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202300"/>
  <mc:AlternateContent xmlns:mc="http://schemas.openxmlformats.org/markup-compatibility/2006">
    <mc:Choice Requires="x15">
      <x15ac:absPath xmlns:x15ac="http://schemas.microsoft.com/office/spreadsheetml/2010/11/ac" url="https://api.box.com/wopi/files/2221968763091/WOPIServiceId_TP_BOX_2/WOPIUserId_-/"/>
    </mc:Choice>
  </mc:AlternateContent>
  <xr:revisionPtr revIDLastSave="2013" documentId="13_ncr:1_{31E10AA5-E022-C949-9ABC-7A38466D3AD4}" xr6:coauthVersionLast="47" xr6:coauthVersionMax="47" xr10:uidLastSave="{30EBDC00-A200-684D-9E0C-04C3AC8CE581}"/>
  <bookViews>
    <workbookView xWindow="-37760" yWindow="700" windowWidth="32820" windowHeight="19140" firstSheet="12" activeTab="22" xr2:uid="{C20EC9D2-8986-F64A-8E42-1EF7031354F2}"/>
  </bookViews>
  <sheets>
    <sheet name="commodity_summary" sheetId="1" r:id="rId1"/>
    <sheet name="industry_detail" sheetId="2" r:id="rId2"/>
    <sheet name="Detail IxI SAM" sheetId="3" r:id="rId3"/>
    <sheet name="IxI pivot" sheetId="10" r:id="rId4"/>
    <sheet name="industry_code_list" sheetId="29" r:id="rId5"/>
    <sheet name="SAM_orig" sheetId="7" r:id="rId6"/>
    <sheet name="production function" sheetId="5" r:id="rId7"/>
    <sheet name="FTS sector" sheetId="28" r:id="rId8"/>
    <sheet name="SAM_working" sheetId="17" r:id="rId9"/>
    <sheet name="SAM_working2" sheetId="12" r:id="rId10"/>
    <sheet name="FV_proportion_col" sheetId="15" r:id="rId11"/>
    <sheet name="FV_proportion_row" sheetId="19" r:id="rId12"/>
    <sheet name="SAM_working3" sheetId="18" r:id="rId13"/>
    <sheet name="SAM_final" sheetId="20" r:id="rId14"/>
    <sheet name="A" sheetId="21" r:id="rId15"/>
    <sheet name="I" sheetId="22" r:id="rId16"/>
    <sheet name="I-A" sheetId="23" r:id="rId17"/>
    <sheet name="I-AInv" sheetId="24" r:id="rId18"/>
    <sheet name="I-Ainve_type1" sheetId="31" r:id="rId19"/>
    <sheet name="shock" sheetId="25" r:id="rId20"/>
    <sheet name="sector spending" sheetId="27" r:id="rId21"/>
    <sheet name="results" sheetId="26" r:id="rId22"/>
    <sheet name="figures" sheetId="30" r:id="rId23"/>
  </sheets>
  <externalReferences>
    <externalReference r:id="rId24"/>
  </externalReferences>
  <calcPr calcId="191028"/>
  <pivotCaches>
    <pivotCache cacheId="1"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31" l="1" a="1"/>
  <c r="K90" i="26"/>
  <c r="L90" i="26"/>
  <c r="K91" i="26"/>
  <c r="L91" i="26"/>
  <c r="K92" i="26"/>
  <c r="L92" i="26"/>
  <c r="K93" i="26"/>
  <c r="L93" i="26"/>
  <c r="K94" i="26"/>
  <c r="L94" i="26"/>
  <c r="K95" i="26"/>
  <c r="L95" i="26"/>
  <c r="K96" i="26"/>
  <c r="L96" i="26"/>
  <c r="K97" i="26"/>
  <c r="L97" i="26"/>
  <c r="K98" i="26"/>
  <c r="L98" i="26"/>
  <c r="K99" i="26"/>
  <c r="L99" i="26"/>
  <c r="K100" i="26"/>
  <c r="L100" i="26"/>
  <c r="DI5" i="18"/>
  <c r="DI4" i="18"/>
  <c r="H4"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AN113" i="20"/>
  <c r="AM113" i="20"/>
  <c r="DI4" i="20"/>
  <c r="AJ113" i="20"/>
  <c r="C121" i="20"/>
  <c r="B121" i="20"/>
  <c r="DI113" i="20"/>
  <c r="C125" i="20"/>
  <c r="B125" i="20"/>
  <c r="D3" i="18"/>
  <c r="E3" i="18"/>
  <c r="D6" i="18"/>
  <c r="E6" i="18"/>
  <c r="D7" i="18"/>
  <c r="E7" i="18"/>
  <c r="D8" i="18"/>
  <c r="E8" i="18"/>
  <c r="D9" i="18"/>
  <c r="E9" i="18"/>
  <c r="D10" i="18"/>
  <c r="E10" i="18"/>
  <c r="D11" i="18"/>
  <c r="E11" i="18"/>
  <c r="D12" i="18"/>
  <c r="E12" i="18"/>
  <c r="D13" i="18"/>
  <c r="E13" i="18"/>
  <c r="D14" i="18"/>
  <c r="E14" i="18"/>
  <c r="D15" i="18"/>
  <c r="E15" i="18"/>
  <c r="D16" i="18"/>
  <c r="E16" i="18"/>
  <c r="D17" i="18"/>
  <c r="E17" i="18"/>
  <c r="D18" i="18"/>
  <c r="E18" i="18"/>
  <c r="D19" i="18"/>
  <c r="E19" i="18"/>
  <c r="D20" i="18"/>
  <c r="E20" i="18"/>
  <c r="D21" i="18"/>
  <c r="E21" i="18"/>
  <c r="D22" i="18"/>
  <c r="E22" i="18"/>
  <c r="D23" i="18"/>
  <c r="E23" i="18"/>
  <c r="D24" i="18"/>
  <c r="E24" i="18"/>
  <c r="D25" i="18"/>
  <c r="E25" i="18"/>
  <c r="D26" i="18"/>
  <c r="E26" i="18"/>
  <c r="D27" i="18"/>
  <c r="E27" i="18"/>
  <c r="D28" i="18"/>
  <c r="E28" i="18"/>
  <c r="D29" i="18"/>
  <c r="E29" i="18"/>
  <c r="D30" i="18"/>
  <c r="E30" i="18"/>
  <c r="D31" i="18"/>
  <c r="E31" i="18"/>
  <c r="D32" i="18"/>
  <c r="E32" i="18"/>
  <c r="D33" i="18"/>
  <c r="E33" i="18"/>
  <c r="D34" i="18"/>
  <c r="E34" i="18"/>
  <c r="D35" i="18"/>
  <c r="E35" i="18"/>
  <c r="D36" i="18"/>
  <c r="E36" i="18"/>
  <c r="D37" i="18"/>
  <c r="E37" i="18"/>
  <c r="D38" i="18"/>
  <c r="E38" i="18"/>
  <c r="D39" i="18"/>
  <c r="E39" i="18"/>
  <c r="D40" i="18"/>
  <c r="E40" i="18"/>
  <c r="D41" i="18"/>
  <c r="E41" i="18"/>
  <c r="D42" i="18"/>
  <c r="E42" i="18"/>
  <c r="D43" i="18"/>
  <c r="E43" i="18"/>
  <c r="D44" i="18"/>
  <c r="E44" i="18"/>
  <c r="D45" i="18"/>
  <c r="E45" i="18"/>
  <c r="D46" i="18"/>
  <c r="E46" i="18"/>
  <c r="D47" i="18"/>
  <c r="E47" i="18"/>
  <c r="D48" i="18"/>
  <c r="E48" i="18"/>
  <c r="D50" i="18"/>
  <c r="E50" i="18"/>
  <c r="D51" i="18"/>
  <c r="E51" i="18"/>
  <c r="D52" i="18"/>
  <c r="E52" i="18"/>
  <c r="D53" i="18"/>
  <c r="E53" i="18"/>
  <c r="D54" i="18"/>
  <c r="E54" i="18"/>
  <c r="D55" i="18"/>
  <c r="E55" i="18"/>
  <c r="D56" i="18"/>
  <c r="E56" i="18"/>
  <c r="D57" i="18"/>
  <c r="E57" i="18"/>
  <c r="D58" i="18"/>
  <c r="E58" i="18"/>
  <c r="D59" i="18"/>
  <c r="E59" i="18"/>
  <c r="D60" i="18"/>
  <c r="E60" i="18"/>
  <c r="D61" i="18"/>
  <c r="E61" i="18"/>
  <c r="D62" i="18"/>
  <c r="E62" i="18"/>
  <c r="D63" i="18"/>
  <c r="E63" i="18"/>
  <c r="D64" i="18"/>
  <c r="E64" i="18"/>
  <c r="D65" i="18"/>
  <c r="E65" i="18"/>
  <c r="D66" i="18"/>
  <c r="E66" i="18"/>
  <c r="D67" i="18"/>
  <c r="E67" i="18"/>
  <c r="D68" i="18"/>
  <c r="E68" i="18"/>
  <c r="D69" i="18"/>
  <c r="E69" i="18"/>
  <c r="D70" i="18"/>
  <c r="E70" i="18"/>
  <c r="D71" i="18"/>
  <c r="E71" i="18"/>
  <c r="D72" i="18"/>
  <c r="E72" i="18"/>
  <c r="D73" i="18"/>
  <c r="E73" i="18"/>
  <c r="D74" i="18"/>
  <c r="E74" i="18"/>
  <c r="D75" i="18"/>
  <c r="E75" i="18"/>
  <c r="D76" i="18"/>
  <c r="E76" i="18"/>
  <c r="D77" i="18"/>
  <c r="E77" i="18"/>
  <c r="D78" i="18"/>
  <c r="E78" i="18"/>
  <c r="D79" i="18"/>
  <c r="E79" i="18"/>
  <c r="D80" i="18"/>
  <c r="E80" i="18"/>
  <c r="D81" i="18"/>
  <c r="E81" i="18"/>
  <c r="D82" i="18"/>
  <c r="E82" i="18"/>
  <c r="D83" i="18"/>
  <c r="E83" i="18"/>
  <c r="D84" i="18"/>
  <c r="E84" i="18"/>
  <c r="D85" i="18"/>
  <c r="E85" i="18"/>
  <c r="D86" i="18"/>
  <c r="E86" i="18"/>
  <c r="D87" i="18"/>
  <c r="E87" i="18"/>
  <c r="D88" i="18"/>
  <c r="E88" i="18"/>
  <c r="D89" i="18"/>
  <c r="E89" i="18"/>
  <c r="D90" i="18"/>
  <c r="E90" i="18"/>
  <c r="D91" i="18"/>
  <c r="E91" i="18"/>
  <c r="D92" i="18"/>
  <c r="E92" i="18"/>
  <c r="D93" i="18"/>
  <c r="E93" i="18"/>
  <c r="D94" i="18"/>
  <c r="E94" i="18"/>
  <c r="D95" i="18"/>
  <c r="E95" i="18"/>
  <c r="D96" i="18"/>
  <c r="E96" i="18"/>
  <c r="D97" i="18"/>
  <c r="E97" i="18"/>
  <c r="D98" i="18"/>
  <c r="E98" i="18"/>
  <c r="D99" i="18"/>
  <c r="E99" i="18"/>
  <c r="D100" i="18"/>
  <c r="E100" i="18"/>
  <c r="D101" i="18"/>
  <c r="E101" i="18"/>
  <c r="D102" i="18"/>
  <c r="E102" i="18"/>
  <c r="D103" i="18"/>
  <c r="E103" i="18"/>
  <c r="D104" i="18"/>
  <c r="E104" i="18"/>
  <c r="D105" i="18"/>
  <c r="E105" i="18"/>
  <c r="D106" i="18"/>
  <c r="E106" i="18"/>
  <c r="D107" i="18"/>
  <c r="E107" i="18"/>
  <c r="D108" i="18"/>
  <c r="E108" i="18"/>
  <c r="D109" i="18"/>
  <c r="E109" i="18"/>
  <c r="D110" i="18"/>
  <c r="E110" i="18"/>
  <c r="D111" i="18"/>
  <c r="E111" i="18"/>
  <c r="D112" i="18"/>
  <c r="E112" i="18"/>
  <c r="D3" i="15"/>
  <c r="E3" i="15"/>
  <c r="B3" i="15"/>
  <c r="C3" i="15"/>
  <c r="B4" i="15"/>
  <c r="C4" i="15"/>
  <c r="B5" i="15"/>
  <c r="C5" i="15"/>
  <c r="B6" i="15"/>
  <c r="C6" i="15"/>
  <c r="B7" i="15"/>
  <c r="C7" i="15"/>
  <c r="B8" i="15"/>
  <c r="C8" i="15"/>
  <c r="B9" i="15"/>
  <c r="C9" i="15"/>
  <c r="B10" i="15"/>
  <c r="C10" i="15"/>
  <c r="B11" i="15"/>
  <c r="C11" i="15"/>
  <c r="B12" i="15"/>
  <c r="C12" i="15"/>
  <c r="B13" i="15"/>
  <c r="C13" i="15"/>
  <c r="B14" i="15"/>
  <c r="C14" i="15"/>
  <c r="B15" i="15"/>
  <c r="C15" i="15"/>
  <c r="B16" i="15"/>
  <c r="C16" i="15"/>
  <c r="B17" i="15"/>
  <c r="C17" i="15"/>
  <c r="B18" i="15"/>
  <c r="C18" i="15"/>
  <c r="B19" i="15"/>
  <c r="C19" i="15"/>
  <c r="B20" i="15"/>
  <c r="C20" i="15"/>
  <c r="B21" i="15"/>
  <c r="C21" i="15"/>
  <c r="B22" i="15"/>
  <c r="C22" i="15"/>
  <c r="B23" i="15"/>
  <c r="C23" i="15"/>
  <c r="B24" i="15"/>
  <c r="C24" i="15"/>
  <c r="B25" i="15"/>
  <c r="C25" i="15"/>
  <c r="B26" i="15"/>
  <c r="C26" i="15"/>
  <c r="B27" i="15"/>
  <c r="C27" i="15"/>
  <c r="B28" i="15"/>
  <c r="C28" i="15"/>
  <c r="B29" i="15"/>
  <c r="C29" i="15"/>
  <c r="B30" i="15"/>
  <c r="C30" i="15"/>
  <c r="B31" i="15"/>
  <c r="C31" i="15"/>
  <c r="B32" i="15"/>
  <c r="C32" i="15"/>
  <c r="B33" i="15"/>
  <c r="C33" i="15"/>
  <c r="B34" i="15"/>
  <c r="C34" i="15"/>
  <c r="B35" i="15"/>
  <c r="C35" i="15"/>
  <c r="B36" i="15"/>
  <c r="C36" i="15"/>
  <c r="B37" i="15"/>
  <c r="C37" i="15"/>
  <c r="B38" i="15"/>
  <c r="C38" i="15"/>
  <c r="B39" i="15"/>
  <c r="C39" i="15"/>
  <c r="B40" i="15"/>
  <c r="C40" i="15"/>
  <c r="B41" i="15"/>
  <c r="C41" i="15"/>
  <c r="B42" i="15"/>
  <c r="C42" i="15"/>
  <c r="B43" i="15"/>
  <c r="C43" i="15"/>
  <c r="B44" i="15"/>
  <c r="C44" i="15"/>
  <c r="B45" i="15"/>
  <c r="C45" i="15"/>
  <c r="B46" i="15"/>
  <c r="C46" i="15"/>
  <c r="B47" i="15"/>
  <c r="C47" i="15"/>
  <c r="B48" i="15"/>
  <c r="C48" i="15"/>
  <c r="B49" i="15"/>
  <c r="C49" i="15"/>
  <c r="B50" i="15"/>
  <c r="C50" i="15"/>
  <c r="B51" i="15"/>
  <c r="C51" i="15"/>
  <c r="B52" i="15"/>
  <c r="C52" i="15"/>
  <c r="B53" i="15"/>
  <c r="C53" i="15"/>
  <c r="B54" i="15"/>
  <c r="C54" i="15"/>
  <c r="B55" i="15"/>
  <c r="C55" i="15"/>
  <c r="B56" i="15"/>
  <c r="C56" i="15"/>
  <c r="B57" i="15"/>
  <c r="C57" i="15"/>
  <c r="B58" i="15"/>
  <c r="C58" i="15"/>
  <c r="B59" i="15"/>
  <c r="C59" i="15"/>
  <c r="B60" i="15"/>
  <c r="C60" i="15"/>
  <c r="B61" i="15"/>
  <c r="C61" i="15"/>
  <c r="B62" i="15"/>
  <c r="C62" i="15"/>
  <c r="B63" i="15"/>
  <c r="C63" i="15"/>
  <c r="B64" i="15"/>
  <c r="C64" i="15"/>
  <c r="B65" i="15"/>
  <c r="C65" i="15"/>
  <c r="B66" i="15"/>
  <c r="C66" i="15"/>
  <c r="B67" i="15"/>
  <c r="C67" i="15"/>
  <c r="B68" i="15"/>
  <c r="C68" i="15"/>
  <c r="B69" i="15"/>
  <c r="C69" i="15"/>
  <c r="B70" i="15"/>
  <c r="C70" i="15"/>
  <c r="B71" i="15"/>
  <c r="C71" i="15"/>
  <c r="B72" i="15"/>
  <c r="C72" i="15"/>
  <c r="B73" i="15"/>
  <c r="C73" i="15"/>
  <c r="B74" i="15"/>
  <c r="C74" i="15"/>
  <c r="B75" i="15"/>
  <c r="C75" i="15"/>
  <c r="B76" i="15"/>
  <c r="C76" i="15"/>
  <c r="B77" i="15"/>
  <c r="C77" i="15"/>
  <c r="B78" i="15"/>
  <c r="C78" i="15"/>
  <c r="B79" i="15"/>
  <c r="C79" i="15"/>
  <c r="B80" i="15"/>
  <c r="C80" i="15"/>
  <c r="B81" i="15"/>
  <c r="C81" i="15"/>
  <c r="B82" i="15"/>
  <c r="C82" i="15"/>
  <c r="B83" i="15"/>
  <c r="C83" i="15"/>
  <c r="B84" i="15"/>
  <c r="C84" i="15"/>
  <c r="B85" i="15"/>
  <c r="C85" i="15"/>
  <c r="B86" i="15"/>
  <c r="C86" i="15"/>
  <c r="B87" i="15"/>
  <c r="C87" i="15"/>
  <c r="B88" i="15"/>
  <c r="C88" i="15"/>
  <c r="B89" i="15"/>
  <c r="C89" i="15"/>
  <c r="B90" i="15"/>
  <c r="C90" i="15"/>
  <c r="B91" i="15"/>
  <c r="C91" i="15"/>
  <c r="B92" i="15"/>
  <c r="C92" i="15"/>
  <c r="B93" i="15"/>
  <c r="C93" i="15"/>
  <c r="B94" i="15"/>
  <c r="C94" i="15"/>
  <c r="B95" i="15"/>
  <c r="C95" i="15"/>
  <c r="B96" i="15"/>
  <c r="C96" i="15"/>
  <c r="B97" i="15"/>
  <c r="C97" i="15"/>
  <c r="B98" i="15"/>
  <c r="C98" i="15"/>
  <c r="B99" i="15"/>
  <c r="C99" i="15"/>
  <c r="B100" i="15"/>
  <c r="C100" i="15"/>
  <c r="B101" i="15"/>
  <c r="C101" i="15"/>
  <c r="B102" i="15"/>
  <c r="C102" i="15"/>
  <c r="B103" i="15"/>
  <c r="C103" i="15"/>
  <c r="B104" i="15"/>
  <c r="C104" i="15"/>
  <c r="B105" i="15"/>
  <c r="C105" i="15"/>
  <c r="B106" i="15"/>
  <c r="C106" i="15"/>
  <c r="B107" i="15"/>
  <c r="C107" i="15"/>
  <c r="B108" i="15"/>
  <c r="C108" i="15"/>
  <c r="B109" i="15"/>
  <c r="C109" i="15"/>
  <c r="B110" i="15"/>
  <c r="C110" i="15"/>
  <c r="B111" i="15"/>
  <c r="C111" i="15"/>
  <c r="B112" i="15"/>
  <c r="C112" i="15"/>
  <c r="B113" i="15"/>
  <c r="C113" i="15"/>
  <c r="C2" i="15"/>
  <c r="B2" i="15"/>
  <c r="B107" i="26"/>
  <c r="B106" i="26"/>
  <c r="H3" i="26"/>
  <c r="N3" i="27"/>
  <c r="N4" i="27"/>
  <c r="N5" i="27"/>
  <c r="N6" i="27"/>
  <c r="N7" i="27"/>
  <c r="N8" i="27"/>
  <c r="N9" i="27"/>
  <c r="N10" i="27"/>
  <c r="N11" i="27"/>
  <c r="N12" i="27"/>
  <c r="N13" i="27"/>
  <c r="N14" i="27"/>
  <c r="N15"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2" i="27"/>
  <c r="M3" i="27"/>
  <c r="M4" i="27"/>
  <c r="M5" i="27"/>
  <c r="M6" i="27"/>
  <c r="M7" i="27"/>
  <c r="M8" i="27"/>
  <c r="M9" i="27"/>
  <c r="M10" i="27"/>
  <c r="M11" i="27"/>
  <c r="M12" i="27"/>
  <c r="M13" i="27"/>
  <c r="M14" i="27"/>
  <c r="M15" i="27"/>
  <c r="M16" i="27"/>
  <c r="M17" i="27"/>
  <c r="M18" i="27"/>
  <c r="M19" i="27"/>
  <c r="M20" i="27"/>
  <c r="M21" i="27"/>
  <c r="M22" i="27"/>
  <c r="M23" i="27"/>
  <c r="M24" i="27"/>
  <c r="M25" i="27"/>
  <c r="M26" i="27"/>
  <c r="M27" i="27"/>
  <c r="M28" i="27"/>
  <c r="M29" i="27"/>
  <c r="M30" i="27"/>
  <c r="M31" i="27"/>
  <c r="M32" i="27"/>
  <c r="M33" i="27"/>
  <c r="M34" i="27"/>
  <c r="M35" i="27"/>
  <c r="M36" i="27"/>
  <c r="M37" i="27"/>
  <c r="M38" i="27"/>
  <c r="M39" i="27"/>
  <c r="M40" i="27"/>
  <c r="M41" i="27"/>
  <c r="M42" i="27"/>
  <c r="M43" i="27"/>
  <c r="M44" i="27"/>
  <c r="M45" i="27"/>
  <c r="M46" i="27"/>
  <c r="M47" i="27"/>
  <c r="M48" i="27"/>
  <c r="M49" i="27"/>
  <c r="M50" i="27"/>
  <c r="M51" i="27"/>
  <c r="M52" i="27"/>
  <c r="M53" i="27"/>
  <c r="M54" i="27"/>
  <c r="M55" i="27"/>
  <c r="M56" i="27"/>
  <c r="M57" i="27"/>
  <c r="M58" i="27"/>
  <c r="M59" i="27"/>
  <c r="M60" i="27"/>
  <c r="M61" i="27"/>
  <c r="M62" i="27"/>
  <c r="M63" i="27"/>
  <c r="M64" i="27"/>
  <c r="M65" i="27"/>
  <c r="M66" i="27"/>
  <c r="M67" i="27"/>
  <c r="M68" i="27"/>
  <c r="M69" i="27"/>
  <c r="M70" i="27"/>
  <c r="M71" i="27"/>
  <c r="M72" i="27"/>
  <c r="M73" i="27"/>
  <c r="M74" i="27"/>
  <c r="M75" i="27"/>
  <c r="M76" i="27"/>
  <c r="M77" i="27"/>
  <c r="M78" i="27"/>
  <c r="M79" i="27"/>
  <c r="M80" i="27"/>
  <c r="M81" i="27"/>
  <c r="M82" i="27"/>
  <c r="M83" i="27"/>
  <c r="M84" i="27"/>
  <c r="M85" i="27"/>
  <c r="M86" i="27"/>
  <c r="M87" i="27"/>
  <c r="M88" i="27"/>
  <c r="M89" i="27"/>
  <c r="M90" i="27"/>
  <c r="M91" i="27"/>
  <c r="M92" i="27"/>
  <c r="M93" i="27"/>
  <c r="M94" i="27"/>
  <c r="M95" i="27"/>
  <c r="M96" i="27"/>
  <c r="M97" i="27"/>
  <c r="M98" i="27"/>
  <c r="M99" i="27"/>
  <c r="M2" i="27"/>
  <c r="J2" i="27"/>
  <c r="G118" i="27"/>
  <c r="G119" i="27"/>
  <c r="G120" i="27"/>
  <c r="G121" i="27"/>
  <c r="B3" i="27"/>
  <c r="C3" i="27"/>
  <c r="B4" i="27"/>
  <c r="C4" i="27"/>
  <c r="B5" i="27"/>
  <c r="C5" i="27"/>
  <c r="B6" i="27"/>
  <c r="C6" i="27"/>
  <c r="B7" i="27"/>
  <c r="C7" i="27"/>
  <c r="B8" i="27"/>
  <c r="C8" i="27"/>
  <c r="C2" i="27"/>
  <c r="B2" i="27"/>
  <c r="G5" i="25"/>
  <c r="G6" i="25"/>
  <c r="D18" i="25"/>
  <c r="C17" i="25"/>
  <c r="D8" i="25"/>
  <c r="D9" i="25"/>
  <c r="D10" i="25"/>
  <c r="D11" i="25"/>
  <c r="D12" i="25"/>
  <c r="D13" i="25"/>
  <c r="D7" i="25"/>
  <c r="G10" i="25"/>
  <c r="G4" i="25"/>
  <c r="DB5" i="18"/>
  <c r="DC5" i="18"/>
  <c r="DC4" i="18"/>
  <c r="DB4" i="18"/>
  <c r="CS5" i="18"/>
  <c r="CT5" i="18"/>
  <c r="CS4" i="18"/>
  <c r="CT4" i="18"/>
  <c r="AJ5" i="18"/>
  <c r="AJ4" i="18"/>
  <c r="O5" i="18"/>
  <c r="O4" i="18"/>
  <c r="B7" i="19"/>
  <c r="B8" i="19"/>
  <c r="B11" i="19"/>
  <c r="B12" i="19"/>
  <c r="H11" i="19"/>
  <c r="I11" i="19"/>
  <c r="H12" i="19"/>
  <c r="I12" i="19"/>
  <c r="H7" i="19"/>
  <c r="I7" i="19"/>
  <c r="H8" i="19"/>
  <c r="I8" i="19"/>
  <c r="J4" i="19"/>
  <c r="J3" i="19"/>
  <c r="J2" i="19"/>
  <c r="I4" i="19"/>
  <c r="H4" i="19"/>
  <c r="I2" i="19"/>
  <c r="I3" i="19"/>
  <c r="H3" i="19"/>
  <c r="H2" i="19"/>
  <c r="B4" i="19"/>
  <c r="B3" i="19"/>
  <c r="B2" i="19"/>
  <c r="DI3" i="12"/>
  <c r="DC3" i="12"/>
  <c r="DB3" i="12"/>
  <c r="CW3" i="12"/>
  <c r="CV3" i="12"/>
  <c r="CU3" i="12"/>
  <c r="AN3" i="12"/>
  <c r="AJ3" i="12"/>
  <c r="O3" i="12"/>
  <c r="L4" i="5"/>
  <c r="L2" i="5"/>
  <c r="L5" i="5"/>
  <c r="L6" i="5"/>
  <c r="L7" i="5"/>
  <c r="L8" i="5"/>
  <c r="L9" i="5"/>
  <c r="L10" i="5"/>
  <c r="L3" i="5"/>
  <c r="K9" i="5"/>
  <c r="K8" i="5"/>
  <c r="K2" i="5"/>
  <c r="K3" i="5"/>
  <c r="K6" i="5"/>
  <c r="K7" i="5"/>
  <c r="K5" i="5"/>
  <c r="K4" i="5"/>
  <c r="K10" i="5"/>
  <c r="I7" i="5"/>
  <c r="K16" i="28"/>
  <c r="K15" i="28"/>
  <c r="K14" i="28"/>
  <c r="K13" i="28"/>
  <c r="K12" i="28"/>
  <c r="K11" i="28"/>
  <c r="K10" i="28"/>
  <c r="K9" i="28"/>
  <c r="K8" i="28"/>
  <c r="K7" i="28"/>
  <c r="K6" i="28"/>
  <c r="K5" i="28"/>
  <c r="K4" i="28"/>
  <c r="K3" i="28"/>
  <c r="E86" i="28"/>
  <c r="E85" i="28"/>
  <c r="E84" i="28"/>
  <c r="H71" i="28"/>
  <c r="H70" i="28"/>
  <c r="H69" i="28"/>
  <c r="B65" i="28"/>
  <c r="B64" i="28"/>
  <c r="B63" i="28"/>
  <c r="B58" i="28"/>
  <c r="B57" i="28"/>
  <c r="B50" i="28"/>
  <c r="C48" i="28"/>
  <c r="C47" i="28"/>
  <c r="B43" i="28"/>
  <c r="C41" i="28"/>
  <c r="C40" i="28"/>
  <c r="B3" i="26"/>
  <c r="J46" i="27"/>
  <c r="J7" i="27"/>
  <c r="J8" i="27"/>
  <c r="J9" i="27"/>
  <c r="J10" i="27"/>
  <c r="J11" i="27"/>
  <c r="J12" i="27"/>
  <c r="J13" i="27"/>
  <c r="J14" i="27"/>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7" i="27"/>
  <c r="J48" i="27"/>
  <c r="J49" i="27"/>
  <c r="J50" i="27"/>
  <c r="J51" i="27"/>
  <c r="J52" i="27"/>
  <c r="J53" i="27"/>
  <c r="J54" i="27"/>
  <c r="J55" i="27"/>
  <c r="J56" i="27"/>
  <c r="J57" i="27"/>
  <c r="J58" i="27"/>
  <c r="J59" i="27"/>
  <c r="J60" i="27"/>
  <c r="J61" i="27"/>
  <c r="J62" i="27"/>
  <c r="J63" i="27"/>
  <c r="J64" i="27"/>
  <c r="J65" i="27"/>
  <c r="J66" i="27"/>
  <c r="J67" i="27"/>
  <c r="J68" i="27"/>
  <c r="J69" i="27"/>
  <c r="J70" i="27"/>
  <c r="J71" i="27"/>
  <c r="J72" i="27"/>
  <c r="J73" i="27"/>
  <c r="J74" i="27"/>
  <c r="J75" i="27"/>
  <c r="J76" i="27"/>
  <c r="J77" i="27"/>
  <c r="J78" i="27"/>
  <c r="J79" i="27"/>
  <c r="J80" i="27"/>
  <c r="J81" i="27"/>
  <c r="J82" i="27"/>
  <c r="J83" i="27"/>
  <c r="J84" i="27"/>
  <c r="J85" i="27"/>
  <c r="J86" i="27"/>
  <c r="J87" i="27"/>
  <c r="J88" i="27"/>
  <c r="J6" i="27"/>
  <c r="J5" i="27"/>
  <c r="J4" i="27"/>
  <c r="G117" i="27"/>
  <c r="G116" i="27"/>
  <c r="G115" i="27"/>
  <c r="B3" i="22"/>
  <c r="C3" i="22"/>
  <c r="D3" i="22"/>
  <c r="E3" i="22"/>
  <c r="F3" i="22"/>
  <c r="G3" i="22"/>
  <c r="H3" i="22"/>
  <c r="I3" i="22"/>
  <c r="J3" i="22"/>
  <c r="K3" i="22"/>
  <c r="L3" i="22"/>
  <c r="M3" i="22"/>
  <c r="N3" i="22"/>
  <c r="O3" i="22"/>
  <c r="P3" i="22"/>
  <c r="Q3" i="22"/>
  <c r="R3" i="22"/>
  <c r="S3" i="22"/>
  <c r="T3" i="22"/>
  <c r="U3" i="22"/>
  <c r="V3" i="22"/>
  <c r="W3" i="22"/>
  <c r="X3" i="22"/>
  <c r="Y3" i="22"/>
  <c r="Z3" i="22"/>
  <c r="AA3" i="22"/>
  <c r="AB3" i="22"/>
  <c r="AC3" i="22"/>
  <c r="AD3" i="22"/>
  <c r="AE3" i="22"/>
  <c r="AF3" i="22"/>
  <c r="AG3" i="22"/>
  <c r="AH3" i="22"/>
  <c r="AI3" i="22"/>
  <c r="AJ3" i="22"/>
  <c r="AK3" i="22"/>
  <c r="AL3" i="22"/>
  <c r="AM3" i="22"/>
  <c r="AN3" i="22"/>
  <c r="AO3" i="22"/>
  <c r="AP3" i="22"/>
  <c r="AQ3" i="22"/>
  <c r="AR3" i="22"/>
  <c r="AS3" i="22"/>
  <c r="AT3" i="22"/>
  <c r="AU3" i="22"/>
  <c r="AV3" i="22"/>
  <c r="AW3" i="22"/>
  <c r="AX3" i="22"/>
  <c r="AY3" i="22"/>
  <c r="AZ3" i="22"/>
  <c r="BA3" i="22"/>
  <c r="BB3" i="22"/>
  <c r="BC3" i="22"/>
  <c r="BD3" i="22"/>
  <c r="BE3" i="22"/>
  <c r="BF3" i="22"/>
  <c r="BG3" i="22"/>
  <c r="BH3" i="22"/>
  <c r="BI3" i="22"/>
  <c r="BJ3" i="22"/>
  <c r="BK3" i="22"/>
  <c r="BL3" i="22"/>
  <c r="BM3" i="22"/>
  <c r="BN3" i="22"/>
  <c r="BO3" i="22"/>
  <c r="BP3" i="22"/>
  <c r="BQ3" i="22"/>
  <c r="BR3" i="22"/>
  <c r="BS3" i="22"/>
  <c r="BT3" i="22"/>
  <c r="BU3" i="22"/>
  <c r="BV3" i="22"/>
  <c r="BW3" i="22"/>
  <c r="BX3" i="22"/>
  <c r="BY3" i="22"/>
  <c r="BZ3" i="22"/>
  <c r="CA3" i="22"/>
  <c r="CB3" i="22"/>
  <c r="CC3" i="22"/>
  <c r="CD3" i="22"/>
  <c r="CE3" i="22"/>
  <c r="CF3" i="22"/>
  <c r="CG3" i="22"/>
  <c r="CH3" i="22"/>
  <c r="CI3" i="22"/>
  <c r="CJ3" i="22"/>
  <c r="CK3" i="22"/>
  <c r="CL3" i="22"/>
  <c r="CM3" i="22"/>
  <c r="CN3" i="22"/>
  <c r="CO3" i="22"/>
  <c r="CP3" i="22"/>
  <c r="CQ3" i="22"/>
  <c r="CR3" i="22"/>
  <c r="CS3" i="22"/>
  <c r="CT3" i="22"/>
  <c r="CU3" i="22"/>
  <c r="B4" i="22"/>
  <c r="C4" i="22"/>
  <c r="D4" i="22"/>
  <c r="E4" i="22"/>
  <c r="F4" i="22"/>
  <c r="G4" i="22"/>
  <c r="H4" i="22"/>
  <c r="I4" i="22"/>
  <c r="J4" i="22"/>
  <c r="K4" i="22"/>
  <c r="L4" i="22"/>
  <c r="M4" i="22"/>
  <c r="N4" i="22"/>
  <c r="O4" i="22"/>
  <c r="P4" i="22"/>
  <c r="Q4" i="22"/>
  <c r="R4" i="22"/>
  <c r="S4" i="22"/>
  <c r="T4" i="22"/>
  <c r="U4" i="22"/>
  <c r="V4" i="22"/>
  <c r="W4" i="22"/>
  <c r="X4" i="22"/>
  <c r="Y4" i="22"/>
  <c r="Z4" i="22"/>
  <c r="AA4" i="22"/>
  <c r="AB4" i="22"/>
  <c r="AC4" i="22"/>
  <c r="AD4" i="22"/>
  <c r="AE4" i="22"/>
  <c r="AF4" i="22"/>
  <c r="AG4" i="22"/>
  <c r="AH4" i="22"/>
  <c r="AI4" i="22"/>
  <c r="AJ4" i="22"/>
  <c r="AK4" i="22"/>
  <c r="AL4" i="22"/>
  <c r="AM4" i="22"/>
  <c r="AN4" i="22"/>
  <c r="AO4" i="22"/>
  <c r="AP4" i="22"/>
  <c r="AQ4" i="22"/>
  <c r="AR4" i="22"/>
  <c r="AS4" i="22"/>
  <c r="AT4" i="22"/>
  <c r="AU4" i="22"/>
  <c r="AV4" i="22"/>
  <c r="AW4" i="22"/>
  <c r="AX4" i="22"/>
  <c r="AY4" i="22"/>
  <c r="AZ4" i="22"/>
  <c r="BA4" i="22"/>
  <c r="BB4" i="22"/>
  <c r="BC4" i="22"/>
  <c r="BD4" i="22"/>
  <c r="BE4" i="22"/>
  <c r="BF4" i="22"/>
  <c r="BG4" i="22"/>
  <c r="BH4" i="22"/>
  <c r="BI4" i="22"/>
  <c r="BJ4" i="22"/>
  <c r="BK4" i="22"/>
  <c r="BL4" i="22"/>
  <c r="BM4" i="22"/>
  <c r="BN4" i="22"/>
  <c r="BO4" i="22"/>
  <c r="BP4" i="22"/>
  <c r="BQ4" i="22"/>
  <c r="BR4" i="22"/>
  <c r="BS4" i="22"/>
  <c r="BT4" i="22"/>
  <c r="BU4" i="22"/>
  <c r="BV4" i="22"/>
  <c r="BW4" i="22"/>
  <c r="BX4" i="22"/>
  <c r="BY4" i="22"/>
  <c r="BZ4" i="22"/>
  <c r="CA4" i="22"/>
  <c r="CB4" i="22"/>
  <c r="CC4" i="22"/>
  <c r="CD4" i="22"/>
  <c r="CE4" i="22"/>
  <c r="CF4" i="22"/>
  <c r="CG4" i="22"/>
  <c r="CH4" i="22"/>
  <c r="CI4" i="22"/>
  <c r="CJ4" i="22"/>
  <c r="CK4" i="22"/>
  <c r="CL4" i="22"/>
  <c r="CM4" i="22"/>
  <c r="CN4" i="22"/>
  <c r="CO4" i="22"/>
  <c r="CP4" i="22"/>
  <c r="CQ4" i="22"/>
  <c r="CR4" i="22"/>
  <c r="CS4" i="22"/>
  <c r="CT4" i="22"/>
  <c r="CU4" i="22"/>
  <c r="B5" i="22"/>
  <c r="C5" i="22"/>
  <c r="D5" i="22"/>
  <c r="E5" i="22"/>
  <c r="F5" i="22"/>
  <c r="G5" i="22"/>
  <c r="H5" i="22"/>
  <c r="I5" i="22"/>
  <c r="J5" i="22"/>
  <c r="K5" i="22"/>
  <c r="L5" i="22"/>
  <c r="M5" i="22"/>
  <c r="N5" i="22"/>
  <c r="O5" i="22"/>
  <c r="P5" i="22"/>
  <c r="Q5" i="22"/>
  <c r="R5" i="22"/>
  <c r="S5" i="22"/>
  <c r="T5" i="22"/>
  <c r="U5" i="22"/>
  <c r="V5" i="22"/>
  <c r="W5" i="22"/>
  <c r="X5" i="22"/>
  <c r="Y5" i="22"/>
  <c r="Z5" i="22"/>
  <c r="AA5" i="22"/>
  <c r="AB5" i="22"/>
  <c r="AC5" i="22"/>
  <c r="AD5" i="22"/>
  <c r="AE5" i="22"/>
  <c r="AF5" i="22"/>
  <c r="AG5" i="22"/>
  <c r="AH5" i="22"/>
  <c r="AI5" i="22"/>
  <c r="AJ5" i="22"/>
  <c r="AK5" i="22"/>
  <c r="AL5" i="22"/>
  <c r="AM5" i="22"/>
  <c r="AN5" i="22"/>
  <c r="AO5" i="22"/>
  <c r="AP5" i="22"/>
  <c r="AQ5" i="22"/>
  <c r="AR5" i="22"/>
  <c r="AS5" i="22"/>
  <c r="AT5" i="22"/>
  <c r="AU5" i="22"/>
  <c r="AV5" i="22"/>
  <c r="AW5" i="22"/>
  <c r="AX5" i="22"/>
  <c r="AY5" i="22"/>
  <c r="AZ5" i="22"/>
  <c r="BA5" i="22"/>
  <c r="BB5" i="22"/>
  <c r="BC5" i="22"/>
  <c r="BD5" i="22"/>
  <c r="BE5" i="22"/>
  <c r="BF5" i="22"/>
  <c r="BG5" i="22"/>
  <c r="BH5" i="22"/>
  <c r="BI5" i="22"/>
  <c r="BJ5" i="22"/>
  <c r="BK5" i="22"/>
  <c r="BL5" i="22"/>
  <c r="BM5" i="22"/>
  <c r="BN5" i="22"/>
  <c r="BO5" i="22"/>
  <c r="BP5" i="22"/>
  <c r="BQ5" i="22"/>
  <c r="BR5" i="22"/>
  <c r="BS5" i="22"/>
  <c r="BT5" i="22"/>
  <c r="BU5" i="22"/>
  <c r="BV5" i="22"/>
  <c r="BW5" i="22"/>
  <c r="BX5" i="22"/>
  <c r="BY5" i="22"/>
  <c r="BZ5" i="22"/>
  <c r="CA5" i="22"/>
  <c r="CB5" i="22"/>
  <c r="CC5" i="22"/>
  <c r="CD5" i="22"/>
  <c r="CE5" i="22"/>
  <c r="CF5" i="22"/>
  <c r="CG5" i="22"/>
  <c r="CH5" i="22"/>
  <c r="CI5" i="22"/>
  <c r="CJ5" i="22"/>
  <c r="CK5" i="22"/>
  <c r="CL5" i="22"/>
  <c r="CM5" i="22"/>
  <c r="CN5" i="22"/>
  <c r="CO5" i="22"/>
  <c r="CP5" i="22"/>
  <c r="CQ5" i="22"/>
  <c r="CR5" i="22"/>
  <c r="CS5" i="22"/>
  <c r="CT5" i="22"/>
  <c r="CU5" i="22"/>
  <c r="B6" i="22"/>
  <c r="C6" i="22"/>
  <c r="D6" i="22"/>
  <c r="E6" i="22"/>
  <c r="F6" i="22"/>
  <c r="G6" i="22"/>
  <c r="H6" i="22"/>
  <c r="I6" i="22"/>
  <c r="J6" i="22"/>
  <c r="K6" i="22"/>
  <c r="L6" i="22"/>
  <c r="M6" i="22"/>
  <c r="N6" i="22"/>
  <c r="O6" i="22"/>
  <c r="P6" i="22"/>
  <c r="Q6" i="22"/>
  <c r="R6" i="22"/>
  <c r="S6" i="22"/>
  <c r="T6" i="22"/>
  <c r="U6" i="22"/>
  <c r="V6" i="22"/>
  <c r="W6" i="22"/>
  <c r="X6" i="22"/>
  <c r="Y6" i="22"/>
  <c r="Z6" i="22"/>
  <c r="AA6" i="22"/>
  <c r="AB6" i="22"/>
  <c r="AC6" i="22"/>
  <c r="AD6" i="22"/>
  <c r="AE6" i="22"/>
  <c r="AF6" i="22"/>
  <c r="AG6" i="22"/>
  <c r="AH6" i="22"/>
  <c r="AI6" i="22"/>
  <c r="AJ6" i="22"/>
  <c r="AK6" i="22"/>
  <c r="AL6" i="22"/>
  <c r="AM6" i="22"/>
  <c r="AN6" i="22"/>
  <c r="AO6" i="22"/>
  <c r="AP6" i="22"/>
  <c r="AQ6" i="22"/>
  <c r="AR6" i="22"/>
  <c r="AS6" i="22"/>
  <c r="AT6" i="22"/>
  <c r="AU6" i="22"/>
  <c r="AV6" i="22"/>
  <c r="AW6" i="22"/>
  <c r="AX6" i="22"/>
  <c r="AY6" i="22"/>
  <c r="AZ6" i="22"/>
  <c r="BA6" i="22"/>
  <c r="BB6" i="22"/>
  <c r="BC6" i="22"/>
  <c r="BD6" i="22"/>
  <c r="BE6" i="22"/>
  <c r="BF6" i="22"/>
  <c r="BG6" i="22"/>
  <c r="BH6" i="22"/>
  <c r="BI6" i="22"/>
  <c r="BJ6" i="22"/>
  <c r="BK6" i="22"/>
  <c r="BL6" i="22"/>
  <c r="BM6" i="22"/>
  <c r="BN6" i="22"/>
  <c r="BO6" i="22"/>
  <c r="BP6" i="22"/>
  <c r="BQ6" i="22"/>
  <c r="BR6" i="22"/>
  <c r="BS6" i="22"/>
  <c r="BT6" i="22"/>
  <c r="BU6" i="22"/>
  <c r="BV6" i="22"/>
  <c r="BW6" i="22"/>
  <c r="BX6" i="22"/>
  <c r="BY6" i="22"/>
  <c r="BZ6" i="22"/>
  <c r="CA6" i="22"/>
  <c r="CB6" i="22"/>
  <c r="CC6" i="22"/>
  <c r="CD6" i="22"/>
  <c r="CE6" i="22"/>
  <c r="CF6" i="22"/>
  <c r="CG6" i="22"/>
  <c r="CH6" i="22"/>
  <c r="CI6" i="22"/>
  <c r="CJ6" i="22"/>
  <c r="CK6" i="22"/>
  <c r="CL6" i="22"/>
  <c r="CM6" i="22"/>
  <c r="CN6" i="22"/>
  <c r="CO6" i="22"/>
  <c r="CP6" i="22"/>
  <c r="CQ6" i="22"/>
  <c r="CR6" i="22"/>
  <c r="CS6" i="22"/>
  <c r="CT6" i="22"/>
  <c r="CU6" i="22"/>
  <c r="B7" i="22"/>
  <c r="C7" i="22"/>
  <c r="D7" i="22"/>
  <c r="E7" i="22"/>
  <c r="F7" i="22"/>
  <c r="G7" i="22"/>
  <c r="H7" i="22"/>
  <c r="I7" i="22"/>
  <c r="J7" i="22"/>
  <c r="K7" i="22"/>
  <c r="L7" i="22"/>
  <c r="M7" i="22"/>
  <c r="N7" i="22"/>
  <c r="O7" i="22"/>
  <c r="P7" i="22"/>
  <c r="Q7" i="22"/>
  <c r="R7" i="22"/>
  <c r="S7" i="22"/>
  <c r="T7" i="22"/>
  <c r="U7" i="22"/>
  <c r="V7" i="22"/>
  <c r="W7" i="22"/>
  <c r="X7" i="22"/>
  <c r="Y7" i="22"/>
  <c r="Z7" i="22"/>
  <c r="AA7" i="22"/>
  <c r="AB7" i="22"/>
  <c r="AC7" i="22"/>
  <c r="AD7" i="22"/>
  <c r="AE7" i="22"/>
  <c r="AF7" i="22"/>
  <c r="AG7" i="22"/>
  <c r="AH7" i="22"/>
  <c r="AI7" i="22"/>
  <c r="AJ7" i="22"/>
  <c r="AK7" i="22"/>
  <c r="AL7" i="22"/>
  <c r="AM7" i="22"/>
  <c r="AN7" i="22"/>
  <c r="AO7" i="22"/>
  <c r="AP7" i="22"/>
  <c r="AQ7" i="22"/>
  <c r="AR7" i="22"/>
  <c r="AS7" i="22"/>
  <c r="AT7" i="22"/>
  <c r="AU7" i="22"/>
  <c r="AV7" i="22"/>
  <c r="AW7" i="22"/>
  <c r="AX7" i="22"/>
  <c r="AY7" i="22"/>
  <c r="AZ7" i="22"/>
  <c r="BA7" i="22"/>
  <c r="BB7" i="22"/>
  <c r="BC7" i="22"/>
  <c r="BD7" i="22"/>
  <c r="BE7" i="22"/>
  <c r="BF7" i="22"/>
  <c r="BG7" i="22"/>
  <c r="BH7" i="22"/>
  <c r="BI7" i="22"/>
  <c r="BJ7" i="22"/>
  <c r="BK7" i="22"/>
  <c r="BL7" i="22"/>
  <c r="BM7" i="22"/>
  <c r="BN7" i="22"/>
  <c r="BO7" i="22"/>
  <c r="BP7" i="22"/>
  <c r="BQ7" i="22"/>
  <c r="BR7" i="22"/>
  <c r="BS7" i="22"/>
  <c r="BT7" i="22"/>
  <c r="BU7" i="22"/>
  <c r="BV7" i="22"/>
  <c r="BW7" i="22"/>
  <c r="BX7" i="22"/>
  <c r="BY7" i="22"/>
  <c r="BZ7" i="22"/>
  <c r="CA7" i="22"/>
  <c r="CB7" i="22"/>
  <c r="CC7" i="22"/>
  <c r="CD7" i="22"/>
  <c r="CE7" i="22"/>
  <c r="CF7" i="22"/>
  <c r="CG7" i="22"/>
  <c r="CH7" i="22"/>
  <c r="CI7" i="22"/>
  <c r="CJ7" i="22"/>
  <c r="CK7" i="22"/>
  <c r="CL7" i="22"/>
  <c r="CM7" i="22"/>
  <c r="CN7" i="22"/>
  <c r="CO7" i="22"/>
  <c r="CP7" i="22"/>
  <c r="CQ7" i="22"/>
  <c r="CR7" i="22"/>
  <c r="CS7" i="22"/>
  <c r="CT7" i="22"/>
  <c r="CU7" i="22"/>
  <c r="B8" i="22"/>
  <c r="C8" i="22"/>
  <c r="D8" i="22"/>
  <c r="E8" i="22"/>
  <c r="F8" i="22"/>
  <c r="G8" i="22"/>
  <c r="H8" i="22"/>
  <c r="I8" i="22"/>
  <c r="J8" i="22"/>
  <c r="K8" i="22"/>
  <c r="L8" i="22"/>
  <c r="M8" i="22"/>
  <c r="N8" i="22"/>
  <c r="O8" i="22"/>
  <c r="P8" i="22"/>
  <c r="Q8" i="22"/>
  <c r="R8" i="22"/>
  <c r="S8" i="22"/>
  <c r="T8" i="22"/>
  <c r="U8" i="22"/>
  <c r="V8" i="22"/>
  <c r="W8" i="22"/>
  <c r="X8" i="22"/>
  <c r="Y8" i="22"/>
  <c r="Z8" i="22"/>
  <c r="AA8" i="22"/>
  <c r="AB8" i="22"/>
  <c r="AC8" i="22"/>
  <c r="AD8" i="22"/>
  <c r="AE8" i="22"/>
  <c r="AF8" i="22"/>
  <c r="AG8" i="22"/>
  <c r="AH8" i="22"/>
  <c r="AI8" i="22"/>
  <c r="AJ8" i="22"/>
  <c r="AK8" i="22"/>
  <c r="AL8" i="22"/>
  <c r="AM8" i="22"/>
  <c r="AN8" i="22"/>
  <c r="AO8" i="22"/>
  <c r="AP8" i="22"/>
  <c r="AQ8" i="22"/>
  <c r="AR8" i="22"/>
  <c r="AS8" i="22"/>
  <c r="AT8" i="22"/>
  <c r="AU8" i="22"/>
  <c r="AV8" i="22"/>
  <c r="AW8" i="22"/>
  <c r="AX8" i="22"/>
  <c r="AY8" i="22"/>
  <c r="AZ8" i="22"/>
  <c r="BA8" i="22"/>
  <c r="BB8" i="22"/>
  <c r="BC8" i="22"/>
  <c r="BD8" i="22"/>
  <c r="BE8" i="22"/>
  <c r="BF8" i="22"/>
  <c r="BG8" i="22"/>
  <c r="BH8" i="22"/>
  <c r="BI8" i="22"/>
  <c r="BJ8" i="22"/>
  <c r="BK8" i="22"/>
  <c r="BL8" i="22"/>
  <c r="BM8" i="22"/>
  <c r="BN8" i="22"/>
  <c r="BO8" i="22"/>
  <c r="BP8" i="22"/>
  <c r="BQ8" i="22"/>
  <c r="BR8" i="22"/>
  <c r="BS8" i="22"/>
  <c r="BT8" i="22"/>
  <c r="BU8" i="22"/>
  <c r="BV8" i="22"/>
  <c r="BW8" i="22"/>
  <c r="BX8" i="22"/>
  <c r="BY8" i="22"/>
  <c r="BZ8" i="22"/>
  <c r="CA8" i="22"/>
  <c r="CB8" i="22"/>
  <c r="CC8" i="22"/>
  <c r="CD8" i="22"/>
  <c r="CE8" i="22"/>
  <c r="CF8" i="22"/>
  <c r="CG8" i="22"/>
  <c r="CH8" i="22"/>
  <c r="CI8" i="22"/>
  <c r="CJ8" i="22"/>
  <c r="CK8" i="22"/>
  <c r="CL8" i="22"/>
  <c r="CM8" i="22"/>
  <c r="CN8" i="22"/>
  <c r="CO8" i="22"/>
  <c r="CP8" i="22"/>
  <c r="CQ8" i="22"/>
  <c r="CR8" i="22"/>
  <c r="CS8" i="22"/>
  <c r="CT8" i="22"/>
  <c r="CU8" i="22"/>
  <c r="B9" i="22"/>
  <c r="C9" i="22"/>
  <c r="D9" i="22"/>
  <c r="E9" i="22"/>
  <c r="F9" i="22"/>
  <c r="G9" i="22"/>
  <c r="H9" i="22"/>
  <c r="I9" i="22"/>
  <c r="J9" i="22"/>
  <c r="K9" i="22"/>
  <c r="L9" i="22"/>
  <c r="M9" i="22"/>
  <c r="N9" i="22"/>
  <c r="O9" i="22"/>
  <c r="P9" i="22"/>
  <c r="Q9" i="22"/>
  <c r="R9" i="22"/>
  <c r="S9" i="22"/>
  <c r="T9" i="22"/>
  <c r="U9" i="22"/>
  <c r="V9" i="22"/>
  <c r="W9" i="22"/>
  <c r="X9" i="22"/>
  <c r="Y9" i="22"/>
  <c r="Z9" i="22"/>
  <c r="AA9" i="22"/>
  <c r="AB9" i="22"/>
  <c r="AC9" i="22"/>
  <c r="AD9" i="22"/>
  <c r="AE9" i="22"/>
  <c r="AF9" i="22"/>
  <c r="AG9" i="22"/>
  <c r="AH9" i="22"/>
  <c r="AI9" i="22"/>
  <c r="AJ9" i="22"/>
  <c r="AK9" i="22"/>
  <c r="AL9" i="22"/>
  <c r="AM9" i="22"/>
  <c r="AN9" i="22"/>
  <c r="AO9" i="22"/>
  <c r="AP9" i="22"/>
  <c r="AQ9" i="22"/>
  <c r="AR9" i="22"/>
  <c r="AS9" i="22"/>
  <c r="AT9" i="22"/>
  <c r="AU9" i="22"/>
  <c r="AV9" i="22"/>
  <c r="AW9" i="22"/>
  <c r="AX9" i="22"/>
  <c r="AY9" i="22"/>
  <c r="AZ9" i="22"/>
  <c r="BA9" i="22"/>
  <c r="BB9" i="22"/>
  <c r="BC9" i="22"/>
  <c r="BD9" i="22"/>
  <c r="BE9" i="22"/>
  <c r="BF9" i="22"/>
  <c r="BG9" i="22"/>
  <c r="BH9" i="22"/>
  <c r="BI9" i="22"/>
  <c r="BJ9" i="22"/>
  <c r="BK9" i="22"/>
  <c r="BL9" i="22"/>
  <c r="BM9" i="22"/>
  <c r="BN9" i="22"/>
  <c r="BO9" i="22"/>
  <c r="BP9" i="22"/>
  <c r="BQ9" i="22"/>
  <c r="BR9" i="22"/>
  <c r="BS9" i="22"/>
  <c r="BT9" i="22"/>
  <c r="BU9" i="22"/>
  <c r="BV9" i="22"/>
  <c r="BW9" i="22"/>
  <c r="BX9" i="22"/>
  <c r="BY9" i="22"/>
  <c r="BZ9" i="22"/>
  <c r="CA9" i="22"/>
  <c r="CB9" i="22"/>
  <c r="CC9" i="22"/>
  <c r="CD9" i="22"/>
  <c r="CE9" i="22"/>
  <c r="CF9" i="22"/>
  <c r="CG9" i="22"/>
  <c r="CH9" i="22"/>
  <c r="CI9" i="22"/>
  <c r="CJ9" i="22"/>
  <c r="CK9" i="22"/>
  <c r="CL9" i="22"/>
  <c r="CM9" i="22"/>
  <c r="CN9" i="22"/>
  <c r="CO9" i="22"/>
  <c r="CP9" i="22"/>
  <c r="CQ9" i="22"/>
  <c r="CR9" i="22"/>
  <c r="CS9" i="22"/>
  <c r="CT9" i="22"/>
  <c r="CU9" i="22"/>
  <c r="B10" i="22"/>
  <c r="C10" i="22"/>
  <c r="D10" i="22"/>
  <c r="E10" i="22"/>
  <c r="F10" i="22"/>
  <c r="G10" i="22"/>
  <c r="H10" i="22"/>
  <c r="I10" i="22"/>
  <c r="J10" i="22"/>
  <c r="K10" i="22"/>
  <c r="L10" i="22"/>
  <c r="M10" i="22"/>
  <c r="N10" i="22"/>
  <c r="O10" i="22"/>
  <c r="P10" i="22"/>
  <c r="Q10" i="22"/>
  <c r="R10" i="22"/>
  <c r="S10" i="22"/>
  <c r="T10" i="22"/>
  <c r="U10" i="22"/>
  <c r="V10" i="22"/>
  <c r="W10" i="22"/>
  <c r="X10" i="22"/>
  <c r="Y10" i="22"/>
  <c r="Z10" i="22"/>
  <c r="AA10" i="22"/>
  <c r="AB10" i="22"/>
  <c r="AC10" i="22"/>
  <c r="AD10" i="22"/>
  <c r="AE10" i="22"/>
  <c r="AF10" i="22"/>
  <c r="AG10" i="22"/>
  <c r="AH10" i="22"/>
  <c r="AI10" i="22"/>
  <c r="AJ10" i="22"/>
  <c r="AK10" i="22"/>
  <c r="AL10" i="22"/>
  <c r="AM10" i="22"/>
  <c r="AN10" i="22"/>
  <c r="AO10" i="22"/>
  <c r="AP10" i="22"/>
  <c r="AQ10" i="22"/>
  <c r="AR10" i="22"/>
  <c r="AS10" i="22"/>
  <c r="AT10" i="22"/>
  <c r="AU10" i="22"/>
  <c r="AV10" i="22"/>
  <c r="AW10" i="22"/>
  <c r="AX10" i="22"/>
  <c r="AY10" i="22"/>
  <c r="AZ10" i="22"/>
  <c r="BA10" i="22"/>
  <c r="BB10" i="22"/>
  <c r="BC10" i="22"/>
  <c r="BD10" i="22"/>
  <c r="BE10" i="22"/>
  <c r="BF10" i="22"/>
  <c r="BG10" i="22"/>
  <c r="BH10" i="22"/>
  <c r="BI10" i="22"/>
  <c r="BJ10" i="22"/>
  <c r="BK10" i="22"/>
  <c r="BL10" i="22"/>
  <c r="BM10" i="22"/>
  <c r="BN10" i="22"/>
  <c r="BO10" i="22"/>
  <c r="BP10" i="22"/>
  <c r="BQ10" i="22"/>
  <c r="BR10" i="22"/>
  <c r="BS10" i="22"/>
  <c r="BT10" i="22"/>
  <c r="BU10" i="22"/>
  <c r="BV10" i="22"/>
  <c r="BW10" i="22"/>
  <c r="BX10" i="22"/>
  <c r="BY10" i="22"/>
  <c r="BZ10" i="22"/>
  <c r="CA10" i="22"/>
  <c r="CB10" i="22"/>
  <c r="CC10" i="22"/>
  <c r="CD10" i="22"/>
  <c r="CE10" i="22"/>
  <c r="CF10" i="22"/>
  <c r="CG10" i="22"/>
  <c r="CH10" i="22"/>
  <c r="CI10" i="22"/>
  <c r="CJ10" i="22"/>
  <c r="CK10" i="22"/>
  <c r="CL10" i="22"/>
  <c r="CM10" i="22"/>
  <c r="CN10" i="22"/>
  <c r="CO10" i="22"/>
  <c r="CP10" i="22"/>
  <c r="CQ10" i="22"/>
  <c r="CR10" i="22"/>
  <c r="CS10" i="22"/>
  <c r="CT10" i="22"/>
  <c r="CU10" i="22"/>
  <c r="B11" i="22"/>
  <c r="C11" i="22"/>
  <c r="D11" i="22"/>
  <c r="E11" i="22"/>
  <c r="F11" i="22"/>
  <c r="G11" i="22"/>
  <c r="H11" i="22"/>
  <c r="I11" i="22"/>
  <c r="J11" i="22"/>
  <c r="K11" i="22"/>
  <c r="L11" i="22"/>
  <c r="M11" i="22"/>
  <c r="N11" i="22"/>
  <c r="O11" i="22"/>
  <c r="P11" i="22"/>
  <c r="Q11" i="22"/>
  <c r="R11" i="22"/>
  <c r="S11" i="22"/>
  <c r="T11" i="22"/>
  <c r="U11" i="22"/>
  <c r="V11" i="22"/>
  <c r="W11" i="22"/>
  <c r="X11" i="22"/>
  <c r="Y11" i="22"/>
  <c r="Z11" i="22"/>
  <c r="AA11" i="22"/>
  <c r="AB11" i="22"/>
  <c r="AC11" i="22"/>
  <c r="AD11" i="22"/>
  <c r="AE11" i="22"/>
  <c r="AF11" i="22"/>
  <c r="AG11" i="22"/>
  <c r="AH11" i="22"/>
  <c r="AI11" i="22"/>
  <c r="AJ11" i="22"/>
  <c r="AK11" i="22"/>
  <c r="AL11" i="22"/>
  <c r="AM11" i="22"/>
  <c r="AN11" i="22"/>
  <c r="AO11" i="22"/>
  <c r="AP11" i="22"/>
  <c r="AQ11" i="22"/>
  <c r="AR11" i="22"/>
  <c r="AS11" i="22"/>
  <c r="AT11" i="22"/>
  <c r="AU11" i="22"/>
  <c r="AV11" i="22"/>
  <c r="AW11" i="22"/>
  <c r="AX11" i="22"/>
  <c r="AY11" i="22"/>
  <c r="AZ11" i="22"/>
  <c r="BA11" i="22"/>
  <c r="BB11" i="22"/>
  <c r="BC11" i="22"/>
  <c r="BD11" i="22"/>
  <c r="BE11" i="22"/>
  <c r="BF11" i="22"/>
  <c r="BG11" i="22"/>
  <c r="BH11" i="22"/>
  <c r="BI11" i="22"/>
  <c r="BJ11" i="22"/>
  <c r="BK11" i="22"/>
  <c r="BL11" i="22"/>
  <c r="BM11" i="22"/>
  <c r="BN11" i="22"/>
  <c r="BO11" i="22"/>
  <c r="BP11" i="22"/>
  <c r="BQ11" i="22"/>
  <c r="BR11" i="22"/>
  <c r="BS11" i="22"/>
  <c r="BT11" i="22"/>
  <c r="BU11" i="22"/>
  <c r="BV11" i="22"/>
  <c r="BW11" i="22"/>
  <c r="BX11" i="22"/>
  <c r="BY11" i="22"/>
  <c r="BZ11" i="22"/>
  <c r="CA11" i="22"/>
  <c r="CB11" i="22"/>
  <c r="CC11" i="22"/>
  <c r="CD11" i="22"/>
  <c r="CE11" i="22"/>
  <c r="CF11" i="22"/>
  <c r="CG11" i="22"/>
  <c r="CH11" i="22"/>
  <c r="CI11" i="22"/>
  <c r="CJ11" i="22"/>
  <c r="CK11" i="22"/>
  <c r="CL11" i="22"/>
  <c r="CM11" i="22"/>
  <c r="CN11" i="22"/>
  <c r="CO11" i="22"/>
  <c r="CP11" i="22"/>
  <c r="CQ11" i="22"/>
  <c r="CR11" i="22"/>
  <c r="CS11" i="22"/>
  <c r="CT11" i="22"/>
  <c r="CU11" i="22"/>
  <c r="B12" i="22"/>
  <c r="C12" i="22"/>
  <c r="D12" i="22"/>
  <c r="E12" i="22"/>
  <c r="F12" i="22"/>
  <c r="G12" i="22"/>
  <c r="H12" i="22"/>
  <c r="I12" i="22"/>
  <c r="J12" i="22"/>
  <c r="K12" i="22"/>
  <c r="L12" i="22"/>
  <c r="M12" i="22"/>
  <c r="N12" i="22"/>
  <c r="O12" i="22"/>
  <c r="P12" i="22"/>
  <c r="Q12" i="22"/>
  <c r="R12" i="22"/>
  <c r="S12" i="22"/>
  <c r="T12" i="22"/>
  <c r="U12" i="22"/>
  <c r="V12" i="22"/>
  <c r="W12" i="22"/>
  <c r="X12" i="22"/>
  <c r="Y12" i="22"/>
  <c r="Z12" i="22"/>
  <c r="AA12" i="22"/>
  <c r="AB12" i="22"/>
  <c r="AC12" i="22"/>
  <c r="AD12" i="22"/>
  <c r="AE12" i="22"/>
  <c r="AF12" i="22"/>
  <c r="AG12" i="22"/>
  <c r="AH12" i="22"/>
  <c r="AI12" i="22"/>
  <c r="AJ12" i="22"/>
  <c r="AK12" i="22"/>
  <c r="AL12" i="22"/>
  <c r="AM12" i="22"/>
  <c r="AN12" i="22"/>
  <c r="AO12" i="22"/>
  <c r="AP12" i="22"/>
  <c r="AQ12" i="22"/>
  <c r="AR12" i="22"/>
  <c r="AS12" i="22"/>
  <c r="AT12" i="22"/>
  <c r="AU12" i="22"/>
  <c r="AV12" i="22"/>
  <c r="AW12" i="22"/>
  <c r="AX12" i="22"/>
  <c r="AY12" i="22"/>
  <c r="AZ12" i="22"/>
  <c r="BA12" i="22"/>
  <c r="BB12" i="22"/>
  <c r="BC12" i="22"/>
  <c r="BD12" i="22"/>
  <c r="BE12" i="22"/>
  <c r="BF12" i="22"/>
  <c r="BG12" i="22"/>
  <c r="BH12" i="22"/>
  <c r="BI12" i="22"/>
  <c r="BJ12" i="22"/>
  <c r="BK12" i="22"/>
  <c r="BL12" i="22"/>
  <c r="BM12" i="22"/>
  <c r="BN12" i="22"/>
  <c r="BO12" i="22"/>
  <c r="BP12" i="22"/>
  <c r="BQ12" i="22"/>
  <c r="BR12" i="22"/>
  <c r="BS12" i="22"/>
  <c r="BT12" i="22"/>
  <c r="BU12" i="22"/>
  <c r="BV12" i="22"/>
  <c r="BW12" i="22"/>
  <c r="BX12" i="22"/>
  <c r="BY12" i="22"/>
  <c r="BZ12" i="22"/>
  <c r="CA12" i="22"/>
  <c r="CB12" i="22"/>
  <c r="CC12" i="22"/>
  <c r="CD12" i="22"/>
  <c r="CE12" i="22"/>
  <c r="CF12" i="22"/>
  <c r="CG12" i="22"/>
  <c r="CH12" i="22"/>
  <c r="CI12" i="22"/>
  <c r="CJ12" i="22"/>
  <c r="CK12" i="22"/>
  <c r="CL12" i="22"/>
  <c r="CM12" i="22"/>
  <c r="CN12" i="22"/>
  <c r="CO12" i="22"/>
  <c r="CP12" i="22"/>
  <c r="CQ12" i="22"/>
  <c r="CR12" i="22"/>
  <c r="CS12" i="22"/>
  <c r="CT12" i="22"/>
  <c r="CU12" i="22"/>
  <c r="B13" i="22"/>
  <c r="C13" i="22"/>
  <c r="D13" i="22"/>
  <c r="E13" i="22"/>
  <c r="F13" i="22"/>
  <c r="G13" i="22"/>
  <c r="H13" i="22"/>
  <c r="I13" i="22"/>
  <c r="J13" i="22"/>
  <c r="K13" i="22"/>
  <c r="L13" i="22"/>
  <c r="M13" i="22"/>
  <c r="N13" i="22"/>
  <c r="O13" i="22"/>
  <c r="P13" i="22"/>
  <c r="Q13" i="22"/>
  <c r="R13" i="22"/>
  <c r="S13" i="22"/>
  <c r="T13" i="22"/>
  <c r="U13" i="22"/>
  <c r="V13" i="22"/>
  <c r="W13" i="22"/>
  <c r="X13" i="22"/>
  <c r="Y13" i="22"/>
  <c r="Z13" i="22"/>
  <c r="AA13" i="22"/>
  <c r="AB13" i="22"/>
  <c r="AC13" i="22"/>
  <c r="AD13" i="22"/>
  <c r="AE13" i="22"/>
  <c r="AF13" i="22"/>
  <c r="AG13" i="22"/>
  <c r="AH13" i="22"/>
  <c r="AI13" i="22"/>
  <c r="AJ13" i="22"/>
  <c r="AK13" i="22"/>
  <c r="AL13" i="22"/>
  <c r="AM13" i="22"/>
  <c r="AN13" i="22"/>
  <c r="AO13" i="22"/>
  <c r="AP13" i="22"/>
  <c r="AQ13" i="22"/>
  <c r="AR13" i="22"/>
  <c r="AS13" i="22"/>
  <c r="AT13" i="22"/>
  <c r="AU13" i="22"/>
  <c r="AV13" i="22"/>
  <c r="AW13" i="22"/>
  <c r="AX13" i="22"/>
  <c r="AY13" i="22"/>
  <c r="AZ13" i="22"/>
  <c r="BA13" i="22"/>
  <c r="BB13" i="22"/>
  <c r="BC13" i="22"/>
  <c r="BD13" i="22"/>
  <c r="BE13" i="22"/>
  <c r="BF13" i="22"/>
  <c r="BG13" i="22"/>
  <c r="BH13" i="22"/>
  <c r="BI13" i="22"/>
  <c r="BJ13" i="22"/>
  <c r="BK13" i="22"/>
  <c r="BL13" i="22"/>
  <c r="BM13" i="22"/>
  <c r="BN13" i="22"/>
  <c r="BO13" i="22"/>
  <c r="BP13" i="22"/>
  <c r="BQ13" i="22"/>
  <c r="BR13" i="22"/>
  <c r="BS13" i="22"/>
  <c r="BT13" i="22"/>
  <c r="BU13" i="22"/>
  <c r="BV13" i="22"/>
  <c r="BW13" i="22"/>
  <c r="BX13" i="22"/>
  <c r="BY13" i="22"/>
  <c r="BZ13" i="22"/>
  <c r="CA13" i="22"/>
  <c r="CB13" i="22"/>
  <c r="CC13" i="22"/>
  <c r="CD13" i="22"/>
  <c r="CE13" i="22"/>
  <c r="CF13" i="22"/>
  <c r="CG13" i="22"/>
  <c r="CH13" i="22"/>
  <c r="CI13" i="22"/>
  <c r="CJ13" i="22"/>
  <c r="CK13" i="22"/>
  <c r="CL13" i="22"/>
  <c r="CM13" i="22"/>
  <c r="CN13" i="22"/>
  <c r="CO13" i="22"/>
  <c r="CP13" i="22"/>
  <c r="CQ13" i="22"/>
  <c r="CR13" i="22"/>
  <c r="CS13" i="22"/>
  <c r="CT13" i="22"/>
  <c r="CU13" i="22"/>
  <c r="B14" i="22"/>
  <c r="C14" i="22"/>
  <c r="D14" i="22"/>
  <c r="E14" i="22"/>
  <c r="F14" i="22"/>
  <c r="G14" i="22"/>
  <c r="H14" i="22"/>
  <c r="I14" i="22"/>
  <c r="J14" i="22"/>
  <c r="K14" i="22"/>
  <c r="L14" i="22"/>
  <c r="M14" i="22"/>
  <c r="N14" i="22"/>
  <c r="O14" i="22"/>
  <c r="P14" i="22"/>
  <c r="Q14" i="22"/>
  <c r="R14" i="22"/>
  <c r="S14" i="22"/>
  <c r="T14" i="22"/>
  <c r="U14" i="22"/>
  <c r="V14" i="22"/>
  <c r="W14" i="22"/>
  <c r="X14" i="22"/>
  <c r="Y14" i="22"/>
  <c r="Z14" i="22"/>
  <c r="AA14" i="22"/>
  <c r="AB14" i="22"/>
  <c r="AC14" i="22"/>
  <c r="AD14" i="22"/>
  <c r="AE14" i="22"/>
  <c r="AF14" i="22"/>
  <c r="AG14" i="22"/>
  <c r="AH14" i="22"/>
  <c r="AI14" i="22"/>
  <c r="AJ14" i="22"/>
  <c r="AK14" i="22"/>
  <c r="AL14" i="22"/>
  <c r="AM14" i="22"/>
  <c r="AN14" i="22"/>
  <c r="AO14" i="22"/>
  <c r="AP14" i="22"/>
  <c r="AQ14" i="22"/>
  <c r="AR14" i="22"/>
  <c r="AS14" i="22"/>
  <c r="AT14" i="22"/>
  <c r="AU14" i="22"/>
  <c r="AV14" i="22"/>
  <c r="AW14" i="22"/>
  <c r="AX14" i="22"/>
  <c r="AY14" i="22"/>
  <c r="AZ14" i="22"/>
  <c r="BA14" i="22"/>
  <c r="BB14" i="22"/>
  <c r="BC14" i="22"/>
  <c r="BD14" i="22"/>
  <c r="BE14" i="22"/>
  <c r="BF14" i="22"/>
  <c r="BG14" i="22"/>
  <c r="BH14" i="22"/>
  <c r="BI14" i="22"/>
  <c r="BJ14" i="22"/>
  <c r="BK14" i="22"/>
  <c r="BL14" i="22"/>
  <c r="BM14" i="22"/>
  <c r="BN14" i="22"/>
  <c r="BO14" i="22"/>
  <c r="BP14" i="22"/>
  <c r="BQ14" i="22"/>
  <c r="BR14" i="22"/>
  <c r="BS14" i="22"/>
  <c r="BT14" i="22"/>
  <c r="BU14" i="22"/>
  <c r="BV14" i="22"/>
  <c r="BW14" i="22"/>
  <c r="BX14" i="22"/>
  <c r="BY14" i="22"/>
  <c r="BZ14" i="22"/>
  <c r="CA14" i="22"/>
  <c r="CB14" i="22"/>
  <c r="CC14" i="22"/>
  <c r="CD14" i="22"/>
  <c r="CE14" i="22"/>
  <c r="CF14" i="22"/>
  <c r="CG14" i="22"/>
  <c r="CH14" i="22"/>
  <c r="CI14" i="22"/>
  <c r="CJ14" i="22"/>
  <c r="CK14" i="22"/>
  <c r="CL14" i="22"/>
  <c r="CM14" i="22"/>
  <c r="CN14" i="22"/>
  <c r="CO14" i="22"/>
  <c r="CP14" i="22"/>
  <c r="CQ14" i="22"/>
  <c r="CR14" i="22"/>
  <c r="CS14" i="22"/>
  <c r="CT14" i="22"/>
  <c r="CU14" i="22"/>
  <c r="B15" i="22"/>
  <c r="C15" i="22"/>
  <c r="D15" i="22"/>
  <c r="E15" i="22"/>
  <c r="F15" i="22"/>
  <c r="G15" i="22"/>
  <c r="H15" i="22"/>
  <c r="I15" i="22"/>
  <c r="J15" i="22"/>
  <c r="K15" i="22"/>
  <c r="L15" i="22"/>
  <c r="M15" i="22"/>
  <c r="N15" i="22"/>
  <c r="O15" i="22"/>
  <c r="P15" i="22"/>
  <c r="Q15" i="22"/>
  <c r="R15" i="22"/>
  <c r="S15" i="22"/>
  <c r="T15" i="22"/>
  <c r="U15" i="22"/>
  <c r="V15" i="22"/>
  <c r="W15" i="22"/>
  <c r="X15" i="22"/>
  <c r="Y15" i="22"/>
  <c r="Z15" i="22"/>
  <c r="AA15" i="22"/>
  <c r="AB15" i="22"/>
  <c r="AC15" i="22"/>
  <c r="AD15" i="22"/>
  <c r="AE15" i="22"/>
  <c r="AF15" i="22"/>
  <c r="AG15" i="22"/>
  <c r="AH15" i="22"/>
  <c r="AI15" i="22"/>
  <c r="AJ15" i="22"/>
  <c r="AK15" i="22"/>
  <c r="AL15" i="22"/>
  <c r="AM15" i="22"/>
  <c r="AN15" i="22"/>
  <c r="AO15" i="22"/>
  <c r="AP15" i="22"/>
  <c r="AQ15" i="22"/>
  <c r="AR15" i="22"/>
  <c r="AS15" i="22"/>
  <c r="AT15" i="22"/>
  <c r="AU15" i="22"/>
  <c r="AV15" i="22"/>
  <c r="AW15" i="22"/>
  <c r="AX15" i="22"/>
  <c r="AY15" i="22"/>
  <c r="AZ15" i="22"/>
  <c r="BA15" i="22"/>
  <c r="BB15" i="22"/>
  <c r="BC15" i="22"/>
  <c r="BD15" i="22"/>
  <c r="BE15" i="22"/>
  <c r="BF15" i="22"/>
  <c r="BG15" i="22"/>
  <c r="BH15" i="22"/>
  <c r="BI15" i="22"/>
  <c r="BJ15" i="22"/>
  <c r="BK15" i="22"/>
  <c r="BL15" i="22"/>
  <c r="BM15" i="22"/>
  <c r="BN15" i="22"/>
  <c r="BO15" i="22"/>
  <c r="BP15" i="22"/>
  <c r="BQ15" i="22"/>
  <c r="BR15" i="22"/>
  <c r="BS15" i="22"/>
  <c r="BT15" i="22"/>
  <c r="BU15" i="22"/>
  <c r="BV15" i="22"/>
  <c r="BW15" i="22"/>
  <c r="BX15" i="22"/>
  <c r="BY15" i="22"/>
  <c r="BZ15" i="22"/>
  <c r="CA15" i="22"/>
  <c r="CB15" i="22"/>
  <c r="CC15" i="22"/>
  <c r="CD15" i="22"/>
  <c r="CE15" i="22"/>
  <c r="CF15" i="22"/>
  <c r="CG15" i="22"/>
  <c r="CH15" i="22"/>
  <c r="CI15" i="22"/>
  <c r="CJ15" i="22"/>
  <c r="CK15" i="22"/>
  <c r="CL15" i="22"/>
  <c r="CM15" i="22"/>
  <c r="CN15" i="22"/>
  <c r="CO15" i="22"/>
  <c r="CP15" i="22"/>
  <c r="CQ15" i="22"/>
  <c r="CR15" i="22"/>
  <c r="CS15" i="22"/>
  <c r="CT15" i="22"/>
  <c r="CU15" i="22"/>
  <c r="B16" i="22"/>
  <c r="C16"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H16" i="22"/>
  <c r="AI16" i="22"/>
  <c r="AJ16" i="22"/>
  <c r="AK16" i="22"/>
  <c r="AL16" i="22"/>
  <c r="AM16" i="22"/>
  <c r="AN16" i="22"/>
  <c r="AO16" i="22"/>
  <c r="AP16" i="22"/>
  <c r="AQ16" i="22"/>
  <c r="AR16" i="22"/>
  <c r="AS16" i="22"/>
  <c r="AT16" i="22"/>
  <c r="AU16" i="22"/>
  <c r="AV16" i="22"/>
  <c r="AW16" i="22"/>
  <c r="AX16" i="22"/>
  <c r="AY16" i="22"/>
  <c r="AZ16" i="22"/>
  <c r="BA16" i="22"/>
  <c r="BB16" i="22"/>
  <c r="BC16" i="22"/>
  <c r="BD16" i="22"/>
  <c r="BE16" i="22"/>
  <c r="BF16" i="22"/>
  <c r="BG16" i="22"/>
  <c r="BH16" i="22"/>
  <c r="BI16" i="22"/>
  <c r="BJ16" i="22"/>
  <c r="BK16" i="22"/>
  <c r="BL16" i="22"/>
  <c r="BM16" i="22"/>
  <c r="BN16" i="22"/>
  <c r="BO16" i="22"/>
  <c r="BP16" i="22"/>
  <c r="BQ16" i="22"/>
  <c r="BR16" i="22"/>
  <c r="BS16" i="22"/>
  <c r="BT16" i="22"/>
  <c r="BU16" i="22"/>
  <c r="BV16" i="22"/>
  <c r="BW16" i="22"/>
  <c r="BX16" i="22"/>
  <c r="BY16" i="22"/>
  <c r="BZ16" i="22"/>
  <c r="CA16" i="22"/>
  <c r="CB16" i="22"/>
  <c r="CC16" i="22"/>
  <c r="CD16" i="22"/>
  <c r="CE16" i="22"/>
  <c r="CF16" i="22"/>
  <c r="CG16" i="22"/>
  <c r="CH16" i="22"/>
  <c r="CI16" i="22"/>
  <c r="CJ16" i="22"/>
  <c r="CK16" i="22"/>
  <c r="CL16" i="22"/>
  <c r="CM16" i="22"/>
  <c r="CN16" i="22"/>
  <c r="CO16" i="22"/>
  <c r="CP16" i="22"/>
  <c r="CQ16" i="22"/>
  <c r="CR16" i="22"/>
  <c r="CS16" i="22"/>
  <c r="CT16" i="22"/>
  <c r="CU16" i="22"/>
  <c r="B17" i="22"/>
  <c r="C17"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H17" i="22"/>
  <c r="AI17" i="22"/>
  <c r="AJ17" i="22"/>
  <c r="AK17" i="22"/>
  <c r="AL17" i="22"/>
  <c r="AM17" i="22"/>
  <c r="AN17" i="22"/>
  <c r="AO17" i="22"/>
  <c r="AP17" i="22"/>
  <c r="AQ17" i="22"/>
  <c r="AR17" i="22"/>
  <c r="AS17" i="22"/>
  <c r="AT17" i="22"/>
  <c r="AU17" i="22"/>
  <c r="AV17" i="22"/>
  <c r="AW17" i="22"/>
  <c r="AX17" i="22"/>
  <c r="AY17" i="22"/>
  <c r="AZ17" i="22"/>
  <c r="BA17" i="22"/>
  <c r="BB17" i="22"/>
  <c r="BC17" i="22"/>
  <c r="BD17" i="22"/>
  <c r="BE17" i="22"/>
  <c r="BF17" i="22"/>
  <c r="BG17" i="22"/>
  <c r="BH17" i="22"/>
  <c r="BI17" i="22"/>
  <c r="BJ17" i="22"/>
  <c r="BK17" i="22"/>
  <c r="BL17" i="22"/>
  <c r="BM17" i="22"/>
  <c r="BN17" i="22"/>
  <c r="BO17" i="22"/>
  <c r="BP17" i="22"/>
  <c r="BQ17" i="22"/>
  <c r="BR17" i="22"/>
  <c r="BS17" i="22"/>
  <c r="BT17" i="22"/>
  <c r="BU17" i="22"/>
  <c r="BV17" i="22"/>
  <c r="BW17" i="22"/>
  <c r="BX17" i="22"/>
  <c r="BY17" i="22"/>
  <c r="BZ17" i="22"/>
  <c r="CA17" i="22"/>
  <c r="CB17" i="22"/>
  <c r="CC17" i="22"/>
  <c r="CD17" i="22"/>
  <c r="CE17" i="22"/>
  <c r="CF17" i="22"/>
  <c r="CG17" i="22"/>
  <c r="CH17" i="22"/>
  <c r="CI17" i="22"/>
  <c r="CJ17" i="22"/>
  <c r="CK17" i="22"/>
  <c r="CL17" i="22"/>
  <c r="CM17" i="22"/>
  <c r="CN17" i="22"/>
  <c r="CO17" i="22"/>
  <c r="CP17" i="22"/>
  <c r="CQ17" i="22"/>
  <c r="CR17" i="22"/>
  <c r="CS17" i="22"/>
  <c r="CT17" i="22"/>
  <c r="CU17" i="22"/>
  <c r="B18" i="22"/>
  <c r="C18"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H18" i="22"/>
  <c r="AI18" i="22"/>
  <c r="AJ18" i="22"/>
  <c r="AK18" i="22"/>
  <c r="AL18" i="22"/>
  <c r="AM18" i="22"/>
  <c r="AN18" i="22"/>
  <c r="AO18" i="22"/>
  <c r="AP18" i="22"/>
  <c r="AQ18" i="22"/>
  <c r="AR18" i="22"/>
  <c r="AS18" i="22"/>
  <c r="AT18" i="22"/>
  <c r="AU18" i="22"/>
  <c r="AV18" i="22"/>
  <c r="AW18" i="22"/>
  <c r="AX18" i="22"/>
  <c r="AY18" i="22"/>
  <c r="AZ18" i="22"/>
  <c r="BA18" i="22"/>
  <c r="BB18" i="22"/>
  <c r="BC18" i="22"/>
  <c r="BD18" i="22"/>
  <c r="BE18" i="22"/>
  <c r="BF18" i="22"/>
  <c r="BG18" i="22"/>
  <c r="BH18" i="22"/>
  <c r="BI18" i="22"/>
  <c r="BJ18" i="22"/>
  <c r="BK18" i="22"/>
  <c r="BL18" i="22"/>
  <c r="BM18" i="22"/>
  <c r="BN18" i="22"/>
  <c r="BO18" i="22"/>
  <c r="BP18" i="22"/>
  <c r="BQ18" i="22"/>
  <c r="BR18" i="22"/>
  <c r="BS18" i="22"/>
  <c r="BT18" i="22"/>
  <c r="BU18" i="22"/>
  <c r="BV18" i="22"/>
  <c r="BW18" i="22"/>
  <c r="BX18" i="22"/>
  <c r="BY18" i="22"/>
  <c r="BZ18" i="22"/>
  <c r="CA18" i="22"/>
  <c r="CB18" i="22"/>
  <c r="CC18" i="22"/>
  <c r="CD18" i="22"/>
  <c r="CE18" i="22"/>
  <c r="CF18" i="22"/>
  <c r="CG18" i="22"/>
  <c r="CH18" i="22"/>
  <c r="CI18" i="22"/>
  <c r="CJ18" i="22"/>
  <c r="CK18" i="22"/>
  <c r="CL18" i="22"/>
  <c r="CM18" i="22"/>
  <c r="CN18" i="22"/>
  <c r="CO18" i="22"/>
  <c r="CP18" i="22"/>
  <c r="CQ18" i="22"/>
  <c r="CR18" i="22"/>
  <c r="CS18" i="22"/>
  <c r="CT18" i="22"/>
  <c r="CU18" i="22"/>
  <c r="B19" i="22"/>
  <c r="C19"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AH19" i="22"/>
  <c r="AI19" i="22"/>
  <c r="AJ19" i="22"/>
  <c r="AK19" i="22"/>
  <c r="AL19" i="22"/>
  <c r="AM19" i="22"/>
  <c r="AN19" i="22"/>
  <c r="AO19" i="22"/>
  <c r="AP19" i="22"/>
  <c r="AQ19" i="22"/>
  <c r="AR19" i="22"/>
  <c r="AS19" i="22"/>
  <c r="AT19" i="22"/>
  <c r="AU19" i="22"/>
  <c r="AV19" i="22"/>
  <c r="AW19" i="22"/>
  <c r="AX19" i="22"/>
  <c r="AY19" i="22"/>
  <c r="AZ19" i="22"/>
  <c r="BA19" i="22"/>
  <c r="BB19" i="22"/>
  <c r="BC19" i="22"/>
  <c r="BD19" i="22"/>
  <c r="BE19" i="22"/>
  <c r="BF19" i="22"/>
  <c r="BG19" i="22"/>
  <c r="BH19" i="22"/>
  <c r="BI19" i="22"/>
  <c r="BJ19" i="22"/>
  <c r="BK19" i="22"/>
  <c r="BL19" i="22"/>
  <c r="BM19" i="22"/>
  <c r="BN19" i="22"/>
  <c r="BO19" i="22"/>
  <c r="BP19" i="22"/>
  <c r="BQ19" i="22"/>
  <c r="BR19" i="22"/>
  <c r="BS19" i="22"/>
  <c r="BT19" i="22"/>
  <c r="BU19" i="22"/>
  <c r="BV19" i="22"/>
  <c r="BW19" i="22"/>
  <c r="BX19" i="22"/>
  <c r="BY19" i="22"/>
  <c r="BZ19" i="22"/>
  <c r="CA19" i="22"/>
  <c r="CB19" i="22"/>
  <c r="CC19" i="22"/>
  <c r="CD19" i="22"/>
  <c r="CE19" i="22"/>
  <c r="CF19" i="22"/>
  <c r="CG19" i="22"/>
  <c r="CH19" i="22"/>
  <c r="CI19" i="22"/>
  <c r="CJ19" i="22"/>
  <c r="CK19" i="22"/>
  <c r="CL19" i="22"/>
  <c r="CM19" i="22"/>
  <c r="CN19" i="22"/>
  <c r="CO19" i="22"/>
  <c r="CP19" i="22"/>
  <c r="CQ19" i="22"/>
  <c r="CR19" i="22"/>
  <c r="CS19" i="22"/>
  <c r="CT19" i="22"/>
  <c r="CU19" i="22"/>
  <c r="B20" i="22"/>
  <c r="C20"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AH20" i="22"/>
  <c r="AI20" i="22"/>
  <c r="AJ20" i="22"/>
  <c r="AK20" i="22"/>
  <c r="AL20" i="22"/>
  <c r="AM20" i="22"/>
  <c r="AN20" i="22"/>
  <c r="AO20" i="22"/>
  <c r="AP20" i="22"/>
  <c r="AQ20" i="22"/>
  <c r="AR20" i="22"/>
  <c r="AS20" i="22"/>
  <c r="AT20" i="22"/>
  <c r="AU20" i="22"/>
  <c r="AV20" i="22"/>
  <c r="AW20" i="22"/>
  <c r="AX20" i="22"/>
  <c r="AY20" i="22"/>
  <c r="AZ20" i="22"/>
  <c r="BA20" i="22"/>
  <c r="BB20" i="22"/>
  <c r="BC20" i="22"/>
  <c r="BD20" i="22"/>
  <c r="BE20" i="22"/>
  <c r="BF20" i="22"/>
  <c r="BG20" i="22"/>
  <c r="BH20" i="22"/>
  <c r="BI20" i="22"/>
  <c r="BJ20" i="22"/>
  <c r="BK20" i="22"/>
  <c r="BL20" i="22"/>
  <c r="BM20" i="22"/>
  <c r="BN20" i="22"/>
  <c r="BO20" i="22"/>
  <c r="BP20" i="22"/>
  <c r="BQ20" i="22"/>
  <c r="BR20" i="22"/>
  <c r="BS20" i="22"/>
  <c r="BT20" i="22"/>
  <c r="BU20" i="22"/>
  <c r="BV20" i="22"/>
  <c r="BW20" i="22"/>
  <c r="BX20" i="22"/>
  <c r="BY20" i="22"/>
  <c r="BZ20" i="22"/>
  <c r="CA20" i="22"/>
  <c r="CB20" i="22"/>
  <c r="CC20" i="22"/>
  <c r="CD20" i="22"/>
  <c r="CE20" i="22"/>
  <c r="CF20" i="22"/>
  <c r="CG20" i="22"/>
  <c r="CH20" i="22"/>
  <c r="CI20" i="22"/>
  <c r="CJ20" i="22"/>
  <c r="CK20" i="22"/>
  <c r="CL20" i="22"/>
  <c r="CM20" i="22"/>
  <c r="CN20" i="22"/>
  <c r="CO20" i="22"/>
  <c r="CP20" i="22"/>
  <c r="CQ20" i="22"/>
  <c r="CR20" i="22"/>
  <c r="CS20" i="22"/>
  <c r="CT20" i="22"/>
  <c r="CU20" i="22"/>
  <c r="B21"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H21" i="22"/>
  <c r="AI21" i="22"/>
  <c r="AJ21" i="22"/>
  <c r="AK21" i="22"/>
  <c r="AL21" i="22"/>
  <c r="AM21" i="22"/>
  <c r="AN21" i="22"/>
  <c r="AO21" i="22"/>
  <c r="AP21" i="22"/>
  <c r="AQ21" i="22"/>
  <c r="AR21" i="22"/>
  <c r="AS21" i="22"/>
  <c r="AT21" i="22"/>
  <c r="AU21" i="22"/>
  <c r="AV21" i="22"/>
  <c r="AW21" i="22"/>
  <c r="AX21" i="22"/>
  <c r="AY21" i="22"/>
  <c r="AZ21" i="22"/>
  <c r="BA21" i="22"/>
  <c r="BB21" i="22"/>
  <c r="BC21" i="22"/>
  <c r="BD21" i="22"/>
  <c r="BE21" i="22"/>
  <c r="BF21" i="22"/>
  <c r="BG21" i="22"/>
  <c r="BH21" i="22"/>
  <c r="BI21" i="22"/>
  <c r="BJ21" i="22"/>
  <c r="BK21" i="22"/>
  <c r="BL21" i="22"/>
  <c r="BM21" i="22"/>
  <c r="BN21" i="22"/>
  <c r="BO21" i="22"/>
  <c r="BP21" i="22"/>
  <c r="BQ21" i="22"/>
  <c r="BR21" i="22"/>
  <c r="BS21" i="22"/>
  <c r="BT21" i="22"/>
  <c r="BU21" i="22"/>
  <c r="BV21" i="22"/>
  <c r="BW21" i="22"/>
  <c r="BX21" i="22"/>
  <c r="BY21" i="22"/>
  <c r="BZ21" i="22"/>
  <c r="CA21" i="22"/>
  <c r="CB21" i="22"/>
  <c r="CC21" i="22"/>
  <c r="CD21" i="22"/>
  <c r="CE21" i="22"/>
  <c r="CF21" i="22"/>
  <c r="CG21" i="22"/>
  <c r="CH21" i="22"/>
  <c r="CI21" i="22"/>
  <c r="CJ21" i="22"/>
  <c r="CK21" i="22"/>
  <c r="CL21" i="22"/>
  <c r="CM21" i="22"/>
  <c r="CN21" i="22"/>
  <c r="CO21" i="22"/>
  <c r="CP21" i="22"/>
  <c r="CQ21" i="22"/>
  <c r="CR21" i="22"/>
  <c r="CS21" i="22"/>
  <c r="CT21" i="22"/>
  <c r="CU21" i="22"/>
  <c r="B22" i="22"/>
  <c r="C22"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H22" i="22"/>
  <c r="AI22" i="22"/>
  <c r="AJ22" i="22"/>
  <c r="AK22" i="22"/>
  <c r="AL22" i="22"/>
  <c r="AM22" i="22"/>
  <c r="AN22" i="22"/>
  <c r="AO22" i="22"/>
  <c r="AP22" i="22"/>
  <c r="AQ22" i="22"/>
  <c r="AR22" i="22"/>
  <c r="AS22" i="22"/>
  <c r="AT22" i="22"/>
  <c r="AU22" i="22"/>
  <c r="AV22" i="22"/>
  <c r="AW22" i="22"/>
  <c r="AX22" i="22"/>
  <c r="AY22" i="22"/>
  <c r="AZ22" i="22"/>
  <c r="BA22" i="22"/>
  <c r="BB22" i="22"/>
  <c r="BC22" i="22"/>
  <c r="BD22" i="22"/>
  <c r="BE22" i="22"/>
  <c r="BF22" i="22"/>
  <c r="BG22" i="22"/>
  <c r="BH22" i="22"/>
  <c r="BI22" i="22"/>
  <c r="BJ22" i="22"/>
  <c r="BK22" i="22"/>
  <c r="BL22" i="22"/>
  <c r="BM22" i="22"/>
  <c r="BN22" i="22"/>
  <c r="BO22" i="22"/>
  <c r="BP22" i="22"/>
  <c r="BQ22" i="22"/>
  <c r="BR22" i="22"/>
  <c r="BS22" i="22"/>
  <c r="BT22" i="22"/>
  <c r="BU22" i="22"/>
  <c r="BV22" i="22"/>
  <c r="BW22" i="22"/>
  <c r="BX22" i="22"/>
  <c r="BY22" i="22"/>
  <c r="BZ22" i="22"/>
  <c r="CA22" i="22"/>
  <c r="CB22" i="22"/>
  <c r="CC22" i="22"/>
  <c r="CD22" i="22"/>
  <c r="CE22" i="22"/>
  <c r="CF22" i="22"/>
  <c r="CG22" i="22"/>
  <c r="CH22" i="22"/>
  <c r="CI22" i="22"/>
  <c r="CJ22" i="22"/>
  <c r="CK22" i="22"/>
  <c r="CL22" i="22"/>
  <c r="CM22" i="22"/>
  <c r="CN22" i="22"/>
  <c r="CO22" i="22"/>
  <c r="CP22" i="22"/>
  <c r="CQ22" i="22"/>
  <c r="CR22" i="22"/>
  <c r="CS22" i="22"/>
  <c r="CT22" i="22"/>
  <c r="CU22" i="22"/>
  <c r="B23" i="22"/>
  <c r="C23"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H23" i="22"/>
  <c r="AI23" i="22"/>
  <c r="AJ23" i="22"/>
  <c r="AK23" i="22"/>
  <c r="AL23" i="22"/>
  <c r="AM23" i="22"/>
  <c r="AN23" i="22"/>
  <c r="AO23" i="22"/>
  <c r="AP23" i="22"/>
  <c r="AQ23" i="22"/>
  <c r="AR23" i="22"/>
  <c r="AS23" i="22"/>
  <c r="AT23" i="22"/>
  <c r="AU23" i="22"/>
  <c r="AV23" i="22"/>
  <c r="AW23" i="22"/>
  <c r="AX23" i="22"/>
  <c r="AY23" i="22"/>
  <c r="AZ23" i="22"/>
  <c r="BA23" i="22"/>
  <c r="BB23" i="22"/>
  <c r="BC23" i="22"/>
  <c r="BD23" i="22"/>
  <c r="BE23" i="22"/>
  <c r="BF23" i="22"/>
  <c r="BG23" i="22"/>
  <c r="BH23" i="22"/>
  <c r="BI23" i="22"/>
  <c r="BJ23" i="22"/>
  <c r="BK23" i="22"/>
  <c r="BL23" i="22"/>
  <c r="BM23" i="22"/>
  <c r="BN23" i="22"/>
  <c r="BO23" i="22"/>
  <c r="BP23" i="22"/>
  <c r="BQ23" i="22"/>
  <c r="BR23" i="22"/>
  <c r="BS23" i="22"/>
  <c r="BT23" i="22"/>
  <c r="BU23" i="22"/>
  <c r="BV23" i="22"/>
  <c r="BW23" i="22"/>
  <c r="BX23" i="22"/>
  <c r="BY23" i="22"/>
  <c r="BZ23" i="22"/>
  <c r="CA23" i="22"/>
  <c r="CB23" i="22"/>
  <c r="CC23" i="22"/>
  <c r="CD23" i="22"/>
  <c r="CE23" i="22"/>
  <c r="CF23" i="22"/>
  <c r="CG23" i="22"/>
  <c r="CH23" i="22"/>
  <c r="CI23" i="22"/>
  <c r="CJ23" i="22"/>
  <c r="CK23" i="22"/>
  <c r="CL23" i="22"/>
  <c r="CM23" i="22"/>
  <c r="CN23" i="22"/>
  <c r="CO23" i="22"/>
  <c r="CP23" i="22"/>
  <c r="CQ23" i="22"/>
  <c r="CR23" i="22"/>
  <c r="CS23" i="22"/>
  <c r="CT23" i="22"/>
  <c r="CU23" i="22"/>
  <c r="B24" i="22"/>
  <c r="C24"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H24" i="22"/>
  <c r="AI24" i="22"/>
  <c r="AJ24" i="22"/>
  <c r="AK24" i="22"/>
  <c r="AL24" i="22"/>
  <c r="AM24" i="22"/>
  <c r="AN24" i="22"/>
  <c r="AO24" i="22"/>
  <c r="AP24" i="22"/>
  <c r="AQ24" i="22"/>
  <c r="AR24" i="22"/>
  <c r="AS24" i="22"/>
  <c r="AT24" i="22"/>
  <c r="AU24" i="22"/>
  <c r="AV24" i="22"/>
  <c r="AW24" i="22"/>
  <c r="AX24" i="22"/>
  <c r="AY24" i="22"/>
  <c r="AZ24" i="22"/>
  <c r="BA24" i="22"/>
  <c r="BB24" i="22"/>
  <c r="BC24" i="22"/>
  <c r="BD24" i="22"/>
  <c r="BE24" i="22"/>
  <c r="BF24" i="22"/>
  <c r="BG24" i="22"/>
  <c r="BH24" i="22"/>
  <c r="BI24" i="22"/>
  <c r="BJ24" i="22"/>
  <c r="BK24" i="22"/>
  <c r="BL24" i="22"/>
  <c r="BM24" i="22"/>
  <c r="BN24" i="22"/>
  <c r="BO24" i="22"/>
  <c r="BP24" i="22"/>
  <c r="BQ24" i="22"/>
  <c r="BR24" i="22"/>
  <c r="BS24" i="22"/>
  <c r="BT24" i="22"/>
  <c r="BU24" i="22"/>
  <c r="BV24" i="22"/>
  <c r="BW24" i="22"/>
  <c r="BX24" i="22"/>
  <c r="BY24" i="22"/>
  <c r="BZ24" i="22"/>
  <c r="CA24" i="22"/>
  <c r="CB24" i="22"/>
  <c r="CC24" i="22"/>
  <c r="CD24" i="22"/>
  <c r="CE24" i="22"/>
  <c r="CF24" i="22"/>
  <c r="CG24" i="22"/>
  <c r="CH24" i="22"/>
  <c r="CI24" i="22"/>
  <c r="CJ24" i="22"/>
  <c r="CK24" i="22"/>
  <c r="CL24" i="22"/>
  <c r="CM24" i="22"/>
  <c r="CN24" i="22"/>
  <c r="CO24" i="22"/>
  <c r="CP24" i="22"/>
  <c r="CQ24" i="22"/>
  <c r="CR24" i="22"/>
  <c r="CS24" i="22"/>
  <c r="CT24" i="22"/>
  <c r="CU24" i="22"/>
  <c r="B25" i="22"/>
  <c r="C25"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H25" i="22"/>
  <c r="AI25" i="22"/>
  <c r="AJ25" i="22"/>
  <c r="AK25" i="22"/>
  <c r="AL25" i="22"/>
  <c r="AM25" i="22"/>
  <c r="AN25" i="22"/>
  <c r="AO25" i="22"/>
  <c r="AP25" i="22"/>
  <c r="AQ25" i="22"/>
  <c r="AR25" i="22"/>
  <c r="AS25" i="22"/>
  <c r="AT25" i="22"/>
  <c r="AU25" i="22"/>
  <c r="AV25" i="22"/>
  <c r="AW25" i="22"/>
  <c r="AX25" i="22"/>
  <c r="AY25" i="22"/>
  <c r="AZ25" i="22"/>
  <c r="BA25" i="22"/>
  <c r="BB25" i="22"/>
  <c r="BC25" i="22"/>
  <c r="BD25" i="22"/>
  <c r="BE25" i="22"/>
  <c r="BF25" i="22"/>
  <c r="BG25" i="22"/>
  <c r="BH25" i="22"/>
  <c r="BI25" i="22"/>
  <c r="BJ25" i="22"/>
  <c r="BK25" i="22"/>
  <c r="BL25" i="22"/>
  <c r="BM25" i="22"/>
  <c r="BN25" i="22"/>
  <c r="BO25" i="22"/>
  <c r="BP25" i="22"/>
  <c r="BQ25" i="22"/>
  <c r="BR25" i="22"/>
  <c r="BS25" i="22"/>
  <c r="BT25" i="22"/>
  <c r="BU25" i="22"/>
  <c r="BV25" i="22"/>
  <c r="BW25" i="22"/>
  <c r="BX25" i="22"/>
  <c r="BY25" i="22"/>
  <c r="BZ25" i="22"/>
  <c r="CA25" i="22"/>
  <c r="CB25" i="22"/>
  <c r="CC25" i="22"/>
  <c r="CD25" i="22"/>
  <c r="CE25" i="22"/>
  <c r="CF25" i="22"/>
  <c r="CG25" i="22"/>
  <c r="CH25" i="22"/>
  <c r="CI25" i="22"/>
  <c r="CJ25" i="22"/>
  <c r="CK25" i="22"/>
  <c r="CL25" i="22"/>
  <c r="CM25" i="22"/>
  <c r="CN25" i="22"/>
  <c r="CO25" i="22"/>
  <c r="CP25" i="22"/>
  <c r="CQ25" i="22"/>
  <c r="CR25" i="22"/>
  <c r="CS25" i="22"/>
  <c r="CT25" i="22"/>
  <c r="CU25" i="22"/>
  <c r="B26" i="22"/>
  <c r="C26"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H26" i="22"/>
  <c r="AI26" i="22"/>
  <c r="AJ26" i="22"/>
  <c r="AK26" i="22"/>
  <c r="AL26" i="22"/>
  <c r="AM26" i="22"/>
  <c r="AN26" i="22"/>
  <c r="AO26" i="22"/>
  <c r="AP26" i="22"/>
  <c r="AQ26" i="22"/>
  <c r="AR26" i="22"/>
  <c r="AS26" i="22"/>
  <c r="AT26" i="22"/>
  <c r="AU26" i="22"/>
  <c r="AV26" i="22"/>
  <c r="AW26" i="22"/>
  <c r="AX26" i="22"/>
  <c r="AY26" i="22"/>
  <c r="AZ26" i="22"/>
  <c r="BA26" i="22"/>
  <c r="BB26" i="22"/>
  <c r="BC26" i="22"/>
  <c r="BD26" i="22"/>
  <c r="BE26" i="22"/>
  <c r="BF26" i="22"/>
  <c r="BG26" i="22"/>
  <c r="BH26" i="22"/>
  <c r="BI26" i="22"/>
  <c r="BJ26" i="22"/>
  <c r="BK26" i="22"/>
  <c r="BL26" i="22"/>
  <c r="BM26" i="22"/>
  <c r="BN26" i="22"/>
  <c r="BO26" i="22"/>
  <c r="BP26" i="22"/>
  <c r="BQ26" i="22"/>
  <c r="BR26" i="22"/>
  <c r="BS26" i="22"/>
  <c r="BT26" i="22"/>
  <c r="BU26" i="22"/>
  <c r="BV26" i="22"/>
  <c r="BW26" i="22"/>
  <c r="BX26" i="22"/>
  <c r="BY26" i="22"/>
  <c r="BZ26" i="22"/>
  <c r="CA26" i="22"/>
  <c r="CB26" i="22"/>
  <c r="CC26" i="22"/>
  <c r="CD26" i="22"/>
  <c r="CE26" i="22"/>
  <c r="CF26" i="22"/>
  <c r="CG26" i="22"/>
  <c r="CH26" i="22"/>
  <c r="CI26" i="22"/>
  <c r="CJ26" i="22"/>
  <c r="CK26" i="22"/>
  <c r="CL26" i="22"/>
  <c r="CM26" i="22"/>
  <c r="CN26" i="22"/>
  <c r="CO26" i="22"/>
  <c r="CP26" i="22"/>
  <c r="CQ26" i="22"/>
  <c r="CR26" i="22"/>
  <c r="CS26" i="22"/>
  <c r="CT26" i="22"/>
  <c r="CU26" i="22"/>
  <c r="B27" i="22"/>
  <c r="C27"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H27" i="22"/>
  <c r="AI27" i="22"/>
  <c r="AJ27" i="22"/>
  <c r="AK27" i="22"/>
  <c r="AL27" i="22"/>
  <c r="AM27" i="22"/>
  <c r="AN27" i="22"/>
  <c r="AO27" i="22"/>
  <c r="AP27" i="22"/>
  <c r="AQ27" i="22"/>
  <c r="AR27" i="22"/>
  <c r="AS27" i="22"/>
  <c r="AT27" i="22"/>
  <c r="AU27" i="22"/>
  <c r="AV27" i="22"/>
  <c r="AW27" i="22"/>
  <c r="AX27" i="22"/>
  <c r="AY27" i="22"/>
  <c r="AZ27" i="22"/>
  <c r="BA27" i="22"/>
  <c r="BB27" i="22"/>
  <c r="BC27" i="22"/>
  <c r="BD27" i="22"/>
  <c r="BE27" i="22"/>
  <c r="BF27" i="22"/>
  <c r="BG27" i="22"/>
  <c r="BH27" i="22"/>
  <c r="BI27" i="22"/>
  <c r="BJ27" i="22"/>
  <c r="BK27" i="22"/>
  <c r="BL27" i="22"/>
  <c r="BM27" i="22"/>
  <c r="BN27" i="22"/>
  <c r="BO27" i="22"/>
  <c r="BP27" i="22"/>
  <c r="BQ27" i="22"/>
  <c r="BR27" i="22"/>
  <c r="BS27" i="22"/>
  <c r="BT27" i="22"/>
  <c r="BU27" i="22"/>
  <c r="BV27" i="22"/>
  <c r="BW27" i="22"/>
  <c r="BX27" i="22"/>
  <c r="BY27" i="22"/>
  <c r="BZ27" i="22"/>
  <c r="CA27" i="22"/>
  <c r="CB27" i="22"/>
  <c r="CC27" i="22"/>
  <c r="CD27" i="22"/>
  <c r="CE27" i="22"/>
  <c r="CF27" i="22"/>
  <c r="CG27" i="22"/>
  <c r="CH27" i="22"/>
  <c r="CI27" i="22"/>
  <c r="CJ27" i="22"/>
  <c r="CK27" i="22"/>
  <c r="CL27" i="22"/>
  <c r="CM27" i="22"/>
  <c r="CN27" i="22"/>
  <c r="CO27" i="22"/>
  <c r="CP27" i="22"/>
  <c r="CQ27" i="22"/>
  <c r="CR27" i="22"/>
  <c r="CS27" i="22"/>
  <c r="CT27" i="22"/>
  <c r="CU27" i="22"/>
  <c r="B28" i="22"/>
  <c r="C28"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AH28" i="22"/>
  <c r="AI28" i="22"/>
  <c r="AJ28" i="22"/>
  <c r="AK28" i="22"/>
  <c r="AL28" i="22"/>
  <c r="AM28" i="22"/>
  <c r="AN28" i="22"/>
  <c r="AO28" i="22"/>
  <c r="AP28" i="22"/>
  <c r="AQ28" i="22"/>
  <c r="AR28" i="22"/>
  <c r="AS28" i="22"/>
  <c r="AT28" i="22"/>
  <c r="AU28" i="22"/>
  <c r="AV28" i="22"/>
  <c r="AW28" i="22"/>
  <c r="AX28" i="22"/>
  <c r="AY28" i="22"/>
  <c r="AZ28" i="22"/>
  <c r="BA28" i="22"/>
  <c r="BB28" i="22"/>
  <c r="BC28" i="22"/>
  <c r="BD28" i="22"/>
  <c r="BE28" i="22"/>
  <c r="BF28" i="22"/>
  <c r="BG28" i="22"/>
  <c r="BH28" i="22"/>
  <c r="BI28" i="22"/>
  <c r="BJ28" i="22"/>
  <c r="BK28" i="22"/>
  <c r="BL28" i="22"/>
  <c r="BM28" i="22"/>
  <c r="BN28" i="22"/>
  <c r="BO28" i="22"/>
  <c r="BP28" i="22"/>
  <c r="BQ28" i="22"/>
  <c r="BR28" i="22"/>
  <c r="BS28" i="22"/>
  <c r="BT28" i="22"/>
  <c r="BU28" i="22"/>
  <c r="BV28" i="22"/>
  <c r="BW28" i="22"/>
  <c r="BX28" i="22"/>
  <c r="BY28" i="22"/>
  <c r="BZ28" i="22"/>
  <c r="CA28" i="22"/>
  <c r="CB28" i="22"/>
  <c r="CC28" i="22"/>
  <c r="CD28" i="22"/>
  <c r="CE28" i="22"/>
  <c r="CF28" i="22"/>
  <c r="CG28" i="22"/>
  <c r="CH28" i="22"/>
  <c r="CI28" i="22"/>
  <c r="CJ28" i="22"/>
  <c r="CK28" i="22"/>
  <c r="CL28" i="22"/>
  <c r="CM28" i="22"/>
  <c r="CN28" i="22"/>
  <c r="CO28" i="22"/>
  <c r="CP28" i="22"/>
  <c r="CQ28" i="22"/>
  <c r="CR28" i="22"/>
  <c r="CS28" i="22"/>
  <c r="CT28" i="22"/>
  <c r="CU28" i="22"/>
  <c r="B29" i="22"/>
  <c r="C29"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H29" i="22"/>
  <c r="AI29" i="22"/>
  <c r="AJ29" i="22"/>
  <c r="AK29" i="22"/>
  <c r="AL29" i="22"/>
  <c r="AM29" i="22"/>
  <c r="AN29" i="22"/>
  <c r="AO29" i="22"/>
  <c r="AP29" i="22"/>
  <c r="AQ29" i="22"/>
  <c r="AR29" i="22"/>
  <c r="AS29" i="22"/>
  <c r="AT29" i="22"/>
  <c r="AU29" i="22"/>
  <c r="AV29" i="22"/>
  <c r="AW29" i="22"/>
  <c r="AX29" i="22"/>
  <c r="AY29" i="22"/>
  <c r="AZ29" i="22"/>
  <c r="BA29" i="22"/>
  <c r="BB29" i="22"/>
  <c r="BC29" i="22"/>
  <c r="BD29" i="22"/>
  <c r="BE29" i="22"/>
  <c r="BF29" i="22"/>
  <c r="BG29" i="22"/>
  <c r="BH29" i="22"/>
  <c r="BI29" i="22"/>
  <c r="BJ29" i="22"/>
  <c r="BK29" i="22"/>
  <c r="BL29" i="22"/>
  <c r="BM29" i="22"/>
  <c r="BN29" i="22"/>
  <c r="BO29" i="22"/>
  <c r="BP29" i="22"/>
  <c r="BQ29" i="22"/>
  <c r="BR29" i="22"/>
  <c r="BS29" i="22"/>
  <c r="BT29" i="22"/>
  <c r="BU29" i="22"/>
  <c r="BV29" i="22"/>
  <c r="BW29" i="22"/>
  <c r="BX29" i="22"/>
  <c r="BY29" i="22"/>
  <c r="BZ29" i="22"/>
  <c r="CA29" i="22"/>
  <c r="CB29" i="22"/>
  <c r="CC29" i="22"/>
  <c r="CD29" i="22"/>
  <c r="CE29" i="22"/>
  <c r="CF29" i="22"/>
  <c r="CG29" i="22"/>
  <c r="CH29" i="22"/>
  <c r="CI29" i="22"/>
  <c r="CJ29" i="22"/>
  <c r="CK29" i="22"/>
  <c r="CL29" i="22"/>
  <c r="CM29" i="22"/>
  <c r="CN29" i="22"/>
  <c r="CO29" i="22"/>
  <c r="CP29" i="22"/>
  <c r="CQ29" i="22"/>
  <c r="CR29" i="22"/>
  <c r="CS29" i="22"/>
  <c r="CT29" i="22"/>
  <c r="CU29" i="22"/>
  <c r="B30" i="22"/>
  <c r="C30"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AH30" i="22"/>
  <c r="AI30" i="22"/>
  <c r="AJ30" i="22"/>
  <c r="AK30" i="22"/>
  <c r="AL30" i="22"/>
  <c r="AM30" i="22"/>
  <c r="AN30" i="22"/>
  <c r="AO30" i="22"/>
  <c r="AP30" i="22"/>
  <c r="AQ30" i="22"/>
  <c r="AR30" i="22"/>
  <c r="AS30" i="22"/>
  <c r="AT30" i="22"/>
  <c r="AU30" i="22"/>
  <c r="AV30" i="22"/>
  <c r="AW30" i="22"/>
  <c r="AX30" i="22"/>
  <c r="AY30" i="22"/>
  <c r="AZ30" i="22"/>
  <c r="BA30" i="22"/>
  <c r="BB30" i="22"/>
  <c r="BC30" i="22"/>
  <c r="BD30" i="22"/>
  <c r="BE30" i="22"/>
  <c r="BF30" i="22"/>
  <c r="BG30" i="22"/>
  <c r="BH30" i="22"/>
  <c r="BI30" i="22"/>
  <c r="BJ30" i="22"/>
  <c r="BK30" i="22"/>
  <c r="BL30" i="22"/>
  <c r="BM30" i="22"/>
  <c r="BN30" i="22"/>
  <c r="BO30" i="22"/>
  <c r="BP30" i="22"/>
  <c r="BQ30" i="22"/>
  <c r="BR30" i="22"/>
  <c r="BS30" i="22"/>
  <c r="BT30" i="22"/>
  <c r="BU30" i="22"/>
  <c r="BV30" i="22"/>
  <c r="BW30" i="22"/>
  <c r="BX30" i="22"/>
  <c r="BY30" i="22"/>
  <c r="BZ30" i="22"/>
  <c r="CA30" i="22"/>
  <c r="CB30" i="22"/>
  <c r="CC30" i="22"/>
  <c r="CD30" i="22"/>
  <c r="CE30" i="22"/>
  <c r="CF30" i="22"/>
  <c r="CG30" i="22"/>
  <c r="CH30" i="22"/>
  <c r="CI30" i="22"/>
  <c r="CJ30" i="22"/>
  <c r="CK30" i="22"/>
  <c r="CL30" i="22"/>
  <c r="CM30" i="22"/>
  <c r="CN30" i="22"/>
  <c r="CO30" i="22"/>
  <c r="CP30" i="22"/>
  <c r="CQ30" i="22"/>
  <c r="CR30" i="22"/>
  <c r="CS30" i="22"/>
  <c r="CT30" i="22"/>
  <c r="CU30" i="22"/>
  <c r="B31" i="22"/>
  <c r="C31" i="22"/>
  <c r="D31" i="22"/>
  <c r="E31" i="22"/>
  <c r="F31" i="22"/>
  <c r="G31" i="22"/>
  <c r="H31" i="22"/>
  <c r="I31" i="22"/>
  <c r="J31" i="22"/>
  <c r="K31" i="22"/>
  <c r="L31" i="22"/>
  <c r="M31" i="22"/>
  <c r="N31" i="22"/>
  <c r="O31" i="22"/>
  <c r="P31" i="22"/>
  <c r="Q31" i="22"/>
  <c r="R31" i="22"/>
  <c r="S31" i="22"/>
  <c r="T31" i="22"/>
  <c r="U31" i="22"/>
  <c r="V31" i="22"/>
  <c r="W31" i="22"/>
  <c r="X31" i="22"/>
  <c r="Y31" i="22"/>
  <c r="Z31" i="22"/>
  <c r="AA31" i="22"/>
  <c r="AB31" i="22"/>
  <c r="AC31" i="22"/>
  <c r="AD31" i="22"/>
  <c r="AE31" i="22"/>
  <c r="AF31" i="22"/>
  <c r="AG31" i="22"/>
  <c r="AH31" i="22"/>
  <c r="AI31" i="22"/>
  <c r="AJ31" i="22"/>
  <c r="AK31" i="22"/>
  <c r="AL31" i="22"/>
  <c r="AM31" i="22"/>
  <c r="AN31" i="22"/>
  <c r="AO31" i="22"/>
  <c r="AP31" i="22"/>
  <c r="AQ31" i="22"/>
  <c r="AR31" i="22"/>
  <c r="AS31" i="22"/>
  <c r="AT31" i="22"/>
  <c r="AU31" i="22"/>
  <c r="AV31" i="22"/>
  <c r="AW31" i="22"/>
  <c r="AX31" i="22"/>
  <c r="AY31" i="22"/>
  <c r="AZ31" i="22"/>
  <c r="BA31" i="22"/>
  <c r="BB31" i="22"/>
  <c r="BC31" i="22"/>
  <c r="BD31" i="22"/>
  <c r="BE31" i="22"/>
  <c r="BF31" i="22"/>
  <c r="BG31" i="22"/>
  <c r="BH31" i="22"/>
  <c r="BI31" i="22"/>
  <c r="BJ31" i="22"/>
  <c r="BK31" i="22"/>
  <c r="BL31" i="22"/>
  <c r="BM31" i="22"/>
  <c r="BN31" i="22"/>
  <c r="BO31" i="22"/>
  <c r="BP31" i="22"/>
  <c r="BQ31" i="22"/>
  <c r="BR31" i="22"/>
  <c r="BS31" i="22"/>
  <c r="BT31" i="22"/>
  <c r="BU31" i="22"/>
  <c r="BV31" i="22"/>
  <c r="BW31" i="22"/>
  <c r="BX31" i="22"/>
  <c r="BY31" i="22"/>
  <c r="BZ31" i="22"/>
  <c r="CA31" i="22"/>
  <c r="CB31" i="22"/>
  <c r="CC31" i="22"/>
  <c r="CD31" i="22"/>
  <c r="CE31" i="22"/>
  <c r="CF31" i="22"/>
  <c r="CG31" i="22"/>
  <c r="CH31" i="22"/>
  <c r="CI31" i="22"/>
  <c r="CJ31" i="22"/>
  <c r="CK31" i="22"/>
  <c r="CL31" i="22"/>
  <c r="CM31" i="22"/>
  <c r="CN31" i="22"/>
  <c r="CO31" i="22"/>
  <c r="CP31" i="22"/>
  <c r="CQ31" i="22"/>
  <c r="CR31" i="22"/>
  <c r="CS31" i="22"/>
  <c r="CT31" i="22"/>
  <c r="CU31" i="22"/>
  <c r="B32" i="22"/>
  <c r="C32" i="22"/>
  <c r="D32" i="22"/>
  <c r="E32" i="22"/>
  <c r="F32" i="22"/>
  <c r="G32" i="22"/>
  <c r="H32" i="22"/>
  <c r="I32" i="22"/>
  <c r="J32" i="22"/>
  <c r="K32" i="22"/>
  <c r="L32" i="22"/>
  <c r="M32" i="22"/>
  <c r="N32" i="22"/>
  <c r="O32" i="22"/>
  <c r="P32" i="22"/>
  <c r="Q32" i="22"/>
  <c r="R32" i="22"/>
  <c r="S32" i="22"/>
  <c r="T32" i="22"/>
  <c r="U32" i="22"/>
  <c r="V32" i="22"/>
  <c r="W32" i="22"/>
  <c r="X32" i="22"/>
  <c r="Y32" i="22"/>
  <c r="Z32" i="22"/>
  <c r="AA32" i="22"/>
  <c r="AB32" i="22"/>
  <c r="AC32" i="22"/>
  <c r="AD32" i="22"/>
  <c r="AE32" i="22"/>
  <c r="AF32" i="22"/>
  <c r="AG32" i="22"/>
  <c r="AH32" i="22"/>
  <c r="AI32" i="22"/>
  <c r="AJ32" i="22"/>
  <c r="AK32" i="22"/>
  <c r="AL32" i="22"/>
  <c r="AM32" i="22"/>
  <c r="AN32" i="22"/>
  <c r="AO32" i="22"/>
  <c r="AP32" i="22"/>
  <c r="AQ32" i="22"/>
  <c r="AR32" i="22"/>
  <c r="AS32" i="22"/>
  <c r="AT32" i="22"/>
  <c r="AU32" i="22"/>
  <c r="AV32" i="22"/>
  <c r="AW32" i="22"/>
  <c r="AX32" i="22"/>
  <c r="AY32" i="22"/>
  <c r="AZ32" i="22"/>
  <c r="BA32" i="22"/>
  <c r="BB32" i="22"/>
  <c r="BC32" i="22"/>
  <c r="BD32" i="22"/>
  <c r="BE32" i="22"/>
  <c r="BF32" i="22"/>
  <c r="BG32" i="22"/>
  <c r="BH32" i="22"/>
  <c r="BI32" i="22"/>
  <c r="BJ32" i="22"/>
  <c r="BK32" i="22"/>
  <c r="BL32" i="22"/>
  <c r="BM32" i="22"/>
  <c r="BN32" i="22"/>
  <c r="BO32" i="22"/>
  <c r="BP32" i="22"/>
  <c r="BQ32" i="22"/>
  <c r="BR32" i="22"/>
  <c r="BS32" i="22"/>
  <c r="BT32" i="22"/>
  <c r="BU32" i="22"/>
  <c r="BV32" i="22"/>
  <c r="BW32" i="22"/>
  <c r="BX32" i="22"/>
  <c r="BY32" i="22"/>
  <c r="BZ32" i="22"/>
  <c r="CA32" i="22"/>
  <c r="CB32" i="22"/>
  <c r="CC32" i="22"/>
  <c r="CD32" i="22"/>
  <c r="CE32" i="22"/>
  <c r="CF32" i="22"/>
  <c r="CG32" i="22"/>
  <c r="CH32" i="22"/>
  <c r="CI32" i="22"/>
  <c r="CJ32" i="22"/>
  <c r="CK32" i="22"/>
  <c r="CL32" i="22"/>
  <c r="CM32" i="22"/>
  <c r="CN32" i="22"/>
  <c r="CO32" i="22"/>
  <c r="CP32" i="22"/>
  <c r="CQ32" i="22"/>
  <c r="CR32" i="22"/>
  <c r="CS32" i="22"/>
  <c r="CT32" i="22"/>
  <c r="CU32" i="22"/>
  <c r="B33" i="22"/>
  <c r="C33" i="22"/>
  <c r="D33" i="22"/>
  <c r="E33" i="22"/>
  <c r="F33" i="22"/>
  <c r="G33" i="22"/>
  <c r="H33" i="22"/>
  <c r="I33" i="22"/>
  <c r="J33" i="22"/>
  <c r="K33" i="22"/>
  <c r="L33" i="22"/>
  <c r="M33" i="22"/>
  <c r="N33" i="22"/>
  <c r="O33" i="22"/>
  <c r="P33" i="22"/>
  <c r="Q33" i="22"/>
  <c r="R33" i="22"/>
  <c r="S33" i="22"/>
  <c r="T33" i="22"/>
  <c r="U33" i="22"/>
  <c r="V33" i="22"/>
  <c r="W33" i="22"/>
  <c r="X33" i="22"/>
  <c r="Y33" i="22"/>
  <c r="Z33" i="22"/>
  <c r="AA33" i="22"/>
  <c r="AB33" i="22"/>
  <c r="AC33" i="22"/>
  <c r="AD33" i="22"/>
  <c r="AE33" i="22"/>
  <c r="AF33" i="22"/>
  <c r="AG33" i="22"/>
  <c r="AH33" i="22"/>
  <c r="AI33" i="22"/>
  <c r="AJ33" i="22"/>
  <c r="AK33" i="22"/>
  <c r="AL33" i="22"/>
  <c r="AM33" i="22"/>
  <c r="AN33" i="22"/>
  <c r="AO33" i="22"/>
  <c r="AP33" i="22"/>
  <c r="AQ33" i="22"/>
  <c r="AR33" i="22"/>
  <c r="AS33" i="22"/>
  <c r="AT33" i="22"/>
  <c r="AU33" i="22"/>
  <c r="AV33" i="22"/>
  <c r="AW33" i="22"/>
  <c r="AX33" i="22"/>
  <c r="AY33" i="22"/>
  <c r="AZ33" i="22"/>
  <c r="BA33" i="22"/>
  <c r="BB33" i="22"/>
  <c r="BC33" i="22"/>
  <c r="BD33" i="22"/>
  <c r="BE33" i="22"/>
  <c r="BF33" i="22"/>
  <c r="BG33" i="22"/>
  <c r="BH33" i="22"/>
  <c r="BI33" i="22"/>
  <c r="BJ33" i="22"/>
  <c r="BK33" i="22"/>
  <c r="BL33" i="22"/>
  <c r="BM33" i="22"/>
  <c r="BN33" i="22"/>
  <c r="BO33" i="22"/>
  <c r="BP33" i="22"/>
  <c r="BQ33" i="22"/>
  <c r="BR33" i="22"/>
  <c r="BS33" i="22"/>
  <c r="BT33" i="22"/>
  <c r="BU33" i="22"/>
  <c r="BV33" i="22"/>
  <c r="BW33" i="22"/>
  <c r="BX33" i="22"/>
  <c r="BY33" i="22"/>
  <c r="BZ33" i="22"/>
  <c r="CA33" i="22"/>
  <c r="CB33" i="22"/>
  <c r="CC33" i="22"/>
  <c r="CD33" i="22"/>
  <c r="CE33" i="22"/>
  <c r="CF33" i="22"/>
  <c r="CG33" i="22"/>
  <c r="CH33" i="22"/>
  <c r="CI33" i="22"/>
  <c r="CJ33" i="22"/>
  <c r="CK33" i="22"/>
  <c r="CL33" i="22"/>
  <c r="CM33" i="22"/>
  <c r="CN33" i="22"/>
  <c r="CO33" i="22"/>
  <c r="CP33" i="22"/>
  <c r="CQ33" i="22"/>
  <c r="CR33" i="22"/>
  <c r="CS33" i="22"/>
  <c r="CT33" i="22"/>
  <c r="CU33" i="22"/>
  <c r="B34" i="22"/>
  <c r="C34" i="22"/>
  <c r="D34" i="22"/>
  <c r="E34" i="22"/>
  <c r="F34" i="22"/>
  <c r="G34" i="22"/>
  <c r="H34" i="22"/>
  <c r="I34" i="22"/>
  <c r="J34" i="22"/>
  <c r="K34" i="22"/>
  <c r="L34" i="22"/>
  <c r="M34" i="22"/>
  <c r="N34" i="22"/>
  <c r="O34" i="22"/>
  <c r="P34" i="22"/>
  <c r="Q34" i="22"/>
  <c r="R34" i="22"/>
  <c r="S34" i="22"/>
  <c r="T34" i="22"/>
  <c r="U34" i="22"/>
  <c r="V34" i="22"/>
  <c r="W34" i="22"/>
  <c r="X34" i="22"/>
  <c r="Y34" i="22"/>
  <c r="Z34" i="22"/>
  <c r="AA34" i="22"/>
  <c r="AB34" i="22"/>
  <c r="AC34" i="22"/>
  <c r="AD34" i="22"/>
  <c r="AE34" i="22"/>
  <c r="AF34" i="22"/>
  <c r="AG34" i="22"/>
  <c r="AH34" i="22"/>
  <c r="AI34" i="22"/>
  <c r="AJ34" i="22"/>
  <c r="AK34" i="22"/>
  <c r="AL34" i="22"/>
  <c r="AM34" i="22"/>
  <c r="AN34" i="22"/>
  <c r="AO34" i="22"/>
  <c r="AP34" i="22"/>
  <c r="AQ34" i="22"/>
  <c r="AR34" i="22"/>
  <c r="AS34" i="22"/>
  <c r="AT34" i="22"/>
  <c r="AU34" i="22"/>
  <c r="AV34" i="22"/>
  <c r="AW34" i="22"/>
  <c r="AX34" i="22"/>
  <c r="AY34" i="22"/>
  <c r="AZ34" i="22"/>
  <c r="BA34" i="22"/>
  <c r="BB34" i="22"/>
  <c r="BC34" i="22"/>
  <c r="BD34" i="22"/>
  <c r="BE34" i="22"/>
  <c r="BF34" i="22"/>
  <c r="BG34" i="22"/>
  <c r="BH34" i="22"/>
  <c r="BI34" i="22"/>
  <c r="BJ34" i="22"/>
  <c r="BK34" i="22"/>
  <c r="BL34" i="22"/>
  <c r="BM34" i="22"/>
  <c r="BN34" i="22"/>
  <c r="BO34" i="22"/>
  <c r="BP34" i="22"/>
  <c r="BQ34" i="22"/>
  <c r="BR34" i="22"/>
  <c r="BS34" i="22"/>
  <c r="BT34" i="22"/>
  <c r="BU34" i="22"/>
  <c r="BV34" i="22"/>
  <c r="BW34" i="22"/>
  <c r="BX34" i="22"/>
  <c r="BY34" i="22"/>
  <c r="BZ34" i="22"/>
  <c r="CA34" i="22"/>
  <c r="CB34" i="22"/>
  <c r="CC34" i="22"/>
  <c r="CD34" i="22"/>
  <c r="CE34" i="22"/>
  <c r="CF34" i="22"/>
  <c r="CG34" i="22"/>
  <c r="CH34" i="22"/>
  <c r="CI34" i="22"/>
  <c r="CJ34" i="22"/>
  <c r="CK34" i="22"/>
  <c r="CL34" i="22"/>
  <c r="CM34" i="22"/>
  <c r="CN34" i="22"/>
  <c r="CO34" i="22"/>
  <c r="CP34" i="22"/>
  <c r="CQ34" i="22"/>
  <c r="CR34" i="22"/>
  <c r="CS34" i="22"/>
  <c r="CT34" i="22"/>
  <c r="CU34" i="22"/>
  <c r="B35" i="22"/>
  <c r="C35" i="22"/>
  <c r="D35" i="22"/>
  <c r="E35" i="22"/>
  <c r="F35" i="22"/>
  <c r="G35" i="22"/>
  <c r="H35" i="22"/>
  <c r="I35" i="22"/>
  <c r="J35" i="22"/>
  <c r="K35" i="22"/>
  <c r="L35" i="22"/>
  <c r="M35" i="22"/>
  <c r="N35" i="22"/>
  <c r="O35" i="22"/>
  <c r="P35" i="22"/>
  <c r="Q35" i="22"/>
  <c r="R35" i="22"/>
  <c r="S35" i="22"/>
  <c r="T35" i="22"/>
  <c r="U35" i="22"/>
  <c r="V35" i="22"/>
  <c r="W35" i="22"/>
  <c r="X35" i="22"/>
  <c r="Y35" i="22"/>
  <c r="Z35" i="22"/>
  <c r="AA35" i="22"/>
  <c r="AB35" i="22"/>
  <c r="AC35" i="22"/>
  <c r="AD35" i="22"/>
  <c r="AE35" i="22"/>
  <c r="AF35" i="22"/>
  <c r="AG35" i="22"/>
  <c r="AH35" i="22"/>
  <c r="AI35" i="22"/>
  <c r="AJ35" i="22"/>
  <c r="AK35" i="22"/>
  <c r="AL35" i="22"/>
  <c r="AM35" i="22"/>
  <c r="AN35" i="22"/>
  <c r="AO35" i="22"/>
  <c r="AP35" i="22"/>
  <c r="AQ35" i="22"/>
  <c r="AR35" i="22"/>
  <c r="AS35" i="22"/>
  <c r="AT35" i="22"/>
  <c r="AU35" i="22"/>
  <c r="AV35" i="22"/>
  <c r="AW35" i="22"/>
  <c r="AX35" i="22"/>
  <c r="AY35" i="22"/>
  <c r="AZ35" i="22"/>
  <c r="BA35" i="22"/>
  <c r="BB35" i="22"/>
  <c r="BC35" i="22"/>
  <c r="BD35" i="22"/>
  <c r="BE35" i="22"/>
  <c r="BF35" i="22"/>
  <c r="BG35" i="22"/>
  <c r="BH35" i="22"/>
  <c r="BI35" i="22"/>
  <c r="BJ35" i="22"/>
  <c r="BK35" i="22"/>
  <c r="BL35" i="22"/>
  <c r="BM35" i="22"/>
  <c r="BN35" i="22"/>
  <c r="BO35" i="22"/>
  <c r="BP35" i="22"/>
  <c r="BQ35" i="22"/>
  <c r="BR35" i="22"/>
  <c r="BS35" i="22"/>
  <c r="BT35" i="22"/>
  <c r="BU35" i="22"/>
  <c r="BV35" i="22"/>
  <c r="BW35" i="22"/>
  <c r="BX35" i="22"/>
  <c r="BY35" i="22"/>
  <c r="BZ35" i="22"/>
  <c r="CA35" i="22"/>
  <c r="CB35" i="22"/>
  <c r="CC35" i="22"/>
  <c r="CD35" i="22"/>
  <c r="CE35" i="22"/>
  <c r="CF35" i="22"/>
  <c r="CG35" i="22"/>
  <c r="CH35" i="22"/>
  <c r="CI35" i="22"/>
  <c r="CJ35" i="22"/>
  <c r="CK35" i="22"/>
  <c r="CL35" i="22"/>
  <c r="CM35" i="22"/>
  <c r="CN35" i="22"/>
  <c r="CO35" i="22"/>
  <c r="CP35" i="22"/>
  <c r="CQ35" i="22"/>
  <c r="CR35" i="22"/>
  <c r="CS35" i="22"/>
  <c r="CT35" i="22"/>
  <c r="CU35" i="22"/>
  <c r="B36" i="22"/>
  <c r="C36" i="22"/>
  <c r="D36" i="22"/>
  <c r="E36" i="22"/>
  <c r="F36" i="22"/>
  <c r="G36" i="22"/>
  <c r="H36" i="22"/>
  <c r="I36" i="22"/>
  <c r="J36" i="22"/>
  <c r="K36" i="22"/>
  <c r="L36" i="22"/>
  <c r="M36" i="22"/>
  <c r="N36" i="22"/>
  <c r="O36" i="22"/>
  <c r="P36" i="22"/>
  <c r="Q36" i="22"/>
  <c r="R36" i="22"/>
  <c r="S36" i="22"/>
  <c r="T36" i="22"/>
  <c r="U36" i="22"/>
  <c r="V36" i="22"/>
  <c r="W36" i="22"/>
  <c r="X36" i="22"/>
  <c r="Y36" i="22"/>
  <c r="Z36" i="22"/>
  <c r="AA36" i="22"/>
  <c r="AB36" i="22"/>
  <c r="AC36" i="22"/>
  <c r="AD36" i="22"/>
  <c r="AE36" i="22"/>
  <c r="AF36" i="22"/>
  <c r="AG36" i="22"/>
  <c r="AH36" i="22"/>
  <c r="AI36" i="22"/>
  <c r="AJ36" i="22"/>
  <c r="AK36" i="22"/>
  <c r="AL36" i="22"/>
  <c r="AM36" i="22"/>
  <c r="AN36" i="22"/>
  <c r="AO36" i="22"/>
  <c r="AP36" i="22"/>
  <c r="AQ36" i="22"/>
  <c r="AR36" i="22"/>
  <c r="AS36" i="22"/>
  <c r="AT36" i="22"/>
  <c r="AU36" i="22"/>
  <c r="AV36" i="22"/>
  <c r="AW36" i="22"/>
  <c r="AX36" i="22"/>
  <c r="AY36" i="22"/>
  <c r="AZ36" i="22"/>
  <c r="BA36" i="22"/>
  <c r="BB36" i="22"/>
  <c r="BC36" i="22"/>
  <c r="BD36" i="22"/>
  <c r="BE36" i="22"/>
  <c r="BF36" i="22"/>
  <c r="BG36" i="22"/>
  <c r="BH36" i="22"/>
  <c r="BI36" i="22"/>
  <c r="BJ36" i="22"/>
  <c r="BK36" i="22"/>
  <c r="BL36" i="22"/>
  <c r="BM36" i="22"/>
  <c r="BN36" i="22"/>
  <c r="BO36" i="22"/>
  <c r="BP36" i="22"/>
  <c r="BQ36" i="22"/>
  <c r="BR36" i="22"/>
  <c r="BS36" i="22"/>
  <c r="BT36" i="22"/>
  <c r="BU36" i="22"/>
  <c r="BV36" i="22"/>
  <c r="BW36" i="22"/>
  <c r="BX36" i="22"/>
  <c r="BY36" i="22"/>
  <c r="BZ36" i="22"/>
  <c r="CA36" i="22"/>
  <c r="CB36" i="22"/>
  <c r="CC36" i="22"/>
  <c r="CD36" i="22"/>
  <c r="CE36" i="22"/>
  <c r="CF36" i="22"/>
  <c r="CG36" i="22"/>
  <c r="CH36" i="22"/>
  <c r="CI36" i="22"/>
  <c r="CJ36" i="22"/>
  <c r="CK36" i="22"/>
  <c r="CL36" i="22"/>
  <c r="CM36" i="22"/>
  <c r="CN36" i="22"/>
  <c r="CO36" i="22"/>
  <c r="CP36" i="22"/>
  <c r="CQ36" i="22"/>
  <c r="CR36" i="22"/>
  <c r="CS36" i="22"/>
  <c r="CT36" i="22"/>
  <c r="CU36" i="22"/>
  <c r="B37" i="22"/>
  <c r="C37" i="22"/>
  <c r="D37" i="22"/>
  <c r="E37" i="22"/>
  <c r="F37" i="22"/>
  <c r="G37" i="22"/>
  <c r="H37" i="22"/>
  <c r="I37" i="22"/>
  <c r="J37" i="22"/>
  <c r="K37" i="22"/>
  <c r="L37" i="22"/>
  <c r="M37" i="22"/>
  <c r="N37" i="22"/>
  <c r="O37" i="22"/>
  <c r="P37" i="22"/>
  <c r="Q37" i="22"/>
  <c r="R37" i="22"/>
  <c r="S37" i="22"/>
  <c r="T37" i="22"/>
  <c r="U37" i="22"/>
  <c r="V37" i="22"/>
  <c r="W37" i="22"/>
  <c r="X37" i="22"/>
  <c r="Y37" i="22"/>
  <c r="Z37" i="22"/>
  <c r="AA37" i="22"/>
  <c r="AB37" i="22"/>
  <c r="AC37" i="22"/>
  <c r="AD37" i="22"/>
  <c r="AE37" i="22"/>
  <c r="AF37" i="22"/>
  <c r="AG37" i="22"/>
  <c r="AH37" i="22"/>
  <c r="AI37" i="22"/>
  <c r="AJ37" i="22"/>
  <c r="AK37" i="22"/>
  <c r="AL37" i="22"/>
  <c r="AM37" i="22"/>
  <c r="AN37" i="22"/>
  <c r="AO37" i="22"/>
  <c r="AP37" i="22"/>
  <c r="AQ37" i="22"/>
  <c r="AR37" i="22"/>
  <c r="AS37" i="22"/>
  <c r="AT37" i="22"/>
  <c r="AU37" i="22"/>
  <c r="AV37" i="22"/>
  <c r="AW37" i="22"/>
  <c r="AX37" i="22"/>
  <c r="AY37" i="22"/>
  <c r="AZ37" i="22"/>
  <c r="BA37" i="22"/>
  <c r="BB37" i="22"/>
  <c r="BC37" i="22"/>
  <c r="BD37" i="22"/>
  <c r="BE37" i="22"/>
  <c r="BF37" i="22"/>
  <c r="BG37" i="22"/>
  <c r="BH37" i="22"/>
  <c r="BI37" i="22"/>
  <c r="BJ37" i="22"/>
  <c r="BK37" i="22"/>
  <c r="BL37" i="22"/>
  <c r="BM37" i="22"/>
  <c r="BN37" i="22"/>
  <c r="BO37" i="22"/>
  <c r="BP37" i="22"/>
  <c r="BQ37" i="22"/>
  <c r="BR37" i="22"/>
  <c r="BS37" i="22"/>
  <c r="BT37" i="22"/>
  <c r="BU37" i="22"/>
  <c r="BV37" i="22"/>
  <c r="BW37" i="22"/>
  <c r="BX37" i="22"/>
  <c r="BY37" i="22"/>
  <c r="BZ37" i="22"/>
  <c r="CA37" i="22"/>
  <c r="CB37" i="22"/>
  <c r="CC37" i="22"/>
  <c r="CD37" i="22"/>
  <c r="CE37" i="22"/>
  <c r="CF37" i="22"/>
  <c r="CG37" i="22"/>
  <c r="CH37" i="22"/>
  <c r="CI37" i="22"/>
  <c r="CJ37" i="22"/>
  <c r="CK37" i="22"/>
  <c r="CL37" i="22"/>
  <c r="CM37" i="22"/>
  <c r="CN37" i="22"/>
  <c r="CO37" i="22"/>
  <c r="CP37" i="22"/>
  <c r="CQ37" i="22"/>
  <c r="CR37" i="22"/>
  <c r="CS37" i="22"/>
  <c r="CT37" i="22"/>
  <c r="CU37" i="22"/>
  <c r="B38" i="22"/>
  <c r="C38" i="22"/>
  <c r="D38" i="22"/>
  <c r="E38" i="22"/>
  <c r="F38" i="22"/>
  <c r="G38" i="22"/>
  <c r="H38" i="22"/>
  <c r="I38" i="22"/>
  <c r="J38" i="22"/>
  <c r="K38" i="22"/>
  <c r="L38" i="22"/>
  <c r="M38" i="22"/>
  <c r="N38" i="22"/>
  <c r="O38" i="22"/>
  <c r="P38" i="22"/>
  <c r="Q38" i="22"/>
  <c r="R38" i="22"/>
  <c r="S38" i="22"/>
  <c r="T38" i="22"/>
  <c r="U38" i="22"/>
  <c r="V38" i="22"/>
  <c r="W38" i="22"/>
  <c r="X38" i="22"/>
  <c r="Y38" i="22"/>
  <c r="Z38" i="22"/>
  <c r="AA38" i="22"/>
  <c r="AB38" i="22"/>
  <c r="AC38" i="22"/>
  <c r="AD38" i="22"/>
  <c r="AE38" i="22"/>
  <c r="AF38" i="22"/>
  <c r="AG38" i="22"/>
  <c r="AH38" i="22"/>
  <c r="AI38" i="22"/>
  <c r="AJ38" i="22"/>
  <c r="AK38" i="22"/>
  <c r="AL38" i="22"/>
  <c r="AM38" i="22"/>
  <c r="AN38" i="22"/>
  <c r="AO38" i="22"/>
  <c r="AP38" i="22"/>
  <c r="AQ38" i="22"/>
  <c r="AR38" i="22"/>
  <c r="AS38" i="22"/>
  <c r="AT38" i="22"/>
  <c r="AU38" i="22"/>
  <c r="AV38" i="22"/>
  <c r="AW38" i="22"/>
  <c r="AX38" i="22"/>
  <c r="AY38" i="22"/>
  <c r="AZ38" i="22"/>
  <c r="BA38" i="22"/>
  <c r="BB38" i="22"/>
  <c r="BC38" i="22"/>
  <c r="BD38" i="22"/>
  <c r="BE38" i="22"/>
  <c r="BF38" i="22"/>
  <c r="BG38" i="22"/>
  <c r="BH38" i="22"/>
  <c r="BI38" i="22"/>
  <c r="BJ38" i="22"/>
  <c r="BK38" i="22"/>
  <c r="BL38" i="22"/>
  <c r="BM38" i="22"/>
  <c r="BN38" i="22"/>
  <c r="BO38" i="22"/>
  <c r="BP38" i="22"/>
  <c r="BQ38" i="22"/>
  <c r="BR38" i="22"/>
  <c r="BS38" i="22"/>
  <c r="BT38" i="22"/>
  <c r="BU38" i="22"/>
  <c r="BV38" i="22"/>
  <c r="BW38" i="22"/>
  <c r="BX38" i="22"/>
  <c r="BY38" i="22"/>
  <c r="BZ38" i="22"/>
  <c r="CA38" i="22"/>
  <c r="CB38" i="22"/>
  <c r="CC38" i="22"/>
  <c r="CD38" i="22"/>
  <c r="CE38" i="22"/>
  <c r="CF38" i="22"/>
  <c r="CG38" i="22"/>
  <c r="CH38" i="22"/>
  <c r="CI38" i="22"/>
  <c r="CJ38" i="22"/>
  <c r="CK38" i="22"/>
  <c r="CL38" i="22"/>
  <c r="CM38" i="22"/>
  <c r="CN38" i="22"/>
  <c r="CO38" i="22"/>
  <c r="CP38" i="22"/>
  <c r="CQ38" i="22"/>
  <c r="CR38" i="22"/>
  <c r="CS38" i="22"/>
  <c r="CT38" i="22"/>
  <c r="CU38" i="22"/>
  <c r="B39" i="22"/>
  <c r="C39" i="22"/>
  <c r="D39" i="22"/>
  <c r="E39" i="22"/>
  <c r="F39" i="22"/>
  <c r="G39" i="22"/>
  <c r="H39" i="22"/>
  <c r="I39" i="22"/>
  <c r="J39" i="22"/>
  <c r="K39" i="22"/>
  <c r="L39" i="22"/>
  <c r="M39" i="22"/>
  <c r="N39" i="22"/>
  <c r="O39" i="22"/>
  <c r="P39" i="22"/>
  <c r="Q39" i="22"/>
  <c r="R39" i="22"/>
  <c r="S39" i="22"/>
  <c r="T39" i="22"/>
  <c r="U39" i="22"/>
  <c r="V39" i="22"/>
  <c r="W39" i="22"/>
  <c r="X39" i="22"/>
  <c r="Y39" i="22"/>
  <c r="Z39" i="22"/>
  <c r="AA39" i="22"/>
  <c r="AB39" i="22"/>
  <c r="AC39" i="22"/>
  <c r="AD39" i="22"/>
  <c r="AE39" i="22"/>
  <c r="AF39" i="22"/>
  <c r="AG39" i="22"/>
  <c r="AH39" i="22"/>
  <c r="AI39" i="22"/>
  <c r="AJ39" i="22"/>
  <c r="AK39" i="22"/>
  <c r="AL39" i="22"/>
  <c r="AM39" i="22"/>
  <c r="AN39" i="22"/>
  <c r="AO39" i="22"/>
  <c r="AP39" i="22"/>
  <c r="AQ39" i="22"/>
  <c r="AR39" i="22"/>
  <c r="AS39" i="22"/>
  <c r="AT39" i="22"/>
  <c r="AU39" i="22"/>
  <c r="AV39" i="22"/>
  <c r="AW39" i="22"/>
  <c r="AX39" i="22"/>
  <c r="AY39" i="22"/>
  <c r="AZ39" i="22"/>
  <c r="BA39" i="22"/>
  <c r="BB39" i="22"/>
  <c r="BC39" i="22"/>
  <c r="BD39" i="22"/>
  <c r="BE39" i="22"/>
  <c r="BF39" i="22"/>
  <c r="BG39" i="22"/>
  <c r="BH39" i="22"/>
  <c r="BI39" i="22"/>
  <c r="BJ39" i="22"/>
  <c r="BK39" i="22"/>
  <c r="BL39" i="22"/>
  <c r="BM39" i="22"/>
  <c r="BN39" i="22"/>
  <c r="BO39" i="22"/>
  <c r="BP39" i="22"/>
  <c r="BQ39" i="22"/>
  <c r="BR39" i="22"/>
  <c r="BS39" i="22"/>
  <c r="BT39" i="22"/>
  <c r="BU39" i="22"/>
  <c r="BV39" i="22"/>
  <c r="BW39" i="22"/>
  <c r="BX39" i="22"/>
  <c r="BY39" i="22"/>
  <c r="BZ39" i="22"/>
  <c r="CA39" i="22"/>
  <c r="CB39" i="22"/>
  <c r="CC39" i="22"/>
  <c r="CD39" i="22"/>
  <c r="CE39" i="22"/>
  <c r="CF39" i="22"/>
  <c r="CG39" i="22"/>
  <c r="CH39" i="22"/>
  <c r="CI39" i="22"/>
  <c r="CJ39" i="22"/>
  <c r="CK39" i="22"/>
  <c r="CL39" i="22"/>
  <c r="CM39" i="22"/>
  <c r="CN39" i="22"/>
  <c r="CO39" i="22"/>
  <c r="CP39" i="22"/>
  <c r="CQ39" i="22"/>
  <c r="CR39" i="22"/>
  <c r="CS39" i="22"/>
  <c r="CT39" i="22"/>
  <c r="CU39" i="22"/>
  <c r="B40" i="22"/>
  <c r="C40" i="22"/>
  <c r="D40" i="22"/>
  <c r="E40" i="22"/>
  <c r="F40" i="22"/>
  <c r="G40" i="22"/>
  <c r="H40" i="22"/>
  <c r="I40" i="22"/>
  <c r="J40" i="22"/>
  <c r="K40" i="22"/>
  <c r="L40" i="22"/>
  <c r="M40" i="22"/>
  <c r="N40" i="22"/>
  <c r="O40" i="22"/>
  <c r="P40" i="22"/>
  <c r="Q40" i="22"/>
  <c r="R40" i="22"/>
  <c r="S40" i="22"/>
  <c r="T40" i="22"/>
  <c r="U40" i="22"/>
  <c r="V40" i="22"/>
  <c r="W40" i="22"/>
  <c r="X40" i="22"/>
  <c r="Y40" i="22"/>
  <c r="Z40" i="22"/>
  <c r="AA40" i="22"/>
  <c r="AB40" i="22"/>
  <c r="AC40" i="22"/>
  <c r="AD40" i="22"/>
  <c r="AE40" i="22"/>
  <c r="AF40" i="22"/>
  <c r="AG40" i="22"/>
  <c r="AH40" i="22"/>
  <c r="AI40" i="22"/>
  <c r="AJ40" i="22"/>
  <c r="AK40" i="22"/>
  <c r="AL40" i="22"/>
  <c r="AM40" i="22"/>
  <c r="AN40" i="22"/>
  <c r="AO40" i="22"/>
  <c r="AP40" i="22"/>
  <c r="AQ40" i="22"/>
  <c r="AR40" i="22"/>
  <c r="AS40" i="22"/>
  <c r="AT40" i="22"/>
  <c r="AU40" i="22"/>
  <c r="AV40" i="22"/>
  <c r="AW40" i="22"/>
  <c r="AX40" i="22"/>
  <c r="AY40" i="22"/>
  <c r="AZ40" i="22"/>
  <c r="BA40" i="22"/>
  <c r="BB40" i="22"/>
  <c r="BC40" i="22"/>
  <c r="BD40" i="22"/>
  <c r="BE40" i="22"/>
  <c r="BF40" i="22"/>
  <c r="BG40" i="22"/>
  <c r="BH40" i="22"/>
  <c r="BI40" i="22"/>
  <c r="BJ40" i="22"/>
  <c r="BK40" i="22"/>
  <c r="BL40" i="22"/>
  <c r="BM40" i="22"/>
  <c r="BN40" i="22"/>
  <c r="BO40" i="22"/>
  <c r="BP40" i="22"/>
  <c r="BQ40" i="22"/>
  <c r="BR40" i="22"/>
  <c r="BS40" i="22"/>
  <c r="BT40" i="22"/>
  <c r="BU40" i="22"/>
  <c r="BV40" i="22"/>
  <c r="BW40" i="22"/>
  <c r="BX40" i="22"/>
  <c r="BY40" i="22"/>
  <c r="BZ40" i="22"/>
  <c r="CA40" i="22"/>
  <c r="CB40" i="22"/>
  <c r="CC40" i="22"/>
  <c r="CD40" i="22"/>
  <c r="CE40" i="22"/>
  <c r="CF40" i="22"/>
  <c r="CG40" i="22"/>
  <c r="CH40" i="22"/>
  <c r="CI40" i="22"/>
  <c r="CJ40" i="22"/>
  <c r="CK40" i="22"/>
  <c r="CL40" i="22"/>
  <c r="CM40" i="22"/>
  <c r="CN40" i="22"/>
  <c r="CO40" i="22"/>
  <c r="CP40" i="22"/>
  <c r="CQ40" i="22"/>
  <c r="CR40" i="22"/>
  <c r="CS40" i="22"/>
  <c r="CT40" i="22"/>
  <c r="CU40" i="22"/>
  <c r="B41" i="22"/>
  <c r="C41" i="22"/>
  <c r="D41" i="22"/>
  <c r="E41" i="22"/>
  <c r="F41" i="22"/>
  <c r="G41" i="22"/>
  <c r="H41" i="22"/>
  <c r="I41" i="22"/>
  <c r="J41" i="22"/>
  <c r="K41" i="22"/>
  <c r="L41" i="22"/>
  <c r="M41" i="22"/>
  <c r="N41" i="22"/>
  <c r="O41" i="22"/>
  <c r="P41" i="22"/>
  <c r="Q41" i="22"/>
  <c r="R41" i="22"/>
  <c r="S41" i="22"/>
  <c r="T41" i="22"/>
  <c r="U41" i="22"/>
  <c r="V41" i="22"/>
  <c r="W41" i="22"/>
  <c r="X41" i="22"/>
  <c r="Y41" i="22"/>
  <c r="Z41" i="22"/>
  <c r="AA41" i="22"/>
  <c r="AB41" i="22"/>
  <c r="AC41" i="22"/>
  <c r="AD41" i="22"/>
  <c r="AE41" i="22"/>
  <c r="AF41" i="22"/>
  <c r="AG41" i="22"/>
  <c r="AH41" i="22"/>
  <c r="AI41" i="22"/>
  <c r="AJ41" i="22"/>
  <c r="AK41" i="22"/>
  <c r="AL41" i="22"/>
  <c r="AM41" i="22"/>
  <c r="AN41" i="22"/>
  <c r="AO41" i="22"/>
  <c r="AP41" i="22"/>
  <c r="AQ41" i="22"/>
  <c r="AR41" i="22"/>
  <c r="AS41" i="22"/>
  <c r="AT41" i="22"/>
  <c r="AU41" i="22"/>
  <c r="AV41" i="22"/>
  <c r="AW41" i="22"/>
  <c r="AX41" i="22"/>
  <c r="AY41" i="22"/>
  <c r="AZ41" i="22"/>
  <c r="BA41" i="22"/>
  <c r="BB41" i="22"/>
  <c r="BC41" i="22"/>
  <c r="BD41" i="22"/>
  <c r="BE41" i="22"/>
  <c r="BF41" i="22"/>
  <c r="BG41" i="22"/>
  <c r="BH41" i="22"/>
  <c r="BI41" i="22"/>
  <c r="BJ41" i="22"/>
  <c r="BK41" i="22"/>
  <c r="BL41" i="22"/>
  <c r="BM41" i="22"/>
  <c r="BN41" i="22"/>
  <c r="BO41" i="22"/>
  <c r="BP41" i="22"/>
  <c r="BQ41" i="22"/>
  <c r="BR41" i="22"/>
  <c r="BS41" i="22"/>
  <c r="BT41" i="22"/>
  <c r="BU41" i="22"/>
  <c r="BV41" i="22"/>
  <c r="BW41" i="22"/>
  <c r="BX41" i="22"/>
  <c r="BY41" i="22"/>
  <c r="BZ41" i="22"/>
  <c r="CA41" i="22"/>
  <c r="CB41" i="22"/>
  <c r="CC41" i="22"/>
  <c r="CD41" i="22"/>
  <c r="CE41" i="22"/>
  <c r="CF41" i="22"/>
  <c r="CG41" i="22"/>
  <c r="CH41" i="22"/>
  <c r="CI41" i="22"/>
  <c r="CJ41" i="22"/>
  <c r="CK41" i="22"/>
  <c r="CL41" i="22"/>
  <c r="CM41" i="22"/>
  <c r="CN41" i="22"/>
  <c r="CO41" i="22"/>
  <c r="CP41" i="22"/>
  <c r="CQ41" i="22"/>
  <c r="CR41" i="22"/>
  <c r="CS41" i="22"/>
  <c r="CT41" i="22"/>
  <c r="CU41" i="22"/>
  <c r="B42" i="22"/>
  <c r="C42" i="22"/>
  <c r="D42" i="22"/>
  <c r="E42" i="22"/>
  <c r="F42" i="22"/>
  <c r="G42" i="22"/>
  <c r="H42" i="22"/>
  <c r="I42" i="22"/>
  <c r="J42" i="22"/>
  <c r="K42" i="22"/>
  <c r="L42" i="22"/>
  <c r="M42" i="22"/>
  <c r="N42" i="22"/>
  <c r="O42" i="22"/>
  <c r="P42" i="22"/>
  <c r="Q42" i="22"/>
  <c r="R42" i="22"/>
  <c r="S42" i="22"/>
  <c r="T42" i="22"/>
  <c r="U42" i="22"/>
  <c r="V42" i="22"/>
  <c r="W42" i="22"/>
  <c r="X42" i="22"/>
  <c r="Y42" i="22"/>
  <c r="Z42" i="22"/>
  <c r="AA42" i="22"/>
  <c r="AB42" i="22"/>
  <c r="AC42" i="22"/>
  <c r="AD42" i="22"/>
  <c r="AE42" i="22"/>
  <c r="AF42" i="22"/>
  <c r="AG42" i="22"/>
  <c r="AH42" i="22"/>
  <c r="AI42" i="22"/>
  <c r="AJ42" i="22"/>
  <c r="AK42" i="22"/>
  <c r="AL42" i="22"/>
  <c r="AM42" i="22"/>
  <c r="AN42" i="22"/>
  <c r="AO42" i="22"/>
  <c r="AP42" i="22"/>
  <c r="AQ42" i="22"/>
  <c r="AR42" i="22"/>
  <c r="AS42" i="22"/>
  <c r="AT42" i="22"/>
  <c r="AU42" i="22"/>
  <c r="AV42" i="22"/>
  <c r="AW42" i="22"/>
  <c r="AX42" i="22"/>
  <c r="AY42" i="22"/>
  <c r="AZ42" i="22"/>
  <c r="BA42" i="22"/>
  <c r="BB42" i="22"/>
  <c r="BC42" i="22"/>
  <c r="BD42" i="22"/>
  <c r="BE42" i="22"/>
  <c r="BF42" i="22"/>
  <c r="BG42" i="22"/>
  <c r="BH42" i="22"/>
  <c r="BI42" i="22"/>
  <c r="BJ42" i="22"/>
  <c r="BK42" i="22"/>
  <c r="BL42" i="22"/>
  <c r="BM42" i="22"/>
  <c r="BN42" i="22"/>
  <c r="BO42" i="22"/>
  <c r="BP42" i="22"/>
  <c r="BQ42" i="22"/>
  <c r="BR42" i="22"/>
  <c r="BS42" i="22"/>
  <c r="BT42" i="22"/>
  <c r="BU42" i="22"/>
  <c r="BV42" i="22"/>
  <c r="BW42" i="22"/>
  <c r="BX42" i="22"/>
  <c r="BY42" i="22"/>
  <c r="BZ42" i="22"/>
  <c r="CA42" i="22"/>
  <c r="CB42" i="22"/>
  <c r="CC42" i="22"/>
  <c r="CD42" i="22"/>
  <c r="CE42" i="22"/>
  <c r="CF42" i="22"/>
  <c r="CG42" i="22"/>
  <c r="CH42" i="22"/>
  <c r="CI42" i="22"/>
  <c r="CJ42" i="22"/>
  <c r="CK42" i="22"/>
  <c r="CL42" i="22"/>
  <c r="CM42" i="22"/>
  <c r="CN42" i="22"/>
  <c r="CO42" i="22"/>
  <c r="CP42" i="22"/>
  <c r="CQ42" i="22"/>
  <c r="CR42" i="22"/>
  <c r="CS42" i="22"/>
  <c r="CT42" i="22"/>
  <c r="CU42" i="22"/>
  <c r="B43" i="22"/>
  <c r="C43" i="22"/>
  <c r="D43" i="22"/>
  <c r="E43" i="22"/>
  <c r="F43" i="22"/>
  <c r="G43" i="22"/>
  <c r="H43" i="22"/>
  <c r="I43" i="22"/>
  <c r="J43" i="22"/>
  <c r="K43" i="22"/>
  <c r="L43" i="22"/>
  <c r="M43" i="22"/>
  <c r="N43" i="22"/>
  <c r="O43" i="22"/>
  <c r="P43" i="22"/>
  <c r="Q43" i="22"/>
  <c r="R43" i="22"/>
  <c r="S43" i="22"/>
  <c r="T43" i="22"/>
  <c r="U43" i="22"/>
  <c r="V43" i="22"/>
  <c r="W43" i="22"/>
  <c r="X43" i="22"/>
  <c r="Y43" i="22"/>
  <c r="Z43" i="22"/>
  <c r="AA43" i="22"/>
  <c r="AB43" i="22"/>
  <c r="AC43" i="22"/>
  <c r="AD43" i="22"/>
  <c r="AE43" i="22"/>
  <c r="AF43" i="22"/>
  <c r="AG43" i="22"/>
  <c r="AH43" i="22"/>
  <c r="AI43" i="22"/>
  <c r="AJ43" i="22"/>
  <c r="AK43" i="22"/>
  <c r="AL43" i="22"/>
  <c r="AM43" i="22"/>
  <c r="AN43" i="22"/>
  <c r="AO43" i="22"/>
  <c r="AP43" i="22"/>
  <c r="AQ43" i="22"/>
  <c r="AR43" i="22"/>
  <c r="AS43" i="22"/>
  <c r="AT43" i="22"/>
  <c r="AU43" i="22"/>
  <c r="AV43" i="22"/>
  <c r="AW43" i="22"/>
  <c r="AX43" i="22"/>
  <c r="AY43" i="22"/>
  <c r="AZ43" i="22"/>
  <c r="BA43" i="22"/>
  <c r="BB43" i="22"/>
  <c r="BC43" i="22"/>
  <c r="BD43" i="22"/>
  <c r="BE43" i="22"/>
  <c r="BF43" i="22"/>
  <c r="BG43" i="22"/>
  <c r="BH43" i="22"/>
  <c r="BI43" i="22"/>
  <c r="BJ43" i="22"/>
  <c r="BK43" i="22"/>
  <c r="BL43" i="22"/>
  <c r="BM43" i="22"/>
  <c r="BN43" i="22"/>
  <c r="BO43" i="22"/>
  <c r="BP43" i="22"/>
  <c r="BQ43" i="22"/>
  <c r="BR43" i="22"/>
  <c r="BS43" i="22"/>
  <c r="BT43" i="22"/>
  <c r="BU43" i="22"/>
  <c r="BV43" i="22"/>
  <c r="BW43" i="22"/>
  <c r="BX43" i="22"/>
  <c r="BY43" i="22"/>
  <c r="BZ43" i="22"/>
  <c r="CA43" i="22"/>
  <c r="CB43" i="22"/>
  <c r="CC43" i="22"/>
  <c r="CD43" i="22"/>
  <c r="CE43" i="22"/>
  <c r="CF43" i="22"/>
  <c r="CG43" i="22"/>
  <c r="CH43" i="22"/>
  <c r="CI43" i="22"/>
  <c r="CJ43" i="22"/>
  <c r="CK43" i="22"/>
  <c r="CL43" i="22"/>
  <c r="CM43" i="22"/>
  <c r="CN43" i="22"/>
  <c r="CO43" i="22"/>
  <c r="CP43" i="22"/>
  <c r="CQ43" i="22"/>
  <c r="CR43" i="22"/>
  <c r="CS43" i="22"/>
  <c r="CT43" i="22"/>
  <c r="CU43" i="22"/>
  <c r="B44" i="22"/>
  <c r="C44" i="22"/>
  <c r="D44" i="22"/>
  <c r="E44" i="22"/>
  <c r="F44" i="22"/>
  <c r="G44" i="22"/>
  <c r="H44" i="22"/>
  <c r="I44" i="22"/>
  <c r="J44" i="22"/>
  <c r="K44" i="22"/>
  <c r="L44" i="22"/>
  <c r="M44" i="22"/>
  <c r="N44" i="22"/>
  <c r="O44" i="22"/>
  <c r="P44" i="22"/>
  <c r="Q44" i="22"/>
  <c r="R44" i="22"/>
  <c r="S44" i="22"/>
  <c r="T44" i="22"/>
  <c r="U44" i="22"/>
  <c r="V44" i="22"/>
  <c r="W44" i="22"/>
  <c r="X44" i="22"/>
  <c r="Y44" i="22"/>
  <c r="Z44" i="22"/>
  <c r="AA44" i="22"/>
  <c r="AB44" i="22"/>
  <c r="AC44" i="22"/>
  <c r="AD44" i="22"/>
  <c r="AE44" i="22"/>
  <c r="AF44" i="22"/>
  <c r="AG44" i="22"/>
  <c r="AH44" i="22"/>
  <c r="AI44" i="22"/>
  <c r="AJ44" i="22"/>
  <c r="AK44" i="22"/>
  <c r="AL44" i="22"/>
  <c r="AM44" i="22"/>
  <c r="AN44" i="22"/>
  <c r="AO44" i="22"/>
  <c r="AP44" i="22"/>
  <c r="AQ44" i="22"/>
  <c r="AR44" i="22"/>
  <c r="AS44" i="22"/>
  <c r="AT44" i="22"/>
  <c r="AU44" i="22"/>
  <c r="AV44" i="22"/>
  <c r="AW44" i="22"/>
  <c r="AX44" i="22"/>
  <c r="AY44" i="22"/>
  <c r="AZ44" i="22"/>
  <c r="BA44" i="22"/>
  <c r="BB44" i="22"/>
  <c r="BC44" i="22"/>
  <c r="BD44" i="22"/>
  <c r="BE44" i="22"/>
  <c r="BF44" i="22"/>
  <c r="BG44" i="22"/>
  <c r="BH44" i="22"/>
  <c r="BI44" i="22"/>
  <c r="BJ44" i="22"/>
  <c r="BK44" i="22"/>
  <c r="BL44" i="22"/>
  <c r="BM44" i="22"/>
  <c r="BN44" i="22"/>
  <c r="BO44" i="22"/>
  <c r="BP44" i="22"/>
  <c r="BQ44" i="22"/>
  <c r="BR44" i="22"/>
  <c r="BS44" i="22"/>
  <c r="BT44" i="22"/>
  <c r="BU44" i="22"/>
  <c r="BV44" i="22"/>
  <c r="BW44" i="22"/>
  <c r="BX44" i="22"/>
  <c r="BY44" i="22"/>
  <c r="BZ44" i="22"/>
  <c r="CA44" i="22"/>
  <c r="CB44" i="22"/>
  <c r="CC44" i="22"/>
  <c r="CD44" i="22"/>
  <c r="CE44" i="22"/>
  <c r="CF44" i="22"/>
  <c r="CG44" i="22"/>
  <c r="CH44" i="22"/>
  <c r="CI44" i="22"/>
  <c r="CJ44" i="22"/>
  <c r="CK44" i="22"/>
  <c r="CL44" i="22"/>
  <c r="CM44" i="22"/>
  <c r="CN44" i="22"/>
  <c r="CO44" i="22"/>
  <c r="CP44" i="22"/>
  <c r="CQ44" i="22"/>
  <c r="CR44" i="22"/>
  <c r="CS44" i="22"/>
  <c r="CT44" i="22"/>
  <c r="CU44" i="22"/>
  <c r="B45" i="22"/>
  <c r="C45" i="22"/>
  <c r="D45" i="22"/>
  <c r="E45" i="22"/>
  <c r="F45" i="22"/>
  <c r="G45" i="22"/>
  <c r="H45" i="22"/>
  <c r="I45" i="22"/>
  <c r="J45" i="22"/>
  <c r="K45" i="22"/>
  <c r="L45" i="22"/>
  <c r="M45" i="22"/>
  <c r="N45" i="22"/>
  <c r="O45" i="22"/>
  <c r="P45" i="22"/>
  <c r="Q45" i="22"/>
  <c r="R45" i="22"/>
  <c r="S45" i="22"/>
  <c r="T45" i="22"/>
  <c r="U45" i="22"/>
  <c r="V45" i="22"/>
  <c r="W45" i="22"/>
  <c r="X45" i="22"/>
  <c r="Y45" i="22"/>
  <c r="Z45" i="22"/>
  <c r="AA45" i="22"/>
  <c r="AB45" i="22"/>
  <c r="AC45" i="22"/>
  <c r="AD45" i="22"/>
  <c r="AE45" i="22"/>
  <c r="AF45" i="22"/>
  <c r="AG45" i="22"/>
  <c r="AH45" i="22"/>
  <c r="AI45" i="22"/>
  <c r="AJ45" i="22"/>
  <c r="AK45" i="22"/>
  <c r="AL45" i="22"/>
  <c r="AM45" i="22"/>
  <c r="AN45" i="22"/>
  <c r="AO45" i="22"/>
  <c r="AP45" i="22"/>
  <c r="AQ45" i="22"/>
  <c r="AR45" i="22"/>
  <c r="AS45" i="22"/>
  <c r="AT45" i="22"/>
  <c r="AU45" i="22"/>
  <c r="AV45" i="22"/>
  <c r="AW45" i="22"/>
  <c r="AX45" i="22"/>
  <c r="AY45" i="22"/>
  <c r="AZ45" i="22"/>
  <c r="BA45" i="22"/>
  <c r="BB45" i="22"/>
  <c r="BC45" i="22"/>
  <c r="BD45" i="22"/>
  <c r="BE45" i="22"/>
  <c r="BF45" i="22"/>
  <c r="BG45" i="22"/>
  <c r="BH45" i="22"/>
  <c r="BI45" i="22"/>
  <c r="BJ45" i="22"/>
  <c r="BK45" i="22"/>
  <c r="BL45" i="22"/>
  <c r="BM45" i="22"/>
  <c r="BN45" i="22"/>
  <c r="BO45" i="22"/>
  <c r="BP45" i="22"/>
  <c r="BQ45" i="22"/>
  <c r="BR45" i="22"/>
  <c r="BS45" i="22"/>
  <c r="BT45" i="22"/>
  <c r="BU45" i="22"/>
  <c r="BV45" i="22"/>
  <c r="BW45" i="22"/>
  <c r="BX45" i="22"/>
  <c r="BY45" i="22"/>
  <c r="BZ45" i="22"/>
  <c r="CA45" i="22"/>
  <c r="CB45" i="22"/>
  <c r="CC45" i="22"/>
  <c r="CD45" i="22"/>
  <c r="CE45" i="22"/>
  <c r="CF45" i="22"/>
  <c r="CG45" i="22"/>
  <c r="CH45" i="22"/>
  <c r="CI45" i="22"/>
  <c r="CJ45" i="22"/>
  <c r="CK45" i="22"/>
  <c r="CL45" i="22"/>
  <c r="CM45" i="22"/>
  <c r="CN45" i="22"/>
  <c r="CO45" i="22"/>
  <c r="CP45" i="22"/>
  <c r="CQ45" i="22"/>
  <c r="CR45" i="22"/>
  <c r="CS45" i="22"/>
  <c r="CT45" i="22"/>
  <c r="CU45" i="22"/>
  <c r="B46" i="22"/>
  <c r="C46" i="22"/>
  <c r="D46" i="22"/>
  <c r="E46" i="22"/>
  <c r="F46" i="22"/>
  <c r="G46" i="22"/>
  <c r="H46" i="22"/>
  <c r="I46" i="22"/>
  <c r="J46" i="22"/>
  <c r="K46" i="22"/>
  <c r="L46" i="22"/>
  <c r="M46" i="22"/>
  <c r="N46" i="22"/>
  <c r="O46" i="22"/>
  <c r="P46" i="22"/>
  <c r="Q46" i="22"/>
  <c r="R46" i="22"/>
  <c r="S46" i="22"/>
  <c r="T46" i="22"/>
  <c r="U46" i="22"/>
  <c r="V46" i="22"/>
  <c r="W46" i="22"/>
  <c r="X46" i="22"/>
  <c r="Y46" i="22"/>
  <c r="Z46" i="22"/>
  <c r="AA46" i="22"/>
  <c r="AB46" i="22"/>
  <c r="AC46" i="22"/>
  <c r="AD46" i="22"/>
  <c r="AE46" i="22"/>
  <c r="AF46" i="22"/>
  <c r="AG46" i="22"/>
  <c r="AH46" i="22"/>
  <c r="AI46" i="22"/>
  <c r="AJ46" i="22"/>
  <c r="AK46" i="22"/>
  <c r="AL46" i="22"/>
  <c r="AM46" i="22"/>
  <c r="AN46" i="22"/>
  <c r="AO46" i="22"/>
  <c r="AP46" i="22"/>
  <c r="AQ46" i="22"/>
  <c r="AR46" i="22"/>
  <c r="AS46" i="22"/>
  <c r="AT46" i="22"/>
  <c r="AU46" i="22"/>
  <c r="AV46" i="22"/>
  <c r="AW46" i="22"/>
  <c r="AX46" i="22"/>
  <c r="AY46" i="22"/>
  <c r="AZ46" i="22"/>
  <c r="BA46" i="22"/>
  <c r="BB46" i="22"/>
  <c r="BC46" i="22"/>
  <c r="BD46" i="22"/>
  <c r="BE46" i="22"/>
  <c r="BF46" i="22"/>
  <c r="BG46" i="22"/>
  <c r="BH46" i="22"/>
  <c r="BI46" i="22"/>
  <c r="BJ46" i="22"/>
  <c r="BK46" i="22"/>
  <c r="BL46" i="22"/>
  <c r="BM46" i="22"/>
  <c r="BN46" i="22"/>
  <c r="BO46" i="22"/>
  <c r="BP46" i="22"/>
  <c r="BQ46" i="22"/>
  <c r="BR46" i="22"/>
  <c r="BS46" i="22"/>
  <c r="BT46" i="22"/>
  <c r="BU46" i="22"/>
  <c r="BV46" i="22"/>
  <c r="BW46" i="22"/>
  <c r="BX46" i="22"/>
  <c r="BY46" i="22"/>
  <c r="BZ46" i="22"/>
  <c r="CA46" i="22"/>
  <c r="CB46" i="22"/>
  <c r="CC46" i="22"/>
  <c r="CD46" i="22"/>
  <c r="CE46" i="22"/>
  <c r="CF46" i="22"/>
  <c r="CG46" i="22"/>
  <c r="CH46" i="22"/>
  <c r="CI46" i="22"/>
  <c r="CJ46" i="22"/>
  <c r="CK46" i="22"/>
  <c r="CL46" i="22"/>
  <c r="CM46" i="22"/>
  <c r="CN46" i="22"/>
  <c r="CO46" i="22"/>
  <c r="CP46" i="22"/>
  <c r="CQ46" i="22"/>
  <c r="CR46" i="22"/>
  <c r="CS46" i="22"/>
  <c r="CT46" i="22"/>
  <c r="CU46" i="22"/>
  <c r="B47" i="22"/>
  <c r="C47" i="22"/>
  <c r="D47" i="22"/>
  <c r="E47" i="22"/>
  <c r="F47" i="22"/>
  <c r="G47" i="22"/>
  <c r="H47" i="22"/>
  <c r="I47" i="22"/>
  <c r="J47" i="22"/>
  <c r="K47" i="22"/>
  <c r="L47" i="22"/>
  <c r="M47" i="22"/>
  <c r="N47" i="22"/>
  <c r="O47" i="22"/>
  <c r="P47" i="22"/>
  <c r="Q47" i="22"/>
  <c r="R47" i="22"/>
  <c r="S47" i="22"/>
  <c r="T47" i="22"/>
  <c r="U47" i="22"/>
  <c r="V47" i="22"/>
  <c r="W47" i="22"/>
  <c r="X47" i="22"/>
  <c r="Y47" i="22"/>
  <c r="Z47" i="22"/>
  <c r="AA47" i="22"/>
  <c r="AB47" i="22"/>
  <c r="AC47" i="22"/>
  <c r="AD47" i="22"/>
  <c r="AE47" i="22"/>
  <c r="AF47" i="22"/>
  <c r="AG47" i="22"/>
  <c r="AH47" i="22"/>
  <c r="AI47" i="22"/>
  <c r="AJ47" i="22"/>
  <c r="AK47" i="22"/>
  <c r="AL47" i="22"/>
  <c r="AM47" i="22"/>
  <c r="AN47" i="22"/>
  <c r="AO47" i="22"/>
  <c r="AP47" i="22"/>
  <c r="AQ47" i="22"/>
  <c r="AR47" i="22"/>
  <c r="AS47" i="22"/>
  <c r="AT47" i="22"/>
  <c r="AU47" i="22"/>
  <c r="AV47" i="22"/>
  <c r="AW47" i="22"/>
  <c r="AX47" i="22"/>
  <c r="AY47" i="22"/>
  <c r="AZ47" i="22"/>
  <c r="BA47" i="22"/>
  <c r="BB47" i="22"/>
  <c r="BC47" i="22"/>
  <c r="BD47" i="22"/>
  <c r="BE47" i="22"/>
  <c r="BF47" i="22"/>
  <c r="BG47" i="22"/>
  <c r="BH47" i="22"/>
  <c r="BI47" i="22"/>
  <c r="BJ47" i="22"/>
  <c r="BK47" i="22"/>
  <c r="BL47" i="22"/>
  <c r="BM47" i="22"/>
  <c r="BN47" i="22"/>
  <c r="BO47" i="22"/>
  <c r="BP47" i="22"/>
  <c r="BQ47" i="22"/>
  <c r="BR47" i="22"/>
  <c r="BS47" i="22"/>
  <c r="BT47" i="22"/>
  <c r="BU47" i="22"/>
  <c r="BV47" i="22"/>
  <c r="BW47" i="22"/>
  <c r="BX47" i="22"/>
  <c r="BY47" i="22"/>
  <c r="BZ47" i="22"/>
  <c r="CA47" i="22"/>
  <c r="CB47" i="22"/>
  <c r="CC47" i="22"/>
  <c r="CD47" i="22"/>
  <c r="CE47" i="22"/>
  <c r="CF47" i="22"/>
  <c r="CG47" i="22"/>
  <c r="CH47" i="22"/>
  <c r="CI47" i="22"/>
  <c r="CJ47" i="22"/>
  <c r="CK47" i="22"/>
  <c r="CL47" i="22"/>
  <c r="CM47" i="22"/>
  <c r="CN47" i="22"/>
  <c r="CO47" i="22"/>
  <c r="CP47" i="22"/>
  <c r="CQ47" i="22"/>
  <c r="CR47" i="22"/>
  <c r="CS47" i="22"/>
  <c r="CT47" i="22"/>
  <c r="CU47" i="22"/>
  <c r="B48" i="22"/>
  <c r="C48" i="22"/>
  <c r="D48" i="22"/>
  <c r="E48" i="22"/>
  <c r="F48" i="22"/>
  <c r="G48" i="22"/>
  <c r="H48" i="22"/>
  <c r="I48" i="22"/>
  <c r="J48" i="22"/>
  <c r="K48" i="22"/>
  <c r="L48" i="22"/>
  <c r="M48" i="22"/>
  <c r="N48" i="22"/>
  <c r="O48" i="22"/>
  <c r="P48" i="22"/>
  <c r="Q48" i="22"/>
  <c r="R48" i="22"/>
  <c r="S48" i="22"/>
  <c r="T48" i="22"/>
  <c r="U48" i="22"/>
  <c r="V48" i="22"/>
  <c r="W48" i="22"/>
  <c r="X48" i="22"/>
  <c r="Y48" i="22"/>
  <c r="Z48" i="22"/>
  <c r="AA48" i="22"/>
  <c r="AB48" i="22"/>
  <c r="AC48" i="22"/>
  <c r="AD48" i="22"/>
  <c r="AE48" i="22"/>
  <c r="AF48" i="22"/>
  <c r="AG48" i="22"/>
  <c r="AH48" i="22"/>
  <c r="AI48" i="22"/>
  <c r="AJ48" i="22"/>
  <c r="AK48" i="22"/>
  <c r="AL48" i="22"/>
  <c r="AM48" i="22"/>
  <c r="AN48" i="22"/>
  <c r="AO48" i="22"/>
  <c r="AP48" i="22"/>
  <c r="AQ48" i="22"/>
  <c r="AR48" i="22"/>
  <c r="AS48" i="22"/>
  <c r="AT48" i="22"/>
  <c r="AU48" i="22"/>
  <c r="AV48" i="22"/>
  <c r="AW48" i="22"/>
  <c r="AX48" i="22"/>
  <c r="AY48" i="22"/>
  <c r="AZ48" i="22"/>
  <c r="BA48" i="22"/>
  <c r="BB48" i="22"/>
  <c r="BC48" i="22"/>
  <c r="BD48" i="22"/>
  <c r="BE48" i="22"/>
  <c r="BF48" i="22"/>
  <c r="BG48" i="22"/>
  <c r="BH48" i="22"/>
  <c r="BI48" i="22"/>
  <c r="BJ48" i="22"/>
  <c r="BK48" i="22"/>
  <c r="BL48" i="22"/>
  <c r="BM48" i="22"/>
  <c r="BN48" i="22"/>
  <c r="BO48" i="22"/>
  <c r="BP48" i="22"/>
  <c r="BQ48" i="22"/>
  <c r="BR48" i="22"/>
  <c r="BS48" i="22"/>
  <c r="BT48" i="22"/>
  <c r="BU48" i="22"/>
  <c r="BV48" i="22"/>
  <c r="BW48" i="22"/>
  <c r="BX48" i="22"/>
  <c r="BY48" i="22"/>
  <c r="BZ48" i="22"/>
  <c r="CA48" i="22"/>
  <c r="CB48" i="22"/>
  <c r="CC48" i="22"/>
  <c r="CD48" i="22"/>
  <c r="CE48" i="22"/>
  <c r="CF48" i="22"/>
  <c r="CG48" i="22"/>
  <c r="CH48" i="22"/>
  <c r="CI48" i="22"/>
  <c r="CJ48" i="22"/>
  <c r="CK48" i="22"/>
  <c r="CL48" i="22"/>
  <c r="CM48" i="22"/>
  <c r="CN48" i="22"/>
  <c r="CO48" i="22"/>
  <c r="CP48" i="22"/>
  <c r="CQ48" i="22"/>
  <c r="CR48" i="22"/>
  <c r="CS48" i="22"/>
  <c r="CT48" i="22"/>
  <c r="CU48" i="22"/>
  <c r="B49" i="22"/>
  <c r="C49" i="22"/>
  <c r="D49" i="22"/>
  <c r="E49" i="22"/>
  <c r="F49" i="22"/>
  <c r="G49" i="22"/>
  <c r="H49" i="22"/>
  <c r="I49" i="22"/>
  <c r="J49" i="22"/>
  <c r="K49" i="22"/>
  <c r="L49" i="22"/>
  <c r="M49" i="22"/>
  <c r="N49" i="22"/>
  <c r="O49" i="22"/>
  <c r="P49" i="22"/>
  <c r="Q49" i="22"/>
  <c r="R49" i="22"/>
  <c r="S49" i="22"/>
  <c r="T49" i="22"/>
  <c r="U49" i="22"/>
  <c r="V49" i="22"/>
  <c r="W49" i="22"/>
  <c r="X49" i="22"/>
  <c r="Y49" i="22"/>
  <c r="Z49" i="22"/>
  <c r="AA49" i="22"/>
  <c r="AB49" i="22"/>
  <c r="AC49" i="22"/>
  <c r="AD49" i="22"/>
  <c r="AE49" i="22"/>
  <c r="AF49" i="22"/>
  <c r="AG49" i="22"/>
  <c r="AH49" i="22"/>
  <c r="AI49" i="22"/>
  <c r="AJ49" i="22"/>
  <c r="AK49" i="22"/>
  <c r="AL49" i="22"/>
  <c r="AM49" i="22"/>
  <c r="AN49" i="22"/>
  <c r="AO49" i="22"/>
  <c r="AP49" i="22"/>
  <c r="AQ49" i="22"/>
  <c r="AR49" i="22"/>
  <c r="AS49" i="22"/>
  <c r="AT49" i="22"/>
  <c r="AU49" i="22"/>
  <c r="AV49" i="22"/>
  <c r="AW49" i="22"/>
  <c r="AX49" i="22"/>
  <c r="AY49" i="22"/>
  <c r="AZ49" i="22"/>
  <c r="BA49" i="22"/>
  <c r="BB49" i="22"/>
  <c r="BC49" i="22"/>
  <c r="BD49" i="22"/>
  <c r="BE49" i="22"/>
  <c r="BF49" i="22"/>
  <c r="BG49" i="22"/>
  <c r="BH49" i="22"/>
  <c r="BI49" i="22"/>
  <c r="BJ49" i="22"/>
  <c r="BK49" i="22"/>
  <c r="BL49" i="22"/>
  <c r="BM49" i="22"/>
  <c r="BN49" i="22"/>
  <c r="BO49" i="22"/>
  <c r="BP49" i="22"/>
  <c r="BQ49" i="22"/>
  <c r="BR49" i="22"/>
  <c r="BS49" i="22"/>
  <c r="BT49" i="22"/>
  <c r="BU49" i="22"/>
  <c r="BV49" i="22"/>
  <c r="BW49" i="22"/>
  <c r="BX49" i="22"/>
  <c r="BY49" i="22"/>
  <c r="BZ49" i="22"/>
  <c r="CA49" i="22"/>
  <c r="CB49" i="22"/>
  <c r="CC49" i="22"/>
  <c r="CD49" i="22"/>
  <c r="CE49" i="22"/>
  <c r="CF49" i="22"/>
  <c r="CG49" i="22"/>
  <c r="CH49" i="22"/>
  <c r="CI49" i="22"/>
  <c r="CJ49" i="22"/>
  <c r="CK49" i="22"/>
  <c r="CL49" i="22"/>
  <c r="CM49" i="22"/>
  <c r="CN49" i="22"/>
  <c r="CO49" i="22"/>
  <c r="CP49" i="22"/>
  <c r="CQ49" i="22"/>
  <c r="CR49" i="22"/>
  <c r="CS49" i="22"/>
  <c r="CT49" i="22"/>
  <c r="CU49" i="22"/>
  <c r="B50" i="22"/>
  <c r="C50" i="22"/>
  <c r="D50" i="22"/>
  <c r="E50" i="22"/>
  <c r="F50" i="22"/>
  <c r="G50" i="22"/>
  <c r="H50" i="22"/>
  <c r="I50" i="22"/>
  <c r="J50" i="22"/>
  <c r="K50" i="22"/>
  <c r="L50" i="22"/>
  <c r="M50" i="22"/>
  <c r="N50" i="22"/>
  <c r="O50" i="22"/>
  <c r="P50" i="22"/>
  <c r="Q50" i="22"/>
  <c r="R50" i="22"/>
  <c r="S50" i="22"/>
  <c r="T50" i="22"/>
  <c r="U50" i="22"/>
  <c r="V50" i="22"/>
  <c r="W50" i="22"/>
  <c r="X50" i="22"/>
  <c r="Y50" i="22"/>
  <c r="Z50" i="22"/>
  <c r="AA50" i="22"/>
  <c r="AB50" i="22"/>
  <c r="AC50" i="22"/>
  <c r="AD50" i="22"/>
  <c r="AE50" i="22"/>
  <c r="AF50" i="22"/>
  <c r="AG50" i="22"/>
  <c r="AH50" i="22"/>
  <c r="AI50" i="22"/>
  <c r="AJ50" i="22"/>
  <c r="AK50" i="22"/>
  <c r="AL50" i="22"/>
  <c r="AM50" i="22"/>
  <c r="AN50" i="22"/>
  <c r="AO50" i="22"/>
  <c r="AP50" i="22"/>
  <c r="AQ50" i="22"/>
  <c r="AR50" i="22"/>
  <c r="AS50" i="22"/>
  <c r="AT50" i="22"/>
  <c r="AU50" i="22"/>
  <c r="AV50" i="22"/>
  <c r="AW50" i="22"/>
  <c r="AX50" i="22"/>
  <c r="AY50" i="22"/>
  <c r="AZ50" i="22"/>
  <c r="BA50" i="22"/>
  <c r="BB50" i="22"/>
  <c r="BC50" i="22"/>
  <c r="BD50" i="22"/>
  <c r="BE50" i="22"/>
  <c r="BF50" i="22"/>
  <c r="BG50" i="22"/>
  <c r="BH50" i="22"/>
  <c r="BI50" i="22"/>
  <c r="BJ50" i="22"/>
  <c r="BK50" i="22"/>
  <c r="BL50" i="22"/>
  <c r="BM50" i="22"/>
  <c r="BN50" i="22"/>
  <c r="BO50" i="22"/>
  <c r="BP50" i="22"/>
  <c r="BQ50" i="22"/>
  <c r="BR50" i="22"/>
  <c r="BS50" i="22"/>
  <c r="BT50" i="22"/>
  <c r="BU50" i="22"/>
  <c r="BV50" i="22"/>
  <c r="BW50" i="22"/>
  <c r="BX50" i="22"/>
  <c r="BY50" i="22"/>
  <c r="BZ50" i="22"/>
  <c r="CA50" i="22"/>
  <c r="CB50" i="22"/>
  <c r="CC50" i="22"/>
  <c r="CD50" i="22"/>
  <c r="CE50" i="22"/>
  <c r="CF50" i="22"/>
  <c r="CG50" i="22"/>
  <c r="CH50" i="22"/>
  <c r="CI50" i="22"/>
  <c r="CJ50" i="22"/>
  <c r="CK50" i="22"/>
  <c r="CL50" i="22"/>
  <c r="CM50" i="22"/>
  <c r="CN50" i="22"/>
  <c r="CO50" i="22"/>
  <c r="CP50" i="22"/>
  <c r="CQ50" i="22"/>
  <c r="CR50" i="22"/>
  <c r="CS50" i="22"/>
  <c r="CT50" i="22"/>
  <c r="CU50" i="22"/>
  <c r="B51" i="22"/>
  <c r="C51" i="22"/>
  <c r="D51" i="22"/>
  <c r="E51" i="22"/>
  <c r="F51" i="22"/>
  <c r="G51" i="22"/>
  <c r="H51" i="22"/>
  <c r="I51" i="22"/>
  <c r="J51" i="22"/>
  <c r="K51" i="22"/>
  <c r="L51" i="22"/>
  <c r="M51" i="22"/>
  <c r="N51" i="22"/>
  <c r="O51" i="22"/>
  <c r="P51" i="22"/>
  <c r="Q51" i="22"/>
  <c r="R51" i="22"/>
  <c r="S51" i="22"/>
  <c r="T51" i="22"/>
  <c r="U51" i="22"/>
  <c r="V51" i="22"/>
  <c r="W51" i="22"/>
  <c r="X51" i="22"/>
  <c r="Y51" i="22"/>
  <c r="Z51" i="22"/>
  <c r="AA51" i="22"/>
  <c r="AB51" i="22"/>
  <c r="AC51" i="22"/>
  <c r="AD51" i="22"/>
  <c r="AE51" i="22"/>
  <c r="AF51" i="22"/>
  <c r="AG51" i="22"/>
  <c r="AH51" i="22"/>
  <c r="AI51" i="22"/>
  <c r="AJ51" i="22"/>
  <c r="AK51" i="22"/>
  <c r="AL51" i="22"/>
  <c r="AM51" i="22"/>
  <c r="AN51" i="22"/>
  <c r="AO51" i="22"/>
  <c r="AP51" i="22"/>
  <c r="AQ51" i="22"/>
  <c r="AR51" i="22"/>
  <c r="AS51" i="22"/>
  <c r="AT51" i="22"/>
  <c r="AU51" i="22"/>
  <c r="AV51" i="22"/>
  <c r="AW51" i="22"/>
  <c r="AX51" i="22"/>
  <c r="AY51" i="22"/>
  <c r="AZ51" i="22"/>
  <c r="BA51" i="22"/>
  <c r="BB51" i="22"/>
  <c r="BC51" i="22"/>
  <c r="BD51" i="22"/>
  <c r="BE51" i="22"/>
  <c r="BF51" i="22"/>
  <c r="BG51" i="22"/>
  <c r="BH51" i="22"/>
  <c r="BI51" i="22"/>
  <c r="BJ51" i="22"/>
  <c r="BK51" i="22"/>
  <c r="BL51" i="22"/>
  <c r="BM51" i="22"/>
  <c r="BN51" i="22"/>
  <c r="BO51" i="22"/>
  <c r="BP51" i="22"/>
  <c r="BQ51" i="22"/>
  <c r="BR51" i="22"/>
  <c r="BS51" i="22"/>
  <c r="BT51" i="22"/>
  <c r="BU51" i="22"/>
  <c r="BV51" i="22"/>
  <c r="BW51" i="22"/>
  <c r="BX51" i="22"/>
  <c r="BY51" i="22"/>
  <c r="BZ51" i="22"/>
  <c r="CA51" i="22"/>
  <c r="CB51" i="22"/>
  <c r="CC51" i="22"/>
  <c r="CD51" i="22"/>
  <c r="CE51" i="22"/>
  <c r="CF51" i="22"/>
  <c r="CG51" i="22"/>
  <c r="CH51" i="22"/>
  <c r="CI51" i="22"/>
  <c r="CJ51" i="22"/>
  <c r="CK51" i="22"/>
  <c r="CL51" i="22"/>
  <c r="CM51" i="22"/>
  <c r="CN51" i="22"/>
  <c r="CO51" i="22"/>
  <c r="CP51" i="22"/>
  <c r="CQ51" i="22"/>
  <c r="CR51" i="22"/>
  <c r="CS51" i="22"/>
  <c r="CT51" i="22"/>
  <c r="CU51" i="22"/>
  <c r="B52" i="22"/>
  <c r="C52" i="22"/>
  <c r="D52" i="22"/>
  <c r="E52" i="22"/>
  <c r="F52" i="22"/>
  <c r="G52" i="22"/>
  <c r="H52" i="22"/>
  <c r="I52" i="22"/>
  <c r="J52" i="22"/>
  <c r="K52" i="22"/>
  <c r="L52" i="22"/>
  <c r="M52" i="22"/>
  <c r="N52" i="22"/>
  <c r="O52" i="22"/>
  <c r="P52" i="22"/>
  <c r="Q52" i="22"/>
  <c r="R52" i="22"/>
  <c r="S52" i="22"/>
  <c r="T52" i="22"/>
  <c r="U52" i="22"/>
  <c r="V52" i="22"/>
  <c r="W52" i="22"/>
  <c r="X52" i="22"/>
  <c r="Y52" i="22"/>
  <c r="Z52" i="22"/>
  <c r="AA52" i="22"/>
  <c r="AB52" i="22"/>
  <c r="AC52" i="22"/>
  <c r="AD52" i="22"/>
  <c r="AE52" i="22"/>
  <c r="AF52" i="22"/>
  <c r="AG52" i="22"/>
  <c r="AH52" i="22"/>
  <c r="AI52" i="22"/>
  <c r="AJ52" i="22"/>
  <c r="AK52" i="22"/>
  <c r="AL52" i="22"/>
  <c r="AM52" i="22"/>
  <c r="AN52" i="22"/>
  <c r="AO52" i="22"/>
  <c r="AP52" i="22"/>
  <c r="AQ52" i="22"/>
  <c r="AR52" i="22"/>
  <c r="AS52" i="22"/>
  <c r="AT52" i="22"/>
  <c r="AU52" i="22"/>
  <c r="AV52" i="22"/>
  <c r="AW52" i="22"/>
  <c r="AX52" i="22"/>
  <c r="AY52" i="22"/>
  <c r="AZ52" i="22"/>
  <c r="BA52" i="22"/>
  <c r="BB52" i="22"/>
  <c r="BC52" i="22"/>
  <c r="BD52" i="22"/>
  <c r="BE52" i="22"/>
  <c r="BF52" i="22"/>
  <c r="BG52" i="22"/>
  <c r="BH52" i="22"/>
  <c r="BI52" i="22"/>
  <c r="BJ52" i="22"/>
  <c r="BK52" i="22"/>
  <c r="BL52" i="22"/>
  <c r="BM52" i="22"/>
  <c r="BN52" i="22"/>
  <c r="BO52" i="22"/>
  <c r="BP52" i="22"/>
  <c r="BQ52" i="22"/>
  <c r="BR52" i="22"/>
  <c r="BS52" i="22"/>
  <c r="BT52" i="22"/>
  <c r="BU52" i="22"/>
  <c r="BV52" i="22"/>
  <c r="BW52" i="22"/>
  <c r="BX52" i="22"/>
  <c r="BY52" i="22"/>
  <c r="BZ52" i="22"/>
  <c r="CA52" i="22"/>
  <c r="CB52" i="22"/>
  <c r="CC52" i="22"/>
  <c r="CD52" i="22"/>
  <c r="CE52" i="22"/>
  <c r="CF52" i="22"/>
  <c r="CG52" i="22"/>
  <c r="CH52" i="22"/>
  <c r="CI52" i="22"/>
  <c r="CJ52" i="22"/>
  <c r="CK52" i="22"/>
  <c r="CL52" i="22"/>
  <c r="CM52" i="22"/>
  <c r="CN52" i="22"/>
  <c r="CO52" i="22"/>
  <c r="CP52" i="22"/>
  <c r="CQ52" i="22"/>
  <c r="CR52" i="22"/>
  <c r="CS52" i="22"/>
  <c r="CT52" i="22"/>
  <c r="CU52" i="22"/>
  <c r="B53" i="22"/>
  <c r="C53" i="22"/>
  <c r="D53" i="22"/>
  <c r="E53" i="22"/>
  <c r="F53" i="22"/>
  <c r="G53" i="22"/>
  <c r="H53" i="22"/>
  <c r="I53" i="22"/>
  <c r="J53" i="22"/>
  <c r="K53" i="22"/>
  <c r="L53" i="22"/>
  <c r="M53" i="22"/>
  <c r="N53" i="22"/>
  <c r="O53" i="22"/>
  <c r="P53" i="22"/>
  <c r="Q53" i="22"/>
  <c r="R53" i="22"/>
  <c r="S53" i="22"/>
  <c r="T53" i="22"/>
  <c r="U53" i="22"/>
  <c r="V53" i="22"/>
  <c r="W53" i="22"/>
  <c r="X53" i="22"/>
  <c r="Y53" i="22"/>
  <c r="Z53" i="22"/>
  <c r="AA53" i="22"/>
  <c r="AB53" i="22"/>
  <c r="AC53" i="22"/>
  <c r="AD53" i="22"/>
  <c r="AE53" i="22"/>
  <c r="AF53" i="22"/>
  <c r="AG53" i="22"/>
  <c r="AH53" i="22"/>
  <c r="AI53" i="22"/>
  <c r="AJ53" i="22"/>
  <c r="AK53" i="22"/>
  <c r="AL53" i="22"/>
  <c r="AM53" i="22"/>
  <c r="AN53" i="22"/>
  <c r="AO53" i="22"/>
  <c r="AP53" i="22"/>
  <c r="AQ53" i="22"/>
  <c r="AR53" i="22"/>
  <c r="AS53" i="22"/>
  <c r="AT53" i="22"/>
  <c r="AU53" i="22"/>
  <c r="AV53" i="22"/>
  <c r="AW53" i="22"/>
  <c r="AX53" i="22"/>
  <c r="AY53" i="22"/>
  <c r="AZ53" i="22"/>
  <c r="BA53" i="22"/>
  <c r="BB53" i="22"/>
  <c r="BC53" i="22"/>
  <c r="BD53" i="22"/>
  <c r="BE53" i="22"/>
  <c r="BF53" i="22"/>
  <c r="BG53" i="22"/>
  <c r="BH53" i="22"/>
  <c r="BI53" i="22"/>
  <c r="BJ53" i="22"/>
  <c r="BK53" i="22"/>
  <c r="BL53" i="22"/>
  <c r="BM53" i="22"/>
  <c r="BN53" i="22"/>
  <c r="BO53" i="22"/>
  <c r="BP53" i="22"/>
  <c r="BQ53" i="22"/>
  <c r="BR53" i="22"/>
  <c r="BS53" i="22"/>
  <c r="BT53" i="22"/>
  <c r="BU53" i="22"/>
  <c r="BV53" i="22"/>
  <c r="BW53" i="22"/>
  <c r="BX53" i="22"/>
  <c r="BY53" i="22"/>
  <c r="BZ53" i="22"/>
  <c r="CA53" i="22"/>
  <c r="CB53" i="22"/>
  <c r="CC53" i="22"/>
  <c r="CD53" i="22"/>
  <c r="CE53" i="22"/>
  <c r="CF53" i="22"/>
  <c r="CG53" i="22"/>
  <c r="CH53" i="22"/>
  <c r="CI53" i="22"/>
  <c r="CJ53" i="22"/>
  <c r="CK53" i="22"/>
  <c r="CL53" i="22"/>
  <c r="CM53" i="22"/>
  <c r="CN53" i="22"/>
  <c r="CO53" i="22"/>
  <c r="CP53" i="22"/>
  <c r="CQ53" i="22"/>
  <c r="CR53" i="22"/>
  <c r="CS53" i="22"/>
  <c r="CT53" i="22"/>
  <c r="CU53" i="22"/>
  <c r="B54" i="22"/>
  <c r="C54" i="22"/>
  <c r="D54" i="22"/>
  <c r="E54" i="22"/>
  <c r="F54" i="22"/>
  <c r="G54" i="22"/>
  <c r="H54" i="22"/>
  <c r="I54" i="22"/>
  <c r="J54" i="22"/>
  <c r="K54" i="22"/>
  <c r="L54" i="22"/>
  <c r="M54" i="22"/>
  <c r="N54" i="22"/>
  <c r="O54" i="22"/>
  <c r="P54" i="22"/>
  <c r="Q54" i="22"/>
  <c r="R54" i="22"/>
  <c r="S54" i="22"/>
  <c r="T54" i="22"/>
  <c r="U54" i="22"/>
  <c r="V54" i="22"/>
  <c r="W54" i="22"/>
  <c r="X54" i="22"/>
  <c r="Y54" i="22"/>
  <c r="Z54" i="22"/>
  <c r="AA54" i="22"/>
  <c r="AB54" i="22"/>
  <c r="AC54" i="22"/>
  <c r="AD54" i="22"/>
  <c r="AE54" i="22"/>
  <c r="AF54" i="22"/>
  <c r="AG54" i="22"/>
  <c r="AH54" i="22"/>
  <c r="AI54" i="22"/>
  <c r="AJ54" i="22"/>
  <c r="AK54" i="22"/>
  <c r="AL54" i="22"/>
  <c r="AM54" i="22"/>
  <c r="AN54" i="22"/>
  <c r="AO54" i="22"/>
  <c r="AP54" i="22"/>
  <c r="AQ54" i="22"/>
  <c r="AR54" i="22"/>
  <c r="AS54" i="22"/>
  <c r="AT54" i="22"/>
  <c r="AU54" i="22"/>
  <c r="AV54" i="22"/>
  <c r="AW54" i="22"/>
  <c r="AX54" i="22"/>
  <c r="AY54" i="22"/>
  <c r="AZ54" i="22"/>
  <c r="BA54" i="22"/>
  <c r="BB54" i="22"/>
  <c r="BC54" i="22"/>
  <c r="BD54" i="22"/>
  <c r="BE54" i="22"/>
  <c r="BF54" i="22"/>
  <c r="BG54" i="22"/>
  <c r="BH54" i="22"/>
  <c r="BI54" i="22"/>
  <c r="BJ54" i="22"/>
  <c r="BK54" i="22"/>
  <c r="BL54" i="22"/>
  <c r="BM54" i="22"/>
  <c r="BN54" i="22"/>
  <c r="BO54" i="22"/>
  <c r="BP54" i="22"/>
  <c r="BQ54" i="22"/>
  <c r="BR54" i="22"/>
  <c r="BS54" i="22"/>
  <c r="BT54" i="22"/>
  <c r="BU54" i="22"/>
  <c r="BV54" i="22"/>
  <c r="BW54" i="22"/>
  <c r="BX54" i="22"/>
  <c r="BY54" i="22"/>
  <c r="BZ54" i="22"/>
  <c r="CA54" i="22"/>
  <c r="CB54" i="22"/>
  <c r="CC54" i="22"/>
  <c r="CD54" i="22"/>
  <c r="CE54" i="22"/>
  <c r="CF54" i="22"/>
  <c r="CG54" i="22"/>
  <c r="CH54" i="22"/>
  <c r="CI54" i="22"/>
  <c r="CJ54" i="22"/>
  <c r="CK54" i="22"/>
  <c r="CL54" i="22"/>
  <c r="CM54" i="22"/>
  <c r="CN54" i="22"/>
  <c r="CO54" i="22"/>
  <c r="CP54" i="22"/>
  <c r="CQ54" i="22"/>
  <c r="CR54" i="22"/>
  <c r="CS54" i="22"/>
  <c r="CT54" i="22"/>
  <c r="CU54" i="22"/>
  <c r="B55" i="22"/>
  <c r="C55" i="22"/>
  <c r="D55" i="22"/>
  <c r="E55" i="22"/>
  <c r="F55" i="22"/>
  <c r="G55" i="22"/>
  <c r="H55" i="22"/>
  <c r="I55" i="22"/>
  <c r="J55" i="22"/>
  <c r="K55" i="22"/>
  <c r="L55" i="22"/>
  <c r="M55" i="22"/>
  <c r="N55" i="22"/>
  <c r="O55" i="22"/>
  <c r="P55" i="22"/>
  <c r="Q55" i="22"/>
  <c r="R55" i="22"/>
  <c r="S55" i="22"/>
  <c r="T55" i="22"/>
  <c r="U55" i="22"/>
  <c r="V55" i="22"/>
  <c r="W55" i="22"/>
  <c r="X55" i="22"/>
  <c r="Y55" i="22"/>
  <c r="Z55" i="22"/>
  <c r="AA55" i="22"/>
  <c r="AB55" i="22"/>
  <c r="AC55" i="22"/>
  <c r="AD55" i="22"/>
  <c r="AE55" i="22"/>
  <c r="AF55" i="22"/>
  <c r="AG55" i="22"/>
  <c r="AH55" i="22"/>
  <c r="AI55" i="22"/>
  <c r="AJ55" i="22"/>
  <c r="AK55" i="22"/>
  <c r="AL55" i="22"/>
  <c r="AM55" i="22"/>
  <c r="AN55" i="22"/>
  <c r="AO55" i="22"/>
  <c r="AP55" i="22"/>
  <c r="AQ55" i="22"/>
  <c r="AR55" i="22"/>
  <c r="AS55" i="22"/>
  <c r="AT55" i="22"/>
  <c r="AU55" i="22"/>
  <c r="AV55" i="22"/>
  <c r="AW55" i="22"/>
  <c r="AX55" i="22"/>
  <c r="AY55" i="22"/>
  <c r="AZ55" i="22"/>
  <c r="BA55" i="22"/>
  <c r="BB55" i="22"/>
  <c r="BC55" i="22"/>
  <c r="BD55" i="22"/>
  <c r="BE55" i="22"/>
  <c r="BF55" i="22"/>
  <c r="BG55" i="22"/>
  <c r="BH55" i="22"/>
  <c r="BI55" i="22"/>
  <c r="BJ55" i="22"/>
  <c r="BK55" i="22"/>
  <c r="BL55" i="22"/>
  <c r="BM55" i="22"/>
  <c r="BN55" i="22"/>
  <c r="BO55" i="22"/>
  <c r="BP55" i="22"/>
  <c r="BQ55" i="22"/>
  <c r="BR55" i="22"/>
  <c r="BS55" i="22"/>
  <c r="BT55" i="22"/>
  <c r="BU55" i="22"/>
  <c r="BV55" i="22"/>
  <c r="BW55" i="22"/>
  <c r="BX55" i="22"/>
  <c r="BY55" i="22"/>
  <c r="BZ55" i="22"/>
  <c r="CA55" i="22"/>
  <c r="CB55" i="22"/>
  <c r="CC55" i="22"/>
  <c r="CD55" i="22"/>
  <c r="CE55" i="22"/>
  <c r="CF55" i="22"/>
  <c r="CG55" i="22"/>
  <c r="CH55" i="22"/>
  <c r="CI55" i="22"/>
  <c r="CJ55" i="22"/>
  <c r="CK55" i="22"/>
  <c r="CL55" i="22"/>
  <c r="CM55" i="22"/>
  <c r="CN55" i="22"/>
  <c r="CO55" i="22"/>
  <c r="CP55" i="22"/>
  <c r="CQ55" i="22"/>
  <c r="CR55" i="22"/>
  <c r="CS55" i="22"/>
  <c r="CT55" i="22"/>
  <c r="CU55" i="22"/>
  <c r="B56" i="22"/>
  <c r="C56" i="22"/>
  <c r="D56" i="22"/>
  <c r="E56" i="22"/>
  <c r="F56" i="22"/>
  <c r="G56" i="22"/>
  <c r="H56" i="22"/>
  <c r="I56" i="22"/>
  <c r="J56" i="22"/>
  <c r="K56" i="22"/>
  <c r="L56" i="22"/>
  <c r="M56" i="22"/>
  <c r="N56" i="22"/>
  <c r="O56" i="22"/>
  <c r="P56" i="22"/>
  <c r="Q56" i="22"/>
  <c r="R56" i="22"/>
  <c r="S56" i="22"/>
  <c r="T56" i="22"/>
  <c r="U56" i="22"/>
  <c r="V56" i="22"/>
  <c r="W56" i="22"/>
  <c r="X56" i="22"/>
  <c r="Y56" i="22"/>
  <c r="Z56" i="22"/>
  <c r="AA56" i="22"/>
  <c r="AB56" i="22"/>
  <c r="AC56" i="22"/>
  <c r="AD56" i="22"/>
  <c r="AE56" i="22"/>
  <c r="AF56" i="22"/>
  <c r="AG56" i="22"/>
  <c r="AH56" i="22"/>
  <c r="AI56" i="22"/>
  <c r="AJ56" i="22"/>
  <c r="AK56" i="22"/>
  <c r="AL56" i="22"/>
  <c r="AM56" i="22"/>
  <c r="AN56" i="22"/>
  <c r="AO56" i="22"/>
  <c r="AP56" i="22"/>
  <c r="AQ56" i="22"/>
  <c r="AR56" i="22"/>
  <c r="AS56" i="22"/>
  <c r="AT56" i="22"/>
  <c r="AU56" i="22"/>
  <c r="AV56" i="22"/>
  <c r="AW56" i="22"/>
  <c r="AX56" i="22"/>
  <c r="AY56" i="22"/>
  <c r="AZ56" i="22"/>
  <c r="BA56" i="22"/>
  <c r="BB56" i="22"/>
  <c r="BC56" i="22"/>
  <c r="BD56" i="22"/>
  <c r="BE56" i="22"/>
  <c r="BF56" i="22"/>
  <c r="BG56" i="22"/>
  <c r="BH56" i="22"/>
  <c r="BI56" i="22"/>
  <c r="BJ56" i="22"/>
  <c r="BK56" i="22"/>
  <c r="BL56" i="22"/>
  <c r="BM56" i="22"/>
  <c r="BN56" i="22"/>
  <c r="BO56" i="22"/>
  <c r="BP56" i="22"/>
  <c r="BQ56" i="22"/>
  <c r="BR56" i="22"/>
  <c r="BS56" i="22"/>
  <c r="BT56" i="22"/>
  <c r="BU56" i="22"/>
  <c r="BV56" i="22"/>
  <c r="BW56" i="22"/>
  <c r="BX56" i="22"/>
  <c r="BY56" i="22"/>
  <c r="BZ56" i="22"/>
  <c r="CA56" i="22"/>
  <c r="CB56" i="22"/>
  <c r="CC56" i="22"/>
  <c r="CD56" i="22"/>
  <c r="CE56" i="22"/>
  <c r="CF56" i="22"/>
  <c r="CG56" i="22"/>
  <c r="CH56" i="22"/>
  <c r="CI56" i="22"/>
  <c r="CJ56" i="22"/>
  <c r="CK56" i="22"/>
  <c r="CL56" i="22"/>
  <c r="CM56" i="22"/>
  <c r="CN56" i="22"/>
  <c r="CO56" i="22"/>
  <c r="CP56" i="22"/>
  <c r="CQ56" i="22"/>
  <c r="CR56" i="22"/>
  <c r="CS56" i="22"/>
  <c r="CT56" i="22"/>
  <c r="CU56" i="22"/>
  <c r="B57" i="22"/>
  <c r="C57" i="22"/>
  <c r="D57" i="22"/>
  <c r="E57" i="22"/>
  <c r="F57" i="22"/>
  <c r="G57" i="22"/>
  <c r="H57" i="22"/>
  <c r="I57" i="22"/>
  <c r="J57" i="22"/>
  <c r="K57" i="22"/>
  <c r="L57" i="22"/>
  <c r="M57" i="22"/>
  <c r="N57" i="22"/>
  <c r="O57" i="22"/>
  <c r="P57" i="22"/>
  <c r="Q57" i="22"/>
  <c r="R57" i="22"/>
  <c r="S57" i="22"/>
  <c r="T57" i="22"/>
  <c r="U57" i="22"/>
  <c r="V57" i="22"/>
  <c r="W57" i="22"/>
  <c r="X57" i="22"/>
  <c r="Y57" i="22"/>
  <c r="Z57" i="22"/>
  <c r="AA57" i="22"/>
  <c r="AB57" i="22"/>
  <c r="AC57" i="22"/>
  <c r="AD57" i="22"/>
  <c r="AE57" i="22"/>
  <c r="AF57" i="22"/>
  <c r="AG57" i="22"/>
  <c r="AH57" i="22"/>
  <c r="AI57" i="22"/>
  <c r="AJ57" i="22"/>
  <c r="AK57" i="22"/>
  <c r="AL57" i="22"/>
  <c r="AM57" i="22"/>
  <c r="AN57" i="22"/>
  <c r="AO57" i="22"/>
  <c r="AP57" i="22"/>
  <c r="AQ57" i="22"/>
  <c r="AR57" i="22"/>
  <c r="AS57" i="22"/>
  <c r="AT57" i="22"/>
  <c r="AU57" i="22"/>
  <c r="AV57" i="22"/>
  <c r="AW57" i="22"/>
  <c r="AX57" i="22"/>
  <c r="AY57" i="22"/>
  <c r="AZ57" i="22"/>
  <c r="BA57" i="22"/>
  <c r="BB57" i="22"/>
  <c r="BC57" i="22"/>
  <c r="BD57" i="22"/>
  <c r="BE57" i="22"/>
  <c r="BF57" i="22"/>
  <c r="BG57" i="22"/>
  <c r="BH57" i="22"/>
  <c r="BI57" i="22"/>
  <c r="BJ57" i="22"/>
  <c r="BK57" i="22"/>
  <c r="BL57" i="22"/>
  <c r="BM57" i="22"/>
  <c r="BN57" i="22"/>
  <c r="BO57" i="22"/>
  <c r="BP57" i="22"/>
  <c r="BQ57" i="22"/>
  <c r="BR57" i="22"/>
  <c r="BS57" i="22"/>
  <c r="BT57" i="22"/>
  <c r="BU57" i="22"/>
  <c r="BV57" i="22"/>
  <c r="BW57" i="22"/>
  <c r="BX57" i="22"/>
  <c r="BY57" i="22"/>
  <c r="BZ57" i="22"/>
  <c r="CA57" i="22"/>
  <c r="CB57" i="22"/>
  <c r="CC57" i="22"/>
  <c r="CD57" i="22"/>
  <c r="CE57" i="22"/>
  <c r="CF57" i="22"/>
  <c r="CG57" i="22"/>
  <c r="CH57" i="22"/>
  <c r="CI57" i="22"/>
  <c r="CJ57" i="22"/>
  <c r="CK57" i="22"/>
  <c r="CL57" i="22"/>
  <c r="CM57" i="22"/>
  <c r="CN57" i="22"/>
  <c r="CO57" i="22"/>
  <c r="CP57" i="22"/>
  <c r="CQ57" i="22"/>
  <c r="CR57" i="22"/>
  <c r="CS57" i="22"/>
  <c r="CT57" i="22"/>
  <c r="CU57" i="22"/>
  <c r="B58" i="22"/>
  <c r="C58" i="22"/>
  <c r="D58" i="22"/>
  <c r="E58" i="22"/>
  <c r="F58" i="22"/>
  <c r="G58" i="22"/>
  <c r="H58" i="22"/>
  <c r="I58" i="22"/>
  <c r="J58" i="22"/>
  <c r="K58" i="22"/>
  <c r="L58" i="22"/>
  <c r="M58" i="22"/>
  <c r="N58" i="22"/>
  <c r="O58" i="22"/>
  <c r="P58" i="22"/>
  <c r="Q58" i="22"/>
  <c r="R58" i="22"/>
  <c r="S58" i="22"/>
  <c r="T58" i="22"/>
  <c r="U58" i="22"/>
  <c r="V58" i="22"/>
  <c r="W58" i="22"/>
  <c r="X58" i="22"/>
  <c r="Y58" i="22"/>
  <c r="Z58" i="22"/>
  <c r="AA58" i="22"/>
  <c r="AB58" i="22"/>
  <c r="AC58" i="22"/>
  <c r="AD58" i="22"/>
  <c r="AE58" i="22"/>
  <c r="AF58" i="22"/>
  <c r="AG58" i="22"/>
  <c r="AH58" i="22"/>
  <c r="AI58" i="22"/>
  <c r="AJ58" i="22"/>
  <c r="AK58" i="22"/>
  <c r="AL58" i="22"/>
  <c r="AM58" i="22"/>
  <c r="AN58" i="22"/>
  <c r="AO58" i="22"/>
  <c r="AP58" i="22"/>
  <c r="AQ58" i="22"/>
  <c r="AR58" i="22"/>
  <c r="AS58" i="22"/>
  <c r="AT58" i="22"/>
  <c r="AU58" i="22"/>
  <c r="AV58" i="22"/>
  <c r="AW58" i="22"/>
  <c r="AX58" i="22"/>
  <c r="AY58" i="22"/>
  <c r="AZ58" i="22"/>
  <c r="BA58" i="22"/>
  <c r="BB58" i="22"/>
  <c r="BC58" i="22"/>
  <c r="BD58" i="22"/>
  <c r="BE58" i="22"/>
  <c r="BF58" i="22"/>
  <c r="BG58" i="22"/>
  <c r="BH58" i="22"/>
  <c r="BI58" i="22"/>
  <c r="BJ58" i="22"/>
  <c r="BK58" i="22"/>
  <c r="BL58" i="22"/>
  <c r="BM58" i="22"/>
  <c r="BN58" i="22"/>
  <c r="BO58" i="22"/>
  <c r="BP58" i="22"/>
  <c r="BQ58" i="22"/>
  <c r="BR58" i="22"/>
  <c r="BS58" i="22"/>
  <c r="BT58" i="22"/>
  <c r="BU58" i="22"/>
  <c r="BV58" i="22"/>
  <c r="BW58" i="22"/>
  <c r="BX58" i="22"/>
  <c r="BY58" i="22"/>
  <c r="BZ58" i="22"/>
  <c r="CA58" i="22"/>
  <c r="CB58" i="22"/>
  <c r="CC58" i="22"/>
  <c r="CD58" i="22"/>
  <c r="CE58" i="22"/>
  <c r="CF58" i="22"/>
  <c r="CG58" i="22"/>
  <c r="CH58" i="22"/>
  <c r="CI58" i="22"/>
  <c r="CJ58" i="22"/>
  <c r="CK58" i="22"/>
  <c r="CL58" i="22"/>
  <c r="CM58" i="22"/>
  <c r="CN58" i="22"/>
  <c r="CO58" i="22"/>
  <c r="CP58" i="22"/>
  <c r="CQ58" i="22"/>
  <c r="CR58" i="22"/>
  <c r="CS58" i="22"/>
  <c r="CT58" i="22"/>
  <c r="CU58" i="22"/>
  <c r="B59" i="22"/>
  <c r="C59" i="22"/>
  <c r="D59" i="22"/>
  <c r="E59" i="22"/>
  <c r="F59" i="22"/>
  <c r="G59" i="22"/>
  <c r="H59" i="22"/>
  <c r="I59" i="22"/>
  <c r="J59" i="22"/>
  <c r="K59" i="22"/>
  <c r="L59" i="22"/>
  <c r="M59" i="22"/>
  <c r="N59" i="22"/>
  <c r="O59" i="22"/>
  <c r="P59" i="22"/>
  <c r="Q59" i="22"/>
  <c r="R59" i="22"/>
  <c r="S59" i="22"/>
  <c r="T59" i="22"/>
  <c r="U59" i="22"/>
  <c r="V59" i="22"/>
  <c r="W59" i="22"/>
  <c r="X59" i="22"/>
  <c r="Y59" i="22"/>
  <c r="Z59" i="22"/>
  <c r="AA59" i="22"/>
  <c r="AB59" i="22"/>
  <c r="AC59" i="22"/>
  <c r="AD59" i="22"/>
  <c r="AE59" i="22"/>
  <c r="AF59" i="22"/>
  <c r="AG59" i="22"/>
  <c r="AH59" i="22"/>
  <c r="AI59" i="22"/>
  <c r="AJ59" i="22"/>
  <c r="AK59" i="22"/>
  <c r="AL59" i="22"/>
  <c r="AM59" i="22"/>
  <c r="AN59" i="22"/>
  <c r="AO59" i="22"/>
  <c r="AP59" i="22"/>
  <c r="AQ59" i="22"/>
  <c r="AR59" i="22"/>
  <c r="AS59" i="22"/>
  <c r="AT59" i="22"/>
  <c r="AU59" i="22"/>
  <c r="AV59" i="22"/>
  <c r="AW59" i="22"/>
  <c r="AX59" i="22"/>
  <c r="AY59" i="22"/>
  <c r="AZ59" i="22"/>
  <c r="BA59" i="22"/>
  <c r="BB59" i="22"/>
  <c r="BC59" i="22"/>
  <c r="BD59" i="22"/>
  <c r="BE59" i="22"/>
  <c r="BF59" i="22"/>
  <c r="BG59" i="22"/>
  <c r="BH59" i="22"/>
  <c r="BI59" i="22"/>
  <c r="BJ59" i="22"/>
  <c r="BK59" i="22"/>
  <c r="BL59" i="22"/>
  <c r="BM59" i="22"/>
  <c r="BN59" i="22"/>
  <c r="BO59" i="22"/>
  <c r="BP59" i="22"/>
  <c r="BQ59" i="22"/>
  <c r="BR59" i="22"/>
  <c r="BS59" i="22"/>
  <c r="BT59" i="22"/>
  <c r="BU59" i="22"/>
  <c r="BV59" i="22"/>
  <c r="BW59" i="22"/>
  <c r="BX59" i="22"/>
  <c r="BY59" i="22"/>
  <c r="BZ59" i="22"/>
  <c r="CA59" i="22"/>
  <c r="CB59" i="22"/>
  <c r="CC59" i="22"/>
  <c r="CD59" i="22"/>
  <c r="CE59" i="22"/>
  <c r="CF59" i="22"/>
  <c r="CG59" i="22"/>
  <c r="CH59" i="22"/>
  <c r="CI59" i="22"/>
  <c r="CJ59" i="22"/>
  <c r="CK59" i="22"/>
  <c r="CL59" i="22"/>
  <c r="CM59" i="22"/>
  <c r="CN59" i="22"/>
  <c r="CO59" i="22"/>
  <c r="CP59" i="22"/>
  <c r="CQ59" i="22"/>
  <c r="CR59" i="22"/>
  <c r="CS59" i="22"/>
  <c r="CT59" i="22"/>
  <c r="CU59" i="22"/>
  <c r="B60" i="22"/>
  <c r="C60" i="22"/>
  <c r="D60" i="22"/>
  <c r="E60" i="22"/>
  <c r="F60" i="22"/>
  <c r="G60" i="22"/>
  <c r="H60" i="22"/>
  <c r="I60" i="22"/>
  <c r="J60" i="22"/>
  <c r="K60" i="22"/>
  <c r="L60" i="22"/>
  <c r="M60" i="22"/>
  <c r="N60" i="22"/>
  <c r="O60" i="22"/>
  <c r="P60" i="22"/>
  <c r="Q60" i="22"/>
  <c r="R60" i="22"/>
  <c r="S60" i="22"/>
  <c r="T60" i="22"/>
  <c r="U60" i="22"/>
  <c r="V60" i="22"/>
  <c r="W60" i="22"/>
  <c r="X60" i="22"/>
  <c r="Y60" i="22"/>
  <c r="Z60" i="22"/>
  <c r="AA60" i="22"/>
  <c r="AB60" i="22"/>
  <c r="AC60" i="22"/>
  <c r="AD60" i="22"/>
  <c r="AE60" i="22"/>
  <c r="AF60" i="22"/>
  <c r="AG60" i="22"/>
  <c r="AH60" i="22"/>
  <c r="AI60" i="22"/>
  <c r="AJ60" i="22"/>
  <c r="AK60" i="22"/>
  <c r="AL60" i="22"/>
  <c r="AM60" i="22"/>
  <c r="AN60" i="22"/>
  <c r="AO60" i="22"/>
  <c r="AP60" i="22"/>
  <c r="AQ60" i="22"/>
  <c r="AR60" i="22"/>
  <c r="AS60" i="22"/>
  <c r="AT60" i="22"/>
  <c r="AU60" i="22"/>
  <c r="AV60" i="22"/>
  <c r="AW60" i="22"/>
  <c r="AX60" i="22"/>
  <c r="AY60" i="22"/>
  <c r="AZ60" i="22"/>
  <c r="BA60" i="22"/>
  <c r="BB60" i="22"/>
  <c r="BC60" i="22"/>
  <c r="BD60" i="22"/>
  <c r="BE60" i="22"/>
  <c r="BF60" i="22"/>
  <c r="BG60" i="22"/>
  <c r="BH60" i="22"/>
  <c r="BI60" i="22"/>
  <c r="BJ60" i="22"/>
  <c r="BK60" i="22"/>
  <c r="BL60" i="22"/>
  <c r="BM60" i="22"/>
  <c r="BN60" i="22"/>
  <c r="BO60" i="22"/>
  <c r="BP60" i="22"/>
  <c r="BQ60" i="22"/>
  <c r="BR60" i="22"/>
  <c r="BS60" i="22"/>
  <c r="BT60" i="22"/>
  <c r="BU60" i="22"/>
  <c r="BV60" i="22"/>
  <c r="BW60" i="22"/>
  <c r="BX60" i="22"/>
  <c r="BY60" i="22"/>
  <c r="BZ60" i="22"/>
  <c r="CA60" i="22"/>
  <c r="CB60" i="22"/>
  <c r="CC60" i="22"/>
  <c r="CD60" i="22"/>
  <c r="CE60" i="22"/>
  <c r="CF60" i="22"/>
  <c r="CG60" i="22"/>
  <c r="CH60" i="22"/>
  <c r="CI60" i="22"/>
  <c r="CJ60" i="22"/>
  <c r="CK60" i="22"/>
  <c r="CL60" i="22"/>
  <c r="CM60" i="22"/>
  <c r="CN60" i="22"/>
  <c r="CO60" i="22"/>
  <c r="CP60" i="22"/>
  <c r="CQ60" i="22"/>
  <c r="CR60" i="22"/>
  <c r="CS60" i="22"/>
  <c r="CT60" i="22"/>
  <c r="CU60" i="22"/>
  <c r="B61" i="22"/>
  <c r="C61" i="22"/>
  <c r="D61" i="22"/>
  <c r="E61" i="22"/>
  <c r="F61" i="22"/>
  <c r="G61" i="22"/>
  <c r="H61" i="22"/>
  <c r="I61" i="22"/>
  <c r="J61" i="22"/>
  <c r="K61" i="22"/>
  <c r="L61" i="22"/>
  <c r="M61" i="22"/>
  <c r="N61" i="22"/>
  <c r="O61" i="22"/>
  <c r="P61" i="22"/>
  <c r="Q61" i="22"/>
  <c r="R61" i="22"/>
  <c r="S61" i="22"/>
  <c r="T61" i="22"/>
  <c r="U61" i="22"/>
  <c r="V61" i="22"/>
  <c r="W61" i="22"/>
  <c r="X61" i="22"/>
  <c r="Y61" i="22"/>
  <c r="Z61" i="22"/>
  <c r="AA61" i="22"/>
  <c r="AB61" i="22"/>
  <c r="AC61" i="22"/>
  <c r="AD61" i="22"/>
  <c r="AE61" i="22"/>
  <c r="AF61" i="22"/>
  <c r="AG61" i="22"/>
  <c r="AH61" i="22"/>
  <c r="AI61" i="22"/>
  <c r="AJ61" i="22"/>
  <c r="AK61" i="22"/>
  <c r="AL61" i="22"/>
  <c r="AM61" i="22"/>
  <c r="AN61" i="22"/>
  <c r="AO61" i="22"/>
  <c r="AP61" i="22"/>
  <c r="AQ61" i="22"/>
  <c r="AR61" i="22"/>
  <c r="AS61" i="22"/>
  <c r="AT61" i="22"/>
  <c r="AU61" i="22"/>
  <c r="AV61" i="22"/>
  <c r="AW61" i="22"/>
  <c r="AX61" i="22"/>
  <c r="AY61" i="22"/>
  <c r="AZ61" i="22"/>
  <c r="BA61" i="22"/>
  <c r="BB61" i="22"/>
  <c r="BC61" i="22"/>
  <c r="BD61" i="22"/>
  <c r="BE61" i="22"/>
  <c r="BF61" i="22"/>
  <c r="BG61" i="22"/>
  <c r="BH61" i="22"/>
  <c r="BI61" i="22"/>
  <c r="BJ61" i="22"/>
  <c r="BK61" i="22"/>
  <c r="BL61" i="22"/>
  <c r="BM61" i="22"/>
  <c r="BN61" i="22"/>
  <c r="BO61" i="22"/>
  <c r="BP61" i="22"/>
  <c r="BQ61" i="22"/>
  <c r="BR61" i="22"/>
  <c r="BS61" i="22"/>
  <c r="BT61" i="22"/>
  <c r="BU61" i="22"/>
  <c r="BV61" i="22"/>
  <c r="BW61" i="22"/>
  <c r="BX61" i="22"/>
  <c r="BY61" i="22"/>
  <c r="BZ61" i="22"/>
  <c r="CA61" i="22"/>
  <c r="CB61" i="22"/>
  <c r="CC61" i="22"/>
  <c r="CD61" i="22"/>
  <c r="CE61" i="22"/>
  <c r="CF61" i="22"/>
  <c r="CG61" i="22"/>
  <c r="CH61" i="22"/>
  <c r="CI61" i="22"/>
  <c r="CJ61" i="22"/>
  <c r="CK61" i="22"/>
  <c r="CL61" i="22"/>
  <c r="CM61" i="22"/>
  <c r="CN61" i="22"/>
  <c r="CO61" i="22"/>
  <c r="CP61" i="22"/>
  <c r="CQ61" i="22"/>
  <c r="CR61" i="22"/>
  <c r="CS61" i="22"/>
  <c r="CT61" i="22"/>
  <c r="CU61" i="22"/>
  <c r="B62" i="22"/>
  <c r="C62" i="22"/>
  <c r="D62" i="22"/>
  <c r="E62" i="22"/>
  <c r="F62" i="22"/>
  <c r="G62" i="22"/>
  <c r="H62" i="22"/>
  <c r="I62" i="22"/>
  <c r="J62" i="22"/>
  <c r="K62" i="22"/>
  <c r="L62" i="22"/>
  <c r="M62" i="22"/>
  <c r="N62" i="22"/>
  <c r="O62" i="22"/>
  <c r="P62" i="22"/>
  <c r="Q62" i="22"/>
  <c r="R62" i="22"/>
  <c r="S62" i="22"/>
  <c r="T62" i="22"/>
  <c r="U62" i="22"/>
  <c r="V62" i="22"/>
  <c r="W62" i="22"/>
  <c r="X62" i="22"/>
  <c r="Y62" i="22"/>
  <c r="Z62" i="22"/>
  <c r="AA62" i="22"/>
  <c r="AB62" i="22"/>
  <c r="AC62" i="22"/>
  <c r="AD62" i="22"/>
  <c r="AE62" i="22"/>
  <c r="AF62" i="22"/>
  <c r="AG62" i="22"/>
  <c r="AH62" i="22"/>
  <c r="AI62" i="22"/>
  <c r="AJ62" i="22"/>
  <c r="AK62" i="22"/>
  <c r="AL62" i="22"/>
  <c r="AM62" i="22"/>
  <c r="AN62" i="22"/>
  <c r="AO62" i="22"/>
  <c r="AP62" i="22"/>
  <c r="AQ62" i="22"/>
  <c r="AR62" i="22"/>
  <c r="AS62" i="22"/>
  <c r="AT62" i="22"/>
  <c r="AU62" i="22"/>
  <c r="AV62" i="22"/>
  <c r="AW62" i="22"/>
  <c r="AX62" i="22"/>
  <c r="AY62" i="22"/>
  <c r="AZ62" i="22"/>
  <c r="BA62" i="22"/>
  <c r="BB62" i="22"/>
  <c r="BC62" i="22"/>
  <c r="BD62" i="22"/>
  <c r="BE62" i="22"/>
  <c r="BF62" i="22"/>
  <c r="BG62" i="22"/>
  <c r="BH62" i="22"/>
  <c r="BI62" i="22"/>
  <c r="BJ62" i="22"/>
  <c r="BK62" i="22"/>
  <c r="BL62" i="22"/>
  <c r="BM62" i="22"/>
  <c r="BN62" i="22"/>
  <c r="BO62" i="22"/>
  <c r="BP62" i="22"/>
  <c r="BQ62" i="22"/>
  <c r="BR62" i="22"/>
  <c r="BS62" i="22"/>
  <c r="BT62" i="22"/>
  <c r="BU62" i="22"/>
  <c r="BV62" i="22"/>
  <c r="BW62" i="22"/>
  <c r="BX62" i="22"/>
  <c r="BY62" i="22"/>
  <c r="BZ62" i="22"/>
  <c r="CA62" i="22"/>
  <c r="CB62" i="22"/>
  <c r="CC62" i="22"/>
  <c r="CD62" i="22"/>
  <c r="CE62" i="22"/>
  <c r="CF62" i="22"/>
  <c r="CG62" i="22"/>
  <c r="CH62" i="22"/>
  <c r="CI62" i="22"/>
  <c r="CJ62" i="22"/>
  <c r="CK62" i="22"/>
  <c r="CL62" i="22"/>
  <c r="CM62" i="22"/>
  <c r="CN62" i="22"/>
  <c r="CO62" i="22"/>
  <c r="CP62" i="22"/>
  <c r="CQ62" i="22"/>
  <c r="CR62" i="22"/>
  <c r="CS62" i="22"/>
  <c r="CT62" i="22"/>
  <c r="CU62" i="22"/>
  <c r="B63" i="22"/>
  <c r="C63" i="22"/>
  <c r="D63" i="22"/>
  <c r="E63" i="22"/>
  <c r="F63" i="22"/>
  <c r="G63" i="22"/>
  <c r="H63" i="22"/>
  <c r="I63" i="22"/>
  <c r="J63" i="22"/>
  <c r="K63" i="22"/>
  <c r="L63" i="22"/>
  <c r="M63" i="22"/>
  <c r="N63" i="22"/>
  <c r="O63" i="22"/>
  <c r="P63" i="22"/>
  <c r="Q63" i="22"/>
  <c r="R63" i="22"/>
  <c r="S63" i="22"/>
  <c r="T63" i="22"/>
  <c r="U63" i="22"/>
  <c r="V63" i="22"/>
  <c r="W63" i="22"/>
  <c r="X63" i="22"/>
  <c r="Y63" i="22"/>
  <c r="Z63" i="22"/>
  <c r="AA63" i="22"/>
  <c r="AB63" i="22"/>
  <c r="AC63" i="22"/>
  <c r="AD63" i="22"/>
  <c r="AE63" i="22"/>
  <c r="AF63" i="22"/>
  <c r="AG63" i="22"/>
  <c r="AH63" i="22"/>
  <c r="AI63" i="22"/>
  <c r="AJ63" i="22"/>
  <c r="AK63" i="22"/>
  <c r="AL63" i="22"/>
  <c r="AM63" i="22"/>
  <c r="AN63" i="22"/>
  <c r="AO63" i="22"/>
  <c r="AP63" i="22"/>
  <c r="AQ63" i="22"/>
  <c r="AR63" i="22"/>
  <c r="AS63" i="22"/>
  <c r="AT63" i="22"/>
  <c r="AU63" i="22"/>
  <c r="AV63" i="22"/>
  <c r="AW63" i="22"/>
  <c r="AX63" i="22"/>
  <c r="AY63" i="22"/>
  <c r="AZ63" i="22"/>
  <c r="BA63" i="22"/>
  <c r="BB63" i="22"/>
  <c r="BC63" i="22"/>
  <c r="BD63" i="22"/>
  <c r="BE63" i="22"/>
  <c r="BF63" i="22"/>
  <c r="BG63" i="22"/>
  <c r="BH63" i="22"/>
  <c r="BI63" i="22"/>
  <c r="BJ63" i="22"/>
  <c r="BK63" i="22"/>
  <c r="BL63" i="22"/>
  <c r="BM63" i="22"/>
  <c r="BN63" i="22"/>
  <c r="BO63" i="22"/>
  <c r="BP63" i="22"/>
  <c r="BQ63" i="22"/>
  <c r="BR63" i="22"/>
  <c r="BS63" i="22"/>
  <c r="BT63" i="22"/>
  <c r="BU63" i="22"/>
  <c r="BV63" i="22"/>
  <c r="BW63" i="22"/>
  <c r="BX63" i="22"/>
  <c r="BY63" i="22"/>
  <c r="BZ63" i="22"/>
  <c r="CA63" i="22"/>
  <c r="CB63" i="22"/>
  <c r="CC63" i="22"/>
  <c r="CD63" i="22"/>
  <c r="CE63" i="22"/>
  <c r="CF63" i="22"/>
  <c r="CG63" i="22"/>
  <c r="CH63" i="22"/>
  <c r="CI63" i="22"/>
  <c r="CJ63" i="22"/>
  <c r="CK63" i="22"/>
  <c r="CL63" i="22"/>
  <c r="CM63" i="22"/>
  <c r="CN63" i="22"/>
  <c r="CO63" i="22"/>
  <c r="CP63" i="22"/>
  <c r="CQ63" i="22"/>
  <c r="CR63" i="22"/>
  <c r="CS63" i="22"/>
  <c r="CT63" i="22"/>
  <c r="CU63" i="22"/>
  <c r="B64" i="22"/>
  <c r="C64" i="22"/>
  <c r="D64" i="22"/>
  <c r="E64" i="22"/>
  <c r="F64" i="22"/>
  <c r="G64" i="22"/>
  <c r="H64" i="22"/>
  <c r="I64" i="22"/>
  <c r="J64" i="22"/>
  <c r="K64" i="22"/>
  <c r="L64" i="22"/>
  <c r="M64" i="22"/>
  <c r="N64" i="22"/>
  <c r="O64" i="22"/>
  <c r="P64" i="22"/>
  <c r="Q64" i="22"/>
  <c r="R64" i="22"/>
  <c r="S64" i="22"/>
  <c r="T64" i="22"/>
  <c r="U64" i="22"/>
  <c r="V64" i="22"/>
  <c r="W64" i="22"/>
  <c r="X64" i="22"/>
  <c r="Y64" i="22"/>
  <c r="Z64" i="22"/>
  <c r="AA64" i="22"/>
  <c r="AB64" i="22"/>
  <c r="AC64" i="22"/>
  <c r="AD64" i="22"/>
  <c r="AE64" i="22"/>
  <c r="AF64" i="22"/>
  <c r="AG64" i="22"/>
  <c r="AH64" i="22"/>
  <c r="AI64" i="22"/>
  <c r="AJ64" i="22"/>
  <c r="AK64" i="22"/>
  <c r="AL64" i="22"/>
  <c r="AM64" i="22"/>
  <c r="AN64" i="22"/>
  <c r="AO64" i="22"/>
  <c r="AP64" i="22"/>
  <c r="AQ64" i="22"/>
  <c r="AR64" i="22"/>
  <c r="AS64" i="22"/>
  <c r="AT64" i="22"/>
  <c r="AU64" i="22"/>
  <c r="AV64" i="22"/>
  <c r="AW64" i="22"/>
  <c r="AX64" i="22"/>
  <c r="AY64" i="22"/>
  <c r="AZ64" i="22"/>
  <c r="BA64" i="22"/>
  <c r="BB64" i="22"/>
  <c r="BC64" i="22"/>
  <c r="BD64" i="22"/>
  <c r="BE64" i="22"/>
  <c r="BF64" i="22"/>
  <c r="BG64" i="22"/>
  <c r="BH64" i="22"/>
  <c r="BI64" i="22"/>
  <c r="BJ64" i="22"/>
  <c r="BK64" i="22"/>
  <c r="BL64" i="22"/>
  <c r="BM64" i="22"/>
  <c r="BN64" i="22"/>
  <c r="BO64" i="22"/>
  <c r="BP64" i="22"/>
  <c r="BQ64" i="22"/>
  <c r="BR64" i="22"/>
  <c r="BS64" i="22"/>
  <c r="BT64" i="22"/>
  <c r="BU64" i="22"/>
  <c r="BV64" i="22"/>
  <c r="BW64" i="22"/>
  <c r="BX64" i="22"/>
  <c r="BY64" i="22"/>
  <c r="BZ64" i="22"/>
  <c r="CA64" i="22"/>
  <c r="CB64" i="22"/>
  <c r="CC64" i="22"/>
  <c r="CD64" i="22"/>
  <c r="CE64" i="22"/>
  <c r="CF64" i="22"/>
  <c r="CG64" i="22"/>
  <c r="CH64" i="22"/>
  <c r="CI64" i="22"/>
  <c r="CJ64" i="22"/>
  <c r="CK64" i="22"/>
  <c r="CL64" i="22"/>
  <c r="CM64" i="22"/>
  <c r="CN64" i="22"/>
  <c r="CO64" i="22"/>
  <c r="CP64" i="22"/>
  <c r="CQ64" i="22"/>
  <c r="CR64" i="22"/>
  <c r="CS64" i="22"/>
  <c r="CT64" i="22"/>
  <c r="CU64" i="22"/>
  <c r="B65" i="22"/>
  <c r="C65" i="22"/>
  <c r="D65" i="22"/>
  <c r="E65" i="22"/>
  <c r="F65" i="22"/>
  <c r="G65" i="22"/>
  <c r="H65" i="22"/>
  <c r="I65" i="22"/>
  <c r="J65" i="22"/>
  <c r="K65" i="22"/>
  <c r="L65" i="22"/>
  <c r="M65" i="22"/>
  <c r="N65" i="22"/>
  <c r="O65" i="22"/>
  <c r="P65" i="22"/>
  <c r="Q65" i="22"/>
  <c r="R65" i="22"/>
  <c r="S65" i="22"/>
  <c r="T65" i="22"/>
  <c r="U65" i="22"/>
  <c r="V65" i="22"/>
  <c r="W65" i="22"/>
  <c r="X65" i="22"/>
  <c r="Y65" i="22"/>
  <c r="Z65" i="22"/>
  <c r="AA65" i="22"/>
  <c r="AB65" i="22"/>
  <c r="AC65" i="22"/>
  <c r="AD65" i="22"/>
  <c r="AE65" i="22"/>
  <c r="AF65" i="22"/>
  <c r="AG65" i="22"/>
  <c r="AH65" i="22"/>
  <c r="AI65" i="22"/>
  <c r="AJ65" i="22"/>
  <c r="AK65" i="22"/>
  <c r="AL65" i="22"/>
  <c r="AM65" i="22"/>
  <c r="AN65" i="22"/>
  <c r="AO65" i="22"/>
  <c r="AP65" i="22"/>
  <c r="AQ65" i="22"/>
  <c r="AR65" i="22"/>
  <c r="AS65" i="22"/>
  <c r="AT65" i="22"/>
  <c r="AU65" i="22"/>
  <c r="AV65" i="22"/>
  <c r="AW65" i="22"/>
  <c r="AX65" i="22"/>
  <c r="AY65" i="22"/>
  <c r="AZ65" i="22"/>
  <c r="BA65" i="22"/>
  <c r="BB65" i="22"/>
  <c r="BC65" i="22"/>
  <c r="BD65" i="22"/>
  <c r="BE65" i="22"/>
  <c r="BF65" i="22"/>
  <c r="BG65" i="22"/>
  <c r="BH65" i="22"/>
  <c r="BI65" i="22"/>
  <c r="BJ65" i="22"/>
  <c r="BK65" i="22"/>
  <c r="BL65" i="22"/>
  <c r="BM65" i="22"/>
  <c r="BN65" i="22"/>
  <c r="BO65" i="22"/>
  <c r="BP65" i="22"/>
  <c r="BQ65" i="22"/>
  <c r="BR65" i="22"/>
  <c r="BS65" i="22"/>
  <c r="BT65" i="22"/>
  <c r="BU65" i="22"/>
  <c r="BV65" i="22"/>
  <c r="BW65" i="22"/>
  <c r="BX65" i="22"/>
  <c r="BY65" i="22"/>
  <c r="BZ65" i="22"/>
  <c r="CA65" i="22"/>
  <c r="CB65" i="22"/>
  <c r="CC65" i="22"/>
  <c r="CD65" i="22"/>
  <c r="CE65" i="22"/>
  <c r="CF65" i="22"/>
  <c r="CG65" i="22"/>
  <c r="CH65" i="22"/>
  <c r="CI65" i="22"/>
  <c r="CJ65" i="22"/>
  <c r="CK65" i="22"/>
  <c r="CL65" i="22"/>
  <c r="CM65" i="22"/>
  <c r="CN65" i="22"/>
  <c r="CO65" i="22"/>
  <c r="CP65" i="22"/>
  <c r="CQ65" i="22"/>
  <c r="CR65" i="22"/>
  <c r="CS65" i="22"/>
  <c r="CT65" i="22"/>
  <c r="CU65" i="22"/>
  <c r="B66" i="22"/>
  <c r="C66" i="22"/>
  <c r="D66" i="22"/>
  <c r="E66" i="22"/>
  <c r="F66" i="22"/>
  <c r="G66" i="22"/>
  <c r="H66" i="22"/>
  <c r="I66" i="22"/>
  <c r="J66" i="22"/>
  <c r="K66" i="22"/>
  <c r="L66" i="22"/>
  <c r="M66" i="22"/>
  <c r="N66" i="22"/>
  <c r="O66" i="22"/>
  <c r="P66" i="22"/>
  <c r="Q66" i="22"/>
  <c r="R66" i="22"/>
  <c r="S66" i="22"/>
  <c r="T66" i="22"/>
  <c r="U66" i="22"/>
  <c r="V66" i="22"/>
  <c r="W66" i="22"/>
  <c r="X66" i="22"/>
  <c r="Y66" i="22"/>
  <c r="Z66" i="22"/>
  <c r="AA66" i="22"/>
  <c r="AB66" i="22"/>
  <c r="AC66" i="22"/>
  <c r="AD66" i="22"/>
  <c r="AE66" i="22"/>
  <c r="AF66" i="22"/>
  <c r="AG66" i="22"/>
  <c r="AH66" i="22"/>
  <c r="AI66" i="22"/>
  <c r="AJ66" i="22"/>
  <c r="AK66" i="22"/>
  <c r="AL66" i="22"/>
  <c r="AM66" i="22"/>
  <c r="AN66" i="22"/>
  <c r="AO66" i="22"/>
  <c r="AP66" i="22"/>
  <c r="AQ66" i="22"/>
  <c r="AR66" i="22"/>
  <c r="AS66" i="22"/>
  <c r="AT66" i="22"/>
  <c r="AU66" i="22"/>
  <c r="AV66" i="22"/>
  <c r="AW66" i="22"/>
  <c r="AX66" i="22"/>
  <c r="AY66" i="22"/>
  <c r="AZ66" i="22"/>
  <c r="BA66" i="22"/>
  <c r="BB66" i="22"/>
  <c r="BC66" i="22"/>
  <c r="BD66" i="22"/>
  <c r="BE66" i="22"/>
  <c r="BF66" i="22"/>
  <c r="BG66" i="22"/>
  <c r="BH66" i="22"/>
  <c r="BI66" i="22"/>
  <c r="BJ66" i="22"/>
  <c r="BK66" i="22"/>
  <c r="BL66" i="22"/>
  <c r="BM66" i="22"/>
  <c r="BN66" i="22"/>
  <c r="BO66" i="22"/>
  <c r="BP66" i="22"/>
  <c r="BQ66" i="22"/>
  <c r="BR66" i="22"/>
  <c r="BS66" i="22"/>
  <c r="BT66" i="22"/>
  <c r="BU66" i="22"/>
  <c r="BV66" i="22"/>
  <c r="BW66" i="22"/>
  <c r="BX66" i="22"/>
  <c r="BY66" i="22"/>
  <c r="BZ66" i="22"/>
  <c r="CA66" i="22"/>
  <c r="CB66" i="22"/>
  <c r="CC66" i="22"/>
  <c r="CD66" i="22"/>
  <c r="CE66" i="22"/>
  <c r="CF66" i="22"/>
  <c r="CG66" i="22"/>
  <c r="CH66" i="22"/>
  <c r="CI66" i="22"/>
  <c r="CJ66" i="22"/>
  <c r="CK66" i="22"/>
  <c r="CL66" i="22"/>
  <c r="CM66" i="22"/>
  <c r="CN66" i="22"/>
  <c r="CO66" i="22"/>
  <c r="CP66" i="22"/>
  <c r="CQ66" i="22"/>
  <c r="CR66" i="22"/>
  <c r="CS66" i="22"/>
  <c r="CT66" i="22"/>
  <c r="CU66" i="22"/>
  <c r="B67" i="22"/>
  <c r="C67" i="22"/>
  <c r="D67" i="22"/>
  <c r="E67" i="22"/>
  <c r="F67" i="22"/>
  <c r="G67" i="22"/>
  <c r="H67" i="22"/>
  <c r="I67" i="22"/>
  <c r="J67" i="22"/>
  <c r="K67" i="22"/>
  <c r="L67" i="22"/>
  <c r="M67" i="22"/>
  <c r="N67" i="22"/>
  <c r="O67" i="22"/>
  <c r="P67" i="22"/>
  <c r="Q67" i="22"/>
  <c r="R67" i="22"/>
  <c r="S67" i="22"/>
  <c r="T67" i="22"/>
  <c r="U67" i="22"/>
  <c r="V67" i="22"/>
  <c r="W67" i="22"/>
  <c r="X67" i="22"/>
  <c r="Y67" i="22"/>
  <c r="Z67" i="22"/>
  <c r="AA67" i="22"/>
  <c r="AB67" i="22"/>
  <c r="AC67" i="22"/>
  <c r="AD67" i="22"/>
  <c r="AE67" i="22"/>
  <c r="AF67" i="22"/>
  <c r="AG67" i="22"/>
  <c r="AH67" i="22"/>
  <c r="AI67" i="22"/>
  <c r="AJ67" i="22"/>
  <c r="AK67" i="22"/>
  <c r="AL67" i="22"/>
  <c r="AM67" i="22"/>
  <c r="AN67" i="22"/>
  <c r="AO67" i="22"/>
  <c r="AP67" i="22"/>
  <c r="AQ67" i="22"/>
  <c r="AR67" i="22"/>
  <c r="AS67" i="22"/>
  <c r="AT67" i="22"/>
  <c r="AU67" i="22"/>
  <c r="AV67" i="22"/>
  <c r="AW67" i="22"/>
  <c r="AX67" i="22"/>
  <c r="AY67" i="22"/>
  <c r="AZ67" i="22"/>
  <c r="BA67" i="22"/>
  <c r="BB67" i="22"/>
  <c r="BC67" i="22"/>
  <c r="BD67" i="22"/>
  <c r="BE67" i="22"/>
  <c r="BF67" i="22"/>
  <c r="BG67" i="22"/>
  <c r="BH67" i="22"/>
  <c r="BI67" i="22"/>
  <c r="BJ67" i="22"/>
  <c r="BK67" i="22"/>
  <c r="BL67" i="22"/>
  <c r="BM67" i="22"/>
  <c r="BN67" i="22"/>
  <c r="BO67" i="22"/>
  <c r="BP67" i="22"/>
  <c r="BQ67" i="22"/>
  <c r="BR67" i="22"/>
  <c r="BS67" i="22"/>
  <c r="BT67" i="22"/>
  <c r="BU67" i="22"/>
  <c r="BV67" i="22"/>
  <c r="BW67" i="22"/>
  <c r="BX67" i="22"/>
  <c r="BY67" i="22"/>
  <c r="BZ67" i="22"/>
  <c r="CA67" i="22"/>
  <c r="CB67" i="22"/>
  <c r="CC67" i="22"/>
  <c r="CD67" i="22"/>
  <c r="CE67" i="22"/>
  <c r="CF67" i="22"/>
  <c r="CG67" i="22"/>
  <c r="CH67" i="22"/>
  <c r="CI67" i="22"/>
  <c r="CJ67" i="22"/>
  <c r="CK67" i="22"/>
  <c r="CL67" i="22"/>
  <c r="CM67" i="22"/>
  <c r="CN67" i="22"/>
  <c r="CO67" i="22"/>
  <c r="CP67" i="22"/>
  <c r="CQ67" i="22"/>
  <c r="CR67" i="22"/>
  <c r="CS67" i="22"/>
  <c r="CT67" i="22"/>
  <c r="CU67" i="22"/>
  <c r="B68" i="22"/>
  <c r="C68" i="22"/>
  <c r="D68" i="22"/>
  <c r="E68" i="22"/>
  <c r="F68" i="22"/>
  <c r="G68" i="22"/>
  <c r="H68" i="22"/>
  <c r="I68" i="22"/>
  <c r="J68" i="22"/>
  <c r="K68" i="22"/>
  <c r="L68" i="22"/>
  <c r="M68" i="22"/>
  <c r="N68" i="22"/>
  <c r="O68" i="22"/>
  <c r="P68" i="22"/>
  <c r="Q68" i="22"/>
  <c r="R68" i="22"/>
  <c r="S68" i="22"/>
  <c r="T68" i="22"/>
  <c r="U68" i="22"/>
  <c r="V68" i="22"/>
  <c r="W68" i="22"/>
  <c r="X68" i="22"/>
  <c r="Y68" i="22"/>
  <c r="Z68" i="22"/>
  <c r="AA68" i="22"/>
  <c r="AB68" i="22"/>
  <c r="AC68" i="22"/>
  <c r="AD68" i="22"/>
  <c r="AE68" i="22"/>
  <c r="AF68" i="22"/>
  <c r="AG68" i="22"/>
  <c r="AH68" i="22"/>
  <c r="AI68" i="22"/>
  <c r="AJ68" i="22"/>
  <c r="AK68" i="22"/>
  <c r="AL68" i="22"/>
  <c r="AM68" i="22"/>
  <c r="AN68" i="22"/>
  <c r="AO68" i="22"/>
  <c r="AP68" i="22"/>
  <c r="AQ68" i="22"/>
  <c r="AR68" i="22"/>
  <c r="AS68" i="22"/>
  <c r="AT68" i="22"/>
  <c r="AU68" i="22"/>
  <c r="AV68" i="22"/>
  <c r="AW68" i="22"/>
  <c r="AX68" i="22"/>
  <c r="AY68" i="22"/>
  <c r="AZ68" i="22"/>
  <c r="BA68" i="22"/>
  <c r="BB68" i="22"/>
  <c r="BC68" i="22"/>
  <c r="BD68" i="22"/>
  <c r="BE68" i="22"/>
  <c r="BF68" i="22"/>
  <c r="BG68" i="22"/>
  <c r="BH68" i="22"/>
  <c r="BI68" i="22"/>
  <c r="BJ68" i="22"/>
  <c r="BK68" i="22"/>
  <c r="BL68" i="22"/>
  <c r="BM68" i="22"/>
  <c r="BN68" i="22"/>
  <c r="BO68" i="22"/>
  <c r="BP68" i="22"/>
  <c r="BQ68" i="22"/>
  <c r="BR68" i="22"/>
  <c r="BS68" i="22"/>
  <c r="BT68" i="22"/>
  <c r="BU68" i="22"/>
  <c r="BV68" i="22"/>
  <c r="BW68" i="22"/>
  <c r="BX68" i="22"/>
  <c r="BY68" i="22"/>
  <c r="BZ68" i="22"/>
  <c r="CA68" i="22"/>
  <c r="CB68" i="22"/>
  <c r="CC68" i="22"/>
  <c r="CD68" i="22"/>
  <c r="CE68" i="22"/>
  <c r="CF68" i="22"/>
  <c r="CG68" i="22"/>
  <c r="CH68" i="22"/>
  <c r="CI68" i="22"/>
  <c r="CJ68" i="22"/>
  <c r="CK68" i="22"/>
  <c r="CL68" i="22"/>
  <c r="CM68" i="22"/>
  <c r="CN68" i="22"/>
  <c r="CO68" i="22"/>
  <c r="CP68" i="22"/>
  <c r="CQ68" i="22"/>
  <c r="CR68" i="22"/>
  <c r="CS68" i="22"/>
  <c r="CT68" i="22"/>
  <c r="CU68" i="22"/>
  <c r="B69" i="22"/>
  <c r="C69" i="22"/>
  <c r="D69" i="22"/>
  <c r="E69" i="22"/>
  <c r="F69" i="22"/>
  <c r="G69" i="22"/>
  <c r="H69" i="22"/>
  <c r="I69" i="22"/>
  <c r="J69" i="22"/>
  <c r="K69" i="22"/>
  <c r="L69" i="22"/>
  <c r="M69" i="22"/>
  <c r="N69" i="22"/>
  <c r="O69" i="22"/>
  <c r="P69" i="22"/>
  <c r="Q69" i="22"/>
  <c r="R69" i="22"/>
  <c r="S69" i="22"/>
  <c r="T69" i="22"/>
  <c r="U69" i="22"/>
  <c r="V69" i="22"/>
  <c r="W69" i="22"/>
  <c r="X69" i="22"/>
  <c r="Y69" i="22"/>
  <c r="Z69" i="22"/>
  <c r="AA69" i="22"/>
  <c r="AB69" i="22"/>
  <c r="AC69" i="22"/>
  <c r="AD69" i="22"/>
  <c r="AE69" i="22"/>
  <c r="AF69" i="22"/>
  <c r="AG69" i="22"/>
  <c r="AH69" i="22"/>
  <c r="AI69" i="22"/>
  <c r="AJ69" i="22"/>
  <c r="AK69" i="22"/>
  <c r="AL69" i="22"/>
  <c r="AM69" i="22"/>
  <c r="AN69" i="22"/>
  <c r="AO69" i="22"/>
  <c r="AP69" i="22"/>
  <c r="AQ69" i="22"/>
  <c r="AR69" i="22"/>
  <c r="AS69" i="22"/>
  <c r="AT69" i="22"/>
  <c r="AU69" i="22"/>
  <c r="AV69" i="22"/>
  <c r="AW69" i="22"/>
  <c r="AX69" i="22"/>
  <c r="AY69" i="22"/>
  <c r="AZ69" i="22"/>
  <c r="BA69" i="22"/>
  <c r="BB69" i="22"/>
  <c r="BC69" i="22"/>
  <c r="BD69" i="22"/>
  <c r="BE69" i="22"/>
  <c r="BF69" i="22"/>
  <c r="BG69" i="22"/>
  <c r="BH69" i="22"/>
  <c r="BI69" i="22"/>
  <c r="BJ69" i="22"/>
  <c r="BK69" i="22"/>
  <c r="BL69" i="22"/>
  <c r="BM69" i="22"/>
  <c r="BN69" i="22"/>
  <c r="BO69" i="22"/>
  <c r="BP69" i="22"/>
  <c r="BQ69" i="22"/>
  <c r="BR69" i="22"/>
  <c r="BS69" i="22"/>
  <c r="BT69" i="22"/>
  <c r="BU69" i="22"/>
  <c r="BV69" i="22"/>
  <c r="BW69" i="22"/>
  <c r="BX69" i="22"/>
  <c r="BY69" i="22"/>
  <c r="BZ69" i="22"/>
  <c r="CA69" i="22"/>
  <c r="CB69" i="22"/>
  <c r="CC69" i="22"/>
  <c r="CD69" i="22"/>
  <c r="CE69" i="22"/>
  <c r="CF69" i="22"/>
  <c r="CG69" i="22"/>
  <c r="CH69" i="22"/>
  <c r="CI69" i="22"/>
  <c r="CJ69" i="22"/>
  <c r="CK69" i="22"/>
  <c r="CL69" i="22"/>
  <c r="CM69" i="22"/>
  <c r="CN69" i="22"/>
  <c r="CO69" i="22"/>
  <c r="CP69" i="22"/>
  <c r="CQ69" i="22"/>
  <c r="CR69" i="22"/>
  <c r="CS69" i="22"/>
  <c r="CT69" i="22"/>
  <c r="CU69" i="22"/>
  <c r="B70" i="22"/>
  <c r="C70" i="22"/>
  <c r="D70" i="22"/>
  <c r="E70" i="22"/>
  <c r="F70" i="22"/>
  <c r="G70" i="22"/>
  <c r="H70" i="22"/>
  <c r="I70" i="22"/>
  <c r="J70" i="22"/>
  <c r="K70" i="22"/>
  <c r="L70" i="22"/>
  <c r="M70" i="22"/>
  <c r="N70" i="22"/>
  <c r="O70" i="22"/>
  <c r="P70" i="22"/>
  <c r="Q70" i="22"/>
  <c r="R70" i="22"/>
  <c r="S70" i="22"/>
  <c r="T70" i="22"/>
  <c r="U70" i="22"/>
  <c r="V70" i="22"/>
  <c r="W70" i="22"/>
  <c r="X70" i="22"/>
  <c r="Y70" i="22"/>
  <c r="Z70" i="22"/>
  <c r="AA70" i="22"/>
  <c r="AB70" i="22"/>
  <c r="AC70" i="22"/>
  <c r="AD70" i="22"/>
  <c r="AE70" i="22"/>
  <c r="AF70" i="22"/>
  <c r="AG70" i="22"/>
  <c r="AH70" i="22"/>
  <c r="AI70" i="22"/>
  <c r="AJ70" i="22"/>
  <c r="AK70" i="22"/>
  <c r="AL70" i="22"/>
  <c r="AM70" i="22"/>
  <c r="AN70" i="22"/>
  <c r="AO70" i="22"/>
  <c r="AP70" i="22"/>
  <c r="AQ70" i="22"/>
  <c r="AR70" i="22"/>
  <c r="AS70" i="22"/>
  <c r="AT70" i="22"/>
  <c r="AU70" i="22"/>
  <c r="AV70" i="22"/>
  <c r="AW70" i="22"/>
  <c r="AX70" i="22"/>
  <c r="AY70" i="22"/>
  <c r="AZ70" i="22"/>
  <c r="BA70" i="22"/>
  <c r="BB70" i="22"/>
  <c r="BC70" i="22"/>
  <c r="BD70" i="22"/>
  <c r="BE70" i="22"/>
  <c r="BF70" i="22"/>
  <c r="BG70" i="22"/>
  <c r="BH70" i="22"/>
  <c r="BI70" i="22"/>
  <c r="BJ70" i="22"/>
  <c r="BK70" i="22"/>
  <c r="BL70" i="22"/>
  <c r="BM70" i="22"/>
  <c r="BN70" i="22"/>
  <c r="BO70" i="22"/>
  <c r="BP70" i="22"/>
  <c r="BQ70" i="22"/>
  <c r="BR70" i="22"/>
  <c r="BS70" i="22"/>
  <c r="BT70" i="22"/>
  <c r="BU70" i="22"/>
  <c r="BV70" i="22"/>
  <c r="BW70" i="22"/>
  <c r="BX70" i="22"/>
  <c r="BY70" i="22"/>
  <c r="BZ70" i="22"/>
  <c r="CA70" i="22"/>
  <c r="CB70" i="22"/>
  <c r="CC70" i="22"/>
  <c r="CD70" i="22"/>
  <c r="CE70" i="22"/>
  <c r="CF70" i="22"/>
  <c r="CG70" i="22"/>
  <c r="CH70" i="22"/>
  <c r="CI70" i="22"/>
  <c r="CJ70" i="22"/>
  <c r="CK70" i="22"/>
  <c r="CL70" i="22"/>
  <c r="CM70" i="22"/>
  <c r="CN70" i="22"/>
  <c r="CO70" i="22"/>
  <c r="CP70" i="22"/>
  <c r="CQ70" i="22"/>
  <c r="CR70" i="22"/>
  <c r="CS70" i="22"/>
  <c r="CT70" i="22"/>
  <c r="CU70" i="22"/>
  <c r="B71" i="22"/>
  <c r="C71" i="22"/>
  <c r="D71" i="22"/>
  <c r="E71" i="22"/>
  <c r="F71" i="22"/>
  <c r="G71" i="22"/>
  <c r="H71" i="22"/>
  <c r="I71" i="22"/>
  <c r="J71" i="22"/>
  <c r="K71" i="22"/>
  <c r="L71" i="22"/>
  <c r="M71" i="22"/>
  <c r="N71" i="22"/>
  <c r="O71" i="22"/>
  <c r="P71" i="22"/>
  <c r="Q71" i="22"/>
  <c r="R71" i="22"/>
  <c r="S71" i="22"/>
  <c r="T71" i="22"/>
  <c r="U71" i="22"/>
  <c r="V71" i="22"/>
  <c r="W71" i="22"/>
  <c r="X71" i="22"/>
  <c r="Y71" i="22"/>
  <c r="Z71" i="22"/>
  <c r="AA71" i="22"/>
  <c r="AB71" i="22"/>
  <c r="AC71" i="22"/>
  <c r="AD71" i="22"/>
  <c r="AE71" i="22"/>
  <c r="AF71" i="22"/>
  <c r="AG71" i="22"/>
  <c r="AH71" i="22"/>
  <c r="AI71" i="22"/>
  <c r="AJ71" i="22"/>
  <c r="AK71" i="22"/>
  <c r="AL71" i="22"/>
  <c r="AM71" i="22"/>
  <c r="AN71" i="22"/>
  <c r="AO71" i="22"/>
  <c r="AP71" i="22"/>
  <c r="AQ71" i="22"/>
  <c r="AR71" i="22"/>
  <c r="AS71" i="22"/>
  <c r="AT71" i="22"/>
  <c r="AU71" i="22"/>
  <c r="AV71" i="22"/>
  <c r="AW71" i="22"/>
  <c r="AX71" i="22"/>
  <c r="AY71" i="22"/>
  <c r="AZ71" i="22"/>
  <c r="BA71" i="22"/>
  <c r="BB71" i="22"/>
  <c r="BC71" i="22"/>
  <c r="BD71" i="22"/>
  <c r="BE71" i="22"/>
  <c r="BF71" i="22"/>
  <c r="BG71" i="22"/>
  <c r="BH71" i="22"/>
  <c r="BI71" i="22"/>
  <c r="BJ71" i="22"/>
  <c r="BK71" i="22"/>
  <c r="BL71" i="22"/>
  <c r="BM71" i="22"/>
  <c r="BN71" i="22"/>
  <c r="BO71" i="22"/>
  <c r="BP71" i="22"/>
  <c r="BQ71" i="22"/>
  <c r="BR71" i="22"/>
  <c r="BS71" i="22"/>
  <c r="BT71" i="22"/>
  <c r="BU71" i="22"/>
  <c r="BV71" i="22"/>
  <c r="BW71" i="22"/>
  <c r="BX71" i="22"/>
  <c r="BY71" i="22"/>
  <c r="BZ71" i="22"/>
  <c r="CA71" i="22"/>
  <c r="CB71" i="22"/>
  <c r="CC71" i="22"/>
  <c r="CD71" i="22"/>
  <c r="CE71" i="22"/>
  <c r="CF71" i="22"/>
  <c r="CG71" i="22"/>
  <c r="CH71" i="22"/>
  <c r="CI71" i="22"/>
  <c r="CJ71" i="22"/>
  <c r="CK71" i="22"/>
  <c r="CL71" i="22"/>
  <c r="CM71" i="22"/>
  <c r="CN71" i="22"/>
  <c r="CO71" i="22"/>
  <c r="CP71" i="22"/>
  <c r="CQ71" i="22"/>
  <c r="CR71" i="22"/>
  <c r="CS71" i="22"/>
  <c r="CT71" i="22"/>
  <c r="CU71" i="22"/>
  <c r="B72" i="22"/>
  <c r="C72" i="22"/>
  <c r="D72" i="22"/>
  <c r="E72" i="22"/>
  <c r="F72" i="22"/>
  <c r="G72" i="22"/>
  <c r="H72" i="22"/>
  <c r="I72" i="22"/>
  <c r="J72" i="22"/>
  <c r="K72" i="22"/>
  <c r="L72" i="22"/>
  <c r="M72" i="22"/>
  <c r="N72" i="22"/>
  <c r="O72" i="22"/>
  <c r="P72" i="22"/>
  <c r="Q72" i="22"/>
  <c r="R72" i="22"/>
  <c r="S72" i="22"/>
  <c r="T72" i="22"/>
  <c r="U72" i="22"/>
  <c r="V72" i="22"/>
  <c r="W72" i="22"/>
  <c r="X72" i="22"/>
  <c r="Y72" i="22"/>
  <c r="Z72" i="22"/>
  <c r="AA72" i="22"/>
  <c r="AB72" i="22"/>
  <c r="AC72" i="22"/>
  <c r="AD72" i="22"/>
  <c r="AE72" i="22"/>
  <c r="AF72" i="22"/>
  <c r="AG72" i="22"/>
  <c r="AH72" i="22"/>
  <c r="AI72" i="22"/>
  <c r="AJ72" i="22"/>
  <c r="AK72" i="22"/>
  <c r="AL72" i="22"/>
  <c r="AM72" i="22"/>
  <c r="AN72" i="22"/>
  <c r="AO72" i="22"/>
  <c r="AP72" i="22"/>
  <c r="AQ72" i="22"/>
  <c r="AR72" i="22"/>
  <c r="AS72" i="22"/>
  <c r="AT72" i="22"/>
  <c r="AU72" i="22"/>
  <c r="AV72" i="22"/>
  <c r="AW72" i="22"/>
  <c r="AX72" i="22"/>
  <c r="AY72" i="22"/>
  <c r="AZ72" i="22"/>
  <c r="BA72" i="22"/>
  <c r="BB72" i="22"/>
  <c r="BC72" i="22"/>
  <c r="BD72" i="22"/>
  <c r="BE72" i="22"/>
  <c r="BF72" i="22"/>
  <c r="BG72" i="22"/>
  <c r="BH72" i="22"/>
  <c r="BI72" i="22"/>
  <c r="BJ72" i="22"/>
  <c r="BK72" i="22"/>
  <c r="BL72" i="22"/>
  <c r="BM72" i="22"/>
  <c r="BN72" i="22"/>
  <c r="BO72" i="22"/>
  <c r="BP72" i="22"/>
  <c r="BQ72" i="22"/>
  <c r="BR72" i="22"/>
  <c r="BS72" i="22"/>
  <c r="BT72" i="22"/>
  <c r="BU72" i="22"/>
  <c r="BV72" i="22"/>
  <c r="BW72" i="22"/>
  <c r="BX72" i="22"/>
  <c r="BY72" i="22"/>
  <c r="BZ72" i="22"/>
  <c r="CA72" i="22"/>
  <c r="CB72" i="22"/>
  <c r="CC72" i="22"/>
  <c r="CD72" i="22"/>
  <c r="CE72" i="22"/>
  <c r="CF72" i="22"/>
  <c r="CG72" i="22"/>
  <c r="CH72" i="22"/>
  <c r="CI72" i="22"/>
  <c r="CJ72" i="22"/>
  <c r="CK72" i="22"/>
  <c r="CL72" i="22"/>
  <c r="CM72" i="22"/>
  <c r="CN72" i="22"/>
  <c r="CO72" i="22"/>
  <c r="CP72" i="22"/>
  <c r="CQ72" i="22"/>
  <c r="CR72" i="22"/>
  <c r="CS72" i="22"/>
  <c r="CT72" i="22"/>
  <c r="CU72" i="22"/>
  <c r="B73" i="22"/>
  <c r="C73" i="22"/>
  <c r="D73" i="22"/>
  <c r="E73" i="22"/>
  <c r="F73" i="22"/>
  <c r="G73" i="22"/>
  <c r="H73" i="22"/>
  <c r="I73" i="22"/>
  <c r="J73" i="22"/>
  <c r="K73" i="22"/>
  <c r="L73" i="22"/>
  <c r="M73" i="22"/>
  <c r="N73" i="22"/>
  <c r="O73" i="22"/>
  <c r="P73" i="22"/>
  <c r="Q73" i="22"/>
  <c r="R73" i="22"/>
  <c r="S73" i="22"/>
  <c r="T73" i="22"/>
  <c r="U73" i="22"/>
  <c r="V73" i="22"/>
  <c r="W73" i="22"/>
  <c r="X73" i="22"/>
  <c r="Y73" i="22"/>
  <c r="Z73" i="22"/>
  <c r="AA73" i="22"/>
  <c r="AB73" i="22"/>
  <c r="AC73" i="22"/>
  <c r="AD73" i="22"/>
  <c r="AE73" i="22"/>
  <c r="AF73" i="22"/>
  <c r="AG73" i="22"/>
  <c r="AH73" i="22"/>
  <c r="AI73" i="22"/>
  <c r="AJ73" i="22"/>
  <c r="AK73" i="22"/>
  <c r="AL73" i="22"/>
  <c r="AM73" i="22"/>
  <c r="AN73" i="22"/>
  <c r="AO73" i="22"/>
  <c r="AP73" i="22"/>
  <c r="AQ73" i="22"/>
  <c r="AR73" i="22"/>
  <c r="AS73" i="22"/>
  <c r="AT73" i="22"/>
  <c r="AU73" i="22"/>
  <c r="AV73" i="22"/>
  <c r="AW73" i="22"/>
  <c r="AX73" i="22"/>
  <c r="AY73" i="22"/>
  <c r="AZ73" i="22"/>
  <c r="BA73" i="22"/>
  <c r="BB73" i="22"/>
  <c r="BC73" i="22"/>
  <c r="BD73" i="22"/>
  <c r="BE73" i="22"/>
  <c r="BF73" i="22"/>
  <c r="BG73" i="22"/>
  <c r="BH73" i="22"/>
  <c r="BI73" i="22"/>
  <c r="BJ73" i="22"/>
  <c r="BK73" i="22"/>
  <c r="BL73" i="22"/>
  <c r="BM73" i="22"/>
  <c r="BN73" i="22"/>
  <c r="BO73" i="22"/>
  <c r="BP73" i="22"/>
  <c r="BQ73" i="22"/>
  <c r="BR73" i="22"/>
  <c r="BS73" i="22"/>
  <c r="BT73" i="22"/>
  <c r="BU73" i="22"/>
  <c r="BV73" i="22"/>
  <c r="BW73" i="22"/>
  <c r="BX73" i="22"/>
  <c r="BY73" i="22"/>
  <c r="BZ73" i="22"/>
  <c r="CA73" i="22"/>
  <c r="CB73" i="22"/>
  <c r="CC73" i="22"/>
  <c r="CD73" i="22"/>
  <c r="CE73" i="22"/>
  <c r="CF73" i="22"/>
  <c r="CG73" i="22"/>
  <c r="CH73" i="22"/>
  <c r="CI73" i="22"/>
  <c r="CJ73" i="22"/>
  <c r="CK73" i="22"/>
  <c r="CL73" i="22"/>
  <c r="CM73" i="22"/>
  <c r="CN73" i="22"/>
  <c r="CO73" i="22"/>
  <c r="CP73" i="22"/>
  <c r="CQ73" i="22"/>
  <c r="CR73" i="22"/>
  <c r="CS73" i="22"/>
  <c r="CT73" i="22"/>
  <c r="CU73" i="22"/>
  <c r="B74" i="22"/>
  <c r="C74" i="22"/>
  <c r="D74" i="22"/>
  <c r="E74" i="22"/>
  <c r="F74" i="22"/>
  <c r="G74" i="22"/>
  <c r="H74" i="22"/>
  <c r="I74" i="22"/>
  <c r="J74" i="22"/>
  <c r="K74" i="22"/>
  <c r="L74" i="22"/>
  <c r="M74" i="22"/>
  <c r="N74" i="22"/>
  <c r="O74" i="22"/>
  <c r="P74" i="22"/>
  <c r="Q74" i="22"/>
  <c r="R74" i="22"/>
  <c r="S74" i="22"/>
  <c r="T74" i="22"/>
  <c r="U74" i="22"/>
  <c r="V74" i="22"/>
  <c r="W74" i="22"/>
  <c r="X74" i="22"/>
  <c r="Y74" i="22"/>
  <c r="Z74" i="22"/>
  <c r="AA74" i="22"/>
  <c r="AB74" i="22"/>
  <c r="AC74" i="22"/>
  <c r="AD74" i="22"/>
  <c r="AE74" i="22"/>
  <c r="AF74" i="22"/>
  <c r="AG74" i="22"/>
  <c r="AH74" i="22"/>
  <c r="AI74" i="22"/>
  <c r="AJ74" i="22"/>
  <c r="AK74" i="22"/>
  <c r="AL74" i="22"/>
  <c r="AM74" i="22"/>
  <c r="AN74" i="22"/>
  <c r="AO74" i="22"/>
  <c r="AP74" i="22"/>
  <c r="AQ74" i="22"/>
  <c r="AR74" i="22"/>
  <c r="AS74" i="22"/>
  <c r="AT74" i="22"/>
  <c r="AU74" i="22"/>
  <c r="AV74" i="22"/>
  <c r="AW74" i="22"/>
  <c r="AX74" i="22"/>
  <c r="AY74" i="22"/>
  <c r="AZ74" i="22"/>
  <c r="BA74" i="22"/>
  <c r="BB74" i="22"/>
  <c r="BC74" i="22"/>
  <c r="BD74" i="22"/>
  <c r="BE74" i="22"/>
  <c r="BF74" i="22"/>
  <c r="BG74" i="22"/>
  <c r="BH74" i="22"/>
  <c r="BI74" i="22"/>
  <c r="BJ74" i="22"/>
  <c r="BK74" i="22"/>
  <c r="BL74" i="22"/>
  <c r="BM74" i="22"/>
  <c r="BN74" i="22"/>
  <c r="BO74" i="22"/>
  <c r="BP74" i="22"/>
  <c r="BQ74" i="22"/>
  <c r="BR74" i="22"/>
  <c r="BS74" i="22"/>
  <c r="BT74" i="22"/>
  <c r="BU74" i="22"/>
  <c r="BV74" i="22"/>
  <c r="BW74" i="22"/>
  <c r="BX74" i="22"/>
  <c r="BY74" i="22"/>
  <c r="BZ74" i="22"/>
  <c r="CA74" i="22"/>
  <c r="CB74" i="22"/>
  <c r="CC74" i="22"/>
  <c r="CD74" i="22"/>
  <c r="CE74" i="22"/>
  <c r="CF74" i="22"/>
  <c r="CG74" i="22"/>
  <c r="CH74" i="22"/>
  <c r="CI74" i="22"/>
  <c r="CJ74" i="22"/>
  <c r="CK74" i="22"/>
  <c r="CL74" i="22"/>
  <c r="CM74" i="22"/>
  <c r="CN74" i="22"/>
  <c r="CO74" i="22"/>
  <c r="CP74" i="22"/>
  <c r="CQ74" i="22"/>
  <c r="CR74" i="22"/>
  <c r="CS74" i="22"/>
  <c r="CT74" i="22"/>
  <c r="CU74" i="22"/>
  <c r="B75" i="22"/>
  <c r="C75" i="22"/>
  <c r="D75" i="22"/>
  <c r="E75" i="22"/>
  <c r="F75" i="22"/>
  <c r="G75" i="22"/>
  <c r="H75" i="22"/>
  <c r="I75" i="22"/>
  <c r="J75" i="22"/>
  <c r="K75" i="22"/>
  <c r="L75" i="22"/>
  <c r="M75" i="22"/>
  <c r="N75" i="22"/>
  <c r="O75" i="22"/>
  <c r="P75" i="22"/>
  <c r="Q75" i="22"/>
  <c r="R75" i="22"/>
  <c r="S75" i="22"/>
  <c r="T75" i="22"/>
  <c r="U75" i="22"/>
  <c r="V75" i="22"/>
  <c r="W75" i="22"/>
  <c r="X75" i="22"/>
  <c r="Y75" i="22"/>
  <c r="Z75" i="22"/>
  <c r="AA75" i="22"/>
  <c r="AB75" i="22"/>
  <c r="AC75" i="22"/>
  <c r="AD75" i="22"/>
  <c r="AE75" i="22"/>
  <c r="AF75" i="22"/>
  <c r="AG75" i="22"/>
  <c r="AH75" i="22"/>
  <c r="AI75" i="22"/>
  <c r="AJ75" i="22"/>
  <c r="AK75" i="22"/>
  <c r="AL75" i="22"/>
  <c r="AM75" i="22"/>
  <c r="AN75" i="22"/>
  <c r="AO75" i="22"/>
  <c r="AP75" i="22"/>
  <c r="AQ75" i="22"/>
  <c r="AR75" i="22"/>
  <c r="AS75" i="22"/>
  <c r="AT75" i="22"/>
  <c r="AU75" i="22"/>
  <c r="AV75" i="22"/>
  <c r="AW75" i="22"/>
  <c r="AX75" i="22"/>
  <c r="AY75" i="22"/>
  <c r="AZ75" i="22"/>
  <c r="BA75" i="22"/>
  <c r="BB75" i="22"/>
  <c r="BC75" i="22"/>
  <c r="BD75" i="22"/>
  <c r="BE75" i="22"/>
  <c r="BF75" i="22"/>
  <c r="BG75" i="22"/>
  <c r="BH75" i="22"/>
  <c r="BI75" i="22"/>
  <c r="BJ75" i="22"/>
  <c r="BK75" i="22"/>
  <c r="BL75" i="22"/>
  <c r="BM75" i="22"/>
  <c r="BN75" i="22"/>
  <c r="BO75" i="22"/>
  <c r="BP75" i="22"/>
  <c r="BQ75" i="22"/>
  <c r="BR75" i="22"/>
  <c r="BS75" i="22"/>
  <c r="BT75" i="22"/>
  <c r="BU75" i="22"/>
  <c r="BV75" i="22"/>
  <c r="BW75" i="22"/>
  <c r="BX75" i="22"/>
  <c r="BY75" i="22"/>
  <c r="BZ75" i="22"/>
  <c r="CA75" i="22"/>
  <c r="CB75" i="22"/>
  <c r="CC75" i="22"/>
  <c r="CD75" i="22"/>
  <c r="CE75" i="22"/>
  <c r="CF75" i="22"/>
  <c r="CG75" i="22"/>
  <c r="CH75" i="22"/>
  <c r="CI75" i="22"/>
  <c r="CJ75" i="22"/>
  <c r="CK75" i="22"/>
  <c r="CL75" i="22"/>
  <c r="CM75" i="22"/>
  <c r="CN75" i="22"/>
  <c r="CO75" i="22"/>
  <c r="CP75" i="22"/>
  <c r="CQ75" i="22"/>
  <c r="CR75" i="22"/>
  <c r="CS75" i="22"/>
  <c r="CT75" i="22"/>
  <c r="CU75" i="22"/>
  <c r="B76" i="22"/>
  <c r="C76" i="22"/>
  <c r="D76" i="22"/>
  <c r="E76" i="22"/>
  <c r="F76" i="22"/>
  <c r="G76" i="22"/>
  <c r="H76" i="22"/>
  <c r="I76" i="22"/>
  <c r="J76" i="22"/>
  <c r="K76" i="22"/>
  <c r="L76" i="22"/>
  <c r="M76" i="22"/>
  <c r="N76" i="22"/>
  <c r="O76" i="22"/>
  <c r="P76" i="22"/>
  <c r="Q76" i="22"/>
  <c r="R76" i="22"/>
  <c r="S76" i="22"/>
  <c r="T76" i="22"/>
  <c r="U76" i="22"/>
  <c r="V76" i="22"/>
  <c r="W76" i="22"/>
  <c r="X76" i="22"/>
  <c r="Y76" i="22"/>
  <c r="Z76" i="22"/>
  <c r="AA76" i="22"/>
  <c r="AB76" i="22"/>
  <c r="AC76" i="22"/>
  <c r="AD76" i="22"/>
  <c r="AE76" i="22"/>
  <c r="AF76" i="22"/>
  <c r="AG76" i="22"/>
  <c r="AH76" i="22"/>
  <c r="AI76" i="22"/>
  <c r="AJ76" i="22"/>
  <c r="AK76" i="22"/>
  <c r="AL76" i="22"/>
  <c r="AM76" i="22"/>
  <c r="AN76" i="22"/>
  <c r="AO76" i="22"/>
  <c r="AP76" i="22"/>
  <c r="AQ76" i="22"/>
  <c r="AR76" i="22"/>
  <c r="AS76" i="22"/>
  <c r="AT76" i="22"/>
  <c r="AU76" i="22"/>
  <c r="AV76" i="22"/>
  <c r="AW76" i="22"/>
  <c r="AX76" i="22"/>
  <c r="AY76" i="22"/>
  <c r="AZ76" i="22"/>
  <c r="BA76" i="22"/>
  <c r="BB76" i="22"/>
  <c r="BC76" i="22"/>
  <c r="BD76" i="22"/>
  <c r="BE76" i="22"/>
  <c r="BF76" i="22"/>
  <c r="BG76" i="22"/>
  <c r="BH76" i="22"/>
  <c r="BI76" i="22"/>
  <c r="BJ76" i="22"/>
  <c r="BK76" i="22"/>
  <c r="BL76" i="22"/>
  <c r="BM76" i="22"/>
  <c r="BN76" i="22"/>
  <c r="BO76" i="22"/>
  <c r="BP76" i="22"/>
  <c r="BQ76" i="22"/>
  <c r="BR76" i="22"/>
  <c r="BS76" i="22"/>
  <c r="BT76" i="22"/>
  <c r="BU76" i="22"/>
  <c r="BV76" i="22"/>
  <c r="BW76" i="22"/>
  <c r="BX76" i="22"/>
  <c r="BY76" i="22"/>
  <c r="BZ76" i="22"/>
  <c r="CA76" i="22"/>
  <c r="CB76" i="22"/>
  <c r="CC76" i="22"/>
  <c r="CD76" i="22"/>
  <c r="CE76" i="22"/>
  <c r="CF76" i="22"/>
  <c r="CG76" i="22"/>
  <c r="CH76" i="22"/>
  <c r="CI76" i="22"/>
  <c r="CJ76" i="22"/>
  <c r="CK76" i="22"/>
  <c r="CL76" i="22"/>
  <c r="CM76" i="22"/>
  <c r="CN76" i="22"/>
  <c r="CO76" i="22"/>
  <c r="CP76" i="22"/>
  <c r="CQ76" i="22"/>
  <c r="CR76" i="22"/>
  <c r="CS76" i="22"/>
  <c r="CT76" i="22"/>
  <c r="CU76" i="22"/>
  <c r="B77" i="22"/>
  <c r="C77" i="22"/>
  <c r="D77" i="22"/>
  <c r="E77" i="22"/>
  <c r="F77" i="22"/>
  <c r="G77" i="22"/>
  <c r="H77" i="22"/>
  <c r="I77" i="22"/>
  <c r="J77" i="22"/>
  <c r="K77" i="22"/>
  <c r="L77" i="22"/>
  <c r="M77" i="22"/>
  <c r="N77" i="22"/>
  <c r="O77" i="22"/>
  <c r="P77" i="22"/>
  <c r="Q77" i="22"/>
  <c r="R77" i="22"/>
  <c r="S77" i="22"/>
  <c r="T77" i="22"/>
  <c r="U77" i="22"/>
  <c r="V77" i="22"/>
  <c r="W77" i="22"/>
  <c r="X77" i="22"/>
  <c r="Y77" i="22"/>
  <c r="Z77" i="22"/>
  <c r="AA77" i="22"/>
  <c r="AB77" i="22"/>
  <c r="AC77" i="22"/>
  <c r="AD77" i="22"/>
  <c r="AE77" i="22"/>
  <c r="AF77" i="22"/>
  <c r="AG77" i="22"/>
  <c r="AH77" i="22"/>
  <c r="AI77" i="22"/>
  <c r="AJ77" i="22"/>
  <c r="AK77" i="22"/>
  <c r="AL77" i="22"/>
  <c r="AM77" i="22"/>
  <c r="AN77" i="22"/>
  <c r="AO77" i="22"/>
  <c r="AP77" i="22"/>
  <c r="AQ77" i="22"/>
  <c r="AR77" i="22"/>
  <c r="AS77" i="22"/>
  <c r="AT77" i="22"/>
  <c r="AU77" i="22"/>
  <c r="AV77" i="22"/>
  <c r="AW77" i="22"/>
  <c r="AX77" i="22"/>
  <c r="AY77" i="22"/>
  <c r="AZ77" i="22"/>
  <c r="BA77" i="22"/>
  <c r="BB77" i="22"/>
  <c r="BC77" i="22"/>
  <c r="BD77" i="22"/>
  <c r="BE77" i="22"/>
  <c r="BF77" i="22"/>
  <c r="BG77" i="22"/>
  <c r="BH77" i="22"/>
  <c r="BI77" i="22"/>
  <c r="BJ77" i="22"/>
  <c r="BK77" i="22"/>
  <c r="BL77" i="22"/>
  <c r="BM77" i="22"/>
  <c r="BN77" i="22"/>
  <c r="BO77" i="22"/>
  <c r="BP77" i="22"/>
  <c r="BQ77" i="22"/>
  <c r="BR77" i="22"/>
  <c r="BS77" i="22"/>
  <c r="BT77" i="22"/>
  <c r="BU77" i="22"/>
  <c r="BV77" i="22"/>
  <c r="BW77" i="22"/>
  <c r="BX77" i="22"/>
  <c r="BY77" i="22"/>
  <c r="BZ77" i="22"/>
  <c r="CA77" i="22"/>
  <c r="CB77" i="22"/>
  <c r="CC77" i="22"/>
  <c r="CD77" i="22"/>
  <c r="CE77" i="22"/>
  <c r="CF77" i="22"/>
  <c r="CG77" i="22"/>
  <c r="CH77" i="22"/>
  <c r="CI77" i="22"/>
  <c r="CJ77" i="22"/>
  <c r="CK77" i="22"/>
  <c r="CL77" i="22"/>
  <c r="CM77" i="22"/>
  <c r="CN77" i="22"/>
  <c r="CO77" i="22"/>
  <c r="CP77" i="22"/>
  <c r="CQ77" i="22"/>
  <c r="CR77" i="22"/>
  <c r="CS77" i="22"/>
  <c r="CT77" i="22"/>
  <c r="CU77" i="22"/>
  <c r="B78" i="22"/>
  <c r="C78" i="22"/>
  <c r="D78" i="22"/>
  <c r="E78" i="22"/>
  <c r="F78" i="22"/>
  <c r="G78" i="22"/>
  <c r="H78" i="22"/>
  <c r="I78" i="22"/>
  <c r="J78" i="22"/>
  <c r="K78" i="22"/>
  <c r="L78" i="22"/>
  <c r="M78" i="22"/>
  <c r="N78" i="22"/>
  <c r="O78" i="22"/>
  <c r="P78" i="22"/>
  <c r="Q78" i="22"/>
  <c r="R78" i="22"/>
  <c r="S78" i="22"/>
  <c r="T78" i="22"/>
  <c r="U78" i="22"/>
  <c r="V78" i="22"/>
  <c r="W78" i="22"/>
  <c r="X78" i="22"/>
  <c r="Y78" i="22"/>
  <c r="Z78" i="22"/>
  <c r="AA78" i="22"/>
  <c r="AB78" i="22"/>
  <c r="AC78" i="22"/>
  <c r="AD78" i="22"/>
  <c r="AE78" i="22"/>
  <c r="AF78" i="22"/>
  <c r="AG78" i="22"/>
  <c r="AH78" i="22"/>
  <c r="AI78" i="22"/>
  <c r="AJ78" i="22"/>
  <c r="AK78" i="22"/>
  <c r="AL78" i="22"/>
  <c r="AM78" i="22"/>
  <c r="AN78" i="22"/>
  <c r="AO78" i="22"/>
  <c r="AP78" i="22"/>
  <c r="AQ78" i="22"/>
  <c r="AR78" i="22"/>
  <c r="AS78" i="22"/>
  <c r="AT78" i="22"/>
  <c r="AU78" i="22"/>
  <c r="AV78" i="22"/>
  <c r="AW78" i="22"/>
  <c r="AX78" i="22"/>
  <c r="AY78" i="22"/>
  <c r="AZ78" i="22"/>
  <c r="BA78" i="22"/>
  <c r="BB78" i="22"/>
  <c r="BC78" i="22"/>
  <c r="BD78" i="22"/>
  <c r="BE78" i="22"/>
  <c r="BF78" i="22"/>
  <c r="BG78" i="22"/>
  <c r="BH78" i="22"/>
  <c r="BI78" i="22"/>
  <c r="BJ78" i="22"/>
  <c r="BK78" i="22"/>
  <c r="BL78" i="22"/>
  <c r="BM78" i="22"/>
  <c r="BN78" i="22"/>
  <c r="BO78" i="22"/>
  <c r="BP78" i="22"/>
  <c r="BQ78" i="22"/>
  <c r="BR78" i="22"/>
  <c r="BS78" i="22"/>
  <c r="BT78" i="22"/>
  <c r="BU78" i="22"/>
  <c r="BV78" i="22"/>
  <c r="BW78" i="22"/>
  <c r="BX78" i="22"/>
  <c r="BY78" i="22"/>
  <c r="BZ78" i="22"/>
  <c r="CA78" i="22"/>
  <c r="CB78" i="22"/>
  <c r="CC78" i="22"/>
  <c r="CD78" i="22"/>
  <c r="CE78" i="22"/>
  <c r="CF78" i="22"/>
  <c r="CG78" i="22"/>
  <c r="CH78" i="22"/>
  <c r="CI78" i="22"/>
  <c r="CJ78" i="22"/>
  <c r="CK78" i="22"/>
  <c r="CL78" i="22"/>
  <c r="CM78" i="22"/>
  <c r="CN78" i="22"/>
  <c r="CO78" i="22"/>
  <c r="CP78" i="22"/>
  <c r="CQ78" i="22"/>
  <c r="CR78" i="22"/>
  <c r="CS78" i="22"/>
  <c r="CT78" i="22"/>
  <c r="CU78" i="22"/>
  <c r="B79" i="22"/>
  <c r="C79" i="22"/>
  <c r="D79" i="22"/>
  <c r="E79" i="22"/>
  <c r="F79" i="22"/>
  <c r="G79" i="22"/>
  <c r="H79" i="22"/>
  <c r="I79" i="22"/>
  <c r="J79" i="22"/>
  <c r="K79" i="22"/>
  <c r="L79" i="22"/>
  <c r="M79" i="22"/>
  <c r="N79" i="22"/>
  <c r="O79" i="22"/>
  <c r="P79" i="22"/>
  <c r="Q79" i="22"/>
  <c r="R79" i="22"/>
  <c r="S79" i="22"/>
  <c r="T79" i="22"/>
  <c r="U79" i="22"/>
  <c r="V79" i="22"/>
  <c r="W79" i="22"/>
  <c r="X79" i="22"/>
  <c r="Y79" i="22"/>
  <c r="Z79" i="22"/>
  <c r="AA79" i="22"/>
  <c r="AB79" i="22"/>
  <c r="AC79" i="22"/>
  <c r="AD79" i="22"/>
  <c r="AE79" i="22"/>
  <c r="AF79" i="22"/>
  <c r="AG79" i="22"/>
  <c r="AH79" i="22"/>
  <c r="AI79" i="22"/>
  <c r="AJ79" i="22"/>
  <c r="AK79" i="22"/>
  <c r="AL79" i="22"/>
  <c r="AM79" i="22"/>
  <c r="AN79" i="22"/>
  <c r="AO79" i="22"/>
  <c r="AP79" i="22"/>
  <c r="AQ79" i="22"/>
  <c r="AR79" i="22"/>
  <c r="AS79" i="22"/>
  <c r="AT79" i="22"/>
  <c r="AU79" i="22"/>
  <c r="AV79" i="22"/>
  <c r="AW79" i="22"/>
  <c r="AX79" i="22"/>
  <c r="AY79" i="22"/>
  <c r="AZ79" i="22"/>
  <c r="BA79" i="22"/>
  <c r="BB79" i="22"/>
  <c r="BC79" i="22"/>
  <c r="BD79" i="22"/>
  <c r="BE79" i="22"/>
  <c r="BF79" i="22"/>
  <c r="BG79" i="22"/>
  <c r="BH79" i="22"/>
  <c r="BI79" i="22"/>
  <c r="BJ79" i="22"/>
  <c r="BK79" i="22"/>
  <c r="BL79" i="22"/>
  <c r="BM79" i="22"/>
  <c r="BN79" i="22"/>
  <c r="BO79" i="22"/>
  <c r="BP79" i="22"/>
  <c r="BQ79" i="22"/>
  <c r="BR79" i="22"/>
  <c r="BS79" i="22"/>
  <c r="BT79" i="22"/>
  <c r="BU79" i="22"/>
  <c r="BV79" i="22"/>
  <c r="BW79" i="22"/>
  <c r="BX79" i="22"/>
  <c r="BY79" i="22"/>
  <c r="BZ79" i="22"/>
  <c r="CA79" i="22"/>
  <c r="CB79" i="22"/>
  <c r="CC79" i="22"/>
  <c r="CD79" i="22"/>
  <c r="CE79" i="22"/>
  <c r="CF79" i="22"/>
  <c r="CG79" i="22"/>
  <c r="CH79" i="22"/>
  <c r="CI79" i="22"/>
  <c r="CJ79" i="22"/>
  <c r="CK79" i="22"/>
  <c r="CL79" i="22"/>
  <c r="CM79" i="22"/>
  <c r="CN79" i="22"/>
  <c r="CO79" i="22"/>
  <c r="CP79" i="22"/>
  <c r="CQ79" i="22"/>
  <c r="CR79" i="22"/>
  <c r="CS79" i="22"/>
  <c r="CT79" i="22"/>
  <c r="CU79" i="22"/>
  <c r="B80" i="22"/>
  <c r="C80" i="22"/>
  <c r="D80" i="22"/>
  <c r="E80" i="22"/>
  <c r="F80" i="22"/>
  <c r="G80" i="22"/>
  <c r="H80" i="22"/>
  <c r="I80" i="22"/>
  <c r="J80" i="22"/>
  <c r="K80" i="22"/>
  <c r="L80" i="22"/>
  <c r="M80" i="22"/>
  <c r="N80" i="22"/>
  <c r="O80" i="22"/>
  <c r="P80" i="22"/>
  <c r="Q80" i="22"/>
  <c r="R80" i="22"/>
  <c r="S80" i="22"/>
  <c r="T80" i="22"/>
  <c r="U80" i="22"/>
  <c r="V80" i="22"/>
  <c r="W80" i="22"/>
  <c r="X80" i="22"/>
  <c r="Y80" i="22"/>
  <c r="Z80" i="22"/>
  <c r="AA80" i="22"/>
  <c r="AB80" i="22"/>
  <c r="AC80" i="22"/>
  <c r="AD80" i="22"/>
  <c r="AE80" i="22"/>
  <c r="AF80" i="22"/>
  <c r="AG80" i="22"/>
  <c r="AH80" i="22"/>
  <c r="AI80" i="22"/>
  <c r="AJ80" i="22"/>
  <c r="AK80" i="22"/>
  <c r="AL80" i="22"/>
  <c r="AM80" i="22"/>
  <c r="AN80" i="22"/>
  <c r="AO80" i="22"/>
  <c r="AP80" i="22"/>
  <c r="AQ80" i="22"/>
  <c r="AR80" i="22"/>
  <c r="AS80" i="22"/>
  <c r="AT80" i="22"/>
  <c r="AU80" i="22"/>
  <c r="AV80" i="22"/>
  <c r="AW80" i="22"/>
  <c r="AX80" i="22"/>
  <c r="AY80" i="22"/>
  <c r="AZ80" i="22"/>
  <c r="BA80" i="22"/>
  <c r="BB80" i="22"/>
  <c r="BC80" i="22"/>
  <c r="BD80" i="22"/>
  <c r="BE80" i="22"/>
  <c r="BF80" i="22"/>
  <c r="BG80" i="22"/>
  <c r="BH80" i="22"/>
  <c r="BI80" i="22"/>
  <c r="BJ80" i="22"/>
  <c r="BK80" i="22"/>
  <c r="BL80" i="22"/>
  <c r="BM80" i="22"/>
  <c r="BN80" i="22"/>
  <c r="BO80" i="22"/>
  <c r="BP80" i="22"/>
  <c r="BQ80" i="22"/>
  <c r="BR80" i="22"/>
  <c r="BS80" i="22"/>
  <c r="BT80" i="22"/>
  <c r="BU80" i="22"/>
  <c r="BV80" i="22"/>
  <c r="BW80" i="22"/>
  <c r="BX80" i="22"/>
  <c r="BY80" i="22"/>
  <c r="BZ80" i="22"/>
  <c r="CA80" i="22"/>
  <c r="CB80" i="22"/>
  <c r="CC80" i="22"/>
  <c r="CD80" i="22"/>
  <c r="CE80" i="22"/>
  <c r="CF80" i="22"/>
  <c r="CG80" i="22"/>
  <c r="CH80" i="22"/>
  <c r="CI80" i="22"/>
  <c r="CJ80" i="22"/>
  <c r="CK80" i="22"/>
  <c r="CL80" i="22"/>
  <c r="CM80" i="22"/>
  <c r="CN80" i="22"/>
  <c r="CO80" i="22"/>
  <c r="CP80" i="22"/>
  <c r="CQ80" i="22"/>
  <c r="CR80" i="22"/>
  <c r="CS80" i="22"/>
  <c r="CT80" i="22"/>
  <c r="CU80" i="22"/>
  <c r="B81" i="22"/>
  <c r="C81" i="22"/>
  <c r="D81" i="22"/>
  <c r="E81" i="22"/>
  <c r="F81" i="22"/>
  <c r="G81" i="22"/>
  <c r="H81" i="22"/>
  <c r="I81" i="22"/>
  <c r="J81" i="22"/>
  <c r="K81" i="22"/>
  <c r="L81" i="22"/>
  <c r="M81" i="22"/>
  <c r="N81" i="22"/>
  <c r="O81" i="22"/>
  <c r="P81" i="22"/>
  <c r="Q81" i="22"/>
  <c r="R81" i="22"/>
  <c r="S81" i="22"/>
  <c r="T81" i="22"/>
  <c r="U81" i="22"/>
  <c r="V81" i="22"/>
  <c r="W81" i="22"/>
  <c r="X81" i="22"/>
  <c r="Y81" i="22"/>
  <c r="Z81" i="22"/>
  <c r="AA81" i="22"/>
  <c r="AB81" i="22"/>
  <c r="AC81" i="22"/>
  <c r="AD81" i="22"/>
  <c r="AE81" i="22"/>
  <c r="AF81" i="22"/>
  <c r="AG81" i="22"/>
  <c r="AH81" i="22"/>
  <c r="AI81" i="22"/>
  <c r="AJ81" i="22"/>
  <c r="AK81" i="22"/>
  <c r="AL81" i="22"/>
  <c r="AM81" i="22"/>
  <c r="AN81" i="22"/>
  <c r="AO81" i="22"/>
  <c r="AP81" i="22"/>
  <c r="AQ81" i="22"/>
  <c r="AR81" i="22"/>
  <c r="AS81" i="22"/>
  <c r="AT81" i="22"/>
  <c r="AU81" i="22"/>
  <c r="AV81" i="22"/>
  <c r="AW81" i="22"/>
  <c r="AX81" i="22"/>
  <c r="AY81" i="22"/>
  <c r="AZ81" i="22"/>
  <c r="BA81" i="22"/>
  <c r="BB81" i="22"/>
  <c r="BC81" i="22"/>
  <c r="BD81" i="22"/>
  <c r="BE81" i="22"/>
  <c r="BF81" i="22"/>
  <c r="BG81" i="22"/>
  <c r="BH81" i="22"/>
  <c r="BI81" i="22"/>
  <c r="BJ81" i="22"/>
  <c r="BK81" i="22"/>
  <c r="BL81" i="22"/>
  <c r="BM81" i="22"/>
  <c r="BN81" i="22"/>
  <c r="BO81" i="22"/>
  <c r="BP81" i="22"/>
  <c r="BQ81" i="22"/>
  <c r="BR81" i="22"/>
  <c r="BS81" i="22"/>
  <c r="BT81" i="22"/>
  <c r="BU81" i="22"/>
  <c r="BV81" i="22"/>
  <c r="BW81" i="22"/>
  <c r="BX81" i="22"/>
  <c r="BY81" i="22"/>
  <c r="BZ81" i="22"/>
  <c r="CA81" i="22"/>
  <c r="CB81" i="22"/>
  <c r="CC81" i="22"/>
  <c r="CD81" i="22"/>
  <c r="CE81" i="22"/>
  <c r="CF81" i="22"/>
  <c r="CG81" i="22"/>
  <c r="CH81" i="22"/>
  <c r="CI81" i="22"/>
  <c r="CJ81" i="22"/>
  <c r="CK81" i="22"/>
  <c r="CL81" i="22"/>
  <c r="CM81" i="22"/>
  <c r="CN81" i="22"/>
  <c r="CO81" i="22"/>
  <c r="CP81" i="22"/>
  <c r="CQ81" i="22"/>
  <c r="CR81" i="22"/>
  <c r="CS81" i="22"/>
  <c r="CT81" i="22"/>
  <c r="CU81" i="22"/>
  <c r="B82" i="22"/>
  <c r="C82" i="22"/>
  <c r="D82" i="22"/>
  <c r="E82" i="22"/>
  <c r="F82" i="22"/>
  <c r="G82" i="22"/>
  <c r="H82" i="22"/>
  <c r="I82" i="22"/>
  <c r="J82" i="22"/>
  <c r="K82" i="22"/>
  <c r="L82" i="22"/>
  <c r="M82" i="22"/>
  <c r="N82" i="22"/>
  <c r="O82" i="22"/>
  <c r="P82" i="22"/>
  <c r="Q82" i="22"/>
  <c r="R82" i="22"/>
  <c r="S82" i="22"/>
  <c r="T82" i="22"/>
  <c r="U82" i="22"/>
  <c r="V82" i="22"/>
  <c r="W82" i="22"/>
  <c r="X82" i="22"/>
  <c r="Y82" i="22"/>
  <c r="Z82" i="22"/>
  <c r="AA82" i="22"/>
  <c r="AB82" i="22"/>
  <c r="AC82" i="22"/>
  <c r="AD82" i="22"/>
  <c r="AE82" i="22"/>
  <c r="AF82" i="22"/>
  <c r="AG82" i="22"/>
  <c r="AH82" i="22"/>
  <c r="AI82" i="22"/>
  <c r="AJ82" i="22"/>
  <c r="AK82" i="22"/>
  <c r="AL82" i="22"/>
  <c r="AM82" i="22"/>
  <c r="AN82" i="22"/>
  <c r="AO82" i="22"/>
  <c r="AP82" i="22"/>
  <c r="AQ82" i="22"/>
  <c r="AR82" i="22"/>
  <c r="AS82" i="22"/>
  <c r="AT82" i="22"/>
  <c r="AU82" i="22"/>
  <c r="AV82" i="22"/>
  <c r="AW82" i="22"/>
  <c r="AX82" i="22"/>
  <c r="AY82" i="22"/>
  <c r="AZ82" i="22"/>
  <c r="BA82" i="22"/>
  <c r="BB82" i="22"/>
  <c r="BC82" i="22"/>
  <c r="BD82" i="22"/>
  <c r="BE82" i="22"/>
  <c r="BF82" i="22"/>
  <c r="BG82" i="22"/>
  <c r="BH82" i="22"/>
  <c r="BI82" i="22"/>
  <c r="BJ82" i="22"/>
  <c r="BK82" i="22"/>
  <c r="BL82" i="22"/>
  <c r="BM82" i="22"/>
  <c r="BN82" i="22"/>
  <c r="BO82" i="22"/>
  <c r="BP82" i="22"/>
  <c r="BQ82" i="22"/>
  <c r="BR82" i="22"/>
  <c r="BS82" i="22"/>
  <c r="BT82" i="22"/>
  <c r="BU82" i="22"/>
  <c r="BV82" i="22"/>
  <c r="BW82" i="22"/>
  <c r="BX82" i="22"/>
  <c r="BY82" i="22"/>
  <c r="BZ82" i="22"/>
  <c r="CA82" i="22"/>
  <c r="CB82" i="22"/>
  <c r="CC82" i="22"/>
  <c r="CD82" i="22"/>
  <c r="CE82" i="22"/>
  <c r="CF82" i="22"/>
  <c r="CG82" i="22"/>
  <c r="CH82" i="22"/>
  <c r="CI82" i="22"/>
  <c r="CJ82" i="22"/>
  <c r="CK82" i="22"/>
  <c r="CL82" i="22"/>
  <c r="CM82" i="22"/>
  <c r="CN82" i="22"/>
  <c r="CO82" i="22"/>
  <c r="CP82" i="22"/>
  <c r="CQ82" i="22"/>
  <c r="CR82" i="22"/>
  <c r="CS82" i="22"/>
  <c r="CT82" i="22"/>
  <c r="CU82" i="22"/>
  <c r="B83" i="22"/>
  <c r="C83" i="22"/>
  <c r="D83" i="22"/>
  <c r="E83" i="22"/>
  <c r="F83" i="22"/>
  <c r="G83" i="22"/>
  <c r="H83" i="22"/>
  <c r="I83" i="22"/>
  <c r="J83" i="22"/>
  <c r="K83" i="22"/>
  <c r="L83" i="22"/>
  <c r="M83" i="22"/>
  <c r="N83" i="22"/>
  <c r="O83" i="22"/>
  <c r="P83" i="22"/>
  <c r="Q83" i="22"/>
  <c r="R83" i="22"/>
  <c r="S83" i="22"/>
  <c r="T83" i="22"/>
  <c r="U83" i="22"/>
  <c r="V83" i="22"/>
  <c r="W83" i="22"/>
  <c r="X83" i="22"/>
  <c r="Y83" i="22"/>
  <c r="Z83" i="22"/>
  <c r="AA83" i="22"/>
  <c r="AB83" i="22"/>
  <c r="AC83" i="22"/>
  <c r="AD83" i="22"/>
  <c r="AE83" i="22"/>
  <c r="AF83" i="22"/>
  <c r="AG83" i="22"/>
  <c r="AH83" i="22"/>
  <c r="AI83" i="22"/>
  <c r="AJ83" i="22"/>
  <c r="AK83" i="22"/>
  <c r="AL83" i="22"/>
  <c r="AM83" i="22"/>
  <c r="AN83" i="22"/>
  <c r="AO83" i="22"/>
  <c r="AP83" i="22"/>
  <c r="AQ83" i="22"/>
  <c r="AR83" i="22"/>
  <c r="AS83" i="22"/>
  <c r="AT83" i="22"/>
  <c r="AU83" i="22"/>
  <c r="AV83" i="22"/>
  <c r="AW83" i="22"/>
  <c r="AX83" i="22"/>
  <c r="AY83" i="22"/>
  <c r="AZ83" i="22"/>
  <c r="BA83" i="22"/>
  <c r="BB83" i="22"/>
  <c r="BC83" i="22"/>
  <c r="BD83" i="22"/>
  <c r="BE83" i="22"/>
  <c r="BF83" i="22"/>
  <c r="BG83" i="22"/>
  <c r="BH83" i="22"/>
  <c r="BI83" i="22"/>
  <c r="BJ83" i="22"/>
  <c r="BK83" i="22"/>
  <c r="BL83" i="22"/>
  <c r="BM83" i="22"/>
  <c r="BN83" i="22"/>
  <c r="BO83" i="22"/>
  <c r="BP83" i="22"/>
  <c r="BQ83" i="22"/>
  <c r="BR83" i="22"/>
  <c r="BS83" i="22"/>
  <c r="BT83" i="22"/>
  <c r="BU83" i="22"/>
  <c r="BV83" i="22"/>
  <c r="BW83" i="22"/>
  <c r="BX83" i="22"/>
  <c r="BY83" i="22"/>
  <c r="BZ83" i="22"/>
  <c r="CA83" i="22"/>
  <c r="CB83" i="22"/>
  <c r="CC83" i="22"/>
  <c r="CD83" i="22"/>
  <c r="CE83" i="22"/>
  <c r="CF83" i="22"/>
  <c r="CG83" i="22"/>
  <c r="CH83" i="22"/>
  <c r="CI83" i="22"/>
  <c r="CJ83" i="22"/>
  <c r="CK83" i="22"/>
  <c r="CL83" i="22"/>
  <c r="CM83" i="22"/>
  <c r="CN83" i="22"/>
  <c r="CO83" i="22"/>
  <c r="CP83" i="22"/>
  <c r="CQ83" i="22"/>
  <c r="CR83" i="22"/>
  <c r="CS83" i="22"/>
  <c r="CT83" i="22"/>
  <c r="CU83" i="22"/>
  <c r="B84" i="22"/>
  <c r="C84" i="22"/>
  <c r="D84" i="22"/>
  <c r="E84" i="22"/>
  <c r="F84" i="22"/>
  <c r="G84" i="22"/>
  <c r="H84" i="22"/>
  <c r="I84" i="22"/>
  <c r="J84" i="22"/>
  <c r="K84" i="22"/>
  <c r="L84" i="22"/>
  <c r="M84" i="22"/>
  <c r="N84" i="22"/>
  <c r="O84" i="22"/>
  <c r="P84" i="22"/>
  <c r="Q84" i="22"/>
  <c r="R84" i="22"/>
  <c r="S84" i="22"/>
  <c r="T84" i="22"/>
  <c r="U84" i="22"/>
  <c r="V84" i="22"/>
  <c r="W84" i="22"/>
  <c r="X84" i="22"/>
  <c r="Y84" i="22"/>
  <c r="Z84" i="22"/>
  <c r="AA84" i="22"/>
  <c r="AB84" i="22"/>
  <c r="AC84" i="22"/>
  <c r="AD84" i="22"/>
  <c r="AE84" i="22"/>
  <c r="AF84" i="22"/>
  <c r="AG84" i="22"/>
  <c r="AH84" i="22"/>
  <c r="AI84" i="22"/>
  <c r="AJ84" i="22"/>
  <c r="AK84" i="22"/>
  <c r="AL84" i="22"/>
  <c r="AM84" i="22"/>
  <c r="AN84" i="22"/>
  <c r="AO84" i="22"/>
  <c r="AP84" i="22"/>
  <c r="AQ84" i="22"/>
  <c r="AR84" i="22"/>
  <c r="AS84" i="22"/>
  <c r="AT84" i="22"/>
  <c r="AU84" i="22"/>
  <c r="AV84" i="22"/>
  <c r="AW84" i="22"/>
  <c r="AX84" i="22"/>
  <c r="AY84" i="22"/>
  <c r="AZ84" i="22"/>
  <c r="BA84" i="22"/>
  <c r="BB84" i="22"/>
  <c r="BC84" i="22"/>
  <c r="BD84" i="22"/>
  <c r="BE84" i="22"/>
  <c r="BF84" i="22"/>
  <c r="BG84" i="22"/>
  <c r="BH84" i="22"/>
  <c r="BI84" i="22"/>
  <c r="BJ84" i="22"/>
  <c r="BK84" i="22"/>
  <c r="BL84" i="22"/>
  <c r="BM84" i="22"/>
  <c r="BN84" i="22"/>
  <c r="BO84" i="22"/>
  <c r="BP84" i="22"/>
  <c r="BQ84" i="22"/>
  <c r="BR84" i="22"/>
  <c r="BS84" i="22"/>
  <c r="BT84" i="22"/>
  <c r="BU84" i="22"/>
  <c r="BV84" i="22"/>
  <c r="BW84" i="22"/>
  <c r="BX84" i="22"/>
  <c r="BY84" i="22"/>
  <c r="BZ84" i="22"/>
  <c r="CA84" i="22"/>
  <c r="CB84" i="22"/>
  <c r="CC84" i="22"/>
  <c r="CD84" i="22"/>
  <c r="CE84" i="22"/>
  <c r="CF84" i="22"/>
  <c r="CG84" i="22"/>
  <c r="CH84" i="22"/>
  <c r="CI84" i="22"/>
  <c r="CJ84" i="22"/>
  <c r="CK84" i="22"/>
  <c r="CL84" i="22"/>
  <c r="CM84" i="22"/>
  <c r="CN84" i="22"/>
  <c r="CO84" i="22"/>
  <c r="CP84" i="22"/>
  <c r="CQ84" i="22"/>
  <c r="CR84" i="22"/>
  <c r="CS84" i="22"/>
  <c r="CT84" i="22"/>
  <c r="CU84" i="22"/>
  <c r="B85" i="22"/>
  <c r="C85" i="22"/>
  <c r="D85" i="22"/>
  <c r="E85" i="22"/>
  <c r="F85" i="22"/>
  <c r="G85" i="22"/>
  <c r="H85" i="22"/>
  <c r="I85" i="22"/>
  <c r="J85" i="22"/>
  <c r="K85" i="22"/>
  <c r="L85" i="22"/>
  <c r="M85" i="22"/>
  <c r="N85" i="22"/>
  <c r="O85" i="22"/>
  <c r="P85" i="22"/>
  <c r="Q85" i="22"/>
  <c r="R85" i="22"/>
  <c r="S85" i="22"/>
  <c r="T85" i="22"/>
  <c r="U85" i="22"/>
  <c r="V85" i="22"/>
  <c r="W85" i="22"/>
  <c r="X85" i="22"/>
  <c r="Y85" i="22"/>
  <c r="Z85" i="22"/>
  <c r="AA85" i="22"/>
  <c r="AB85" i="22"/>
  <c r="AC85" i="22"/>
  <c r="AD85" i="22"/>
  <c r="AE85" i="22"/>
  <c r="AF85" i="22"/>
  <c r="AG85" i="22"/>
  <c r="AH85" i="22"/>
  <c r="AI85" i="22"/>
  <c r="AJ85" i="22"/>
  <c r="AK85" i="22"/>
  <c r="AL85" i="22"/>
  <c r="AM85" i="22"/>
  <c r="AN85" i="22"/>
  <c r="AO85" i="22"/>
  <c r="AP85" i="22"/>
  <c r="AQ85" i="22"/>
  <c r="AR85" i="22"/>
  <c r="AS85" i="22"/>
  <c r="AT85" i="22"/>
  <c r="AU85" i="22"/>
  <c r="AV85" i="22"/>
  <c r="AW85" i="22"/>
  <c r="AX85" i="22"/>
  <c r="AY85" i="22"/>
  <c r="AZ85" i="22"/>
  <c r="BA85" i="22"/>
  <c r="BB85" i="22"/>
  <c r="BC85" i="22"/>
  <c r="BD85" i="22"/>
  <c r="BE85" i="22"/>
  <c r="BF85" i="22"/>
  <c r="BG85" i="22"/>
  <c r="BH85" i="22"/>
  <c r="BI85" i="22"/>
  <c r="BJ85" i="22"/>
  <c r="BK85" i="22"/>
  <c r="BL85" i="22"/>
  <c r="BM85" i="22"/>
  <c r="BN85" i="22"/>
  <c r="BO85" i="22"/>
  <c r="BP85" i="22"/>
  <c r="BQ85" i="22"/>
  <c r="BR85" i="22"/>
  <c r="BS85" i="22"/>
  <c r="BT85" i="22"/>
  <c r="BU85" i="22"/>
  <c r="BV85" i="22"/>
  <c r="BW85" i="22"/>
  <c r="BX85" i="22"/>
  <c r="BY85" i="22"/>
  <c r="BZ85" i="22"/>
  <c r="CA85" i="22"/>
  <c r="CB85" i="22"/>
  <c r="CC85" i="22"/>
  <c r="CD85" i="22"/>
  <c r="CE85" i="22"/>
  <c r="CF85" i="22"/>
  <c r="CG85" i="22"/>
  <c r="CH85" i="22"/>
  <c r="CI85" i="22"/>
  <c r="CJ85" i="22"/>
  <c r="CK85" i="22"/>
  <c r="CL85" i="22"/>
  <c r="CM85" i="22"/>
  <c r="CN85" i="22"/>
  <c r="CO85" i="22"/>
  <c r="CP85" i="22"/>
  <c r="CQ85" i="22"/>
  <c r="CR85" i="22"/>
  <c r="CS85" i="22"/>
  <c r="CT85" i="22"/>
  <c r="CU85" i="22"/>
  <c r="B86" i="22"/>
  <c r="C86" i="22"/>
  <c r="D86" i="22"/>
  <c r="E86" i="22"/>
  <c r="F86" i="22"/>
  <c r="G86" i="22"/>
  <c r="H86" i="22"/>
  <c r="I86" i="22"/>
  <c r="J86" i="22"/>
  <c r="K86" i="22"/>
  <c r="L86" i="22"/>
  <c r="M86" i="22"/>
  <c r="N86" i="22"/>
  <c r="O86" i="22"/>
  <c r="P86" i="22"/>
  <c r="Q86" i="22"/>
  <c r="R86" i="22"/>
  <c r="S86" i="22"/>
  <c r="T86" i="22"/>
  <c r="U86" i="22"/>
  <c r="V86" i="22"/>
  <c r="W86" i="22"/>
  <c r="X86" i="22"/>
  <c r="Y86" i="22"/>
  <c r="Z86" i="22"/>
  <c r="AA86" i="22"/>
  <c r="AB86" i="22"/>
  <c r="AC86" i="22"/>
  <c r="AD86" i="22"/>
  <c r="AE86" i="22"/>
  <c r="AF86" i="22"/>
  <c r="AG86" i="22"/>
  <c r="AH86" i="22"/>
  <c r="AI86" i="22"/>
  <c r="AJ86" i="22"/>
  <c r="AK86" i="22"/>
  <c r="AL86" i="22"/>
  <c r="AM86" i="22"/>
  <c r="AN86" i="22"/>
  <c r="AO86" i="22"/>
  <c r="AP86" i="22"/>
  <c r="AQ86" i="22"/>
  <c r="AR86" i="22"/>
  <c r="AS86" i="22"/>
  <c r="AT86" i="22"/>
  <c r="AU86" i="22"/>
  <c r="AV86" i="22"/>
  <c r="AW86" i="22"/>
  <c r="AX86" i="22"/>
  <c r="AY86" i="22"/>
  <c r="AZ86" i="22"/>
  <c r="BA86" i="22"/>
  <c r="BB86" i="22"/>
  <c r="BC86" i="22"/>
  <c r="BD86" i="22"/>
  <c r="BE86" i="22"/>
  <c r="BF86" i="22"/>
  <c r="BG86" i="22"/>
  <c r="BH86" i="22"/>
  <c r="BI86" i="22"/>
  <c r="BJ86" i="22"/>
  <c r="BK86" i="22"/>
  <c r="BL86" i="22"/>
  <c r="BM86" i="22"/>
  <c r="BN86" i="22"/>
  <c r="BO86" i="22"/>
  <c r="BP86" i="22"/>
  <c r="BQ86" i="22"/>
  <c r="BR86" i="22"/>
  <c r="BS86" i="22"/>
  <c r="BT86" i="22"/>
  <c r="BU86" i="22"/>
  <c r="BV86" i="22"/>
  <c r="BW86" i="22"/>
  <c r="BX86" i="22"/>
  <c r="BY86" i="22"/>
  <c r="BZ86" i="22"/>
  <c r="CA86" i="22"/>
  <c r="CB86" i="22"/>
  <c r="CC86" i="22"/>
  <c r="CD86" i="22"/>
  <c r="CE86" i="22"/>
  <c r="CF86" i="22"/>
  <c r="CG86" i="22"/>
  <c r="CH86" i="22"/>
  <c r="CI86" i="22"/>
  <c r="CJ86" i="22"/>
  <c r="CK86" i="22"/>
  <c r="CL86" i="22"/>
  <c r="CM86" i="22"/>
  <c r="CN86" i="22"/>
  <c r="CO86" i="22"/>
  <c r="CP86" i="22"/>
  <c r="CQ86" i="22"/>
  <c r="CR86" i="22"/>
  <c r="CS86" i="22"/>
  <c r="CT86" i="22"/>
  <c r="CU86" i="22"/>
  <c r="B87" i="22"/>
  <c r="C87" i="22"/>
  <c r="D87" i="22"/>
  <c r="E87" i="22"/>
  <c r="F87" i="22"/>
  <c r="G87" i="22"/>
  <c r="H87" i="22"/>
  <c r="I87" i="22"/>
  <c r="J87" i="22"/>
  <c r="K87" i="22"/>
  <c r="L87" i="22"/>
  <c r="M87" i="22"/>
  <c r="N87" i="22"/>
  <c r="O87" i="22"/>
  <c r="P87" i="22"/>
  <c r="Q87" i="22"/>
  <c r="R87" i="22"/>
  <c r="S87" i="22"/>
  <c r="T87" i="22"/>
  <c r="U87" i="22"/>
  <c r="V87" i="22"/>
  <c r="W87" i="22"/>
  <c r="X87" i="22"/>
  <c r="Y87" i="22"/>
  <c r="Z87" i="22"/>
  <c r="AA87" i="22"/>
  <c r="AB87" i="22"/>
  <c r="AC87" i="22"/>
  <c r="AD87" i="22"/>
  <c r="AE87" i="22"/>
  <c r="AF87" i="22"/>
  <c r="AG87" i="22"/>
  <c r="AH87" i="22"/>
  <c r="AI87" i="22"/>
  <c r="AJ87" i="22"/>
  <c r="AK87" i="22"/>
  <c r="AL87" i="22"/>
  <c r="AM87" i="22"/>
  <c r="AN87" i="22"/>
  <c r="AO87" i="22"/>
  <c r="AP87" i="22"/>
  <c r="AQ87" i="22"/>
  <c r="AR87" i="22"/>
  <c r="AS87" i="22"/>
  <c r="AT87" i="22"/>
  <c r="AU87" i="22"/>
  <c r="AV87" i="22"/>
  <c r="AW87" i="22"/>
  <c r="AX87" i="22"/>
  <c r="AY87" i="22"/>
  <c r="AZ87" i="22"/>
  <c r="BA87" i="22"/>
  <c r="BB87" i="22"/>
  <c r="BC87" i="22"/>
  <c r="BD87" i="22"/>
  <c r="BE87" i="22"/>
  <c r="BF87" i="22"/>
  <c r="BG87" i="22"/>
  <c r="BH87" i="22"/>
  <c r="BI87" i="22"/>
  <c r="BJ87" i="22"/>
  <c r="BK87" i="22"/>
  <c r="BL87" i="22"/>
  <c r="BM87" i="22"/>
  <c r="BN87" i="22"/>
  <c r="BO87" i="22"/>
  <c r="BP87" i="22"/>
  <c r="BQ87" i="22"/>
  <c r="BR87" i="22"/>
  <c r="BS87" i="22"/>
  <c r="BT87" i="22"/>
  <c r="BU87" i="22"/>
  <c r="BV87" i="22"/>
  <c r="BW87" i="22"/>
  <c r="BX87" i="22"/>
  <c r="BY87" i="22"/>
  <c r="BZ87" i="22"/>
  <c r="CA87" i="22"/>
  <c r="CB87" i="22"/>
  <c r="CC87" i="22"/>
  <c r="CD87" i="22"/>
  <c r="CE87" i="22"/>
  <c r="CF87" i="22"/>
  <c r="CG87" i="22"/>
  <c r="CH87" i="22"/>
  <c r="CI87" i="22"/>
  <c r="CJ87" i="22"/>
  <c r="CK87" i="22"/>
  <c r="CL87" i="22"/>
  <c r="CM87" i="22"/>
  <c r="CN87" i="22"/>
  <c r="CO87" i="22"/>
  <c r="CP87" i="22"/>
  <c r="CQ87" i="22"/>
  <c r="CR87" i="22"/>
  <c r="CS87" i="22"/>
  <c r="CT87" i="22"/>
  <c r="CU87" i="22"/>
  <c r="B88" i="22"/>
  <c r="C88" i="22"/>
  <c r="D88" i="22"/>
  <c r="E88" i="22"/>
  <c r="F88" i="22"/>
  <c r="G88" i="22"/>
  <c r="H88" i="22"/>
  <c r="I88" i="22"/>
  <c r="J88" i="22"/>
  <c r="K88" i="22"/>
  <c r="L88" i="22"/>
  <c r="M88" i="22"/>
  <c r="N88" i="22"/>
  <c r="O88" i="22"/>
  <c r="P88" i="22"/>
  <c r="Q88" i="22"/>
  <c r="R88" i="22"/>
  <c r="S88" i="22"/>
  <c r="T88" i="22"/>
  <c r="U88" i="22"/>
  <c r="V88" i="22"/>
  <c r="W88" i="22"/>
  <c r="X88" i="22"/>
  <c r="Y88" i="22"/>
  <c r="Z88" i="22"/>
  <c r="AA88" i="22"/>
  <c r="AB88" i="22"/>
  <c r="AC88" i="22"/>
  <c r="AD88" i="22"/>
  <c r="AE88" i="22"/>
  <c r="AF88" i="22"/>
  <c r="AG88" i="22"/>
  <c r="AH88" i="22"/>
  <c r="AI88" i="22"/>
  <c r="AJ88" i="22"/>
  <c r="AK88" i="22"/>
  <c r="AL88" i="22"/>
  <c r="AM88" i="22"/>
  <c r="AN88" i="22"/>
  <c r="AO88" i="22"/>
  <c r="AP88" i="22"/>
  <c r="AQ88" i="22"/>
  <c r="AR88" i="22"/>
  <c r="AS88" i="22"/>
  <c r="AT88" i="22"/>
  <c r="AU88" i="22"/>
  <c r="AV88" i="22"/>
  <c r="AW88" i="22"/>
  <c r="AX88" i="22"/>
  <c r="AY88" i="22"/>
  <c r="AZ88" i="22"/>
  <c r="BA88" i="22"/>
  <c r="BB88" i="22"/>
  <c r="BC88" i="22"/>
  <c r="BD88" i="22"/>
  <c r="BE88" i="22"/>
  <c r="BF88" i="22"/>
  <c r="BG88" i="22"/>
  <c r="BH88" i="22"/>
  <c r="BI88" i="22"/>
  <c r="BJ88" i="22"/>
  <c r="BK88" i="22"/>
  <c r="BL88" i="22"/>
  <c r="BM88" i="22"/>
  <c r="BN88" i="22"/>
  <c r="BO88" i="22"/>
  <c r="BP88" i="22"/>
  <c r="BQ88" i="22"/>
  <c r="BR88" i="22"/>
  <c r="BS88" i="22"/>
  <c r="BT88" i="22"/>
  <c r="BU88" i="22"/>
  <c r="BV88" i="22"/>
  <c r="BW88" i="22"/>
  <c r="BX88" i="22"/>
  <c r="BY88" i="22"/>
  <c r="BZ88" i="22"/>
  <c r="CA88" i="22"/>
  <c r="CB88" i="22"/>
  <c r="CC88" i="22"/>
  <c r="CD88" i="22"/>
  <c r="CE88" i="22"/>
  <c r="CF88" i="22"/>
  <c r="CG88" i="22"/>
  <c r="CH88" i="22"/>
  <c r="CI88" i="22"/>
  <c r="CJ88" i="22"/>
  <c r="CK88" i="22"/>
  <c r="CL88" i="22"/>
  <c r="CM88" i="22"/>
  <c r="CN88" i="22"/>
  <c r="CO88" i="22"/>
  <c r="CP88" i="22"/>
  <c r="CQ88" i="22"/>
  <c r="CR88" i="22"/>
  <c r="CS88" i="22"/>
  <c r="CT88" i="22"/>
  <c r="CU88" i="22"/>
  <c r="B89" i="22"/>
  <c r="C89" i="22"/>
  <c r="D89" i="22"/>
  <c r="E89" i="22"/>
  <c r="F89" i="22"/>
  <c r="G89" i="22"/>
  <c r="H89" i="22"/>
  <c r="I89" i="22"/>
  <c r="J89" i="22"/>
  <c r="K89" i="22"/>
  <c r="L89" i="22"/>
  <c r="M89" i="22"/>
  <c r="N89" i="22"/>
  <c r="O89" i="22"/>
  <c r="P89" i="22"/>
  <c r="Q89" i="22"/>
  <c r="R89" i="22"/>
  <c r="S89" i="22"/>
  <c r="T89" i="22"/>
  <c r="U89" i="22"/>
  <c r="V89" i="22"/>
  <c r="W89" i="22"/>
  <c r="X89" i="22"/>
  <c r="Y89" i="22"/>
  <c r="Z89" i="22"/>
  <c r="AA89" i="22"/>
  <c r="AB89" i="22"/>
  <c r="AC89" i="22"/>
  <c r="AD89" i="22"/>
  <c r="AE89" i="22"/>
  <c r="AF89" i="22"/>
  <c r="AG89" i="22"/>
  <c r="AH89" i="22"/>
  <c r="AI89" i="22"/>
  <c r="AJ89" i="22"/>
  <c r="AK89" i="22"/>
  <c r="AL89" i="22"/>
  <c r="AM89" i="22"/>
  <c r="AN89" i="22"/>
  <c r="AO89" i="22"/>
  <c r="AP89" i="22"/>
  <c r="AQ89" i="22"/>
  <c r="AR89" i="22"/>
  <c r="AS89" i="22"/>
  <c r="AT89" i="22"/>
  <c r="AU89" i="22"/>
  <c r="AV89" i="22"/>
  <c r="AW89" i="22"/>
  <c r="AX89" i="22"/>
  <c r="AY89" i="22"/>
  <c r="AZ89" i="22"/>
  <c r="BA89" i="22"/>
  <c r="BB89" i="22"/>
  <c r="BC89" i="22"/>
  <c r="BD89" i="22"/>
  <c r="BE89" i="22"/>
  <c r="BF89" i="22"/>
  <c r="BG89" i="22"/>
  <c r="BH89" i="22"/>
  <c r="BI89" i="22"/>
  <c r="BJ89" i="22"/>
  <c r="BK89" i="22"/>
  <c r="BL89" i="22"/>
  <c r="BM89" i="22"/>
  <c r="BN89" i="22"/>
  <c r="BO89" i="22"/>
  <c r="BP89" i="22"/>
  <c r="BQ89" i="22"/>
  <c r="BR89" i="22"/>
  <c r="BS89" i="22"/>
  <c r="BT89" i="22"/>
  <c r="BU89" i="22"/>
  <c r="BV89" i="22"/>
  <c r="BW89" i="22"/>
  <c r="BX89" i="22"/>
  <c r="BY89" i="22"/>
  <c r="BZ89" i="22"/>
  <c r="CA89" i="22"/>
  <c r="CB89" i="22"/>
  <c r="CC89" i="22"/>
  <c r="CD89" i="22"/>
  <c r="CE89" i="22"/>
  <c r="CF89" i="22"/>
  <c r="CG89" i="22"/>
  <c r="CH89" i="22"/>
  <c r="CI89" i="22"/>
  <c r="CJ89" i="22"/>
  <c r="CK89" i="22"/>
  <c r="CL89" i="22"/>
  <c r="CM89" i="22"/>
  <c r="CN89" i="22"/>
  <c r="CO89" i="22"/>
  <c r="CP89" i="22"/>
  <c r="CQ89" i="22"/>
  <c r="CR89" i="22"/>
  <c r="CS89" i="22"/>
  <c r="CT89" i="22"/>
  <c r="CU89" i="22"/>
  <c r="B90" i="22"/>
  <c r="C90" i="22"/>
  <c r="D90" i="22"/>
  <c r="E90" i="22"/>
  <c r="F90" i="22"/>
  <c r="G90" i="22"/>
  <c r="H90" i="22"/>
  <c r="I90" i="22"/>
  <c r="J90" i="22"/>
  <c r="K90" i="22"/>
  <c r="L90" i="22"/>
  <c r="M90" i="22"/>
  <c r="N90" i="22"/>
  <c r="O90" i="22"/>
  <c r="P90" i="22"/>
  <c r="Q90" i="22"/>
  <c r="R90" i="22"/>
  <c r="S90" i="22"/>
  <c r="T90" i="22"/>
  <c r="U90" i="22"/>
  <c r="V90" i="22"/>
  <c r="W90" i="22"/>
  <c r="X90" i="22"/>
  <c r="Y90" i="22"/>
  <c r="Z90" i="22"/>
  <c r="AA90" i="22"/>
  <c r="AB90" i="22"/>
  <c r="AC90" i="22"/>
  <c r="AD90" i="22"/>
  <c r="AE90" i="22"/>
  <c r="AF90" i="22"/>
  <c r="AG90" i="22"/>
  <c r="AH90" i="22"/>
  <c r="AI90" i="22"/>
  <c r="AJ90" i="22"/>
  <c r="AK90" i="22"/>
  <c r="AL90" i="22"/>
  <c r="AM90" i="22"/>
  <c r="AN90" i="22"/>
  <c r="AO90" i="22"/>
  <c r="AP90" i="22"/>
  <c r="AQ90" i="22"/>
  <c r="AR90" i="22"/>
  <c r="AS90" i="22"/>
  <c r="AT90" i="22"/>
  <c r="AU90" i="22"/>
  <c r="AV90" i="22"/>
  <c r="AW90" i="22"/>
  <c r="AX90" i="22"/>
  <c r="AY90" i="22"/>
  <c r="AZ90" i="22"/>
  <c r="BA90" i="22"/>
  <c r="BB90" i="22"/>
  <c r="BC90" i="22"/>
  <c r="BD90" i="22"/>
  <c r="BE90" i="22"/>
  <c r="BF90" i="22"/>
  <c r="BG90" i="22"/>
  <c r="BH90" i="22"/>
  <c r="BI90" i="22"/>
  <c r="BJ90" i="22"/>
  <c r="BK90" i="22"/>
  <c r="BL90" i="22"/>
  <c r="BM90" i="22"/>
  <c r="BN90" i="22"/>
  <c r="BO90" i="22"/>
  <c r="BP90" i="22"/>
  <c r="BQ90" i="22"/>
  <c r="BR90" i="22"/>
  <c r="BS90" i="22"/>
  <c r="BT90" i="22"/>
  <c r="BU90" i="22"/>
  <c r="BV90" i="22"/>
  <c r="BW90" i="22"/>
  <c r="BX90" i="22"/>
  <c r="BY90" i="22"/>
  <c r="BZ90" i="22"/>
  <c r="CA90" i="22"/>
  <c r="CB90" i="22"/>
  <c r="CC90" i="22"/>
  <c r="CD90" i="22"/>
  <c r="CE90" i="22"/>
  <c r="CF90" i="22"/>
  <c r="CG90" i="22"/>
  <c r="CH90" i="22"/>
  <c r="CI90" i="22"/>
  <c r="CJ90" i="22"/>
  <c r="CK90" i="22"/>
  <c r="CL90" i="22"/>
  <c r="CM90" i="22"/>
  <c r="CN90" i="22"/>
  <c r="CO90" i="22"/>
  <c r="CP90" i="22"/>
  <c r="CQ90" i="22"/>
  <c r="CR90" i="22"/>
  <c r="CS90" i="22"/>
  <c r="CT90" i="22"/>
  <c r="CU90" i="22"/>
  <c r="B91" i="22"/>
  <c r="C91" i="22"/>
  <c r="D91" i="22"/>
  <c r="E91" i="22"/>
  <c r="F91" i="22"/>
  <c r="G91" i="22"/>
  <c r="H91" i="22"/>
  <c r="I91" i="22"/>
  <c r="J91" i="22"/>
  <c r="K91" i="22"/>
  <c r="L91" i="22"/>
  <c r="M91" i="22"/>
  <c r="N91" i="22"/>
  <c r="O91" i="22"/>
  <c r="P91" i="22"/>
  <c r="Q91" i="22"/>
  <c r="R91" i="22"/>
  <c r="S91" i="22"/>
  <c r="T91" i="22"/>
  <c r="U91" i="22"/>
  <c r="V91" i="22"/>
  <c r="W91" i="22"/>
  <c r="X91" i="22"/>
  <c r="Y91" i="22"/>
  <c r="Z91" i="22"/>
  <c r="AA91" i="22"/>
  <c r="AB91" i="22"/>
  <c r="AC91" i="22"/>
  <c r="AD91" i="22"/>
  <c r="AE91" i="22"/>
  <c r="AF91" i="22"/>
  <c r="AG91" i="22"/>
  <c r="AH91" i="22"/>
  <c r="AI91" i="22"/>
  <c r="AJ91" i="22"/>
  <c r="AK91" i="22"/>
  <c r="AL91" i="22"/>
  <c r="AM91" i="22"/>
  <c r="AN91" i="22"/>
  <c r="AO91" i="22"/>
  <c r="AP91" i="22"/>
  <c r="AQ91" i="22"/>
  <c r="AR91" i="22"/>
  <c r="AS91" i="22"/>
  <c r="AT91" i="22"/>
  <c r="AU91" i="22"/>
  <c r="AV91" i="22"/>
  <c r="AW91" i="22"/>
  <c r="AX91" i="22"/>
  <c r="AY91" i="22"/>
  <c r="AZ91" i="22"/>
  <c r="BA91" i="22"/>
  <c r="BB91" i="22"/>
  <c r="BC91" i="22"/>
  <c r="BD91" i="22"/>
  <c r="BE91" i="22"/>
  <c r="BF91" i="22"/>
  <c r="BG91" i="22"/>
  <c r="BH91" i="22"/>
  <c r="BI91" i="22"/>
  <c r="BJ91" i="22"/>
  <c r="BK91" i="22"/>
  <c r="BL91" i="22"/>
  <c r="BM91" i="22"/>
  <c r="BN91" i="22"/>
  <c r="BO91" i="22"/>
  <c r="BP91" i="22"/>
  <c r="BQ91" i="22"/>
  <c r="BR91" i="22"/>
  <c r="BS91" i="22"/>
  <c r="BT91" i="22"/>
  <c r="BU91" i="22"/>
  <c r="BV91" i="22"/>
  <c r="BW91" i="22"/>
  <c r="BX91" i="22"/>
  <c r="BY91" i="22"/>
  <c r="BZ91" i="22"/>
  <c r="CA91" i="22"/>
  <c r="CB91" i="22"/>
  <c r="CC91" i="22"/>
  <c r="CD91" i="22"/>
  <c r="CE91" i="22"/>
  <c r="CF91" i="22"/>
  <c r="CG91" i="22"/>
  <c r="CH91" i="22"/>
  <c r="CI91" i="22"/>
  <c r="CJ91" i="22"/>
  <c r="CK91" i="22"/>
  <c r="CL91" i="22"/>
  <c r="CM91" i="22"/>
  <c r="CN91" i="22"/>
  <c r="CO91" i="22"/>
  <c r="CP91" i="22"/>
  <c r="CQ91" i="22"/>
  <c r="CR91" i="22"/>
  <c r="CS91" i="22"/>
  <c r="CT91" i="22"/>
  <c r="CU91" i="22"/>
  <c r="B92" i="22"/>
  <c r="C92" i="22"/>
  <c r="D92" i="22"/>
  <c r="E92" i="22"/>
  <c r="F92" i="22"/>
  <c r="G92" i="22"/>
  <c r="H92" i="22"/>
  <c r="I92" i="22"/>
  <c r="J92" i="22"/>
  <c r="K92" i="22"/>
  <c r="L92" i="22"/>
  <c r="M92" i="22"/>
  <c r="N92" i="22"/>
  <c r="O92" i="22"/>
  <c r="P92" i="22"/>
  <c r="Q92" i="22"/>
  <c r="R92" i="22"/>
  <c r="S92" i="22"/>
  <c r="T92" i="22"/>
  <c r="U92" i="22"/>
  <c r="V92" i="22"/>
  <c r="W92" i="22"/>
  <c r="X92" i="22"/>
  <c r="Y92" i="22"/>
  <c r="Z92" i="22"/>
  <c r="AA92" i="22"/>
  <c r="AB92" i="22"/>
  <c r="AC92" i="22"/>
  <c r="AD92" i="22"/>
  <c r="AE92" i="22"/>
  <c r="AF92" i="22"/>
  <c r="AG92" i="22"/>
  <c r="AH92" i="22"/>
  <c r="AI92" i="22"/>
  <c r="AJ92" i="22"/>
  <c r="AK92" i="22"/>
  <c r="AL92" i="22"/>
  <c r="AM92" i="22"/>
  <c r="AN92" i="22"/>
  <c r="AO92" i="22"/>
  <c r="AP92" i="22"/>
  <c r="AQ92" i="22"/>
  <c r="AR92" i="22"/>
  <c r="AS92" i="22"/>
  <c r="AT92" i="22"/>
  <c r="AU92" i="22"/>
  <c r="AV92" i="22"/>
  <c r="AW92" i="22"/>
  <c r="AX92" i="22"/>
  <c r="AY92" i="22"/>
  <c r="AZ92" i="22"/>
  <c r="BA92" i="22"/>
  <c r="BB92" i="22"/>
  <c r="BC92" i="22"/>
  <c r="BD92" i="22"/>
  <c r="BE92" i="22"/>
  <c r="BF92" i="22"/>
  <c r="BG92" i="22"/>
  <c r="BH92" i="22"/>
  <c r="BI92" i="22"/>
  <c r="BJ92" i="22"/>
  <c r="BK92" i="22"/>
  <c r="BL92" i="22"/>
  <c r="BM92" i="22"/>
  <c r="BN92" i="22"/>
  <c r="BO92" i="22"/>
  <c r="BP92" i="22"/>
  <c r="BQ92" i="22"/>
  <c r="BR92" i="22"/>
  <c r="BS92" i="22"/>
  <c r="BT92" i="22"/>
  <c r="BU92" i="22"/>
  <c r="BV92" i="22"/>
  <c r="BW92" i="22"/>
  <c r="BX92" i="22"/>
  <c r="BY92" i="22"/>
  <c r="BZ92" i="22"/>
  <c r="CA92" i="22"/>
  <c r="CB92" i="22"/>
  <c r="CC92" i="22"/>
  <c r="CD92" i="22"/>
  <c r="CE92" i="22"/>
  <c r="CF92" i="22"/>
  <c r="CG92" i="22"/>
  <c r="CH92" i="22"/>
  <c r="CI92" i="22"/>
  <c r="CJ92" i="22"/>
  <c r="CK92" i="22"/>
  <c r="CL92" i="22"/>
  <c r="CM92" i="22"/>
  <c r="CN92" i="22"/>
  <c r="CO92" i="22"/>
  <c r="CP92" i="22"/>
  <c r="CQ92" i="22"/>
  <c r="CR92" i="22"/>
  <c r="CS92" i="22"/>
  <c r="CT92" i="22"/>
  <c r="CU92" i="22"/>
  <c r="B93" i="22"/>
  <c r="C93" i="22"/>
  <c r="D93" i="22"/>
  <c r="E93" i="22"/>
  <c r="F93" i="22"/>
  <c r="G93" i="22"/>
  <c r="H93" i="22"/>
  <c r="I93" i="22"/>
  <c r="J93" i="22"/>
  <c r="K93" i="22"/>
  <c r="L93" i="22"/>
  <c r="M93" i="22"/>
  <c r="N93" i="22"/>
  <c r="O93" i="22"/>
  <c r="P93" i="22"/>
  <c r="Q93" i="22"/>
  <c r="R93" i="22"/>
  <c r="S93" i="22"/>
  <c r="T93" i="22"/>
  <c r="U93" i="22"/>
  <c r="V93" i="22"/>
  <c r="W93" i="22"/>
  <c r="X93" i="22"/>
  <c r="Y93" i="22"/>
  <c r="Z93" i="22"/>
  <c r="AA93" i="22"/>
  <c r="AB93" i="22"/>
  <c r="AC93" i="22"/>
  <c r="AD93" i="22"/>
  <c r="AE93" i="22"/>
  <c r="AF93" i="22"/>
  <c r="AG93" i="22"/>
  <c r="AH93" i="22"/>
  <c r="AI93" i="22"/>
  <c r="AJ93" i="22"/>
  <c r="AK93" i="22"/>
  <c r="AL93" i="22"/>
  <c r="AM93" i="22"/>
  <c r="AN93" i="22"/>
  <c r="AO93" i="22"/>
  <c r="AP93" i="22"/>
  <c r="AQ93" i="22"/>
  <c r="AR93" i="22"/>
  <c r="AS93" i="22"/>
  <c r="AT93" i="22"/>
  <c r="AU93" i="22"/>
  <c r="AV93" i="22"/>
  <c r="AW93" i="22"/>
  <c r="AX93" i="22"/>
  <c r="AY93" i="22"/>
  <c r="AZ93" i="22"/>
  <c r="BA93" i="22"/>
  <c r="BB93" i="22"/>
  <c r="BC93" i="22"/>
  <c r="BD93" i="22"/>
  <c r="BE93" i="22"/>
  <c r="BF93" i="22"/>
  <c r="BG93" i="22"/>
  <c r="BH93" i="22"/>
  <c r="BI93" i="22"/>
  <c r="BJ93" i="22"/>
  <c r="BK93" i="22"/>
  <c r="BL93" i="22"/>
  <c r="BM93" i="22"/>
  <c r="BN93" i="22"/>
  <c r="BO93" i="22"/>
  <c r="BP93" i="22"/>
  <c r="BQ93" i="22"/>
  <c r="BR93" i="22"/>
  <c r="BS93" i="22"/>
  <c r="BT93" i="22"/>
  <c r="BU93" i="22"/>
  <c r="BV93" i="22"/>
  <c r="BW93" i="22"/>
  <c r="BX93" i="22"/>
  <c r="BY93" i="22"/>
  <c r="BZ93" i="22"/>
  <c r="CA93" i="22"/>
  <c r="CB93" i="22"/>
  <c r="CC93" i="22"/>
  <c r="CD93" i="22"/>
  <c r="CE93" i="22"/>
  <c r="CF93" i="22"/>
  <c r="CG93" i="22"/>
  <c r="CH93" i="22"/>
  <c r="CI93" i="22"/>
  <c r="CJ93" i="22"/>
  <c r="CK93" i="22"/>
  <c r="CL93" i="22"/>
  <c r="CM93" i="22"/>
  <c r="CN93" i="22"/>
  <c r="CO93" i="22"/>
  <c r="CP93" i="22"/>
  <c r="CQ93" i="22"/>
  <c r="CR93" i="22"/>
  <c r="CS93" i="22"/>
  <c r="CT93" i="22"/>
  <c r="CU93" i="22"/>
  <c r="B94" i="22"/>
  <c r="C94" i="22"/>
  <c r="D94" i="22"/>
  <c r="E94" i="22"/>
  <c r="F94" i="22"/>
  <c r="G94" i="22"/>
  <c r="H94" i="22"/>
  <c r="I94" i="22"/>
  <c r="J94" i="22"/>
  <c r="K94" i="22"/>
  <c r="L94" i="22"/>
  <c r="M94" i="22"/>
  <c r="N94" i="22"/>
  <c r="O94" i="22"/>
  <c r="P94" i="22"/>
  <c r="Q94" i="22"/>
  <c r="R94" i="22"/>
  <c r="S94" i="22"/>
  <c r="T94" i="22"/>
  <c r="U94" i="22"/>
  <c r="V94" i="22"/>
  <c r="W94" i="22"/>
  <c r="X94" i="22"/>
  <c r="Y94" i="22"/>
  <c r="Z94" i="22"/>
  <c r="AA94" i="22"/>
  <c r="AB94" i="22"/>
  <c r="AC94" i="22"/>
  <c r="AD94" i="22"/>
  <c r="AE94" i="22"/>
  <c r="AF94" i="22"/>
  <c r="AG94" i="22"/>
  <c r="AH94" i="22"/>
  <c r="AI94" i="22"/>
  <c r="AJ94" i="22"/>
  <c r="AK94" i="22"/>
  <c r="AL94" i="22"/>
  <c r="AM94" i="22"/>
  <c r="AN94" i="22"/>
  <c r="AO94" i="22"/>
  <c r="AP94" i="22"/>
  <c r="AQ94" i="22"/>
  <c r="AR94" i="22"/>
  <c r="AS94" i="22"/>
  <c r="AT94" i="22"/>
  <c r="AU94" i="22"/>
  <c r="AV94" i="22"/>
  <c r="AW94" i="22"/>
  <c r="AX94" i="22"/>
  <c r="AY94" i="22"/>
  <c r="AZ94" i="22"/>
  <c r="BA94" i="22"/>
  <c r="BB94" i="22"/>
  <c r="BC94" i="22"/>
  <c r="BD94" i="22"/>
  <c r="BE94" i="22"/>
  <c r="BF94" i="22"/>
  <c r="BG94" i="22"/>
  <c r="BH94" i="22"/>
  <c r="BI94" i="22"/>
  <c r="BJ94" i="22"/>
  <c r="BK94" i="22"/>
  <c r="BL94" i="22"/>
  <c r="BM94" i="22"/>
  <c r="BN94" i="22"/>
  <c r="BO94" i="22"/>
  <c r="BP94" i="22"/>
  <c r="BQ94" i="22"/>
  <c r="BR94" i="22"/>
  <c r="BS94" i="22"/>
  <c r="BT94" i="22"/>
  <c r="BU94" i="22"/>
  <c r="BV94" i="22"/>
  <c r="BW94" i="22"/>
  <c r="BX94" i="22"/>
  <c r="BY94" i="22"/>
  <c r="BZ94" i="22"/>
  <c r="CA94" i="22"/>
  <c r="CB94" i="22"/>
  <c r="CC94" i="22"/>
  <c r="CD94" i="22"/>
  <c r="CE94" i="22"/>
  <c r="CF94" i="22"/>
  <c r="CG94" i="22"/>
  <c r="CH94" i="22"/>
  <c r="CI94" i="22"/>
  <c r="CJ94" i="22"/>
  <c r="CK94" i="22"/>
  <c r="CL94" i="22"/>
  <c r="CM94" i="22"/>
  <c r="CN94" i="22"/>
  <c r="CO94" i="22"/>
  <c r="CP94" i="22"/>
  <c r="CQ94" i="22"/>
  <c r="CR94" i="22"/>
  <c r="CS94" i="22"/>
  <c r="CT94" i="22"/>
  <c r="CU94" i="22"/>
  <c r="B95" i="22"/>
  <c r="C95" i="22"/>
  <c r="D95" i="22"/>
  <c r="E95" i="22"/>
  <c r="F95" i="22"/>
  <c r="G95" i="22"/>
  <c r="H95" i="22"/>
  <c r="I95" i="22"/>
  <c r="J95" i="22"/>
  <c r="K95" i="22"/>
  <c r="L95" i="22"/>
  <c r="M95" i="22"/>
  <c r="N95" i="22"/>
  <c r="O95" i="22"/>
  <c r="P95" i="22"/>
  <c r="Q95" i="22"/>
  <c r="R95" i="22"/>
  <c r="S95" i="22"/>
  <c r="T95" i="22"/>
  <c r="U95" i="22"/>
  <c r="V95" i="22"/>
  <c r="W95" i="22"/>
  <c r="X95" i="22"/>
  <c r="Y95" i="22"/>
  <c r="Z95" i="22"/>
  <c r="AA95" i="22"/>
  <c r="AB95" i="22"/>
  <c r="AC95" i="22"/>
  <c r="AD95" i="22"/>
  <c r="AE95" i="22"/>
  <c r="AF95" i="22"/>
  <c r="AG95" i="22"/>
  <c r="AH95" i="22"/>
  <c r="AI95" i="22"/>
  <c r="AJ95" i="22"/>
  <c r="AK95" i="22"/>
  <c r="AL95" i="22"/>
  <c r="AM95" i="22"/>
  <c r="AN95" i="22"/>
  <c r="AO95" i="22"/>
  <c r="AP95" i="22"/>
  <c r="AQ95" i="22"/>
  <c r="AR95" i="22"/>
  <c r="AS95" i="22"/>
  <c r="AT95" i="22"/>
  <c r="AU95" i="22"/>
  <c r="AV95" i="22"/>
  <c r="AW95" i="22"/>
  <c r="AX95" i="22"/>
  <c r="AY95" i="22"/>
  <c r="AZ95" i="22"/>
  <c r="BA95" i="22"/>
  <c r="BB95" i="22"/>
  <c r="BC95" i="22"/>
  <c r="BD95" i="22"/>
  <c r="BE95" i="22"/>
  <c r="BF95" i="22"/>
  <c r="BG95" i="22"/>
  <c r="BH95" i="22"/>
  <c r="BI95" i="22"/>
  <c r="BJ95" i="22"/>
  <c r="BK95" i="22"/>
  <c r="BL95" i="22"/>
  <c r="BM95" i="22"/>
  <c r="BN95" i="22"/>
  <c r="BO95" i="22"/>
  <c r="BP95" i="22"/>
  <c r="BQ95" i="22"/>
  <c r="BR95" i="22"/>
  <c r="BS95" i="22"/>
  <c r="BT95" i="22"/>
  <c r="BU95" i="22"/>
  <c r="BV95" i="22"/>
  <c r="BW95" i="22"/>
  <c r="BX95" i="22"/>
  <c r="BY95" i="22"/>
  <c r="BZ95" i="22"/>
  <c r="CA95" i="22"/>
  <c r="CB95" i="22"/>
  <c r="CC95" i="22"/>
  <c r="CD95" i="22"/>
  <c r="CE95" i="22"/>
  <c r="CF95" i="22"/>
  <c r="CG95" i="22"/>
  <c r="CH95" i="22"/>
  <c r="CI95" i="22"/>
  <c r="CJ95" i="22"/>
  <c r="CK95" i="22"/>
  <c r="CL95" i="22"/>
  <c r="CM95" i="22"/>
  <c r="CN95" i="22"/>
  <c r="CO95" i="22"/>
  <c r="CP95" i="22"/>
  <c r="CQ95" i="22"/>
  <c r="CR95" i="22"/>
  <c r="CS95" i="22"/>
  <c r="CT95" i="22"/>
  <c r="CU95" i="22"/>
  <c r="B96" i="22"/>
  <c r="C96" i="22"/>
  <c r="D96" i="22"/>
  <c r="E96" i="22"/>
  <c r="F96" i="22"/>
  <c r="G96" i="22"/>
  <c r="H96" i="22"/>
  <c r="I96" i="22"/>
  <c r="J96" i="22"/>
  <c r="K96" i="22"/>
  <c r="L96" i="22"/>
  <c r="M96" i="22"/>
  <c r="N96" i="22"/>
  <c r="O96" i="22"/>
  <c r="P96" i="22"/>
  <c r="Q96" i="22"/>
  <c r="R96" i="22"/>
  <c r="S96" i="22"/>
  <c r="T96" i="22"/>
  <c r="U96" i="22"/>
  <c r="V96" i="22"/>
  <c r="W96" i="22"/>
  <c r="X96" i="22"/>
  <c r="Y96" i="22"/>
  <c r="Z96" i="22"/>
  <c r="AA96" i="22"/>
  <c r="AB96" i="22"/>
  <c r="AC96" i="22"/>
  <c r="AD96" i="22"/>
  <c r="AE96" i="22"/>
  <c r="AF96" i="22"/>
  <c r="AG96" i="22"/>
  <c r="AH96" i="22"/>
  <c r="AI96" i="22"/>
  <c r="AJ96" i="22"/>
  <c r="AK96" i="22"/>
  <c r="AL96" i="22"/>
  <c r="AM96" i="22"/>
  <c r="AN96" i="22"/>
  <c r="AO96" i="22"/>
  <c r="AP96" i="22"/>
  <c r="AQ96" i="22"/>
  <c r="AR96" i="22"/>
  <c r="AS96" i="22"/>
  <c r="AT96" i="22"/>
  <c r="AU96" i="22"/>
  <c r="AV96" i="22"/>
  <c r="AW96" i="22"/>
  <c r="AX96" i="22"/>
  <c r="AY96" i="22"/>
  <c r="AZ96" i="22"/>
  <c r="BA96" i="22"/>
  <c r="BB96" i="22"/>
  <c r="BC96" i="22"/>
  <c r="BD96" i="22"/>
  <c r="BE96" i="22"/>
  <c r="BF96" i="22"/>
  <c r="BG96" i="22"/>
  <c r="BH96" i="22"/>
  <c r="BI96" i="22"/>
  <c r="BJ96" i="22"/>
  <c r="BK96" i="22"/>
  <c r="BL96" i="22"/>
  <c r="BM96" i="22"/>
  <c r="BN96" i="22"/>
  <c r="BO96" i="22"/>
  <c r="BP96" i="22"/>
  <c r="BQ96" i="22"/>
  <c r="BR96" i="22"/>
  <c r="BS96" i="22"/>
  <c r="BT96" i="22"/>
  <c r="BU96" i="22"/>
  <c r="BV96" i="22"/>
  <c r="BW96" i="22"/>
  <c r="BX96" i="22"/>
  <c r="BY96" i="22"/>
  <c r="BZ96" i="22"/>
  <c r="CA96" i="22"/>
  <c r="CB96" i="22"/>
  <c r="CC96" i="22"/>
  <c r="CD96" i="22"/>
  <c r="CE96" i="22"/>
  <c r="CF96" i="22"/>
  <c r="CG96" i="22"/>
  <c r="CH96" i="22"/>
  <c r="CI96" i="22"/>
  <c r="CJ96" i="22"/>
  <c r="CK96" i="22"/>
  <c r="CL96" i="22"/>
  <c r="CM96" i="22"/>
  <c r="CN96" i="22"/>
  <c r="CO96" i="22"/>
  <c r="CP96" i="22"/>
  <c r="CQ96" i="22"/>
  <c r="CR96" i="22"/>
  <c r="CS96" i="22"/>
  <c r="CT96" i="22"/>
  <c r="CU96" i="22"/>
  <c r="B97" i="22"/>
  <c r="C97" i="22"/>
  <c r="D97" i="22"/>
  <c r="E97" i="22"/>
  <c r="F97" i="22"/>
  <c r="G97" i="22"/>
  <c r="H97" i="22"/>
  <c r="I97" i="22"/>
  <c r="J97" i="22"/>
  <c r="K97" i="22"/>
  <c r="L97" i="22"/>
  <c r="M97" i="22"/>
  <c r="N97" i="22"/>
  <c r="O97" i="22"/>
  <c r="P97" i="22"/>
  <c r="Q97" i="22"/>
  <c r="R97" i="22"/>
  <c r="S97" i="22"/>
  <c r="T97" i="22"/>
  <c r="U97" i="22"/>
  <c r="V97" i="22"/>
  <c r="W97" i="22"/>
  <c r="X97" i="22"/>
  <c r="Y97" i="22"/>
  <c r="Z97" i="22"/>
  <c r="AA97" i="22"/>
  <c r="AB97" i="22"/>
  <c r="AC97" i="22"/>
  <c r="AD97" i="22"/>
  <c r="AE97" i="22"/>
  <c r="AF97" i="22"/>
  <c r="AG97" i="22"/>
  <c r="AH97" i="22"/>
  <c r="AI97" i="22"/>
  <c r="AJ97" i="22"/>
  <c r="AK97" i="22"/>
  <c r="AL97" i="22"/>
  <c r="AM97" i="22"/>
  <c r="AN97" i="22"/>
  <c r="AO97" i="22"/>
  <c r="AP97" i="22"/>
  <c r="AQ97" i="22"/>
  <c r="AR97" i="22"/>
  <c r="AS97" i="22"/>
  <c r="AT97" i="22"/>
  <c r="AU97" i="22"/>
  <c r="AV97" i="22"/>
  <c r="AW97" i="22"/>
  <c r="AX97" i="22"/>
  <c r="AY97" i="22"/>
  <c r="AZ97" i="22"/>
  <c r="BA97" i="22"/>
  <c r="BB97" i="22"/>
  <c r="BC97" i="22"/>
  <c r="BD97" i="22"/>
  <c r="BE97" i="22"/>
  <c r="BF97" i="22"/>
  <c r="BG97" i="22"/>
  <c r="BH97" i="22"/>
  <c r="BI97" i="22"/>
  <c r="BJ97" i="22"/>
  <c r="BK97" i="22"/>
  <c r="BL97" i="22"/>
  <c r="BM97" i="22"/>
  <c r="BN97" i="22"/>
  <c r="BO97" i="22"/>
  <c r="BP97" i="22"/>
  <c r="BQ97" i="22"/>
  <c r="BR97" i="22"/>
  <c r="BS97" i="22"/>
  <c r="BT97" i="22"/>
  <c r="BU97" i="22"/>
  <c r="BV97" i="22"/>
  <c r="BW97" i="22"/>
  <c r="BX97" i="22"/>
  <c r="BY97" i="22"/>
  <c r="BZ97" i="22"/>
  <c r="CA97" i="22"/>
  <c r="CB97" i="22"/>
  <c r="CC97" i="22"/>
  <c r="CD97" i="22"/>
  <c r="CE97" i="22"/>
  <c r="CF97" i="22"/>
  <c r="CG97" i="22"/>
  <c r="CH97" i="22"/>
  <c r="CI97" i="22"/>
  <c r="CJ97" i="22"/>
  <c r="CK97" i="22"/>
  <c r="CL97" i="22"/>
  <c r="CM97" i="22"/>
  <c r="CN97" i="22"/>
  <c r="CO97" i="22"/>
  <c r="CP97" i="22"/>
  <c r="CQ97" i="22"/>
  <c r="CR97" i="22"/>
  <c r="CS97" i="22"/>
  <c r="CT97" i="22"/>
  <c r="CU97" i="22"/>
  <c r="B98" i="22"/>
  <c r="C98" i="22"/>
  <c r="D98" i="22"/>
  <c r="E98" i="22"/>
  <c r="F98" i="22"/>
  <c r="G98" i="22"/>
  <c r="H98" i="22"/>
  <c r="I98" i="22"/>
  <c r="J98" i="22"/>
  <c r="K98" i="22"/>
  <c r="L98" i="22"/>
  <c r="M98" i="22"/>
  <c r="N98" i="22"/>
  <c r="O98" i="22"/>
  <c r="P98" i="22"/>
  <c r="Q98" i="22"/>
  <c r="R98" i="22"/>
  <c r="S98" i="22"/>
  <c r="T98" i="22"/>
  <c r="U98" i="22"/>
  <c r="V98" i="22"/>
  <c r="W98" i="22"/>
  <c r="X98" i="22"/>
  <c r="Y98" i="22"/>
  <c r="Z98" i="22"/>
  <c r="AA98" i="22"/>
  <c r="AB98" i="22"/>
  <c r="AC98" i="22"/>
  <c r="AD98" i="22"/>
  <c r="AE98" i="22"/>
  <c r="AF98" i="22"/>
  <c r="AG98" i="22"/>
  <c r="AH98" i="22"/>
  <c r="AI98" i="22"/>
  <c r="AJ98" i="22"/>
  <c r="AK98" i="22"/>
  <c r="AL98" i="22"/>
  <c r="AM98" i="22"/>
  <c r="AN98" i="22"/>
  <c r="AO98" i="22"/>
  <c r="AP98" i="22"/>
  <c r="AQ98" i="22"/>
  <c r="AR98" i="22"/>
  <c r="AS98" i="22"/>
  <c r="AT98" i="22"/>
  <c r="AU98" i="22"/>
  <c r="AV98" i="22"/>
  <c r="AW98" i="22"/>
  <c r="AX98" i="22"/>
  <c r="AY98" i="22"/>
  <c r="AZ98" i="22"/>
  <c r="BA98" i="22"/>
  <c r="BB98" i="22"/>
  <c r="BC98" i="22"/>
  <c r="BD98" i="22"/>
  <c r="BE98" i="22"/>
  <c r="BF98" i="22"/>
  <c r="BG98" i="22"/>
  <c r="BH98" i="22"/>
  <c r="BI98" i="22"/>
  <c r="BJ98" i="22"/>
  <c r="BK98" i="22"/>
  <c r="BL98" i="22"/>
  <c r="BM98" i="22"/>
  <c r="BN98" i="22"/>
  <c r="BO98" i="22"/>
  <c r="BP98" i="22"/>
  <c r="BQ98" i="22"/>
  <c r="BR98" i="22"/>
  <c r="BS98" i="22"/>
  <c r="BT98" i="22"/>
  <c r="BU98" i="22"/>
  <c r="BV98" i="22"/>
  <c r="BW98" i="22"/>
  <c r="BX98" i="22"/>
  <c r="BY98" i="22"/>
  <c r="BZ98" i="22"/>
  <c r="CA98" i="22"/>
  <c r="CB98" i="22"/>
  <c r="CC98" i="22"/>
  <c r="CD98" i="22"/>
  <c r="CE98" i="22"/>
  <c r="CF98" i="22"/>
  <c r="CG98" i="22"/>
  <c r="CH98" i="22"/>
  <c r="CI98" i="22"/>
  <c r="CJ98" i="22"/>
  <c r="CK98" i="22"/>
  <c r="CL98" i="22"/>
  <c r="CM98" i="22"/>
  <c r="CN98" i="22"/>
  <c r="CO98" i="22"/>
  <c r="CP98" i="22"/>
  <c r="CQ98" i="22"/>
  <c r="CR98" i="22"/>
  <c r="CS98" i="22"/>
  <c r="CT98" i="22"/>
  <c r="CU98" i="22"/>
  <c r="B99" i="22"/>
  <c r="C99" i="22"/>
  <c r="D99" i="22"/>
  <c r="E99" i="22"/>
  <c r="F99" i="22"/>
  <c r="G99" i="22"/>
  <c r="H99" i="22"/>
  <c r="I99" i="22"/>
  <c r="J99" i="22"/>
  <c r="K99" i="22"/>
  <c r="L99" i="22"/>
  <c r="M99" i="22"/>
  <c r="N99" i="22"/>
  <c r="O99" i="22"/>
  <c r="P99" i="22"/>
  <c r="Q99" i="22"/>
  <c r="R99" i="22"/>
  <c r="S99" i="22"/>
  <c r="T99" i="22"/>
  <c r="U99" i="22"/>
  <c r="V99" i="22"/>
  <c r="W99" i="22"/>
  <c r="X99" i="22"/>
  <c r="Y99" i="22"/>
  <c r="Z99" i="22"/>
  <c r="AA99" i="22"/>
  <c r="AB99" i="22"/>
  <c r="AC99" i="22"/>
  <c r="AD99" i="22"/>
  <c r="AE99" i="22"/>
  <c r="AF99" i="22"/>
  <c r="AG99" i="22"/>
  <c r="AH99" i="22"/>
  <c r="AI99" i="22"/>
  <c r="AJ99" i="22"/>
  <c r="AK99" i="22"/>
  <c r="AL99" i="22"/>
  <c r="AM99" i="22"/>
  <c r="AN99" i="22"/>
  <c r="AO99" i="22"/>
  <c r="AP99" i="22"/>
  <c r="AQ99" i="22"/>
  <c r="AR99" i="22"/>
  <c r="AS99" i="22"/>
  <c r="AT99" i="22"/>
  <c r="AU99" i="22"/>
  <c r="AV99" i="22"/>
  <c r="AW99" i="22"/>
  <c r="AX99" i="22"/>
  <c r="AY99" i="22"/>
  <c r="AZ99" i="22"/>
  <c r="BA99" i="22"/>
  <c r="BB99" i="22"/>
  <c r="BC99" i="22"/>
  <c r="BD99" i="22"/>
  <c r="BE99" i="22"/>
  <c r="BF99" i="22"/>
  <c r="BG99" i="22"/>
  <c r="BH99" i="22"/>
  <c r="BI99" i="22"/>
  <c r="BJ99" i="22"/>
  <c r="BK99" i="22"/>
  <c r="BL99" i="22"/>
  <c r="BM99" i="22"/>
  <c r="BN99" i="22"/>
  <c r="BO99" i="22"/>
  <c r="BP99" i="22"/>
  <c r="BQ99" i="22"/>
  <c r="BR99" i="22"/>
  <c r="BS99" i="22"/>
  <c r="BT99" i="22"/>
  <c r="BU99" i="22"/>
  <c r="BV99" i="22"/>
  <c r="BW99" i="22"/>
  <c r="BX99" i="22"/>
  <c r="BY99" i="22"/>
  <c r="BZ99" i="22"/>
  <c r="CA99" i="22"/>
  <c r="CB99" i="22"/>
  <c r="CC99" i="22"/>
  <c r="CD99" i="22"/>
  <c r="CE99" i="22"/>
  <c r="CF99" i="22"/>
  <c r="CG99" i="22"/>
  <c r="CH99" i="22"/>
  <c r="CI99" i="22"/>
  <c r="CJ99" i="22"/>
  <c r="CK99" i="22"/>
  <c r="CL99" i="22"/>
  <c r="CM99" i="22"/>
  <c r="CN99" i="22"/>
  <c r="CO99" i="22"/>
  <c r="CP99" i="22"/>
  <c r="CQ99" i="22"/>
  <c r="CR99" i="22"/>
  <c r="CS99" i="22"/>
  <c r="CT99" i="22"/>
  <c r="CU99" i="22"/>
  <c r="C2" i="22"/>
  <c r="D2" i="22"/>
  <c r="E2" i="22"/>
  <c r="F2" i="22"/>
  <c r="G2" i="22"/>
  <c r="H2" i="22"/>
  <c r="I2" i="22"/>
  <c r="J2" i="22"/>
  <c r="K2" i="22"/>
  <c r="L2" i="22"/>
  <c r="M2" i="22"/>
  <c r="N2" i="22"/>
  <c r="O2" i="22"/>
  <c r="P2" i="22"/>
  <c r="Q2" i="22"/>
  <c r="R2" i="22"/>
  <c r="S2" i="22"/>
  <c r="T2" i="22"/>
  <c r="U2" i="22"/>
  <c r="V2" i="22"/>
  <c r="W2" i="22"/>
  <c r="X2" i="22"/>
  <c r="Y2" i="22"/>
  <c r="Z2" i="22"/>
  <c r="AA2" i="22"/>
  <c r="AB2" i="22"/>
  <c r="AC2" i="22"/>
  <c r="AD2" i="22"/>
  <c r="AE2" i="22"/>
  <c r="AF2" i="22"/>
  <c r="AG2" i="22"/>
  <c r="AH2" i="22"/>
  <c r="AI2" i="22"/>
  <c r="AJ2" i="22"/>
  <c r="AK2" i="22"/>
  <c r="AL2" i="22"/>
  <c r="AM2" i="22"/>
  <c r="AN2" i="22"/>
  <c r="AO2" i="22"/>
  <c r="AP2" i="22"/>
  <c r="AQ2" i="22"/>
  <c r="AR2" i="22"/>
  <c r="AS2" i="22"/>
  <c r="AT2" i="22"/>
  <c r="AU2" i="22"/>
  <c r="AV2" i="22"/>
  <c r="AW2" i="22"/>
  <c r="AX2" i="22"/>
  <c r="AY2" i="22"/>
  <c r="AZ2" i="22"/>
  <c r="BA2" i="22"/>
  <c r="BB2" i="22"/>
  <c r="BC2" i="22"/>
  <c r="BD2" i="22"/>
  <c r="BE2" i="22"/>
  <c r="BF2" i="22"/>
  <c r="BG2" i="22"/>
  <c r="BH2" i="22"/>
  <c r="BI2" i="22"/>
  <c r="BJ2" i="22"/>
  <c r="BK2" i="22"/>
  <c r="BL2" i="22"/>
  <c r="BM2" i="22"/>
  <c r="BN2" i="22"/>
  <c r="BO2" i="22"/>
  <c r="BP2" i="22"/>
  <c r="BQ2" i="22"/>
  <c r="BR2" i="22"/>
  <c r="BS2" i="22"/>
  <c r="BT2" i="22"/>
  <c r="BU2" i="22"/>
  <c r="BV2" i="22"/>
  <c r="BW2" i="22"/>
  <c r="BX2" i="22"/>
  <c r="BY2" i="22"/>
  <c r="BZ2" i="22"/>
  <c r="CA2" i="22"/>
  <c r="CB2" i="22"/>
  <c r="CC2" i="22"/>
  <c r="CD2" i="22"/>
  <c r="CE2" i="22"/>
  <c r="CF2" i="22"/>
  <c r="CG2" i="22"/>
  <c r="CH2" i="22"/>
  <c r="CI2" i="22"/>
  <c r="CJ2" i="22"/>
  <c r="CK2" i="22"/>
  <c r="CL2" i="22"/>
  <c r="CM2" i="22"/>
  <c r="CN2" i="22"/>
  <c r="CO2" i="22"/>
  <c r="CP2" i="22"/>
  <c r="CQ2" i="22"/>
  <c r="CR2" i="22"/>
  <c r="CS2" i="22"/>
  <c r="CT2" i="22"/>
  <c r="CU2" i="22"/>
  <c r="B2" i="22"/>
  <c r="B3" i="20"/>
  <c r="C3" i="20"/>
  <c r="F3" i="20"/>
  <c r="G3" i="20"/>
  <c r="H3" i="20"/>
  <c r="I3" i="20"/>
  <c r="J3" i="20"/>
  <c r="K3" i="20"/>
  <c r="L3" i="20"/>
  <c r="M3" i="20"/>
  <c r="N3" i="20"/>
  <c r="P3" i="20"/>
  <c r="Q3" i="20"/>
  <c r="R3" i="20"/>
  <c r="S3" i="20"/>
  <c r="T3" i="20"/>
  <c r="U3" i="20"/>
  <c r="V3" i="20"/>
  <c r="W3" i="20"/>
  <c r="X3" i="20"/>
  <c r="Y3" i="20"/>
  <c r="Z3" i="20"/>
  <c r="AA3" i="20"/>
  <c r="AB3" i="20"/>
  <c r="AC3" i="20"/>
  <c r="AD3" i="20"/>
  <c r="AE3" i="20"/>
  <c r="AF3" i="20"/>
  <c r="AG3" i="20"/>
  <c r="AH3" i="20"/>
  <c r="AI3" i="20"/>
  <c r="AK3" i="20"/>
  <c r="AL3" i="20"/>
  <c r="AM3" i="20"/>
  <c r="AO3" i="20"/>
  <c r="AP3" i="20"/>
  <c r="AQ3" i="20"/>
  <c r="AR3" i="20"/>
  <c r="AS3" i="20"/>
  <c r="AT3" i="20"/>
  <c r="AU3" i="20"/>
  <c r="AV3" i="20"/>
  <c r="AW3" i="20"/>
  <c r="AX3" i="20"/>
  <c r="AY3" i="20"/>
  <c r="AZ3" i="20"/>
  <c r="BA3" i="20"/>
  <c r="BB3" i="20"/>
  <c r="BC3" i="20"/>
  <c r="BD3" i="20"/>
  <c r="BE3" i="20"/>
  <c r="BF3" i="20"/>
  <c r="BG3" i="20"/>
  <c r="BH3" i="20"/>
  <c r="BI3" i="20"/>
  <c r="BJ3" i="20"/>
  <c r="BK3" i="20"/>
  <c r="BL3" i="20"/>
  <c r="BM3" i="20"/>
  <c r="BN3" i="20"/>
  <c r="BO3" i="20"/>
  <c r="BP3" i="20"/>
  <c r="BQ3" i="20"/>
  <c r="BR3" i="20"/>
  <c r="BS3" i="20"/>
  <c r="BT3" i="20"/>
  <c r="BU3" i="20"/>
  <c r="BV3" i="20"/>
  <c r="BW3" i="20"/>
  <c r="BX3" i="20"/>
  <c r="BY3" i="20"/>
  <c r="BZ3" i="20"/>
  <c r="CA3" i="20"/>
  <c r="CB3" i="20"/>
  <c r="CC3" i="20"/>
  <c r="CD3" i="20"/>
  <c r="CE3" i="20"/>
  <c r="CF3" i="20"/>
  <c r="CG3" i="20"/>
  <c r="CH3" i="20"/>
  <c r="CI3" i="20"/>
  <c r="CJ3" i="20"/>
  <c r="CK3" i="20"/>
  <c r="CL3" i="20"/>
  <c r="CM3" i="20"/>
  <c r="CN3" i="20"/>
  <c r="CO3" i="20"/>
  <c r="CP3" i="20"/>
  <c r="CQ3" i="20"/>
  <c r="CR3" i="20"/>
  <c r="CX3" i="20"/>
  <c r="CY3" i="20"/>
  <c r="CZ3" i="20"/>
  <c r="DA3" i="20"/>
  <c r="DD3" i="20"/>
  <c r="DE3" i="20"/>
  <c r="DF3" i="20"/>
  <c r="DG3" i="20"/>
  <c r="DH3" i="20"/>
  <c r="B4" i="20"/>
  <c r="F4" i="20"/>
  <c r="G4" i="20"/>
  <c r="H4" i="20"/>
  <c r="I4" i="20"/>
  <c r="J4" i="20"/>
  <c r="K4" i="20"/>
  <c r="L4" i="20"/>
  <c r="M4" i="20"/>
  <c r="N4" i="20"/>
  <c r="O4" i="20"/>
  <c r="P4" i="20"/>
  <c r="Q4" i="20"/>
  <c r="R4" i="20"/>
  <c r="S4" i="20"/>
  <c r="T4" i="20"/>
  <c r="U4" i="20"/>
  <c r="V4" i="20"/>
  <c r="W4" i="20"/>
  <c r="X4" i="20"/>
  <c r="Y4" i="20"/>
  <c r="Z4" i="20"/>
  <c r="AA4" i="20"/>
  <c r="AB4" i="20"/>
  <c r="AC4" i="20"/>
  <c r="AD4" i="20"/>
  <c r="AE4" i="20"/>
  <c r="AF4" i="20"/>
  <c r="AG4" i="20"/>
  <c r="AH4" i="20"/>
  <c r="AI4" i="20"/>
  <c r="AK4" i="20"/>
  <c r="AL4" i="20"/>
  <c r="AM4" i="20"/>
  <c r="AO4" i="20"/>
  <c r="AP4" i="20"/>
  <c r="AQ4" i="20"/>
  <c r="AR4" i="20"/>
  <c r="AS4" i="20"/>
  <c r="AT4" i="20"/>
  <c r="AU4" i="20"/>
  <c r="AV4" i="20"/>
  <c r="AW4" i="20"/>
  <c r="AX4" i="20"/>
  <c r="AY4" i="20"/>
  <c r="AZ4" i="20"/>
  <c r="BA4" i="20"/>
  <c r="BB4" i="20"/>
  <c r="BC4" i="20"/>
  <c r="BD4" i="20"/>
  <c r="BE4" i="20"/>
  <c r="BF4" i="20"/>
  <c r="BG4" i="20"/>
  <c r="BH4" i="20"/>
  <c r="BI4" i="20"/>
  <c r="BJ4" i="20"/>
  <c r="BK4" i="20"/>
  <c r="BL4" i="20"/>
  <c r="BM4" i="20"/>
  <c r="BN4" i="20"/>
  <c r="BO4" i="20"/>
  <c r="BP4" i="20"/>
  <c r="BQ4" i="20"/>
  <c r="BR4" i="20"/>
  <c r="BS4" i="20"/>
  <c r="BT4" i="20"/>
  <c r="BU4" i="20"/>
  <c r="BV4" i="20"/>
  <c r="BW4" i="20"/>
  <c r="BX4" i="20"/>
  <c r="BY4" i="20"/>
  <c r="BZ4" i="20"/>
  <c r="CA4" i="20"/>
  <c r="CB4" i="20"/>
  <c r="CC4" i="20"/>
  <c r="CD4" i="20"/>
  <c r="CE4" i="20"/>
  <c r="CF4" i="20"/>
  <c r="CG4" i="20"/>
  <c r="CH4" i="20"/>
  <c r="CI4" i="20"/>
  <c r="CJ4" i="20"/>
  <c r="CK4" i="20"/>
  <c r="CL4" i="20"/>
  <c r="CM4" i="20"/>
  <c r="CN4" i="20"/>
  <c r="CO4" i="20"/>
  <c r="CP4" i="20"/>
  <c r="CQ4" i="20"/>
  <c r="CR4" i="20"/>
  <c r="CX4" i="20"/>
  <c r="CY4" i="20"/>
  <c r="CZ4" i="20"/>
  <c r="DA4" i="20"/>
  <c r="DB4" i="20"/>
  <c r="DC4" i="20"/>
  <c r="DD4" i="20"/>
  <c r="DE4" i="20"/>
  <c r="DF4" i="20"/>
  <c r="DG4" i="20"/>
  <c r="DH4" i="20"/>
  <c r="B5" i="20"/>
  <c r="F5" i="20"/>
  <c r="G5" i="20"/>
  <c r="H5" i="20"/>
  <c r="I5" i="20"/>
  <c r="J5" i="20"/>
  <c r="K5" i="20"/>
  <c r="L5" i="20"/>
  <c r="M5" i="20"/>
  <c r="N5" i="20"/>
  <c r="O5" i="20"/>
  <c r="P5" i="20"/>
  <c r="Q5" i="20"/>
  <c r="R5" i="20"/>
  <c r="S5" i="20"/>
  <c r="T5" i="20"/>
  <c r="U5" i="20"/>
  <c r="V5" i="20"/>
  <c r="W5" i="20"/>
  <c r="X5" i="20"/>
  <c r="Y5" i="20"/>
  <c r="Z5" i="20"/>
  <c r="AA5" i="20"/>
  <c r="AB5" i="20"/>
  <c r="AC5" i="20"/>
  <c r="AD5" i="20"/>
  <c r="AE5" i="20"/>
  <c r="AF5" i="20"/>
  <c r="AG5" i="20"/>
  <c r="AH5" i="20"/>
  <c r="AI5" i="20"/>
  <c r="AK5" i="20"/>
  <c r="AL5" i="20"/>
  <c r="AM5" i="20"/>
  <c r="AO5" i="20"/>
  <c r="AP5" i="20"/>
  <c r="AQ5" i="20"/>
  <c r="AR5" i="20"/>
  <c r="AS5" i="20"/>
  <c r="AT5" i="20"/>
  <c r="AU5" i="20"/>
  <c r="AV5" i="20"/>
  <c r="AW5" i="20"/>
  <c r="AX5" i="20"/>
  <c r="AY5" i="20"/>
  <c r="AZ5" i="20"/>
  <c r="BA5" i="20"/>
  <c r="BB5" i="20"/>
  <c r="BC5" i="20"/>
  <c r="BD5" i="20"/>
  <c r="BE5" i="20"/>
  <c r="BF5" i="20"/>
  <c r="BG5" i="20"/>
  <c r="BH5" i="20"/>
  <c r="BI5" i="20"/>
  <c r="BJ5" i="20"/>
  <c r="BK5" i="20"/>
  <c r="BL5" i="20"/>
  <c r="BM5" i="20"/>
  <c r="BN5" i="20"/>
  <c r="BO5" i="20"/>
  <c r="BP5" i="20"/>
  <c r="BQ5" i="20"/>
  <c r="BR5" i="20"/>
  <c r="BS5" i="20"/>
  <c r="BT5" i="20"/>
  <c r="BU5" i="20"/>
  <c r="BV5" i="20"/>
  <c r="BW5" i="20"/>
  <c r="BX5" i="20"/>
  <c r="BY5" i="20"/>
  <c r="BZ5" i="20"/>
  <c r="CA5" i="20"/>
  <c r="CB5" i="20"/>
  <c r="CC5" i="20"/>
  <c r="CD5" i="20"/>
  <c r="CE5" i="20"/>
  <c r="CF5" i="20"/>
  <c r="CG5" i="20"/>
  <c r="CH5" i="20"/>
  <c r="CI5" i="20"/>
  <c r="CJ5" i="20"/>
  <c r="CK5" i="20"/>
  <c r="CL5" i="20"/>
  <c r="CM5" i="20"/>
  <c r="CN5" i="20"/>
  <c r="CO5" i="20"/>
  <c r="CP5" i="20"/>
  <c r="CQ5" i="20"/>
  <c r="CR5" i="20"/>
  <c r="CX5" i="20"/>
  <c r="CY5" i="20"/>
  <c r="CZ5" i="20"/>
  <c r="DA5" i="20"/>
  <c r="DB5" i="20"/>
  <c r="DC5" i="20"/>
  <c r="DD5" i="20"/>
  <c r="DE5" i="20"/>
  <c r="DF5" i="20"/>
  <c r="DG5" i="20"/>
  <c r="DH5" i="20"/>
  <c r="B6" i="20"/>
  <c r="F6" i="20"/>
  <c r="G6" i="20"/>
  <c r="H6" i="20"/>
  <c r="I6" i="20"/>
  <c r="J6" i="20"/>
  <c r="K6" i="20"/>
  <c r="L6" i="20"/>
  <c r="M6" i="20"/>
  <c r="N6" i="20"/>
  <c r="O6" i="20"/>
  <c r="P6" i="20"/>
  <c r="Q6" i="20"/>
  <c r="R6" i="20"/>
  <c r="S6" i="20"/>
  <c r="T6" i="20"/>
  <c r="U6" i="20"/>
  <c r="V6" i="20"/>
  <c r="W6" i="20"/>
  <c r="X6" i="20"/>
  <c r="Y6" i="20"/>
  <c r="Z6" i="20"/>
  <c r="AA6" i="20"/>
  <c r="AB6" i="20"/>
  <c r="AC6" i="20"/>
  <c r="AD6" i="20"/>
  <c r="AE6" i="20"/>
  <c r="AF6" i="20"/>
  <c r="AG6" i="20"/>
  <c r="AH6" i="20"/>
  <c r="AI6" i="20"/>
  <c r="AJ6" i="20"/>
  <c r="AK6" i="20"/>
  <c r="AL6" i="20"/>
  <c r="AM6" i="20"/>
  <c r="AN6" i="20"/>
  <c r="AO6" i="20"/>
  <c r="AP6" i="20"/>
  <c r="AQ6" i="20"/>
  <c r="AR6" i="20"/>
  <c r="AS6" i="20"/>
  <c r="AT6" i="20"/>
  <c r="AU6" i="20"/>
  <c r="AV6" i="20"/>
  <c r="AW6" i="20"/>
  <c r="AX6" i="20"/>
  <c r="AY6" i="20"/>
  <c r="AZ6" i="20"/>
  <c r="BA6" i="20"/>
  <c r="BB6" i="20"/>
  <c r="BC6" i="20"/>
  <c r="BD6" i="20"/>
  <c r="BE6" i="20"/>
  <c r="BF6" i="20"/>
  <c r="BG6" i="20"/>
  <c r="BH6" i="20"/>
  <c r="BI6" i="20"/>
  <c r="BJ6" i="20"/>
  <c r="BK6" i="20"/>
  <c r="BL6" i="20"/>
  <c r="BM6" i="20"/>
  <c r="BN6" i="20"/>
  <c r="BO6" i="20"/>
  <c r="BP6" i="20"/>
  <c r="BQ6" i="20"/>
  <c r="BR6" i="20"/>
  <c r="BS6" i="20"/>
  <c r="BT6" i="20"/>
  <c r="BU6" i="20"/>
  <c r="BV6" i="20"/>
  <c r="BW6" i="20"/>
  <c r="BX6" i="20"/>
  <c r="BY6" i="20"/>
  <c r="BZ6" i="20"/>
  <c r="CA6" i="20"/>
  <c r="CB6" i="20"/>
  <c r="CC6" i="20"/>
  <c r="CD6" i="20"/>
  <c r="CE6" i="20"/>
  <c r="CF6" i="20"/>
  <c r="CG6" i="20"/>
  <c r="CH6" i="20"/>
  <c r="CI6" i="20"/>
  <c r="CJ6" i="20"/>
  <c r="CK6" i="20"/>
  <c r="CL6" i="20"/>
  <c r="CM6" i="20"/>
  <c r="CN6" i="20"/>
  <c r="CO6" i="20"/>
  <c r="CP6" i="20"/>
  <c r="CQ6" i="20"/>
  <c r="CR6" i="20"/>
  <c r="CS6" i="20"/>
  <c r="CT6" i="20"/>
  <c r="CU6" i="20"/>
  <c r="CV6" i="20"/>
  <c r="CW6" i="20"/>
  <c r="CX6" i="20"/>
  <c r="CY6" i="20"/>
  <c r="CZ6" i="20"/>
  <c r="DA6" i="20"/>
  <c r="DB6" i="20"/>
  <c r="DC6" i="20"/>
  <c r="DD6" i="20"/>
  <c r="DE6" i="20"/>
  <c r="DF6" i="20"/>
  <c r="DG6" i="20"/>
  <c r="DH6" i="20"/>
  <c r="DI6" i="20"/>
  <c r="B7" i="20"/>
  <c r="C7" i="20"/>
  <c r="F7" i="20"/>
  <c r="G7" i="20"/>
  <c r="H7" i="20"/>
  <c r="I7" i="20"/>
  <c r="J7" i="20"/>
  <c r="K7" i="20"/>
  <c r="L7" i="20"/>
  <c r="M7" i="20"/>
  <c r="N7" i="20"/>
  <c r="O7" i="20"/>
  <c r="P7" i="20"/>
  <c r="Q7" i="20"/>
  <c r="R7" i="20"/>
  <c r="S7" i="20"/>
  <c r="T7" i="20"/>
  <c r="U7" i="20"/>
  <c r="V7" i="20"/>
  <c r="W7" i="20"/>
  <c r="X7" i="20"/>
  <c r="Y7" i="20"/>
  <c r="Z7" i="20"/>
  <c r="AA7" i="20"/>
  <c r="AB7" i="20"/>
  <c r="AC7" i="20"/>
  <c r="AD7" i="20"/>
  <c r="AE7" i="20"/>
  <c r="AF7" i="20"/>
  <c r="AG7" i="20"/>
  <c r="AH7" i="20"/>
  <c r="AI7" i="20"/>
  <c r="AJ7" i="20"/>
  <c r="AK7" i="20"/>
  <c r="AL7" i="20"/>
  <c r="AM7" i="20"/>
  <c r="AN7" i="20"/>
  <c r="AO7" i="20"/>
  <c r="AP7" i="20"/>
  <c r="AQ7" i="20"/>
  <c r="AR7" i="20"/>
  <c r="AS7" i="20"/>
  <c r="AT7" i="20"/>
  <c r="AU7" i="20"/>
  <c r="AV7" i="20"/>
  <c r="AW7" i="20"/>
  <c r="AX7" i="20"/>
  <c r="AY7" i="20"/>
  <c r="AZ7" i="20"/>
  <c r="BA7" i="20"/>
  <c r="BB7" i="20"/>
  <c r="BC7" i="20"/>
  <c r="BD7" i="20"/>
  <c r="BE7" i="20"/>
  <c r="BF7" i="20"/>
  <c r="BG7" i="20"/>
  <c r="BH7" i="20"/>
  <c r="BI7" i="20"/>
  <c r="BJ7" i="20"/>
  <c r="BK7" i="20"/>
  <c r="BL7" i="20"/>
  <c r="BM7" i="20"/>
  <c r="BN7" i="20"/>
  <c r="BO7" i="20"/>
  <c r="BP7" i="20"/>
  <c r="BQ7" i="20"/>
  <c r="BR7" i="20"/>
  <c r="BS7" i="20"/>
  <c r="BT7" i="20"/>
  <c r="BU7" i="20"/>
  <c r="BV7" i="20"/>
  <c r="BW7" i="20"/>
  <c r="BX7" i="20"/>
  <c r="BY7" i="20"/>
  <c r="BZ7" i="20"/>
  <c r="CA7" i="20"/>
  <c r="CB7" i="20"/>
  <c r="CC7" i="20"/>
  <c r="CD7" i="20"/>
  <c r="CE7" i="20"/>
  <c r="CF7" i="20"/>
  <c r="CG7" i="20"/>
  <c r="CH7" i="20"/>
  <c r="CI7" i="20"/>
  <c r="CJ7" i="20"/>
  <c r="CK7" i="20"/>
  <c r="CL7" i="20"/>
  <c r="CM7" i="20"/>
  <c r="CN7" i="20"/>
  <c r="CO7" i="20"/>
  <c r="CP7" i="20"/>
  <c r="CQ7" i="20"/>
  <c r="CR7" i="20"/>
  <c r="CS7" i="20"/>
  <c r="CT7" i="20"/>
  <c r="CU7" i="20"/>
  <c r="CV7" i="20"/>
  <c r="CW7" i="20"/>
  <c r="CX7" i="20"/>
  <c r="CY7" i="20"/>
  <c r="CZ7" i="20"/>
  <c r="DA7" i="20"/>
  <c r="DB7" i="20"/>
  <c r="DC7" i="20"/>
  <c r="DD7" i="20"/>
  <c r="DE7" i="20"/>
  <c r="DF7" i="20"/>
  <c r="DG7" i="20"/>
  <c r="DH7" i="20"/>
  <c r="DI7" i="20"/>
  <c r="B8" i="20"/>
  <c r="C8" i="20"/>
  <c r="F8" i="20"/>
  <c r="G8" i="20"/>
  <c r="H8" i="20"/>
  <c r="I8" i="20"/>
  <c r="J8" i="20"/>
  <c r="K8" i="20"/>
  <c r="L8" i="20"/>
  <c r="M8" i="20"/>
  <c r="N8" i="20"/>
  <c r="O8" i="20"/>
  <c r="P8" i="20"/>
  <c r="Q8" i="20"/>
  <c r="R8" i="20"/>
  <c r="S8" i="20"/>
  <c r="T8" i="20"/>
  <c r="U8" i="20"/>
  <c r="V8" i="20"/>
  <c r="W8" i="20"/>
  <c r="X8" i="20"/>
  <c r="Y8" i="20"/>
  <c r="Z8" i="20"/>
  <c r="AA8" i="20"/>
  <c r="AB8" i="20"/>
  <c r="AC8" i="20"/>
  <c r="AD8" i="20"/>
  <c r="AE8" i="20"/>
  <c r="AF8" i="20"/>
  <c r="AG8" i="20"/>
  <c r="AH8" i="20"/>
  <c r="AI8" i="20"/>
  <c r="AJ8" i="20"/>
  <c r="AK8" i="20"/>
  <c r="AL8" i="20"/>
  <c r="AM8" i="20"/>
  <c r="AN8" i="20"/>
  <c r="AO8" i="20"/>
  <c r="AP8" i="20"/>
  <c r="AQ8" i="20"/>
  <c r="AR8" i="20"/>
  <c r="AS8" i="20"/>
  <c r="AT8" i="20"/>
  <c r="AU8" i="20"/>
  <c r="AV8" i="20"/>
  <c r="AW8" i="20"/>
  <c r="AX8" i="20"/>
  <c r="AY8" i="20"/>
  <c r="AZ8" i="20"/>
  <c r="BA8" i="20"/>
  <c r="BB8" i="20"/>
  <c r="BC8" i="20"/>
  <c r="BD8" i="20"/>
  <c r="BE8" i="20"/>
  <c r="BF8" i="20"/>
  <c r="BG8" i="20"/>
  <c r="BH8" i="20"/>
  <c r="BI8" i="20"/>
  <c r="BJ8" i="20"/>
  <c r="BK8" i="20"/>
  <c r="BL8" i="20"/>
  <c r="BM8" i="20"/>
  <c r="BN8" i="20"/>
  <c r="BO8" i="20"/>
  <c r="BP8" i="20"/>
  <c r="BQ8" i="20"/>
  <c r="BR8" i="20"/>
  <c r="BS8" i="20"/>
  <c r="BT8" i="20"/>
  <c r="BU8" i="20"/>
  <c r="BV8" i="20"/>
  <c r="BW8" i="20"/>
  <c r="BX8" i="20"/>
  <c r="BY8" i="20"/>
  <c r="BZ8" i="20"/>
  <c r="CA8" i="20"/>
  <c r="CB8" i="20"/>
  <c r="CC8" i="20"/>
  <c r="CD8" i="20"/>
  <c r="CE8" i="20"/>
  <c r="CF8" i="20"/>
  <c r="CG8" i="20"/>
  <c r="CH8" i="20"/>
  <c r="CI8" i="20"/>
  <c r="CJ8" i="20"/>
  <c r="CK8" i="20"/>
  <c r="CL8" i="20"/>
  <c r="CM8" i="20"/>
  <c r="CN8" i="20"/>
  <c r="CO8" i="20"/>
  <c r="CP8" i="20"/>
  <c r="CQ8" i="20"/>
  <c r="CR8" i="20"/>
  <c r="CS8" i="20"/>
  <c r="CT8" i="20"/>
  <c r="CU8" i="20"/>
  <c r="CV8" i="20"/>
  <c r="CW8" i="20"/>
  <c r="CX8" i="20"/>
  <c r="CY8" i="20"/>
  <c r="CZ8" i="20"/>
  <c r="DA8" i="20"/>
  <c r="DB8" i="20"/>
  <c r="DC8" i="20"/>
  <c r="DD8" i="20"/>
  <c r="DE8" i="20"/>
  <c r="DF8" i="20"/>
  <c r="DG8" i="20"/>
  <c r="DH8" i="20"/>
  <c r="DI8" i="20"/>
  <c r="B9" i="20"/>
  <c r="F9" i="20"/>
  <c r="G9" i="20"/>
  <c r="H9" i="20"/>
  <c r="I9" i="20"/>
  <c r="J9" i="20"/>
  <c r="K9" i="20"/>
  <c r="L9" i="20"/>
  <c r="M9" i="20"/>
  <c r="N9" i="20"/>
  <c r="O9" i="20"/>
  <c r="P9" i="20"/>
  <c r="Q9" i="20"/>
  <c r="R9" i="20"/>
  <c r="S9" i="20"/>
  <c r="T9" i="20"/>
  <c r="U9" i="20"/>
  <c r="V9" i="20"/>
  <c r="W9" i="20"/>
  <c r="X9" i="20"/>
  <c r="Y9" i="20"/>
  <c r="Z9" i="20"/>
  <c r="AA9" i="20"/>
  <c r="AB9" i="20"/>
  <c r="AC9" i="20"/>
  <c r="AD9" i="20"/>
  <c r="AE9" i="20"/>
  <c r="AF9" i="20"/>
  <c r="AG9" i="20"/>
  <c r="AH9" i="20"/>
  <c r="AI9" i="20"/>
  <c r="AJ9" i="20"/>
  <c r="AK9" i="20"/>
  <c r="AL9" i="20"/>
  <c r="AM9" i="20"/>
  <c r="AN9" i="20"/>
  <c r="AO9" i="20"/>
  <c r="AP9" i="20"/>
  <c r="AQ9" i="20"/>
  <c r="AR9" i="20"/>
  <c r="AS9" i="20"/>
  <c r="AT9" i="20"/>
  <c r="AU9" i="20"/>
  <c r="AV9" i="20"/>
  <c r="AW9" i="20"/>
  <c r="AX9" i="20"/>
  <c r="AY9" i="20"/>
  <c r="AZ9" i="20"/>
  <c r="BA9" i="20"/>
  <c r="BB9" i="20"/>
  <c r="BC9" i="20"/>
  <c r="BD9" i="20"/>
  <c r="BE9" i="20"/>
  <c r="BF9" i="20"/>
  <c r="BG9" i="20"/>
  <c r="BH9" i="20"/>
  <c r="BI9" i="20"/>
  <c r="BJ9" i="20"/>
  <c r="BK9" i="20"/>
  <c r="BL9" i="20"/>
  <c r="BM9" i="20"/>
  <c r="BN9" i="20"/>
  <c r="BO9" i="20"/>
  <c r="BP9" i="20"/>
  <c r="BQ9" i="20"/>
  <c r="BR9" i="20"/>
  <c r="BS9" i="20"/>
  <c r="BT9" i="20"/>
  <c r="BU9" i="20"/>
  <c r="BV9" i="20"/>
  <c r="BW9" i="20"/>
  <c r="BX9" i="20"/>
  <c r="BY9" i="20"/>
  <c r="BZ9" i="20"/>
  <c r="CA9" i="20"/>
  <c r="CB9" i="20"/>
  <c r="CC9" i="20"/>
  <c r="CD9" i="20"/>
  <c r="CE9" i="20"/>
  <c r="CF9" i="20"/>
  <c r="CG9" i="20"/>
  <c r="CH9" i="20"/>
  <c r="CI9" i="20"/>
  <c r="CJ9" i="20"/>
  <c r="CK9" i="20"/>
  <c r="CL9" i="20"/>
  <c r="CM9" i="20"/>
  <c r="CN9" i="20"/>
  <c r="CO9" i="20"/>
  <c r="CP9" i="20"/>
  <c r="CQ9" i="20"/>
  <c r="CR9" i="20"/>
  <c r="CS9" i="20"/>
  <c r="CT9" i="20"/>
  <c r="CU9" i="20"/>
  <c r="CV9" i="20"/>
  <c r="CW9" i="20"/>
  <c r="CX9" i="20"/>
  <c r="CY9" i="20"/>
  <c r="CZ9" i="20"/>
  <c r="DA9" i="20"/>
  <c r="DB9" i="20"/>
  <c r="DC9" i="20"/>
  <c r="DD9" i="20"/>
  <c r="DE9" i="20"/>
  <c r="DF9" i="20"/>
  <c r="DG9" i="20"/>
  <c r="DH9" i="20"/>
  <c r="DI9" i="20"/>
  <c r="B10" i="20"/>
  <c r="C10" i="20"/>
  <c r="F10" i="20"/>
  <c r="G10" i="20"/>
  <c r="H10" i="20"/>
  <c r="I10" i="20"/>
  <c r="J10" i="20"/>
  <c r="K10" i="20"/>
  <c r="L10" i="20"/>
  <c r="M10" i="20"/>
  <c r="N10" i="20"/>
  <c r="O10" i="20"/>
  <c r="P10" i="20"/>
  <c r="Q10" i="20"/>
  <c r="R10" i="20"/>
  <c r="S10" i="20"/>
  <c r="T10" i="20"/>
  <c r="U10" i="20"/>
  <c r="V10" i="20"/>
  <c r="W10" i="20"/>
  <c r="X10" i="20"/>
  <c r="Y10" i="20"/>
  <c r="Z10" i="20"/>
  <c r="AA10" i="20"/>
  <c r="AB10" i="20"/>
  <c r="AC10" i="20"/>
  <c r="AD10" i="20"/>
  <c r="AE10" i="20"/>
  <c r="AF10" i="20"/>
  <c r="AG10" i="20"/>
  <c r="AH10" i="20"/>
  <c r="AI10" i="20"/>
  <c r="AJ10" i="20"/>
  <c r="AK10" i="20"/>
  <c r="AL10" i="20"/>
  <c r="AM10" i="20"/>
  <c r="AN10" i="20"/>
  <c r="AO10" i="20"/>
  <c r="AP10" i="20"/>
  <c r="AQ10" i="20"/>
  <c r="AR10" i="20"/>
  <c r="AS10" i="20"/>
  <c r="AT10" i="20"/>
  <c r="AU10" i="20"/>
  <c r="AV10" i="20"/>
  <c r="AW10" i="20"/>
  <c r="AX10" i="20"/>
  <c r="AY10" i="20"/>
  <c r="AZ10" i="20"/>
  <c r="BA10" i="20"/>
  <c r="BB10" i="20"/>
  <c r="BC10" i="20"/>
  <c r="BD10" i="20"/>
  <c r="BE10" i="20"/>
  <c r="BF10" i="20"/>
  <c r="BG10" i="20"/>
  <c r="BH10" i="20"/>
  <c r="BI10" i="20"/>
  <c r="BJ10" i="20"/>
  <c r="BK10" i="20"/>
  <c r="BL10" i="20"/>
  <c r="BM10" i="20"/>
  <c r="BN10" i="20"/>
  <c r="BO10" i="20"/>
  <c r="BP10" i="20"/>
  <c r="BQ10" i="20"/>
  <c r="BR10" i="20"/>
  <c r="BS10" i="20"/>
  <c r="BT10" i="20"/>
  <c r="BU10" i="20"/>
  <c r="BV10" i="20"/>
  <c r="BW10" i="20"/>
  <c r="BX10" i="20"/>
  <c r="BY10" i="20"/>
  <c r="BZ10" i="20"/>
  <c r="CA10" i="20"/>
  <c r="CB10" i="20"/>
  <c r="CC10" i="20"/>
  <c r="CD10" i="20"/>
  <c r="CE10" i="20"/>
  <c r="CF10" i="20"/>
  <c r="CG10" i="20"/>
  <c r="CH10" i="20"/>
  <c r="CI10" i="20"/>
  <c r="CJ10" i="20"/>
  <c r="CK10" i="20"/>
  <c r="CL10" i="20"/>
  <c r="CM10" i="20"/>
  <c r="CN10" i="20"/>
  <c r="CO10" i="20"/>
  <c r="CP10" i="20"/>
  <c r="CQ10" i="20"/>
  <c r="CR10" i="20"/>
  <c r="CS10" i="20"/>
  <c r="CT10" i="20"/>
  <c r="CU10" i="20"/>
  <c r="CV10" i="20"/>
  <c r="CW10" i="20"/>
  <c r="CX10" i="20"/>
  <c r="CY10" i="20"/>
  <c r="CZ10" i="20"/>
  <c r="DA10" i="20"/>
  <c r="DB10" i="20"/>
  <c r="DC10" i="20"/>
  <c r="DD10" i="20"/>
  <c r="DE10" i="20"/>
  <c r="DF10" i="20"/>
  <c r="DG10" i="20"/>
  <c r="DH10" i="20"/>
  <c r="DI10" i="20"/>
  <c r="B11" i="20"/>
  <c r="C11" i="20"/>
  <c r="F11" i="20"/>
  <c r="G11" i="20"/>
  <c r="H11" i="20"/>
  <c r="I11" i="20"/>
  <c r="J11" i="20"/>
  <c r="K11" i="20"/>
  <c r="L11" i="20"/>
  <c r="M11" i="20"/>
  <c r="N11" i="20"/>
  <c r="O11" i="20"/>
  <c r="P11" i="20"/>
  <c r="Q11" i="20"/>
  <c r="R11" i="20"/>
  <c r="S11" i="20"/>
  <c r="T11" i="20"/>
  <c r="U11" i="20"/>
  <c r="V11" i="20"/>
  <c r="W11" i="20"/>
  <c r="X11" i="20"/>
  <c r="Y11" i="20"/>
  <c r="Z11" i="20"/>
  <c r="AA11" i="20"/>
  <c r="AB11" i="20"/>
  <c r="AC11" i="20"/>
  <c r="AD11" i="20"/>
  <c r="AE11" i="20"/>
  <c r="AF11" i="20"/>
  <c r="AG11" i="20"/>
  <c r="AH11" i="20"/>
  <c r="AI11" i="20"/>
  <c r="AJ11" i="20"/>
  <c r="AK11" i="20"/>
  <c r="AL11" i="20"/>
  <c r="AM11" i="20"/>
  <c r="AN11" i="20"/>
  <c r="AO11" i="20"/>
  <c r="AP11" i="20"/>
  <c r="AQ11" i="20"/>
  <c r="AR11" i="20"/>
  <c r="AS11" i="20"/>
  <c r="AT11" i="20"/>
  <c r="AU11" i="20"/>
  <c r="AV11" i="20"/>
  <c r="AW11" i="20"/>
  <c r="AX11" i="20"/>
  <c r="AY11" i="20"/>
  <c r="AZ11" i="20"/>
  <c r="BA11" i="20"/>
  <c r="BB11" i="20"/>
  <c r="BC11" i="20"/>
  <c r="BD11" i="20"/>
  <c r="BE11" i="20"/>
  <c r="BF11" i="20"/>
  <c r="BG11" i="20"/>
  <c r="BH11" i="20"/>
  <c r="BI11" i="20"/>
  <c r="BJ11" i="20"/>
  <c r="BK11" i="20"/>
  <c r="BL11" i="20"/>
  <c r="BM11" i="20"/>
  <c r="BN11" i="20"/>
  <c r="BO11" i="20"/>
  <c r="BP11" i="20"/>
  <c r="BQ11" i="20"/>
  <c r="BR11" i="20"/>
  <c r="BS11" i="20"/>
  <c r="BT11" i="20"/>
  <c r="BU11" i="20"/>
  <c r="BV11" i="20"/>
  <c r="BW11" i="20"/>
  <c r="BX11" i="20"/>
  <c r="BY11" i="20"/>
  <c r="BZ11" i="20"/>
  <c r="CA11" i="20"/>
  <c r="CB11" i="20"/>
  <c r="CC11" i="20"/>
  <c r="CD11" i="20"/>
  <c r="CE11" i="20"/>
  <c r="CF11" i="20"/>
  <c r="CG11" i="20"/>
  <c r="CH11" i="20"/>
  <c r="CI11" i="20"/>
  <c r="CJ11" i="20"/>
  <c r="CK11" i="20"/>
  <c r="CL11" i="20"/>
  <c r="CM11" i="20"/>
  <c r="CN11" i="20"/>
  <c r="CO11" i="20"/>
  <c r="CP11" i="20"/>
  <c r="CQ11" i="20"/>
  <c r="CR11" i="20"/>
  <c r="CS11" i="20"/>
  <c r="CT11" i="20"/>
  <c r="CU11" i="20"/>
  <c r="CV11" i="20"/>
  <c r="CW11" i="20"/>
  <c r="CX11" i="20"/>
  <c r="CY11" i="20"/>
  <c r="CZ11" i="20"/>
  <c r="DA11" i="20"/>
  <c r="DB11" i="20"/>
  <c r="DC11" i="20"/>
  <c r="DD11" i="20"/>
  <c r="DE11" i="20"/>
  <c r="DF11" i="20"/>
  <c r="DG11" i="20"/>
  <c r="DH11" i="20"/>
  <c r="DI11" i="20"/>
  <c r="B12" i="20"/>
  <c r="C12" i="20"/>
  <c r="F12" i="20"/>
  <c r="G12" i="20"/>
  <c r="H12" i="20"/>
  <c r="I12" i="20"/>
  <c r="J12" i="20"/>
  <c r="K12" i="20"/>
  <c r="L12" i="20"/>
  <c r="M12" i="20"/>
  <c r="N12" i="20"/>
  <c r="O12" i="20"/>
  <c r="P12" i="20"/>
  <c r="Q12" i="20"/>
  <c r="R12" i="20"/>
  <c r="S12" i="20"/>
  <c r="T12" i="20"/>
  <c r="U12" i="20"/>
  <c r="V12" i="20"/>
  <c r="W12" i="20"/>
  <c r="X12" i="20"/>
  <c r="Y12" i="20"/>
  <c r="Z12" i="20"/>
  <c r="AA12" i="20"/>
  <c r="AB12" i="20"/>
  <c r="AC12" i="20"/>
  <c r="AD12" i="20"/>
  <c r="AE12" i="20"/>
  <c r="AF12" i="20"/>
  <c r="AG12" i="20"/>
  <c r="AH12" i="20"/>
  <c r="AI12" i="20"/>
  <c r="AJ12" i="20"/>
  <c r="AK12" i="20"/>
  <c r="AL12" i="20"/>
  <c r="AM12" i="20"/>
  <c r="AN12" i="20"/>
  <c r="AO12" i="20"/>
  <c r="AP12" i="20"/>
  <c r="AQ12" i="20"/>
  <c r="AR12" i="20"/>
  <c r="AS12" i="20"/>
  <c r="AT12" i="20"/>
  <c r="AU12" i="20"/>
  <c r="AV12" i="20"/>
  <c r="AW12" i="20"/>
  <c r="AX12" i="20"/>
  <c r="AY12" i="20"/>
  <c r="AZ12" i="20"/>
  <c r="BA12" i="20"/>
  <c r="BB12" i="20"/>
  <c r="BC12" i="20"/>
  <c r="BD12" i="20"/>
  <c r="BE12" i="20"/>
  <c r="BF12" i="20"/>
  <c r="BG12" i="20"/>
  <c r="BH12" i="20"/>
  <c r="BI12" i="20"/>
  <c r="BJ12" i="20"/>
  <c r="BK12" i="20"/>
  <c r="BL12" i="20"/>
  <c r="BM12" i="20"/>
  <c r="BN12" i="20"/>
  <c r="BO12" i="20"/>
  <c r="BP12" i="20"/>
  <c r="BQ12" i="20"/>
  <c r="BR12" i="20"/>
  <c r="BS12" i="20"/>
  <c r="BT12" i="20"/>
  <c r="BU12" i="20"/>
  <c r="BV12" i="20"/>
  <c r="BW12" i="20"/>
  <c r="BX12" i="20"/>
  <c r="BY12" i="20"/>
  <c r="BZ12" i="20"/>
  <c r="CA12" i="20"/>
  <c r="CB12" i="20"/>
  <c r="CC12" i="20"/>
  <c r="CD12" i="20"/>
  <c r="CE12" i="20"/>
  <c r="CF12" i="20"/>
  <c r="CG12" i="20"/>
  <c r="CH12" i="20"/>
  <c r="CI12" i="20"/>
  <c r="CJ12" i="20"/>
  <c r="CK12" i="20"/>
  <c r="CL12" i="20"/>
  <c r="CM12" i="20"/>
  <c r="CN12" i="20"/>
  <c r="CO12" i="20"/>
  <c r="CP12" i="20"/>
  <c r="CQ12" i="20"/>
  <c r="CR12" i="20"/>
  <c r="CS12" i="20"/>
  <c r="CT12" i="20"/>
  <c r="CU12" i="20"/>
  <c r="CV12" i="20"/>
  <c r="CW12" i="20"/>
  <c r="CX12" i="20"/>
  <c r="CY12" i="20"/>
  <c r="CZ12" i="20"/>
  <c r="DA12" i="20"/>
  <c r="DB12" i="20"/>
  <c r="DC12" i="20"/>
  <c r="DD12" i="20"/>
  <c r="DE12" i="20"/>
  <c r="DF12" i="20"/>
  <c r="DG12" i="20"/>
  <c r="DH12" i="20"/>
  <c r="DI12" i="20"/>
  <c r="B13" i="20"/>
  <c r="F13" i="20"/>
  <c r="G13" i="20"/>
  <c r="H13" i="20"/>
  <c r="I13" i="20"/>
  <c r="J13" i="20"/>
  <c r="K13" i="20"/>
  <c r="L13" i="20"/>
  <c r="M13" i="20"/>
  <c r="N13" i="20"/>
  <c r="O13" i="20"/>
  <c r="P13" i="20"/>
  <c r="Q13" i="20"/>
  <c r="R13" i="20"/>
  <c r="S13" i="20"/>
  <c r="T13" i="20"/>
  <c r="U13" i="20"/>
  <c r="V13" i="20"/>
  <c r="W13" i="20"/>
  <c r="X13" i="20"/>
  <c r="Y13" i="20"/>
  <c r="Z13" i="20"/>
  <c r="AA13" i="20"/>
  <c r="AB13" i="20"/>
  <c r="AC13" i="20"/>
  <c r="AD13" i="20"/>
  <c r="AE13" i="20"/>
  <c r="AF13" i="20"/>
  <c r="AG13" i="20"/>
  <c r="AH13" i="20"/>
  <c r="AI13" i="20"/>
  <c r="AJ13" i="20"/>
  <c r="AK13" i="20"/>
  <c r="AL13" i="20"/>
  <c r="AM13" i="20"/>
  <c r="AN13" i="20"/>
  <c r="AO13" i="20"/>
  <c r="AP13" i="20"/>
  <c r="AQ13" i="20"/>
  <c r="AR13" i="20"/>
  <c r="AS13" i="20"/>
  <c r="AT13" i="20"/>
  <c r="AU13" i="20"/>
  <c r="AV13" i="20"/>
  <c r="AW13" i="20"/>
  <c r="AX13" i="20"/>
  <c r="AY13" i="20"/>
  <c r="AZ13" i="20"/>
  <c r="BA13" i="20"/>
  <c r="BB13" i="20"/>
  <c r="BC13" i="20"/>
  <c r="BD13" i="20"/>
  <c r="BE13" i="20"/>
  <c r="BF13" i="20"/>
  <c r="BG13" i="20"/>
  <c r="BH13" i="20"/>
  <c r="BI13" i="20"/>
  <c r="BJ13" i="20"/>
  <c r="BK13" i="20"/>
  <c r="BL13" i="20"/>
  <c r="BM13" i="20"/>
  <c r="BN13" i="20"/>
  <c r="BO13" i="20"/>
  <c r="BP13" i="20"/>
  <c r="BQ13" i="20"/>
  <c r="BR13" i="20"/>
  <c r="BS13" i="20"/>
  <c r="BT13" i="20"/>
  <c r="BU13" i="20"/>
  <c r="BV13" i="20"/>
  <c r="BW13" i="20"/>
  <c r="BX13" i="20"/>
  <c r="BY13" i="20"/>
  <c r="BZ13" i="20"/>
  <c r="CA13" i="20"/>
  <c r="CB13" i="20"/>
  <c r="CC13" i="20"/>
  <c r="CD13" i="20"/>
  <c r="CE13" i="20"/>
  <c r="CF13" i="20"/>
  <c r="CG13" i="20"/>
  <c r="CH13" i="20"/>
  <c r="CI13" i="20"/>
  <c r="CJ13" i="20"/>
  <c r="CK13" i="20"/>
  <c r="CL13" i="20"/>
  <c r="CM13" i="20"/>
  <c r="CN13" i="20"/>
  <c r="CO13" i="20"/>
  <c r="CP13" i="20"/>
  <c r="CQ13" i="20"/>
  <c r="CR13" i="20"/>
  <c r="CS13" i="20"/>
  <c r="CT13" i="20"/>
  <c r="CU13" i="20"/>
  <c r="CV13" i="20"/>
  <c r="CW13" i="20"/>
  <c r="CX13" i="20"/>
  <c r="CY13" i="20"/>
  <c r="CZ13" i="20"/>
  <c r="DA13" i="20"/>
  <c r="DB13" i="20"/>
  <c r="DC13" i="20"/>
  <c r="DD13" i="20"/>
  <c r="DE13" i="20"/>
  <c r="DF13" i="20"/>
  <c r="DG13" i="20"/>
  <c r="DH13" i="20"/>
  <c r="DI13" i="20"/>
  <c r="B14" i="20"/>
  <c r="F14" i="20"/>
  <c r="G14" i="20"/>
  <c r="H14" i="20"/>
  <c r="I14" i="20"/>
  <c r="J14" i="20"/>
  <c r="K14" i="20"/>
  <c r="L14" i="20"/>
  <c r="M14" i="20"/>
  <c r="N14" i="20"/>
  <c r="O14" i="20"/>
  <c r="P14" i="20"/>
  <c r="Q14" i="20"/>
  <c r="R14" i="20"/>
  <c r="S14" i="20"/>
  <c r="T14" i="20"/>
  <c r="U14" i="20"/>
  <c r="V14" i="20"/>
  <c r="W14" i="20"/>
  <c r="X14" i="20"/>
  <c r="Y14" i="20"/>
  <c r="Z14" i="20"/>
  <c r="AA14" i="20"/>
  <c r="AB14" i="20"/>
  <c r="AC14" i="20"/>
  <c r="AD14" i="20"/>
  <c r="AE14" i="20"/>
  <c r="AF14" i="20"/>
  <c r="AG14" i="20"/>
  <c r="AH14" i="20"/>
  <c r="AI14" i="20"/>
  <c r="AJ14" i="20"/>
  <c r="AK14" i="20"/>
  <c r="AL14" i="20"/>
  <c r="AM14" i="20"/>
  <c r="AN14" i="20"/>
  <c r="AO14" i="20"/>
  <c r="AP14" i="20"/>
  <c r="AQ14" i="20"/>
  <c r="AR14" i="20"/>
  <c r="AS14" i="20"/>
  <c r="AT14" i="20"/>
  <c r="AU14" i="20"/>
  <c r="AV14" i="20"/>
  <c r="AW14" i="20"/>
  <c r="AX14" i="20"/>
  <c r="AY14" i="20"/>
  <c r="AZ14" i="20"/>
  <c r="BA14" i="20"/>
  <c r="BB14" i="20"/>
  <c r="BC14" i="20"/>
  <c r="BD14" i="20"/>
  <c r="BE14" i="20"/>
  <c r="BF14" i="20"/>
  <c r="BG14" i="20"/>
  <c r="BH14" i="20"/>
  <c r="BI14" i="20"/>
  <c r="BJ14" i="20"/>
  <c r="BK14" i="20"/>
  <c r="BL14" i="20"/>
  <c r="BM14" i="20"/>
  <c r="BN14" i="20"/>
  <c r="BO14" i="20"/>
  <c r="BP14" i="20"/>
  <c r="BQ14" i="20"/>
  <c r="BR14" i="20"/>
  <c r="BS14" i="20"/>
  <c r="BT14" i="20"/>
  <c r="BU14" i="20"/>
  <c r="BV14" i="20"/>
  <c r="BW14" i="20"/>
  <c r="BX14" i="20"/>
  <c r="BY14" i="20"/>
  <c r="BZ14" i="20"/>
  <c r="CA14" i="20"/>
  <c r="CB14" i="20"/>
  <c r="CC14" i="20"/>
  <c r="CD14" i="20"/>
  <c r="CE14" i="20"/>
  <c r="CF14" i="20"/>
  <c r="CG14" i="20"/>
  <c r="CH14" i="20"/>
  <c r="CI14" i="20"/>
  <c r="CJ14" i="20"/>
  <c r="CK14" i="20"/>
  <c r="CL14" i="20"/>
  <c r="CM14" i="20"/>
  <c r="CN14" i="20"/>
  <c r="CO14" i="20"/>
  <c r="CP14" i="20"/>
  <c r="CQ14" i="20"/>
  <c r="CR14" i="20"/>
  <c r="CS14" i="20"/>
  <c r="CT14" i="20"/>
  <c r="CU14" i="20"/>
  <c r="CV14" i="20"/>
  <c r="CW14" i="20"/>
  <c r="CX14" i="20"/>
  <c r="CY14" i="20"/>
  <c r="CZ14" i="20"/>
  <c r="DA14" i="20"/>
  <c r="DB14" i="20"/>
  <c r="DC14" i="20"/>
  <c r="DD14" i="20"/>
  <c r="DE14" i="20"/>
  <c r="DF14" i="20"/>
  <c r="DG14" i="20"/>
  <c r="DH14" i="20"/>
  <c r="DI14" i="20"/>
  <c r="B15" i="20"/>
  <c r="C15" i="20"/>
  <c r="F15" i="20"/>
  <c r="G15" i="20"/>
  <c r="H15" i="20"/>
  <c r="I15" i="20"/>
  <c r="J15" i="20"/>
  <c r="K15" i="20"/>
  <c r="L15" i="20"/>
  <c r="M15" i="20"/>
  <c r="N15" i="20"/>
  <c r="O15" i="20"/>
  <c r="P15" i="20"/>
  <c r="Q15" i="20"/>
  <c r="R15" i="20"/>
  <c r="S15" i="20"/>
  <c r="T15" i="20"/>
  <c r="U15" i="20"/>
  <c r="V15" i="20"/>
  <c r="W15" i="20"/>
  <c r="X15" i="20"/>
  <c r="Y15" i="20"/>
  <c r="Z15" i="20"/>
  <c r="AA15" i="20"/>
  <c r="AB15" i="20"/>
  <c r="AC15" i="20"/>
  <c r="AD15" i="20"/>
  <c r="AE15" i="20"/>
  <c r="AF15" i="20"/>
  <c r="AG15" i="20"/>
  <c r="AH15" i="20"/>
  <c r="AI15" i="20"/>
  <c r="AJ15" i="20"/>
  <c r="AK15" i="20"/>
  <c r="AL15" i="20"/>
  <c r="AM15" i="20"/>
  <c r="AN15" i="20"/>
  <c r="AO15" i="20"/>
  <c r="AP15" i="20"/>
  <c r="AQ15" i="20"/>
  <c r="AR15" i="20"/>
  <c r="AS15" i="20"/>
  <c r="AT15" i="20"/>
  <c r="AU15" i="20"/>
  <c r="AV15" i="20"/>
  <c r="AW15" i="20"/>
  <c r="AX15" i="20"/>
  <c r="AY15" i="20"/>
  <c r="AZ15" i="20"/>
  <c r="BA15" i="20"/>
  <c r="BB15" i="20"/>
  <c r="BC15" i="20"/>
  <c r="BD15" i="20"/>
  <c r="BE15" i="20"/>
  <c r="BF15" i="20"/>
  <c r="BG15" i="20"/>
  <c r="BH15" i="20"/>
  <c r="BI15" i="20"/>
  <c r="BJ15" i="20"/>
  <c r="BK15" i="20"/>
  <c r="BL15" i="20"/>
  <c r="BM15" i="20"/>
  <c r="BN15" i="20"/>
  <c r="BO15" i="20"/>
  <c r="BP15" i="20"/>
  <c r="BQ15" i="20"/>
  <c r="BR15" i="20"/>
  <c r="BS15" i="20"/>
  <c r="BT15" i="20"/>
  <c r="BU15" i="20"/>
  <c r="BV15" i="20"/>
  <c r="BW15" i="20"/>
  <c r="BX15" i="20"/>
  <c r="BY15" i="20"/>
  <c r="BZ15" i="20"/>
  <c r="CA15" i="20"/>
  <c r="CB15" i="20"/>
  <c r="CC15" i="20"/>
  <c r="CD15" i="20"/>
  <c r="CE15" i="20"/>
  <c r="CF15" i="20"/>
  <c r="CG15" i="20"/>
  <c r="CH15" i="20"/>
  <c r="CI15" i="20"/>
  <c r="CJ15" i="20"/>
  <c r="CK15" i="20"/>
  <c r="CL15" i="20"/>
  <c r="CM15" i="20"/>
  <c r="CN15" i="20"/>
  <c r="CO15" i="20"/>
  <c r="CP15" i="20"/>
  <c r="CQ15" i="20"/>
  <c r="CR15" i="20"/>
  <c r="CS15" i="20"/>
  <c r="CT15" i="20"/>
  <c r="CU15" i="20"/>
  <c r="CV15" i="20"/>
  <c r="CW15" i="20"/>
  <c r="CX15" i="20"/>
  <c r="CY15" i="20"/>
  <c r="CZ15" i="20"/>
  <c r="DA15" i="20"/>
  <c r="DB15" i="20"/>
  <c r="DC15" i="20"/>
  <c r="DD15" i="20"/>
  <c r="DE15" i="20"/>
  <c r="DF15" i="20"/>
  <c r="DG15" i="20"/>
  <c r="DH15" i="20"/>
  <c r="DI15" i="20"/>
  <c r="B16" i="20"/>
  <c r="C16" i="20"/>
  <c r="F16" i="20"/>
  <c r="G16" i="20"/>
  <c r="H16" i="20"/>
  <c r="I16" i="20"/>
  <c r="J16" i="20"/>
  <c r="K16" i="20"/>
  <c r="L16" i="20"/>
  <c r="M16" i="20"/>
  <c r="N16" i="20"/>
  <c r="O16" i="20"/>
  <c r="P16" i="20"/>
  <c r="Q16" i="20"/>
  <c r="R16" i="20"/>
  <c r="S16" i="20"/>
  <c r="T16" i="20"/>
  <c r="U16" i="20"/>
  <c r="V16" i="20"/>
  <c r="W16" i="20"/>
  <c r="X16" i="20"/>
  <c r="Y16" i="20"/>
  <c r="Z16" i="20"/>
  <c r="AA16" i="20"/>
  <c r="AB16" i="20"/>
  <c r="AC16" i="20"/>
  <c r="AD16" i="20"/>
  <c r="AE16" i="20"/>
  <c r="AF16" i="20"/>
  <c r="AG16" i="20"/>
  <c r="AH16" i="20"/>
  <c r="AI16" i="20"/>
  <c r="AJ16" i="20"/>
  <c r="AK16" i="20"/>
  <c r="AL16" i="20"/>
  <c r="AM16" i="20"/>
  <c r="AN16" i="20"/>
  <c r="AO16" i="20"/>
  <c r="AP16" i="20"/>
  <c r="AQ16" i="20"/>
  <c r="AR16" i="20"/>
  <c r="AS16" i="20"/>
  <c r="AT16" i="20"/>
  <c r="AU16" i="20"/>
  <c r="AV16" i="20"/>
  <c r="AW16" i="20"/>
  <c r="AX16" i="20"/>
  <c r="AY16" i="20"/>
  <c r="AZ16" i="20"/>
  <c r="BA16" i="20"/>
  <c r="BB16" i="20"/>
  <c r="BC16" i="20"/>
  <c r="BD16" i="20"/>
  <c r="BE16" i="20"/>
  <c r="BF16" i="20"/>
  <c r="BG16" i="20"/>
  <c r="BH16" i="20"/>
  <c r="BI16" i="20"/>
  <c r="BJ16" i="20"/>
  <c r="BK16" i="20"/>
  <c r="BL16" i="20"/>
  <c r="BM16" i="20"/>
  <c r="BN16" i="20"/>
  <c r="BO16" i="20"/>
  <c r="BP16" i="20"/>
  <c r="BQ16" i="20"/>
  <c r="BR16" i="20"/>
  <c r="BS16" i="20"/>
  <c r="BT16" i="20"/>
  <c r="BU16" i="20"/>
  <c r="BV16" i="20"/>
  <c r="BW16" i="20"/>
  <c r="BX16" i="20"/>
  <c r="BY16" i="20"/>
  <c r="BZ16" i="20"/>
  <c r="CA16" i="20"/>
  <c r="CB16" i="20"/>
  <c r="CC16" i="20"/>
  <c r="CD16" i="20"/>
  <c r="CE16" i="20"/>
  <c r="CF16" i="20"/>
  <c r="CG16" i="20"/>
  <c r="CH16" i="20"/>
  <c r="CI16" i="20"/>
  <c r="CJ16" i="20"/>
  <c r="CK16" i="20"/>
  <c r="CL16" i="20"/>
  <c r="CM16" i="20"/>
  <c r="CN16" i="20"/>
  <c r="CO16" i="20"/>
  <c r="CP16" i="20"/>
  <c r="CQ16" i="20"/>
  <c r="CR16" i="20"/>
  <c r="CS16" i="20"/>
  <c r="CT16" i="20"/>
  <c r="CU16" i="20"/>
  <c r="CV16" i="20"/>
  <c r="CW16" i="20"/>
  <c r="CX16" i="20"/>
  <c r="CY16" i="20"/>
  <c r="CZ16" i="20"/>
  <c r="DA16" i="20"/>
  <c r="DB16" i="20"/>
  <c r="DC16" i="20"/>
  <c r="DD16" i="20"/>
  <c r="DE16" i="20"/>
  <c r="DF16" i="20"/>
  <c r="DG16" i="20"/>
  <c r="DH16" i="20"/>
  <c r="DI16" i="20"/>
  <c r="B17" i="20"/>
  <c r="C17" i="20"/>
  <c r="F17" i="20"/>
  <c r="G17" i="20"/>
  <c r="H17" i="20"/>
  <c r="I17" i="20"/>
  <c r="J17" i="20"/>
  <c r="K17" i="20"/>
  <c r="L17" i="20"/>
  <c r="M17" i="20"/>
  <c r="N17" i="20"/>
  <c r="O17" i="20"/>
  <c r="P17" i="20"/>
  <c r="Q17" i="20"/>
  <c r="R17" i="20"/>
  <c r="S17" i="20"/>
  <c r="T17" i="20"/>
  <c r="U17" i="20"/>
  <c r="V17" i="20"/>
  <c r="W17" i="20"/>
  <c r="X17" i="20"/>
  <c r="Y17" i="20"/>
  <c r="Z17" i="20"/>
  <c r="AA17" i="20"/>
  <c r="AB17" i="20"/>
  <c r="AC17" i="20"/>
  <c r="AD17" i="20"/>
  <c r="AE17" i="20"/>
  <c r="AF17" i="20"/>
  <c r="AG17" i="20"/>
  <c r="AH17" i="20"/>
  <c r="AI17" i="20"/>
  <c r="AJ17" i="20"/>
  <c r="AK17" i="20"/>
  <c r="AL17" i="20"/>
  <c r="AM17" i="20"/>
  <c r="AN17" i="20"/>
  <c r="AO17" i="20"/>
  <c r="AP17" i="20"/>
  <c r="AQ17" i="20"/>
  <c r="AR17" i="20"/>
  <c r="AS17" i="20"/>
  <c r="AT17" i="20"/>
  <c r="AU17" i="20"/>
  <c r="AV17" i="20"/>
  <c r="AW17" i="20"/>
  <c r="AX17" i="20"/>
  <c r="AY17" i="20"/>
  <c r="AZ17" i="20"/>
  <c r="BA17" i="20"/>
  <c r="BB17" i="20"/>
  <c r="BC17" i="20"/>
  <c r="BD17" i="20"/>
  <c r="BE17" i="20"/>
  <c r="BF17" i="20"/>
  <c r="BG17" i="20"/>
  <c r="BH17" i="20"/>
  <c r="BI17" i="20"/>
  <c r="BJ17" i="20"/>
  <c r="BK17" i="20"/>
  <c r="BL17" i="20"/>
  <c r="BM17" i="20"/>
  <c r="BN17" i="20"/>
  <c r="BO17" i="20"/>
  <c r="BP17" i="20"/>
  <c r="BQ17" i="20"/>
  <c r="BR17" i="20"/>
  <c r="BS17" i="20"/>
  <c r="BT17" i="20"/>
  <c r="BU17" i="20"/>
  <c r="BV17" i="20"/>
  <c r="BW17" i="20"/>
  <c r="BX17" i="20"/>
  <c r="BY17" i="20"/>
  <c r="BZ17" i="20"/>
  <c r="CA17" i="20"/>
  <c r="CB17" i="20"/>
  <c r="CC17" i="20"/>
  <c r="CD17" i="20"/>
  <c r="CE17" i="20"/>
  <c r="CF17" i="20"/>
  <c r="CG17" i="20"/>
  <c r="CH17" i="20"/>
  <c r="CI17" i="20"/>
  <c r="CJ17" i="20"/>
  <c r="CK17" i="20"/>
  <c r="CL17" i="20"/>
  <c r="CM17" i="20"/>
  <c r="CN17" i="20"/>
  <c r="CO17" i="20"/>
  <c r="CP17" i="20"/>
  <c r="CQ17" i="20"/>
  <c r="CR17" i="20"/>
  <c r="CS17" i="20"/>
  <c r="CT17" i="20"/>
  <c r="CU17" i="20"/>
  <c r="CV17" i="20"/>
  <c r="CW17" i="20"/>
  <c r="CX17" i="20"/>
  <c r="CY17" i="20"/>
  <c r="CZ17" i="20"/>
  <c r="DA17" i="20"/>
  <c r="DB17" i="20"/>
  <c r="DC17" i="20"/>
  <c r="DD17" i="20"/>
  <c r="DE17" i="20"/>
  <c r="DF17" i="20"/>
  <c r="DG17" i="20"/>
  <c r="DH17" i="20"/>
  <c r="DI17" i="20"/>
  <c r="B18" i="20"/>
  <c r="C18" i="20"/>
  <c r="F18" i="20"/>
  <c r="G18" i="20"/>
  <c r="H18" i="20"/>
  <c r="I18" i="20"/>
  <c r="J18" i="20"/>
  <c r="K18" i="20"/>
  <c r="L18" i="20"/>
  <c r="M18" i="20"/>
  <c r="N18" i="20"/>
  <c r="O18" i="20"/>
  <c r="P18" i="20"/>
  <c r="Q18" i="20"/>
  <c r="R18" i="20"/>
  <c r="S18" i="20"/>
  <c r="T18" i="20"/>
  <c r="U18" i="20"/>
  <c r="V18" i="20"/>
  <c r="W18" i="20"/>
  <c r="X18" i="20"/>
  <c r="Y18" i="20"/>
  <c r="Z18" i="20"/>
  <c r="AA18" i="20"/>
  <c r="AB18" i="20"/>
  <c r="AC18" i="20"/>
  <c r="AD18" i="20"/>
  <c r="AE18" i="20"/>
  <c r="AF18" i="20"/>
  <c r="AG18" i="20"/>
  <c r="AH18" i="20"/>
  <c r="AI18" i="20"/>
  <c r="AJ18" i="20"/>
  <c r="AK18" i="20"/>
  <c r="AL18" i="20"/>
  <c r="AM18" i="20"/>
  <c r="AN18" i="20"/>
  <c r="AO18" i="20"/>
  <c r="AP18" i="20"/>
  <c r="AQ18" i="20"/>
  <c r="AR18" i="20"/>
  <c r="AS18" i="20"/>
  <c r="AT18" i="20"/>
  <c r="AU18" i="20"/>
  <c r="AV18" i="20"/>
  <c r="AW18" i="20"/>
  <c r="AX18" i="20"/>
  <c r="AY18" i="20"/>
  <c r="AZ18" i="20"/>
  <c r="BA18" i="20"/>
  <c r="BB18" i="20"/>
  <c r="BC18" i="20"/>
  <c r="BD18" i="20"/>
  <c r="BE18" i="20"/>
  <c r="BF18" i="20"/>
  <c r="BG18" i="20"/>
  <c r="BH18" i="20"/>
  <c r="BI18" i="20"/>
  <c r="BJ18" i="20"/>
  <c r="BK18" i="20"/>
  <c r="BL18" i="20"/>
  <c r="BM18" i="20"/>
  <c r="BN18" i="20"/>
  <c r="BO18" i="20"/>
  <c r="BP18" i="20"/>
  <c r="BQ18" i="20"/>
  <c r="BR18" i="20"/>
  <c r="BS18" i="20"/>
  <c r="BT18" i="20"/>
  <c r="BU18" i="20"/>
  <c r="BV18" i="20"/>
  <c r="BW18" i="20"/>
  <c r="BX18" i="20"/>
  <c r="BY18" i="20"/>
  <c r="BZ18" i="20"/>
  <c r="CA18" i="20"/>
  <c r="CB18" i="20"/>
  <c r="CC18" i="20"/>
  <c r="CD18" i="20"/>
  <c r="CE18" i="20"/>
  <c r="CF18" i="20"/>
  <c r="CG18" i="20"/>
  <c r="CH18" i="20"/>
  <c r="CI18" i="20"/>
  <c r="CJ18" i="20"/>
  <c r="CK18" i="20"/>
  <c r="CL18" i="20"/>
  <c r="CM18" i="20"/>
  <c r="CN18" i="20"/>
  <c r="CO18" i="20"/>
  <c r="CP18" i="20"/>
  <c r="CQ18" i="20"/>
  <c r="CR18" i="20"/>
  <c r="CS18" i="20"/>
  <c r="CT18" i="20"/>
  <c r="CU18" i="20"/>
  <c r="CV18" i="20"/>
  <c r="CW18" i="20"/>
  <c r="CX18" i="20"/>
  <c r="CY18" i="20"/>
  <c r="CZ18" i="20"/>
  <c r="DA18" i="20"/>
  <c r="DB18" i="20"/>
  <c r="DC18" i="20"/>
  <c r="DD18" i="20"/>
  <c r="DE18" i="20"/>
  <c r="DF18" i="20"/>
  <c r="DG18" i="20"/>
  <c r="DH18" i="20"/>
  <c r="DI18" i="20"/>
  <c r="B19" i="20"/>
  <c r="C19" i="20"/>
  <c r="F19" i="20"/>
  <c r="G19" i="20"/>
  <c r="H19" i="20"/>
  <c r="I19" i="20"/>
  <c r="J19" i="20"/>
  <c r="K19" i="20"/>
  <c r="L19" i="20"/>
  <c r="M19" i="20"/>
  <c r="N19" i="20"/>
  <c r="O19" i="20"/>
  <c r="P19" i="20"/>
  <c r="Q19" i="20"/>
  <c r="R19" i="20"/>
  <c r="S19" i="20"/>
  <c r="T19" i="20"/>
  <c r="U19" i="20"/>
  <c r="V19" i="20"/>
  <c r="W19" i="20"/>
  <c r="X19" i="20"/>
  <c r="Y19" i="20"/>
  <c r="Z19" i="20"/>
  <c r="AA19" i="20"/>
  <c r="AB19" i="20"/>
  <c r="AC19" i="20"/>
  <c r="AD19" i="20"/>
  <c r="AE19" i="20"/>
  <c r="AF19" i="20"/>
  <c r="AG19" i="20"/>
  <c r="AH19" i="20"/>
  <c r="AI19" i="20"/>
  <c r="AJ19" i="20"/>
  <c r="AK19" i="20"/>
  <c r="AL19" i="20"/>
  <c r="AM19" i="20"/>
  <c r="AN19" i="20"/>
  <c r="AO19" i="20"/>
  <c r="AP19" i="20"/>
  <c r="AQ19" i="20"/>
  <c r="AR19" i="20"/>
  <c r="AS19" i="20"/>
  <c r="AT19" i="20"/>
  <c r="AU19" i="20"/>
  <c r="AV19" i="20"/>
  <c r="AW19" i="20"/>
  <c r="AX19" i="20"/>
  <c r="AY19" i="20"/>
  <c r="AZ19" i="20"/>
  <c r="BA19" i="20"/>
  <c r="BB19" i="20"/>
  <c r="BC19" i="20"/>
  <c r="BD19" i="20"/>
  <c r="BE19" i="20"/>
  <c r="BF19" i="20"/>
  <c r="BG19" i="20"/>
  <c r="BH19" i="20"/>
  <c r="BI19" i="20"/>
  <c r="BJ19" i="20"/>
  <c r="BK19" i="20"/>
  <c r="BL19" i="20"/>
  <c r="BM19" i="20"/>
  <c r="BN19" i="20"/>
  <c r="BO19" i="20"/>
  <c r="BP19" i="20"/>
  <c r="BQ19" i="20"/>
  <c r="BR19" i="20"/>
  <c r="BS19" i="20"/>
  <c r="BT19" i="20"/>
  <c r="BU19" i="20"/>
  <c r="BV19" i="20"/>
  <c r="BW19" i="20"/>
  <c r="BX19" i="20"/>
  <c r="BY19" i="20"/>
  <c r="BZ19" i="20"/>
  <c r="CA19" i="20"/>
  <c r="CB19" i="20"/>
  <c r="CC19" i="20"/>
  <c r="CD19" i="20"/>
  <c r="CE19" i="20"/>
  <c r="CF19" i="20"/>
  <c r="CG19" i="20"/>
  <c r="CH19" i="20"/>
  <c r="CI19" i="20"/>
  <c r="CJ19" i="20"/>
  <c r="CK19" i="20"/>
  <c r="CL19" i="20"/>
  <c r="CM19" i="20"/>
  <c r="CN19" i="20"/>
  <c r="CO19" i="20"/>
  <c r="CP19" i="20"/>
  <c r="CQ19" i="20"/>
  <c r="CR19" i="20"/>
  <c r="CS19" i="20"/>
  <c r="CT19" i="20"/>
  <c r="CU19" i="20"/>
  <c r="CV19" i="20"/>
  <c r="CW19" i="20"/>
  <c r="CX19" i="20"/>
  <c r="CY19" i="20"/>
  <c r="CZ19" i="20"/>
  <c r="DA19" i="20"/>
  <c r="DB19" i="20"/>
  <c r="DC19" i="20"/>
  <c r="DD19" i="20"/>
  <c r="DE19" i="20"/>
  <c r="DF19" i="20"/>
  <c r="DG19" i="20"/>
  <c r="DH19" i="20"/>
  <c r="DI19" i="20"/>
  <c r="B20" i="20"/>
  <c r="C20" i="20"/>
  <c r="F20" i="20"/>
  <c r="G20" i="20"/>
  <c r="H20" i="20"/>
  <c r="I20" i="20"/>
  <c r="J20" i="20"/>
  <c r="K20" i="20"/>
  <c r="L20" i="20"/>
  <c r="M20" i="20"/>
  <c r="N20" i="20"/>
  <c r="O20" i="20"/>
  <c r="P20" i="20"/>
  <c r="Q20" i="20"/>
  <c r="R20" i="20"/>
  <c r="S20" i="20"/>
  <c r="T20" i="20"/>
  <c r="U20" i="20"/>
  <c r="V20" i="20"/>
  <c r="W20" i="20"/>
  <c r="X20" i="20"/>
  <c r="Y20" i="20"/>
  <c r="Z20" i="20"/>
  <c r="AA20" i="20"/>
  <c r="AB20" i="20"/>
  <c r="AC20" i="20"/>
  <c r="AD20" i="20"/>
  <c r="AE20" i="20"/>
  <c r="AF20" i="20"/>
  <c r="AG20" i="20"/>
  <c r="AH20" i="20"/>
  <c r="AI20" i="20"/>
  <c r="AJ20" i="20"/>
  <c r="AK20" i="20"/>
  <c r="AL20" i="20"/>
  <c r="AM20" i="20"/>
  <c r="AN20" i="20"/>
  <c r="AO20" i="20"/>
  <c r="AP20" i="20"/>
  <c r="AQ20" i="20"/>
  <c r="AR20" i="20"/>
  <c r="AS20" i="20"/>
  <c r="AT20" i="20"/>
  <c r="AU20" i="20"/>
  <c r="AV20" i="20"/>
  <c r="AW20" i="20"/>
  <c r="AX20" i="20"/>
  <c r="AY20" i="20"/>
  <c r="AZ20" i="20"/>
  <c r="BA20" i="20"/>
  <c r="BB20" i="20"/>
  <c r="BC20" i="20"/>
  <c r="BD20" i="20"/>
  <c r="BE20" i="20"/>
  <c r="BF20" i="20"/>
  <c r="BG20" i="20"/>
  <c r="BH20" i="20"/>
  <c r="BI20" i="20"/>
  <c r="BJ20" i="20"/>
  <c r="BK20" i="20"/>
  <c r="BL20" i="20"/>
  <c r="BM20" i="20"/>
  <c r="BN20" i="20"/>
  <c r="BO20" i="20"/>
  <c r="BP20" i="20"/>
  <c r="BQ20" i="20"/>
  <c r="BR20" i="20"/>
  <c r="BS20" i="20"/>
  <c r="BT20" i="20"/>
  <c r="BU20" i="20"/>
  <c r="BV20" i="20"/>
  <c r="BW20" i="20"/>
  <c r="BX20" i="20"/>
  <c r="BY20" i="20"/>
  <c r="BZ20" i="20"/>
  <c r="CA20" i="20"/>
  <c r="CB20" i="20"/>
  <c r="CC20" i="20"/>
  <c r="CD20" i="20"/>
  <c r="CE20" i="20"/>
  <c r="CF20" i="20"/>
  <c r="CG20" i="20"/>
  <c r="CH20" i="20"/>
  <c r="CI20" i="20"/>
  <c r="CJ20" i="20"/>
  <c r="CK20" i="20"/>
  <c r="CL20" i="20"/>
  <c r="CM20" i="20"/>
  <c r="CN20" i="20"/>
  <c r="CO20" i="20"/>
  <c r="CP20" i="20"/>
  <c r="CQ20" i="20"/>
  <c r="CR20" i="20"/>
  <c r="CS20" i="20"/>
  <c r="CT20" i="20"/>
  <c r="CU20" i="20"/>
  <c r="CV20" i="20"/>
  <c r="CW20" i="20"/>
  <c r="CX20" i="20"/>
  <c r="CY20" i="20"/>
  <c r="CZ20" i="20"/>
  <c r="DA20" i="20"/>
  <c r="DB20" i="20"/>
  <c r="DC20" i="20"/>
  <c r="DD20" i="20"/>
  <c r="DE20" i="20"/>
  <c r="DF20" i="20"/>
  <c r="DG20" i="20"/>
  <c r="DH20" i="20"/>
  <c r="DI20" i="20"/>
  <c r="B21" i="20"/>
  <c r="C21" i="20"/>
  <c r="F21" i="20"/>
  <c r="G21" i="20"/>
  <c r="H21" i="20"/>
  <c r="I21" i="20"/>
  <c r="J21" i="20"/>
  <c r="K21" i="20"/>
  <c r="L21" i="20"/>
  <c r="M21" i="20"/>
  <c r="N21" i="20"/>
  <c r="O21" i="20"/>
  <c r="P21" i="20"/>
  <c r="Q21" i="20"/>
  <c r="R21" i="20"/>
  <c r="S21" i="20"/>
  <c r="T21" i="20"/>
  <c r="U21" i="20"/>
  <c r="V21" i="20"/>
  <c r="W21" i="20"/>
  <c r="X21" i="20"/>
  <c r="Y21" i="20"/>
  <c r="Z21" i="20"/>
  <c r="AA21" i="20"/>
  <c r="AB21" i="20"/>
  <c r="AC21" i="20"/>
  <c r="AD21" i="20"/>
  <c r="AE21" i="20"/>
  <c r="AF21" i="20"/>
  <c r="AG21" i="20"/>
  <c r="AH21" i="20"/>
  <c r="AI21" i="20"/>
  <c r="AJ21" i="20"/>
  <c r="AK21" i="20"/>
  <c r="AL21" i="20"/>
  <c r="AM21" i="20"/>
  <c r="AN21" i="20"/>
  <c r="AO21" i="20"/>
  <c r="AP21" i="20"/>
  <c r="AQ21" i="20"/>
  <c r="AR21" i="20"/>
  <c r="AS21" i="20"/>
  <c r="AT21" i="20"/>
  <c r="AU21" i="20"/>
  <c r="AV21" i="20"/>
  <c r="AW21" i="20"/>
  <c r="AX21" i="20"/>
  <c r="AY21" i="20"/>
  <c r="AZ21" i="20"/>
  <c r="BA21" i="20"/>
  <c r="BB21" i="20"/>
  <c r="BC21" i="20"/>
  <c r="BD21" i="20"/>
  <c r="BE21" i="20"/>
  <c r="BF21" i="20"/>
  <c r="BG21" i="20"/>
  <c r="BH21" i="20"/>
  <c r="BI21" i="20"/>
  <c r="BJ21" i="20"/>
  <c r="BK21" i="20"/>
  <c r="BL21" i="20"/>
  <c r="BM21" i="20"/>
  <c r="BN21" i="20"/>
  <c r="BO21" i="20"/>
  <c r="BP21" i="20"/>
  <c r="BQ21" i="20"/>
  <c r="BR21" i="20"/>
  <c r="BS21" i="20"/>
  <c r="BT21" i="20"/>
  <c r="BU21" i="20"/>
  <c r="BV21" i="20"/>
  <c r="BW21" i="20"/>
  <c r="BX21" i="20"/>
  <c r="BY21" i="20"/>
  <c r="BZ21" i="20"/>
  <c r="CA21" i="20"/>
  <c r="CB21" i="20"/>
  <c r="CC21" i="20"/>
  <c r="CD21" i="20"/>
  <c r="CE21" i="20"/>
  <c r="CF21" i="20"/>
  <c r="CG21" i="20"/>
  <c r="CH21" i="20"/>
  <c r="CI21" i="20"/>
  <c r="CJ21" i="20"/>
  <c r="CK21" i="20"/>
  <c r="CL21" i="20"/>
  <c r="CM21" i="20"/>
  <c r="CN21" i="20"/>
  <c r="CO21" i="20"/>
  <c r="CP21" i="20"/>
  <c r="CQ21" i="20"/>
  <c r="CR21" i="20"/>
  <c r="CS21" i="20"/>
  <c r="CT21" i="20"/>
  <c r="CU21" i="20"/>
  <c r="CV21" i="20"/>
  <c r="CW21" i="20"/>
  <c r="CX21" i="20"/>
  <c r="CY21" i="20"/>
  <c r="CZ21" i="20"/>
  <c r="DA21" i="20"/>
  <c r="DB21" i="20"/>
  <c r="DC21" i="20"/>
  <c r="DD21" i="20"/>
  <c r="DE21" i="20"/>
  <c r="DF21" i="20"/>
  <c r="DG21" i="20"/>
  <c r="DH21" i="20"/>
  <c r="DI21" i="20"/>
  <c r="B22" i="20"/>
  <c r="C22" i="20"/>
  <c r="F22" i="20"/>
  <c r="G22" i="20"/>
  <c r="H22" i="20"/>
  <c r="I22" i="20"/>
  <c r="J22" i="20"/>
  <c r="K22" i="20"/>
  <c r="L22" i="20"/>
  <c r="M22" i="20"/>
  <c r="N22" i="20"/>
  <c r="O22" i="20"/>
  <c r="P22" i="20"/>
  <c r="Q22" i="20"/>
  <c r="R22" i="20"/>
  <c r="S22" i="20"/>
  <c r="T22" i="20"/>
  <c r="U22" i="20"/>
  <c r="V22" i="20"/>
  <c r="W22" i="20"/>
  <c r="X22" i="20"/>
  <c r="Y22" i="20"/>
  <c r="Z22" i="20"/>
  <c r="AA22" i="20"/>
  <c r="AB22" i="20"/>
  <c r="AC22" i="20"/>
  <c r="AD22" i="20"/>
  <c r="AE22" i="20"/>
  <c r="AF22" i="20"/>
  <c r="AG22" i="20"/>
  <c r="AH22" i="20"/>
  <c r="AI22" i="20"/>
  <c r="AJ22" i="20"/>
  <c r="AK22" i="20"/>
  <c r="AL22" i="20"/>
  <c r="AM22" i="20"/>
  <c r="AN22" i="20"/>
  <c r="AO22" i="20"/>
  <c r="AP22" i="20"/>
  <c r="AQ22" i="20"/>
  <c r="AR22" i="20"/>
  <c r="AS22" i="20"/>
  <c r="AT22" i="20"/>
  <c r="AU22" i="20"/>
  <c r="AV22" i="20"/>
  <c r="AW22" i="20"/>
  <c r="AX22" i="20"/>
  <c r="AY22" i="20"/>
  <c r="AZ22" i="20"/>
  <c r="BA22" i="20"/>
  <c r="BB22" i="20"/>
  <c r="BC22" i="20"/>
  <c r="BD22" i="20"/>
  <c r="BE22" i="20"/>
  <c r="BF22" i="20"/>
  <c r="BG22" i="20"/>
  <c r="BH22" i="20"/>
  <c r="BI22" i="20"/>
  <c r="BJ22" i="20"/>
  <c r="BK22" i="20"/>
  <c r="BL22" i="20"/>
  <c r="BM22" i="20"/>
  <c r="BN22" i="20"/>
  <c r="BO22" i="20"/>
  <c r="BP22" i="20"/>
  <c r="BQ22" i="20"/>
  <c r="BR22" i="20"/>
  <c r="BS22" i="20"/>
  <c r="BT22" i="20"/>
  <c r="BU22" i="20"/>
  <c r="BV22" i="20"/>
  <c r="BW22" i="20"/>
  <c r="BX22" i="20"/>
  <c r="BY22" i="20"/>
  <c r="BZ22" i="20"/>
  <c r="CA22" i="20"/>
  <c r="CB22" i="20"/>
  <c r="CC22" i="20"/>
  <c r="CD22" i="20"/>
  <c r="CE22" i="20"/>
  <c r="CF22" i="20"/>
  <c r="CG22" i="20"/>
  <c r="CH22" i="20"/>
  <c r="CI22" i="20"/>
  <c r="CJ22" i="20"/>
  <c r="CK22" i="20"/>
  <c r="CL22" i="20"/>
  <c r="CM22" i="20"/>
  <c r="CN22" i="20"/>
  <c r="CO22" i="20"/>
  <c r="CP22" i="20"/>
  <c r="CQ22" i="20"/>
  <c r="CR22" i="20"/>
  <c r="CS22" i="20"/>
  <c r="CT22" i="20"/>
  <c r="CU22" i="20"/>
  <c r="CV22" i="20"/>
  <c r="CW22" i="20"/>
  <c r="CX22" i="20"/>
  <c r="CY22" i="20"/>
  <c r="CZ22" i="20"/>
  <c r="DA22" i="20"/>
  <c r="DB22" i="20"/>
  <c r="DC22" i="20"/>
  <c r="DD22" i="20"/>
  <c r="DE22" i="20"/>
  <c r="DF22" i="20"/>
  <c r="DG22" i="20"/>
  <c r="DH22" i="20"/>
  <c r="DI22" i="20"/>
  <c r="B23" i="20"/>
  <c r="C23" i="20"/>
  <c r="F23" i="20"/>
  <c r="G23" i="20"/>
  <c r="H23" i="20"/>
  <c r="I23" i="20"/>
  <c r="J23" i="20"/>
  <c r="K23" i="20"/>
  <c r="L23" i="20"/>
  <c r="M23" i="20"/>
  <c r="N23" i="20"/>
  <c r="O23" i="20"/>
  <c r="P23" i="20"/>
  <c r="Q23" i="20"/>
  <c r="R23" i="20"/>
  <c r="S23" i="20"/>
  <c r="T23" i="20"/>
  <c r="U23" i="20"/>
  <c r="V23" i="20"/>
  <c r="W23" i="20"/>
  <c r="X23" i="20"/>
  <c r="Y23" i="20"/>
  <c r="Z23" i="20"/>
  <c r="AA23" i="20"/>
  <c r="AB23" i="20"/>
  <c r="AC23" i="20"/>
  <c r="AD23" i="20"/>
  <c r="AE23" i="20"/>
  <c r="AF23" i="20"/>
  <c r="AG23" i="20"/>
  <c r="AH23" i="20"/>
  <c r="AI23" i="20"/>
  <c r="AJ23" i="20"/>
  <c r="AK23" i="20"/>
  <c r="AL23" i="20"/>
  <c r="AM23" i="20"/>
  <c r="AN23" i="20"/>
  <c r="AO23" i="20"/>
  <c r="AP23" i="20"/>
  <c r="AQ23" i="20"/>
  <c r="AR23" i="20"/>
  <c r="AS23" i="20"/>
  <c r="AT23" i="20"/>
  <c r="AU23" i="20"/>
  <c r="AV23" i="20"/>
  <c r="AW23" i="20"/>
  <c r="AX23" i="20"/>
  <c r="AY23" i="20"/>
  <c r="AZ23" i="20"/>
  <c r="BA23" i="20"/>
  <c r="BB23" i="20"/>
  <c r="BC23" i="20"/>
  <c r="BD23" i="20"/>
  <c r="BE23" i="20"/>
  <c r="BF23" i="20"/>
  <c r="BG23" i="20"/>
  <c r="BH23" i="20"/>
  <c r="BI23" i="20"/>
  <c r="BJ23" i="20"/>
  <c r="BK23" i="20"/>
  <c r="BL23" i="20"/>
  <c r="BM23" i="20"/>
  <c r="BN23" i="20"/>
  <c r="BO23" i="20"/>
  <c r="BP23" i="20"/>
  <c r="BQ23" i="20"/>
  <c r="BR23" i="20"/>
  <c r="BS23" i="20"/>
  <c r="BT23" i="20"/>
  <c r="BU23" i="20"/>
  <c r="BV23" i="20"/>
  <c r="BW23" i="20"/>
  <c r="BX23" i="20"/>
  <c r="BY23" i="20"/>
  <c r="BZ23" i="20"/>
  <c r="CA23" i="20"/>
  <c r="CB23" i="20"/>
  <c r="CC23" i="20"/>
  <c r="CD23" i="20"/>
  <c r="CE23" i="20"/>
  <c r="CF23" i="20"/>
  <c r="CG23" i="20"/>
  <c r="CH23" i="20"/>
  <c r="CI23" i="20"/>
  <c r="CJ23" i="20"/>
  <c r="CK23" i="20"/>
  <c r="CL23" i="20"/>
  <c r="CM23" i="20"/>
  <c r="CN23" i="20"/>
  <c r="CO23" i="20"/>
  <c r="CP23" i="20"/>
  <c r="CQ23" i="20"/>
  <c r="CR23" i="20"/>
  <c r="CS23" i="20"/>
  <c r="CT23" i="20"/>
  <c r="CU23" i="20"/>
  <c r="CV23" i="20"/>
  <c r="CW23" i="20"/>
  <c r="CX23" i="20"/>
  <c r="CY23" i="20"/>
  <c r="CZ23" i="20"/>
  <c r="DA23" i="20"/>
  <c r="DB23" i="20"/>
  <c r="DC23" i="20"/>
  <c r="DD23" i="20"/>
  <c r="DE23" i="20"/>
  <c r="DF23" i="20"/>
  <c r="DG23" i="20"/>
  <c r="DH23" i="20"/>
  <c r="DI23" i="20"/>
  <c r="B24" i="20"/>
  <c r="F24" i="20"/>
  <c r="G24" i="20"/>
  <c r="H24" i="20"/>
  <c r="I24" i="20"/>
  <c r="J24" i="20"/>
  <c r="K24" i="20"/>
  <c r="L24" i="20"/>
  <c r="M24" i="20"/>
  <c r="N24" i="20"/>
  <c r="O24" i="20"/>
  <c r="P24" i="20"/>
  <c r="Q24" i="20"/>
  <c r="R24" i="20"/>
  <c r="S24" i="20"/>
  <c r="T24" i="20"/>
  <c r="U24" i="20"/>
  <c r="V24" i="20"/>
  <c r="W24" i="20"/>
  <c r="X24" i="20"/>
  <c r="Y24" i="20"/>
  <c r="Z24" i="20"/>
  <c r="AA24" i="20"/>
  <c r="AB24" i="20"/>
  <c r="AC24" i="20"/>
  <c r="AD24" i="20"/>
  <c r="AE24" i="20"/>
  <c r="AF24" i="20"/>
  <c r="AG24" i="20"/>
  <c r="AH24" i="20"/>
  <c r="AI24" i="20"/>
  <c r="AJ24" i="20"/>
  <c r="AK24" i="20"/>
  <c r="AL24" i="20"/>
  <c r="AM24" i="20"/>
  <c r="AN24" i="20"/>
  <c r="AO24" i="20"/>
  <c r="AP24" i="20"/>
  <c r="AQ24" i="20"/>
  <c r="AR24" i="20"/>
  <c r="AS24" i="20"/>
  <c r="AT24" i="20"/>
  <c r="AU24" i="20"/>
  <c r="AV24" i="20"/>
  <c r="AW24" i="20"/>
  <c r="AX24" i="20"/>
  <c r="AY24" i="20"/>
  <c r="AZ24" i="20"/>
  <c r="BA24" i="20"/>
  <c r="BB24" i="20"/>
  <c r="BC24" i="20"/>
  <c r="BD24" i="20"/>
  <c r="BE24" i="20"/>
  <c r="BF24" i="20"/>
  <c r="BG24" i="20"/>
  <c r="BH24" i="20"/>
  <c r="BI24" i="20"/>
  <c r="BJ24" i="20"/>
  <c r="BK24" i="20"/>
  <c r="BL24" i="20"/>
  <c r="BM24" i="20"/>
  <c r="BN24" i="20"/>
  <c r="BO24" i="20"/>
  <c r="BP24" i="20"/>
  <c r="BQ24" i="20"/>
  <c r="BR24" i="20"/>
  <c r="BS24" i="20"/>
  <c r="BT24" i="20"/>
  <c r="BU24" i="20"/>
  <c r="BV24" i="20"/>
  <c r="BW24" i="20"/>
  <c r="BX24" i="20"/>
  <c r="BY24" i="20"/>
  <c r="BZ24" i="20"/>
  <c r="CA24" i="20"/>
  <c r="CB24" i="20"/>
  <c r="CC24" i="20"/>
  <c r="CD24" i="20"/>
  <c r="CE24" i="20"/>
  <c r="CF24" i="20"/>
  <c r="CG24" i="20"/>
  <c r="CH24" i="20"/>
  <c r="CI24" i="20"/>
  <c r="CJ24" i="20"/>
  <c r="CK24" i="20"/>
  <c r="CL24" i="20"/>
  <c r="CM24" i="20"/>
  <c r="CN24" i="20"/>
  <c r="CO24" i="20"/>
  <c r="CP24" i="20"/>
  <c r="CQ24" i="20"/>
  <c r="CR24" i="20"/>
  <c r="CS24" i="20"/>
  <c r="CT24" i="20"/>
  <c r="CU24" i="20"/>
  <c r="CV24" i="20"/>
  <c r="CW24" i="20"/>
  <c r="CX24" i="20"/>
  <c r="CY24" i="20"/>
  <c r="CZ24" i="20"/>
  <c r="DA24" i="20"/>
  <c r="DB24" i="20"/>
  <c r="DC24" i="20"/>
  <c r="DD24" i="20"/>
  <c r="DE24" i="20"/>
  <c r="DF24" i="20"/>
  <c r="DG24" i="20"/>
  <c r="DH24" i="20"/>
  <c r="DI24" i="20"/>
  <c r="B25" i="20"/>
  <c r="F25" i="20"/>
  <c r="G25" i="20"/>
  <c r="H25" i="20"/>
  <c r="I25" i="20"/>
  <c r="J25" i="20"/>
  <c r="K25" i="20"/>
  <c r="L25" i="20"/>
  <c r="M25" i="20"/>
  <c r="N25" i="20"/>
  <c r="O25" i="20"/>
  <c r="P25" i="20"/>
  <c r="Q25" i="20"/>
  <c r="R25" i="20"/>
  <c r="S25" i="20"/>
  <c r="T25" i="20"/>
  <c r="U25" i="20"/>
  <c r="V25" i="20"/>
  <c r="W25" i="20"/>
  <c r="X25" i="20"/>
  <c r="Y25" i="20"/>
  <c r="Z25" i="20"/>
  <c r="AA25" i="20"/>
  <c r="AB25" i="20"/>
  <c r="AC25" i="20"/>
  <c r="AD25" i="20"/>
  <c r="AE25" i="20"/>
  <c r="AF25" i="20"/>
  <c r="AG25" i="20"/>
  <c r="AH25" i="20"/>
  <c r="AI25" i="20"/>
  <c r="AJ25" i="20"/>
  <c r="AK25" i="20"/>
  <c r="AL25" i="20"/>
  <c r="AM25" i="20"/>
  <c r="AN25" i="20"/>
  <c r="AO25" i="20"/>
  <c r="AP25" i="20"/>
  <c r="AQ25" i="20"/>
  <c r="AR25" i="20"/>
  <c r="AS25" i="20"/>
  <c r="AT25" i="20"/>
  <c r="AU25" i="20"/>
  <c r="AV25" i="20"/>
  <c r="AW25" i="20"/>
  <c r="AX25" i="20"/>
  <c r="AY25" i="20"/>
  <c r="AZ25" i="20"/>
  <c r="BA25" i="20"/>
  <c r="BB25" i="20"/>
  <c r="BC25" i="20"/>
  <c r="BD25" i="20"/>
  <c r="BE25" i="20"/>
  <c r="BF25" i="20"/>
  <c r="BG25" i="20"/>
  <c r="BH25" i="20"/>
  <c r="BI25" i="20"/>
  <c r="BJ25" i="20"/>
  <c r="BK25" i="20"/>
  <c r="BL25" i="20"/>
  <c r="BM25" i="20"/>
  <c r="BN25" i="20"/>
  <c r="BO25" i="20"/>
  <c r="BP25" i="20"/>
  <c r="BQ25" i="20"/>
  <c r="BR25" i="20"/>
  <c r="BS25" i="20"/>
  <c r="BT25" i="20"/>
  <c r="BU25" i="20"/>
  <c r="BV25" i="20"/>
  <c r="BW25" i="20"/>
  <c r="BX25" i="20"/>
  <c r="BY25" i="20"/>
  <c r="BZ25" i="20"/>
  <c r="CA25" i="20"/>
  <c r="CB25" i="20"/>
  <c r="CC25" i="20"/>
  <c r="CD25" i="20"/>
  <c r="CE25" i="20"/>
  <c r="CF25" i="20"/>
  <c r="CG25" i="20"/>
  <c r="CH25" i="20"/>
  <c r="CI25" i="20"/>
  <c r="CJ25" i="20"/>
  <c r="CK25" i="20"/>
  <c r="CL25" i="20"/>
  <c r="CM25" i="20"/>
  <c r="CN25" i="20"/>
  <c r="CO25" i="20"/>
  <c r="CP25" i="20"/>
  <c r="CQ25" i="20"/>
  <c r="CR25" i="20"/>
  <c r="CS25" i="20"/>
  <c r="CT25" i="20"/>
  <c r="CU25" i="20"/>
  <c r="CV25" i="20"/>
  <c r="CW25" i="20"/>
  <c r="CX25" i="20"/>
  <c r="CY25" i="20"/>
  <c r="CZ25" i="20"/>
  <c r="DA25" i="20"/>
  <c r="DB25" i="20"/>
  <c r="DC25" i="20"/>
  <c r="DD25" i="20"/>
  <c r="DE25" i="20"/>
  <c r="DF25" i="20"/>
  <c r="DG25" i="20"/>
  <c r="DH25" i="20"/>
  <c r="DI25" i="20"/>
  <c r="B26" i="20"/>
  <c r="C26" i="20"/>
  <c r="F26" i="20"/>
  <c r="G26" i="20"/>
  <c r="H26" i="20"/>
  <c r="I26" i="20"/>
  <c r="J26" i="20"/>
  <c r="K26" i="20"/>
  <c r="L26" i="20"/>
  <c r="M26" i="20"/>
  <c r="N26" i="20"/>
  <c r="O26" i="20"/>
  <c r="P26" i="20"/>
  <c r="Q26" i="20"/>
  <c r="R26" i="20"/>
  <c r="S26" i="20"/>
  <c r="T26" i="20"/>
  <c r="U26" i="20"/>
  <c r="V26" i="20"/>
  <c r="W26" i="20"/>
  <c r="X26" i="20"/>
  <c r="Y26" i="20"/>
  <c r="Z26" i="20"/>
  <c r="AA26" i="20"/>
  <c r="AB26" i="20"/>
  <c r="AC26" i="20"/>
  <c r="AD26" i="20"/>
  <c r="AE26" i="20"/>
  <c r="AF26" i="20"/>
  <c r="AG26" i="20"/>
  <c r="AH26" i="20"/>
  <c r="AI26" i="20"/>
  <c r="AJ26" i="20"/>
  <c r="AK26" i="20"/>
  <c r="AL26" i="20"/>
  <c r="AM26" i="20"/>
  <c r="AN26" i="20"/>
  <c r="AO26" i="20"/>
  <c r="AP26" i="20"/>
  <c r="AQ26" i="20"/>
  <c r="AR26" i="20"/>
  <c r="AS26" i="20"/>
  <c r="AT26" i="20"/>
  <c r="AU26" i="20"/>
  <c r="AV26" i="20"/>
  <c r="AW26" i="20"/>
  <c r="AX26" i="20"/>
  <c r="AY26" i="20"/>
  <c r="AZ26" i="20"/>
  <c r="BA26" i="20"/>
  <c r="BB26" i="20"/>
  <c r="BC26" i="20"/>
  <c r="BD26" i="20"/>
  <c r="BE26" i="20"/>
  <c r="BF26" i="20"/>
  <c r="BG26" i="20"/>
  <c r="BH26" i="20"/>
  <c r="BI26" i="20"/>
  <c r="BJ26" i="20"/>
  <c r="BK26" i="20"/>
  <c r="BL26" i="20"/>
  <c r="BM26" i="20"/>
  <c r="BN26" i="20"/>
  <c r="BO26" i="20"/>
  <c r="BP26" i="20"/>
  <c r="BQ26" i="20"/>
  <c r="BR26" i="20"/>
  <c r="BS26" i="20"/>
  <c r="BT26" i="20"/>
  <c r="BU26" i="20"/>
  <c r="BV26" i="20"/>
  <c r="BW26" i="20"/>
  <c r="BX26" i="20"/>
  <c r="BY26" i="20"/>
  <c r="BZ26" i="20"/>
  <c r="CA26" i="20"/>
  <c r="CB26" i="20"/>
  <c r="CC26" i="20"/>
  <c r="CD26" i="20"/>
  <c r="CE26" i="20"/>
  <c r="CF26" i="20"/>
  <c r="CG26" i="20"/>
  <c r="CH26" i="20"/>
  <c r="CI26" i="20"/>
  <c r="CJ26" i="20"/>
  <c r="CK26" i="20"/>
  <c r="CL26" i="20"/>
  <c r="CM26" i="20"/>
  <c r="CN26" i="20"/>
  <c r="CO26" i="20"/>
  <c r="CP26" i="20"/>
  <c r="CQ26" i="20"/>
  <c r="CR26" i="20"/>
  <c r="CS26" i="20"/>
  <c r="CT26" i="20"/>
  <c r="CU26" i="20"/>
  <c r="CV26" i="20"/>
  <c r="CW26" i="20"/>
  <c r="CX26" i="20"/>
  <c r="CY26" i="20"/>
  <c r="CZ26" i="20"/>
  <c r="DA26" i="20"/>
  <c r="DB26" i="20"/>
  <c r="DC26" i="20"/>
  <c r="DD26" i="20"/>
  <c r="DE26" i="20"/>
  <c r="DF26" i="20"/>
  <c r="DG26" i="20"/>
  <c r="DH26" i="20"/>
  <c r="DI26" i="20"/>
  <c r="B27" i="20"/>
  <c r="C27" i="20"/>
  <c r="F27" i="20"/>
  <c r="G27" i="20"/>
  <c r="H27" i="20"/>
  <c r="I27" i="20"/>
  <c r="J27" i="20"/>
  <c r="K27" i="20"/>
  <c r="L27" i="20"/>
  <c r="M27" i="20"/>
  <c r="N27" i="20"/>
  <c r="O27" i="20"/>
  <c r="P27" i="20"/>
  <c r="Q27" i="20"/>
  <c r="R27" i="20"/>
  <c r="S27" i="20"/>
  <c r="T27" i="20"/>
  <c r="U27" i="20"/>
  <c r="V27" i="20"/>
  <c r="W27" i="20"/>
  <c r="X27" i="20"/>
  <c r="Y27" i="20"/>
  <c r="Z27" i="20"/>
  <c r="AA27" i="20"/>
  <c r="AB27" i="20"/>
  <c r="AC27" i="20"/>
  <c r="AD27" i="20"/>
  <c r="AE27" i="20"/>
  <c r="AF27" i="20"/>
  <c r="AG27" i="20"/>
  <c r="AH27" i="20"/>
  <c r="AI27" i="20"/>
  <c r="AJ27" i="20"/>
  <c r="AK27" i="20"/>
  <c r="AL27" i="20"/>
  <c r="AM27" i="20"/>
  <c r="AN27" i="20"/>
  <c r="AO27" i="20"/>
  <c r="AP27" i="20"/>
  <c r="AQ27" i="20"/>
  <c r="AR27" i="20"/>
  <c r="AS27" i="20"/>
  <c r="AT27" i="20"/>
  <c r="AU27" i="20"/>
  <c r="AV27" i="20"/>
  <c r="AW27" i="20"/>
  <c r="AX27" i="20"/>
  <c r="AY27" i="20"/>
  <c r="AZ27" i="20"/>
  <c r="BA27" i="20"/>
  <c r="BB27" i="20"/>
  <c r="BC27" i="20"/>
  <c r="BD27" i="20"/>
  <c r="BE27" i="20"/>
  <c r="BF27" i="20"/>
  <c r="BG27" i="20"/>
  <c r="BH27" i="20"/>
  <c r="BI27" i="20"/>
  <c r="BJ27" i="20"/>
  <c r="BK27" i="20"/>
  <c r="BL27" i="20"/>
  <c r="BM27" i="20"/>
  <c r="BN27" i="20"/>
  <c r="BO27" i="20"/>
  <c r="BP27" i="20"/>
  <c r="BQ27" i="20"/>
  <c r="BR27" i="20"/>
  <c r="BS27" i="20"/>
  <c r="BT27" i="20"/>
  <c r="BU27" i="20"/>
  <c r="BV27" i="20"/>
  <c r="BW27" i="20"/>
  <c r="BX27" i="20"/>
  <c r="BY27" i="20"/>
  <c r="BZ27" i="20"/>
  <c r="CA27" i="20"/>
  <c r="CB27" i="20"/>
  <c r="CC27" i="20"/>
  <c r="CD27" i="20"/>
  <c r="CE27" i="20"/>
  <c r="CF27" i="20"/>
  <c r="CG27" i="20"/>
  <c r="CH27" i="20"/>
  <c r="CI27" i="20"/>
  <c r="CJ27" i="20"/>
  <c r="CK27" i="20"/>
  <c r="CL27" i="20"/>
  <c r="CM27" i="20"/>
  <c r="CN27" i="20"/>
  <c r="CO27" i="20"/>
  <c r="CP27" i="20"/>
  <c r="CQ27" i="20"/>
  <c r="CR27" i="20"/>
  <c r="CS27" i="20"/>
  <c r="CT27" i="20"/>
  <c r="CU27" i="20"/>
  <c r="CV27" i="20"/>
  <c r="CW27" i="20"/>
  <c r="CX27" i="20"/>
  <c r="CY27" i="20"/>
  <c r="CZ27" i="20"/>
  <c r="DA27" i="20"/>
  <c r="DB27" i="20"/>
  <c r="DC27" i="20"/>
  <c r="DD27" i="20"/>
  <c r="DE27" i="20"/>
  <c r="DF27" i="20"/>
  <c r="DG27" i="20"/>
  <c r="DH27" i="20"/>
  <c r="DI27" i="20"/>
  <c r="B28" i="20"/>
  <c r="C28" i="20"/>
  <c r="F28" i="20"/>
  <c r="G28" i="20"/>
  <c r="H28" i="20"/>
  <c r="I28" i="20"/>
  <c r="J28" i="20"/>
  <c r="K28" i="20"/>
  <c r="L28" i="20"/>
  <c r="M28" i="20"/>
  <c r="N28" i="20"/>
  <c r="O28" i="20"/>
  <c r="P28" i="20"/>
  <c r="Q28" i="20"/>
  <c r="R28" i="20"/>
  <c r="S28" i="20"/>
  <c r="T28" i="20"/>
  <c r="U28" i="20"/>
  <c r="V28" i="20"/>
  <c r="W28" i="20"/>
  <c r="X28" i="20"/>
  <c r="Y28" i="20"/>
  <c r="Z28" i="20"/>
  <c r="AA28" i="20"/>
  <c r="AB28" i="20"/>
  <c r="AC28" i="20"/>
  <c r="AD28" i="20"/>
  <c r="AE28" i="20"/>
  <c r="AF28" i="20"/>
  <c r="AG28" i="20"/>
  <c r="AH28" i="20"/>
  <c r="AI28" i="20"/>
  <c r="AJ28" i="20"/>
  <c r="AK28" i="20"/>
  <c r="AL28" i="20"/>
  <c r="AM28" i="20"/>
  <c r="AN28" i="20"/>
  <c r="AO28" i="20"/>
  <c r="AP28" i="20"/>
  <c r="AQ28" i="20"/>
  <c r="AR28" i="20"/>
  <c r="AS28" i="20"/>
  <c r="AT28" i="20"/>
  <c r="AU28" i="20"/>
  <c r="AV28" i="20"/>
  <c r="AW28" i="20"/>
  <c r="AX28" i="20"/>
  <c r="AY28" i="20"/>
  <c r="AZ28" i="20"/>
  <c r="BA28" i="20"/>
  <c r="BB28" i="20"/>
  <c r="BC28" i="20"/>
  <c r="BD28" i="20"/>
  <c r="BE28" i="20"/>
  <c r="BF28" i="20"/>
  <c r="BG28" i="20"/>
  <c r="BH28" i="20"/>
  <c r="BI28" i="20"/>
  <c r="BJ28" i="20"/>
  <c r="BK28" i="20"/>
  <c r="BL28" i="20"/>
  <c r="BM28" i="20"/>
  <c r="BN28" i="20"/>
  <c r="BO28" i="20"/>
  <c r="BP28" i="20"/>
  <c r="BQ28" i="20"/>
  <c r="BR28" i="20"/>
  <c r="BS28" i="20"/>
  <c r="BT28" i="20"/>
  <c r="BU28" i="20"/>
  <c r="BV28" i="20"/>
  <c r="BW28" i="20"/>
  <c r="BX28" i="20"/>
  <c r="BY28" i="20"/>
  <c r="BZ28" i="20"/>
  <c r="CA28" i="20"/>
  <c r="CB28" i="20"/>
  <c r="CC28" i="20"/>
  <c r="CD28" i="20"/>
  <c r="CE28" i="20"/>
  <c r="CF28" i="20"/>
  <c r="CG28" i="20"/>
  <c r="CH28" i="20"/>
  <c r="CI28" i="20"/>
  <c r="CJ28" i="20"/>
  <c r="CK28" i="20"/>
  <c r="CL28" i="20"/>
  <c r="CM28" i="20"/>
  <c r="CN28" i="20"/>
  <c r="CO28" i="20"/>
  <c r="CP28" i="20"/>
  <c r="CQ28" i="20"/>
  <c r="CR28" i="20"/>
  <c r="CS28" i="20"/>
  <c r="CT28" i="20"/>
  <c r="CU28" i="20"/>
  <c r="CV28" i="20"/>
  <c r="CW28" i="20"/>
  <c r="CX28" i="20"/>
  <c r="CY28" i="20"/>
  <c r="CZ28" i="20"/>
  <c r="DA28" i="20"/>
  <c r="DB28" i="20"/>
  <c r="DC28" i="20"/>
  <c r="DD28" i="20"/>
  <c r="DE28" i="20"/>
  <c r="DF28" i="20"/>
  <c r="DG28" i="20"/>
  <c r="DH28" i="20"/>
  <c r="DI28" i="20"/>
  <c r="B29" i="20"/>
  <c r="C29" i="20"/>
  <c r="F29" i="20"/>
  <c r="G29" i="20"/>
  <c r="H29" i="20"/>
  <c r="I29" i="20"/>
  <c r="J29" i="20"/>
  <c r="K29" i="20"/>
  <c r="L29" i="20"/>
  <c r="M29" i="20"/>
  <c r="N29" i="20"/>
  <c r="O29" i="20"/>
  <c r="P29" i="20"/>
  <c r="Q29" i="20"/>
  <c r="R29" i="20"/>
  <c r="S29" i="20"/>
  <c r="T29" i="20"/>
  <c r="U29" i="20"/>
  <c r="V29" i="20"/>
  <c r="W29" i="20"/>
  <c r="X29" i="20"/>
  <c r="Y29" i="20"/>
  <c r="Z29" i="20"/>
  <c r="AA29" i="20"/>
  <c r="AB29" i="20"/>
  <c r="AC29" i="20"/>
  <c r="AD29" i="20"/>
  <c r="AE29" i="20"/>
  <c r="AF29" i="20"/>
  <c r="AG29" i="20"/>
  <c r="AH29" i="20"/>
  <c r="AI29" i="20"/>
  <c r="AJ29" i="20"/>
  <c r="AK29" i="20"/>
  <c r="AL29" i="20"/>
  <c r="AM29" i="20"/>
  <c r="AN29" i="20"/>
  <c r="AO29" i="20"/>
  <c r="AP29" i="20"/>
  <c r="AQ29" i="20"/>
  <c r="AR29" i="20"/>
  <c r="AS29" i="20"/>
  <c r="AT29" i="20"/>
  <c r="AU29" i="20"/>
  <c r="AV29" i="20"/>
  <c r="AW29" i="20"/>
  <c r="AX29" i="20"/>
  <c r="AY29" i="20"/>
  <c r="AZ29" i="20"/>
  <c r="BA29" i="20"/>
  <c r="BB29" i="20"/>
  <c r="BC29" i="20"/>
  <c r="BD29" i="20"/>
  <c r="BE29" i="20"/>
  <c r="BF29" i="20"/>
  <c r="BG29" i="20"/>
  <c r="BH29" i="20"/>
  <c r="BI29" i="20"/>
  <c r="BJ29" i="20"/>
  <c r="BK29" i="20"/>
  <c r="BL29" i="20"/>
  <c r="BM29" i="20"/>
  <c r="BN29" i="20"/>
  <c r="BO29" i="20"/>
  <c r="BP29" i="20"/>
  <c r="BQ29" i="20"/>
  <c r="BR29" i="20"/>
  <c r="BS29" i="20"/>
  <c r="BT29" i="20"/>
  <c r="BU29" i="20"/>
  <c r="BV29" i="20"/>
  <c r="BW29" i="20"/>
  <c r="BX29" i="20"/>
  <c r="BY29" i="20"/>
  <c r="BZ29" i="20"/>
  <c r="CA29" i="20"/>
  <c r="CB29" i="20"/>
  <c r="CC29" i="20"/>
  <c r="CD29" i="20"/>
  <c r="CE29" i="20"/>
  <c r="CF29" i="20"/>
  <c r="CG29" i="20"/>
  <c r="CH29" i="20"/>
  <c r="CI29" i="20"/>
  <c r="CJ29" i="20"/>
  <c r="CK29" i="20"/>
  <c r="CL29" i="20"/>
  <c r="CM29" i="20"/>
  <c r="CN29" i="20"/>
  <c r="CO29" i="20"/>
  <c r="CP29" i="20"/>
  <c r="CQ29" i="20"/>
  <c r="CR29" i="20"/>
  <c r="CS29" i="20"/>
  <c r="CT29" i="20"/>
  <c r="CU29" i="20"/>
  <c r="CV29" i="20"/>
  <c r="CW29" i="20"/>
  <c r="CX29" i="20"/>
  <c r="CY29" i="20"/>
  <c r="CZ29" i="20"/>
  <c r="DA29" i="20"/>
  <c r="DB29" i="20"/>
  <c r="DC29" i="20"/>
  <c r="DD29" i="20"/>
  <c r="DE29" i="20"/>
  <c r="DF29" i="20"/>
  <c r="DG29" i="20"/>
  <c r="DH29" i="20"/>
  <c r="DI29" i="20"/>
  <c r="B30" i="20"/>
  <c r="C30" i="20"/>
  <c r="F30" i="20"/>
  <c r="G30" i="20"/>
  <c r="H30" i="20"/>
  <c r="I30" i="20"/>
  <c r="J30" i="20"/>
  <c r="K30" i="20"/>
  <c r="L30" i="20"/>
  <c r="M30" i="20"/>
  <c r="N30" i="20"/>
  <c r="O30" i="20"/>
  <c r="P30" i="20"/>
  <c r="Q30" i="20"/>
  <c r="R30" i="20"/>
  <c r="S30" i="20"/>
  <c r="T30" i="20"/>
  <c r="U30" i="20"/>
  <c r="V30" i="20"/>
  <c r="W30" i="20"/>
  <c r="X30" i="20"/>
  <c r="Y30" i="20"/>
  <c r="Z30" i="20"/>
  <c r="AA30" i="20"/>
  <c r="AB30" i="20"/>
  <c r="AC30" i="20"/>
  <c r="AD30" i="20"/>
  <c r="AE30" i="20"/>
  <c r="AF30" i="20"/>
  <c r="AG30" i="20"/>
  <c r="AH30" i="20"/>
  <c r="AI30" i="20"/>
  <c r="AJ30" i="20"/>
  <c r="AK30" i="20"/>
  <c r="AL30" i="20"/>
  <c r="AM30" i="20"/>
  <c r="AN30" i="20"/>
  <c r="AO30" i="20"/>
  <c r="AP30" i="20"/>
  <c r="AQ30" i="20"/>
  <c r="AR30" i="20"/>
  <c r="AS30" i="20"/>
  <c r="AT30" i="20"/>
  <c r="AU30" i="20"/>
  <c r="AV30" i="20"/>
  <c r="AW30" i="20"/>
  <c r="AX30" i="20"/>
  <c r="AY30" i="20"/>
  <c r="AZ30" i="20"/>
  <c r="BA30" i="20"/>
  <c r="BB30" i="20"/>
  <c r="BC30" i="20"/>
  <c r="BD30" i="20"/>
  <c r="BE30" i="20"/>
  <c r="BF30" i="20"/>
  <c r="BG30" i="20"/>
  <c r="BH30" i="20"/>
  <c r="BI30" i="20"/>
  <c r="BJ30" i="20"/>
  <c r="BK30" i="20"/>
  <c r="BL30" i="20"/>
  <c r="BM30" i="20"/>
  <c r="BN30" i="20"/>
  <c r="BO30" i="20"/>
  <c r="BP30" i="20"/>
  <c r="BQ30" i="20"/>
  <c r="BR30" i="20"/>
  <c r="BS30" i="20"/>
  <c r="BT30" i="20"/>
  <c r="BU30" i="20"/>
  <c r="BV30" i="20"/>
  <c r="BW30" i="20"/>
  <c r="BX30" i="20"/>
  <c r="BY30" i="20"/>
  <c r="BZ30" i="20"/>
  <c r="CA30" i="20"/>
  <c r="CB30" i="20"/>
  <c r="CC30" i="20"/>
  <c r="CD30" i="20"/>
  <c r="CE30" i="20"/>
  <c r="CF30" i="20"/>
  <c r="CG30" i="20"/>
  <c r="CH30" i="20"/>
  <c r="CI30" i="20"/>
  <c r="CJ30" i="20"/>
  <c r="CK30" i="20"/>
  <c r="CL30" i="20"/>
  <c r="CM30" i="20"/>
  <c r="CN30" i="20"/>
  <c r="CO30" i="20"/>
  <c r="CP30" i="20"/>
  <c r="CQ30" i="20"/>
  <c r="CR30" i="20"/>
  <c r="CS30" i="20"/>
  <c r="CT30" i="20"/>
  <c r="CU30" i="20"/>
  <c r="CV30" i="20"/>
  <c r="CW30" i="20"/>
  <c r="CX30" i="20"/>
  <c r="CY30" i="20"/>
  <c r="CZ30" i="20"/>
  <c r="DA30" i="20"/>
  <c r="DB30" i="20"/>
  <c r="DC30" i="20"/>
  <c r="DD30" i="20"/>
  <c r="DE30" i="20"/>
  <c r="DF30" i="20"/>
  <c r="DG30" i="20"/>
  <c r="DH30" i="20"/>
  <c r="DI30" i="20"/>
  <c r="B31" i="20"/>
  <c r="C31" i="20"/>
  <c r="F31" i="20"/>
  <c r="G31" i="20"/>
  <c r="H31" i="20"/>
  <c r="I31" i="20"/>
  <c r="J31" i="20"/>
  <c r="K31" i="20"/>
  <c r="L31" i="20"/>
  <c r="M31" i="20"/>
  <c r="N31" i="20"/>
  <c r="O31" i="20"/>
  <c r="P31" i="20"/>
  <c r="Q31" i="20"/>
  <c r="R31" i="20"/>
  <c r="S31" i="20"/>
  <c r="T31" i="20"/>
  <c r="U31" i="20"/>
  <c r="V31" i="20"/>
  <c r="W31" i="20"/>
  <c r="X31" i="20"/>
  <c r="Y31" i="20"/>
  <c r="Z31" i="20"/>
  <c r="AA31" i="20"/>
  <c r="AB31" i="20"/>
  <c r="AC31" i="20"/>
  <c r="AD31" i="20"/>
  <c r="AE31" i="20"/>
  <c r="AF31" i="20"/>
  <c r="AG31" i="20"/>
  <c r="AH31" i="20"/>
  <c r="AI31" i="20"/>
  <c r="AJ31" i="20"/>
  <c r="AK31" i="20"/>
  <c r="AL31" i="20"/>
  <c r="AM31" i="20"/>
  <c r="AN31" i="20"/>
  <c r="AO31" i="20"/>
  <c r="AP31" i="20"/>
  <c r="AQ31" i="20"/>
  <c r="AR31" i="20"/>
  <c r="AS31" i="20"/>
  <c r="AT31" i="20"/>
  <c r="AU31" i="20"/>
  <c r="AV31" i="20"/>
  <c r="AW31" i="20"/>
  <c r="AX31" i="20"/>
  <c r="AY31" i="20"/>
  <c r="AZ31" i="20"/>
  <c r="BA31" i="20"/>
  <c r="BB31" i="20"/>
  <c r="BC31" i="20"/>
  <c r="BD31" i="20"/>
  <c r="BE31" i="20"/>
  <c r="BF31" i="20"/>
  <c r="BG31" i="20"/>
  <c r="BH31" i="20"/>
  <c r="BI31" i="20"/>
  <c r="BJ31" i="20"/>
  <c r="BK31" i="20"/>
  <c r="BL31" i="20"/>
  <c r="BM31" i="20"/>
  <c r="BN31" i="20"/>
  <c r="BO31" i="20"/>
  <c r="BP31" i="20"/>
  <c r="BQ31" i="20"/>
  <c r="BR31" i="20"/>
  <c r="BS31" i="20"/>
  <c r="BT31" i="20"/>
  <c r="BU31" i="20"/>
  <c r="BV31" i="20"/>
  <c r="BW31" i="20"/>
  <c r="BX31" i="20"/>
  <c r="BY31" i="20"/>
  <c r="BZ31" i="20"/>
  <c r="CA31" i="20"/>
  <c r="CB31" i="20"/>
  <c r="CC31" i="20"/>
  <c r="CD31" i="20"/>
  <c r="CE31" i="20"/>
  <c r="CF31" i="20"/>
  <c r="CG31" i="20"/>
  <c r="CH31" i="20"/>
  <c r="CI31" i="20"/>
  <c r="CJ31" i="20"/>
  <c r="CK31" i="20"/>
  <c r="CL31" i="20"/>
  <c r="CM31" i="20"/>
  <c r="CN31" i="20"/>
  <c r="CO31" i="20"/>
  <c r="CP31" i="20"/>
  <c r="CQ31" i="20"/>
  <c r="CR31" i="20"/>
  <c r="CS31" i="20"/>
  <c r="CT31" i="20"/>
  <c r="CU31" i="20"/>
  <c r="CV31" i="20"/>
  <c r="CW31" i="20"/>
  <c r="CX31" i="20"/>
  <c r="CY31" i="20"/>
  <c r="CZ31" i="20"/>
  <c r="DA31" i="20"/>
  <c r="DB31" i="20"/>
  <c r="DC31" i="20"/>
  <c r="DD31" i="20"/>
  <c r="DE31" i="20"/>
  <c r="DF31" i="20"/>
  <c r="DG31" i="20"/>
  <c r="DH31" i="20"/>
  <c r="DI31" i="20"/>
  <c r="B32" i="20"/>
  <c r="C32" i="20"/>
  <c r="F32" i="20"/>
  <c r="G32" i="20"/>
  <c r="H32" i="20"/>
  <c r="I32" i="20"/>
  <c r="J32" i="20"/>
  <c r="K32" i="20"/>
  <c r="L32" i="20"/>
  <c r="M32" i="20"/>
  <c r="N32" i="20"/>
  <c r="O32" i="20"/>
  <c r="P32" i="20"/>
  <c r="Q32" i="20"/>
  <c r="R32" i="20"/>
  <c r="S32" i="20"/>
  <c r="T32" i="20"/>
  <c r="U32" i="20"/>
  <c r="V32" i="20"/>
  <c r="W32" i="20"/>
  <c r="X32" i="20"/>
  <c r="Y32" i="20"/>
  <c r="Z32" i="20"/>
  <c r="AA32" i="20"/>
  <c r="AB32" i="20"/>
  <c r="AC32" i="20"/>
  <c r="AD32" i="20"/>
  <c r="AE32" i="20"/>
  <c r="AF32" i="20"/>
  <c r="AG32" i="20"/>
  <c r="AH32" i="20"/>
  <c r="AI32" i="20"/>
  <c r="AJ32" i="20"/>
  <c r="AK32" i="20"/>
  <c r="AL32" i="20"/>
  <c r="AM32" i="20"/>
  <c r="AN32" i="20"/>
  <c r="AO32" i="20"/>
  <c r="AP32" i="20"/>
  <c r="AQ32" i="20"/>
  <c r="AR32" i="20"/>
  <c r="AS32" i="20"/>
  <c r="AT32" i="20"/>
  <c r="AU32" i="20"/>
  <c r="AV32" i="20"/>
  <c r="AW32" i="20"/>
  <c r="AX32" i="20"/>
  <c r="AY32" i="20"/>
  <c r="AZ32" i="20"/>
  <c r="BA32" i="20"/>
  <c r="BB32" i="20"/>
  <c r="BC32" i="20"/>
  <c r="BD32" i="20"/>
  <c r="BE32" i="20"/>
  <c r="BF32" i="20"/>
  <c r="BG32" i="20"/>
  <c r="BH32" i="20"/>
  <c r="BI32" i="20"/>
  <c r="BJ32" i="20"/>
  <c r="BK32" i="20"/>
  <c r="BL32" i="20"/>
  <c r="BM32" i="20"/>
  <c r="BN32" i="20"/>
  <c r="BO32" i="20"/>
  <c r="BP32" i="20"/>
  <c r="BQ32" i="20"/>
  <c r="BR32" i="20"/>
  <c r="BS32" i="20"/>
  <c r="BT32" i="20"/>
  <c r="BU32" i="20"/>
  <c r="BV32" i="20"/>
  <c r="BW32" i="20"/>
  <c r="BX32" i="20"/>
  <c r="BY32" i="20"/>
  <c r="BZ32" i="20"/>
  <c r="CA32" i="20"/>
  <c r="CB32" i="20"/>
  <c r="CC32" i="20"/>
  <c r="CD32" i="20"/>
  <c r="CE32" i="20"/>
  <c r="CF32" i="20"/>
  <c r="CG32" i="20"/>
  <c r="CH32" i="20"/>
  <c r="CI32" i="20"/>
  <c r="CJ32" i="20"/>
  <c r="CK32" i="20"/>
  <c r="CL32" i="20"/>
  <c r="CM32" i="20"/>
  <c r="CN32" i="20"/>
  <c r="CO32" i="20"/>
  <c r="CP32" i="20"/>
  <c r="CQ32" i="20"/>
  <c r="CR32" i="20"/>
  <c r="CS32" i="20"/>
  <c r="CT32" i="20"/>
  <c r="CU32" i="20"/>
  <c r="CV32" i="20"/>
  <c r="CW32" i="20"/>
  <c r="CX32" i="20"/>
  <c r="CY32" i="20"/>
  <c r="CZ32" i="20"/>
  <c r="DA32" i="20"/>
  <c r="DB32" i="20"/>
  <c r="DC32" i="20"/>
  <c r="DD32" i="20"/>
  <c r="DE32" i="20"/>
  <c r="DF32" i="20"/>
  <c r="DG32" i="20"/>
  <c r="DH32" i="20"/>
  <c r="DI32" i="20"/>
  <c r="B33" i="20"/>
  <c r="C33" i="20"/>
  <c r="F33" i="20"/>
  <c r="G33" i="20"/>
  <c r="H33" i="20"/>
  <c r="I33" i="20"/>
  <c r="J33" i="20"/>
  <c r="K33" i="20"/>
  <c r="L33" i="20"/>
  <c r="M33" i="20"/>
  <c r="N33" i="20"/>
  <c r="O33" i="20"/>
  <c r="P33" i="20"/>
  <c r="Q33" i="20"/>
  <c r="R33" i="20"/>
  <c r="S33" i="20"/>
  <c r="T33" i="20"/>
  <c r="U33" i="20"/>
  <c r="V33" i="20"/>
  <c r="W33" i="20"/>
  <c r="X33" i="20"/>
  <c r="Y33" i="20"/>
  <c r="Z33" i="20"/>
  <c r="AA33" i="20"/>
  <c r="AB33" i="20"/>
  <c r="AC33" i="20"/>
  <c r="AD33" i="20"/>
  <c r="AE33" i="20"/>
  <c r="AF33" i="20"/>
  <c r="AG33" i="20"/>
  <c r="AH33" i="20"/>
  <c r="AI33" i="20"/>
  <c r="AJ33" i="20"/>
  <c r="AK33" i="20"/>
  <c r="AL33" i="20"/>
  <c r="AM33" i="20"/>
  <c r="AN33" i="20"/>
  <c r="AO33" i="20"/>
  <c r="AP33" i="20"/>
  <c r="AQ33" i="20"/>
  <c r="AR33" i="20"/>
  <c r="AS33" i="20"/>
  <c r="AT33" i="20"/>
  <c r="AU33" i="20"/>
  <c r="AV33" i="20"/>
  <c r="AW33" i="20"/>
  <c r="AX33" i="20"/>
  <c r="AY33" i="20"/>
  <c r="AZ33" i="20"/>
  <c r="BA33" i="20"/>
  <c r="BB33" i="20"/>
  <c r="BC33" i="20"/>
  <c r="BD33" i="20"/>
  <c r="BE33" i="20"/>
  <c r="BF33" i="20"/>
  <c r="BG33" i="20"/>
  <c r="BH33" i="20"/>
  <c r="BI33" i="20"/>
  <c r="BJ33" i="20"/>
  <c r="BK33" i="20"/>
  <c r="BL33" i="20"/>
  <c r="BM33" i="20"/>
  <c r="BN33" i="20"/>
  <c r="BO33" i="20"/>
  <c r="BP33" i="20"/>
  <c r="BQ33" i="20"/>
  <c r="BR33" i="20"/>
  <c r="BS33" i="20"/>
  <c r="BT33" i="20"/>
  <c r="BU33" i="20"/>
  <c r="BV33" i="20"/>
  <c r="BW33" i="20"/>
  <c r="BX33" i="20"/>
  <c r="BY33" i="20"/>
  <c r="BZ33" i="20"/>
  <c r="CA33" i="20"/>
  <c r="CB33" i="20"/>
  <c r="CC33" i="20"/>
  <c r="CD33" i="20"/>
  <c r="CE33" i="20"/>
  <c r="CF33" i="20"/>
  <c r="CG33" i="20"/>
  <c r="CH33" i="20"/>
  <c r="CI33" i="20"/>
  <c r="CJ33" i="20"/>
  <c r="CK33" i="20"/>
  <c r="CL33" i="20"/>
  <c r="CM33" i="20"/>
  <c r="CN33" i="20"/>
  <c r="CO33" i="20"/>
  <c r="CP33" i="20"/>
  <c r="CQ33" i="20"/>
  <c r="CR33" i="20"/>
  <c r="CS33" i="20"/>
  <c r="CT33" i="20"/>
  <c r="CU33" i="20"/>
  <c r="CV33" i="20"/>
  <c r="CW33" i="20"/>
  <c r="CX33" i="20"/>
  <c r="CY33" i="20"/>
  <c r="CZ33" i="20"/>
  <c r="DA33" i="20"/>
  <c r="DB33" i="20"/>
  <c r="DC33" i="20"/>
  <c r="DD33" i="20"/>
  <c r="DE33" i="20"/>
  <c r="DF33" i="20"/>
  <c r="DG33" i="20"/>
  <c r="DH33" i="20"/>
  <c r="DI33" i="20"/>
  <c r="B34" i="20"/>
  <c r="C34" i="20"/>
  <c r="F34" i="20"/>
  <c r="G34" i="20"/>
  <c r="H34" i="20"/>
  <c r="I34" i="20"/>
  <c r="J34" i="20"/>
  <c r="K34" i="20"/>
  <c r="L34" i="20"/>
  <c r="M34" i="20"/>
  <c r="N34" i="20"/>
  <c r="O34" i="20"/>
  <c r="P34" i="20"/>
  <c r="Q34" i="20"/>
  <c r="R34" i="20"/>
  <c r="S34" i="20"/>
  <c r="T34" i="20"/>
  <c r="U34" i="20"/>
  <c r="V34" i="20"/>
  <c r="W34" i="20"/>
  <c r="X34" i="20"/>
  <c r="Y34" i="20"/>
  <c r="Z34" i="20"/>
  <c r="AA34" i="20"/>
  <c r="AB34" i="20"/>
  <c r="AC34" i="20"/>
  <c r="AD34" i="20"/>
  <c r="AE34" i="20"/>
  <c r="AF34" i="20"/>
  <c r="AG34" i="20"/>
  <c r="AH34" i="20"/>
  <c r="AI34" i="20"/>
  <c r="AJ34" i="20"/>
  <c r="AK34" i="20"/>
  <c r="AL34" i="20"/>
  <c r="AM34" i="20"/>
  <c r="AN34" i="20"/>
  <c r="AO34" i="20"/>
  <c r="AP34" i="20"/>
  <c r="AQ34" i="20"/>
  <c r="AR34" i="20"/>
  <c r="AS34" i="20"/>
  <c r="AT34" i="20"/>
  <c r="AU34" i="20"/>
  <c r="AV34" i="20"/>
  <c r="AW34" i="20"/>
  <c r="AX34" i="20"/>
  <c r="AY34" i="20"/>
  <c r="AZ34" i="20"/>
  <c r="BA34" i="20"/>
  <c r="BB34" i="20"/>
  <c r="BC34" i="20"/>
  <c r="BD34" i="20"/>
  <c r="BE34" i="20"/>
  <c r="BF34" i="20"/>
  <c r="BG34" i="20"/>
  <c r="BH34" i="20"/>
  <c r="BI34" i="20"/>
  <c r="BJ34" i="20"/>
  <c r="BK34" i="20"/>
  <c r="BL34" i="20"/>
  <c r="BM34" i="20"/>
  <c r="BN34" i="20"/>
  <c r="BO34" i="20"/>
  <c r="BP34" i="20"/>
  <c r="BQ34" i="20"/>
  <c r="BR34" i="20"/>
  <c r="BS34" i="20"/>
  <c r="BT34" i="20"/>
  <c r="BU34" i="20"/>
  <c r="BV34" i="20"/>
  <c r="BW34" i="20"/>
  <c r="BX34" i="20"/>
  <c r="BY34" i="20"/>
  <c r="BZ34" i="20"/>
  <c r="CA34" i="20"/>
  <c r="CB34" i="20"/>
  <c r="CC34" i="20"/>
  <c r="CD34" i="20"/>
  <c r="CE34" i="20"/>
  <c r="CF34" i="20"/>
  <c r="CG34" i="20"/>
  <c r="CH34" i="20"/>
  <c r="CI34" i="20"/>
  <c r="CJ34" i="20"/>
  <c r="CK34" i="20"/>
  <c r="CL34" i="20"/>
  <c r="CM34" i="20"/>
  <c r="CN34" i="20"/>
  <c r="CO34" i="20"/>
  <c r="CP34" i="20"/>
  <c r="CQ34" i="20"/>
  <c r="CR34" i="20"/>
  <c r="CS34" i="20"/>
  <c r="CT34" i="20"/>
  <c r="CU34" i="20"/>
  <c r="CV34" i="20"/>
  <c r="CW34" i="20"/>
  <c r="CX34" i="20"/>
  <c r="CY34" i="20"/>
  <c r="CZ34" i="20"/>
  <c r="DA34" i="20"/>
  <c r="DB34" i="20"/>
  <c r="DC34" i="20"/>
  <c r="DD34" i="20"/>
  <c r="DE34" i="20"/>
  <c r="DF34" i="20"/>
  <c r="DG34" i="20"/>
  <c r="DH34" i="20"/>
  <c r="DI34" i="20"/>
  <c r="B35" i="20"/>
  <c r="C35" i="20"/>
  <c r="F35" i="20"/>
  <c r="G35" i="20"/>
  <c r="H35" i="20"/>
  <c r="I35" i="20"/>
  <c r="J35" i="20"/>
  <c r="K35" i="20"/>
  <c r="L35" i="20"/>
  <c r="M35" i="20"/>
  <c r="N35" i="20"/>
  <c r="O35" i="20"/>
  <c r="P35" i="20"/>
  <c r="Q35" i="20"/>
  <c r="R35" i="20"/>
  <c r="S35" i="20"/>
  <c r="T35" i="20"/>
  <c r="U35" i="20"/>
  <c r="V35" i="20"/>
  <c r="W35" i="20"/>
  <c r="X35" i="20"/>
  <c r="Y35" i="20"/>
  <c r="Z35" i="20"/>
  <c r="AA35" i="20"/>
  <c r="AB35" i="20"/>
  <c r="AC35" i="20"/>
  <c r="AD35" i="20"/>
  <c r="AE35" i="20"/>
  <c r="AF35" i="20"/>
  <c r="AG35" i="20"/>
  <c r="AH35" i="20"/>
  <c r="AI35" i="20"/>
  <c r="AJ35" i="20"/>
  <c r="AK35" i="20"/>
  <c r="AL35" i="20"/>
  <c r="AM35" i="20"/>
  <c r="AN35" i="20"/>
  <c r="AO35" i="20"/>
  <c r="AP35" i="20"/>
  <c r="AQ35" i="20"/>
  <c r="AR35" i="20"/>
  <c r="AS35" i="20"/>
  <c r="AT35" i="20"/>
  <c r="AU35" i="20"/>
  <c r="AV35" i="20"/>
  <c r="AW35" i="20"/>
  <c r="AX35" i="20"/>
  <c r="AY35" i="20"/>
  <c r="AZ35" i="20"/>
  <c r="BA35" i="20"/>
  <c r="BB35" i="20"/>
  <c r="BC35" i="20"/>
  <c r="BD35" i="20"/>
  <c r="BE35" i="20"/>
  <c r="BF35" i="20"/>
  <c r="BG35" i="20"/>
  <c r="BH35" i="20"/>
  <c r="BI35" i="20"/>
  <c r="BJ35" i="20"/>
  <c r="BK35" i="20"/>
  <c r="BL35" i="20"/>
  <c r="BM35" i="20"/>
  <c r="BN35" i="20"/>
  <c r="BO35" i="20"/>
  <c r="BP35" i="20"/>
  <c r="BQ35" i="20"/>
  <c r="BR35" i="20"/>
  <c r="BS35" i="20"/>
  <c r="BT35" i="20"/>
  <c r="BU35" i="20"/>
  <c r="BV35" i="20"/>
  <c r="BW35" i="20"/>
  <c r="BX35" i="20"/>
  <c r="BY35" i="20"/>
  <c r="BZ35" i="20"/>
  <c r="CA35" i="20"/>
  <c r="CB35" i="20"/>
  <c r="CC35" i="20"/>
  <c r="CD35" i="20"/>
  <c r="CE35" i="20"/>
  <c r="CF35" i="20"/>
  <c r="CG35" i="20"/>
  <c r="CH35" i="20"/>
  <c r="CI35" i="20"/>
  <c r="CJ35" i="20"/>
  <c r="CK35" i="20"/>
  <c r="CL35" i="20"/>
  <c r="CM35" i="20"/>
  <c r="CN35" i="20"/>
  <c r="CO35" i="20"/>
  <c r="CP35" i="20"/>
  <c r="CQ35" i="20"/>
  <c r="CR35" i="20"/>
  <c r="CS35" i="20"/>
  <c r="CT35" i="20"/>
  <c r="CU35" i="20"/>
  <c r="CV35" i="20"/>
  <c r="CW35" i="20"/>
  <c r="CX35" i="20"/>
  <c r="CY35" i="20"/>
  <c r="CZ35" i="20"/>
  <c r="DA35" i="20"/>
  <c r="DB35" i="20"/>
  <c r="DC35" i="20"/>
  <c r="DD35" i="20"/>
  <c r="DE35" i="20"/>
  <c r="DF35" i="20"/>
  <c r="DG35" i="20"/>
  <c r="DH35" i="20"/>
  <c r="DI35" i="20"/>
  <c r="B36" i="20"/>
  <c r="F36" i="20"/>
  <c r="G36" i="20"/>
  <c r="H36" i="20"/>
  <c r="I36" i="20"/>
  <c r="J36" i="20"/>
  <c r="K36" i="20"/>
  <c r="L36" i="20"/>
  <c r="M36" i="20"/>
  <c r="N36" i="20"/>
  <c r="O36" i="20"/>
  <c r="P36" i="20"/>
  <c r="Q36" i="20"/>
  <c r="R36" i="20"/>
  <c r="S36" i="20"/>
  <c r="T36" i="20"/>
  <c r="U36" i="20"/>
  <c r="V36" i="20"/>
  <c r="W36" i="20"/>
  <c r="X36" i="20"/>
  <c r="Y36" i="20"/>
  <c r="Z36" i="20"/>
  <c r="AA36" i="20"/>
  <c r="AB36" i="20"/>
  <c r="AC36" i="20"/>
  <c r="AD36" i="20"/>
  <c r="AE36" i="20"/>
  <c r="AF36" i="20"/>
  <c r="AG36" i="20"/>
  <c r="AH36" i="20"/>
  <c r="AI36" i="20"/>
  <c r="AJ36" i="20"/>
  <c r="AK36" i="20"/>
  <c r="AL36" i="20"/>
  <c r="AM36" i="20"/>
  <c r="AN36" i="20"/>
  <c r="AO36" i="20"/>
  <c r="AP36" i="20"/>
  <c r="AQ36" i="20"/>
  <c r="AR36" i="20"/>
  <c r="AS36" i="20"/>
  <c r="AT36" i="20"/>
  <c r="AU36" i="20"/>
  <c r="AV36" i="20"/>
  <c r="AW36" i="20"/>
  <c r="AX36" i="20"/>
  <c r="AY36" i="20"/>
  <c r="AZ36" i="20"/>
  <c r="BA36" i="20"/>
  <c r="BB36" i="20"/>
  <c r="BC36" i="20"/>
  <c r="BD36" i="20"/>
  <c r="BE36" i="20"/>
  <c r="BF36" i="20"/>
  <c r="BG36" i="20"/>
  <c r="BH36" i="20"/>
  <c r="BI36" i="20"/>
  <c r="BJ36" i="20"/>
  <c r="BK36" i="20"/>
  <c r="BL36" i="20"/>
  <c r="BM36" i="20"/>
  <c r="BN36" i="20"/>
  <c r="BO36" i="20"/>
  <c r="BP36" i="20"/>
  <c r="BQ36" i="20"/>
  <c r="BR36" i="20"/>
  <c r="BS36" i="20"/>
  <c r="BT36" i="20"/>
  <c r="BU36" i="20"/>
  <c r="BV36" i="20"/>
  <c r="BW36" i="20"/>
  <c r="BX36" i="20"/>
  <c r="BY36" i="20"/>
  <c r="BZ36" i="20"/>
  <c r="CA36" i="20"/>
  <c r="CB36" i="20"/>
  <c r="CC36" i="20"/>
  <c r="CD36" i="20"/>
  <c r="CE36" i="20"/>
  <c r="CF36" i="20"/>
  <c r="CG36" i="20"/>
  <c r="CH36" i="20"/>
  <c r="CI36" i="20"/>
  <c r="CJ36" i="20"/>
  <c r="CK36" i="20"/>
  <c r="CL36" i="20"/>
  <c r="CM36" i="20"/>
  <c r="CN36" i="20"/>
  <c r="CO36" i="20"/>
  <c r="CP36" i="20"/>
  <c r="CQ36" i="20"/>
  <c r="CR36" i="20"/>
  <c r="CS36" i="20"/>
  <c r="CT36" i="20"/>
  <c r="CU36" i="20"/>
  <c r="CV36" i="20"/>
  <c r="CW36" i="20"/>
  <c r="CX36" i="20"/>
  <c r="CY36" i="20"/>
  <c r="CZ36" i="20"/>
  <c r="DA36" i="20"/>
  <c r="DB36" i="20"/>
  <c r="DC36" i="20"/>
  <c r="DD36" i="20"/>
  <c r="DE36" i="20"/>
  <c r="DF36" i="20"/>
  <c r="DG36" i="20"/>
  <c r="DH36" i="20"/>
  <c r="DI36" i="20"/>
  <c r="B37" i="20"/>
  <c r="C37" i="20"/>
  <c r="F37" i="20"/>
  <c r="G37" i="20"/>
  <c r="H37" i="20"/>
  <c r="I37" i="20"/>
  <c r="J37" i="20"/>
  <c r="K37" i="20"/>
  <c r="L37" i="20"/>
  <c r="M37" i="20"/>
  <c r="N37" i="20"/>
  <c r="O37" i="20"/>
  <c r="P37" i="20"/>
  <c r="Q37" i="20"/>
  <c r="R37" i="20"/>
  <c r="S37" i="20"/>
  <c r="T37" i="20"/>
  <c r="U37" i="20"/>
  <c r="V37" i="20"/>
  <c r="W37" i="20"/>
  <c r="X37" i="20"/>
  <c r="Y37" i="20"/>
  <c r="Z37" i="20"/>
  <c r="AA37" i="20"/>
  <c r="AB37" i="20"/>
  <c r="AC37" i="20"/>
  <c r="AD37" i="20"/>
  <c r="AE37" i="20"/>
  <c r="AF37" i="20"/>
  <c r="AG37" i="20"/>
  <c r="AH37" i="20"/>
  <c r="AI37" i="20"/>
  <c r="AJ37" i="20"/>
  <c r="AK37" i="20"/>
  <c r="AL37" i="20"/>
  <c r="AM37" i="20"/>
  <c r="AN37" i="20"/>
  <c r="AO37" i="20"/>
  <c r="AP37" i="20"/>
  <c r="AQ37" i="20"/>
  <c r="AR37" i="20"/>
  <c r="AS37" i="20"/>
  <c r="AT37" i="20"/>
  <c r="AU37" i="20"/>
  <c r="AV37" i="20"/>
  <c r="AW37" i="20"/>
  <c r="AX37" i="20"/>
  <c r="AY37" i="20"/>
  <c r="AZ37" i="20"/>
  <c r="BA37" i="20"/>
  <c r="BB37" i="20"/>
  <c r="BC37" i="20"/>
  <c r="BD37" i="20"/>
  <c r="BE37" i="20"/>
  <c r="BF37" i="20"/>
  <c r="BG37" i="20"/>
  <c r="BH37" i="20"/>
  <c r="BI37" i="20"/>
  <c r="BJ37" i="20"/>
  <c r="BK37" i="20"/>
  <c r="BL37" i="20"/>
  <c r="BM37" i="20"/>
  <c r="BN37" i="20"/>
  <c r="BO37" i="20"/>
  <c r="BP37" i="20"/>
  <c r="BQ37" i="20"/>
  <c r="BR37" i="20"/>
  <c r="BS37" i="20"/>
  <c r="BT37" i="20"/>
  <c r="BU37" i="20"/>
  <c r="BV37" i="20"/>
  <c r="BW37" i="20"/>
  <c r="BX37" i="20"/>
  <c r="BY37" i="20"/>
  <c r="BZ37" i="20"/>
  <c r="CA37" i="20"/>
  <c r="CB37" i="20"/>
  <c r="CC37" i="20"/>
  <c r="CD37" i="20"/>
  <c r="CE37" i="20"/>
  <c r="CF37" i="20"/>
  <c r="CG37" i="20"/>
  <c r="CH37" i="20"/>
  <c r="CI37" i="20"/>
  <c r="CJ37" i="20"/>
  <c r="CK37" i="20"/>
  <c r="CL37" i="20"/>
  <c r="CM37" i="20"/>
  <c r="CN37" i="20"/>
  <c r="CO37" i="20"/>
  <c r="CP37" i="20"/>
  <c r="CQ37" i="20"/>
  <c r="CR37" i="20"/>
  <c r="CS37" i="20"/>
  <c r="CT37" i="20"/>
  <c r="CU37" i="20"/>
  <c r="CV37" i="20"/>
  <c r="CW37" i="20"/>
  <c r="CX37" i="20"/>
  <c r="CY37" i="20"/>
  <c r="CZ37" i="20"/>
  <c r="DA37" i="20"/>
  <c r="DB37" i="20"/>
  <c r="DC37" i="20"/>
  <c r="DD37" i="20"/>
  <c r="DE37" i="20"/>
  <c r="DF37" i="20"/>
  <c r="DG37" i="20"/>
  <c r="DH37" i="20"/>
  <c r="DI37" i="20"/>
  <c r="B38" i="20"/>
  <c r="C38" i="20"/>
  <c r="F38" i="20"/>
  <c r="G38" i="20"/>
  <c r="H38" i="20"/>
  <c r="I38" i="20"/>
  <c r="J38" i="20"/>
  <c r="K38" i="20"/>
  <c r="L38" i="20"/>
  <c r="M38" i="20"/>
  <c r="N38" i="20"/>
  <c r="O38" i="20"/>
  <c r="P38" i="20"/>
  <c r="Q38" i="20"/>
  <c r="R38" i="20"/>
  <c r="S38" i="20"/>
  <c r="T38" i="20"/>
  <c r="U38" i="20"/>
  <c r="V38" i="20"/>
  <c r="W38" i="20"/>
  <c r="X38" i="20"/>
  <c r="Y38" i="20"/>
  <c r="Z38" i="20"/>
  <c r="AA38" i="20"/>
  <c r="AB38" i="20"/>
  <c r="AC38" i="20"/>
  <c r="AD38" i="20"/>
  <c r="AE38" i="20"/>
  <c r="AF38" i="20"/>
  <c r="AG38" i="20"/>
  <c r="AH38" i="20"/>
  <c r="AI38" i="20"/>
  <c r="AJ38" i="20"/>
  <c r="AK38" i="20"/>
  <c r="AL38" i="20"/>
  <c r="AM38" i="20"/>
  <c r="AN38" i="20"/>
  <c r="AO38" i="20"/>
  <c r="AP38" i="20"/>
  <c r="AQ38" i="20"/>
  <c r="AR38" i="20"/>
  <c r="AS38" i="20"/>
  <c r="AT38" i="20"/>
  <c r="AU38" i="20"/>
  <c r="AV38" i="20"/>
  <c r="AW38" i="20"/>
  <c r="AX38" i="20"/>
  <c r="AY38" i="20"/>
  <c r="AZ38" i="20"/>
  <c r="BA38" i="20"/>
  <c r="BB38" i="20"/>
  <c r="BC38" i="20"/>
  <c r="BD38" i="20"/>
  <c r="BE38" i="20"/>
  <c r="BF38" i="20"/>
  <c r="BG38" i="20"/>
  <c r="BH38" i="20"/>
  <c r="BI38" i="20"/>
  <c r="BJ38" i="20"/>
  <c r="BK38" i="20"/>
  <c r="BL38" i="20"/>
  <c r="BM38" i="20"/>
  <c r="BN38" i="20"/>
  <c r="BO38" i="20"/>
  <c r="BP38" i="20"/>
  <c r="BQ38" i="20"/>
  <c r="BR38" i="20"/>
  <c r="BS38" i="20"/>
  <c r="BT38" i="20"/>
  <c r="BU38" i="20"/>
  <c r="BV38" i="20"/>
  <c r="BW38" i="20"/>
  <c r="BX38" i="20"/>
  <c r="BY38" i="20"/>
  <c r="BZ38" i="20"/>
  <c r="CA38" i="20"/>
  <c r="CB38" i="20"/>
  <c r="CC38" i="20"/>
  <c r="CD38" i="20"/>
  <c r="CE38" i="20"/>
  <c r="CF38" i="20"/>
  <c r="CG38" i="20"/>
  <c r="CH38" i="20"/>
  <c r="CI38" i="20"/>
  <c r="CJ38" i="20"/>
  <c r="CK38" i="20"/>
  <c r="CL38" i="20"/>
  <c r="CM38" i="20"/>
  <c r="CN38" i="20"/>
  <c r="CO38" i="20"/>
  <c r="CP38" i="20"/>
  <c r="CQ38" i="20"/>
  <c r="CR38" i="20"/>
  <c r="CS38" i="20"/>
  <c r="CT38" i="20"/>
  <c r="CU38" i="20"/>
  <c r="CV38" i="20"/>
  <c r="CW38" i="20"/>
  <c r="CX38" i="20"/>
  <c r="CY38" i="20"/>
  <c r="CZ38" i="20"/>
  <c r="DA38" i="20"/>
  <c r="DB38" i="20"/>
  <c r="DC38" i="20"/>
  <c r="DD38" i="20"/>
  <c r="DE38" i="20"/>
  <c r="DF38" i="20"/>
  <c r="DG38" i="20"/>
  <c r="DH38" i="20"/>
  <c r="DI38" i="20"/>
  <c r="B39" i="20"/>
  <c r="F39" i="20"/>
  <c r="G39" i="20"/>
  <c r="H39" i="20"/>
  <c r="I39" i="20"/>
  <c r="J39" i="20"/>
  <c r="K39" i="20"/>
  <c r="L39" i="20"/>
  <c r="M39" i="20"/>
  <c r="N39" i="20"/>
  <c r="O39" i="20"/>
  <c r="P39" i="20"/>
  <c r="Q39" i="20"/>
  <c r="R39" i="20"/>
  <c r="S39" i="20"/>
  <c r="T39" i="20"/>
  <c r="U39" i="20"/>
  <c r="V39" i="20"/>
  <c r="W39" i="20"/>
  <c r="X39" i="20"/>
  <c r="Y39" i="20"/>
  <c r="Z39" i="20"/>
  <c r="AA39" i="20"/>
  <c r="AB39" i="20"/>
  <c r="AC39" i="20"/>
  <c r="AD39" i="20"/>
  <c r="AE39" i="20"/>
  <c r="AF39" i="20"/>
  <c r="AG39" i="20"/>
  <c r="AH39" i="20"/>
  <c r="AI39" i="20"/>
  <c r="AJ39" i="20"/>
  <c r="AK39" i="20"/>
  <c r="AL39" i="20"/>
  <c r="AM39" i="20"/>
  <c r="AN39" i="20"/>
  <c r="AO39" i="20"/>
  <c r="AP39" i="20"/>
  <c r="AQ39" i="20"/>
  <c r="AR39" i="20"/>
  <c r="AS39" i="20"/>
  <c r="AT39" i="20"/>
  <c r="AU39" i="20"/>
  <c r="AV39" i="20"/>
  <c r="AW39" i="20"/>
  <c r="AX39" i="20"/>
  <c r="AY39" i="20"/>
  <c r="AZ39" i="20"/>
  <c r="BA39" i="20"/>
  <c r="BB39" i="20"/>
  <c r="BC39" i="20"/>
  <c r="BD39" i="20"/>
  <c r="BE39" i="20"/>
  <c r="BF39" i="20"/>
  <c r="BG39" i="20"/>
  <c r="BH39" i="20"/>
  <c r="BI39" i="20"/>
  <c r="BJ39" i="20"/>
  <c r="BK39" i="20"/>
  <c r="BL39" i="20"/>
  <c r="BM39" i="20"/>
  <c r="BN39" i="20"/>
  <c r="BO39" i="20"/>
  <c r="BP39" i="20"/>
  <c r="BQ39" i="20"/>
  <c r="BR39" i="20"/>
  <c r="BS39" i="20"/>
  <c r="BT39" i="20"/>
  <c r="BU39" i="20"/>
  <c r="BV39" i="20"/>
  <c r="BW39" i="20"/>
  <c r="BX39" i="20"/>
  <c r="BY39" i="20"/>
  <c r="BZ39" i="20"/>
  <c r="CA39" i="20"/>
  <c r="CB39" i="20"/>
  <c r="CC39" i="20"/>
  <c r="CD39" i="20"/>
  <c r="CE39" i="20"/>
  <c r="CF39" i="20"/>
  <c r="CG39" i="20"/>
  <c r="CH39" i="20"/>
  <c r="CI39" i="20"/>
  <c r="CJ39" i="20"/>
  <c r="CK39" i="20"/>
  <c r="CL39" i="20"/>
  <c r="CM39" i="20"/>
  <c r="CN39" i="20"/>
  <c r="CO39" i="20"/>
  <c r="CP39" i="20"/>
  <c r="CQ39" i="20"/>
  <c r="CR39" i="20"/>
  <c r="CS39" i="20"/>
  <c r="CT39" i="20"/>
  <c r="CU39" i="20"/>
  <c r="CV39" i="20"/>
  <c r="CW39" i="20"/>
  <c r="CX39" i="20"/>
  <c r="CY39" i="20"/>
  <c r="CZ39" i="20"/>
  <c r="DA39" i="20"/>
  <c r="DB39" i="20"/>
  <c r="DC39" i="20"/>
  <c r="DD39" i="20"/>
  <c r="DE39" i="20"/>
  <c r="DF39" i="20"/>
  <c r="DG39" i="20"/>
  <c r="DH39" i="20"/>
  <c r="B40" i="20"/>
  <c r="C40" i="20"/>
  <c r="F40" i="20"/>
  <c r="G40" i="20"/>
  <c r="H40" i="20"/>
  <c r="I40" i="20"/>
  <c r="J40" i="20"/>
  <c r="K40" i="20"/>
  <c r="L40" i="20"/>
  <c r="M40" i="20"/>
  <c r="N40" i="20"/>
  <c r="O40" i="20"/>
  <c r="P40" i="20"/>
  <c r="Q40" i="20"/>
  <c r="R40" i="20"/>
  <c r="S40" i="20"/>
  <c r="T40" i="20"/>
  <c r="U40" i="20"/>
  <c r="V40" i="20"/>
  <c r="W40" i="20"/>
  <c r="X40" i="20"/>
  <c r="Y40" i="20"/>
  <c r="Z40" i="20"/>
  <c r="AA40" i="20"/>
  <c r="AB40" i="20"/>
  <c r="AC40" i="20"/>
  <c r="AD40" i="20"/>
  <c r="AE40" i="20"/>
  <c r="AF40" i="20"/>
  <c r="AG40" i="20"/>
  <c r="AH40" i="20"/>
  <c r="AI40" i="20"/>
  <c r="AJ40" i="20"/>
  <c r="AK40" i="20"/>
  <c r="AL40" i="20"/>
  <c r="AM40" i="20"/>
  <c r="AN40" i="20"/>
  <c r="AO40" i="20"/>
  <c r="AP40" i="20"/>
  <c r="AQ40" i="20"/>
  <c r="AR40" i="20"/>
  <c r="AS40" i="20"/>
  <c r="AT40" i="20"/>
  <c r="AU40" i="20"/>
  <c r="AV40" i="20"/>
  <c r="AW40" i="20"/>
  <c r="AX40" i="20"/>
  <c r="AY40" i="20"/>
  <c r="AZ40" i="20"/>
  <c r="BA40" i="20"/>
  <c r="BB40" i="20"/>
  <c r="BC40" i="20"/>
  <c r="BD40" i="20"/>
  <c r="BE40" i="20"/>
  <c r="BF40" i="20"/>
  <c r="BG40" i="20"/>
  <c r="BH40" i="20"/>
  <c r="BI40" i="20"/>
  <c r="BJ40" i="20"/>
  <c r="BK40" i="20"/>
  <c r="BL40" i="20"/>
  <c r="BM40" i="20"/>
  <c r="BN40" i="20"/>
  <c r="BO40" i="20"/>
  <c r="BP40" i="20"/>
  <c r="BQ40" i="20"/>
  <c r="BR40" i="20"/>
  <c r="BS40" i="20"/>
  <c r="BT40" i="20"/>
  <c r="BU40" i="20"/>
  <c r="BV40" i="20"/>
  <c r="BW40" i="20"/>
  <c r="BX40" i="20"/>
  <c r="BY40" i="20"/>
  <c r="BZ40" i="20"/>
  <c r="CA40" i="20"/>
  <c r="CB40" i="20"/>
  <c r="CC40" i="20"/>
  <c r="CD40" i="20"/>
  <c r="CE40" i="20"/>
  <c r="CF40" i="20"/>
  <c r="CG40" i="20"/>
  <c r="CH40" i="20"/>
  <c r="CI40" i="20"/>
  <c r="CJ40" i="20"/>
  <c r="CK40" i="20"/>
  <c r="CL40" i="20"/>
  <c r="CM40" i="20"/>
  <c r="CN40" i="20"/>
  <c r="CO40" i="20"/>
  <c r="CP40" i="20"/>
  <c r="CQ40" i="20"/>
  <c r="CR40" i="20"/>
  <c r="CS40" i="20"/>
  <c r="CT40" i="20"/>
  <c r="CU40" i="20"/>
  <c r="CV40" i="20"/>
  <c r="CW40" i="20"/>
  <c r="CX40" i="20"/>
  <c r="CY40" i="20"/>
  <c r="CZ40" i="20"/>
  <c r="DA40" i="20"/>
  <c r="DB40" i="20"/>
  <c r="DC40" i="20"/>
  <c r="DD40" i="20"/>
  <c r="DE40" i="20"/>
  <c r="DF40" i="20"/>
  <c r="DG40" i="20"/>
  <c r="DH40" i="20"/>
  <c r="DI40" i="20"/>
  <c r="B41" i="20"/>
  <c r="C41" i="20"/>
  <c r="F41" i="20"/>
  <c r="G41" i="20"/>
  <c r="H41" i="20"/>
  <c r="I41" i="20"/>
  <c r="J41" i="20"/>
  <c r="K41" i="20"/>
  <c r="L41" i="20"/>
  <c r="M41" i="20"/>
  <c r="N41" i="20"/>
  <c r="O41" i="20"/>
  <c r="P41" i="20"/>
  <c r="Q41" i="20"/>
  <c r="R41" i="20"/>
  <c r="S41" i="20"/>
  <c r="T41" i="20"/>
  <c r="U41" i="20"/>
  <c r="V41" i="20"/>
  <c r="W41" i="20"/>
  <c r="X41" i="20"/>
  <c r="Y41" i="20"/>
  <c r="Z41" i="20"/>
  <c r="AA41" i="20"/>
  <c r="AB41" i="20"/>
  <c r="AC41" i="20"/>
  <c r="AD41" i="20"/>
  <c r="AE41" i="20"/>
  <c r="AF41" i="20"/>
  <c r="AG41" i="20"/>
  <c r="AH41" i="20"/>
  <c r="AI41" i="20"/>
  <c r="AJ41" i="20"/>
  <c r="AK41" i="20"/>
  <c r="AL41" i="20"/>
  <c r="AM41" i="20"/>
  <c r="AN41" i="20"/>
  <c r="AO41" i="20"/>
  <c r="AP41" i="20"/>
  <c r="AQ41" i="20"/>
  <c r="AR41" i="20"/>
  <c r="AS41" i="20"/>
  <c r="AT41" i="20"/>
  <c r="AU41" i="20"/>
  <c r="AV41" i="20"/>
  <c r="AW41" i="20"/>
  <c r="AX41" i="20"/>
  <c r="AY41" i="20"/>
  <c r="AZ41" i="20"/>
  <c r="BA41" i="20"/>
  <c r="BB41" i="20"/>
  <c r="BC41" i="20"/>
  <c r="BD41" i="20"/>
  <c r="BE41" i="20"/>
  <c r="BF41" i="20"/>
  <c r="BG41" i="20"/>
  <c r="BH41" i="20"/>
  <c r="BI41" i="20"/>
  <c r="BJ41" i="20"/>
  <c r="BK41" i="20"/>
  <c r="BL41" i="20"/>
  <c r="BM41" i="20"/>
  <c r="BN41" i="20"/>
  <c r="BO41" i="20"/>
  <c r="BP41" i="20"/>
  <c r="BQ41" i="20"/>
  <c r="BR41" i="20"/>
  <c r="BS41" i="20"/>
  <c r="BT41" i="20"/>
  <c r="BU41" i="20"/>
  <c r="BV41" i="20"/>
  <c r="BW41" i="20"/>
  <c r="BX41" i="20"/>
  <c r="BY41" i="20"/>
  <c r="BZ41" i="20"/>
  <c r="CA41" i="20"/>
  <c r="CB41" i="20"/>
  <c r="CC41" i="20"/>
  <c r="CD41" i="20"/>
  <c r="CE41" i="20"/>
  <c r="CF41" i="20"/>
  <c r="CG41" i="20"/>
  <c r="CH41" i="20"/>
  <c r="CI41" i="20"/>
  <c r="CJ41" i="20"/>
  <c r="CK41" i="20"/>
  <c r="CL41" i="20"/>
  <c r="CM41" i="20"/>
  <c r="CN41" i="20"/>
  <c r="CO41" i="20"/>
  <c r="CP41" i="20"/>
  <c r="CQ41" i="20"/>
  <c r="CR41" i="20"/>
  <c r="CS41" i="20"/>
  <c r="CT41" i="20"/>
  <c r="CU41" i="20"/>
  <c r="CV41" i="20"/>
  <c r="CW41" i="20"/>
  <c r="CX41" i="20"/>
  <c r="CY41" i="20"/>
  <c r="CZ41" i="20"/>
  <c r="DA41" i="20"/>
  <c r="DB41" i="20"/>
  <c r="DC41" i="20"/>
  <c r="DD41" i="20"/>
  <c r="DE41" i="20"/>
  <c r="DF41" i="20"/>
  <c r="DG41" i="20"/>
  <c r="DH41" i="20"/>
  <c r="DI41" i="20"/>
  <c r="B42" i="20"/>
  <c r="F42" i="20"/>
  <c r="G42" i="20"/>
  <c r="H42" i="20"/>
  <c r="I42" i="20"/>
  <c r="J42" i="20"/>
  <c r="K42" i="20"/>
  <c r="L42" i="20"/>
  <c r="M42" i="20"/>
  <c r="N42" i="20"/>
  <c r="O42" i="20"/>
  <c r="P42" i="20"/>
  <c r="Q42" i="20"/>
  <c r="R42" i="20"/>
  <c r="S42" i="20"/>
  <c r="T42" i="20"/>
  <c r="U42" i="20"/>
  <c r="V42" i="20"/>
  <c r="W42" i="20"/>
  <c r="X42" i="20"/>
  <c r="Y42" i="20"/>
  <c r="Z42" i="20"/>
  <c r="AA42" i="20"/>
  <c r="AB42" i="20"/>
  <c r="AC42" i="20"/>
  <c r="AD42" i="20"/>
  <c r="AE42" i="20"/>
  <c r="AF42" i="20"/>
  <c r="AG42" i="20"/>
  <c r="AH42" i="20"/>
  <c r="AI42" i="20"/>
  <c r="AJ42" i="20"/>
  <c r="AK42" i="20"/>
  <c r="AL42" i="20"/>
  <c r="AM42" i="20"/>
  <c r="AN42" i="20"/>
  <c r="AO42" i="20"/>
  <c r="AP42" i="20"/>
  <c r="AQ42" i="20"/>
  <c r="AR42" i="20"/>
  <c r="AS42" i="20"/>
  <c r="AT42" i="20"/>
  <c r="AU42" i="20"/>
  <c r="AV42" i="20"/>
  <c r="AW42" i="20"/>
  <c r="AX42" i="20"/>
  <c r="AY42" i="20"/>
  <c r="AZ42" i="20"/>
  <c r="BA42" i="20"/>
  <c r="BB42" i="20"/>
  <c r="BC42" i="20"/>
  <c r="BD42" i="20"/>
  <c r="BE42" i="20"/>
  <c r="BF42" i="20"/>
  <c r="BG42" i="20"/>
  <c r="BH42" i="20"/>
  <c r="BI42" i="20"/>
  <c r="BJ42" i="20"/>
  <c r="BK42" i="20"/>
  <c r="BL42" i="20"/>
  <c r="BM42" i="20"/>
  <c r="BN42" i="20"/>
  <c r="BO42" i="20"/>
  <c r="BP42" i="20"/>
  <c r="BQ42" i="20"/>
  <c r="BR42" i="20"/>
  <c r="BS42" i="20"/>
  <c r="BT42" i="20"/>
  <c r="BU42" i="20"/>
  <c r="BV42" i="20"/>
  <c r="BW42" i="20"/>
  <c r="BX42" i="20"/>
  <c r="BY42" i="20"/>
  <c r="BZ42" i="20"/>
  <c r="CA42" i="20"/>
  <c r="CB42" i="20"/>
  <c r="CC42" i="20"/>
  <c r="CD42" i="20"/>
  <c r="CE42" i="20"/>
  <c r="CF42" i="20"/>
  <c r="CG42" i="20"/>
  <c r="CH42" i="20"/>
  <c r="CI42" i="20"/>
  <c r="CJ42" i="20"/>
  <c r="CK42" i="20"/>
  <c r="CL42" i="20"/>
  <c r="CM42" i="20"/>
  <c r="CN42" i="20"/>
  <c r="CO42" i="20"/>
  <c r="CP42" i="20"/>
  <c r="CQ42" i="20"/>
  <c r="CR42" i="20"/>
  <c r="CS42" i="20"/>
  <c r="CT42" i="20"/>
  <c r="CU42" i="20"/>
  <c r="CV42" i="20"/>
  <c r="CW42" i="20"/>
  <c r="CX42" i="20"/>
  <c r="CY42" i="20"/>
  <c r="CZ42" i="20"/>
  <c r="DA42" i="20"/>
  <c r="DB42" i="20"/>
  <c r="DC42" i="20"/>
  <c r="DD42" i="20"/>
  <c r="DE42" i="20"/>
  <c r="DF42" i="20"/>
  <c r="DG42" i="20"/>
  <c r="DH42" i="20"/>
  <c r="DI42" i="20"/>
  <c r="B43" i="20"/>
  <c r="C43" i="20"/>
  <c r="F43" i="20"/>
  <c r="G43" i="20"/>
  <c r="H43" i="20"/>
  <c r="I43" i="20"/>
  <c r="J43" i="20"/>
  <c r="K43" i="20"/>
  <c r="L43" i="20"/>
  <c r="M43" i="20"/>
  <c r="N43" i="20"/>
  <c r="O43" i="20"/>
  <c r="P43" i="20"/>
  <c r="Q43" i="20"/>
  <c r="R43" i="20"/>
  <c r="S43" i="20"/>
  <c r="T43" i="20"/>
  <c r="U43" i="20"/>
  <c r="V43" i="20"/>
  <c r="W43" i="20"/>
  <c r="X43" i="20"/>
  <c r="Y43" i="20"/>
  <c r="Z43" i="20"/>
  <c r="AA43" i="20"/>
  <c r="AB43" i="20"/>
  <c r="AC43" i="20"/>
  <c r="AD43" i="20"/>
  <c r="AE43" i="20"/>
  <c r="AF43" i="20"/>
  <c r="AG43" i="20"/>
  <c r="AH43" i="20"/>
  <c r="AI43" i="20"/>
  <c r="AJ43" i="20"/>
  <c r="AK43" i="20"/>
  <c r="AL43" i="20"/>
  <c r="AM43" i="20"/>
  <c r="AN43" i="20"/>
  <c r="AO43" i="20"/>
  <c r="AP43" i="20"/>
  <c r="AQ43" i="20"/>
  <c r="AR43" i="20"/>
  <c r="AS43" i="20"/>
  <c r="AT43" i="20"/>
  <c r="AU43" i="20"/>
  <c r="AV43" i="20"/>
  <c r="AW43" i="20"/>
  <c r="AX43" i="20"/>
  <c r="AY43" i="20"/>
  <c r="AZ43" i="20"/>
  <c r="BA43" i="20"/>
  <c r="BB43" i="20"/>
  <c r="BC43" i="20"/>
  <c r="BD43" i="20"/>
  <c r="BE43" i="20"/>
  <c r="BF43" i="20"/>
  <c r="BG43" i="20"/>
  <c r="BH43" i="20"/>
  <c r="BI43" i="20"/>
  <c r="BJ43" i="20"/>
  <c r="BK43" i="20"/>
  <c r="BL43" i="20"/>
  <c r="BM43" i="20"/>
  <c r="BN43" i="20"/>
  <c r="BO43" i="20"/>
  <c r="BP43" i="20"/>
  <c r="BQ43" i="20"/>
  <c r="BR43" i="20"/>
  <c r="BS43" i="20"/>
  <c r="BT43" i="20"/>
  <c r="BU43" i="20"/>
  <c r="BV43" i="20"/>
  <c r="BW43" i="20"/>
  <c r="BX43" i="20"/>
  <c r="BY43" i="20"/>
  <c r="BZ43" i="20"/>
  <c r="CA43" i="20"/>
  <c r="CB43" i="20"/>
  <c r="CC43" i="20"/>
  <c r="CD43" i="20"/>
  <c r="CE43" i="20"/>
  <c r="CF43" i="20"/>
  <c r="CG43" i="20"/>
  <c r="CH43" i="20"/>
  <c r="CI43" i="20"/>
  <c r="CJ43" i="20"/>
  <c r="CK43" i="20"/>
  <c r="CL43" i="20"/>
  <c r="CM43" i="20"/>
  <c r="CN43" i="20"/>
  <c r="CO43" i="20"/>
  <c r="CP43" i="20"/>
  <c r="CQ43" i="20"/>
  <c r="CR43" i="20"/>
  <c r="CS43" i="20"/>
  <c r="CT43" i="20"/>
  <c r="CU43" i="20"/>
  <c r="CV43" i="20"/>
  <c r="CW43" i="20"/>
  <c r="CX43" i="20"/>
  <c r="CY43" i="20"/>
  <c r="CZ43" i="20"/>
  <c r="DA43" i="20"/>
  <c r="DB43" i="20"/>
  <c r="DC43" i="20"/>
  <c r="DD43" i="20"/>
  <c r="DE43" i="20"/>
  <c r="DF43" i="20"/>
  <c r="DG43" i="20"/>
  <c r="DH43" i="20"/>
  <c r="DI43" i="20"/>
  <c r="B44" i="20"/>
  <c r="C44" i="20"/>
  <c r="F44" i="20"/>
  <c r="G44" i="20"/>
  <c r="H44" i="20"/>
  <c r="I44" i="20"/>
  <c r="J44" i="20"/>
  <c r="K44" i="20"/>
  <c r="L44" i="20"/>
  <c r="M44" i="20"/>
  <c r="N44" i="20"/>
  <c r="O44" i="20"/>
  <c r="P44" i="20"/>
  <c r="Q44" i="20"/>
  <c r="R44" i="20"/>
  <c r="S44" i="20"/>
  <c r="T44" i="20"/>
  <c r="U44" i="20"/>
  <c r="V44" i="20"/>
  <c r="W44" i="20"/>
  <c r="X44" i="20"/>
  <c r="Y44" i="20"/>
  <c r="Z44" i="20"/>
  <c r="AA44" i="20"/>
  <c r="AB44" i="20"/>
  <c r="AC44" i="20"/>
  <c r="AD44" i="20"/>
  <c r="AE44" i="20"/>
  <c r="AF44" i="20"/>
  <c r="AG44" i="20"/>
  <c r="AH44" i="20"/>
  <c r="AI44" i="20"/>
  <c r="AJ44" i="20"/>
  <c r="AK44" i="20"/>
  <c r="AL44" i="20"/>
  <c r="AM44" i="20"/>
  <c r="AN44" i="20"/>
  <c r="AO44" i="20"/>
  <c r="AP44" i="20"/>
  <c r="AQ44" i="20"/>
  <c r="AR44" i="20"/>
  <c r="AS44" i="20"/>
  <c r="AT44" i="20"/>
  <c r="AU44" i="20"/>
  <c r="AV44" i="20"/>
  <c r="AW44" i="20"/>
  <c r="AX44" i="20"/>
  <c r="AY44" i="20"/>
  <c r="AZ44" i="20"/>
  <c r="BA44" i="20"/>
  <c r="BB44" i="20"/>
  <c r="BC44" i="20"/>
  <c r="BD44" i="20"/>
  <c r="BE44" i="20"/>
  <c r="BF44" i="20"/>
  <c r="BG44" i="20"/>
  <c r="BH44" i="20"/>
  <c r="BI44" i="20"/>
  <c r="BJ44" i="20"/>
  <c r="BK44" i="20"/>
  <c r="BL44" i="20"/>
  <c r="BM44" i="20"/>
  <c r="BN44" i="20"/>
  <c r="BO44" i="20"/>
  <c r="BP44" i="20"/>
  <c r="BQ44" i="20"/>
  <c r="BR44" i="20"/>
  <c r="BS44" i="20"/>
  <c r="BT44" i="20"/>
  <c r="BU44" i="20"/>
  <c r="BV44" i="20"/>
  <c r="BW44" i="20"/>
  <c r="BX44" i="20"/>
  <c r="BY44" i="20"/>
  <c r="BZ44" i="20"/>
  <c r="CA44" i="20"/>
  <c r="CB44" i="20"/>
  <c r="CC44" i="20"/>
  <c r="CD44" i="20"/>
  <c r="CE44" i="20"/>
  <c r="CF44" i="20"/>
  <c r="CG44" i="20"/>
  <c r="CH44" i="20"/>
  <c r="CI44" i="20"/>
  <c r="CJ44" i="20"/>
  <c r="CK44" i="20"/>
  <c r="CL44" i="20"/>
  <c r="CM44" i="20"/>
  <c r="CN44" i="20"/>
  <c r="CO44" i="20"/>
  <c r="CP44" i="20"/>
  <c r="CQ44" i="20"/>
  <c r="CR44" i="20"/>
  <c r="CS44" i="20"/>
  <c r="CT44" i="20"/>
  <c r="CU44" i="20"/>
  <c r="CV44" i="20"/>
  <c r="CW44" i="20"/>
  <c r="CX44" i="20"/>
  <c r="CY44" i="20"/>
  <c r="CZ44" i="20"/>
  <c r="DA44" i="20"/>
  <c r="DB44" i="20"/>
  <c r="DC44" i="20"/>
  <c r="DD44" i="20"/>
  <c r="DE44" i="20"/>
  <c r="DF44" i="20"/>
  <c r="DG44" i="20"/>
  <c r="DH44" i="20"/>
  <c r="DI44" i="20"/>
  <c r="B45" i="20"/>
  <c r="C45" i="20"/>
  <c r="F45" i="20"/>
  <c r="G45" i="20"/>
  <c r="H45" i="20"/>
  <c r="I45" i="20"/>
  <c r="J45" i="20"/>
  <c r="K45" i="20"/>
  <c r="L45" i="20"/>
  <c r="M45" i="20"/>
  <c r="N45" i="20"/>
  <c r="O45" i="20"/>
  <c r="P45" i="20"/>
  <c r="Q45" i="20"/>
  <c r="R45" i="20"/>
  <c r="S45" i="20"/>
  <c r="T45" i="20"/>
  <c r="U45" i="20"/>
  <c r="V45" i="20"/>
  <c r="W45" i="20"/>
  <c r="X45" i="20"/>
  <c r="Y45" i="20"/>
  <c r="Z45" i="20"/>
  <c r="AA45" i="20"/>
  <c r="AB45" i="20"/>
  <c r="AC45" i="20"/>
  <c r="AD45" i="20"/>
  <c r="AE45" i="20"/>
  <c r="AF45" i="20"/>
  <c r="AG45" i="20"/>
  <c r="AH45" i="20"/>
  <c r="AI45" i="20"/>
  <c r="AJ45" i="20"/>
  <c r="AK45" i="20"/>
  <c r="AL45" i="20"/>
  <c r="AM45" i="20"/>
  <c r="AN45" i="20"/>
  <c r="AO45" i="20"/>
  <c r="AP45" i="20"/>
  <c r="AQ45" i="20"/>
  <c r="AR45" i="20"/>
  <c r="AS45" i="20"/>
  <c r="AT45" i="20"/>
  <c r="AU45" i="20"/>
  <c r="AV45" i="20"/>
  <c r="AW45" i="20"/>
  <c r="AX45" i="20"/>
  <c r="AY45" i="20"/>
  <c r="AZ45" i="20"/>
  <c r="BA45" i="20"/>
  <c r="BB45" i="20"/>
  <c r="BC45" i="20"/>
  <c r="BD45" i="20"/>
  <c r="BE45" i="20"/>
  <c r="BF45" i="20"/>
  <c r="BG45" i="20"/>
  <c r="BH45" i="20"/>
  <c r="BI45" i="20"/>
  <c r="BJ45" i="20"/>
  <c r="BK45" i="20"/>
  <c r="BL45" i="20"/>
  <c r="BM45" i="20"/>
  <c r="BN45" i="20"/>
  <c r="BO45" i="20"/>
  <c r="BP45" i="20"/>
  <c r="BQ45" i="20"/>
  <c r="BR45" i="20"/>
  <c r="BS45" i="20"/>
  <c r="BT45" i="20"/>
  <c r="BU45" i="20"/>
  <c r="BV45" i="20"/>
  <c r="BW45" i="20"/>
  <c r="BX45" i="20"/>
  <c r="BY45" i="20"/>
  <c r="BZ45" i="20"/>
  <c r="CA45" i="20"/>
  <c r="CB45" i="20"/>
  <c r="CC45" i="20"/>
  <c r="CD45" i="20"/>
  <c r="CE45" i="20"/>
  <c r="CF45" i="20"/>
  <c r="CG45" i="20"/>
  <c r="CH45" i="20"/>
  <c r="CI45" i="20"/>
  <c r="CJ45" i="20"/>
  <c r="CK45" i="20"/>
  <c r="CL45" i="20"/>
  <c r="CM45" i="20"/>
  <c r="CN45" i="20"/>
  <c r="CO45" i="20"/>
  <c r="CP45" i="20"/>
  <c r="CQ45" i="20"/>
  <c r="CR45" i="20"/>
  <c r="CS45" i="20"/>
  <c r="CT45" i="20"/>
  <c r="CU45" i="20"/>
  <c r="CV45" i="20"/>
  <c r="CW45" i="20"/>
  <c r="CX45" i="20"/>
  <c r="CY45" i="20"/>
  <c r="CZ45" i="20"/>
  <c r="DA45" i="20"/>
  <c r="DB45" i="20"/>
  <c r="DC45" i="20"/>
  <c r="DD45" i="20"/>
  <c r="DE45" i="20"/>
  <c r="DF45" i="20"/>
  <c r="DG45" i="20"/>
  <c r="DH45" i="20"/>
  <c r="DI45" i="20"/>
  <c r="B46" i="20"/>
  <c r="C46" i="20"/>
  <c r="F46" i="20"/>
  <c r="G46" i="20"/>
  <c r="H46" i="20"/>
  <c r="I46" i="20"/>
  <c r="J46" i="20"/>
  <c r="K46" i="20"/>
  <c r="L46" i="20"/>
  <c r="M46" i="20"/>
  <c r="N46" i="20"/>
  <c r="O46" i="20"/>
  <c r="P46" i="20"/>
  <c r="Q46" i="20"/>
  <c r="R46" i="20"/>
  <c r="S46" i="20"/>
  <c r="T46" i="20"/>
  <c r="U46" i="20"/>
  <c r="V46" i="20"/>
  <c r="W46" i="20"/>
  <c r="X46" i="20"/>
  <c r="Y46" i="20"/>
  <c r="Z46" i="20"/>
  <c r="AA46" i="20"/>
  <c r="AB46" i="20"/>
  <c r="AC46" i="20"/>
  <c r="AD46" i="20"/>
  <c r="AE46" i="20"/>
  <c r="AF46" i="20"/>
  <c r="AG46" i="20"/>
  <c r="AH46" i="20"/>
  <c r="AI46" i="20"/>
  <c r="AJ46" i="20"/>
  <c r="AK46" i="20"/>
  <c r="AL46" i="20"/>
  <c r="AM46" i="20"/>
  <c r="AN46" i="20"/>
  <c r="AO46" i="20"/>
  <c r="AP46" i="20"/>
  <c r="AQ46" i="20"/>
  <c r="AR46" i="20"/>
  <c r="AS46" i="20"/>
  <c r="AT46" i="20"/>
  <c r="AU46" i="20"/>
  <c r="AV46" i="20"/>
  <c r="AW46" i="20"/>
  <c r="AX46" i="20"/>
  <c r="AY46" i="20"/>
  <c r="AZ46" i="20"/>
  <c r="BA46" i="20"/>
  <c r="BB46" i="20"/>
  <c r="BC46" i="20"/>
  <c r="BD46" i="20"/>
  <c r="BE46" i="20"/>
  <c r="BF46" i="20"/>
  <c r="BG46" i="20"/>
  <c r="BH46" i="20"/>
  <c r="BI46" i="20"/>
  <c r="BJ46" i="20"/>
  <c r="BK46" i="20"/>
  <c r="BL46" i="20"/>
  <c r="BM46" i="20"/>
  <c r="BN46" i="20"/>
  <c r="BO46" i="20"/>
  <c r="BP46" i="20"/>
  <c r="BQ46" i="20"/>
  <c r="BR46" i="20"/>
  <c r="BS46" i="20"/>
  <c r="BT46" i="20"/>
  <c r="BU46" i="20"/>
  <c r="BV46" i="20"/>
  <c r="BW46" i="20"/>
  <c r="BX46" i="20"/>
  <c r="BY46" i="20"/>
  <c r="BZ46" i="20"/>
  <c r="CA46" i="20"/>
  <c r="CB46" i="20"/>
  <c r="CC46" i="20"/>
  <c r="CD46" i="20"/>
  <c r="CE46" i="20"/>
  <c r="CF46" i="20"/>
  <c r="CG46" i="20"/>
  <c r="CH46" i="20"/>
  <c r="CI46" i="20"/>
  <c r="CJ46" i="20"/>
  <c r="CK46" i="20"/>
  <c r="CL46" i="20"/>
  <c r="CM46" i="20"/>
  <c r="CN46" i="20"/>
  <c r="CO46" i="20"/>
  <c r="CP46" i="20"/>
  <c r="CQ46" i="20"/>
  <c r="CR46" i="20"/>
  <c r="CS46" i="20"/>
  <c r="CT46" i="20"/>
  <c r="CU46" i="20"/>
  <c r="CV46" i="20"/>
  <c r="CW46" i="20"/>
  <c r="CX46" i="20"/>
  <c r="CY46" i="20"/>
  <c r="CZ46" i="20"/>
  <c r="DA46" i="20"/>
  <c r="DB46" i="20"/>
  <c r="DC46" i="20"/>
  <c r="DD46" i="20"/>
  <c r="DE46" i="20"/>
  <c r="DF46" i="20"/>
  <c r="DG46" i="20"/>
  <c r="DH46" i="20"/>
  <c r="DI46" i="20"/>
  <c r="B47" i="20"/>
  <c r="C47" i="20"/>
  <c r="F47" i="20"/>
  <c r="G47" i="20"/>
  <c r="H47" i="20"/>
  <c r="I47" i="20"/>
  <c r="J47" i="20"/>
  <c r="K47" i="20"/>
  <c r="L47" i="20"/>
  <c r="M47" i="20"/>
  <c r="N47" i="20"/>
  <c r="O47" i="20"/>
  <c r="P47" i="20"/>
  <c r="Q47" i="20"/>
  <c r="R47" i="20"/>
  <c r="S47" i="20"/>
  <c r="T47" i="20"/>
  <c r="U47" i="20"/>
  <c r="V47" i="20"/>
  <c r="W47" i="20"/>
  <c r="X47" i="20"/>
  <c r="Y47" i="20"/>
  <c r="Z47" i="20"/>
  <c r="AA47" i="20"/>
  <c r="AB47" i="20"/>
  <c r="AC47" i="20"/>
  <c r="AD47" i="20"/>
  <c r="AE47" i="20"/>
  <c r="AF47" i="20"/>
  <c r="AG47" i="20"/>
  <c r="AH47" i="20"/>
  <c r="AI47" i="20"/>
  <c r="AJ47" i="20"/>
  <c r="AK47" i="20"/>
  <c r="AL47" i="20"/>
  <c r="AM47" i="20"/>
  <c r="AN47" i="20"/>
  <c r="AO47" i="20"/>
  <c r="AP47" i="20"/>
  <c r="AQ47" i="20"/>
  <c r="AR47" i="20"/>
  <c r="AS47" i="20"/>
  <c r="AT47" i="20"/>
  <c r="AU47" i="20"/>
  <c r="AV47" i="20"/>
  <c r="AW47" i="20"/>
  <c r="AX47" i="20"/>
  <c r="AY47" i="20"/>
  <c r="AZ47" i="20"/>
  <c r="BA47" i="20"/>
  <c r="BB47" i="20"/>
  <c r="BC47" i="20"/>
  <c r="BD47" i="20"/>
  <c r="BE47" i="20"/>
  <c r="BF47" i="20"/>
  <c r="BG47" i="20"/>
  <c r="BH47" i="20"/>
  <c r="BI47" i="20"/>
  <c r="BJ47" i="20"/>
  <c r="BK47" i="20"/>
  <c r="BL47" i="20"/>
  <c r="BM47" i="20"/>
  <c r="BN47" i="20"/>
  <c r="BO47" i="20"/>
  <c r="BP47" i="20"/>
  <c r="BQ47" i="20"/>
  <c r="BR47" i="20"/>
  <c r="BS47" i="20"/>
  <c r="BT47" i="20"/>
  <c r="BU47" i="20"/>
  <c r="BV47" i="20"/>
  <c r="BW47" i="20"/>
  <c r="BX47" i="20"/>
  <c r="BY47" i="20"/>
  <c r="BZ47" i="20"/>
  <c r="CA47" i="20"/>
  <c r="CB47" i="20"/>
  <c r="CC47" i="20"/>
  <c r="CD47" i="20"/>
  <c r="CE47" i="20"/>
  <c r="CF47" i="20"/>
  <c r="CG47" i="20"/>
  <c r="CH47" i="20"/>
  <c r="CI47" i="20"/>
  <c r="CJ47" i="20"/>
  <c r="CK47" i="20"/>
  <c r="CL47" i="20"/>
  <c r="CM47" i="20"/>
  <c r="CN47" i="20"/>
  <c r="CO47" i="20"/>
  <c r="CP47" i="20"/>
  <c r="CQ47" i="20"/>
  <c r="CR47" i="20"/>
  <c r="CS47" i="20"/>
  <c r="CT47" i="20"/>
  <c r="CU47" i="20"/>
  <c r="CV47" i="20"/>
  <c r="CW47" i="20"/>
  <c r="CX47" i="20"/>
  <c r="CY47" i="20"/>
  <c r="CZ47" i="20"/>
  <c r="DA47" i="20"/>
  <c r="DB47" i="20"/>
  <c r="DC47" i="20"/>
  <c r="DD47" i="20"/>
  <c r="DE47" i="20"/>
  <c r="DF47" i="20"/>
  <c r="DG47" i="20"/>
  <c r="DH47" i="20"/>
  <c r="DI47" i="20"/>
  <c r="B48" i="20"/>
  <c r="C48" i="20"/>
  <c r="F48" i="20"/>
  <c r="G48" i="20"/>
  <c r="H48" i="20"/>
  <c r="I48" i="20"/>
  <c r="J48" i="20"/>
  <c r="K48" i="20"/>
  <c r="L48" i="20"/>
  <c r="M48" i="20"/>
  <c r="N48" i="20"/>
  <c r="O48" i="20"/>
  <c r="P48" i="20"/>
  <c r="Q48" i="20"/>
  <c r="R48" i="20"/>
  <c r="S48" i="20"/>
  <c r="T48" i="20"/>
  <c r="U48" i="20"/>
  <c r="V48" i="20"/>
  <c r="W48" i="20"/>
  <c r="X48" i="20"/>
  <c r="Y48" i="20"/>
  <c r="Z48" i="20"/>
  <c r="AA48" i="20"/>
  <c r="AB48" i="20"/>
  <c r="AC48" i="20"/>
  <c r="AD48" i="20"/>
  <c r="AE48" i="20"/>
  <c r="AF48" i="20"/>
  <c r="AG48" i="20"/>
  <c r="AH48" i="20"/>
  <c r="AI48" i="20"/>
  <c r="AJ48" i="20"/>
  <c r="AK48" i="20"/>
  <c r="AL48" i="20"/>
  <c r="AM48" i="20"/>
  <c r="AN48" i="20"/>
  <c r="AO48" i="20"/>
  <c r="AP48" i="20"/>
  <c r="AQ48" i="20"/>
  <c r="AR48" i="20"/>
  <c r="AS48" i="20"/>
  <c r="AT48" i="20"/>
  <c r="AU48" i="20"/>
  <c r="AV48" i="20"/>
  <c r="AW48" i="20"/>
  <c r="AX48" i="20"/>
  <c r="AY48" i="20"/>
  <c r="AZ48" i="20"/>
  <c r="BA48" i="20"/>
  <c r="BB48" i="20"/>
  <c r="BC48" i="20"/>
  <c r="BD48" i="20"/>
  <c r="BE48" i="20"/>
  <c r="BF48" i="20"/>
  <c r="BG48" i="20"/>
  <c r="BH48" i="20"/>
  <c r="BI48" i="20"/>
  <c r="BJ48" i="20"/>
  <c r="BK48" i="20"/>
  <c r="BL48" i="20"/>
  <c r="BM48" i="20"/>
  <c r="BN48" i="20"/>
  <c r="BO48" i="20"/>
  <c r="BP48" i="20"/>
  <c r="BQ48" i="20"/>
  <c r="BR48" i="20"/>
  <c r="BS48" i="20"/>
  <c r="BT48" i="20"/>
  <c r="BU48" i="20"/>
  <c r="BV48" i="20"/>
  <c r="BW48" i="20"/>
  <c r="BX48" i="20"/>
  <c r="BY48" i="20"/>
  <c r="BZ48" i="20"/>
  <c r="CA48" i="20"/>
  <c r="CB48" i="20"/>
  <c r="CC48" i="20"/>
  <c r="CD48" i="20"/>
  <c r="CE48" i="20"/>
  <c r="CF48" i="20"/>
  <c r="CG48" i="20"/>
  <c r="CH48" i="20"/>
  <c r="CI48" i="20"/>
  <c r="CJ48" i="20"/>
  <c r="CK48" i="20"/>
  <c r="CL48" i="20"/>
  <c r="CM48" i="20"/>
  <c r="CN48" i="20"/>
  <c r="CO48" i="20"/>
  <c r="CP48" i="20"/>
  <c r="CQ48" i="20"/>
  <c r="CR48" i="20"/>
  <c r="CS48" i="20"/>
  <c r="CT48" i="20"/>
  <c r="CU48" i="20"/>
  <c r="CV48" i="20"/>
  <c r="CW48" i="20"/>
  <c r="CX48" i="20"/>
  <c r="CY48" i="20"/>
  <c r="CZ48" i="20"/>
  <c r="DA48" i="20"/>
  <c r="DB48" i="20"/>
  <c r="DC48" i="20"/>
  <c r="DD48" i="20"/>
  <c r="DE48" i="20"/>
  <c r="DF48" i="20"/>
  <c r="DG48" i="20"/>
  <c r="DH48" i="20"/>
  <c r="DI48" i="20"/>
  <c r="B49" i="20"/>
  <c r="F49" i="20"/>
  <c r="G49" i="20"/>
  <c r="H49" i="20"/>
  <c r="I49" i="20"/>
  <c r="J49" i="20"/>
  <c r="K49" i="20"/>
  <c r="L49" i="20"/>
  <c r="M49" i="20"/>
  <c r="N49" i="20"/>
  <c r="O49" i="20"/>
  <c r="P49" i="20"/>
  <c r="Q49" i="20"/>
  <c r="R49" i="20"/>
  <c r="S49" i="20"/>
  <c r="T49" i="20"/>
  <c r="U49" i="20"/>
  <c r="V49" i="20"/>
  <c r="W49" i="20"/>
  <c r="X49" i="20"/>
  <c r="Y49" i="20"/>
  <c r="Z49" i="20"/>
  <c r="AA49" i="20"/>
  <c r="AB49" i="20"/>
  <c r="AC49" i="20"/>
  <c r="AD49" i="20"/>
  <c r="AE49" i="20"/>
  <c r="AF49" i="20"/>
  <c r="AG49" i="20"/>
  <c r="AH49" i="20"/>
  <c r="AI49" i="20"/>
  <c r="AJ49" i="20"/>
  <c r="AK49" i="20"/>
  <c r="AL49" i="20"/>
  <c r="AM49" i="20"/>
  <c r="AN49" i="20"/>
  <c r="AO49" i="20"/>
  <c r="AP49" i="20"/>
  <c r="AQ49" i="20"/>
  <c r="AR49" i="20"/>
  <c r="AS49" i="20"/>
  <c r="AT49" i="20"/>
  <c r="AU49" i="20"/>
  <c r="AV49" i="20"/>
  <c r="AW49" i="20"/>
  <c r="AX49" i="20"/>
  <c r="AY49" i="20"/>
  <c r="AZ49" i="20"/>
  <c r="BA49" i="20"/>
  <c r="BB49" i="20"/>
  <c r="BC49" i="20"/>
  <c r="BD49" i="20"/>
  <c r="BE49" i="20"/>
  <c r="BF49" i="20"/>
  <c r="BG49" i="20"/>
  <c r="BH49" i="20"/>
  <c r="BI49" i="20"/>
  <c r="BJ49" i="20"/>
  <c r="BK49" i="20"/>
  <c r="BL49" i="20"/>
  <c r="BM49" i="20"/>
  <c r="BN49" i="20"/>
  <c r="BO49" i="20"/>
  <c r="BP49" i="20"/>
  <c r="BQ49" i="20"/>
  <c r="BR49" i="20"/>
  <c r="BS49" i="20"/>
  <c r="BT49" i="20"/>
  <c r="BU49" i="20"/>
  <c r="BV49" i="20"/>
  <c r="BW49" i="20"/>
  <c r="BX49" i="20"/>
  <c r="BY49" i="20"/>
  <c r="BZ49" i="20"/>
  <c r="CA49" i="20"/>
  <c r="CB49" i="20"/>
  <c r="CC49" i="20"/>
  <c r="CD49" i="20"/>
  <c r="CE49" i="20"/>
  <c r="CF49" i="20"/>
  <c r="CG49" i="20"/>
  <c r="CH49" i="20"/>
  <c r="CI49" i="20"/>
  <c r="CJ49" i="20"/>
  <c r="CK49" i="20"/>
  <c r="CL49" i="20"/>
  <c r="CM49" i="20"/>
  <c r="CN49" i="20"/>
  <c r="CO49" i="20"/>
  <c r="CP49" i="20"/>
  <c r="CQ49" i="20"/>
  <c r="CR49" i="20"/>
  <c r="CS49" i="20"/>
  <c r="CT49" i="20"/>
  <c r="CU49" i="20"/>
  <c r="CV49" i="20"/>
  <c r="CW49" i="20"/>
  <c r="CX49" i="20"/>
  <c r="CY49" i="20"/>
  <c r="CZ49" i="20"/>
  <c r="DA49" i="20"/>
  <c r="DB49" i="20"/>
  <c r="DC49" i="20"/>
  <c r="DD49" i="20"/>
  <c r="DE49" i="20"/>
  <c r="DF49" i="20"/>
  <c r="DG49" i="20"/>
  <c r="DH49" i="20"/>
  <c r="DI49" i="20"/>
  <c r="B50" i="20"/>
  <c r="C50" i="20"/>
  <c r="F50" i="20"/>
  <c r="G50" i="20"/>
  <c r="H50" i="20"/>
  <c r="I50" i="20"/>
  <c r="J50" i="20"/>
  <c r="K50" i="20"/>
  <c r="L50" i="20"/>
  <c r="M50" i="20"/>
  <c r="N50" i="20"/>
  <c r="O50" i="20"/>
  <c r="P50" i="20"/>
  <c r="Q50" i="20"/>
  <c r="R50" i="20"/>
  <c r="S50" i="20"/>
  <c r="T50" i="20"/>
  <c r="U50" i="20"/>
  <c r="V50" i="20"/>
  <c r="W50" i="20"/>
  <c r="X50" i="20"/>
  <c r="Y50" i="20"/>
  <c r="Z50" i="20"/>
  <c r="AA50" i="20"/>
  <c r="AB50" i="20"/>
  <c r="AC50" i="20"/>
  <c r="AD50" i="20"/>
  <c r="AE50" i="20"/>
  <c r="AF50" i="20"/>
  <c r="AG50" i="20"/>
  <c r="AH50" i="20"/>
  <c r="AI50" i="20"/>
  <c r="AJ50" i="20"/>
  <c r="AK50" i="20"/>
  <c r="AL50" i="20"/>
  <c r="AM50" i="20"/>
  <c r="AN50" i="20"/>
  <c r="AO50" i="20"/>
  <c r="AP50" i="20"/>
  <c r="AQ50" i="20"/>
  <c r="AR50" i="20"/>
  <c r="AS50" i="20"/>
  <c r="AT50" i="20"/>
  <c r="AU50" i="20"/>
  <c r="AV50" i="20"/>
  <c r="AW50" i="20"/>
  <c r="AX50" i="20"/>
  <c r="AY50" i="20"/>
  <c r="AZ50" i="20"/>
  <c r="BA50" i="20"/>
  <c r="BB50" i="20"/>
  <c r="BC50" i="20"/>
  <c r="BD50" i="20"/>
  <c r="BE50" i="20"/>
  <c r="BF50" i="20"/>
  <c r="BG50" i="20"/>
  <c r="BH50" i="20"/>
  <c r="BI50" i="20"/>
  <c r="BJ50" i="20"/>
  <c r="BK50" i="20"/>
  <c r="BL50" i="20"/>
  <c r="BM50" i="20"/>
  <c r="BN50" i="20"/>
  <c r="BO50" i="20"/>
  <c r="BP50" i="20"/>
  <c r="BQ50" i="20"/>
  <c r="BR50" i="20"/>
  <c r="BS50" i="20"/>
  <c r="BT50" i="20"/>
  <c r="BU50" i="20"/>
  <c r="BV50" i="20"/>
  <c r="BW50" i="20"/>
  <c r="BX50" i="20"/>
  <c r="BY50" i="20"/>
  <c r="BZ50" i="20"/>
  <c r="CA50" i="20"/>
  <c r="CB50" i="20"/>
  <c r="CC50" i="20"/>
  <c r="CD50" i="20"/>
  <c r="CE50" i="20"/>
  <c r="CF50" i="20"/>
  <c r="CG50" i="20"/>
  <c r="CH50" i="20"/>
  <c r="CI50" i="20"/>
  <c r="CJ50" i="20"/>
  <c r="CK50" i="20"/>
  <c r="CL50" i="20"/>
  <c r="CM50" i="20"/>
  <c r="CN50" i="20"/>
  <c r="CO50" i="20"/>
  <c r="CP50" i="20"/>
  <c r="CQ50" i="20"/>
  <c r="CR50" i="20"/>
  <c r="CS50" i="20"/>
  <c r="CT50" i="20"/>
  <c r="CU50" i="20"/>
  <c r="CV50" i="20"/>
  <c r="CW50" i="20"/>
  <c r="CX50" i="20"/>
  <c r="CY50" i="20"/>
  <c r="CZ50" i="20"/>
  <c r="DA50" i="20"/>
  <c r="DB50" i="20"/>
  <c r="DC50" i="20"/>
  <c r="DD50" i="20"/>
  <c r="DE50" i="20"/>
  <c r="DF50" i="20"/>
  <c r="DG50" i="20"/>
  <c r="DH50" i="20"/>
  <c r="DI50" i="20"/>
  <c r="B51" i="20"/>
  <c r="C51" i="20"/>
  <c r="F51" i="20"/>
  <c r="G51" i="20"/>
  <c r="H51" i="20"/>
  <c r="I51" i="20"/>
  <c r="J51" i="20"/>
  <c r="K51" i="20"/>
  <c r="L51" i="20"/>
  <c r="M51" i="20"/>
  <c r="N51" i="20"/>
  <c r="O51" i="20"/>
  <c r="P51" i="20"/>
  <c r="Q51" i="20"/>
  <c r="R51" i="20"/>
  <c r="S51" i="20"/>
  <c r="T51" i="20"/>
  <c r="U51" i="20"/>
  <c r="V51" i="20"/>
  <c r="W51" i="20"/>
  <c r="X51" i="20"/>
  <c r="Y51" i="20"/>
  <c r="Z51" i="20"/>
  <c r="AA51" i="20"/>
  <c r="AB51" i="20"/>
  <c r="AC51" i="20"/>
  <c r="AD51" i="20"/>
  <c r="AE51" i="20"/>
  <c r="AF51" i="20"/>
  <c r="AG51" i="20"/>
  <c r="AH51" i="20"/>
  <c r="AI51" i="20"/>
  <c r="AJ51" i="20"/>
  <c r="AK51" i="20"/>
  <c r="AL51" i="20"/>
  <c r="AM51" i="20"/>
  <c r="AN51" i="20"/>
  <c r="AO51" i="20"/>
  <c r="AP51" i="20"/>
  <c r="AQ51" i="20"/>
  <c r="AR51" i="20"/>
  <c r="AS51" i="20"/>
  <c r="AT51" i="20"/>
  <c r="AU51" i="20"/>
  <c r="AV51" i="20"/>
  <c r="AW51" i="20"/>
  <c r="AX51" i="20"/>
  <c r="AY51" i="20"/>
  <c r="AZ51" i="20"/>
  <c r="BA51" i="20"/>
  <c r="BB51" i="20"/>
  <c r="BC51" i="20"/>
  <c r="BD51" i="20"/>
  <c r="BE51" i="20"/>
  <c r="BF51" i="20"/>
  <c r="BG51" i="20"/>
  <c r="BH51" i="20"/>
  <c r="BI51" i="20"/>
  <c r="BJ51" i="20"/>
  <c r="BK51" i="20"/>
  <c r="BL51" i="20"/>
  <c r="BM51" i="20"/>
  <c r="BN51" i="20"/>
  <c r="BO51" i="20"/>
  <c r="BP51" i="20"/>
  <c r="BQ51" i="20"/>
  <c r="BR51" i="20"/>
  <c r="BS51" i="20"/>
  <c r="BT51" i="20"/>
  <c r="BU51" i="20"/>
  <c r="BV51" i="20"/>
  <c r="BW51" i="20"/>
  <c r="BX51" i="20"/>
  <c r="BY51" i="20"/>
  <c r="BZ51" i="20"/>
  <c r="CA51" i="20"/>
  <c r="CB51" i="20"/>
  <c r="CC51" i="20"/>
  <c r="CD51" i="20"/>
  <c r="CE51" i="20"/>
  <c r="CF51" i="20"/>
  <c r="CG51" i="20"/>
  <c r="CH51" i="20"/>
  <c r="CI51" i="20"/>
  <c r="CJ51" i="20"/>
  <c r="CK51" i="20"/>
  <c r="CL51" i="20"/>
  <c r="CM51" i="20"/>
  <c r="CN51" i="20"/>
  <c r="CO51" i="20"/>
  <c r="CP51" i="20"/>
  <c r="CQ51" i="20"/>
  <c r="CR51" i="20"/>
  <c r="CS51" i="20"/>
  <c r="CT51" i="20"/>
  <c r="CU51" i="20"/>
  <c r="CV51" i="20"/>
  <c r="CW51" i="20"/>
  <c r="CX51" i="20"/>
  <c r="CY51" i="20"/>
  <c r="CZ51" i="20"/>
  <c r="DA51" i="20"/>
  <c r="DB51" i="20"/>
  <c r="DC51" i="20"/>
  <c r="DD51" i="20"/>
  <c r="DE51" i="20"/>
  <c r="DF51" i="20"/>
  <c r="DG51" i="20"/>
  <c r="DH51" i="20"/>
  <c r="DI51" i="20"/>
  <c r="B52" i="20"/>
  <c r="C52" i="20"/>
  <c r="F52" i="20"/>
  <c r="G52" i="20"/>
  <c r="H52" i="20"/>
  <c r="I52" i="20"/>
  <c r="J52" i="20"/>
  <c r="K52" i="20"/>
  <c r="L52" i="20"/>
  <c r="M52" i="20"/>
  <c r="N52" i="20"/>
  <c r="O52" i="20"/>
  <c r="P52" i="20"/>
  <c r="Q52" i="20"/>
  <c r="R52" i="20"/>
  <c r="S52" i="20"/>
  <c r="T52" i="20"/>
  <c r="U52" i="20"/>
  <c r="V52" i="20"/>
  <c r="W52" i="20"/>
  <c r="X52" i="20"/>
  <c r="Y52" i="20"/>
  <c r="Z52" i="20"/>
  <c r="AA52" i="20"/>
  <c r="AB52" i="20"/>
  <c r="AC52" i="20"/>
  <c r="AD52" i="20"/>
  <c r="AE52" i="20"/>
  <c r="AF52" i="20"/>
  <c r="AG52" i="20"/>
  <c r="AH52" i="20"/>
  <c r="AI52" i="20"/>
  <c r="AJ52" i="20"/>
  <c r="AK52" i="20"/>
  <c r="AL52" i="20"/>
  <c r="AM52" i="20"/>
  <c r="AN52" i="20"/>
  <c r="AO52" i="20"/>
  <c r="AP52" i="20"/>
  <c r="AQ52" i="20"/>
  <c r="AR52" i="20"/>
  <c r="AS52" i="20"/>
  <c r="AT52" i="20"/>
  <c r="AU52" i="20"/>
  <c r="AV52" i="20"/>
  <c r="AW52" i="20"/>
  <c r="AX52" i="20"/>
  <c r="AY52" i="20"/>
  <c r="AZ52" i="20"/>
  <c r="BA52" i="20"/>
  <c r="BB52" i="20"/>
  <c r="BC52" i="20"/>
  <c r="BD52" i="20"/>
  <c r="BE52" i="20"/>
  <c r="BF52" i="20"/>
  <c r="BG52" i="20"/>
  <c r="BH52" i="20"/>
  <c r="BI52" i="20"/>
  <c r="BJ52" i="20"/>
  <c r="BK52" i="20"/>
  <c r="BL52" i="20"/>
  <c r="BM52" i="20"/>
  <c r="BN52" i="20"/>
  <c r="BO52" i="20"/>
  <c r="BP52" i="20"/>
  <c r="BQ52" i="20"/>
  <c r="BR52" i="20"/>
  <c r="BS52" i="20"/>
  <c r="BT52" i="20"/>
  <c r="BU52" i="20"/>
  <c r="BV52" i="20"/>
  <c r="BW52" i="20"/>
  <c r="BX52" i="20"/>
  <c r="BY52" i="20"/>
  <c r="BZ52" i="20"/>
  <c r="CA52" i="20"/>
  <c r="CB52" i="20"/>
  <c r="CC52" i="20"/>
  <c r="CD52" i="20"/>
  <c r="CE52" i="20"/>
  <c r="CF52" i="20"/>
  <c r="CG52" i="20"/>
  <c r="CH52" i="20"/>
  <c r="CI52" i="20"/>
  <c r="CJ52" i="20"/>
  <c r="CK52" i="20"/>
  <c r="CL52" i="20"/>
  <c r="CM52" i="20"/>
  <c r="CN52" i="20"/>
  <c r="CO52" i="20"/>
  <c r="CP52" i="20"/>
  <c r="CQ52" i="20"/>
  <c r="CR52" i="20"/>
  <c r="CS52" i="20"/>
  <c r="CT52" i="20"/>
  <c r="CU52" i="20"/>
  <c r="CV52" i="20"/>
  <c r="CW52" i="20"/>
  <c r="CX52" i="20"/>
  <c r="CY52" i="20"/>
  <c r="CZ52" i="20"/>
  <c r="DA52" i="20"/>
  <c r="DB52" i="20"/>
  <c r="DC52" i="20"/>
  <c r="DD52" i="20"/>
  <c r="DE52" i="20"/>
  <c r="DF52" i="20"/>
  <c r="DG52" i="20"/>
  <c r="DH52" i="20"/>
  <c r="DI52" i="20"/>
  <c r="B53" i="20"/>
  <c r="C53" i="20"/>
  <c r="F53" i="20"/>
  <c r="G53" i="20"/>
  <c r="H53" i="20"/>
  <c r="I53" i="20"/>
  <c r="J53" i="20"/>
  <c r="K53" i="20"/>
  <c r="L53" i="20"/>
  <c r="M53" i="20"/>
  <c r="N53" i="20"/>
  <c r="O53" i="20"/>
  <c r="P53" i="20"/>
  <c r="Q53" i="20"/>
  <c r="R53" i="20"/>
  <c r="S53" i="20"/>
  <c r="T53" i="20"/>
  <c r="U53" i="20"/>
  <c r="V53" i="20"/>
  <c r="W53" i="20"/>
  <c r="X53" i="20"/>
  <c r="Y53" i="20"/>
  <c r="Z53" i="20"/>
  <c r="AA53" i="20"/>
  <c r="AB53" i="20"/>
  <c r="AC53" i="20"/>
  <c r="AD53" i="20"/>
  <c r="AE53" i="20"/>
  <c r="AF53" i="20"/>
  <c r="AG53" i="20"/>
  <c r="AH53" i="20"/>
  <c r="AI53" i="20"/>
  <c r="AJ53" i="20"/>
  <c r="AK53" i="20"/>
  <c r="AL53" i="20"/>
  <c r="AM53" i="20"/>
  <c r="AN53" i="20"/>
  <c r="AO53" i="20"/>
  <c r="AP53" i="20"/>
  <c r="AQ53" i="20"/>
  <c r="AR53" i="20"/>
  <c r="AS53" i="20"/>
  <c r="AT53" i="20"/>
  <c r="AU53" i="20"/>
  <c r="AV53" i="20"/>
  <c r="AW53" i="20"/>
  <c r="AX53" i="20"/>
  <c r="AY53" i="20"/>
  <c r="AZ53" i="20"/>
  <c r="BA53" i="20"/>
  <c r="BB53" i="20"/>
  <c r="BC53" i="20"/>
  <c r="BD53" i="20"/>
  <c r="BE53" i="20"/>
  <c r="BF53" i="20"/>
  <c r="BG53" i="20"/>
  <c r="BH53" i="20"/>
  <c r="BI53" i="20"/>
  <c r="BJ53" i="20"/>
  <c r="BK53" i="20"/>
  <c r="BL53" i="20"/>
  <c r="BM53" i="20"/>
  <c r="BN53" i="20"/>
  <c r="BO53" i="20"/>
  <c r="BP53" i="20"/>
  <c r="BQ53" i="20"/>
  <c r="BR53" i="20"/>
  <c r="BS53" i="20"/>
  <c r="BT53" i="20"/>
  <c r="BU53" i="20"/>
  <c r="BV53" i="20"/>
  <c r="BW53" i="20"/>
  <c r="BX53" i="20"/>
  <c r="BY53" i="20"/>
  <c r="BZ53" i="20"/>
  <c r="CA53" i="20"/>
  <c r="CB53" i="20"/>
  <c r="CC53" i="20"/>
  <c r="CD53" i="20"/>
  <c r="CE53" i="20"/>
  <c r="CF53" i="20"/>
  <c r="CG53" i="20"/>
  <c r="CH53" i="20"/>
  <c r="CI53" i="20"/>
  <c r="CJ53" i="20"/>
  <c r="CK53" i="20"/>
  <c r="CL53" i="20"/>
  <c r="CM53" i="20"/>
  <c r="CN53" i="20"/>
  <c r="CO53" i="20"/>
  <c r="CP53" i="20"/>
  <c r="CQ53" i="20"/>
  <c r="CR53" i="20"/>
  <c r="CS53" i="20"/>
  <c r="CT53" i="20"/>
  <c r="CU53" i="20"/>
  <c r="CV53" i="20"/>
  <c r="CW53" i="20"/>
  <c r="CX53" i="20"/>
  <c r="CY53" i="20"/>
  <c r="CZ53" i="20"/>
  <c r="DA53" i="20"/>
  <c r="DB53" i="20"/>
  <c r="DC53" i="20"/>
  <c r="DD53" i="20"/>
  <c r="DE53" i="20"/>
  <c r="DF53" i="20"/>
  <c r="DG53" i="20"/>
  <c r="DH53" i="20"/>
  <c r="DI53" i="20"/>
  <c r="B54" i="20"/>
  <c r="C54" i="20"/>
  <c r="F54" i="20"/>
  <c r="G54" i="20"/>
  <c r="H54" i="20"/>
  <c r="I54" i="20"/>
  <c r="J54" i="20"/>
  <c r="K54" i="20"/>
  <c r="L54" i="20"/>
  <c r="M54" i="20"/>
  <c r="N54" i="20"/>
  <c r="O54" i="20"/>
  <c r="P54" i="20"/>
  <c r="Q54" i="20"/>
  <c r="R54" i="20"/>
  <c r="S54" i="20"/>
  <c r="T54" i="20"/>
  <c r="U54" i="20"/>
  <c r="V54" i="20"/>
  <c r="W54" i="20"/>
  <c r="X54" i="20"/>
  <c r="Y54" i="20"/>
  <c r="Z54" i="20"/>
  <c r="AA54" i="20"/>
  <c r="AB54" i="20"/>
  <c r="AC54" i="20"/>
  <c r="AD54" i="20"/>
  <c r="AE54" i="20"/>
  <c r="AF54" i="20"/>
  <c r="AG54" i="20"/>
  <c r="AH54" i="20"/>
  <c r="AI54" i="20"/>
  <c r="AJ54" i="20"/>
  <c r="AK54" i="20"/>
  <c r="AL54" i="20"/>
  <c r="AM54" i="20"/>
  <c r="AN54" i="20"/>
  <c r="AO54" i="20"/>
  <c r="AP54" i="20"/>
  <c r="AQ54" i="20"/>
  <c r="AR54" i="20"/>
  <c r="AS54" i="20"/>
  <c r="AT54" i="20"/>
  <c r="AU54" i="20"/>
  <c r="AV54" i="20"/>
  <c r="AW54" i="20"/>
  <c r="AX54" i="20"/>
  <c r="AY54" i="20"/>
  <c r="AZ54" i="20"/>
  <c r="BA54" i="20"/>
  <c r="BB54" i="20"/>
  <c r="BC54" i="20"/>
  <c r="BD54" i="20"/>
  <c r="BE54" i="20"/>
  <c r="BF54" i="20"/>
  <c r="BG54" i="20"/>
  <c r="BH54" i="20"/>
  <c r="BI54" i="20"/>
  <c r="BJ54" i="20"/>
  <c r="BK54" i="20"/>
  <c r="BL54" i="20"/>
  <c r="BM54" i="20"/>
  <c r="BN54" i="20"/>
  <c r="BO54" i="20"/>
  <c r="BP54" i="20"/>
  <c r="BQ54" i="20"/>
  <c r="BR54" i="20"/>
  <c r="BS54" i="20"/>
  <c r="BT54" i="20"/>
  <c r="BU54" i="20"/>
  <c r="BV54" i="20"/>
  <c r="BW54" i="20"/>
  <c r="BX54" i="20"/>
  <c r="BY54" i="20"/>
  <c r="BZ54" i="20"/>
  <c r="CA54" i="20"/>
  <c r="CB54" i="20"/>
  <c r="CC54" i="20"/>
  <c r="CD54" i="20"/>
  <c r="CE54" i="20"/>
  <c r="CF54" i="20"/>
  <c r="CG54" i="20"/>
  <c r="CH54" i="20"/>
  <c r="CI54" i="20"/>
  <c r="CJ54" i="20"/>
  <c r="CK54" i="20"/>
  <c r="CL54" i="20"/>
  <c r="CM54" i="20"/>
  <c r="CN54" i="20"/>
  <c r="CO54" i="20"/>
  <c r="CP54" i="20"/>
  <c r="CQ54" i="20"/>
  <c r="CR54" i="20"/>
  <c r="CS54" i="20"/>
  <c r="CT54" i="20"/>
  <c r="CU54" i="20"/>
  <c r="CV54" i="20"/>
  <c r="CW54" i="20"/>
  <c r="CX54" i="20"/>
  <c r="CY54" i="20"/>
  <c r="CZ54" i="20"/>
  <c r="DA54" i="20"/>
  <c r="DB54" i="20"/>
  <c r="DC54" i="20"/>
  <c r="DD54" i="20"/>
  <c r="DE54" i="20"/>
  <c r="DF54" i="20"/>
  <c r="DG54" i="20"/>
  <c r="DH54" i="20"/>
  <c r="DI54" i="20"/>
  <c r="B55" i="20"/>
  <c r="C55" i="20"/>
  <c r="F55" i="20"/>
  <c r="G55" i="20"/>
  <c r="H55" i="20"/>
  <c r="I55" i="20"/>
  <c r="J55" i="20"/>
  <c r="K55" i="20"/>
  <c r="L55" i="20"/>
  <c r="M55" i="20"/>
  <c r="N55" i="20"/>
  <c r="O55" i="20"/>
  <c r="P55" i="20"/>
  <c r="Q55" i="20"/>
  <c r="R55" i="20"/>
  <c r="S55" i="20"/>
  <c r="T55" i="20"/>
  <c r="U55" i="20"/>
  <c r="V55" i="20"/>
  <c r="W55" i="20"/>
  <c r="X55" i="20"/>
  <c r="Y55" i="20"/>
  <c r="Z55" i="20"/>
  <c r="AA55" i="20"/>
  <c r="AB55" i="20"/>
  <c r="AC55" i="20"/>
  <c r="AD55" i="20"/>
  <c r="AE55" i="20"/>
  <c r="AF55" i="20"/>
  <c r="AG55" i="20"/>
  <c r="AH55" i="20"/>
  <c r="AI55" i="20"/>
  <c r="AJ55" i="20"/>
  <c r="AK55" i="20"/>
  <c r="AL55" i="20"/>
  <c r="AM55" i="20"/>
  <c r="AN55" i="20"/>
  <c r="AO55" i="20"/>
  <c r="AP55" i="20"/>
  <c r="AQ55" i="20"/>
  <c r="AR55" i="20"/>
  <c r="AS55" i="20"/>
  <c r="AT55" i="20"/>
  <c r="AU55" i="20"/>
  <c r="AV55" i="20"/>
  <c r="AW55" i="20"/>
  <c r="AX55" i="20"/>
  <c r="AY55" i="20"/>
  <c r="AZ55" i="20"/>
  <c r="BA55" i="20"/>
  <c r="BB55" i="20"/>
  <c r="BC55" i="20"/>
  <c r="BD55" i="20"/>
  <c r="BE55" i="20"/>
  <c r="BF55" i="20"/>
  <c r="BG55" i="20"/>
  <c r="BH55" i="20"/>
  <c r="BI55" i="20"/>
  <c r="BJ55" i="20"/>
  <c r="BK55" i="20"/>
  <c r="BL55" i="20"/>
  <c r="BM55" i="20"/>
  <c r="BN55" i="20"/>
  <c r="BO55" i="20"/>
  <c r="BP55" i="20"/>
  <c r="BQ55" i="20"/>
  <c r="BR55" i="20"/>
  <c r="BS55" i="20"/>
  <c r="BT55" i="20"/>
  <c r="BU55" i="20"/>
  <c r="BV55" i="20"/>
  <c r="BW55" i="20"/>
  <c r="BX55" i="20"/>
  <c r="BY55" i="20"/>
  <c r="BZ55" i="20"/>
  <c r="CA55" i="20"/>
  <c r="CB55" i="20"/>
  <c r="CC55" i="20"/>
  <c r="CD55" i="20"/>
  <c r="CE55" i="20"/>
  <c r="CF55" i="20"/>
  <c r="CG55" i="20"/>
  <c r="CH55" i="20"/>
  <c r="CI55" i="20"/>
  <c r="CJ55" i="20"/>
  <c r="CK55" i="20"/>
  <c r="CL55" i="20"/>
  <c r="CM55" i="20"/>
  <c r="CN55" i="20"/>
  <c r="CO55" i="20"/>
  <c r="CP55" i="20"/>
  <c r="CQ55" i="20"/>
  <c r="CR55" i="20"/>
  <c r="CS55" i="20"/>
  <c r="CT55" i="20"/>
  <c r="CU55" i="20"/>
  <c r="CV55" i="20"/>
  <c r="CW55" i="20"/>
  <c r="CX55" i="20"/>
  <c r="CY55" i="20"/>
  <c r="CZ55" i="20"/>
  <c r="DA55" i="20"/>
  <c r="DB55" i="20"/>
  <c r="DC55" i="20"/>
  <c r="DD55" i="20"/>
  <c r="DE55" i="20"/>
  <c r="DF55" i="20"/>
  <c r="DG55" i="20"/>
  <c r="DH55" i="20"/>
  <c r="DI55" i="20"/>
  <c r="B56" i="20"/>
  <c r="C56" i="20"/>
  <c r="F56" i="20"/>
  <c r="G56" i="20"/>
  <c r="H56" i="20"/>
  <c r="I56" i="20"/>
  <c r="J56" i="20"/>
  <c r="K56" i="20"/>
  <c r="L56" i="20"/>
  <c r="M56" i="20"/>
  <c r="N56" i="20"/>
  <c r="O56" i="20"/>
  <c r="P56" i="20"/>
  <c r="Q56" i="20"/>
  <c r="R56" i="20"/>
  <c r="S56" i="20"/>
  <c r="T56" i="20"/>
  <c r="U56" i="20"/>
  <c r="V56" i="20"/>
  <c r="W56" i="20"/>
  <c r="X56" i="20"/>
  <c r="Y56" i="20"/>
  <c r="Z56" i="20"/>
  <c r="AA56" i="20"/>
  <c r="AB56" i="20"/>
  <c r="AC56" i="20"/>
  <c r="AD56" i="20"/>
  <c r="AE56" i="20"/>
  <c r="AF56" i="20"/>
  <c r="AG56" i="20"/>
  <c r="AH56" i="20"/>
  <c r="AI56" i="20"/>
  <c r="AJ56" i="20"/>
  <c r="AK56" i="20"/>
  <c r="AL56" i="20"/>
  <c r="AM56" i="20"/>
  <c r="AN56" i="20"/>
  <c r="AO56" i="20"/>
  <c r="AP56" i="20"/>
  <c r="AQ56" i="20"/>
  <c r="AR56" i="20"/>
  <c r="AS56" i="20"/>
  <c r="AT56" i="20"/>
  <c r="AU56" i="20"/>
  <c r="AV56" i="20"/>
  <c r="AW56" i="20"/>
  <c r="AX56" i="20"/>
  <c r="AY56" i="20"/>
  <c r="AZ56" i="20"/>
  <c r="BA56" i="20"/>
  <c r="BB56" i="20"/>
  <c r="BC56" i="20"/>
  <c r="BD56" i="20"/>
  <c r="BE56" i="20"/>
  <c r="BF56" i="20"/>
  <c r="BG56" i="20"/>
  <c r="BH56" i="20"/>
  <c r="BI56" i="20"/>
  <c r="BJ56" i="20"/>
  <c r="BK56" i="20"/>
  <c r="BL56" i="20"/>
  <c r="BM56" i="20"/>
  <c r="BN56" i="20"/>
  <c r="BO56" i="20"/>
  <c r="BP56" i="20"/>
  <c r="BQ56" i="20"/>
  <c r="BR56" i="20"/>
  <c r="BS56" i="20"/>
  <c r="BT56" i="20"/>
  <c r="BU56" i="20"/>
  <c r="BV56" i="20"/>
  <c r="BW56" i="20"/>
  <c r="BX56" i="20"/>
  <c r="BY56" i="20"/>
  <c r="BZ56" i="20"/>
  <c r="CA56" i="20"/>
  <c r="CB56" i="20"/>
  <c r="CC56" i="20"/>
  <c r="CD56" i="20"/>
  <c r="CE56" i="20"/>
  <c r="CF56" i="20"/>
  <c r="CG56" i="20"/>
  <c r="CH56" i="20"/>
  <c r="CI56" i="20"/>
  <c r="CJ56" i="20"/>
  <c r="CK56" i="20"/>
  <c r="CL56" i="20"/>
  <c r="CM56" i="20"/>
  <c r="CN56" i="20"/>
  <c r="CO56" i="20"/>
  <c r="CP56" i="20"/>
  <c r="CQ56" i="20"/>
  <c r="CR56" i="20"/>
  <c r="CS56" i="20"/>
  <c r="CT56" i="20"/>
  <c r="CU56" i="20"/>
  <c r="CV56" i="20"/>
  <c r="CW56" i="20"/>
  <c r="CX56" i="20"/>
  <c r="CY56" i="20"/>
  <c r="CZ56" i="20"/>
  <c r="DA56" i="20"/>
  <c r="DB56" i="20"/>
  <c r="DC56" i="20"/>
  <c r="DD56" i="20"/>
  <c r="DE56" i="20"/>
  <c r="DF56" i="20"/>
  <c r="DG56" i="20"/>
  <c r="DH56" i="20"/>
  <c r="DI56" i="20"/>
  <c r="B57" i="20"/>
  <c r="C57" i="20"/>
  <c r="F57" i="20"/>
  <c r="G57" i="20"/>
  <c r="H57" i="20"/>
  <c r="I57" i="20"/>
  <c r="J57" i="20"/>
  <c r="K57" i="20"/>
  <c r="L57" i="20"/>
  <c r="M57" i="20"/>
  <c r="N57" i="20"/>
  <c r="O57" i="20"/>
  <c r="P57" i="20"/>
  <c r="Q57" i="20"/>
  <c r="R57" i="20"/>
  <c r="S57" i="20"/>
  <c r="T57" i="20"/>
  <c r="U57" i="20"/>
  <c r="V57" i="20"/>
  <c r="W57" i="20"/>
  <c r="X57" i="20"/>
  <c r="Y57" i="20"/>
  <c r="Z57" i="20"/>
  <c r="AA57" i="20"/>
  <c r="AB57" i="20"/>
  <c r="AC57" i="20"/>
  <c r="AD57" i="20"/>
  <c r="AE57" i="20"/>
  <c r="AF57" i="20"/>
  <c r="AG57" i="20"/>
  <c r="AH57" i="20"/>
  <c r="AI57" i="20"/>
  <c r="AJ57" i="20"/>
  <c r="AK57" i="20"/>
  <c r="AL57" i="20"/>
  <c r="AM57" i="20"/>
  <c r="AN57" i="20"/>
  <c r="AO57" i="20"/>
  <c r="AP57" i="20"/>
  <c r="AQ57" i="20"/>
  <c r="AR57" i="20"/>
  <c r="AS57" i="20"/>
  <c r="AT57" i="20"/>
  <c r="AU57" i="20"/>
  <c r="AV57" i="20"/>
  <c r="AW57" i="20"/>
  <c r="AX57" i="20"/>
  <c r="AY57" i="20"/>
  <c r="AZ57" i="20"/>
  <c r="BA57" i="20"/>
  <c r="BB57" i="20"/>
  <c r="BC57" i="20"/>
  <c r="BD57" i="20"/>
  <c r="BE57" i="20"/>
  <c r="BF57" i="20"/>
  <c r="BG57" i="20"/>
  <c r="BH57" i="20"/>
  <c r="BI57" i="20"/>
  <c r="BJ57" i="20"/>
  <c r="BK57" i="20"/>
  <c r="BL57" i="20"/>
  <c r="BM57" i="20"/>
  <c r="BN57" i="20"/>
  <c r="BO57" i="20"/>
  <c r="BP57" i="20"/>
  <c r="BQ57" i="20"/>
  <c r="BR57" i="20"/>
  <c r="BS57" i="20"/>
  <c r="BT57" i="20"/>
  <c r="BU57" i="20"/>
  <c r="BV57" i="20"/>
  <c r="BW57" i="20"/>
  <c r="BX57" i="20"/>
  <c r="BY57" i="20"/>
  <c r="BZ57" i="20"/>
  <c r="CA57" i="20"/>
  <c r="CB57" i="20"/>
  <c r="CC57" i="20"/>
  <c r="CD57" i="20"/>
  <c r="CE57" i="20"/>
  <c r="CF57" i="20"/>
  <c r="CG57" i="20"/>
  <c r="CH57" i="20"/>
  <c r="CI57" i="20"/>
  <c r="CJ57" i="20"/>
  <c r="CK57" i="20"/>
  <c r="CL57" i="20"/>
  <c r="CM57" i="20"/>
  <c r="CN57" i="20"/>
  <c r="CO57" i="20"/>
  <c r="CP57" i="20"/>
  <c r="CQ57" i="20"/>
  <c r="CR57" i="20"/>
  <c r="CS57" i="20"/>
  <c r="CT57" i="20"/>
  <c r="CU57" i="20"/>
  <c r="CV57" i="20"/>
  <c r="CW57" i="20"/>
  <c r="CX57" i="20"/>
  <c r="CY57" i="20"/>
  <c r="CZ57" i="20"/>
  <c r="DA57" i="20"/>
  <c r="DB57" i="20"/>
  <c r="DC57" i="20"/>
  <c r="DD57" i="20"/>
  <c r="DE57" i="20"/>
  <c r="DF57" i="20"/>
  <c r="DG57" i="20"/>
  <c r="DH57" i="20"/>
  <c r="DI57" i="20"/>
  <c r="B58" i="20"/>
  <c r="C58" i="20"/>
  <c r="F58" i="20"/>
  <c r="G58" i="20"/>
  <c r="H58" i="20"/>
  <c r="I58" i="20"/>
  <c r="J58" i="20"/>
  <c r="K58" i="20"/>
  <c r="L58" i="20"/>
  <c r="M58" i="20"/>
  <c r="N58" i="20"/>
  <c r="O58" i="20"/>
  <c r="P58" i="20"/>
  <c r="Q58" i="20"/>
  <c r="R58" i="20"/>
  <c r="S58" i="20"/>
  <c r="T58" i="20"/>
  <c r="U58" i="20"/>
  <c r="V58" i="20"/>
  <c r="W58" i="20"/>
  <c r="X58" i="20"/>
  <c r="Y58" i="20"/>
  <c r="Z58" i="20"/>
  <c r="AA58" i="20"/>
  <c r="AB58" i="20"/>
  <c r="AC58" i="20"/>
  <c r="AD58" i="20"/>
  <c r="AE58" i="20"/>
  <c r="AF58" i="20"/>
  <c r="AG58" i="20"/>
  <c r="AH58" i="20"/>
  <c r="AI58" i="20"/>
  <c r="AJ58" i="20"/>
  <c r="AK58" i="20"/>
  <c r="AL58" i="20"/>
  <c r="AM58" i="20"/>
  <c r="AN58" i="20"/>
  <c r="AO58" i="20"/>
  <c r="AP58" i="20"/>
  <c r="AQ58" i="20"/>
  <c r="AR58" i="20"/>
  <c r="AS58" i="20"/>
  <c r="AT58" i="20"/>
  <c r="AU58" i="20"/>
  <c r="AV58" i="20"/>
  <c r="AW58" i="20"/>
  <c r="AX58" i="20"/>
  <c r="AY58" i="20"/>
  <c r="AZ58" i="20"/>
  <c r="BA58" i="20"/>
  <c r="BB58" i="20"/>
  <c r="BC58" i="20"/>
  <c r="BD58" i="20"/>
  <c r="BE58" i="20"/>
  <c r="BF58" i="20"/>
  <c r="BG58" i="20"/>
  <c r="BH58" i="20"/>
  <c r="BI58" i="20"/>
  <c r="BJ58" i="20"/>
  <c r="BK58" i="20"/>
  <c r="BL58" i="20"/>
  <c r="BM58" i="20"/>
  <c r="BN58" i="20"/>
  <c r="BO58" i="20"/>
  <c r="BP58" i="20"/>
  <c r="BQ58" i="20"/>
  <c r="BR58" i="20"/>
  <c r="BS58" i="20"/>
  <c r="BT58" i="20"/>
  <c r="BU58" i="20"/>
  <c r="BV58" i="20"/>
  <c r="BW58" i="20"/>
  <c r="BX58" i="20"/>
  <c r="BY58" i="20"/>
  <c r="BZ58" i="20"/>
  <c r="CA58" i="20"/>
  <c r="CB58" i="20"/>
  <c r="CC58" i="20"/>
  <c r="CD58" i="20"/>
  <c r="CE58" i="20"/>
  <c r="CF58" i="20"/>
  <c r="CG58" i="20"/>
  <c r="CH58" i="20"/>
  <c r="CI58" i="20"/>
  <c r="CJ58" i="20"/>
  <c r="CK58" i="20"/>
  <c r="CL58" i="20"/>
  <c r="CM58" i="20"/>
  <c r="CN58" i="20"/>
  <c r="CO58" i="20"/>
  <c r="CP58" i="20"/>
  <c r="CQ58" i="20"/>
  <c r="CR58" i="20"/>
  <c r="CS58" i="20"/>
  <c r="CT58" i="20"/>
  <c r="CU58" i="20"/>
  <c r="CV58" i="20"/>
  <c r="CW58" i="20"/>
  <c r="CX58" i="20"/>
  <c r="CY58" i="20"/>
  <c r="CZ58" i="20"/>
  <c r="DA58" i="20"/>
  <c r="DB58" i="20"/>
  <c r="DC58" i="20"/>
  <c r="DD58" i="20"/>
  <c r="DE58" i="20"/>
  <c r="DF58" i="20"/>
  <c r="DG58" i="20"/>
  <c r="DH58" i="20"/>
  <c r="DI58" i="20"/>
  <c r="B59" i="20"/>
  <c r="C59" i="20"/>
  <c r="F59" i="20"/>
  <c r="G59" i="20"/>
  <c r="H59" i="20"/>
  <c r="I59" i="20"/>
  <c r="J59" i="20"/>
  <c r="K59" i="20"/>
  <c r="L59" i="20"/>
  <c r="M59" i="20"/>
  <c r="N59" i="20"/>
  <c r="O59" i="20"/>
  <c r="P59" i="20"/>
  <c r="Q59" i="20"/>
  <c r="R59" i="20"/>
  <c r="S59" i="20"/>
  <c r="T59" i="20"/>
  <c r="U59" i="20"/>
  <c r="V59" i="20"/>
  <c r="W59" i="20"/>
  <c r="X59" i="20"/>
  <c r="Y59" i="20"/>
  <c r="Z59" i="20"/>
  <c r="AA59" i="20"/>
  <c r="AB59" i="20"/>
  <c r="AC59" i="20"/>
  <c r="AD59" i="20"/>
  <c r="AE59" i="20"/>
  <c r="AF59" i="20"/>
  <c r="AG59" i="20"/>
  <c r="AH59" i="20"/>
  <c r="AI59" i="20"/>
  <c r="AJ59" i="20"/>
  <c r="AK59" i="20"/>
  <c r="AL59" i="20"/>
  <c r="AM59" i="20"/>
  <c r="AN59" i="20"/>
  <c r="AO59" i="20"/>
  <c r="AP59" i="20"/>
  <c r="AQ59" i="20"/>
  <c r="AR59" i="20"/>
  <c r="AS59" i="20"/>
  <c r="AT59" i="20"/>
  <c r="AU59" i="20"/>
  <c r="AV59" i="20"/>
  <c r="AW59" i="20"/>
  <c r="AX59" i="20"/>
  <c r="AY59" i="20"/>
  <c r="AZ59" i="20"/>
  <c r="BA59" i="20"/>
  <c r="BB59" i="20"/>
  <c r="BC59" i="20"/>
  <c r="BD59" i="20"/>
  <c r="BE59" i="20"/>
  <c r="BF59" i="20"/>
  <c r="BG59" i="20"/>
  <c r="BH59" i="20"/>
  <c r="BI59" i="20"/>
  <c r="BJ59" i="20"/>
  <c r="BK59" i="20"/>
  <c r="BL59" i="20"/>
  <c r="BM59" i="20"/>
  <c r="BN59" i="20"/>
  <c r="BO59" i="20"/>
  <c r="BP59" i="20"/>
  <c r="BQ59" i="20"/>
  <c r="BR59" i="20"/>
  <c r="BS59" i="20"/>
  <c r="BT59" i="20"/>
  <c r="BU59" i="20"/>
  <c r="BV59" i="20"/>
  <c r="BW59" i="20"/>
  <c r="BX59" i="20"/>
  <c r="BY59" i="20"/>
  <c r="BZ59" i="20"/>
  <c r="CA59" i="20"/>
  <c r="CB59" i="20"/>
  <c r="CC59" i="20"/>
  <c r="CD59" i="20"/>
  <c r="CE59" i="20"/>
  <c r="CF59" i="20"/>
  <c r="CG59" i="20"/>
  <c r="CH59" i="20"/>
  <c r="CI59" i="20"/>
  <c r="CJ59" i="20"/>
  <c r="CK59" i="20"/>
  <c r="CL59" i="20"/>
  <c r="CM59" i="20"/>
  <c r="CN59" i="20"/>
  <c r="CO59" i="20"/>
  <c r="CP59" i="20"/>
  <c r="CQ59" i="20"/>
  <c r="CR59" i="20"/>
  <c r="CS59" i="20"/>
  <c r="CT59" i="20"/>
  <c r="CU59" i="20"/>
  <c r="CV59" i="20"/>
  <c r="CW59" i="20"/>
  <c r="CX59" i="20"/>
  <c r="CY59" i="20"/>
  <c r="CZ59" i="20"/>
  <c r="DA59" i="20"/>
  <c r="DB59" i="20"/>
  <c r="DC59" i="20"/>
  <c r="DD59" i="20"/>
  <c r="DE59" i="20"/>
  <c r="DF59" i="20"/>
  <c r="DG59" i="20"/>
  <c r="DH59" i="20"/>
  <c r="DI59" i="20"/>
  <c r="B60" i="20"/>
  <c r="C60" i="20"/>
  <c r="F60" i="20"/>
  <c r="G60" i="20"/>
  <c r="H60" i="20"/>
  <c r="I60" i="20"/>
  <c r="J60" i="20"/>
  <c r="K60" i="20"/>
  <c r="L60" i="20"/>
  <c r="M60" i="20"/>
  <c r="N60" i="20"/>
  <c r="O60" i="20"/>
  <c r="P60" i="20"/>
  <c r="Q60" i="20"/>
  <c r="R60" i="20"/>
  <c r="S60" i="20"/>
  <c r="T60" i="20"/>
  <c r="U60" i="20"/>
  <c r="V60" i="20"/>
  <c r="W60" i="20"/>
  <c r="X60" i="20"/>
  <c r="Y60" i="20"/>
  <c r="Z60" i="20"/>
  <c r="AA60" i="20"/>
  <c r="AB60" i="20"/>
  <c r="AC60" i="20"/>
  <c r="AD60" i="20"/>
  <c r="AE60" i="20"/>
  <c r="AF60" i="20"/>
  <c r="AG60" i="20"/>
  <c r="AH60" i="20"/>
  <c r="AI60" i="20"/>
  <c r="AJ60" i="20"/>
  <c r="AK60" i="20"/>
  <c r="AL60" i="20"/>
  <c r="AM60" i="20"/>
  <c r="AN60" i="20"/>
  <c r="AO60" i="20"/>
  <c r="AP60" i="20"/>
  <c r="AQ60" i="20"/>
  <c r="AR60" i="20"/>
  <c r="AS60" i="20"/>
  <c r="AT60" i="20"/>
  <c r="AU60" i="20"/>
  <c r="AV60" i="20"/>
  <c r="AW60" i="20"/>
  <c r="AX60" i="20"/>
  <c r="AY60" i="20"/>
  <c r="AZ60" i="20"/>
  <c r="BA60" i="20"/>
  <c r="BB60" i="20"/>
  <c r="BC60" i="20"/>
  <c r="BD60" i="20"/>
  <c r="BE60" i="20"/>
  <c r="BF60" i="20"/>
  <c r="BG60" i="20"/>
  <c r="BH60" i="20"/>
  <c r="BI60" i="20"/>
  <c r="BJ60" i="20"/>
  <c r="BK60" i="20"/>
  <c r="BL60" i="20"/>
  <c r="BM60" i="20"/>
  <c r="BN60" i="20"/>
  <c r="BO60" i="20"/>
  <c r="BP60" i="20"/>
  <c r="BQ60" i="20"/>
  <c r="BR60" i="20"/>
  <c r="BS60" i="20"/>
  <c r="BT60" i="20"/>
  <c r="BU60" i="20"/>
  <c r="BV60" i="20"/>
  <c r="BW60" i="20"/>
  <c r="BX60" i="20"/>
  <c r="BY60" i="20"/>
  <c r="BZ60" i="20"/>
  <c r="CA60" i="20"/>
  <c r="CB60" i="20"/>
  <c r="CC60" i="20"/>
  <c r="CD60" i="20"/>
  <c r="CE60" i="20"/>
  <c r="CF60" i="20"/>
  <c r="CG60" i="20"/>
  <c r="CH60" i="20"/>
  <c r="CI60" i="20"/>
  <c r="CJ60" i="20"/>
  <c r="CK60" i="20"/>
  <c r="CL60" i="20"/>
  <c r="CM60" i="20"/>
  <c r="CN60" i="20"/>
  <c r="CO60" i="20"/>
  <c r="CP60" i="20"/>
  <c r="CQ60" i="20"/>
  <c r="CR60" i="20"/>
  <c r="CS60" i="20"/>
  <c r="CT60" i="20"/>
  <c r="CU60" i="20"/>
  <c r="CV60" i="20"/>
  <c r="CW60" i="20"/>
  <c r="CX60" i="20"/>
  <c r="CY60" i="20"/>
  <c r="CZ60" i="20"/>
  <c r="DA60" i="20"/>
  <c r="DB60" i="20"/>
  <c r="DC60" i="20"/>
  <c r="DD60" i="20"/>
  <c r="DE60" i="20"/>
  <c r="DF60" i="20"/>
  <c r="DG60" i="20"/>
  <c r="DH60" i="20"/>
  <c r="DI60" i="20"/>
  <c r="B61" i="20"/>
  <c r="C61" i="20"/>
  <c r="F61" i="20"/>
  <c r="G61" i="20"/>
  <c r="H61" i="20"/>
  <c r="I61" i="20"/>
  <c r="J61" i="20"/>
  <c r="K61" i="20"/>
  <c r="L61" i="20"/>
  <c r="M61" i="20"/>
  <c r="N61" i="20"/>
  <c r="O61" i="20"/>
  <c r="P61" i="20"/>
  <c r="Q61" i="20"/>
  <c r="R61" i="20"/>
  <c r="S61" i="20"/>
  <c r="T61" i="20"/>
  <c r="U61" i="20"/>
  <c r="V61" i="20"/>
  <c r="W61" i="20"/>
  <c r="X61" i="20"/>
  <c r="Y61" i="20"/>
  <c r="Z61" i="20"/>
  <c r="AA61" i="20"/>
  <c r="AB61" i="20"/>
  <c r="AC61" i="20"/>
  <c r="AD61" i="20"/>
  <c r="AE61" i="20"/>
  <c r="AF61" i="20"/>
  <c r="AG61" i="20"/>
  <c r="AH61" i="20"/>
  <c r="AI61" i="20"/>
  <c r="AJ61" i="20"/>
  <c r="AK61" i="20"/>
  <c r="AL61" i="20"/>
  <c r="AM61" i="20"/>
  <c r="AN61" i="20"/>
  <c r="AO61" i="20"/>
  <c r="AP61" i="20"/>
  <c r="AQ61" i="20"/>
  <c r="AR61" i="20"/>
  <c r="AS61" i="20"/>
  <c r="AT61" i="20"/>
  <c r="AU61" i="20"/>
  <c r="AV61" i="20"/>
  <c r="AW61" i="20"/>
  <c r="AX61" i="20"/>
  <c r="AY61" i="20"/>
  <c r="AZ61" i="20"/>
  <c r="BA61" i="20"/>
  <c r="BB61" i="20"/>
  <c r="BC61" i="20"/>
  <c r="BD61" i="20"/>
  <c r="BE61" i="20"/>
  <c r="BF61" i="20"/>
  <c r="BG61" i="20"/>
  <c r="BH61" i="20"/>
  <c r="BI61" i="20"/>
  <c r="BJ61" i="20"/>
  <c r="BK61" i="20"/>
  <c r="BL61" i="20"/>
  <c r="BM61" i="20"/>
  <c r="BN61" i="20"/>
  <c r="BO61" i="20"/>
  <c r="BP61" i="20"/>
  <c r="BQ61" i="20"/>
  <c r="BR61" i="20"/>
  <c r="BS61" i="20"/>
  <c r="BT61" i="20"/>
  <c r="BU61" i="20"/>
  <c r="BV61" i="20"/>
  <c r="BW61" i="20"/>
  <c r="BX61" i="20"/>
  <c r="BY61" i="20"/>
  <c r="BZ61" i="20"/>
  <c r="CA61" i="20"/>
  <c r="CB61" i="20"/>
  <c r="CC61" i="20"/>
  <c r="CD61" i="20"/>
  <c r="CE61" i="20"/>
  <c r="CF61" i="20"/>
  <c r="CG61" i="20"/>
  <c r="CH61" i="20"/>
  <c r="CI61" i="20"/>
  <c r="CJ61" i="20"/>
  <c r="CK61" i="20"/>
  <c r="CL61" i="20"/>
  <c r="CM61" i="20"/>
  <c r="CN61" i="20"/>
  <c r="CO61" i="20"/>
  <c r="CP61" i="20"/>
  <c r="CQ61" i="20"/>
  <c r="CR61" i="20"/>
  <c r="CS61" i="20"/>
  <c r="CT61" i="20"/>
  <c r="CU61" i="20"/>
  <c r="CV61" i="20"/>
  <c r="CW61" i="20"/>
  <c r="CX61" i="20"/>
  <c r="CY61" i="20"/>
  <c r="CZ61" i="20"/>
  <c r="DA61" i="20"/>
  <c r="DB61" i="20"/>
  <c r="DC61" i="20"/>
  <c r="DD61" i="20"/>
  <c r="DE61" i="20"/>
  <c r="DF61" i="20"/>
  <c r="DG61" i="20"/>
  <c r="DH61" i="20"/>
  <c r="DI61" i="20"/>
  <c r="B62" i="20"/>
  <c r="C62" i="20"/>
  <c r="F62" i="20"/>
  <c r="G62" i="20"/>
  <c r="H62" i="20"/>
  <c r="I62" i="20"/>
  <c r="J62" i="20"/>
  <c r="K62" i="20"/>
  <c r="L62" i="20"/>
  <c r="M62" i="20"/>
  <c r="N62" i="20"/>
  <c r="O62" i="20"/>
  <c r="P62" i="20"/>
  <c r="Q62" i="20"/>
  <c r="R62" i="20"/>
  <c r="S62" i="20"/>
  <c r="T62" i="20"/>
  <c r="U62" i="20"/>
  <c r="V62" i="20"/>
  <c r="W62" i="20"/>
  <c r="X62" i="20"/>
  <c r="Y62" i="20"/>
  <c r="Z62" i="20"/>
  <c r="AA62" i="20"/>
  <c r="AB62" i="20"/>
  <c r="AC62" i="20"/>
  <c r="AD62" i="20"/>
  <c r="AE62" i="20"/>
  <c r="AF62" i="20"/>
  <c r="AG62" i="20"/>
  <c r="AH62" i="20"/>
  <c r="AI62" i="20"/>
  <c r="AJ62" i="20"/>
  <c r="AK62" i="20"/>
  <c r="AL62" i="20"/>
  <c r="AM62" i="20"/>
  <c r="AN62" i="20"/>
  <c r="AO62" i="20"/>
  <c r="AP62" i="20"/>
  <c r="AQ62" i="20"/>
  <c r="AR62" i="20"/>
  <c r="AS62" i="20"/>
  <c r="AT62" i="20"/>
  <c r="AU62" i="20"/>
  <c r="AV62" i="20"/>
  <c r="AW62" i="20"/>
  <c r="AX62" i="20"/>
  <c r="AY62" i="20"/>
  <c r="AZ62" i="20"/>
  <c r="BA62" i="20"/>
  <c r="BB62" i="20"/>
  <c r="BC62" i="20"/>
  <c r="BD62" i="20"/>
  <c r="BE62" i="20"/>
  <c r="BF62" i="20"/>
  <c r="BG62" i="20"/>
  <c r="BH62" i="20"/>
  <c r="BI62" i="20"/>
  <c r="BJ62" i="20"/>
  <c r="BK62" i="20"/>
  <c r="BL62" i="20"/>
  <c r="BM62" i="20"/>
  <c r="BN62" i="20"/>
  <c r="BO62" i="20"/>
  <c r="BP62" i="20"/>
  <c r="BQ62" i="20"/>
  <c r="BR62" i="20"/>
  <c r="BS62" i="20"/>
  <c r="BT62" i="20"/>
  <c r="BU62" i="20"/>
  <c r="BV62" i="20"/>
  <c r="BW62" i="20"/>
  <c r="BX62" i="20"/>
  <c r="BY62" i="20"/>
  <c r="BZ62" i="20"/>
  <c r="CA62" i="20"/>
  <c r="CB62" i="20"/>
  <c r="CC62" i="20"/>
  <c r="CD62" i="20"/>
  <c r="CE62" i="20"/>
  <c r="CF62" i="20"/>
  <c r="CG62" i="20"/>
  <c r="CH62" i="20"/>
  <c r="CI62" i="20"/>
  <c r="CJ62" i="20"/>
  <c r="CK62" i="20"/>
  <c r="CL62" i="20"/>
  <c r="CM62" i="20"/>
  <c r="CN62" i="20"/>
  <c r="CO62" i="20"/>
  <c r="CP62" i="20"/>
  <c r="CQ62" i="20"/>
  <c r="CR62" i="20"/>
  <c r="CS62" i="20"/>
  <c r="CT62" i="20"/>
  <c r="CU62" i="20"/>
  <c r="CV62" i="20"/>
  <c r="CW62" i="20"/>
  <c r="CX62" i="20"/>
  <c r="CY62" i="20"/>
  <c r="CZ62" i="20"/>
  <c r="DA62" i="20"/>
  <c r="DB62" i="20"/>
  <c r="DC62" i="20"/>
  <c r="DD62" i="20"/>
  <c r="DE62" i="20"/>
  <c r="DF62" i="20"/>
  <c r="DG62" i="20"/>
  <c r="DH62" i="20"/>
  <c r="DI62" i="20"/>
  <c r="B63" i="20"/>
  <c r="C63" i="20"/>
  <c r="F63" i="20"/>
  <c r="G63" i="20"/>
  <c r="H63" i="20"/>
  <c r="I63" i="20"/>
  <c r="J63" i="20"/>
  <c r="K63" i="20"/>
  <c r="L63" i="20"/>
  <c r="M63" i="20"/>
  <c r="N63" i="20"/>
  <c r="O63" i="20"/>
  <c r="P63" i="20"/>
  <c r="Q63" i="20"/>
  <c r="R63" i="20"/>
  <c r="S63" i="20"/>
  <c r="T63" i="20"/>
  <c r="U63" i="20"/>
  <c r="V63" i="20"/>
  <c r="W63" i="20"/>
  <c r="X63" i="20"/>
  <c r="Y63" i="20"/>
  <c r="Z63" i="20"/>
  <c r="AA63" i="20"/>
  <c r="AB63" i="20"/>
  <c r="AC63" i="20"/>
  <c r="AD63" i="20"/>
  <c r="AE63" i="20"/>
  <c r="AF63" i="20"/>
  <c r="AG63" i="20"/>
  <c r="AH63" i="20"/>
  <c r="AI63" i="20"/>
  <c r="AJ63" i="20"/>
  <c r="AK63" i="20"/>
  <c r="AL63" i="20"/>
  <c r="AM63" i="20"/>
  <c r="AN63" i="20"/>
  <c r="AO63" i="20"/>
  <c r="AP63" i="20"/>
  <c r="AQ63" i="20"/>
  <c r="AR63" i="20"/>
  <c r="AS63" i="20"/>
  <c r="AT63" i="20"/>
  <c r="AU63" i="20"/>
  <c r="AV63" i="20"/>
  <c r="AW63" i="20"/>
  <c r="AX63" i="20"/>
  <c r="AY63" i="20"/>
  <c r="AZ63" i="20"/>
  <c r="BA63" i="20"/>
  <c r="BB63" i="20"/>
  <c r="BC63" i="20"/>
  <c r="BD63" i="20"/>
  <c r="BE63" i="20"/>
  <c r="BF63" i="20"/>
  <c r="BG63" i="20"/>
  <c r="BH63" i="20"/>
  <c r="BI63" i="20"/>
  <c r="BJ63" i="20"/>
  <c r="BK63" i="20"/>
  <c r="BL63" i="20"/>
  <c r="BM63" i="20"/>
  <c r="BN63" i="20"/>
  <c r="BO63" i="20"/>
  <c r="BP63" i="20"/>
  <c r="BQ63" i="20"/>
  <c r="BR63" i="20"/>
  <c r="BS63" i="20"/>
  <c r="BT63" i="20"/>
  <c r="BU63" i="20"/>
  <c r="BV63" i="20"/>
  <c r="BW63" i="20"/>
  <c r="BX63" i="20"/>
  <c r="BY63" i="20"/>
  <c r="BZ63" i="20"/>
  <c r="CA63" i="20"/>
  <c r="CB63" i="20"/>
  <c r="CC63" i="20"/>
  <c r="CD63" i="20"/>
  <c r="CE63" i="20"/>
  <c r="CF63" i="20"/>
  <c r="CG63" i="20"/>
  <c r="CH63" i="20"/>
  <c r="CI63" i="20"/>
  <c r="CJ63" i="20"/>
  <c r="CK63" i="20"/>
  <c r="CL63" i="20"/>
  <c r="CM63" i="20"/>
  <c r="CN63" i="20"/>
  <c r="CO63" i="20"/>
  <c r="CP63" i="20"/>
  <c r="CQ63" i="20"/>
  <c r="CR63" i="20"/>
  <c r="CS63" i="20"/>
  <c r="CT63" i="20"/>
  <c r="CU63" i="20"/>
  <c r="CV63" i="20"/>
  <c r="CW63" i="20"/>
  <c r="CX63" i="20"/>
  <c r="CY63" i="20"/>
  <c r="CZ63" i="20"/>
  <c r="DA63" i="20"/>
  <c r="DB63" i="20"/>
  <c r="DC63" i="20"/>
  <c r="DD63" i="20"/>
  <c r="DE63" i="20"/>
  <c r="DF63" i="20"/>
  <c r="DG63" i="20"/>
  <c r="DH63" i="20"/>
  <c r="DI63" i="20"/>
  <c r="B64" i="20"/>
  <c r="C64" i="20"/>
  <c r="F64" i="20"/>
  <c r="G64" i="20"/>
  <c r="H64" i="20"/>
  <c r="I64" i="20"/>
  <c r="J64" i="20"/>
  <c r="K64" i="20"/>
  <c r="L64" i="20"/>
  <c r="M64" i="20"/>
  <c r="N64" i="20"/>
  <c r="O64" i="20"/>
  <c r="P64" i="20"/>
  <c r="Q64" i="20"/>
  <c r="R64" i="20"/>
  <c r="S64" i="20"/>
  <c r="T64" i="20"/>
  <c r="U64" i="20"/>
  <c r="V64" i="20"/>
  <c r="W64" i="20"/>
  <c r="X64" i="20"/>
  <c r="Y64" i="20"/>
  <c r="Z64" i="20"/>
  <c r="AA64" i="20"/>
  <c r="AB64" i="20"/>
  <c r="AC64" i="20"/>
  <c r="AD64" i="20"/>
  <c r="AE64" i="20"/>
  <c r="AF64" i="20"/>
  <c r="AG64" i="20"/>
  <c r="AH64" i="20"/>
  <c r="AI64" i="20"/>
  <c r="AJ64" i="20"/>
  <c r="AK64" i="20"/>
  <c r="AL64" i="20"/>
  <c r="AM64" i="20"/>
  <c r="AN64" i="20"/>
  <c r="AO64" i="20"/>
  <c r="AP64" i="20"/>
  <c r="AQ64" i="20"/>
  <c r="AR64" i="20"/>
  <c r="AS64" i="20"/>
  <c r="AT64" i="20"/>
  <c r="AU64" i="20"/>
  <c r="AV64" i="20"/>
  <c r="AW64" i="20"/>
  <c r="AX64" i="20"/>
  <c r="AY64" i="20"/>
  <c r="AZ64" i="20"/>
  <c r="BA64" i="20"/>
  <c r="BB64" i="20"/>
  <c r="BC64" i="20"/>
  <c r="BD64" i="20"/>
  <c r="BE64" i="20"/>
  <c r="BF64" i="20"/>
  <c r="BG64" i="20"/>
  <c r="BH64" i="20"/>
  <c r="BI64" i="20"/>
  <c r="BJ64" i="20"/>
  <c r="BK64" i="20"/>
  <c r="BL64" i="20"/>
  <c r="BM64" i="20"/>
  <c r="BN64" i="20"/>
  <c r="BO64" i="20"/>
  <c r="BP64" i="20"/>
  <c r="BQ64" i="20"/>
  <c r="BR64" i="20"/>
  <c r="BS64" i="20"/>
  <c r="BT64" i="20"/>
  <c r="BU64" i="20"/>
  <c r="BV64" i="20"/>
  <c r="BW64" i="20"/>
  <c r="BX64" i="20"/>
  <c r="BY64" i="20"/>
  <c r="BZ64" i="20"/>
  <c r="CA64" i="20"/>
  <c r="CB64" i="20"/>
  <c r="CC64" i="20"/>
  <c r="CD64" i="20"/>
  <c r="CE64" i="20"/>
  <c r="CF64" i="20"/>
  <c r="CG64" i="20"/>
  <c r="CH64" i="20"/>
  <c r="CI64" i="20"/>
  <c r="CJ64" i="20"/>
  <c r="CK64" i="20"/>
  <c r="CL64" i="20"/>
  <c r="CM64" i="20"/>
  <c r="CN64" i="20"/>
  <c r="CO64" i="20"/>
  <c r="CP64" i="20"/>
  <c r="CQ64" i="20"/>
  <c r="CR64" i="20"/>
  <c r="CS64" i="20"/>
  <c r="CT64" i="20"/>
  <c r="CU64" i="20"/>
  <c r="CV64" i="20"/>
  <c r="CW64" i="20"/>
  <c r="CX64" i="20"/>
  <c r="CY64" i="20"/>
  <c r="CZ64" i="20"/>
  <c r="DA64" i="20"/>
  <c r="DB64" i="20"/>
  <c r="DC64" i="20"/>
  <c r="DD64" i="20"/>
  <c r="DE64" i="20"/>
  <c r="DF64" i="20"/>
  <c r="DG64" i="20"/>
  <c r="DH64" i="20"/>
  <c r="DI64" i="20"/>
  <c r="B65" i="20"/>
  <c r="C65" i="20"/>
  <c r="F65" i="20"/>
  <c r="G65" i="20"/>
  <c r="H65" i="20"/>
  <c r="I65" i="20"/>
  <c r="J65" i="20"/>
  <c r="K65" i="20"/>
  <c r="L65" i="20"/>
  <c r="M65" i="20"/>
  <c r="N65" i="20"/>
  <c r="O65" i="20"/>
  <c r="P65" i="20"/>
  <c r="Q65" i="20"/>
  <c r="R65" i="20"/>
  <c r="S65" i="20"/>
  <c r="T65" i="20"/>
  <c r="U65" i="20"/>
  <c r="V65" i="20"/>
  <c r="W65" i="20"/>
  <c r="X65" i="20"/>
  <c r="Y65" i="20"/>
  <c r="Z65" i="20"/>
  <c r="AA65" i="20"/>
  <c r="AB65" i="20"/>
  <c r="AC65" i="20"/>
  <c r="AD65" i="20"/>
  <c r="AE65" i="20"/>
  <c r="AF65" i="20"/>
  <c r="AG65" i="20"/>
  <c r="AH65" i="20"/>
  <c r="AI65" i="20"/>
  <c r="AJ65" i="20"/>
  <c r="AK65" i="20"/>
  <c r="AL65" i="20"/>
  <c r="AM65" i="20"/>
  <c r="AN65" i="20"/>
  <c r="AO65" i="20"/>
  <c r="AP65" i="20"/>
  <c r="AQ65" i="20"/>
  <c r="AR65" i="20"/>
  <c r="AS65" i="20"/>
  <c r="AT65" i="20"/>
  <c r="AU65" i="20"/>
  <c r="AV65" i="20"/>
  <c r="AW65" i="20"/>
  <c r="AX65" i="20"/>
  <c r="AY65" i="20"/>
  <c r="AZ65" i="20"/>
  <c r="BA65" i="20"/>
  <c r="BB65" i="20"/>
  <c r="BC65" i="20"/>
  <c r="BD65" i="20"/>
  <c r="BE65" i="20"/>
  <c r="BF65" i="20"/>
  <c r="BG65" i="20"/>
  <c r="BH65" i="20"/>
  <c r="BI65" i="20"/>
  <c r="BJ65" i="20"/>
  <c r="BK65" i="20"/>
  <c r="BL65" i="20"/>
  <c r="BM65" i="20"/>
  <c r="BN65" i="20"/>
  <c r="BO65" i="20"/>
  <c r="BP65" i="20"/>
  <c r="BQ65" i="20"/>
  <c r="BR65" i="20"/>
  <c r="BS65" i="20"/>
  <c r="BT65" i="20"/>
  <c r="BU65" i="20"/>
  <c r="BV65" i="20"/>
  <c r="BW65" i="20"/>
  <c r="BX65" i="20"/>
  <c r="BY65" i="20"/>
  <c r="BZ65" i="20"/>
  <c r="CA65" i="20"/>
  <c r="CB65" i="20"/>
  <c r="CC65" i="20"/>
  <c r="CD65" i="20"/>
  <c r="CE65" i="20"/>
  <c r="CF65" i="20"/>
  <c r="CG65" i="20"/>
  <c r="CH65" i="20"/>
  <c r="CI65" i="20"/>
  <c r="CJ65" i="20"/>
  <c r="CK65" i="20"/>
  <c r="CL65" i="20"/>
  <c r="CM65" i="20"/>
  <c r="CN65" i="20"/>
  <c r="CO65" i="20"/>
  <c r="CP65" i="20"/>
  <c r="CQ65" i="20"/>
  <c r="CR65" i="20"/>
  <c r="CS65" i="20"/>
  <c r="CT65" i="20"/>
  <c r="CU65" i="20"/>
  <c r="CV65" i="20"/>
  <c r="CW65" i="20"/>
  <c r="CX65" i="20"/>
  <c r="CY65" i="20"/>
  <c r="CZ65" i="20"/>
  <c r="DA65" i="20"/>
  <c r="DB65" i="20"/>
  <c r="DC65" i="20"/>
  <c r="DD65" i="20"/>
  <c r="DE65" i="20"/>
  <c r="DF65" i="20"/>
  <c r="DG65" i="20"/>
  <c r="DH65" i="20"/>
  <c r="DI65" i="20"/>
  <c r="B66" i="20"/>
  <c r="C66" i="20"/>
  <c r="F66" i="20"/>
  <c r="G66" i="20"/>
  <c r="H66" i="20"/>
  <c r="I66" i="20"/>
  <c r="J66" i="20"/>
  <c r="K66" i="20"/>
  <c r="L66" i="20"/>
  <c r="M66" i="20"/>
  <c r="N66" i="20"/>
  <c r="O66" i="20"/>
  <c r="P66" i="20"/>
  <c r="Q66" i="20"/>
  <c r="R66" i="20"/>
  <c r="S66" i="20"/>
  <c r="T66" i="20"/>
  <c r="U66" i="20"/>
  <c r="V66" i="20"/>
  <c r="W66" i="20"/>
  <c r="X66" i="20"/>
  <c r="Y66" i="20"/>
  <c r="Z66" i="20"/>
  <c r="AA66" i="20"/>
  <c r="AB66" i="20"/>
  <c r="AC66" i="20"/>
  <c r="AD66" i="20"/>
  <c r="AE66" i="20"/>
  <c r="AF66" i="20"/>
  <c r="AG66" i="20"/>
  <c r="AH66" i="20"/>
  <c r="AI66" i="20"/>
  <c r="AJ66" i="20"/>
  <c r="AK66" i="20"/>
  <c r="AL66" i="20"/>
  <c r="AM66" i="20"/>
  <c r="AN66" i="20"/>
  <c r="AO66" i="20"/>
  <c r="AP66" i="20"/>
  <c r="AQ66" i="20"/>
  <c r="AR66" i="20"/>
  <c r="AS66" i="20"/>
  <c r="AT66" i="20"/>
  <c r="AU66" i="20"/>
  <c r="AV66" i="20"/>
  <c r="AW66" i="20"/>
  <c r="AX66" i="20"/>
  <c r="AY66" i="20"/>
  <c r="AZ66" i="20"/>
  <c r="BA66" i="20"/>
  <c r="BB66" i="20"/>
  <c r="BC66" i="20"/>
  <c r="BD66" i="20"/>
  <c r="BE66" i="20"/>
  <c r="BF66" i="20"/>
  <c r="BG66" i="20"/>
  <c r="BH66" i="20"/>
  <c r="BI66" i="20"/>
  <c r="BJ66" i="20"/>
  <c r="BK66" i="20"/>
  <c r="BL66" i="20"/>
  <c r="BM66" i="20"/>
  <c r="BN66" i="20"/>
  <c r="BO66" i="20"/>
  <c r="BP66" i="20"/>
  <c r="BQ66" i="20"/>
  <c r="BR66" i="20"/>
  <c r="BS66" i="20"/>
  <c r="BT66" i="20"/>
  <c r="BU66" i="20"/>
  <c r="BV66" i="20"/>
  <c r="BW66" i="20"/>
  <c r="BX66" i="20"/>
  <c r="BY66" i="20"/>
  <c r="BZ66" i="20"/>
  <c r="CA66" i="20"/>
  <c r="CB66" i="20"/>
  <c r="CC66" i="20"/>
  <c r="CD66" i="20"/>
  <c r="CE66" i="20"/>
  <c r="CF66" i="20"/>
  <c r="CG66" i="20"/>
  <c r="CH66" i="20"/>
  <c r="CI66" i="20"/>
  <c r="CJ66" i="20"/>
  <c r="CK66" i="20"/>
  <c r="CL66" i="20"/>
  <c r="CM66" i="20"/>
  <c r="CN66" i="20"/>
  <c r="CO66" i="20"/>
  <c r="CP66" i="20"/>
  <c r="CQ66" i="20"/>
  <c r="CR66" i="20"/>
  <c r="CS66" i="20"/>
  <c r="CT66" i="20"/>
  <c r="CU66" i="20"/>
  <c r="CV66" i="20"/>
  <c r="CW66" i="20"/>
  <c r="CX66" i="20"/>
  <c r="CY66" i="20"/>
  <c r="CZ66" i="20"/>
  <c r="DA66" i="20"/>
  <c r="DB66" i="20"/>
  <c r="DC66" i="20"/>
  <c r="DD66" i="20"/>
  <c r="DE66" i="20"/>
  <c r="DF66" i="20"/>
  <c r="DG66" i="20"/>
  <c r="DH66" i="20"/>
  <c r="DI66" i="20"/>
  <c r="B67" i="20"/>
  <c r="C67" i="20"/>
  <c r="F67" i="20"/>
  <c r="G67" i="20"/>
  <c r="H67" i="20"/>
  <c r="I67" i="20"/>
  <c r="J67" i="20"/>
  <c r="K67" i="20"/>
  <c r="L67" i="20"/>
  <c r="M67" i="20"/>
  <c r="N67" i="20"/>
  <c r="O67" i="20"/>
  <c r="P67" i="20"/>
  <c r="Q67" i="20"/>
  <c r="R67" i="20"/>
  <c r="S67" i="20"/>
  <c r="T67" i="20"/>
  <c r="U67" i="20"/>
  <c r="V67" i="20"/>
  <c r="W67" i="20"/>
  <c r="X67" i="20"/>
  <c r="Y67" i="20"/>
  <c r="Z67" i="20"/>
  <c r="AA67" i="20"/>
  <c r="AB67" i="20"/>
  <c r="AC67" i="20"/>
  <c r="AD67" i="20"/>
  <c r="AE67" i="20"/>
  <c r="AF67" i="20"/>
  <c r="AG67" i="20"/>
  <c r="AH67" i="20"/>
  <c r="AI67" i="20"/>
  <c r="AJ67" i="20"/>
  <c r="AK67" i="20"/>
  <c r="AL67" i="20"/>
  <c r="AM67" i="20"/>
  <c r="AN67" i="20"/>
  <c r="AO67" i="20"/>
  <c r="AP67" i="20"/>
  <c r="AQ67" i="20"/>
  <c r="AR67" i="20"/>
  <c r="AS67" i="20"/>
  <c r="AT67" i="20"/>
  <c r="AU67" i="20"/>
  <c r="AV67" i="20"/>
  <c r="AW67" i="20"/>
  <c r="AX67" i="20"/>
  <c r="AY67" i="20"/>
  <c r="AZ67" i="20"/>
  <c r="BA67" i="20"/>
  <c r="BB67" i="20"/>
  <c r="BC67" i="20"/>
  <c r="BD67" i="20"/>
  <c r="BE67" i="20"/>
  <c r="BF67" i="20"/>
  <c r="BG67" i="20"/>
  <c r="BH67" i="20"/>
  <c r="BI67" i="20"/>
  <c r="BJ67" i="20"/>
  <c r="BK67" i="20"/>
  <c r="BL67" i="20"/>
  <c r="BM67" i="20"/>
  <c r="BN67" i="20"/>
  <c r="BO67" i="20"/>
  <c r="BP67" i="20"/>
  <c r="BQ67" i="20"/>
  <c r="BR67" i="20"/>
  <c r="BS67" i="20"/>
  <c r="BT67" i="20"/>
  <c r="BU67" i="20"/>
  <c r="BV67" i="20"/>
  <c r="BW67" i="20"/>
  <c r="BX67" i="20"/>
  <c r="BY67" i="20"/>
  <c r="BZ67" i="20"/>
  <c r="CA67" i="20"/>
  <c r="CB67" i="20"/>
  <c r="CC67" i="20"/>
  <c r="CD67" i="20"/>
  <c r="CE67" i="20"/>
  <c r="CF67" i="20"/>
  <c r="CG67" i="20"/>
  <c r="CH67" i="20"/>
  <c r="CI67" i="20"/>
  <c r="CJ67" i="20"/>
  <c r="CK67" i="20"/>
  <c r="CL67" i="20"/>
  <c r="CM67" i="20"/>
  <c r="CN67" i="20"/>
  <c r="CO67" i="20"/>
  <c r="CP67" i="20"/>
  <c r="CQ67" i="20"/>
  <c r="CR67" i="20"/>
  <c r="CS67" i="20"/>
  <c r="CT67" i="20"/>
  <c r="CU67" i="20"/>
  <c r="CV67" i="20"/>
  <c r="CW67" i="20"/>
  <c r="CX67" i="20"/>
  <c r="CY67" i="20"/>
  <c r="CZ67" i="20"/>
  <c r="DA67" i="20"/>
  <c r="DB67" i="20"/>
  <c r="DC67" i="20"/>
  <c r="DD67" i="20"/>
  <c r="DE67" i="20"/>
  <c r="DF67" i="20"/>
  <c r="DG67" i="20"/>
  <c r="DH67" i="20"/>
  <c r="DI67" i="20"/>
  <c r="B68" i="20"/>
  <c r="C68" i="20"/>
  <c r="F68" i="20"/>
  <c r="G68" i="20"/>
  <c r="H68" i="20"/>
  <c r="I68" i="20"/>
  <c r="J68" i="20"/>
  <c r="K68" i="20"/>
  <c r="L68" i="20"/>
  <c r="M68" i="20"/>
  <c r="N68" i="20"/>
  <c r="O68" i="20"/>
  <c r="P68" i="20"/>
  <c r="Q68" i="20"/>
  <c r="R68" i="20"/>
  <c r="S68" i="20"/>
  <c r="T68" i="20"/>
  <c r="U68" i="20"/>
  <c r="V68" i="20"/>
  <c r="W68" i="20"/>
  <c r="X68" i="20"/>
  <c r="Y68" i="20"/>
  <c r="Z68" i="20"/>
  <c r="AA68" i="20"/>
  <c r="AB68" i="20"/>
  <c r="AC68" i="20"/>
  <c r="AD68" i="20"/>
  <c r="AE68" i="20"/>
  <c r="AF68" i="20"/>
  <c r="AG68" i="20"/>
  <c r="AH68" i="20"/>
  <c r="AI68" i="20"/>
  <c r="AJ68" i="20"/>
  <c r="AK68" i="20"/>
  <c r="AL68" i="20"/>
  <c r="AM68" i="20"/>
  <c r="AN68" i="20"/>
  <c r="AO68" i="20"/>
  <c r="AP68" i="20"/>
  <c r="AQ68" i="20"/>
  <c r="AR68" i="20"/>
  <c r="AS68" i="20"/>
  <c r="AT68" i="20"/>
  <c r="AU68" i="20"/>
  <c r="AV68" i="20"/>
  <c r="AW68" i="20"/>
  <c r="AX68" i="20"/>
  <c r="AY68" i="20"/>
  <c r="AZ68" i="20"/>
  <c r="BA68" i="20"/>
  <c r="BB68" i="20"/>
  <c r="BC68" i="20"/>
  <c r="BD68" i="20"/>
  <c r="BE68" i="20"/>
  <c r="BF68" i="20"/>
  <c r="BG68" i="20"/>
  <c r="BH68" i="20"/>
  <c r="BI68" i="20"/>
  <c r="BJ68" i="20"/>
  <c r="BK68" i="20"/>
  <c r="BL68" i="20"/>
  <c r="BM68" i="20"/>
  <c r="BN68" i="20"/>
  <c r="BO68" i="20"/>
  <c r="BP68" i="20"/>
  <c r="BQ68" i="20"/>
  <c r="BR68" i="20"/>
  <c r="BS68" i="20"/>
  <c r="BT68" i="20"/>
  <c r="BU68" i="20"/>
  <c r="BV68" i="20"/>
  <c r="BW68" i="20"/>
  <c r="BX68" i="20"/>
  <c r="BY68" i="20"/>
  <c r="BZ68" i="20"/>
  <c r="CA68" i="20"/>
  <c r="CB68" i="20"/>
  <c r="CC68" i="20"/>
  <c r="CD68" i="20"/>
  <c r="CE68" i="20"/>
  <c r="CF68" i="20"/>
  <c r="CG68" i="20"/>
  <c r="CH68" i="20"/>
  <c r="CI68" i="20"/>
  <c r="CJ68" i="20"/>
  <c r="CK68" i="20"/>
  <c r="CL68" i="20"/>
  <c r="CM68" i="20"/>
  <c r="CN68" i="20"/>
  <c r="CO68" i="20"/>
  <c r="CP68" i="20"/>
  <c r="CQ68" i="20"/>
  <c r="CR68" i="20"/>
  <c r="CS68" i="20"/>
  <c r="CT68" i="20"/>
  <c r="CU68" i="20"/>
  <c r="CV68" i="20"/>
  <c r="CW68" i="20"/>
  <c r="CX68" i="20"/>
  <c r="CY68" i="20"/>
  <c r="CZ68" i="20"/>
  <c r="DA68" i="20"/>
  <c r="DB68" i="20"/>
  <c r="DC68" i="20"/>
  <c r="DD68" i="20"/>
  <c r="DE68" i="20"/>
  <c r="DF68" i="20"/>
  <c r="DG68" i="20"/>
  <c r="DH68" i="20"/>
  <c r="DI68" i="20"/>
  <c r="B69" i="20"/>
  <c r="C69" i="20"/>
  <c r="F69" i="20"/>
  <c r="G69" i="20"/>
  <c r="H69" i="20"/>
  <c r="I69" i="20"/>
  <c r="J69" i="20"/>
  <c r="K69" i="20"/>
  <c r="L69" i="20"/>
  <c r="M69" i="20"/>
  <c r="N69" i="20"/>
  <c r="O69" i="20"/>
  <c r="P69" i="20"/>
  <c r="Q69" i="20"/>
  <c r="R69" i="20"/>
  <c r="S69" i="20"/>
  <c r="T69" i="20"/>
  <c r="U69" i="20"/>
  <c r="V69" i="20"/>
  <c r="W69" i="20"/>
  <c r="X69" i="20"/>
  <c r="Y69" i="20"/>
  <c r="Z69" i="20"/>
  <c r="AA69" i="20"/>
  <c r="AB69" i="20"/>
  <c r="AC69" i="20"/>
  <c r="AD69" i="20"/>
  <c r="AE69" i="20"/>
  <c r="AF69" i="20"/>
  <c r="AG69" i="20"/>
  <c r="AH69" i="20"/>
  <c r="AI69" i="20"/>
  <c r="AJ69" i="20"/>
  <c r="AK69" i="20"/>
  <c r="AL69" i="20"/>
  <c r="AM69" i="20"/>
  <c r="AN69" i="20"/>
  <c r="AO69" i="20"/>
  <c r="AP69" i="20"/>
  <c r="AQ69" i="20"/>
  <c r="AR69" i="20"/>
  <c r="AS69" i="20"/>
  <c r="AT69" i="20"/>
  <c r="AU69" i="20"/>
  <c r="AV69" i="20"/>
  <c r="AW69" i="20"/>
  <c r="AX69" i="20"/>
  <c r="AY69" i="20"/>
  <c r="AZ69" i="20"/>
  <c r="BA69" i="20"/>
  <c r="BB69" i="20"/>
  <c r="BC69" i="20"/>
  <c r="BD69" i="20"/>
  <c r="BE69" i="20"/>
  <c r="BF69" i="20"/>
  <c r="BG69" i="20"/>
  <c r="BH69" i="20"/>
  <c r="BI69" i="20"/>
  <c r="BJ69" i="20"/>
  <c r="BK69" i="20"/>
  <c r="BL69" i="20"/>
  <c r="BM69" i="20"/>
  <c r="BN69" i="20"/>
  <c r="BO69" i="20"/>
  <c r="BP69" i="20"/>
  <c r="BQ69" i="20"/>
  <c r="BR69" i="20"/>
  <c r="BS69" i="20"/>
  <c r="BT69" i="20"/>
  <c r="BU69" i="20"/>
  <c r="BV69" i="20"/>
  <c r="BW69" i="20"/>
  <c r="BX69" i="20"/>
  <c r="BY69" i="20"/>
  <c r="BZ69" i="20"/>
  <c r="CA69" i="20"/>
  <c r="CB69" i="20"/>
  <c r="CC69" i="20"/>
  <c r="CD69" i="20"/>
  <c r="CE69" i="20"/>
  <c r="CF69" i="20"/>
  <c r="CG69" i="20"/>
  <c r="CH69" i="20"/>
  <c r="CI69" i="20"/>
  <c r="CJ69" i="20"/>
  <c r="CK69" i="20"/>
  <c r="CL69" i="20"/>
  <c r="CM69" i="20"/>
  <c r="CN69" i="20"/>
  <c r="CO69" i="20"/>
  <c r="CP69" i="20"/>
  <c r="CQ69" i="20"/>
  <c r="CR69" i="20"/>
  <c r="CS69" i="20"/>
  <c r="CT69" i="20"/>
  <c r="CU69" i="20"/>
  <c r="CV69" i="20"/>
  <c r="CW69" i="20"/>
  <c r="CX69" i="20"/>
  <c r="CY69" i="20"/>
  <c r="CZ69" i="20"/>
  <c r="DA69" i="20"/>
  <c r="DB69" i="20"/>
  <c r="DC69" i="20"/>
  <c r="DD69" i="20"/>
  <c r="DE69" i="20"/>
  <c r="DF69" i="20"/>
  <c r="DG69" i="20"/>
  <c r="DH69" i="20"/>
  <c r="DI69" i="20"/>
  <c r="B70" i="20"/>
  <c r="C70" i="20"/>
  <c r="F70" i="20"/>
  <c r="G70" i="20"/>
  <c r="H70" i="20"/>
  <c r="I70" i="20"/>
  <c r="J70" i="20"/>
  <c r="K70" i="20"/>
  <c r="L70" i="20"/>
  <c r="M70" i="20"/>
  <c r="N70" i="20"/>
  <c r="O70" i="20"/>
  <c r="P70" i="20"/>
  <c r="Q70" i="20"/>
  <c r="R70" i="20"/>
  <c r="S70" i="20"/>
  <c r="T70" i="20"/>
  <c r="U70" i="20"/>
  <c r="V70" i="20"/>
  <c r="W70" i="20"/>
  <c r="X70" i="20"/>
  <c r="Y70" i="20"/>
  <c r="Z70" i="20"/>
  <c r="AA70" i="20"/>
  <c r="AB70" i="20"/>
  <c r="AC70" i="20"/>
  <c r="AD70" i="20"/>
  <c r="AE70" i="20"/>
  <c r="AF70" i="20"/>
  <c r="AG70" i="20"/>
  <c r="AH70" i="20"/>
  <c r="AI70" i="20"/>
  <c r="AJ70" i="20"/>
  <c r="AK70" i="20"/>
  <c r="AL70" i="20"/>
  <c r="AM70" i="20"/>
  <c r="AN70" i="20"/>
  <c r="AO70" i="20"/>
  <c r="AP70" i="20"/>
  <c r="AQ70" i="20"/>
  <c r="AR70" i="20"/>
  <c r="AS70" i="20"/>
  <c r="AT70" i="20"/>
  <c r="AU70" i="20"/>
  <c r="AV70" i="20"/>
  <c r="AW70" i="20"/>
  <c r="AX70" i="20"/>
  <c r="AY70" i="20"/>
  <c r="AZ70" i="20"/>
  <c r="BA70" i="20"/>
  <c r="BB70" i="20"/>
  <c r="BC70" i="20"/>
  <c r="BD70" i="20"/>
  <c r="BE70" i="20"/>
  <c r="BF70" i="20"/>
  <c r="BG70" i="20"/>
  <c r="BH70" i="20"/>
  <c r="BI70" i="20"/>
  <c r="BJ70" i="20"/>
  <c r="BK70" i="20"/>
  <c r="BL70" i="20"/>
  <c r="BM70" i="20"/>
  <c r="BN70" i="20"/>
  <c r="BO70" i="20"/>
  <c r="BP70" i="20"/>
  <c r="BQ70" i="20"/>
  <c r="BR70" i="20"/>
  <c r="BS70" i="20"/>
  <c r="BT70" i="20"/>
  <c r="BU70" i="20"/>
  <c r="BV70" i="20"/>
  <c r="BW70" i="20"/>
  <c r="BX70" i="20"/>
  <c r="BY70" i="20"/>
  <c r="BZ70" i="20"/>
  <c r="CA70" i="20"/>
  <c r="CB70" i="20"/>
  <c r="CC70" i="20"/>
  <c r="CD70" i="20"/>
  <c r="CE70" i="20"/>
  <c r="CF70" i="20"/>
  <c r="CG70" i="20"/>
  <c r="CH70" i="20"/>
  <c r="CI70" i="20"/>
  <c r="CJ70" i="20"/>
  <c r="CK70" i="20"/>
  <c r="CL70" i="20"/>
  <c r="CM70" i="20"/>
  <c r="CN70" i="20"/>
  <c r="CO70" i="20"/>
  <c r="CP70" i="20"/>
  <c r="CQ70" i="20"/>
  <c r="CR70" i="20"/>
  <c r="CS70" i="20"/>
  <c r="CT70" i="20"/>
  <c r="CU70" i="20"/>
  <c r="CV70" i="20"/>
  <c r="CW70" i="20"/>
  <c r="CX70" i="20"/>
  <c r="CY70" i="20"/>
  <c r="CZ70" i="20"/>
  <c r="DA70" i="20"/>
  <c r="DB70" i="20"/>
  <c r="DC70" i="20"/>
  <c r="DD70" i="20"/>
  <c r="DE70" i="20"/>
  <c r="DF70" i="20"/>
  <c r="DG70" i="20"/>
  <c r="DH70" i="20"/>
  <c r="DI70" i="20"/>
  <c r="B71" i="20"/>
  <c r="C71" i="20"/>
  <c r="F71" i="20"/>
  <c r="G71" i="20"/>
  <c r="H71" i="20"/>
  <c r="I71" i="20"/>
  <c r="J71" i="20"/>
  <c r="K71" i="20"/>
  <c r="L71" i="20"/>
  <c r="M71" i="20"/>
  <c r="N71" i="20"/>
  <c r="O71" i="20"/>
  <c r="P71" i="20"/>
  <c r="Q71" i="20"/>
  <c r="R71" i="20"/>
  <c r="S71" i="20"/>
  <c r="T71" i="20"/>
  <c r="U71" i="20"/>
  <c r="V71" i="20"/>
  <c r="W71" i="20"/>
  <c r="X71" i="20"/>
  <c r="Y71" i="20"/>
  <c r="Z71" i="20"/>
  <c r="AA71" i="20"/>
  <c r="AB71" i="20"/>
  <c r="AC71" i="20"/>
  <c r="AD71" i="20"/>
  <c r="AE71" i="20"/>
  <c r="AF71" i="20"/>
  <c r="AG71" i="20"/>
  <c r="AH71" i="20"/>
  <c r="AI71" i="20"/>
  <c r="AJ71" i="20"/>
  <c r="AK71" i="20"/>
  <c r="AL71" i="20"/>
  <c r="AM71" i="20"/>
  <c r="AN71" i="20"/>
  <c r="AO71" i="20"/>
  <c r="AP71" i="20"/>
  <c r="AQ71" i="20"/>
  <c r="AR71" i="20"/>
  <c r="AS71" i="20"/>
  <c r="AT71" i="20"/>
  <c r="AU71" i="20"/>
  <c r="AV71" i="20"/>
  <c r="AW71" i="20"/>
  <c r="AX71" i="20"/>
  <c r="AY71" i="20"/>
  <c r="AZ71" i="20"/>
  <c r="BA71" i="20"/>
  <c r="BB71" i="20"/>
  <c r="BC71" i="20"/>
  <c r="BD71" i="20"/>
  <c r="BE71" i="20"/>
  <c r="BF71" i="20"/>
  <c r="BG71" i="20"/>
  <c r="BH71" i="20"/>
  <c r="BI71" i="20"/>
  <c r="BJ71" i="20"/>
  <c r="BK71" i="20"/>
  <c r="BL71" i="20"/>
  <c r="BM71" i="20"/>
  <c r="BN71" i="20"/>
  <c r="BO71" i="20"/>
  <c r="BP71" i="20"/>
  <c r="BQ71" i="20"/>
  <c r="BR71" i="20"/>
  <c r="BS71" i="20"/>
  <c r="BT71" i="20"/>
  <c r="BU71" i="20"/>
  <c r="BV71" i="20"/>
  <c r="BW71" i="20"/>
  <c r="BX71" i="20"/>
  <c r="BY71" i="20"/>
  <c r="BZ71" i="20"/>
  <c r="CA71" i="20"/>
  <c r="CB71" i="20"/>
  <c r="CC71" i="20"/>
  <c r="CD71" i="20"/>
  <c r="CE71" i="20"/>
  <c r="CF71" i="20"/>
  <c r="CG71" i="20"/>
  <c r="CH71" i="20"/>
  <c r="CI71" i="20"/>
  <c r="CJ71" i="20"/>
  <c r="CK71" i="20"/>
  <c r="CL71" i="20"/>
  <c r="CM71" i="20"/>
  <c r="CN71" i="20"/>
  <c r="CO71" i="20"/>
  <c r="CP71" i="20"/>
  <c r="CQ71" i="20"/>
  <c r="CR71" i="20"/>
  <c r="CS71" i="20"/>
  <c r="CT71" i="20"/>
  <c r="CU71" i="20"/>
  <c r="CV71" i="20"/>
  <c r="CW71" i="20"/>
  <c r="CX71" i="20"/>
  <c r="CY71" i="20"/>
  <c r="CZ71" i="20"/>
  <c r="DA71" i="20"/>
  <c r="DB71" i="20"/>
  <c r="DC71" i="20"/>
  <c r="DD71" i="20"/>
  <c r="DE71" i="20"/>
  <c r="DF71" i="20"/>
  <c r="DG71" i="20"/>
  <c r="DH71" i="20"/>
  <c r="DI71" i="20"/>
  <c r="B72" i="20"/>
  <c r="C72" i="20"/>
  <c r="F72" i="20"/>
  <c r="G72" i="20"/>
  <c r="H72" i="20"/>
  <c r="I72" i="20"/>
  <c r="J72" i="20"/>
  <c r="K72" i="20"/>
  <c r="L72" i="20"/>
  <c r="M72" i="20"/>
  <c r="N72" i="20"/>
  <c r="O72" i="20"/>
  <c r="P72" i="20"/>
  <c r="Q72" i="20"/>
  <c r="R72" i="20"/>
  <c r="S72" i="20"/>
  <c r="T72" i="20"/>
  <c r="U72" i="20"/>
  <c r="V72" i="20"/>
  <c r="W72" i="20"/>
  <c r="X72" i="20"/>
  <c r="Y72" i="20"/>
  <c r="Z72" i="20"/>
  <c r="AA72" i="20"/>
  <c r="AB72" i="20"/>
  <c r="AC72" i="20"/>
  <c r="AD72" i="20"/>
  <c r="AE72" i="20"/>
  <c r="AF72" i="20"/>
  <c r="AG72" i="20"/>
  <c r="AH72" i="20"/>
  <c r="AI72" i="20"/>
  <c r="AJ72" i="20"/>
  <c r="AK72" i="20"/>
  <c r="AL72" i="20"/>
  <c r="AM72" i="20"/>
  <c r="AN72" i="20"/>
  <c r="AO72" i="20"/>
  <c r="AP72" i="20"/>
  <c r="AQ72" i="20"/>
  <c r="AR72" i="20"/>
  <c r="AS72" i="20"/>
  <c r="AT72" i="20"/>
  <c r="AU72" i="20"/>
  <c r="AV72" i="20"/>
  <c r="AW72" i="20"/>
  <c r="AX72" i="20"/>
  <c r="AY72" i="20"/>
  <c r="AZ72" i="20"/>
  <c r="BA72" i="20"/>
  <c r="BB72" i="20"/>
  <c r="BC72" i="20"/>
  <c r="BD72" i="20"/>
  <c r="BE72" i="20"/>
  <c r="BF72" i="20"/>
  <c r="BG72" i="20"/>
  <c r="BH72" i="20"/>
  <c r="BI72" i="20"/>
  <c r="BJ72" i="20"/>
  <c r="BK72" i="20"/>
  <c r="BL72" i="20"/>
  <c r="BM72" i="20"/>
  <c r="BN72" i="20"/>
  <c r="BO72" i="20"/>
  <c r="BP72" i="20"/>
  <c r="BQ72" i="20"/>
  <c r="BR72" i="20"/>
  <c r="BS72" i="20"/>
  <c r="BT72" i="20"/>
  <c r="BU72" i="20"/>
  <c r="BV72" i="20"/>
  <c r="BW72" i="20"/>
  <c r="BX72" i="20"/>
  <c r="BY72" i="20"/>
  <c r="BZ72" i="20"/>
  <c r="CA72" i="20"/>
  <c r="CB72" i="20"/>
  <c r="CC72" i="20"/>
  <c r="CD72" i="20"/>
  <c r="CE72" i="20"/>
  <c r="CF72" i="20"/>
  <c r="CG72" i="20"/>
  <c r="CH72" i="20"/>
  <c r="CI72" i="20"/>
  <c r="CJ72" i="20"/>
  <c r="CK72" i="20"/>
  <c r="CL72" i="20"/>
  <c r="CM72" i="20"/>
  <c r="CN72" i="20"/>
  <c r="CO72" i="20"/>
  <c r="CP72" i="20"/>
  <c r="CQ72" i="20"/>
  <c r="CR72" i="20"/>
  <c r="CS72" i="20"/>
  <c r="CT72" i="20"/>
  <c r="CU72" i="20"/>
  <c r="CV72" i="20"/>
  <c r="CW72" i="20"/>
  <c r="CX72" i="20"/>
  <c r="CY72" i="20"/>
  <c r="CZ72" i="20"/>
  <c r="DA72" i="20"/>
  <c r="DB72" i="20"/>
  <c r="DC72" i="20"/>
  <c r="DD72" i="20"/>
  <c r="DE72" i="20"/>
  <c r="DF72" i="20"/>
  <c r="DG72" i="20"/>
  <c r="DH72" i="20"/>
  <c r="DI72" i="20"/>
  <c r="B73" i="20"/>
  <c r="C73" i="20"/>
  <c r="F73" i="20"/>
  <c r="G73" i="20"/>
  <c r="H73" i="20"/>
  <c r="I73" i="20"/>
  <c r="J73" i="20"/>
  <c r="K73" i="20"/>
  <c r="L73" i="20"/>
  <c r="M73" i="20"/>
  <c r="N73" i="20"/>
  <c r="O73" i="20"/>
  <c r="P73" i="20"/>
  <c r="Q73" i="20"/>
  <c r="R73" i="20"/>
  <c r="S73" i="20"/>
  <c r="T73" i="20"/>
  <c r="U73" i="20"/>
  <c r="V73" i="20"/>
  <c r="W73" i="20"/>
  <c r="X73" i="20"/>
  <c r="Y73" i="20"/>
  <c r="Z73" i="20"/>
  <c r="AA73" i="20"/>
  <c r="AB73" i="20"/>
  <c r="AC73" i="20"/>
  <c r="AD73" i="20"/>
  <c r="AE73" i="20"/>
  <c r="AF73" i="20"/>
  <c r="AG73" i="20"/>
  <c r="AH73" i="20"/>
  <c r="AI73" i="20"/>
  <c r="AJ73" i="20"/>
  <c r="AK73" i="20"/>
  <c r="AL73" i="20"/>
  <c r="AM73" i="20"/>
  <c r="AN73" i="20"/>
  <c r="AO73" i="20"/>
  <c r="AP73" i="20"/>
  <c r="AQ73" i="20"/>
  <c r="AR73" i="20"/>
  <c r="AS73" i="20"/>
  <c r="AT73" i="20"/>
  <c r="AU73" i="20"/>
  <c r="AV73" i="20"/>
  <c r="AW73" i="20"/>
  <c r="AX73" i="20"/>
  <c r="AY73" i="20"/>
  <c r="AZ73" i="20"/>
  <c r="BA73" i="20"/>
  <c r="BB73" i="20"/>
  <c r="BC73" i="20"/>
  <c r="BD73" i="20"/>
  <c r="BE73" i="20"/>
  <c r="BF73" i="20"/>
  <c r="BG73" i="20"/>
  <c r="BH73" i="20"/>
  <c r="BI73" i="20"/>
  <c r="BJ73" i="20"/>
  <c r="BK73" i="20"/>
  <c r="BL73" i="20"/>
  <c r="BM73" i="20"/>
  <c r="BN73" i="20"/>
  <c r="BO73" i="20"/>
  <c r="BP73" i="20"/>
  <c r="BQ73" i="20"/>
  <c r="BR73" i="20"/>
  <c r="BS73" i="20"/>
  <c r="BT73" i="20"/>
  <c r="BU73" i="20"/>
  <c r="BV73" i="20"/>
  <c r="BW73" i="20"/>
  <c r="BX73" i="20"/>
  <c r="BY73" i="20"/>
  <c r="BZ73" i="20"/>
  <c r="CA73" i="20"/>
  <c r="CB73" i="20"/>
  <c r="CC73" i="20"/>
  <c r="CD73" i="20"/>
  <c r="CE73" i="20"/>
  <c r="CF73" i="20"/>
  <c r="CG73" i="20"/>
  <c r="CH73" i="20"/>
  <c r="CI73" i="20"/>
  <c r="CJ73" i="20"/>
  <c r="CK73" i="20"/>
  <c r="CL73" i="20"/>
  <c r="CM73" i="20"/>
  <c r="CN73" i="20"/>
  <c r="CO73" i="20"/>
  <c r="CP73" i="20"/>
  <c r="CQ73" i="20"/>
  <c r="CR73" i="20"/>
  <c r="CS73" i="20"/>
  <c r="CT73" i="20"/>
  <c r="CU73" i="20"/>
  <c r="CV73" i="20"/>
  <c r="CW73" i="20"/>
  <c r="CX73" i="20"/>
  <c r="CY73" i="20"/>
  <c r="CZ73" i="20"/>
  <c r="DA73" i="20"/>
  <c r="DB73" i="20"/>
  <c r="DC73" i="20"/>
  <c r="DD73" i="20"/>
  <c r="DE73" i="20"/>
  <c r="DF73" i="20"/>
  <c r="DG73" i="20"/>
  <c r="DH73" i="20"/>
  <c r="DI73" i="20"/>
  <c r="B74" i="20"/>
  <c r="C74" i="20"/>
  <c r="F74" i="20"/>
  <c r="G74" i="20"/>
  <c r="H74" i="20"/>
  <c r="I74" i="20"/>
  <c r="J74" i="20"/>
  <c r="K74" i="20"/>
  <c r="L74" i="20"/>
  <c r="M74" i="20"/>
  <c r="N74" i="20"/>
  <c r="O74" i="20"/>
  <c r="P74" i="20"/>
  <c r="Q74" i="20"/>
  <c r="R74" i="20"/>
  <c r="S74" i="20"/>
  <c r="T74" i="20"/>
  <c r="U74" i="20"/>
  <c r="V74" i="20"/>
  <c r="W74" i="20"/>
  <c r="X74" i="20"/>
  <c r="Y74" i="20"/>
  <c r="Z74" i="20"/>
  <c r="AA74" i="20"/>
  <c r="AB74" i="20"/>
  <c r="AC74" i="20"/>
  <c r="AD74" i="20"/>
  <c r="AE74" i="20"/>
  <c r="AF74" i="20"/>
  <c r="AG74" i="20"/>
  <c r="AH74" i="20"/>
  <c r="AI74" i="20"/>
  <c r="AJ74" i="20"/>
  <c r="AK74" i="20"/>
  <c r="AL74" i="20"/>
  <c r="AM74" i="20"/>
  <c r="AN74" i="20"/>
  <c r="AO74" i="20"/>
  <c r="AP74" i="20"/>
  <c r="AQ74" i="20"/>
  <c r="AR74" i="20"/>
  <c r="AS74" i="20"/>
  <c r="AT74" i="20"/>
  <c r="AU74" i="20"/>
  <c r="AV74" i="20"/>
  <c r="AW74" i="20"/>
  <c r="AX74" i="20"/>
  <c r="AY74" i="20"/>
  <c r="AZ74" i="20"/>
  <c r="BA74" i="20"/>
  <c r="BB74" i="20"/>
  <c r="BC74" i="20"/>
  <c r="BD74" i="20"/>
  <c r="BE74" i="20"/>
  <c r="BF74" i="20"/>
  <c r="BG74" i="20"/>
  <c r="BH74" i="20"/>
  <c r="BI74" i="20"/>
  <c r="BJ74" i="20"/>
  <c r="BK74" i="20"/>
  <c r="BL74" i="20"/>
  <c r="BM74" i="20"/>
  <c r="BN74" i="20"/>
  <c r="BO74" i="20"/>
  <c r="BP74" i="20"/>
  <c r="BQ74" i="20"/>
  <c r="BR74" i="20"/>
  <c r="BS74" i="20"/>
  <c r="BT74" i="20"/>
  <c r="BU74" i="20"/>
  <c r="BV74" i="20"/>
  <c r="BW74" i="20"/>
  <c r="BX74" i="20"/>
  <c r="BY74" i="20"/>
  <c r="BZ74" i="20"/>
  <c r="CA74" i="20"/>
  <c r="CB74" i="20"/>
  <c r="CC74" i="20"/>
  <c r="CD74" i="20"/>
  <c r="CE74" i="20"/>
  <c r="CF74" i="20"/>
  <c r="CG74" i="20"/>
  <c r="CH74" i="20"/>
  <c r="CI74" i="20"/>
  <c r="CJ74" i="20"/>
  <c r="CK74" i="20"/>
  <c r="CL74" i="20"/>
  <c r="CM74" i="20"/>
  <c r="CN74" i="20"/>
  <c r="CO74" i="20"/>
  <c r="CP74" i="20"/>
  <c r="CQ74" i="20"/>
  <c r="CR74" i="20"/>
  <c r="CS74" i="20"/>
  <c r="CT74" i="20"/>
  <c r="CU74" i="20"/>
  <c r="CV74" i="20"/>
  <c r="CW74" i="20"/>
  <c r="CX74" i="20"/>
  <c r="CY74" i="20"/>
  <c r="CZ74" i="20"/>
  <c r="DA74" i="20"/>
  <c r="DB74" i="20"/>
  <c r="DC74" i="20"/>
  <c r="DD74" i="20"/>
  <c r="DE74" i="20"/>
  <c r="DF74" i="20"/>
  <c r="DG74" i="20"/>
  <c r="DH74" i="20"/>
  <c r="DI74" i="20"/>
  <c r="B75" i="20"/>
  <c r="C75" i="20"/>
  <c r="F75" i="20"/>
  <c r="G75" i="20"/>
  <c r="H75" i="20"/>
  <c r="I75" i="20"/>
  <c r="J75" i="20"/>
  <c r="K75" i="20"/>
  <c r="L75" i="20"/>
  <c r="M75" i="20"/>
  <c r="N75" i="20"/>
  <c r="O75" i="20"/>
  <c r="P75" i="20"/>
  <c r="Q75" i="20"/>
  <c r="R75" i="20"/>
  <c r="S75" i="20"/>
  <c r="T75" i="20"/>
  <c r="U75" i="20"/>
  <c r="V75" i="20"/>
  <c r="W75" i="20"/>
  <c r="X75" i="20"/>
  <c r="Y75" i="20"/>
  <c r="Z75" i="20"/>
  <c r="AA75" i="20"/>
  <c r="AB75" i="20"/>
  <c r="AC75" i="20"/>
  <c r="AD75" i="20"/>
  <c r="AE75" i="20"/>
  <c r="AF75" i="20"/>
  <c r="AG75" i="20"/>
  <c r="AH75" i="20"/>
  <c r="AI75" i="20"/>
  <c r="AJ75" i="20"/>
  <c r="AK75" i="20"/>
  <c r="AL75" i="20"/>
  <c r="AM75" i="20"/>
  <c r="AN75" i="20"/>
  <c r="AO75" i="20"/>
  <c r="AP75" i="20"/>
  <c r="AQ75" i="20"/>
  <c r="AR75" i="20"/>
  <c r="AS75" i="20"/>
  <c r="AT75" i="20"/>
  <c r="AU75" i="20"/>
  <c r="AV75" i="20"/>
  <c r="AW75" i="20"/>
  <c r="AX75" i="20"/>
  <c r="AY75" i="20"/>
  <c r="AZ75" i="20"/>
  <c r="BA75" i="20"/>
  <c r="BB75" i="20"/>
  <c r="BC75" i="20"/>
  <c r="BD75" i="20"/>
  <c r="BE75" i="20"/>
  <c r="BF75" i="20"/>
  <c r="BG75" i="20"/>
  <c r="BH75" i="20"/>
  <c r="BI75" i="20"/>
  <c r="BJ75" i="20"/>
  <c r="BK75" i="20"/>
  <c r="BL75" i="20"/>
  <c r="BM75" i="20"/>
  <c r="BN75" i="20"/>
  <c r="BO75" i="20"/>
  <c r="BP75" i="20"/>
  <c r="BQ75" i="20"/>
  <c r="BR75" i="20"/>
  <c r="BS75" i="20"/>
  <c r="BT75" i="20"/>
  <c r="BU75" i="20"/>
  <c r="BV75" i="20"/>
  <c r="BW75" i="20"/>
  <c r="BX75" i="20"/>
  <c r="BY75" i="20"/>
  <c r="BZ75" i="20"/>
  <c r="CA75" i="20"/>
  <c r="CB75" i="20"/>
  <c r="CC75" i="20"/>
  <c r="CD75" i="20"/>
  <c r="CE75" i="20"/>
  <c r="CF75" i="20"/>
  <c r="CG75" i="20"/>
  <c r="CH75" i="20"/>
  <c r="CI75" i="20"/>
  <c r="CJ75" i="20"/>
  <c r="CK75" i="20"/>
  <c r="CL75" i="20"/>
  <c r="CM75" i="20"/>
  <c r="CN75" i="20"/>
  <c r="CO75" i="20"/>
  <c r="CP75" i="20"/>
  <c r="CQ75" i="20"/>
  <c r="CR75" i="20"/>
  <c r="CS75" i="20"/>
  <c r="CT75" i="20"/>
  <c r="CU75" i="20"/>
  <c r="CV75" i="20"/>
  <c r="CW75" i="20"/>
  <c r="CX75" i="20"/>
  <c r="CY75" i="20"/>
  <c r="CZ75" i="20"/>
  <c r="DA75" i="20"/>
  <c r="DB75" i="20"/>
  <c r="DC75" i="20"/>
  <c r="DD75" i="20"/>
  <c r="DE75" i="20"/>
  <c r="DF75" i="20"/>
  <c r="DG75" i="20"/>
  <c r="DH75" i="20"/>
  <c r="DI75" i="20"/>
  <c r="B76" i="20"/>
  <c r="C76" i="20"/>
  <c r="F76" i="20"/>
  <c r="G76" i="20"/>
  <c r="H76" i="20"/>
  <c r="I76" i="20"/>
  <c r="J76" i="20"/>
  <c r="K76" i="20"/>
  <c r="L76" i="20"/>
  <c r="M76" i="20"/>
  <c r="N76" i="20"/>
  <c r="O76" i="20"/>
  <c r="P76" i="20"/>
  <c r="Q76" i="20"/>
  <c r="R76" i="20"/>
  <c r="S76" i="20"/>
  <c r="T76" i="20"/>
  <c r="U76" i="20"/>
  <c r="V76" i="20"/>
  <c r="W76" i="20"/>
  <c r="X76" i="20"/>
  <c r="Y76" i="20"/>
  <c r="Z76" i="20"/>
  <c r="AA76" i="20"/>
  <c r="AB76" i="20"/>
  <c r="AC76" i="20"/>
  <c r="AD76" i="20"/>
  <c r="AE76" i="20"/>
  <c r="AF76" i="20"/>
  <c r="AG76" i="20"/>
  <c r="AH76" i="20"/>
  <c r="AI76" i="20"/>
  <c r="AJ76" i="20"/>
  <c r="AK76" i="20"/>
  <c r="AL76" i="20"/>
  <c r="AM76" i="20"/>
  <c r="AN76" i="20"/>
  <c r="AO76" i="20"/>
  <c r="AP76" i="20"/>
  <c r="AQ76" i="20"/>
  <c r="AR76" i="20"/>
  <c r="AS76" i="20"/>
  <c r="AT76" i="20"/>
  <c r="AU76" i="20"/>
  <c r="AV76" i="20"/>
  <c r="AW76" i="20"/>
  <c r="AX76" i="20"/>
  <c r="AY76" i="20"/>
  <c r="AZ76" i="20"/>
  <c r="BA76" i="20"/>
  <c r="BB76" i="20"/>
  <c r="BC76" i="20"/>
  <c r="BD76" i="20"/>
  <c r="BE76" i="20"/>
  <c r="BF76" i="20"/>
  <c r="BG76" i="20"/>
  <c r="BH76" i="20"/>
  <c r="BI76" i="20"/>
  <c r="BJ76" i="20"/>
  <c r="BK76" i="20"/>
  <c r="BL76" i="20"/>
  <c r="BM76" i="20"/>
  <c r="BN76" i="20"/>
  <c r="BO76" i="20"/>
  <c r="BP76" i="20"/>
  <c r="BQ76" i="20"/>
  <c r="BR76" i="20"/>
  <c r="BS76" i="20"/>
  <c r="BT76" i="20"/>
  <c r="BU76" i="20"/>
  <c r="BV76" i="20"/>
  <c r="BW76" i="20"/>
  <c r="BX76" i="20"/>
  <c r="BY76" i="20"/>
  <c r="BZ76" i="20"/>
  <c r="CA76" i="20"/>
  <c r="CB76" i="20"/>
  <c r="CC76" i="20"/>
  <c r="CD76" i="20"/>
  <c r="CE76" i="20"/>
  <c r="CF76" i="20"/>
  <c r="CG76" i="20"/>
  <c r="CH76" i="20"/>
  <c r="CI76" i="20"/>
  <c r="CJ76" i="20"/>
  <c r="CK76" i="20"/>
  <c r="CL76" i="20"/>
  <c r="CM76" i="20"/>
  <c r="CN76" i="20"/>
  <c r="CO76" i="20"/>
  <c r="CP76" i="20"/>
  <c r="CQ76" i="20"/>
  <c r="CR76" i="20"/>
  <c r="CS76" i="20"/>
  <c r="CT76" i="20"/>
  <c r="CU76" i="20"/>
  <c r="CV76" i="20"/>
  <c r="CW76" i="20"/>
  <c r="CX76" i="20"/>
  <c r="CY76" i="20"/>
  <c r="CZ76" i="20"/>
  <c r="DA76" i="20"/>
  <c r="DB76" i="20"/>
  <c r="DC76" i="20"/>
  <c r="DD76" i="20"/>
  <c r="DE76" i="20"/>
  <c r="DF76" i="20"/>
  <c r="DG76" i="20"/>
  <c r="DH76" i="20"/>
  <c r="DI76" i="20"/>
  <c r="B77" i="20"/>
  <c r="C77" i="20"/>
  <c r="F77" i="20"/>
  <c r="G77" i="20"/>
  <c r="H77" i="20"/>
  <c r="I77" i="20"/>
  <c r="J77" i="20"/>
  <c r="K77" i="20"/>
  <c r="L77" i="20"/>
  <c r="M77" i="20"/>
  <c r="N77" i="20"/>
  <c r="O77" i="20"/>
  <c r="P77" i="20"/>
  <c r="Q77" i="20"/>
  <c r="R77" i="20"/>
  <c r="S77" i="20"/>
  <c r="T77" i="20"/>
  <c r="U77" i="20"/>
  <c r="V77" i="20"/>
  <c r="W77" i="20"/>
  <c r="X77" i="20"/>
  <c r="Y77" i="20"/>
  <c r="Z77" i="20"/>
  <c r="AA77" i="20"/>
  <c r="AB77" i="20"/>
  <c r="AC77" i="20"/>
  <c r="AD77" i="20"/>
  <c r="AE77" i="20"/>
  <c r="AF77" i="20"/>
  <c r="AG77" i="20"/>
  <c r="AH77" i="20"/>
  <c r="AI77" i="20"/>
  <c r="AJ77" i="20"/>
  <c r="AK77" i="20"/>
  <c r="AL77" i="20"/>
  <c r="AM77" i="20"/>
  <c r="AN77" i="20"/>
  <c r="AO77" i="20"/>
  <c r="AP77" i="20"/>
  <c r="AQ77" i="20"/>
  <c r="AR77" i="20"/>
  <c r="AS77" i="20"/>
  <c r="AT77" i="20"/>
  <c r="AU77" i="20"/>
  <c r="AV77" i="20"/>
  <c r="AW77" i="20"/>
  <c r="AX77" i="20"/>
  <c r="AY77" i="20"/>
  <c r="AZ77" i="20"/>
  <c r="BA77" i="20"/>
  <c r="BB77" i="20"/>
  <c r="BC77" i="20"/>
  <c r="BD77" i="20"/>
  <c r="BE77" i="20"/>
  <c r="BF77" i="20"/>
  <c r="BG77" i="20"/>
  <c r="BH77" i="20"/>
  <c r="BI77" i="20"/>
  <c r="BJ77" i="20"/>
  <c r="BK77" i="20"/>
  <c r="BL77" i="20"/>
  <c r="BM77" i="20"/>
  <c r="BN77" i="20"/>
  <c r="BO77" i="20"/>
  <c r="BP77" i="20"/>
  <c r="BQ77" i="20"/>
  <c r="BR77" i="20"/>
  <c r="BS77" i="20"/>
  <c r="BT77" i="20"/>
  <c r="BU77" i="20"/>
  <c r="BV77" i="20"/>
  <c r="BW77" i="20"/>
  <c r="BX77" i="20"/>
  <c r="BY77" i="20"/>
  <c r="BZ77" i="20"/>
  <c r="CA77" i="20"/>
  <c r="CB77" i="20"/>
  <c r="CC77" i="20"/>
  <c r="CD77" i="20"/>
  <c r="CE77" i="20"/>
  <c r="CF77" i="20"/>
  <c r="CG77" i="20"/>
  <c r="CH77" i="20"/>
  <c r="CI77" i="20"/>
  <c r="CJ77" i="20"/>
  <c r="CK77" i="20"/>
  <c r="CL77" i="20"/>
  <c r="CM77" i="20"/>
  <c r="CN77" i="20"/>
  <c r="CO77" i="20"/>
  <c r="CP77" i="20"/>
  <c r="CQ77" i="20"/>
  <c r="CR77" i="20"/>
  <c r="CS77" i="20"/>
  <c r="CT77" i="20"/>
  <c r="CU77" i="20"/>
  <c r="CV77" i="20"/>
  <c r="CW77" i="20"/>
  <c r="CX77" i="20"/>
  <c r="CY77" i="20"/>
  <c r="CZ77" i="20"/>
  <c r="DA77" i="20"/>
  <c r="DB77" i="20"/>
  <c r="DC77" i="20"/>
  <c r="DD77" i="20"/>
  <c r="DE77" i="20"/>
  <c r="DF77" i="20"/>
  <c r="DG77" i="20"/>
  <c r="DH77" i="20"/>
  <c r="DI77" i="20"/>
  <c r="B78" i="20"/>
  <c r="C78" i="20"/>
  <c r="F78" i="20"/>
  <c r="G78" i="20"/>
  <c r="H78" i="20"/>
  <c r="I78" i="20"/>
  <c r="J78" i="20"/>
  <c r="K78" i="20"/>
  <c r="L78" i="20"/>
  <c r="M78" i="20"/>
  <c r="N78" i="20"/>
  <c r="O78" i="20"/>
  <c r="P78" i="20"/>
  <c r="Q78" i="20"/>
  <c r="R78" i="20"/>
  <c r="S78" i="20"/>
  <c r="T78" i="20"/>
  <c r="U78" i="20"/>
  <c r="V78" i="20"/>
  <c r="W78" i="20"/>
  <c r="X78" i="20"/>
  <c r="Y78" i="20"/>
  <c r="Z78" i="20"/>
  <c r="AA78" i="20"/>
  <c r="AB78" i="20"/>
  <c r="AC78" i="20"/>
  <c r="AD78" i="20"/>
  <c r="AE78" i="20"/>
  <c r="AF78" i="20"/>
  <c r="AG78" i="20"/>
  <c r="AH78" i="20"/>
  <c r="AI78" i="20"/>
  <c r="AJ78" i="20"/>
  <c r="AK78" i="20"/>
  <c r="AL78" i="20"/>
  <c r="AM78" i="20"/>
  <c r="AN78" i="20"/>
  <c r="AO78" i="20"/>
  <c r="AP78" i="20"/>
  <c r="AQ78" i="20"/>
  <c r="AR78" i="20"/>
  <c r="AS78" i="20"/>
  <c r="AT78" i="20"/>
  <c r="AU78" i="20"/>
  <c r="AV78" i="20"/>
  <c r="AW78" i="20"/>
  <c r="AX78" i="20"/>
  <c r="AY78" i="20"/>
  <c r="AZ78" i="20"/>
  <c r="BA78" i="20"/>
  <c r="BB78" i="20"/>
  <c r="BC78" i="20"/>
  <c r="BD78" i="20"/>
  <c r="BE78" i="20"/>
  <c r="BF78" i="20"/>
  <c r="BG78" i="20"/>
  <c r="BH78" i="20"/>
  <c r="BI78" i="20"/>
  <c r="BJ78" i="20"/>
  <c r="BK78" i="20"/>
  <c r="BL78" i="20"/>
  <c r="BM78" i="20"/>
  <c r="BN78" i="20"/>
  <c r="BO78" i="20"/>
  <c r="BP78" i="20"/>
  <c r="BQ78" i="20"/>
  <c r="BR78" i="20"/>
  <c r="BS78" i="20"/>
  <c r="BT78" i="20"/>
  <c r="BU78" i="20"/>
  <c r="BV78" i="20"/>
  <c r="BW78" i="20"/>
  <c r="BX78" i="20"/>
  <c r="BY78" i="20"/>
  <c r="BZ78" i="20"/>
  <c r="CA78" i="20"/>
  <c r="CB78" i="20"/>
  <c r="CC78" i="20"/>
  <c r="CD78" i="20"/>
  <c r="CE78" i="20"/>
  <c r="CF78" i="20"/>
  <c r="CG78" i="20"/>
  <c r="CH78" i="20"/>
  <c r="CI78" i="20"/>
  <c r="CJ78" i="20"/>
  <c r="CK78" i="20"/>
  <c r="CL78" i="20"/>
  <c r="CM78" i="20"/>
  <c r="CN78" i="20"/>
  <c r="CO78" i="20"/>
  <c r="CP78" i="20"/>
  <c r="CQ78" i="20"/>
  <c r="CR78" i="20"/>
  <c r="CS78" i="20"/>
  <c r="CT78" i="20"/>
  <c r="CU78" i="20"/>
  <c r="CV78" i="20"/>
  <c r="CW78" i="20"/>
  <c r="CX78" i="20"/>
  <c r="CY78" i="20"/>
  <c r="CZ78" i="20"/>
  <c r="DA78" i="20"/>
  <c r="DB78" i="20"/>
  <c r="DC78" i="20"/>
  <c r="DD78" i="20"/>
  <c r="DE78" i="20"/>
  <c r="DF78" i="20"/>
  <c r="DG78" i="20"/>
  <c r="DH78" i="20"/>
  <c r="DI78" i="20"/>
  <c r="B79" i="20"/>
  <c r="C79" i="20"/>
  <c r="F79" i="20"/>
  <c r="G79" i="20"/>
  <c r="H79" i="20"/>
  <c r="I79" i="20"/>
  <c r="J79" i="20"/>
  <c r="K79" i="20"/>
  <c r="L79" i="20"/>
  <c r="M79" i="20"/>
  <c r="N79" i="20"/>
  <c r="O79" i="20"/>
  <c r="P79" i="20"/>
  <c r="Q79" i="20"/>
  <c r="R79" i="20"/>
  <c r="S79" i="20"/>
  <c r="T79" i="20"/>
  <c r="U79" i="20"/>
  <c r="V79" i="20"/>
  <c r="W79" i="20"/>
  <c r="X79" i="20"/>
  <c r="Y79" i="20"/>
  <c r="Z79" i="20"/>
  <c r="AA79" i="20"/>
  <c r="AB79" i="20"/>
  <c r="AC79" i="20"/>
  <c r="AD79" i="20"/>
  <c r="AE79" i="20"/>
  <c r="AF79" i="20"/>
  <c r="AG79" i="20"/>
  <c r="AH79" i="20"/>
  <c r="AI79" i="20"/>
  <c r="AJ79" i="20"/>
  <c r="AK79" i="20"/>
  <c r="AL79" i="20"/>
  <c r="AM79" i="20"/>
  <c r="AN79" i="20"/>
  <c r="AO79" i="20"/>
  <c r="AP79" i="20"/>
  <c r="AQ79" i="20"/>
  <c r="AR79" i="20"/>
  <c r="AS79" i="20"/>
  <c r="AT79" i="20"/>
  <c r="AU79" i="20"/>
  <c r="AV79" i="20"/>
  <c r="AW79" i="20"/>
  <c r="AX79" i="20"/>
  <c r="AY79" i="20"/>
  <c r="AZ79" i="20"/>
  <c r="BA79" i="20"/>
  <c r="BB79" i="20"/>
  <c r="BC79" i="20"/>
  <c r="BD79" i="20"/>
  <c r="BE79" i="20"/>
  <c r="BF79" i="20"/>
  <c r="BG79" i="20"/>
  <c r="BH79" i="20"/>
  <c r="BI79" i="20"/>
  <c r="BJ79" i="20"/>
  <c r="BK79" i="20"/>
  <c r="BL79" i="20"/>
  <c r="BM79" i="20"/>
  <c r="BN79" i="20"/>
  <c r="BO79" i="20"/>
  <c r="BP79" i="20"/>
  <c r="BQ79" i="20"/>
  <c r="BR79" i="20"/>
  <c r="BS79" i="20"/>
  <c r="BT79" i="20"/>
  <c r="BU79" i="20"/>
  <c r="BV79" i="20"/>
  <c r="BW79" i="20"/>
  <c r="BX79" i="20"/>
  <c r="BY79" i="20"/>
  <c r="BZ79" i="20"/>
  <c r="CA79" i="20"/>
  <c r="CB79" i="20"/>
  <c r="CC79" i="20"/>
  <c r="CD79" i="20"/>
  <c r="CE79" i="20"/>
  <c r="CF79" i="20"/>
  <c r="CG79" i="20"/>
  <c r="CH79" i="20"/>
  <c r="CI79" i="20"/>
  <c r="CJ79" i="20"/>
  <c r="CK79" i="20"/>
  <c r="CL79" i="20"/>
  <c r="CM79" i="20"/>
  <c r="CN79" i="20"/>
  <c r="CO79" i="20"/>
  <c r="CP79" i="20"/>
  <c r="CQ79" i="20"/>
  <c r="CR79" i="20"/>
  <c r="CS79" i="20"/>
  <c r="CT79" i="20"/>
  <c r="CU79" i="20"/>
  <c r="CV79" i="20"/>
  <c r="CW79" i="20"/>
  <c r="CX79" i="20"/>
  <c r="CY79" i="20"/>
  <c r="CZ79" i="20"/>
  <c r="DA79" i="20"/>
  <c r="DB79" i="20"/>
  <c r="DC79" i="20"/>
  <c r="DD79" i="20"/>
  <c r="DE79" i="20"/>
  <c r="DF79" i="20"/>
  <c r="DG79" i="20"/>
  <c r="DH79" i="20"/>
  <c r="DI79" i="20"/>
  <c r="B80" i="20"/>
  <c r="C80" i="20"/>
  <c r="F80" i="20"/>
  <c r="G80" i="20"/>
  <c r="H80" i="20"/>
  <c r="I80" i="20"/>
  <c r="J80" i="20"/>
  <c r="K80" i="20"/>
  <c r="L80" i="20"/>
  <c r="M80" i="20"/>
  <c r="N80" i="20"/>
  <c r="O80" i="20"/>
  <c r="P80" i="20"/>
  <c r="Q80" i="20"/>
  <c r="R80" i="20"/>
  <c r="S80" i="20"/>
  <c r="T80" i="20"/>
  <c r="U80" i="20"/>
  <c r="V80" i="20"/>
  <c r="W80" i="20"/>
  <c r="X80" i="20"/>
  <c r="Y80" i="20"/>
  <c r="Z80" i="20"/>
  <c r="AA80" i="20"/>
  <c r="AB80" i="20"/>
  <c r="AC80" i="20"/>
  <c r="AD80" i="20"/>
  <c r="AE80" i="20"/>
  <c r="AF80" i="20"/>
  <c r="AG80" i="20"/>
  <c r="AH80" i="20"/>
  <c r="AI80" i="20"/>
  <c r="AJ80" i="20"/>
  <c r="AK80" i="20"/>
  <c r="AL80" i="20"/>
  <c r="AM80" i="20"/>
  <c r="AN80" i="20"/>
  <c r="AO80" i="20"/>
  <c r="AP80" i="20"/>
  <c r="AQ80" i="20"/>
  <c r="AR80" i="20"/>
  <c r="AS80" i="20"/>
  <c r="AT80" i="20"/>
  <c r="AU80" i="20"/>
  <c r="AV80" i="20"/>
  <c r="AW80" i="20"/>
  <c r="AX80" i="20"/>
  <c r="AY80" i="20"/>
  <c r="AZ80" i="20"/>
  <c r="BA80" i="20"/>
  <c r="BB80" i="20"/>
  <c r="BC80" i="20"/>
  <c r="BD80" i="20"/>
  <c r="BE80" i="20"/>
  <c r="BF80" i="20"/>
  <c r="BG80" i="20"/>
  <c r="BH80" i="20"/>
  <c r="BI80" i="20"/>
  <c r="BJ80" i="20"/>
  <c r="BK80" i="20"/>
  <c r="BL80" i="20"/>
  <c r="BM80" i="20"/>
  <c r="BN80" i="20"/>
  <c r="BO80" i="20"/>
  <c r="BP80" i="20"/>
  <c r="BQ80" i="20"/>
  <c r="BR80" i="20"/>
  <c r="BS80" i="20"/>
  <c r="BT80" i="20"/>
  <c r="BU80" i="20"/>
  <c r="BV80" i="20"/>
  <c r="BW80" i="20"/>
  <c r="BX80" i="20"/>
  <c r="BY80" i="20"/>
  <c r="BZ80" i="20"/>
  <c r="CA80" i="20"/>
  <c r="CB80" i="20"/>
  <c r="CC80" i="20"/>
  <c r="CD80" i="20"/>
  <c r="CE80" i="20"/>
  <c r="CF80" i="20"/>
  <c r="CG80" i="20"/>
  <c r="CH80" i="20"/>
  <c r="CI80" i="20"/>
  <c r="CJ80" i="20"/>
  <c r="CK80" i="20"/>
  <c r="CL80" i="20"/>
  <c r="CM80" i="20"/>
  <c r="CN80" i="20"/>
  <c r="CO80" i="20"/>
  <c r="CP80" i="20"/>
  <c r="CQ80" i="20"/>
  <c r="CR80" i="20"/>
  <c r="CS80" i="20"/>
  <c r="CT80" i="20"/>
  <c r="CU80" i="20"/>
  <c r="CV80" i="20"/>
  <c r="CW80" i="20"/>
  <c r="CX80" i="20"/>
  <c r="CY80" i="20"/>
  <c r="CZ80" i="20"/>
  <c r="DA80" i="20"/>
  <c r="DB80" i="20"/>
  <c r="DC80" i="20"/>
  <c r="DD80" i="20"/>
  <c r="DE80" i="20"/>
  <c r="DF80" i="20"/>
  <c r="DG80" i="20"/>
  <c r="DH80" i="20"/>
  <c r="DI80" i="20"/>
  <c r="B81" i="20"/>
  <c r="C81" i="20"/>
  <c r="F81" i="20"/>
  <c r="G81" i="20"/>
  <c r="H81" i="20"/>
  <c r="I81" i="20"/>
  <c r="J81" i="20"/>
  <c r="K81" i="20"/>
  <c r="L81" i="20"/>
  <c r="M81" i="20"/>
  <c r="N81" i="20"/>
  <c r="O81" i="20"/>
  <c r="P81" i="20"/>
  <c r="Q81" i="20"/>
  <c r="R81" i="20"/>
  <c r="S81" i="20"/>
  <c r="T81" i="20"/>
  <c r="U81" i="20"/>
  <c r="V81" i="20"/>
  <c r="W81" i="20"/>
  <c r="X81" i="20"/>
  <c r="Y81" i="20"/>
  <c r="Z81" i="20"/>
  <c r="AA81" i="20"/>
  <c r="AB81" i="20"/>
  <c r="AC81" i="20"/>
  <c r="AD81" i="20"/>
  <c r="AE81" i="20"/>
  <c r="AF81" i="20"/>
  <c r="AG81" i="20"/>
  <c r="AH81" i="20"/>
  <c r="AI81" i="20"/>
  <c r="AJ81" i="20"/>
  <c r="AK81" i="20"/>
  <c r="AL81" i="20"/>
  <c r="AM81" i="20"/>
  <c r="AN81" i="20"/>
  <c r="AO81" i="20"/>
  <c r="AP81" i="20"/>
  <c r="AQ81" i="20"/>
  <c r="AR81" i="20"/>
  <c r="AS81" i="20"/>
  <c r="AT81" i="20"/>
  <c r="AU81" i="20"/>
  <c r="AV81" i="20"/>
  <c r="AW81" i="20"/>
  <c r="AX81" i="20"/>
  <c r="AY81" i="20"/>
  <c r="AZ81" i="20"/>
  <c r="BA81" i="20"/>
  <c r="BB81" i="20"/>
  <c r="BC81" i="20"/>
  <c r="BD81" i="20"/>
  <c r="BE81" i="20"/>
  <c r="BF81" i="20"/>
  <c r="BG81" i="20"/>
  <c r="BH81" i="20"/>
  <c r="BI81" i="20"/>
  <c r="BJ81" i="20"/>
  <c r="BK81" i="20"/>
  <c r="BL81" i="20"/>
  <c r="BM81" i="20"/>
  <c r="BN81" i="20"/>
  <c r="BO81" i="20"/>
  <c r="BP81" i="20"/>
  <c r="BQ81" i="20"/>
  <c r="BR81" i="20"/>
  <c r="BS81" i="20"/>
  <c r="BT81" i="20"/>
  <c r="BU81" i="20"/>
  <c r="BV81" i="20"/>
  <c r="BW81" i="20"/>
  <c r="BX81" i="20"/>
  <c r="BY81" i="20"/>
  <c r="BZ81" i="20"/>
  <c r="CA81" i="20"/>
  <c r="CB81" i="20"/>
  <c r="CC81" i="20"/>
  <c r="CD81" i="20"/>
  <c r="CE81" i="20"/>
  <c r="CF81" i="20"/>
  <c r="CG81" i="20"/>
  <c r="CH81" i="20"/>
  <c r="CI81" i="20"/>
  <c r="CJ81" i="20"/>
  <c r="CK81" i="20"/>
  <c r="CL81" i="20"/>
  <c r="CM81" i="20"/>
  <c r="CN81" i="20"/>
  <c r="CO81" i="20"/>
  <c r="CP81" i="20"/>
  <c r="CQ81" i="20"/>
  <c r="CR81" i="20"/>
  <c r="CS81" i="20"/>
  <c r="CT81" i="20"/>
  <c r="CU81" i="20"/>
  <c r="CV81" i="20"/>
  <c r="CW81" i="20"/>
  <c r="CX81" i="20"/>
  <c r="CY81" i="20"/>
  <c r="CZ81" i="20"/>
  <c r="DA81" i="20"/>
  <c r="DB81" i="20"/>
  <c r="DC81" i="20"/>
  <c r="DD81" i="20"/>
  <c r="DE81" i="20"/>
  <c r="DF81" i="20"/>
  <c r="DG81" i="20"/>
  <c r="DH81" i="20"/>
  <c r="DI81" i="20"/>
  <c r="B82" i="20"/>
  <c r="C82" i="20"/>
  <c r="F82" i="20"/>
  <c r="G82" i="20"/>
  <c r="H82" i="20"/>
  <c r="I82" i="20"/>
  <c r="J82" i="20"/>
  <c r="K82" i="20"/>
  <c r="L82" i="20"/>
  <c r="M82" i="20"/>
  <c r="N82" i="20"/>
  <c r="O82" i="20"/>
  <c r="P82" i="20"/>
  <c r="Q82" i="20"/>
  <c r="R82" i="20"/>
  <c r="S82" i="20"/>
  <c r="T82" i="20"/>
  <c r="U82" i="20"/>
  <c r="V82" i="20"/>
  <c r="W82" i="20"/>
  <c r="X82" i="20"/>
  <c r="Y82" i="20"/>
  <c r="Z82" i="20"/>
  <c r="AA82" i="20"/>
  <c r="AB82" i="20"/>
  <c r="AC82" i="20"/>
  <c r="AD82" i="20"/>
  <c r="AE82" i="20"/>
  <c r="AF82" i="20"/>
  <c r="AG82" i="20"/>
  <c r="AH82" i="20"/>
  <c r="AI82" i="20"/>
  <c r="AJ82" i="20"/>
  <c r="AK82" i="20"/>
  <c r="AL82" i="20"/>
  <c r="AM82" i="20"/>
  <c r="AN82" i="20"/>
  <c r="AO82" i="20"/>
  <c r="AP82" i="20"/>
  <c r="AQ82" i="20"/>
  <c r="AR82" i="20"/>
  <c r="AS82" i="20"/>
  <c r="AT82" i="20"/>
  <c r="AU82" i="20"/>
  <c r="AV82" i="20"/>
  <c r="AW82" i="20"/>
  <c r="AX82" i="20"/>
  <c r="AY82" i="20"/>
  <c r="AZ82" i="20"/>
  <c r="BA82" i="20"/>
  <c r="BB82" i="20"/>
  <c r="BC82" i="20"/>
  <c r="BD82" i="20"/>
  <c r="BE82" i="20"/>
  <c r="BF82" i="20"/>
  <c r="BG82" i="20"/>
  <c r="BH82" i="20"/>
  <c r="BI82" i="20"/>
  <c r="BJ82" i="20"/>
  <c r="BK82" i="20"/>
  <c r="BL82" i="20"/>
  <c r="BM82" i="20"/>
  <c r="BN82" i="20"/>
  <c r="BO82" i="20"/>
  <c r="BP82" i="20"/>
  <c r="BQ82" i="20"/>
  <c r="BR82" i="20"/>
  <c r="BS82" i="20"/>
  <c r="BT82" i="20"/>
  <c r="BU82" i="20"/>
  <c r="BV82" i="20"/>
  <c r="BW82" i="20"/>
  <c r="BX82" i="20"/>
  <c r="BY82" i="20"/>
  <c r="BZ82" i="20"/>
  <c r="CA82" i="20"/>
  <c r="CB82" i="20"/>
  <c r="CC82" i="20"/>
  <c r="CD82" i="20"/>
  <c r="CE82" i="20"/>
  <c r="CF82" i="20"/>
  <c r="CG82" i="20"/>
  <c r="CH82" i="20"/>
  <c r="CI82" i="20"/>
  <c r="CJ82" i="20"/>
  <c r="CK82" i="20"/>
  <c r="CL82" i="20"/>
  <c r="CM82" i="20"/>
  <c r="CN82" i="20"/>
  <c r="CO82" i="20"/>
  <c r="CP82" i="20"/>
  <c r="CQ82" i="20"/>
  <c r="CR82" i="20"/>
  <c r="CS82" i="20"/>
  <c r="CT82" i="20"/>
  <c r="CU82" i="20"/>
  <c r="CV82" i="20"/>
  <c r="CW82" i="20"/>
  <c r="CX82" i="20"/>
  <c r="CY82" i="20"/>
  <c r="CZ82" i="20"/>
  <c r="DA82" i="20"/>
  <c r="DB82" i="20"/>
  <c r="DC82" i="20"/>
  <c r="DD82" i="20"/>
  <c r="DE82" i="20"/>
  <c r="DF82" i="20"/>
  <c r="DG82" i="20"/>
  <c r="DH82" i="20"/>
  <c r="DI82" i="20"/>
  <c r="B83" i="20"/>
  <c r="F83" i="20"/>
  <c r="G83" i="20"/>
  <c r="H83" i="20"/>
  <c r="I83" i="20"/>
  <c r="J83" i="20"/>
  <c r="K83" i="20"/>
  <c r="L83" i="20"/>
  <c r="M83" i="20"/>
  <c r="N83" i="20"/>
  <c r="O83" i="20"/>
  <c r="P83" i="20"/>
  <c r="Q83" i="20"/>
  <c r="R83" i="20"/>
  <c r="S83" i="20"/>
  <c r="T83" i="20"/>
  <c r="U83" i="20"/>
  <c r="V83" i="20"/>
  <c r="W83" i="20"/>
  <c r="X83" i="20"/>
  <c r="Y83" i="20"/>
  <c r="Z83" i="20"/>
  <c r="AA83" i="20"/>
  <c r="AB83" i="20"/>
  <c r="AC83" i="20"/>
  <c r="AD83" i="20"/>
  <c r="AE83" i="20"/>
  <c r="AF83" i="20"/>
  <c r="AG83" i="20"/>
  <c r="AH83" i="20"/>
  <c r="AI83" i="20"/>
  <c r="AJ83" i="20"/>
  <c r="AK83" i="20"/>
  <c r="AL83" i="20"/>
  <c r="AM83" i="20"/>
  <c r="AN83" i="20"/>
  <c r="AO83" i="20"/>
  <c r="AP83" i="20"/>
  <c r="AQ83" i="20"/>
  <c r="AR83" i="20"/>
  <c r="AS83" i="20"/>
  <c r="AT83" i="20"/>
  <c r="AU83" i="20"/>
  <c r="AV83" i="20"/>
  <c r="AW83" i="20"/>
  <c r="AX83" i="20"/>
  <c r="AY83" i="20"/>
  <c r="AZ83" i="20"/>
  <c r="BA83" i="20"/>
  <c r="BB83" i="20"/>
  <c r="BC83" i="20"/>
  <c r="BD83" i="20"/>
  <c r="BE83" i="20"/>
  <c r="BF83" i="20"/>
  <c r="BG83" i="20"/>
  <c r="BH83" i="20"/>
  <c r="BI83" i="20"/>
  <c r="BJ83" i="20"/>
  <c r="BK83" i="20"/>
  <c r="BL83" i="20"/>
  <c r="BM83" i="20"/>
  <c r="BN83" i="20"/>
  <c r="BO83" i="20"/>
  <c r="BP83" i="20"/>
  <c r="BQ83" i="20"/>
  <c r="BR83" i="20"/>
  <c r="BS83" i="20"/>
  <c r="BT83" i="20"/>
  <c r="BU83" i="20"/>
  <c r="BV83" i="20"/>
  <c r="BW83" i="20"/>
  <c r="BX83" i="20"/>
  <c r="BY83" i="20"/>
  <c r="BZ83" i="20"/>
  <c r="CA83" i="20"/>
  <c r="CB83" i="20"/>
  <c r="CC83" i="20"/>
  <c r="CD83" i="20"/>
  <c r="CE83" i="20"/>
  <c r="CF83" i="20"/>
  <c r="CG83" i="20"/>
  <c r="CH83" i="20"/>
  <c r="CI83" i="20"/>
  <c r="CJ83" i="20"/>
  <c r="CK83" i="20"/>
  <c r="CL83" i="20"/>
  <c r="CM83" i="20"/>
  <c r="CN83" i="20"/>
  <c r="CO83" i="20"/>
  <c r="CP83" i="20"/>
  <c r="CQ83" i="20"/>
  <c r="CR83" i="20"/>
  <c r="CS83" i="20"/>
  <c r="CT83" i="20"/>
  <c r="CU83" i="20"/>
  <c r="CV83" i="20"/>
  <c r="CW83" i="20"/>
  <c r="CX83" i="20"/>
  <c r="CY83" i="20"/>
  <c r="CZ83" i="20"/>
  <c r="DA83" i="20"/>
  <c r="DB83" i="20"/>
  <c r="DC83" i="20"/>
  <c r="DD83" i="20"/>
  <c r="DE83" i="20"/>
  <c r="DF83" i="20"/>
  <c r="DG83" i="20"/>
  <c r="DH83" i="20"/>
  <c r="DI83" i="20"/>
  <c r="B84" i="20"/>
  <c r="C84" i="20"/>
  <c r="F84" i="20"/>
  <c r="G84" i="20"/>
  <c r="H84" i="20"/>
  <c r="I84" i="20"/>
  <c r="J84" i="20"/>
  <c r="K84" i="20"/>
  <c r="L84" i="20"/>
  <c r="M84" i="20"/>
  <c r="N84" i="20"/>
  <c r="O84" i="20"/>
  <c r="P84" i="20"/>
  <c r="Q84" i="20"/>
  <c r="R84" i="20"/>
  <c r="S84" i="20"/>
  <c r="T84" i="20"/>
  <c r="U84" i="20"/>
  <c r="V84" i="20"/>
  <c r="W84" i="20"/>
  <c r="X84" i="20"/>
  <c r="Y84" i="20"/>
  <c r="Z84" i="20"/>
  <c r="AA84" i="20"/>
  <c r="AB84" i="20"/>
  <c r="AC84" i="20"/>
  <c r="AD84" i="20"/>
  <c r="AE84" i="20"/>
  <c r="AF84" i="20"/>
  <c r="AG84" i="20"/>
  <c r="AH84" i="20"/>
  <c r="AI84" i="20"/>
  <c r="AJ84" i="20"/>
  <c r="AK84" i="20"/>
  <c r="AL84" i="20"/>
  <c r="AM84" i="20"/>
  <c r="AN84" i="20"/>
  <c r="AO84" i="20"/>
  <c r="AP84" i="20"/>
  <c r="AQ84" i="20"/>
  <c r="AR84" i="20"/>
  <c r="AS84" i="20"/>
  <c r="AT84" i="20"/>
  <c r="AU84" i="20"/>
  <c r="AV84" i="20"/>
  <c r="AW84" i="20"/>
  <c r="AX84" i="20"/>
  <c r="AY84" i="20"/>
  <c r="AZ84" i="20"/>
  <c r="BA84" i="20"/>
  <c r="BB84" i="20"/>
  <c r="BC84" i="20"/>
  <c r="BD84" i="20"/>
  <c r="BE84" i="20"/>
  <c r="BF84" i="20"/>
  <c r="BG84" i="20"/>
  <c r="BH84" i="20"/>
  <c r="BI84" i="20"/>
  <c r="BJ84" i="20"/>
  <c r="BK84" i="20"/>
  <c r="BL84" i="20"/>
  <c r="BM84" i="20"/>
  <c r="BN84" i="20"/>
  <c r="BO84" i="20"/>
  <c r="BP84" i="20"/>
  <c r="BQ84" i="20"/>
  <c r="BR84" i="20"/>
  <c r="BS84" i="20"/>
  <c r="BT84" i="20"/>
  <c r="BU84" i="20"/>
  <c r="BV84" i="20"/>
  <c r="BW84" i="20"/>
  <c r="BX84" i="20"/>
  <c r="BY84" i="20"/>
  <c r="BZ84" i="20"/>
  <c r="CA84" i="20"/>
  <c r="CB84" i="20"/>
  <c r="CC84" i="20"/>
  <c r="CD84" i="20"/>
  <c r="CE84" i="20"/>
  <c r="CF84" i="20"/>
  <c r="CG84" i="20"/>
  <c r="CH84" i="20"/>
  <c r="CI84" i="20"/>
  <c r="CJ84" i="20"/>
  <c r="CK84" i="20"/>
  <c r="CL84" i="20"/>
  <c r="CM84" i="20"/>
  <c r="CN84" i="20"/>
  <c r="CO84" i="20"/>
  <c r="CP84" i="20"/>
  <c r="CQ84" i="20"/>
  <c r="CR84" i="20"/>
  <c r="CS84" i="20"/>
  <c r="CT84" i="20"/>
  <c r="CU84" i="20"/>
  <c r="CV84" i="20"/>
  <c r="CW84" i="20"/>
  <c r="CX84" i="20"/>
  <c r="CY84" i="20"/>
  <c r="CZ84" i="20"/>
  <c r="DA84" i="20"/>
  <c r="DB84" i="20"/>
  <c r="DC84" i="20"/>
  <c r="DD84" i="20"/>
  <c r="DE84" i="20"/>
  <c r="DF84" i="20"/>
  <c r="DG84" i="20"/>
  <c r="DH84" i="20"/>
  <c r="DI84" i="20"/>
  <c r="B85" i="20"/>
  <c r="C85" i="20"/>
  <c r="F85" i="20"/>
  <c r="G85" i="20"/>
  <c r="H85" i="20"/>
  <c r="I85" i="20"/>
  <c r="J85" i="20"/>
  <c r="K85" i="20"/>
  <c r="L85" i="20"/>
  <c r="M85" i="20"/>
  <c r="N85" i="20"/>
  <c r="O85" i="20"/>
  <c r="P85" i="20"/>
  <c r="Q85" i="20"/>
  <c r="R85" i="20"/>
  <c r="S85" i="20"/>
  <c r="T85" i="20"/>
  <c r="U85" i="20"/>
  <c r="V85" i="20"/>
  <c r="W85" i="20"/>
  <c r="X85" i="20"/>
  <c r="Y85" i="20"/>
  <c r="Z85" i="20"/>
  <c r="AA85" i="20"/>
  <c r="AB85" i="20"/>
  <c r="AC85" i="20"/>
  <c r="AD85" i="20"/>
  <c r="AE85" i="20"/>
  <c r="AF85" i="20"/>
  <c r="AG85" i="20"/>
  <c r="AH85" i="20"/>
  <c r="AI85" i="20"/>
  <c r="AJ85" i="20"/>
  <c r="AK85" i="20"/>
  <c r="AL85" i="20"/>
  <c r="AM85" i="20"/>
  <c r="AN85" i="20"/>
  <c r="AO85" i="20"/>
  <c r="AP85" i="20"/>
  <c r="AQ85" i="20"/>
  <c r="AR85" i="20"/>
  <c r="AS85" i="20"/>
  <c r="AT85" i="20"/>
  <c r="AU85" i="20"/>
  <c r="AV85" i="20"/>
  <c r="AW85" i="20"/>
  <c r="AX85" i="20"/>
  <c r="AY85" i="20"/>
  <c r="AZ85" i="20"/>
  <c r="BA85" i="20"/>
  <c r="BB85" i="20"/>
  <c r="BC85" i="20"/>
  <c r="BD85" i="20"/>
  <c r="BE85" i="20"/>
  <c r="BF85" i="20"/>
  <c r="BG85" i="20"/>
  <c r="BH85" i="20"/>
  <c r="BI85" i="20"/>
  <c r="BJ85" i="20"/>
  <c r="BK85" i="20"/>
  <c r="BL85" i="20"/>
  <c r="BM85" i="20"/>
  <c r="BN85" i="20"/>
  <c r="BO85" i="20"/>
  <c r="BP85" i="20"/>
  <c r="BQ85" i="20"/>
  <c r="BR85" i="20"/>
  <c r="BS85" i="20"/>
  <c r="BT85" i="20"/>
  <c r="BU85" i="20"/>
  <c r="BV85" i="20"/>
  <c r="BW85" i="20"/>
  <c r="BX85" i="20"/>
  <c r="BY85" i="20"/>
  <c r="BZ85" i="20"/>
  <c r="CA85" i="20"/>
  <c r="CB85" i="20"/>
  <c r="CC85" i="20"/>
  <c r="CD85" i="20"/>
  <c r="CE85" i="20"/>
  <c r="CF85" i="20"/>
  <c r="CG85" i="20"/>
  <c r="CH85" i="20"/>
  <c r="CI85" i="20"/>
  <c r="CJ85" i="20"/>
  <c r="CK85" i="20"/>
  <c r="CL85" i="20"/>
  <c r="CM85" i="20"/>
  <c r="CN85" i="20"/>
  <c r="CO85" i="20"/>
  <c r="CP85" i="20"/>
  <c r="CQ85" i="20"/>
  <c r="CR85" i="20"/>
  <c r="CS85" i="20"/>
  <c r="CT85" i="20"/>
  <c r="CU85" i="20"/>
  <c r="CV85" i="20"/>
  <c r="CW85" i="20"/>
  <c r="CX85" i="20"/>
  <c r="CY85" i="20"/>
  <c r="CZ85" i="20"/>
  <c r="DA85" i="20"/>
  <c r="DB85" i="20"/>
  <c r="DC85" i="20"/>
  <c r="DD85" i="20"/>
  <c r="DE85" i="20"/>
  <c r="DF85" i="20"/>
  <c r="DG85" i="20"/>
  <c r="DH85" i="20"/>
  <c r="DI85" i="20"/>
  <c r="B86" i="20"/>
  <c r="C86" i="20"/>
  <c r="F86" i="20"/>
  <c r="G86" i="20"/>
  <c r="H86" i="20"/>
  <c r="I86" i="20"/>
  <c r="J86" i="20"/>
  <c r="K86" i="20"/>
  <c r="L86" i="20"/>
  <c r="M86" i="20"/>
  <c r="N86" i="20"/>
  <c r="O86" i="20"/>
  <c r="P86" i="20"/>
  <c r="Q86" i="20"/>
  <c r="R86" i="20"/>
  <c r="S86" i="20"/>
  <c r="T86" i="20"/>
  <c r="U86" i="20"/>
  <c r="V86" i="20"/>
  <c r="W86" i="20"/>
  <c r="X86" i="20"/>
  <c r="Y86" i="20"/>
  <c r="Z86" i="20"/>
  <c r="AA86" i="20"/>
  <c r="AB86" i="20"/>
  <c r="AC86" i="20"/>
  <c r="AD86" i="20"/>
  <c r="AE86" i="20"/>
  <c r="AF86" i="20"/>
  <c r="AG86" i="20"/>
  <c r="AH86" i="20"/>
  <c r="AI86" i="20"/>
  <c r="AJ86" i="20"/>
  <c r="AK86" i="20"/>
  <c r="AL86" i="20"/>
  <c r="AM86" i="20"/>
  <c r="AN86" i="20"/>
  <c r="AO86" i="20"/>
  <c r="AP86" i="20"/>
  <c r="AQ86" i="20"/>
  <c r="AR86" i="20"/>
  <c r="AS86" i="20"/>
  <c r="AT86" i="20"/>
  <c r="AU86" i="20"/>
  <c r="AV86" i="20"/>
  <c r="AW86" i="20"/>
  <c r="AX86" i="20"/>
  <c r="AY86" i="20"/>
  <c r="AZ86" i="20"/>
  <c r="BA86" i="20"/>
  <c r="BB86" i="20"/>
  <c r="BC86" i="20"/>
  <c r="BD86" i="20"/>
  <c r="BE86" i="20"/>
  <c r="BF86" i="20"/>
  <c r="BG86" i="20"/>
  <c r="BH86" i="20"/>
  <c r="BI86" i="20"/>
  <c r="BJ86" i="20"/>
  <c r="BK86" i="20"/>
  <c r="BL86" i="20"/>
  <c r="BM86" i="20"/>
  <c r="BN86" i="20"/>
  <c r="BO86" i="20"/>
  <c r="BP86" i="20"/>
  <c r="BQ86" i="20"/>
  <c r="BR86" i="20"/>
  <c r="BS86" i="20"/>
  <c r="BT86" i="20"/>
  <c r="BU86" i="20"/>
  <c r="BV86" i="20"/>
  <c r="BW86" i="20"/>
  <c r="BX86" i="20"/>
  <c r="BY86" i="20"/>
  <c r="BZ86" i="20"/>
  <c r="CA86" i="20"/>
  <c r="CB86" i="20"/>
  <c r="CC86" i="20"/>
  <c r="CD86" i="20"/>
  <c r="CE86" i="20"/>
  <c r="CF86" i="20"/>
  <c r="CG86" i="20"/>
  <c r="CH86" i="20"/>
  <c r="CI86" i="20"/>
  <c r="CJ86" i="20"/>
  <c r="CK86" i="20"/>
  <c r="CL86" i="20"/>
  <c r="CM86" i="20"/>
  <c r="CN86" i="20"/>
  <c r="CO86" i="20"/>
  <c r="CP86" i="20"/>
  <c r="CQ86" i="20"/>
  <c r="CR86" i="20"/>
  <c r="CS86" i="20"/>
  <c r="CT86" i="20"/>
  <c r="CU86" i="20"/>
  <c r="CV86" i="20"/>
  <c r="CW86" i="20"/>
  <c r="CX86" i="20"/>
  <c r="CY86" i="20"/>
  <c r="CZ86" i="20"/>
  <c r="DA86" i="20"/>
  <c r="DB86" i="20"/>
  <c r="DC86" i="20"/>
  <c r="DD86" i="20"/>
  <c r="DE86" i="20"/>
  <c r="DF86" i="20"/>
  <c r="DG86" i="20"/>
  <c r="DH86" i="20"/>
  <c r="DI86" i="20"/>
  <c r="B87" i="20"/>
  <c r="C87" i="20"/>
  <c r="F87" i="20"/>
  <c r="G87" i="20"/>
  <c r="H87" i="20"/>
  <c r="I87" i="20"/>
  <c r="J87" i="20"/>
  <c r="K87" i="20"/>
  <c r="L87" i="20"/>
  <c r="M87" i="20"/>
  <c r="N87" i="20"/>
  <c r="O87" i="20"/>
  <c r="P87" i="20"/>
  <c r="Q87" i="20"/>
  <c r="R87" i="20"/>
  <c r="S87" i="20"/>
  <c r="T87" i="20"/>
  <c r="U87" i="20"/>
  <c r="V87" i="20"/>
  <c r="W87" i="20"/>
  <c r="X87" i="20"/>
  <c r="Y87" i="20"/>
  <c r="Z87" i="20"/>
  <c r="AA87" i="20"/>
  <c r="AB87" i="20"/>
  <c r="AC87" i="20"/>
  <c r="AD87" i="20"/>
  <c r="AE87" i="20"/>
  <c r="AF87" i="20"/>
  <c r="AG87" i="20"/>
  <c r="AH87" i="20"/>
  <c r="AI87" i="20"/>
  <c r="AJ87" i="20"/>
  <c r="AK87" i="20"/>
  <c r="AL87" i="20"/>
  <c r="AM87" i="20"/>
  <c r="AN87" i="20"/>
  <c r="AO87" i="20"/>
  <c r="AP87" i="20"/>
  <c r="AQ87" i="20"/>
  <c r="AR87" i="20"/>
  <c r="AS87" i="20"/>
  <c r="AT87" i="20"/>
  <c r="AU87" i="20"/>
  <c r="AV87" i="20"/>
  <c r="AW87" i="20"/>
  <c r="AX87" i="20"/>
  <c r="AY87" i="20"/>
  <c r="AZ87" i="20"/>
  <c r="BA87" i="20"/>
  <c r="BB87" i="20"/>
  <c r="BC87" i="20"/>
  <c r="BD87" i="20"/>
  <c r="BE87" i="20"/>
  <c r="BF87" i="20"/>
  <c r="BG87" i="20"/>
  <c r="BH87" i="20"/>
  <c r="BI87" i="20"/>
  <c r="BJ87" i="20"/>
  <c r="BK87" i="20"/>
  <c r="BL87" i="20"/>
  <c r="BM87" i="20"/>
  <c r="BN87" i="20"/>
  <c r="BO87" i="20"/>
  <c r="BP87" i="20"/>
  <c r="BQ87" i="20"/>
  <c r="BR87" i="20"/>
  <c r="BS87" i="20"/>
  <c r="BT87" i="20"/>
  <c r="BU87" i="20"/>
  <c r="BV87" i="20"/>
  <c r="BW87" i="20"/>
  <c r="BX87" i="20"/>
  <c r="BY87" i="20"/>
  <c r="BZ87" i="20"/>
  <c r="CA87" i="20"/>
  <c r="CB87" i="20"/>
  <c r="CC87" i="20"/>
  <c r="CD87" i="20"/>
  <c r="CE87" i="20"/>
  <c r="CF87" i="20"/>
  <c r="CG87" i="20"/>
  <c r="CH87" i="20"/>
  <c r="CI87" i="20"/>
  <c r="CJ87" i="20"/>
  <c r="CK87" i="20"/>
  <c r="CL87" i="20"/>
  <c r="CM87" i="20"/>
  <c r="CN87" i="20"/>
  <c r="CO87" i="20"/>
  <c r="CP87" i="20"/>
  <c r="CQ87" i="20"/>
  <c r="CR87" i="20"/>
  <c r="CS87" i="20"/>
  <c r="CT87" i="20"/>
  <c r="CU87" i="20"/>
  <c r="CV87" i="20"/>
  <c r="CW87" i="20"/>
  <c r="CX87" i="20"/>
  <c r="CY87" i="20"/>
  <c r="CZ87" i="20"/>
  <c r="DA87" i="20"/>
  <c r="DB87" i="20"/>
  <c r="DC87" i="20"/>
  <c r="DD87" i="20"/>
  <c r="DE87" i="20"/>
  <c r="DF87" i="20"/>
  <c r="DG87" i="20"/>
  <c r="DH87" i="20"/>
  <c r="DI87" i="20"/>
  <c r="B88" i="20"/>
  <c r="C88" i="20"/>
  <c r="F88" i="20"/>
  <c r="G88" i="20"/>
  <c r="H88" i="20"/>
  <c r="I88" i="20"/>
  <c r="J88" i="20"/>
  <c r="K88" i="20"/>
  <c r="L88" i="20"/>
  <c r="M88" i="20"/>
  <c r="N88" i="20"/>
  <c r="O88" i="20"/>
  <c r="P88" i="20"/>
  <c r="Q88" i="20"/>
  <c r="R88" i="20"/>
  <c r="S88" i="20"/>
  <c r="T88" i="20"/>
  <c r="U88" i="20"/>
  <c r="V88" i="20"/>
  <c r="W88" i="20"/>
  <c r="X88" i="20"/>
  <c r="Y88" i="20"/>
  <c r="Z88" i="20"/>
  <c r="AA88" i="20"/>
  <c r="AB88" i="20"/>
  <c r="AC88" i="20"/>
  <c r="AD88" i="20"/>
  <c r="AE88" i="20"/>
  <c r="AF88" i="20"/>
  <c r="AG88" i="20"/>
  <c r="AH88" i="20"/>
  <c r="AI88" i="20"/>
  <c r="AJ88" i="20"/>
  <c r="AK88" i="20"/>
  <c r="AL88" i="20"/>
  <c r="AM88" i="20"/>
  <c r="AN88" i="20"/>
  <c r="AO88" i="20"/>
  <c r="AP88" i="20"/>
  <c r="AQ88" i="20"/>
  <c r="AR88" i="20"/>
  <c r="AS88" i="20"/>
  <c r="AT88" i="20"/>
  <c r="AU88" i="20"/>
  <c r="AV88" i="20"/>
  <c r="AW88" i="20"/>
  <c r="AX88" i="20"/>
  <c r="AY88" i="20"/>
  <c r="AZ88" i="20"/>
  <c r="BA88" i="20"/>
  <c r="BB88" i="20"/>
  <c r="BC88" i="20"/>
  <c r="BD88" i="20"/>
  <c r="BE88" i="20"/>
  <c r="BF88" i="20"/>
  <c r="BG88" i="20"/>
  <c r="BH88" i="20"/>
  <c r="BI88" i="20"/>
  <c r="BJ88" i="20"/>
  <c r="BK88" i="20"/>
  <c r="BL88" i="20"/>
  <c r="BM88" i="20"/>
  <c r="BN88" i="20"/>
  <c r="BO88" i="20"/>
  <c r="BP88" i="20"/>
  <c r="BQ88" i="20"/>
  <c r="BR88" i="20"/>
  <c r="BS88" i="20"/>
  <c r="BT88" i="20"/>
  <c r="BU88" i="20"/>
  <c r="BV88" i="20"/>
  <c r="BW88" i="20"/>
  <c r="BX88" i="20"/>
  <c r="BY88" i="20"/>
  <c r="BZ88" i="20"/>
  <c r="CA88" i="20"/>
  <c r="CB88" i="20"/>
  <c r="CC88" i="20"/>
  <c r="CD88" i="20"/>
  <c r="CE88" i="20"/>
  <c r="CF88" i="20"/>
  <c r="CG88" i="20"/>
  <c r="CH88" i="20"/>
  <c r="CI88" i="20"/>
  <c r="CJ88" i="20"/>
  <c r="CK88" i="20"/>
  <c r="CL88" i="20"/>
  <c r="CM88" i="20"/>
  <c r="CN88" i="20"/>
  <c r="CO88" i="20"/>
  <c r="CP88" i="20"/>
  <c r="CQ88" i="20"/>
  <c r="CR88" i="20"/>
  <c r="CS88" i="20"/>
  <c r="CT88" i="20"/>
  <c r="CU88" i="20"/>
  <c r="CV88" i="20"/>
  <c r="CW88" i="20"/>
  <c r="CX88" i="20"/>
  <c r="CY88" i="20"/>
  <c r="CZ88" i="20"/>
  <c r="DA88" i="20"/>
  <c r="DB88" i="20"/>
  <c r="DC88" i="20"/>
  <c r="DD88" i="20"/>
  <c r="DE88" i="20"/>
  <c r="DF88" i="20"/>
  <c r="DG88" i="20"/>
  <c r="DH88" i="20"/>
  <c r="DI88" i="20"/>
  <c r="B89" i="20"/>
  <c r="F89" i="20"/>
  <c r="G89" i="20"/>
  <c r="H89" i="20"/>
  <c r="I89" i="20"/>
  <c r="J89" i="20"/>
  <c r="K89" i="20"/>
  <c r="L89" i="20"/>
  <c r="M89" i="20"/>
  <c r="N89" i="20"/>
  <c r="O89" i="20"/>
  <c r="P89" i="20"/>
  <c r="Q89" i="20"/>
  <c r="R89" i="20"/>
  <c r="S89" i="20"/>
  <c r="T89" i="20"/>
  <c r="U89" i="20"/>
  <c r="V89" i="20"/>
  <c r="W89" i="20"/>
  <c r="X89" i="20"/>
  <c r="Y89" i="20"/>
  <c r="Z89" i="20"/>
  <c r="AA89" i="20"/>
  <c r="AB89" i="20"/>
  <c r="AC89" i="20"/>
  <c r="AD89" i="20"/>
  <c r="AE89" i="20"/>
  <c r="AF89" i="20"/>
  <c r="AG89" i="20"/>
  <c r="AH89" i="20"/>
  <c r="AI89" i="20"/>
  <c r="AJ89" i="20"/>
  <c r="AK89" i="20"/>
  <c r="AL89" i="20"/>
  <c r="AM89" i="20"/>
  <c r="AN89" i="20"/>
  <c r="AO89" i="20"/>
  <c r="AP89" i="20"/>
  <c r="AQ89" i="20"/>
  <c r="AR89" i="20"/>
  <c r="AS89" i="20"/>
  <c r="AT89" i="20"/>
  <c r="AU89" i="20"/>
  <c r="AV89" i="20"/>
  <c r="AW89" i="20"/>
  <c r="AX89" i="20"/>
  <c r="AY89" i="20"/>
  <c r="AZ89" i="20"/>
  <c r="BA89" i="20"/>
  <c r="BB89" i="20"/>
  <c r="BC89" i="20"/>
  <c r="BD89" i="20"/>
  <c r="BE89" i="20"/>
  <c r="BF89" i="20"/>
  <c r="BG89" i="20"/>
  <c r="BH89" i="20"/>
  <c r="BI89" i="20"/>
  <c r="BJ89" i="20"/>
  <c r="BK89" i="20"/>
  <c r="BL89" i="20"/>
  <c r="BM89" i="20"/>
  <c r="BN89" i="20"/>
  <c r="BO89" i="20"/>
  <c r="BP89" i="20"/>
  <c r="BQ89" i="20"/>
  <c r="BR89" i="20"/>
  <c r="BS89" i="20"/>
  <c r="BT89" i="20"/>
  <c r="BU89" i="20"/>
  <c r="BV89" i="20"/>
  <c r="BW89" i="20"/>
  <c r="BX89" i="20"/>
  <c r="BY89" i="20"/>
  <c r="BZ89" i="20"/>
  <c r="CA89" i="20"/>
  <c r="CB89" i="20"/>
  <c r="CC89" i="20"/>
  <c r="CD89" i="20"/>
  <c r="CE89" i="20"/>
  <c r="CF89" i="20"/>
  <c r="CG89" i="20"/>
  <c r="CH89" i="20"/>
  <c r="CI89" i="20"/>
  <c r="CJ89" i="20"/>
  <c r="CK89" i="20"/>
  <c r="CL89" i="20"/>
  <c r="CM89" i="20"/>
  <c r="CN89" i="20"/>
  <c r="CO89" i="20"/>
  <c r="CP89" i="20"/>
  <c r="CQ89" i="20"/>
  <c r="CR89" i="20"/>
  <c r="CS89" i="20"/>
  <c r="CT89" i="20"/>
  <c r="CU89" i="20"/>
  <c r="CV89" i="20"/>
  <c r="CW89" i="20"/>
  <c r="CX89" i="20"/>
  <c r="CY89" i="20"/>
  <c r="CZ89" i="20"/>
  <c r="DA89" i="20"/>
  <c r="DB89" i="20"/>
  <c r="DC89" i="20"/>
  <c r="DD89" i="20"/>
  <c r="DE89" i="20"/>
  <c r="DF89" i="20"/>
  <c r="DG89" i="20"/>
  <c r="DH89" i="20"/>
  <c r="DI89" i="20"/>
  <c r="B90" i="20"/>
  <c r="F90" i="20"/>
  <c r="G90" i="20"/>
  <c r="H90" i="20"/>
  <c r="I90" i="20"/>
  <c r="J90" i="20"/>
  <c r="K90" i="20"/>
  <c r="L90" i="20"/>
  <c r="M90" i="20"/>
  <c r="N90" i="20"/>
  <c r="O90" i="20"/>
  <c r="P90" i="20"/>
  <c r="Q90" i="20"/>
  <c r="R90" i="20"/>
  <c r="S90" i="20"/>
  <c r="T90" i="20"/>
  <c r="U90" i="20"/>
  <c r="V90" i="20"/>
  <c r="W90" i="20"/>
  <c r="X90" i="20"/>
  <c r="Y90" i="20"/>
  <c r="Z90" i="20"/>
  <c r="AA90" i="20"/>
  <c r="AB90" i="20"/>
  <c r="AC90" i="20"/>
  <c r="AD90" i="20"/>
  <c r="AE90" i="20"/>
  <c r="AF90" i="20"/>
  <c r="AG90" i="20"/>
  <c r="AH90" i="20"/>
  <c r="AI90" i="20"/>
  <c r="AJ90" i="20"/>
  <c r="AK90" i="20"/>
  <c r="AL90" i="20"/>
  <c r="AM90" i="20"/>
  <c r="AN90" i="20"/>
  <c r="AO90" i="20"/>
  <c r="AP90" i="20"/>
  <c r="AQ90" i="20"/>
  <c r="AR90" i="20"/>
  <c r="AS90" i="20"/>
  <c r="AT90" i="20"/>
  <c r="AU90" i="20"/>
  <c r="AV90" i="20"/>
  <c r="AW90" i="20"/>
  <c r="AX90" i="20"/>
  <c r="AY90" i="20"/>
  <c r="AZ90" i="20"/>
  <c r="BA90" i="20"/>
  <c r="BB90" i="20"/>
  <c r="BC90" i="20"/>
  <c r="BD90" i="20"/>
  <c r="BE90" i="20"/>
  <c r="BF90" i="20"/>
  <c r="BG90" i="20"/>
  <c r="BH90" i="20"/>
  <c r="BI90" i="20"/>
  <c r="BJ90" i="20"/>
  <c r="BK90" i="20"/>
  <c r="BL90" i="20"/>
  <c r="BM90" i="20"/>
  <c r="BN90" i="20"/>
  <c r="BO90" i="20"/>
  <c r="BP90" i="20"/>
  <c r="BQ90" i="20"/>
  <c r="BR90" i="20"/>
  <c r="BS90" i="20"/>
  <c r="BT90" i="20"/>
  <c r="BU90" i="20"/>
  <c r="BV90" i="20"/>
  <c r="BW90" i="20"/>
  <c r="BX90" i="20"/>
  <c r="BY90" i="20"/>
  <c r="BZ90" i="20"/>
  <c r="CA90" i="20"/>
  <c r="CB90" i="20"/>
  <c r="CC90" i="20"/>
  <c r="CD90" i="20"/>
  <c r="CE90" i="20"/>
  <c r="CF90" i="20"/>
  <c r="CG90" i="20"/>
  <c r="CH90" i="20"/>
  <c r="CI90" i="20"/>
  <c r="CJ90" i="20"/>
  <c r="CK90" i="20"/>
  <c r="CL90" i="20"/>
  <c r="CM90" i="20"/>
  <c r="CN90" i="20"/>
  <c r="CO90" i="20"/>
  <c r="CP90" i="20"/>
  <c r="CQ90" i="20"/>
  <c r="CR90" i="20"/>
  <c r="CS90" i="20"/>
  <c r="CT90" i="20"/>
  <c r="CU90" i="20"/>
  <c r="CV90" i="20"/>
  <c r="CW90" i="20"/>
  <c r="CX90" i="20"/>
  <c r="CY90" i="20"/>
  <c r="CZ90" i="20"/>
  <c r="DA90" i="20"/>
  <c r="DB90" i="20"/>
  <c r="DC90" i="20"/>
  <c r="DD90" i="20"/>
  <c r="DE90" i="20"/>
  <c r="DF90" i="20"/>
  <c r="DG90" i="20"/>
  <c r="DH90" i="20"/>
  <c r="DI90" i="20"/>
  <c r="B91" i="20"/>
  <c r="F91" i="20"/>
  <c r="G91" i="20"/>
  <c r="H91" i="20"/>
  <c r="I91" i="20"/>
  <c r="J91" i="20"/>
  <c r="K91" i="20"/>
  <c r="L91" i="20"/>
  <c r="M91" i="20"/>
  <c r="N91" i="20"/>
  <c r="O91" i="20"/>
  <c r="P91" i="20"/>
  <c r="Q91" i="20"/>
  <c r="R91" i="20"/>
  <c r="S91" i="20"/>
  <c r="T91" i="20"/>
  <c r="U91" i="20"/>
  <c r="V91" i="20"/>
  <c r="W91" i="20"/>
  <c r="X91" i="20"/>
  <c r="Y91" i="20"/>
  <c r="Z91" i="20"/>
  <c r="AA91" i="20"/>
  <c r="AB91" i="20"/>
  <c r="AC91" i="20"/>
  <c r="AD91" i="20"/>
  <c r="AE91" i="20"/>
  <c r="AF91" i="20"/>
  <c r="AG91" i="20"/>
  <c r="AH91" i="20"/>
  <c r="AI91" i="20"/>
  <c r="AJ91" i="20"/>
  <c r="AK91" i="20"/>
  <c r="AL91" i="20"/>
  <c r="AM91" i="20"/>
  <c r="AN91" i="20"/>
  <c r="AO91" i="20"/>
  <c r="AP91" i="20"/>
  <c r="AQ91" i="20"/>
  <c r="AR91" i="20"/>
  <c r="AS91" i="20"/>
  <c r="AT91" i="20"/>
  <c r="AU91" i="20"/>
  <c r="AV91" i="20"/>
  <c r="AW91" i="20"/>
  <c r="AX91" i="20"/>
  <c r="AY91" i="20"/>
  <c r="AZ91" i="20"/>
  <c r="BA91" i="20"/>
  <c r="BB91" i="20"/>
  <c r="BC91" i="20"/>
  <c r="BD91" i="20"/>
  <c r="BE91" i="20"/>
  <c r="BF91" i="20"/>
  <c r="BG91" i="20"/>
  <c r="BH91" i="20"/>
  <c r="BI91" i="20"/>
  <c r="BJ91" i="20"/>
  <c r="BK91" i="20"/>
  <c r="BL91" i="20"/>
  <c r="BM91" i="20"/>
  <c r="BN91" i="20"/>
  <c r="BO91" i="20"/>
  <c r="BP91" i="20"/>
  <c r="BQ91" i="20"/>
  <c r="BR91" i="20"/>
  <c r="BS91" i="20"/>
  <c r="BT91" i="20"/>
  <c r="BU91" i="20"/>
  <c r="BV91" i="20"/>
  <c r="BW91" i="20"/>
  <c r="BX91" i="20"/>
  <c r="BY91" i="20"/>
  <c r="BZ91" i="20"/>
  <c r="CA91" i="20"/>
  <c r="CB91" i="20"/>
  <c r="CC91" i="20"/>
  <c r="CD91" i="20"/>
  <c r="CE91" i="20"/>
  <c r="CF91" i="20"/>
  <c r="CG91" i="20"/>
  <c r="CH91" i="20"/>
  <c r="CI91" i="20"/>
  <c r="CJ91" i="20"/>
  <c r="CK91" i="20"/>
  <c r="CL91" i="20"/>
  <c r="CM91" i="20"/>
  <c r="CN91" i="20"/>
  <c r="CO91" i="20"/>
  <c r="CP91" i="20"/>
  <c r="CQ91" i="20"/>
  <c r="CR91" i="20"/>
  <c r="CS91" i="20"/>
  <c r="CT91" i="20"/>
  <c r="CU91" i="20"/>
  <c r="CV91" i="20"/>
  <c r="CW91" i="20"/>
  <c r="CX91" i="20"/>
  <c r="CY91" i="20"/>
  <c r="CZ91" i="20"/>
  <c r="DA91" i="20"/>
  <c r="DB91" i="20"/>
  <c r="DC91" i="20"/>
  <c r="DD91" i="20"/>
  <c r="DE91" i="20"/>
  <c r="DF91" i="20"/>
  <c r="DG91" i="20"/>
  <c r="DH91" i="20"/>
  <c r="DI91" i="20"/>
  <c r="B92" i="20"/>
  <c r="C92" i="20"/>
  <c r="F92" i="20"/>
  <c r="G92" i="20"/>
  <c r="H92" i="20"/>
  <c r="I92" i="20"/>
  <c r="J92" i="20"/>
  <c r="K92" i="20"/>
  <c r="L92" i="20"/>
  <c r="M92" i="20"/>
  <c r="N92" i="20"/>
  <c r="O92" i="20"/>
  <c r="P92" i="20"/>
  <c r="Q92" i="20"/>
  <c r="R92" i="20"/>
  <c r="S92" i="20"/>
  <c r="T92" i="20"/>
  <c r="U92" i="20"/>
  <c r="V92" i="20"/>
  <c r="W92" i="20"/>
  <c r="X92" i="20"/>
  <c r="Y92" i="20"/>
  <c r="Z92" i="20"/>
  <c r="AA92" i="20"/>
  <c r="AB92" i="20"/>
  <c r="AC92" i="20"/>
  <c r="AD92" i="20"/>
  <c r="AE92" i="20"/>
  <c r="AF92" i="20"/>
  <c r="AG92" i="20"/>
  <c r="AH92" i="20"/>
  <c r="AI92" i="20"/>
  <c r="AJ92" i="20"/>
  <c r="AK92" i="20"/>
  <c r="AL92" i="20"/>
  <c r="AM92" i="20"/>
  <c r="AN92" i="20"/>
  <c r="AO92" i="20"/>
  <c r="AP92" i="20"/>
  <c r="AQ92" i="20"/>
  <c r="AR92" i="20"/>
  <c r="AS92" i="20"/>
  <c r="AT92" i="20"/>
  <c r="AU92" i="20"/>
  <c r="AV92" i="20"/>
  <c r="AW92" i="20"/>
  <c r="AX92" i="20"/>
  <c r="AY92" i="20"/>
  <c r="AZ92" i="20"/>
  <c r="BA92" i="20"/>
  <c r="BB92" i="20"/>
  <c r="BC92" i="20"/>
  <c r="BD92" i="20"/>
  <c r="BE92" i="20"/>
  <c r="BF92" i="20"/>
  <c r="BG92" i="20"/>
  <c r="BH92" i="20"/>
  <c r="BI92" i="20"/>
  <c r="BJ92" i="20"/>
  <c r="BK92" i="20"/>
  <c r="BL92" i="20"/>
  <c r="BM92" i="20"/>
  <c r="BN92" i="20"/>
  <c r="BO92" i="20"/>
  <c r="BP92" i="20"/>
  <c r="BQ92" i="20"/>
  <c r="BR92" i="20"/>
  <c r="BS92" i="20"/>
  <c r="BT92" i="20"/>
  <c r="BU92" i="20"/>
  <c r="BV92" i="20"/>
  <c r="BW92" i="20"/>
  <c r="BX92" i="20"/>
  <c r="BY92" i="20"/>
  <c r="BZ92" i="20"/>
  <c r="CA92" i="20"/>
  <c r="CB92" i="20"/>
  <c r="CC92" i="20"/>
  <c r="CD92" i="20"/>
  <c r="CE92" i="20"/>
  <c r="CF92" i="20"/>
  <c r="CG92" i="20"/>
  <c r="CH92" i="20"/>
  <c r="CI92" i="20"/>
  <c r="CJ92" i="20"/>
  <c r="CK92" i="20"/>
  <c r="CL92" i="20"/>
  <c r="CM92" i="20"/>
  <c r="CN92" i="20"/>
  <c r="CO92" i="20"/>
  <c r="CP92" i="20"/>
  <c r="CQ92" i="20"/>
  <c r="CR92" i="20"/>
  <c r="CS92" i="20"/>
  <c r="CT92" i="20"/>
  <c r="CU92" i="20"/>
  <c r="CV92" i="20"/>
  <c r="CW92" i="20"/>
  <c r="CX92" i="20"/>
  <c r="CY92" i="20"/>
  <c r="CZ92" i="20"/>
  <c r="DA92" i="20"/>
  <c r="DB92" i="20"/>
  <c r="DC92" i="20"/>
  <c r="DD92" i="20"/>
  <c r="DE92" i="20"/>
  <c r="DF92" i="20"/>
  <c r="DG92" i="20"/>
  <c r="DH92" i="20"/>
  <c r="DI92" i="20"/>
  <c r="B93" i="20"/>
  <c r="C93" i="20"/>
  <c r="F93" i="20"/>
  <c r="G93" i="20"/>
  <c r="H93" i="20"/>
  <c r="I93" i="20"/>
  <c r="J93" i="20"/>
  <c r="K93" i="20"/>
  <c r="L93" i="20"/>
  <c r="M93" i="20"/>
  <c r="N93" i="20"/>
  <c r="O93" i="20"/>
  <c r="P93" i="20"/>
  <c r="Q93" i="20"/>
  <c r="R93" i="20"/>
  <c r="S93" i="20"/>
  <c r="T93" i="20"/>
  <c r="U93" i="20"/>
  <c r="V93" i="20"/>
  <c r="W93" i="20"/>
  <c r="X93" i="20"/>
  <c r="Y93" i="20"/>
  <c r="Z93" i="20"/>
  <c r="AA93" i="20"/>
  <c r="AB93" i="20"/>
  <c r="AC93" i="20"/>
  <c r="AD93" i="20"/>
  <c r="AE93" i="20"/>
  <c r="AF93" i="20"/>
  <c r="AG93" i="20"/>
  <c r="AH93" i="20"/>
  <c r="AI93" i="20"/>
  <c r="AJ93" i="20"/>
  <c r="AK93" i="20"/>
  <c r="AL93" i="20"/>
  <c r="AM93" i="20"/>
  <c r="AN93" i="20"/>
  <c r="AO93" i="20"/>
  <c r="AP93" i="20"/>
  <c r="AQ93" i="20"/>
  <c r="AR93" i="20"/>
  <c r="AS93" i="20"/>
  <c r="AT93" i="20"/>
  <c r="AU93" i="20"/>
  <c r="AV93" i="20"/>
  <c r="AW93" i="20"/>
  <c r="AX93" i="20"/>
  <c r="AY93" i="20"/>
  <c r="AZ93" i="20"/>
  <c r="BA93" i="20"/>
  <c r="BB93" i="20"/>
  <c r="BC93" i="20"/>
  <c r="BD93" i="20"/>
  <c r="BE93" i="20"/>
  <c r="BF93" i="20"/>
  <c r="BG93" i="20"/>
  <c r="BH93" i="20"/>
  <c r="BI93" i="20"/>
  <c r="BJ93" i="20"/>
  <c r="BK93" i="20"/>
  <c r="BL93" i="20"/>
  <c r="BM93" i="20"/>
  <c r="BN93" i="20"/>
  <c r="BO93" i="20"/>
  <c r="BP93" i="20"/>
  <c r="BQ93" i="20"/>
  <c r="BR93" i="20"/>
  <c r="BS93" i="20"/>
  <c r="BT93" i="20"/>
  <c r="BU93" i="20"/>
  <c r="BV93" i="20"/>
  <c r="BW93" i="20"/>
  <c r="BX93" i="20"/>
  <c r="BY93" i="20"/>
  <c r="BZ93" i="20"/>
  <c r="CA93" i="20"/>
  <c r="CB93" i="20"/>
  <c r="CC93" i="20"/>
  <c r="CD93" i="20"/>
  <c r="CE93" i="20"/>
  <c r="CF93" i="20"/>
  <c r="CG93" i="20"/>
  <c r="CH93" i="20"/>
  <c r="CI93" i="20"/>
  <c r="CJ93" i="20"/>
  <c r="CK93" i="20"/>
  <c r="CL93" i="20"/>
  <c r="CM93" i="20"/>
  <c r="CN93" i="20"/>
  <c r="CO93" i="20"/>
  <c r="CP93" i="20"/>
  <c r="CQ93" i="20"/>
  <c r="CR93" i="20"/>
  <c r="CS93" i="20"/>
  <c r="CT93" i="20"/>
  <c r="CU93" i="20"/>
  <c r="CV93" i="20"/>
  <c r="CW93" i="20"/>
  <c r="CX93" i="20"/>
  <c r="CY93" i="20"/>
  <c r="CZ93" i="20"/>
  <c r="DA93" i="20"/>
  <c r="DB93" i="20"/>
  <c r="DC93" i="20"/>
  <c r="DD93" i="20"/>
  <c r="DE93" i="20"/>
  <c r="DF93" i="20"/>
  <c r="DG93" i="20"/>
  <c r="DH93" i="20"/>
  <c r="DI93" i="20"/>
  <c r="B94" i="20"/>
  <c r="C94" i="20"/>
  <c r="F94" i="20"/>
  <c r="G94" i="20"/>
  <c r="H94" i="20"/>
  <c r="I94" i="20"/>
  <c r="J94" i="20"/>
  <c r="K94" i="20"/>
  <c r="L94" i="20"/>
  <c r="M94" i="20"/>
  <c r="N94" i="20"/>
  <c r="O94" i="20"/>
  <c r="P94" i="20"/>
  <c r="Q94" i="20"/>
  <c r="R94" i="20"/>
  <c r="S94" i="20"/>
  <c r="T94" i="20"/>
  <c r="U94" i="20"/>
  <c r="V94" i="20"/>
  <c r="W94" i="20"/>
  <c r="X94" i="20"/>
  <c r="Y94" i="20"/>
  <c r="Z94" i="20"/>
  <c r="AA94" i="20"/>
  <c r="AB94" i="20"/>
  <c r="AC94" i="20"/>
  <c r="AD94" i="20"/>
  <c r="AE94" i="20"/>
  <c r="AF94" i="20"/>
  <c r="AG94" i="20"/>
  <c r="AH94" i="20"/>
  <c r="AI94" i="20"/>
  <c r="AJ94" i="20"/>
  <c r="AK94" i="20"/>
  <c r="AL94" i="20"/>
  <c r="AM94" i="20"/>
  <c r="AN94" i="20"/>
  <c r="AO94" i="20"/>
  <c r="AP94" i="20"/>
  <c r="AQ94" i="20"/>
  <c r="AR94" i="20"/>
  <c r="AS94" i="20"/>
  <c r="AT94" i="20"/>
  <c r="AU94" i="20"/>
  <c r="AV94" i="20"/>
  <c r="AW94" i="20"/>
  <c r="AX94" i="20"/>
  <c r="AY94" i="20"/>
  <c r="AZ94" i="20"/>
  <c r="BA94" i="20"/>
  <c r="BB94" i="20"/>
  <c r="BC94" i="20"/>
  <c r="BD94" i="20"/>
  <c r="BE94" i="20"/>
  <c r="BF94" i="20"/>
  <c r="BG94" i="20"/>
  <c r="BH94" i="20"/>
  <c r="BI94" i="20"/>
  <c r="BJ94" i="20"/>
  <c r="BK94" i="20"/>
  <c r="BL94" i="20"/>
  <c r="BM94" i="20"/>
  <c r="BN94" i="20"/>
  <c r="BO94" i="20"/>
  <c r="BP94" i="20"/>
  <c r="BQ94" i="20"/>
  <c r="BR94" i="20"/>
  <c r="BS94" i="20"/>
  <c r="BT94" i="20"/>
  <c r="BU94" i="20"/>
  <c r="BV94" i="20"/>
  <c r="BW94" i="20"/>
  <c r="BX94" i="20"/>
  <c r="BY94" i="20"/>
  <c r="BZ94" i="20"/>
  <c r="CA94" i="20"/>
  <c r="CB94" i="20"/>
  <c r="CC94" i="20"/>
  <c r="CD94" i="20"/>
  <c r="CE94" i="20"/>
  <c r="CF94" i="20"/>
  <c r="CG94" i="20"/>
  <c r="CH94" i="20"/>
  <c r="CI94" i="20"/>
  <c r="CJ94" i="20"/>
  <c r="CK94" i="20"/>
  <c r="CL94" i="20"/>
  <c r="CM94" i="20"/>
  <c r="CN94" i="20"/>
  <c r="CO94" i="20"/>
  <c r="CP94" i="20"/>
  <c r="CQ94" i="20"/>
  <c r="CR94" i="20"/>
  <c r="CS94" i="20"/>
  <c r="CT94" i="20"/>
  <c r="CU94" i="20"/>
  <c r="CV94" i="20"/>
  <c r="CW94" i="20"/>
  <c r="CX94" i="20"/>
  <c r="CY94" i="20"/>
  <c r="CZ94" i="20"/>
  <c r="DA94" i="20"/>
  <c r="DB94" i="20"/>
  <c r="DC94" i="20"/>
  <c r="DD94" i="20"/>
  <c r="DE94" i="20"/>
  <c r="DF94" i="20"/>
  <c r="DG94" i="20"/>
  <c r="DH94" i="20"/>
  <c r="DI94" i="20"/>
  <c r="B95" i="20"/>
  <c r="C95" i="20"/>
  <c r="F95" i="20"/>
  <c r="G95" i="20"/>
  <c r="H95" i="20"/>
  <c r="I95" i="20"/>
  <c r="J95" i="20"/>
  <c r="K95" i="20"/>
  <c r="L95" i="20"/>
  <c r="M95" i="20"/>
  <c r="N95" i="20"/>
  <c r="O95" i="20"/>
  <c r="P95" i="20"/>
  <c r="Q95" i="20"/>
  <c r="R95" i="20"/>
  <c r="S95" i="20"/>
  <c r="T95" i="20"/>
  <c r="U95" i="20"/>
  <c r="V95" i="20"/>
  <c r="W95" i="20"/>
  <c r="X95" i="20"/>
  <c r="Y95" i="20"/>
  <c r="Z95" i="20"/>
  <c r="AA95" i="20"/>
  <c r="AB95" i="20"/>
  <c r="AC95" i="20"/>
  <c r="AD95" i="20"/>
  <c r="AE95" i="20"/>
  <c r="AF95" i="20"/>
  <c r="AG95" i="20"/>
  <c r="AH95" i="20"/>
  <c r="AI95" i="20"/>
  <c r="AJ95" i="20"/>
  <c r="AK95" i="20"/>
  <c r="AL95" i="20"/>
  <c r="AM95" i="20"/>
  <c r="AN95" i="20"/>
  <c r="AO95" i="20"/>
  <c r="AP95" i="20"/>
  <c r="AQ95" i="20"/>
  <c r="AR95" i="20"/>
  <c r="AS95" i="20"/>
  <c r="AT95" i="20"/>
  <c r="AU95" i="20"/>
  <c r="AV95" i="20"/>
  <c r="AW95" i="20"/>
  <c r="AX95" i="20"/>
  <c r="AY95" i="20"/>
  <c r="AZ95" i="20"/>
  <c r="BA95" i="20"/>
  <c r="BB95" i="20"/>
  <c r="BC95" i="20"/>
  <c r="BD95" i="20"/>
  <c r="BE95" i="20"/>
  <c r="BF95" i="20"/>
  <c r="BG95" i="20"/>
  <c r="BH95" i="20"/>
  <c r="BI95" i="20"/>
  <c r="BJ95" i="20"/>
  <c r="BK95" i="20"/>
  <c r="BL95" i="20"/>
  <c r="BM95" i="20"/>
  <c r="BN95" i="20"/>
  <c r="BO95" i="20"/>
  <c r="BP95" i="20"/>
  <c r="BQ95" i="20"/>
  <c r="BR95" i="20"/>
  <c r="BS95" i="20"/>
  <c r="BT95" i="20"/>
  <c r="BU95" i="20"/>
  <c r="BV95" i="20"/>
  <c r="BW95" i="20"/>
  <c r="BX95" i="20"/>
  <c r="BY95" i="20"/>
  <c r="BZ95" i="20"/>
  <c r="CA95" i="20"/>
  <c r="CB95" i="20"/>
  <c r="CC95" i="20"/>
  <c r="CD95" i="20"/>
  <c r="CE95" i="20"/>
  <c r="CF95" i="20"/>
  <c r="CG95" i="20"/>
  <c r="CH95" i="20"/>
  <c r="CI95" i="20"/>
  <c r="CJ95" i="20"/>
  <c r="CK95" i="20"/>
  <c r="CL95" i="20"/>
  <c r="CM95" i="20"/>
  <c r="CN95" i="20"/>
  <c r="CO95" i="20"/>
  <c r="CP95" i="20"/>
  <c r="CQ95" i="20"/>
  <c r="CR95" i="20"/>
  <c r="CS95" i="20"/>
  <c r="CT95" i="20"/>
  <c r="CU95" i="20"/>
  <c r="CV95" i="20"/>
  <c r="CW95" i="20"/>
  <c r="CX95" i="20"/>
  <c r="CY95" i="20"/>
  <c r="CZ95" i="20"/>
  <c r="DA95" i="20"/>
  <c r="DB95" i="20"/>
  <c r="DC95" i="20"/>
  <c r="DD95" i="20"/>
  <c r="DE95" i="20"/>
  <c r="DF95" i="20"/>
  <c r="DG95" i="20"/>
  <c r="DH95" i="20"/>
  <c r="DI95" i="20"/>
  <c r="B96" i="20"/>
  <c r="C96" i="20"/>
  <c r="F96" i="20"/>
  <c r="G96" i="20"/>
  <c r="H96" i="20"/>
  <c r="I96" i="20"/>
  <c r="J96" i="20"/>
  <c r="K96" i="20"/>
  <c r="L96" i="20"/>
  <c r="M96" i="20"/>
  <c r="N96" i="20"/>
  <c r="O96" i="20"/>
  <c r="P96" i="20"/>
  <c r="Q96" i="20"/>
  <c r="R96" i="20"/>
  <c r="S96" i="20"/>
  <c r="T96" i="20"/>
  <c r="U96" i="20"/>
  <c r="V96" i="20"/>
  <c r="W96" i="20"/>
  <c r="X96" i="20"/>
  <c r="Y96" i="20"/>
  <c r="Z96" i="20"/>
  <c r="AA96" i="20"/>
  <c r="AB96" i="20"/>
  <c r="AC96" i="20"/>
  <c r="AD96" i="20"/>
  <c r="AE96" i="20"/>
  <c r="AF96" i="20"/>
  <c r="AG96" i="20"/>
  <c r="AH96" i="20"/>
  <c r="AI96" i="20"/>
  <c r="AJ96" i="20"/>
  <c r="AK96" i="20"/>
  <c r="AL96" i="20"/>
  <c r="AM96" i="20"/>
  <c r="AN96" i="20"/>
  <c r="AO96" i="20"/>
  <c r="AP96" i="20"/>
  <c r="AQ96" i="20"/>
  <c r="AR96" i="20"/>
  <c r="AS96" i="20"/>
  <c r="AT96" i="20"/>
  <c r="AU96" i="20"/>
  <c r="AV96" i="20"/>
  <c r="AW96" i="20"/>
  <c r="AX96" i="20"/>
  <c r="AY96" i="20"/>
  <c r="AZ96" i="20"/>
  <c r="BA96" i="20"/>
  <c r="BB96" i="20"/>
  <c r="BC96" i="20"/>
  <c r="BD96" i="20"/>
  <c r="BE96" i="20"/>
  <c r="BF96" i="20"/>
  <c r="BG96" i="20"/>
  <c r="BH96" i="20"/>
  <c r="BI96" i="20"/>
  <c r="BJ96" i="20"/>
  <c r="BK96" i="20"/>
  <c r="BL96" i="20"/>
  <c r="BM96" i="20"/>
  <c r="BN96" i="20"/>
  <c r="BO96" i="20"/>
  <c r="BP96" i="20"/>
  <c r="BQ96" i="20"/>
  <c r="BR96" i="20"/>
  <c r="BS96" i="20"/>
  <c r="BT96" i="20"/>
  <c r="BU96" i="20"/>
  <c r="BV96" i="20"/>
  <c r="BW96" i="20"/>
  <c r="BX96" i="20"/>
  <c r="BY96" i="20"/>
  <c r="BZ96" i="20"/>
  <c r="CA96" i="20"/>
  <c r="CB96" i="20"/>
  <c r="CC96" i="20"/>
  <c r="CD96" i="20"/>
  <c r="CE96" i="20"/>
  <c r="CF96" i="20"/>
  <c r="CG96" i="20"/>
  <c r="CH96" i="20"/>
  <c r="CI96" i="20"/>
  <c r="CJ96" i="20"/>
  <c r="CK96" i="20"/>
  <c r="CL96" i="20"/>
  <c r="CM96" i="20"/>
  <c r="CN96" i="20"/>
  <c r="CO96" i="20"/>
  <c r="CP96" i="20"/>
  <c r="CQ96" i="20"/>
  <c r="CR96" i="20"/>
  <c r="CS96" i="20"/>
  <c r="CT96" i="20"/>
  <c r="CU96" i="20"/>
  <c r="CV96" i="20"/>
  <c r="CW96" i="20"/>
  <c r="CX96" i="20"/>
  <c r="CY96" i="20"/>
  <c r="CZ96" i="20"/>
  <c r="DA96" i="20"/>
  <c r="DB96" i="20"/>
  <c r="DC96" i="20"/>
  <c r="DD96" i="20"/>
  <c r="DE96" i="20"/>
  <c r="DF96" i="20"/>
  <c r="DG96" i="20"/>
  <c r="DH96" i="20"/>
  <c r="DI96" i="20"/>
  <c r="B97" i="20"/>
  <c r="C97" i="20"/>
  <c r="F97" i="20"/>
  <c r="G97" i="20"/>
  <c r="H97" i="20"/>
  <c r="I97" i="20"/>
  <c r="J97" i="20"/>
  <c r="K97" i="20"/>
  <c r="L97" i="20"/>
  <c r="M97" i="20"/>
  <c r="N97" i="20"/>
  <c r="O97" i="20"/>
  <c r="P97" i="20"/>
  <c r="Q97" i="20"/>
  <c r="R97" i="20"/>
  <c r="S97" i="20"/>
  <c r="T97" i="20"/>
  <c r="U97" i="20"/>
  <c r="V97" i="20"/>
  <c r="W97" i="20"/>
  <c r="X97" i="20"/>
  <c r="Y97" i="20"/>
  <c r="Z97" i="20"/>
  <c r="AA97" i="20"/>
  <c r="AB97" i="20"/>
  <c r="AC97" i="20"/>
  <c r="AD97" i="20"/>
  <c r="AE97" i="20"/>
  <c r="AF97" i="20"/>
  <c r="AG97" i="20"/>
  <c r="AH97" i="20"/>
  <c r="AI97" i="20"/>
  <c r="AJ97" i="20"/>
  <c r="AK97" i="20"/>
  <c r="AL97" i="20"/>
  <c r="AM97" i="20"/>
  <c r="AN97" i="20"/>
  <c r="AO97" i="20"/>
  <c r="AP97" i="20"/>
  <c r="AQ97" i="20"/>
  <c r="AR97" i="20"/>
  <c r="AS97" i="20"/>
  <c r="AT97" i="20"/>
  <c r="AU97" i="20"/>
  <c r="AV97" i="20"/>
  <c r="AW97" i="20"/>
  <c r="AX97" i="20"/>
  <c r="AY97" i="20"/>
  <c r="AZ97" i="20"/>
  <c r="BA97" i="20"/>
  <c r="BB97" i="20"/>
  <c r="BC97" i="20"/>
  <c r="BD97" i="20"/>
  <c r="BE97" i="20"/>
  <c r="BF97" i="20"/>
  <c r="BG97" i="20"/>
  <c r="BH97" i="20"/>
  <c r="BI97" i="20"/>
  <c r="BJ97" i="20"/>
  <c r="BK97" i="20"/>
  <c r="BL97" i="20"/>
  <c r="BM97" i="20"/>
  <c r="BN97" i="20"/>
  <c r="BO97" i="20"/>
  <c r="BP97" i="20"/>
  <c r="BQ97" i="20"/>
  <c r="BR97" i="20"/>
  <c r="BS97" i="20"/>
  <c r="BT97" i="20"/>
  <c r="BU97" i="20"/>
  <c r="BV97" i="20"/>
  <c r="BW97" i="20"/>
  <c r="BX97" i="20"/>
  <c r="BY97" i="20"/>
  <c r="BZ97" i="20"/>
  <c r="CA97" i="20"/>
  <c r="CB97" i="20"/>
  <c r="CC97" i="20"/>
  <c r="CD97" i="20"/>
  <c r="CE97" i="20"/>
  <c r="CF97" i="20"/>
  <c r="CG97" i="20"/>
  <c r="CH97" i="20"/>
  <c r="CI97" i="20"/>
  <c r="CJ97" i="20"/>
  <c r="CK97" i="20"/>
  <c r="CL97" i="20"/>
  <c r="CM97" i="20"/>
  <c r="CN97" i="20"/>
  <c r="CO97" i="20"/>
  <c r="CP97" i="20"/>
  <c r="CQ97" i="20"/>
  <c r="CR97" i="20"/>
  <c r="CS97" i="20"/>
  <c r="CT97" i="20"/>
  <c r="CU97" i="20"/>
  <c r="CV97" i="20"/>
  <c r="CW97" i="20"/>
  <c r="CX97" i="20"/>
  <c r="CY97" i="20"/>
  <c r="CZ97" i="20"/>
  <c r="DA97" i="20"/>
  <c r="DB97" i="20"/>
  <c r="DC97" i="20"/>
  <c r="DD97" i="20"/>
  <c r="DE97" i="20"/>
  <c r="DF97" i="20"/>
  <c r="DG97" i="20"/>
  <c r="DH97" i="20"/>
  <c r="DI97" i="20"/>
  <c r="B98" i="20"/>
  <c r="C98" i="20"/>
  <c r="F98" i="20"/>
  <c r="G98" i="20"/>
  <c r="H98" i="20"/>
  <c r="I98" i="20"/>
  <c r="J98" i="20"/>
  <c r="K98" i="20"/>
  <c r="L98" i="20"/>
  <c r="M98" i="20"/>
  <c r="N98" i="20"/>
  <c r="O98" i="20"/>
  <c r="P98" i="20"/>
  <c r="Q98" i="20"/>
  <c r="R98" i="20"/>
  <c r="S98" i="20"/>
  <c r="T98" i="20"/>
  <c r="U98" i="20"/>
  <c r="V98" i="20"/>
  <c r="W98" i="20"/>
  <c r="X98" i="20"/>
  <c r="Y98" i="20"/>
  <c r="Z98" i="20"/>
  <c r="AA98" i="20"/>
  <c r="AB98" i="20"/>
  <c r="AC98" i="20"/>
  <c r="AD98" i="20"/>
  <c r="AE98" i="20"/>
  <c r="AF98" i="20"/>
  <c r="AG98" i="20"/>
  <c r="AH98" i="20"/>
  <c r="AI98" i="20"/>
  <c r="AJ98" i="20"/>
  <c r="AK98" i="20"/>
  <c r="AL98" i="20"/>
  <c r="AM98" i="20"/>
  <c r="AN98" i="20"/>
  <c r="AO98" i="20"/>
  <c r="AP98" i="20"/>
  <c r="AQ98" i="20"/>
  <c r="AR98" i="20"/>
  <c r="AS98" i="20"/>
  <c r="AT98" i="20"/>
  <c r="AU98" i="20"/>
  <c r="AV98" i="20"/>
  <c r="AW98" i="20"/>
  <c r="AX98" i="20"/>
  <c r="AY98" i="20"/>
  <c r="AZ98" i="20"/>
  <c r="BA98" i="20"/>
  <c r="BB98" i="20"/>
  <c r="BC98" i="20"/>
  <c r="BD98" i="20"/>
  <c r="BE98" i="20"/>
  <c r="BF98" i="20"/>
  <c r="BG98" i="20"/>
  <c r="BH98" i="20"/>
  <c r="BI98" i="20"/>
  <c r="BJ98" i="20"/>
  <c r="BK98" i="20"/>
  <c r="BL98" i="20"/>
  <c r="BM98" i="20"/>
  <c r="BN98" i="20"/>
  <c r="BO98" i="20"/>
  <c r="BP98" i="20"/>
  <c r="BQ98" i="20"/>
  <c r="BR98" i="20"/>
  <c r="BS98" i="20"/>
  <c r="BT98" i="20"/>
  <c r="BU98" i="20"/>
  <c r="BV98" i="20"/>
  <c r="BW98" i="20"/>
  <c r="BX98" i="20"/>
  <c r="BY98" i="20"/>
  <c r="BZ98" i="20"/>
  <c r="CA98" i="20"/>
  <c r="CB98" i="20"/>
  <c r="CC98" i="20"/>
  <c r="CD98" i="20"/>
  <c r="CE98" i="20"/>
  <c r="CF98" i="20"/>
  <c r="CG98" i="20"/>
  <c r="CH98" i="20"/>
  <c r="CI98" i="20"/>
  <c r="CJ98" i="20"/>
  <c r="CK98" i="20"/>
  <c r="CL98" i="20"/>
  <c r="CM98" i="20"/>
  <c r="CN98" i="20"/>
  <c r="CO98" i="20"/>
  <c r="CP98" i="20"/>
  <c r="CQ98" i="20"/>
  <c r="CR98" i="20"/>
  <c r="CS98" i="20"/>
  <c r="CT98" i="20"/>
  <c r="CU98" i="20"/>
  <c r="CV98" i="20"/>
  <c r="CW98" i="20"/>
  <c r="CX98" i="20"/>
  <c r="CY98" i="20"/>
  <c r="CZ98" i="20"/>
  <c r="DA98" i="20"/>
  <c r="DB98" i="20"/>
  <c r="DC98" i="20"/>
  <c r="DD98" i="20"/>
  <c r="DE98" i="20"/>
  <c r="DF98" i="20"/>
  <c r="DG98" i="20"/>
  <c r="DH98" i="20"/>
  <c r="DI98" i="20"/>
  <c r="B99" i="20"/>
  <c r="C99" i="20"/>
  <c r="F99" i="20"/>
  <c r="G99" i="20"/>
  <c r="H99" i="20"/>
  <c r="I99" i="20"/>
  <c r="J99" i="20"/>
  <c r="K99" i="20"/>
  <c r="L99" i="20"/>
  <c r="M99" i="20"/>
  <c r="N99" i="20"/>
  <c r="O99" i="20"/>
  <c r="P99" i="20"/>
  <c r="Q99" i="20"/>
  <c r="R99" i="20"/>
  <c r="S99" i="20"/>
  <c r="T99" i="20"/>
  <c r="U99" i="20"/>
  <c r="V99" i="20"/>
  <c r="W99" i="20"/>
  <c r="X99" i="20"/>
  <c r="Y99" i="20"/>
  <c r="Z99" i="20"/>
  <c r="AA99" i="20"/>
  <c r="AB99" i="20"/>
  <c r="AC99" i="20"/>
  <c r="AD99" i="20"/>
  <c r="AE99" i="20"/>
  <c r="AF99" i="20"/>
  <c r="AG99" i="20"/>
  <c r="AH99" i="20"/>
  <c r="AI99" i="20"/>
  <c r="AJ99" i="20"/>
  <c r="AK99" i="20"/>
  <c r="AL99" i="20"/>
  <c r="AM99" i="20"/>
  <c r="AN99" i="20"/>
  <c r="AO99" i="20"/>
  <c r="AP99" i="20"/>
  <c r="AQ99" i="20"/>
  <c r="AR99" i="20"/>
  <c r="AS99" i="20"/>
  <c r="AT99" i="20"/>
  <c r="AU99" i="20"/>
  <c r="AV99" i="20"/>
  <c r="AW99" i="20"/>
  <c r="AX99" i="20"/>
  <c r="AY99" i="20"/>
  <c r="AZ99" i="20"/>
  <c r="BA99" i="20"/>
  <c r="BB99" i="20"/>
  <c r="BC99" i="20"/>
  <c r="BD99" i="20"/>
  <c r="BE99" i="20"/>
  <c r="BF99" i="20"/>
  <c r="BG99" i="20"/>
  <c r="BH99" i="20"/>
  <c r="BI99" i="20"/>
  <c r="BJ99" i="20"/>
  <c r="BK99" i="20"/>
  <c r="BL99" i="20"/>
  <c r="BM99" i="20"/>
  <c r="BN99" i="20"/>
  <c r="BO99" i="20"/>
  <c r="BP99" i="20"/>
  <c r="BQ99" i="20"/>
  <c r="BR99" i="20"/>
  <c r="BS99" i="20"/>
  <c r="BT99" i="20"/>
  <c r="BU99" i="20"/>
  <c r="BV99" i="20"/>
  <c r="BW99" i="20"/>
  <c r="BX99" i="20"/>
  <c r="BY99" i="20"/>
  <c r="BZ99" i="20"/>
  <c r="CA99" i="20"/>
  <c r="CB99" i="20"/>
  <c r="CC99" i="20"/>
  <c r="CD99" i="20"/>
  <c r="CE99" i="20"/>
  <c r="CF99" i="20"/>
  <c r="CG99" i="20"/>
  <c r="CH99" i="20"/>
  <c r="CI99" i="20"/>
  <c r="CJ99" i="20"/>
  <c r="CK99" i="20"/>
  <c r="CL99" i="20"/>
  <c r="CM99" i="20"/>
  <c r="CN99" i="20"/>
  <c r="CO99" i="20"/>
  <c r="CP99" i="20"/>
  <c r="CQ99" i="20"/>
  <c r="CR99" i="20"/>
  <c r="CS99" i="20"/>
  <c r="CT99" i="20"/>
  <c r="CU99" i="20"/>
  <c r="CV99" i="20"/>
  <c r="CW99" i="20"/>
  <c r="CX99" i="20"/>
  <c r="CY99" i="20"/>
  <c r="CZ99" i="20"/>
  <c r="DA99" i="20"/>
  <c r="DB99" i="20"/>
  <c r="DC99" i="20"/>
  <c r="DD99" i="20"/>
  <c r="DE99" i="20"/>
  <c r="DF99" i="20"/>
  <c r="DG99" i="20"/>
  <c r="DH99" i="20"/>
  <c r="DI99" i="20"/>
  <c r="B100" i="20"/>
  <c r="C100" i="20"/>
  <c r="F100" i="20"/>
  <c r="G100" i="20"/>
  <c r="H100" i="20"/>
  <c r="I100" i="20"/>
  <c r="J100" i="20"/>
  <c r="K100" i="20"/>
  <c r="L100" i="20"/>
  <c r="M100" i="20"/>
  <c r="N100" i="20"/>
  <c r="O100" i="20"/>
  <c r="P100" i="20"/>
  <c r="Q100" i="20"/>
  <c r="R100" i="20"/>
  <c r="S100" i="20"/>
  <c r="T100" i="20"/>
  <c r="U100" i="20"/>
  <c r="V100" i="20"/>
  <c r="W100" i="20"/>
  <c r="X100" i="20"/>
  <c r="Y100" i="20"/>
  <c r="Z100" i="20"/>
  <c r="AA100" i="20"/>
  <c r="AB100" i="20"/>
  <c r="AC100" i="20"/>
  <c r="AD100" i="20"/>
  <c r="AE100" i="20"/>
  <c r="AF100" i="20"/>
  <c r="AG100" i="20"/>
  <c r="AH100" i="20"/>
  <c r="AI100" i="20"/>
  <c r="AJ100" i="20"/>
  <c r="AK100" i="20"/>
  <c r="AL100" i="20"/>
  <c r="AM100" i="20"/>
  <c r="AN100" i="20"/>
  <c r="AO100" i="20"/>
  <c r="AP100" i="20"/>
  <c r="AQ100" i="20"/>
  <c r="AR100" i="20"/>
  <c r="AS100" i="20"/>
  <c r="AT100" i="20"/>
  <c r="AU100" i="20"/>
  <c r="AV100" i="20"/>
  <c r="AW100" i="20"/>
  <c r="AX100" i="20"/>
  <c r="AY100" i="20"/>
  <c r="AZ100" i="20"/>
  <c r="BA100" i="20"/>
  <c r="BB100" i="20"/>
  <c r="BC100" i="20"/>
  <c r="BD100" i="20"/>
  <c r="BE100" i="20"/>
  <c r="BF100" i="20"/>
  <c r="BG100" i="20"/>
  <c r="BH100" i="20"/>
  <c r="BI100" i="20"/>
  <c r="BJ100" i="20"/>
  <c r="BK100" i="20"/>
  <c r="BL100" i="20"/>
  <c r="BM100" i="20"/>
  <c r="BN100" i="20"/>
  <c r="BO100" i="20"/>
  <c r="BP100" i="20"/>
  <c r="BQ100" i="20"/>
  <c r="BR100" i="20"/>
  <c r="BS100" i="20"/>
  <c r="BT100" i="20"/>
  <c r="BU100" i="20"/>
  <c r="BV100" i="20"/>
  <c r="BW100" i="20"/>
  <c r="BX100" i="20"/>
  <c r="BY100" i="20"/>
  <c r="BZ100" i="20"/>
  <c r="CA100" i="20"/>
  <c r="CB100" i="20"/>
  <c r="CC100" i="20"/>
  <c r="CD100" i="20"/>
  <c r="CE100" i="20"/>
  <c r="CF100" i="20"/>
  <c r="CG100" i="20"/>
  <c r="CH100" i="20"/>
  <c r="CI100" i="20"/>
  <c r="CJ100" i="20"/>
  <c r="CK100" i="20"/>
  <c r="CL100" i="20"/>
  <c r="CM100" i="20"/>
  <c r="CN100" i="20"/>
  <c r="CO100" i="20"/>
  <c r="CP100" i="20"/>
  <c r="CQ100" i="20"/>
  <c r="CR100" i="20"/>
  <c r="CS100" i="20"/>
  <c r="CT100" i="20"/>
  <c r="CU100" i="20"/>
  <c r="CV100" i="20"/>
  <c r="CW100" i="20"/>
  <c r="CX100" i="20"/>
  <c r="CY100" i="20"/>
  <c r="CZ100" i="20"/>
  <c r="DA100" i="20"/>
  <c r="DB100" i="20"/>
  <c r="DC100" i="20"/>
  <c r="DD100" i="20"/>
  <c r="DE100" i="20"/>
  <c r="DF100" i="20"/>
  <c r="DG100" i="20"/>
  <c r="DH100" i="20"/>
  <c r="DI100" i="20"/>
  <c r="B101" i="20"/>
  <c r="C101" i="20"/>
  <c r="F101" i="20"/>
  <c r="G101" i="20"/>
  <c r="H101" i="20"/>
  <c r="I101" i="20"/>
  <c r="J101" i="20"/>
  <c r="K101" i="20"/>
  <c r="L101" i="20"/>
  <c r="M101" i="20"/>
  <c r="N101" i="20"/>
  <c r="O101" i="20"/>
  <c r="P101" i="20"/>
  <c r="Q101" i="20"/>
  <c r="R101" i="20"/>
  <c r="S101" i="20"/>
  <c r="T101" i="20"/>
  <c r="U101" i="20"/>
  <c r="V101" i="20"/>
  <c r="W101" i="20"/>
  <c r="X101" i="20"/>
  <c r="Y101" i="20"/>
  <c r="Z101" i="20"/>
  <c r="AA101" i="20"/>
  <c r="AB101" i="20"/>
  <c r="AC101" i="20"/>
  <c r="AD101" i="20"/>
  <c r="AE101" i="20"/>
  <c r="AF101" i="20"/>
  <c r="AG101" i="20"/>
  <c r="AH101" i="20"/>
  <c r="AI101" i="20"/>
  <c r="AJ101" i="20"/>
  <c r="AK101" i="20"/>
  <c r="AL101" i="20"/>
  <c r="AM101" i="20"/>
  <c r="AN101" i="20"/>
  <c r="AO101" i="20"/>
  <c r="AP101" i="20"/>
  <c r="AQ101" i="20"/>
  <c r="AR101" i="20"/>
  <c r="AS101" i="20"/>
  <c r="AT101" i="20"/>
  <c r="AU101" i="20"/>
  <c r="AV101" i="20"/>
  <c r="AW101" i="20"/>
  <c r="AX101" i="20"/>
  <c r="AY101" i="20"/>
  <c r="AZ101" i="20"/>
  <c r="BA101" i="20"/>
  <c r="BB101" i="20"/>
  <c r="BC101" i="20"/>
  <c r="BD101" i="20"/>
  <c r="BE101" i="20"/>
  <c r="BF101" i="20"/>
  <c r="BG101" i="20"/>
  <c r="BH101" i="20"/>
  <c r="BI101" i="20"/>
  <c r="BJ101" i="20"/>
  <c r="BK101" i="20"/>
  <c r="BL101" i="20"/>
  <c r="BM101" i="20"/>
  <c r="BN101" i="20"/>
  <c r="BO101" i="20"/>
  <c r="BP101" i="20"/>
  <c r="BQ101" i="20"/>
  <c r="BR101" i="20"/>
  <c r="BS101" i="20"/>
  <c r="BT101" i="20"/>
  <c r="BU101" i="20"/>
  <c r="BV101" i="20"/>
  <c r="BW101" i="20"/>
  <c r="BX101" i="20"/>
  <c r="BY101" i="20"/>
  <c r="BZ101" i="20"/>
  <c r="CA101" i="20"/>
  <c r="CB101" i="20"/>
  <c r="CC101" i="20"/>
  <c r="CD101" i="20"/>
  <c r="CE101" i="20"/>
  <c r="CF101" i="20"/>
  <c r="CG101" i="20"/>
  <c r="CH101" i="20"/>
  <c r="CI101" i="20"/>
  <c r="CJ101" i="20"/>
  <c r="CK101" i="20"/>
  <c r="CL101" i="20"/>
  <c r="CM101" i="20"/>
  <c r="CN101" i="20"/>
  <c r="CO101" i="20"/>
  <c r="CP101" i="20"/>
  <c r="CQ101" i="20"/>
  <c r="CR101" i="20"/>
  <c r="CS101" i="20"/>
  <c r="CT101" i="20"/>
  <c r="CU101" i="20"/>
  <c r="CV101" i="20"/>
  <c r="CW101" i="20"/>
  <c r="CX101" i="20"/>
  <c r="CY101" i="20"/>
  <c r="CZ101" i="20"/>
  <c r="DA101" i="20"/>
  <c r="DB101" i="20"/>
  <c r="DC101" i="20"/>
  <c r="DD101" i="20"/>
  <c r="DE101" i="20"/>
  <c r="DF101" i="20"/>
  <c r="DG101" i="20"/>
  <c r="DH101" i="20"/>
  <c r="DI101" i="20"/>
  <c r="B102" i="20"/>
  <c r="C102" i="20"/>
  <c r="F102" i="20"/>
  <c r="G102" i="20"/>
  <c r="H102" i="20"/>
  <c r="I102" i="20"/>
  <c r="J102" i="20"/>
  <c r="K102" i="20"/>
  <c r="L102" i="20"/>
  <c r="M102" i="20"/>
  <c r="N102" i="20"/>
  <c r="O102" i="20"/>
  <c r="P102" i="20"/>
  <c r="Q102" i="20"/>
  <c r="R102" i="20"/>
  <c r="S102" i="20"/>
  <c r="T102" i="20"/>
  <c r="U102" i="20"/>
  <c r="V102" i="20"/>
  <c r="W102" i="20"/>
  <c r="X102" i="20"/>
  <c r="Y102" i="20"/>
  <c r="Z102" i="20"/>
  <c r="AA102" i="20"/>
  <c r="AB102" i="20"/>
  <c r="AC102" i="20"/>
  <c r="AD102" i="20"/>
  <c r="AE102" i="20"/>
  <c r="AF102" i="20"/>
  <c r="AG102" i="20"/>
  <c r="AH102" i="20"/>
  <c r="AI102" i="20"/>
  <c r="AJ102" i="20"/>
  <c r="AK102" i="20"/>
  <c r="AL102" i="20"/>
  <c r="AM102" i="20"/>
  <c r="AN102" i="20"/>
  <c r="AO102" i="20"/>
  <c r="AP102" i="20"/>
  <c r="AQ102" i="20"/>
  <c r="AR102" i="20"/>
  <c r="AS102" i="20"/>
  <c r="AT102" i="20"/>
  <c r="AU102" i="20"/>
  <c r="AV102" i="20"/>
  <c r="AW102" i="20"/>
  <c r="AX102" i="20"/>
  <c r="AY102" i="20"/>
  <c r="AZ102" i="20"/>
  <c r="BA102" i="20"/>
  <c r="BB102" i="20"/>
  <c r="BC102" i="20"/>
  <c r="BD102" i="20"/>
  <c r="BE102" i="20"/>
  <c r="BF102" i="20"/>
  <c r="BG102" i="20"/>
  <c r="BH102" i="20"/>
  <c r="BI102" i="20"/>
  <c r="BJ102" i="20"/>
  <c r="BK102" i="20"/>
  <c r="BL102" i="20"/>
  <c r="BM102" i="20"/>
  <c r="BN102" i="20"/>
  <c r="BO102" i="20"/>
  <c r="BP102" i="20"/>
  <c r="BQ102" i="20"/>
  <c r="BR102" i="20"/>
  <c r="BS102" i="20"/>
  <c r="BT102" i="20"/>
  <c r="BU102" i="20"/>
  <c r="BV102" i="20"/>
  <c r="BW102" i="20"/>
  <c r="BX102" i="20"/>
  <c r="BY102" i="20"/>
  <c r="BZ102" i="20"/>
  <c r="CA102" i="20"/>
  <c r="CB102" i="20"/>
  <c r="CC102" i="20"/>
  <c r="CD102" i="20"/>
  <c r="CE102" i="20"/>
  <c r="CF102" i="20"/>
  <c r="CG102" i="20"/>
  <c r="CH102" i="20"/>
  <c r="CI102" i="20"/>
  <c r="CJ102" i="20"/>
  <c r="CK102" i="20"/>
  <c r="CL102" i="20"/>
  <c r="CM102" i="20"/>
  <c r="CN102" i="20"/>
  <c r="CO102" i="20"/>
  <c r="CP102" i="20"/>
  <c r="CQ102" i="20"/>
  <c r="CR102" i="20"/>
  <c r="CS102" i="20"/>
  <c r="CT102" i="20"/>
  <c r="CU102" i="20"/>
  <c r="CV102" i="20"/>
  <c r="CW102" i="20"/>
  <c r="CX102" i="20"/>
  <c r="CY102" i="20"/>
  <c r="CZ102" i="20"/>
  <c r="DA102" i="20"/>
  <c r="DB102" i="20"/>
  <c r="DC102" i="20"/>
  <c r="DD102" i="20"/>
  <c r="DE102" i="20"/>
  <c r="DF102" i="20"/>
  <c r="DG102" i="20"/>
  <c r="DH102" i="20"/>
  <c r="DI102" i="20"/>
  <c r="B103" i="20"/>
  <c r="C103" i="20"/>
  <c r="F103" i="20"/>
  <c r="G103" i="20"/>
  <c r="H103" i="20"/>
  <c r="I103" i="20"/>
  <c r="J103" i="20"/>
  <c r="K103" i="20"/>
  <c r="L103" i="20"/>
  <c r="M103" i="20"/>
  <c r="N103" i="20"/>
  <c r="O103" i="20"/>
  <c r="P103" i="20"/>
  <c r="Q103" i="20"/>
  <c r="R103" i="20"/>
  <c r="S103" i="20"/>
  <c r="T103" i="20"/>
  <c r="U103" i="20"/>
  <c r="V103" i="20"/>
  <c r="W103" i="20"/>
  <c r="X103" i="20"/>
  <c r="Y103" i="20"/>
  <c r="Z103" i="20"/>
  <c r="AA103" i="20"/>
  <c r="AB103" i="20"/>
  <c r="AC103" i="20"/>
  <c r="AD103" i="20"/>
  <c r="AE103" i="20"/>
  <c r="AF103" i="20"/>
  <c r="AG103" i="20"/>
  <c r="AH103" i="20"/>
  <c r="AI103" i="20"/>
  <c r="AJ103" i="20"/>
  <c r="AK103" i="20"/>
  <c r="AL103" i="20"/>
  <c r="AM103" i="20"/>
  <c r="AN103" i="20"/>
  <c r="AO103" i="20"/>
  <c r="AP103" i="20"/>
  <c r="AQ103" i="20"/>
  <c r="AR103" i="20"/>
  <c r="AS103" i="20"/>
  <c r="AT103" i="20"/>
  <c r="AU103" i="20"/>
  <c r="AV103" i="20"/>
  <c r="AW103" i="20"/>
  <c r="AX103" i="20"/>
  <c r="AY103" i="20"/>
  <c r="AZ103" i="20"/>
  <c r="BA103" i="20"/>
  <c r="BB103" i="20"/>
  <c r="BC103" i="20"/>
  <c r="BD103" i="20"/>
  <c r="BE103" i="20"/>
  <c r="BF103" i="20"/>
  <c r="BG103" i="20"/>
  <c r="BH103" i="20"/>
  <c r="BI103" i="20"/>
  <c r="BJ103" i="20"/>
  <c r="BK103" i="20"/>
  <c r="BL103" i="20"/>
  <c r="BM103" i="20"/>
  <c r="BN103" i="20"/>
  <c r="BO103" i="20"/>
  <c r="BP103" i="20"/>
  <c r="BQ103" i="20"/>
  <c r="BR103" i="20"/>
  <c r="BS103" i="20"/>
  <c r="BT103" i="20"/>
  <c r="BU103" i="20"/>
  <c r="BV103" i="20"/>
  <c r="BW103" i="20"/>
  <c r="BX103" i="20"/>
  <c r="BY103" i="20"/>
  <c r="BZ103" i="20"/>
  <c r="CA103" i="20"/>
  <c r="CB103" i="20"/>
  <c r="CC103" i="20"/>
  <c r="CD103" i="20"/>
  <c r="CE103" i="20"/>
  <c r="CF103" i="20"/>
  <c r="CG103" i="20"/>
  <c r="CH103" i="20"/>
  <c r="CI103" i="20"/>
  <c r="CJ103" i="20"/>
  <c r="CK103" i="20"/>
  <c r="CL103" i="20"/>
  <c r="CM103" i="20"/>
  <c r="CN103" i="20"/>
  <c r="CO103" i="20"/>
  <c r="CP103" i="20"/>
  <c r="CQ103" i="20"/>
  <c r="CR103" i="20"/>
  <c r="CS103" i="20"/>
  <c r="CT103" i="20"/>
  <c r="CU103" i="20"/>
  <c r="CV103" i="20"/>
  <c r="CW103" i="20"/>
  <c r="CX103" i="20"/>
  <c r="CY103" i="20"/>
  <c r="CZ103" i="20"/>
  <c r="DA103" i="20"/>
  <c r="DB103" i="20"/>
  <c r="DC103" i="20"/>
  <c r="DD103" i="20"/>
  <c r="DE103" i="20"/>
  <c r="DF103" i="20"/>
  <c r="DG103" i="20"/>
  <c r="DH103" i="20"/>
  <c r="DI103" i="20"/>
  <c r="B104" i="20"/>
  <c r="C104" i="20"/>
  <c r="F104" i="20"/>
  <c r="G104" i="20"/>
  <c r="H104" i="20"/>
  <c r="I104" i="20"/>
  <c r="J104" i="20"/>
  <c r="K104" i="20"/>
  <c r="L104" i="20"/>
  <c r="M104" i="20"/>
  <c r="N104" i="20"/>
  <c r="O104" i="20"/>
  <c r="P104" i="20"/>
  <c r="Q104" i="20"/>
  <c r="R104" i="20"/>
  <c r="S104" i="20"/>
  <c r="T104" i="20"/>
  <c r="U104" i="20"/>
  <c r="V104" i="20"/>
  <c r="W104" i="20"/>
  <c r="X104" i="20"/>
  <c r="Y104" i="20"/>
  <c r="Z104" i="20"/>
  <c r="AA104" i="20"/>
  <c r="AB104" i="20"/>
  <c r="AC104" i="20"/>
  <c r="AD104" i="20"/>
  <c r="AE104" i="20"/>
  <c r="AF104" i="20"/>
  <c r="AG104" i="20"/>
  <c r="AH104" i="20"/>
  <c r="AI104" i="20"/>
  <c r="AJ104" i="20"/>
  <c r="AK104" i="20"/>
  <c r="AL104" i="20"/>
  <c r="AM104" i="20"/>
  <c r="AN104" i="20"/>
  <c r="AO104" i="20"/>
  <c r="AP104" i="20"/>
  <c r="AQ104" i="20"/>
  <c r="AR104" i="20"/>
  <c r="AS104" i="20"/>
  <c r="AT104" i="20"/>
  <c r="AU104" i="20"/>
  <c r="AV104" i="20"/>
  <c r="AW104" i="20"/>
  <c r="AX104" i="20"/>
  <c r="AY104" i="20"/>
  <c r="AZ104" i="20"/>
  <c r="BA104" i="20"/>
  <c r="BB104" i="20"/>
  <c r="BC104" i="20"/>
  <c r="BD104" i="20"/>
  <c r="BE104" i="20"/>
  <c r="BF104" i="20"/>
  <c r="BG104" i="20"/>
  <c r="BH104" i="20"/>
  <c r="BI104" i="20"/>
  <c r="BJ104" i="20"/>
  <c r="BK104" i="20"/>
  <c r="BL104" i="20"/>
  <c r="BM104" i="20"/>
  <c r="BN104" i="20"/>
  <c r="BO104" i="20"/>
  <c r="BP104" i="20"/>
  <c r="BQ104" i="20"/>
  <c r="BR104" i="20"/>
  <c r="BS104" i="20"/>
  <c r="BT104" i="20"/>
  <c r="BU104" i="20"/>
  <c r="BV104" i="20"/>
  <c r="BW104" i="20"/>
  <c r="BX104" i="20"/>
  <c r="BY104" i="20"/>
  <c r="BZ104" i="20"/>
  <c r="CA104" i="20"/>
  <c r="CB104" i="20"/>
  <c r="CC104" i="20"/>
  <c r="CD104" i="20"/>
  <c r="CE104" i="20"/>
  <c r="CF104" i="20"/>
  <c r="CG104" i="20"/>
  <c r="CH104" i="20"/>
  <c r="CI104" i="20"/>
  <c r="CJ104" i="20"/>
  <c r="CK104" i="20"/>
  <c r="CL104" i="20"/>
  <c r="CM104" i="20"/>
  <c r="CN104" i="20"/>
  <c r="CO104" i="20"/>
  <c r="CP104" i="20"/>
  <c r="CQ104" i="20"/>
  <c r="CR104" i="20"/>
  <c r="CS104" i="20"/>
  <c r="CT104" i="20"/>
  <c r="CU104" i="20"/>
  <c r="CV104" i="20"/>
  <c r="CW104" i="20"/>
  <c r="CX104" i="20"/>
  <c r="CY104" i="20"/>
  <c r="CZ104" i="20"/>
  <c r="DA104" i="20"/>
  <c r="DB104" i="20"/>
  <c r="DC104" i="20"/>
  <c r="DD104" i="20"/>
  <c r="DE104" i="20"/>
  <c r="DF104" i="20"/>
  <c r="DG104" i="20"/>
  <c r="DH104" i="20"/>
  <c r="DI104" i="20"/>
  <c r="B105" i="20"/>
  <c r="C105" i="20"/>
  <c r="F105" i="20"/>
  <c r="G105" i="20"/>
  <c r="H105" i="20"/>
  <c r="I105" i="20"/>
  <c r="J105" i="20"/>
  <c r="K105" i="20"/>
  <c r="L105" i="20"/>
  <c r="M105" i="20"/>
  <c r="N105" i="20"/>
  <c r="O105" i="20"/>
  <c r="P105" i="20"/>
  <c r="Q105" i="20"/>
  <c r="R105" i="20"/>
  <c r="S105" i="20"/>
  <c r="T105" i="20"/>
  <c r="U105" i="20"/>
  <c r="V105" i="20"/>
  <c r="W105" i="20"/>
  <c r="X105" i="20"/>
  <c r="Y105" i="20"/>
  <c r="Z105" i="20"/>
  <c r="AA105" i="20"/>
  <c r="AB105" i="20"/>
  <c r="AC105" i="20"/>
  <c r="AD105" i="20"/>
  <c r="AE105" i="20"/>
  <c r="AF105" i="20"/>
  <c r="AG105" i="20"/>
  <c r="AH105" i="20"/>
  <c r="AI105" i="20"/>
  <c r="AJ105" i="20"/>
  <c r="AK105" i="20"/>
  <c r="AL105" i="20"/>
  <c r="AM105" i="20"/>
  <c r="AN105" i="20"/>
  <c r="AO105" i="20"/>
  <c r="AP105" i="20"/>
  <c r="AQ105" i="20"/>
  <c r="AR105" i="20"/>
  <c r="AS105" i="20"/>
  <c r="AT105" i="20"/>
  <c r="AU105" i="20"/>
  <c r="AV105" i="20"/>
  <c r="AW105" i="20"/>
  <c r="AX105" i="20"/>
  <c r="AY105" i="20"/>
  <c r="AZ105" i="20"/>
  <c r="BA105" i="20"/>
  <c r="BB105" i="20"/>
  <c r="BC105" i="20"/>
  <c r="BD105" i="20"/>
  <c r="BE105" i="20"/>
  <c r="BF105" i="20"/>
  <c r="BG105" i="20"/>
  <c r="BH105" i="20"/>
  <c r="BI105" i="20"/>
  <c r="BJ105" i="20"/>
  <c r="BK105" i="20"/>
  <c r="BL105" i="20"/>
  <c r="BM105" i="20"/>
  <c r="BN105" i="20"/>
  <c r="BO105" i="20"/>
  <c r="BP105" i="20"/>
  <c r="BQ105" i="20"/>
  <c r="BR105" i="20"/>
  <c r="BS105" i="20"/>
  <c r="BT105" i="20"/>
  <c r="BU105" i="20"/>
  <c r="BV105" i="20"/>
  <c r="BW105" i="20"/>
  <c r="BX105" i="20"/>
  <c r="BY105" i="20"/>
  <c r="BZ105" i="20"/>
  <c r="CA105" i="20"/>
  <c r="CB105" i="20"/>
  <c r="CC105" i="20"/>
  <c r="CD105" i="20"/>
  <c r="CE105" i="20"/>
  <c r="CF105" i="20"/>
  <c r="CG105" i="20"/>
  <c r="CH105" i="20"/>
  <c r="CI105" i="20"/>
  <c r="CJ105" i="20"/>
  <c r="CK105" i="20"/>
  <c r="CL105" i="20"/>
  <c r="CM105" i="20"/>
  <c r="CN105" i="20"/>
  <c r="CO105" i="20"/>
  <c r="CP105" i="20"/>
  <c r="CQ105" i="20"/>
  <c r="CR105" i="20"/>
  <c r="CS105" i="20"/>
  <c r="CT105" i="20"/>
  <c r="CU105" i="20"/>
  <c r="CV105" i="20"/>
  <c r="CW105" i="20"/>
  <c r="CX105" i="20"/>
  <c r="CY105" i="20"/>
  <c r="CZ105" i="20"/>
  <c r="DA105" i="20"/>
  <c r="DB105" i="20"/>
  <c r="DC105" i="20"/>
  <c r="DD105" i="20"/>
  <c r="DE105" i="20"/>
  <c r="DF105" i="20"/>
  <c r="DG105" i="20"/>
  <c r="DH105" i="20"/>
  <c r="DI105" i="20"/>
  <c r="B106" i="20"/>
  <c r="C106" i="20"/>
  <c r="F106" i="20"/>
  <c r="G106" i="20"/>
  <c r="H106" i="20"/>
  <c r="I106" i="20"/>
  <c r="J106" i="20"/>
  <c r="K106" i="20"/>
  <c r="L106" i="20"/>
  <c r="M106" i="20"/>
  <c r="N106" i="20"/>
  <c r="O106" i="20"/>
  <c r="P106" i="20"/>
  <c r="Q106" i="20"/>
  <c r="R106" i="20"/>
  <c r="S106" i="20"/>
  <c r="T106" i="20"/>
  <c r="U106" i="20"/>
  <c r="V106" i="20"/>
  <c r="W106" i="20"/>
  <c r="X106" i="20"/>
  <c r="Y106" i="20"/>
  <c r="Z106" i="20"/>
  <c r="AA106" i="20"/>
  <c r="AB106" i="20"/>
  <c r="AC106" i="20"/>
  <c r="AD106" i="20"/>
  <c r="AE106" i="20"/>
  <c r="AF106" i="20"/>
  <c r="AG106" i="20"/>
  <c r="AH106" i="20"/>
  <c r="AI106" i="20"/>
  <c r="AJ106" i="20"/>
  <c r="AK106" i="20"/>
  <c r="AL106" i="20"/>
  <c r="AM106" i="20"/>
  <c r="AN106" i="20"/>
  <c r="AO106" i="20"/>
  <c r="AP106" i="20"/>
  <c r="AQ106" i="20"/>
  <c r="AR106" i="20"/>
  <c r="AS106" i="20"/>
  <c r="AT106" i="20"/>
  <c r="AU106" i="20"/>
  <c r="AV106" i="20"/>
  <c r="AW106" i="20"/>
  <c r="AX106" i="20"/>
  <c r="AY106" i="20"/>
  <c r="AZ106" i="20"/>
  <c r="BA106" i="20"/>
  <c r="BB106" i="20"/>
  <c r="BC106" i="20"/>
  <c r="BD106" i="20"/>
  <c r="BE106" i="20"/>
  <c r="BF106" i="20"/>
  <c r="BG106" i="20"/>
  <c r="BH106" i="20"/>
  <c r="BI106" i="20"/>
  <c r="BJ106" i="20"/>
  <c r="BK106" i="20"/>
  <c r="BL106" i="20"/>
  <c r="BM106" i="20"/>
  <c r="BN106" i="20"/>
  <c r="BO106" i="20"/>
  <c r="BP106" i="20"/>
  <c r="BQ106" i="20"/>
  <c r="BR106" i="20"/>
  <c r="BS106" i="20"/>
  <c r="BT106" i="20"/>
  <c r="BU106" i="20"/>
  <c r="BV106" i="20"/>
  <c r="BW106" i="20"/>
  <c r="BX106" i="20"/>
  <c r="BY106" i="20"/>
  <c r="BZ106" i="20"/>
  <c r="CA106" i="20"/>
  <c r="CB106" i="20"/>
  <c r="CC106" i="20"/>
  <c r="CD106" i="20"/>
  <c r="CE106" i="20"/>
  <c r="CF106" i="20"/>
  <c r="CG106" i="20"/>
  <c r="CH106" i="20"/>
  <c r="CI106" i="20"/>
  <c r="CJ106" i="20"/>
  <c r="CK106" i="20"/>
  <c r="CL106" i="20"/>
  <c r="CM106" i="20"/>
  <c r="CN106" i="20"/>
  <c r="CO106" i="20"/>
  <c r="CP106" i="20"/>
  <c r="CQ106" i="20"/>
  <c r="CR106" i="20"/>
  <c r="CS106" i="20"/>
  <c r="CT106" i="20"/>
  <c r="CU106" i="20"/>
  <c r="CV106" i="20"/>
  <c r="CW106" i="20"/>
  <c r="CX106" i="20"/>
  <c r="CY106" i="20"/>
  <c r="CZ106" i="20"/>
  <c r="DA106" i="20"/>
  <c r="DB106" i="20"/>
  <c r="DC106" i="20"/>
  <c r="DD106" i="20"/>
  <c r="DE106" i="20"/>
  <c r="DF106" i="20"/>
  <c r="DG106" i="20"/>
  <c r="DH106" i="20"/>
  <c r="DI106" i="20"/>
  <c r="B107" i="20"/>
  <c r="C107" i="20"/>
  <c r="F107" i="20"/>
  <c r="G107" i="20"/>
  <c r="H107" i="20"/>
  <c r="I107" i="20"/>
  <c r="J107" i="20"/>
  <c r="K107" i="20"/>
  <c r="L107" i="20"/>
  <c r="M107" i="20"/>
  <c r="N107" i="20"/>
  <c r="O107" i="20"/>
  <c r="P107" i="20"/>
  <c r="Q107" i="20"/>
  <c r="R107" i="20"/>
  <c r="S107" i="20"/>
  <c r="T107" i="20"/>
  <c r="U107" i="20"/>
  <c r="V107" i="20"/>
  <c r="W107" i="20"/>
  <c r="X107" i="20"/>
  <c r="Y107" i="20"/>
  <c r="Z107" i="20"/>
  <c r="AA107" i="20"/>
  <c r="AB107" i="20"/>
  <c r="AC107" i="20"/>
  <c r="AD107" i="20"/>
  <c r="AE107" i="20"/>
  <c r="AF107" i="20"/>
  <c r="AG107" i="20"/>
  <c r="AH107" i="20"/>
  <c r="AI107" i="20"/>
  <c r="AJ107" i="20"/>
  <c r="AK107" i="20"/>
  <c r="AL107" i="20"/>
  <c r="AM107" i="20"/>
  <c r="AN107" i="20"/>
  <c r="AO107" i="20"/>
  <c r="AP107" i="20"/>
  <c r="AQ107" i="20"/>
  <c r="AR107" i="20"/>
  <c r="AS107" i="20"/>
  <c r="AT107" i="20"/>
  <c r="AU107" i="20"/>
  <c r="AV107" i="20"/>
  <c r="AW107" i="20"/>
  <c r="AX107" i="20"/>
  <c r="AY107" i="20"/>
  <c r="AZ107" i="20"/>
  <c r="BA107" i="20"/>
  <c r="BB107" i="20"/>
  <c r="BC107" i="20"/>
  <c r="BD107" i="20"/>
  <c r="BE107" i="20"/>
  <c r="BF107" i="20"/>
  <c r="BG107" i="20"/>
  <c r="BH107" i="20"/>
  <c r="BI107" i="20"/>
  <c r="BJ107" i="20"/>
  <c r="BK107" i="20"/>
  <c r="BL107" i="20"/>
  <c r="BM107" i="20"/>
  <c r="BN107" i="20"/>
  <c r="BO107" i="20"/>
  <c r="BP107" i="20"/>
  <c r="BQ107" i="20"/>
  <c r="BR107" i="20"/>
  <c r="BS107" i="20"/>
  <c r="BT107" i="20"/>
  <c r="BU107" i="20"/>
  <c r="BV107" i="20"/>
  <c r="BW107" i="20"/>
  <c r="BX107" i="20"/>
  <c r="BY107" i="20"/>
  <c r="BZ107" i="20"/>
  <c r="CA107" i="20"/>
  <c r="CB107" i="20"/>
  <c r="CC107" i="20"/>
  <c r="CD107" i="20"/>
  <c r="CE107" i="20"/>
  <c r="CF107" i="20"/>
  <c r="CG107" i="20"/>
  <c r="CH107" i="20"/>
  <c r="CI107" i="20"/>
  <c r="CJ107" i="20"/>
  <c r="CK107" i="20"/>
  <c r="CL107" i="20"/>
  <c r="CM107" i="20"/>
  <c r="CN107" i="20"/>
  <c r="CO107" i="20"/>
  <c r="CP107" i="20"/>
  <c r="CQ107" i="20"/>
  <c r="CR107" i="20"/>
  <c r="CS107" i="20"/>
  <c r="CT107" i="20"/>
  <c r="CU107" i="20"/>
  <c r="CV107" i="20"/>
  <c r="CW107" i="20"/>
  <c r="CX107" i="20"/>
  <c r="CY107" i="20"/>
  <c r="CZ107" i="20"/>
  <c r="DA107" i="20"/>
  <c r="DB107" i="20"/>
  <c r="DC107" i="20"/>
  <c r="DD107" i="20"/>
  <c r="DE107" i="20"/>
  <c r="DF107" i="20"/>
  <c r="DG107" i="20"/>
  <c r="DH107" i="20"/>
  <c r="DI107" i="20"/>
  <c r="B108" i="20"/>
  <c r="C108" i="20"/>
  <c r="F108" i="20"/>
  <c r="G108" i="20"/>
  <c r="H108" i="20"/>
  <c r="I108" i="20"/>
  <c r="J108" i="20"/>
  <c r="K108" i="20"/>
  <c r="L108" i="20"/>
  <c r="M108" i="20"/>
  <c r="N108" i="20"/>
  <c r="O108" i="20"/>
  <c r="P108" i="20"/>
  <c r="Q108" i="20"/>
  <c r="R108" i="20"/>
  <c r="S108" i="20"/>
  <c r="T108" i="20"/>
  <c r="U108" i="20"/>
  <c r="V108" i="20"/>
  <c r="W108" i="20"/>
  <c r="X108" i="20"/>
  <c r="Y108" i="20"/>
  <c r="Z108" i="20"/>
  <c r="AA108" i="20"/>
  <c r="AB108" i="20"/>
  <c r="AC108" i="20"/>
  <c r="AD108" i="20"/>
  <c r="AE108" i="20"/>
  <c r="AF108" i="20"/>
  <c r="AG108" i="20"/>
  <c r="AH108" i="20"/>
  <c r="AI108" i="20"/>
  <c r="AJ108" i="20"/>
  <c r="AK108" i="20"/>
  <c r="AL108" i="20"/>
  <c r="AM108" i="20"/>
  <c r="AN108" i="20"/>
  <c r="AO108" i="20"/>
  <c r="AP108" i="20"/>
  <c r="AQ108" i="20"/>
  <c r="AR108" i="20"/>
  <c r="AS108" i="20"/>
  <c r="AT108" i="20"/>
  <c r="AU108" i="20"/>
  <c r="AV108" i="20"/>
  <c r="AW108" i="20"/>
  <c r="AX108" i="20"/>
  <c r="AY108" i="20"/>
  <c r="AZ108" i="20"/>
  <c r="BA108" i="20"/>
  <c r="BB108" i="20"/>
  <c r="BC108" i="20"/>
  <c r="BD108" i="20"/>
  <c r="BE108" i="20"/>
  <c r="BF108" i="20"/>
  <c r="BG108" i="20"/>
  <c r="BH108" i="20"/>
  <c r="BI108" i="20"/>
  <c r="BJ108" i="20"/>
  <c r="BK108" i="20"/>
  <c r="BL108" i="20"/>
  <c r="BM108" i="20"/>
  <c r="BN108" i="20"/>
  <c r="BO108" i="20"/>
  <c r="BP108" i="20"/>
  <c r="BQ108" i="20"/>
  <c r="BR108" i="20"/>
  <c r="BS108" i="20"/>
  <c r="BT108" i="20"/>
  <c r="BU108" i="20"/>
  <c r="BV108" i="20"/>
  <c r="BW108" i="20"/>
  <c r="BX108" i="20"/>
  <c r="BY108" i="20"/>
  <c r="BZ108" i="20"/>
  <c r="CA108" i="20"/>
  <c r="CB108" i="20"/>
  <c r="CC108" i="20"/>
  <c r="CD108" i="20"/>
  <c r="CE108" i="20"/>
  <c r="CF108" i="20"/>
  <c r="CG108" i="20"/>
  <c r="CH108" i="20"/>
  <c r="CI108" i="20"/>
  <c r="CJ108" i="20"/>
  <c r="CK108" i="20"/>
  <c r="CL108" i="20"/>
  <c r="CM108" i="20"/>
  <c r="CN108" i="20"/>
  <c r="CO108" i="20"/>
  <c r="CP108" i="20"/>
  <c r="CQ108" i="20"/>
  <c r="CR108" i="20"/>
  <c r="CS108" i="20"/>
  <c r="CT108" i="20"/>
  <c r="CU108" i="20"/>
  <c r="CV108" i="20"/>
  <c r="CW108" i="20"/>
  <c r="CX108" i="20"/>
  <c r="CY108" i="20"/>
  <c r="CZ108" i="20"/>
  <c r="DA108" i="20"/>
  <c r="DB108" i="20"/>
  <c r="DC108" i="20"/>
  <c r="DD108" i="20"/>
  <c r="DE108" i="20"/>
  <c r="DF108" i="20"/>
  <c r="DG108" i="20"/>
  <c r="DH108" i="20"/>
  <c r="DI108" i="20"/>
  <c r="B109" i="20"/>
  <c r="C109" i="20"/>
  <c r="F109" i="20"/>
  <c r="G109" i="20"/>
  <c r="H109" i="20"/>
  <c r="I109" i="20"/>
  <c r="J109" i="20"/>
  <c r="K109" i="20"/>
  <c r="L109" i="20"/>
  <c r="M109" i="20"/>
  <c r="N109" i="20"/>
  <c r="O109" i="20"/>
  <c r="P109" i="20"/>
  <c r="Q109" i="20"/>
  <c r="R109" i="20"/>
  <c r="S109" i="20"/>
  <c r="T109" i="20"/>
  <c r="U109" i="20"/>
  <c r="V109" i="20"/>
  <c r="W109" i="20"/>
  <c r="X109" i="20"/>
  <c r="Y109" i="20"/>
  <c r="Z109" i="20"/>
  <c r="AA109" i="20"/>
  <c r="AB109" i="20"/>
  <c r="AC109" i="20"/>
  <c r="AD109" i="20"/>
  <c r="AE109" i="20"/>
  <c r="AF109" i="20"/>
  <c r="AG109" i="20"/>
  <c r="AH109" i="20"/>
  <c r="AI109" i="20"/>
  <c r="AJ109" i="20"/>
  <c r="AK109" i="20"/>
  <c r="AL109" i="20"/>
  <c r="AM109" i="20"/>
  <c r="AN109" i="20"/>
  <c r="AO109" i="20"/>
  <c r="AP109" i="20"/>
  <c r="AQ109" i="20"/>
  <c r="AR109" i="20"/>
  <c r="AS109" i="20"/>
  <c r="AT109" i="20"/>
  <c r="AU109" i="20"/>
  <c r="AV109" i="20"/>
  <c r="AW109" i="20"/>
  <c r="AX109" i="20"/>
  <c r="AY109" i="20"/>
  <c r="AZ109" i="20"/>
  <c r="BA109" i="20"/>
  <c r="BB109" i="20"/>
  <c r="BC109" i="20"/>
  <c r="BD109" i="20"/>
  <c r="BE109" i="20"/>
  <c r="BF109" i="20"/>
  <c r="BG109" i="20"/>
  <c r="BH109" i="20"/>
  <c r="BI109" i="20"/>
  <c r="BJ109" i="20"/>
  <c r="BK109" i="20"/>
  <c r="BL109" i="20"/>
  <c r="BM109" i="20"/>
  <c r="BN109" i="20"/>
  <c r="BO109" i="20"/>
  <c r="BP109" i="20"/>
  <c r="BQ109" i="20"/>
  <c r="BR109" i="20"/>
  <c r="BS109" i="20"/>
  <c r="BT109" i="20"/>
  <c r="BU109" i="20"/>
  <c r="BV109" i="20"/>
  <c r="BW109" i="20"/>
  <c r="BX109" i="20"/>
  <c r="BY109" i="20"/>
  <c r="BZ109" i="20"/>
  <c r="CA109" i="20"/>
  <c r="CB109" i="20"/>
  <c r="CC109" i="20"/>
  <c r="CD109" i="20"/>
  <c r="CE109" i="20"/>
  <c r="CF109" i="20"/>
  <c r="CG109" i="20"/>
  <c r="CH109" i="20"/>
  <c r="CI109" i="20"/>
  <c r="CJ109" i="20"/>
  <c r="CK109" i="20"/>
  <c r="CL109" i="20"/>
  <c r="CM109" i="20"/>
  <c r="CN109" i="20"/>
  <c r="CO109" i="20"/>
  <c r="CP109" i="20"/>
  <c r="CQ109" i="20"/>
  <c r="CR109" i="20"/>
  <c r="CS109" i="20"/>
  <c r="CT109" i="20"/>
  <c r="CU109" i="20"/>
  <c r="CV109" i="20"/>
  <c r="CW109" i="20"/>
  <c r="CX109" i="20"/>
  <c r="CY109" i="20"/>
  <c r="CZ109" i="20"/>
  <c r="DA109" i="20"/>
  <c r="DB109" i="20"/>
  <c r="DC109" i="20"/>
  <c r="DD109" i="20"/>
  <c r="DE109" i="20"/>
  <c r="DF109" i="20"/>
  <c r="DG109" i="20"/>
  <c r="DH109" i="20"/>
  <c r="DI109" i="20"/>
  <c r="B110" i="20"/>
  <c r="C110" i="20"/>
  <c r="F110" i="20"/>
  <c r="G110" i="20"/>
  <c r="H110" i="20"/>
  <c r="I110" i="20"/>
  <c r="J110" i="20"/>
  <c r="K110" i="20"/>
  <c r="L110" i="20"/>
  <c r="M110" i="20"/>
  <c r="N110" i="20"/>
  <c r="O110" i="20"/>
  <c r="P110" i="20"/>
  <c r="Q110" i="20"/>
  <c r="R110" i="20"/>
  <c r="S110" i="20"/>
  <c r="T110" i="20"/>
  <c r="U110" i="20"/>
  <c r="V110" i="20"/>
  <c r="W110" i="20"/>
  <c r="X110" i="20"/>
  <c r="Y110" i="20"/>
  <c r="Z110" i="20"/>
  <c r="AA110" i="20"/>
  <c r="AB110" i="20"/>
  <c r="AC110" i="20"/>
  <c r="AD110" i="20"/>
  <c r="AE110" i="20"/>
  <c r="AF110" i="20"/>
  <c r="AG110" i="20"/>
  <c r="AH110" i="20"/>
  <c r="AI110" i="20"/>
  <c r="AJ110" i="20"/>
  <c r="AK110" i="20"/>
  <c r="AL110" i="20"/>
  <c r="AM110" i="20"/>
  <c r="AN110" i="20"/>
  <c r="AO110" i="20"/>
  <c r="AP110" i="20"/>
  <c r="AQ110" i="20"/>
  <c r="AR110" i="20"/>
  <c r="AS110" i="20"/>
  <c r="AT110" i="20"/>
  <c r="AU110" i="20"/>
  <c r="AV110" i="20"/>
  <c r="AW110" i="20"/>
  <c r="AX110" i="20"/>
  <c r="AY110" i="20"/>
  <c r="AZ110" i="20"/>
  <c r="BA110" i="20"/>
  <c r="BB110" i="20"/>
  <c r="BC110" i="20"/>
  <c r="BD110" i="20"/>
  <c r="BE110" i="20"/>
  <c r="BF110" i="20"/>
  <c r="BG110" i="20"/>
  <c r="BH110" i="20"/>
  <c r="BI110" i="20"/>
  <c r="BJ110" i="20"/>
  <c r="BK110" i="20"/>
  <c r="BL110" i="20"/>
  <c r="BM110" i="20"/>
  <c r="BN110" i="20"/>
  <c r="BO110" i="20"/>
  <c r="BP110" i="20"/>
  <c r="BQ110" i="20"/>
  <c r="BR110" i="20"/>
  <c r="BS110" i="20"/>
  <c r="BT110" i="20"/>
  <c r="BU110" i="20"/>
  <c r="BV110" i="20"/>
  <c r="BW110" i="20"/>
  <c r="BX110" i="20"/>
  <c r="BY110" i="20"/>
  <c r="BZ110" i="20"/>
  <c r="CA110" i="20"/>
  <c r="CB110" i="20"/>
  <c r="CC110" i="20"/>
  <c r="CD110" i="20"/>
  <c r="CE110" i="20"/>
  <c r="CF110" i="20"/>
  <c r="CG110" i="20"/>
  <c r="CH110" i="20"/>
  <c r="CI110" i="20"/>
  <c r="CJ110" i="20"/>
  <c r="CK110" i="20"/>
  <c r="CL110" i="20"/>
  <c r="CM110" i="20"/>
  <c r="CN110" i="20"/>
  <c r="CO110" i="20"/>
  <c r="CP110" i="20"/>
  <c r="CQ110" i="20"/>
  <c r="CR110" i="20"/>
  <c r="CS110" i="20"/>
  <c r="CT110" i="20"/>
  <c r="CU110" i="20"/>
  <c r="CV110" i="20"/>
  <c r="CW110" i="20"/>
  <c r="CX110" i="20"/>
  <c r="CY110" i="20"/>
  <c r="CZ110" i="20"/>
  <c r="DA110" i="20"/>
  <c r="DB110" i="20"/>
  <c r="DC110" i="20"/>
  <c r="DD110" i="20"/>
  <c r="DE110" i="20"/>
  <c r="DF110" i="20"/>
  <c r="DG110" i="20"/>
  <c r="DH110" i="20"/>
  <c r="DI110" i="20"/>
  <c r="B111" i="20"/>
  <c r="C111" i="20"/>
  <c r="F111" i="20"/>
  <c r="G111" i="20"/>
  <c r="H111" i="20"/>
  <c r="I111" i="20"/>
  <c r="J111" i="20"/>
  <c r="K111" i="20"/>
  <c r="L111" i="20"/>
  <c r="M111" i="20"/>
  <c r="N111" i="20"/>
  <c r="O111" i="20"/>
  <c r="P111" i="20"/>
  <c r="Q111" i="20"/>
  <c r="R111" i="20"/>
  <c r="S111" i="20"/>
  <c r="T111" i="20"/>
  <c r="U111" i="20"/>
  <c r="V111" i="20"/>
  <c r="W111" i="20"/>
  <c r="X111" i="20"/>
  <c r="Y111" i="20"/>
  <c r="Z111" i="20"/>
  <c r="AA111" i="20"/>
  <c r="AB111" i="20"/>
  <c r="AC111" i="20"/>
  <c r="AD111" i="20"/>
  <c r="AE111" i="20"/>
  <c r="AF111" i="20"/>
  <c r="AG111" i="20"/>
  <c r="AH111" i="20"/>
  <c r="AI111" i="20"/>
  <c r="AJ111" i="20"/>
  <c r="AK111" i="20"/>
  <c r="AL111" i="20"/>
  <c r="AM111" i="20"/>
  <c r="AN111" i="20"/>
  <c r="AO111" i="20"/>
  <c r="AP111" i="20"/>
  <c r="AQ111" i="20"/>
  <c r="AR111" i="20"/>
  <c r="AS111" i="20"/>
  <c r="AT111" i="20"/>
  <c r="AU111" i="20"/>
  <c r="AV111" i="20"/>
  <c r="AW111" i="20"/>
  <c r="AX111" i="20"/>
  <c r="AY111" i="20"/>
  <c r="AZ111" i="20"/>
  <c r="BA111" i="20"/>
  <c r="BB111" i="20"/>
  <c r="BC111" i="20"/>
  <c r="BD111" i="20"/>
  <c r="BE111" i="20"/>
  <c r="BF111" i="20"/>
  <c r="BG111" i="20"/>
  <c r="BH111" i="20"/>
  <c r="BI111" i="20"/>
  <c r="BJ111" i="20"/>
  <c r="BK111" i="20"/>
  <c r="BL111" i="20"/>
  <c r="BM111" i="20"/>
  <c r="BN111" i="20"/>
  <c r="BO111" i="20"/>
  <c r="BP111" i="20"/>
  <c r="BQ111" i="20"/>
  <c r="BR111" i="20"/>
  <c r="BS111" i="20"/>
  <c r="BT111" i="20"/>
  <c r="BU111" i="20"/>
  <c r="BV111" i="20"/>
  <c r="BW111" i="20"/>
  <c r="BX111" i="20"/>
  <c r="BY111" i="20"/>
  <c r="BZ111" i="20"/>
  <c r="CA111" i="20"/>
  <c r="CB111" i="20"/>
  <c r="CC111" i="20"/>
  <c r="CD111" i="20"/>
  <c r="CE111" i="20"/>
  <c r="CF111" i="20"/>
  <c r="CG111" i="20"/>
  <c r="CH111" i="20"/>
  <c r="CI111" i="20"/>
  <c r="CJ111" i="20"/>
  <c r="CK111" i="20"/>
  <c r="CL111" i="20"/>
  <c r="CM111" i="20"/>
  <c r="CN111" i="20"/>
  <c r="CO111" i="20"/>
  <c r="CP111" i="20"/>
  <c r="CQ111" i="20"/>
  <c r="CR111" i="20"/>
  <c r="CS111" i="20"/>
  <c r="CT111" i="20"/>
  <c r="CU111" i="20"/>
  <c r="CV111" i="20"/>
  <c r="CW111" i="20"/>
  <c r="CX111" i="20"/>
  <c r="CY111" i="20"/>
  <c r="CZ111" i="20"/>
  <c r="DA111" i="20"/>
  <c r="DB111" i="20"/>
  <c r="DC111" i="20"/>
  <c r="DD111" i="20"/>
  <c r="DE111" i="20"/>
  <c r="DF111" i="20"/>
  <c r="DG111" i="20"/>
  <c r="DH111" i="20"/>
  <c r="DI111" i="20"/>
  <c r="B112" i="20"/>
  <c r="C112" i="20"/>
  <c r="F112" i="20"/>
  <c r="G112" i="20"/>
  <c r="H112" i="20"/>
  <c r="I112" i="20"/>
  <c r="J112" i="20"/>
  <c r="K112" i="20"/>
  <c r="L112" i="20"/>
  <c r="M112" i="20"/>
  <c r="N112" i="20"/>
  <c r="O112" i="20"/>
  <c r="P112" i="20"/>
  <c r="Q112" i="20"/>
  <c r="R112" i="20"/>
  <c r="S112" i="20"/>
  <c r="T112" i="20"/>
  <c r="U112" i="20"/>
  <c r="V112" i="20"/>
  <c r="W112" i="20"/>
  <c r="X112" i="20"/>
  <c r="Y112" i="20"/>
  <c r="Z112" i="20"/>
  <c r="AA112" i="20"/>
  <c r="AB112" i="20"/>
  <c r="AC112" i="20"/>
  <c r="AD112" i="20"/>
  <c r="AE112" i="20"/>
  <c r="AF112" i="20"/>
  <c r="AG112" i="20"/>
  <c r="AH112" i="20"/>
  <c r="AI112" i="20"/>
  <c r="AJ112" i="20"/>
  <c r="AK112" i="20"/>
  <c r="AL112" i="20"/>
  <c r="AM112" i="20"/>
  <c r="AN112" i="20"/>
  <c r="AO112" i="20"/>
  <c r="AP112" i="20"/>
  <c r="AQ112" i="20"/>
  <c r="AR112" i="20"/>
  <c r="AS112" i="20"/>
  <c r="AT112" i="20"/>
  <c r="AU112" i="20"/>
  <c r="AV112" i="20"/>
  <c r="AW112" i="20"/>
  <c r="AX112" i="20"/>
  <c r="AY112" i="20"/>
  <c r="AZ112" i="20"/>
  <c r="BA112" i="20"/>
  <c r="BB112" i="20"/>
  <c r="BC112" i="20"/>
  <c r="BD112" i="20"/>
  <c r="BE112" i="20"/>
  <c r="BF112" i="20"/>
  <c r="BG112" i="20"/>
  <c r="BH112" i="20"/>
  <c r="BI112" i="20"/>
  <c r="BJ112" i="20"/>
  <c r="BK112" i="20"/>
  <c r="BL112" i="20"/>
  <c r="BM112" i="20"/>
  <c r="BN112" i="20"/>
  <c r="BO112" i="20"/>
  <c r="BP112" i="20"/>
  <c r="BQ112" i="20"/>
  <c r="BR112" i="20"/>
  <c r="BS112" i="20"/>
  <c r="BT112" i="20"/>
  <c r="BU112" i="20"/>
  <c r="BV112" i="20"/>
  <c r="BW112" i="20"/>
  <c r="BX112" i="20"/>
  <c r="BY112" i="20"/>
  <c r="BZ112" i="20"/>
  <c r="CA112" i="20"/>
  <c r="CB112" i="20"/>
  <c r="CC112" i="20"/>
  <c r="CD112" i="20"/>
  <c r="CE112" i="20"/>
  <c r="CF112" i="20"/>
  <c r="CG112" i="20"/>
  <c r="CH112" i="20"/>
  <c r="CI112" i="20"/>
  <c r="CJ112" i="20"/>
  <c r="CK112" i="20"/>
  <c r="CL112" i="20"/>
  <c r="CM112" i="20"/>
  <c r="CN112" i="20"/>
  <c r="CO112" i="20"/>
  <c r="CP112" i="20"/>
  <c r="CQ112" i="20"/>
  <c r="CR112" i="20"/>
  <c r="CS112" i="20"/>
  <c r="CT112" i="20"/>
  <c r="CU112" i="20"/>
  <c r="CV112" i="20"/>
  <c r="CW112" i="20"/>
  <c r="CX112" i="20"/>
  <c r="CY112" i="20"/>
  <c r="CZ112" i="20"/>
  <c r="DA112" i="20"/>
  <c r="DB112" i="20"/>
  <c r="DC112" i="20"/>
  <c r="DD112" i="20"/>
  <c r="DE112" i="20"/>
  <c r="DF112" i="20"/>
  <c r="DG112" i="20"/>
  <c r="DH112" i="20"/>
  <c r="DI112" i="20"/>
  <c r="B113" i="20"/>
  <c r="F113" i="20"/>
  <c r="G113" i="20"/>
  <c r="H113" i="20"/>
  <c r="I113" i="20"/>
  <c r="J113" i="20"/>
  <c r="K113" i="20"/>
  <c r="L113" i="20"/>
  <c r="M113" i="20"/>
  <c r="N113" i="20"/>
  <c r="O113" i="20"/>
  <c r="P113" i="20"/>
  <c r="Q113" i="20"/>
  <c r="R113" i="20"/>
  <c r="S113" i="20"/>
  <c r="T113" i="20"/>
  <c r="U113" i="20"/>
  <c r="V113" i="20"/>
  <c r="W113" i="20"/>
  <c r="X113" i="20"/>
  <c r="Y113" i="20"/>
  <c r="Z113" i="20"/>
  <c r="AA113" i="20"/>
  <c r="AB113" i="20"/>
  <c r="AC113" i="20"/>
  <c r="AD113" i="20"/>
  <c r="AE113" i="20"/>
  <c r="AF113" i="20"/>
  <c r="AG113" i="20"/>
  <c r="AH113" i="20"/>
  <c r="AI113" i="20"/>
  <c r="AK113" i="20"/>
  <c r="AL113" i="20"/>
  <c r="AO113" i="20"/>
  <c r="AP113" i="20"/>
  <c r="AQ113" i="20"/>
  <c r="AR113" i="20"/>
  <c r="AS113" i="20"/>
  <c r="AT113" i="20"/>
  <c r="AU113" i="20"/>
  <c r="AV113" i="20"/>
  <c r="AW113" i="20"/>
  <c r="AX113" i="20"/>
  <c r="AY113" i="20"/>
  <c r="AZ113" i="20"/>
  <c r="BA113" i="20"/>
  <c r="BB113" i="20"/>
  <c r="BC113" i="20"/>
  <c r="BD113" i="20"/>
  <c r="BE113" i="20"/>
  <c r="BF113" i="20"/>
  <c r="BG113" i="20"/>
  <c r="BH113" i="20"/>
  <c r="BI113" i="20"/>
  <c r="BJ113" i="20"/>
  <c r="BK113" i="20"/>
  <c r="BL113" i="20"/>
  <c r="BM113" i="20"/>
  <c r="BN113" i="20"/>
  <c r="BO113" i="20"/>
  <c r="BP113" i="20"/>
  <c r="BQ113" i="20"/>
  <c r="BR113" i="20"/>
  <c r="BS113" i="20"/>
  <c r="BT113" i="20"/>
  <c r="BU113" i="20"/>
  <c r="BV113" i="20"/>
  <c r="BW113" i="20"/>
  <c r="BX113" i="20"/>
  <c r="BY113" i="20"/>
  <c r="BZ113" i="20"/>
  <c r="CA113" i="20"/>
  <c r="CB113" i="20"/>
  <c r="CC113" i="20"/>
  <c r="CD113" i="20"/>
  <c r="CE113" i="20"/>
  <c r="CF113" i="20"/>
  <c r="CG113" i="20"/>
  <c r="CH113" i="20"/>
  <c r="CI113" i="20"/>
  <c r="CJ113" i="20"/>
  <c r="CK113" i="20"/>
  <c r="CL113" i="20"/>
  <c r="CM113" i="20"/>
  <c r="CN113" i="20"/>
  <c r="CO113" i="20"/>
  <c r="CP113" i="20"/>
  <c r="CQ113" i="20"/>
  <c r="CR113" i="20"/>
  <c r="CS113" i="20"/>
  <c r="CT113" i="20"/>
  <c r="CU113" i="20"/>
  <c r="CV113" i="20"/>
  <c r="CW113" i="20"/>
  <c r="CX113" i="20"/>
  <c r="CY113" i="20"/>
  <c r="CZ113" i="20"/>
  <c r="DA113" i="20"/>
  <c r="DB113" i="20"/>
  <c r="DC113" i="20"/>
  <c r="DD113" i="20"/>
  <c r="DE113" i="20"/>
  <c r="DF113" i="20"/>
  <c r="DG113" i="20"/>
  <c r="DH113" i="20"/>
  <c r="F2" i="20"/>
  <c r="G2" i="20"/>
  <c r="H2" i="20"/>
  <c r="I2" i="20"/>
  <c r="J2" i="20"/>
  <c r="K2" i="20"/>
  <c r="L2" i="20"/>
  <c r="M2" i="20"/>
  <c r="N2" i="20"/>
  <c r="O2" i="20"/>
  <c r="P2" i="20"/>
  <c r="Q2" i="20"/>
  <c r="R2" i="20"/>
  <c r="S2" i="20"/>
  <c r="T2" i="20"/>
  <c r="U2" i="20"/>
  <c r="V2" i="20"/>
  <c r="W2" i="20"/>
  <c r="X2" i="20"/>
  <c r="Y2" i="20"/>
  <c r="Z2" i="20"/>
  <c r="AA2" i="20"/>
  <c r="AB2" i="20"/>
  <c r="AC2" i="20"/>
  <c r="AD2" i="20"/>
  <c r="AE2" i="20"/>
  <c r="AF2" i="20"/>
  <c r="AG2" i="20"/>
  <c r="AH2" i="20"/>
  <c r="AI2" i="20"/>
  <c r="AJ2" i="20"/>
  <c r="AK2" i="20"/>
  <c r="AL2" i="20"/>
  <c r="AM2" i="20"/>
  <c r="AN2" i="20"/>
  <c r="AO2" i="20"/>
  <c r="AP2" i="20"/>
  <c r="AQ2" i="20"/>
  <c r="AR2" i="20"/>
  <c r="AS2" i="20"/>
  <c r="AT2" i="20"/>
  <c r="AU2" i="20"/>
  <c r="AV2" i="20"/>
  <c r="AW2" i="20"/>
  <c r="AX2" i="20"/>
  <c r="AY2" i="20"/>
  <c r="AZ2" i="20"/>
  <c r="BA2" i="20"/>
  <c r="BB2" i="20"/>
  <c r="BC2" i="20"/>
  <c r="BD2" i="20"/>
  <c r="BE2" i="20"/>
  <c r="BF2" i="20"/>
  <c r="BG2" i="20"/>
  <c r="BH2" i="20"/>
  <c r="BI2" i="20"/>
  <c r="BJ2" i="20"/>
  <c r="BK2" i="20"/>
  <c r="BL2" i="20"/>
  <c r="BM2" i="20"/>
  <c r="BN2" i="20"/>
  <c r="BO2" i="20"/>
  <c r="BP2" i="20"/>
  <c r="BQ2" i="20"/>
  <c r="BR2" i="20"/>
  <c r="BS2" i="20"/>
  <c r="BT2" i="20"/>
  <c r="BU2" i="20"/>
  <c r="BV2" i="20"/>
  <c r="BW2" i="20"/>
  <c r="BX2" i="20"/>
  <c r="BY2" i="20"/>
  <c r="BZ2" i="20"/>
  <c r="CA2" i="20"/>
  <c r="CB2" i="20"/>
  <c r="CC2" i="20"/>
  <c r="CD2" i="20"/>
  <c r="CE2" i="20"/>
  <c r="CF2" i="20"/>
  <c r="CG2" i="20"/>
  <c r="CH2" i="20"/>
  <c r="CI2" i="20"/>
  <c r="CJ2" i="20"/>
  <c r="CK2" i="20"/>
  <c r="CL2" i="20"/>
  <c r="CM2" i="20"/>
  <c r="CN2" i="20"/>
  <c r="CO2" i="20"/>
  <c r="CP2" i="20"/>
  <c r="CQ2" i="20"/>
  <c r="CR2" i="20"/>
  <c r="CS2" i="20"/>
  <c r="CT2" i="20"/>
  <c r="CU2" i="20"/>
  <c r="CV2" i="20"/>
  <c r="CW2" i="20"/>
  <c r="CX2" i="20"/>
  <c r="CY2" i="20"/>
  <c r="CZ2" i="20"/>
  <c r="DA2" i="20"/>
  <c r="DB2" i="20"/>
  <c r="DC2" i="20"/>
  <c r="DD2" i="20"/>
  <c r="DE2" i="20"/>
  <c r="DF2" i="20"/>
  <c r="DG2" i="20"/>
  <c r="DH2" i="20"/>
  <c r="DI2" i="20"/>
  <c r="B2" i="20"/>
  <c r="CT6" i="18"/>
  <c r="CU6" i="18"/>
  <c r="CV6" i="18"/>
  <c r="CW6" i="18"/>
  <c r="CS6" i="18"/>
  <c r="C3" i="19"/>
  <c r="D3" i="19"/>
  <c r="E3" i="19"/>
  <c r="F3" i="19"/>
  <c r="G3" i="19"/>
  <c r="E2" i="19"/>
  <c r="F2" i="19"/>
  <c r="G2" i="19"/>
  <c r="D2" i="19"/>
  <c r="C2" i="19"/>
  <c r="G2" i="18"/>
  <c r="H2" i="18"/>
  <c r="I2" i="18"/>
  <c r="J2" i="18"/>
  <c r="K2" i="18"/>
  <c r="L2" i="18"/>
  <c r="M2" i="18"/>
  <c r="N2" i="18"/>
  <c r="O2" i="18"/>
  <c r="P2" i="18"/>
  <c r="Q2" i="18"/>
  <c r="R2" i="18"/>
  <c r="S2" i="18"/>
  <c r="T2" i="18"/>
  <c r="U2" i="18"/>
  <c r="V2" i="18"/>
  <c r="W2" i="18"/>
  <c r="X2" i="18"/>
  <c r="Y2" i="18"/>
  <c r="Z2" i="18"/>
  <c r="AA2" i="18"/>
  <c r="AB2" i="18"/>
  <c r="AC2" i="18"/>
  <c r="AD2" i="18"/>
  <c r="AE2" i="18"/>
  <c r="AF2" i="18"/>
  <c r="AG2" i="18"/>
  <c r="AH2" i="18"/>
  <c r="AI2" i="18"/>
  <c r="AJ2" i="18"/>
  <c r="AK2" i="18"/>
  <c r="AL2" i="18"/>
  <c r="AM2" i="18"/>
  <c r="AN2" i="18"/>
  <c r="AO2" i="18"/>
  <c r="AP2" i="18"/>
  <c r="AQ2" i="18"/>
  <c r="AR2" i="18"/>
  <c r="AS2" i="18"/>
  <c r="AT2" i="18"/>
  <c r="AU2" i="18"/>
  <c r="AV2" i="18"/>
  <c r="AW2" i="18"/>
  <c r="AX2" i="18"/>
  <c r="AY2" i="18"/>
  <c r="AZ2" i="18"/>
  <c r="BA2" i="18"/>
  <c r="BB2" i="18"/>
  <c r="BC2" i="18"/>
  <c r="BD2" i="18"/>
  <c r="BE2" i="18"/>
  <c r="BF2" i="18"/>
  <c r="BG2" i="18"/>
  <c r="BH2" i="18"/>
  <c r="BI2" i="18"/>
  <c r="BJ2" i="18"/>
  <c r="BK2" i="18"/>
  <c r="BL2" i="18"/>
  <c r="BM2" i="18"/>
  <c r="BN2" i="18"/>
  <c r="BO2" i="18"/>
  <c r="BP2" i="18"/>
  <c r="BQ2" i="18"/>
  <c r="BR2" i="18"/>
  <c r="BS2" i="18"/>
  <c r="BT2" i="18"/>
  <c r="BU2" i="18"/>
  <c r="BV2" i="18"/>
  <c r="BW2" i="18"/>
  <c r="BX2" i="18"/>
  <c r="BY2" i="18"/>
  <c r="BZ2" i="18"/>
  <c r="CA2" i="18"/>
  <c r="CB2" i="18"/>
  <c r="CC2" i="18"/>
  <c r="CD2" i="18"/>
  <c r="CE2" i="18"/>
  <c r="CF2" i="18"/>
  <c r="CG2" i="18"/>
  <c r="CH2" i="18"/>
  <c r="CI2" i="18"/>
  <c r="CJ2" i="18"/>
  <c r="CK2" i="18"/>
  <c r="CL2" i="18"/>
  <c r="CM2" i="18"/>
  <c r="CN2" i="18"/>
  <c r="CO2" i="18"/>
  <c r="CP2" i="18"/>
  <c r="CQ2" i="18"/>
  <c r="CR2" i="18"/>
  <c r="CS2" i="18"/>
  <c r="CT2" i="18"/>
  <c r="CU2" i="18"/>
  <c r="CV2" i="18"/>
  <c r="CW2" i="18"/>
  <c r="CX2" i="18"/>
  <c r="CY2" i="18"/>
  <c r="CZ2" i="18"/>
  <c r="DA2" i="18"/>
  <c r="DB2" i="18"/>
  <c r="DC2" i="18"/>
  <c r="DD2" i="18"/>
  <c r="DE2" i="18"/>
  <c r="DF2" i="18"/>
  <c r="DG2" i="18"/>
  <c r="DH2" i="18"/>
  <c r="DI2"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AH3" i="18"/>
  <c r="AI3" i="18"/>
  <c r="AK3" i="18"/>
  <c r="AL3" i="18"/>
  <c r="AM3" i="18"/>
  <c r="AO3" i="18"/>
  <c r="AP3" i="18"/>
  <c r="AQ3" i="18"/>
  <c r="AR3" i="18"/>
  <c r="AS3" i="18"/>
  <c r="AT3" i="18"/>
  <c r="AU3" i="18"/>
  <c r="AV3" i="18"/>
  <c r="AW3" i="18"/>
  <c r="AX3" i="18"/>
  <c r="AY3" i="18"/>
  <c r="AZ3" i="18"/>
  <c r="BA3" i="18"/>
  <c r="BB3" i="18"/>
  <c r="BC3" i="18"/>
  <c r="BD3" i="18"/>
  <c r="BE3" i="18"/>
  <c r="BF3" i="18"/>
  <c r="BG3" i="18"/>
  <c r="BH3" i="18"/>
  <c r="BI3" i="18"/>
  <c r="BJ3" i="18"/>
  <c r="BK3" i="18"/>
  <c r="BL3" i="18"/>
  <c r="BM3" i="18"/>
  <c r="BN3" i="18"/>
  <c r="BO3" i="18"/>
  <c r="BP3" i="18"/>
  <c r="BQ3" i="18"/>
  <c r="BR3" i="18"/>
  <c r="BS3" i="18"/>
  <c r="BT3" i="18"/>
  <c r="BU3" i="18"/>
  <c r="BV3" i="18"/>
  <c r="BW3" i="18"/>
  <c r="BX3" i="18"/>
  <c r="BY3" i="18"/>
  <c r="BZ3" i="18"/>
  <c r="CA3" i="18"/>
  <c r="CB3" i="18"/>
  <c r="CC3" i="18"/>
  <c r="CD3" i="18"/>
  <c r="CE3" i="18"/>
  <c r="CF3" i="18"/>
  <c r="CG3" i="18"/>
  <c r="CH3" i="18"/>
  <c r="CI3" i="18"/>
  <c r="CJ3" i="18"/>
  <c r="CK3" i="18"/>
  <c r="CL3" i="18"/>
  <c r="CM3" i="18"/>
  <c r="CN3" i="18"/>
  <c r="CO3" i="18"/>
  <c r="CP3" i="18"/>
  <c r="CQ3" i="18"/>
  <c r="CR3" i="18"/>
  <c r="CX3" i="18"/>
  <c r="CY3" i="18"/>
  <c r="CZ3" i="18"/>
  <c r="DA3" i="18"/>
  <c r="DB3" i="18"/>
  <c r="DC3" i="18"/>
  <c r="DD3" i="18"/>
  <c r="DE3" i="18"/>
  <c r="DF3" i="18"/>
  <c r="DG3" i="18"/>
  <c r="DH3" i="18"/>
  <c r="G4" i="18"/>
  <c r="H4" i="18"/>
  <c r="I4" i="18"/>
  <c r="J4" i="18"/>
  <c r="K4" i="18"/>
  <c r="L4" i="18"/>
  <c r="M4" i="18"/>
  <c r="N4" i="18"/>
  <c r="P4" i="18"/>
  <c r="Q4" i="18"/>
  <c r="R4" i="18"/>
  <c r="S4" i="18"/>
  <c r="T4" i="18"/>
  <c r="U4" i="18"/>
  <c r="V4" i="18"/>
  <c r="W4" i="18"/>
  <c r="X4" i="18"/>
  <c r="Y4" i="18"/>
  <c r="Z4" i="18"/>
  <c r="AA4" i="18"/>
  <c r="AB4" i="18"/>
  <c r="AC4" i="18"/>
  <c r="AD4" i="18"/>
  <c r="AE4" i="18"/>
  <c r="AF4" i="18"/>
  <c r="AG4" i="18"/>
  <c r="AH4" i="18"/>
  <c r="AI4" i="18"/>
  <c r="AK4" i="18"/>
  <c r="AL4" i="18"/>
  <c r="AM4" i="18"/>
  <c r="AO4" i="18"/>
  <c r="AP4" i="18"/>
  <c r="AQ4" i="18"/>
  <c r="AR4" i="18"/>
  <c r="AS4" i="18"/>
  <c r="AT4" i="18"/>
  <c r="AU4" i="18"/>
  <c r="AV4" i="18"/>
  <c r="AW4" i="18"/>
  <c r="AX4" i="18"/>
  <c r="AY4" i="18"/>
  <c r="AZ4" i="18"/>
  <c r="BA4" i="18"/>
  <c r="BB4" i="18"/>
  <c r="BC4" i="18"/>
  <c r="BD4" i="18"/>
  <c r="BE4" i="18"/>
  <c r="BF4" i="18"/>
  <c r="BG4" i="18"/>
  <c r="BH4" i="18"/>
  <c r="BI4" i="18"/>
  <c r="BJ4" i="18"/>
  <c r="BK4" i="18"/>
  <c r="BL4" i="18"/>
  <c r="BM4" i="18"/>
  <c r="BN4" i="18"/>
  <c r="BO4" i="18"/>
  <c r="BP4" i="18"/>
  <c r="BQ4" i="18"/>
  <c r="BR4" i="18"/>
  <c r="BS4" i="18"/>
  <c r="BT4" i="18"/>
  <c r="BU4" i="18"/>
  <c r="BV4" i="18"/>
  <c r="BW4" i="18"/>
  <c r="BX4" i="18"/>
  <c r="BY4" i="18"/>
  <c r="BZ4" i="18"/>
  <c r="CA4" i="18"/>
  <c r="CB4" i="18"/>
  <c r="CC4" i="18"/>
  <c r="CD4" i="18"/>
  <c r="CE4" i="18"/>
  <c r="CF4" i="18"/>
  <c r="CG4" i="18"/>
  <c r="CH4" i="18"/>
  <c r="CI4" i="18"/>
  <c r="CJ4" i="18"/>
  <c r="CK4" i="18"/>
  <c r="CL4" i="18"/>
  <c r="CM4" i="18"/>
  <c r="CN4" i="18"/>
  <c r="CO4" i="18"/>
  <c r="CP4" i="18"/>
  <c r="CQ4" i="18"/>
  <c r="CR4" i="18"/>
  <c r="CX4" i="18"/>
  <c r="CY4" i="18"/>
  <c r="CZ4" i="18"/>
  <c r="DA4" i="18"/>
  <c r="DD4" i="18"/>
  <c r="DE4" i="18"/>
  <c r="DF4" i="18"/>
  <c r="DG4" i="18"/>
  <c r="DH4" i="18"/>
  <c r="G5" i="18"/>
  <c r="H5" i="18"/>
  <c r="I5" i="18"/>
  <c r="J5" i="18"/>
  <c r="K5" i="18"/>
  <c r="L5" i="18"/>
  <c r="M5" i="18"/>
  <c r="N5" i="18"/>
  <c r="P5" i="18"/>
  <c r="Q5" i="18"/>
  <c r="R5" i="18"/>
  <c r="S5" i="18"/>
  <c r="T5" i="18"/>
  <c r="U5" i="18"/>
  <c r="V5" i="18"/>
  <c r="W5" i="18"/>
  <c r="X5" i="18"/>
  <c r="Y5" i="18"/>
  <c r="Z5" i="18"/>
  <c r="AA5" i="18"/>
  <c r="AB5" i="18"/>
  <c r="AC5" i="18"/>
  <c r="AD5" i="18"/>
  <c r="AE5" i="18"/>
  <c r="AF5" i="18"/>
  <c r="AG5" i="18"/>
  <c r="AH5" i="18"/>
  <c r="AI5" i="18"/>
  <c r="AK5" i="18"/>
  <c r="AL5" i="18"/>
  <c r="AM5" i="18"/>
  <c r="AO5" i="18"/>
  <c r="AP5" i="18"/>
  <c r="AQ5" i="18"/>
  <c r="AR5" i="18"/>
  <c r="AS5" i="18"/>
  <c r="AT5" i="18"/>
  <c r="AU5" i="18"/>
  <c r="AV5" i="18"/>
  <c r="AW5" i="18"/>
  <c r="AX5" i="18"/>
  <c r="AY5" i="18"/>
  <c r="AZ5" i="18"/>
  <c r="BA5" i="18"/>
  <c r="BB5" i="18"/>
  <c r="BC5" i="18"/>
  <c r="BD5" i="18"/>
  <c r="BE5" i="18"/>
  <c r="BF5" i="18"/>
  <c r="BG5" i="18"/>
  <c r="BH5" i="18"/>
  <c r="BI5" i="18"/>
  <c r="BJ5" i="18"/>
  <c r="BK5" i="18"/>
  <c r="BL5" i="18"/>
  <c r="BM5" i="18"/>
  <c r="BN5" i="18"/>
  <c r="BO5" i="18"/>
  <c r="BP5" i="18"/>
  <c r="BQ5" i="18"/>
  <c r="BR5" i="18"/>
  <c r="BS5" i="18"/>
  <c r="BT5" i="18"/>
  <c r="BU5" i="18"/>
  <c r="BV5" i="18"/>
  <c r="BW5" i="18"/>
  <c r="BX5" i="18"/>
  <c r="BY5" i="18"/>
  <c r="BZ5" i="18"/>
  <c r="CA5" i="18"/>
  <c r="CB5" i="18"/>
  <c r="CC5" i="18"/>
  <c r="CD5" i="18"/>
  <c r="CE5" i="18"/>
  <c r="CF5" i="18"/>
  <c r="CG5" i="18"/>
  <c r="CH5" i="18"/>
  <c r="CI5" i="18"/>
  <c r="CJ5" i="18"/>
  <c r="CK5" i="18"/>
  <c r="CL5" i="18"/>
  <c r="CM5" i="18"/>
  <c r="CN5" i="18"/>
  <c r="CO5" i="18"/>
  <c r="CP5" i="18"/>
  <c r="CQ5" i="18"/>
  <c r="CR5" i="18"/>
  <c r="CX5" i="18"/>
  <c r="CY5" i="18"/>
  <c r="CZ5" i="18"/>
  <c r="DA5" i="18"/>
  <c r="DD5" i="18"/>
  <c r="DE5" i="18"/>
  <c r="DF5" i="18"/>
  <c r="DG5" i="18"/>
  <c r="DH5" i="18"/>
  <c r="G6" i="18"/>
  <c r="H6" i="18"/>
  <c r="I6" i="18"/>
  <c r="J6" i="18"/>
  <c r="K6" i="18"/>
  <c r="L6" i="18"/>
  <c r="M6" i="18"/>
  <c r="N6" i="18"/>
  <c r="O6" i="18"/>
  <c r="P6" i="18"/>
  <c r="Q6" i="18"/>
  <c r="R6" i="18"/>
  <c r="S6" i="18"/>
  <c r="T6" i="18"/>
  <c r="U6" i="18"/>
  <c r="V6" i="18"/>
  <c r="W6" i="18"/>
  <c r="X6" i="18"/>
  <c r="Y6" i="18"/>
  <c r="Z6" i="18"/>
  <c r="AA6" i="18"/>
  <c r="AB6" i="18"/>
  <c r="AC6" i="18"/>
  <c r="AD6" i="18"/>
  <c r="AE6" i="18"/>
  <c r="AF6" i="18"/>
  <c r="AG6" i="18"/>
  <c r="AH6" i="18"/>
  <c r="AI6" i="18"/>
  <c r="AJ6" i="18"/>
  <c r="AK6" i="18"/>
  <c r="AL6" i="18"/>
  <c r="AM6" i="18"/>
  <c r="AN6" i="18"/>
  <c r="AO6" i="18"/>
  <c r="AP6" i="18"/>
  <c r="AQ6" i="18"/>
  <c r="AR6" i="18"/>
  <c r="AS6" i="18"/>
  <c r="AT6" i="18"/>
  <c r="AU6" i="18"/>
  <c r="AV6" i="18"/>
  <c r="AW6" i="18"/>
  <c r="AX6" i="18"/>
  <c r="AY6" i="18"/>
  <c r="AZ6" i="18"/>
  <c r="BA6" i="18"/>
  <c r="BB6" i="18"/>
  <c r="BC6" i="18"/>
  <c r="BD6" i="18"/>
  <c r="BE6" i="18"/>
  <c r="BF6" i="18"/>
  <c r="BG6" i="18"/>
  <c r="BH6" i="18"/>
  <c r="BI6" i="18"/>
  <c r="BJ6" i="18"/>
  <c r="BK6" i="18"/>
  <c r="BL6" i="18"/>
  <c r="BM6" i="18"/>
  <c r="BN6" i="18"/>
  <c r="BO6" i="18"/>
  <c r="BP6" i="18"/>
  <c r="BQ6" i="18"/>
  <c r="BR6" i="18"/>
  <c r="BS6" i="18"/>
  <c r="BT6" i="18"/>
  <c r="BU6" i="18"/>
  <c r="BV6" i="18"/>
  <c r="BW6" i="18"/>
  <c r="BX6" i="18"/>
  <c r="BY6" i="18"/>
  <c r="BZ6" i="18"/>
  <c r="CA6" i="18"/>
  <c r="CB6" i="18"/>
  <c r="CC6" i="18"/>
  <c r="CD6" i="18"/>
  <c r="CE6" i="18"/>
  <c r="CF6" i="18"/>
  <c r="CG6" i="18"/>
  <c r="CH6" i="18"/>
  <c r="CI6" i="18"/>
  <c r="CJ6" i="18"/>
  <c r="CK6" i="18"/>
  <c r="CL6" i="18"/>
  <c r="CM6" i="18"/>
  <c r="CN6" i="18"/>
  <c r="CO6" i="18"/>
  <c r="CP6" i="18"/>
  <c r="CQ6" i="18"/>
  <c r="CR6" i="18"/>
  <c r="CX6" i="18"/>
  <c r="CY6" i="18"/>
  <c r="CZ6" i="18"/>
  <c r="DA6" i="18"/>
  <c r="DB6" i="18"/>
  <c r="DC6" i="18"/>
  <c r="DD6" i="18"/>
  <c r="DE6" i="18"/>
  <c r="DF6" i="18"/>
  <c r="DG6" i="18"/>
  <c r="DH6" i="18"/>
  <c r="DI6" i="18"/>
  <c r="G7" i="18"/>
  <c r="H7" i="18"/>
  <c r="I7" i="18"/>
  <c r="J7" i="18"/>
  <c r="K7" i="18"/>
  <c r="L7" i="18"/>
  <c r="M7" i="18"/>
  <c r="N7" i="18"/>
  <c r="O7" i="18"/>
  <c r="P7" i="18"/>
  <c r="Q7" i="18"/>
  <c r="R7" i="18"/>
  <c r="S7" i="18"/>
  <c r="T7" i="18"/>
  <c r="U7" i="18"/>
  <c r="V7" i="18"/>
  <c r="W7" i="18"/>
  <c r="X7" i="18"/>
  <c r="Y7" i="18"/>
  <c r="Z7" i="18"/>
  <c r="AA7" i="18"/>
  <c r="AB7" i="18"/>
  <c r="AC7" i="18"/>
  <c r="AD7" i="18"/>
  <c r="AE7" i="18"/>
  <c r="AF7" i="18"/>
  <c r="AG7" i="18"/>
  <c r="AH7" i="18"/>
  <c r="AI7" i="18"/>
  <c r="AJ7" i="18"/>
  <c r="AK7" i="18"/>
  <c r="AL7" i="18"/>
  <c r="AM7" i="18"/>
  <c r="AN7" i="18"/>
  <c r="AO7" i="18"/>
  <c r="AP7" i="18"/>
  <c r="AQ7" i="18"/>
  <c r="AR7" i="18"/>
  <c r="AS7" i="18"/>
  <c r="AT7" i="18"/>
  <c r="AU7" i="18"/>
  <c r="AV7" i="18"/>
  <c r="AW7" i="18"/>
  <c r="AX7" i="18"/>
  <c r="AY7" i="18"/>
  <c r="AZ7" i="18"/>
  <c r="BA7" i="18"/>
  <c r="BB7" i="18"/>
  <c r="BC7" i="18"/>
  <c r="BD7" i="18"/>
  <c r="BE7" i="18"/>
  <c r="BF7" i="18"/>
  <c r="BG7" i="18"/>
  <c r="BH7" i="18"/>
  <c r="BI7" i="18"/>
  <c r="BJ7" i="18"/>
  <c r="BK7" i="18"/>
  <c r="BL7" i="18"/>
  <c r="BM7" i="18"/>
  <c r="BN7" i="18"/>
  <c r="BO7" i="18"/>
  <c r="BP7" i="18"/>
  <c r="BQ7" i="18"/>
  <c r="BR7" i="18"/>
  <c r="BS7" i="18"/>
  <c r="BT7" i="18"/>
  <c r="BU7" i="18"/>
  <c r="BV7" i="18"/>
  <c r="BW7" i="18"/>
  <c r="BX7" i="18"/>
  <c r="BY7" i="18"/>
  <c r="BZ7" i="18"/>
  <c r="CA7" i="18"/>
  <c r="CB7" i="18"/>
  <c r="CC7" i="18"/>
  <c r="CD7" i="18"/>
  <c r="CE7" i="18"/>
  <c r="CF7" i="18"/>
  <c r="CG7" i="18"/>
  <c r="CH7" i="18"/>
  <c r="CI7" i="18"/>
  <c r="CJ7" i="18"/>
  <c r="CK7" i="18"/>
  <c r="CL7" i="18"/>
  <c r="CM7" i="18"/>
  <c r="CN7" i="18"/>
  <c r="CO7" i="18"/>
  <c r="CP7" i="18"/>
  <c r="CQ7" i="18"/>
  <c r="CR7" i="18"/>
  <c r="CS7" i="18"/>
  <c r="CT7" i="18"/>
  <c r="CU7" i="18"/>
  <c r="CV7" i="18"/>
  <c r="CW7" i="18"/>
  <c r="CX7" i="18"/>
  <c r="CY7" i="18"/>
  <c r="CZ7" i="18"/>
  <c r="DA7" i="18"/>
  <c r="DB7" i="18"/>
  <c r="DC7" i="18"/>
  <c r="DD7" i="18"/>
  <c r="DE7" i="18"/>
  <c r="DF7" i="18"/>
  <c r="DG7" i="18"/>
  <c r="DH7" i="18"/>
  <c r="DI7"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AH8" i="18"/>
  <c r="AI8" i="18"/>
  <c r="AJ8" i="18"/>
  <c r="AK8" i="18"/>
  <c r="AL8" i="18"/>
  <c r="AM8" i="18"/>
  <c r="AN8" i="18"/>
  <c r="AO8" i="18"/>
  <c r="AP8" i="18"/>
  <c r="AQ8" i="18"/>
  <c r="AR8" i="18"/>
  <c r="AS8" i="18"/>
  <c r="AT8" i="18"/>
  <c r="AU8" i="18"/>
  <c r="AV8" i="18"/>
  <c r="AW8" i="18"/>
  <c r="AX8" i="18"/>
  <c r="AY8" i="18"/>
  <c r="AZ8" i="18"/>
  <c r="BA8" i="18"/>
  <c r="BB8" i="18"/>
  <c r="BC8" i="18"/>
  <c r="BD8" i="18"/>
  <c r="BE8" i="18"/>
  <c r="BF8" i="18"/>
  <c r="BG8" i="18"/>
  <c r="BH8" i="18"/>
  <c r="BI8" i="18"/>
  <c r="BJ8" i="18"/>
  <c r="BK8" i="18"/>
  <c r="BL8" i="18"/>
  <c r="BM8" i="18"/>
  <c r="BN8" i="18"/>
  <c r="BO8" i="18"/>
  <c r="BP8" i="18"/>
  <c r="BQ8" i="18"/>
  <c r="BR8" i="18"/>
  <c r="BS8" i="18"/>
  <c r="BT8" i="18"/>
  <c r="BU8" i="18"/>
  <c r="BV8" i="18"/>
  <c r="BW8" i="18"/>
  <c r="BX8" i="18"/>
  <c r="BY8" i="18"/>
  <c r="BZ8" i="18"/>
  <c r="CA8" i="18"/>
  <c r="CB8" i="18"/>
  <c r="CC8" i="18"/>
  <c r="CD8" i="18"/>
  <c r="CE8" i="18"/>
  <c r="CF8" i="18"/>
  <c r="CG8" i="18"/>
  <c r="CH8" i="18"/>
  <c r="CI8" i="18"/>
  <c r="CJ8" i="18"/>
  <c r="CK8" i="18"/>
  <c r="CL8" i="18"/>
  <c r="CM8" i="18"/>
  <c r="CN8" i="18"/>
  <c r="CO8" i="18"/>
  <c r="CP8" i="18"/>
  <c r="CQ8" i="18"/>
  <c r="CR8" i="18"/>
  <c r="CS8" i="18"/>
  <c r="CT8" i="18"/>
  <c r="CU8" i="18"/>
  <c r="CV8" i="18"/>
  <c r="CW8" i="18"/>
  <c r="CX8" i="18"/>
  <c r="CY8" i="18"/>
  <c r="CZ8" i="18"/>
  <c r="DA8" i="18"/>
  <c r="DB8" i="18"/>
  <c r="DC8" i="18"/>
  <c r="DD8" i="18"/>
  <c r="DE8" i="18"/>
  <c r="DF8" i="18"/>
  <c r="DG8" i="18"/>
  <c r="DH8" i="18"/>
  <c r="DI8" i="18"/>
  <c r="G9" i="18"/>
  <c r="H9" i="18"/>
  <c r="I9" i="18"/>
  <c r="J9" i="18"/>
  <c r="K9" i="18"/>
  <c r="L9" i="18"/>
  <c r="M9" i="18"/>
  <c r="N9" i="18"/>
  <c r="O9" i="18"/>
  <c r="P9" i="18"/>
  <c r="Q9" i="18"/>
  <c r="R9" i="18"/>
  <c r="S9" i="18"/>
  <c r="T9" i="18"/>
  <c r="U9" i="18"/>
  <c r="V9" i="18"/>
  <c r="W9" i="18"/>
  <c r="X9" i="18"/>
  <c r="Y9" i="18"/>
  <c r="Z9" i="18"/>
  <c r="AA9" i="18"/>
  <c r="AB9" i="18"/>
  <c r="AC9" i="18"/>
  <c r="AD9" i="18"/>
  <c r="AE9" i="18"/>
  <c r="AF9" i="18"/>
  <c r="AG9" i="18"/>
  <c r="AH9" i="18"/>
  <c r="AI9" i="18"/>
  <c r="AJ9" i="18"/>
  <c r="AK9" i="18"/>
  <c r="AL9" i="18"/>
  <c r="AM9" i="18"/>
  <c r="AN9" i="18"/>
  <c r="AO9" i="18"/>
  <c r="AP9" i="18"/>
  <c r="AQ9" i="18"/>
  <c r="AR9" i="18"/>
  <c r="AS9" i="18"/>
  <c r="AT9" i="18"/>
  <c r="AU9" i="18"/>
  <c r="AV9" i="18"/>
  <c r="AW9" i="18"/>
  <c r="AX9" i="18"/>
  <c r="AY9" i="18"/>
  <c r="AZ9" i="18"/>
  <c r="BA9" i="18"/>
  <c r="BB9" i="18"/>
  <c r="BC9" i="18"/>
  <c r="BD9" i="18"/>
  <c r="BE9" i="18"/>
  <c r="BF9" i="18"/>
  <c r="BG9" i="18"/>
  <c r="BH9" i="18"/>
  <c r="BI9" i="18"/>
  <c r="BJ9" i="18"/>
  <c r="BK9" i="18"/>
  <c r="BL9" i="18"/>
  <c r="BM9" i="18"/>
  <c r="BN9" i="18"/>
  <c r="BO9" i="18"/>
  <c r="BP9" i="18"/>
  <c r="BQ9" i="18"/>
  <c r="BR9" i="18"/>
  <c r="BS9" i="18"/>
  <c r="BT9" i="18"/>
  <c r="BU9" i="18"/>
  <c r="BV9" i="18"/>
  <c r="BW9" i="18"/>
  <c r="BX9" i="18"/>
  <c r="BY9" i="18"/>
  <c r="BZ9" i="18"/>
  <c r="CA9" i="18"/>
  <c r="CB9" i="18"/>
  <c r="CC9" i="18"/>
  <c r="CD9" i="18"/>
  <c r="CE9" i="18"/>
  <c r="CF9" i="18"/>
  <c r="CG9" i="18"/>
  <c r="CH9" i="18"/>
  <c r="CI9" i="18"/>
  <c r="CJ9" i="18"/>
  <c r="CK9" i="18"/>
  <c r="CL9" i="18"/>
  <c r="CM9" i="18"/>
  <c r="CN9" i="18"/>
  <c r="CO9" i="18"/>
  <c r="CP9" i="18"/>
  <c r="CQ9" i="18"/>
  <c r="CR9" i="18"/>
  <c r="CS9" i="18"/>
  <c r="CT9" i="18"/>
  <c r="CU9" i="18"/>
  <c r="CV9" i="18"/>
  <c r="CW9" i="18"/>
  <c r="CX9" i="18"/>
  <c r="CY9" i="18"/>
  <c r="CZ9" i="18"/>
  <c r="DA9" i="18"/>
  <c r="DB9" i="18"/>
  <c r="DC9" i="18"/>
  <c r="DD9" i="18"/>
  <c r="DE9" i="18"/>
  <c r="DF9" i="18"/>
  <c r="DG9" i="18"/>
  <c r="DH9" i="18"/>
  <c r="DI9"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AF10" i="18"/>
  <c r="AG10" i="18"/>
  <c r="AH10" i="18"/>
  <c r="AI10" i="18"/>
  <c r="AJ10" i="18"/>
  <c r="AK10" i="18"/>
  <c r="AL10" i="18"/>
  <c r="AM10" i="18"/>
  <c r="AN10" i="18"/>
  <c r="AO10" i="18"/>
  <c r="AP10" i="18"/>
  <c r="AQ10" i="18"/>
  <c r="AR10" i="18"/>
  <c r="AS10" i="18"/>
  <c r="AT10" i="18"/>
  <c r="AU10" i="18"/>
  <c r="AV10" i="18"/>
  <c r="AW10" i="18"/>
  <c r="AX10" i="18"/>
  <c r="AY10" i="18"/>
  <c r="AZ10" i="18"/>
  <c r="BA10" i="18"/>
  <c r="BB10" i="18"/>
  <c r="BC10" i="18"/>
  <c r="BD10" i="18"/>
  <c r="BE10" i="18"/>
  <c r="BF10" i="18"/>
  <c r="BG10" i="18"/>
  <c r="BH10" i="18"/>
  <c r="BI10" i="18"/>
  <c r="BJ10" i="18"/>
  <c r="BK10" i="18"/>
  <c r="BL10" i="18"/>
  <c r="BM10" i="18"/>
  <c r="BN10" i="18"/>
  <c r="BO10" i="18"/>
  <c r="BP10" i="18"/>
  <c r="BQ10" i="18"/>
  <c r="BR10" i="18"/>
  <c r="BS10" i="18"/>
  <c r="BT10" i="18"/>
  <c r="BU10" i="18"/>
  <c r="BV10" i="18"/>
  <c r="BW10" i="18"/>
  <c r="BX10" i="18"/>
  <c r="BY10" i="18"/>
  <c r="BZ10" i="18"/>
  <c r="CA10" i="18"/>
  <c r="CB10" i="18"/>
  <c r="CC10" i="18"/>
  <c r="CD10" i="18"/>
  <c r="CE10" i="18"/>
  <c r="CF10" i="18"/>
  <c r="CG10" i="18"/>
  <c r="CH10" i="18"/>
  <c r="CI10" i="18"/>
  <c r="CJ10" i="18"/>
  <c r="CK10" i="18"/>
  <c r="CL10" i="18"/>
  <c r="CM10" i="18"/>
  <c r="CN10" i="18"/>
  <c r="CO10" i="18"/>
  <c r="CP10" i="18"/>
  <c r="CQ10" i="18"/>
  <c r="CR10" i="18"/>
  <c r="CS10" i="18"/>
  <c r="CT10" i="18"/>
  <c r="CU10" i="18"/>
  <c r="CV10" i="18"/>
  <c r="CW10" i="18"/>
  <c r="CX10" i="18"/>
  <c r="CY10" i="18"/>
  <c r="CZ10" i="18"/>
  <c r="DA10" i="18"/>
  <c r="DB10" i="18"/>
  <c r="DC10" i="18"/>
  <c r="DD10" i="18"/>
  <c r="DE10" i="18"/>
  <c r="DF10" i="18"/>
  <c r="DG10" i="18"/>
  <c r="DH10" i="18"/>
  <c r="DI10"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AF11" i="18"/>
  <c r="AG11" i="18"/>
  <c r="AH11" i="18"/>
  <c r="AI11" i="18"/>
  <c r="AJ11" i="18"/>
  <c r="AK11" i="18"/>
  <c r="AL11" i="18"/>
  <c r="AM11" i="18"/>
  <c r="AN11" i="18"/>
  <c r="AO11" i="18"/>
  <c r="AP11" i="18"/>
  <c r="AQ11" i="18"/>
  <c r="AR11" i="18"/>
  <c r="AS11" i="18"/>
  <c r="AT11" i="18"/>
  <c r="AU11" i="18"/>
  <c r="AV11" i="18"/>
  <c r="AW11" i="18"/>
  <c r="AX11" i="18"/>
  <c r="AY11" i="18"/>
  <c r="AZ11" i="18"/>
  <c r="BA11" i="18"/>
  <c r="BB11" i="18"/>
  <c r="BC11" i="18"/>
  <c r="BD11" i="18"/>
  <c r="BE11" i="18"/>
  <c r="BF11" i="18"/>
  <c r="BG11" i="18"/>
  <c r="BH11" i="18"/>
  <c r="BI11" i="18"/>
  <c r="BJ11" i="18"/>
  <c r="BK11" i="18"/>
  <c r="BL11" i="18"/>
  <c r="BM11" i="18"/>
  <c r="BN11" i="18"/>
  <c r="BO11" i="18"/>
  <c r="BP11" i="18"/>
  <c r="BQ11" i="18"/>
  <c r="BR11" i="18"/>
  <c r="BS11" i="18"/>
  <c r="BT11" i="18"/>
  <c r="BU11" i="18"/>
  <c r="BV11" i="18"/>
  <c r="BW11" i="18"/>
  <c r="BX11" i="18"/>
  <c r="BY11" i="18"/>
  <c r="BZ11" i="18"/>
  <c r="CA11" i="18"/>
  <c r="CB11" i="18"/>
  <c r="CC11" i="18"/>
  <c r="CD11" i="18"/>
  <c r="CE11" i="18"/>
  <c r="CF11" i="18"/>
  <c r="CG11" i="18"/>
  <c r="CH11" i="18"/>
  <c r="CI11" i="18"/>
  <c r="CJ11" i="18"/>
  <c r="CK11" i="18"/>
  <c r="CL11" i="18"/>
  <c r="CM11" i="18"/>
  <c r="CN11" i="18"/>
  <c r="CO11" i="18"/>
  <c r="CP11" i="18"/>
  <c r="CQ11" i="18"/>
  <c r="CR11" i="18"/>
  <c r="CS11" i="18"/>
  <c r="CT11" i="18"/>
  <c r="CU11" i="18"/>
  <c r="CV11" i="18"/>
  <c r="CW11" i="18"/>
  <c r="CX11" i="18"/>
  <c r="CY11" i="18"/>
  <c r="CZ11" i="18"/>
  <c r="DA11" i="18"/>
  <c r="DB11" i="18"/>
  <c r="DC11" i="18"/>
  <c r="DD11" i="18"/>
  <c r="DE11" i="18"/>
  <c r="DF11" i="18"/>
  <c r="DG11" i="18"/>
  <c r="DH11" i="18"/>
  <c r="DI11"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AG12" i="18"/>
  <c r="AH12" i="18"/>
  <c r="AI12" i="18"/>
  <c r="AJ12" i="18"/>
  <c r="AK12" i="18"/>
  <c r="AL12" i="18"/>
  <c r="AM12" i="18"/>
  <c r="AN12" i="18"/>
  <c r="AO12" i="18"/>
  <c r="AP12" i="18"/>
  <c r="AQ12" i="18"/>
  <c r="AR12" i="18"/>
  <c r="AS12" i="18"/>
  <c r="AT12" i="18"/>
  <c r="AU12" i="18"/>
  <c r="AV12" i="18"/>
  <c r="AW12" i="18"/>
  <c r="AX12" i="18"/>
  <c r="AY12" i="18"/>
  <c r="AZ12" i="18"/>
  <c r="BA12" i="18"/>
  <c r="BB12" i="18"/>
  <c r="BC12" i="18"/>
  <c r="BD12" i="18"/>
  <c r="BE12" i="18"/>
  <c r="BF12" i="18"/>
  <c r="BG12" i="18"/>
  <c r="BH12" i="18"/>
  <c r="BI12" i="18"/>
  <c r="BJ12" i="18"/>
  <c r="BK12" i="18"/>
  <c r="BL12" i="18"/>
  <c r="BM12" i="18"/>
  <c r="BN12" i="18"/>
  <c r="BO12" i="18"/>
  <c r="BP12" i="18"/>
  <c r="BQ12" i="18"/>
  <c r="BR12" i="18"/>
  <c r="BS12" i="18"/>
  <c r="BT12" i="18"/>
  <c r="BU12" i="18"/>
  <c r="BV12" i="18"/>
  <c r="BW12" i="18"/>
  <c r="BX12" i="18"/>
  <c r="BY12" i="18"/>
  <c r="BZ12" i="18"/>
  <c r="CA12" i="18"/>
  <c r="CB12" i="18"/>
  <c r="CC12" i="18"/>
  <c r="CD12" i="18"/>
  <c r="CE12" i="18"/>
  <c r="CF12" i="18"/>
  <c r="CG12" i="18"/>
  <c r="CH12" i="18"/>
  <c r="CI12" i="18"/>
  <c r="CJ12" i="18"/>
  <c r="CK12" i="18"/>
  <c r="CL12" i="18"/>
  <c r="CM12" i="18"/>
  <c r="CN12" i="18"/>
  <c r="CO12" i="18"/>
  <c r="CP12" i="18"/>
  <c r="CQ12" i="18"/>
  <c r="CR12" i="18"/>
  <c r="CS12" i="18"/>
  <c r="CT12" i="18"/>
  <c r="CU12" i="18"/>
  <c r="CV12" i="18"/>
  <c r="CW12" i="18"/>
  <c r="CX12" i="18"/>
  <c r="CY12" i="18"/>
  <c r="CZ12" i="18"/>
  <c r="DA12" i="18"/>
  <c r="DB12" i="18"/>
  <c r="DC12" i="18"/>
  <c r="DD12" i="18"/>
  <c r="DE12" i="18"/>
  <c r="DF12" i="18"/>
  <c r="DG12" i="18"/>
  <c r="DH12" i="18"/>
  <c r="DI12"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AG13" i="18"/>
  <c r="AH13" i="18"/>
  <c r="AI13" i="18"/>
  <c r="AJ13" i="18"/>
  <c r="AK13" i="18"/>
  <c r="AL13" i="18"/>
  <c r="AM13" i="18"/>
  <c r="AN13" i="18"/>
  <c r="AO13" i="18"/>
  <c r="AP13" i="18"/>
  <c r="AQ13" i="18"/>
  <c r="AR13" i="18"/>
  <c r="AS13" i="18"/>
  <c r="AT13" i="18"/>
  <c r="AU13" i="18"/>
  <c r="AV13" i="18"/>
  <c r="AW13" i="18"/>
  <c r="AX13" i="18"/>
  <c r="AY13" i="18"/>
  <c r="AZ13" i="18"/>
  <c r="BA13" i="18"/>
  <c r="BB13" i="18"/>
  <c r="BC13" i="18"/>
  <c r="BD13" i="18"/>
  <c r="BE13" i="18"/>
  <c r="BF13" i="18"/>
  <c r="BG13" i="18"/>
  <c r="BH13" i="18"/>
  <c r="BI13" i="18"/>
  <c r="BJ13" i="18"/>
  <c r="BK13" i="18"/>
  <c r="BL13" i="18"/>
  <c r="BM13" i="18"/>
  <c r="BN13" i="18"/>
  <c r="BO13" i="18"/>
  <c r="BP13" i="18"/>
  <c r="BQ13" i="18"/>
  <c r="BR13" i="18"/>
  <c r="BS13" i="18"/>
  <c r="BT13" i="18"/>
  <c r="BU13" i="18"/>
  <c r="BV13" i="18"/>
  <c r="BW13" i="18"/>
  <c r="BX13" i="18"/>
  <c r="BY13" i="18"/>
  <c r="BZ13" i="18"/>
  <c r="CA13" i="18"/>
  <c r="CB13" i="18"/>
  <c r="CC13" i="18"/>
  <c r="CD13" i="18"/>
  <c r="CE13" i="18"/>
  <c r="CF13" i="18"/>
  <c r="CG13" i="18"/>
  <c r="CH13" i="18"/>
  <c r="CI13" i="18"/>
  <c r="CJ13" i="18"/>
  <c r="CK13" i="18"/>
  <c r="CL13" i="18"/>
  <c r="CM13" i="18"/>
  <c r="CN13" i="18"/>
  <c r="CO13" i="18"/>
  <c r="CP13" i="18"/>
  <c r="CQ13" i="18"/>
  <c r="CR13" i="18"/>
  <c r="CS13" i="18"/>
  <c r="CT13" i="18"/>
  <c r="CU13" i="18"/>
  <c r="CV13" i="18"/>
  <c r="CW13" i="18"/>
  <c r="CX13" i="18"/>
  <c r="CY13" i="18"/>
  <c r="CZ13" i="18"/>
  <c r="DA13" i="18"/>
  <c r="DB13" i="18"/>
  <c r="DC13" i="18"/>
  <c r="DD13" i="18"/>
  <c r="DE13" i="18"/>
  <c r="DF13" i="18"/>
  <c r="DG13" i="18"/>
  <c r="DH13" i="18"/>
  <c r="DI13" i="18"/>
  <c r="G14" i="18"/>
  <c r="H14" i="18"/>
  <c r="I14" i="18"/>
  <c r="J14" i="18"/>
  <c r="K14" i="18"/>
  <c r="L14" i="18"/>
  <c r="M14" i="18"/>
  <c r="N14" i="18"/>
  <c r="O14" i="18"/>
  <c r="P14" i="18"/>
  <c r="Q14" i="18"/>
  <c r="R14" i="18"/>
  <c r="S14" i="18"/>
  <c r="T14" i="18"/>
  <c r="U14" i="18"/>
  <c r="V14" i="18"/>
  <c r="W14" i="18"/>
  <c r="X14" i="18"/>
  <c r="Y14" i="18"/>
  <c r="Z14" i="18"/>
  <c r="AA14" i="18"/>
  <c r="AB14" i="18"/>
  <c r="AC14" i="18"/>
  <c r="AD14" i="18"/>
  <c r="AE14" i="18"/>
  <c r="AF14" i="18"/>
  <c r="AG14" i="18"/>
  <c r="AH14" i="18"/>
  <c r="AI14" i="18"/>
  <c r="AJ14" i="18"/>
  <c r="AK14" i="18"/>
  <c r="AL14" i="18"/>
  <c r="AM14" i="18"/>
  <c r="AN14" i="18"/>
  <c r="AO14" i="18"/>
  <c r="AP14" i="18"/>
  <c r="AQ14" i="18"/>
  <c r="AR14" i="18"/>
  <c r="AS14" i="18"/>
  <c r="AT14" i="18"/>
  <c r="AU14" i="18"/>
  <c r="AV14" i="18"/>
  <c r="AW14" i="18"/>
  <c r="AX14" i="18"/>
  <c r="AY14" i="18"/>
  <c r="AZ14" i="18"/>
  <c r="BA14" i="18"/>
  <c r="BB14" i="18"/>
  <c r="BC14" i="18"/>
  <c r="BD14" i="18"/>
  <c r="BE14" i="18"/>
  <c r="BF14" i="18"/>
  <c r="BG14" i="18"/>
  <c r="BH14" i="18"/>
  <c r="BI14" i="18"/>
  <c r="BJ14" i="18"/>
  <c r="BK14" i="18"/>
  <c r="BL14" i="18"/>
  <c r="BM14" i="18"/>
  <c r="BN14" i="18"/>
  <c r="BO14" i="18"/>
  <c r="BP14" i="18"/>
  <c r="BQ14" i="18"/>
  <c r="BR14" i="18"/>
  <c r="BS14" i="18"/>
  <c r="BT14" i="18"/>
  <c r="BU14" i="18"/>
  <c r="BV14" i="18"/>
  <c r="BW14" i="18"/>
  <c r="BX14" i="18"/>
  <c r="BY14" i="18"/>
  <c r="BZ14" i="18"/>
  <c r="CA14" i="18"/>
  <c r="CB14" i="18"/>
  <c r="CC14" i="18"/>
  <c r="CD14" i="18"/>
  <c r="CE14" i="18"/>
  <c r="CF14" i="18"/>
  <c r="CG14" i="18"/>
  <c r="CH14" i="18"/>
  <c r="CI14" i="18"/>
  <c r="CJ14" i="18"/>
  <c r="CK14" i="18"/>
  <c r="CL14" i="18"/>
  <c r="CM14" i="18"/>
  <c r="CN14" i="18"/>
  <c r="CO14" i="18"/>
  <c r="CP14" i="18"/>
  <c r="CQ14" i="18"/>
  <c r="CR14" i="18"/>
  <c r="CS14" i="18"/>
  <c r="CT14" i="18"/>
  <c r="CU14" i="18"/>
  <c r="CV14" i="18"/>
  <c r="CW14" i="18"/>
  <c r="CX14" i="18"/>
  <c r="CY14" i="18"/>
  <c r="CZ14" i="18"/>
  <c r="DA14" i="18"/>
  <c r="DB14" i="18"/>
  <c r="DC14" i="18"/>
  <c r="DD14" i="18"/>
  <c r="DE14" i="18"/>
  <c r="DF14" i="18"/>
  <c r="DG14" i="18"/>
  <c r="DH14" i="18"/>
  <c r="DI14"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AI15" i="18"/>
  <c r="AJ15" i="18"/>
  <c r="AK15" i="18"/>
  <c r="AL15" i="18"/>
  <c r="AM15" i="18"/>
  <c r="AN15" i="18"/>
  <c r="AO15" i="18"/>
  <c r="AP15" i="18"/>
  <c r="AQ15" i="18"/>
  <c r="AR15" i="18"/>
  <c r="AS15" i="18"/>
  <c r="AT15" i="18"/>
  <c r="AU15" i="18"/>
  <c r="AV15" i="18"/>
  <c r="AW15" i="18"/>
  <c r="AX15" i="18"/>
  <c r="AY15" i="18"/>
  <c r="AZ15" i="18"/>
  <c r="BA15" i="18"/>
  <c r="BB15" i="18"/>
  <c r="BC15" i="18"/>
  <c r="BD15" i="18"/>
  <c r="BE15" i="18"/>
  <c r="BF15" i="18"/>
  <c r="BG15" i="18"/>
  <c r="BH15" i="18"/>
  <c r="BI15" i="18"/>
  <c r="BJ15" i="18"/>
  <c r="BK15" i="18"/>
  <c r="BL15" i="18"/>
  <c r="BM15" i="18"/>
  <c r="BN15" i="18"/>
  <c r="BO15" i="18"/>
  <c r="BP15" i="18"/>
  <c r="BQ15" i="18"/>
  <c r="BR15" i="18"/>
  <c r="BS15" i="18"/>
  <c r="BT15" i="18"/>
  <c r="BU15" i="18"/>
  <c r="BV15" i="18"/>
  <c r="BW15" i="18"/>
  <c r="BX15" i="18"/>
  <c r="BY15" i="18"/>
  <c r="BZ15" i="18"/>
  <c r="CA15" i="18"/>
  <c r="CB15" i="18"/>
  <c r="CC15" i="18"/>
  <c r="CD15" i="18"/>
  <c r="CE15" i="18"/>
  <c r="CF15" i="18"/>
  <c r="CG15" i="18"/>
  <c r="CH15" i="18"/>
  <c r="CI15" i="18"/>
  <c r="CJ15" i="18"/>
  <c r="CK15" i="18"/>
  <c r="CL15" i="18"/>
  <c r="CM15" i="18"/>
  <c r="CN15" i="18"/>
  <c r="CO15" i="18"/>
  <c r="CP15" i="18"/>
  <c r="CQ15" i="18"/>
  <c r="CR15" i="18"/>
  <c r="CS15" i="18"/>
  <c r="CT15" i="18"/>
  <c r="CU15" i="18"/>
  <c r="CV15" i="18"/>
  <c r="CW15" i="18"/>
  <c r="CX15" i="18"/>
  <c r="CY15" i="18"/>
  <c r="CZ15" i="18"/>
  <c r="DA15" i="18"/>
  <c r="DB15" i="18"/>
  <c r="DC15" i="18"/>
  <c r="DD15" i="18"/>
  <c r="DE15" i="18"/>
  <c r="DF15" i="18"/>
  <c r="DG15" i="18"/>
  <c r="DH15" i="18"/>
  <c r="DI15" i="18"/>
  <c r="G16" i="18"/>
  <c r="H16" i="18"/>
  <c r="I16" i="18"/>
  <c r="J16" i="18"/>
  <c r="K16" i="18"/>
  <c r="L16" i="18"/>
  <c r="M16" i="18"/>
  <c r="N16" i="18"/>
  <c r="O16" i="18"/>
  <c r="P16" i="18"/>
  <c r="Q16" i="18"/>
  <c r="R16" i="18"/>
  <c r="S16" i="18"/>
  <c r="T16" i="18"/>
  <c r="U16" i="18"/>
  <c r="V16" i="18"/>
  <c r="W16" i="18"/>
  <c r="X16" i="18"/>
  <c r="Y16" i="18"/>
  <c r="Z16" i="18"/>
  <c r="AA16" i="18"/>
  <c r="AB16" i="18"/>
  <c r="AC16" i="18"/>
  <c r="AD16" i="18"/>
  <c r="AE16" i="18"/>
  <c r="AF16" i="18"/>
  <c r="AG16" i="18"/>
  <c r="AH16" i="18"/>
  <c r="AI16" i="18"/>
  <c r="AJ16" i="18"/>
  <c r="AK16" i="18"/>
  <c r="AL16" i="18"/>
  <c r="AM16" i="18"/>
  <c r="AN16" i="18"/>
  <c r="AO16" i="18"/>
  <c r="AP16" i="18"/>
  <c r="AQ16" i="18"/>
  <c r="AR16" i="18"/>
  <c r="AS16" i="18"/>
  <c r="AT16" i="18"/>
  <c r="AU16" i="18"/>
  <c r="AV16" i="18"/>
  <c r="AW16" i="18"/>
  <c r="AX16" i="18"/>
  <c r="AY16" i="18"/>
  <c r="AZ16" i="18"/>
  <c r="BA16" i="18"/>
  <c r="BB16" i="18"/>
  <c r="BC16" i="18"/>
  <c r="BD16" i="18"/>
  <c r="BE16" i="18"/>
  <c r="BF16" i="18"/>
  <c r="BG16" i="18"/>
  <c r="BH16" i="18"/>
  <c r="BI16" i="18"/>
  <c r="BJ16" i="18"/>
  <c r="BK16" i="18"/>
  <c r="BL16" i="18"/>
  <c r="BM16" i="18"/>
  <c r="BN16" i="18"/>
  <c r="BO16" i="18"/>
  <c r="BP16" i="18"/>
  <c r="BQ16" i="18"/>
  <c r="BR16" i="18"/>
  <c r="BS16" i="18"/>
  <c r="BT16" i="18"/>
  <c r="BU16" i="18"/>
  <c r="BV16" i="18"/>
  <c r="BW16" i="18"/>
  <c r="BX16" i="18"/>
  <c r="BY16" i="18"/>
  <c r="BZ16" i="18"/>
  <c r="CA16" i="18"/>
  <c r="CB16" i="18"/>
  <c r="CC16" i="18"/>
  <c r="CD16" i="18"/>
  <c r="CE16" i="18"/>
  <c r="CF16" i="18"/>
  <c r="CG16" i="18"/>
  <c r="CH16" i="18"/>
  <c r="CI16" i="18"/>
  <c r="CJ16" i="18"/>
  <c r="CK16" i="18"/>
  <c r="CL16" i="18"/>
  <c r="CM16" i="18"/>
  <c r="CN16" i="18"/>
  <c r="CO16" i="18"/>
  <c r="CP16" i="18"/>
  <c r="CQ16" i="18"/>
  <c r="CR16" i="18"/>
  <c r="CS16" i="18"/>
  <c r="CT16" i="18"/>
  <c r="CU16" i="18"/>
  <c r="CV16" i="18"/>
  <c r="CW16" i="18"/>
  <c r="CX16" i="18"/>
  <c r="CY16" i="18"/>
  <c r="CZ16" i="18"/>
  <c r="DA16" i="18"/>
  <c r="DB16" i="18"/>
  <c r="DC16" i="18"/>
  <c r="DD16" i="18"/>
  <c r="DE16" i="18"/>
  <c r="DF16" i="18"/>
  <c r="DG16" i="18"/>
  <c r="DH16" i="18"/>
  <c r="DI16" i="18"/>
  <c r="G17" i="18"/>
  <c r="H17" i="18"/>
  <c r="I17" i="18"/>
  <c r="J17" i="18"/>
  <c r="K17" i="18"/>
  <c r="L17" i="18"/>
  <c r="M17" i="18"/>
  <c r="N17" i="18"/>
  <c r="O17" i="18"/>
  <c r="P17" i="18"/>
  <c r="Q17" i="18"/>
  <c r="R17" i="18"/>
  <c r="S17" i="18"/>
  <c r="T17" i="18"/>
  <c r="U17" i="18"/>
  <c r="V17" i="18"/>
  <c r="W17" i="18"/>
  <c r="X17" i="18"/>
  <c r="Y17" i="18"/>
  <c r="Z17" i="18"/>
  <c r="AA17" i="18"/>
  <c r="AB17" i="18"/>
  <c r="AC17" i="18"/>
  <c r="AD17" i="18"/>
  <c r="AE17" i="18"/>
  <c r="AF17" i="18"/>
  <c r="AG17" i="18"/>
  <c r="AH17" i="18"/>
  <c r="AI17" i="18"/>
  <c r="AJ17" i="18"/>
  <c r="AK17" i="18"/>
  <c r="AL17" i="18"/>
  <c r="AM17" i="18"/>
  <c r="AN17" i="18"/>
  <c r="AO17" i="18"/>
  <c r="AP17" i="18"/>
  <c r="AQ17" i="18"/>
  <c r="AR17" i="18"/>
  <c r="AS17" i="18"/>
  <c r="AT17" i="18"/>
  <c r="AU17" i="18"/>
  <c r="AV17" i="18"/>
  <c r="AW17" i="18"/>
  <c r="AX17" i="18"/>
  <c r="AY17" i="18"/>
  <c r="AZ17" i="18"/>
  <c r="BA17" i="18"/>
  <c r="BB17" i="18"/>
  <c r="BC17" i="18"/>
  <c r="BD17" i="18"/>
  <c r="BE17" i="18"/>
  <c r="BF17" i="18"/>
  <c r="BG17" i="18"/>
  <c r="BH17" i="18"/>
  <c r="BI17" i="18"/>
  <c r="BJ17" i="18"/>
  <c r="BK17" i="18"/>
  <c r="BL17" i="18"/>
  <c r="BM17" i="18"/>
  <c r="BN17" i="18"/>
  <c r="BO17" i="18"/>
  <c r="BP17" i="18"/>
  <c r="BQ17" i="18"/>
  <c r="BR17" i="18"/>
  <c r="BS17" i="18"/>
  <c r="BT17" i="18"/>
  <c r="BU17" i="18"/>
  <c r="BV17" i="18"/>
  <c r="BW17" i="18"/>
  <c r="BX17" i="18"/>
  <c r="BY17" i="18"/>
  <c r="BZ17" i="18"/>
  <c r="CA17" i="18"/>
  <c r="CB17" i="18"/>
  <c r="CC17" i="18"/>
  <c r="CD17" i="18"/>
  <c r="CE17" i="18"/>
  <c r="CF17" i="18"/>
  <c r="CG17" i="18"/>
  <c r="CH17" i="18"/>
  <c r="CI17" i="18"/>
  <c r="CJ17" i="18"/>
  <c r="CK17" i="18"/>
  <c r="CL17" i="18"/>
  <c r="CM17" i="18"/>
  <c r="CN17" i="18"/>
  <c r="CO17" i="18"/>
  <c r="CP17" i="18"/>
  <c r="CQ17" i="18"/>
  <c r="CR17" i="18"/>
  <c r="CS17" i="18"/>
  <c r="CT17" i="18"/>
  <c r="CU17" i="18"/>
  <c r="CV17" i="18"/>
  <c r="CW17" i="18"/>
  <c r="CX17" i="18"/>
  <c r="CY17" i="18"/>
  <c r="CZ17" i="18"/>
  <c r="DA17" i="18"/>
  <c r="DB17" i="18"/>
  <c r="DC17" i="18"/>
  <c r="DD17" i="18"/>
  <c r="DE17" i="18"/>
  <c r="DF17" i="18"/>
  <c r="DG17" i="18"/>
  <c r="DH17" i="18"/>
  <c r="DI17"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AF18" i="18"/>
  <c r="AG18" i="18"/>
  <c r="AH18" i="18"/>
  <c r="AI18" i="18"/>
  <c r="AJ18" i="18"/>
  <c r="AK18" i="18"/>
  <c r="AL18" i="18"/>
  <c r="AM18" i="18"/>
  <c r="AN18" i="18"/>
  <c r="AO18" i="18"/>
  <c r="AP18" i="18"/>
  <c r="AQ18" i="18"/>
  <c r="AR18" i="18"/>
  <c r="AS18" i="18"/>
  <c r="AT18" i="18"/>
  <c r="AU18" i="18"/>
  <c r="AV18" i="18"/>
  <c r="AW18" i="18"/>
  <c r="AX18" i="18"/>
  <c r="AY18" i="18"/>
  <c r="AZ18" i="18"/>
  <c r="BA18" i="18"/>
  <c r="BB18" i="18"/>
  <c r="BC18" i="18"/>
  <c r="BD18" i="18"/>
  <c r="BE18" i="18"/>
  <c r="BF18" i="18"/>
  <c r="BG18" i="18"/>
  <c r="BH18" i="18"/>
  <c r="BI18" i="18"/>
  <c r="BJ18" i="18"/>
  <c r="BK18" i="18"/>
  <c r="BL18" i="18"/>
  <c r="BM18" i="18"/>
  <c r="BN18" i="18"/>
  <c r="BO18" i="18"/>
  <c r="BP18" i="18"/>
  <c r="BQ18" i="18"/>
  <c r="BR18" i="18"/>
  <c r="BS18" i="18"/>
  <c r="BT18" i="18"/>
  <c r="BU18" i="18"/>
  <c r="BV18" i="18"/>
  <c r="BW18" i="18"/>
  <c r="BX18" i="18"/>
  <c r="BY18" i="18"/>
  <c r="BZ18" i="18"/>
  <c r="CA18" i="18"/>
  <c r="CB18" i="18"/>
  <c r="CC18" i="18"/>
  <c r="CD18" i="18"/>
  <c r="CE18" i="18"/>
  <c r="CF18" i="18"/>
  <c r="CG18" i="18"/>
  <c r="CH18" i="18"/>
  <c r="CI18" i="18"/>
  <c r="CJ18" i="18"/>
  <c r="CK18" i="18"/>
  <c r="CL18" i="18"/>
  <c r="CM18" i="18"/>
  <c r="CN18" i="18"/>
  <c r="CO18" i="18"/>
  <c r="CP18" i="18"/>
  <c r="CQ18" i="18"/>
  <c r="CR18" i="18"/>
  <c r="CS18" i="18"/>
  <c r="CT18" i="18"/>
  <c r="CU18" i="18"/>
  <c r="CV18" i="18"/>
  <c r="CW18" i="18"/>
  <c r="CX18" i="18"/>
  <c r="CY18" i="18"/>
  <c r="CZ18" i="18"/>
  <c r="DA18" i="18"/>
  <c r="DB18" i="18"/>
  <c r="DC18" i="18"/>
  <c r="DD18" i="18"/>
  <c r="DE18" i="18"/>
  <c r="DF18" i="18"/>
  <c r="DG18" i="18"/>
  <c r="DH18" i="18"/>
  <c r="DI18"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AH19" i="18"/>
  <c r="AI19" i="18"/>
  <c r="AJ19" i="18"/>
  <c r="AK19" i="18"/>
  <c r="AL19" i="18"/>
  <c r="AM19" i="18"/>
  <c r="AN19" i="18"/>
  <c r="AO19" i="18"/>
  <c r="AP19" i="18"/>
  <c r="AQ19" i="18"/>
  <c r="AR19" i="18"/>
  <c r="AS19" i="18"/>
  <c r="AT19" i="18"/>
  <c r="AU19" i="18"/>
  <c r="AV19" i="18"/>
  <c r="AW19" i="18"/>
  <c r="AX19" i="18"/>
  <c r="AY19" i="18"/>
  <c r="AZ19" i="18"/>
  <c r="BA19" i="18"/>
  <c r="BB19" i="18"/>
  <c r="BC19" i="18"/>
  <c r="BD19" i="18"/>
  <c r="BE19" i="18"/>
  <c r="BF19" i="18"/>
  <c r="BG19" i="18"/>
  <c r="BH19" i="18"/>
  <c r="BI19" i="18"/>
  <c r="BJ19" i="18"/>
  <c r="BK19" i="18"/>
  <c r="BL19" i="18"/>
  <c r="BM19" i="18"/>
  <c r="BN19" i="18"/>
  <c r="BO19" i="18"/>
  <c r="BP19" i="18"/>
  <c r="BQ19" i="18"/>
  <c r="BR19" i="18"/>
  <c r="BS19" i="18"/>
  <c r="BT19" i="18"/>
  <c r="BU19" i="18"/>
  <c r="BV19" i="18"/>
  <c r="BW19" i="18"/>
  <c r="BX19" i="18"/>
  <c r="BY19" i="18"/>
  <c r="BZ19" i="18"/>
  <c r="CA19" i="18"/>
  <c r="CB19" i="18"/>
  <c r="CC19" i="18"/>
  <c r="CD19" i="18"/>
  <c r="CE19" i="18"/>
  <c r="CF19" i="18"/>
  <c r="CG19" i="18"/>
  <c r="CH19" i="18"/>
  <c r="CI19" i="18"/>
  <c r="CJ19" i="18"/>
  <c r="CK19" i="18"/>
  <c r="CL19" i="18"/>
  <c r="CM19" i="18"/>
  <c r="CN19" i="18"/>
  <c r="CO19" i="18"/>
  <c r="CP19" i="18"/>
  <c r="CQ19" i="18"/>
  <c r="CR19" i="18"/>
  <c r="CS19" i="18"/>
  <c r="CT19" i="18"/>
  <c r="CU19" i="18"/>
  <c r="CV19" i="18"/>
  <c r="CW19" i="18"/>
  <c r="CX19" i="18"/>
  <c r="CY19" i="18"/>
  <c r="CZ19" i="18"/>
  <c r="DA19" i="18"/>
  <c r="DB19" i="18"/>
  <c r="DC19" i="18"/>
  <c r="DD19" i="18"/>
  <c r="DE19" i="18"/>
  <c r="DF19" i="18"/>
  <c r="DG19" i="18"/>
  <c r="DH19" i="18"/>
  <c r="DI19"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AH20" i="18"/>
  <c r="AI20" i="18"/>
  <c r="AJ20" i="18"/>
  <c r="AK20" i="18"/>
  <c r="AL20" i="18"/>
  <c r="AM20" i="18"/>
  <c r="AN20" i="18"/>
  <c r="AO20" i="18"/>
  <c r="AP20" i="18"/>
  <c r="AQ20" i="18"/>
  <c r="AR20" i="18"/>
  <c r="AS20" i="18"/>
  <c r="AT20" i="18"/>
  <c r="AU20" i="18"/>
  <c r="AV20" i="18"/>
  <c r="AW20" i="18"/>
  <c r="AX20" i="18"/>
  <c r="AY20" i="18"/>
  <c r="AZ20" i="18"/>
  <c r="BA20" i="18"/>
  <c r="BB20" i="18"/>
  <c r="BC20" i="18"/>
  <c r="BD20" i="18"/>
  <c r="BE20" i="18"/>
  <c r="BF20" i="18"/>
  <c r="BG20" i="18"/>
  <c r="BH20" i="18"/>
  <c r="BI20" i="18"/>
  <c r="BJ20" i="18"/>
  <c r="BK20" i="18"/>
  <c r="BL20" i="18"/>
  <c r="BM20" i="18"/>
  <c r="BN20" i="18"/>
  <c r="BO20" i="18"/>
  <c r="BP20" i="18"/>
  <c r="BQ20" i="18"/>
  <c r="BR20" i="18"/>
  <c r="BS20" i="18"/>
  <c r="BT20" i="18"/>
  <c r="BU20" i="18"/>
  <c r="BV20" i="18"/>
  <c r="BW20" i="18"/>
  <c r="BX20" i="18"/>
  <c r="BY20" i="18"/>
  <c r="BZ20" i="18"/>
  <c r="CA20" i="18"/>
  <c r="CB20" i="18"/>
  <c r="CC20" i="18"/>
  <c r="CD20" i="18"/>
  <c r="CE20" i="18"/>
  <c r="CF20" i="18"/>
  <c r="CG20" i="18"/>
  <c r="CH20" i="18"/>
  <c r="CI20" i="18"/>
  <c r="CJ20" i="18"/>
  <c r="CK20" i="18"/>
  <c r="CL20" i="18"/>
  <c r="CM20" i="18"/>
  <c r="CN20" i="18"/>
  <c r="CO20" i="18"/>
  <c r="CP20" i="18"/>
  <c r="CQ20" i="18"/>
  <c r="CR20" i="18"/>
  <c r="CS20" i="18"/>
  <c r="CT20" i="18"/>
  <c r="CU20" i="18"/>
  <c r="CV20" i="18"/>
  <c r="CW20" i="18"/>
  <c r="CX20" i="18"/>
  <c r="CY20" i="18"/>
  <c r="CZ20" i="18"/>
  <c r="DA20" i="18"/>
  <c r="DB20" i="18"/>
  <c r="DC20" i="18"/>
  <c r="DD20" i="18"/>
  <c r="DE20" i="18"/>
  <c r="DF20" i="18"/>
  <c r="DG20" i="18"/>
  <c r="DH20" i="18"/>
  <c r="DI20"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AH21" i="18"/>
  <c r="AI21" i="18"/>
  <c r="AJ21" i="18"/>
  <c r="AK21" i="18"/>
  <c r="AL21" i="18"/>
  <c r="AM21" i="18"/>
  <c r="AN21" i="18"/>
  <c r="AO21" i="18"/>
  <c r="AP21" i="18"/>
  <c r="AQ21" i="18"/>
  <c r="AR21" i="18"/>
  <c r="AS21" i="18"/>
  <c r="AT21" i="18"/>
  <c r="AU21" i="18"/>
  <c r="AV21" i="18"/>
  <c r="AW21" i="18"/>
  <c r="AX21" i="18"/>
  <c r="AY21" i="18"/>
  <c r="AZ21" i="18"/>
  <c r="BA21" i="18"/>
  <c r="BB21" i="18"/>
  <c r="BC21" i="18"/>
  <c r="BD21" i="18"/>
  <c r="BE21" i="18"/>
  <c r="BF21" i="18"/>
  <c r="BG21" i="18"/>
  <c r="BH21" i="18"/>
  <c r="BI21" i="18"/>
  <c r="BJ21" i="18"/>
  <c r="BK21" i="18"/>
  <c r="BL21" i="18"/>
  <c r="BM21" i="18"/>
  <c r="BN21" i="18"/>
  <c r="BO21" i="18"/>
  <c r="BP21" i="18"/>
  <c r="BQ21" i="18"/>
  <c r="BR21" i="18"/>
  <c r="BS21" i="18"/>
  <c r="BT21" i="18"/>
  <c r="BU21" i="18"/>
  <c r="BV21" i="18"/>
  <c r="BW21" i="18"/>
  <c r="BX21" i="18"/>
  <c r="BY21" i="18"/>
  <c r="BZ21" i="18"/>
  <c r="CA21" i="18"/>
  <c r="CB21" i="18"/>
  <c r="CC21" i="18"/>
  <c r="CD21" i="18"/>
  <c r="CE21" i="18"/>
  <c r="CF21" i="18"/>
  <c r="CG21" i="18"/>
  <c r="CH21" i="18"/>
  <c r="CI21" i="18"/>
  <c r="CJ21" i="18"/>
  <c r="CK21" i="18"/>
  <c r="CL21" i="18"/>
  <c r="CM21" i="18"/>
  <c r="CN21" i="18"/>
  <c r="CO21" i="18"/>
  <c r="CP21" i="18"/>
  <c r="CQ21" i="18"/>
  <c r="CR21" i="18"/>
  <c r="CS21" i="18"/>
  <c r="CT21" i="18"/>
  <c r="CU21" i="18"/>
  <c r="CV21" i="18"/>
  <c r="CW21" i="18"/>
  <c r="CX21" i="18"/>
  <c r="CY21" i="18"/>
  <c r="CZ21" i="18"/>
  <c r="DA21" i="18"/>
  <c r="DB21" i="18"/>
  <c r="DC21" i="18"/>
  <c r="DD21" i="18"/>
  <c r="DE21" i="18"/>
  <c r="DF21" i="18"/>
  <c r="DG21" i="18"/>
  <c r="DH21" i="18"/>
  <c r="DI21"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AG22" i="18"/>
  <c r="AH22" i="18"/>
  <c r="AI22" i="18"/>
  <c r="AJ22" i="18"/>
  <c r="AK22" i="18"/>
  <c r="AL22" i="18"/>
  <c r="AM22" i="18"/>
  <c r="AN22" i="18"/>
  <c r="AO22" i="18"/>
  <c r="AP22" i="18"/>
  <c r="AQ22" i="18"/>
  <c r="AR22" i="18"/>
  <c r="AS22" i="18"/>
  <c r="AT22" i="18"/>
  <c r="AU22" i="18"/>
  <c r="AV22" i="18"/>
  <c r="AW22" i="18"/>
  <c r="AX22" i="18"/>
  <c r="AY22" i="18"/>
  <c r="AZ22" i="18"/>
  <c r="BA22" i="18"/>
  <c r="BB22" i="18"/>
  <c r="BC22" i="18"/>
  <c r="BD22" i="18"/>
  <c r="BE22" i="18"/>
  <c r="BF22" i="18"/>
  <c r="BG22" i="18"/>
  <c r="BH22" i="18"/>
  <c r="BI22" i="18"/>
  <c r="BJ22" i="18"/>
  <c r="BK22" i="18"/>
  <c r="BL22" i="18"/>
  <c r="BM22" i="18"/>
  <c r="BN22" i="18"/>
  <c r="BO22" i="18"/>
  <c r="BP22" i="18"/>
  <c r="BQ22" i="18"/>
  <c r="BR22" i="18"/>
  <c r="BS22" i="18"/>
  <c r="BT22" i="18"/>
  <c r="BU22" i="18"/>
  <c r="BV22" i="18"/>
  <c r="BW22" i="18"/>
  <c r="BX22" i="18"/>
  <c r="BY22" i="18"/>
  <c r="BZ22" i="18"/>
  <c r="CA22" i="18"/>
  <c r="CB22" i="18"/>
  <c r="CC22" i="18"/>
  <c r="CD22" i="18"/>
  <c r="CE22" i="18"/>
  <c r="CF22" i="18"/>
  <c r="CG22" i="18"/>
  <c r="CH22" i="18"/>
  <c r="CI22" i="18"/>
  <c r="CJ22" i="18"/>
  <c r="CK22" i="18"/>
  <c r="CL22" i="18"/>
  <c r="CM22" i="18"/>
  <c r="CN22" i="18"/>
  <c r="CO22" i="18"/>
  <c r="CP22" i="18"/>
  <c r="CQ22" i="18"/>
  <c r="CR22" i="18"/>
  <c r="CS22" i="18"/>
  <c r="CT22" i="18"/>
  <c r="CU22" i="18"/>
  <c r="CV22" i="18"/>
  <c r="CW22" i="18"/>
  <c r="CX22" i="18"/>
  <c r="CY22" i="18"/>
  <c r="CZ22" i="18"/>
  <c r="DA22" i="18"/>
  <c r="DB22" i="18"/>
  <c r="DC22" i="18"/>
  <c r="DD22" i="18"/>
  <c r="DE22" i="18"/>
  <c r="DF22" i="18"/>
  <c r="DG22" i="18"/>
  <c r="DH22" i="18"/>
  <c r="DI22" i="18"/>
  <c r="G23" i="18"/>
  <c r="H23" i="18"/>
  <c r="I23" i="18"/>
  <c r="J23" i="18"/>
  <c r="K23" i="18"/>
  <c r="L23" i="18"/>
  <c r="M23" i="18"/>
  <c r="N23" i="18"/>
  <c r="O23" i="18"/>
  <c r="P23" i="18"/>
  <c r="Q23" i="18"/>
  <c r="R23" i="18"/>
  <c r="S23" i="18"/>
  <c r="T23" i="18"/>
  <c r="U23" i="18"/>
  <c r="V23" i="18"/>
  <c r="W23" i="18"/>
  <c r="X23" i="18"/>
  <c r="Y23" i="18"/>
  <c r="Z23" i="18"/>
  <c r="AA23" i="18"/>
  <c r="AB23" i="18"/>
  <c r="AC23" i="18"/>
  <c r="AD23" i="18"/>
  <c r="AE23" i="18"/>
  <c r="AF23" i="18"/>
  <c r="AG23" i="18"/>
  <c r="AH23" i="18"/>
  <c r="AI23" i="18"/>
  <c r="AJ23" i="18"/>
  <c r="AK23" i="18"/>
  <c r="AL23" i="18"/>
  <c r="AM23" i="18"/>
  <c r="AN23" i="18"/>
  <c r="AO23" i="18"/>
  <c r="AP23" i="18"/>
  <c r="AQ23" i="18"/>
  <c r="AR23" i="18"/>
  <c r="AS23" i="18"/>
  <c r="AT23" i="18"/>
  <c r="AU23" i="18"/>
  <c r="AV23" i="18"/>
  <c r="AW23" i="18"/>
  <c r="AX23" i="18"/>
  <c r="AY23" i="18"/>
  <c r="AZ23" i="18"/>
  <c r="BA23" i="18"/>
  <c r="BB23" i="18"/>
  <c r="BC23" i="18"/>
  <c r="BD23" i="18"/>
  <c r="BE23" i="18"/>
  <c r="BF23" i="18"/>
  <c r="BG23" i="18"/>
  <c r="BH23" i="18"/>
  <c r="BI23" i="18"/>
  <c r="BJ23" i="18"/>
  <c r="BK23" i="18"/>
  <c r="BL23" i="18"/>
  <c r="BM23" i="18"/>
  <c r="BN23" i="18"/>
  <c r="BO23" i="18"/>
  <c r="BP23" i="18"/>
  <c r="BQ23" i="18"/>
  <c r="BR23" i="18"/>
  <c r="BS23" i="18"/>
  <c r="BT23" i="18"/>
  <c r="BU23" i="18"/>
  <c r="BV23" i="18"/>
  <c r="BW23" i="18"/>
  <c r="BX23" i="18"/>
  <c r="BY23" i="18"/>
  <c r="BZ23" i="18"/>
  <c r="CA23" i="18"/>
  <c r="CB23" i="18"/>
  <c r="CC23" i="18"/>
  <c r="CD23" i="18"/>
  <c r="CE23" i="18"/>
  <c r="CF23" i="18"/>
  <c r="CG23" i="18"/>
  <c r="CH23" i="18"/>
  <c r="CI23" i="18"/>
  <c r="CJ23" i="18"/>
  <c r="CK23" i="18"/>
  <c r="CL23" i="18"/>
  <c r="CM23" i="18"/>
  <c r="CN23" i="18"/>
  <c r="CO23" i="18"/>
  <c r="CP23" i="18"/>
  <c r="CQ23" i="18"/>
  <c r="CR23" i="18"/>
  <c r="CS23" i="18"/>
  <c r="CT23" i="18"/>
  <c r="CU23" i="18"/>
  <c r="CV23" i="18"/>
  <c r="CW23" i="18"/>
  <c r="CX23" i="18"/>
  <c r="CY23" i="18"/>
  <c r="CZ23" i="18"/>
  <c r="DA23" i="18"/>
  <c r="DB23" i="18"/>
  <c r="DC23" i="18"/>
  <c r="DD23" i="18"/>
  <c r="DE23" i="18"/>
  <c r="DF23" i="18"/>
  <c r="DG23" i="18"/>
  <c r="DH23" i="18"/>
  <c r="DI23" i="18"/>
  <c r="G24" i="18"/>
  <c r="H24" i="18"/>
  <c r="I24" i="18"/>
  <c r="J24" i="18"/>
  <c r="K24" i="18"/>
  <c r="L24" i="18"/>
  <c r="M24" i="18"/>
  <c r="N24" i="18"/>
  <c r="O24" i="18"/>
  <c r="P24" i="18"/>
  <c r="Q24" i="18"/>
  <c r="R24" i="18"/>
  <c r="S24" i="18"/>
  <c r="T24" i="18"/>
  <c r="U24" i="18"/>
  <c r="V24" i="18"/>
  <c r="W24" i="18"/>
  <c r="X24" i="18"/>
  <c r="Y24" i="18"/>
  <c r="Z24" i="18"/>
  <c r="AA24" i="18"/>
  <c r="AB24" i="18"/>
  <c r="AC24" i="18"/>
  <c r="AD24" i="18"/>
  <c r="AE24" i="18"/>
  <c r="AF24" i="18"/>
  <c r="AG24" i="18"/>
  <c r="AH24" i="18"/>
  <c r="AI24" i="18"/>
  <c r="AJ24" i="18"/>
  <c r="AK24" i="18"/>
  <c r="AL24" i="18"/>
  <c r="AM24" i="18"/>
  <c r="AN24" i="18"/>
  <c r="AO24" i="18"/>
  <c r="AP24" i="18"/>
  <c r="AQ24" i="18"/>
  <c r="AR24" i="18"/>
  <c r="AS24" i="18"/>
  <c r="AT24" i="18"/>
  <c r="AU24" i="18"/>
  <c r="AV24" i="18"/>
  <c r="AW24" i="18"/>
  <c r="AX24" i="18"/>
  <c r="AY24" i="18"/>
  <c r="AZ24" i="18"/>
  <c r="BA24" i="18"/>
  <c r="BB24" i="18"/>
  <c r="BC24" i="18"/>
  <c r="BD24" i="18"/>
  <c r="BE24" i="18"/>
  <c r="BF24" i="18"/>
  <c r="BG24" i="18"/>
  <c r="BH24" i="18"/>
  <c r="BI24" i="18"/>
  <c r="BJ24" i="18"/>
  <c r="BK24" i="18"/>
  <c r="BL24" i="18"/>
  <c r="BM24" i="18"/>
  <c r="BN24" i="18"/>
  <c r="BO24" i="18"/>
  <c r="BP24" i="18"/>
  <c r="BQ24" i="18"/>
  <c r="BR24" i="18"/>
  <c r="BS24" i="18"/>
  <c r="BT24" i="18"/>
  <c r="BU24" i="18"/>
  <c r="BV24" i="18"/>
  <c r="BW24" i="18"/>
  <c r="BX24" i="18"/>
  <c r="BY24" i="18"/>
  <c r="BZ24" i="18"/>
  <c r="CA24" i="18"/>
  <c r="CB24" i="18"/>
  <c r="CC24" i="18"/>
  <c r="CD24" i="18"/>
  <c r="CE24" i="18"/>
  <c r="CF24" i="18"/>
  <c r="CG24" i="18"/>
  <c r="CH24" i="18"/>
  <c r="CI24" i="18"/>
  <c r="CJ24" i="18"/>
  <c r="CK24" i="18"/>
  <c r="CL24" i="18"/>
  <c r="CM24" i="18"/>
  <c r="CN24" i="18"/>
  <c r="CO24" i="18"/>
  <c r="CP24" i="18"/>
  <c r="CQ24" i="18"/>
  <c r="CR24" i="18"/>
  <c r="CS24" i="18"/>
  <c r="CT24" i="18"/>
  <c r="CU24" i="18"/>
  <c r="CV24" i="18"/>
  <c r="CW24" i="18"/>
  <c r="CX24" i="18"/>
  <c r="CY24" i="18"/>
  <c r="CZ24" i="18"/>
  <c r="DA24" i="18"/>
  <c r="DB24" i="18"/>
  <c r="DC24" i="18"/>
  <c r="DD24" i="18"/>
  <c r="DE24" i="18"/>
  <c r="DF24" i="18"/>
  <c r="DG24" i="18"/>
  <c r="DH24" i="18"/>
  <c r="DI24" i="18"/>
  <c r="G25" i="18"/>
  <c r="H25" i="18"/>
  <c r="I25" i="18"/>
  <c r="J25" i="18"/>
  <c r="K25" i="18"/>
  <c r="L25" i="18"/>
  <c r="M25" i="18"/>
  <c r="N25" i="18"/>
  <c r="O25" i="18"/>
  <c r="P25" i="18"/>
  <c r="Q25" i="18"/>
  <c r="R25" i="18"/>
  <c r="S25" i="18"/>
  <c r="T25" i="18"/>
  <c r="U25" i="18"/>
  <c r="V25" i="18"/>
  <c r="W25" i="18"/>
  <c r="X25" i="18"/>
  <c r="Y25" i="18"/>
  <c r="Z25" i="18"/>
  <c r="AA25" i="18"/>
  <c r="AB25" i="18"/>
  <c r="AC25" i="18"/>
  <c r="AD25" i="18"/>
  <c r="AE25" i="18"/>
  <c r="AF25" i="18"/>
  <c r="AG25" i="18"/>
  <c r="AH25" i="18"/>
  <c r="AI25" i="18"/>
  <c r="AJ25" i="18"/>
  <c r="AK25" i="18"/>
  <c r="AL25" i="18"/>
  <c r="AM25" i="18"/>
  <c r="AN25" i="18"/>
  <c r="AO25" i="18"/>
  <c r="AP25" i="18"/>
  <c r="AQ25" i="18"/>
  <c r="AR25" i="18"/>
  <c r="AS25" i="18"/>
  <c r="AT25" i="18"/>
  <c r="AU25" i="18"/>
  <c r="AV25" i="18"/>
  <c r="AW25" i="18"/>
  <c r="AX25" i="18"/>
  <c r="AY25" i="18"/>
  <c r="AZ25" i="18"/>
  <c r="BA25" i="18"/>
  <c r="BB25" i="18"/>
  <c r="BC25" i="18"/>
  <c r="BD25" i="18"/>
  <c r="BE25" i="18"/>
  <c r="BF25" i="18"/>
  <c r="BG25" i="18"/>
  <c r="BH25" i="18"/>
  <c r="BI25" i="18"/>
  <c r="BJ25" i="18"/>
  <c r="BK25" i="18"/>
  <c r="BL25" i="18"/>
  <c r="BM25" i="18"/>
  <c r="BN25" i="18"/>
  <c r="BO25" i="18"/>
  <c r="BP25" i="18"/>
  <c r="BQ25" i="18"/>
  <c r="BR25" i="18"/>
  <c r="BS25" i="18"/>
  <c r="BT25" i="18"/>
  <c r="BU25" i="18"/>
  <c r="BV25" i="18"/>
  <c r="BW25" i="18"/>
  <c r="BX25" i="18"/>
  <c r="BY25" i="18"/>
  <c r="BZ25" i="18"/>
  <c r="CA25" i="18"/>
  <c r="CB25" i="18"/>
  <c r="CC25" i="18"/>
  <c r="CD25" i="18"/>
  <c r="CE25" i="18"/>
  <c r="CF25" i="18"/>
  <c r="CG25" i="18"/>
  <c r="CH25" i="18"/>
  <c r="CI25" i="18"/>
  <c r="CJ25" i="18"/>
  <c r="CK25" i="18"/>
  <c r="CL25" i="18"/>
  <c r="CM25" i="18"/>
  <c r="CN25" i="18"/>
  <c r="CO25" i="18"/>
  <c r="CP25" i="18"/>
  <c r="CQ25" i="18"/>
  <c r="CR25" i="18"/>
  <c r="CS25" i="18"/>
  <c r="CT25" i="18"/>
  <c r="CU25" i="18"/>
  <c r="CV25" i="18"/>
  <c r="CW25" i="18"/>
  <c r="CX25" i="18"/>
  <c r="CY25" i="18"/>
  <c r="CZ25" i="18"/>
  <c r="DA25" i="18"/>
  <c r="DB25" i="18"/>
  <c r="DC25" i="18"/>
  <c r="DD25" i="18"/>
  <c r="DE25" i="18"/>
  <c r="DF25" i="18"/>
  <c r="DG25" i="18"/>
  <c r="DH25" i="18"/>
  <c r="DI25" i="18"/>
  <c r="G26" i="18"/>
  <c r="H26" i="18"/>
  <c r="I26" i="18"/>
  <c r="J26" i="18"/>
  <c r="K26" i="18"/>
  <c r="L26" i="18"/>
  <c r="M26" i="18"/>
  <c r="N26" i="18"/>
  <c r="O26" i="18"/>
  <c r="P26" i="18"/>
  <c r="Q26" i="18"/>
  <c r="R26" i="18"/>
  <c r="S26" i="18"/>
  <c r="T26" i="18"/>
  <c r="U26" i="18"/>
  <c r="V26" i="18"/>
  <c r="W26" i="18"/>
  <c r="X26" i="18"/>
  <c r="Y26" i="18"/>
  <c r="Z26" i="18"/>
  <c r="AA26" i="18"/>
  <c r="AB26" i="18"/>
  <c r="AC26" i="18"/>
  <c r="AD26" i="18"/>
  <c r="AE26" i="18"/>
  <c r="AF26" i="18"/>
  <c r="AG26" i="18"/>
  <c r="AH26" i="18"/>
  <c r="AI26" i="18"/>
  <c r="AJ26" i="18"/>
  <c r="AK26" i="18"/>
  <c r="AL26" i="18"/>
  <c r="AM26" i="18"/>
  <c r="AN26" i="18"/>
  <c r="AO26" i="18"/>
  <c r="AP26" i="18"/>
  <c r="AQ26" i="18"/>
  <c r="AR26" i="18"/>
  <c r="AS26" i="18"/>
  <c r="AT26" i="18"/>
  <c r="AU26" i="18"/>
  <c r="AV26" i="18"/>
  <c r="AW26" i="18"/>
  <c r="AX26" i="18"/>
  <c r="AY26" i="18"/>
  <c r="AZ26" i="18"/>
  <c r="BA26" i="18"/>
  <c r="BB26" i="18"/>
  <c r="BC26" i="18"/>
  <c r="BD26" i="18"/>
  <c r="BE26" i="18"/>
  <c r="BF26" i="18"/>
  <c r="BG26" i="18"/>
  <c r="BH26" i="18"/>
  <c r="BI26" i="18"/>
  <c r="BJ26" i="18"/>
  <c r="BK26" i="18"/>
  <c r="BL26" i="18"/>
  <c r="BM26" i="18"/>
  <c r="BN26" i="18"/>
  <c r="BO26" i="18"/>
  <c r="BP26" i="18"/>
  <c r="BQ26" i="18"/>
  <c r="BR26" i="18"/>
  <c r="BS26" i="18"/>
  <c r="BT26" i="18"/>
  <c r="BU26" i="18"/>
  <c r="BV26" i="18"/>
  <c r="BW26" i="18"/>
  <c r="BX26" i="18"/>
  <c r="BY26" i="18"/>
  <c r="BZ26" i="18"/>
  <c r="CA26" i="18"/>
  <c r="CB26" i="18"/>
  <c r="CC26" i="18"/>
  <c r="CD26" i="18"/>
  <c r="CE26" i="18"/>
  <c r="CF26" i="18"/>
  <c r="CG26" i="18"/>
  <c r="CH26" i="18"/>
  <c r="CI26" i="18"/>
  <c r="CJ26" i="18"/>
  <c r="CK26" i="18"/>
  <c r="CL26" i="18"/>
  <c r="CM26" i="18"/>
  <c r="CN26" i="18"/>
  <c r="CO26" i="18"/>
  <c r="CP26" i="18"/>
  <c r="CQ26" i="18"/>
  <c r="CR26" i="18"/>
  <c r="CS26" i="18"/>
  <c r="CT26" i="18"/>
  <c r="CU26" i="18"/>
  <c r="CV26" i="18"/>
  <c r="CW26" i="18"/>
  <c r="CX26" i="18"/>
  <c r="CY26" i="18"/>
  <c r="CZ26" i="18"/>
  <c r="DA26" i="18"/>
  <c r="DB26" i="18"/>
  <c r="DC26" i="18"/>
  <c r="DD26" i="18"/>
  <c r="DE26" i="18"/>
  <c r="DF26" i="18"/>
  <c r="DG26" i="18"/>
  <c r="DH26" i="18"/>
  <c r="DI26" i="18"/>
  <c r="G27" i="18"/>
  <c r="H27" i="18"/>
  <c r="I27" i="18"/>
  <c r="J27" i="18"/>
  <c r="K27" i="18"/>
  <c r="L27" i="18"/>
  <c r="M27" i="18"/>
  <c r="N27" i="18"/>
  <c r="O27" i="18"/>
  <c r="P27" i="18"/>
  <c r="Q27" i="18"/>
  <c r="R27" i="18"/>
  <c r="S27" i="18"/>
  <c r="T27" i="18"/>
  <c r="U27" i="18"/>
  <c r="V27" i="18"/>
  <c r="W27" i="18"/>
  <c r="X27" i="18"/>
  <c r="Y27" i="18"/>
  <c r="Z27" i="18"/>
  <c r="AA27" i="18"/>
  <c r="AB27" i="18"/>
  <c r="AC27" i="18"/>
  <c r="AD27" i="18"/>
  <c r="AE27" i="18"/>
  <c r="AF27" i="18"/>
  <c r="AG27" i="18"/>
  <c r="AH27" i="18"/>
  <c r="AI27" i="18"/>
  <c r="AJ27" i="18"/>
  <c r="AK27" i="18"/>
  <c r="AL27" i="18"/>
  <c r="AM27" i="18"/>
  <c r="AN27" i="18"/>
  <c r="AO27" i="18"/>
  <c r="AP27" i="18"/>
  <c r="AQ27" i="18"/>
  <c r="AR27" i="18"/>
  <c r="AS27" i="18"/>
  <c r="AT27" i="18"/>
  <c r="AU27" i="18"/>
  <c r="AV27" i="18"/>
  <c r="AW27" i="18"/>
  <c r="AX27" i="18"/>
  <c r="AY27" i="18"/>
  <c r="AZ27" i="18"/>
  <c r="BA27" i="18"/>
  <c r="BB27" i="18"/>
  <c r="BC27" i="18"/>
  <c r="BD27" i="18"/>
  <c r="BE27" i="18"/>
  <c r="BF27" i="18"/>
  <c r="BG27" i="18"/>
  <c r="BH27" i="18"/>
  <c r="BI27" i="18"/>
  <c r="BJ27" i="18"/>
  <c r="BK27" i="18"/>
  <c r="BL27" i="18"/>
  <c r="BM27" i="18"/>
  <c r="BN27" i="18"/>
  <c r="BO27" i="18"/>
  <c r="BP27" i="18"/>
  <c r="BQ27" i="18"/>
  <c r="BR27" i="18"/>
  <c r="BS27" i="18"/>
  <c r="BT27" i="18"/>
  <c r="BU27" i="18"/>
  <c r="BV27" i="18"/>
  <c r="BW27" i="18"/>
  <c r="BX27" i="18"/>
  <c r="BY27" i="18"/>
  <c r="BZ27" i="18"/>
  <c r="CA27" i="18"/>
  <c r="CB27" i="18"/>
  <c r="CC27" i="18"/>
  <c r="CD27" i="18"/>
  <c r="CE27" i="18"/>
  <c r="CF27" i="18"/>
  <c r="CG27" i="18"/>
  <c r="CH27" i="18"/>
  <c r="CI27" i="18"/>
  <c r="CJ27" i="18"/>
  <c r="CK27" i="18"/>
  <c r="CL27" i="18"/>
  <c r="CM27" i="18"/>
  <c r="CN27" i="18"/>
  <c r="CO27" i="18"/>
  <c r="CP27" i="18"/>
  <c r="CQ27" i="18"/>
  <c r="CR27" i="18"/>
  <c r="CS27" i="18"/>
  <c r="CT27" i="18"/>
  <c r="CU27" i="18"/>
  <c r="CV27" i="18"/>
  <c r="CW27" i="18"/>
  <c r="CX27" i="18"/>
  <c r="CY27" i="18"/>
  <c r="CZ27" i="18"/>
  <c r="DA27" i="18"/>
  <c r="DB27" i="18"/>
  <c r="DC27" i="18"/>
  <c r="DD27" i="18"/>
  <c r="DE27" i="18"/>
  <c r="DF27" i="18"/>
  <c r="DG27" i="18"/>
  <c r="DH27" i="18"/>
  <c r="DI27" i="18"/>
  <c r="G28" i="18"/>
  <c r="H28" i="18"/>
  <c r="I28" i="18"/>
  <c r="J28" i="18"/>
  <c r="K28" i="18"/>
  <c r="L28" i="18"/>
  <c r="M28" i="18"/>
  <c r="N28" i="18"/>
  <c r="O28" i="18"/>
  <c r="P28" i="18"/>
  <c r="Q28" i="18"/>
  <c r="R28" i="18"/>
  <c r="S28" i="18"/>
  <c r="T28" i="18"/>
  <c r="U28" i="18"/>
  <c r="V28" i="18"/>
  <c r="W28" i="18"/>
  <c r="X28" i="18"/>
  <c r="Y28" i="18"/>
  <c r="Z28" i="18"/>
  <c r="AA28" i="18"/>
  <c r="AB28" i="18"/>
  <c r="AC28" i="18"/>
  <c r="AD28" i="18"/>
  <c r="AE28" i="18"/>
  <c r="AF28" i="18"/>
  <c r="AG28" i="18"/>
  <c r="AH28" i="18"/>
  <c r="AI28" i="18"/>
  <c r="AJ28" i="18"/>
  <c r="AK28" i="18"/>
  <c r="AL28" i="18"/>
  <c r="AM28" i="18"/>
  <c r="AN28" i="18"/>
  <c r="AO28" i="18"/>
  <c r="AP28" i="18"/>
  <c r="AQ28" i="18"/>
  <c r="AR28" i="18"/>
  <c r="AS28" i="18"/>
  <c r="AT28" i="18"/>
  <c r="AU28" i="18"/>
  <c r="AV28" i="18"/>
  <c r="AW28" i="18"/>
  <c r="AX28" i="18"/>
  <c r="AY28" i="18"/>
  <c r="AZ28" i="18"/>
  <c r="BA28" i="18"/>
  <c r="BB28" i="18"/>
  <c r="BC28" i="18"/>
  <c r="BD28" i="18"/>
  <c r="BE28" i="18"/>
  <c r="BF28" i="18"/>
  <c r="BG28" i="18"/>
  <c r="BH28" i="18"/>
  <c r="BI28" i="18"/>
  <c r="BJ28" i="18"/>
  <c r="BK28" i="18"/>
  <c r="BL28" i="18"/>
  <c r="BM28" i="18"/>
  <c r="BN28" i="18"/>
  <c r="BO28" i="18"/>
  <c r="BP28" i="18"/>
  <c r="BQ28" i="18"/>
  <c r="BR28" i="18"/>
  <c r="BS28" i="18"/>
  <c r="BT28" i="18"/>
  <c r="BU28" i="18"/>
  <c r="BV28" i="18"/>
  <c r="BW28" i="18"/>
  <c r="BX28" i="18"/>
  <c r="BY28" i="18"/>
  <c r="BZ28" i="18"/>
  <c r="CA28" i="18"/>
  <c r="CB28" i="18"/>
  <c r="CC28" i="18"/>
  <c r="CD28" i="18"/>
  <c r="CE28" i="18"/>
  <c r="CF28" i="18"/>
  <c r="CG28" i="18"/>
  <c r="CH28" i="18"/>
  <c r="CI28" i="18"/>
  <c r="CJ28" i="18"/>
  <c r="CK28" i="18"/>
  <c r="CL28" i="18"/>
  <c r="CM28" i="18"/>
  <c r="CN28" i="18"/>
  <c r="CO28" i="18"/>
  <c r="CP28" i="18"/>
  <c r="CQ28" i="18"/>
  <c r="CR28" i="18"/>
  <c r="CS28" i="18"/>
  <c r="CT28" i="18"/>
  <c r="CU28" i="18"/>
  <c r="CV28" i="18"/>
  <c r="CW28" i="18"/>
  <c r="CX28" i="18"/>
  <c r="CY28" i="18"/>
  <c r="CZ28" i="18"/>
  <c r="DA28" i="18"/>
  <c r="DB28" i="18"/>
  <c r="DC28" i="18"/>
  <c r="DD28" i="18"/>
  <c r="DE28" i="18"/>
  <c r="DF28" i="18"/>
  <c r="DG28" i="18"/>
  <c r="DH28" i="18"/>
  <c r="DI28" i="18"/>
  <c r="G29" i="18"/>
  <c r="H29" i="18"/>
  <c r="I29" i="18"/>
  <c r="J29" i="18"/>
  <c r="K29" i="18"/>
  <c r="L29" i="18"/>
  <c r="M29" i="18"/>
  <c r="N29" i="18"/>
  <c r="O29" i="18"/>
  <c r="P29" i="18"/>
  <c r="Q29" i="18"/>
  <c r="R29" i="18"/>
  <c r="S29" i="18"/>
  <c r="T29" i="18"/>
  <c r="U29" i="18"/>
  <c r="V29" i="18"/>
  <c r="W29" i="18"/>
  <c r="X29" i="18"/>
  <c r="Y29" i="18"/>
  <c r="Z29" i="18"/>
  <c r="AA29" i="18"/>
  <c r="AB29" i="18"/>
  <c r="AC29" i="18"/>
  <c r="AD29" i="18"/>
  <c r="AE29" i="18"/>
  <c r="AF29" i="18"/>
  <c r="AG29" i="18"/>
  <c r="AH29" i="18"/>
  <c r="AI29" i="18"/>
  <c r="AJ29" i="18"/>
  <c r="AK29" i="18"/>
  <c r="AL29" i="18"/>
  <c r="AM29" i="18"/>
  <c r="AN29" i="18"/>
  <c r="AO29" i="18"/>
  <c r="AP29" i="18"/>
  <c r="AQ29" i="18"/>
  <c r="AR29" i="18"/>
  <c r="AS29" i="18"/>
  <c r="AT29" i="18"/>
  <c r="AU29" i="18"/>
  <c r="AV29" i="18"/>
  <c r="AW29" i="18"/>
  <c r="AX29" i="18"/>
  <c r="AY29" i="18"/>
  <c r="AZ29" i="18"/>
  <c r="BA29" i="18"/>
  <c r="BB29" i="18"/>
  <c r="BC29" i="18"/>
  <c r="BD29" i="18"/>
  <c r="BE29" i="18"/>
  <c r="BF29" i="18"/>
  <c r="BG29" i="18"/>
  <c r="BH29" i="18"/>
  <c r="BI29" i="18"/>
  <c r="BJ29" i="18"/>
  <c r="BK29" i="18"/>
  <c r="BL29" i="18"/>
  <c r="BM29" i="18"/>
  <c r="BN29" i="18"/>
  <c r="BO29" i="18"/>
  <c r="BP29" i="18"/>
  <c r="BQ29" i="18"/>
  <c r="BR29" i="18"/>
  <c r="BS29" i="18"/>
  <c r="BT29" i="18"/>
  <c r="BU29" i="18"/>
  <c r="BV29" i="18"/>
  <c r="BW29" i="18"/>
  <c r="BX29" i="18"/>
  <c r="BY29" i="18"/>
  <c r="BZ29" i="18"/>
  <c r="CA29" i="18"/>
  <c r="CB29" i="18"/>
  <c r="CC29" i="18"/>
  <c r="CD29" i="18"/>
  <c r="CE29" i="18"/>
  <c r="CF29" i="18"/>
  <c r="CG29" i="18"/>
  <c r="CH29" i="18"/>
  <c r="CI29" i="18"/>
  <c r="CJ29" i="18"/>
  <c r="CK29" i="18"/>
  <c r="CL29" i="18"/>
  <c r="CM29" i="18"/>
  <c r="CN29" i="18"/>
  <c r="CO29" i="18"/>
  <c r="CP29" i="18"/>
  <c r="CQ29" i="18"/>
  <c r="CR29" i="18"/>
  <c r="CS29" i="18"/>
  <c r="CT29" i="18"/>
  <c r="CU29" i="18"/>
  <c r="CV29" i="18"/>
  <c r="CW29" i="18"/>
  <c r="CX29" i="18"/>
  <c r="CY29" i="18"/>
  <c r="CZ29" i="18"/>
  <c r="DA29" i="18"/>
  <c r="DB29" i="18"/>
  <c r="DC29" i="18"/>
  <c r="DD29" i="18"/>
  <c r="DE29" i="18"/>
  <c r="DF29" i="18"/>
  <c r="DG29" i="18"/>
  <c r="DH29" i="18"/>
  <c r="DI29"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AH30" i="18"/>
  <c r="AI30" i="18"/>
  <c r="AJ30" i="18"/>
  <c r="AK30" i="18"/>
  <c r="AL30" i="18"/>
  <c r="AM30" i="18"/>
  <c r="AN30" i="18"/>
  <c r="AO30" i="18"/>
  <c r="AP30" i="18"/>
  <c r="AQ30" i="18"/>
  <c r="AR30" i="18"/>
  <c r="AS30" i="18"/>
  <c r="AT30" i="18"/>
  <c r="AU30" i="18"/>
  <c r="AV30" i="18"/>
  <c r="AW30" i="18"/>
  <c r="AX30" i="18"/>
  <c r="AY30" i="18"/>
  <c r="AZ30" i="18"/>
  <c r="BA30" i="18"/>
  <c r="BB30" i="18"/>
  <c r="BC30" i="18"/>
  <c r="BD30" i="18"/>
  <c r="BE30" i="18"/>
  <c r="BF30" i="18"/>
  <c r="BG30" i="18"/>
  <c r="BH30" i="18"/>
  <c r="BI30" i="18"/>
  <c r="BJ30" i="18"/>
  <c r="BK30" i="18"/>
  <c r="BL30" i="18"/>
  <c r="BM30" i="18"/>
  <c r="BN30" i="18"/>
  <c r="BO30" i="18"/>
  <c r="BP30" i="18"/>
  <c r="BQ30" i="18"/>
  <c r="BR30" i="18"/>
  <c r="BS30" i="18"/>
  <c r="BT30" i="18"/>
  <c r="BU30" i="18"/>
  <c r="BV30" i="18"/>
  <c r="BW30" i="18"/>
  <c r="BX30" i="18"/>
  <c r="BY30" i="18"/>
  <c r="BZ30" i="18"/>
  <c r="CA30" i="18"/>
  <c r="CB30" i="18"/>
  <c r="CC30" i="18"/>
  <c r="CD30" i="18"/>
  <c r="CE30" i="18"/>
  <c r="CF30" i="18"/>
  <c r="CG30" i="18"/>
  <c r="CH30" i="18"/>
  <c r="CI30" i="18"/>
  <c r="CJ30" i="18"/>
  <c r="CK30" i="18"/>
  <c r="CL30" i="18"/>
  <c r="CM30" i="18"/>
  <c r="CN30" i="18"/>
  <c r="CO30" i="18"/>
  <c r="CP30" i="18"/>
  <c r="CQ30" i="18"/>
  <c r="CR30" i="18"/>
  <c r="CS30" i="18"/>
  <c r="CT30" i="18"/>
  <c r="CU30" i="18"/>
  <c r="CV30" i="18"/>
  <c r="CW30" i="18"/>
  <c r="CX30" i="18"/>
  <c r="CY30" i="18"/>
  <c r="CZ30" i="18"/>
  <c r="DA30" i="18"/>
  <c r="DB30" i="18"/>
  <c r="DC30" i="18"/>
  <c r="DD30" i="18"/>
  <c r="DE30" i="18"/>
  <c r="DF30" i="18"/>
  <c r="DG30" i="18"/>
  <c r="DH30" i="18"/>
  <c r="DI30" i="18"/>
  <c r="G31" i="18"/>
  <c r="H31" i="18"/>
  <c r="I31" i="18"/>
  <c r="J31" i="18"/>
  <c r="K31" i="18"/>
  <c r="L31" i="18"/>
  <c r="M31" i="18"/>
  <c r="N31" i="18"/>
  <c r="O31" i="18"/>
  <c r="P31" i="18"/>
  <c r="Q31" i="18"/>
  <c r="R31" i="18"/>
  <c r="S31" i="18"/>
  <c r="T31" i="18"/>
  <c r="U31" i="18"/>
  <c r="V31" i="18"/>
  <c r="W31" i="18"/>
  <c r="X31" i="18"/>
  <c r="Y31" i="18"/>
  <c r="Z31" i="18"/>
  <c r="AA31" i="18"/>
  <c r="AB31" i="18"/>
  <c r="AC31" i="18"/>
  <c r="AD31" i="18"/>
  <c r="AE31" i="18"/>
  <c r="AF31" i="18"/>
  <c r="AG31" i="18"/>
  <c r="AH31" i="18"/>
  <c r="AI31" i="18"/>
  <c r="AJ31" i="18"/>
  <c r="AK31" i="18"/>
  <c r="AL31" i="18"/>
  <c r="AM31" i="18"/>
  <c r="AN31" i="18"/>
  <c r="AO31" i="18"/>
  <c r="AP31" i="18"/>
  <c r="AQ31" i="18"/>
  <c r="AR31" i="18"/>
  <c r="AS31" i="18"/>
  <c r="AT31" i="18"/>
  <c r="AU31" i="18"/>
  <c r="AV31" i="18"/>
  <c r="AW31" i="18"/>
  <c r="AX31" i="18"/>
  <c r="AY31" i="18"/>
  <c r="AZ31" i="18"/>
  <c r="BA31" i="18"/>
  <c r="BB31" i="18"/>
  <c r="BC31" i="18"/>
  <c r="BD31" i="18"/>
  <c r="BE31" i="18"/>
  <c r="BF31" i="18"/>
  <c r="BG31" i="18"/>
  <c r="BH31" i="18"/>
  <c r="BI31" i="18"/>
  <c r="BJ31" i="18"/>
  <c r="BK31" i="18"/>
  <c r="BL31" i="18"/>
  <c r="BM31" i="18"/>
  <c r="BN31" i="18"/>
  <c r="BO31" i="18"/>
  <c r="BP31" i="18"/>
  <c r="BQ31" i="18"/>
  <c r="BR31" i="18"/>
  <c r="BS31" i="18"/>
  <c r="BT31" i="18"/>
  <c r="BU31" i="18"/>
  <c r="BV31" i="18"/>
  <c r="BW31" i="18"/>
  <c r="BX31" i="18"/>
  <c r="BY31" i="18"/>
  <c r="BZ31" i="18"/>
  <c r="CA31" i="18"/>
  <c r="CB31" i="18"/>
  <c r="CC31" i="18"/>
  <c r="CD31" i="18"/>
  <c r="CE31" i="18"/>
  <c r="CF31" i="18"/>
  <c r="CG31" i="18"/>
  <c r="CH31" i="18"/>
  <c r="CI31" i="18"/>
  <c r="CJ31" i="18"/>
  <c r="CK31" i="18"/>
  <c r="CL31" i="18"/>
  <c r="CM31" i="18"/>
  <c r="CN31" i="18"/>
  <c r="CO31" i="18"/>
  <c r="CP31" i="18"/>
  <c r="CQ31" i="18"/>
  <c r="CR31" i="18"/>
  <c r="CS31" i="18"/>
  <c r="CT31" i="18"/>
  <c r="CU31" i="18"/>
  <c r="CV31" i="18"/>
  <c r="CW31" i="18"/>
  <c r="CX31" i="18"/>
  <c r="CY31" i="18"/>
  <c r="CZ31" i="18"/>
  <c r="DA31" i="18"/>
  <c r="DB31" i="18"/>
  <c r="DC31" i="18"/>
  <c r="DD31" i="18"/>
  <c r="DE31" i="18"/>
  <c r="DF31" i="18"/>
  <c r="DG31" i="18"/>
  <c r="DH31" i="18"/>
  <c r="DI31" i="18"/>
  <c r="G32" i="18"/>
  <c r="H32" i="18"/>
  <c r="I32" i="18"/>
  <c r="J32" i="18"/>
  <c r="K32" i="18"/>
  <c r="L32" i="18"/>
  <c r="M32" i="18"/>
  <c r="N32" i="18"/>
  <c r="O32" i="18"/>
  <c r="P32" i="18"/>
  <c r="Q32" i="18"/>
  <c r="R32" i="18"/>
  <c r="S32" i="18"/>
  <c r="T32" i="18"/>
  <c r="U32" i="18"/>
  <c r="V32" i="18"/>
  <c r="W32" i="18"/>
  <c r="X32" i="18"/>
  <c r="Y32" i="18"/>
  <c r="Z32" i="18"/>
  <c r="AA32" i="18"/>
  <c r="AB32" i="18"/>
  <c r="AC32" i="18"/>
  <c r="AD32" i="18"/>
  <c r="AE32" i="18"/>
  <c r="AF32" i="18"/>
  <c r="AG32" i="18"/>
  <c r="AH32" i="18"/>
  <c r="AI32" i="18"/>
  <c r="AJ32" i="18"/>
  <c r="AK32" i="18"/>
  <c r="AL32" i="18"/>
  <c r="AM32" i="18"/>
  <c r="AN32" i="18"/>
  <c r="AO32" i="18"/>
  <c r="AP32" i="18"/>
  <c r="AQ32" i="18"/>
  <c r="AR32" i="18"/>
  <c r="AS32" i="18"/>
  <c r="AT32" i="18"/>
  <c r="AU32" i="18"/>
  <c r="AV32" i="18"/>
  <c r="AW32" i="18"/>
  <c r="AX32" i="18"/>
  <c r="AY32" i="18"/>
  <c r="AZ32" i="18"/>
  <c r="BA32" i="18"/>
  <c r="BB32" i="18"/>
  <c r="BC32" i="18"/>
  <c r="BD32" i="18"/>
  <c r="BE32" i="18"/>
  <c r="BF32" i="18"/>
  <c r="BG32" i="18"/>
  <c r="BH32" i="18"/>
  <c r="BI32" i="18"/>
  <c r="BJ32" i="18"/>
  <c r="BK32" i="18"/>
  <c r="BL32" i="18"/>
  <c r="BM32" i="18"/>
  <c r="BN32" i="18"/>
  <c r="BO32" i="18"/>
  <c r="BP32" i="18"/>
  <c r="BQ32" i="18"/>
  <c r="BR32" i="18"/>
  <c r="BS32" i="18"/>
  <c r="BT32" i="18"/>
  <c r="BU32" i="18"/>
  <c r="BV32" i="18"/>
  <c r="BW32" i="18"/>
  <c r="BX32" i="18"/>
  <c r="BY32" i="18"/>
  <c r="BZ32" i="18"/>
  <c r="CA32" i="18"/>
  <c r="CB32" i="18"/>
  <c r="CC32" i="18"/>
  <c r="CD32" i="18"/>
  <c r="CE32" i="18"/>
  <c r="CF32" i="18"/>
  <c r="CG32" i="18"/>
  <c r="CH32" i="18"/>
  <c r="CI32" i="18"/>
  <c r="CJ32" i="18"/>
  <c r="CK32" i="18"/>
  <c r="CL32" i="18"/>
  <c r="CM32" i="18"/>
  <c r="CN32" i="18"/>
  <c r="CO32" i="18"/>
  <c r="CP32" i="18"/>
  <c r="CQ32" i="18"/>
  <c r="CR32" i="18"/>
  <c r="CS32" i="18"/>
  <c r="CT32" i="18"/>
  <c r="CU32" i="18"/>
  <c r="CV32" i="18"/>
  <c r="CW32" i="18"/>
  <c r="CX32" i="18"/>
  <c r="CY32" i="18"/>
  <c r="CZ32" i="18"/>
  <c r="DA32" i="18"/>
  <c r="DB32" i="18"/>
  <c r="DC32" i="18"/>
  <c r="DD32" i="18"/>
  <c r="DE32" i="18"/>
  <c r="DF32" i="18"/>
  <c r="DG32" i="18"/>
  <c r="DH32" i="18"/>
  <c r="DI32" i="18"/>
  <c r="G33" i="18"/>
  <c r="H33" i="18"/>
  <c r="I33" i="18"/>
  <c r="J33" i="18"/>
  <c r="K33" i="18"/>
  <c r="L33" i="18"/>
  <c r="M33" i="18"/>
  <c r="N33" i="18"/>
  <c r="O33" i="18"/>
  <c r="P33" i="18"/>
  <c r="Q33" i="18"/>
  <c r="R33" i="18"/>
  <c r="S33" i="18"/>
  <c r="T33" i="18"/>
  <c r="U33" i="18"/>
  <c r="V33" i="18"/>
  <c r="W33" i="18"/>
  <c r="X33" i="18"/>
  <c r="Y33" i="18"/>
  <c r="Z33" i="18"/>
  <c r="AA33" i="18"/>
  <c r="AB33" i="18"/>
  <c r="AC33" i="18"/>
  <c r="AD33" i="18"/>
  <c r="AE33" i="18"/>
  <c r="AF33" i="18"/>
  <c r="AG33" i="18"/>
  <c r="AH33" i="18"/>
  <c r="AI33" i="18"/>
  <c r="AJ33" i="18"/>
  <c r="AK33" i="18"/>
  <c r="AL33" i="18"/>
  <c r="AM33" i="18"/>
  <c r="AN33" i="18"/>
  <c r="AO33" i="18"/>
  <c r="AP33" i="18"/>
  <c r="AQ33" i="18"/>
  <c r="AR33" i="18"/>
  <c r="AS33" i="18"/>
  <c r="AT33" i="18"/>
  <c r="AU33" i="18"/>
  <c r="AV33" i="18"/>
  <c r="AW33" i="18"/>
  <c r="AX33" i="18"/>
  <c r="AY33" i="18"/>
  <c r="AZ33" i="18"/>
  <c r="BA33" i="18"/>
  <c r="BB33" i="18"/>
  <c r="BC33" i="18"/>
  <c r="BD33" i="18"/>
  <c r="BE33" i="18"/>
  <c r="BF33" i="18"/>
  <c r="BG33" i="18"/>
  <c r="BH33" i="18"/>
  <c r="BI33" i="18"/>
  <c r="BJ33" i="18"/>
  <c r="BK33" i="18"/>
  <c r="BL33" i="18"/>
  <c r="BM33" i="18"/>
  <c r="BN33" i="18"/>
  <c r="BO33" i="18"/>
  <c r="BP33" i="18"/>
  <c r="BQ33" i="18"/>
  <c r="BR33" i="18"/>
  <c r="BS33" i="18"/>
  <c r="BT33" i="18"/>
  <c r="BU33" i="18"/>
  <c r="BV33" i="18"/>
  <c r="BW33" i="18"/>
  <c r="BX33" i="18"/>
  <c r="BY33" i="18"/>
  <c r="BZ33" i="18"/>
  <c r="CA33" i="18"/>
  <c r="CB33" i="18"/>
  <c r="CC33" i="18"/>
  <c r="CD33" i="18"/>
  <c r="CE33" i="18"/>
  <c r="CF33" i="18"/>
  <c r="CG33" i="18"/>
  <c r="CH33" i="18"/>
  <c r="CI33" i="18"/>
  <c r="CJ33" i="18"/>
  <c r="CK33" i="18"/>
  <c r="CL33" i="18"/>
  <c r="CM33" i="18"/>
  <c r="CN33" i="18"/>
  <c r="CO33" i="18"/>
  <c r="CP33" i="18"/>
  <c r="CQ33" i="18"/>
  <c r="CR33" i="18"/>
  <c r="CS33" i="18"/>
  <c r="CT33" i="18"/>
  <c r="CU33" i="18"/>
  <c r="CV33" i="18"/>
  <c r="CW33" i="18"/>
  <c r="CX33" i="18"/>
  <c r="CY33" i="18"/>
  <c r="CZ33" i="18"/>
  <c r="DA33" i="18"/>
  <c r="DB33" i="18"/>
  <c r="DC33" i="18"/>
  <c r="DD33" i="18"/>
  <c r="DE33" i="18"/>
  <c r="DF33" i="18"/>
  <c r="DG33" i="18"/>
  <c r="DH33" i="18"/>
  <c r="DI33" i="18"/>
  <c r="G34" i="18"/>
  <c r="H34" i="18"/>
  <c r="I34" i="18"/>
  <c r="J34" i="18"/>
  <c r="K34" i="18"/>
  <c r="L34" i="18"/>
  <c r="M34" i="18"/>
  <c r="N34" i="18"/>
  <c r="O34" i="18"/>
  <c r="P34" i="18"/>
  <c r="Q34" i="18"/>
  <c r="R34" i="18"/>
  <c r="S34" i="18"/>
  <c r="T34" i="18"/>
  <c r="U34" i="18"/>
  <c r="V34" i="18"/>
  <c r="W34" i="18"/>
  <c r="X34" i="18"/>
  <c r="Y34" i="18"/>
  <c r="Z34" i="18"/>
  <c r="AA34" i="18"/>
  <c r="AB34" i="18"/>
  <c r="AC34" i="18"/>
  <c r="AD34" i="18"/>
  <c r="AE34" i="18"/>
  <c r="AF34" i="18"/>
  <c r="AG34" i="18"/>
  <c r="AH34" i="18"/>
  <c r="AI34" i="18"/>
  <c r="AJ34" i="18"/>
  <c r="AK34" i="18"/>
  <c r="AL34" i="18"/>
  <c r="AM34" i="18"/>
  <c r="AN34" i="18"/>
  <c r="AO34" i="18"/>
  <c r="AP34" i="18"/>
  <c r="AQ34" i="18"/>
  <c r="AR34" i="18"/>
  <c r="AS34" i="18"/>
  <c r="AT34" i="18"/>
  <c r="AU34" i="18"/>
  <c r="AV34" i="18"/>
  <c r="AW34" i="18"/>
  <c r="AX34" i="18"/>
  <c r="AY34" i="18"/>
  <c r="AZ34" i="18"/>
  <c r="BA34" i="18"/>
  <c r="BB34" i="18"/>
  <c r="BC34" i="18"/>
  <c r="BD34" i="18"/>
  <c r="BE34" i="18"/>
  <c r="BF34" i="18"/>
  <c r="BG34" i="18"/>
  <c r="BH34" i="18"/>
  <c r="BI34" i="18"/>
  <c r="BJ34" i="18"/>
  <c r="BK34" i="18"/>
  <c r="BL34" i="18"/>
  <c r="BM34" i="18"/>
  <c r="BN34" i="18"/>
  <c r="BO34" i="18"/>
  <c r="BP34" i="18"/>
  <c r="BQ34" i="18"/>
  <c r="BR34" i="18"/>
  <c r="BS34" i="18"/>
  <c r="BT34" i="18"/>
  <c r="BU34" i="18"/>
  <c r="BV34" i="18"/>
  <c r="BW34" i="18"/>
  <c r="BX34" i="18"/>
  <c r="BY34" i="18"/>
  <c r="BZ34" i="18"/>
  <c r="CA34" i="18"/>
  <c r="CB34" i="18"/>
  <c r="CC34" i="18"/>
  <c r="CD34" i="18"/>
  <c r="CE34" i="18"/>
  <c r="CF34" i="18"/>
  <c r="CG34" i="18"/>
  <c r="CH34" i="18"/>
  <c r="CI34" i="18"/>
  <c r="CJ34" i="18"/>
  <c r="CK34" i="18"/>
  <c r="CL34" i="18"/>
  <c r="CM34" i="18"/>
  <c r="CN34" i="18"/>
  <c r="CO34" i="18"/>
  <c r="CP34" i="18"/>
  <c r="CQ34" i="18"/>
  <c r="CR34" i="18"/>
  <c r="CS34" i="18"/>
  <c r="CT34" i="18"/>
  <c r="CU34" i="18"/>
  <c r="CV34" i="18"/>
  <c r="CW34" i="18"/>
  <c r="CX34" i="18"/>
  <c r="CY34" i="18"/>
  <c r="CZ34" i="18"/>
  <c r="DA34" i="18"/>
  <c r="DB34" i="18"/>
  <c r="DC34" i="18"/>
  <c r="DD34" i="18"/>
  <c r="DE34" i="18"/>
  <c r="DF34" i="18"/>
  <c r="DG34" i="18"/>
  <c r="DH34" i="18"/>
  <c r="DI34" i="18"/>
  <c r="G35" i="18"/>
  <c r="H35" i="18"/>
  <c r="I35" i="18"/>
  <c r="J35" i="18"/>
  <c r="K35" i="18"/>
  <c r="L35" i="18"/>
  <c r="M35" i="18"/>
  <c r="N35" i="18"/>
  <c r="O35" i="18"/>
  <c r="P35" i="18"/>
  <c r="Q35" i="18"/>
  <c r="R35" i="18"/>
  <c r="S35" i="18"/>
  <c r="T35" i="18"/>
  <c r="U35" i="18"/>
  <c r="V35" i="18"/>
  <c r="W35" i="18"/>
  <c r="X35" i="18"/>
  <c r="Y35" i="18"/>
  <c r="Z35" i="18"/>
  <c r="AA35" i="18"/>
  <c r="AB35" i="18"/>
  <c r="AC35" i="18"/>
  <c r="AD35" i="18"/>
  <c r="AE35" i="18"/>
  <c r="AF35" i="18"/>
  <c r="AG35" i="18"/>
  <c r="AH35" i="18"/>
  <c r="AI35" i="18"/>
  <c r="AJ35" i="18"/>
  <c r="AK35" i="18"/>
  <c r="AL35" i="18"/>
  <c r="AM35" i="18"/>
  <c r="AN35" i="18"/>
  <c r="AO35" i="18"/>
  <c r="AP35" i="18"/>
  <c r="AQ35" i="18"/>
  <c r="AR35" i="18"/>
  <c r="AS35" i="18"/>
  <c r="AT35" i="18"/>
  <c r="AU35" i="18"/>
  <c r="AV35" i="18"/>
  <c r="AW35" i="18"/>
  <c r="AX35" i="18"/>
  <c r="AY35" i="18"/>
  <c r="AZ35" i="18"/>
  <c r="BA35" i="18"/>
  <c r="BB35" i="18"/>
  <c r="BC35" i="18"/>
  <c r="BD35" i="18"/>
  <c r="BE35" i="18"/>
  <c r="BF35" i="18"/>
  <c r="BG35" i="18"/>
  <c r="BH35" i="18"/>
  <c r="BI35" i="18"/>
  <c r="BJ35" i="18"/>
  <c r="BK35" i="18"/>
  <c r="BL35" i="18"/>
  <c r="BM35" i="18"/>
  <c r="BN35" i="18"/>
  <c r="BO35" i="18"/>
  <c r="BP35" i="18"/>
  <c r="BQ35" i="18"/>
  <c r="BR35" i="18"/>
  <c r="BS35" i="18"/>
  <c r="BT35" i="18"/>
  <c r="BU35" i="18"/>
  <c r="BV35" i="18"/>
  <c r="BW35" i="18"/>
  <c r="BX35" i="18"/>
  <c r="BY35" i="18"/>
  <c r="BZ35" i="18"/>
  <c r="CA35" i="18"/>
  <c r="CB35" i="18"/>
  <c r="CC35" i="18"/>
  <c r="CD35" i="18"/>
  <c r="CE35" i="18"/>
  <c r="CF35" i="18"/>
  <c r="CG35" i="18"/>
  <c r="CH35" i="18"/>
  <c r="CI35" i="18"/>
  <c r="CJ35" i="18"/>
  <c r="CK35" i="18"/>
  <c r="CL35" i="18"/>
  <c r="CM35" i="18"/>
  <c r="CN35" i="18"/>
  <c r="CO35" i="18"/>
  <c r="CP35" i="18"/>
  <c r="CQ35" i="18"/>
  <c r="CR35" i="18"/>
  <c r="CS35" i="18"/>
  <c r="CT35" i="18"/>
  <c r="CU35" i="18"/>
  <c r="CV35" i="18"/>
  <c r="CW35" i="18"/>
  <c r="CX35" i="18"/>
  <c r="CY35" i="18"/>
  <c r="CZ35" i="18"/>
  <c r="DA35" i="18"/>
  <c r="DB35" i="18"/>
  <c r="DC35" i="18"/>
  <c r="DD35" i="18"/>
  <c r="DE35" i="18"/>
  <c r="DF35" i="18"/>
  <c r="DG35" i="18"/>
  <c r="DH35" i="18"/>
  <c r="DI35" i="18"/>
  <c r="G36" i="18"/>
  <c r="H36" i="18"/>
  <c r="I36" i="18"/>
  <c r="J36" i="18"/>
  <c r="K36" i="18"/>
  <c r="L36" i="18"/>
  <c r="M36" i="18"/>
  <c r="N36" i="18"/>
  <c r="O36" i="18"/>
  <c r="P36" i="18"/>
  <c r="Q36" i="18"/>
  <c r="R36" i="18"/>
  <c r="S36" i="18"/>
  <c r="T36" i="18"/>
  <c r="U36" i="18"/>
  <c r="V36" i="18"/>
  <c r="W36" i="18"/>
  <c r="X36" i="18"/>
  <c r="Y36" i="18"/>
  <c r="Z36" i="18"/>
  <c r="AA36" i="18"/>
  <c r="AB36" i="18"/>
  <c r="AC36" i="18"/>
  <c r="AD36" i="18"/>
  <c r="AE36" i="18"/>
  <c r="AF36" i="18"/>
  <c r="AG36" i="18"/>
  <c r="AH36" i="18"/>
  <c r="AI36" i="18"/>
  <c r="AJ36" i="18"/>
  <c r="AK36" i="18"/>
  <c r="AL36" i="18"/>
  <c r="AM36" i="18"/>
  <c r="AN36" i="18"/>
  <c r="AO36" i="18"/>
  <c r="AP36" i="18"/>
  <c r="AQ36" i="18"/>
  <c r="AR36" i="18"/>
  <c r="AS36" i="18"/>
  <c r="AT36" i="18"/>
  <c r="AU36" i="18"/>
  <c r="AV36" i="18"/>
  <c r="AW36" i="18"/>
  <c r="AX36" i="18"/>
  <c r="AY36" i="18"/>
  <c r="AZ36" i="18"/>
  <c r="BA36" i="18"/>
  <c r="BB36" i="18"/>
  <c r="BC36" i="18"/>
  <c r="BD36" i="18"/>
  <c r="BE36" i="18"/>
  <c r="BF36" i="18"/>
  <c r="BG36" i="18"/>
  <c r="BH36" i="18"/>
  <c r="BI36" i="18"/>
  <c r="BJ36" i="18"/>
  <c r="BK36" i="18"/>
  <c r="BL36" i="18"/>
  <c r="BM36" i="18"/>
  <c r="BN36" i="18"/>
  <c r="BO36" i="18"/>
  <c r="BP36" i="18"/>
  <c r="BQ36" i="18"/>
  <c r="BR36" i="18"/>
  <c r="BS36" i="18"/>
  <c r="BT36" i="18"/>
  <c r="BU36" i="18"/>
  <c r="BV36" i="18"/>
  <c r="BW36" i="18"/>
  <c r="BX36" i="18"/>
  <c r="BY36" i="18"/>
  <c r="BZ36" i="18"/>
  <c r="CA36" i="18"/>
  <c r="CB36" i="18"/>
  <c r="CC36" i="18"/>
  <c r="CD36" i="18"/>
  <c r="CE36" i="18"/>
  <c r="CF36" i="18"/>
  <c r="CG36" i="18"/>
  <c r="CH36" i="18"/>
  <c r="CI36" i="18"/>
  <c r="CJ36" i="18"/>
  <c r="CK36" i="18"/>
  <c r="CL36" i="18"/>
  <c r="CM36" i="18"/>
  <c r="CN36" i="18"/>
  <c r="CO36" i="18"/>
  <c r="CP36" i="18"/>
  <c r="CQ36" i="18"/>
  <c r="CR36" i="18"/>
  <c r="CS36" i="18"/>
  <c r="CT36" i="18"/>
  <c r="CU36" i="18"/>
  <c r="CV36" i="18"/>
  <c r="CW36" i="18"/>
  <c r="CX36" i="18"/>
  <c r="CY36" i="18"/>
  <c r="CZ36" i="18"/>
  <c r="DA36" i="18"/>
  <c r="DB36" i="18"/>
  <c r="DC36" i="18"/>
  <c r="DD36" i="18"/>
  <c r="DE36" i="18"/>
  <c r="DF36" i="18"/>
  <c r="DG36" i="18"/>
  <c r="DH36" i="18"/>
  <c r="DI36" i="18"/>
  <c r="G37" i="18"/>
  <c r="H37"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H37" i="18"/>
  <c r="AI37" i="18"/>
  <c r="AJ37" i="18"/>
  <c r="AK37" i="18"/>
  <c r="AL37" i="18"/>
  <c r="AM37" i="18"/>
  <c r="AN37" i="18"/>
  <c r="AO37" i="18"/>
  <c r="AP37" i="18"/>
  <c r="AQ37" i="18"/>
  <c r="AR37" i="18"/>
  <c r="AS37" i="18"/>
  <c r="AT37" i="18"/>
  <c r="AU37" i="18"/>
  <c r="AV37" i="18"/>
  <c r="AW37" i="18"/>
  <c r="AX37" i="18"/>
  <c r="AY37" i="18"/>
  <c r="AZ37" i="18"/>
  <c r="BA37" i="18"/>
  <c r="BB37" i="18"/>
  <c r="BC37" i="18"/>
  <c r="BD37" i="18"/>
  <c r="BE37" i="18"/>
  <c r="BF37" i="18"/>
  <c r="BG37" i="18"/>
  <c r="BH37" i="18"/>
  <c r="BI37" i="18"/>
  <c r="BJ37" i="18"/>
  <c r="BK37" i="18"/>
  <c r="BL37" i="18"/>
  <c r="BM37" i="18"/>
  <c r="BN37" i="18"/>
  <c r="BO37" i="18"/>
  <c r="BP37" i="18"/>
  <c r="BQ37" i="18"/>
  <c r="BR37" i="18"/>
  <c r="BS37" i="18"/>
  <c r="BT37" i="18"/>
  <c r="BU37" i="18"/>
  <c r="BV37" i="18"/>
  <c r="BW37" i="18"/>
  <c r="BX37" i="18"/>
  <c r="BY37" i="18"/>
  <c r="BZ37" i="18"/>
  <c r="CA37" i="18"/>
  <c r="CB37" i="18"/>
  <c r="CC37" i="18"/>
  <c r="CD37" i="18"/>
  <c r="CE37" i="18"/>
  <c r="CF37" i="18"/>
  <c r="CG37" i="18"/>
  <c r="CH37" i="18"/>
  <c r="CI37" i="18"/>
  <c r="CJ37" i="18"/>
  <c r="CK37" i="18"/>
  <c r="CL37" i="18"/>
  <c r="CM37" i="18"/>
  <c r="CN37" i="18"/>
  <c r="CO37" i="18"/>
  <c r="CP37" i="18"/>
  <c r="CQ37" i="18"/>
  <c r="CR37" i="18"/>
  <c r="CS37" i="18"/>
  <c r="CT37" i="18"/>
  <c r="CU37" i="18"/>
  <c r="CV37" i="18"/>
  <c r="CW37" i="18"/>
  <c r="CX37" i="18"/>
  <c r="CY37" i="18"/>
  <c r="CZ37" i="18"/>
  <c r="DA37" i="18"/>
  <c r="DB37" i="18"/>
  <c r="DC37" i="18"/>
  <c r="DD37" i="18"/>
  <c r="DE37" i="18"/>
  <c r="DF37" i="18"/>
  <c r="DG37" i="18"/>
  <c r="DH37" i="18"/>
  <c r="DI37" i="18"/>
  <c r="G38" i="18"/>
  <c r="H38" i="18"/>
  <c r="I38" i="18"/>
  <c r="J38" i="18"/>
  <c r="K38" i="18"/>
  <c r="L38" i="18"/>
  <c r="M38" i="18"/>
  <c r="N38" i="18"/>
  <c r="O38" i="18"/>
  <c r="P38" i="18"/>
  <c r="Q38" i="18"/>
  <c r="R38" i="18"/>
  <c r="S38" i="18"/>
  <c r="T38" i="18"/>
  <c r="U38" i="18"/>
  <c r="V38" i="18"/>
  <c r="W38" i="18"/>
  <c r="X38" i="18"/>
  <c r="Y38" i="18"/>
  <c r="Z38" i="18"/>
  <c r="AA38" i="18"/>
  <c r="AB38" i="18"/>
  <c r="AC38" i="18"/>
  <c r="AD38" i="18"/>
  <c r="AE38" i="18"/>
  <c r="AF38" i="18"/>
  <c r="AG38" i="18"/>
  <c r="AH38" i="18"/>
  <c r="AI38" i="18"/>
  <c r="AJ38" i="18"/>
  <c r="AK38" i="18"/>
  <c r="AL38" i="18"/>
  <c r="AM38" i="18"/>
  <c r="AN38" i="18"/>
  <c r="AO38" i="18"/>
  <c r="AP38" i="18"/>
  <c r="AQ38" i="18"/>
  <c r="AR38" i="18"/>
  <c r="AS38" i="18"/>
  <c r="AT38" i="18"/>
  <c r="AU38" i="18"/>
  <c r="AV38" i="18"/>
  <c r="AW38" i="18"/>
  <c r="AX38" i="18"/>
  <c r="AY38" i="18"/>
  <c r="AZ38" i="18"/>
  <c r="BA38" i="18"/>
  <c r="BB38" i="18"/>
  <c r="BC38" i="18"/>
  <c r="BD38" i="18"/>
  <c r="BE38" i="18"/>
  <c r="BF38" i="18"/>
  <c r="BG38" i="18"/>
  <c r="BH38" i="18"/>
  <c r="BI38" i="18"/>
  <c r="BJ38" i="18"/>
  <c r="BK38" i="18"/>
  <c r="BL38" i="18"/>
  <c r="BM38" i="18"/>
  <c r="BN38" i="18"/>
  <c r="BO38" i="18"/>
  <c r="BP38" i="18"/>
  <c r="BQ38" i="18"/>
  <c r="BR38" i="18"/>
  <c r="BS38" i="18"/>
  <c r="BT38" i="18"/>
  <c r="BU38" i="18"/>
  <c r="BV38" i="18"/>
  <c r="BW38" i="18"/>
  <c r="BX38" i="18"/>
  <c r="BY38" i="18"/>
  <c r="BZ38" i="18"/>
  <c r="CA38" i="18"/>
  <c r="CB38" i="18"/>
  <c r="CC38" i="18"/>
  <c r="CD38" i="18"/>
  <c r="CE38" i="18"/>
  <c r="CF38" i="18"/>
  <c r="CG38" i="18"/>
  <c r="CH38" i="18"/>
  <c r="CI38" i="18"/>
  <c r="CJ38" i="18"/>
  <c r="CK38" i="18"/>
  <c r="CL38" i="18"/>
  <c r="CM38" i="18"/>
  <c r="CN38" i="18"/>
  <c r="CO38" i="18"/>
  <c r="CP38" i="18"/>
  <c r="CQ38" i="18"/>
  <c r="CR38" i="18"/>
  <c r="CS38" i="18"/>
  <c r="CT38" i="18"/>
  <c r="CU38" i="18"/>
  <c r="CV38" i="18"/>
  <c r="CW38" i="18"/>
  <c r="CX38" i="18"/>
  <c r="CY38" i="18"/>
  <c r="CZ38" i="18"/>
  <c r="DA38" i="18"/>
  <c r="DB38" i="18"/>
  <c r="DC38" i="18"/>
  <c r="DD38" i="18"/>
  <c r="DE38" i="18"/>
  <c r="DF38" i="18"/>
  <c r="DG38" i="18"/>
  <c r="DH38" i="18"/>
  <c r="DI38" i="18"/>
  <c r="G39" i="18"/>
  <c r="H39" i="18"/>
  <c r="I39" i="18"/>
  <c r="J39" i="18"/>
  <c r="K39" i="18"/>
  <c r="L39" i="18"/>
  <c r="M39" i="18"/>
  <c r="N39" i="18"/>
  <c r="O39" i="18"/>
  <c r="P39" i="18"/>
  <c r="Q39" i="18"/>
  <c r="R39" i="18"/>
  <c r="S39" i="18"/>
  <c r="T39" i="18"/>
  <c r="U39" i="18"/>
  <c r="V39" i="18"/>
  <c r="W39" i="18"/>
  <c r="X39" i="18"/>
  <c r="Y39" i="18"/>
  <c r="Z39" i="18"/>
  <c r="AA39" i="18"/>
  <c r="AB39" i="18"/>
  <c r="AC39" i="18"/>
  <c r="AD39" i="18"/>
  <c r="AE39" i="18"/>
  <c r="AF39" i="18"/>
  <c r="AG39" i="18"/>
  <c r="AH39" i="18"/>
  <c r="AI39" i="18"/>
  <c r="AJ39" i="18"/>
  <c r="AK39" i="18"/>
  <c r="AL39" i="18"/>
  <c r="AM39" i="18"/>
  <c r="AN39" i="18"/>
  <c r="AO39" i="18"/>
  <c r="AP39" i="18"/>
  <c r="AQ39" i="18"/>
  <c r="AR39" i="18"/>
  <c r="AS39" i="18"/>
  <c r="AT39" i="18"/>
  <c r="AU39" i="18"/>
  <c r="AV39" i="18"/>
  <c r="AW39" i="18"/>
  <c r="AX39" i="18"/>
  <c r="AY39" i="18"/>
  <c r="AZ39" i="18"/>
  <c r="BA39" i="18"/>
  <c r="BB39" i="18"/>
  <c r="BC39" i="18"/>
  <c r="BD39" i="18"/>
  <c r="BE39" i="18"/>
  <c r="BF39" i="18"/>
  <c r="BG39" i="18"/>
  <c r="BH39" i="18"/>
  <c r="BI39" i="18"/>
  <c r="BJ39" i="18"/>
  <c r="BK39" i="18"/>
  <c r="BL39" i="18"/>
  <c r="BM39" i="18"/>
  <c r="BN39" i="18"/>
  <c r="BO39" i="18"/>
  <c r="BP39" i="18"/>
  <c r="BQ39" i="18"/>
  <c r="BR39" i="18"/>
  <c r="BS39" i="18"/>
  <c r="BT39" i="18"/>
  <c r="BU39" i="18"/>
  <c r="BV39" i="18"/>
  <c r="BW39" i="18"/>
  <c r="BX39" i="18"/>
  <c r="BY39" i="18"/>
  <c r="BZ39" i="18"/>
  <c r="CA39" i="18"/>
  <c r="CB39" i="18"/>
  <c r="CC39" i="18"/>
  <c r="CD39" i="18"/>
  <c r="CE39" i="18"/>
  <c r="CF39" i="18"/>
  <c r="CG39" i="18"/>
  <c r="CH39" i="18"/>
  <c r="CI39" i="18"/>
  <c r="CJ39" i="18"/>
  <c r="CK39" i="18"/>
  <c r="CL39" i="18"/>
  <c r="CM39" i="18"/>
  <c r="CN39" i="18"/>
  <c r="CO39" i="18"/>
  <c r="CP39" i="18"/>
  <c r="CQ39" i="18"/>
  <c r="CR39" i="18"/>
  <c r="CS39" i="18"/>
  <c r="CT39" i="18"/>
  <c r="CU39" i="18"/>
  <c r="CV39" i="18"/>
  <c r="CW39" i="18"/>
  <c r="CX39" i="18"/>
  <c r="CY39" i="18"/>
  <c r="CZ39" i="18"/>
  <c r="DA39" i="18"/>
  <c r="DB39" i="18"/>
  <c r="DC39" i="18"/>
  <c r="DD39" i="18"/>
  <c r="DE39" i="18"/>
  <c r="DF39" i="18"/>
  <c r="DG39" i="18"/>
  <c r="DH39" i="18"/>
  <c r="DI39" i="18"/>
  <c r="G40" i="18"/>
  <c r="H40"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AH40" i="18"/>
  <c r="AI40" i="18"/>
  <c r="AJ40" i="18"/>
  <c r="AK40" i="18"/>
  <c r="AL40" i="18"/>
  <c r="AM40" i="18"/>
  <c r="AN40" i="18"/>
  <c r="AO40" i="18"/>
  <c r="AP40" i="18"/>
  <c r="AQ40" i="18"/>
  <c r="AR40" i="18"/>
  <c r="AS40" i="18"/>
  <c r="AT40" i="18"/>
  <c r="AU40" i="18"/>
  <c r="AV40" i="18"/>
  <c r="AW40" i="18"/>
  <c r="AX40" i="18"/>
  <c r="AY40" i="18"/>
  <c r="AZ40" i="18"/>
  <c r="BA40" i="18"/>
  <c r="BB40" i="18"/>
  <c r="BC40" i="18"/>
  <c r="BD40" i="18"/>
  <c r="BE40" i="18"/>
  <c r="BF40" i="18"/>
  <c r="BG40" i="18"/>
  <c r="BH40" i="18"/>
  <c r="BI40" i="18"/>
  <c r="BJ40" i="18"/>
  <c r="BK40" i="18"/>
  <c r="BL40" i="18"/>
  <c r="BM40" i="18"/>
  <c r="BN40" i="18"/>
  <c r="BO40" i="18"/>
  <c r="BP40" i="18"/>
  <c r="BQ40" i="18"/>
  <c r="BR40" i="18"/>
  <c r="BS40" i="18"/>
  <c r="BT40" i="18"/>
  <c r="BU40" i="18"/>
  <c r="BV40" i="18"/>
  <c r="BW40" i="18"/>
  <c r="BX40" i="18"/>
  <c r="BY40" i="18"/>
  <c r="BZ40" i="18"/>
  <c r="CA40" i="18"/>
  <c r="CB40" i="18"/>
  <c r="CC40" i="18"/>
  <c r="CD40" i="18"/>
  <c r="CE40" i="18"/>
  <c r="CF40" i="18"/>
  <c r="CG40" i="18"/>
  <c r="CH40" i="18"/>
  <c r="CI40" i="18"/>
  <c r="CJ40" i="18"/>
  <c r="CK40" i="18"/>
  <c r="CL40" i="18"/>
  <c r="CM40" i="18"/>
  <c r="CN40" i="18"/>
  <c r="CO40" i="18"/>
  <c r="CP40" i="18"/>
  <c r="CQ40" i="18"/>
  <c r="CR40" i="18"/>
  <c r="CS40" i="18"/>
  <c r="CT40" i="18"/>
  <c r="CU40" i="18"/>
  <c r="CV40" i="18"/>
  <c r="CW40" i="18"/>
  <c r="CX40" i="18"/>
  <c r="CY40" i="18"/>
  <c r="CZ40" i="18"/>
  <c r="DA40" i="18"/>
  <c r="DB40" i="18"/>
  <c r="DC40" i="18"/>
  <c r="DD40" i="18"/>
  <c r="DE40" i="18"/>
  <c r="DF40" i="18"/>
  <c r="DG40" i="18"/>
  <c r="DH40" i="18"/>
  <c r="DI40" i="18"/>
  <c r="G41" i="18"/>
  <c r="H41" i="18"/>
  <c r="I41" i="18"/>
  <c r="J41" i="18"/>
  <c r="K41" i="18"/>
  <c r="L41" i="18"/>
  <c r="M41" i="18"/>
  <c r="N41" i="18"/>
  <c r="O41" i="18"/>
  <c r="P41" i="18"/>
  <c r="Q41" i="18"/>
  <c r="R41" i="18"/>
  <c r="S41" i="18"/>
  <c r="T41" i="18"/>
  <c r="U41" i="18"/>
  <c r="V41" i="18"/>
  <c r="W41" i="18"/>
  <c r="X41" i="18"/>
  <c r="Y41" i="18"/>
  <c r="Z41" i="18"/>
  <c r="AA41" i="18"/>
  <c r="AB41" i="18"/>
  <c r="AC41" i="18"/>
  <c r="AD41" i="18"/>
  <c r="AE41" i="18"/>
  <c r="AF41" i="18"/>
  <c r="AG41" i="18"/>
  <c r="AH41" i="18"/>
  <c r="AI41" i="18"/>
  <c r="AJ41" i="18"/>
  <c r="AK41" i="18"/>
  <c r="AL41" i="18"/>
  <c r="AM41" i="18"/>
  <c r="AN41" i="18"/>
  <c r="AO41" i="18"/>
  <c r="AP41" i="18"/>
  <c r="AQ41" i="18"/>
  <c r="AR41" i="18"/>
  <c r="AS41" i="18"/>
  <c r="AT41" i="18"/>
  <c r="AU41" i="18"/>
  <c r="AV41" i="18"/>
  <c r="AW41" i="18"/>
  <c r="AX41" i="18"/>
  <c r="AY41" i="18"/>
  <c r="AZ41" i="18"/>
  <c r="BA41" i="18"/>
  <c r="BB41" i="18"/>
  <c r="BC41" i="18"/>
  <c r="BD41" i="18"/>
  <c r="BE41" i="18"/>
  <c r="BF41" i="18"/>
  <c r="BG41" i="18"/>
  <c r="BH41" i="18"/>
  <c r="BI41" i="18"/>
  <c r="BJ41" i="18"/>
  <c r="BK41" i="18"/>
  <c r="BL41" i="18"/>
  <c r="BM41" i="18"/>
  <c r="BN41" i="18"/>
  <c r="BO41" i="18"/>
  <c r="BP41" i="18"/>
  <c r="BQ41" i="18"/>
  <c r="BR41" i="18"/>
  <c r="BS41" i="18"/>
  <c r="BT41" i="18"/>
  <c r="BU41" i="18"/>
  <c r="BV41" i="18"/>
  <c r="BW41" i="18"/>
  <c r="BX41" i="18"/>
  <c r="BY41" i="18"/>
  <c r="BZ41" i="18"/>
  <c r="CA41" i="18"/>
  <c r="CB41" i="18"/>
  <c r="CC41" i="18"/>
  <c r="CD41" i="18"/>
  <c r="CE41" i="18"/>
  <c r="CF41" i="18"/>
  <c r="CG41" i="18"/>
  <c r="CH41" i="18"/>
  <c r="CI41" i="18"/>
  <c r="CJ41" i="18"/>
  <c r="CK41" i="18"/>
  <c r="CL41" i="18"/>
  <c r="CM41" i="18"/>
  <c r="CN41" i="18"/>
  <c r="CO41" i="18"/>
  <c r="CP41" i="18"/>
  <c r="CQ41" i="18"/>
  <c r="CR41" i="18"/>
  <c r="CS41" i="18"/>
  <c r="CT41" i="18"/>
  <c r="CU41" i="18"/>
  <c r="CV41" i="18"/>
  <c r="CW41" i="18"/>
  <c r="CX41" i="18"/>
  <c r="CY41" i="18"/>
  <c r="CZ41" i="18"/>
  <c r="DA41" i="18"/>
  <c r="DB41" i="18"/>
  <c r="DC41" i="18"/>
  <c r="DD41" i="18"/>
  <c r="DE41" i="18"/>
  <c r="DF41" i="18"/>
  <c r="DG41" i="18"/>
  <c r="DH41" i="18"/>
  <c r="DI41" i="18"/>
  <c r="G42" i="18"/>
  <c r="H42" i="18"/>
  <c r="I42" i="18"/>
  <c r="J42" i="18"/>
  <c r="K42" i="18"/>
  <c r="L42" i="18"/>
  <c r="M42" i="18"/>
  <c r="N42" i="18"/>
  <c r="O42" i="18"/>
  <c r="P42" i="18"/>
  <c r="Q42" i="18"/>
  <c r="R42" i="18"/>
  <c r="S42" i="18"/>
  <c r="T42" i="18"/>
  <c r="U42" i="18"/>
  <c r="V42" i="18"/>
  <c r="W42" i="18"/>
  <c r="X42" i="18"/>
  <c r="Y42" i="18"/>
  <c r="Z42" i="18"/>
  <c r="AA42" i="18"/>
  <c r="AB42" i="18"/>
  <c r="AC42" i="18"/>
  <c r="AD42" i="18"/>
  <c r="AE42" i="18"/>
  <c r="AF42" i="18"/>
  <c r="AG42" i="18"/>
  <c r="AH42" i="18"/>
  <c r="AI42" i="18"/>
  <c r="AJ42" i="18"/>
  <c r="AK42" i="18"/>
  <c r="AL42" i="18"/>
  <c r="AM42" i="18"/>
  <c r="AN42" i="18"/>
  <c r="AO42" i="18"/>
  <c r="AP42" i="18"/>
  <c r="AQ42" i="18"/>
  <c r="AR42" i="18"/>
  <c r="AS42" i="18"/>
  <c r="AT42" i="18"/>
  <c r="AU42" i="18"/>
  <c r="AV42" i="18"/>
  <c r="AW42" i="18"/>
  <c r="AX42" i="18"/>
  <c r="AY42" i="18"/>
  <c r="AZ42" i="18"/>
  <c r="BA42" i="18"/>
  <c r="BB42" i="18"/>
  <c r="BC42" i="18"/>
  <c r="BD42" i="18"/>
  <c r="BE42" i="18"/>
  <c r="BF42" i="18"/>
  <c r="BG42" i="18"/>
  <c r="BH42" i="18"/>
  <c r="BI42" i="18"/>
  <c r="BJ42" i="18"/>
  <c r="BK42" i="18"/>
  <c r="BL42" i="18"/>
  <c r="BM42" i="18"/>
  <c r="BN42" i="18"/>
  <c r="BO42" i="18"/>
  <c r="BP42" i="18"/>
  <c r="BQ42" i="18"/>
  <c r="BR42" i="18"/>
  <c r="BS42" i="18"/>
  <c r="BT42" i="18"/>
  <c r="BU42" i="18"/>
  <c r="BV42" i="18"/>
  <c r="BW42" i="18"/>
  <c r="BX42" i="18"/>
  <c r="BY42" i="18"/>
  <c r="BZ42" i="18"/>
  <c r="CA42" i="18"/>
  <c r="CB42" i="18"/>
  <c r="CC42" i="18"/>
  <c r="CD42" i="18"/>
  <c r="CE42" i="18"/>
  <c r="CF42" i="18"/>
  <c r="CG42" i="18"/>
  <c r="CH42" i="18"/>
  <c r="CI42" i="18"/>
  <c r="CJ42" i="18"/>
  <c r="CK42" i="18"/>
  <c r="CL42" i="18"/>
  <c r="CM42" i="18"/>
  <c r="CN42" i="18"/>
  <c r="CO42" i="18"/>
  <c r="CP42" i="18"/>
  <c r="CQ42" i="18"/>
  <c r="CR42" i="18"/>
  <c r="CS42" i="18"/>
  <c r="CT42" i="18"/>
  <c r="CU42" i="18"/>
  <c r="CV42" i="18"/>
  <c r="CW42" i="18"/>
  <c r="CX42" i="18"/>
  <c r="CY42" i="18"/>
  <c r="CZ42" i="18"/>
  <c r="DA42" i="18"/>
  <c r="DB42" i="18"/>
  <c r="DC42" i="18"/>
  <c r="DD42" i="18"/>
  <c r="DE42" i="18"/>
  <c r="DF42" i="18"/>
  <c r="DG42" i="18"/>
  <c r="DH42" i="18"/>
  <c r="DI42" i="18"/>
  <c r="G43" i="18"/>
  <c r="H43" i="18"/>
  <c r="I43" i="18"/>
  <c r="J43" i="18"/>
  <c r="K43" i="18"/>
  <c r="L43" i="18"/>
  <c r="M43" i="18"/>
  <c r="N43" i="18"/>
  <c r="O43" i="18"/>
  <c r="P43" i="18"/>
  <c r="Q43" i="18"/>
  <c r="R43" i="18"/>
  <c r="S43" i="18"/>
  <c r="T43" i="18"/>
  <c r="U43" i="18"/>
  <c r="V43" i="18"/>
  <c r="W43" i="18"/>
  <c r="X43" i="18"/>
  <c r="Y43" i="18"/>
  <c r="Z43" i="18"/>
  <c r="AA43" i="18"/>
  <c r="AB43" i="18"/>
  <c r="AC43" i="18"/>
  <c r="AD43" i="18"/>
  <c r="AE43" i="18"/>
  <c r="AF43" i="18"/>
  <c r="AG43" i="18"/>
  <c r="AH43" i="18"/>
  <c r="AI43" i="18"/>
  <c r="AJ43" i="18"/>
  <c r="AK43" i="18"/>
  <c r="AL43" i="18"/>
  <c r="AM43" i="18"/>
  <c r="AN43" i="18"/>
  <c r="AO43" i="18"/>
  <c r="AP43" i="18"/>
  <c r="AQ43" i="18"/>
  <c r="AR43" i="18"/>
  <c r="AS43" i="18"/>
  <c r="AT43" i="18"/>
  <c r="AU43" i="18"/>
  <c r="AV43" i="18"/>
  <c r="AW43" i="18"/>
  <c r="AX43" i="18"/>
  <c r="AY43" i="18"/>
  <c r="AZ43" i="18"/>
  <c r="BA43" i="18"/>
  <c r="BB43" i="18"/>
  <c r="BC43" i="18"/>
  <c r="BD43" i="18"/>
  <c r="BE43" i="18"/>
  <c r="BF43" i="18"/>
  <c r="BG43" i="18"/>
  <c r="BH43" i="18"/>
  <c r="BI43" i="18"/>
  <c r="BJ43" i="18"/>
  <c r="BK43" i="18"/>
  <c r="BL43" i="18"/>
  <c r="BM43" i="18"/>
  <c r="BN43" i="18"/>
  <c r="BO43" i="18"/>
  <c r="BP43" i="18"/>
  <c r="BQ43" i="18"/>
  <c r="BR43" i="18"/>
  <c r="BS43" i="18"/>
  <c r="BT43" i="18"/>
  <c r="BU43" i="18"/>
  <c r="BV43" i="18"/>
  <c r="BW43" i="18"/>
  <c r="BX43" i="18"/>
  <c r="BY43" i="18"/>
  <c r="BZ43" i="18"/>
  <c r="CA43" i="18"/>
  <c r="CB43" i="18"/>
  <c r="CC43" i="18"/>
  <c r="CD43" i="18"/>
  <c r="CE43" i="18"/>
  <c r="CF43" i="18"/>
  <c r="CG43" i="18"/>
  <c r="CH43" i="18"/>
  <c r="CI43" i="18"/>
  <c r="CJ43" i="18"/>
  <c r="CK43" i="18"/>
  <c r="CL43" i="18"/>
  <c r="CM43" i="18"/>
  <c r="CN43" i="18"/>
  <c r="CO43" i="18"/>
  <c r="CP43" i="18"/>
  <c r="CQ43" i="18"/>
  <c r="CR43" i="18"/>
  <c r="CS43" i="18"/>
  <c r="CT43" i="18"/>
  <c r="CU43" i="18"/>
  <c r="CV43" i="18"/>
  <c r="CW43" i="18"/>
  <c r="CX43" i="18"/>
  <c r="CY43" i="18"/>
  <c r="CZ43" i="18"/>
  <c r="DA43" i="18"/>
  <c r="DB43" i="18"/>
  <c r="DC43" i="18"/>
  <c r="DD43" i="18"/>
  <c r="DE43" i="18"/>
  <c r="DF43" i="18"/>
  <c r="DG43" i="18"/>
  <c r="DH43" i="18"/>
  <c r="DI43"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AJ44" i="18"/>
  <c r="AK44" i="18"/>
  <c r="AL44" i="18"/>
  <c r="AM44" i="18"/>
  <c r="AN44" i="18"/>
  <c r="AO44" i="18"/>
  <c r="AP44" i="18"/>
  <c r="AQ44" i="18"/>
  <c r="AR44" i="18"/>
  <c r="AS44" i="18"/>
  <c r="AT44" i="18"/>
  <c r="AU44" i="18"/>
  <c r="AV44" i="18"/>
  <c r="AW44" i="18"/>
  <c r="AX44" i="18"/>
  <c r="AY44" i="18"/>
  <c r="AZ44" i="18"/>
  <c r="BA44" i="18"/>
  <c r="BB44" i="18"/>
  <c r="BC44" i="18"/>
  <c r="BD44" i="18"/>
  <c r="BE44" i="18"/>
  <c r="BF44" i="18"/>
  <c r="BG44" i="18"/>
  <c r="BH44" i="18"/>
  <c r="BI44" i="18"/>
  <c r="BJ44" i="18"/>
  <c r="BK44" i="18"/>
  <c r="BL44" i="18"/>
  <c r="BM44" i="18"/>
  <c r="BN44" i="18"/>
  <c r="BO44" i="18"/>
  <c r="BP44" i="18"/>
  <c r="BQ44" i="18"/>
  <c r="BR44" i="18"/>
  <c r="BS44" i="18"/>
  <c r="BT44" i="18"/>
  <c r="BU44" i="18"/>
  <c r="BV44" i="18"/>
  <c r="BW44" i="18"/>
  <c r="BX44" i="18"/>
  <c r="BY44" i="18"/>
  <c r="BZ44" i="18"/>
  <c r="CA44" i="18"/>
  <c r="CB44" i="18"/>
  <c r="CC44" i="18"/>
  <c r="CD44" i="18"/>
  <c r="CE44" i="18"/>
  <c r="CF44" i="18"/>
  <c r="CG44" i="18"/>
  <c r="CH44" i="18"/>
  <c r="CI44" i="18"/>
  <c r="CJ44" i="18"/>
  <c r="CK44" i="18"/>
  <c r="CL44" i="18"/>
  <c r="CM44" i="18"/>
  <c r="CN44" i="18"/>
  <c r="CO44" i="18"/>
  <c r="CP44" i="18"/>
  <c r="CQ44" i="18"/>
  <c r="CR44" i="18"/>
  <c r="CS44" i="18"/>
  <c r="CT44" i="18"/>
  <c r="CU44" i="18"/>
  <c r="CV44" i="18"/>
  <c r="CW44" i="18"/>
  <c r="CX44" i="18"/>
  <c r="CY44" i="18"/>
  <c r="CZ44" i="18"/>
  <c r="DA44" i="18"/>
  <c r="DB44" i="18"/>
  <c r="DC44" i="18"/>
  <c r="DD44" i="18"/>
  <c r="DE44" i="18"/>
  <c r="DF44" i="18"/>
  <c r="DG44" i="18"/>
  <c r="DH44" i="18"/>
  <c r="DI44"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AG45" i="18"/>
  <c r="AH45" i="18"/>
  <c r="AI45" i="18"/>
  <c r="AJ45" i="18"/>
  <c r="AK45" i="18"/>
  <c r="AL45" i="18"/>
  <c r="AM45" i="18"/>
  <c r="AN45" i="18"/>
  <c r="AO45" i="18"/>
  <c r="AP45" i="18"/>
  <c r="AQ45" i="18"/>
  <c r="AR45" i="18"/>
  <c r="AS45" i="18"/>
  <c r="AT45" i="18"/>
  <c r="AU45" i="18"/>
  <c r="AV45" i="18"/>
  <c r="AW45" i="18"/>
  <c r="AX45" i="18"/>
  <c r="AY45" i="18"/>
  <c r="AZ45" i="18"/>
  <c r="BA45" i="18"/>
  <c r="BB45" i="18"/>
  <c r="BC45" i="18"/>
  <c r="BD45" i="18"/>
  <c r="BE45" i="18"/>
  <c r="BF45" i="18"/>
  <c r="BG45" i="18"/>
  <c r="BH45" i="18"/>
  <c r="BI45" i="18"/>
  <c r="BJ45" i="18"/>
  <c r="BK45" i="18"/>
  <c r="BL45" i="18"/>
  <c r="BM45" i="18"/>
  <c r="BN45" i="18"/>
  <c r="BO45" i="18"/>
  <c r="BP45" i="18"/>
  <c r="BQ45" i="18"/>
  <c r="BR45" i="18"/>
  <c r="BS45" i="18"/>
  <c r="BT45" i="18"/>
  <c r="BU45" i="18"/>
  <c r="BV45" i="18"/>
  <c r="BW45" i="18"/>
  <c r="BX45" i="18"/>
  <c r="BY45" i="18"/>
  <c r="BZ45" i="18"/>
  <c r="CA45" i="18"/>
  <c r="CB45" i="18"/>
  <c r="CC45" i="18"/>
  <c r="CD45" i="18"/>
  <c r="CE45" i="18"/>
  <c r="CF45" i="18"/>
  <c r="CG45" i="18"/>
  <c r="CH45" i="18"/>
  <c r="CI45" i="18"/>
  <c r="CJ45" i="18"/>
  <c r="CK45" i="18"/>
  <c r="CL45" i="18"/>
  <c r="CM45" i="18"/>
  <c r="CN45" i="18"/>
  <c r="CO45" i="18"/>
  <c r="CP45" i="18"/>
  <c r="CQ45" i="18"/>
  <c r="CR45" i="18"/>
  <c r="CS45" i="18"/>
  <c r="CT45" i="18"/>
  <c r="CU45" i="18"/>
  <c r="CV45" i="18"/>
  <c r="CW45" i="18"/>
  <c r="CX45" i="18"/>
  <c r="CY45" i="18"/>
  <c r="CZ45" i="18"/>
  <c r="DA45" i="18"/>
  <c r="DB45" i="18"/>
  <c r="DC45" i="18"/>
  <c r="DD45" i="18"/>
  <c r="DE45" i="18"/>
  <c r="DF45" i="18"/>
  <c r="DG45" i="18"/>
  <c r="DH45" i="18"/>
  <c r="DI45" i="18"/>
  <c r="G46" i="18"/>
  <c r="H46" i="18"/>
  <c r="I46" i="18"/>
  <c r="J46" i="18"/>
  <c r="K46" i="18"/>
  <c r="L46" i="18"/>
  <c r="M46" i="18"/>
  <c r="N46" i="18"/>
  <c r="O46" i="18"/>
  <c r="P46" i="18"/>
  <c r="Q46" i="18"/>
  <c r="R46" i="18"/>
  <c r="S46" i="18"/>
  <c r="T46" i="18"/>
  <c r="U46" i="18"/>
  <c r="V46" i="18"/>
  <c r="W46" i="18"/>
  <c r="X46" i="18"/>
  <c r="Y46" i="18"/>
  <c r="Z46" i="18"/>
  <c r="AA46" i="18"/>
  <c r="AB46" i="18"/>
  <c r="AC46" i="18"/>
  <c r="AD46" i="18"/>
  <c r="AE46" i="18"/>
  <c r="AF46" i="18"/>
  <c r="AG46" i="18"/>
  <c r="AH46" i="18"/>
  <c r="AI46" i="18"/>
  <c r="AJ46" i="18"/>
  <c r="AK46" i="18"/>
  <c r="AL46" i="18"/>
  <c r="AM46" i="18"/>
  <c r="AN46" i="18"/>
  <c r="AO46" i="18"/>
  <c r="AP46" i="18"/>
  <c r="AQ46" i="18"/>
  <c r="AR46" i="18"/>
  <c r="AS46" i="18"/>
  <c r="AT46" i="18"/>
  <c r="AU46" i="18"/>
  <c r="AV46" i="18"/>
  <c r="AW46" i="18"/>
  <c r="AX46" i="18"/>
  <c r="AY46" i="18"/>
  <c r="AZ46" i="18"/>
  <c r="BA46" i="18"/>
  <c r="BB46" i="18"/>
  <c r="BC46" i="18"/>
  <c r="BD46" i="18"/>
  <c r="BE46" i="18"/>
  <c r="BF46" i="18"/>
  <c r="BG46" i="18"/>
  <c r="BH46" i="18"/>
  <c r="BI46" i="18"/>
  <c r="BJ46" i="18"/>
  <c r="BK46" i="18"/>
  <c r="BL46" i="18"/>
  <c r="BM46" i="18"/>
  <c r="BN46" i="18"/>
  <c r="BO46" i="18"/>
  <c r="BP46" i="18"/>
  <c r="BQ46" i="18"/>
  <c r="BR46" i="18"/>
  <c r="BS46" i="18"/>
  <c r="BT46" i="18"/>
  <c r="BU46" i="18"/>
  <c r="BV46" i="18"/>
  <c r="BW46" i="18"/>
  <c r="BX46" i="18"/>
  <c r="BY46" i="18"/>
  <c r="BZ46" i="18"/>
  <c r="CA46" i="18"/>
  <c r="CB46" i="18"/>
  <c r="CC46" i="18"/>
  <c r="CD46" i="18"/>
  <c r="CE46" i="18"/>
  <c r="CF46" i="18"/>
  <c r="CG46" i="18"/>
  <c r="CH46" i="18"/>
  <c r="CI46" i="18"/>
  <c r="CJ46" i="18"/>
  <c r="CK46" i="18"/>
  <c r="CL46" i="18"/>
  <c r="CM46" i="18"/>
  <c r="CN46" i="18"/>
  <c r="CO46" i="18"/>
  <c r="CP46" i="18"/>
  <c r="CQ46" i="18"/>
  <c r="CR46" i="18"/>
  <c r="CS46" i="18"/>
  <c r="CT46" i="18"/>
  <c r="CU46" i="18"/>
  <c r="CV46" i="18"/>
  <c r="CW46" i="18"/>
  <c r="CX46" i="18"/>
  <c r="CY46" i="18"/>
  <c r="CZ46" i="18"/>
  <c r="DA46" i="18"/>
  <c r="DB46" i="18"/>
  <c r="DC46" i="18"/>
  <c r="DD46" i="18"/>
  <c r="DE46" i="18"/>
  <c r="DF46" i="18"/>
  <c r="DG46" i="18"/>
  <c r="DH46" i="18"/>
  <c r="DI46" i="18"/>
  <c r="G47" i="18"/>
  <c r="H47" i="18"/>
  <c r="I47" i="18"/>
  <c r="J47" i="18"/>
  <c r="K47" i="18"/>
  <c r="L47" i="18"/>
  <c r="M47" i="18"/>
  <c r="N47" i="18"/>
  <c r="O47" i="18"/>
  <c r="P47" i="18"/>
  <c r="Q47" i="18"/>
  <c r="R47" i="18"/>
  <c r="S47" i="18"/>
  <c r="T47" i="18"/>
  <c r="U47" i="18"/>
  <c r="V47" i="18"/>
  <c r="W47" i="18"/>
  <c r="X47" i="18"/>
  <c r="Y47" i="18"/>
  <c r="Z47" i="18"/>
  <c r="AA47" i="18"/>
  <c r="AB47" i="18"/>
  <c r="AC47" i="18"/>
  <c r="AD47" i="18"/>
  <c r="AE47" i="18"/>
  <c r="AF47" i="18"/>
  <c r="AG47" i="18"/>
  <c r="AH47" i="18"/>
  <c r="AI47" i="18"/>
  <c r="AJ47" i="18"/>
  <c r="AK47" i="18"/>
  <c r="AL47" i="18"/>
  <c r="AM47" i="18"/>
  <c r="AN47" i="18"/>
  <c r="AO47" i="18"/>
  <c r="AP47" i="18"/>
  <c r="AQ47" i="18"/>
  <c r="AR47" i="18"/>
  <c r="AS47" i="18"/>
  <c r="AT47" i="18"/>
  <c r="AU47" i="18"/>
  <c r="AV47" i="18"/>
  <c r="AW47" i="18"/>
  <c r="AX47" i="18"/>
  <c r="AY47" i="18"/>
  <c r="AZ47" i="18"/>
  <c r="BA47" i="18"/>
  <c r="BB47" i="18"/>
  <c r="BC47" i="18"/>
  <c r="BD47" i="18"/>
  <c r="BE47" i="18"/>
  <c r="BF47" i="18"/>
  <c r="BG47" i="18"/>
  <c r="BH47" i="18"/>
  <c r="BI47" i="18"/>
  <c r="BJ47" i="18"/>
  <c r="BK47" i="18"/>
  <c r="BL47" i="18"/>
  <c r="BM47" i="18"/>
  <c r="BN47" i="18"/>
  <c r="BO47" i="18"/>
  <c r="BP47" i="18"/>
  <c r="BQ47" i="18"/>
  <c r="BR47" i="18"/>
  <c r="BS47" i="18"/>
  <c r="BT47" i="18"/>
  <c r="BU47" i="18"/>
  <c r="BV47" i="18"/>
  <c r="BW47" i="18"/>
  <c r="BX47" i="18"/>
  <c r="BY47" i="18"/>
  <c r="BZ47" i="18"/>
  <c r="CA47" i="18"/>
  <c r="CB47" i="18"/>
  <c r="CC47" i="18"/>
  <c r="CD47" i="18"/>
  <c r="CE47" i="18"/>
  <c r="CF47" i="18"/>
  <c r="CG47" i="18"/>
  <c r="CH47" i="18"/>
  <c r="CI47" i="18"/>
  <c r="CJ47" i="18"/>
  <c r="CK47" i="18"/>
  <c r="CL47" i="18"/>
  <c r="CM47" i="18"/>
  <c r="CN47" i="18"/>
  <c r="CO47" i="18"/>
  <c r="CP47" i="18"/>
  <c r="CQ47" i="18"/>
  <c r="CR47" i="18"/>
  <c r="CS47" i="18"/>
  <c r="CT47" i="18"/>
  <c r="CU47" i="18"/>
  <c r="CV47" i="18"/>
  <c r="CW47" i="18"/>
  <c r="CX47" i="18"/>
  <c r="CY47" i="18"/>
  <c r="CZ47" i="18"/>
  <c r="DA47" i="18"/>
  <c r="DB47" i="18"/>
  <c r="DC47" i="18"/>
  <c r="DD47" i="18"/>
  <c r="DE47" i="18"/>
  <c r="DF47" i="18"/>
  <c r="DG47" i="18"/>
  <c r="DH47" i="18"/>
  <c r="DI47" i="18"/>
  <c r="G48" i="18"/>
  <c r="H48" i="18"/>
  <c r="I48" i="18"/>
  <c r="J48" i="18"/>
  <c r="K48" i="18"/>
  <c r="L48" i="18"/>
  <c r="M48" i="18"/>
  <c r="N48" i="18"/>
  <c r="O48" i="18"/>
  <c r="P48" i="18"/>
  <c r="Q48" i="18"/>
  <c r="R48" i="18"/>
  <c r="S48" i="18"/>
  <c r="T48" i="18"/>
  <c r="U48" i="18"/>
  <c r="V48" i="18"/>
  <c r="W48" i="18"/>
  <c r="X48" i="18"/>
  <c r="Y48" i="18"/>
  <c r="Z48" i="18"/>
  <c r="AA48" i="18"/>
  <c r="AB48" i="18"/>
  <c r="AC48" i="18"/>
  <c r="AD48" i="18"/>
  <c r="AE48" i="18"/>
  <c r="AF48" i="18"/>
  <c r="AG48" i="18"/>
  <c r="AH48" i="18"/>
  <c r="AI48" i="18"/>
  <c r="AJ48" i="18"/>
  <c r="AK48" i="18"/>
  <c r="AL48" i="18"/>
  <c r="AM48" i="18"/>
  <c r="AN48" i="18"/>
  <c r="AO48" i="18"/>
  <c r="AP48" i="18"/>
  <c r="AQ48" i="18"/>
  <c r="AR48" i="18"/>
  <c r="AS48" i="18"/>
  <c r="AT48" i="18"/>
  <c r="AU48" i="18"/>
  <c r="AV48" i="18"/>
  <c r="AW48" i="18"/>
  <c r="AX48" i="18"/>
  <c r="AY48" i="18"/>
  <c r="AZ48" i="18"/>
  <c r="BA48" i="18"/>
  <c r="BB48" i="18"/>
  <c r="BC48" i="18"/>
  <c r="BD48" i="18"/>
  <c r="BE48" i="18"/>
  <c r="BF48" i="18"/>
  <c r="BG48" i="18"/>
  <c r="BH48" i="18"/>
  <c r="BI48" i="18"/>
  <c r="BJ48" i="18"/>
  <c r="BK48" i="18"/>
  <c r="BL48" i="18"/>
  <c r="BM48" i="18"/>
  <c r="BN48" i="18"/>
  <c r="BO48" i="18"/>
  <c r="BP48" i="18"/>
  <c r="BQ48" i="18"/>
  <c r="BR48" i="18"/>
  <c r="BS48" i="18"/>
  <c r="BT48" i="18"/>
  <c r="BU48" i="18"/>
  <c r="BV48" i="18"/>
  <c r="BW48" i="18"/>
  <c r="BX48" i="18"/>
  <c r="BY48" i="18"/>
  <c r="BZ48" i="18"/>
  <c r="CA48" i="18"/>
  <c r="CB48" i="18"/>
  <c r="CC48" i="18"/>
  <c r="CD48" i="18"/>
  <c r="CE48" i="18"/>
  <c r="CF48" i="18"/>
  <c r="CG48" i="18"/>
  <c r="CH48" i="18"/>
  <c r="CI48" i="18"/>
  <c r="CJ48" i="18"/>
  <c r="CK48" i="18"/>
  <c r="CL48" i="18"/>
  <c r="CM48" i="18"/>
  <c r="CN48" i="18"/>
  <c r="CO48" i="18"/>
  <c r="CP48" i="18"/>
  <c r="CQ48" i="18"/>
  <c r="CR48" i="18"/>
  <c r="CS48" i="18"/>
  <c r="CT48" i="18"/>
  <c r="CU48" i="18"/>
  <c r="CV48" i="18"/>
  <c r="CW48" i="18"/>
  <c r="CX48" i="18"/>
  <c r="CY48" i="18"/>
  <c r="CZ48" i="18"/>
  <c r="DA48" i="18"/>
  <c r="DB48" i="18"/>
  <c r="DC48" i="18"/>
  <c r="DD48" i="18"/>
  <c r="DE48" i="18"/>
  <c r="DF48" i="18"/>
  <c r="DG48" i="18"/>
  <c r="DH48" i="18"/>
  <c r="DI48" i="18"/>
  <c r="G49" i="18"/>
  <c r="H49" i="18"/>
  <c r="I49" i="18"/>
  <c r="J49" i="18"/>
  <c r="K49" i="18"/>
  <c r="L49" i="18"/>
  <c r="M49" i="18"/>
  <c r="N49" i="18"/>
  <c r="O49" i="18"/>
  <c r="P49" i="18"/>
  <c r="Q49" i="18"/>
  <c r="R49" i="18"/>
  <c r="S49" i="18"/>
  <c r="T49" i="18"/>
  <c r="U49" i="18"/>
  <c r="V49" i="18"/>
  <c r="W49" i="18"/>
  <c r="X49" i="18"/>
  <c r="Y49" i="18"/>
  <c r="Z49" i="18"/>
  <c r="AA49" i="18"/>
  <c r="AB49" i="18"/>
  <c r="AC49" i="18"/>
  <c r="AD49" i="18"/>
  <c r="AE49" i="18"/>
  <c r="AF49" i="18"/>
  <c r="AG49" i="18"/>
  <c r="AH49" i="18"/>
  <c r="AI49" i="18"/>
  <c r="AJ49" i="18"/>
  <c r="AK49" i="18"/>
  <c r="AL49" i="18"/>
  <c r="AM49" i="18"/>
  <c r="AN49" i="18"/>
  <c r="AO49" i="18"/>
  <c r="AP49" i="18"/>
  <c r="AQ49" i="18"/>
  <c r="AR49" i="18"/>
  <c r="AS49" i="18"/>
  <c r="AT49" i="18"/>
  <c r="AU49" i="18"/>
  <c r="AV49" i="18"/>
  <c r="AW49" i="18"/>
  <c r="AX49" i="18"/>
  <c r="AY49" i="18"/>
  <c r="AZ49" i="18"/>
  <c r="BA49" i="18"/>
  <c r="BB49" i="18"/>
  <c r="BC49" i="18"/>
  <c r="BD49" i="18"/>
  <c r="BE49" i="18"/>
  <c r="BF49" i="18"/>
  <c r="BG49" i="18"/>
  <c r="BH49" i="18"/>
  <c r="BI49" i="18"/>
  <c r="BJ49" i="18"/>
  <c r="BK49" i="18"/>
  <c r="BL49" i="18"/>
  <c r="BM49" i="18"/>
  <c r="BN49" i="18"/>
  <c r="BO49" i="18"/>
  <c r="BP49" i="18"/>
  <c r="BQ49" i="18"/>
  <c r="BR49" i="18"/>
  <c r="BS49" i="18"/>
  <c r="BT49" i="18"/>
  <c r="BU49" i="18"/>
  <c r="BV49" i="18"/>
  <c r="BW49" i="18"/>
  <c r="BX49" i="18"/>
  <c r="BY49" i="18"/>
  <c r="BZ49" i="18"/>
  <c r="CA49" i="18"/>
  <c r="CB49" i="18"/>
  <c r="CC49" i="18"/>
  <c r="CD49" i="18"/>
  <c r="CE49" i="18"/>
  <c r="CF49" i="18"/>
  <c r="CG49" i="18"/>
  <c r="CH49" i="18"/>
  <c r="CI49" i="18"/>
  <c r="CJ49" i="18"/>
  <c r="CK49" i="18"/>
  <c r="CL49" i="18"/>
  <c r="CM49" i="18"/>
  <c r="CN49" i="18"/>
  <c r="CO49" i="18"/>
  <c r="CP49" i="18"/>
  <c r="CQ49" i="18"/>
  <c r="CR49" i="18"/>
  <c r="CS49" i="18"/>
  <c r="CT49" i="18"/>
  <c r="CU49" i="18"/>
  <c r="CV49" i="18"/>
  <c r="CW49" i="18"/>
  <c r="CX49" i="18"/>
  <c r="CY49" i="18"/>
  <c r="CZ49" i="18"/>
  <c r="DA49" i="18"/>
  <c r="DB49" i="18"/>
  <c r="DC49" i="18"/>
  <c r="DD49" i="18"/>
  <c r="DE49" i="18"/>
  <c r="DF49" i="18"/>
  <c r="DG49" i="18"/>
  <c r="DH49" i="18"/>
  <c r="DI49" i="18"/>
  <c r="G50" i="18"/>
  <c r="H50" i="18"/>
  <c r="I50" i="18"/>
  <c r="J50" i="18"/>
  <c r="K50" i="18"/>
  <c r="L50" i="18"/>
  <c r="M50" i="18"/>
  <c r="N50" i="18"/>
  <c r="O50" i="18"/>
  <c r="P50" i="18"/>
  <c r="Q50" i="18"/>
  <c r="R50" i="18"/>
  <c r="S50" i="18"/>
  <c r="T50" i="18"/>
  <c r="U50" i="18"/>
  <c r="V50" i="18"/>
  <c r="W50" i="18"/>
  <c r="X50" i="18"/>
  <c r="Y50" i="18"/>
  <c r="Z50" i="18"/>
  <c r="AA50" i="18"/>
  <c r="AB50" i="18"/>
  <c r="AC50" i="18"/>
  <c r="AD50" i="18"/>
  <c r="AE50" i="18"/>
  <c r="AF50" i="18"/>
  <c r="AG50" i="18"/>
  <c r="AH50" i="18"/>
  <c r="AI50" i="18"/>
  <c r="AJ50" i="18"/>
  <c r="AK50" i="18"/>
  <c r="AL50" i="18"/>
  <c r="AM50" i="18"/>
  <c r="AN50" i="18"/>
  <c r="AO50" i="18"/>
  <c r="AP50" i="18"/>
  <c r="AQ50" i="18"/>
  <c r="AR50" i="18"/>
  <c r="AS50" i="18"/>
  <c r="AT50" i="18"/>
  <c r="AU50" i="18"/>
  <c r="AV50" i="18"/>
  <c r="AW50" i="18"/>
  <c r="AX50" i="18"/>
  <c r="AY50" i="18"/>
  <c r="AZ50" i="18"/>
  <c r="BA50" i="18"/>
  <c r="BB50" i="18"/>
  <c r="BC50" i="18"/>
  <c r="BD50" i="18"/>
  <c r="BE50" i="18"/>
  <c r="BF50" i="18"/>
  <c r="BG50" i="18"/>
  <c r="BH50" i="18"/>
  <c r="BI50" i="18"/>
  <c r="BJ50" i="18"/>
  <c r="BK50" i="18"/>
  <c r="BL50" i="18"/>
  <c r="BM50" i="18"/>
  <c r="BN50" i="18"/>
  <c r="BO50" i="18"/>
  <c r="BP50" i="18"/>
  <c r="BQ50" i="18"/>
  <c r="BR50" i="18"/>
  <c r="BS50" i="18"/>
  <c r="BT50" i="18"/>
  <c r="BU50" i="18"/>
  <c r="BV50" i="18"/>
  <c r="BW50" i="18"/>
  <c r="BX50" i="18"/>
  <c r="BY50" i="18"/>
  <c r="BZ50" i="18"/>
  <c r="CA50" i="18"/>
  <c r="CB50" i="18"/>
  <c r="CC50" i="18"/>
  <c r="CD50" i="18"/>
  <c r="CE50" i="18"/>
  <c r="CF50" i="18"/>
  <c r="CG50" i="18"/>
  <c r="CH50" i="18"/>
  <c r="CI50" i="18"/>
  <c r="CJ50" i="18"/>
  <c r="CK50" i="18"/>
  <c r="CL50" i="18"/>
  <c r="CM50" i="18"/>
  <c r="CN50" i="18"/>
  <c r="CO50" i="18"/>
  <c r="CP50" i="18"/>
  <c r="CQ50" i="18"/>
  <c r="CR50" i="18"/>
  <c r="CS50" i="18"/>
  <c r="CT50" i="18"/>
  <c r="CU50" i="18"/>
  <c r="CV50" i="18"/>
  <c r="CW50" i="18"/>
  <c r="CX50" i="18"/>
  <c r="CY50" i="18"/>
  <c r="CZ50" i="18"/>
  <c r="DA50" i="18"/>
  <c r="DB50" i="18"/>
  <c r="DC50" i="18"/>
  <c r="DD50" i="18"/>
  <c r="DE50" i="18"/>
  <c r="DF50" i="18"/>
  <c r="DG50" i="18"/>
  <c r="DH50" i="18"/>
  <c r="DI50" i="18"/>
  <c r="G51" i="18"/>
  <c r="H51" i="18"/>
  <c r="I51" i="18"/>
  <c r="J51" i="18"/>
  <c r="K51" i="18"/>
  <c r="L51" i="18"/>
  <c r="M51" i="18"/>
  <c r="N51" i="18"/>
  <c r="O51" i="18"/>
  <c r="P51" i="18"/>
  <c r="Q51" i="18"/>
  <c r="R51" i="18"/>
  <c r="S51" i="18"/>
  <c r="T51" i="18"/>
  <c r="U51" i="18"/>
  <c r="V51" i="18"/>
  <c r="W51" i="18"/>
  <c r="X51" i="18"/>
  <c r="Y51" i="18"/>
  <c r="Z51" i="18"/>
  <c r="AA51" i="18"/>
  <c r="AB51" i="18"/>
  <c r="AC51" i="18"/>
  <c r="AD51" i="18"/>
  <c r="AE51" i="18"/>
  <c r="AF51" i="18"/>
  <c r="AG51" i="18"/>
  <c r="AH51" i="18"/>
  <c r="AI51" i="18"/>
  <c r="AJ51" i="18"/>
  <c r="AK51" i="18"/>
  <c r="AL51" i="18"/>
  <c r="AM51" i="18"/>
  <c r="AN51" i="18"/>
  <c r="AO51" i="18"/>
  <c r="AP51" i="18"/>
  <c r="AQ51" i="18"/>
  <c r="AR51" i="18"/>
  <c r="AS51" i="18"/>
  <c r="AT51" i="18"/>
  <c r="AU51" i="18"/>
  <c r="AV51" i="18"/>
  <c r="AW51" i="18"/>
  <c r="AX51" i="18"/>
  <c r="AY51" i="18"/>
  <c r="AZ51" i="18"/>
  <c r="BA51" i="18"/>
  <c r="BB51" i="18"/>
  <c r="BC51" i="18"/>
  <c r="BD51" i="18"/>
  <c r="BE51" i="18"/>
  <c r="BF51" i="18"/>
  <c r="BG51" i="18"/>
  <c r="BH51" i="18"/>
  <c r="BI51" i="18"/>
  <c r="BJ51" i="18"/>
  <c r="BK51" i="18"/>
  <c r="BL51" i="18"/>
  <c r="BM51" i="18"/>
  <c r="BN51" i="18"/>
  <c r="BO51" i="18"/>
  <c r="BP51" i="18"/>
  <c r="BQ51" i="18"/>
  <c r="BR51" i="18"/>
  <c r="BS51" i="18"/>
  <c r="BT51" i="18"/>
  <c r="BU51" i="18"/>
  <c r="BV51" i="18"/>
  <c r="BW51" i="18"/>
  <c r="BX51" i="18"/>
  <c r="BY51" i="18"/>
  <c r="BZ51" i="18"/>
  <c r="CA51" i="18"/>
  <c r="CB51" i="18"/>
  <c r="CC51" i="18"/>
  <c r="CD51" i="18"/>
  <c r="CE51" i="18"/>
  <c r="CF51" i="18"/>
  <c r="CG51" i="18"/>
  <c r="CH51" i="18"/>
  <c r="CI51" i="18"/>
  <c r="CJ51" i="18"/>
  <c r="CK51" i="18"/>
  <c r="CL51" i="18"/>
  <c r="CM51" i="18"/>
  <c r="CN51" i="18"/>
  <c r="CO51" i="18"/>
  <c r="CP51" i="18"/>
  <c r="CQ51" i="18"/>
  <c r="CR51" i="18"/>
  <c r="CS51" i="18"/>
  <c r="CT51" i="18"/>
  <c r="CU51" i="18"/>
  <c r="CV51" i="18"/>
  <c r="CW51" i="18"/>
  <c r="CX51" i="18"/>
  <c r="CY51" i="18"/>
  <c r="CZ51" i="18"/>
  <c r="DA51" i="18"/>
  <c r="DB51" i="18"/>
  <c r="DC51" i="18"/>
  <c r="DD51" i="18"/>
  <c r="DE51" i="18"/>
  <c r="DF51" i="18"/>
  <c r="DG51" i="18"/>
  <c r="DH51" i="18"/>
  <c r="DI51"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AF52" i="18"/>
  <c r="AG52" i="18"/>
  <c r="AH52" i="18"/>
  <c r="AI52" i="18"/>
  <c r="AJ52" i="18"/>
  <c r="AK52" i="18"/>
  <c r="AL52" i="18"/>
  <c r="AM52" i="18"/>
  <c r="AN52" i="18"/>
  <c r="AO52" i="18"/>
  <c r="AP52" i="18"/>
  <c r="AQ52" i="18"/>
  <c r="AR52" i="18"/>
  <c r="AS52" i="18"/>
  <c r="AT52" i="18"/>
  <c r="AU52" i="18"/>
  <c r="AV52" i="18"/>
  <c r="AW52" i="18"/>
  <c r="AX52" i="18"/>
  <c r="AY52" i="18"/>
  <c r="AZ52" i="18"/>
  <c r="BA52" i="18"/>
  <c r="BB52" i="18"/>
  <c r="BC52" i="18"/>
  <c r="BD52" i="18"/>
  <c r="BE52" i="18"/>
  <c r="BF52" i="18"/>
  <c r="BG52" i="18"/>
  <c r="BH52" i="18"/>
  <c r="BI52" i="18"/>
  <c r="BJ52" i="18"/>
  <c r="BK52" i="18"/>
  <c r="BL52" i="18"/>
  <c r="BM52" i="18"/>
  <c r="BN52" i="18"/>
  <c r="BO52" i="18"/>
  <c r="BP52" i="18"/>
  <c r="BQ52" i="18"/>
  <c r="BR52" i="18"/>
  <c r="BS52" i="18"/>
  <c r="BT52" i="18"/>
  <c r="BU52" i="18"/>
  <c r="BV52" i="18"/>
  <c r="BW52" i="18"/>
  <c r="BX52" i="18"/>
  <c r="BY52" i="18"/>
  <c r="BZ52" i="18"/>
  <c r="CA52" i="18"/>
  <c r="CB52" i="18"/>
  <c r="CC52" i="18"/>
  <c r="CD52" i="18"/>
  <c r="CE52" i="18"/>
  <c r="CF52" i="18"/>
  <c r="CG52" i="18"/>
  <c r="CH52" i="18"/>
  <c r="CI52" i="18"/>
  <c r="CJ52" i="18"/>
  <c r="CK52" i="18"/>
  <c r="CL52" i="18"/>
  <c r="CM52" i="18"/>
  <c r="CN52" i="18"/>
  <c r="CO52" i="18"/>
  <c r="CP52" i="18"/>
  <c r="CQ52" i="18"/>
  <c r="CR52" i="18"/>
  <c r="CS52" i="18"/>
  <c r="CT52" i="18"/>
  <c r="CU52" i="18"/>
  <c r="CV52" i="18"/>
  <c r="CW52" i="18"/>
  <c r="CX52" i="18"/>
  <c r="CY52" i="18"/>
  <c r="CZ52" i="18"/>
  <c r="DA52" i="18"/>
  <c r="DB52" i="18"/>
  <c r="DC52" i="18"/>
  <c r="DD52" i="18"/>
  <c r="DE52" i="18"/>
  <c r="DF52" i="18"/>
  <c r="DG52" i="18"/>
  <c r="DH52" i="18"/>
  <c r="DI52" i="18"/>
  <c r="G53" i="18"/>
  <c r="H53" i="18"/>
  <c r="I53" i="18"/>
  <c r="J53" i="18"/>
  <c r="K53" i="18"/>
  <c r="L53" i="18"/>
  <c r="M53" i="18"/>
  <c r="N53" i="18"/>
  <c r="O53" i="18"/>
  <c r="P53" i="18"/>
  <c r="Q53" i="18"/>
  <c r="R53" i="18"/>
  <c r="S53" i="18"/>
  <c r="T53" i="18"/>
  <c r="U53" i="18"/>
  <c r="V53" i="18"/>
  <c r="W53" i="18"/>
  <c r="X53" i="18"/>
  <c r="Y53" i="18"/>
  <c r="Z53" i="18"/>
  <c r="AA53" i="18"/>
  <c r="AB53" i="18"/>
  <c r="AC53" i="18"/>
  <c r="AD53" i="18"/>
  <c r="AE53" i="18"/>
  <c r="AF53" i="18"/>
  <c r="AG53" i="18"/>
  <c r="AH53" i="18"/>
  <c r="AI53" i="18"/>
  <c r="AJ53" i="18"/>
  <c r="AK53" i="18"/>
  <c r="AL53" i="18"/>
  <c r="AM53" i="18"/>
  <c r="AN53" i="18"/>
  <c r="AO53" i="18"/>
  <c r="AP53" i="18"/>
  <c r="AQ53" i="18"/>
  <c r="AR53" i="18"/>
  <c r="AS53" i="18"/>
  <c r="AT53" i="18"/>
  <c r="AU53" i="18"/>
  <c r="AV53" i="18"/>
  <c r="AW53" i="18"/>
  <c r="AX53" i="18"/>
  <c r="AY53" i="18"/>
  <c r="AZ53" i="18"/>
  <c r="BA53" i="18"/>
  <c r="BB53" i="18"/>
  <c r="BC53" i="18"/>
  <c r="BD53" i="18"/>
  <c r="BE53" i="18"/>
  <c r="BF53" i="18"/>
  <c r="BG53" i="18"/>
  <c r="BH53" i="18"/>
  <c r="BI53" i="18"/>
  <c r="BJ53" i="18"/>
  <c r="BK53" i="18"/>
  <c r="BL53" i="18"/>
  <c r="BM53" i="18"/>
  <c r="BN53" i="18"/>
  <c r="BO53" i="18"/>
  <c r="BP53" i="18"/>
  <c r="BQ53" i="18"/>
  <c r="BR53" i="18"/>
  <c r="BS53" i="18"/>
  <c r="BT53" i="18"/>
  <c r="BU53" i="18"/>
  <c r="BV53" i="18"/>
  <c r="BW53" i="18"/>
  <c r="BX53" i="18"/>
  <c r="BY53" i="18"/>
  <c r="BZ53" i="18"/>
  <c r="CA53" i="18"/>
  <c r="CB53" i="18"/>
  <c r="CC53" i="18"/>
  <c r="CD53" i="18"/>
  <c r="CE53" i="18"/>
  <c r="CF53" i="18"/>
  <c r="CG53" i="18"/>
  <c r="CH53" i="18"/>
  <c r="CI53" i="18"/>
  <c r="CJ53" i="18"/>
  <c r="CK53" i="18"/>
  <c r="CL53" i="18"/>
  <c r="CM53" i="18"/>
  <c r="CN53" i="18"/>
  <c r="CO53" i="18"/>
  <c r="CP53" i="18"/>
  <c r="CQ53" i="18"/>
  <c r="CR53" i="18"/>
  <c r="CS53" i="18"/>
  <c r="CT53" i="18"/>
  <c r="CU53" i="18"/>
  <c r="CV53" i="18"/>
  <c r="CW53" i="18"/>
  <c r="CX53" i="18"/>
  <c r="CY53" i="18"/>
  <c r="CZ53" i="18"/>
  <c r="DA53" i="18"/>
  <c r="DB53" i="18"/>
  <c r="DC53" i="18"/>
  <c r="DD53" i="18"/>
  <c r="DE53" i="18"/>
  <c r="DF53" i="18"/>
  <c r="DG53" i="18"/>
  <c r="DH53" i="18"/>
  <c r="DI53"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AF54" i="18"/>
  <c r="AG54" i="18"/>
  <c r="AH54" i="18"/>
  <c r="AI54" i="18"/>
  <c r="AJ54" i="18"/>
  <c r="AK54" i="18"/>
  <c r="AL54" i="18"/>
  <c r="AM54" i="18"/>
  <c r="AN54" i="18"/>
  <c r="AO54" i="18"/>
  <c r="AP54" i="18"/>
  <c r="AQ54" i="18"/>
  <c r="AR54" i="18"/>
  <c r="AS54" i="18"/>
  <c r="AT54" i="18"/>
  <c r="AU54" i="18"/>
  <c r="AV54" i="18"/>
  <c r="AW54" i="18"/>
  <c r="AX54" i="18"/>
  <c r="AY54" i="18"/>
  <c r="AZ54" i="18"/>
  <c r="BA54" i="18"/>
  <c r="BB54" i="18"/>
  <c r="BC54" i="18"/>
  <c r="BD54" i="18"/>
  <c r="BE54" i="18"/>
  <c r="BF54" i="18"/>
  <c r="BG54" i="18"/>
  <c r="BH54" i="18"/>
  <c r="BI54" i="18"/>
  <c r="BJ54" i="18"/>
  <c r="BK54" i="18"/>
  <c r="BL54" i="18"/>
  <c r="BM54" i="18"/>
  <c r="BN54" i="18"/>
  <c r="BO54" i="18"/>
  <c r="BP54" i="18"/>
  <c r="BQ54" i="18"/>
  <c r="BR54" i="18"/>
  <c r="BS54" i="18"/>
  <c r="BT54" i="18"/>
  <c r="BU54" i="18"/>
  <c r="BV54" i="18"/>
  <c r="BW54" i="18"/>
  <c r="BX54" i="18"/>
  <c r="BY54" i="18"/>
  <c r="BZ54" i="18"/>
  <c r="CA54" i="18"/>
  <c r="CB54" i="18"/>
  <c r="CC54" i="18"/>
  <c r="CD54" i="18"/>
  <c r="CE54" i="18"/>
  <c r="CF54" i="18"/>
  <c r="CG54" i="18"/>
  <c r="CH54" i="18"/>
  <c r="CI54" i="18"/>
  <c r="CJ54" i="18"/>
  <c r="CK54" i="18"/>
  <c r="CL54" i="18"/>
  <c r="CM54" i="18"/>
  <c r="CN54" i="18"/>
  <c r="CO54" i="18"/>
  <c r="CP54" i="18"/>
  <c r="CQ54" i="18"/>
  <c r="CR54" i="18"/>
  <c r="CS54" i="18"/>
  <c r="CT54" i="18"/>
  <c r="CU54" i="18"/>
  <c r="CV54" i="18"/>
  <c r="CW54" i="18"/>
  <c r="CX54" i="18"/>
  <c r="CY54" i="18"/>
  <c r="CZ54" i="18"/>
  <c r="DA54" i="18"/>
  <c r="DB54" i="18"/>
  <c r="DC54" i="18"/>
  <c r="DD54" i="18"/>
  <c r="DE54" i="18"/>
  <c r="DF54" i="18"/>
  <c r="DG54" i="18"/>
  <c r="DH54" i="18"/>
  <c r="DI54"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AG55" i="18"/>
  <c r="AH55" i="18"/>
  <c r="AI55" i="18"/>
  <c r="AJ55" i="18"/>
  <c r="AK55" i="18"/>
  <c r="AL55" i="18"/>
  <c r="AM55" i="18"/>
  <c r="AN55" i="18"/>
  <c r="AO55" i="18"/>
  <c r="AP55" i="18"/>
  <c r="AQ55" i="18"/>
  <c r="AR55" i="18"/>
  <c r="AS55" i="18"/>
  <c r="AT55" i="18"/>
  <c r="AU55" i="18"/>
  <c r="AV55" i="18"/>
  <c r="AW55" i="18"/>
  <c r="AX55" i="18"/>
  <c r="AY55" i="18"/>
  <c r="AZ55" i="18"/>
  <c r="BA55" i="18"/>
  <c r="BB55" i="18"/>
  <c r="BC55" i="18"/>
  <c r="BD55" i="18"/>
  <c r="BE55" i="18"/>
  <c r="BF55" i="18"/>
  <c r="BG55" i="18"/>
  <c r="BH55" i="18"/>
  <c r="BI55" i="18"/>
  <c r="BJ55" i="18"/>
  <c r="BK55" i="18"/>
  <c r="BL55" i="18"/>
  <c r="BM55" i="18"/>
  <c r="BN55" i="18"/>
  <c r="BO55" i="18"/>
  <c r="BP55" i="18"/>
  <c r="BQ55" i="18"/>
  <c r="BR55" i="18"/>
  <c r="BS55" i="18"/>
  <c r="BT55" i="18"/>
  <c r="BU55" i="18"/>
  <c r="BV55" i="18"/>
  <c r="BW55" i="18"/>
  <c r="BX55" i="18"/>
  <c r="BY55" i="18"/>
  <c r="BZ55" i="18"/>
  <c r="CA55" i="18"/>
  <c r="CB55" i="18"/>
  <c r="CC55" i="18"/>
  <c r="CD55" i="18"/>
  <c r="CE55" i="18"/>
  <c r="CF55" i="18"/>
  <c r="CG55" i="18"/>
  <c r="CH55" i="18"/>
  <c r="CI55" i="18"/>
  <c r="CJ55" i="18"/>
  <c r="CK55" i="18"/>
  <c r="CL55" i="18"/>
  <c r="CM55" i="18"/>
  <c r="CN55" i="18"/>
  <c r="CO55" i="18"/>
  <c r="CP55" i="18"/>
  <c r="CQ55" i="18"/>
  <c r="CR55" i="18"/>
  <c r="CS55" i="18"/>
  <c r="CT55" i="18"/>
  <c r="CU55" i="18"/>
  <c r="CV55" i="18"/>
  <c r="CW55" i="18"/>
  <c r="CX55" i="18"/>
  <c r="CY55" i="18"/>
  <c r="CZ55" i="18"/>
  <c r="DA55" i="18"/>
  <c r="DB55" i="18"/>
  <c r="DC55" i="18"/>
  <c r="DD55" i="18"/>
  <c r="DE55" i="18"/>
  <c r="DF55" i="18"/>
  <c r="DG55" i="18"/>
  <c r="DH55" i="18"/>
  <c r="DI55" i="18"/>
  <c r="G56" i="18"/>
  <c r="H56" i="18"/>
  <c r="I56" i="18"/>
  <c r="J56" i="18"/>
  <c r="K56" i="18"/>
  <c r="L56" i="18"/>
  <c r="M56" i="18"/>
  <c r="N56" i="18"/>
  <c r="O56" i="18"/>
  <c r="P56" i="18"/>
  <c r="Q56" i="18"/>
  <c r="R56" i="18"/>
  <c r="S56" i="18"/>
  <c r="T56" i="18"/>
  <c r="U56" i="18"/>
  <c r="V56" i="18"/>
  <c r="W56" i="18"/>
  <c r="X56" i="18"/>
  <c r="Y56" i="18"/>
  <c r="Z56" i="18"/>
  <c r="AA56" i="18"/>
  <c r="AB56" i="18"/>
  <c r="AC56" i="18"/>
  <c r="AD56" i="18"/>
  <c r="AE56" i="18"/>
  <c r="AF56" i="18"/>
  <c r="AG56" i="18"/>
  <c r="AH56" i="18"/>
  <c r="AI56" i="18"/>
  <c r="AJ56" i="18"/>
  <c r="AK56" i="18"/>
  <c r="AL56" i="18"/>
  <c r="AM56" i="18"/>
  <c r="AN56" i="18"/>
  <c r="AO56" i="18"/>
  <c r="AP56" i="18"/>
  <c r="AQ56" i="18"/>
  <c r="AR56" i="18"/>
  <c r="AS56" i="18"/>
  <c r="AT56" i="18"/>
  <c r="AU56" i="18"/>
  <c r="AV56" i="18"/>
  <c r="AW56" i="18"/>
  <c r="AX56" i="18"/>
  <c r="AY56" i="18"/>
  <c r="AZ56" i="18"/>
  <c r="BA56" i="18"/>
  <c r="BB56" i="18"/>
  <c r="BC56" i="18"/>
  <c r="BD56" i="18"/>
  <c r="BE56" i="18"/>
  <c r="BF56" i="18"/>
  <c r="BG56" i="18"/>
  <c r="BH56" i="18"/>
  <c r="BI56" i="18"/>
  <c r="BJ56" i="18"/>
  <c r="BK56" i="18"/>
  <c r="BL56" i="18"/>
  <c r="BM56" i="18"/>
  <c r="BN56" i="18"/>
  <c r="BO56" i="18"/>
  <c r="BP56" i="18"/>
  <c r="BQ56" i="18"/>
  <c r="BR56" i="18"/>
  <c r="BS56" i="18"/>
  <c r="BT56" i="18"/>
  <c r="BU56" i="18"/>
  <c r="BV56" i="18"/>
  <c r="BW56" i="18"/>
  <c r="BX56" i="18"/>
  <c r="BY56" i="18"/>
  <c r="BZ56" i="18"/>
  <c r="CA56" i="18"/>
  <c r="CB56" i="18"/>
  <c r="CC56" i="18"/>
  <c r="CD56" i="18"/>
  <c r="CE56" i="18"/>
  <c r="CF56" i="18"/>
  <c r="CG56" i="18"/>
  <c r="CH56" i="18"/>
  <c r="CI56" i="18"/>
  <c r="CJ56" i="18"/>
  <c r="CK56" i="18"/>
  <c r="CL56" i="18"/>
  <c r="CM56" i="18"/>
  <c r="CN56" i="18"/>
  <c r="CO56" i="18"/>
  <c r="CP56" i="18"/>
  <c r="CQ56" i="18"/>
  <c r="CR56" i="18"/>
  <c r="CS56" i="18"/>
  <c r="CT56" i="18"/>
  <c r="CU56" i="18"/>
  <c r="CV56" i="18"/>
  <c r="CW56" i="18"/>
  <c r="CX56" i="18"/>
  <c r="CY56" i="18"/>
  <c r="CZ56" i="18"/>
  <c r="DA56" i="18"/>
  <c r="DB56" i="18"/>
  <c r="DC56" i="18"/>
  <c r="DD56" i="18"/>
  <c r="DE56" i="18"/>
  <c r="DF56" i="18"/>
  <c r="DG56" i="18"/>
  <c r="DH56" i="18"/>
  <c r="DI56" i="18"/>
  <c r="G57" i="18"/>
  <c r="H57" i="18"/>
  <c r="I57" i="18"/>
  <c r="J57" i="18"/>
  <c r="K57" i="18"/>
  <c r="L57" i="18"/>
  <c r="M57" i="18"/>
  <c r="N57" i="18"/>
  <c r="O57" i="18"/>
  <c r="P57" i="18"/>
  <c r="Q57" i="18"/>
  <c r="R57" i="18"/>
  <c r="S57" i="18"/>
  <c r="T57" i="18"/>
  <c r="U57" i="18"/>
  <c r="V57" i="18"/>
  <c r="W57" i="18"/>
  <c r="X57" i="18"/>
  <c r="Y57" i="18"/>
  <c r="Z57" i="18"/>
  <c r="AA57" i="18"/>
  <c r="AB57" i="18"/>
  <c r="AC57" i="18"/>
  <c r="AD57" i="18"/>
  <c r="AE57" i="18"/>
  <c r="AF57" i="18"/>
  <c r="AG57" i="18"/>
  <c r="AH57" i="18"/>
  <c r="AI57" i="18"/>
  <c r="AJ57" i="18"/>
  <c r="AK57" i="18"/>
  <c r="AL57" i="18"/>
  <c r="AM57" i="18"/>
  <c r="AN57" i="18"/>
  <c r="AO57" i="18"/>
  <c r="AP57" i="18"/>
  <c r="AQ57" i="18"/>
  <c r="AR57" i="18"/>
  <c r="AS57" i="18"/>
  <c r="AT57" i="18"/>
  <c r="AU57" i="18"/>
  <c r="AV57" i="18"/>
  <c r="AW57" i="18"/>
  <c r="AX57" i="18"/>
  <c r="AY57" i="18"/>
  <c r="AZ57" i="18"/>
  <c r="BA57" i="18"/>
  <c r="BB57" i="18"/>
  <c r="BC57" i="18"/>
  <c r="BD57" i="18"/>
  <c r="BE57" i="18"/>
  <c r="BF57" i="18"/>
  <c r="BG57" i="18"/>
  <c r="BH57" i="18"/>
  <c r="BI57" i="18"/>
  <c r="BJ57" i="18"/>
  <c r="BK57" i="18"/>
  <c r="BL57" i="18"/>
  <c r="BM57" i="18"/>
  <c r="BN57" i="18"/>
  <c r="BO57" i="18"/>
  <c r="BP57" i="18"/>
  <c r="BQ57" i="18"/>
  <c r="BR57" i="18"/>
  <c r="BS57" i="18"/>
  <c r="BT57" i="18"/>
  <c r="BU57" i="18"/>
  <c r="BV57" i="18"/>
  <c r="BW57" i="18"/>
  <c r="BX57" i="18"/>
  <c r="BY57" i="18"/>
  <c r="BZ57" i="18"/>
  <c r="CA57" i="18"/>
  <c r="CB57" i="18"/>
  <c r="CC57" i="18"/>
  <c r="CD57" i="18"/>
  <c r="CE57" i="18"/>
  <c r="CF57" i="18"/>
  <c r="CG57" i="18"/>
  <c r="CH57" i="18"/>
  <c r="CI57" i="18"/>
  <c r="CJ57" i="18"/>
  <c r="CK57" i="18"/>
  <c r="CL57" i="18"/>
  <c r="CM57" i="18"/>
  <c r="CN57" i="18"/>
  <c r="CO57" i="18"/>
  <c r="CP57" i="18"/>
  <c r="CQ57" i="18"/>
  <c r="CR57" i="18"/>
  <c r="CS57" i="18"/>
  <c r="CT57" i="18"/>
  <c r="CU57" i="18"/>
  <c r="CV57" i="18"/>
  <c r="CW57" i="18"/>
  <c r="CX57" i="18"/>
  <c r="CY57" i="18"/>
  <c r="CZ57" i="18"/>
  <c r="DA57" i="18"/>
  <c r="DB57" i="18"/>
  <c r="DC57" i="18"/>
  <c r="DD57" i="18"/>
  <c r="DE57" i="18"/>
  <c r="DF57" i="18"/>
  <c r="DG57" i="18"/>
  <c r="DH57" i="18"/>
  <c r="DI57" i="18"/>
  <c r="G58" i="18"/>
  <c r="H58" i="18"/>
  <c r="I58" i="18"/>
  <c r="J58" i="18"/>
  <c r="K58" i="18"/>
  <c r="L58" i="18"/>
  <c r="M58" i="18"/>
  <c r="N58" i="18"/>
  <c r="O58" i="18"/>
  <c r="P58" i="18"/>
  <c r="Q58" i="18"/>
  <c r="R58" i="18"/>
  <c r="S58" i="18"/>
  <c r="T58" i="18"/>
  <c r="U58" i="18"/>
  <c r="V58" i="18"/>
  <c r="W58" i="18"/>
  <c r="X58" i="18"/>
  <c r="Y58" i="18"/>
  <c r="Z58" i="18"/>
  <c r="AA58" i="18"/>
  <c r="AB58" i="18"/>
  <c r="AC58" i="18"/>
  <c r="AD58" i="18"/>
  <c r="AE58" i="18"/>
  <c r="AF58" i="18"/>
  <c r="AG58" i="18"/>
  <c r="AH58" i="18"/>
  <c r="AI58" i="18"/>
  <c r="AJ58" i="18"/>
  <c r="AK58" i="18"/>
  <c r="AL58" i="18"/>
  <c r="AM58" i="18"/>
  <c r="AN58" i="18"/>
  <c r="AO58" i="18"/>
  <c r="AP58" i="18"/>
  <c r="AQ58" i="18"/>
  <c r="AR58" i="18"/>
  <c r="AS58" i="18"/>
  <c r="AT58" i="18"/>
  <c r="AU58" i="18"/>
  <c r="AV58" i="18"/>
  <c r="AW58" i="18"/>
  <c r="AX58" i="18"/>
  <c r="AY58" i="18"/>
  <c r="AZ58" i="18"/>
  <c r="BA58" i="18"/>
  <c r="BB58" i="18"/>
  <c r="BC58" i="18"/>
  <c r="BD58" i="18"/>
  <c r="BE58" i="18"/>
  <c r="BF58" i="18"/>
  <c r="BG58" i="18"/>
  <c r="BH58" i="18"/>
  <c r="BI58" i="18"/>
  <c r="BJ58" i="18"/>
  <c r="BK58" i="18"/>
  <c r="BL58" i="18"/>
  <c r="BM58" i="18"/>
  <c r="BN58" i="18"/>
  <c r="BO58" i="18"/>
  <c r="BP58" i="18"/>
  <c r="BQ58" i="18"/>
  <c r="BR58" i="18"/>
  <c r="BS58" i="18"/>
  <c r="BT58" i="18"/>
  <c r="BU58" i="18"/>
  <c r="BV58" i="18"/>
  <c r="BW58" i="18"/>
  <c r="BX58" i="18"/>
  <c r="BY58" i="18"/>
  <c r="BZ58" i="18"/>
  <c r="CA58" i="18"/>
  <c r="CB58" i="18"/>
  <c r="CC58" i="18"/>
  <c r="CD58" i="18"/>
  <c r="CE58" i="18"/>
  <c r="CF58" i="18"/>
  <c r="CG58" i="18"/>
  <c r="CH58" i="18"/>
  <c r="CI58" i="18"/>
  <c r="CJ58" i="18"/>
  <c r="CK58" i="18"/>
  <c r="CL58" i="18"/>
  <c r="CM58" i="18"/>
  <c r="CN58" i="18"/>
  <c r="CO58" i="18"/>
  <c r="CP58" i="18"/>
  <c r="CQ58" i="18"/>
  <c r="CR58" i="18"/>
  <c r="CS58" i="18"/>
  <c r="CT58" i="18"/>
  <c r="CU58" i="18"/>
  <c r="CV58" i="18"/>
  <c r="CW58" i="18"/>
  <c r="CX58" i="18"/>
  <c r="CY58" i="18"/>
  <c r="CZ58" i="18"/>
  <c r="DA58" i="18"/>
  <c r="DB58" i="18"/>
  <c r="DC58" i="18"/>
  <c r="DD58" i="18"/>
  <c r="DE58" i="18"/>
  <c r="DF58" i="18"/>
  <c r="DG58" i="18"/>
  <c r="DH58" i="18"/>
  <c r="DI58" i="18"/>
  <c r="G59" i="18"/>
  <c r="H59" i="18"/>
  <c r="I59" i="18"/>
  <c r="J59" i="18"/>
  <c r="K59" i="18"/>
  <c r="L59" i="18"/>
  <c r="M59" i="18"/>
  <c r="N59" i="18"/>
  <c r="O59" i="18"/>
  <c r="P59" i="18"/>
  <c r="Q59" i="18"/>
  <c r="R59" i="18"/>
  <c r="S59" i="18"/>
  <c r="T59" i="18"/>
  <c r="U59" i="18"/>
  <c r="V59" i="18"/>
  <c r="W59" i="18"/>
  <c r="X59" i="18"/>
  <c r="Y59" i="18"/>
  <c r="Z59" i="18"/>
  <c r="AA59" i="18"/>
  <c r="AB59" i="18"/>
  <c r="AC59" i="18"/>
  <c r="AD59" i="18"/>
  <c r="AE59" i="18"/>
  <c r="AF59" i="18"/>
  <c r="AG59" i="18"/>
  <c r="AH59" i="18"/>
  <c r="AI59" i="18"/>
  <c r="AJ59" i="18"/>
  <c r="AK59" i="18"/>
  <c r="AL59" i="18"/>
  <c r="AM59" i="18"/>
  <c r="AN59" i="18"/>
  <c r="AO59" i="18"/>
  <c r="AP59" i="18"/>
  <c r="AQ59" i="18"/>
  <c r="AR59" i="18"/>
  <c r="AS59" i="18"/>
  <c r="AT59" i="18"/>
  <c r="AU59" i="18"/>
  <c r="AV59" i="18"/>
  <c r="AW59" i="18"/>
  <c r="AX59" i="18"/>
  <c r="AY59" i="18"/>
  <c r="AZ59" i="18"/>
  <c r="BA59" i="18"/>
  <c r="BB59" i="18"/>
  <c r="BC59" i="18"/>
  <c r="BD59" i="18"/>
  <c r="BE59" i="18"/>
  <c r="BF59" i="18"/>
  <c r="BG59" i="18"/>
  <c r="BH59" i="18"/>
  <c r="BI59" i="18"/>
  <c r="BJ59" i="18"/>
  <c r="BK59" i="18"/>
  <c r="BL59" i="18"/>
  <c r="BM59" i="18"/>
  <c r="BN59" i="18"/>
  <c r="BO59" i="18"/>
  <c r="BP59" i="18"/>
  <c r="BQ59" i="18"/>
  <c r="BR59" i="18"/>
  <c r="BS59" i="18"/>
  <c r="BT59" i="18"/>
  <c r="BU59" i="18"/>
  <c r="BV59" i="18"/>
  <c r="BW59" i="18"/>
  <c r="BX59" i="18"/>
  <c r="BY59" i="18"/>
  <c r="BZ59" i="18"/>
  <c r="CA59" i="18"/>
  <c r="CB59" i="18"/>
  <c r="CC59" i="18"/>
  <c r="CD59" i="18"/>
  <c r="CE59" i="18"/>
  <c r="CF59" i="18"/>
  <c r="CG59" i="18"/>
  <c r="CH59" i="18"/>
  <c r="CI59" i="18"/>
  <c r="CJ59" i="18"/>
  <c r="CK59" i="18"/>
  <c r="CL59" i="18"/>
  <c r="CM59" i="18"/>
  <c r="CN59" i="18"/>
  <c r="CO59" i="18"/>
  <c r="CP59" i="18"/>
  <c r="CQ59" i="18"/>
  <c r="CR59" i="18"/>
  <c r="CS59" i="18"/>
  <c r="CT59" i="18"/>
  <c r="CU59" i="18"/>
  <c r="CV59" i="18"/>
  <c r="CW59" i="18"/>
  <c r="CX59" i="18"/>
  <c r="CY59" i="18"/>
  <c r="CZ59" i="18"/>
  <c r="DA59" i="18"/>
  <c r="DB59" i="18"/>
  <c r="DC59" i="18"/>
  <c r="DD59" i="18"/>
  <c r="DE59" i="18"/>
  <c r="DF59" i="18"/>
  <c r="DG59" i="18"/>
  <c r="DH59" i="18"/>
  <c r="DI59" i="18"/>
  <c r="G60" i="18"/>
  <c r="H60" i="18"/>
  <c r="I60" i="18"/>
  <c r="J60" i="18"/>
  <c r="K60" i="18"/>
  <c r="L60" i="18"/>
  <c r="M60" i="18"/>
  <c r="N60" i="18"/>
  <c r="O60" i="18"/>
  <c r="P60" i="18"/>
  <c r="Q60" i="18"/>
  <c r="R60" i="18"/>
  <c r="S60" i="18"/>
  <c r="T60" i="18"/>
  <c r="U60" i="18"/>
  <c r="V60" i="18"/>
  <c r="W60" i="18"/>
  <c r="X60" i="18"/>
  <c r="Y60" i="18"/>
  <c r="Z60" i="18"/>
  <c r="AA60" i="18"/>
  <c r="AB60" i="18"/>
  <c r="AC60" i="18"/>
  <c r="AD60" i="18"/>
  <c r="AE60" i="18"/>
  <c r="AF60" i="18"/>
  <c r="AG60" i="18"/>
  <c r="AH60" i="18"/>
  <c r="AI60" i="18"/>
  <c r="AJ60" i="18"/>
  <c r="AK60" i="18"/>
  <c r="AL60" i="18"/>
  <c r="AM60" i="18"/>
  <c r="AN60" i="18"/>
  <c r="AO60" i="18"/>
  <c r="AP60" i="18"/>
  <c r="AQ60" i="18"/>
  <c r="AR60" i="18"/>
  <c r="AS60" i="18"/>
  <c r="AT60" i="18"/>
  <c r="AU60" i="18"/>
  <c r="AV60" i="18"/>
  <c r="AW60" i="18"/>
  <c r="AX60" i="18"/>
  <c r="AY60" i="18"/>
  <c r="AZ60" i="18"/>
  <c r="BA60" i="18"/>
  <c r="BB60" i="18"/>
  <c r="BC60" i="18"/>
  <c r="BD60" i="18"/>
  <c r="BE60" i="18"/>
  <c r="BF60" i="18"/>
  <c r="BG60" i="18"/>
  <c r="BH60" i="18"/>
  <c r="BI60" i="18"/>
  <c r="BJ60" i="18"/>
  <c r="BK60" i="18"/>
  <c r="BL60" i="18"/>
  <c r="BM60" i="18"/>
  <c r="BN60" i="18"/>
  <c r="BO60" i="18"/>
  <c r="BP60" i="18"/>
  <c r="BQ60" i="18"/>
  <c r="BR60" i="18"/>
  <c r="BS60" i="18"/>
  <c r="BT60" i="18"/>
  <c r="BU60" i="18"/>
  <c r="BV60" i="18"/>
  <c r="BW60" i="18"/>
  <c r="BX60" i="18"/>
  <c r="BY60" i="18"/>
  <c r="BZ60" i="18"/>
  <c r="CA60" i="18"/>
  <c r="CB60" i="18"/>
  <c r="CC60" i="18"/>
  <c r="CD60" i="18"/>
  <c r="CE60" i="18"/>
  <c r="CF60" i="18"/>
  <c r="CG60" i="18"/>
  <c r="CH60" i="18"/>
  <c r="CI60" i="18"/>
  <c r="CJ60" i="18"/>
  <c r="CK60" i="18"/>
  <c r="CL60" i="18"/>
  <c r="CM60" i="18"/>
  <c r="CN60" i="18"/>
  <c r="CO60" i="18"/>
  <c r="CP60" i="18"/>
  <c r="CQ60" i="18"/>
  <c r="CR60" i="18"/>
  <c r="CS60" i="18"/>
  <c r="CT60" i="18"/>
  <c r="CU60" i="18"/>
  <c r="CV60" i="18"/>
  <c r="CW60" i="18"/>
  <c r="CX60" i="18"/>
  <c r="CY60" i="18"/>
  <c r="CZ60" i="18"/>
  <c r="DA60" i="18"/>
  <c r="DB60" i="18"/>
  <c r="DC60" i="18"/>
  <c r="DD60" i="18"/>
  <c r="DE60" i="18"/>
  <c r="DF60" i="18"/>
  <c r="DG60" i="18"/>
  <c r="DH60" i="18"/>
  <c r="DI60" i="18"/>
  <c r="G61" i="18"/>
  <c r="H61" i="18"/>
  <c r="I61" i="18"/>
  <c r="J61" i="18"/>
  <c r="K61" i="18"/>
  <c r="L61" i="18"/>
  <c r="M61" i="18"/>
  <c r="N61" i="18"/>
  <c r="O61" i="18"/>
  <c r="P61" i="18"/>
  <c r="Q61" i="18"/>
  <c r="R61" i="18"/>
  <c r="S61" i="18"/>
  <c r="T61" i="18"/>
  <c r="U61" i="18"/>
  <c r="V61" i="18"/>
  <c r="W61" i="18"/>
  <c r="X61" i="18"/>
  <c r="Y61" i="18"/>
  <c r="Z61" i="18"/>
  <c r="AA61" i="18"/>
  <c r="AB61" i="18"/>
  <c r="AC61" i="18"/>
  <c r="AD61" i="18"/>
  <c r="AE61" i="18"/>
  <c r="AF61" i="18"/>
  <c r="AG61" i="18"/>
  <c r="AH61" i="18"/>
  <c r="AI61" i="18"/>
  <c r="AJ61" i="18"/>
  <c r="AK61" i="18"/>
  <c r="AL61" i="18"/>
  <c r="AM61" i="18"/>
  <c r="AN61" i="18"/>
  <c r="AO61" i="18"/>
  <c r="AP61" i="18"/>
  <c r="AQ61" i="18"/>
  <c r="AR61" i="18"/>
  <c r="AS61" i="18"/>
  <c r="AT61" i="18"/>
  <c r="AU61" i="18"/>
  <c r="AV61" i="18"/>
  <c r="AW61" i="18"/>
  <c r="AX61" i="18"/>
  <c r="AY61" i="18"/>
  <c r="AZ61" i="18"/>
  <c r="BA61" i="18"/>
  <c r="BB61" i="18"/>
  <c r="BC61" i="18"/>
  <c r="BD61" i="18"/>
  <c r="BE61" i="18"/>
  <c r="BF61" i="18"/>
  <c r="BG61" i="18"/>
  <c r="BH61" i="18"/>
  <c r="BI61" i="18"/>
  <c r="BJ61" i="18"/>
  <c r="BK61" i="18"/>
  <c r="BL61" i="18"/>
  <c r="BM61" i="18"/>
  <c r="BN61" i="18"/>
  <c r="BO61" i="18"/>
  <c r="BP61" i="18"/>
  <c r="BQ61" i="18"/>
  <c r="BR61" i="18"/>
  <c r="BS61" i="18"/>
  <c r="BT61" i="18"/>
  <c r="BU61" i="18"/>
  <c r="BV61" i="18"/>
  <c r="BW61" i="18"/>
  <c r="BX61" i="18"/>
  <c r="BY61" i="18"/>
  <c r="BZ61" i="18"/>
  <c r="CA61" i="18"/>
  <c r="CB61" i="18"/>
  <c r="CC61" i="18"/>
  <c r="CD61" i="18"/>
  <c r="CE61" i="18"/>
  <c r="CF61" i="18"/>
  <c r="CG61" i="18"/>
  <c r="CH61" i="18"/>
  <c r="CI61" i="18"/>
  <c r="CJ61" i="18"/>
  <c r="CK61" i="18"/>
  <c r="CL61" i="18"/>
  <c r="CM61" i="18"/>
  <c r="CN61" i="18"/>
  <c r="CO61" i="18"/>
  <c r="CP61" i="18"/>
  <c r="CQ61" i="18"/>
  <c r="CR61" i="18"/>
  <c r="CS61" i="18"/>
  <c r="CT61" i="18"/>
  <c r="CU61" i="18"/>
  <c r="CV61" i="18"/>
  <c r="CW61" i="18"/>
  <c r="CX61" i="18"/>
  <c r="CY61" i="18"/>
  <c r="CZ61" i="18"/>
  <c r="DA61" i="18"/>
  <c r="DB61" i="18"/>
  <c r="DC61" i="18"/>
  <c r="DD61" i="18"/>
  <c r="DE61" i="18"/>
  <c r="DF61" i="18"/>
  <c r="DG61" i="18"/>
  <c r="DH61" i="18"/>
  <c r="DI61" i="18"/>
  <c r="G62" i="18"/>
  <c r="H62" i="18"/>
  <c r="I62" i="18"/>
  <c r="J62" i="18"/>
  <c r="K62" i="18"/>
  <c r="L62" i="18"/>
  <c r="M62" i="18"/>
  <c r="N62" i="18"/>
  <c r="O62" i="18"/>
  <c r="P62" i="18"/>
  <c r="Q62" i="18"/>
  <c r="R62" i="18"/>
  <c r="S62" i="18"/>
  <c r="T62" i="18"/>
  <c r="U62" i="18"/>
  <c r="V62" i="18"/>
  <c r="W62" i="18"/>
  <c r="X62" i="18"/>
  <c r="Y62" i="18"/>
  <c r="Z62" i="18"/>
  <c r="AA62" i="18"/>
  <c r="AB62" i="18"/>
  <c r="AC62" i="18"/>
  <c r="AD62" i="18"/>
  <c r="AE62" i="18"/>
  <c r="AF62" i="18"/>
  <c r="AG62" i="18"/>
  <c r="AH62" i="18"/>
  <c r="AI62" i="18"/>
  <c r="AJ62" i="18"/>
  <c r="AK62" i="18"/>
  <c r="AL62" i="18"/>
  <c r="AM62" i="18"/>
  <c r="AN62" i="18"/>
  <c r="AO62" i="18"/>
  <c r="AP62" i="18"/>
  <c r="AQ62" i="18"/>
  <c r="AR62" i="18"/>
  <c r="AS62" i="18"/>
  <c r="AT62" i="18"/>
  <c r="AU62" i="18"/>
  <c r="AV62" i="18"/>
  <c r="AW62" i="18"/>
  <c r="AX62" i="18"/>
  <c r="AY62" i="18"/>
  <c r="AZ62" i="18"/>
  <c r="BA62" i="18"/>
  <c r="BB62" i="18"/>
  <c r="BC62" i="18"/>
  <c r="BD62" i="18"/>
  <c r="BE62" i="18"/>
  <c r="BF62" i="18"/>
  <c r="BG62" i="18"/>
  <c r="BH62" i="18"/>
  <c r="BI62" i="18"/>
  <c r="BJ62" i="18"/>
  <c r="BK62" i="18"/>
  <c r="BL62" i="18"/>
  <c r="BM62" i="18"/>
  <c r="BN62" i="18"/>
  <c r="BO62" i="18"/>
  <c r="BP62" i="18"/>
  <c r="BQ62" i="18"/>
  <c r="BR62" i="18"/>
  <c r="BS62" i="18"/>
  <c r="BT62" i="18"/>
  <c r="BU62" i="18"/>
  <c r="BV62" i="18"/>
  <c r="BW62" i="18"/>
  <c r="BX62" i="18"/>
  <c r="BY62" i="18"/>
  <c r="BZ62" i="18"/>
  <c r="CA62" i="18"/>
  <c r="CB62" i="18"/>
  <c r="CC62" i="18"/>
  <c r="CD62" i="18"/>
  <c r="CE62" i="18"/>
  <c r="CF62" i="18"/>
  <c r="CG62" i="18"/>
  <c r="CH62" i="18"/>
  <c r="CI62" i="18"/>
  <c r="CJ62" i="18"/>
  <c r="CK62" i="18"/>
  <c r="CL62" i="18"/>
  <c r="CM62" i="18"/>
  <c r="CN62" i="18"/>
  <c r="CO62" i="18"/>
  <c r="CP62" i="18"/>
  <c r="CQ62" i="18"/>
  <c r="CR62" i="18"/>
  <c r="CS62" i="18"/>
  <c r="CT62" i="18"/>
  <c r="CU62" i="18"/>
  <c r="CV62" i="18"/>
  <c r="CW62" i="18"/>
  <c r="CX62" i="18"/>
  <c r="CY62" i="18"/>
  <c r="CZ62" i="18"/>
  <c r="DA62" i="18"/>
  <c r="DB62" i="18"/>
  <c r="DC62" i="18"/>
  <c r="DD62" i="18"/>
  <c r="DE62" i="18"/>
  <c r="DF62" i="18"/>
  <c r="DG62" i="18"/>
  <c r="DH62" i="18"/>
  <c r="DI62" i="18"/>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AF63" i="18"/>
  <c r="AG63" i="18"/>
  <c r="AH63" i="18"/>
  <c r="AI63" i="18"/>
  <c r="AJ63" i="18"/>
  <c r="AK63" i="18"/>
  <c r="AL63" i="18"/>
  <c r="AM63" i="18"/>
  <c r="AN63" i="18"/>
  <c r="AO63" i="18"/>
  <c r="AP63" i="18"/>
  <c r="AQ63" i="18"/>
  <c r="AR63" i="18"/>
  <c r="AS63" i="18"/>
  <c r="AT63" i="18"/>
  <c r="AU63" i="18"/>
  <c r="AV63" i="18"/>
  <c r="AW63" i="18"/>
  <c r="AX63" i="18"/>
  <c r="AY63" i="18"/>
  <c r="AZ63" i="18"/>
  <c r="BA63" i="18"/>
  <c r="BB63" i="18"/>
  <c r="BC63" i="18"/>
  <c r="BD63" i="18"/>
  <c r="BE63" i="18"/>
  <c r="BF63" i="18"/>
  <c r="BG63" i="18"/>
  <c r="BH63" i="18"/>
  <c r="BI63" i="18"/>
  <c r="BJ63" i="18"/>
  <c r="BK63" i="18"/>
  <c r="BL63" i="18"/>
  <c r="BM63" i="18"/>
  <c r="BN63" i="18"/>
  <c r="BO63" i="18"/>
  <c r="BP63" i="18"/>
  <c r="BQ63" i="18"/>
  <c r="BR63" i="18"/>
  <c r="BS63" i="18"/>
  <c r="BT63" i="18"/>
  <c r="BU63" i="18"/>
  <c r="BV63" i="18"/>
  <c r="BW63" i="18"/>
  <c r="BX63" i="18"/>
  <c r="BY63" i="18"/>
  <c r="BZ63" i="18"/>
  <c r="CA63" i="18"/>
  <c r="CB63" i="18"/>
  <c r="CC63" i="18"/>
  <c r="CD63" i="18"/>
  <c r="CE63" i="18"/>
  <c r="CF63" i="18"/>
  <c r="CG63" i="18"/>
  <c r="CH63" i="18"/>
  <c r="CI63" i="18"/>
  <c r="CJ63" i="18"/>
  <c r="CK63" i="18"/>
  <c r="CL63" i="18"/>
  <c r="CM63" i="18"/>
  <c r="CN63" i="18"/>
  <c r="CO63" i="18"/>
  <c r="CP63" i="18"/>
  <c r="CQ63" i="18"/>
  <c r="CR63" i="18"/>
  <c r="CS63" i="18"/>
  <c r="CT63" i="18"/>
  <c r="CU63" i="18"/>
  <c r="CV63" i="18"/>
  <c r="CW63" i="18"/>
  <c r="CX63" i="18"/>
  <c r="CY63" i="18"/>
  <c r="CZ63" i="18"/>
  <c r="DA63" i="18"/>
  <c r="DB63" i="18"/>
  <c r="DC63" i="18"/>
  <c r="DD63" i="18"/>
  <c r="DE63" i="18"/>
  <c r="DF63" i="18"/>
  <c r="DG63" i="18"/>
  <c r="DH63" i="18"/>
  <c r="DI63" i="18"/>
  <c r="G64" i="18"/>
  <c r="H64" i="18"/>
  <c r="I64" i="18"/>
  <c r="J64" i="18"/>
  <c r="K64" i="18"/>
  <c r="L64" i="18"/>
  <c r="M64" i="18"/>
  <c r="N64" i="18"/>
  <c r="O64" i="18"/>
  <c r="P64" i="18"/>
  <c r="Q64" i="18"/>
  <c r="R64" i="18"/>
  <c r="S64" i="18"/>
  <c r="T64" i="18"/>
  <c r="U64" i="18"/>
  <c r="V64" i="18"/>
  <c r="W64" i="18"/>
  <c r="X64" i="18"/>
  <c r="Y64" i="18"/>
  <c r="Z64" i="18"/>
  <c r="AA64" i="18"/>
  <c r="AB64" i="18"/>
  <c r="AC64" i="18"/>
  <c r="AD64" i="18"/>
  <c r="AE64" i="18"/>
  <c r="AF64" i="18"/>
  <c r="AG64" i="18"/>
  <c r="AH64" i="18"/>
  <c r="AI64" i="18"/>
  <c r="AJ64" i="18"/>
  <c r="AK64" i="18"/>
  <c r="AL64" i="18"/>
  <c r="AM64" i="18"/>
  <c r="AN64" i="18"/>
  <c r="AO64" i="18"/>
  <c r="AP64" i="18"/>
  <c r="AQ64" i="18"/>
  <c r="AR64" i="18"/>
  <c r="AS64" i="18"/>
  <c r="AT64" i="18"/>
  <c r="AU64" i="18"/>
  <c r="AV64" i="18"/>
  <c r="AW64" i="18"/>
  <c r="AX64" i="18"/>
  <c r="AY64" i="18"/>
  <c r="AZ64" i="18"/>
  <c r="BA64" i="18"/>
  <c r="BB64" i="18"/>
  <c r="BC64" i="18"/>
  <c r="BD64" i="18"/>
  <c r="BE64" i="18"/>
  <c r="BF64" i="18"/>
  <c r="BG64" i="18"/>
  <c r="BH64" i="18"/>
  <c r="BI64" i="18"/>
  <c r="BJ64" i="18"/>
  <c r="BK64" i="18"/>
  <c r="BL64" i="18"/>
  <c r="BM64" i="18"/>
  <c r="BN64" i="18"/>
  <c r="BO64" i="18"/>
  <c r="BP64" i="18"/>
  <c r="BQ64" i="18"/>
  <c r="BR64" i="18"/>
  <c r="BS64" i="18"/>
  <c r="BT64" i="18"/>
  <c r="BU64" i="18"/>
  <c r="BV64" i="18"/>
  <c r="BW64" i="18"/>
  <c r="BX64" i="18"/>
  <c r="BY64" i="18"/>
  <c r="BZ64" i="18"/>
  <c r="CA64" i="18"/>
  <c r="CB64" i="18"/>
  <c r="CC64" i="18"/>
  <c r="CD64" i="18"/>
  <c r="CE64" i="18"/>
  <c r="CF64" i="18"/>
  <c r="CG64" i="18"/>
  <c r="CH64" i="18"/>
  <c r="CI64" i="18"/>
  <c r="CJ64" i="18"/>
  <c r="CK64" i="18"/>
  <c r="CL64" i="18"/>
  <c r="CM64" i="18"/>
  <c r="CN64" i="18"/>
  <c r="CO64" i="18"/>
  <c r="CP64" i="18"/>
  <c r="CQ64" i="18"/>
  <c r="CR64" i="18"/>
  <c r="CS64" i="18"/>
  <c r="CT64" i="18"/>
  <c r="CU64" i="18"/>
  <c r="CV64" i="18"/>
  <c r="CW64" i="18"/>
  <c r="CX64" i="18"/>
  <c r="CY64" i="18"/>
  <c r="CZ64" i="18"/>
  <c r="DA64" i="18"/>
  <c r="DB64" i="18"/>
  <c r="DC64" i="18"/>
  <c r="DD64" i="18"/>
  <c r="DE64" i="18"/>
  <c r="DF64" i="18"/>
  <c r="DG64" i="18"/>
  <c r="DH64" i="18"/>
  <c r="DI64" i="18"/>
  <c r="G65" i="18"/>
  <c r="H65" i="18"/>
  <c r="I65" i="18"/>
  <c r="J65" i="18"/>
  <c r="K65" i="18"/>
  <c r="L65" i="18"/>
  <c r="M65" i="18"/>
  <c r="N65" i="18"/>
  <c r="O65" i="18"/>
  <c r="P65" i="18"/>
  <c r="Q65" i="18"/>
  <c r="R65" i="18"/>
  <c r="S65" i="18"/>
  <c r="T65" i="18"/>
  <c r="U65" i="18"/>
  <c r="V65" i="18"/>
  <c r="W65" i="18"/>
  <c r="X65" i="18"/>
  <c r="Y65" i="18"/>
  <c r="Z65" i="18"/>
  <c r="AA65" i="18"/>
  <c r="AB65" i="18"/>
  <c r="AC65" i="18"/>
  <c r="AD65" i="18"/>
  <c r="AE65" i="18"/>
  <c r="AF65" i="18"/>
  <c r="AG65" i="18"/>
  <c r="AH65" i="18"/>
  <c r="AI65" i="18"/>
  <c r="AJ65" i="18"/>
  <c r="AK65" i="18"/>
  <c r="AL65" i="18"/>
  <c r="AM65" i="18"/>
  <c r="AN65" i="18"/>
  <c r="AO65" i="18"/>
  <c r="AP65" i="18"/>
  <c r="AQ65" i="18"/>
  <c r="AR65" i="18"/>
  <c r="AS65" i="18"/>
  <c r="AT65" i="18"/>
  <c r="AU65" i="18"/>
  <c r="AV65" i="18"/>
  <c r="AW65" i="18"/>
  <c r="AX65" i="18"/>
  <c r="AY65" i="18"/>
  <c r="AZ65" i="18"/>
  <c r="BA65" i="18"/>
  <c r="BB65" i="18"/>
  <c r="BC65" i="18"/>
  <c r="BD65" i="18"/>
  <c r="BE65" i="18"/>
  <c r="BF65" i="18"/>
  <c r="BG65" i="18"/>
  <c r="BH65" i="18"/>
  <c r="BI65" i="18"/>
  <c r="BJ65" i="18"/>
  <c r="BK65" i="18"/>
  <c r="BL65" i="18"/>
  <c r="BM65" i="18"/>
  <c r="BN65" i="18"/>
  <c r="BO65" i="18"/>
  <c r="BP65" i="18"/>
  <c r="BQ65" i="18"/>
  <c r="BR65" i="18"/>
  <c r="BS65" i="18"/>
  <c r="BT65" i="18"/>
  <c r="BU65" i="18"/>
  <c r="BV65" i="18"/>
  <c r="BW65" i="18"/>
  <c r="BX65" i="18"/>
  <c r="BY65" i="18"/>
  <c r="BZ65" i="18"/>
  <c r="CA65" i="18"/>
  <c r="CB65" i="18"/>
  <c r="CC65" i="18"/>
  <c r="CD65" i="18"/>
  <c r="CE65" i="18"/>
  <c r="CF65" i="18"/>
  <c r="CG65" i="18"/>
  <c r="CH65" i="18"/>
  <c r="CI65" i="18"/>
  <c r="CJ65" i="18"/>
  <c r="CK65" i="18"/>
  <c r="CL65" i="18"/>
  <c r="CM65" i="18"/>
  <c r="CN65" i="18"/>
  <c r="CO65" i="18"/>
  <c r="CP65" i="18"/>
  <c r="CQ65" i="18"/>
  <c r="CR65" i="18"/>
  <c r="CS65" i="18"/>
  <c r="CT65" i="18"/>
  <c r="CU65" i="18"/>
  <c r="CV65" i="18"/>
  <c r="CW65" i="18"/>
  <c r="CX65" i="18"/>
  <c r="CY65" i="18"/>
  <c r="CZ65" i="18"/>
  <c r="DA65" i="18"/>
  <c r="DB65" i="18"/>
  <c r="DC65" i="18"/>
  <c r="DD65" i="18"/>
  <c r="DE65" i="18"/>
  <c r="DF65" i="18"/>
  <c r="DG65" i="18"/>
  <c r="DH65" i="18"/>
  <c r="DI65" i="18"/>
  <c r="G66" i="18"/>
  <c r="H66" i="18"/>
  <c r="I66" i="18"/>
  <c r="J66" i="18"/>
  <c r="K66" i="18"/>
  <c r="L66" i="18"/>
  <c r="M66" i="18"/>
  <c r="N66" i="18"/>
  <c r="O66" i="18"/>
  <c r="P66" i="18"/>
  <c r="Q66" i="18"/>
  <c r="R66" i="18"/>
  <c r="S66" i="18"/>
  <c r="T66" i="18"/>
  <c r="U66" i="18"/>
  <c r="V66" i="18"/>
  <c r="W66" i="18"/>
  <c r="X66" i="18"/>
  <c r="Y66" i="18"/>
  <c r="Z66" i="18"/>
  <c r="AA66" i="18"/>
  <c r="AB66" i="18"/>
  <c r="AC66" i="18"/>
  <c r="AD66" i="18"/>
  <c r="AE66" i="18"/>
  <c r="AF66" i="18"/>
  <c r="AG66" i="18"/>
  <c r="AH66" i="18"/>
  <c r="AI66" i="18"/>
  <c r="AJ66" i="18"/>
  <c r="AK66" i="18"/>
  <c r="AL66" i="18"/>
  <c r="AM66" i="18"/>
  <c r="AN66" i="18"/>
  <c r="AO66" i="18"/>
  <c r="AP66" i="18"/>
  <c r="AQ66" i="18"/>
  <c r="AR66" i="18"/>
  <c r="AS66" i="18"/>
  <c r="AT66" i="18"/>
  <c r="AU66" i="18"/>
  <c r="AV66" i="18"/>
  <c r="AW66" i="18"/>
  <c r="AX66" i="18"/>
  <c r="AY66" i="18"/>
  <c r="AZ66" i="18"/>
  <c r="BA66" i="18"/>
  <c r="BB66" i="18"/>
  <c r="BC66" i="18"/>
  <c r="BD66" i="18"/>
  <c r="BE66" i="18"/>
  <c r="BF66" i="18"/>
  <c r="BG66" i="18"/>
  <c r="BH66" i="18"/>
  <c r="BI66" i="18"/>
  <c r="BJ66" i="18"/>
  <c r="BK66" i="18"/>
  <c r="BL66" i="18"/>
  <c r="BM66" i="18"/>
  <c r="BN66" i="18"/>
  <c r="BO66" i="18"/>
  <c r="BP66" i="18"/>
  <c r="BQ66" i="18"/>
  <c r="BR66" i="18"/>
  <c r="BS66" i="18"/>
  <c r="BT66" i="18"/>
  <c r="BU66" i="18"/>
  <c r="BV66" i="18"/>
  <c r="BW66" i="18"/>
  <c r="BX66" i="18"/>
  <c r="BY66" i="18"/>
  <c r="BZ66" i="18"/>
  <c r="CA66" i="18"/>
  <c r="CB66" i="18"/>
  <c r="CC66" i="18"/>
  <c r="CD66" i="18"/>
  <c r="CE66" i="18"/>
  <c r="CF66" i="18"/>
  <c r="CG66" i="18"/>
  <c r="CH66" i="18"/>
  <c r="CI66" i="18"/>
  <c r="CJ66" i="18"/>
  <c r="CK66" i="18"/>
  <c r="CL66" i="18"/>
  <c r="CM66" i="18"/>
  <c r="CN66" i="18"/>
  <c r="CO66" i="18"/>
  <c r="CP66" i="18"/>
  <c r="CQ66" i="18"/>
  <c r="CR66" i="18"/>
  <c r="CS66" i="18"/>
  <c r="CT66" i="18"/>
  <c r="CU66" i="18"/>
  <c r="CV66" i="18"/>
  <c r="CW66" i="18"/>
  <c r="CX66" i="18"/>
  <c r="CY66" i="18"/>
  <c r="CZ66" i="18"/>
  <c r="DA66" i="18"/>
  <c r="DB66" i="18"/>
  <c r="DC66" i="18"/>
  <c r="DD66" i="18"/>
  <c r="DE66" i="18"/>
  <c r="DF66" i="18"/>
  <c r="DG66" i="18"/>
  <c r="DH66" i="18"/>
  <c r="DI66" i="18"/>
  <c r="G67" i="18"/>
  <c r="H67" i="18"/>
  <c r="I67" i="18"/>
  <c r="J67" i="18"/>
  <c r="K67" i="18"/>
  <c r="L67" i="18"/>
  <c r="M67" i="18"/>
  <c r="N67" i="18"/>
  <c r="O67" i="18"/>
  <c r="P67" i="18"/>
  <c r="Q67" i="18"/>
  <c r="R67" i="18"/>
  <c r="S67" i="18"/>
  <c r="T67" i="18"/>
  <c r="U67" i="18"/>
  <c r="V67" i="18"/>
  <c r="W67" i="18"/>
  <c r="X67" i="18"/>
  <c r="Y67" i="18"/>
  <c r="Z67" i="18"/>
  <c r="AA67" i="18"/>
  <c r="AB67" i="18"/>
  <c r="AC67" i="18"/>
  <c r="AD67" i="18"/>
  <c r="AE67" i="18"/>
  <c r="AF67" i="18"/>
  <c r="AG67" i="18"/>
  <c r="AH67" i="18"/>
  <c r="AI67" i="18"/>
  <c r="AJ67" i="18"/>
  <c r="AK67" i="18"/>
  <c r="AL67" i="18"/>
  <c r="AM67" i="18"/>
  <c r="AN67" i="18"/>
  <c r="AO67" i="18"/>
  <c r="AP67" i="18"/>
  <c r="AQ67" i="18"/>
  <c r="AR67" i="18"/>
  <c r="AS67" i="18"/>
  <c r="AT67" i="18"/>
  <c r="AU67" i="18"/>
  <c r="AV67" i="18"/>
  <c r="AW67" i="18"/>
  <c r="AX67" i="18"/>
  <c r="AY67" i="18"/>
  <c r="AZ67" i="18"/>
  <c r="BA67" i="18"/>
  <c r="BB67" i="18"/>
  <c r="BC67" i="18"/>
  <c r="BD67" i="18"/>
  <c r="BE67" i="18"/>
  <c r="BF67" i="18"/>
  <c r="BG67" i="18"/>
  <c r="BH67" i="18"/>
  <c r="BI67" i="18"/>
  <c r="BJ67" i="18"/>
  <c r="BK67" i="18"/>
  <c r="BL67" i="18"/>
  <c r="BM67" i="18"/>
  <c r="BN67" i="18"/>
  <c r="BO67" i="18"/>
  <c r="BP67" i="18"/>
  <c r="BQ67" i="18"/>
  <c r="BR67" i="18"/>
  <c r="BS67" i="18"/>
  <c r="BT67" i="18"/>
  <c r="BU67" i="18"/>
  <c r="BV67" i="18"/>
  <c r="BW67" i="18"/>
  <c r="BX67" i="18"/>
  <c r="BY67" i="18"/>
  <c r="BZ67" i="18"/>
  <c r="CA67" i="18"/>
  <c r="CB67" i="18"/>
  <c r="CC67" i="18"/>
  <c r="CD67" i="18"/>
  <c r="CE67" i="18"/>
  <c r="CF67" i="18"/>
  <c r="CG67" i="18"/>
  <c r="CH67" i="18"/>
  <c r="CI67" i="18"/>
  <c r="CJ67" i="18"/>
  <c r="CK67" i="18"/>
  <c r="CL67" i="18"/>
  <c r="CM67" i="18"/>
  <c r="CN67" i="18"/>
  <c r="CO67" i="18"/>
  <c r="CP67" i="18"/>
  <c r="CQ67" i="18"/>
  <c r="CR67" i="18"/>
  <c r="CS67" i="18"/>
  <c r="CT67" i="18"/>
  <c r="CU67" i="18"/>
  <c r="CV67" i="18"/>
  <c r="CW67" i="18"/>
  <c r="CX67" i="18"/>
  <c r="CY67" i="18"/>
  <c r="CZ67" i="18"/>
  <c r="DA67" i="18"/>
  <c r="DB67" i="18"/>
  <c r="DC67" i="18"/>
  <c r="DD67" i="18"/>
  <c r="DE67" i="18"/>
  <c r="DF67" i="18"/>
  <c r="DG67" i="18"/>
  <c r="DH67" i="18"/>
  <c r="DI67" i="18"/>
  <c r="G68" i="18"/>
  <c r="H68" i="18"/>
  <c r="I68" i="18"/>
  <c r="J68" i="18"/>
  <c r="K68" i="18"/>
  <c r="L68" i="18"/>
  <c r="M68" i="18"/>
  <c r="N68" i="18"/>
  <c r="O68" i="18"/>
  <c r="P68" i="18"/>
  <c r="Q68" i="18"/>
  <c r="R68" i="18"/>
  <c r="S68" i="18"/>
  <c r="T68" i="18"/>
  <c r="U68" i="18"/>
  <c r="V68" i="18"/>
  <c r="W68" i="18"/>
  <c r="X68" i="18"/>
  <c r="Y68" i="18"/>
  <c r="Z68" i="18"/>
  <c r="AA68" i="18"/>
  <c r="AB68" i="18"/>
  <c r="AC68" i="18"/>
  <c r="AD68" i="18"/>
  <c r="AE68" i="18"/>
  <c r="AF68" i="18"/>
  <c r="AG68" i="18"/>
  <c r="AH68" i="18"/>
  <c r="AI68" i="18"/>
  <c r="AJ68" i="18"/>
  <c r="AK68" i="18"/>
  <c r="AL68" i="18"/>
  <c r="AM68" i="18"/>
  <c r="AN68" i="18"/>
  <c r="AO68" i="18"/>
  <c r="AP68" i="18"/>
  <c r="AQ68" i="18"/>
  <c r="AR68" i="18"/>
  <c r="AS68" i="18"/>
  <c r="AT68" i="18"/>
  <c r="AU68" i="18"/>
  <c r="AV68" i="18"/>
  <c r="AW68" i="18"/>
  <c r="AX68" i="18"/>
  <c r="AY68" i="18"/>
  <c r="AZ68" i="18"/>
  <c r="BA68" i="18"/>
  <c r="BB68" i="18"/>
  <c r="BC68" i="18"/>
  <c r="BD68" i="18"/>
  <c r="BE68" i="18"/>
  <c r="BF68" i="18"/>
  <c r="BG68" i="18"/>
  <c r="BH68" i="18"/>
  <c r="BI68" i="18"/>
  <c r="BJ68" i="18"/>
  <c r="BK68" i="18"/>
  <c r="BL68" i="18"/>
  <c r="BM68" i="18"/>
  <c r="BN68" i="18"/>
  <c r="BO68" i="18"/>
  <c r="BP68" i="18"/>
  <c r="BQ68" i="18"/>
  <c r="BR68" i="18"/>
  <c r="BS68" i="18"/>
  <c r="BT68" i="18"/>
  <c r="BU68" i="18"/>
  <c r="BV68" i="18"/>
  <c r="BW68" i="18"/>
  <c r="BX68" i="18"/>
  <c r="BY68" i="18"/>
  <c r="BZ68" i="18"/>
  <c r="CA68" i="18"/>
  <c r="CB68" i="18"/>
  <c r="CC68" i="18"/>
  <c r="CD68" i="18"/>
  <c r="CE68" i="18"/>
  <c r="CF68" i="18"/>
  <c r="CG68" i="18"/>
  <c r="CH68" i="18"/>
  <c r="CI68" i="18"/>
  <c r="CJ68" i="18"/>
  <c r="CK68" i="18"/>
  <c r="CL68" i="18"/>
  <c r="CM68" i="18"/>
  <c r="CN68" i="18"/>
  <c r="CO68" i="18"/>
  <c r="CP68" i="18"/>
  <c r="CQ68" i="18"/>
  <c r="CR68" i="18"/>
  <c r="CS68" i="18"/>
  <c r="CT68" i="18"/>
  <c r="CU68" i="18"/>
  <c r="CV68" i="18"/>
  <c r="CW68" i="18"/>
  <c r="CX68" i="18"/>
  <c r="CY68" i="18"/>
  <c r="CZ68" i="18"/>
  <c r="DA68" i="18"/>
  <c r="DB68" i="18"/>
  <c r="DC68" i="18"/>
  <c r="DD68" i="18"/>
  <c r="DE68" i="18"/>
  <c r="DF68" i="18"/>
  <c r="DG68" i="18"/>
  <c r="DH68" i="18"/>
  <c r="DI68" i="18"/>
  <c r="G69" i="18"/>
  <c r="H69" i="18"/>
  <c r="I69" i="18"/>
  <c r="J69" i="18"/>
  <c r="K69" i="18"/>
  <c r="L69" i="18"/>
  <c r="M69" i="18"/>
  <c r="N69" i="18"/>
  <c r="O69" i="18"/>
  <c r="P69" i="18"/>
  <c r="Q69" i="18"/>
  <c r="R69" i="18"/>
  <c r="S69" i="18"/>
  <c r="T69" i="18"/>
  <c r="U69" i="18"/>
  <c r="V69" i="18"/>
  <c r="W69" i="18"/>
  <c r="X69" i="18"/>
  <c r="Y69" i="18"/>
  <c r="Z69" i="18"/>
  <c r="AA69" i="18"/>
  <c r="AB69" i="18"/>
  <c r="AC69" i="18"/>
  <c r="AD69" i="18"/>
  <c r="AE69" i="18"/>
  <c r="AF69" i="18"/>
  <c r="AG69" i="18"/>
  <c r="AH69" i="18"/>
  <c r="AI69" i="18"/>
  <c r="AJ69" i="18"/>
  <c r="AK69" i="18"/>
  <c r="AL69" i="18"/>
  <c r="AM69" i="18"/>
  <c r="AN69" i="18"/>
  <c r="AO69" i="18"/>
  <c r="AP69" i="18"/>
  <c r="AQ69" i="18"/>
  <c r="AR69" i="18"/>
  <c r="AS69" i="18"/>
  <c r="AT69" i="18"/>
  <c r="AU69" i="18"/>
  <c r="AV69" i="18"/>
  <c r="AW69" i="18"/>
  <c r="AX69" i="18"/>
  <c r="AY69" i="18"/>
  <c r="AZ69" i="18"/>
  <c r="BA69" i="18"/>
  <c r="BB69" i="18"/>
  <c r="BC69" i="18"/>
  <c r="BD69" i="18"/>
  <c r="BE69" i="18"/>
  <c r="BF69" i="18"/>
  <c r="BG69" i="18"/>
  <c r="BH69" i="18"/>
  <c r="BI69" i="18"/>
  <c r="BJ69" i="18"/>
  <c r="BK69" i="18"/>
  <c r="BL69" i="18"/>
  <c r="BM69" i="18"/>
  <c r="BN69" i="18"/>
  <c r="BO69" i="18"/>
  <c r="BP69" i="18"/>
  <c r="BQ69" i="18"/>
  <c r="BR69" i="18"/>
  <c r="BS69" i="18"/>
  <c r="BT69" i="18"/>
  <c r="BU69" i="18"/>
  <c r="BV69" i="18"/>
  <c r="BW69" i="18"/>
  <c r="BX69" i="18"/>
  <c r="BY69" i="18"/>
  <c r="BZ69" i="18"/>
  <c r="CA69" i="18"/>
  <c r="CB69" i="18"/>
  <c r="CC69" i="18"/>
  <c r="CD69" i="18"/>
  <c r="CE69" i="18"/>
  <c r="CF69" i="18"/>
  <c r="CG69" i="18"/>
  <c r="CH69" i="18"/>
  <c r="CI69" i="18"/>
  <c r="CJ69" i="18"/>
  <c r="CK69" i="18"/>
  <c r="CL69" i="18"/>
  <c r="CM69" i="18"/>
  <c r="CN69" i="18"/>
  <c r="CO69" i="18"/>
  <c r="CP69" i="18"/>
  <c r="CQ69" i="18"/>
  <c r="CR69" i="18"/>
  <c r="CS69" i="18"/>
  <c r="CT69" i="18"/>
  <c r="CU69" i="18"/>
  <c r="CV69" i="18"/>
  <c r="CW69" i="18"/>
  <c r="CX69" i="18"/>
  <c r="CY69" i="18"/>
  <c r="CZ69" i="18"/>
  <c r="DA69" i="18"/>
  <c r="DB69" i="18"/>
  <c r="DC69" i="18"/>
  <c r="DD69" i="18"/>
  <c r="DE69" i="18"/>
  <c r="DF69" i="18"/>
  <c r="DG69" i="18"/>
  <c r="DH69" i="18"/>
  <c r="DI69" i="18"/>
  <c r="G70" i="18"/>
  <c r="H70" i="18"/>
  <c r="I70" i="18"/>
  <c r="J70" i="18"/>
  <c r="K70" i="18"/>
  <c r="L70" i="18"/>
  <c r="M70" i="18"/>
  <c r="N70" i="18"/>
  <c r="O70" i="18"/>
  <c r="P70" i="18"/>
  <c r="Q70" i="18"/>
  <c r="R70" i="18"/>
  <c r="S70" i="18"/>
  <c r="T70" i="18"/>
  <c r="U70" i="18"/>
  <c r="V70" i="18"/>
  <c r="W70" i="18"/>
  <c r="X70" i="18"/>
  <c r="Y70" i="18"/>
  <c r="Z70" i="18"/>
  <c r="AA70" i="18"/>
  <c r="AB70" i="18"/>
  <c r="AC70" i="18"/>
  <c r="AD70" i="18"/>
  <c r="AE70" i="18"/>
  <c r="AF70" i="18"/>
  <c r="AG70" i="18"/>
  <c r="AH70" i="18"/>
  <c r="AI70" i="18"/>
  <c r="AJ70" i="18"/>
  <c r="AK70" i="18"/>
  <c r="AL70" i="18"/>
  <c r="AM70" i="18"/>
  <c r="AN70" i="18"/>
  <c r="AO70" i="18"/>
  <c r="AP70" i="18"/>
  <c r="AQ70" i="18"/>
  <c r="AR70" i="18"/>
  <c r="AS70" i="18"/>
  <c r="AT70" i="18"/>
  <c r="AU70" i="18"/>
  <c r="AV70" i="18"/>
  <c r="AW70" i="18"/>
  <c r="AX70" i="18"/>
  <c r="AY70" i="18"/>
  <c r="AZ70" i="18"/>
  <c r="BA70" i="18"/>
  <c r="BB70" i="18"/>
  <c r="BC70" i="18"/>
  <c r="BD70" i="18"/>
  <c r="BE70" i="18"/>
  <c r="BF70" i="18"/>
  <c r="BG70" i="18"/>
  <c r="BH70" i="18"/>
  <c r="BI70" i="18"/>
  <c r="BJ70" i="18"/>
  <c r="BK70" i="18"/>
  <c r="BL70" i="18"/>
  <c r="BM70" i="18"/>
  <c r="BN70" i="18"/>
  <c r="BO70" i="18"/>
  <c r="BP70" i="18"/>
  <c r="BQ70" i="18"/>
  <c r="BR70" i="18"/>
  <c r="BS70" i="18"/>
  <c r="BT70" i="18"/>
  <c r="BU70" i="18"/>
  <c r="BV70" i="18"/>
  <c r="BW70" i="18"/>
  <c r="BX70" i="18"/>
  <c r="BY70" i="18"/>
  <c r="BZ70" i="18"/>
  <c r="CA70" i="18"/>
  <c r="CB70" i="18"/>
  <c r="CC70" i="18"/>
  <c r="CD70" i="18"/>
  <c r="CE70" i="18"/>
  <c r="CF70" i="18"/>
  <c r="CG70" i="18"/>
  <c r="CH70" i="18"/>
  <c r="CI70" i="18"/>
  <c r="CJ70" i="18"/>
  <c r="CK70" i="18"/>
  <c r="CL70" i="18"/>
  <c r="CM70" i="18"/>
  <c r="CN70" i="18"/>
  <c r="CO70" i="18"/>
  <c r="CP70" i="18"/>
  <c r="CQ70" i="18"/>
  <c r="CR70" i="18"/>
  <c r="CS70" i="18"/>
  <c r="CT70" i="18"/>
  <c r="CU70" i="18"/>
  <c r="CV70" i="18"/>
  <c r="CW70" i="18"/>
  <c r="CX70" i="18"/>
  <c r="CY70" i="18"/>
  <c r="CZ70" i="18"/>
  <c r="DA70" i="18"/>
  <c r="DB70" i="18"/>
  <c r="DC70" i="18"/>
  <c r="DD70" i="18"/>
  <c r="DE70" i="18"/>
  <c r="DF70" i="18"/>
  <c r="DG70" i="18"/>
  <c r="DH70" i="18"/>
  <c r="DI70" i="18"/>
  <c r="G71" i="18"/>
  <c r="H71" i="18"/>
  <c r="I71" i="18"/>
  <c r="J71" i="18"/>
  <c r="K71" i="18"/>
  <c r="L71" i="18"/>
  <c r="M71" i="18"/>
  <c r="N71" i="18"/>
  <c r="O71" i="18"/>
  <c r="P71" i="18"/>
  <c r="Q71" i="18"/>
  <c r="R71" i="18"/>
  <c r="S71" i="18"/>
  <c r="T71" i="18"/>
  <c r="U71" i="18"/>
  <c r="V71" i="18"/>
  <c r="W71" i="18"/>
  <c r="X71" i="18"/>
  <c r="Y71" i="18"/>
  <c r="Z71" i="18"/>
  <c r="AA71" i="18"/>
  <c r="AB71" i="18"/>
  <c r="AC71" i="18"/>
  <c r="AD71" i="18"/>
  <c r="AE71" i="18"/>
  <c r="AF71" i="18"/>
  <c r="AG71" i="18"/>
  <c r="AH71" i="18"/>
  <c r="AI71" i="18"/>
  <c r="AJ71" i="18"/>
  <c r="AK71" i="18"/>
  <c r="AL71" i="18"/>
  <c r="AM71" i="18"/>
  <c r="AN71" i="18"/>
  <c r="AO71" i="18"/>
  <c r="AP71" i="18"/>
  <c r="AQ71" i="18"/>
  <c r="AR71" i="18"/>
  <c r="AS71" i="18"/>
  <c r="AT71" i="18"/>
  <c r="AU71" i="18"/>
  <c r="AV71" i="18"/>
  <c r="AW71" i="18"/>
  <c r="AX71" i="18"/>
  <c r="AY71" i="18"/>
  <c r="AZ71" i="18"/>
  <c r="BA71" i="18"/>
  <c r="BB71" i="18"/>
  <c r="BC71" i="18"/>
  <c r="BD71" i="18"/>
  <c r="BE71" i="18"/>
  <c r="BF71" i="18"/>
  <c r="BG71" i="18"/>
  <c r="BH71" i="18"/>
  <c r="BI71" i="18"/>
  <c r="BJ71" i="18"/>
  <c r="BK71" i="18"/>
  <c r="BL71" i="18"/>
  <c r="BM71" i="18"/>
  <c r="BN71" i="18"/>
  <c r="BO71" i="18"/>
  <c r="BP71" i="18"/>
  <c r="BQ71" i="18"/>
  <c r="BR71" i="18"/>
  <c r="BS71" i="18"/>
  <c r="BT71" i="18"/>
  <c r="BU71" i="18"/>
  <c r="BV71" i="18"/>
  <c r="BW71" i="18"/>
  <c r="BX71" i="18"/>
  <c r="BY71" i="18"/>
  <c r="BZ71" i="18"/>
  <c r="CA71" i="18"/>
  <c r="CB71" i="18"/>
  <c r="CC71" i="18"/>
  <c r="CD71" i="18"/>
  <c r="CE71" i="18"/>
  <c r="CF71" i="18"/>
  <c r="CG71" i="18"/>
  <c r="CH71" i="18"/>
  <c r="CI71" i="18"/>
  <c r="CJ71" i="18"/>
  <c r="CK71" i="18"/>
  <c r="CL71" i="18"/>
  <c r="CM71" i="18"/>
  <c r="CN71" i="18"/>
  <c r="CO71" i="18"/>
  <c r="CP71" i="18"/>
  <c r="CQ71" i="18"/>
  <c r="CR71" i="18"/>
  <c r="CS71" i="18"/>
  <c r="CT71" i="18"/>
  <c r="CU71" i="18"/>
  <c r="CV71" i="18"/>
  <c r="CW71" i="18"/>
  <c r="CX71" i="18"/>
  <c r="CY71" i="18"/>
  <c r="CZ71" i="18"/>
  <c r="DA71" i="18"/>
  <c r="DB71" i="18"/>
  <c r="DC71" i="18"/>
  <c r="DD71" i="18"/>
  <c r="DE71" i="18"/>
  <c r="DF71" i="18"/>
  <c r="DG71" i="18"/>
  <c r="DH71" i="18"/>
  <c r="DI71" i="18"/>
  <c r="G72" i="18"/>
  <c r="H72" i="18"/>
  <c r="I72" i="18"/>
  <c r="J72" i="18"/>
  <c r="K72" i="18"/>
  <c r="L72" i="18"/>
  <c r="M72" i="18"/>
  <c r="N72" i="18"/>
  <c r="O72" i="18"/>
  <c r="P72" i="18"/>
  <c r="Q72" i="18"/>
  <c r="R72" i="18"/>
  <c r="S72" i="18"/>
  <c r="T72" i="18"/>
  <c r="U72" i="18"/>
  <c r="V72" i="18"/>
  <c r="W72" i="18"/>
  <c r="X72" i="18"/>
  <c r="Y72" i="18"/>
  <c r="Z72" i="18"/>
  <c r="AA72" i="18"/>
  <c r="AB72" i="18"/>
  <c r="AC72" i="18"/>
  <c r="AD72" i="18"/>
  <c r="AE72" i="18"/>
  <c r="AF72" i="18"/>
  <c r="AG72" i="18"/>
  <c r="AH72" i="18"/>
  <c r="AI72" i="18"/>
  <c r="AJ72" i="18"/>
  <c r="AK72" i="18"/>
  <c r="AL72" i="18"/>
  <c r="AM72" i="18"/>
  <c r="AN72" i="18"/>
  <c r="AO72" i="18"/>
  <c r="AP72" i="18"/>
  <c r="AQ72" i="18"/>
  <c r="AR72" i="18"/>
  <c r="AS72" i="18"/>
  <c r="AT72" i="18"/>
  <c r="AU72" i="18"/>
  <c r="AV72" i="18"/>
  <c r="AW72" i="18"/>
  <c r="AX72" i="18"/>
  <c r="AY72" i="18"/>
  <c r="AZ72" i="18"/>
  <c r="BA72" i="18"/>
  <c r="BB72" i="18"/>
  <c r="BC72" i="18"/>
  <c r="BD72" i="18"/>
  <c r="BE72" i="18"/>
  <c r="BF72" i="18"/>
  <c r="BG72" i="18"/>
  <c r="BH72" i="18"/>
  <c r="BI72" i="18"/>
  <c r="BJ72" i="18"/>
  <c r="BK72" i="18"/>
  <c r="BL72" i="18"/>
  <c r="BM72" i="18"/>
  <c r="BN72" i="18"/>
  <c r="BO72" i="18"/>
  <c r="BP72" i="18"/>
  <c r="BQ72" i="18"/>
  <c r="BR72" i="18"/>
  <c r="BS72" i="18"/>
  <c r="BT72" i="18"/>
  <c r="BU72" i="18"/>
  <c r="BV72" i="18"/>
  <c r="BW72" i="18"/>
  <c r="BX72" i="18"/>
  <c r="BY72" i="18"/>
  <c r="BZ72" i="18"/>
  <c r="CA72" i="18"/>
  <c r="CB72" i="18"/>
  <c r="CC72" i="18"/>
  <c r="CD72" i="18"/>
  <c r="CE72" i="18"/>
  <c r="CF72" i="18"/>
  <c r="CG72" i="18"/>
  <c r="CH72" i="18"/>
  <c r="CI72" i="18"/>
  <c r="CJ72" i="18"/>
  <c r="CK72" i="18"/>
  <c r="CL72" i="18"/>
  <c r="CM72" i="18"/>
  <c r="CN72" i="18"/>
  <c r="CO72" i="18"/>
  <c r="CP72" i="18"/>
  <c r="CQ72" i="18"/>
  <c r="CR72" i="18"/>
  <c r="CS72" i="18"/>
  <c r="CT72" i="18"/>
  <c r="CU72" i="18"/>
  <c r="CV72" i="18"/>
  <c r="CW72" i="18"/>
  <c r="CX72" i="18"/>
  <c r="CY72" i="18"/>
  <c r="CZ72" i="18"/>
  <c r="DA72" i="18"/>
  <c r="DB72" i="18"/>
  <c r="DC72" i="18"/>
  <c r="DD72" i="18"/>
  <c r="DE72" i="18"/>
  <c r="DF72" i="18"/>
  <c r="DG72" i="18"/>
  <c r="DH72" i="18"/>
  <c r="DI72" i="18"/>
  <c r="G73" i="18"/>
  <c r="H73" i="18"/>
  <c r="I73" i="18"/>
  <c r="J73" i="18"/>
  <c r="K73" i="18"/>
  <c r="L73" i="18"/>
  <c r="M73" i="18"/>
  <c r="N73" i="18"/>
  <c r="O73" i="18"/>
  <c r="P73" i="18"/>
  <c r="Q73" i="18"/>
  <c r="R73" i="18"/>
  <c r="S73" i="18"/>
  <c r="T73" i="18"/>
  <c r="U73" i="18"/>
  <c r="V73" i="18"/>
  <c r="W73" i="18"/>
  <c r="X73" i="18"/>
  <c r="Y73" i="18"/>
  <c r="Z73" i="18"/>
  <c r="AA73" i="18"/>
  <c r="AB73" i="18"/>
  <c r="AC73" i="18"/>
  <c r="AD73" i="18"/>
  <c r="AE73" i="18"/>
  <c r="AF73" i="18"/>
  <c r="AG73" i="18"/>
  <c r="AH73" i="18"/>
  <c r="AI73" i="18"/>
  <c r="AJ73" i="18"/>
  <c r="AK73" i="18"/>
  <c r="AL73" i="18"/>
  <c r="AM73" i="18"/>
  <c r="AN73" i="18"/>
  <c r="AO73" i="18"/>
  <c r="AP73" i="18"/>
  <c r="AQ73" i="18"/>
  <c r="AR73" i="18"/>
  <c r="AS73" i="18"/>
  <c r="AT73" i="18"/>
  <c r="AU73" i="18"/>
  <c r="AV73" i="18"/>
  <c r="AW73" i="18"/>
  <c r="AX73" i="18"/>
  <c r="AY73" i="18"/>
  <c r="AZ73" i="18"/>
  <c r="BA73" i="18"/>
  <c r="BB73" i="18"/>
  <c r="BC73" i="18"/>
  <c r="BD73" i="18"/>
  <c r="BE73" i="18"/>
  <c r="BF73" i="18"/>
  <c r="BG73" i="18"/>
  <c r="BH73" i="18"/>
  <c r="BI73" i="18"/>
  <c r="BJ73" i="18"/>
  <c r="BK73" i="18"/>
  <c r="BL73" i="18"/>
  <c r="BM73" i="18"/>
  <c r="BN73" i="18"/>
  <c r="BO73" i="18"/>
  <c r="BP73" i="18"/>
  <c r="BQ73" i="18"/>
  <c r="BR73" i="18"/>
  <c r="BS73" i="18"/>
  <c r="BT73" i="18"/>
  <c r="BU73" i="18"/>
  <c r="BV73" i="18"/>
  <c r="BW73" i="18"/>
  <c r="BX73" i="18"/>
  <c r="BY73" i="18"/>
  <c r="BZ73" i="18"/>
  <c r="CA73" i="18"/>
  <c r="CB73" i="18"/>
  <c r="CC73" i="18"/>
  <c r="CD73" i="18"/>
  <c r="CE73" i="18"/>
  <c r="CF73" i="18"/>
  <c r="CG73" i="18"/>
  <c r="CH73" i="18"/>
  <c r="CI73" i="18"/>
  <c r="CJ73" i="18"/>
  <c r="CK73" i="18"/>
  <c r="CL73" i="18"/>
  <c r="CM73" i="18"/>
  <c r="CN73" i="18"/>
  <c r="CO73" i="18"/>
  <c r="CP73" i="18"/>
  <c r="CQ73" i="18"/>
  <c r="CR73" i="18"/>
  <c r="CS73" i="18"/>
  <c r="CT73" i="18"/>
  <c r="CU73" i="18"/>
  <c r="CV73" i="18"/>
  <c r="CW73" i="18"/>
  <c r="CX73" i="18"/>
  <c r="CY73" i="18"/>
  <c r="CZ73" i="18"/>
  <c r="DA73" i="18"/>
  <c r="DB73" i="18"/>
  <c r="DC73" i="18"/>
  <c r="DD73" i="18"/>
  <c r="DE73" i="18"/>
  <c r="DF73" i="18"/>
  <c r="DG73" i="18"/>
  <c r="DH73" i="18"/>
  <c r="DI73" i="18"/>
  <c r="G74" i="18"/>
  <c r="H74" i="18"/>
  <c r="I74" i="18"/>
  <c r="J74" i="18"/>
  <c r="K74" i="18"/>
  <c r="L74" i="18"/>
  <c r="M74" i="18"/>
  <c r="N74" i="18"/>
  <c r="O74" i="18"/>
  <c r="P74" i="18"/>
  <c r="Q74" i="18"/>
  <c r="R74" i="18"/>
  <c r="S74" i="18"/>
  <c r="T74" i="18"/>
  <c r="U74" i="18"/>
  <c r="V74" i="18"/>
  <c r="W74" i="18"/>
  <c r="X74" i="18"/>
  <c r="Y74" i="18"/>
  <c r="Z74" i="18"/>
  <c r="AA74" i="18"/>
  <c r="AB74" i="18"/>
  <c r="AC74" i="18"/>
  <c r="AD74" i="18"/>
  <c r="AE74" i="18"/>
  <c r="AF74" i="18"/>
  <c r="AG74" i="18"/>
  <c r="AH74" i="18"/>
  <c r="AI74" i="18"/>
  <c r="AJ74" i="18"/>
  <c r="AK74" i="18"/>
  <c r="AL74" i="18"/>
  <c r="AM74" i="18"/>
  <c r="AN74" i="18"/>
  <c r="AO74" i="18"/>
  <c r="AP74" i="18"/>
  <c r="AQ74" i="18"/>
  <c r="AR74" i="18"/>
  <c r="AS74" i="18"/>
  <c r="AT74" i="18"/>
  <c r="AU74" i="18"/>
  <c r="AV74" i="18"/>
  <c r="AW74" i="18"/>
  <c r="AX74" i="18"/>
  <c r="AY74" i="18"/>
  <c r="AZ74" i="18"/>
  <c r="BA74" i="18"/>
  <c r="BB74" i="18"/>
  <c r="BC74" i="18"/>
  <c r="BD74" i="18"/>
  <c r="BE74" i="18"/>
  <c r="BF74" i="18"/>
  <c r="BG74" i="18"/>
  <c r="BH74" i="18"/>
  <c r="BI74" i="18"/>
  <c r="BJ74" i="18"/>
  <c r="BK74" i="18"/>
  <c r="BL74" i="18"/>
  <c r="BM74" i="18"/>
  <c r="BN74" i="18"/>
  <c r="BO74" i="18"/>
  <c r="BP74" i="18"/>
  <c r="BQ74" i="18"/>
  <c r="BR74" i="18"/>
  <c r="BS74" i="18"/>
  <c r="BT74" i="18"/>
  <c r="BU74" i="18"/>
  <c r="BV74" i="18"/>
  <c r="BW74" i="18"/>
  <c r="BX74" i="18"/>
  <c r="BY74" i="18"/>
  <c r="BZ74" i="18"/>
  <c r="CA74" i="18"/>
  <c r="CB74" i="18"/>
  <c r="CC74" i="18"/>
  <c r="CD74" i="18"/>
  <c r="CE74" i="18"/>
  <c r="CF74" i="18"/>
  <c r="CG74" i="18"/>
  <c r="CH74" i="18"/>
  <c r="CI74" i="18"/>
  <c r="CJ74" i="18"/>
  <c r="CK74" i="18"/>
  <c r="CL74" i="18"/>
  <c r="CM74" i="18"/>
  <c r="CN74" i="18"/>
  <c r="CO74" i="18"/>
  <c r="CP74" i="18"/>
  <c r="CQ74" i="18"/>
  <c r="CR74" i="18"/>
  <c r="CS74" i="18"/>
  <c r="CT74" i="18"/>
  <c r="CU74" i="18"/>
  <c r="CV74" i="18"/>
  <c r="CW74" i="18"/>
  <c r="CX74" i="18"/>
  <c r="CY74" i="18"/>
  <c r="CZ74" i="18"/>
  <c r="DA74" i="18"/>
  <c r="DB74" i="18"/>
  <c r="DC74" i="18"/>
  <c r="DD74" i="18"/>
  <c r="DE74" i="18"/>
  <c r="DF74" i="18"/>
  <c r="DG74" i="18"/>
  <c r="DH74" i="18"/>
  <c r="DI74" i="18"/>
  <c r="G75" i="18"/>
  <c r="H75" i="18"/>
  <c r="I75" i="18"/>
  <c r="J75" i="18"/>
  <c r="K75" i="18"/>
  <c r="L75" i="18"/>
  <c r="M75" i="18"/>
  <c r="N75" i="18"/>
  <c r="O75" i="18"/>
  <c r="P75" i="18"/>
  <c r="Q75" i="18"/>
  <c r="R75" i="18"/>
  <c r="S75" i="18"/>
  <c r="T75" i="18"/>
  <c r="U75" i="18"/>
  <c r="V75" i="18"/>
  <c r="W75" i="18"/>
  <c r="X75" i="18"/>
  <c r="Y75" i="18"/>
  <c r="Z75" i="18"/>
  <c r="AA75" i="18"/>
  <c r="AB75" i="18"/>
  <c r="AC75" i="18"/>
  <c r="AD75" i="18"/>
  <c r="AE75" i="18"/>
  <c r="AF75" i="18"/>
  <c r="AG75" i="18"/>
  <c r="AH75" i="18"/>
  <c r="AI75" i="18"/>
  <c r="AJ75" i="18"/>
  <c r="AK75" i="18"/>
  <c r="AL75" i="18"/>
  <c r="AM75" i="18"/>
  <c r="AN75" i="18"/>
  <c r="AO75" i="18"/>
  <c r="AP75" i="18"/>
  <c r="AQ75" i="18"/>
  <c r="AR75" i="18"/>
  <c r="AS75" i="18"/>
  <c r="AT75" i="18"/>
  <c r="AU75" i="18"/>
  <c r="AV75" i="18"/>
  <c r="AW75" i="18"/>
  <c r="AX75" i="18"/>
  <c r="AY75" i="18"/>
  <c r="AZ75" i="18"/>
  <c r="BA75" i="18"/>
  <c r="BB75" i="18"/>
  <c r="BC75" i="18"/>
  <c r="BD75" i="18"/>
  <c r="BE75" i="18"/>
  <c r="BF75" i="18"/>
  <c r="BG75" i="18"/>
  <c r="BH75" i="18"/>
  <c r="BI75" i="18"/>
  <c r="BJ75" i="18"/>
  <c r="BK75" i="18"/>
  <c r="BL75" i="18"/>
  <c r="BM75" i="18"/>
  <c r="BN75" i="18"/>
  <c r="BO75" i="18"/>
  <c r="BP75" i="18"/>
  <c r="BQ75" i="18"/>
  <c r="BR75" i="18"/>
  <c r="BS75" i="18"/>
  <c r="BT75" i="18"/>
  <c r="BU75" i="18"/>
  <c r="BV75" i="18"/>
  <c r="BW75" i="18"/>
  <c r="BX75" i="18"/>
  <c r="BY75" i="18"/>
  <c r="BZ75" i="18"/>
  <c r="CA75" i="18"/>
  <c r="CB75" i="18"/>
  <c r="CC75" i="18"/>
  <c r="CD75" i="18"/>
  <c r="CE75" i="18"/>
  <c r="CF75" i="18"/>
  <c r="CG75" i="18"/>
  <c r="CH75" i="18"/>
  <c r="CI75" i="18"/>
  <c r="CJ75" i="18"/>
  <c r="CK75" i="18"/>
  <c r="CL75" i="18"/>
  <c r="CM75" i="18"/>
  <c r="CN75" i="18"/>
  <c r="CO75" i="18"/>
  <c r="CP75" i="18"/>
  <c r="CQ75" i="18"/>
  <c r="CR75" i="18"/>
  <c r="CS75" i="18"/>
  <c r="CT75" i="18"/>
  <c r="CU75" i="18"/>
  <c r="CV75" i="18"/>
  <c r="CW75" i="18"/>
  <c r="CX75" i="18"/>
  <c r="CY75" i="18"/>
  <c r="CZ75" i="18"/>
  <c r="DA75" i="18"/>
  <c r="DB75" i="18"/>
  <c r="DC75" i="18"/>
  <c r="DD75" i="18"/>
  <c r="DE75" i="18"/>
  <c r="DF75" i="18"/>
  <c r="DG75" i="18"/>
  <c r="DH75" i="18"/>
  <c r="DI75" i="18"/>
  <c r="G76" i="18"/>
  <c r="H76" i="18"/>
  <c r="I76" i="18"/>
  <c r="J76" i="18"/>
  <c r="K76" i="18"/>
  <c r="L76" i="18"/>
  <c r="M76" i="18"/>
  <c r="N76" i="18"/>
  <c r="O76" i="18"/>
  <c r="P76" i="18"/>
  <c r="Q76" i="18"/>
  <c r="R76" i="18"/>
  <c r="S76" i="18"/>
  <c r="T76" i="18"/>
  <c r="U76" i="18"/>
  <c r="V76" i="18"/>
  <c r="W76" i="18"/>
  <c r="X76" i="18"/>
  <c r="Y76" i="18"/>
  <c r="Z76" i="18"/>
  <c r="AA76" i="18"/>
  <c r="AB76" i="18"/>
  <c r="AC76" i="18"/>
  <c r="AD76" i="18"/>
  <c r="AE76" i="18"/>
  <c r="AF76" i="18"/>
  <c r="AG76" i="18"/>
  <c r="AH76" i="18"/>
  <c r="AI76" i="18"/>
  <c r="AJ76" i="18"/>
  <c r="AK76" i="18"/>
  <c r="AL76" i="18"/>
  <c r="AM76" i="18"/>
  <c r="AN76" i="18"/>
  <c r="AO76" i="18"/>
  <c r="AP76" i="18"/>
  <c r="AQ76" i="18"/>
  <c r="AR76" i="18"/>
  <c r="AS76" i="18"/>
  <c r="AT76" i="18"/>
  <c r="AU76" i="18"/>
  <c r="AV76" i="18"/>
  <c r="AW76" i="18"/>
  <c r="AX76" i="18"/>
  <c r="AY76" i="18"/>
  <c r="AZ76" i="18"/>
  <c r="BA76" i="18"/>
  <c r="BB76" i="18"/>
  <c r="BC76" i="18"/>
  <c r="BD76" i="18"/>
  <c r="BE76" i="18"/>
  <c r="BF76" i="18"/>
  <c r="BG76" i="18"/>
  <c r="BH76" i="18"/>
  <c r="BI76" i="18"/>
  <c r="BJ76" i="18"/>
  <c r="BK76" i="18"/>
  <c r="BL76" i="18"/>
  <c r="BM76" i="18"/>
  <c r="BN76" i="18"/>
  <c r="BO76" i="18"/>
  <c r="BP76" i="18"/>
  <c r="BQ76" i="18"/>
  <c r="BR76" i="18"/>
  <c r="BS76" i="18"/>
  <c r="BT76" i="18"/>
  <c r="BU76" i="18"/>
  <c r="BV76" i="18"/>
  <c r="BW76" i="18"/>
  <c r="BX76" i="18"/>
  <c r="BY76" i="18"/>
  <c r="BZ76" i="18"/>
  <c r="CA76" i="18"/>
  <c r="CB76" i="18"/>
  <c r="CC76" i="18"/>
  <c r="CD76" i="18"/>
  <c r="CE76" i="18"/>
  <c r="CF76" i="18"/>
  <c r="CG76" i="18"/>
  <c r="CH76" i="18"/>
  <c r="CI76" i="18"/>
  <c r="CJ76" i="18"/>
  <c r="CK76" i="18"/>
  <c r="CL76" i="18"/>
  <c r="CM76" i="18"/>
  <c r="CN76" i="18"/>
  <c r="CO76" i="18"/>
  <c r="CP76" i="18"/>
  <c r="CQ76" i="18"/>
  <c r="CR76" i="18"/>
  <c r="CS76" i="18"/>
  <c r="CT76" i="18"/>
  <c r="CU76" i="18"/>
  <c r="CV76" i="18"/>
  <c r="CW76" i="18"/>
  <c r="CX76" i="18"/>
  <c r="CY76" i="18"/>
  <c r="CZ76" i="18"/>
  <c r="DA76" i="18"/>
  <c r="DB76" i="18"/>
  <c r="DC76" i="18"/>
  <c r="DD76" i="18"/>
  <c r="DE76" i="18"/>
  <c r="DF76" i="18"/>
  <c r="DG76" i="18"/>
  <c r="DH76" i="18"/>
  <c r="DI76" i="18"/>
  <c r="G77" i="18"/>
  <c r="H77" i="18"/>
  <c r="I77" i="18"/>
  <c r="J77" i="18"/>
  <c r="K77" i="18"/>
  <c r="L77" i="18"/>
  <c r="M77" i="18"/>
  <c r="N77" i="18"/>
  <c r="O77" i="18"/>
  <c r="P77" i="18"/>
  <c r="Q77" i="18"/>
  <c r="R77" i="18"/>
  <c r="S77" i="18"/>
  <c r="T77" i="18"/>
  <c r="U77" i="18"/>
  <c r="V77" i="18"/>
  <c r="W77" i="18"/>
  <c r="X77" i="18"/>
  <c r="Y77" i="18"/>
  <c r="Z77" i="18"/>
  <c r="AA77" i="18"/>
  <c r="AB77" i="18"/>
  <c r="AC77" i="18"/>
  <c r="AD77" i="18"/>
  <c r="AE77" i="18"/>
  <c r="AF77" i="18"/>
  <c r="AG77" i="18"/>
  <c r="AH77" i="18"/>
  <c r="AI77" i="18"/>
  <c r="AJ77" i="18"/>
  <c r="AK77" i="18"/>
  <c r="AL77" i="18"/>
  <c r="AM77" i="18"/>
  <c r="AN77" i="18"/>
  <c r="AO77" i="18"/>
  <c r="AP77" i="18"/>
  <c r="AQ77" i="18"/>
  <c r="AR77" i="18"/>
  <c r="AS77" i="18"/>
  <c r="AT77" i="18"/>
  <c r="AU77" i="18"/>
  <c r="AV77" i="18"/>
  <c r="AW77" i="18"/>
  <c r="AX77" i="18"/>
  <c r="AY77" i="18"/>
  <c r="AZ77" i="18"/>
  <c r="BA77" i="18"/>
  <c r="BB77" i="18"/>
  <c r="BC77" i="18"/>
  <c r="BD77" i="18"/>
  <c r="BE77" i="18"/>
  <c r="BF77" i="18"/>
  <c r="BG77" i="18"/>
  <c r="BH77" i="18"/>
  <c r="BI77" i="18"/>
  <c r="BJ77" i="18"/>
  <c r="BK77" i="18"/>
  <c r="BL77" i="18"/>
  <c r="BM77" i="18"/>
  <c r="BN77" i="18"/>
  <c r="BO77" i="18"/>
  <c r="BP77" i="18"/>
  <c r="BQ77" i="18"/>
  <c r="BR77" i="18"/>
  <c r="BS77" i="18"/>
  <c r="BT77" i="18"/>
  <c r="BU77" i="18"/>
  <c r="BV77" i="18"/>
  <c r="BW77" i="18"/>
  <c r="BX77" i="18"/>
  <c r="BY77" i="18"/>
  <c r="BZ77" i="18"/>
  <c r="CA77" i="18"/>
  <c r="CB77" i="18"/>
  <c r="CC77" i="18"/>
  <c r="CD77" i="18"/>
  <c r="CE77" i="18"/>
  <c r="CF77" i="18"/>
  <c r="CG77" i="18"/>
  <c r="CH77" i="18"/>
  <c r="CI77" i="18"/>
  <c r="CJ77" i="18"/>
  <c r="CK77" i="18"/>
  <c r="CL77" i="18"/>
  <c r="CM77" i="18"/>
  <c r="CN77" i="18"/>
  <c r="CO77" i="18"/>
  <c r="CP77" i="18"/>
  <c r="CQ77" i="18"/>
  <c r="CR77" i="18"/>
  <c r="CS77" i="18"/>
  <c r="CT77" i="18"/>
  <c r="CU77" i="18"/>
  <c r="CV77" i="18"/>
  <c r="CW77" i="18"/>
  <c r="CX77" i="18"/>
  <c r="CY77" i="18"/>
  <c r="CZ77" i="18"/>
  <c r="DA77" i="18"/>
  <c r="DB77" i="18"/>
  <c r="DC77" i="18"/>
  <c r="DD77" i="18"/>
  <c r="DE77" i="18"/>
  <c r="DF77" i="18"/>
  <c r="DG77" i="18"/>
  <c r="DH77" i="18"/>
  <c r="DI77" i="18"/>
  <c r="G78" i="18"/>
  <c r="H78" i="18"/>
  <c r="I78" i="18"/>
  <c r="J78" i="18"/>
  <c r="K78" i="18"/>
  <c r="L78" i="18"/>
  <c r="M78" i="18"/>
  <c r="N78" i="18"/>
  <c r="O78" i="18"/>
  <c r="P78" i="18"/>
  <c r="Q78" i="18"/>
  <c r="R78" i="18"/>
  <c r="S78" i="18"/>
  <c r="T78" i="18"/>
  <c r="U78" i="18"/>
  <c r="V78" i="18"/>
  <c r="W78" i="18"/>
  <c r="X78" i="18"/>
  <c r="Y78" i="18"/>
  <c r="Z78" i="18"/>
  <c r="AA78" i="18"/>
  <c r="AB78" i="18"/>
  <c r="AC78" i="18"/>
  <c r="AD78" i="18"/>
  <c r="AE78" i="18"/>
  <c r="AF78" i="18"/>
  <c r="AG78" i="18"/>
  <c r="AH78" i="18"/>
  <c r="AI78" i="18"/>
  <c r="AJ78" i="18"/>
  <c r="AK78" i="18"/>
  <c r="AL78" i="18"/>
  <c r="AM78" i="18"/>
  <c r="AN78" i="18"/>
  <c r="AO78" i="18"/>
  <c r="AP78" i="18"/>
  <c r="AQ78" i="18"/>
  <c r="AR78" i="18"/>
  <c r="AS78" i="18"/>
  <c r="AT78" i="18"/>
  <c r="AU78" i="18"/>
  <c r="AV78" i="18"/>
  <c r="AW78" i="18"/>
  <c r="AX78" i="18"/>
  <c r="AY78" i="18"/>
  <c r="AZ78" i="18"/>
  <c r="BA78" i="18"/>
  <c r="BB78" i="18"/>
  <c r="BC78" i="18"/>
  <c r="BD78" i="18"/>
  <c r="BE78" i="18"/>
  <c r="BF78" i="18"/>
  <c r="BG78" i="18"/>
  <c r="BH78" i="18"/>
  <c r="BI78" i="18"/>
  <c r="BJ78" i="18"/>
  <c r="BK78" i="18"/>
  <c r="BL78" i="18"/>
  <c r="BM78" i="18"/>
  <c r="BN78" i="18"/>
  <c r="BO78" i="18"/>
  <c r="BP78" i="18"/>
  <c r="BQ78" i="18"/>
  <c r="BR78" i="18"/>
  <c r="BS78" i="18"/>
  <c r="BT78" i="18"/>
  <c r="BU78" i="18"/>
  <c r="BV78" i="18"/>
  <c r="BW78" i="18"/>
  <c r="BX78" i="18"/>
  <c r="BY78" i="18"/>
  <c r="BZ78" i="18"/>
  <c r="CA78" i="18"/>
  <c r="CB78" i="18"/>
  <c r="CC78" i="18"/>
  <c r="CD78" i="18"/>
  <c r="CE78" i="18"/>
  <c r="CF78" i="18"/>
  <c r="CG78" i="18"/>
  <c r="CH78" i="18"/>
  <c r="CI78" i="18"/>
  <c r="CJ78" i="18"/>
  <c r="CK78" i="18"/>
  <c r="CL78" i="18"/>
  <c r="CM78" i="18"/>
  <c r="CN78" i="18"/>
  <c r="CO78" i="18"/>
  <c r="CP78" i="18"/>
  <c r="CQ78" i="18"/>
  <c r="CR78" i="18"/>
  <c r="CS78" i="18"/>
  <c r="CT78" i="18"/>
  <c r="CU78" i="18"/>
  <c r="CV78" i="18"/>
  <c r="CW78" i="18"/>
  <c r="CX78" i="18"/>
  <c r="CY78" i="18"/>
  <c r="CZ78" i="18"/>
  <c r="DA78" i="18"/>
  <c r="DB78" i="18"/>
  <c r="DC78" i="18"/>
  <c r="DD78" i="18"/>
  <c r="DE78" i="18"/>
  <c r="DF78" i="18"/>
  <c r="DG78" i="18"/>
  <c r="DH78" i="18"/>
  <c r="DI78" i="18"/>
  <c r="G79" i="18"/>
  <c r="H79" i="18"/>
  <c r="I79" i="18"/>
  <c r="J79" i="18"/>
  <c r="K79" i="18"/>
  <c r="L79" i="18"/>
  <c r="M79" i="18"/>
  <c r="N79" i="18"/>
  <c r="O79" i="18"/>
  <c r="P79" i="18"/>
  <c r="Q79" i="18"/>
  <c r="R79" i="18"/>
  <c r="S79" i="18"/>
  <c r="T79" i="18"/>
  <c r="U79" i="18"/>
  <c r="V79" i="18"/>
  <c r="W79" i="18"/>
  <c r="X79" i="18"/>
  <c r="Y79" i="18"/>
  <c r="Z79" i="18"/>
  <c r="AA79" i="18"/>
  <c r="AB79" i="18"/>
  <c r="AC79" i="18"/>
  <c r="AD79" i="18"/>
  <c r="AE79" i="18"/>
  <c r="AF79" i="18"/>
  <c r="AG79" i="18"/>
  <c r="AH79" i="18"/>
  <c r="AI79" i="18"/>
  <c r="AJ79" i="18"/>
  <c r="AK79" i="18"/>
  <c r="AL79" i="18"/>
  <c r="AM79" i="18"/>
  <c r="AN79" i="18"/>
  <c r="AO79" i="18"/>
  <c r="AP79" i="18"/>
  <c r="AQ79" i="18"/>
  <c r="AR79" i="18"/>
  <c r="AS79" i="18"/>
  <c r="AT79" i="18"/>
  <c r="AU79" i="18"/>
  <c r="AV79" i="18"/>
  <c r="AW79" i="18"/>
  <c r="AX79" i="18"/>
  <c r="AY79" i="18"/>
  <c r="AZ79" i="18"/>
  <c r="BA79" i="18"/>
  <c r="BB79" i="18"/>
  <c r="BC79" i="18"/>
  <c r="BD79" i="18"/>
  <c r="BE79" i="18"/>
  <c r="BF79" i="18"/>
  <c r="BG79" i="18"/>
  <c r="BH79" i="18"/>
  <c r="BI79" i="18"/>
  <c r="BJ79" i="18"/>
  <c r="BK79" i="18"/>
  <c r="BL79" i="18"/>
  <c r="BM79" i="18"/>
  <c r="BN79" i="18"/>
  <c r="BO79" i="18"/>
  <c r="BP79" i="18"/>
  <c r="BQ79" i="18"/>
  <c r="BR79" i="18"/>
  <c r="BS79" i="18"/>
  <c r="BT79" i="18"/>
  <c r="BU79" i="18"/>
  <c r="BV79" i="18"/>
  <c r="BW79" i="18"/>
  <c r="BX79" i="18"/>
  <c r="BY79" i="18"/>
  <c r="BZ79" i="18"/>
  <c r="CA79" i="18"/>
  <c r="CB79" i="18"/>
  <c r="CC79" i="18"/>
  <c r="CD79" i="18"/>
  <c r="CE79" i="18"/>
  <c r="CF79" i="18"/>
  <c r="CG79" i="18"/>
  <c r="CH79" i="18"/>
  <c r="CI79" i="18"/>
  <c r="CJ79" i="18"/>
  <c r="CK79" i="18"/>
  <c r="CL79" i="18"/>
  <c r="CM79" i="18"/>
  <c r="CN79" i="18"/>
  <c r="CO79" i="18"/>
  <c r="CP79" i="18"/>
  <c r="CQ79" i="18"/>
  <c r="CR79" i="18"/>
  <c r="CS79" i="18"/>
  <c r="CT79" i="18"/>
  <c r="CU79" i="18"/>
  <c r="CV79" i="18"/>
  <c r="CW79" i="18"/>
  <c r="CX79" i="18"/>
  <c r="CY79" i="18"/>
  <c r="CZ79" i="18"/>
  <c r="DA79" i="18"/>
  <c r="DB79" i="18"/>
  <c r="DC79" i="18"/>
  <c r="DD79" i="18"/>
  <c r="DE79" i="18"/>
  <c r="DF79" i="18"/>
  <c r="DG79" i="18"/>
  <c r="DH79" i="18"/>
  <c r="DI79" i="18"/>
  <c r="G80" i="18"/>
  <c r="H80" i="18"/>
  <c r="I80" i="18"/>
  <c r="J80" i="18"/>
  <c r="K80" i="18"/>
  <c r="L80" i="18"/>
  <c r="M80" i="18"/>
  <c r="N80" i="18"/>
  <c r="O80" i="18"/>
  <c r="P80" i="18"/>
  <c r="Q80" i="18"/>
  <c r="R80" i="18"/>
  <c r="S80" i="18"/>
  <c r="T80" i="18"/>
  <c r="U80" i="18"/>
  <c r="V80" i="18"/>
  <c r="W80" i="18"/>
  <c r="X80" i="18"/>
  <c r="Y80" i="18"/>
  <c r="Z80" i="18"/>
  <c r="AA80" i="18"/>
  <c r="AB80" i="18"/>
  <c r="AC80" i="18"/>
  <c r="AD80" i="18"/>
  <c r="AE80" i="18"/>
  <c r="AF80" i="18"/>
  <c r="AG80" i="18"/>
  <c r="AH80" i="18"/>
  <c r="AI80" i="18"/>
  <c r="AJ80" i="18"/>
  <c r="AK80" i="18"/>
  <c r="AL80" i="18"/>
  <c r="AM80" i="18"/>
  <c r="AN80" i="18"/>
  <c r="AO80" i="18"/>
  <c r="AP80" i="18"/>
  <c r="AQ80" i="18"/>
  <c r="AR80" i="18"/>
  <c r="AS80" i="18"/>
  <c r="AT80" i="18"/>
  <c r="AU80" i="18"/>
  <c r="AV80" i="18"/>
  <c r="AW80" i="18"/>
  <c r="AX80" i="18"/>
  <c r="AY80" i="18"/>
  <c r="AZ80" i="18"/>
  <c r="BA80" i="18"/>
  <c r="BB80" i="18"/>
  <c r="BC80" i="18"/>
  <c r="BD80" i="18"/>
  <c r="BE80" i="18"/>
  <c r="BF80" i="18"/>
  <c r="BG80" i="18"/>
  <c r="BH80" i="18"/>
  <c r="BI80" i="18"/>
  <c r="BJ80" i="18"/>
  <c r="BK80" i="18"/>
  <c r="BL80" i="18"/>
  <c r="BM80" i="18"/>
  <c r="BN80" i="18"/>
  <c r="BO80" i="18"/>
  <c r="BP80" i="18"/>
  <c r="BQ80" i="18"/>
  <c r="BR80" i="18"/>
  <c r="BS80" i="18"/>
  <c r="BT80" i="18"/>
  <c r="BU80" i="18"/>
  <c r="BV80" i="18"/>
  <c r="BW80" i="18"/>
  <c r="BX80" i="18"/>
  <c r="BY80" i="18"/>
  <c r="BZ80" i="18"/>
  <c r="CA80" i="18"/>
  <c r="CB80" i="18"/>
  <c r="CC80" i="18"/>
  <c r="CD80" i="18"/>
  <c r="CE80" i="18"/>
  <c r="CF80" i="18"/>
  <c r="CG80" i="18"/>
  <c r="CH80" i="18"/>
  <c r="CI80" i="18"/>
  <c r="CJ80" i="18"/>
  <c r="CK80" i="18"/>
  <c r="CL80" i="18"/>
  <c r="CM80" i="18"/>
  <c r="CN80" i="18"/>
  <c r="CO80" i="18"/>
  <c r="CP80" i="18"/>
  <c r="CQ80" i="18"/>
  <c r="CR80" i="18"/>
  <c r="CS80" i="18"/>
  <c r="CT80" i="18"/>
  <c r="CU80" i="18"/>
  <c r="CV80" i="18"/>
  <c r="CW80" i="18"/>
  <c r="CX80" i="18"/>
  <c r="CY80" i="18"/>
  <c r="CZ80" i="18"/>
  <c r="DA80" i="18"/>
  <c r="DB80" i="18"/>
  <c r="DC80" i="18"/>
  <c r="DD80" i="18"/>
  <c r="DE80" i="18"/>
  <c r="DF80" i="18"/>
  <c r="DG80" i="18"/>
  <c r="DH80" i="18"/>
  <c r="DI80" i="18"/>
  <c r="G81" i="18"/>
  <c r="H81" i="18"/>
  <c r="I81" i="18"/>
  <c r="J81" i="18"/>
  <c r="K81" i="18"/>
  <c r="L81" i="18"/>
  <c r="M81" i="18"/>
  <c r="N81" i="18"/>
  <c r="O81" i="18"/>
  <c r="P81" i="18"/>
  <c r="Q81" i="18"/>
  <c r="R81" i="18"/>
  <c r="S81" i="18"/>
  <c r="T81" i="18"/>
  <c r="U81" i="18"/>
  <c r="V81" i="18"/>
  <c r="W81" i="18"/>
  <c r="X81" i="18"/>
  <c r="Y81" i="18"/>
  <c r="Z81" i="18"/>
  <c r="AA81" i="18"/>
  <c r="AB81" i="18"/>
  <c r="AC81" i="18"/>
  <c r="AD81" i="18"/>
  <c r="AE81" i="18"/>
  <c r="AF81" i="18"/>
  <c r="AG81" i="18"/>
  <c r="AH81" i="18"/>
  <c r="AI81" i="18"/>
  <c r="AJ81" i="18"/>
  <c r="AK81" i="18"/>
  <c r="AL81" i="18"/>
  <c r="AM81" i="18"/>
  <c r="AN81" i="18"/>
  <c r="AO81" i="18"/>
  <c r="AP81" i="18"/>
  <c r="AQ81" i="18"/>
  <c r="AR81" i="18"/>
  <c r="AS81" i="18"/>
  <c r="AT81" i="18"/>
  <c r="AU81" i="18"/>
  <c r="AV81" i="18"/>
  <c r="AW81" i="18"/>
  <c r="AX81" i="18"/>
  <c r="AY81" i="18"/>
  <c r="AZ81" i="18"/>
  <c r="BA81" i="18"/>
  <c r="BB81" i="18"/>
  <c r="BC81" i="18"/>
  <c r="BD81" i="18"/>
  <c r="BE81" i="18"/>
  <c r="BF81" i="18"/>
  <c r="BG81" i="18"/>
  <c r="BH81" i="18"/>
  <c r="BI81" i="18"/>
  <c r="BJ81" i="18"/>
  <c r="BK81" i="18"/>
  <c r="BL81" i="18"/>
  <c r="BM81" i="18"/>
  <c r="BN81" i="18"/>
  <c r="BO81" i="18"/>
  <c r="BP81" i="18"/>
  <c r="BQ81" i="18"/>
  <c r="BR81" i="18"/>
  <c r="BS81" i="18"/>
  <c r="BT81" i="18"/>
  <c r="BU81" i="18"/>
  <c r="BV81" i="18"/>
  <c r="BW81" i="18"/>
  <c r="BX81" i="18"/>
  <c r="BY81" i="18"/>
  <c r="BZ81" i="18"/>
  <c r="CA81" i="18"/>
  <c r="CB81" i="18"/>
  <c r="CC81" i="18"/>
  <c r="CD81" i="18"/>
  <c r="CE81" i="18"/>
  <c r="CF81" i="18"/>
  <c r="CG81" i="18"/>
  <c r="CH81" i="18"/>
  <c r="CI81" i="18"/>
  <c r="CJ81" i="18"/>
  <c r="CK81" i="18"/>
  <c r="CL81" i="18"/>
  <c r="CM81" i="18"/>
  <c r="CN81" i="18"/>
  <c r="CO81" i="18"/>
  <c r="CP81" i="18"/>
  <c r="CQ81" i="18"/>
  <c r="CR81" i="18"/>
  <c r="CS81" i="18"/>
  <c r="CT81" i="18"/>
  <c r="CU81" i="18"/>
  <c r="CV81" i="18"/>
  <c r="CW81" i="18"/>
  <c r="CX81" i="18"/>
  <c r="CY81" i="18"/>
  <c r="CZ81" i="18"/>
  <c r="DA81" i="18"/>
  <c r="DB81" i="18"/>
  <c r="DC81" i="18"/>
  <c r="DD81" i="18"/>
  <c r="DE81" i="18"/>
  <c r="DF81" i="18"/>
  <c r="DG81" i="18"/>
  <c r="DH81" i="18"/>
  <c r="DI81" i="18"/>
  <c r="G82" i="18"/>
  <c r="H82" i="18"/>
  <c r="I82" i="18"/>
  <c r="J82" i="18"/>
  <c r="K82" i="18"/>
  <c r="L82" i="18"/>
  <c r="M82" i="18"/>
  <c r="N82" i="18"/>
  <c r="O82" i="18"/>
  <c r="P82" i="18"/>
  <c r="Q82" i="18"/>
  <c r="R82" i="18"/>
  <c r="S82" i="18"/>
  <c r="T82" i="18"/>
  <c r="U82" i="18"/>
  <c r="V82" i="18"/>
  <c r="W82" i="18"/>
  <c r="X82" i="18"/>
  <c r="Y82" i="18"/>
  <c r="Z82" i="18"/>
  <c r="AA82" i="18"/>
  <c r="AB82" i="18"/>
  <c r="AC82" i="18"/>
  <c r="AD82" i="18"/>
  <c r="AE82" i="18"/>
  <c r="AF82" i="18"/>
  <c r="AG82" i="18"/>
  <c r="AH82" i="18"/>
  <c r="AI82" i="18"/>
  <c r="AJ82" i="18"/>
  <c r="AK82" i="18"/>
  <c r="AL82" i="18"/>
  <c r="AM82" i="18"/>
  <c r="AN82" i="18"/>
  <c r="AO82" i="18"/>
  <c r="AP82" i="18"/>
  <c r="AQ82" i="18"/>
  <c r="AR82" i="18"/>
  <c r="AS82" i="18"/>
  <c r="AT82" i="18"/>
  <c r="AU82" i="18"/>
  <c r="AV82" i="18"/>
  <c r="AW82" i="18"/>
  <c r="AX82" i="18"/>
  <c r="AY82" i="18"/>
  <c r="AZ82" i="18"/>
  <c r="BA82" i="18"/>
  <c r="BB82" i="18"/>
  <c r="BC82" i="18"/>
  <c r="BD82" i="18"/>
  <c r="BE82" i="18"/>
  <c r="BF82" i="18"/>
  <c r="BG82" i="18"/>
  <c r="BH82" i="18"/>
  <c r="BI82" i="18"/>
  <c r="BJ82" i="18"/>
  <c r="BK82" i="18"/>
  <c r="BL82" i="18"/>
  <c r="BM82" i="18"/>
  <c r="BN82" i="18"/>
  <c r="BO82" i="18"/>
  <c r="BP82" i="18"/>
  <c r="BQ82" i="18"/>
  <c r="BR82" i="18"/>
  <c r="BS82" i="18"/>
  <c r="BT82" i="18"/>
  <c r="BU82" i="18"/>
  <c r="BV82" i="18"/>
  <c r="BW82" i="18"/>
  <c r="BX82" i="18"/>
  <c r="BY82" i="18"/>
  <c r="BZ82" i="18"/>
  <c r="CA82" i="18"/>
  <c r="CB82" i="18"/>
  <c r="CC82" i="18"/>
  <c r="CD82" i="18"/>
  <c r="CE82" i="18"/>
  <c r="CF82" i="18"/>
  <c r="CG82" i="18"/>
  <c r="CH82" i="18"/>
  <c r="CI82" i="18"/>
  <c r="CJ82" i="18"/>
  <c r="CK82" i="18"/>
  <c r="CL82" i="18"/>
  <c r="CM82" i="18"/>
  <c r="CN82" i="18"/>
  <c r="CO82" i="18"/>
  <c r="CP82" i="18"/>
  <c r="CQ82" i="18"/>
  <c r="CR82" i="18"/>
  <c r="CS82" i="18"/>
  <c r="CT82" i="18"/>
  <c r="CU82" i="18"/>
  <c r="CV82" i="18"/>
  <c r="CW82" i="18"/>
  <c r="CX82" i="18"/>
  <c r="CY82" i="18"/>
  <c r="CZ82" i="18"/>
  <c r="DA82" i="18"/>
  <c r="DB82" i="18"/>
  <c r="DC82" i="18"/>
  <c r="DD82" i="18"/>
  <c r="DE82" i="18"/>
  <c r="DF82" i="18"/>
  <c r="DG82" i="18"/>
  <c r="DH82" i="18"/>
  <c r="DI82" i="18"/>
  <c r="G83" i="18"/>
  <c r="H83" i="18"/>
  <c r="I83" i="18"/>
  <c r="J83" i="18"/>
  <c r="K83" i="18"/>
  <c r="L83" i="18"/>
  <c r="M83" i="18"/>
  <c r="N83" i="18"/>
  <c r="O83" i="18"/>
  <c r="P83" i="18"/>
  <c r="Q83" i="18"/>
  <c r="R83" i="18"/>
  <c r="S83" i="18"/>
  <c r="T83" i="18"/>
  <c r="U83" i="18"/>
  <c r="V83" i="18"/>
  <c r="W83" i="18"/>
  <c r="X83" i="18"/>
  <c r="Y83" i="18"/>
  <c r="Z83" i="18"/>
  <c r="AA83" i="18"/>
  <c r="AB83" i="18"/>
  <c r="AC83" i="18"/>
  <c r="AD83" i="18"/>
  <c r="AE83" i="18"/>
  <c r="AF83" i="18"/>
  <c r="AG83" i="18"/>
  <c r="AH83" i="18"/>
  <c r="AI83" i="18"/>
  <c r="AJ83" i="18"/>
  <c r="AK83" i="18"/>
  <c r="AL83" i="18"/>
  <c r="AM83" i="18"/>
  <c r="AN83" i="18"/>
  <c r="AO83" i="18"/>
  <c r="AP83" i="18"/>
  <c r="AQ83" i="18"/>
  <c r="AR83" i="18"/>
  <c r="AS83" i="18"/>
  <c r="AT83" i="18"/>
  <c r="AU83" i="18"/>
  <c r="AV83" i="18"/>
  <c r="AW83" i="18"/>
  <c r="AX83" i="18"/>
  <c r="AY83" i="18"/>
  <c r="AZ83" i="18"/>
  <c r="BA83" i="18"/>
  <c r="BB83" i="18"/>
  <c r="BC83" i="18"/>
  <c r="BD83" i="18"/>
  <c r="BE83" i="18"/>
  <c r="BF83" i="18"/>
  <c r="BG83" i="18"/>
  <c r="BH83" i="18"/>
  <c r="BI83" i="18"/>
  <c r="BJ83" i="18"/>
  <c r="BK83" i="18"/>
  <c r="BL83" i="18"/>
  <c r="BM83" i="18"/>
  <c r="BN83" i="18"/>
  <c r="BO83" i="18"/>
  <c r="BP83" i="18"/>
  <c r="BQ83" i="18"/>
  <c r="BR83" i="18"/>
  <c r="BS83" i="18"/>
  <c r="BT83" i="18"/>
  <c r="BU83" i="18"/>
  <c r="BV83" i="18"/>
  <c r="BW83" i="18"/>
  <c r="BX83" i="18"/>
  <c r="BY83" i="18"/>
  <c r="BZ83" i="18"/>
  <c r="CA83" i="18"/>
  <c r="CB83" i="18"/>
  <c r="CC83" i="18"/>
  <c r="CD83" i="18"/>
  <c r="CE83" i="18"/>
  <c r="CF83" i="18"/>
  <c r="CG83" i="18"/>
  <c r="CH83" i="18"/>
  <c r="CI83" i="18"/>
  <c r="CJ83" i="18"/>
  <c r="CK83" i="18"/>
  <c r="CL83" i="18"/>
  <c r="CM83" i="18"/>
  <c r="CN83" i="18"/>
  <c r="CO83" i="18"/>
  <c r="CP83" i="18"/>
  <c r="CQ83" i="18"/>
  <c r="CR83" i="18"/>
  <c r="CS83" i="18"/>
  <c r="CT83" i="18"/>
  <c r="CU83" i="18"/>
  <c r="CV83" i="18"/>
  <c r="CW83" i="18"/>
  <c r="CX83" i="18"/>
  <c r="CY83" i="18"/>
  <c r="CZ83" i="18"/>
  <c r="DA83" i="18"/>
  <c r="DB83" i="18"/>
  <c r="DC83" i="18"/>
  <c r="DD83" i="18"/>
  <c r="DE83" i="18"/>
  <c r="DF83" i="18"/>
  <c r="DG83" i="18"/>
  <c r="DH83" i="18"/>
  <c r="DI83" i="18"/>
  <c r="G84" i="18"/>
  <c r="H84" i="18"/>
  <c r="I84" i="18"/>
  <c r="J84" i="18"/>
  <c r="K84" i="18"/>
  <c r="L84" i="18"/>
  <c r="M84" i="18"/>
  <c r="N84" i="18"/>
  <c r="O84" i="18"/>
  <c r="P84" i="18"/>
  <c r="Q84" i="18"/>
  <c r="R84" i="18"/>
  <c r="S84" i="18"/>
  <c r="T84" i="18"/>
  <c r="U84" i="18"/>
  <c r="V84" i="18"/>
  <c r="W84" i="18"/>
  <c r="X84" i="18"/>
  <c r="Y84" i="18"/>
  <c r="Z84" i="18"/>
  <c r="AA84" i="18"/>
  <c r="AB84" i="18"/>
  <c r="AC84" i="18"/>
  <c r="AD84" i="18"/>
  <c r="AE84" i="18"/>
  <c r="AF84" i="18"/>
  <c r="AG84" i="18"/>
  <c r="AH84" i="18"/>
  <c r="AI84" i="18"/>
  <c r="AJ84" i="18"/>
  <c r="AK84" i="18"/>
  <c r="AL84" i="18"/>
  <c r="AM84" i="18"/>
  <c r="AN84" i="18"/>
  <c r="AO84" i="18"/>
  <c r="AP84" i="18"/>
  <c r="AQ84" i="18"/>
  <c r="AR84" i="18"/>
  <c r="AS84" i="18"/>
  <c r="AT84" i="18"/>
  <c r="AU84" i="18"/>
  <c r="AV84" i="18"/>
  <c r="AW84" i="18"/>
  <c r="AX84" i="18"/>
  <c r="AY84" i="18"/>
  <c r="AZ84" i="18"/>
  <c r="BA84" i="18"/>
  <c r="BB84" i="18"/>
  <c r="BC84" i="18"/>
  <c r="BD84" i="18"/>
  <c r="BE84" i="18"/>
  <c r="BF84" i="18"/>
  <c r="BG84" i="18"/>
  <c r="BH84" i="18"/>
  <c r="BI84" i="18"/>
  <c r="BJ84" i="18"/>
  <c r="BK84" i="18"/>
  <c r="BL84" i="18"/>
  <c r="BM84" i="18"/>
  <c r="BN84" i="18"/>
  <c r="BO84" i="18"/>
  <c r="BP84" i="18"/>
  <c r="BQ84" i="18"/>
  <c r="BR84" i="18"/>
  <c r="BS84" i="18"/>
  <c r="BT84" i="18"/>
  <c r="BU84" i="18"/>
  <c r="BV84" i="18"/>
  <c r="BW84" i="18"/>
  <c r="BX84" i="18"/>
  <c r="BY84" i="18"/>
  <c r="BZ84" i="18"/>
  <c r="CA84" i="18"/>
  <c r="CB84" i="18"/>
  <c r="CC84" i="18"/>
  <c r="CD84" i="18"/>
  <c r="CE84" i="18"/>
  <c r="CF84" i="18"/>
  <c r="CG84" i="18"/>
  <c r="CH84" i="18"/>
  <c r="CI84" i="18"/>
  <c r="CJ84" i="18"/>
  <c r="CK84" i="18"/>
  <c r="CL84" i="18"/>
  <c r="CM84" i="18"/>
  <c r="CN84" i="18"/>
  <c r="CO84" i="18"/>
  <c r="CP84" i="18"/>
  <c r="CQ84" i="18"/>
  <c r="CR84" i="18"/>
  <c r="CS84" i="18"/>
  <c r="CT84" i="18"/>
  <c r="CU84" i="18"/>
  <c r="CV84" i="18"/>
  <c r="CW84" i="18"/>
  <c r="CX84" i="18"/>
  <c r="CY84" i="18"/>
  <c r="CZ84" i="18"/>
  <c r="DA84" i="18"/>
  <c r="DB84" i="18"/>
  <c r="DC84" i="18"/>
  <c r="DD84" i="18"/>
  <c r="DE84" i="18"/>
  <c r="DF84" i="18"/>
  <c r="DG84" i="18"/>
  <c r="DH84" i="18"/>
  <c r="DI84" i="18"/>
  <c r="G85" i="18"/>
  <c r="H85" i="18"/>
  <c r="I85" i="18"/>
  <c r="J85" i="18"/>
  <c r="K85" i="18"/>
  <c r="L85" i="18"/>
  <c r="M85" i="18"/>
  <c r="N85" i="18"/>
  <c r="O85" i="18"/>
  <c r="P85" i="18"/>
  <c r="Q85" i="18"/>
  <c r="R85" i="18"/>
  <c r="S85" i="18"/>
  <c r="T85" i="18"/>
  <c r="U85" i="18"/>
  <c r="V85" i="18"/>
  <c r="W85" i="18"/>
  <c r="X85" i="18"/>
  <c r="Y85" i="18"/>
  <c r="Z85" i="18"/>
  <c r="AA85" i="18"/>
  <c r="AB85" i="18"/>
  <c r="AC85" i="18"/>
  <c r="AD85" i="18"/>
  <c r="AE85" i="18"/>
  <c r="AF85" i="18"/>
  <c r="AG85" i="18"/>
  <c r="AH85" i="18"/>
  <c r="AI85" i="18"/>
  <c r="AJ85" i="18"/>
  <c r="AK85" i="18"/>
  <c r="AL85" i="18"/>
  <c r="AM85" i="18"/>
  <c r="AN85" i="18"/>
  <c r="AO85" i="18"/>
  <c r="AP85" i="18"/>
  <c r="AQ85" i="18"/>
  <c r="AR85" i="18"/>
  <c r="AS85" i="18"/>
  <c r="AT85" i="18"/>
  <c r="AU85" i="18"/>
  <c r="AV85" i="18"/>
  <c r="AW85" i="18"/>
  <c r="AX85" i="18"/>
  <c r="AY85" i="18"/>
  <c r="AZ85" i="18"/>
  <c r="BA85" i="18"/>
  <c r="BB85" i="18"/>
  <c r="BC85" i="18"/>
  <c r="BD85" i="18"/>
  <c r="BE85" i="18"/>
  <c r="BF85" i="18"/>
  <c r="BG85" i="18"/>
  <c r="BH85" i="18"/>
  <c r="BI85" i="18"/>
  <c r="BJ85" i="18"/>
  <c r="BK85" i="18"/>
  <c r="BL85" i="18"/>
  <c r="BM85" i="18"/>
  <c r="BN85" i="18"/>
  <c r="BO85" i="18"/>
  <c r="BP85" i="18"/>
  <c r="BQ85" i="18"/>
  <c r="BR85" i="18"/>
  <c r="BS85" i="18"/>
  <c r="BT85" i="18"/>
  <c r="BU85" i="18"/>
  <c r="BV85" i="18"/>
  <c r="BW85" i="18"/>
  <c r="BX85" i="18"/>
  <c r="BY85" i="18"/>
  <c r="BZ85" i="18"/>
  <c r="CA85" i="18"/>
  <c r="CB85" i="18"/>
  <c r="CC85" i="18"/>
  <c r="CD85" i="18"/>
  <c r="CE85" i="18"/>
  <c r="CF85" i="18"/>
  <c r="CG85" i="18"/>
  <c r="CH85" i="18"/>
  <c r="CI85" i="18"/>
  <c r="CJ85" i="18"/>
  <c r="CK85" i="18"/>
  <c r="CL85" i="18"/>
  <c r="CM85" i="18"/>
  <c r="CN85" i="18"/>
  <c r="CO85" i="18"/>
  <c r="CP85" i="18"/>
  <c r="CQ85" i="18"/>
  <c r="CR85" i="18"/>
  <c r="CS85" i="18"/>
  <c r="CT85" i="18"/>
  <c r="CU85" i="18"/>
  <c r="CV85" i="18"/>
  <c r="CW85" i="18"/>
  <c r="CX85" i="18"/>
  <c r="CY85" i="18"/>
  <c r="CZ85" i="18"/>
  <c r="DA85" i="18"/>
  <c r="DB85" i="18"/>
  <c r="DC85" i="18"/>
  <c r="DD85" i="18"/>
  <c r="DE85" i="18"/>
  <c r="DF85" i="18"/>
  <c r="DG85" i="18"/>
  <c r="DH85" i="18"/>
  <c r="DI85" i="18"/>
  <c r="G86" i="18"/>
  <c r="H86" i="18"/>
  <c r="I86" i="18"/>
  <c r="J86" i="18"/>
  <c r="K86" i="18"/>
  <c r="L86" i="18"/>
  <c r="M86" i="18"/>
  <c r="N86" i="18"/>
  <c r="O86" i="18"/>
  <c r="P86" i="18"/>
  <c r="Q86" i="18"/>
  <c r="R86" i="18"/>
  <c r="S86" i="18"/>
  <c r="T86" i="18"/>
  <c r="U86" i="18"/>
  <c r="V86" i="18"/>
  <c r="W86" i="18"/>
  <c r="X86" i="18"/>
  <c r="Y86" i="18"/>
  <c r="Z86" i="18"/>
  <c r="AA86" i="18"/>
  <c r="AB86" i="18"/>
  <c r="AC86" i="18"/>
  <c r="AD86" i="18"/>
  <c r="AE86" i="18"/>
  <c r="AF86" i="18"/>
  <c r="AG86" i="18"/>
  <c r="AH86" i="18"/>
  <c r="AI86" i="18"/>
  <c r="AJ86" i="18"/>
  <c r="AK86" i="18"/>
  <c r="AL86" i="18"/>
  <c r="AM86" i="18"/>
  <c r="AN86" i="18"/>
  <c r="AO86" i="18"/>
  <c r="AP86" i="18"/>
  <c r="AQ86" i="18"/>
  <c r="AR86" i="18"/>
  <c r="AS86" i="18"/>
  <c r="AT86" i="18"/>
  <c r="AU86" i="18"/>
  <c r="AV86" i="18"/>
  <c r="AW86" i="18"/>
  <c r="AX86" i="18"/>
  <c r="AY86" i="18"/>
  <c r="AZ86" i="18"/>
  <c r="BA86" i="18"/>
  <c r="BB86" i="18"/>
  <c r="BC86" i="18"/>
  <c r="BD86" i="18"/>
  <c r="BE86" i="18"/>
  <c r="BF86" i="18"/>
  <c r="BG86" i="18"/>
  <c r="BH86" i="18"/>
  <c r="BI86" i="18"/>
  <c r="BJ86" i="18"/>
  <c r="BK86" i="18"/>
  <c r="BL86" i="18"/>
  <c r="BM86" i="18"/>
  <c r="BN86" i="18"/>
  <c r="BO86" i="18"/>
  <c r="BP86" i="18"/>
  <c r="BQ86" i="18"/>
  <c r="BR86" i="18"/>
  <c r="BS86" i="18"/>
  <c r="BT86" i="18"/>
  <c r="BU86" i="18"/>
  <c r="BV86" i="18"/>
  <c r="BW86" i="18"/>
  <c r="BX86" i="18"/>
  <c r="BY86" i="18"/>
  <c r="BZ86" i="18"/>
  <c r="CA86" i="18"/>
  <c r="CB86" i="18"/>
  <c r="CC86" i="18"/>
  <c r="CD86" i="18"/>
  <c r="CE86" i="18"/>
  <c r="CF86" i="18"/>
  <c r="CG86" i="18"/>
  <c r="CH86" i="18"/>
  <c r="CI86" i="18"/>
  <c r="CJ86" i="18"/>
  <c r="CK86" i="18"/>
  <c r="CL86" i="18"/>
  <c r="CM86" i="18"/>
  <c r="CN86" i="18"/>
  <c r="CO86" i="18"/>
  <c r="CP86" i="18"/>
  <c r="CQ86" i="18"/>
  <c r="CR86" i="18"/>
  <c r="CS86" i="18"/>
  <c r="CT86" i="18"/>
  <c r="CU86" i="18"/>
  <c r="CV86" i="18"/>
  <c r="CW86" i="18"/>
  <c r="CX86" i="18"/>
  <c r="CY86" i="18"/>
  <c r="CZ86" i="18"/>
  <c r="DA86" i="18"/>
  <c r="DB86" i="18"/>
  <c r="DC86" i="18"/>
  <c r="DD86" i="18"/>
  <c r="DE86" i="18"/>
  <c r="DF86" i="18"/>
  <c r="DG86" i="18"/>
  <c r="DH86" i="18"/>
  <c r="DI86" i="18"/>
  <c r="G87" i="18"/>
  <c r="H87" i="18"/>
  <c r="I87" i="18"/>
  <c r="J87" i="18"/>
  <c r="K87" i="18"/>
  <c r="L87" i="18"/>
  <c r="M87" i="18"/>
  <c r="N87" i="18"/>
  <c r="O87" i="18"/>
  <c r="P87" i="18"/>
  <c r="Q87" i="18"/>
  <c r="R87" i="18"/>
  <c r="S87" i="18"/>
  <c r="T87" i="18"/>
  <c r="U87" i="18"/>
  <c r="V87" i="18"/>
  <c r="W87" i="18"/>
  <c r="X87" i="18"/>
  <c r="Y87" i="18"/>
  <c r="Z87" i="18"/>
  <c r="AA87" i="18"/>
  <c r="AB87" i="18"/>
  <c r="AC87" i="18"/>
  <c r="AD87" i="18"/>
  <c r="AE87" i="18"/>
  <c r="AF87" i="18"/>
  <c r="AG87" i="18"/>
  <c r="AH87" i="18"/>
  <c r="AI87" i="18"/>
  <c r="AJ87" i="18"/>
  <c r="AK87" i="18"/>
  <c r="AL87" i="18"/>
  <c r="AM87" i="18"/>
  <c r="AN87" i="18"/>
  <c r="AO87" i="18"/>
  <c r="AP87" i="18"/>
  <c r="AQ87" i="18"/>
  <c r="AR87" i="18"/>
  <c r="AS87" i="18"/>
  <c r="AT87" i="18"/>
  <c r="AU87" i="18"/>
  <c r="AV87" i="18"/>
  <c r="AW87" i="18"/>
  <c r="AX87" i="18"/>
  <c r="AY87" i="18"/>
  <c r="AZ87" i="18"/>
  <c r="BA87" i="18"/>
  <c r="BB87" i="18"/>
  <c r="BC87" i="18"/>
  <c r="BD87" i="18"/>
  <c r="BE87" i="18"/>
  <c r="BF87" i="18"/>
  <c r="BG87" i="18"/>
  <c r="BH87" i="18"/>
  <c r="BI87" i="18"/>
  <c r="BJ87" i="18"/>
  <c r="BK87" i="18"/>
  <c r="BL87" i="18"/>
  <c r="BM87" i="18"/>
  <c r="BN87" i="18"/>
  <c r="BO87" i="18"/>
  <c r="BP87" i="18"/>
  <c r="BQ87" i="18"/>
  <c r="BR87" i="18"/>
  <c r="BS87" i="18"/>
  <c r="BT87" i="18"/>
  <c r="BU87" i="18"/>
  <c r="BV87" i="18"/>
  <c r="BW87" i="18"/>
  <c r="BX87" i="18"/>
  <c r="BY87" i="18"/>
  <c r="BZ87" i="18"/>
  <c r="CA87" i="18"/>
  <c r="CB87" i="18"/>
  <c r="CC87" i="18"/>
  <c r="CD87" i="18"/>
  <c r="CE87" i="18"/>
  <c r="CF87" i="18"/>
  <c r="CG87" i="18"/>
  <c r="CH87" i="18"/>
  <c r="CI87" i="18"/>
  <c r="CJ87" i="18"/>
  <c r="CK87" i="18"/>
  <c r="CL87" i="18"/>
  <c r="CM87" i="18"/>
  <c r="CN87" i="18"/>
  <c r="CO87" i="18"/>
  <c r="CP87" i="18"/>
  <c r="CQ87" i="18"/>
  <c r="CR87" i="18"/>
  <c r="CS87" i="18"/>
  <c r="CT87" i="18"/>
  <c r="CU87" i="18"/>
  <c r="CV87" i="18"/>
  <c r="CW87" i="18"/>
  <c r="CX87" i="18"/>
  <c r="CY87" i="18"/>
  <c r="CZ87" i="18"/>
  <c r="DA87" i="18"/>
  <c r="DB87" i="18"/>
  <c r="DC87" i="18"/>
  <c r="DD87" i="18"/>
  <c r="DE87" i="18"/>
  <c r="DF87" i="18"/>
  <c r="DG87" i="18"/>
  <c r="DH87" i="18"/>
  <c r="DI87" i="18"/>
  <c r="G88" i="18"/>
  <c r="H88" i="18"/>
  <c r="I88" i="18"/>
  <c r="J88" i="18"/>
  <c r="K88" i="18"/>
  <c r="L88" i="18"/>
  <c r="M88" i="18"/>
  <c r="N88" i="18"/>
  <c r="O88" i="18"/>
  <c r="P88" i="18"/>
  <c r="Q88" i="18"/>
  <c r="R88" i="18"/>
  <c r="S88" i="18"/>
  <c r="T88" i="18"/>
  <c r="U88" i="18"/>
  <c r="V88" i="18"/>
  <c r="W88" i="18"/>
  <c r="X88" i="18"/>
  <c r="Y88" i="18"/>
  <c r="Z88" i="18"/>
  <c r="AA88" i="18"/>
  <c r="AB88" i="18"/>
  <c r="AC88" i="18"/>
  <c r="AD88" i="18"/>
  <c r="AE88" i="18"/>
  <c r="AF88" i="18"/>
  <c r="AG88" i="18"/>
  <c r="AH88" i="18"/>
  <c r="AI88" i="18"/>
  <c r="AJ88" i="18"/>
  <c r="AK88" i="18"/>
  <c r="AL88" i="18"/>
  <c r="AM88" i="18"/>
  <c r="AN88" i="18"/>
  <c r="AO88" i="18"/>
  <c r="AP88" i="18"/>
  <c r="AQ88" i="18"/>
  <c r="AR88" i="18"/>
  <c r="AS88" i="18"/>
  <c r="AT88" i="18"/>
  <c r="AU88" i="18"/>
  <c r="AV88" i="18"/>
  <c r="AW88" i="18"/>
  <c r="AX88" i="18"/>
  <c r="AY88" i="18"/>
  <c r="AZ88" i="18"/>
  <c r="BA88" i="18"/>
  <c r="BB88" i="18"/>
  <c r="BC88" i="18"/>
  <c r="BD88" i="18"/>
  <c r="BE88" i="18"/>
  <c r="BF88" i="18"/>
  <c r="BG88" i="18"/>
  <c r="BH88" i="18"/>
  <c r="BI88" i="18"/>
  <c r="BJ88" i="18"/>
  <c r="BK88" i="18"/>
  <c r="BL88" i="18"/>
  <c r="BM88" i="18"/>
  <c r="BN88" i="18"/>
  <c r="BO88" i="18"/>
  <c r="BP88" i="18"/>
  <c r="BQ88" i="18"/>
  <c r="BR88" i="18"/>
  <c r="BS88" i="18"/>
  <c r="BT88" i="18"/>
  <c r="BU88" i="18"/>
  <c r="BV88" i="18"/>
  <c r="BW88" i="18"/>
  <c r="BX88" i="18"/>
  <c r="BY88" i="18"/>
  <c r="BZ88" i="18"/>
  <c r="CA88" i="18"/>
  <c r="CB88" i="18"/>
  <c r="CC88" i="18"/>
  <c r="CD88" i="18"/>
  <c r="CE88" i="18"/>
  <c r="CF88" i="18"/>
  <c r="CG88" i="18"/>
  <c r="CH88" i="18"/>
  <c r="CI88" i="18"/>
  <c r="CJ88" i="18"/>
  <c r="CK88" i="18"/>
  <c r="CL88" i="18"/>
  <c r="CM88" i="18"/>
  <c r="CN88" i="18"/>
  <c r="CO88" i="18"/>
  <c r="CP88" i="18"/>
  <c r="CQ88" i="18"/>
  <c r="CR88" i="18"/>
  <c r="CS88" i="18"/>
  <c r="CT88" i="18"/>
  <c r="CU88" i="18"/>
  <c r="CV88" i="18"/>
  <c r="CW88" i="18"/>
  <c r="CX88" i="18"/>
  <c r="CY88" i="18"/>
  <c r="CZ88" i="18"/>
  <c r="DA88" i="18"/>
  <c r="DB88" i="18"/>
  <c r="DC88" i="18"/>
  <c r="DD88" i="18"/>
  <c r="DE88" i="18"/>
  <c r="DF88" i="18"/>
  <c r="DG88" i="18"/>
  <c r="DH88" i="18"/>
  <c r="DI88" i="18"/>
  <c r="G89" i="18"/>
  <c r="H89" i="18"/>
  <c r="I89" i="18"/>
  <c r="J89" i="18"/>
  <c r="K89" i="18"/>
  <c r="L89" i="18"/>
  <c r="M89" i="18"/>
  <c r="N89" i="18"/>
  <c r="O89" i="18"/>
  <c r="P89" i="18"/>
  <c r="Q89" i="18"/>
  <c r="R89" i="18"/>
  <c r="S89" i="18"/>
  <c r="T89" i="18"/>
  <c r="U89" i="18"/>
  <c r="V89" i="18"/>
  <c r="W89" i="18"/>
  <c r="X89" i="18"/>
  <c r="Y89" i="18"/>
  <c r="Z89" i="18"/>
  <c r="AA89" i="18"/>
  <c r="AB89" i="18"/>
  <c r="AC89" i="18"/>
  <c r="AD89" i="18"/>
  <c r="AE89" i="18"/>
  <c r="AF89" i="18"/>
  <c r="AG89" i="18"/>
  <c r="AH89" i="18"/>
  <c r="AI89" i="18"/>
  <c r="AJ89" i="18"/>
  <c r="AK89" i="18"/>
  <c r="AL89" i="18"/>
  <c r="AM89" i="18"/>
  <c r="AN89" i="18"/>
  <c r="AO89" i="18"/>
  <c r="AP89" i="18"/>
  <c r="AQ89" i="18"/>
  <c r="AR89" i="18"/>
  <c r="AS89" i="18"/>
  <c r="AT89" i="18"/>
  <c r="AU89" i="18"/>
  <c r="AV89" i="18"/>
  <c r="AW89" i="18"/>
  <c r="AX89" i="18"/>
  <c r="AY89" i="18"/>
  <c r="AZ89" i="18"/>
  <c r="BA89" i="18"/>
  <c r="BB89" i="18"/>
  <c r="BC89" i="18"/>
  <c r="BD89" i="18"/>
  <c r="BE89" i="18"/>
  <c r="BF89" i="18"/>
  <c r="BG89" i="18"/>
  <c r="BH89" i="18"/>
  <c r="BI89" i="18"/>
  <c r="BJ89" i="18"/>
  <c r="BK89" i="18"/>
  <c r="BL89" i="18"/>
  <c r="BM89" i="18"/>
  <c r="BN89" i="18"/>
  <c r="BO89" i="18"/>
  <c r="BP89" i="18"/>
  <c r="BQ89" i="18"/>
  <c r="BR89" i="18"/>
  <c r="BS89" i="18"/>
  <c r="BT89" i="18"/>
  <c r="BU89" i="18"/>
  <c r="BV89" i="18"/>
  <c r="BW89" i="18"/>
  <c r="BX89" i="18"/>
  <c r="BY89" i="18"/>
  <c r="BZ89" i="18"/>
  <c r="CA89" i="18"/>
  <c r="CB89" i="18"/>
  <c r="CC89" i="18"/>
  <c r="CD89" i="18"/>
  <c r="CE89" i="18"/>
  <c r="CF89" i="18"/>
  <c r="CG89" i="18"/>
  <c r="CH89" i="18"/>
  <c r="CI89" i="18"/>
  <c r="CJ89" i="18"/>
  <c r="CK89" i="18"/>
  <c r="CL89" i="18"/>
  <c r="CM89" i="18"/>
  <c r="CN89" i="18"/>
  <c r="CO89" i="18"/>
  <c r="CP89" i="18"/>
  <c r="CQ89" i="18"/>
  <c r="CR89" i="18"/>
  <c r="CS89" i="18"/>
  <c r="CT89" i="18"/>
  <c r="CU89" i="18"/>
  <c r="CV89" i="18"/>
  <c r="CW89" i="18"/>
  <c r="CX89" i="18"/>
  <c r="CY89" i="18"/>
  <c r="CZ89" i="18"/>
  <c r="DA89" i="18"/>
  <c r="DB89" i="18"/>
  <c r="DC89" i="18"/>
  <c r="DD89" i="18"/>
  <c r="DE89" i="18"/>
  <c r="DF89" i="18"/>
  <c r="DG89" i="18"/>
  <c r="DH89" i="18"/>
  <c r="DI89" i="18"/>
  <c r="G90" i="18"/>
  <c r="H90" i="18"/>
  <c r="I90" i="18"/>
  <c r="J90" i="18"/>
  <c r="K90" i="18"/>
  <c r="L90" i="18"/>
  <c r="M90" i="18"/>
  <c r="N90" i="18"/>
  <c r="O90" i="18"/>
  <c r="P90" i="18"/>
  <c r="Q90" i="18"/>
  <c r="R90" i="18"/>
  <c r="S90" i="18"/>
  <c r="T90" i="18"/>
  <c r="U90" i="18"/>
  <c r="V90" i="18"/>
  <c r="W90" i="18"/>
  <c r="X90" i="18"/>
  <c r="Y90" i="18"/>
  <c r="Z90" i="18"/>
  <c r="AA90" i="18"/>
  <c r="AB90" i="18"/>
  <c r="AC90" i="18"/>
  <c r="AD90" i="18"/>
  <c r="AE90" i="18"/>
  <c r="AF90" i="18"/>
  <c r="AG90" i="18"/>
  <c r="AH90" i="18"/>
  <c r="AI90" i="18"/>
  <c r="AJ90" i="18"/>
  <c r="AK90" i="18"/>
  <c r="AL90" i="18"/>
  <c r="AM90" i="18"/>
  <c r="AN90" i="18"/>
  <c r="AO90" i="18"/>
  <c r="AP90" i="18"/>
  <c r="AQ90" i="18"/>
  <c r="AR90" i="18"/>
  <c r="AS90" i="18"/>
  <c r="AT90" i="18"/>
  <c r="AU90" i="18"/>
  <c r="AV90" i="18"/>
  <c r="AW90" i="18"/>
  <c r="AX90" i="18"/>
  <c r="AY90" i="18"/>
  <c r="AZ90" i="18"/>
  <c r="BA90" i="18"/>
  <c r="BB90" i="18"/>
  <c r="BC90" i="18"/>
  <c r="BD90" i="18"/>
  <c r="BE90" i="18"/>
  <c r="BF90" i="18"/>
  <c r="BG90" i="18"/>
  <c r="BH90" i="18"/>
  <c r="BI90" i="18"/>
  <c r="BJ90" i="18"/>
  <c r="BK90" i="18"/>
  <c r="BL90" i="18"/>
  <c r="BM90" i="18"/>
  <c r="BN90" i="18"/>
  <c r="BO90" i="18"/>
  <c r="BP90" i="18"/>
  <c r="BQ90" i="18"/>
  <c r="BR90" i="18"/>
  <c r="BS90" i="18"/>
  <c r="BT90" i="18"/>
  <c r="BU90" i="18"/>
  <c r="BV90" i="18"/>
  <c r="BW90" i="18"/>
  <c r="BX90" i="18"/>
  <c r="BY90" i="18"/>
  <c r="BZ90" i="18"/>
  <c r="CA90" i="18"/>
  <c r="CB90" i="18"/>
  <c r="CC90" i="18"/>
  <c r="CD90" i="18"/>
  <c r="CE90" i="18"/>
  <c r="CF90" i="18"/>
  <c r="CG90" i="18"/>
  <c r="CH90" i="18"/>
  <c r="CI90" i="18"/>
  <c r="CJ90" i="18"/>
  <c r="CK90" i="18"/>
  <c r="CL90" i="18"/>
  <c r="CM90" i="18"/>
  <c r="CN90" i="18"/>
  <c r="CO90" i="18"/>
  <c r="CP90" i="18"/>
  <c r="CQ90" i="18"/>
  <c r="CR90" i="18"/>
  <c r="CS90" i="18"/>
  <c r="CT90" i="18"/>
  <c r="CU90" i="18"/>
  <c r="CV90" i="18"/>
  <c r="CW90" i="18"/>
  <c r="CX90" i="18"/>
  <c r="CY90" i="18"/>
  <c r="CZ90" i="18"/>
  <c r="DA90" i="18"/>
  <c r="DB90" i="18"/>
  <c r="DC90" i="18"/>
  <c r="DD90" i="18"/>
  <c r="DE90" i="18"/>
  <c r="DF90" i="18"/>
  <c r="DG90" i="18"/>
  <c r="DH90" i="18"/>
  <c r="DI90" i="18"/>
  <c r="G91" i="18"/>
  <c r="H91" i="18"/>
  <c r="I91" i="18"/>
  <c r="J91" i="18"/>
  <c r="K91" i="18"/>
  <c r="L91" i="18"/>
  <c r="M91" i="18"/>
  <c r="N91" i="18"/>
  <c r="O91" i="18"/>
  <c r="P91" i="18"/>
  <c r="Q91" i="18"/>
  <c r="R91" i="18"/>
  <c r="S91" i="18"/>
  <c r="T91" i="18"/>
  <c r="U91" i="18"/>
  <c r="V91" i="18"/>
  <c r="W91" i="18"/>
  <c r="X91" i="18"/>
  <c r="Y91" i="18"/>
  <c r="Z91" i="18"/>
  <c r="AA91" i="18"/>
  <c r="AB91" i="18"/>
  <c r="AC91" i="18"/>
  <c r="AD91" i="18"/>
  <c r="AE91" i="18"/>
  <c r="AF91" i="18"/>
  <c r="AG91" i="18"/>
  <c r="AH91" i="18"/>
  <c r="AI91" i="18"/>
  <c r="AJ91" i="18"/>
  <c r="AK91" i="18"/>
  <c r="AL91" i="18"/>
  <c r="AM91" i="18"/>
  <c r="AN91" i="18"/>
  <c r="AO91" i="18"/>
  <c r="AP91" i="18"/>
  <c r="AQ91" i="18"/>
  <c r="AR91" i="18"/>
  <c r="AS91" i="18"/>
  <c r="AT91" i="18"/>
  <c r="AU91" i="18"/>
  <c r="AV91" i="18"/>
  <c r="AW91" i="18"/>
  <c r="AX91" i="18"/>
  <c r="AY91" i="18"/>
  <c r="AZ91" i="18"/>
  <c r="BA91" i="18"/>
  <c r="BB91" i="18"/>
  <c r="BC91" i="18"/>
  <c r="BD91" i="18"/>
  <c r="BE91" i="18"/>
  <c r="BF91" i="18"/>
  <c r="BG91" i="18"/>
  <c r="BH91" i="18"/>
  <c r="BI91" i="18"/>
  <c r="BJ91" i="18"/>
  <c r="BK91" i="18"/>
  <c r="BL91" i="18"/>
  <c r="BM91" i="18"/>
  <c r="BN91" i="18"/>
  <c r="BO91" i="18"/>
  <c r="BP91" i="18"/>
  <c r="BQ91" i="18"/>
  <c r="BR91" i="18"/>
  <c r="BS91" i="18"/>
  <c r="BT91" i="18"/>
  <c r="BU91" i="18"/>
  <c r="BV91" i="18"/>
  <c r="BW91" i="18"/>
  <c r="BX91" i="18"/>
  <c r="BY91" i="18"/>
  <c r="BZ91" i="18"/>
  <c r="CA91" i="18"/>
  <c r="CB91" i="18"/>
  <c r="CC91" i="18"/>
  <c r="CD91" i="18"/>
  <c r="CE91" i="18"/>
  <c r="CF91" i="18"/>
  <c r="CG91" i="18"/>
  <c r="CH91" i="18"/>
  <c r="CI91" i="18"/>
  <c r="CJ91" i="18"/>
  <c r="CK91" i="18"/>
  <c r="CL91" i="18"/>
  <c r="CM91" i="18"/>
  <c r="CN91" i="18"/>
  <c r="CO91" i="18"/>
  <c r="CP91" i="18"/>
  <c r="CQ91" i="18"/>
  <c r="CR91" i="18"/>
  <c r="CS91" i="18"/>
  <c r="CT91" i="18"/>
  <c r="CU91" i="18"/>
  <c r="CV91" i="18"/>
  <c r="CW91" i="18"/>
  <c r="CX91" i="18"/>
  <c r="CY91" i="18"/>
  <c r="CZ91" i="18"/>
  <c r="DA91" i="18"/>
  <c r="DB91" i="18"/>
  <c r="DC91" i="18"/>
  <c r="DD91" i="18"/>
  <c r="DE91" i="18"/>
  <c r="DF91" i="18"/>
  <c r="DG91" i="18"/>
  <c r="DH91" i="18"/>
  <c r="DI91" i="18"/>
  <c r="G92" i="18"/>
  <c r="H92" i="18"/>
  <c r="I92" i="18"/>
  <c r="J92" i="18"/>
  <c r="K92" i="18"/>
  <c r="L92" i="18"/>
  <c r="M92" i="18"/>
  <c r="N92" i="18"/>
  <c r="O92" i="18"/>
  <c r="P92" i="18"/>
  <c r="Q92" i="18"/>
  <c r="R92" i="18"/>
  <c r="S92" i="18"/>
  <c r="T92" i="18"/>
  <c r="U92" i="18"/>
  <c r="V92" i="18"/>
  <c r="W92" i="18"/>
  <c r="X92" i="18"/>
  <c r="Y92" i="18"/>
  <c r="Z92" i="18"/>
  <c r="AA92" i="18"/>
  <c r="AB92" i="18"/>
  <c r="AC92" i="18"/>
  <c r="AD92" i="18"/>
  <c r="AE92" i="18"/>
  <c r="AF92" i="18"/>
  <c r="AG92" i="18"/>
  <c r="AH92" i="18"/>
  <c r="AI92" i="18"/>
  <c r="AJ92" i="18"/>
  <c r="AK92" i="18"/>
  <c r="AL92" i="18"/>
  <c r="AM92" i="18"/>
  <c r="AN92" i="18"/>
  <c r="AO92" i="18"/>
  <c r="AP92" i="18"/>
  <c r="AQ92" i="18"/>
  <c r="AR92" i="18"/>
  <c r="AS92" i="18"/>
  <c r="AT92" i="18"/>
  <c r="AU92" i="18"/>
  <c r="AV92" i="18"/>
  <c r="AW92" i="18"/>
  <c r="AX92" i="18"/>
  <c r="AY92" i="18"/>
  <c r="AZ92" i="18"/>
  <c r="BA92" i="18"/>
  <c r="BB92" i="18"/>
  <c r="BC92" i="18"/>
  <c r="BD92" i="18"/>
  <c r="BE92" i="18"/>
  <c r="BF92" i="18"/>
  <c r="BG92" i="18"/>
  <c r="BH92" i="18"/>
  <c r="BI92" i="18"/>
  <c r="BJ92" i="18"/>
  <c r="BK92" i="18"/>
  <c r="BL92" i="18"/>
  <c r="BM92" i="18"/>
  <c r="BN92" i="18"/>
  <c r="BO92" i="18"/>
  <c r="BP92" i="18"/>
  <c r="BQ92" i="18"/>
  <c r="BR92" i="18"/>
  <c r="BS92" i="18"/>
  <c r="BT92" i="18"/>
  <c r="BU92" i="18"/>
  <c r="BV92" i="18"/>
  <c r="BW92" i="18"/>
  <c r="BX92" i="18"/>
  <c r="BY92" i="18"/>
  <c r="BZ92" i="18"/>
  <c r="CA92" i="18"/>
  <c r="CB92" i="18"/>
  <c r="CC92" i="18"/>
  <c r="CD92" i="18"/>
  <c r="CE92" i="18"/>
  <c r="CF92" i="18"/>
  <c r="CG92" i="18"/>
  <c r="CH92" i="18"/>
  <c r="CI92" i="18"/>
  <c r="CJ92" i="18"/>
  <c r="CK92" i="18"/>
  <c r="CL92" i="18"/>
  <c r="CM92" i="18"/>
  <c r="CN92" i="18"/>
  <c r="CO92" i="18"/>
  <c r="CP92" i="18"/>
  <c r="CQ92" i="18"/>
  <c r="CR92" i="18"/>
  <c r="CS92" i="18"/>
  <c r="CT92" i="18"/>
  <c r="CU92" i="18"/>
  <c r="CV92" i="18"/>
  <c r="CW92" i="18"/>
  <c r="CX92" i="18"/>
  <c r="CY92" i="18"/>
  <c r="CZ92" i="18"/>
  <c r="DA92" i="18"/>
  <c r="DB92" i="18"/>
  <c r="DC92" i="18"/>
  <c r="DD92" i="18"/>
  <c r="DE92" i="18"/>
  <c r="DF92" i="18"/>
  <c r="DG92" i="18"/>
  <c r="DH92" i="18"/>
  <c r="DI92" i="18"/>
  <c r="G93" i="18"/>
  <c r="H93" i="18"/>
  <c r="I93" i="18"/>
  <c r="J93" i="18"/>
  <c r="K93" i="18"/>
  <c r="L93" i="18"/>
  <c r="M93" i="18"/>
  <c r="N93" i="18"/>
  <c r="O93" i="18"/>
  <c r="P93" i="18"/>
  <c r="Q93" i="18"/>
  <c r="R93" i="18"/>
  <c r="S93" i="18"/>
  <c r="T93" i="18"/>
  <c r="U93" i="18"/>
  <c r="V93" i="18"/>
  <c r="W93" i="18"/>
  <c r="X93" i="18"/>
  <c r="Y93" i="18"/>
  <c r="Z93" i="18"/>
  <c r="AA93" i="18"/>
  <c r="AB93" i="18"/>
  <c r="AC93" i="18"/>
  <c r="AD93" i="18"/>
  <c r="AE93" i="18"/>
  <c r="AF93" i="18"/>
  <c r="AG93" i="18"/>
  <c r="AH93" i="18"/>
  <c r="AI93" i="18"/>
  <c r="AJ93" i="18"/>
  <c r="AK93" i="18"/>
  <c r="AL93" i="18"/>
  <c r="AM93" i="18"/>
  <c r="AN93" i="18"/>
  <c r="AO93" i="18"/>
  <c r="AP93" i="18"/>
  <c r="AQ93" i="18"/>
  <c r="AR93" i="18"/>
  <c r="AS93" i="18"/>
  <c r="AT93" i="18"/>
  <c r="AU93" i="18"/>
  <c r="AV93" i="18"/>
  <c r="AW93" i="18"/>
  <c r="AX93" i="18"/>
  <c r="AY93" i="18"/>
  <c r="AZ93" i="18"/>
  <c r="BA93" i="18"/>
  <c r="BB93" i="18"/>
  <c r="BC93" i="18"/>
  <c r="BD93" i="18"/>
  <c r="BE93" i="18"/>
  <c r="BF93" i="18"/>
  <c r="BG93" i="18"/>
  <c r="BH93" i="18"/>
  <c r="BI93" i="18"/>
  <c r="BJ93" i="18"/>
  <c r="BK93" i="18"/>
  <c r="BL93" i="18"/>
  <c r="BM93" i="18"/>
  <c r="BN93" i="18"/>
  <c r="BO93" i="18"/>
  <c r="BP93" i="18"/>
  <c r="BQ93" i="18"/>
  <c r="BR93" i="18"/>
  <c r="BS93" i="18"/>
  <c r="BT93" i="18"/>
  <c r="BU93" i="18"/>
  <c r="BV93" i="18"/>
  <c r="BW93" i="18"/>
  <c r="BX93" i="18"/>
  <c r="BY93" i="18"/>
  <c r="BZ93" i="18"/>
  <c r="CA93" i="18"/>
  <c r="CB93" i="18"/>
  <c r="CC93" i="18"/>
  <c r="CD93" i="18"/>
  <c r="CE93" i="18"/>
  <c r="CF93" i="18"/>
  <c r="CG93" i="18"/>
  <c r="CH93" i="18"/>
  <c r="CI93" i="18"/>
  <c r="CJ93" i="18"/>
  <c r="CK93" i="18"/>
  <c r="CL93" i="18"/>
  <c r="CM93" i="18"/>
  <c r="CN93" i="18"/>
  <c r="CO93" i="18"/>
  <c r="CP93" i="18"/>
  <c r="CQ93" i="18"/>
  <c r="CR93" i="18"/>
  <c r="CS93" i="18"/>
  <c r="CT93" i="18"/>
  <c r="CU93" i="18"/>
  <c r="CV93" i="18"/>
  <c r="CW93" i="18"/>
  <c r="CX93" i="18"/>
  <c r="CY93" i="18"/>
  <c r="CZ93" i="18"/>
  <c r="DA93" i="18"/>
  <c r="DB93" i="18"/>
  <c r="DC93" i="18"/>
  <c r="DD93" i="18"/>
  <c r="DE93" i="18"/>
  <c r="DF93" i="18"/>
  <c r="DG93" i="18"/>
  <c r="DH93" i="18"/>
  <c r="DI93" i="18"/>
  <c r="G94" i="18"/>
  <c r="H94" i="18"/>
  <c r="I94" i="18"/>
  <c r="J94" i="18"/>
  <c r="K94" i="18"/>
  <c r="L94" i="18"/>
  <c r="M94" i="18"/>
  <c r="N94" i="18"/>
  <c r="O94" i="18"/>
  <c r="P94" i="18"/>
  <c r="Q94" i="18"/>
  <c r="R94" i="18"/>
  <c r="S94" i="18"/>
  <c r="T94" i="18"/>
  <c r="U94" i="18"/>
  <c r="V94" i="18"/>
  <c r="W94" i="18"/>
  <c r="X94" i="18"/>
  <c r="Y94" i="18"/>
  <c r="Z94" i="18"/>
  <c r="AA94" i="18"/>
  <c r="AB94" i="18"/>
  <c r="AC94" i="18"/>
  <c r="AD94" i="18"/>
  <c r="AE94" i="18"/>
  <c r="AF94" i="18"/>
  <c r="AG94" i="18"/>
  <c r="AH94" i="18"/>
  <c r="AI94" i="18"/>
  <c r="AJ94" i="18"/>
  <c r="AK94" i="18"/>
  <c r="AL94" i="18"/>
  <c r="AM94" i="18"/>
  <c r="AN94" i="18"/>
  <c r="AO94" i="18"/>
  <c r="AP94" i="18"/>
  <c r="AQ94" i="18"/>
  <c r="AR94" i="18"/>
  <c r="AS94" i="18"/>
  <c r="AT94" i="18"/>
  <c r="AU94" i="18"/>
  <c r="AV94" i="18"/>
  <c r="AW94" i="18"/>
  <c r="AX94" i="18"/>
  <c r="AY94" i="18"/>
  <c r="AZ94" i="18"/>
  <c r="BA94" i="18"/>
  <c r="BB94" i="18"/>
  <c r="BC94" i="18"/>
  <c r="BD94" i="18"/>
  <c r="BE94" i="18"/>
  <c r="BF94" i="18"/>
  <c r="BG94" i="18"/>
  <c r="BH94" i="18"/>
  <c r="BI94" i="18"/>
  <c r="BJ94" i="18"/>
  <c r="BK94" i="18"/>
  <c r="BL94" i="18"/>
  <c r="BM94" i="18"/>
  <c r="BN94" i="18"/>
  <c r="BO94" i="18"/>
  <c r="BP94" i="18"/>
  <c r="BQ94" i="18"/>
  <c r="BR94" i="18"/>
  <c r="BS94" i="18"/>
  <c r="BT94" i="18"/>
  <c r="BU94" i="18"/>
  <c r="BV94" i="18"/>
  <c r="BW94" i="18"/>
  <c r="BX94" i="18"/>
  <c r="BY94" i="18"/>
  <c r="BZ94" i="18"/>
  <c r="CA94" i="18"/>
  <c r="CB94" i="18"/>
  <c r="CC94" i="18"/>
  <c r="CD94" i="18"/>
  <c r="CE94" i="18"/>
  <c r="CF94" i="18"/>
  <c r="CG94" i="18"/>
  <c r="CH94" i="18"/>
  <c r="CI94" i="18"/>
  <c r="CJ94" i="18"/>
  <c r="CK94" i="18"/>
  <c r="CL94" i="18"/>
  <c r="CM94" i="18"/>
  <c r="CN94" i="18"/>
  <c r="CO94" i="18"/>
  <c r="CP94" i="18"/>
  <c r="CQ94" i="18"/>
  <c r="CR94" i="18"/>
  <c r="CS94" i="18"/>
  <c r="CT94" i="18"/>
  <c r="CU94" i="18"/>
  <c r="CV94" i="18"/>
  <c r="CW94" i="18"/>
  <c r="CX94" i="18"/>
  <c r="CY94" i="18"/>
  <c r="CZ94" i="18"/>
  <c r="DA94" i="18"/>
  <c r="DB94" i="18"/>
  <c r="DC94" i="18"/>
  <c r="DD94" i="18"/>
  <c r="DE94" i="18"/>
  <c r="DF94" i="18"/>
  <c r="DG94" i="18"/>
  <c r="DH94" i="18"/>
  <c r="DI94" i="18"/>
  <c r="G95" i="18"/>
  <c r="H95" i="18"/>
  <c r="I95" i="18"/>
  <c r="J95" i="18"/>
  <c r="K95" i="18"/>
  <c r="L95" i="18"/>
  <c r="M95" i="18"/>
  <c r="N95" i="18"/>
  <c r="O95" i="18"/>
  <c r="P95" i="18"/>
  <c r="Q95" i="18"/>
  <c r="R95" i="18"/>
  <c r="S95" i="18"/>
  <c r="T95" i="18"/>
  <c r="U95" i="18"/>
  <c r="V95" i="18"/>
  <c r="W95" i="18"/>
  <c r="X95" i="18"/>
  <c r="Y95" i="18"/>
  <c r="Z95" i="18"/>
  <c r="AA95" i="18"/>
  <c r="AB95" i="18"/>
  <c r="AC95" i="18"/>
  <c r="AD95" i="18"/>
  <c r="AE95" i="18"/>
  <c r="AF95" i="18"/>
  <c r="AG95" i="18"/>
  <c r="AH95" i="18"/>
  <c r="AI95" i="18"/>
  <c r="AJ95" i="18"/>
  <c r="AK95" i="18"/>
  <c r="AL95" i="18"/>
  <c r="AM95" i="18"/>
  <c r="AN95" i="18"/>
  <c r="AO95" i="18"/>
  <c r="AP95" i="18"/>
  <c r="AQ95" i="18"/>
  <c r="AR95" i="18"/>
  <c r="AS95" i="18"/>
  <c r="AT95" i="18"/>
  <c r="AU95" i="18"/>
  <c r="AV95" i="18"/>
  <c r="AW95" i="18"/>
  <c r="AX95" i="18"/>
  <c r="AY95" i="18"/>
  <c r="AZ95" i="18"/>
  <c r="BA95" i="18"/>
  <c r="BB95" i="18"/>
  <c r="BC95" i="18"/>
  <c r="BD95" i="18"/>
  <c r="BE95" i="18"/>
  <c r="BF95" i="18"/>
  <c r="BG95" i="18"/>
  <c r="BH95" i="18"/>
  <c r="BI95" i="18"/>
  <c r="BJ95" i="18"/>
  <c r="BK95" i="18"/>
  <c r="BL95" i="18"/>
  <c r="BM95" i="18"/>
  <c r="BN95" i="18"/>
  <c r="BO95" i="18"/>
  <c r="BP95" i="18"/>
  <c r="BQ95" i="18"/>
  <c r="BR95" i="18"/>
  <c r="BS95" i="18"/>
  <c r="BT95" i="18"/>
  <c r="BU95" i="18"/>
  <c r="BV95" i="18"/>
  <c r="BW95" i="18"/>
  <c r="BX95" i="18"/>
  <c r="BY95" i="18"/>
  <c r="BZ95" i="18"/>
  <c r="CA95" i="18"/>
  <c r="CB95" i="18"/>
  <c r="CC95" i="18"/>
  <c r="CD95" i="18"/>
  <c r="CE95" i="18"/>
  <c r="CF95" i="18"/>
  <c r="CG95" i="18"/>
  <c r="CH95" i="18"/>
  <c r="CI95" i="18"/>
  <c r="CJ95" i="18"/>
  <c r="CK95" i="18"/>
  <c r="CL95" i="18"/>
  <c r="CM95" i="18"/>
  <c r="CN95" i="18"/>
  <c r="CO95" i="18"/>
  <c r="CP95" i="18"/>
  <c r="CQ95" i="18"/>
  <c r="CR95" i="18"/>
  <c r="CS95" i="18"/>
  <c r="CT95" i="18"/>
  <c r="CU95" i="18"/>
  <c r="CV95" i="18"/>
  <c r="CW95" i="18"/>
  <c r="CX95" i="18"/>
  <c r="CY95" i="18"/>
  <c r="CZ95" i="18"/>
  <c r="DA95" i="18"/>
  <c r="DB95" i="18"/>
  <c r="DC95" i="18"/>
  <c r="DD95" i="18"/>
  <c r="DE95" i="18"/>
  <c r="DF95" i="18"/>
  <c r="DG95" i="18"/>
  <c r="DH95" i="18"/>
  <c r="DI95" i="18"/>
  <c r="G96" i="18"/>
  <c r="H96" i="18"/>
  <c r="I96" i="18"/>
  <c r="J96" i="18"/>
  <c r="K96" i="18"/>
  <c r="L96" i="18"/>
  <c r="M96" i="18"/>
  <c r="N96" i="18"/>
  <c r="O96" i="18"/>
  <c r="P96" i="18"/>
  <c r="Q96" i="18"/>
  <c r="R96" i="18"/>
  <c r="S96" i="18"/>
  <c r="T96" i="18"/>
  <c r="U96" i="18"/>
  <c r="V96" i="18"/>
  <c r="W96" i="18"/>
  <c r="X96" i="18"/>
  <c r="Y96" i="18"/>
  <c r="Z96" i="18"/>
  <c r="AA96" i="18"/>
  <c r="AB96" i="18"/>
  <c r="AC96" i="18"/>
  <c r="AD96" i="18"/>
  <c r="AE96" i="18"/>
  <c r="AF96" i="18"/>
  <c r="AG96" i="18"/>
  <c r="AH96" i="18"/>
  <c r="AI96" i="18"/>
  <c r="AJ96" i="18"/>
  <c r="AK96" i="18"/>
  <c r="AL96" i="18"/>
  <c r="AM96" i="18"/>
  <c r="AN96" i="18"/>
  <c r="AO96" i="18"/>
  <c r="AP96" i="18"/>
  <c r="AQ96" i="18"/>
  <c r="AR96" i="18"/>
  <c r="AS96" i="18"/>
  <c r="AT96" i="18"/>
  <c r="AU96" i="18"/>
  <c r="AV96" i="18"/>
  <c r="AW96" i="18"/>
  <c r="AX96" i="18"/>
  <c r="AY96" i="18"/>
  <c r="AZ96" i="18"/>
  <c r="BA96" i="18"/>
  <c r="BB96" i="18"/>
  <c r="BC96" i="18"/>
  <c r="BD96" i="18"/>
  <c r="BE96" i="18"/>
  <c r="BF96" i="18"/>
  <c r="BG96" i="18"/>
  <c r="BH96" i="18"/>
  <c r="BI96" i="18"/>
  <c r="BJ96" i="18"/>
  <c r="BK96" i="18"/>
  <c r="BL96" i="18"/>
  <c r="BM96" i="18"/>
  <c r="BN96" i="18"/>
  <c r="BO96" i="18"/>
  <c r="BP96" i="18"/>
  <c r="BQ96" i="18"/>
  <c r="BR96" i="18"/>
  <c r="BS96" i="18"/>
  <c r="BT96" i="18"/>
  <c r="BU96" i="18"/>
  <c r="BV96" i="18"/>
  <c r="BW96" i="18"/>
  <c r="BX96" i="18"/>
  <c r="BY96" i="18"/>
  <c r="BZ96" i="18"/>
  <c r="CA96" i="18"/>
  <c r="CB96" i="18"/>
  <c r="CC96" i="18"/>
  <c r="CD96" i="18"/>
  <c r="CE96" i="18"/>
  <c r="CF96" i="18"/>
  <c r="CG96" i="18"/>
  <c r="CH96" i="18"/>
  <c r="CI96" i="18"/>
  <c r="CJ96" i="18"/>
  <c r="CK96" i="18"/>
  <c r="CL96" i="18"/>
  <c r="CM96" i="18"/>
  <c r="CN96" i="18"/>
  <c r="CO96" i="18"/>
  <c r="CP96" i="18"/>
  <c r="CQ96" i="18"/>
  <c r="CR96" i="18"/>
  <c r="CS96" i="18"/>
  <c r="CT96" i="18"/>
  <c r="CU96" i="18"/>
  <c r="CV96" i="18"/>
  <c r="CW96" i="18"/>
  <c r="CX96" i="18"/>
  <c r="CY96" i="18"/>
  <c r="CZ96" i="18"/>
  <c r="DA96" i="18"/>
  <c r="DB96" i="18"/>
  <c r="DC96" i="18"/>
  <c r="DD96" i="18"/>
  <c r="DE96" i="18"/>
  <c r="DF96" i="18"/>
  <c r="DG96" i="18"/>
  <c r="DH96" i="18"/>
  <c r="DI96" i="18"/>
  <c r="G97" i="18"/>
  <c r="H97" i="18"/>
  <c r="I97" i="18"/>
  <c r="J97" i="18"/>
  <c r="K97" i="18"/>
  <c r="L97" i="18"/>
  <c r="M97" i="18"/>
  <c r="N97" i="18"/>
  <c r="O97" i="18"/>
  <c r="P97" i="18"/>
  <c r="Q97" i="18"/>
  <c r="R97" i="18"/>
  <c r="S97" i="18"/>
  <c r="T97" i="18"/>
  <c r="U97" i="18"/>
  <c r="V97" i="18"/>
  <c r="W97" i="18"/>
  <c r="X97" i="18"/>
  <c r="Y97" i="18"/>
  <c r="Z97" i="18"/>
  <c r="AA97" i="18"/>
  <c r="AB97" i="18"/>
  <c r="AC97" i="18"/>
  <c r="AD97" i="18"/>
  <c r="AE97" i="18"/>
  <c r="AF97" i="18"/>
  <c r="AG97" i="18"/>
  <c r="AH97" i="18"/>
  <c r="AI97" i="18"/>
  <c r="AJ97" i="18"/>
  <c r="AK97" i="18"/>
  <c r="AL97" i="18"/>
  <c r="AM97" i="18"/>
  <c r="AN97" i="18"/>
  <c r="AO97" i="18"/>
  <c r="AP97" i="18"/>
  <c r="AQ97" i="18"/>
  <c r="AR97" i="18"/>
  <c r="AS97" i="18"/>
  <c r="AT97" i="18"/>
  <c r="AU97" i="18"/>
  <c r="AV97" i="18"/>
  <c r="AW97" i="18"/>
  <c r="AX97" i="18"/>
  <c r="AY97" i="18"/>
  <c r="AZ97" i="18"/>
  <c r="BA97" i="18"/>
  <c r="BB97" i="18"/>
  <c r="BC97" i="18"/>
  <c r="BD97" i="18"/>
  <c r="BE97" i="18"/>
  <c r="BF97" i="18"/>
  <c r="BG97" i="18"/>
  <c r="BH97" i="18"/>
  <c r="BI97" i="18"/>
  <c r="BJ97" i="18"/>
  <c r="BK97" i="18"/>
  <c r="BL97" i="18"/>
  <c r="BM97" i="18"/>
  <c r="BN97" i="18"/>
  <c r="BO97" i="18"/>
  <c r="BP97" i="18"/>
  <c r="BQ97" i="18"/>
  <c r="BR97" i="18"/>
  <c r="BS97" i="18"/>
  <c r="BT97" i="18"/>
  <c r="BU97" i="18"/>
  <c r="BV97" i="18"/>
  <c r="BW97" i="18"/>
  <c r="BX97" i="18"/>
  <c r="BY97" i="18"/>
  <c r="BZ97" i="18"/>
  <c r="CA97" i="18"/>
  <c r="CB97" i="18"/>
  <c r="CC97" i="18"/>
  <c r="CD97" i="18"/>
  <c r="CE97" i="18"/>
  <c r="CF97" i="18"/>
  <c r="CG97" i="18"/>
  <c r="CH97" i="18"/>
  <c r="CI97" i="18"/>
  <c r="CJ97" i="18"/>
  <c r="CK97" i="18"/>
  <c r="CL97" i="18"/>
  <c r="CM97" i="18"/>
  <c r="CN97" i="18"/>
  <c r="CO97" i="18"/>
  <c r="CP97" i="18"/>
  <c r="CQ97" i="18"/>
  <c r="CR97" i="18"/>
  <c r="CS97" i="18"/>
  <c r="CT97" i="18"/>
  <c r="CU97" i="18"/>
  <c r="CV97" i="18"/>
  <c r="CW97" i="18"/>
  <c r="CX97" i="18"/>
  <c r="CY97" i="18"/>
  <c r="CZ97" i="18"/>
  <c r="DA97" i="18"/>
  <c r="DB97" i="18"/>
  <c r="DC97" i="18"/>
  <c r="DD97" i="18"/>
  <c r="DE97" i="18"/>
  <c r="DF97" i="18"/>
  <c r="DG97" i="18"/>
  <c r="DH97" i="18"/>
  <c r="DI97" i="18"/>
  <c r="G98" i="18"/>
  <c r="H98" i="18"/>
  <c r="I98" i="18"/>
  <c r="J98" i="18"/>
  <c r="K98" i="18"/>
  <c r="L98" i="18"/>
  <c r="M98" i="18"/>
  <c r="N98" i="18"/>
  <c r="O98" i="18"/>
  <c r="P98" i="18"/>
  <c r="Q98" i="18"/>
  <c r="R98" i="18"/>
  <c r="S98" i="18"/>
  <c r="T98" i="18"/>
  <c r="U98" i="18"/>
  <c r="V98" i="18"/>
  <c r="W98" i="18"/>
  <c r="X98" i="18"/>
  <c r="Y98" i="18"/>
  <c r="Z98" i="18"/>
  <c r="AA98" i="18"/>
  <c r="AB98" i="18"/>
  <c r="AC98" i="18"/>
  <c r="AD98" i="18"/>
  <c r="AE98" i="18"/>
  <c r="AF98" i="18"/>
  <c r="AG98" i="18"/>
  <c r="AH98" i="18"/>
  <c r="AI98" i="18"/>
  <c r="AJ98" i="18"/>
  <c r="AK98" i="18"/>
  <c r="AL98" i="18"/>
  <c r="AM98" i="18"/>
  <c r="AN98" i="18"/>
  <c r="AO98" i="18"/>
  <c r="AP98" i="18"/>
  <c r="AQ98" i="18"/>
  <c r="AR98" i="18"/>
  <c r="AS98" i="18"/>
  <c r="AT98" i="18"/>
  <c r="AU98" i="18"/>
  <c r="AV98" i="18"/>
  <c r="AW98" i="18"/>
  <c r="AX98" i="18"/>
  <c r="AY98" i="18"/>
  <c r="AZ98" i="18"/>
  <c r="BA98" i="18"/>
  <c r="BB98" i="18"/>
  <c r="BC98" i="18"/>
  <c r="BD98" i="18"/>
  <c r="BE98" i="18"/>
  <c r="BF98" i="18"/>
  <c r="BG98" i="18"/>
  <c r="BH98" i="18"/>
  <c r="BI98" i="18"/>
  <c r="BJ98" i="18"/>
  <c r="BK98" i="18"/>
  <c r="BL98" i="18"/>
  <c r="BM98" i="18"/>
  <c r="BN98" i="18"/>
  <c r="BO98" i="18"/>
  <c r="BP98" i="18"/>
  <c r="BQ98" i="18"/>
  <c r="BR98" i="18"/>
  <c r="BS98" i="18"/>
  <c r="BT98" i="18"/>
  <c r="BU98" i="18"/>
  <c r="BV98" i="18"/>
  <c r="BW98" i="18"/>
  <c r="BX98" i="18"/>
  <c r="BY98" i="18"/>
  <c r="BZ98" i="18"/>
  <c r="CA98" i="18"/>
  <c r="CB98" i="18"/>
  <c r="CC98" i="18"/>
  <c r="CD98" i="18"/>
  <c r="CE98" i="18"/>
  <c r="CF98" i="18"/>
  <c r="CG98" i="18"/>
  <c r="CH98" i="18"/>
  <c r="CI98" i="18"/>
  <c r="CJ98" i="18"/>
  <c r="CK98" i="18"/>
  <c r="CL98" i="18"/>
  <c r="CM98" i="18"/>
  <c r="CN98" i="18"/>
  <c r="CO98" i="18"/>
  <c r="CP98" i="18"/>
  <c r="CQ98" i="18"/>
  <c r="CR98" i="18"/>
  <c r="CS98" i="18"/>
  <c r="CT98" i="18"/>
  <c r="CU98" i="18"/>
  <c r="CV98" i="18"/>
  <c r="CW98" i="18"/>
  <c r="CX98" i="18"/>
  <c r="CY98" i="18"/>
  <c r="CZ98" i="18"/>
  <c r="DA98" i="18"/>
  <c r="DB98" i="18"/>
  <c r="DC98" i="18"/>
  <c r="DD98" i="18"/>
  <c r="DE98" i="18"/>
  <c r="DF98" i="18"/>
  <c r="DG98" i="18"/>
  <c r="DH98" i="18"/>
  <c r="DI98" i="18"/>
  <c r="G99" i="18"/>
  <c r="H99" i="18"/>
  <c r="I99" i="18"/>
  <c r="J99" i="18"/>
  <c r="K99" i="18"/>
  <c r="L99" i="18"/>
  <c r="M99" i="18"/>
  <c r="N99" i="18"/>
  <c r="O99" i="18"/>
  <c r="P99" i="18"/>
  <c r="Q99" i="18"/>
  <c r="R99" i="18"/>
  <c r="S99" i="18"/>
  <c r="T99" i="18"/>
  <c r="U99" i="18"/>
  <c r="V99" i="18"/>
  <c r="W99" i="18"/>
  <c r="X99" i="18"/>
  <c r="Y99" i="18"/>
  <c r="Z99" i="18"/>
  <c r="AA99" i="18"/>
  <c r="AB99" i="18"/>
  <c r="AC99" i="18"/>
  <c r="AD99" i="18"/>
  <c r="AE99" i="18"/>
  <c r="AF99" i="18"/>
  <c r="AG99" i="18"/>
  <c r="AH99" i="18"/>
  <c r="AI99" i="18"/>
  <c r="AJ99" i="18"/>
  <c r="AK99" i="18"/>
  <c r="AL99" i="18"/>
  <c r="AM99" i="18"/>
  <c r="AN99" i="18"/>
  <c r="AO99" i="18"/>
  <c r="AP99" i="18"/>
  <c r="AQ99" i="18"/>
  <c r="AR99" i="18"/>
  <c r="AS99" i="18"/>
  <c r="AT99" i="18"/>
  <c r="AU99" i="18"/>
  <c r="AV99" i="18"/>
  <c r="AW99" i="18"/>
  <c r="AX99" i="18"/>
  <c r="AY99" i="18"/>
  <c r="AZ99" i="18"/>
  <c r="BA99" i="18"/>
  <c r="BB99" i="18"/>
  <c r="BC99" i="18"/>
  <c r="BD99" i="18"/>
  <c r="BE99" i="18"/>
  <c r="BF99" i="18"/>
  <c r="BG99" i="18"/>
  <c r="BH99" i="18"/>
  <c r="BI99" i="18"/>
  <c r="BJ99" i="18"/>
  <c r="BK99" i="18"/>
  <c r="BL99" i="18"/>
  <c r="BM99" i="18"/>
  <c r="BN99" i="18"/>
  <c r="BO99" i="18"/>
  <c r="BP99" i="18"/>
  <c r="BQ99" i="18"/>
  <c r="BR99" i="18"/>
  <c r="BS99" i="18"/>
  <c r="BT99" i="18"/>
  <c r="BU99" i="18"/>
  <c r="BV99" i="18"/>
  <c r="BW99" i="18"/>
  <c r="BX99" i="18"/>
  <c r="BY99" i="18"/>
  <c r="BZ99" i="18"/>
  <c r="CA99" i="18"/>
  <c r="CB99" i="18"/>
  <c r="CC99" i="18"/>
  <c r="CD99" i="18"/>
  <c r="CE99" i="18"/>
  <c r="CF99" i="18"/>
  <c r="CG99" i="18"/>
  <c r="CH99" i="18"/>
  <c r="CI99" i="18"/>
  <c r="CJ99" i="18"/>
  <c r="CK99" i="18"/>
  <c r="CL99" i="18"/>
  <c r="CM99" i="18"/>
  <c r="CN99" i="18"/>
  <c r="CO99" i="18"/>
  <c r="CP99" i="18"/>
  <c r="CQ99" i="18"/>
  <c r="CR99" i="18"/>
  <c r="CS99" i="18"/>
  <c r="CT99" i="18"/>
  <c r="CU99" i="18"/>
  <c r="CV99" i="18"/>
  <c r="CW99" i="18"/>
  <c r="CX99" i="18"/>
  <c r="CY99" i="18"/>
  <c r="CZ99" i="18"/>
  <c r="DA99" i="18"/>
  <c r="DB99" i="18"/>
  <c r="DC99" i="18"/>
  <c r="DD99" i="18"/>
  <c r="DE99" i="18"/>
  <c r="DF99" i="18"/>
  <c r="DG99" i="18"/>
  <c r="DH99" i="18"/>
  <c r="DI99" i="18"/>
  <c r="G100" i="18"/>
  <c r="H100" i="18"/>
  <c r="I100" i="18"/>
  <c r="J100" i="18"/>
  <c r="K100" i="18"/>
  <c r="L100" i="18"/>
  <c r="M100" i="18"/>
  <c r="N100" i="18"/>
  <c r="O100" i="18"/>
  <c r="P100" i="18"/>
  <c r="Q100" i="18"/>
  <c r="R100" i="18"/>
  <c r="S100" i="18"/>
  <c r="T100" i="18"/>
  <c r="U100" i="18"/>
  <c r="V100" i="18"/>
  <c r="W100" i="18"/>
  <c r="X100" i="18"/>
  <c r="Y100" i="18"/>
  <c r="Z100" i="18"/>
  <c r="AA100" i="18"/>
  <c r="AB100" i="18"/>
  <c r="AC100" i="18"/>
  <c r="AD100" i="18"/>
  <c r="AE100" i="18"/>
  <c r="AF100" i="18"/>
  <c r="AG100" i="18"/>
  <c r="AH100" i="18"/>
  <c r="AI100" i="18"/>
  <c r="AJ100" i="18"/>
  <c r="AK100" i="18"/>
  <c r="AL100" i="18"/>
  <c r="AM100" i="18"/>
  <c r="AN100" i="18"/>
  <c r="AO100" i="18"/>
  <c r="AP100" i="18"/>
  <c r="AQ100" i="18"/>
  <c r="AR100" i="18"/>
  <c r="AS100" i="18"/>
  <c r="AT100" i="18"/>
  <c r="AU100" i="18"/>
  <c r="AV100" i="18"/>
  <c r="AW100" i="18"/>
  <c r="AX100" i="18"/>
  <c r="AY100" i="18"/>
  <c r="AZ100" i="18"/>
  <c r="BA100" i="18"/>
  <c r="BB100" i="18"/>
  <c r="BC100" i="18"/>
  <c r="BD100" i="18"/>
  <c r="BE100" i="18"/>
  <c r="BF100" i="18"/>
  <c r="BG100" i="18"/>
  <c r="BH100" i="18"/>
  <c r="BI100" i="18"/>
  <c r="BJ100" i="18"/>
  <c r="BK100" i="18"/>
  <c r="BL100" i="18"/>
  <c r="BM100" i="18"/>
  <c r="BN100" i="18"/>
  <c r="BO100" i="18"/>
  <c r="BP100" i="18"/>
  <c r="BQ100" i="18"/>
  <c r="BR100" i="18"/>
  <c r="BS100" i="18"/>
  <c r="BT100" i="18"/>
  <c r="BU100" i="18"/>
  <c r="BV100" i="18"/>
  <c r="BW100" i="18"/>
  <c r="BX100" i="18"/>
  <c r="BY100" i="18"/>
  <c r="BZ100" i="18"/>
  <c r="CA100" i="18"/>
  <c r="CB100" i="18"/>
  <c r="CC100" i="18"/>
  <c r="CD100" i="18"/>
  <c r="CE100" i="18"/>
  <c r="CF100" i="18"/>
  <c r="CG100" i="18"/>
  <c r="CH100" i="18"/>
  <c r="CI100" i="18"/>
  <c r="CJ100" i="18"/>
  <c r="CK100" i="18"/>
  <c r="CL100" i="18"/>
  <c r="CM100" i="18"/>
  <c r="CN100" i="18"/>
  <c r="CO100" i="18"/>
  <c r="CP100" i="18"/>
  <c r="CQ100" i="18"/>
  <c r="CR100" i="18"/>
  <c r="CS100" i="18"/>
  <c r="CT100" i="18"/>
  <c r="CU100" i="18"/>
  <c r="CV100" i="18"/>
  <c r="CW100" i="18"/>
  <c r="CX100" i="18"/>
  <c r="CY100" i="18"/>
  <c r="CZ100" i="18"/>
  <c r="DA100" i="18"/>
  <c r="DB100" i="18"/>
  <c r="DC100" i="18"/>
  <c r="DD100" i="18"/>
  <c r="DE100" i="18"/>
  <c r="DF100" i="18"/>
  <c r="DG100" i="18"/>
  <c r="DH100" i="18"/>
  <c r="DI100" i="18"/>
  <c r="G101" i="18"/>
  <c r="H101" i="18"/>
  <c r="I101" i="18"/>
  <c r="J101" i="18"/>
  <c r="K101" i="18"/>
  <c r="L101" i="18"/>
  <c r="M101" i="18"/>
  <c r="N101" i="18"/>
  <c r="O101" i="18"/>
  <c r="P101" i="18"/>
  <c r="Q101" i="18"/>
  <c r="R101" i="18"/>
  <c r="S101" i="18"/>
  <c r="T101" i="18"/>
  <c r="U101" i="18"/>
  <c r="V101" i="18"/>
  <c r="W101" i="18"/>
  <c r="X101" i="18"/>
  <c r="Y101" i="18"/>
  <c r="Z101" i="18"/>
  <c r="AA101" i="18"/>
  <c r="AB101" i="18"/>
  <c r="AC101" i="18"/>
  <c r="AD101" i="18"/>
  <c r="AE101" i="18"/>
  <c r="AF101" i="18"/>
  <c r="AG101" i="18"/>
  <c r="AH101" i="18"/>
  <c r="AI101" i="18"/>
  <c r="AJ101" i="18"/>
  <c r="AK101" i="18"/>
  <c r="AL101" i="18"/>
  <c r="AM101" i="18"/>
  <c r="AN101" i="18"/>
  <c r="AO101" i="18"/>
  <c r="AP101" i="18"/>
  <c r="AQ101" i="18"/>
  <c r="AR101" i="18"/>
  <c r="AS101" i="18"/>
  <c r="AT101" i="18"/>
  <c r="AU101" i="18"/>
  <c r="AV101" i="18"/>
  <c r="AW101" i="18"/>
  <c r="AX101" i="18"/>
  <c r="AY101" i="18"/>
  <c r="AZ101" i="18"/>
  <c r="BA101" i="18"/>
  <c r="BB101" i="18"/>
  <c r="BC101" i="18"/>
  <c r="BD101" i="18"/>
  <c r="BE101" i="18"/>
  <c r="BF101" i="18"/>
  <c r="BG101" i="18"/>
  <c r="BH101" i="18"/>
  <c r="BI101" i="18"/>
  <c r="BJ101" i="18"/>
  <c r="BK101" i="18"/>
  <c r="BL101" i="18"/>
  <c r="BM101" i="18"/>
  <c r="BN101" i="18"/>
  <c r="BO101" i="18"/>
  <c r="BP101" i="18"/>
  <c r="BQ101" i="18"/>
  <c r="BR101" i="18"/>
  <c r="BS101" i="18"/>
  <c r="BT101" i="18"/>
  <c r="BU101" i="18"/>
  <c r="BV101" i="18"/>
  <c r="BW101" i="18"/>
  <c r="BX101" i="18"/>
  <c r="BY101" i="18"/>
  <c r="BZ101" i="18"/>
  <c r="CA101" i="18"/>
  <c r="CB101" i="18"/>
  <c r="CC101" i="18"/>
  <c r="CD101" i="18"/>
  <c r="CE101" i="18"/>
  <c r="CF101" i="18"/>
  <c r="CG101" i="18"/>
  <c r="CH101" i="18"/>
  <c r="CI101" i="18"/>
  <c r="CJ101" i="18"/>
  <c r="CK101" i="18"/>
  <c r="CL101" i="18"/>
  <c r="CM101" i="18"/>
  <c r="CN101" i="18"/>
  <c r="CO101" i="18"/>
  <c r="CP101" i="18"/>
  <c r="CQ101" i="18"/>
  <c r="CR101" i="18"/>
  <c r="CS101" i="18"/>
  <c r="CT101" i="18"/>
  <c r="CU101" i="18"/>
  <c r="CV101" i="18"/>
  <c r="CW101" i="18"/>
  <c r="CX101" i="18"/>
  <c r="CY101" i="18"/>
  <c r="CZ101" i="18"/>
  <c r="DA101" i="18"/>
  <c r="DB101" i="18"/>
  <c r="DC101" i="18"/>
  <c r="DD101" i="18"/>
  <c r="DE101" i="18"/>
  <c r="DF101" i="18"/>
  <c r="DG101" i="18"/>
  <c r="DH101" i="18"/>
  <c r="DI101" i="18"/>
  <c r="G102" i="18"/>
  <c r="H102" i="18"/>
  <c r="I102" i="18"/>
  <c r="J102" i="18"/>
  <c r="K102" i="18"/>
  <c r="L102" i="18"/>
  <c r="M102" i="18"/>
  <c r="N102" i="18"/>
  <c r="O102" i="18"/>
  <c r="P102" i="18"/>
  <c r="Q102" i="18"/>
  <c r="R102" i="18"/>
  <c r="S102" i="18"/>
  <c r="T102" i="18"/>
  <c r="U102" i="18"/>
  <c r="V102" i="18"/>
  <c r="W102" i="18"/>
  <c r="X102" i="18"/>
  <c r="Y102" i="18"/>
  <c r="Z102" i="18"/>
  <c r="AA102" i="18"/>
  <c r="AB102" i="18"/>
  <c r="AC102" i="18"/>
  <c r="AD102" i="18"/>
  <c r="AE102" i="18"/>
  <c r="AF102" i="18"/>
  <c r="AG102" i="18"/>
  <c r="AH102" i="18"/>
  <c r="AI102" i="18"/>
  <c r="AJ102" i="18"/>
  <c r="AK102" i="18"/>
  <c r="AL102" i="18"/>
  <c r="AM102" i="18"/>
  <c r="AN102" i="18"/>
  <c r="AO102" i="18"/>
  <c r="AP102" i="18"/>
  <c r="AQ102" i="18"/>
  <c r="AR102" i="18"/>
  <c r="AS102" i="18"/>
  <c r="AT102" i="18"/>
  <c r="AU102" i="18"/>
  <c r="AV102" i="18"/>
  <c r="AW102" i="18"/>
  <c r="AX102" i="18"/>
  <c r="AY102" i="18"/>
  <c r="AZ102" i="18"/>
  <c r="BA102" i="18"/>
  <c r="BB102" i="18"/>
  <c r="BC102" i="18"/>
  <c r="BD102" i="18"/>
  <c r="BE102" i="18"/>
  <c r="BF102" i="18"/>
  <c r="BG102" i="18"/>
  <c r="BH102" i="18"/>
  <c r="BI102" i="18"/>
  <c r="BJ102" i="18"/>
  <c r="BK102" i="18"/>
  <c r="BL102" i="18"/>
  <c r="BM102" i="18"/>
  <c r="BN102" i="18"/>
  <c r="BO102" i="18"/>
  <c r="BP102" i="18"/>
  <c r="BQ102" i="18"/>
  <c r="BR102" i="18"/>
  <c r="BS102" i="18"/>
  <c r="BT102" i="18"/>
  <c r="BU102" i="18"/>
  <c r="BV102" i="18"/>
  <c r="BW102" i="18"/>
  <c r="BX102" i="18"/>
  <c r="BY102" i="18"/>
  <c r="BZ102" i="18"/>
  <c r="CA102" i="18"/>
  <c r="CB102" i="18"/>
  <c r="CC102" i="18"/>
  <c r="CD102" i="18"/>
  <c r="CE102" i="18"/>
  <c r="CF102" i="18"/>
  <c r="CG102" i="18"/>
  <c r="CH102" i="18"/>
  <c r="CI102" i="18"/>
  <c r="CJ102" i="18"/>
  <c r="CK102" i="18"/>
  <c r="CL102" i="18"/>
  <c r="CM102" i="18"/>
  <c r="CN102" i="18"/>
  <c r="CO102" i="18"/>
  <c r="CP102" i="18"/>
  <c r="CQ102" i="18"/>
  <c r="CR102" i="18"/>
  <c r="CS102" i="18"/>
  <c r="CT102" i="18"/>
  <c r="CU102" i="18"/>
  <c r="CV102" i="18"/>
  <c r="CW102" i="18"/>
  <c r="CX102" i="18"/>
  <c r="CY102" i="18"/>
  <c r="CZ102" i="18"/>
  <c r="DA102" i="18"/>
  <c r="DB102" i="18"/>
  <c r="DC102" i="18"/>
  <c r="DD102" i="18"/>
  <c r="DE102" i="18"/>
  <c r="DF102" i="18"/>
  <c r="DG102" i="18"/>
  <c r="DH102" i="18"/>
  <c r="DI102" i="18"/>
  <c r="G103" i="18"/>
  <c r="H103" i="18"/>
  <c r="I103" i="18"/>
  <c r="J103" i="18"/>
  <c r="K103" i="18"/>
  <c r="L103" i="18"/>
  <c r="M103" i="18"/>
  <c r="N103" i="18"/>
  <c r="O103" i="18"/>
  <c r="P103" i="18"/>
  <c r="Q103" i="18"/>
  <c r="R103" i="18"/>
  <c r="S103" i="18"/>
  <c r="T103" i="18"/>
  <c r="U103" i="18"/>
  <c r="V103" i="18"/>
  <c r="W103" i="18"/>
  <c r="X103" i="18"/>
  <c r="Y103" i="18"/>
  <c r="Z103" i="18"/>
  <c r="AA103" i="18"/>
  <c r="AB103" i="18"/>
  <c r="AC103" i="18"/>
  <c r="AD103" i="18"/>
  <c r="AE103" i="18"/>
  <c r="AF103" i="18"/>
  <c r="AG103" i="18"/>
  <c r="AH103" i="18"/>
  <c r="AI103" i="18"/>
  <c r="AJ103" i="18"/>
  <c r="AK103" i="18"/>
  <c r="AL103" i="18"/>
  <c r="AM103" i="18"/>
  <c r="AN103" i="18"/>
  <c r="AO103" i="18"/>
  <c r="AP103" i="18"/>
  <c r="AQ103" i="18"/>
  <c r="AR103" i="18"/>
  <c r="AS103" i="18"/>
  <c r="AT103" i="18"/>
  <c r="AU103" i="18"/>
  <c r="AV103" i="18"/>
  <c r="AW103" i="18"/>
  <c r="AX103" i="18"/>
  <c r="AY103" i="18"/>
  <c r="AZ103" i="18"/>
  <c r="BA103" i="18"/>
  <c r="BB103" i="18"/>
  <c r="BC103" i="18"/>
  <c r="BD103" i="18"/>
  <c r="BE103" i="18"/>
  <c r="BF103" i="18"/>
  <c r="BG103" i="18"/>
  <c r="BH103" i="18"/>
  <c r="BI103" i="18"/>
  <c r="BJ103" i="18"/>
  <c r="BK103" i="18"/>
  <c r="BL103" i="18"/>
  <c r="BM103" i="18"/>
  <c r="BN103" i="18"/>
  <c r="BO103" i="18"/>
  <c r="BP103" i="18"/>
  <c r="BQ103" i="18"/>
  <c r="BR103" i="18"/>
  <c r="BS103" i="18"/>
  <c r="BT103" i="18"/>
  <c r="BU103" i="18"/>
  <c r="BV103" i="18"/>
  <c r="BW103" i="18"/>
  <c r="BX103" i="18"/>
  <c r="BY103" i="18"/>
  <c r="BZ103" i="18"/>
  <c r="CA103" i="18"/>
  <c r="CB103" i="18"/>
  <c r="CC103" i="18"/>
  <c r="CD103" i="18"/>
  <c r="CE103" i="18"/>
  <c r="CF103" i="18"/>
  <c r="CG103" i="18"/>
  <c r="CH103" i="18"/>
  <c r="CI103" i="18"/>
  <c r="CJ103" i="18"/>
  <c r="CK103" i="18"/>
  <c r="CL103" i="18"/>
  <c r="CM103" i="18"/>
  <c r="CN103" i="18"/>
  <c r="CO103" i="18"/>
  <c r="CP103" i="18"/>
  <c r="CQ103" i="18"/>
  <c r="CR103" i="18"/>
  <c r="CS103" i="18"/>
  <c r="CT103" i="18"/>
  <c r="CU103" i="18"/>
  <c r="CV103" i="18"/>
  <c r="CW103" i="18"/>
  <c r="CX103" i="18"/>
  <c r="CY103" i="18"/>
  <c r="CZ103" i="18"/>
  <c r="DA103" i="18"/>
  <c r="DB103" i="18"/>
  <c r="DC103" i="18"/>
  <c r="DD103" i="18"/>
  <c r="DE103" i="18"/>
  <c r="DF103" i="18"/>
  <c r="DG103" i="18"/>
  <c r="DH103" i="18"/>
  <c r="DI103" i="18"/>
  <c r="G104" i="18"/>
  <c r="H104" i="18"/>
  <c r="I104" i="18"/>
  <c r="J104" i="18"/>
  <c r="K104" i="18"/>
  <c r="L104" i="18"/>
  <c r="M104" i="18"/>
  <c r="N104" i="18"/>
  <c r="O104" i="18"/>
  <c r="P104" i="18"/>
  <c r="Q104" i="18"/>
  <c r="R104" i="18"/>
  <c r="S104" i="18"/>
  <c r="T104" i="18"/>
  <c r="U104" i="18"/>
  <c r="V104" i="18"/>
  <c r="W104" i="18"/>
  <c r="X104" i="18"/>
  <c r="Y104" i="18"/>
  <c r="Z104" i="18"/>
  <c r="AA104" i="18"/>
  <c r="AB104" i="18"/>
  <c r="AC104" i="18"/>
  <c r="AD104" i="18"/>
  <c r="AE104" i="18"/>
  <c r="AF104" i="18"/>
  <c r="AG104" i="18"/>
  <c r="AH104" i="18"/>
  <c r="AI104" i="18"/>
  <c r="AJ104" i="18"/>
  <c r="AK104" i="18"/>
  <c r="AL104" i="18"/>
  <c r="AM104" i="18"/>
  <c r="AN104" i="18"/>
  <c r="AO104" i="18"/>
  <c r="AP104" i="18"/>
  <c r="AQ104" i="18"/>
  <c r="AR104" i="18"/>
  <c r="AS104" i="18"/>
  <c r="AT104" i="18"/>
  <c r="AU104" i="18"/>
  <c r="AV104" i="18"/>
  <c r="AW104" i="18"/>
  <c r="AX104" i="18"/>
  <c r="AY104" i="18"/>
  <c r="AZ104" i="18"/>
  <c r="BA104" i="18"/>
  <c r="BB104" i="18"/>
  <c r="BC104" i="18"/>
  <c r="BD104" i="18"/>
  <c r="BE104" i="18"/>
  <c r="BF104" i="18"/>
  <c r="BG104" i="18"/>
  <c r="BH104" i="18"/>
  <c r="BI104" i="18"/>
  <c r="BJ104" i="18"/>
  <c r="BK104" i="18"/>
  <c r="BL104" i="18"/>
  <c r="BM104" i="18"/>
  <c r="BN104" i="18"/>
  <c r="BO104" i="18"/>
  <c r="BP104" i="18"/>
  <c r="BQ104" i="18"/>
  <c r="BR104" i="18"/>
  <c r="BS104" i="18"/>
  <c r="BT104" i="18"/>
  <c r="BU104" i="18"/>
  <c r="BV104" i="18"/>
  <c r="BW104" i="18"/>
  <c r="BX104" i="18"/>
  <c r="BY104" i="18"/>
  <c r="BZ104" i="18"/>
  <c r="CA104" i="18"/>
  <c r="CB104" i="18"/>
  <c r="CC104" i="18"/>
  <c r="CD104" i="18"/>
  <c r="CE104" i="18"/>
  <c r="CF104" i="18"/>
  <c r="CG104" i="18"/>
  <c r="CH104" i="18"/>
  <c r="CI104" i="18"/>
  <c r="CJ104" i="18"/>
  <c r="CK104" i="18"/>
  <c r="CL104" i="18"/>
  <c r="CM104" i="18"/>
  <c r="CN104" i="18"/>
  <c r="CO104" i="18"/>
  <c r="CP104" i="18"/>
  <c r="CQ104" i="18"/>
  <c r="CR104" i="18"/>
  <c r="CS104" i="18"/>
  <c r="CT104" i="18"/>
  <c r="CU104" i="18"/>
  <c r="CV104" i="18"/>
  <c r="CW104" i="18"/>
  <c r="CX104" i="18"/>
  <c r="CY104" i="18"/>
  <c r="CZ104" i="18"/>
  <c r="DA104" i="18"/>
  <c r="DB104" i="18"/>
  <c r="DC104" i="18"/>
  <c r="DD104" i="18"/>
  <c r="DE104" i="18"/>
  <c r="DF104" i="18"/>
  <c r="DG104" i="18"/>
  <c r="DH104" i="18"/>
  <c r="DI104" i="18"/>
  <c r="G105" i="18"/>
  <c r="H105" i="18"/>
  <c r="I105" i="18"/>
  <c r="J105" i="18"/>
  <c r="K105" i="18"/>
  <c r="L105" i="18"/>
  <c r="M105" i="18"/>
  <c r="N105" i="18"/>
  <c r="O105" i="18"/>
  <c r="P105" i="18"/>
  <c r="Q105" i="18"/>
  <c r="R105" i="18"/>
  <c r="S105" i="18"/>
  <c r="T105" i="18"/>
  <c r="U105" i="18"/>
  <c r="V105" i="18"/>
  <c r="W105" i="18"/>
  <c r="X105" i="18"/>
  <c r="Y105" i="18"/>
  <c r="Z105" i="18"/>
  <c r="AA105" i="18"/>
  <c r="AB105" i="18"/>
  <c r="AC105" i="18"/>
  <c r="AD105" i="18"/>
  <c r="AE105" i="18"/>
  <c r="AF105" i="18"/>
  <c r="AG105" i="18"/>
  <c r="AH105" i="18"/>
  <c r="AI105" i="18"/>
  <c r="AJ105" i="18"/>
  <c r="AK105" i="18"/>
  <c r="AL105" i="18"/>
  <c r="AM105" i="18"/>
  <c r="AN105" i="18"/>
  <c r="AO105" i="18"/>
  <c r="AP105" i="18"/>
  <c r="AQ105" i="18"/>
  <c r="AR105" i="18"/>
  <c r="AS105" i="18"/>
  <c r="AT105" i="18"/>
  <c r="AU105" i="18"/>
  <c r="AV105" i="18"/>
  <c r="AW105" i="18"/>
  <c r="AX105" i="18"/>
  <c r="AY105" i="18"/>
  <c r="AZ105" i="18"/>
  <c r="BA105" i="18"/>
  <c r="BB105" i="18"/>
  <c r="BC105" i="18"/>
  <c r="BD105" i="18"/>
  <c r="BE105" i="18"/>
  <c r="BF105" i="18"/>
  <c r="BG105" i="18"/>
  <c r="BH105" i="18"/>
  <c r="BI105" i="18"/>
  <c r="BJ105" i="18"/>
  <c r="BK105" i="18"/>
  <c r="BL105" i="18"/>
  <c r="BM105" i="18"/>
  <c r="BN105" i="18"/>
  <c r="BO105" i="18"/>
  <c r="BP105" i="18"/>
  <c r="BQ105" i="18"/>
  <c r="BR105" i="18"/>
  <c r="BS105" i="18"/>
  <c r="BT105" i="18"/>
  <c r="BU105" i="18"/>
  <c r="BV105" i="18"/>
  <c r="BW105" i="18"/>
  <c r="BX105" i="18"/>
  <c r="BY105" i="18"/>
  <c r="BZ105" i="18"/>
  <c r="CA105" i="18"/>
  <c r="CB105" i="18"/>
  <c r="CC105" i="18"/>
  <c r="CD105" i="18"/>
  <c r="CE105" i="18"/>
  <c r="CF105" i="18"/>
  <c r="CG105" i="18"/>
  <c r="CH105" i="18"/>
  <c r="CI105" i="18"/>
  <c r="CJ105" i="18"/>
  <c r="CK105" i="18"/>
  <c r="CL105" i="18"/>
  <c r="CM105" i="18"/>
  <c r="CN105" i="18"/>
  <c r="CO105" i="18"/>
  <c r="CP105" i="18"/>
  <c r="CQ105" i="18"/>
  <c r="CR105" i="18"/>
  <c r="CS105" i="18"/>
  <c r="CT105" i="18"/>
  <c r="CU105" i="18"/>
  <c r="CV105" i="18"/>
  <c r="CW105" i="18"/>
  <c r="CX105" i="18"/>
  <c r="CY105" i="18"/>
  <c r="CZ105" i="18"/>
  <c r="DA105" i="18"/>
  <c r="DB105" i="18"/>
  <c r="DC105" i="18"/>
  <c r="DD105" i="18"/>
  <c r="DE105" i="18"/>
  <c r="DF105" i="18"/>
  <c r="DG105" i="18"/>
  <c r="DH105" i="18"/>
  <c r="DI105" i="18"/>
  <c r="G106" i="18"/>
  <c r="H106" i="18"/>
  <c r="I106" i="18"/>
  <c r="J106" i="18"/>
  <c r="K106" i="18"/>
  <c r="L106" i="18"/>
  <c r="M106" i="18"/>
  <c r="N106" i="18"/>
  <c r="O106" i="18"/>
  <c r="P106" i="18"/>
  <c r="Q106" i="18"/>
  <c r="R106" i="18"/>
  <c r="S106" i="18"/>
  <c r="T106" i="18"/>
  <c r="U106" i="18"/>
  <c r="V106" i="18"/>
  <c r="W106" i="18"/>
  <c r="X106" i="18"/>
  <c r="Y106" i="18"/>
  <c r="Z106" i="18"/>
  <c r="AA106" i="18"/>
  <c r="AB106" i="18"/>
  <c r="AC106" i="18"/>
  <c r="AD106" i="18"/>
  <c r="AE106" i="18"/>
  <c r="AF106" i="18"/>
  <c r="AG106" i="18"/>
  <c r="AH106" i="18"/>
  <c r="AI106" i="18"/>
  <c r="AJ106" i="18"/>
  <c r="AK106" i="18"/>
  <c r="AL106" i="18"/>
  <c r="AM106" i="18"/>
  <c r="AN106" i="18"/>
  <c r="AO106" i="18"/>
  <c r="AP106" i="18"/>
  <c r="AQ106" i="18"/>
  <c r="AR106" i="18"/>
  <c r="AS106" i="18"/>
  <c r="AT106" i="18"/>
  <c r="AU106" i="18"/>
  <c r="AV106" i="18"/>
  <c r="AW106" i="18"/>
  <c r="AX106" i="18"/>
  <c r="AY106" i="18"/>
  <c r="AZ106" i="18"/>
  <c r="BA106" i="18"/>
  <c r="BB106" i="18"/>
  <c r="BC106" i="18"/>
  <c r="BD106" i="18"/>
  <c r="BE106" i="18"/>
  <c r="BF106" i="18"/>
  <c r="BG106" i="18"/>
  <c r="BH106" i="18"/>
  <c r="BI106" i="18"/>
  <c r="BJ106" i="18"/>
  <c r="BK106" i="18"/>
  <c r="BL106" i="18"/>
  <c r="BM106" i="18"/>
  <c r="BN106" i="18"/>
  <c r="BO106" i="18"/>
  <c r="BP106" i="18"/>
  <c r="BQ106" i="18"/>
  <c r="BR106" i="18"/>
  <c r="BS106" i="18"/>
  <c r="BT106" i="18"/>
  <c r="BU106" i="18"/>
  <c r="BV106" i="18"/>
  <c r="BW106" i="18"/>
  <c r="BX106" i="18"/>
  <c r="BY106" i="18"/>
  <c r="BZ106" i="18"/>
  <c r="CA106" i="18"/>
  <c r="CB106" i="18"/>
  <c r="CC106" i="18"/>
  <c r="CD106" i="18"/>
  <c r="CE106" i="18"/>
  <c r="CF106" i="18"/>
  <c r="CG106" i="18"/>
  <c r="CH106" i="18"/>
  <c r="CI106" i="18"/>
  <c r="CJ106" i="18"/>
  <c r="CK106" i="18"/>
  <c r="CL106" i="18"/>
  <c r="CM106" i="18"/>
  <c r="CN106" i="18"/>
  <c r="CO106" i="18"/>
  <c r="CP106" i="18"/>
  <c r="CQ106" i="18"/>
  <c r="CR106" i="18"/>
  <c r="CS106" i="18"/>
  <c r="CT106" i="18"/>
  <c r="CU106" i="18"/>
  <c r="CV106" i="18"/>
  <c r="CW106" i="18"/>
  <c r="CX106" i="18"/>
  <c r="CY106" i="18"/>
  <c r="CZ106" i="18"/>
  <c r="DA106" i="18"/>
  <c r="DB106" i="18"/>
  <c r="DC106" i="18"/>
  <c r="DD106" i="18"/>
  <c r="DE106" i="18"/>
  <c r="DF106" i="18"/>
  <c r="DG106" i="18"/>
  <c r="DH106" i="18"/>
  <c r="DI106" i="18"/>
  <c r="G107" i="18"/>
  <c r="H107" i="18"/>
  <c r="I107" i="18"/>
  <c r="J107" i="18"/>
  <c r="K107" i="18"/>
  <c r="L107" i="18"/>
  <c r="M107" i="18"/>
  <c r="N107" i="18"/>
  <c r="O107" i="18"/>
  <c r="P107" i="18"/>
  <c r="Q107" i="18"/>
  <c r="R107" i="18"/>
  <c r="S107" i="18"/>
  <c r="T107" i="18"/>
  <c r="U107" i="18"/>
  <c r="V107" i="18"/>
  <c r="W107" i="18"/>
  <c r="X107" i="18"/>
  <c r="Y107" i="18"/>
  <c r="Z107" i="18"/>
  <c r="AA107" i="18"/>
  <c r="AB107" i="18"/>
  <c r="AC107" i="18"/>
  <c r="AD107" i="18"/>
  <c r="AE107" i="18"/>
  <c r="AF107" i="18"/>
  <c r="AG107" i="18"/>
  <c r="AH107" i="18"/>
  <c r="AI107" i="18"/>
  <c r="AJ107" i="18"/>
  <c r="AK107" i="18"/>
  <c r="AL107" i="18"/>
  <c r="AM107" i="18"/>
  <c r="AN107" i="18"/>
  <c r="AO107" i="18"/>
  <c r="AP107" i="18"/>
  <c r="AQ107" i="18"/>
  <c r="AR107" i="18"/>
  <c r="AS107" i="18"/>
  <c r="AT107" i="18"/>
  <c r="AU107" i="18"/>
  <c r="AV107" i="18"/>
  <c r="AW107" i="18"/>
  <c r="AX107" i="18"/>
  <c r="AY107" i="18"/>
  <c r="AZ107" i="18"/>
  <c r="BA107" i="18"/>
  <c r="BB107" i="18"/>
  <c r="BC107" i="18"/>
  <c r="BD107" i="18"/>
  <c r="BE107" i="18"/>
  <c r="BF107" i="18"/>
  <c r="BG107" i="18"/>
  <c r="BH107" i="18"/>
  <c r="BI107" i="18"/>
  <c r="BJ107" i="18"/>
  <c r="BK107" i="18"/>
  <c r="BL107" i="18"/>
  <c r="BM107" i="18"/>
  <c r="BN107" i="18"/>
  <c r="BO107" i="18"/>
  <c r="BP107" i="18"/>
  <c r="BQ107" i="18"/>
  <c r="BR107" i="18"/>
  <c r="BS107" i="18"/>
  <c r="BT107" i="18"/>
  <c r="BU107" i="18"/>
  <c r="BV107" i="18"/>
  <c r="BW107" i="18"/>
  <c r="BX107" i="18"/>
  <c r="BY107" i="18"/>
  <c r="BZ107" i="18"/>
  <c r="CA107" i="18"/>
  <c r="CB107" i="18"/>
  <c r="CC107" i="18"/>
  <c r="CD107" i="18"/>
  <c r="CE107" i="18"/>
  <c r="CF107" i="18"/>
  <c r="CG107" i="18"/>
  <c r="CH107" i="18"/>
  <c r="CI107" i="18"/>
  <c r="CJ107" i="18"/>
  <c r="CK107" i="18"/>
  <c r="CL107" i="18"/>
  <c r="CM107" i="18"/>
  <c r="CN107" i="18"/>
  <c r="CO107" i="18"/>
  <c r="CP107" i="18"/>
  <c r="CQ107" i="18"/>
  <c r="CR107" i="18"/>
  <c r="CS107" i="18"/>
  <c r="CT107" i="18"/>
  <c r="CU107" i="18"/>
  <c r="CV107" i="18"/>
  <c r="CW107" i="18"/>
  <c r="CX107" i="18"/>
  <c r="CY107" i="18"/>
  <c r="CZ107" i="18"/>
  <c r="DA107" i="18"/>
  <c r="DB107" i="18"/>
  <c r="DC107" i="18"/>
  <c r="DD107" i="18"/>
  <c r="DE107" i="18"/>
  <c r="DF107" i="18"/>
  <c r="DG107" i="18"/>
  <c r="DH107" i="18"/>
  <c r="DI107" i="18"/>
  <c r="G108" i="18"/>
  <c r="H108" i="18"/>
  <c r="I108" i="18"/>
  <c r="J108" i="18"/>
  <c r="K108" i="18"/>
  <c r="L108" i="18"/>
  <c r="M108" i="18"/>
  <c r="N108" i="18"/>
  <c r="O108" i="18"/>
  <c r="P108" i="18"/>
  <c r="Q108" i="18"/>
  <c r="R108" i="18"/>
  <c r="S108" i="18"/>
  <c r="T108" i="18"/>
  <c r="U108" i="18"/>
  <c r="V108" i="18"/>
  <c r="W108" i="18"/>
  <c r="X108" i="18"/>
  <c r="Y108" i="18"/>
  <c r="Z108" i="18"/>
  <c r="AA108" i="18"/>
  <c r="AB108" i="18"/>
  <c r="AC108" i="18"/>
  <c r="AD108" i="18"/>
  <c r="AE108" i="18"/>
  <c r="AF108" i="18"/>
  <c r="AG108" i="18"/>
  <c r="AH108" i="18"/>
  <c r="AI108" i="18"/>
  <c r="AJ108" i="18"/>
  <c r="AK108" i="18"/>
  <c r="AL108" i="18"/>
  <c r="AM108" i="18"/>
  <c r="AN108" i="18"/>
  <c r="AO108" i="18"/>
  <c r="AP108" i="18"/>
  <c r="AQ108" i="18"/>
  <c r="AR108" i="18"/>
  <c r="AS108" i="18"/>
  <c r="AT108" i="18"/>
  <c r="AU108" i="18"/>
  <c r="AV108" i="18"/>
  <c r="AW108" i="18"/>
  <c r="AX108" i="18"/>
  <c r="AY108" i="18"/>
  <c r="AZ108" i="18"/>
  <c r="BA108" i="18"/>
  <c r="BB108" i="18"/>
  <c r="BC108" i="18"/>
  <c r="BD108" i="18"/>
  <c r="BE108" i="18"/>
  <c r="BF108" i="18"/>
  <c r="BG108" i="18"/>
  <c r="BH108" i="18"/>
  <c r="BI108" i="18"/>
  <c r="BJ108" i="18"/>
  <c r="BK108" i="18"/>
  <c r="BL108" i="18"/>
  <c r="BM108" i="18"/>
  <c r="BN108" i="18"/>
  <c r="BO108" i="18"/>
  <c r="BP108" i="18"/>
  <c r="BQ108" i="18"/>
  <c r="BR108" i="18"/>
  <c r="BS108" i="18"/>
  <c r="BT108" i="18"/>
  <c r="BU108" i="18"/>
  <c r="BV108" i="18"/>
  <c r="BW108" i="18"/>
  <c r="BX108" i="18"/>
  <c r="BY108" i="18"/>
  <c r="BZ108" i="18"/>
  <c r="CA108" i="18"/>
  <c r="CB108" i="18"/>
  <c r="CC108" i="18"/>
  <c r="CD108" i="18"/>
  <c r="CE108" i="18"/>
  <c r="CF108" i="18"/>
  <c r="CG108" i="18"/>
  <c r="CH108" i="18"/>
  <c r="CI108" i="18"/>
  <c r="CJ108" i="18"/>
  <c r="CK108" i="18"/>
  <c r="CL108" i="18"/>
  <c r="CM108" i="18"/>
  <c r="CN108" i="18"/>
  <c r="CO108" i="18"/>
  <c r="CP108" i="18"/>
  <c r="CQ108" i="18"/>
  <c r="CR108" i="18"/>
  <c r="CS108" i="18"/>
  <c r="CT108" i="18"/>
  <c r="CU108" i="18"/>
  <c r="CV108" i="18"/>
  <c r="CW108" i="18"/>
  <c r="CX108" i="18"/>
  <c r="CY108" i="18"/>
  <c r="CZ108" i="18"/>
  <c r="DA108" i="18"/>
  <c r="DB108" i="18"/>
  <c r="DC108" i="18"/>
  <c r="DD108" i="18"/>
  <c r="DE108" i="18"/>
  <c r="DF108" i="18"/>
  <c r="DG108" i="18"/>
  <c r="DH108" i="18"/>
  <c r="DI108" i="18"/>
  <c r="G109" i="18"/>
  <c r="H109" i="18"/>
  <c r="I109" i="18"/>
  <c r="J109" i="18"/>
  <c r="K109" i="18"/>
  <c r="L109" i="18"/>
  <c r="M109" i="18"/>
  <c r="N109" i="18"/>
  <c r="O109" i="18"/>
  <c r="P109" i="18"/>
  <c r="Q109" i="18"/>
  <c r="R109" i="18"/>
  <c r="S109" i="18"/>
  <c r="T109" i="18"/>
  <c r="U109" i="18"/>
  <c r="V109" i="18"/>
  <c r="W109" i="18"/>
  <c r="X109" i="18"/>
  <c r="Y109" i="18"/>
  <c r="Z109" i="18"/>
  <c r="AA109" i="18"/>
  <c r="AB109" i="18"/>
  <c r="AC109" i="18"/>
  <c r="AD109" i="18"/>
  <c r="AE109" i="18"/>
  <c r="AF109" i="18"/>
  <c r="AG109" i="18"/>
  <c r="AH109" i="18"/>
  <c r="AI109" i="18"/>
  <c r="AJ109" i="18"/>
  <c r="AK109" i="18"/>
  <c r="AL109" i="18"/>
  <c r="AM109" i="18"/>
  <c r="AN109" i="18"/>
  <c r="AO109" i="18"/>
  <c r="AP109" i="18"/>
  <c r="AQ109" i="18"/>
  <c r="AR109" i="18"/>
  <c r="AS109" i="18"/>
  <c r="AT109" i="18"/>
  <c r="AU109" i="18"/>
  <c r="AV109" i="18"/>
  <c r="AW109" i="18"/>
  <c r="AX109" i="18"/>
  <c r="AY109" i="18"/>
  <c r="AZ109" i="18"/>
  <c r="BA109" i="18"/>
  <c r="BB109" i="18"/>
  <c r="BC109" i="18"/>
  <c r="BD109" i="18"/>
  <c r="BE109" i="18"/>
  <c r="BF109" i="18"/>
  <c r="BG109" i="18"/>
  <c r="BH109" i="18"/>
  <c r="BI109" i="18"/>
  <c r="BJ109" i="18"/>
  <c r="BK109" i="18"/>
  <c r="BL109" i="18"/>
  <c r="BM109" i="18"/>
  <c r="BN109" i="18"/>
  <c r="BO109" i="18"/>
  <c r="BP109" i="18"/>
  <c r="BQ109" i="18"/>
  <c r="BR109" i="18"/>
  <c r="BS109" i="18"/>
  <c r="BT109" i="18"/>
  <c r="BU109" i="18"/>
  <c r="BV109" i="18"/>
  <c r="BW109" i="18"/>
  <c r="BX109" i="18"/>
  <c r="BY109" i="18"/>
  <c r="BZ109" i="18"/>
  <c r="CA109" i="18"/>
  <c r="CB109" i="18"/>
  <c r="CC109" i="18"/>
  <c r="CD109" i="18"/>
  <c r="CE109" i="18"/>
  <c r="CF109" i="18"/>
  <c r="CG109" i="18"/>
  <c r="CH109" i="18"/>
  <c r="CI109" i="18"/>
  <c r="CJ109" i="18"/>
  <c r="CK109" i="18"/>
  <c r="CL109" i="18"/>
  <c r="CM109" i="18"/>
  <c r="CN109" i="18"/>
  <c r="CO109" i="18"/>
  <c r="CP109" i="18"/>
  <c r="CQ109" i="18"/>
  <c r="CR109" i="18"/>
  <c r="CS109" i="18"/>
  <c r="CT109" i="18"/>
  <c r="CU109" i="18"/>
  <c r="CV109" i="18"/>
  <c r="CW109" i="18"/>
  <c r="CX109" i="18"/>
  <c r="CY109" i="18"/>
  <c r="CZ109" i="18"/>
  <c r="DA109" i="18"/>
  <c r="DB109" i="18"/>
  <c r="DC109" i="18"/>
  <c r="DD109" i="18"/>
  <c r="DE109" i="18"/>
  <c r="DF109" i="18"/>
  <c r="DG109" i="18"/>
  <c r="DH109" i="18"/>
  <c r="DI109" i="18"/>
  <c r="G110" i="18"/>
  <c r="H110" i="18"/>
  <c r="I110" i="18"/>
  <c r="J110" i="18"/>
  <c r="K110" i="18"/>
  <c r="L110" i="18"/>
  <c r="M110" i="18"/>
  <c r="N110" i="18"/>
  <c r="O110" i="18"/>
  <c r="P110" i="18"/>
  <c r="Q110" i="18"/>
  <c r="R110" i="18"/>
  <c r="S110" i="18"/>
  <c r="T110" i="18"/>
  <c r="U110" i="18"/>
  <c r="V110" i="18"/>
  <c r="W110" i="18"/>
  <c r="X110" i="18"/>
  <c r="Y110" i="18"/>
  <c r="Z110" i="18"/>
  <c r="AA110" i="18"/>
  <c r="AB110" i="18"/>
  <c r="AC110" i="18"/>
  <c r="AD110" i="18"/>
  <c r="AE110" i="18"/>
  <c r="AF110" i="18"/>
  <c r="AG110" i="18"/>
  <c r="AH110" i="18"/>
  <c r="AI110" i="18"/>
  <c r="AJ110" i="18"/>
  <c r="AK110" i="18"/>
  <c r="AL110" i="18"/>
  <c r="AM110" i="18"/>
  <c r="AN110" i="18"/>
  <c r="AO110" i="18"/>
  <c r="AP110" i="18"/>
  <c r="AQ110" i="18"/>
  <c r="AR110" i="18"/>
  <c r="AS110" i="18"/>
  <c r="AT110" i="18"/>
  <c r="AU110" i="18"/>
  <c r="AV110" i="18"/>
  <c r="AW110" i="18"/>
  <c r="AX110" i="18"/>
  <c r="AY110" i="18"/>
  <c r="AZ110" i="18"/>
  <c r="BA110" i="18"/>
  <c r="BB110" i="18"/>
  <c r="BC110" i="18"/>
  <c r="BD110" i="18"/>
  <c r="BE110" i="18"/>
  <c r="BF110" i="18"/>
  <c r="BG110" i="18"/>
  <c r="BH110" i="18"/>
  <c r="BI110" i="18"/>
  <c r="BJ110" i="18"/>
  <c r="BK110" i="18"/>
  <c r="BL110" i="18"/>
  <c r="BM110" i="18"/>
  <c r="BN110" i="18"/>
  <c r="BO110" i="18"/>
  <c r="BP110" i="18"/>
  <c r="BQ110" i="18"/>
  <c r="BR110" i="18"/>
  <c r="BS110" i="18"/>
  <c r="BT110" i="18"/>
  <c r="BU110" i="18"/>
  <c r="BV110" i="18"/>
  <c r="BW110" i="18"/>
  <c r="BX110" i="18"/>
  <c r="BY110" i="18"/>
  <c r="BZ110" i="18"/>
  <c r="CA110" i="18"/>
  <c r="CB110" i="18"/>
  <c r="CC110" i="18"/>
  <c r="CD110" i="18"/>
  <c r="CE110" i="18"/>
  <c r="CF110" i="18"/>
  <c r="CG110" i="18"/>
  <c r="CH110" i="18"/>
  <c r="CI110" i="18"/>
  <c r="CJ110" i="18"/>
  <c r="CK110" i="18"/>
  <c r="CL110" i="18"/>
  <c r="CM110" i="18"/>
  <c r="CN110" i="18"/>
  <c r="CO110" i="18"/>
  <c r="CP110" i="18"/>
  <c r="CQ110" i="18"/>
  <c r="CR110" i="18"/>
  <c r="CS110" i="18"/>
  <c r="CT110" i="18"/>
  <c r="CU110" i="18"/>
  <c r="CV110" i="18"/>
  <c r="CW110" i="18"/>
  <c r="CX110" i="18"/>
  <c r="CY110" i="18"/>
  <c r="CZ110" i="18"/>
  <c r="DA110" i="18"/>
  <c r="DB110" i="18"/>
  <c r="DC110" i="18"/>
  <c r="DD110" i="18"/>
  <c r="DE110" i="18"/>
  <c r="DF110" i="18"/>
  <c r="DG110" i="18"/>
  <c r="DH110" i="18"/>
  <c r="DI110" i="18"/>
  <c r="G111" i="18"/>
  <c r="H111" i="18"/>
  <c r="I111" i="18"/>
  <c r="J111" i="18"/>
  <c r="K111" i="18"/>
  <c r="L111" i="18"/>
  <c r="M111" i="18"/>
  <c r="N111" i="18"/>
  <c r="O111" i="18"/>
  <c r="P111" i="18"/>
  <c r="Q111" i="18"/>
  <c r="R111" i="18"/>
  <c r="S111" i="18"/>
  <c r="T111" i="18"/>
  <c r="U111" i="18"/>
  <c r="V111" i="18"/>
  <c r="W111" i="18"/>
  <c r="X111" i="18"/>
  <c r="Y111" i="18"/>
  <c r="Z111" i="18"/>
  <c r="AA111" i="18"/>
  <c r="AB111" i="18"/>
  <c r="AC111" i="18"/>
  <c r="AD111" i="18"/>
  <c r="AE111" i="18"/>
  <c r="AF111" i="18"/>
  <c r="AG111" i="18"/>
  <c r="AH111" i="18"/>
  <c r="AI111" i="18"/>
  <c r="AJ111" i="18"/>
  <c r="AK111" i="18"/>
  <c r="AL111" i="18"/>
  <c r="AM111" i="18"/>
  <c r="AN111" i="18"/>
  <c r="AO111" i="18"/>
  <c r="AP111" i="18"/>
  <c r="AQ111" i="18"/>
  <c r="AR111" i="18"/>
  <c r="AS111" i="18"/>
  <c r="AT111" i="18"/>
  <c r="AU111" i="18"/>
  <c r="AV111" i="18"/>
  <c r="AW111" i="18"/>
  <c r="AX111" i="18"/>
  <c r="AY111" i="18"/>
  <c r="AZ111" i="18"/>
  <c r="BA111" i="18"/>
  <c r="BB111" i="18"/>
  <c r="BC111" i="18"/>
  <c r="BD111" i="18"/>
  <c r="BE111" i="18"/>
  <c r="BF111" i="18"/>
  <c r="BG111" i="18"/>
  <c r="BH111" i="18"/>
  <c r="BI111" i="18"/>
  <c r="BJ111" i="18"/>
  <c r="BK111" i="18"/>
  <c r="BL111" i="18"/>
  <c r="BM111" i="18"/>
  <c r="BN111" i="18"/>
  <c r="BO111" i="18"/>
  <c r="BP111" i="18"/>
  <c r="BQ111" i="18"/>
  <c r="BR111" i="18"/>
  <c r="BS111" i="18"/>
  <c r="BT111" i="18"/>
  <c r="BU111" i="18"/>
  <c r="BV111" i="18"/>
  <c r="BW111" i="18"/>
  <c r="BX111" i="18"/>
  <c r="BY111" i="18"/>
  <c r="BZ111" i="18"/>
  <c r="CA111" i="18"/>
  <c r="CB111" i="18"/>
  <c r="CC111" i="18"/>
  <c r="CD111" i="18"/>
  <c r="CE111" i="18"/>
  <c r="CF111" i="18"/>
  <c r="CG111" i="18"/>
  <c r="CH111" i="18"/>
  <c r="CI111" i="18"/>
  <c r="CJ111" i="18"/>
  <c r="CK111" i="18"/>
  <c r="CL111" i="18"/>
  <c r="CM111" i="18"/>
  <c r="CN111" i="18"/>
  <c r="CO111" i="18"/>
  <c r="CP111" i="18"/>
  <c r="CQ111" i="18"/>
  <c r="CR111" i="18"/>
  <c r="CS111" i="18"/>
  <c r="CT111" i="18"/>
  <c r="CU111" i="18"/>
  <c r="CV111" i="18"/>
  <c r="CW111" i="18"/>
  <c r="CX111" i="18"/>
  <c r="CY111" i="18"/>
  <c r="CZ111" i="18"/>
  <c r="DA111" i="18"/>
  <c r="DB111" i="18"/>
  <c r="DC111" i="18"/>
  <c r="DD111" i="18"/>
  <c r="DE111" i="18"/>
  <c r="DF111" i="18"/>
  <c r="DG111" i="18"/>
  <c r="DH111" i="18"/>
  <c r="DI111" i="18"/>
  <c r="G112" i="18"/>
  <c r="H112" i="18"/>
  <c r="I112" i="18"/>
  <c r="J112" i="18"/>
  <c r="K112" i="18"/>
  <c r="L112" i="18"/>
  <c r="M112" i="18"/>
  <c r="N112" i="18"/>
  <c r="O112" i="18"/>
  <c r="P112" i="18"/>
  <c r="Q112" i="18"/>
  <c r="R112" i="18"/>
  <c r="S112" i="18"/>
  <c r="T112" i="18"/>
  <c r="U112" i="18"/>
  <c r="V112" i="18"/>
  <c r="W112" i="18"/>
  <c r="X112" i="18"/>
  <c r="Y112" i="18"/>
  <c r="Z112" i="18"/>
  <c r="AA112" i="18"/>
  <c r="AB112" i="18"/>
  <c r="AC112" i="18"/>
  <c r="AD112" i="18"/>
  <c r="AE112" i="18"/>
  <c r="AF112" i="18"/>
  <c r="AG112" i="18"/>
  <c r="AH112" i="18"/>
  <c r="AI112" i="18"/>
  <c r="AJ112" i="18"/>
  <c r="AK112" i="18"/>
  <c r="AL112" i="18"/>
  <c r="AM112" i="18"/>
  <c r="AN112" i="18"/>
  <c r="AO112" i="18"/>
  <c r="AP112" i="18"/>
  <c r="AQ112" i="18"/>
  <c r="AR112" i="18"/>
  <c r="AS112" i="18"/>
  <c r="AT112" i="18"/>
  <c r="AU112" i="18"/>
  <c r="AV112" i="18"/>
  <c r="AW112" i="18"/>
  <c r="AX112" i="18"/>
  <c r="AY112" i="18"/>
  <c r="AZ112" i="18"/>
  <c r="BA112" i="18"/>
  <c r="BB112" i="18"/>
  <c r="BC112" i="18"/>
  <c r="BD112" i="18"/>
  <c r="BE112" i="18"/>
  <c r="BF112" i="18"/>
  <c r="BG112" i="18"/>
  <c r="BH112" i="18"/>
  <c r="BI112" i="18"/>
  <c r="BJ112" i="18"/>
  <c r="BK112" i="18"/>
  <c r="BL112" i="18"/>
  <c r="BM112" i="18"/>
  <c r="BN112" i="18"/>
  <c r="BO112" i="18"/>
  <c r="BP112" i="18"/>
  <c r="BQ112" i="18"/>
  <c r="BR112" i="18"/>
  <c r="BS112" i="18"/>
  <c r="BT112" i="18"/>
  <c r="BU112" i="18"/>
  <c r="BV112" i="18"/>
  <c r="BW112" i="18"/>
  <c r="BX112" i="18"/>
  <c r="BY112" i="18"/>
  <c r="BZ112" i="18"/>
  <c r="CA112" i="18"/>
  <c r="CB112" i="18"/>
  <c r="CC112" i="18"/>
  <c r="CD112" i="18"/>
  <c r="CE112" i="18"/>
  <c r="CF112" i="18"/>
  <c r="CG112" i="18"/>
  <c r="CH112" i="18"/>
  <c r="CI112" i="18"/>
  <c r="CJ112" i="18"/>
  <c r="CK112" i="18"/>
  <c r="CL112" i="18"/>
  <c r="CM112" i="18"/>
  <c r="CN112" i="18"/>
  <c r="CO112" i="18"/>
  <c r="CP112" i="18"/>
  <c r="CQ112" i="18"/>
  <c r="CR112" i="18"/>
  <c r="CS112" i="18"/>
  <c r="CT112" i="18"/>
  <c r="CU112" i="18"/>
  <c r="CV112" i="18"/>
  <c r="CW112" i="18"/>
  <c r="CX112" i="18"/>
  <c r="CY112" i="18"/>
  <c r="CZ112" i="18"/>
  <c r="DA112" i="18"/>
  <c r="DB112" i="18"/>
  <c r="DC112" i="18"/>
  <c r="DD112" i="18"/>
  <c r="DE112" i="18"/>
  <c r="DF112" i="18"/>
  <c r="DG112" i="18"/>
  <c r="DH112" i="18"/>
  <c r="DI112" i="18"/>
  <c r="G113" i="18"/>
  <c r="H113" i="18"/>
  <c r="I113" i="18"/>
  <c r="J113" i="18"/>
  <c r="K113" i="18"/>
  <c r="L113" i="18"/>
  <c r="M113" i="18"/>
  <c r="N113" i="18"/>
  <c r="O113" i="18"/>
  <c r="P113" i="18"/>
  <c r="Q113" i="18"/>
  <c r="R113" i="18"/>
  <c r="S113" i="18"/>
  <c r="T113" i="18"/>
  <c r="U113" i="18"/>
  <c r="V113" i="18"/>
  <c r="W113" i="18"/>
  <c r="X113" i="18"/>
  <c r="Y113" i="18"/>
  <c r="Z113" i="18"/>
  <c r="AA113" i="18"/>
  <c r="AB113" i="18"/>
  <c r="AC113" i="18"/>
  <c r="AD113" i="18"/>
  <c r="AE113" i="18"/>
  <c r="AF113" i="18"/>
  <c r="AG113" i="18"/>
  <c r="AH113" i="18"/>
  <c r="AI113" i="18"/>
  <c r="AJ113" i="18"/>
  <c r="AK113" i="18"/>
  <c r="AL113" i="18"/>
  <c r="AM113" i="18"/>
  <c r="AN113" i="18"/>
  <c r="AO113" i="18"/>
  <c r="AP113" i="18"/>
  <c r="AQ113" i="18"/>
  <c r="AR113" i="18"/>
  <c r="AS113" i="18"/>
  <c r="AT113" i="18"/>
  <c r="AU113" i="18"/>
  <c r="AV113" i="18"/>
  <c r="AW113" i="18"/>
  <c r="AX113" i="18"/>
  <c r="AY113" i="18"/>
  <c r="AZ113" i="18"/>
  <c r="BA113" i="18"/>
  <c r="BB113" i="18"/>
  <c r="BC113" i="18"/>
  <c r="BD113" i="18"/>
  <c r="BE113" i="18"/>
  <c r="BF113" i="18"/>
  <c r="BG113" i="18"/>
  <c r="BH113" i="18"/>
  <c r="BI113" i="18"/>
  <c r="BJ113" i="18"/>
  <c r="BK113" i="18"/>
  <c r="BL113" i="18"/>
  <c r="BM113" i="18"/>
  <c r="BN113" i="18"/>
  <c r="BO113" i="18"/>
  <c r="BP113" i="18"/>
  <c r="BQ113" i="18"/>
  <c r="BR113" i="18"/>
  <c r="BS113" i="18"/>
  <c r="BT113" i="18"/>
  <c r="BU113" i="18"/>
  <c r="BV113" i="18"/>
  <c r="BW113" i="18"/>
  <c r="BX113" i="18"/>
  <c r="BY113" i="18"/>
  <c r="BZ113" i="18"/>
  <c r="CA113" i="18"/>
  <c r="CB113" i="18"/>
  <c r="CC113" i="18"/>
  <c r="CD113" i="18"/>
  <c r="CE113" i="18"/>
  <c r="CF113" i="18"/>
  <c r="CG113" i="18"/>
  <c r="CH113" i="18"/>
  <c r="CI113" i="18"/>
  <c r="CJ113" i="18"/>
  <c r="CK113" i="18"/>
  <c r="CL113" i="18"/>
  <c r="CM113" i="18"/>
  <c r="CN113" i="18"/>
  <c r="CO113" i="18"/>
  <c r="CP113" i="18"/>
  <c r="CQ113" i="18"/>
  <c r="CR113" i="18"/>
  <c r="CS113" i="18"/>
  <c r="CT113" i="18"/>
  <c r="CU113" i="18"/>
  <c r="CV113" i="18"/>
  <c r="CW113" i="18"/>
  <c r="CX113" i="18"/>
  <c r="CY113" i="18"/>
  <c r="CZ113" i="18"/>
  <c r="DA113" i="18"/>
  <c r="DB113" i="18"/>
  <c r="DC113" i="18"/>
  <c r="DD113" i="18"/>
  <c r="DE113" i="18"/>
  <c r="DF113" i="18"/>
  <c r="DG113" i="18"/>
  <c r="DH113" i="18"/>
  <c r="DI113"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2" i="18"/>
  <c r="F114" i="18"/>
  <c r="C3" i="18"/>
  <c r="C7" i="18"/>
  <c r="C8" i="18"/>
  <c r="C10" i="18"/>
  <c r="C11" i="18"/>
  <c r="C12" i="18"/>
  <c r="C15" i="18"/>
  <c r="C16" i="18"/>
  <c r="C17" i="18"/>
  <c r="C18" i="18"/>
  <c r="C19" i="18"/>
  <c r="C20" i="18"/>
  <c r="C21" i="18"/>
  <c r="C22" i="18"/>
  <c r="C23" i="18"/>
  <c r="C26" i="18"/>
  <c r="C27" i="18"/>
  <c r="C28" i="18"/>
  <c r="C29" i="18"/>
  <c r="C30" i="18"/>
  <c r="C31" i="18"/>
  <c r="C32" i="18"/>
  <c r="C33" i="18"/>
  <c r="C34" i="18"/>
  <c r="C35" i="18"/>
  <c r="C37" i="18"/>
  <c r="C38" i="18"/>
  <c r="C40" i="18"/>
  <c r="C41" i="18"/>
  <c r="C43" i="18"/>
  <c r="C44" i="18"/>
  <c r="C45" i="18"/>
  <c r="C46" i="18"/>
  <c r="C47" i="18"/>
  <c r="C48"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4" i="18"/>
  <c r="C85" i="18"/>
  <c r="C86" i="18"/>
  <c r="C87" i="18"/>
  <c r="C88" i="18"/>
  <c r="C92" i="18"/>
  <c r="C93" i="18"/>
  <c r="C94" i="18"/>
  <c r="C95" i="18"/>
  <c r="C96" i="18"/>
  <c r="C97" i="18"/>
  <c r="C98" i="18"/>
  <c r="C99" i="18"/>
  <c r="C100" i="18"/>
  <c r="C101" i="18"/>
  <c r="C102" i="18"/>
  <c r="C103" i="18"/>
  <c r="C104" i="18"/>
  <c r="C105" i="18"/>
  <c r="C106" i="18"/>
  <c r="C107" i="18"/>
  <c r="C108" i="18"/>
  <c r="C109" i="18"/>
  <c r="C110" i="18"/>
  <c r="C111" i="18"/>
  <c r="C112" i="18"/>
  <c r="B114"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2" i="18"/>
  <c r="E2" i="12"/>
  <c r="F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AH2" i="12"/>
  <c r="AI2" i="12"/>
  <c r="AJ2" i="12"/>
  <c r="AK2" i="12"/>
  <c r="AL2" i="12"/>
  <c r="AM2" i="12"/>
  <c r="AN2" i="12"/>
  <c r="AO2" i="12"/>
  <c r="AP2" i="12"/>
  <c r="AQ2" i="12"/>
  <c r="AR2" i="12"/>
  <c r="AS2" i="12"/>
  <c r="AT2" i="12"/>
  <c r="AU2" i="12"/>
  <c r="AV2" i="12"/>
  <c r="AW2" i="12"/>
  <c r="AX2" i="12"/>
  <c r="AY2" i="12"/>
  <c r="AZ2" i="12"/>
  <c r="BA2" i="12"/>
  <c r="BB2" i="12"/>
  <c r="BC2" i="12"/>
  <c r="BD2" i="12"/>
  <c r="BE2" i="12"/>
  <c r="BF2" i="12"/>
  <c r="BG2" i="12"/>
  <c r="BH2" i="12"/>
  <c r="BI2" i="12"/>
  <c r="BJ2" i="12"/>
  <c r="BK2" i="12"/>
  <c r="BL2" i="12"/>
  <c r="BM2" i="12"/>
  <c r="BN2" i="12"/>
  <c r="BO2" i="12"/>
  <c r="BP2" i="12"/>
  <c r="BQ2" i="12"/>
  <c r="BR2" i="12"/>
  <c r="BS2" i="12"/>
  <c r="BT2" i="12"/>
  <c r="BU2" i="12"/>
  <c r="BV2" i="12"/>
  <c r="BW2" i="12"/>
  <c r="BX2" i="12"/>
  <c r="BY2" i="12"/>
  <c r="BZ2" i="12"/>
  <c r="CA2" i="12"/>
  <c r="CB2" i="12"/>
  <c r="CC2" i="12"/>
  <c r="CD2" i="12"/>
  <c r="CE2" i="12"/>
  <c r="CF2" i="12"/>
  <c r="CG2" i="12"/>
  <c r="CH2" i="12"/>
  <c r="CI2" i="12"/>
  <c r="CJ2" i="12"/>
  <c r="CK2" i="12"/>
  <c r="CL2" i="12"/>
  <c r="CM2" i="12"/>
  <c r="CN2" i="12"/>
  <c r="CO2" i="12"/>
  <c r="CP2" i="12"/>
  <c r="CQ2" i="12"/>
  <c r="CR2" i="12"/>
  <c r="CS2" i="12"/>
  <c r="CT2" i="12"/>
  <c r="CU2" i="12"/>
  <c r="CV2" i="12"/>
  <c r="CW2" i="12"/>
  <c r="CX2" i="12"/>
  <c r="CY2" i="12"/>
  <c r="CZ2" i="12"/>
  <c r="DA2" i="12"/>
  <c r="DB2" i="12"/>
  <c r="DC2" i="12"/>
  <c r="DD2" i="12"/>
  <c r="DE2" i="12"/>
  <c r="DF2" i="12"/>
  <c r="DG2" i="12"/>
  <c r="DH2" i="12"/>
  <c r="DI2"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AH4" i="12"/>
  <c r="AI4" i="12"/>
  <c r="AJ4" i="12"/>
  <c r="AK4" i="12"/>
  <c r="AL4" i="12"/>
  <c r="AM4" i="12"/>
  <c r="AN4" i="12"/>
  <c r="AO4" i="12"/>
  <c r="AP4" i="12"/>
  <c r="AQ4" i="12"/>
  <c r="AR4" i="12"/>
  <c r="AS4" i="12"/>
  <c r="AT4" i="12"/>
  <c r="AU4" i="12"/>
  <c r="AV4" i="12"/>
  <c r="AW4" i="12"/>
  <c r="AX4" i="12"/>
  <c r="AY4" i="12"/>
  <c r="AZ4" i="12"/>
  <c r="BA4" i="12"/>
  <c r="BB4" i="12"/>
  <c r="BC4" i="12"/>
  <c r="BD4" i="12"/>
  <c r="BE4" i="12"/>
  <c r="BF4" i="12"/>
  <c r="BG4" i="12"/>
  <c r="BH4" i="12"/>
  <c r="BI4" i="12"/>
  <c r="BJ4" i="12"/>
  <c r="BK4" i="12"/>
  <c r="BL4" i="12"/>
  <c r="BM4" i="12"/>
  <c r="BN4" i="12"/>
  <c r="BO4" i="12"/>
  <c r="BP4" i="12"/>
  <c r="BQ4" i="12"/>
  <c r="BR4" i="12"/>
  <c r="BS4" i="12"/>
  <c r="BT4" i="12"/>
  <c r="BU4" i="12"/>
  <c r="BV4" i="12"/>
  <c r="BW4" i="12"/>
  <c r="BX4" i="12"/>
  <c r="BY4" i="12"/>
  <c r="BZ4" i="12"/>
  <c r="CA4" i="12"/>
  <c r="CB4" i="12"/>
  <c r="CC4" i="12"/>
  <c r="CD4" i="12"/>
  <c r="CE4" i="12"/>
  <c r="CF4" i="12"/>
  <c r="CG4" i="12"/>
  <c r="CH4" i="12"/>
  <c r="CI4" i="12"/>
  <c r="CJ4" i="12"/>
  <c r="CK4" i="12"/>
  <c r="CL4" i="12"/>
  <c r="CM4" i="12"/>
  <c r="CN4" i="12"/>
  <c r="CO4" i="12"/>
  <c r="CP4" i="12"/>
  <c r="CQ4" i="12"/>
  <c r="CR4" i="12"/>
  <c r="CS4" i="12"/>
  <c r="CT4" i="12"/>
  <c r="CU4" i="12"/>
  <c r="CV4" i="12"/>
  <c r="CW4" i="12"/>
  <c r="CX4" i="12"/>
  <c r="CY4" i="12"/>
  <c r="CZ4" i="12"/>
  <c r="DA4" i="12"/>
  <c r="DB4" i="12"/>
  <c r="DC4" i="12"/>
  <c r="DD4" i="12"/>
  <c r="DE4" i="12"/>
  <c r="DF4" i="12"/>
  <c r="DG4" i="12"/>
  <c r="DH4" i="12"/>
  <c r="DI4"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AJ5" i="12"/>
  <c r="AK5" i="12"/>
  <c r="AL5" i="12"/>
  <c r="AM5" i="12"/>
  <c r="AN5" i="12"/>
  <c r="AO5" i="12"/>
  <c r="AP5" i="12"/>
  <c r="AQ5" i="12"/>
  <c r="AR5" i="12"/>
  <c r="AS5" i="12"/>
  <c r="AT5" i="12"/>
  <c r="AU5" i="12"/>
  <c r="AV5" i="12"/>
  <c r="AW5" i="12"/>
  <c r="AX5" i="12"/>
  <c r="AY5" i="12"/>
  <c r="AZ5" i="12"/>
  <c r="BA5" i="12"/>
  <c r="BB5" i="12"/>
  <c r="BC5" i="12"/>
  <c r="BD5" i="12"/>
  <c r="BE5" i="12"/>
  <c r="BF5" i="12"/>
  <c r="BG5" i="12"/>
  <c r="BH5" i="12"/>
  <c r="BI5" i="12"/>
  <c r="BJ5" i="12"/>
  <c r="BK5" i="12"/>
  <c r="BL5" i="12"/>
  <c r="BM5" i="12"/>
  <c r="BN5" i="12"/>
  <c r="BO5" i="12"/>
  <c r="BP5" i="12"/>
  <c r="BQ5" i="12"/>
  <c r="BR5" i="12"/>
  <c r="BS5" i="12"/>
  <c r="BT5" i="12"/>
  <c r="BU5" i="12"/>
  <c r="BV5" i="12"/>
  <c r="BW5" i="12"/>
  <c r="BX5" i="12"/>
  <c r="BY5" i="12"/>
  <c r="BZ5" i="12"/>
  <c r="CA5" i="12"/>
  <c r="CB5" i="12"/>
  <c r="CC5" i="12"/>
  <c r="CD5" i="12"/>
  <c r="CE5" i="12"/>
  <c r="CF5" i="12"/>
  <c r="CG5" i="12"/>
  <c r="CH5" i="12"/>
  <c r="CI5" i="12"/>
  <c r="CJ5" i="12"/>
  <c r="CK5" i="12"/>
  <c r="CL5" i="12"/>
  <c r="CM5" i="12"/>
  <c r="CN5" i="12"/>
  <c r="CO5" i="12"/>
  <c r="CP5" i="12"/>
  <c r="CQ5" i="12"/>
  <c r="CR5" i="12"/>
  <c r="CS5" i="12"/>
  <c r="CT5" i="12"/>
  <c r="CU5" i="12"/>
  <c r="CV5" i="12"/>
  <c r="CW5" i="12"/>
  <c r="CX5" i="12"/>
  <c r="CY5" i="12"/>
  <c r="CZ5" i="12"/>
  <c r="DA5" i="12"/>
  <c r="DB5" i="12"/>
  <c r="DC5" i="12"/>
  <c r="DD5" i="12"/>
  <c r="DE5" i="12"/>
  <c r="DF5" i="12"/>
  <c r="DG5" i="12"/>
  <c r="DH5" i="12"/>
  <c r="DI5" i="12"/>
  <c r="E6" i="12"/>
  <c r="F6" i="12"/>
  <c r="G6" i="12"/>
  <c r="H6" i="12"/>
  <c r="I6" i="12"/>
  <c r="J6" i="12"/>
  <c r="K6" i="12"/>
  <c r="L6" i="12"/>
  <c r="M6" i="12"/>
  <c r="N6" i="12"/>
  <c r="O6" i="12"/>
  <c r="P6" i="12"/>
  <c r="Q6" i="12"/>
  <c r="R6" i="12"/>
  <c r="S6" i="12"/>
  <c r="T6" i="12"/>
  <c r="U6" i="12"/>
  <c r="V6" i="12"/>
  <c r="W6" i="12"/>
  <c r="X6" i="12"/>
  <c r="Y6" i="12"/>
  <c r="Z6" i="12"/>
  <c r="AA6" i="12"/>
  <c r="AB6" i="12"/>
  <c r="AC6" i="12"/>
  <c r="AD6" i="12"/>
  <c r="AE6" i="12"/>
  <c r="AF6" i="12"/>
  <c r="AG6" i="12"/>
  <c r="AH6" i="12"/>
  <c r="AI6" i="12"/>
  <c r="AJ6" i="12"/>
  <c r="AK6" i="12"/>
  <c r="AL6" i="12"/>
  <c r="AM6" i="12"/>
  <c r="AN6" i="12"/>
  <c r="AO6" i="12"/>
  <c r="AP6" i="12"/>
  <c r="AQ6" i="12"/>
  <c r="AR6" i="12"/>
  <c r="AS6" i="12"/>
  <c r="AT6" i="12"/>
  <c r="AU6" i="12"/>
  <c r="AV6" i="12"/>
  <c r="AW6" i="12"/>
  <c r="AX6" i="12"/>
  <c r="AY6" i="12"/>
  <c r="AZ6" i="12"/>
  <c r="BA6" i="12"/>
  <c r="BB6" i="12"/>
  <c r="BC6" i="12"/>
  <c r="BD6" i="12"/>
  <c r="BE6" i="12"/>
  <c r="BF6" i="12"/>
  <c r="BG6" i="12"/>
  <c r="BH6" i="12"/>
  <c r="BI6" i="12"/>
  <c r="BJ6" i="12"/>
  <c r="BK6" i="12"/>
  <c r="BL6" i="12"/>
  <c r="BM6" i="12"/>
  <c r="BN6" i="12"/>
  <c r="BO6" i="12"/>
  <c r="BP6" i="12"/>
  <c r="BQ6" i="12"/>
  <c r="BR6" i="12"/>
  <c r="BS6" i="12"/>
  <c r="BT6" i="12"/>
  <c r="BU6" i="12"/>
  <c r="BV6" i="12"/>
  <c r="BW6" i="12"/>
  <c r="BX6" i="12"/>
  <c r="BY6" i="12"/>
  <c r="BZ6" i="12"/>
  <c r="CA6" i="12"/>
  <c r="CB6" i="12"/>
  <c r="CC6" i="12"/>
  <c r="CD6" i="12"/>
  <c r="CE6" i="12"/>
  <c r="CF6" i="12"/>
  <c r="CG6" i="12"/>
  <c r="CH6" i="12"/>
  <c r="CI6" i="12"/>
  <c r="CJ6" i="12"/>
  <c r="CK6" i="12"/>
  <c r="CL6" i="12"/>
  <c r="CM6" i="12"/>
  <c r="CN6" i="12"/>
  <c r="CO6" i="12"/>
  <c r="CP6" i="12"/>
  <c r="CQ6" i="12"/>
  <c r="CR6" i="12"/>
  <c r="CS6" i="12"/>
  <c r="CT6" i="12"/>
  <c r="CU6" i="12"/>
  <c r="CV6" i="12"/>
  <c r="CW6" i="12"/>
  <c r="CX6" i="12"/>
  <c r="CY6" i="12"/>
  <c r="CZ6" i="12"/>
  <c r="DA6" i="12"/>
  <c r="DB6" i="12"/>
  <c r="DC6" i="12"/>
  <c r="DD6" i="12"/>
  <c r="DE6" i="12"/>
  <c r="DF6" i="12"/>
  <c r="DG6" i="12"/>
  <c r="DH6" i="12"/>
  <c r="DI6" i="12"/>
  <c r="E7" i="12"/>
  <c r="F7" i="12"/>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K7" i="12"/>
  <c r="AL7" i="12"/>
  <c r="AM7" i="12"/>
  <c r="AN7" i="12"/>
  <c r="AO7" i="12"/>
  <c r="AP7" i="12"/>
  <c r="AQ7" i="12"/>
  <c r="AR7" i="12"/>
  <c r="AS7" i="12"/>
  <c r="AT7" i="12"/>
  <c r="AU7" i="12"/>
  <c r="AV7" i="12"/>
  <c r="AW7" i="12"/>
  <c r="AX7" i="12"/>
  <c r="AY7" i="12"/>
  <c r="AZ7" i="12"/>
  <c r="BA7" i="12"/>
  <c r="BB7" i="12"/>
  <c r="BC7" i="12"/>
  <c r="BD7" i="12"/>
  <c r="BE7" i="12"/>
  <c r="BF7" i="12"/>
  <c r="BG7" i="12"/>
  <c r="BH7" i="12"/>
  <c r="BI7" i="12"/>
  <c r="BJ7" i="12"/>
  <c r="BK7" i="12"/>
  <c r="BL7" i="12"/>
  <c r="BM7" i="12"/>
  <c r="BN7" i="12"/>
  <c r="BO7" i="12"/>
  <c r="BP7" i="12"/>
  <c r="BQ7" i="12"/>
  <c r="BR7" i="12"/>
  <c r="BS7" i="12"/>
  <c r="BT7" i="12"/>
  <c r="BU7" i="12"/>
  <c r="BV7" i="12"/>
  <c r="BW7" i="12"/>
  <c r="BX7" i="12"/>
  <c r="BY7" i="12"/>
  <c r="BZ7" i="12"/>
  <c r="CA7" i="12"/>
  <c r="CB7" i="12"/>
  <c r="CC7" i="12"/>
  <c r="CD7" i="12"/>
  <c r="CE7" i="12"/>
  <c r="CF7" i="12"/>
  <c r="CG7" i="12"/>
  <c r="CH7" i="12"/>
  <c r="CI7" i="12"/>
  <c r="CJ7" i="12"/>
  <c r="CK7" i="12"/>
  <c r="CL7" i="12"/>
  <c r="CM7" i="12"/>
  <c r="CN7" i="12"/>
  <c r="CO7" i="12"/>
  <c r="CP7" i="12"/>
  <c r="CQ7" i="12"/>
  <c r="CR7" i="12"/>
  <c r="CS7" i="12"/>
  <c r="CT7" i="12"/>
  <c r="CU7" i="12"/>
  <c r="CV7" i="12"/>
  <c r="CW7" i="12"/>
  <c r="CX7" i="12"/>
  <c r="CY7" i="12"/>
  <c r="CZ7" i="12"/>
  <c r="DA7" i="12"/>
  <c r="DB7" i="12"/>
  <c r="DC7" i="12"/>
  <c r="DD7" i="12"/>
  <c r="DE7" i="12"/>
  <c r="DF7" i="12"/>
  <c r="DG7" i="12"/>
  <c r="DH7" i="12"/>
  <c r="DI7" i="12"/>
  <c r="E8" i="12"/>
  <c r="F8" i="12"/>
  <c r="G8" i="12"/>
  <c r="H8" i="12"/>
  <c r="I8" i="12"/>
  <c r="J8" i="12"/>
  <c r="K8" i="12"/>
  <c r="L8" i="12"/>
  <c r="M8" i="12"/>
  <c r="N8" i="12"/>
  <c r="O8" i="12"/>
  <c r="P8" i="12"/>
  <c r="Q8" i="12"/>
  <c r="R8" i="12"/>
  <c r="S8" i="12"/>
  <c r="T8" i="12"/>
  <c r="U8" i="12"/>
  <c r="V8" i="12"/>
  <c r="W8" i="12"/>
  <c r="X8" i="12"/>
  <c r="Y8" i="12"/>
  <c r="Z8" i="12"/>
  <c r="AA8" i="12"/>
  <c r="AB8" i="12"/>
  <c r="AC8" i="12"/>
  <c r="AD8" i="12"/>
  <c r="AE8" i="12"/>
  <c r="AF8" i="12"/>
  <c r="AG8" i="12"/>
  <c r="AH8" i="12"/>
  <c r="AI8" i="12"/>
  <c r="AJ8" i="12"/>
  <c r="AK8" i="12"/>
  <c r="AL8" i="12"/>
  <c r="AM8" i="12"/>
  <c r="AN8" i="12"/>
  <c r="AO8" i="12"/>
  <c r="AP8" i="12"/>
  <c r="AQ8" i="12"/>
  <c r="AR8" i="12"/>
  <c r="AS8" i="12"/>
  <c r="AT8" i="12"/>
  <c r="AU8" i="12"/>
  <c r="AV8" i="12"/>
  <c r="AW8" i="12"/>
  <c r="AX8" i="12"/>
  <c r="AY8" i="12"/>
  <c r="AZ8" i="12"/>
  <c r="BA8" i="12"/>
  <c r="BB8" i="12"/>
  <c r="BC8" i="12"/>
  <c r="BD8" i="12"/>
  <c r="BE8" i="12"/>
  <c r="BF8" i="12"/>
  <c r="BG8" i="12"/>
  <c r="BH8" i="12"/>
  <c r="BI8" i="12"/>
  <c r="BJ8" i="12"/>
  <c r="BK8" i="12"/>
  <c r="BL8" i="12"/>
  <c r="BM8" i="12"/>
  <c r="BN8" i="12"/>
  <c r="BO8" i="12"/>
  <c r="BP8" i="12"/>
  <c r="BQ8" i="12"/>
  <c r="BR8" i="12"/>
  <c r="BS8" i="12"/>
  <c r="BT8" i="12"/>
  <c r="BU8" i="12"/>
  <c r="BV8" i="12"/>
  <c r="BW8" i="12"/>
  <c r="BX8" i="12"/>
  <c r="BY8" i="12"/>
  <c r="BZ8" i="12"/>
  <c r="CA8" i="12"/>
  <c r="CB8" i="12"/>
  <c r="CC8" i="12"/>
  <c r="CD8" i="12"/>
  <c r="CE8" i="12"/>
  <c r="CF8" i="12"/>
  <c r="CG8" i="12"/>
  <c r="CH8" i="12"/>
  <c r="CI8" i="12"/>
  <c r="CJ8" i="12"/>
  <c r="CK8" i="12"/>
  <c r="CL8" i="12"/>
  <c r="CM8" i="12"/>
  <c r="CN8" i="12"/>
  <c r="CO8" i="12"/>
  <c r="CP8" i="12"/>
  <c r="CQ8" i="12"/>
  <c r="CR8" i="12"/>
  <c r="CS8" i="12"/>
  <c r="CT8" i="12"/>
  <c r="CU8" i="12"/>
  <c r="CV8" i="12"/>
  <c r="CW8" i="12"/>
  <c r="CX8" i="12"/>
  <c r="CY8" i="12"/>
  <c r="CZ8" i="12"/>
  <c r="DA8" i="12"/>
  <c r="DB8" i="12"/>
  <c r="DC8" i="12"/>
  <c r="DD8" i="12"/>
  <c r="DE8" i="12"/>
  <c r="DF8" i="12"/>
  <c r="DG8" i="12"/>
  <c r="DH8" i="12"/>
  <c r="DI8"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AO9" i="12"/>
  <c r="AP9" i="12"/>
  <c r="AQ9" i="12"/>
  <c r="AR9" i="12"/>
  <c r="AS9" i="12"/>
  <c r="AT9" i="12"/>
  <c r="AU9" i="12"/>
  <c r="AV9" i="12"/>
  <c r="AW9" i="12"/>
  <c r="AX9" i="12"/>
  <c r="AY9" i="12"/>
  <c r="AZ9" i="12"/>
  <c r="BA9" i="12"/>
  <c r="BB9" i="12"/>
  <c r="BC9" i="12"/>
  <c r="BD9" i="12"/>
  <c r="BE9" i="12"/>
  <c r="BF9" i="12"/>
  <c r="BG9" i="12"/>
  <c r="BH9" i="12"/>
  <c r="BI9" i="12"/>
  <c r="BJ9" i="12"/>
  <c r="BK9" i="12"/>
  <c r="BL9" i="12"/>
  <c r="BM9" i="12"/>
  <c r="BN9" i="12"/>
  <c r="BO9" i="12"/>
  <c r="BP9" i="12"/>
  <c r="BQ9" i="12"/>
  <c r="BR9" i="12"/>
  <c r="BS9" i="12"/>
  <c r="BT9" i="12"/>
  <c r="BU9" i="12"/>
  <c r="BV9" i="12"/>
  <c r="BW9" i="12"/>
  <c r="BX9" i="12"/>
  <c r="BY9" i="12"/>
  <c r="BZ9" i="12"/>
  <c r="CA9" i="12"/>
  <c r="CB9" i="12"/>
  <c r="CC9" i="12"/>
  <c r="CD9" i="12"/>
  <c r="CE9" i="12"/>
  <c r="CF9" i="12"/>
  <c r="CG9" i="12"/>
  <c r="CH9" i="12"/>
  <c r="CI9" i="12"/>
  <c r="CJ9" i="12"/>
  <c r="CK9" i="12"/>
  <c r="CL9" i="12"/>
  <c r="CM9" i="12"/>
  <c r="CN9" i="12"/>
  <c r="CO9" i="12"/>
  <c r="CP9" i="12"/>
  <c r="CQ9" i="12"/>
  <c r="CR9" i="12"/>
  <c r="CS9" i="12"/>
  <c r="CT9" i="12"/>
  <c r="CU9" i="12"/>
  <c r="CV9" i="12"/>
  <c r="CW9" i="12"/>
  <c r="CX9" i="12"/>
  <c r="CY9" i="12"/>
  <c r="CZ9" i="12"/>
  <c r="DA9" i="12"/>
  <c r="DB9" i="12"/>
  <c r="DC9" i="12"/>
  <c r="DD9" i="12"/>
  <c r="DE9" i="12"/>
  <c r="DF9" i="12"/>
  <c r="DG9" i="12"/>
  <c r="DH9" i="12"/>
  <c r="DI9"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AH10" i="12"/>
  <c r="AI10" i="12"/>
  <c r="AJ10" i="12"/>
  <c r="AK10" i="12"/>
  <c r="AL10" i="12"/>
  <c r="AM10" i="12"/>
  <c r="AN10" i="12"/>
  <c r="AO10" i="12"/>
  <c r="AP10" i="12"/>
  <c r="AQ10" i="12"/>
  <c r="AR10" i="12"/>
  <c r="AS10" i="12"/>
  <c r="AT10" i="12"/>
  <c r="AU10" i="12"/>
  <c r="AV10" i="12"/>
  <c r="AW10" i="12"/>
  <c r="AX10" i="12"/>
  <c r="AY10" i="12"/>
  <c r="AZ10" i="12"/>
  <c r="BA10" i="12"/>
  <c r="BB10" i="12"/>
  <c r="BC10" i="12"/>
  <c r="BD10" i="12"/>
  <c r="BE10" i="12"/>
  <c r="BF10" i="12"/>
  <c r="BG10" i="12"/>
  <c r="BH10" i="12"/>
  <c r="BI10" i="12"/>
  <c r="BJ10" i="12"/>
  <c r="BK10" i="12"/>
  <c r="BL10" i="12"/>
  <c r="BM10" i="12"/>
  <c r="BN10" i="12"/>
  <c r="BO10" i="12"/>
  <c r="BP10" i="12"/>
  <c r="BQ10" i="12"/>
  <c r="BR10" i="12"/>
  <c r="BS10" i="12"/>
  <c r="BT10" i="12"/>
  <c r="BU10" i="12"/>
  <c r="BV10" i="12"/>
  <c r="BW10" i="12"/>
  <c r="BX10" i="12"/>
  <c r="BY10" i="12"/>
  <c r="BZ10" i="12"/>
  <c r="CA10" i="12"/>
  <c r="CB10" i="12"/>
  <c r="CC10" i="12"/>
  <c r="CD10" i="12"/>
  <c r="CE10" i="12"/>
  <c r="CF10" i="12"/>
  <c r="CG10" i="12"/>
  <c r="CH10" i="12"/>
  <c r="CI10" i="12"/>
  <c r="CJ10" i="12"/>
  <c r="CK10" i="12"/>
  <c r="CL10" i="12"/>
  <c r="CM10" i="12"/>
  <c r="CN10" i="12"/>
  <c r="CO10" i="12"/>
  <c r="CP10" i="12"/>
  <c r="CQ10" i="12"/>
  <c r="CR10" i="12"/>
  <c r="CS10" i="12"/>
  <c r="CT10" i="12"/>
  <c r="CU10" i="12"/>
  <c r="CV10" i="12"/>
  <c r="CW10" i="12"/>
  <c r="CX10" i="12"/>
  <c r="CY10" i="12"/>
  <c r="CZ10" i="12"/>
  <c r="DA10" i="12"/>
  <c r="DB10" i="12"/>
  <c r="DC10" i="12"/>
  <c r="DD10" i="12"/>
  <c r="DE10" i="12"/>
  <c r="DF10" i="12"/>
  <c r="DG10" i="12"/>
  <c r="DH10" i="12"/>
  <c r="DI10"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AH11" i="12"/>
  <c r="AI11" i="12"/>
  <c r="AJ11" i="12"/>
  <c r="AK11" i="12"/>
  <c r="AL11" i="12"/>
  <c r="AM11" i="12"/>
  <c r="AN11" i="12"/>
  <c r="AO11" i="12"/>
  <c r="AP11" i="12"/>
  <c r="AQ11" i="12"/>
  <c r="AR11" i="12"/>
  <c r="AS11" i="12"/>
  <c r="AT11" i="12"/>
  <c r="AU11" i="12"/>
  <c r="AV11" i="12"/>
  <c r="AW11" i="12"/>
  <c r="AX11" i="12"/>
  <c r="AY11" i="12"/>
  <c r="AZ11" i="12"/>
  <c r="BA11" i="12"/>
  <c r="BB11" i="12"/>
  <c r="BC11" i="12"/>
  <c r="BD11" i="12"/>
  <c r="BE11" i="12"/>
  <c r="BF11" i="12"/>
  <c r="BG11" i="12"/>
  <c r="BH11" i="12"/>
  <c r="BI11" i="12"/>
  <c r="BJ11" i="12"/>
  <c r="BK11" i="12"/>
  <c r="BL11" i="12"/>
  <c r="BM11" i="12"/>
  <c r="BN11" i="12"/>
  <c r="BO11" i="12"/>
  <c r="BP11" i="12"/>
  <c r="BQ11" i="12"/>
  <c r="BR11" i="12"/>
  <c r="BS11" i="12"/>
  <c r="BT11" i="12"/>
  <c r="BU11" i="12"/>
  <c r="BV11" i="12"/>
  <c r="BW11" i="12"/>
  <c r="BX11" i="12"/>
  <c r="BY11" i="12"/>
  <c r="BZ11" i="12"/>
  <c r="CA11" i="12"/>
  <c r="CB11" i="12"/>
  <c r="CC11" i="12"/>
  <c r="CD11" i="12"/>
  <c r="CE11" i="12"/>
  <c r="CF11" i="12"/>
  <c r="CG11" i="12"/>
  <c r="CH11" i="12"/>
  <c r="CI11" i="12"/>
  <c r="CJ11" i="12"/>
  <c r="CK11" i="12"/>
  <c r="CL11" i="12"/>
  <c r="CM11" i="12"/>
  <c r="CN11" i="12"/>
  <c r="CO11" i="12"/>
  <c r="CP11" i="12"/>
  <c r="CQ11" i="12"/>
  <c r="CR11" i="12"/>
  <c r="CS11" i="12"/>
  <c r="CT11" i="12"/>
  <c r="CU11" i="12"/>
  <c r="CV11" i="12"/>
  <c r="CW11" i="12"/>
  <c r="CX11" i="12"/>
  <c r="CY11" i="12"/>
  <c r="CZ11" i="12"/>
  <c r="DA11" i="12"/>
  <c r="DB11" i="12"/>
  <c r="DC11" i="12"/>
  <c r="DD11" i="12"/>
  <c r="DE11" i="12"/>
  <c r="DF11" i="12"/>
  <c r="DG11" i="12"/>
  <c r="DH11" i="12"/>
  <c r="DI11"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AH12" i="12"/>
  <c r="AI12" i="12"/>
  <c r="AJ12" i="12"/>
  <c r="AK12" i="12"/>
  <c r="AL12" i="12"/>
  <c r="AM12" i="12"/>
  <c r="AN12" i="12"/>
  <c r="AO12" i="12"/>
  <c r="AP12" i="12"/>
  <c r="AQ12" i="12"/>
  <c r="AR12" i="12"/>
  <c r="AS12" i="12"/>
  <c r="AT12" i="12"/>
  <c r="AU12" i="12"/>
  <c r="AV12" i="12"/>
  <c r="AW12" i="12"/>
  <c r="AX12" i="12"/>
  <c r="AY12" i="12"/>
  <c r="AZ12" i="12"/>
  <c r="BA12" i="12"/>
  <c r="BB12" i="12"/>
  <c r="BC12" i="12"/>
  <c r="BD12" i="12"/>
  <c r="BE12" i="12"/>
  <c r="BF12" i="12"/>
  <c r="BG12" i="12"/>
  <c r="BH12" i="12"/>
  <c r="BI12" i="12"/>
  <c r="BJ12" i="12"/>
  <c r="BK12" i="12"/>
  <c r="BL12" i="12"/>
  <c r="BM12" i="12"/>
  <c r="BN12" i="12"/>
  <c r="BO12" i="12"/>
  <c r="BP12" i="12"/>
  <c r="BQ12" i="12"/>
  <c r="BR12" i="12"/>
  <c r="BS12" i="12"/>
  <c r="BT12" i="12"/>
  <c r="BU12" i="12"/>
  <c r="BV12" i="12"/>
  <c r="BW12" i="12"/>
  <c r="BX12" i="12"/>
  <c r="BY12" i="12"/>
  <c r="BZ12" i="12"/>
  <c r="CA12" i="12"/>
  <c r="CB12" i="12"/>
  <c r="CC12" i="12"/>
  <c r="CD12" i="12"/>
  <c r="CE12" i="12"/>
  <c r="CF12" i="12"/>
  <c r="CG12" i="12"/>
  <c r="CH12" i="12"/>
  <c r="CI12" i="12"/>
  <c r="CJ12" i="12"/>
  <c r="CK12" i="12"/>
  <c r="CL12" i="12"/>
  <c r="CM12" i="12"/>
  <c r="CN12" i="12"/>
  <c r="CO12" i="12"/>
  <c r="CP12" i="12"/>
  <c r="CQ12" i="12"/>
  <c r="CR12" i="12"/>
  <c r="CS12" i="12"/>
  <c r="CT12" i="12"/>
  <c r="CU12" i="12"/>
  <c r="CV12" i="12"/>
  <c r="CW12" i="12"/>
  <c r="CX12" i="12"/>
  <c r="CY12" i="12"/>
  <c r="CZ12" i="12"/>
  <c r="DA12" i="12"/>
  <c r="DB12" i="12"/>
  <c r="DC12" i="12"/>
  <c r="DD12" i="12"/>
  <c r="DE12" i="12"/>
  <c r="DF12" i="12"/>
  <c r="DG12" i="12"/>
  <c r="DH12" i="12"/>
  <c r="DI12"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AH13" i="12"/>
  <c r="AI13" i="12"/>
  <c r="AJ13" i="12"/>
  <c r="AK13" i="12"/>
  <c r="AL13" i="12"/>
  <c r="AM13" i="12"/>
  <c r="AN13" i="12"/>
  <c r="AO13" i="12"/>
  <c r="AP13" i="12"/>
  <c r="AQ13" i="12"/>
  <c r="AR13" i="12"/>
  <c r="AS13" i="12"/>
  <c r="AT13" i="12"/>
  <c r="AU13" i="12"/>
  <c r="AV13" i="12"/>
  <c r="AW13" i="12"/>
  <c r="AX13" i="12"/>
  <c r="AY13" i="12"/>
  <c r="AZ13" i="12"/>
  <c r="BA13" i="12"/>
  <c r="BB13" i="12"/>
  <c r="BC13" i="12"/>
  <c r="BD13" i="12"/>
  <c r="BE13" i="12"/>
  <c r="BF13" i="12"/>
  <c r="BG13" i="12"/>
  <c r="BH13" i="12"/>
  <c r="BI13" i="12"/>
  <c r="BJ13" i="12"/>
  <c r="BK13" i="12"/>
  <c r="BL13" i="12"/>
  <c r="BM13" i="12"/>
  <c r="BN13" i="12"/>
  <c r="BO13" i="12"/>
  <c r="BP13" i="12"/>
  <c r="BQ13" i="12"/>
  <c r="BR13" i="12"/>
  <c r="BS13" i="12"/>
  <c r="BT13" i="12"/>
  <c r="BU13" i="12"/>
  <c r="BV13" i="12"/>
  <c r="BW13" i="12"/>
  <c r="BX13" i="12"/>
  <c r="BY13" i="12"/>
  <c r="BZ13" i="12"/>
  <c r="CA13" i="12"/>
  <c r="CB13" i="12"/>
  <c r="CC13" i="12"/>
  <c r="CD13" i="12"/>
  <c r="CE13" i="12"/>
  <c r="CF13" i="12"/>
  <c r="CG13" i="12"/>
  <c r="CH13" i="12"/>
  <c r="CI13" i="12"/>
  <c r="CJ13" i="12"/>
  <c r="CK13" i="12"/>
  <c r="CL13" i="12"/>
  <c r="CM13" i="12"/>
  <c r="CN13" i="12"/>
  <c r="CO13" i="12"/>
  <c r="CP13" i="12"/>
  <c r="CQ13" i="12"/>
  <c r="CR13" i="12"/>
  <c r="CS13" i="12"/>
  <c r="CT13" i="12"/>
  <c r="CU13" i="12"/>
  <c r="CV13" i="12"/>
  <c r="CW13" i="12"/>
  <c r="CX13" i="12"/>
  <c r="CY13" i="12"/>
  <c r="CZ13" i="12"/>
  <c r="DA13" i="12"/>
  <c r="DB13" i="12"/>
  <c r="DC13" i="12"/>
  <c r="DD13" i="12"/>
  <c r="DE13" i="12"/>
  <c r="DF13" i="12"/>
  <c r="DG13" i="12"/>
  <c r="DH13" i="12"/>
  <c r="DI13"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AG14" i="12"/>
  <c r="AH14" i="12"/>
  <c r="AI14" i="12"/>
  <c r="AJ14" i="12"/>
  <c r="AK14" i="12"/>
  <c r="AL14" i="12"/>
  <c r="AM14" i="12"/>
  <c r="AN14" i="12"/>
  <c r="AO14" i="12"/>
  <c r="AP14" i="12"/>
  <c r="AQ14" i="12"/>
  <c r="AR14" i="12"/>
  <c r="AS14" i="12"/>
  <c r="AT14" i="12"/>
  <c r="AU14" i="12"/>
  <c r="AV14" i="12"/>
  <c r="AW14" i="12"/>
  <c r="AX14" i="12"/>
  <c r="AY14" i="12"/>
  <c r="AZ14" i="12"/>
  <c r="BA14" i="12"/>
  <c r="BB14" i="12"/>
  <c r="BC14" i="12"/>
  <c r="BD14" i="12"/>
  <c r="BE14" i="12"/>
  <c r="BF14" i="12"/>
  <c r="BG14" i="12"/>
  <c r="BH14" i="12"/>
  <c r="BI14" i="12"/>
  <c r="BJ14" i="12"/>
  <c r="BK14" i="12"/>
  <c r="BL14" i="12"/>
  <c r="BM14" i="12"/>
  <c r="BN14" i="12"/>
  <c r="BO14" i="12"/>
  <c r="BP14" i="12"/>
  <c r="BQ14" i="12"/>
  <c r="BR14" i="12"/>
  <c r="BS14" i="12"/>
  <c r="BT14" i="12"/>
  <c r="BU14" i="12"/>
  <c r="BV14" i="12"/>
  <c r="BW14" i="12"/>
  <c r="BX14" i="12"/>
  <c r="BY14" i="12"/>
  <c r="BZ14" i="12"/>
  <c r="CA14" i="12"/>
  <c r="CB14" i="12"/>
  <c r="CC14" i="12"/>
  <c r="CD14" i="12"/>
  <c r="CE14" i="12"/>
  <c r="CF14" i="12"/>
  <c r="CG14" i="12"/>
  <c r="CH14" i="12"/>
  <c r="CI14" i="12"/>
  <c r="CJ14" i="12"/>
  <c r="CK14" i="12"/>
  <c r="CL14" i="12"/>
  <c r="CM14" i="12"/>
  <c r="CN14" i="12"/>
  <c r="CO14" i="12"/>
  <c r="CP14" i="12"/>
  <c r="CQ14" i="12"/>
  <c r="CR14" i="12"/>
  <c r="CS14" i="12"/>
  <c r="CT14" i="12"/>
  <c r="CU14" i="12"/>
  <c r="CV14" i="12"/>
  <c r="CW14" i="12"/>
  <c r="CX14" i="12"/>
  <c r="CY14" i="12"/>
  <c r="CZ14" i="12"/>
  <c r="DA14" i="12"/>
  <c r="DB14" i="12"/>
  <c r="DC14" i="12"/>
  <c r="DD14" i="12"/>
  <c r="DE14" i="12"/>
  <c r="DF14" i="12"/>
  <c r="DG14" i="12"/>
  <c r="DH14" i="12"/>
  <c r="DI14" i="12"/>
  <c r="E15" i="12"/>
  <c r="F15" i="12"/>
  <c r="G15" i="12"/>
  <c r="H15" i="12"/>
  <c r="I15" i="12"/>
  <c r="J15" i="12"/>
  <c r="K15" i="12"/>
  <c r="L15" i="12"/>
  <c r="M15" i="12"/>
  <c r="N15" i="12"/>
  <c r="O15" i="12"/>
  <c r="P15" i="12"/>
  <c r="Q15" i="12"/>
  <c r="R15" i="12"/>
  <c r="S15" i="12"/>
  <c r="T15" i="12"/>
  <c r="U15" i="12"/>
  <c r="V15" i="12"/>
  <c r="W15" i="12"/>
  <c r="X15" i="12"/>
  <c r="Y15" i="12"/>
  <c r="Z15" i="12"/>
  <c r="AA15" i="12"/>
  <c r="AB15" i="12"/>
  <c r="AC15" i="12"/>
  <c r="AD15" i="12"/>
  <c r="AE15" i="12"/>
  <c r="AF15" i="12"/>
  <c r="AG15" i="12"/>
  <c r="AH15" i="12"/>
  <c r="AI15" i="12"/>
  <c r="AJ15" i="12"/>
  <c r="AK15" i="12"/>
  <c r="AL15" i="12"/>
  <c r="AM15" i="12"/>
  <c r="AN15" i="12"/>
  <c r="AO15" i="12"/>
  <c r="AP15" i="12"/>
  <c r="AQ15" i="12"/>
  <c r="AR15" i="12"/>
  <c r="AS15" i="12"/>
  <c r="AT15" i="12"/>
  <c r="AU15" i="12"/>
  <c r="AV15" i="12"/>
  <c r="AW15" i="12"/>
  <c r="AX15" i="12"/>
  <c r="AY15" i="12"/>
  <c r="AZ15" i="12"/>
  <c r="BA15" i="12"/>
  <c r="BB15" i="12"/>
  <c r="BC15" i="12"/>
  <c r="BD15" i="12"/>
  <c r="BE15" i="12"/>
  <c r="BF15" i="12"/>
  <c r="BG15" i="12"/>
  <c r="BH15" i="12"/>
  <c r="BI15" i="12"/>
  <c r="BJ15" i="12"/>
  <c r="BK15" i="12"/>
  <c r="BL15" i="12"/>
  <c r="BM15" i="12"/>
  <c r="BN15" i="12"/>
  <c r="BO15" i="12"/>
  <c r="BP15" i="12"/>
  <c r="BQ15" i="12"/>
  <c r="BR15" i="12"/>
  <c r="BS15" i="12"/>
  <c r="BT15" i="12"/>
  <c r="BU15" i="12"/>
  <c r="BV15" i="12"/>
  <c r="BW15" i="12"/>
  <c r="BX15" i="12"/>
  <c r="BY15" i="12"/>
  <c r="BZ15" i="12"/>
  <c r="CA15" i="12"/>
  <c r="CB15" i="12"/>
  <c r="CC15" i="12"/>
  <c r="CD15" i="12"/>
  <c r="CE15" i="12"/>
  <c r="CF15" i="12"/>
  <c r="CG15" i="12"/>
  <c r="CH15" i="12"/>
  <c r="CI15" i="12"/>
  <c r="CJ15" i="12"/>
  <c r="CK15" i="12"/>
  <c r="CL15" i="12"/>
  <c r="CM15" i="12"/>
  <c r="CN15" i="12"/>
  <c r="CO15" i="12"/>
  <c r="CP15" i="12"/>
  <c r="CQ15" i="12"/>
  <c r="CR15" i="12"/>
  <c r="CS15" i="12"/>
  <c r="CT15" i="12"/>
  <c r="CU15" i="12"/>
  <c r="CV15" i="12"/>
  <c r="CW15" i="12"/>
  <c r="CX15" i="12"/>
  <c r="CY15" i="12"/>
  <c r="CZ15" i="12"/>
  <c r="DA15" i="12"/>
  <c r="DB15" i="12"/>
  <c r="DC15" i="12"/>
  <c r="DD15" i="12"/>
  <c r="DE15" i="12"/>
  <c r="DF15" i="12"/>
  <c r="DG15" i="12"/>
  <c r="DH15" i="12"/>
  <c r="DI15" i="12"/>
  <c r="E16" i="12"/>
  <c r="F16" i="12"/>
  <c r="G16" i="12"/>
  <c r="H16" i="12"/>
  <c r="I16" i="12"/>
  <c r="J16" i="12"/>
  <c r="K16" i="12"/>
  <c r="L16" i="12"/>
  <c r="M16" i="12"/>
  <c r="N16" i="12"/>
  <c r="O16" i="12"/>
  <c r="P16" i="12"/>
  <c r="Q16" i="12"/>
  <c r="R16" i="12"/>
  <c r="S16" i="12"/>
  <c r="T16" i="12"/>
  <c r="U16" i="12"/>
  <c r="V16" i="12"/>
  <c r="W16" i="12"/>
  <c r="X16" i="12"/>
  <c r="Y16" i="12"/>
  <c r="Z16" i="12"/>
  <c r="AA16" i="12"/>
  <c r="AB16" i="12"/>
  <c r="AC16" i="12"/>
  <c r="AD16" i="12"/>
  <c r="AE16" i="12"/>
  <c r="AF16" i="12"/>
  <c r="AG16" i="12"/>
  <c r="AH16" i="12"/>
  <c r="AI16" i="12"/>
  <c r="AJ16" i="12"/>
  <c r="AK16" i="12"/>
  <c r="AL16" i="12"/>
  <c r="AM16" i="12"/>
  <c r="AN16" i="12"/>
  <c r="AO16" i="12"/>
  <c r="AP16" i="12"/>
  <c r="AQ16" i="12"/>
  <c r="AR16" i="12"/>
  <c r="AS16" i="12"/>
  <c r="AT16" i="12"/>
  <c r="AU16" i="12"/>
  <c r="AV16" i="12"/>
  <c r="AW16" i="12"/>
  <c r="AX16" i="12"/>
  <c r="AY16" i="12"/>
  <c r="AZ16" i="12"/>
  <c r="BA16" i="12"/>
  <c r="BB16" i="12"/>
  <c r="BC16" i="12"/>
  <c r="BD16" i="12"/>
  <c r="BE16" i="12"/>
  <c r="BF16" i="12"/>
  <c r="BG16" i="12"/>
  <c r="BH16" i="12"/>
  <c r="BI16" i="12"/>
  <c r="BJ16" i="12"/>
  <c r="BK16" i="12"/>
  <c r="BL16" i="12"/>
  <c r="BM16" i="12"/>
  <c r="BN16" i="12"/>
  <c r="BO16" i="12"/>
  <c r="BP16" i="12"/>
  <c r="BQ16" i="12"/>
  <c r="BR16" i="12"/>
  <c r="BS16" i="12"/>
  <c r="BT16" i="12"/>
  <c r="BU16" i="12"/>
  <c r="BV16" i="12"/>
  <c r="BW16" i="12"/>
  <c r="BX16" i="12"/>
  <c r="BY16" i="12"/>
  <c r="BZ16" i="12"/>
  <c r="CA16" i="12"/>
  <c r="CB16" i="12"/>
  <c r="CC16" i="12"/>
  <c r="CD16" i="12"/>
  <c r="CE16" i="12"/>
  <c r="CF16" i="12"/>
  <c r="CG16" i="12"/>
  <c r="CH16" i="12"/>
  <c r="CI16" i="12"/>
  <c r="CJ16" i="12"/>
  <c r="CK16" i="12"/>
  <c r="CL16" i="12"/>
  <c r="CM16" i="12"/>
  <c r="CN16" i="12"/>
  <c r="CO16" i="12"/>
  <c r="CP16" i="12"/>
  <c r="CQ16" i="12"/>
  <c r="CR16" i="12"/>
  <c r="CS16" i="12"/>
  <c r="CT16" i="12"/>
  <c r="CU16" i="12"/>
  <c r="CV16" i="12"/>
  <c r="CW16" i="12"/>
  <c r="CX16" i="12"/>
  <c r="CY16" i="12"/>
  <c r="CZ16" i="12"/>
  <c r="DA16" i="12"/>
  <c r="DB16" i="12"/>
  <c r="DC16" i="12"/>
  <c r="DD16" i="12"/>
  <c r="DE16" i="12"/>
  <c r="DF16" i="12"/>
  <c r="DG16" i="12"/>
  <c r="DH16" i="12"/>
  <c r="DI16"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AJ17" i="12"/>
  <c r="AK17" i="12"/>
  <c r="AL17" i="12"/>
  <c r="AM17" i="12"/>
  <c r="AN17" i="12"/>
  <c r="AO17" i="12"/>
  <c r="AP17" i="12"/>
  <c r="AQ17" i="12"/>
  <c r="AR17" i="12"/>
  <c r="AS17" i="12"/>
  <c r="AT17" i="12"/>
  <c r="AU17" i="12"/>
  <c r="AV17" i="12"/>
  <c r="AW17" i="12"/>
  <c r="AX17" i="12"/>
  <c r="AY17" i="12"/>
  <c r="AZ17" i="12"/>
  <c r="BA17" i="12"/>
  <c r="BB17" i="12"/>
  <c r="BC17" i="12"/>
  <c r="BD17" i="12"/>
  <c r="BE17" i="12"/>
  <c r="BF17" i="12"/>
  <c r="BG17" i="12"/>
  <c r="BH17" i="12"/>
  <c r="BI17" i="12"/>
  <c r="BJ17" i="12"/>
  <c r="BK17" i="12"/>
  <c r="BL17" i="12"/>
  <c r="BM17" i="12"/>
  <c r="BN17" i="12"/>
  <c r="BO17" i="12"/>
  <c r="BP17" i="12"/>
  <c r="BQ17" i="12"/>
  <c r="BR17" i="12"/>
  <c r="BS17" i="12"/>
  <c r="BT17" i="12"/>
  <c r="BU17" i="12"/>
  <c r="BV17" i="12"/>
  <c r="BW17" i="12"/>
  <c r="BX17" i="12"/>
  <c r="BY17" i="12"/>
  <c r="BZ17" i="12"/>
  <c r="CA17" i="12"/>
  <c r="CB17" i="12"/>
  <c r="CC17" i="12"/>
  <c r="CD17" i="12"/>
  <c r="CE17" i="12"/>
  <c r="CF17" i="12"/>
  <c r="CG17" i="12"/>
  <c r="CH17" i="12"/>
  <c r="CI17" i="12"/>
  <c r="CJ17" i="12"/>
  <c r="CK17" i="12"/>
  <c r="CL17" i="12"/>
  <c r="CM17" i="12"/>
  <c r="CN17" i="12"/>
  <c r="CO17" i="12"/>
  <c r="CP17" i="12"/>
  <c r="CQ17" i="12"/>
  <c r="CR17" i="12"/>
  <c r="CS17" i="12"/>
  <c r="CT17" i="12"/>
  <c r="CU17" i="12"/>
  <c r="CV17" i="12"/>
  <c r="CW17" i="12"/>
  <c r="CX17" i="12"/>
  <c r="CY17" i="12"/>
  <c r="CZ17" i="12"/>
  <c r="DA17" i="12"/>
  <c r="DB17" i="12"/>
  <c r="DC17" i="12"/>
  <c r="DD17" i="12"/>
  <c r="DE17" i="12"/>
  <c r="DF17" i="12"/>
  <c r="DG17" i="12"/>
  <c r="DH17" i="12"/>
  <c r="DI17"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AJ18" i="12"/>
  <c r="AK18" i="12"/>
  <c r="AL18" i="12"/>
  <c r="AM18" i="12"/>
  <c r="AN18" i="12"/>
  <c r="AO18" i="12"/>
  <c r="AP18" i="12"/>
  <c r="AQ18" i="12"/>
  <c r="AR18" i="12"/>
  <c r="AS18" i="12"/>
  <c r="AT18" i="12"/>
  <c r="AU18" i="12"/>
  <c r="AV18" i="12"/>
  <c r="AW18" i="12"/>
  <c r="AX18" i="12"/>
  <c r="AY18" i="12"/>
  <c r="AZ18" i="12"/>
  <c r="BA18" i="12"/>
  <c r="BB18" i="12"/>
  <c r="BC18" i="12"/>
  <c r="BD18" i="12"/>
  <c r="BE18" i="12"/>
  <c r="BF18" i="12"/>
  <c r="BG18" i="12"/>
  <c r="BH18" i="12"/>
  <c r="BI18" i="12"/>
  <c r="BJ18" i="12"/>
  <c r="BK18" i="12"/>
  <c r="BL18" i="12"/>
  <c r="BM18" i="12"/>
  <c r="BN18" i="12"/>
  <c r="BO18" i="12"/>
  <c r="BP18" i="12"/>
  <c r="BQ18" i="12"/>
  <c r="BR18" i="12"/>
  <c r="BS18" i="12"/>
  <c r="BT18" i="12"/>
  <c r="BU18" i="12"/>
  <c r="BV18" i="12"/>
  <c r="BW18" i="12"/>
  <c r="BX18" i="12"/>
  <c r="BY18" i="12"/>
  <c r="BZ18" i="12"/>
  <c r="CA18" i="12"/>
  <c r="CB18" i="12"/>
  <c r="CC18" i="12"/>
  <c r="CD18" i="12"/>
  <c r="CE18" i="12"/>
  <c r="CF18" i="12"/>
  <c r="CG18" i="12"/>
  <c r="CH18" i="12"/>
  <c r="CI18" i="12"/>
  <c r="CJ18" i="12"/>
  <c r="CK18" i="12"/>
  <c r="CL18" i="12"/>
  <c r="CM18" i="12"/>
  <c r="CN18" i="12"/>
  <c r="CO18" i="12"/>
  <c r="CP18" i="12"/>
  <c r="CQ18" i="12"/>
  <c r="CR18" i="12"/>
  <c r="CS18" i="12"/>
  <c r="CT18" i="12"/>
  <c r="CU18" i="12"/>
  <c r="CV18" i="12"/>
  <c r="CW18" i="12"/>
  <c r="CX18" i="12"/>
  <c r="CY18" i="12"/>
  <c r="CZ18" i="12"/>
  <c r="DA18" i="12"/>
  <c r="DB18" i="12"/>
  <c r="DC18" i="12"/>
  <c r="DD18" i="12"/>
  <c r="DE18" i="12"/>
  <c r="DF18" i="12"/>
  <c r="DG18" i="12"/>
  <c r="DH18" i="12"/>
  <c r="DI18"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AG19" i="12"/>
  <c r="AH19" i="12"/>
  <c r="AI19" i="12"/>
  <c r="AJ19" i="12"/>
  <c r="AK19" i="12"/>
  <c r="AL19" i="12"/>
  <c r="AM19" i="12"/>
  <c r="AN19" i="12"/>
  <c r="AO19" i="12"/>
  <c r="AP19" i="12"/>
  <c r="AQ19" i="12"/>
  <c r="AR19" i="12"/>
  <c r="AS19" i="12"/>
  <c r="AT19" i="12"/>
  <c r="AU19" i="12"/>
  <c r="AV19" i="12"/>
  <c r="AW19" i="12"/>
  <c r="AX19" i="12"/>
  <c r="AY19" i="12"/>
  <c r="AZ19" i="12"/>
  <c r="BA19" i="12"/>
  <c r="BB19" i="12"/>
  <c r="BC19" i="12"/>
  <c r="BD19" i="12"/>
  <c r="BE19" i="12"/>
  <c r="BF19" i="12"/>
  <c r="BG19" i="12"/>
  <c r="BH19" i="12"/>
  <c r="BI19" i="12"/>
  <c r="BJ19" i="12"/>
  <c r="BK19" i="12"/>
  <c r="BL19" i="12"/>
  <c r="BM19" i="12"/>
  <c r="BN19" i="12"/>
  <c r="BO19" i="12"/>
  <c r="BP19" i="12"/>
  <c r="BQ19" i="12"/>
  <c r="BR19" i="12"/>
  <c r="BS19" i="12"/>
  <c r="BT19" i="12"/>
  <c r="BU19" i="12"/>
  <c r="BV19" i="12"/>
  <c r="BW19" i="12"/>
  <c r="BX19" i="12"/>
  <c r="BY19" i="12"/>
  <c r="BZ19" i="12"/>
  <c r="CA19" i="12"/>
  <c r="CB19" i="12"/>
  <c r="CC19" i="12"/>
  <c r="CD19" i="12"/>
  <c r="CE19" i="12"/>
  <c r="CF19" i="12"/>
  <c r="CG19" i="12"/>
  <c r="CH19" i="12"/>
  <c r="CI19" i="12"/>
  <c r="CJ19" i="12"/>
  <c r="CK19" i="12"/>
  <c r="CL19" i="12"/>
  <c r="CM19" i="12"/>
  <c r="CN19" i="12"/>
  <c r="CO19" i="12"/>
  <c r="CP19" i="12"/>
  <c r="CQ19" i="12"/>
  <c r="CR19" i="12"/>
  <c r="CS19" i="12"/>
  <c r="CT19" i="12"/>
  <c r="CU19" i="12"/>
  <c r="CV19" i="12"/>
  <c r="CW19" i="12"/>
  <c r="CX19" i="12"/>
  <c r="CY19" i="12"/>
  <c r="CZ19" i="12"/>
  <c r="DA19" i="12"/>
  <c r="DB19" i="12"/>
  <c r="DC19" i="12"/>
  <c r="DD19" i="12"/>
  <c r="DE19" i="12"/>
  <c r="DF19" i="12"/>
  <c r="DG19" i="12"/>
  <c r="DH19" i="12"/>
  <c r="DI19"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AJ20" i="12"/>
  <c r="AK20" i="12"/>
  <c r="AL20" i="12"/>
  <c r="AM20" i="12"/>
  <c r="AN20" i="12"/>
  <c r="AO20" i="12"/>
  <c r="AP20" i="12"/>
  <c r="AQ20" i="12"/>
  <c r="AR20" i="12"/>
  <c r="AS20" i="12"/>
  <c r="AT20" i="12"/>
  <c r="AU20" i="12"/>
  <c r="AV20" i="12"/>
  <c r="AW20" i="12"/>
  <c r="AX20" i="12"/>
  <c r="AY20" i="12"/>
  <c r="AZ20" i="12"/>
  <c r="BA20" i="12"/>
  <c r="BB20" i="12"/>
  <c r="BC20" i="12"/>
  <c r="BD20" i="12"/>
  <c r="BE20" i="12"/>
  <c r="BF20" i="12"/>
  <c r="BG20" i="12"/>
  <c r="BH20" i="12"/>
  <c r="BI20" i="12"/>
  <c r="BJ20" i="12"/>
  <c r="BK20" i="12"/>
  <c r="BL20" i="12"/>
  <c r="BM20" i="12"/>
  <c r="BN20" i="12"/>
  <c r="BO20" i="12"/>
  <c r="BP20" i="12"/>
  <c r="BQ20" i="12"/>
  <c r="BR20" i="12"/>
  <c r="BS20" i="12"/>
  <c r="BT20" i="12"/>
  <c r="BU20" i="12"/>
  <c r="BV20" i="12"/>
  <c r="BW20" i="12"/>
  <c r="BX20" i="12"/>
  <c r="BY20" i="12"/>
  <c r="BZ20" i="12"/>
  <c r="CA20" i="12"/>
  <c r="CB20" i="12"/>
  <c r="CC20" i="12"/>
  <c r="CD20" i="12"/>
  <c r="CE20" i="12"/>
  <c r="CF20" i="12"/>
  <c r="CG20" i="12"/>
  <c r="CH20" i="12"/>
  <c r="CI20" i="12"/>
  <c r="CJ20" i="12"/>
  <c r="CK20" i="12"/>
  <c r="CL20" i="12"/>
  <c r="CM20" i="12"/>
  <c r="CN20" i="12"/>
  <c r="CO20" i="12"/>
  <c r="CP20" i="12"/>
  <c r="CQ20" i="12"/>
  <c r="CR20" i="12"/>
  <c r="CS20" i="12"/>
  <c r="CT20" i="12"/>
  <c r="CU20" i="12"/>
  <c r="CV20" i="12"/>
  <c r="CW20" i="12"/>
  <c r="CX20" i="12"/>
  <c r="CY20" i="12"/>
  <c r="CZ20" i="12"/>
  <c r="DA20" i="12"/>
  <c r="DB20" i="12"/>
  <c r="DC20" i="12"/>
  <c r="DD20" i="12"/>
  <c r="DE20" i="12"/>
  <c r="DF20" i="12"/>
  <c r="DG20" i="12"/>
  <c r="DH20" i="12"/>
  <c r="DI20"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J21" i="12"/>
  <c r="AK21" i="12"/>
  <c r="AL21" i="12"/>
  <c r="AM21" i="12"/>
  <c r="AN21" i="12"/>
  <c r="AO21" i="12"/>
  <c r="AP21" i="12"/>
  <c r="AQ21" i="12"/>
  <c r="AR21" i="12"/>
  <c r="AS21" i="12"/>
  <c r="AT21" i="12"/>
  <c r="AU21" i="12"/>
  <c r="AV21" i="12"/>
  <c r="AW21" i="12"/>
  <c r="AX21" i="12"/>
  <c r="AY21" i="12"/>
  <c r="AZ21" i="12"/>
  <c r="BA21" i="12"/>
  <c r="BB21" i="12"/>
  <c r="BC21" i="12"/>
  <c r="BD21" i="12"/>
  <c r="BE21" i="12"/>
  <c r="BF21" i="12"/>
  <c r="BG21" i="12"/>
  <c r="BH21" i="12"/>
  <c r="BI21" i="12"/>
  <c r="BJ21" i="12"/>
  <c r="BK21" i="12"/>
  <c r="BL21" i="12"/>
  <c r="BM21" i="12"/>
  <c r="BN21" i="12"/>
  <c r="BO21" i="12"/>
  <c r="BP21" i="12"/>
  <c r="BQ21" i="12"/>
  <c r="BR21" i="12"/>
  <c r="BS21" i="12"/>
  <c r="BT21" i="12"/>
  <c r="BU21" i="12"/>
  <c r="BV21" i="12"/>
  <c r="BW21" i="12"/>
  <c r="BX21" i="12"/>
  <c r="BY21" i="12"/>
  <c r="BZ21" i="12"/>
  <c r="CA21" i="12"/>
  <c r="CB21" i="12"/>
  <c r="CC21" i="12"/>
  <c r="CD21" i="12"/>
  <c r="CE21" i="12"/>
  <c r="CF21" i="12"/>
  <c r="CG21" i="12"/>
  <c r="CH21" i="12"/>
  <c r="CI21" i="12"/>
  <c r="CJ21" i="12"/>
  <c r="CK21" i="12"/>
  <c r="CL21" i="12"/>
  <c r="CM21" i="12"/>
  <c r="CN21" i="12"/>
  <c r="CO21" i="12"/>
  <c r="CP21" i="12"/>
  <c r="CQ21" i="12"/>
  <c r="CR21" i="12"/>
  <c r="CS21" i="12"/>
  <c r="CT21" i="12"/>
  <c r="CU21" i="12"/>
  <c r="CV21" i="12"/>
  <c r="CW21" i="12"/>
  <c r="CX21" i="12"/>
  <c r="CY21" i="12"/>
  <c r="CZ21" i="12"/>
  <c r="DA21" i="12"/>
  <c r="DB21" i="12"/>
  <c r="DC21" i="12"/>
  <c r="DD21" i="12"/>
  <c r="DE21" i="12"/>
  <c r="DF21" i="12"/>
  <c r="DG21" i="12"/>
  <c r="DH21" i="12"/>
  <c r="DI21"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AJ22" i="12"/>
  <c r="AK22" i="12"/>
  <c r="AL22" i="12"/>
  <c r="AM22" i="12"/>
  <c r="AN22" i="12"/>
  <c r="AO22" i="12"/>
  <c r="AP22" i="12"/>
  <c r="AQ22" i="12"/>
  <c r="AR22" i="12"/>
  <c r="AS22" i="12"/>
  <c r="AT22" i="12"/>
  <c r="AU22" i="12"/>
  <c r="AV22" i="12"/>
  <c r="AW22" i="12"/>
  <c r="AX22" i="12"/>
  <c r="AY22" i="12"/>
  <c r="AZ22" i="12"/>
  <c r="BA22" i="12"/>
  <c r="BB22" i="12"/>
  <c r="BC22" i="12"/>
  <c r="BD22" i="12"/>
  <c r="BE22" i="12"/>
  <c r="BF22" i="12"/>
  <c r="BG22" i="12"/>
  <c r="BH22" i="12"/>
  <c r="BI22" i="12"/>
  <c r="BJ22" i="12"/>
  <c r="BK22" i="12"/>
  <c r="BL22" i="12"/>
  <c r="BM22" i="12"/>
  <c r="BN22" i="12"/>
  <c r="BO22" i="12"/>
  <c r="BP22" i="12"/>
  <c r="BQ22" i="12"/>
  <c r="BR22" i="12"/>
  <c r="BS22" i="12"/>
  <c r="BT22" i="12"/>
  <c r="BU22" i="12"/>
  <c r="BV22" i="12"/>
  <c r="BW22" i="12"/>
  <c r="BX22" i="12"/>
  <c r="BY22" i="12"/>
  <c r="BZ22" i="12"/>
  <c r="CA22" i="12"/>
  <c r="CB22" i="12"/>
  <c r="CC22" i="12"/>
  <c r="CD22" i="12"/>
  <c r="CE22" i="12"/>
  <c r="CF22" i="12"/>
  <c r="CG22" i="12"/>
  <c r="CH22" i="12"/>
  <c r="CI22" i="12"/>
  <c r="CJ22" i="12"/>
  <c r="CK22" i="12"/>
  <c r="CL22" i="12"/>
  <c r="CM22" i="12"/>
  <c r="CN22" i="12"/>
  <c r="CO22" i="12"/>
  <c r="CP22" i="12"/>
  <c r="CQ22" i="12"/>
  <c r="CR22" i="12"/>
  <c r="CS22" i="12"/>
  <c r="CT22" i="12"/>
  <c r="CU22" i="12"/>
  <c r="CV22" i="12"/>
  <c r="CW22" i="12"/>
  <c r="CX22" i="12"/>
  <c r="CY22" i="12"/>
  <c r="CZ22" i="12"/>
  <c r="DA22" i="12"/>
  <c r="DB22" i="12"/>
  <c r="DC22" i="12"/>
  <c r="DD22" i="12"/>
  <c r="DE22" i="12"/>
  <c r="DF22" i="12"/>
  <c r="DG22" i="12"/>
  <c r="DH22" i="12"/>
  <c r="DI22" i="12"/>
  <c r="E23" i="12"/>
  <c r="F23" i="12"/>
  <c r="G23" i="12"/>
  <c r="H23" i="12"/>
  <c r="I23" i="12"/>
  <c r="J23" i="12"/>
  <c r="K23" i="12"/>
  <c r="L23" i="12"/>
  <c r="M23" i="12"/>
  <c r="N23" i="12"/>
  <c r="O23" i="12"/>
  <c r="P23" i="12"/>
  <c r="Q23" i="12"/>
  <c r="R23" i="12"/>
  <c r="S23" i="12"/>
  <c r="T23" i="12"/>
  <c r="U23" i="12"/>
  <c r="V23" i="12"/>
  <c r="W23" i="12"/>
  <c r="X23" i="12"/>
  <c r="Y23" i="12"/>
  <c r="Z23" i="12"/>
  <c r="AA23" i="12"/>
  <c r="AB23" i="12"/>
  <c r="AC23" i="12"/>
  <c r="AD23" i="12"/>
  <c r="AE23" i="12"/>
  <c r="AF23" i="12"/>
  <c r="AG23" i="12"/>
  <c r="AH23" i="12"/>
  <c r="AI23" i="12"/>
  <c r="AJ23" i="12"/>
  <c r="AK23" i="12"/>
  <c r="AL23" i="12"/>
  <c r="AM23" i="12"/>
  <c r="AN23" i="12"/>
  <c r="AO23" i="12"/>
  <c r="AP23" i="12"/>
  <c r="AQ23" i="12"/>
  <c r="AR23" i="12"/>
  <c r="AS23" i="12"/>
  <c r="AT23" i="12"/>
  <c r="AU23" i="12"/>
  <c r="AV23" i="12"/>
  <c r="AW23" i="12"/>
  <c r="AX23" i="12"/>
  <c r="AY23" i="12"/>
  <c r="AZ23" i="12"/>
  <c r="BA23" i="12"/>
  <c r="BB23" i="12"/>
  <c r="BC23" i="12"/>
  <c r="BD23" i="12"/>
  <c r="BE23" i="12"/>
  <c r="BF23" i="12"/>
  <c r="BG23" i="12"/>
  <c r="BH23" i="12"/>
  <c r="BI23" i="12"/>
  <c r="BJ23" i="12"/>
  <c r="BK23" i="12"/>
  <c r="BL23" i="12"/>
  <c r="BM23" i="12"/>
  <c r="BN23" i="12"/>
  <c r="BO23" i="12"/>
  <c r="BP23" i="12"/>
  <c r="BQ23" i="12"/>
  <c r="BR23" i="12"/>
  <c r="BS23" i="12"/>
  <c r="BT23" i="12"/>
  <c r="BU23" i="12"/>
  <c r="BV23" i="12"/>
  <c r="BW23" i="12"/>
  <c r="BX23" i="12"/>
  <c r="BY23" i="12"/>
  <c r="BZ23" i="12"/>
  <c r="CA23" i="12"/>
  <c r="CB23" i="12"/>
  <c r="CC23" i="12"/>
  <c r="CD23" i="12"/>
  <c r="CE23" i="12"/>
  <c r="CF23" i="12"/>
  <c r="CG23" i="12"/>
  <c r="CH23" i="12"/>
  <c r="CI23" i="12"/>
  <c r="CJ23" i="12"/>
  <c r="CK23" i="12"/>
  <c r="CL23" i="12"/>
  <c r="CM23" i="12"/>
  <c r="CN23" i="12"/>
  <c r="CO23" i="12"/>
  <c r="CP23" i="12"/>
  <c r="CQ23" i="12"/>
  <c r="CR23" i="12"/>
  <c r="CS23" i="12"/>
  <c r="CT23" i="12"/>
  <c r="CU23" i="12"/>
  <c r="CV23" i="12"/>
  <c r="CW23" i="12"/>
  <c r="CX23" i="12"/>
  <c r="CY23" i="12"/>
  <c r="CZ23" i="12"/>
  <c r="DA23" i="12"/>
  <c r="DB23" i="12"/>
  <c r="DC23" i="12"/>
  <c r="DD23" i="12"/>
  <c r="DE23" i="12"/>
  <c r="DF23" i="12"/>
  <c r="DG23" i="12"/>
  <c r="DH23" i="12"/>
  <c r="DI23" i="12"/>
  <c r="E24" i="12"/>
  <c r="F24" i="12"/>
  <c r="G24" i="12"/>
  <c r="H24" i="12"/>
  <c r="I24" i="12"/>
  <c r="J24" i="12"/>
  <c r="K24" i="12"/>
  <c r="L24" i="12"/>
  <c r="M24" i="12"/>
  <c r="N24" i="12"/>
  <c r="O24" i="12"/>
  <c r="P24" i="12"/>
  <c r="Q24" i="12"/>
  <c r="R24" i="12"/>
  <c r="S24" i="12"/>
  <c r="T24" i="12"/>
  <c r="U24" i="12"/>
  <c r="V24" i="12"/>
  <c r="W24" i="12"/>
  <c r="X24" i="12"/>
  <c r="Y24" i="12"/>
  <c r="Z24" i="12"/>
  <c r="AA24" i="12"/>
  <c r="AB24" i="12"/>
  <c r="AC24" i="12"/>
  <c r="AD24" i="12"/>
  <c r="AE24" i="12"/>
  <c r="AF24" i="12"/>
  <c r="AG24" i="12"/>
  <c r="AH24" i="12"/>
  <c r="AI24" i="12"/>
  <c r="AJ24" i="12"/>
  <c r="AK24" i="12"/>
  <c r="AL24" i="12"/>
  <c r="AM24" i="12"/>
  <c r="AN24" i="12"/>
  <c r="AO24" i="12"/>
  <c r="AP24" i="12"/>
  <c r="AQ24" i="12"/>
  <c r="AR24" i="12"/>
  <c r="AS24" i="12"/>
  <c r="AT24" i="12"/>
  <c r="AU24" i="12"/>
  <c r="AV24" i="12"/>
  <c r="AW24" i="12"/>
  <c r="AX24" i="12"/>
  <c r="AY24" i="12"/>
  <c r="AZ24" i="12"/>
  <c r="BA24" i="12"/>
  <c r="BB24" i="12"/>
  <c r="BC24" i="12"/>
  <c r="BD24" i="12"/>
  <c r="BE24" i="12"/>
  <c r="BF24" i="12"/>
  <c r="BG24" i="12"/>
  <c r="BH24" i="12"/>
  <c r="BI24" i="12"/>
  <c r="BJ24" i="12"/>
  <c r="BK24" i="12"/>
  <c r="BL24" i="12"/>
  <c r="BM24" i="12"/>
  <c r="BN24" i="12"/>
  <c r="BO24" i="12"/>
  <c r="BP24" i="12"/>
  <c r="BQ24" i="12"/>
  <c r="BR24" i="12"/>
  <c r="BS24" i="12"/>
  <c r="BT24" i="12"/>
  <c r="BU24" i="12"/>
  <c r="BV24" i="12"/>
  <c r="BW24" i="12"/>
  <c r="BX24" i="12"/>
  <c r="BY24" i="12"/>
  <c r="BZ24" i="12"/>
  <c r="CA24" i="12"/>
  <c r="CB24" i="12"/>
  <c r="CC24" i="12"/>
  <c r="CD24" i="12"/>
  <c r="CE24" i="12"/>
  <c r="CF24" i="12"/>
  <c r="CG24" i="12"/>
  <c r="CH24" i="12"/>
  <c r="CI24" i="12"/>
  <c r="CJ24" i="12"/>
  <c r="CK24" i="12"/>
  <c r="CL24" i="12"/>
  <c r="CM24" i="12"/>
  <c r="CN24" i="12"/>
  <c r="CO24" i="12"/>
  <c r="CP24" i="12"/>
  <c r="CQ24" i="12"/>
  <c r="CR24" i="12"/>
  <c r="CS24" i="12"/>
  <c r="CT24" i="12"/>
  <c r="CU24" i="12"/>
  <c r="CV24" i="12"/>
  <c r="CW24" i="12"/>
  <c r="CX24" i="12"/>
  <c r="CY24" i="12"/>
  <c r="CZ24" i="12"/>
  <c r="DA24" i="12"/>
  <c r="DB24" i="12"/>
  <c r="DC24" i="12"/>
  <c r="DD24" i="12"/>
  <c r="DE24" i="12"/>
  <c r="DF24" i="12"/>
  <c r="DG24" i="12"/>
  <c r="DH24" i="12"/>
  <c r="DI24" i="12"/>
  <c r="E25" i="12"/>
  <c r="F25" i="12"/>
  <c r="G25" i="12"/>
  <c r="H25" i="12"/>
  <c r="I25" i="12"/>
  <c r="J25" i="12"/>
  <c r="K25" i="12"/>
  <c r="L25" i="12"/>
  <c r="M25" i="12"/>
  <c r="N25" i="12"/>
  <c r="O25" i="12"/>
  <c r="P25" i="12"/>
  <c r="Q25" i="12"/>
  <c r="R25" i="12"/>
  <c r="S25" i="12"/>
  <c r="T25" i="12"/>
  <c r="U25" i="12"/>
  <c r="V25" i="12"/>
  <c r="W25" i="12"/>
  <c r="X25" i="12"/>
  <c r="Y25" i="12"/>
  <c r="Z25" i="12"/>
  <c r="AA25" i="12"/>
  <c r="AB25" i="12"/>
  <c r="AC25" i="12"/>
  <c r="AD25" i="12"/>
  <c r="AE25" i="12"/>
  <c r="AF25" i="12"/>
  <c r="AG25" i="12"/>
  <c r="AH25" i="12"/>
  <c r="AI25" i="12"/>
  <c r="AJ25" i="12"/>
  <c r="AK25" i="12"/>
  <c r="AL25" i="12"/>
  <c r="AM25" i="12"/>
  <c r="AN25" i="12"/>
  <c r="AO25" i="12"/>
  <c r="AP25" i="12"/>
  <c r="AQ25" i="12"/>
  <c r="AR25" i="12"/>
  <c r="AS25" i="12"/>
  <c r="AT25" i="12"/>
  <c r="AU25" i="12"/>
  <c r="AV25" i="12"/>
  <c r="AW25" i="12"/>
  <c r="AX25" i="12"/>
  <c r="AY25" i="12"/>
  <c r="AZ25" i="12"/>
  <c r="BA25" i="12"/>
  <c r="BB25" i="12"/>
  <c r="BC25" i="12"/>
  <c r="BD25" i="12"/>
  <c r="BE25" i="12"/>
  <c r="BF25" i="12"/>
  <c r="BG25" i="12"/>
  <c r="BH25" i="12"/>
  <c r="BI25" i="12"/>
  <c r="BJ25" i="12"/>
  <c r="BK25" i="12"/>
  <c r="BL25" i="12"/>
  <c r="BM25" i="12"/>
  <c r="BN25" i="12"/>
  <c r="BO25" i="12"/>
  <c r="BP25" i="12"/>
  <c r="BQ25" i="12"/>
  <c r="BR25" i="12"/>
  <c r="BS25" i="12"/>
  <c r="BT25" i="12"/>
  <c r="BU25" i="12"/>
  <c r="BV25" i="12"/>
  <c r="BW25" i="12"/>
  <c r="BX25" i="12"/>
  <c r="BY25" i="12"/>
  <c r="BZ25" i="12"/>
  <c r="CA25" i="12"/>
  <c r="CB25" i="12"/>
  <c r="CC25" i="12"/>
  <c r="CD25" i="12"/>
  <c r="CE25" i="12"/>
  <c r="CF25" i="12"/>
  <c r="CG25" i="12"/>
  <c r="CH25" i="12"/>
  <c r="CI25" i="12"/>
  <c r="CJ25" i="12"/>
  <c r="CK25" i="12"/>
  <c r="CL25" i="12"/>
  <c r="CM25" i="12"/>
  <c r="CN25" i="12"/>
  <c r="CO25" i="12"/>
  <c r="CP25" i="12"/>
  <c r="CQ25" i="12"/>
  <c r="CR25" i="12"/>
  <c r="CS25" i="12"/>
  <c r="CT25" i="12"/>
  <c r="CU25" i="12"/>
  <c r="CV25" i="12"/>
  <c r="CW25" i="12"/>
  <c r="CX25" i="12"/>
  <c r="CY25" i="12"/>
  <c r="CZ25" i="12"/>
  <c r="DA25" i="12"/>
  <c r="DB25" i="12"/>
  <c r="DC25" i="12"/>
  <c r="DD25" i="12"/>
  <c r="DE25" i="12"/>
  <c r="DF25" i="12"/>
  <c r="DG25" i="12"/>
  <c r="DH25" i="12"/>
  <c r="DI25" i="12"/>
  <c r="E26" i="12"/>
  <c r="F26" i="12"/>
  <c r="G26" i="12"/>
  <c r="H26" i="12"/>
  <c r="I26" i="12"/>
  <c r="J26" i="12"/>
  <c r="K26" i="12"/>
  <c r="L26" i="12"/>
  <c r="M26" i="12"/>
  <c r="N26" i="12"/>
  <c r="O26" i="12"/>
  <c r="P26" i="12"/>
  <c r="Q26" i="12"/>
  <c r="R26" i="12"/>
  <c r="S26" i="12"/>
  <c r="T26" i="12"/>
  <c r="U26" i="12"/>
  <c r="V26" i="12"/>
  <c r="W26" i="12"/>
  <c r="X26" i="12"/>
  <c r="Y26" i="12"/>
  <c r="Z26" i="12"/>
  <c r="AA26" i="12"/>
  <c r="AB26" i="12"/>
  <c r="AC26" i="12"/>
  <c r="AD26" i="12"/>
  <c r="AE26" i="12"/>
  <c r="AF26" i="12"/>
  <c r="AG26" i="12"/>
  <c r="AH26" i="12"/>
  <c r="AI26" i="12"/>
  <c r="AJ26" i="12"/>
  <c r="AK26" i="12"/>
  <c r="AL26" i="12"/>
  <c r="AM26" i="12"/>
  <c r="AN26" i="12"/>
  <c r="AO26" i="12"/>
  <c r="AP26" i="12"/>
  <c r="AQ26" i="12"/>
  <c r="AR26" i="12"/>
  <c r="AS26" i="12"/>
  <c r="AT26" i="12"/>
  <c r="AU26" i="12"/>
  <c r="AV26" i="12"/>
  <c r="AW26" i="12"/>
  <c r="AX26" i="12"/>
  <c r="AY26" i="12"/>
  <c r="AZ26" i="12"/>
  <c r="BA26" i="12"/>
  <c r="BB26" i="12"/>
  <c r="BC26" i="12"/>
  <c r="BD26" i="12"/>
  <c r="BE26" i="12"/>
  <c r="BF26" i="12"/>
  <c r="BG26" i="12"/>
  <c r="BH26" i="12"/>
  <c r="BI26" i="12"/>
  <c r="BJ26" i="12"/>
  <c r="BK26" i="12"/>
  <c r="BL26" i="12"/>
  <c r="BM26" i="12"/>
  <c r="BN26" i="12"/>
  <c r="BO26" i="12"/>
  <c r="BP26" i="12"/>
  <c r="BQ26" i="12"/>
  <c r="BR26" i="12"/>
  <c r="BS26" i="12"/>
  <c r="BT26" i="12"/>
  <c r="BU26" i="12"/>
  <c r="BV26" i="12"/>
  <c r="BW26" i="12"/>
  <c r="BX26" i="12"/>
  <c r="BY26" i="12"/>
  <c r="BZ26" i="12"/>
  <c r="CA26" i="12"/>
  <c r="CB26" i="12"/>
  <c r="CC26" i="12"/>
  <c r="CD26" i="12"/>
  <c r="CE26" i="12"/>
  <c r="CF26" i="12"/>
  <c r="CG26" i="12"/>
  <c r="CH26" i="12"/>
  <c r="CI26" i="12"/>
  <c r="CJ26" i="12"/>
  <c r="CK26" i="12"/>
  <c r="CL26" i="12"/>
  <c r="CM26" i="12"/>
  <c r="CN26" i="12"/>
  <c r="CO26" i="12"/>
  <c r="CP26" i="12"/>
  <c r="CQ26" i="12"/>
  <c r="CR26" i="12"/>
  <c r="CS26" i="12"/>
  <c r="CT26" i="12"/>
  <c r="CU26" i="12"/>
  <c r="CV26" i="12"/>
  <c r="CW26" i="12"/>
  <c r="CX26" i="12"/>
  <c r="CY26" i="12"/>
  <c r="CZ26" i="12"/>
  <c r="DA26" i="12"/>
  <c r="DB26" i="12"/>
  <c r="DC26" i="12"/>
  <c r="DD26" i="12"/>
  <c r="DE26" i="12"/>
  <c r="DF26" i="12"/>
  <c r="DG26" i="12"/>
  <c r="DH26" i="12"/>
  <c r="DI26" i="12"/>
  <c r="E27" i="12"/>
  <c r="F27" i="12"/>
  <c r="G27" i="12"/>
  <c r="H27" i="12"/>
  <c r="I27" i="12"/>
  <c r="J27" i="12"/>
  <c r="K27" i="12"/>
  <c r="L27" i="12"/>
  <c r="M27" i="12"/>
  <c r="N27" i="12"/>
  <c r="O27" i="12"/>
  <c r="P27" i="12"/>
  <c r="Q27" i="12"/>
  <c r="R27" i="12"/>
  <c r="S27" i="12"/>
  <c r="T27" i="12"/>
  <c r="U27" i="12"/>
  <c r="V27" i="12"/>
  <c r="W27" i="12"/>
  <c r="X27" i="12"/>
  <c r="Y27" i="12"/>
  <c r="Z27" i="12"/>
  <c r="AA27" i="12"/>
  <c r="AB27" i="12"/>
  <c r="AC27" i="12"/>
  <c r="AD27" i="12"/>
  <c r="AE27" i="12"/>
  <c r="AF27" i="12"/>
  <c r="AG27" i="12"/>
  <c r="AH27" i="12"/>
  <c r="AI27" i="12"/>
  <c r="AJ27" i="12"/>
  <c r="AK27" i="12"/>
  <c r="AL27" i="12"/>
  <c r="AM27" i="12"/>
  <c r="AN27" i="12"/>
  <c r="AO27" i="12"/>
  <c r="AP27" i="12"/>
  <c r="AQ27" i="12"/>
  <c r="AR27" i="12"/>
  <c r="AS27" i="12"/>
  <c r="AT27" i="12"/>
  <c r="AU27" i="12"/>
  <c r="AV27" i="12"/>
  <c r="AW27" i="12"/>
  <c r="AX27" i="12"/>
  <c r="AY27" i="12"/>
  <c r="AZ27" i="12"/>
  <c r="BA27" i="12"/>
  <c r="BB27" i="12"/>
  <c r="BC27" i="12"/>
  <c r="BD27" i="12"/>
  <c r="BE27" i="12"/>
  <c r="BF27" i="12"/>
  <c r="BG27" i="12"/>
  <c r="BH27" i="12"/>
  <c r="BI27" i="12"/>
  <c r="BJ27" i="12"/>
  <c r="BK27" i="12"/>
  <c r="BL27" i="12"/>
  <c r="BM27" i="12"/>
  <c r="BN27" i="12"/>
  <c r="BO27" i="12"/>
  <c r="BP27" i="12"/>
  <c r="BQ27" i="12"/>
  <c r="BR27" i="12"/>
  <c r="BS27" i="12"/>
  <c r="BT27" i="12"/>
  <c r="BU27" i="12"/>
  <c r="BV27" i="12"/>
  <c r="BW27" i="12"/>
  <c r="BX27" i="12"/>
  <c r="BY27" i="12"/>
  <c r="BZ27" i="12"/>
  <c r="CA27" i="12"/>
  <c r="CB27" i="12"/>
  <c r="CC27" i="12"/>
  <c r="CD27" i="12"/>
  <c r="CE27" i="12"/>
  <c r="CF27" i="12"/>
  <c r="CG27" i="12"/>
  <c r="CH27" i="12"/>
  <c r="CI27" i="12"/>
  <c r="CJ27" i="12"/>
  <c r="CK27" i="12"/>
  <c r="CL27" i="12"/>
  <c r="CM27" i="12"/>
  <c r="CN27" i="12"/>
  <c r="CO27" i="12"/>
  <c r="CP27" i="12"/>
  <c r="CQ27" i="12"/>
  <c r="CR27" i="12"/>
  <c r="CS27" i="12"/>
  <c r="CT27" i="12"/>
  <c r="CU27" i="12"/>
  <c r="CV27" i="12"/>
  <c r="CW27" i="12"/>
  <c r="CX27" i="12"/>
  <c r="CY27" i="12"/>
  <c r="CZ27" i="12"/>
  <c r="DA27" i="12"/>
  <c r="DB27" i="12"/>
  <c r="DC27" i="12"/>
  <c r="DD27" i="12"/>
  <c r="DE27" i="12"/>
  <c r="DF27" i="12"/>
  <c r="DG27" i="12"/>
  <c r="DH27" i="12"/>
  <c r="DI27" i="12"/>
  <c r="E28" i="12"/>
  <c r="F28" i="12"/>
  <c r="G28" i="12"/>
  <c r="H28" i="12"/>
  <c r="I28" i="12"/>
  <c r="J28" i="12"/>
  <c r="K28" i="12"/>
  <c r="L28" i="12"/>
  <c r="M28" i="12"/>
  <c r="N28" i="12"/>
  <c r="O28" i="12"/>
  <c r="P28" i="12"/>
  <c r="Q28" i="12"/>
  <c r="R28" i="12"/>
  <c r="S28" i="12"/>
  <c r="T28" i="12"/>
  <c r="U28" i="12"/>
  <c r="V28" i="12"/>
  <c r="W28" i="12"/>
  <c r="X28" i="12"/>
  <c r="Y28" i="12"/>
  <c r="Z28" i="12"/>
  <c r="AA28" i="12"/>
  <c r="AB28" i="12"/>
  <c r="AC28" i="12"/>
  <c r="AD28" i="12"/>
  <c r="AE28" i="12"/>
  <c r="AF28" i="12"/>
  <c r="AG28" i="12"/>
  <c r="AH28" i="12"/>
  <c r="AI28" i="12"/>
  <c r="AJ28" i="12"/>
  <c r="AK28" i="12"/>
  <c r="AL28" i="12"/>
  <c r="AM28" i="12"/>
  <c r="AN28" i="12"/>
  <c r="AO28" i="12"/>
  <c r="AP28" i="12"/>
  <c r="AQ28" i="12"/>
  <c r="AR28" i="12"/>
  <c r="AS28" i="12"/>
  <c r="AT28" i="12"/>
  <c r="AU28" i="12"/>
  <c r="AV28" i="12"/>
  <c r="AW28" i="12"/>
  <c r="AX28" i="12"/>
  <c r="AY28" i="12"/>
  <c r="AZ28" i="12"/>
  <c r="BA28" i="12"/>
  <c r="BB28" i="12"/>
  <c r="BC28" i="12"/>
  <c r="BD28" i="12"/>
  <c r="BE28" i="12"/>
  <c r="BF28" i="12"/>
  <c r="BG28" i="12"/>
  <c r="BH28" i="12"/>
  <c r="BI28" i="12"/>
  <c r="BJ28" i="12"/>
  <c r="BK28" i="12"/>
  <c r="BL28" i="12"/>
  <c r="BM28" i="12"/>
  <c r="BN28" i="12"/>
  <c r="BO28" i="12"/>
  <c r="BP28" i="12"/>
  <c r="BQ28" i="12"/>
  <c r="BR28" i="12"/>
  <c r="BS28" i="12"/>
  <c r="BT28" i="12"/>
  <c r="BU28" i="12"/>
  <c r="BV28" i="12"/>
  <c r="BW28" i="12"/>
  <c r="BX28" i="12"/>
  <c r="BY28" i="12"/>
  <c r="BZ28" i="12"/>
  <c r="CA28" i="12"/>
  <c r="CB28" i="12"/>
  <c r="CC28" i="12"/>
  <c r="CD28" i="12"/>
  <c r="CE28" i="12"/>
  <c r="CF28" i="12"/>
  <c r="CG28" i="12"/>
  <c r="CH28" i="12"/>
  <c r="CI28" i="12"/>
  <c r="CJ28" i="12"/>
  <c r="CK28" i="12"/>
  <c r="CL28" i="12"/>
  <c r="CM28" i="12"/>
  <c r="CN28" i="12"/>
  <c r="CO28" i="12"/>
  <c r="CP28" i="12"/>
  <c r="CQ28" i="12"/>
  <c r="CR28" i="12"/>
  <c r="CS28" i="12"/>
  <c r="CT28" i="12"/>
  <c r="CU28" i="12"/>
  <c r="CV28" i="12"/>
  <c r="CW28" i="12"/>
  <c r="CX28" i="12"/>
  <c r="CY28" i="12"/>
  <c r="CZ28" i="12"/>
  <c r="DA28" i="12"/>
  <c r="DB28" i="12"/>
  <c r="DC28" i="12"/>
  <c r="DD28" i="12"/>
  <c r="DE28" i="12"/>
  <c r="DF28" i="12"/>
  <c r="DG28" i="12"/>
  <c r="DH28" i="12"/>
  <c r="DI28" i="12"/>
  <c r="E29" i="12"/>
  <c r="F29" i="12"/>
  <c r="G29" i="12"/>
  <c r="H29" i="12"/>
  <c r="I29" i="12"/>
  <c r="J29" i="12"/>
  <c r="K29" i="12"/>
  <c r="L29" i="12"/>
  <c r="M29" i="12"/>
  <c r="N29" i="12"/>
  <c r="O29" i="12"/>
  <c r="P29" i="12"/>
  <c r="Q29" i="12"/>
  <c r="R29" i="12"/>
  <c r="S29" i="12"/>
  <c r="T29" i="12"/>
  <c r="U29" i="12"/>
  <c r="V29" i="12"/>
  <c r="W29" i="12"/>
  <c r="X29" i="12"/>
  <c r="Y29" i="12"/>
  <c r="Z29" i="12"/>
  <c r="AA29" i="12"/>
  <c r="AB29" i="12"/>
  <c r="AC29" i="12"/>
  <c r="AD29" i="12"/>
  <c r="AE29" i="12"/>
  <c r="AF29" i="12"/>
  <c r="AG29" i="12"/>
  <c r="AH29" i="12"/>
  <c r="AI29" i="12"/>
  <c r="AJ29" i="12"/>
  <c r="AK29" i="12"/>
  <c r="AL29" i="12"/>
  <c r="AM29" i="12"/>
  <c r="AN29" i="12"/>
  <c r="AO29" i="12"/>
  <c r="AP29" i="12"/>
  <c r="AQ29" i="12"/>
  <c r="AR29" i="12"/>
  <c r="AS29" i="12"/>
  <c r="AT29" i="12"/>
  <c r="AU29" i="12"/>
  <c r="AV29" i="12"/>
  <c r="AW29" i="12"/>
  <c r="AX29" i="12"/>
  <c r="AY29" i="12"/>
  <c r="AZ29" i="12"/>
  <c r="BA29" i="12"/>
  <c r="BB29" i="12"/>
  <c r="BC29" i="12"/>
  <c r="BD29" i="12"/>
  <c r="BE29" i="12"/>
  <c r="BF29" i="12"/>
  <c r="BG29" i="12"/>
  <c r="BH29" i="12"/>
  <c r="BI29" i="12"/>
  <c r="BJ29" i="12"/>
  <c r="BK29" i="12"/>
  <c r="BL29" i="12"/>
  <c r="BM29" i="12"/>
  <c r="BN29" i="12"/>
  <c r="BO29" i="12"/>
  <c r="BP29" i="12"/>
  <c r="BQ29" i="12"/>
  <c r="BR29" i="12"/>
  <c r="BS29" i="12"/>
  <c r="BT29" i="12"/>
  <c r="BU29" i="12"/>
  <c r="BV29" i="12"/>
  <c r="BW29" i="12"/>
  <c r="BX29" i="12"/>
  <c r="BY29" i="12"/>
  <c r="BZ29" i="12"/>
  <c r="CA29" i="12"/>
  <c r="CB29" i="12"/>
  <c r="CC29" i="12"/>
  <c r="CD29" i="12"/>
  <c r="CE29" i="12"/>
  <c r="CF29" i="12"/>
  <c r="CG29" i="12"/>
  <c r="CH29" i="12"/>
  <c r="CI29" i="12"/>
  <c r="CJ29" i="12"/>
  <c r="CK29" i="12"/>
  <c r="CL29" i="12"/>
  <c r="CM29" i="12"/>
  <c r="CN29" i="12"/>
  <c r="CO29" i="12"/>
  <c r="CP29" i="12"/>
  <c r="CQ29" i="12"/>
  <c r="CR29" i="12"/>
  <c r="CS29" i="12"/>
  <c r="CT29" i="12"/>
  <c r="CU29" i="12"/>
  <c r="CV29" i="12"/>
  <c r="CW29" i="12"/>
  <c r="CX29" i="12"/>
  <c r="CY29" i="12"/>
  <c r="CZ29" i="12"/>
  <c r="DA29" i="12"/>
  <c r="DB29" i="12"/>
  <c r="DC29" i="12"/>
  <c r="DD29" i="12"/>
  <c r="DE29" i="12"/>
  <c r="DF29" i="12"/>
  <c r="DG29" i="12"/>
  <c r="DH29" i="12"/>
  <c r="DI29" i="12"/>
  <c r="E30" i="12"/>
  <c r="F30" i="12"/>
  <c r="G30" i="12"/>
  <c r="H30" i="12"/>
  <c r="I30" i="12"/>
  <c r="J30" i="12"/>
  <c r="K30" i="12"/>
  <c r="L30" i="12"/>
  <c r="M30" i="12"/>
  <c r="N30" i="12"/>
  <c r="O30" i="12"/>
  <c r="P30" i="12"/>
  <c r="Q30" i="12"/>
  <c r="R30" i="12"/>
  <c r="S30" i="12"/>
  <c r="T30" i="12"/>
  <c r="U30" i="12"/>
  <c r="V30" i="12"/>
  <c r="W30" i="12"/>
  <c r="X30" i="12"/>
  <c r="Y30" i="12"/>
  <c r="Z30" i="12"/>
  <c r="AA30" i="12"/>
  <c r="AB30" i="12"/>
  <c r="AC30" i="12"/>
  <c r="AD30" i="12"/>
  <c r="AE30" i="12"/>
  <c r="AF30" i="12"/>
  <c r="AG30" i="12"/>
  <c r="AH30" i="12"/>
  <c r="AI30" i="12"/>
  <c r="AJ30" i="12"/>
  <c r="AK30" i="12"/>
  <c r="AL30" i="12"/>
  <c r="AM30" i="12"/>
  <c r="AN30" i="12"/>
  <c r="AO30" i="12"/>
  <c r="AP30" i="12"/>
  <c r="AQ30" i="12"/>
  <c r="AR30" i="12"/>
  <c r="AS30" i="12"/>
  <c r="AT30" i="12"/>
  <c r="AU30" i="12"/>
  <c r="AV30" i="12"/>
  <c r="AW30" i="12"/>
  <c r="AX30" i="12"/>
  <c r="AY30" i="12"/>
  <c r="AZ30" i="12"/>
  <c r="BA30" i="12"/>
  <c r="BB30" i="12"/>
  <c r="BC30" i="12"/>
  <c r="BD30" i="12"/>
  <c r="BE30" i="12"/>
  <c r="BF30" i="12"/>
  <c r="BG30" i="12"/>
  <c r="BH30" i="12"/>
  <c r="BI30" i="12"/>
  <c r="BJ30" i="12"/>
  <c r="BK30" i="12"/>
  <c r="BL30" i="12"/>
  <c r="BM30" i="12"/>
  <c r="BN30" i="12"/>
  <c r="BO30" i="12"/>
  <c r="BP30" i="12"/>
  <c r="BQ30" i="12"/>
  <c r="BR30" i="12"/>
  <c r="BS30" i="12"/>
  <c r="BT30" i="12"/>
  <c r="BU30" i="12"/>
  <c r="BV30" i="12"/>
  <c r="BW30" i="12"/>
  <c r="BX30" i="12"/>
  <c r="BY30" i="12"/>
  <c r="BZ30" i="12"/>
  <c r="CA30" i="12"/>
  <c r="CB30" i="12"/>
  <c r="CC30" i="12"/>
  <c r="CD30" i="12"/>
  <c r="CE30" i="12"/>
  <c r="CF30" i="12"/>
  <c r="CG30" i="12"/>
  <c r="CH30" i="12"/>
  <c r="CI30" i="12"/>
  <c r="CJ30" i="12"/>
  <c r="CK30" i="12"/>
  <c r="CL30" i="12"/>
  <c r="CM30" i="12"/>
  <c r="CN30" i="12"/>
  <c r="CO30" i="12"/>
  <c r="CP30" i="12"/>
  <c r="CQ30" i="12"/>
  <c r="CR30" i="12"/>
  <c r="CS30" i="12"/>
  <c r="CT30" i="12"/>
  <c r="CU30" i="12"/>
  <c r="CV30" i="12"/>
  <c r="CW30" i="12"/>
  <c r="CX30" i="12"/>
  <c r="CY30" i="12"/>
  <c r="CZ30" i="12"/>
  <c r="DA30" i="12"/>
  <c r="DB30" i="12"/>
  <c r="DC30" i="12"/>
  <c r="DD30" i="12"/>
  <c r="DE30" i="12"/>
  <c r="DF30" i="12"/>
  <c r="DG30" i="12"/>
  <c r="DH30" i="12"/>
  <c r="DI30" i="12"/>
  <c r="E31" i="12"/>
  <c r="F31" i="12"/>
  <c r="G31" i="12"/>
  <c r="H31" i="12"/>
  <c r="I31" i="12"/>
  <c r="J31" i="12"/>
  <c r="K31" i="12"/>
  <c r="L31" i="12"/>
  <c r="M31" i="12"/>
  <c r="N31" i="12"/>
  <c r="O31" i="12"/>
  <c r="P31" i="12"/>
  <c r="Q31" i="12"/>
  <c r="R31" i="12"/>
  <c r="S31" i="12"/>
  <c r="T31" i="12"/>
  <c r="U31" i="12"/>
  <c r="V31" i="12"/>
  <c r="W31" i="12"/>
  <c r="X31" i="12"/>
  <c r="Y31" i="12"/>
  <c r="Z31" i="12"/>
  <c r="AA31" i="12"/>
  <c r="AB31" i="12"/>
  <c r="AC31" i="12"/>
  <c r="AD31" i="12"/>
  <c r="AE31" i="12"/>
  <c r="AF31" i="12"/>
  <c r="AG31" i="12"/>
  <c r="AH31" i="12"/>
  <c r="AI31" i="12"/>
  <c r="AJ31" i="12"/>
  <c r="AK31" i="12"/>
  <c r="AL31" i="12"/>
  <c r="AM31" i="12"/>
  <c r="AN31" i="12"/>
  <c r="AO31" i="12"/>
  <c r="AP31" i="12"/>
  <c r="AQ31" i="12"/>
  <c r="AR31" i="12"/>
  <c r="AS31" i="12"/>
  <c r="AT31" i="12"/>
  <c r="AU31" i="12"/>
  <c r="AV31" i="12"/>
  <c r="AW31" i="12"/>
  <c r="AX31" i="12"/>
  <c r="AY31" i="12"/>
  <c r="AZ31" i="12"/>
  <c r="BA31" i="12"/>
  <c r="BB31" i="12"/>
  <c r="BC31" i="12"/>
  <c r="BD31" i="12"/>
  <c r="BE31" i="12"/>
  <c r="BF31" i="12"/>
  <c r="BG31" i="12"/>
  <c r="BH31" i="12"/>
  <c r="BI31" i="12"/>
  <c r="BJ31" i="12"/>
  <c r="BK31" i="12"/>
  <c r="BL31" i="12"/>
  <c r="BM31" i="12"/>
  <c r="BN31" i="12"/>
  <c r="BO31" i="12"/>
  <c r="BP31" i="12"/>
  <c r="BQ31" i="12"/>
  <c r="BR31" i="12"/>
  <c r="BS31" i="12"/>
  <c r="BT31" i="12"/>
  <c r="BU31" i="12"/>
  <c r="BV31" i="12"/>
  <c r="BW31" i="12"/>
  <c r="BX31" i="12"/>
  <c r="BY31" i="12"/>
  <c r="BZ31" i="12"/>
  <c r="CA31" i="12"/>
  <c r="CB31" i="12"/>
  <c r="CC31" i="12"/>
  <c r="CD31" i="12"/>
  <c r="CE31" i="12"/>
  <c r="CF31" i="12"/>
  <c r="CG31" i="12"/>
  <c r="CH31" i="12"/>
  <c r="CI31" i="12"/>
  <c r="CJ31" i="12"/>
  <c r="CK31" i="12"/>
  <c r="CL31" i="12"/>
  <c r="CM31" i="12"/>
  <c r="CN31" i="12"/>
  <c r="CO31" i="12"/>
  <c r="CP31" i="12"/>
  <c r="CQ31" i="12"/>
  <c r="CR31" i="12"/>
  <c r="CS31" i="12"/>
  <c r="CT31" i="12"/>
  <c r="CU31" i="12"/>
  <c r="CV31" i="12"/>
  <c r="CW31" i="12"/>
  <c r="CX31" i="12"/>
  <c r="CY31" i="12"/>
  <c r="CZ31" i="12"/>
  <c r="DA31" i="12"/>
  <c r="DB31" i="12"/>
  <c r="DC31" i="12"/>
  <c r="DD31" i="12"/>
  <c r="DE31" i="12"/>
  <c r="DF31" i="12"/>
  <c r="DG31" i="12"/>
  <c r="DH31" i="12"/>
  <c r="DI31" i="12"/>
  <c r="E32" i="12"/>
  <c r="F32" i="12"/>
  <c r="G32" i="12"/>
  <c r="H32" i="12"/>
  <c r="I32" i="12"/>
  <c r="J32" i="12"/>
  <c r="K32" i="12"/>
  <c r="L32" i="12"/>
  <c r="M32" i="12"/>
  <c r="N32" i="12"/>
  <c r="O32" i="12"/>
  <c r="P32" i="12"/>
  <c r="Q32" i="12"/>
  <c r="R32" i="12"/>
  <c r="S32" i="12"/>
  <c r="T32" i="12"/>
  <c r="U32" i="12"/>
  <c r="V32" i="12"/>
  <c r="W32" i="12"/>
  <c r="X32" i="12"/>
  <c r="Y32" i="12"/>
  <c r="Z32" i="12"/>
  <c r="AA32" i="12"/>
  <c r="AB32" i="12"/>
  <c r="AC32" i="12"/>
  <c r="AD32" i="12"/>
  <c r="AE32" i="12"/>
  <c r="AF32" i="12"/>
  <c r="AG32" i="12"/>
  <c r="AH32" i="12"/>
  <c r="AI32" i="12"/>
  <c r="AJ32" i="12"/>
  <c r="AK32" i="12"/>
  <c r="AL32" i="12"/>
  <c r="AM32" i="12"/>
  <c r="AN32" i="12"/>
  <c r="AO32" i="12"/>
  <c r="AP32" i="12"/>
  <c r="AQ32" i="12"/>
  <c r="AR32" i="12"/>
  <c r="AS32" i="12"/>
  <c r="AT32" i="12"/>
  <c r="AU32" i="12"/>
  <c r="AV32" i="12"/>
  <c r="AW32" i="12"/>
  <c r="AX32" i="12"/>
  <c r="AY32" i="12"/>
  <c r="AZ32" i="12"/>
  <c r="BA32" i="12"/>
  <c r="BB32" i="12"/>
  <c r="BC32" i="12"/>
  <c r="BD32" i="12"/>
  <c r="BE32" i="12"/>
  <c r="BF32" i="12"/>
  <c r="BG32" i="12"/>
  <c r="BH32" i="12"/>
  <c r="BI32" i="12"/>
  <c r="BJ32" i="12"/>
  <c r="BK32" i="12"/>
  <c r="BL32" i="12"/>
  <c r="BM32" i="12"/>
  <c r="BN32" i="12"/>
  <c r="BO32" i="12"/>
  <c r="BP32" i="12"/>
  <c r="BQ32" i="12"/>
  <c r="BR32" i="12"/>
  <c r="BS32" i="12"/>
  <c r="BT32" i="12"/>
  <c r="BU32" i="12"/>
  <c r="BV32" i="12"/>
  <c r="BW32" i="12"/>
  <c r="BX32" i="12"/>
  <c r="BY32" i="12"/>
  <c r="BZ32" i="12"/>
  <c r="CA32" i="12"/>
  <c r="CB32" i="12"/>
  <c r="CC32" i="12"/>
  <c r="CD32" i="12"/>
  <c r="CE32" i="12"/>
  <c r="CF32" i="12"/>
  <c r="CG32" i="12"/>
  <c r="CH32" i="12"/>
  <c r="CI32" i="12"/>
  <c r="CJ32" i="12"/>
  <c r="CK32" i="12"/>
  <c r="CL32" i="12"/>
  <c r="CM32" i="12"/>
  <c r="CN32" i="12"/>
  <c r="CO32" i="12"/>
  <c r="CP32" i="12"/>
  <c r="CQ32" i="12"/>
  <c r="CR32" i="12"/>
  <c r="CS32" i="12"/>
  <c r="CT32" i="12"/>
  <c r="CU32" i="12"/>
  <c r="CV32" i="12"/>
  <c r="CW32" i="12"/>
  <c r="CX32" i="12"/>
  <c r="CY32" i="12"/>
  <c r="CZ32" i="12"/>
  <c r="DA32" i="12"/>
  <c r="DB32" i="12"/>
  <c r="DC32" i="12"/>
  <c r="DD32" i="12"/>
  <c r="DE32" i="12"/>
  <c r="DF32" i="12"/>
  <c r="DG32" i="12"/>
  <c r="DH32" i="12"/>
  <c r="DI32" i="12"/>
  <c r="E33" i="12"/>
  <c r="F33" i="12"/>
  <c r="G33" i="12"/>
  <c r="H33" i="12"/>
  <c r="I33" i="12"/>
  <c r="J33" i="12"/>
  <c r="K33" i="12"/>
  <c r="L33" i="12"/>
  <c r="M33" i="12"/>
  <c r="N33" i="12"/>
  <c r="O33" i="12"/>
  <c r="P33" i="12"/>
  <c r="Q33" i="12"/>
  <c r="R33" i="12"/>
  <c r="S33" i="12"/>
  <c r="T33" i="12"/>
  <c r="U33" i="12"/>
  <c r="V33" i="12"/>
  <c r="W33" i="12"/>
  <c r="X33" i="12"/>
  <c r="Y33" i="12"/>
  <c r="Z33" i="12"/>
  <c r="AA33" i="12"/>
  <c r="AB33" i="12"/>
  <c r="AC33" i="12"/>
  <c r="AD33" i="12"/>
  <c r="AE33" i="12"/>
  <c r="AF33" i="12"/>
  <c r="AG33" i="12"/>
  <c r="AH33" i="12"/>
  <c r="AI33" i="12"/>
  <c r="AJ33" i="12"/>
  <c r="AK33" i="12"/>
  <c r="AL33" i="12"/>
  <c r="AM33" i="12"/>
  <c r="AN33" i="12"/>
  <c r="AO33" i="12"/>
  <c r="AP33" i="12"/>
  <c r="AQ33" i="12"/>
  <c r="AR33" i="12"/>
  <c r="AS33" i="12"/>
  <c r="AT33" i="12"/>
  <c r="AU33" i="12"/>
  <c r="AV33" i="12"/>
  <c r="AW33" i="12"/>
  <c r="AX33" i="12"/>
  <c r="AY33" i="12"/>
  <c r="AZ33" i="12"/>
  <c r="BA33" i="12"/>
  <c r="BB33" i="12"/>
  <c r="BC33" i="12"/>
  <c r="BD33" i="12"/>
  <c r="BE33" i="12"/>
  <c r="BF33" i="12"/>
  <c r="BG33" i="12"/>
  <c r="BH33" i="12"/>
  <c r="BI33" i="12"/>
  <c r="BJ33" i="12"/>
  <c r="BK33" i="12"/>
  <c r="BL33" i="12"/>
  <c r="BM33" i="12"/>
  <c r="BN33" i="12"/>
  <c r="BO33" i="12"/>
  <c r="BP33" i="12"/>
  <c r="BQ33" i="12"/>
  <c r="BR33" i="12"/>
  <c r="BS33" i="12"/>
  <c r="BT33" i="12"/>
  <c r="BU33" i="12"/>
  <c r="BV33" i="12"/>
  <c r="BW33" i="12"/>
  <c r="BX33" i="12"/>
  <c r="BY33" i="12"/>
  <c r="BZ33" i="12"/>
  <c r="CA33" i="12"/>
  <c r="CB33" i="12"/>
  <c r="CC33" i="12"/>
  <c r="CD33" i="12"/>
  <c r="CE33" i="12"/>
  <c r="CF33" i="12"/>
  <c r="CG33" i="12"/>
  <c r="CH33" i="12"/>
  <c r="CI33" i="12"/>
  <c r="CJ33" i="12"/>
  <c r="CK33" i="12"/>
  <c r="CL33" i="12"/>
  <c r="CM33" i="12"/>
  <c r="CN33" i="12"/>
  <c r="CO33" i="12"/>
  <c r="CP33" i="12"/>
  <c r="CQ33" i="12"/>
  <c r="CR33" i="12"/>
  <c r="CS33" i="12"/>
  <c r="CT33" i="12"/>
  <c r="CU33" i="12"/>
  <c r="CV33" i="12"/>
  <c r="CW33" i="12"/>
  <c r="CX33" i="12"/>
  <c r="CY33" i="12"/>
  <c r="CZ33" i="12"/>
  <c r="DA33" i="12"/>
  <c r="DB33" i="12"/>
  <c r="DC33" i="12"/>
  <c r="DD33" i="12"/>
  <c r="DE33" i="12"/>
  <c r="DF33" i="12"/>
  <c r="DG33" i="12"/>
  <c r="DH33" i="12"/>
  <c r="DI33" i="12"/>
  <c r="E34" i="12"/>
  <c r="F34" i="12"/>
  <c r="G34" i="12"/>
  <c r="H34" i="12"/>
  <c r="I34" i="12"/>
  <c r="J34" i="12"/>
  <c r="K34" i="12"/>
  <c r="L34" i="12"/>
  <c r="M34" i="12"/>
  <c r="N34" i="12"/>
  <c r="O34" i="12"/>
  <c r="P34" i="12"/>
  <c r="Q34" i="12"/>
  <c r="R34" i="12"/>
  <c r="S34" i="12"/>
  <c r="T34" i="12"/>
  <c r="U34" i="12"/>
  <c r="V34" i="12"/>
  <c r="W34" i="12"/>
  <c r="X34" i="12"/>
  <c r="Y34" i="12"/>
  <c r="Z34" i="12"/>
  <c r="AA34" i="12"/>
  <c r="AB34" i="12"/>
  <c r="AC34" i="12"/>
  <c r="AD34" i="12"/>
  <c r="AE34" i="12"/>
  <c r="AF34" i="12"/>
  <c r="AG34" i="12"/>
  <c r="AH34" i="12"/>
  <c r="AI34" i="12"/>
  <c r="AJ34" i="12"/>
  <c r="AK34" i="12"/>
  <c r="AL34" i="12"/>
  <c r="AM34" i="12"/>
  <c r="AN34" i="12"/>
  <c r="AO34" i="12"/>
  <c r="AP34" i="12"/>
  <c r="AQ34" i="12"/>
  <c r="AR34" i="12"/>
  <c r="AS34" i="12"/>
  <c r="AT34" i="12"/>
  <c r="AU34" i="12"/>
  <c r="AV34" i="12"/>
  <c r="AW34" i="12"/>
  <c r="AX34" i="12"/>
  <c r="AY34" i="12"/>
  <c r="AZ34" i="12"/>
  <c r="BA34" i="12"/>
  <c r="BB34" i="12"/>
  <c r="BC34" i="12"/>
  <c r="BD34" i="12"/>
  <c r="BE34" i="12"/>
  <c r="BF34" i="12"/>
  <c r="BG34" i="12"/>
  <c r="BH34" i="12"/>
  <c r="BI34" i="12"/>
  <c r="BJ34" i="12"/>
  <c r="BK34" i="12"/>
  <c r="BL34" i="12"/>
  <c r="BM34" i="12"/>
  <c r="BN34" i="12"/>
  <c r="BO34" i="12"/>
  <c r="BP34" i="12"/>
  <c r="BQ34" i="12"/>
  <c r="BR34" i="12"/>
  <c r="BS34" i="12"/>
  <c r="BT34" i="12"/>
  <c r="BU34" i="12"/>
  <c r="BV34" i="12"/>
  <c r="BW34" i="12"/>
  <c r="BX34" i="12"/>
  <c r="BY34" i="12"/>
  <c r="BZ34" i="12"/>
  <c r="CA34" i="12"/>
  <c r="CB34" i="12"/>
  <c r="CC34" i="12"/>
  <c r="CD34" i="12"/>
  <c r="CE34" i="12"/>
  <c r="CF34" i="12"/>
  <c r="CG34" i="12"/>
  <c r="CH34" i="12"/>
  <c r="CI34" i="12"/>
  <c r="CJ34" i="12"/>
  <c r="CK34" i="12"/>
  <c r="CL34" i="12"/>
  <c r="CM34" i="12"/>
  <c r="CN34" i="12"/>
  <c r="CO34" i="12"/>
  <c r="CP34" i="12"/>
  <c r="CQ34" i="12"/>
  <c r="CR34" i="12"/>
  <c r="CS34" i="12"/>
  <c r="CT34" i="12"/>
  <c r="CU34" i="12"/>
  <c r="CV34" i="12"/>
  <c r="CW34" i="12"/>
  <c r="CX34" i="12"/>
  <c r="CY34" i="12"/>
  <c r="CZ34" i="12"/>
  <c r="DA34" i="12"/>
  <c r="DB34" i="12"/>
  <c r="DC34" i="12"/>
  <c r="DD34" i="12"/>
  <c r="DE34" i="12"/>
  <c r="DF34" i="12"/>
  <c r="DG34" i="12"/>
  <c r="DH34" i="12"/>
  <c r="DI34" i="12"/>
  <c r="E35" i="12"/>
  <c r="F35" i="12"/>
  <c r="G35" i="12"/>
  <c r="H35" i="12"/>
  <c r="I35" i="12"/>
  <c r="J35" i="12"/>
  <c r="K35" i="12"/>
  <c r="L35" i="12"/>
  <c r="M35" i="12"/>
  <c r="N35" i="12"/>
  <c r="O35" i="12"/>
  <c r="P35" i="12"/>
  <c r="Q35" i="12"/>
  <c r="R35" i="12"/>
  <c r="S35" i="12"/>
  <c r="T35" i="12"/>
  <c r="U35" i="12"/>
  <c r="V35" i="12"/>
  <c r="W35" i="12"/>
  <c r="X35" i="12"/>
  <c r="Y35" i="12"/>
  <c r="Z35" i="12"/>
  <c r="AA35" i="12"/>
  <c r="AB35" i="12"/>
  <c r="AC35" i="12"/>
  <c r="AD35" i="12"/>
  <c r="AE35" i="12"/>
  <c r="AF35" i="12"/>
  <c r="AG35" i="12"/>
  <c r="AH35" i="12"/>
  <c r="AI35" i="12"/>
  <c r="AJ35" i="12"/>
  <c r="AK35" i="12"/>
  <c r="AL35" i="12"/>
  <c r="AM35" i="12"/>
  <c r="AN35" i="12"/>
  <c r="AO35" i="12"/>
  <c r="AP35" i="12"/>
  <c r="AQ35" i="12"/>
  <c r="AR35" i="12"/>
  <c r="AS35" i="12"/>
  <c r="AT35" i="12"/>
  <c r="AU35" i="12"/>
  <c r="AV35" i="12"/>
  <c r="AW35" i="12"/>
  <c r="AX35" i="12"/>
  <c r="AY35" i="12"/>
  <c r="AZ35" i="12"/>
  <c r="BA35" i="12"/>
  <c r="BB35" i="12"/>
  <c r="BC35" i="12"/>
  <c r="BD35" i="12"/>
  <c r="BE35" i="12"/>
  <c r="BF35" i="12"/>
  <c r="BG35" i="12"/>
  <c r="BH35" i="12"/>
  <c r="BI35" i="12"/>
  <c r="BJ35" i="12"/>
  <c r="BK35" i="12"/>
  <c r="BL35" i="12"/>
  <c r="BM35" i="12"/>
  <c r="BN35" i="12"/>
  <c r="BO35" i="12"/>
  <c r="BP35" i="12"/>
  <c r="BQ35" i="12"/>
  <c r="BR35" i="12"/>
  <c r="BS35" i="12"/>
  <c r="BT35" i="12"/>
  <c r="BU35" i="12"/>
  <c r="BV35" i="12"/>
  <c r="BW35" i="12"/>
  <c r="BX35" i="12"/>
  <c r="BY35" i="12"/>
  <c r="BZ35" i="12"/>
  <c r="CA35" i="12"/>
  <c r="CB35" i="12"/>
  <c r="CC35" i="12"/>
  <c r="CD35" i="12"/>
  <c r="CE35" i="12"/>
  <c r="CF35" i="12"/>
  <c r="CG35" i="12"/>
  <c r="CH35" i="12"/>
  <c r="CI35" i="12"/>
  <c r="CJ35" i="12"/>
  <c r="CK35" i="12"/>
  <c r="CL35" i="12"/>
  <c r="CM35" i="12"/>
  <c r="CN35" i="12"/>
  <c r="CO35" i="12"/>
  <c r="CP35" i="12"/>
  <c r="CQ35" i="12"/>
  <c r="CR35" i="12"/>
  <c r="CS35" i="12"/>
  <c r="CT35" i="12"/>
  <c r="CU35" i="12"/>
  <c r="CV35" i="12"/>
  <c r="CW35" i="12"/>
  <c r="CX35" i="12"/>
  <c r="CY35" i="12"/>
  <c r="CZ35" i="12"/>
  <c r="DA35" i="12"/>
  <c r="DB35" i="12"/>
  <c r="DC35" i="12"/>
  <c r="DD35" i="12"/>
  <c r="DE35" i="12"/>
  <c r="DF35" i="12"/>
  <c r="DG35" i="12"/>
  <c r="DH35" i="12"/>
  <c r="DI35" i="12"/>
  <c r="E36" i="12"/>
  <c r="F36" i="12"/>
  <c r="G36" i="12"/>
  <c r="H36" i="12"/>
  <c r="I36" i="12"/>
  <c r="J36" i="12"/>
  <c r="K36" i="12"/>
  <c r="L36" i="12"/>
  <c r="M36" i="12"/>
  <c r="N36" i="12"/>
  <c r="O36" i="12"/>
  <c r="P36" i="12"/>
  <c r="Q36" i="12"/>
  <c r="R36" i="12"/>
  <c r="S36" i="12"/>
  <c r="T36" i="12"/>
  <c r="U36" i="12"/>
  <c r="V36" i="12"/>
  <c r="W36" i="12"/>
  <c r="X36" i="12"/>
  <c r="Y36" i="12"/>
  <c r="Z36" i="12"/>
  <c r="AA36" i="12"/>
  <c r="AB36" i="12"/>
  <c r="AC36" i="12"/>
  <c r="AD36" i="12"/>
  <c r="AE36" i="12"/>
  <c r="AF36" i="12"/>
  <c r="AG36" i="12"/>
  <c r="AH36" i="12"/>
  <c r="AI36" i="12"/>
  <c r="AJ36" i="12"/>
  <c r="AK36" i="12"/>
  <c r="AL36" i="12"/>
  <c r="AM36" i="12"/>
  <c r="AN36" i="12"/>
  <c r="AO36" i="12"/>
  <c r="AP36" i="12"/>
  <c r="AQ36" i="12"/>
  <c r="AR36" i="12"/>
  <c r="AS36" i="12"/>
  <c r="AT36" i="12"/>
  <c r="AU36" i="12"/>
  <c r="AV36" i="12"/>
  <c r="AW36" i="12"/>
  <c r="AX36" i="12"/>
  <c r="AY36" i="12"/>
  <c r="AZ36" i="12"/>
  <c r="BA36" i="12"/>
  <c r="BB36" i="12"/>
  <c r="BC36" i="12"/>
  <c r="BD36" i="12"/>
  <c r="BE36" i="12"/>
  <c r="BF36" i="12"/>
  <c r="BG36" i="12"/>
  <c r="BH36" i="12"/>
  <c r="BI36" i="12"/>
  <c r="BJ36" i="12"/>
  <c r="BK36" i="12"/>
  <c r="BL36" i="12"/>
  <c r="BM36" i="12"/>
  <c r="BN36" i="12"/>
  <c r="BO36" i="12"/>
  <c r="BP36" i="12"/>
  <c r="BQ36" i="12"/>
  <c r="BR36" i="12"/>
  <c r="BS36" i="12"/>
  <c r="BT36" i="12"/>
  <c r="BU36" i="12"/>
  <c r="BV36" i="12"/>
  <c r="BW36" i="12"/>
  <c r="BX36" i="12"/>
  <c r="BY36" i="12"/>
  <c r="BZ36" i="12"/>
  <c r="CA36" i="12"/>
  <c r="CB36" i="12"/>
  <c r="CC36" i="12"/>
  <c r="CD36" i="12"/>
  <c r="CE36" i="12"/>
  <c r="CF36" i="12"/>
  <c r="CG36" i="12"/>
  <c r="CH36" i="12"/>
  <c r="CI36" i="12"/>
  <c r="CJ36" i="12"/>
  <c r="CK36" i="12"/>
  <c r="CL36" i="12"/>
  <c r="CM36" i="12"/>
  <c r="CN36" i="12"/>
  <c r="CO36" i="12"/>
  <c r="CP36" i="12"/>
  <c r="CQ36" i="12"/>
  <c r="CR36" i="12"/>
  <c r="CS36" i="12"/>
  <c r="CT36" i="12"/>
  <c r="CU36" i="12"/>
  <c r="CV36" i="12"/>
  <c r="CW36" i="12"/>
  <c r="CX36" i="12"/>
  <c r="CY36" i="12"/>
  <c r="CZ36" i="12"/>
  <c r="DA36" i="12"/>
  <c r="DB36" i="12"/>
  <c r="DC36" i="12"/>
  <c r="DD36" i="12"/>
  <c r="DE36" i="12"/>
  <c r="DF36" i="12"/>
  <c r="DG36" i="12"/>
  <c r="DH36" i="12"/>
  <c r="DI36" i="12"/>
  <c r="E37" i="12"/>
  <c r="F37" i="12"/>
  <c r="G37" i="12"/>
  <c r="H37" i="12"/>
  <c r="I37" i="12"/>
  <c r="J37" i="12"/>
  <c r="K37" i="12"/>
  <c r="L37" i="12"/>
  <c r="M37" i="12"/>
  <c r="N37" i="12"/>
  <c r="O37" i="12"/>
  <c r="P37" i="12"/>
  <c r="Q37" i="12"/>
  <c r="R37" i="12"/>
  <c r="S37" i="12"/>
  <c r="T37" i="12"/>
  <c r="U37" i="12"/>
  <c r="V37" i="12"/>
  <c r="W37" i="12"/>
  <c r="X37" i="12"/>
  <c r="Y37" i="12"/>
  <c r="Z37" i="12"/>
  <c r="AA37" i="12"/>
  <c r="AB37" i="12"/>
  <c r="AC37" i="12"/>
  <c r="AD37" i="12"/>
  <c r="AE37" i="12"/>
  <c r="AF37" i="12"/>
  <c r="AG37" i="12"/>
  <c r="AH37" i="12"/>
  <c r="AI37" i="12"/>
  <c r="AJ37" i="12"/>
  <c r="AK37" i="12"/>
  <c r="AL37" i="12"/>
  <c r="AM37" i="12"/>
  <c r="AN37" i="12"/>
  <c r="AO37" i="12"/>
  <c r="AP37" i="12"/>
  <c r="AQ37" i="12"/>
  <c r="AR37" i="12"/>
  <c r="AS37" i="12"/>
  <c r="AT37" i="12"/>
  <c r="AU37" i="12"/>
  <c r="AV37" i="12"/>
  <c r="AW37" i="12"/>
  <c r="AX37" i="12"/>
  <c r="AY37" i="12"/>
  <c r="AZ37" i="12"/>
  <c r="BA37" i="12"/>
  <c r="BB37" i="12"/>
  <c r="BC37" i="12"/>
  <c r="BD37" i="12"/>
  <c r="BE37" i="12"/>
  <c r="BF37" i="12"/>
  <c r="BG37" i="12"/>
  <c r="BH37" i="12"/>
  <c r="BI37" i="12"/>
  <c r="BJ37" i="12"/>
  <c r="BK37" i="12"/>
  <c r="BL37" i="12"/>
  <c r="BM37" i="12"/>
  <c r="BN37" i="12"/>
  <c r="BO37" i="12"/>
  <c r="BP37" i="12"/>
  <c r="BQ37" i="12"/>
  <c r="BR37" i="12"/>
  <c r="BS37" i="12"/>
  <c r="BT37" i="12"/>
  <c r="BU37" i="12"/>
  <c r="BV37" i="12"/>
  <c r="BW37" i="12"/>
  <c r="BX37" i="12"/>
  <c r="BY37" i="12"/>
  <c r="BZ37" i="12"/>
  <c r="CA37" i="12"/>
  <c r="CB37" i="12"/>
  <c r="CC37" i="12"/>
  <c r="CD37" i="12"/>
  <c r="CE37" i="12"/>
  <c r="CF37" i="12"/>
  <c r="CG37" i="12"/>
  <c r="CH37" i="12"/>
  <c r="CI37" i="12"/>
  <c r="CJ37" i="12"/>
  <c r="CK37" i="12"/>
  <c r="CL37" i="12"/>
  <c r="CM37" i="12"/>
  <c r="CN37" i="12"/>
  <c r="CO37" i="12"/>
  <c r="CP37" i="12"/>
  <c r="CQ37" i="12"/>
  <c r="CR37" i="12"/>
  <c r="CS37" i="12"/>
  <c r="CT37" i="12"/>
  <c r="CU37" i="12"/>
  <c r="CV37" i="12"/>
  <c r="CW37" i="12"/>
  <c r="CX37" i="12"/>
  <c r="CY37" i="12"/>
  <c r="CZ37" i="12"/>
  <c r="DA37" i="12"/>
  <c r="DB37" i="12"/>
  <c r="DC37" i="12"/>
  <c r="DD37" i="12"/>
  <c r="DE37" i="12"/>
  <c r="DF37" i="12"/>
  <c r="DG37" i="12"/>
  <c r="DH37" i="12"/>
  <c r="DI37" i="12"/>
  <c r="E38" i="12"/>
  <c r="F38" i="12"/>
  <c r="G38" i="12"/>
  <c r="H38" i="12"/>
  <c r="I38" i="12"/>
  <c r="J38" i="12"/>
  <c r="K38" i="12"/>
  <c r="L38" i="12"/>
  <c r="M38" i="12"/>
  <c r="N38" i="12"/>
  <c r="O38" i="12"/>
  <c r="P38" i="12"/>
  <c r="Q38" i="12"/>
  <c r="R38" i="12"/>
  <c r="S38" i="12"/>
  <c r="T38" i="12"/>
  <c r="U38" i="12"/>
  <c r="V38" i="12"/>
  <c r="W38" i="12"/>
  <c r="X38" i="12"/>
  <c r="Y38" i="12"/>
  <c r="Z38" i="12"/>
  <c r="AA38" i="12"/>
  <c r="AB38" i="12"/>
  <c r="AC38" i="12"/>
  <c r="AD38" i="12"/>
  <c r="AE38" i="12"/>
  <c r="AF38" i="12"/>
  <c r="AG38" i="12"/>
  <c r="AH38" i="12"/>
  <c r="AI38" i="12"/>
  <c r="AJ38" i="12"/>
  <c r="AK38" i="12"/>
  <c r="AL38" i="12"/>
  <c r="AM38" i="12"/>
  <c r="AN38" i="12"/>
  <c r="AO38" i="12"/>
  <c r="AP38" i="12"/>
  <c r="AQ38" i="12"/>
  <c r="AR38" i="12"/>
  <c r="AS38" i="12"/>
  <c r="AT38" i="12"/>
  <c r="AU38" i="12"/>
  <c r="AV38" i="12"/>
  <c r="AW38" i="12"/>
  <c r="AX38" i="12"/>
  <c r="AY38" i="12"/>
  <c r="AZ38" i="12"/>
  <c r="BA38" i="12"/>
  <c r="BB38" i="12"/>
  <c r="BC38" i="12"/>
  <c r="BD38" i="12"/>
  <c r="BE38" i="12"/>
  <c r="BF38" i="12"/>
  <c r="BG38" i="12"/>
  <c r="BH38" i="12"/>
  <c r="BI38" i="12"/>
  <c r="BJ38" i="12"/>
  <c r="BK38" i="12"/>
  <c r="BL38" i="12"/>
  <c r="BM38" i="12"/>
  <c r="BN38" i="12"/>
  <c r="BO38" i="12"/>
  <c r="BP38" i="12"/>
  <c r="BQ38" i="12"/>
  <c r="BR38" i="12"/>
  <c r="BS38" i="12"/>
  <c r="BT38" i="12"/>
  <c r="BU38" i="12"/>
  <c r="BV38" i="12"/>
  <c r="BW38" i="12"/>
  <c r="BX38" i="12"/>
  <c r="BY38" i="12"/>
  <c r="BZ38" i="12"/>
  <c r="CA38" i="12"/>
  <c r="CB38" i="12"/>
  <c r="CC38" i="12"/>
  <c r="CD38" i="12"/>
  <c r="CE38" i="12"/>
  <c r="CF38" i="12"/>
  <c r="CG38" i="12"/>
  <c r="CH38" i="12"/>
  <c r="CI38" i="12"/>
  <c r="CJ38" i="12"/>
  <c r="CK38" i="12"/>
  <c r="CL38" i="12"/>
  <c r="CM38" i="12"/>
  <c r="CN38" i="12"/>
  <c r="CO38" i="12"/>
  <c r="CP38" i="12"/>
  <c r="CQ38" i="12"/>
  <c r="CR38" i="12"/>
  <c r="CS38" i="12"/>
  <c r="CT38" i="12"/>
  <c r="CU38" i="12"/>
  <c r="CV38" i="12"/>
  <c r="CW38" i="12"/>
  <c r="CX38" i="12"/>
  <c r="CY38" i="12"/>
  <c r="CZ38" i="12"/>
  <c r="DA38" i="12"/>
  <c r="DB38" i="12"/>
  <c r="DC38" i="12"/>
  <c r="DD38" i="12"/>
  <c r="DE38" i="12"/>
  <c r="DF38" i="12"/>
  <c r="DG38" i="12"/>
  <c r="DH38" i="12"/>
  <c r="DI38" i="12"/>
  <c r="E39" i="12"/>
  <c r="F39" i="12"/>
  <c r="G39" i="12"/>
  <c r="H39" i="12"/>
  <c r="I39" i="12"/>
  <c r="J39" i="12"/>
  <c r="K39" i="12"/>
  <c r="L39" i="12"/>
  <c r="M39" i="12"/>
  <c r="N39" i="12"/>
  <c r="O39" i="12"/>
  <c r="P39" i="12"/>
  <c r="Q39" i="12"/>
  <c r="R39" i="12"/>
  <c r="S39" i="12"/>
  <c r="T39" i="12"/>
  <c r="U39" i="12"/>
  <c r="V39" i="12"/>
  <c r="W39" i="12"/>
  <c r="X39" i="12"/>
  <c r="Y39" i="12"/>
  <c r="Z39" i="12"/>
  <c r="AA39" i="12"/>
  <c r="AB39" i="12"/>
  <c r="AC39" i="12"/>
  <c r="AD39" i="12"/>
  <c r="AE39" i="12"/>
  <c r="AF39" i="12"/>
  <c r="AG39" i="12"/>
  <c r="AH39" i="12"/>
  <c r="AI39" i="12"/>
  <c r="AJ39" i="12"/>
  <c r="AK39" i="12"/>
  <c r="AL39" i="12"/>
  <c r="AM39" i="12"/>
  <c r="AN39" i="12"/>
  <c r="AO39" i="12"/>
  <c r="AP39" i="12"/>
  <c r="AQ39" i="12"/>
  <c r="AR39" i="12"/>
  <c r="AS39" i="12"/>
  <c r="AT39" i="12"/>
  <c r="AU39" i="12"/>
  <c r="AV39" i="12"/>
  <c r="AW39" i="12"/>
  <c r="AX39" i="12"/>
  <c r="AY39" i="12"/>
  <c r="AZ39" i="12"/>
  <c r="BA39" i="12"/>
  <c r="BB39" i="12"/>
  <c r="BC39" i="12"/>
  <c r="BD39" i="12"/>
  <c r="BE39" i="12"/>
  <c r="BF39" i="12"/>
  <c r="BG39" i="12"/>
  <c r="BH39" i="12"/>
  <c r="BI39" i="12"/>
  <c r="BJ39" i="12"/>
  <c r="BK39" i="12"/>
  <c r="BL39" i="12"/>
  <c r="BM39" i="12"/>
  <c r="BN39" i="12"/>
  <c r="BO39" i="12"/>
  <c r="BP39" i="12"/>
  <c r="BQ39" i="12"/>
  <c r="BR39" i="12"/>
  <c r="BS39" i="12"/>
  <c r="BT39" i="12"/>
  <c r="BU39" i="12"/>
  <c r="BV39" i="12"/>
  <c r="BW39" i="12"/>
  <c r="BX39" i="12"/>
  <c r="BY39" i="12"/>
  <c r="BZ39" i="12"/>
  <c r="CA39" i="12"/>
  <c r="CB39" i="12"/>
  <c r="CC39" i="12"/>
  <c r="CD39" i="12"/>
  <c r="CE39" i="12"/>
  <c r="CF39" i="12"/>
  <c r="CG39" i="12"/>
  <c r="CH39" i="12"/>
  <c r="CI39" i="12"/>
  <c r="CJ39" i="12"/>
  <c r="CK39" i="12"/>
  <c r="CL39" i="12"/>
  <c r="CM39" i="12"/>
  <c r="CN39" i="12"/>
  <c r="CO39" i="12"/>
  <c r="CP39" i="12"/>
  <c r="CQ39" i="12"/>
  <c r="CR39" i="12"/>
  <c r="CS39" i="12"/>
  <c r="CT39" i="12"/>
  <c r="CU39" i="12"/>
  <c r="CV39" i="12"/>
  <c r="CW39" i="12"/>
  <c r="CX39" i="12"/>
  <c r="CY39" i="12"/>
  <c r="CZ39" i="12"/>
  <c r="DA39" i="12"/>
  <c r="DB39" i="12"/>
  <c r="DC39" i="12"/>
  <c r="DD39" i="12"/>
  <c r="DE39" i="12"/>
  <c r="DF39" i="12"/>
  <c r="DG39" i="12"/>
  <c r="DH39" i="12"/>
  <c r="DI39" i="12"/>
  <c r="E40" i="12"/>
  <c r="F40" i="12"/>
  <c r="G40" i="12"/>
  <c r="H40" i="12"/>
  <c r="I40" i="12"/>
  <c r="J40" i="12"/>
  <c r="K40" i="12"/>
  <c r="L40" i="12"/>
  <c r="M40" i="12"/>
  <c r="N40" i="12"/>
  <c r="O40" i="12"/>
  <c r="P40" i="12"/>
  <c r="Q40" i="12"/>
  <c r="R40" i="12"/>
  <c r="S40" i="12"/>
  <c r="T40" i="12"/>
  <c r="U40" i="12"/>
  <c r="V40" i="12"/>
  <c r="W40" i="12"/>
  <c r="X40" i="12"/>
  <c r="Y40" i="12"/>
  <c r="Z40" i="12"/>
  <c r="AA40" i="12"/>
  <c r="AB40" i="12"/>
  <c r="AC40" i="12"/>
  <c r="AD40" i="12"/>
  <c r="AE40" i="12"/>
  <c r="AF40" i="12"/>
  <c r="AG40" i="12"/>
  <c r="AH40" i="12"/>
  <c r="AI40" i="12"/>
  <c r="AJ40" i="12"/>
  <c r="AK40" i="12"/>
  <c r="AL40" i="12"/>
  <c r="AM40" i="12"/>
  <c r="AN40" i="12"/>
  <c r="AO40" i="12"/>
  <c r="AP40" i="12"/>
  <c r="AQ40" i="12"/>
  <c r="AR40" i="12"/>
  <c r="AS40" i="12"/>
  <c r="AT40" i="12"/>
  <c r="AU40" i="12"/>
  <c r="AV40" i="12"/>
  <c r="AW40" i="12"/>
  <c r="AX40" i="12"/>
  <c r="AY40" i="12"/>
  <c r="AZ40" i="12"/>
  <c r="BA40" i="12"/>
  <c r="BB40" i="12"/>
  <c r="BC40" i="12"/>
  <c r="BD40" i="12"/>
  <c r="BE40" i="12"/>
  <c r="BF40" i="12"/>
  <c r="BG40" i="12"/>
  <c r="BH40" i="12"/>
  <c r="BI40" i="12"/>
  <c r="BJ40" i="12"/>
  <c r="BK40" i="12"/>
  <c r="BL40" i="12"/>
  <c r="BM40" i="12"/>
  <c r="BN40" i="12"/>
  <c r="BO40" i="12"/>
  <c r="BP40" i="12"/>
  <c r="BQ40" i="12"/>
  <c r="BR40" i="12"/>
  <c r="BS40" i="12"/>
  <c r="BT40" i="12"/>
  <c r="BU40" i="12"/>
  <c r="BV40" i="12"/>
  <c r="BW40" i="12"/>
  <c r="BX40" i="12"/>
  <c r="BY40" i="12"/>
  <c r="BZ40" i="12"/>
  <c r="CA40" i="12"/>
  <c r="CB40" i="12"/>
  <c r="CC40" i="12"/>
  <c r="CD40" i="12"/>
  <c r="CE40" i="12"/>
  <c r="CF40" i="12"/>
  <c r="CG40" i="12"/>
  <c r="CH40" i="12"/>
  <c r="CI40" i="12"/>
  <c r="CJ40" i="12"/>
  <c r="CK40" i="12"/>
  <c r="CL40" i="12"/>
  <c r="CM40" i="12"/>
  <c r="CN40" i="12"/>
  <c r="CO40" i="12"/>
  <c r="CP40" i="12"/>
  <c r="CQ40" i="12"/>
  <c r="CR40" i="12"/>
  <c r="CS40" i="12"/>
  <c r="CT40" i="12"/>
  <c r="CU40" i="12"/>
  <c r="CV40" i="12"/>
  <c r="CW40" i="12"/>
  <c r="CX40" i="12"/>
  <c r="CY40" i="12"/>
  <c r="CZ40" i="12"/>
  <c r="DA40" i="12"/>
  <c r="DB40" i="12"/>
  <c r="DC40" i="12"/>
  <c r="DD40" i="12"/>
  <c r="DE40" i="12"/>
  <c r="DF40" i="12"/>
  <c r="DG40" i="12"/>
  <c r="DH40" i="12"/>
  <c r="DI40" i="12"/>
  <c r="E41" i="12"/>
  <c r="F41" i="12"/>
  <c r="G41" i="12"/>
  <c r="H41" i="12"/>
  <c r="I41" i="12"/>
  <c r="J41" i="12"/>
  <c r="K41" i="12"/>
  <c r="L41" i="12"/>
  <c r="M41" i="12"/>
  <c r="N41" i="12"/>
  <c r="O41" i="12"/>
  <c r="P41" i="12"/>
  <c r="Q41" i="12"/>
  <c r="R41" i="12"/>
  <c r="S41" i="12"/>
  <c r="T41" i="12"/>
  <c r="U41" i="12"/>
  <c r="V41" i="12"/>
  <c r="W41" i="12"/>
  <c r="X41" i="12"/>
  <c r="Y41" i="12"/>
  <c r="Z41" i="12"/>
  <c r="AA41" i="12"/>
  <c r="AB41" i="12"/>
  <c r="AC41" i="12"/>
  <c r="AD41" i="12"/>
  <c r="AE41" i="12"/>
  <c r="AF41" i="12"/>
  <c r="AG41" i="12"/>
  <c r="AH41" i="12"/>
  <c r="AI41" i="12"/>
  <c r="AJ41" i="12"/>
  <c r="AK41" i="12"/>
  <c r="AL41" i="12"/>
  <c r="AM41" i="12"/>
  <c r="AN41" i="12"/>
  <c r="AO41" i="12"/>
  <c r="AP41" i="12"/>
  <c r="AQ41" i="12"/>
  <c r="AR41" i="12"/>
  <c r="AS41" i="12"/>
  <c r="AT41" i="12"/>
  <c r="AU41" i="12"/>
  <c r="AV41" i="12"/>
  <c r="AW41" i="12"/>
  <c r="AX41" i="12"/>
  <c r="AY41" i="12"/>
  <c r="AZ41" i="12"/>
  <c r="BA41" i="12"/>
  <c r="BB41" i="12"/>
  <c r="BC41" i="12"/>
  <c r="BD41" i="12"/>
  <c r="BE41" i="12"/>
  <c r="BF41" i="12"/>
  <c r="BG41" i="12"/>
  <c r="BH41" i="12"/>
  <c r="BI41" i="12"/>
  <c r="BJ41" i="12"/>
  <c r="BK41" i="12"/>
  <c r="BL41" i="12"/>
  <c r="BM41" i="12"/>
  <c r="BN41" i="12"/>
  <c r="BO41" i="12"/>
  <c r="BP41" i="12"/>
  <c r="BQ41" i="12"/>
  <c r="BR41" i="12"/>
  <c r="BS41" i="12"/>
  <c r="BT41" i="12"/>
  <c r="BU41" i="12"/>
  <c r="BV41" i="12"/>
  <c r="BW41" i="12"/>
  <c r="BX41" i="12"/>
  <c r="BY41" i="12"/>
  <c r="BZ41" i="12"/>
  <c r="CA41" i="12"/>
  <c r="CB41" i="12"/>
  <c r="CC41" i="12"/>
  <c r="CD41" i="12"/>
  <c r="CE41" i="12"/>
  <c r="CF41" i="12"/>
  <c r="CG41" i="12"/>
  <c r="CH41" i="12"/>
  <c r="CI41" i="12"/>
  <c r="CJ41" i="12"/>
  <c r="CK41" i="12"/>
  <c r="CL41" i="12"/>
  <c r="CM41" i="12"/>
  <c r="CN41" i="12"/>
  <c r="CO41" i="12"/>
  <c r="CP41" i="12"/>
  <c r="CQ41" i="12"/>
  <c r="CR41" i="12"/>
  <c r="CS41" i="12"/>
  <c r="CT41" i="12"/>
  <c r="CU41" i="12"/>
  <c r="CV41" i="12"/>
  <c r="CW41" i="12"/>
  <c r="CX41" i="12"/>
  <c r="CY41" i="12"/>
  <c r="CZ41" i="12"/>
  <c r="DA41" i="12"/>
  <c r="DB41" i="12"/>
  <c r="DC41" i="12"/>
  <c r="DD41" i="12"/>
  <c r="DE41" i="12"/>
  <c r="DF41" i="12"/>
  <c r="DG41" i="12"/>
  <c r="DH41" i="12"/>
  <c r="DI41" i="12"/>
  <c r="E42" i="12"/>
  <c r="F42" i="12"/>
  <c r="G42" i="12"/>
  <c r="H42" i="12"/>
  <c r="I42" i="12"/>
  <c r="J42" i="12"/>
  <c r="K42" i="12"/>
  <c r="L42" i="12"/>
  <c r="M42" i="12"/>
  <c r="N42" i="12"/>
  <c r="O42" i="12"/>
  <c r="P42" i="12"/>
  <c r="Q42" i="12"/>
  <c r="R42" i="12"/>
  <c r="S42" i="12"/>
  <c r="T42" i="12"/>
  <c r="U42" i="12"/>
  <c r="V42" i="12"/>
  <c r="W42" i="12"/>
  <c r="X42" i="12"/>
  <c r="Y42" i="12"/>
  <c r="Z42" i="12"/>
  <c r="AA42" i="12"/>
  <c r="AB42" i="12"/>
  <c r="AC42" i="12"/>
  <c r="AD42" i="12"/>
  <c r="AE42" i="12"/>
  <c r="AF42" i="12"/>
  <c r="AG42" i="12"/>
  <c r="AH42" i="12"/>
  <c r="AI42" i="12"/>
  <c r="AJ42" i="12"/>
  <c r="AK42" i="12"/>
  <c r="AL42" i="12"/>
  <c r="AM42" i="12"/>
  <c r="AN42" i="12"/>
  <c r="AO42" i="12"/>
  <c r="AP42" i="12"/>
  <c r="AQ42" i="12"/>
  <c r="AR42" i="12"/>
  <c r="AS42" i="12"/>
  <c r="AT42" i="12"/>
  <c r="AU42" i="12"/>
  <c r="AV42" i="12"/>
  <c r="AW42" i="12"/>
  <c r="AX42" i="12"/>
  <c r="AY42" i="12"/>
  <c r="AZ42" i="12"/>
  <c r="BA42" i="12"/>
  <c r="BB42" i="12"/>
  <c r="BC42" i="12"/>
  <c r="BD42" i="12"/>
  <c r="BE42" i="12"/>
  <c r="BF42" i="12"/>
  <c r="BG42" i="12"/>
  <c r="BH42" i="12"/>
  <c r="BI42" i="12"/>
  <c r="BJ42" i="12"/>
  <c r="BK42" i="12"/>
  <c r="BL42" i="12"/>
  <c r="BM42" i="12"/>
  <c r="BN42" i="12"/>
  <c r="BO42" i="12"/>
  <c r="BP42" i="12"/>
  <c r="BQ42" i="12"/>
  <c r="BR42" i="12"/>
  <c r="BS42" i="12"/>
  <c r="BT42" i="12"/>
  <c r="BU42" i="12"/>
  <c r="BV42" i="12"/>
  <c r="BW42" i="12"/>
  <c r="BX42" i="12"/>
  <c r="BY42" i="12"/>
  <c r="BZ42" i="12"/>
  <c r="CA42" i="12"/>
  <c r="CB42" i="12"/>
  <c r="CC42" i="12"/>
  <c r="CD42" i="12"/>
  <c r="CE42" i="12"/>
  <c r="CF42" i="12"/>
  <c r="CG42" i="12"/>
  <c r="CH42" i="12"/>
  <c r="CI42" i="12"/>
  <c r="CJ42" i="12"/>
  <c r="CK42" i="12"/>
  <c r="CL42" i="12"/>
  <c r="CM42" i="12"/>
  <c r="CN42" i="12"/>
  <c r="CO42" i="12"/>
  <c r="CP42" i="12"/>
  <c r="CQ42" i="12"/>
  <c r="CR42" i="12"/>
  <c r="CS42" i="12"/>
  <c r="CT42" i="12"/>
  <c r="CU42" i="12"/>
  <c r="CV42" i="12"/>
  <c r="CW42" i="12"/>
  <c r="CX42" i="12"/>
  <c r="CY42" i="12"/>
  <c r="CZ42" i="12"/>
  <c r="DA42" i="12"/>
  <c r="DB42" i="12"/>
  <c r="DC42" i="12"/>
  <c r="DD42" i="12"/>
  <c r="DE42" i="12"/>
  <c r="DF42" i="12"/>
  <c r="DG42" i="12"/>
  <c r="DH42" i="12"/>
  <c r="DI42" i="12"/>
  <c r="E43" i="12"/>
  <c r="F43" i="12"/>
  <c r="G43" i="12"/>
  <c r="H43" i="12"/>
  <c r="I43" i="12"/>
  <c r="J43" i="12"/>
  <c r="K43" i="12"/>
  <c r="L43" i="12"/>
  <c r="M43" i="12"/>
  <c r="N43" i="12"/>
  <c r="O43" i="12"/>
  <c r="P43" i="12"/>
  <c r="Q43" i="12"/>
  <c r="R43" i="12"/>
  <c r="S43" i="12"/>
  <c r="T43" i="12"/>
  <c r="U43" i="12"/>
  <c r="V43" i="12"/>
  <c r="W43" i="12"/>
  <c r="X43" i="12"/>
  <c r="Y43" i="12"/>
  <c r="Z43" i="12"/>
  <c r="AA43" i="12"/>
  <c r="AB43" i="12"/>
  <c r="AC43" i="12"/>
  <c r="AD43" i="12"/>
  <c r="AE43" i="12"/>
  <c r="AF43" i="12"/>
  <c r="AG43" i="12"/>
  <c r="AH43" i="12"/>
  <c r="AI43" i="12"/>
  <c r="AJ43" i="12"/>
  <c r="AK43" i="12"/>
  <c r="AL43" i="12"/>
  <c r="AM43" i="12"/>
  <c r="AN43" i="12"/>
  <c r="AO43" i="12"/>
  <c r="AP43" i="12"/>
  <c r="AQ43" i="12"/>
  <c r="AR43" i="12"/>
  <c r="AS43" i="12"/>
  <c r="AT43" i="12"/>
  <c r="AU43" i="12"/>
  <c r="AV43" i="12"/>
  <c r="AW43" i="12"/>
  <c r="AX43" i="12"/>
  <c r="AY43" i="12"/>
  <c r="AZ43" i="12"/>
  <c r="BA43" i="12"/>
  <c r="BB43" i="12"/>
  <c r="BC43" i="12"/>
  <c r="BD43" i="12"/>
  <c r="BE43" i="12"/>
  <c r="BF43" i="12"/>
  <c r="BG43" i="12"/>
  <c r="BH43" i="12"/>
  <c r="BI43" i="12"/>
  <c r="BJ43" i="12"/>
  <c r="BK43" i="12"/>
  <c r="BL43" i="12"/>
  <c r="BM43" i="12"/>
  <c r="BN43" i="12"/>
  <c r="BO43" i="12"/>
  <c r="BP43" i="12"/>
  <c r="BQ43" i="12"/>
  <c r="BR43" i="12"/>
  <c r="BS43" i="12"/>
  <c r="BT43" i="12"/>
  <c r="BU43" i="12"/>
  <c r="BV43" i="12"/>
  <c r="BW43" i="12"/>
  <c r="BX43" i="12"/>
  <c r="BY43" i="12"/>
  <c r="BZ43" i="12"/>
  <c r="CA43" i="12"/>
  <c r="CB43" i="12"/>
  <c r="CC43" i="12"/>
  <c r="CD43" i="12"/>
  <c r="CE43" i="12"/>
  <c r="CF43" i="12"/>
  <c r="CG43" i="12"/>
  <c r="CH43" i="12"/>
  <c r="CI43" i="12"/>
  <c r="CJ43" i="12"/>
  <c r="CK43" i="12"/>
  <c r="CL43" i="12"/>
  <c r="CM43" i="12"/>
  <c r="CN43" i="12"/>
  <c r="CO43" i="12"/>
  <c r="CP43" i="12"/>
  <c r="CQ43" i="12"/>
  <c r="CR43" i="12"/>
  <c r="CS43" i="12"/>
  <c r="CT43" i="12"/>
  <c r="CU43" i="12"/>
  <c r="CV43" i="12"/>
  <c r="CW43" i="12"/>
  <c r="CX43" i="12"/>
  <c r="CY43" i="12"/>
  <c r="CZ43" i="12"/>
  <c r="DA43" i="12"/>
  <c r="DB43" i="12"/>
  <c r="DC43" i="12"/>
  <c r="DD43" i="12"/>
  <c r="DE43" i="12"/>
  <c r="DF43" i="12"/>
  <c r="DG43" i="12"/>
  <c r="DH43" i="12"/>
  <c r="DI43" i="12"/>
  <c r="E44" i="12"/>
  <c r="F44" i="12"/>
  <c r="G44" i="12"/>
  <c r="H44" i="12"/>
  <c r="I44" i="12"/>
  <c r="J44" i="12"/>
  <c r="K44" i="12"/>
  <c r="L44" i="12"/>
  <c r="M44" i="12"/>
  <c r="N44" i="12"/>
  <c r="O44" i="12"/>
  <c r="P44" i="12"/>
  <c r="Q44" i="12"/>
  <c r="R44" i="12"/>
  <c r="S44" i="12"/>
  <c r="T44" i="12"/>
  <c r="U44" i="12"/>
  <c r="V44" i="12"/>
  <c r="W44" i="12"/>
  <c r="X44" i="12"/>
  <c r="Y44" i="12"/>
  <c r="Z44" i="12"/>
  <c r="AA44" i="12"/>
  <c r="AB44" i="12"/>
  <c r="AC44" i="12"/>
  <c r="AD44" i="12"/>
  <c r="AE44" i="12"/>
  <c r="AF44" i="12"/>
  <c r="AG44" i="12"/>
  <c r="AH44" i="12"/>
  <c r="AI44" i="12"/>
  <c r="AJ44" i="12"/>
  <c r="AK44" i="12"/>
  <c r="AL44" i="12"/>
  <c r="AM44" i="12"/>
  <c r="AN44" i="12"/>
  <c r="AO44" i="12"/>
  <c r="AP44" i="12"/>
  <c r="AQ44" i="12"/>
  <c r="AR44" i="12"/>
  <c r="AS44" i="12"/>
  <c r="AT44" i="12"/>
  <c r="AU44" i="12"/>
  <c r="AV44" i="12"/>
  <c r="AW44" i="12"/>
  <c r="AX44" i="12"/>
  <c r="AY44" i="12"/>
  <c r="AZ44" i="12"/>
  <c r="BA44" i="12"/>
  <c r="BB44" i="12"/>
  <c r="BC44" i="12"/>
  <c r="BD44" i="12"/>
  <c r="BE44" i="12"/>
  <c r="BF44" i="12"/>
  <c r="BG44" i="12"/>
  <c r="BH44" i="12"/>
  <c r="BI44" i="12"/>
  <c r="BJ44" i="12"/>
  <c r="BK44" i="12"/>
  <c r="BL44" i="12"/>
  <c r="BM44" i="12"/>
  <c r="BN44" i="12"/>
  <c r="BO44" i="12"/>
  <c r="BP44" i="12"/>
  <c r="BQ44" i="12"/>
  <c r="BR44" i="12"/>
  <c r="BS44" i="12"/>
  <c r="BT44" i="12"/>
  <c r="BU44" i="12"/>
  <c r="BV44" i="12"/>
  <c r="BW44" i="12"/>
  <c r="BX44" i="12"/>
  <c r="BY44" i="12"/>
  <c r="BZ44" i="12"/>
  <c r="CA44" i="12"/>
  <c r="CB44" i="12"/>
  <c r="CC44" i="12"/>
  <c r="CD44" i="12"/>
  <c r="CE44" i="12"/>
  <c r="CF44" i="12"/>
  <c r="CG44" i="12"/>
  <c r="CH44" i="12"/>
  <c r="CI44" i="12"/>
  <c r="CJ44" i="12"/>
  <c r="CK44" i="12"/>
  <c r="CL44" i="12"/>
  <c r="CM44" i="12"/>
  <c r="CN44" i="12"/>
  <c r="CO44" i="12"/>
  <c r="CP44" i="12"/>
  <c r="CQ44" i="12"/>
  <c r="CR44" i="12"/>
  <c r="CS44" i="12"/>
  <c r="CT44" i="12"/>
  <c r="CU44" i="12"/>
  <c r="CV44" i="12"/>
  <c r="CW44" i="12"/>
  <c r="CX44" i="12"/>
  <c r="CY44" i="12"/>
  <c r="CZ44" i="12"/>
  <c r="DA44" i="12"/>
  <c r="DB44" i="12"/>
  <c r="DC44" i="12"/>
  <c r="DD44" i="12"/>
  <c r="DE44" i="12"/>
  <c r="DF44" i="12"/>
  <c r="DG44" i="12"/>
  <c r="DH44" i="12"/>
  <c r="DI44" i="12"/>
  <c r="E45" i="12"/>
  <c r="F45" i="12"/>
  <c r="G45" i="12"/>
  <c r="H45" i="12"/>
  <c r="I45" i="12"/>
  <c r="J45" i="12"/>
  <c r="K45" i="12"/>
  <c r="L45" i="12"/>
  <c r="M45" i="12"/>
  <c r="N45" i="12"/>
  <c r="O45" i="12"/>
  <c r="P45" i="12"/>
  <c r="Q45" i="12"/>
  <c r="R45" i="12"/>
  <c r="S45" i="12"/>
  <c r="T45" i="12"/>
  <c r="U45" i="12"/>
  <c r="V45" i="12"/>
  <c r="W45" i="12"/>
  <c r="X45" i="12"/>
  <c r="Y45" i="12"/>
  <c r="Z45" i="12"/>
  <c r="AA45" i="12"/>
  <c r="AB45" i="12"/>
  <c r="AC45" i="12"/>
  <c r="AD45" i="12"/>
  <c r="AE45" i="12"/>
  <c r="AF45" i="12"/>
  <c r="AG45" i="12"/>
  <c r="AH45" i="12"/>
  <c r="AI45" i="12"/>
  <c r="AJ45" i="12"/>
  <c r="AK45" i="12"/>
  <c r="AL45" i="12"/>
  <c r="AM45" i="12"/>
  <c r="AN45" i="12"/>
  <c r="AO45" i="12"/>
  <c r="AP45" i="12"/>
  <c r="AQ45" i="12"/>
  <c r="AR45" i="12"/>
  <c r="AS45" i="12"/>
  <c r="AT45" i="12"/>
  <c r="AU45" i="12"/>
  <c r="AV45" i="12"/>
  <c r="AW45" i="12"/>
  <c r="AX45" i="12"/>
  <c r="AY45" i="12"/>
  <c r="AZ45" i="12"/>
  <c r="BA45" i="12"/>
  <c r="BB45" i="12"/>
  <c r="BC45" i="12"/>
  <c r="BD45" i="12"/>
  <c r="BE45" i="12"/>
  <c r="BF45" i="12"/>
  <c r="BG45" i="12"/>
  <c r="BH45" i="12"/>
  <c r="BI45" i="12"/>
  <c r="BJ45" i="12"/>
  <c r="BK45" i="12"/>
  <c r="BL45" i="12"/>
  <c r="BM45" i="12"/>
  <c r="BN45" i="12"/>
  <c r="BO45" i="12"/>
  <c r="BP45" i="12"/>
  <c r="BQ45" i="12"/>
  <c r="BR45" i="12"/>
  <c r="BS45" i="12"/>
  <c r="BT45" i="12"/>
  <c r="BU45" i="12"/>
  <c r="BV45" i="12"/>
  <c r="BW45" i="12"/>
  <c r="BX45" i="12"/>
  <c r="BY45" i="12"/>
  <c r="BZ45" i="12"/>
  <c r="CA45" i="12"/>
  <c r="CB45" i="12"/>
  <c r="CC45" i="12"/>
  <c r="CD45" i="12"/>
  <c r="CE45" i="12"/>
  <c r="CF45" i="12"/>
  <c r="CG45" i="12"/>
  <c r="CH45" i="12"/>
  <c r="CI45" i="12"/>
  <c r="CJ45" i="12"/>
  <c r="CK45" i="12"/>
  <c r="CL45" i="12"/>
  <c r="CM45" i="12"/>
  <c r="CN45" i="12"/>
  <c r="CO45" i="12"/>
  <c r="CP45" i="12"/>
  <c r="CQ45" i="12"/>
  <c r="CR45" i="12"/>
  <c r="CS45" i="12"/>
  <c r="CT45" i="12"/>
  <c r="CU45" i="12"/>
  <c r="CV45" i="12"/>
  <c r="CW45" i="12"/>
  <c r="CX45" i="12"/>
  <c r="CY45" i="12"/>
  <c r="CZ45" i="12"/>
  <c r="DA45" i="12"/>
  <c r="DB45" i="12"/>
  <c r="DC45" i="12"/>
  <c r="DD45" i="12"/>
  <c r="DE45" i="12"/>
  <c r="DF45" i="12"/>
  <c r="DG45" i="12"/>
  <c r="DH45" i="12"/>
  <c r="DI45" i="12"/>
  <c r="E46" i="12"/>
  <c r="F46" i="12"/>
  <c r="G46" i="12"/>
  <c r="H46" i="12"/>
  <c r="I46" i="12"/>
  <c r="J46" i="12"/>
  <c r="K46" i="12"/>
  <c r="L46" i="12"/>
  <c r="M46" i="12"/>
  <c r="N46" i="12"/>
  <c r="O46" i="12"/>
  <c r="P46" i="12"/>
  <c r="Q46" i="12"/>
  <c r="R46" i="12"/>
  <c r="S46" i="12"/>
  <c r="T46" i="12"/>
  <c r="U46" i="12"/>
  <c r="V46" i="12"/>
  <c r="W46" i="12"/>
  <c r="X46" i="12"/>
  <c r="Y46" i="12"/>
  <c r="Z46" i="12"/>
  <c r="AA46" i="12"/>
  <c r="AB46" i="12"/>
  <c r="AC46" i="12"/>
  <c r="AD46" i="12"/>
  <c r="AE46" i="12"/>
  <c r="AF46" i="12"/>
  <c r="AG46" i="12"/>
  <c r="AH46" i="12"/>
  <c r="AI46" i="12"/>
  <c r="AJ46" i="12"/>
  <c r="AK46" i="12"/>
  <c r="AL46" i="12"/>
  <c r="AM46" i="12"/>
  <c r="AN46" i="12"/>
  <c r="AO46" i="12"/>
  <c r="AP46" i="12"/>
  <c r="AQ46" i="12"/>
  <c r="AR46" i="12"/>
  <c r="AS46" i="12"/>
  <c r="AT46" i="12"/>
  <c r="AU46" i="12"/>
  <c r="AV46" i="12"/>
  <c r="AW46" i="12"/>
  <c r="AX46" i="12"/>
  <c r="AY46" i="12"/>
  <c r="AZ46" i="12"/>
  <c r="BA46" i="12"/>
  <c r="BB46" i="12"/>
  <c r="BC46" i="12"/>
  <c r="BD46" i="12"/>
  <c r="BE46" i="12"/>
  <c r="BF46" i="12"/>
  <c r="BG46" i="12"/>
  <c r="BH46" i="12"/>
  <c r="BI46" i="12"/>
  <c r="BJ46" i="12"/>
  <c r="BK46" i="12"/>
  <c r="BL46" i="12"/>
  <c r="BM46" i="12"/>
  <c r="BN46" i="12"/>
  <c r="BO46" i="12"/>
  <c r="BP46" i="12"/>
  <c r="BQ46" i="12"/>
  <c r="BR46" i="12"/>
  <c r="BS46" i="12"/>
  <c r="BT46" i="12"/>
  <c r="BU46" i="12"/>
  <c r="BV46" i="12"/>
  <c r="BW46" i="12"/>
  <c r="BX46" i="12"/>
  <c r="BY46" i="12"/>
  <c r="BZ46" i="12"/>
  <c r="CA46" i="12"/>
  <c r="CB46" i="12"/>
  <c r="CC46" i="12"/>
  <c r="CD46" i="12"/>
  <c r="CE46" i="12"/>
  <c r="CF46" i="12"/>
  <c r="CG46" i="12"/>
  <c r="CH46" i="12"/>
  <c r="CI46" i="12"/>
  <c r="CJ46" i="12"/>
  <c r="CK46" i="12"/>
  <c r="CL46" i="12"/>
  <c r="CM46" i="12"/>
  <c r="CN46" i="12"/>
  <c r="CO46" i="12"/>
  <c r="CP46" i="12"/>
  <c r="CQ46" i="12"/>
  <c r="CR46" i="12"/>
  <c r="CS46" i="12"/>
  <c r="CT46" i="12"/>
  <c r="CU46" i="12"/>
  <c r="CV46" i="12"/>
  <c r="CW46" i="12"/>
  <c r="CX46" i="12"/>
  <c r="CY46" i="12"/>
  <c r="CZ46" i="12"/>
  <c r="DA46" i="12"/>
  <c r="DB46" i="12"/>
  <c r="DC46" i="12"/>
  <c r="DD46" i="12"/>
  <c r="DE46" i="12"/>
  <c r="DF46" i="12"/>
  <c r="DG46" i="12"/>
  <c r="DH46" i="12"/>
  <c r="DI46" i="12"/>
  <c r="E47" i="12"/>
  <c r="F47" i="12"/>
  <c r="G47" i="12"/>
  <c r="H47" i="12"/>
  <c r="I47" i="12"/>
  <c r="J47" i="12"/>
  <c r="K47" i="12"/>
  <c r="L47" i="12"/>
  <c r="M47" i="12"/>
  <c r="N47" i="12"/>
  <c r="O47" i="12"/>
  <c r="P47" i="12"/>
  <c r="Q47" i="12"/>
  <c r="R47" i="12"/>
  <c r="S47" i="12"/>
  <c r="T47" i="12"/>
  <c r="U47" i="12"/>
  <c r="V47" i="12"/>
  <c r="W47" i="12"/>
  <c r="X47" i="12"/>
  <c r="Y47" i="12"/>
  <c r="Z47" i="12"/>
  <c r="AA47" i="12"/>
  <c r="AB47" i="12"/>
  <c r="AC47" i="12"/>
  <c r="AD47" i="12"/>
  <c r="AE47" i="12"/>
  <c r="AF47" i="12"/>
  <c r="AG47" i="12"/>
  <c r="AH47" i="12"/>
  <c r="AI47" i="12"/>
  <c r="AJ47" i="12"/>
  <c r="AK47" i="12"/>
  <c r="AL47" i="12"/>
  <c r="AM47" i="12"/>
  <c r="AN47" i="12"/>
  <c r="AO47" i="12"/>
  <c r="AP47" i="12"/>
  <c r="AQ47" i="12"/>
  <c r="AR47" i="12"/>
  <c r="AS47" i="12"/>
  <c r="AT47" i="12"/>
  <c r="AU47" i="12"/>
  <c r="AV47" i="12"/>
  <c r="AW47" i="12"/>
  <c r="AX47" i="12"/>
  <c r="AY47" i="12"/>
  <c r="AZ47" i="12"/>
  <c r="BA47" i="12"/>
  <c r="BB47" i="12"/>
  <c r="BC47" i="12"/>
  <c r="BD47" i="12"/>
  <c r="BE47" i="12"/>
  <c r="BF47" i="12"/>
  <c r="BG47" i="12"/>
  <c r="BH47" i="12"/>
  <c r="BI47" i="12"/>
  <c r="BJ47" i="12"/>
  <c r="BK47" i="12"/>
  <c r="BL47" i="12"/>
  <c r="BM47" i="12"/>
  <c r="BN47" i="12"/>
  <c r="BO47" i="12"/>
  <c r="BP47" i="12"/>
  <c r="BQ47" i="12"/>
  <c r="BR47" i="12"/>
  <c r="BS47" i="12"/>
  <c r="BT47" i="12"/>
  <c r="BU47" i="12"/>
  <c r="BV47" i="12"/>
  <c r="BW47" i="12"/>
  <c r="BX47" i="12"/>
  <c r="BY47" i="12"/>
  <c r="BZ47" i="12"/>
  <c r="CA47" i="12"/>
  <c r="CB47" i="12"/>
  <c r="CC47" i="12"/>
  <c r="CD47" i="12"/>
  <c r="CE47" i="12"/>
  <c r="CF47" i="12"/>
  <c r="CG47" i="12"/>
  <c r="CH47" i="12"/>
  <c r="CI47" i="12"/>
  <c r="CJ47" i="12"/>
  <c r="CK47" i="12"/>
  <c r="CL47" i="12"/>
  <c r="CM47" i="12"/>
  <c r="CN47" i="12"/>
  <c r="CO47" i="12"/>
  <c r="CP47" i="12"/>
  <c r="CQ47" i="12"/>
  <c r="CR47" i="12"/>
  <c r="CS47" i="12"/>
  <c r="CT47" i="12"/>
  <c r="CU47" i="12"/>
  <c r="CV47" i="12"/>
  <c r="CW47" i="12"/>
  <c r="CX47" i="12"/>
  <c r="CY47" i="12"/>
  <c r="CZ47" i="12"/>
  <c r="DA47" i="12"/>
  <c r="DB47" i="12"/>
  <c r="DC47" i="12"/>
  <c r="DD47" i="12"/>
  <c r="DE47" i="12"/>
  <c r="DF47" i="12"/>
  <c r="DG47" i="12"/>
  <c r="DH47" i="12"/>
  <c r="DI47" i="12"/>
  <c r="E48" i="12"/>
  <c r="F48" i="12"/>
  <c r="G48" i="12"/>
  <c r="H48" i="12"/>
  <c r="I48" i="12"/>
  <c r="J48" i="12"/>
  <c r="K48" i="12"/>
  <c r="L48" i="12"/>
  <c r="M48" i="12"/>
  <c r="N48" i="12"/>
  <c r="O48" i="12"/>
  <c r="P48" i="12"/>
  <c r="Q48" i="12"/>
  <c r="R48" i="12"/>
  <c r="S48" i="12"/>
  <c r="T48" i="12"/>
  <c r="U48" i="12"/>
  <c r="V48" i="12"/>
  <c r="W48" i="12"/>
  <c r="X48" i="12"/>
  <c r="Y48" i="12"/>
  <c r="Z48" i="12"/>
  <c r="AA48" i="12"/>
  <c r="AB48" i="12"/>
  <c r="AC48" i="12"/>
  <c r="AD48" i="12"/>
  <c r="AE48" i="12"/>
  <c r="AF48" i="12"/>
  <c r="AG48" i="12"/>
  <c r="AH48" i="12"/>
  <c r="AI48" i="12"/>
  <c r="AJ48" i="12"/>
  <c r="AK48" i="12"/>
  <c r="AL48" i="12"/>
  <c r="AM48" i="12"/>
  <c r="AN48" i="12"/>
  <c r="AO48" i="12"/>
  <c r="AP48" i="12"/>
  <c r="AQ48" i="12"/>
  <c r="AR48" i="12"/>
  <c r="AS48" i="12"/>
  <c r="AT48" i="12"/>
  <c r="AU48" i="12"/>
  <c r="AV48" i="12"/>
  <c r="AW48" i="12"/>
  <c r="AX48" i="12"/>
  <c r="AY48" i="12"/>
  <c r="AZ48" i="12"/>
  <c r="BA48" i="12"/>
  <c r="BB48" i="12"/>
  <c r="BC48" i="12"/>
  <c r="BD48" i="12"/>
  <c r="BE48" i="12"/>
  <c r="BF48" i="12"/>
  <c r="BG48" i="12"/>
  <c r="BH48" i="12"/>
  <c r="BI48" i="12"/>
  <c r="BJ48" i="12"/>
  <c r="BK48" i="12"/>
  <c r="BL48" i="12"/>
  <c r="BM48" i="12"/>
  <c r="BN48" i="12"/>
  <c r="BO48" i="12"/>
  <c r="BP48" i="12"/>
  <c r="BQ48" i="12"/>
  <c r="BR48" i="12"/>
  <c r="BS48" i="12"/>
  <c r="BT48" i="12"/>
  <c r="BU48" i="12"/>
  <c r="BV48" i="12"/>
  <c r="BW48" i="12"/>
  <c r="BX48" i="12"/>
  <c r="BY48" i="12"/>
  <c r="BZ48" i="12"/>
  <c r="CA48" i="12"/>
  <c r="CB48" i="12"/>
  <c r="CC48" i="12"/>
  <c r="CD48" i="12"/>
  <c r="CE48" i="12"/>
  <c r="CF48" i="12"/>
  <c r="CG48" i="12"/>
  <c r="CH48" i="12"/>
  <c r="CI48" i="12"/>
  <c r="CJ48" i="12"/>
  <c r="CK48" i="12"/>
  <c r="CL48" i="12"/>
  <c r="CM48" i="12"/>
  <c r="CN48" i="12"/>
  <c r="CO48" i="12"/>
  <c r="CP48" i="12"/>
  <c r="CQ48" i="12"/>
  <c r="CR48" i="12"/>
  <c r="CS48" i="12"/>
  <c r="CT48" i="12"/>
  <c r="CU48" i="12"/>
  <c r="CV48" i="12"/>
  <c r="CW48" i="12"/>
  <c r="CX48" i="12"/>
  <c r="CY48" i="12"/>
  <c r="CZ48" i="12"/>
  <c r="DA48" i="12"/>
  <c r="DB48" i="12"/>
  <c r="DC48" i="12"/>
  <c r="DD48" i="12"/>
  <c r="DE48" i="12"/>
  <c r="DF48" i="12"/>
  <c r="DG48" i="12"/>
  <c r="DH48" i="12"/>
  <c r="DI48" i="12"/>
  <c r="E49" i="12"/>
  <c r="F49" i="12"/>
  <c r="G49" i="12"/>
  <c r="H49" i="12"/>
  <c r="I49" i="12"/>
  <c r="J49" i="12"/>
  <c r="K49" i="12"/>
  <c r="L49" i="12"/>
  <c r="M49" i="12"/>
  <c r="N49" i="12"/>
  <c r="O49" i="12"/>
  <c r="P49" i="12"/>
  <c r="Q49" i="12"/>
  <c r="R49" i="12"/>
  <c r="S49" i="12"/>
  <c r="T49" i="12"/>
  <c r="U49" i="12"/>
  <c r="V49" i="12"/>
  <c r="W49" i="12"/>
  <c r="X49" i="12"/>
  <c r="Y49" i="12"/>
  <c r="Z49" i="12"/>
  <c r="AA49" i="12"/>
  <c r="AB49" i="12"/>
  <c r="AC49" i="12"/>
  <c r="AD49" i="12"/>
  <c r="AE49" i="12"/>
  <c r="AF49" i="12"/>
  <c r="AG49" i="12"/>
  <c r="AH49" i="12"/>
  <c r="AI49" i="12"/>
  <c r="AJ49" i="12"/>
  <c r="AK49" i="12"/>
  <c r="AL49" i="12"/>
  <c r="AM49" i="12"/>
  <c r="AN49" i="12"/>
  <c r="AO49" i="12"/>
  <c r="AP49" i="12"/>
  <c r="AQ49" i="12"/>
  <c r="AR49" i="12"/>
  <c r="AS49" i="12"/>
  <c r="AT49" i="12"/>
  <c r="AU49" i="12"/>
  <c r="AV49" i="12"/>
  <c r="AW49" i="12"/>
  <c r="AX49" i="12"/>
  <c r="AY49" i="12"/>
  <c r="AZ49" i="12"/>
  <c r="BA49" i="12"/>
  <c r="BB49" i="12"/>
  <c r="BC49" i="12"/>
  <c r="BD49" i="12"/>
  <c r="BE49" i="12"/>
  <c r="BF49" i="12"/>
  <c r="BG49" i="12"/>
  <c r="BH49" i="12"/>
  <c r="BI49" i="12"/>
  <c r="BJ49" i="12"/>
  <c r="BK49" i="12"/>
  <c r="BL49" i="12"/>
  <c r="BM49" i="12"/>
  <c r="BN49" i="12"/>
  <c r="BO49" i="12"/>
  <c r="BP49" i="12"/>
  <c r="BQ49" i="12"/>
  <c r="BR49" i="12"/>
  <c r="BS49" i="12"/>
  <c r="BT49" i="12"/>
  <c r="BU49" i="12"/>
  <c r="BV49" i="12"/>
  <c r="BW49" i="12"/>
  <c r="BX49" i="12"/>
  <c r="BY49" i="12"/>
  <c r="BZ49" i="12"/>
  <c r="CA49" i="12"/>
  <c r="CB49" i="12"/>
  <c r="CC49" i="12"/>
  <c r="CD49" i="12"/>
  <c r="CE49" i="12"/>
  <c r="CF49" i="12"/>
  <c r="CG49" i="12"/>
  <c r="CH49" i="12"/>
  <c r="CI49" i="12"/>
  <c r="CJ49" i="12"/>
  <c r="CK49" i="12"/>
  <c r="CL49" i="12"/>
  <c r="CM49" i="12"/>
  <c r="CN49" i="12"/>
  <c r="CO49" i="12"/>
  <c r="CP49" i="12"/>
  <c r="CQ49" i="12"/>
  <c r="CR49" i="12"/>
  <c r="CS49" i="12"/>
  <c r="CT49" i="12"/>
  <c r="CU49" i="12"/>
  <c r="CV49" i="12"/>
  <c r="CW49" i="12"/>
  <c r="CX49" i="12"/>
  <c r="CY49" i="12"/>
  <c r="CZ49" i="12"/>
  <c r="DA49" i="12"/>
  <c r="DB49" i="12"/>
  <c r="DC49" i="12"/>
  <c r="DD49" i="12"/>
  <c r="DE49" i="12"/>
  <c r="DF49" i="12"/>
  <c r="DG49" i="12"/>
  <c r="DH49" i="12"/>
  <c r="DI49" i="12"/>
  <c r="E50" i="12"/>
  <c r="F50" i="12"/>
  <c r="G50" i="12"/>
  <c r="H50" i="12"/>
  <c r="I50" i="12"/>
  <c r="J50" i="12"/>
  <c r="K50" i="12"/>
  <c r="L50" i="12"/>
  <c r="M50" i="12"/>
  <c r="N50" i="12"/>
  <c r="O50" i="12"/>
  <c r="P50" i="12"/>
  <c r="Q50" i="12"/>
  <c r="R50" i="12"/>
  <c r="S50" i="12"/>
  <c r="T50" i="12"/>
  <c r="U50" i="12"/>
  <c r="V50" i="12"/>
  <c r="W50" i="12"/>
  <c r="X50" i="12"/>
  <c r="Y50" i="12"/>
  <c r="Z50" i="12"/>
  <c r="AA50" i="12"/>
  <c r="AB50" i="12"/>
  <c r="AC50" i="12"/>
  <c r="AD50" i="12"/>
  <c r="AE50" i="12"/>
  <c r="AF50" i="12"/>
  <c r="AG50" i="12"/>
  <c r="AH50" i="12"/>
  <c r="AI50" i="12"/>
  <c r="AJ50" i="12"/>
  <c r="AK50" i="12"/>
  <c r="AL50" i="12"/>
  <c r="AM50" i="12"/>
  <c r="AN50" i="12"/>
  <c r="AO50" i="12"/>
  <c r="AP50" i="12"/>
  <c r="AQ50" i="12"/>
  <c r="AR50" i="12"/>
  <c r="AS50" i="12"/>
  <c r="AT50" i="12"/>
  <c r="AU50" i="12"/>
  <c r="AV50" i="12"/>
  <c r="AW50" i="12"/>
  <c r="AX50" i="12"/>
  <c r="AY50" i="12"/>
  <c r="AZ50" i="12"/>
  <c r="BA50" i="12"/>
  <c r="BB50" i="12"/>
  <c r="BC50" i="12"/>
  <c r="BD50" i="12"/>
  <c r="BE50" i="12"/>
  <c r="BF50" i="12"/>
  <c r="BG50" i="12"/>
  <c r="BH50" i="12"/>
  <c r="BI50" i="12"/>
  <c r="BJ50" i="12"/>
  <c r="BK50" i="12"/>
  <c r="BL50" i="12"/>
  <c r="BM50" i="12"/>
  <c r="BN50" i="12"/>
  <c r="BO50" i="12"/>
  <c r="BP50" i="12"/>
  <c r="BQ50" i="12"/>
  <c r="BR50" i="12"/>
  <c r="BS50" i="12"/>
  <c r="BT50" i="12"/>
  <c r="BU50" i="12"/>
  <c r="BV50" i="12"/>
  <c r="BW50" i="12"/>
  <c r="BX50" i="12"/>
  <c r="BY50" i="12"/>
  <c r="BZ50" i="12"/>
  <c r="CA50" i="12"/>
  <c r="CB50" i="12"/>
  <c r="CC50" i="12"/>
  <c r="CD50" i="12"/>
  <c r="CE50" i="12"/>
  <c r="CF50" i="12"/>
  <c r="CG50" i="12"/>
  <c r="CH50" i="12"/>
  <c r="CI50" i="12"/>
  <c r="CJ50" i="12"/>
  <c r="CK50" i="12"/>
  <c r="CL50" i="12"/>
  <c r="CM50" i="12"/>
  <c r="CN50" i="12"/>
  <c r="CO50" i="12"/>
  <c r="CP50" i="12"/>
  <c r="CQ50" i="12"/>
  <c r="CR50" i="12"/>
  <c r="CS50" i="12"/>
  <c r="CT50" i="12"/>
  <c r="CU50" i="12"/>
  <c r="CV50" i="12"/>
  <c r="CW50" i="12"/>
  <c r="CX50" i="12"/>
  <c r="CY50" i="12"/>
  <c r="CZ50" i="12"/>
  <c r="DA50" i="12"/>
  <c r="DB50" i="12"/>
  <c r="DC50" i="12"/>
  <c r="DD50" i="12"/>
  <c r="DE50" i="12"/>
  <c r="DF50" i="12"/>
  <c r="DG50" i="12"/>
  <c r="DH50" i="12"/>
  <c r="DI50" i="12"/>
  <c r="E51" i="12"/>
  <c r="F51" i="12"/>
  <c r="G51" i="12"/>
  <c r="H51" i="12"/>
  <c r="I51" i="12"/>
  <c r="J51" i="12"/>
  <c r="K51" i="12"/>
  <c r="L51" i="12"/>
  <c r="M51" i="12"/>
  <c r="N51" i="12"/>
  <c r="O51" i="12"/>
  <c r="P51" i="12"/>
  <c r="Q51" i="12"/>
  <c r="R51" i="12"/>
  <c r="S51" i="12"/>
  <c r="T51" i="12"/>
  <c r="U51" i="12"/>
  <c r="V51" i="12"/>
  <c r="W51" i="12"/>
  <c r="X51" i="12"/>
  <c r="Y51" i="12"/>
  <c r="Z51" i="12"/>
  <c r="AA51" i="12"/>
  <c r="AB51" i="12"/>
  <c r="AC51" i="12"/>
  <c r="AD51" i="12"/>
  <c r="AE51" i="12"/>
  <c r="AF51" i="12"/>
  <c r="AG51" i="12"/>
  <c r="AH51" i="12"/>
  <c r="AI51" i="12"/>
  <c r="AJ51" i="12"/>
  <c r="AK51" i="12"/>
  <c r="AL51" i="12"/>
  <c r="AM51" i="12"/>
  <c r="AN51" i="12"/>
  <c r="AO51" i="12"/>
  <c r="AP51" i="12"/>
  <c r="AQ51" i="12"/>
  <c r="AR51" i="12"/>
  <c r="AS51" i="12"/>
  <c r="AT51" i="12"/>
  <c r="AU51" i="12"/>
  <c r="AV51" i="12"/>
  <c r="AW51" i="12"/>
  <c r="AX51" i="12"/>
  <c r="AY51" i="12"/>
  <c r="AZ51" i="12"/>
  <c r="BA51" i="12"/>
  <c r="BB51" i="12"/>
  <c r="BC51" i="12"/>
  <c r="BD51" i="12"/>
  <c r="BE51" i="12"/>
  <c r="BF51" i="12"/>
  <c r="BG51" i="12"/>
  <c r="BH51" i="12"/>
  <c r="BI51" i="12"/>
  <c r="BJ51" i="12"/>
  <c r="BK51" i="12"/>
  <c r="BL51" i="12"/>
  <c r="BM51" i="12"/>
  <c r="BN51" i="12"/>
  <c r="BO51" i="12"/>
  <c r="BP51" i="12"/>
  <c r="BQ51" i="12"/>
  <c r="BR51" i="12"/>
  <c r="BS51" i="12"/>
  <c r="BT51" i="12"/>
  <c r="BU51" i="12"/>
  <c r="BV51" i="12"/>
  <c r="BW51" i="12"/>
  <c r="BX51" i="12"/>
  <c r="BY51" i="12"/>
  <c r="BZ51" i="12"/>
  <c r="CA51" i="12"/>
  <c r="CB51" i="12"/>
  <c r="CC51" i="12"/>
  <c r="CD51" i="12"/>
  <c r="CE51" i="12"/>
  <c r="CF51" i="12"/>
  <c r="CG51" i="12"/>
  <c r="CH51" i="12"/>
  <c r="CI51" i="12"/>
  <c r="CJ51" i="12"/>
  <c r="CK51" i="12"/>
  <c r="CL51" i="12"/>
  <c r="CM51" i="12"/>
  <c r="CN51" i="12"/>
  <c r="CO51" i="12"/>
  <c r="CP51" i="12"/>
  <c r="CQ51" i="12"/>
  <c r="CR51" i="12"/>
  <c r="CS51" i="12"/>
  <c r="CT51" i="12"/>
  <c r="CU51" i="12"/>
  <c r="CV51" i="12"/>
  <c r="CW51" i="12"/>
  <c r="CX51" i="12"/>
  <c r="CY51" i="12"/>
  <c r="CZ51" i="12"/>
  <c r="DA51" i="12"/>
  <c r="DB51" i="12"/>
  <c r="DC51" i="12"/>
  <c r="DD51" i="12"/>
  <c r="DE51" i="12"/>
  <c r="DF51" i="12"/>
  <c r="DG51" i="12"/>
  <c r="DH51" i="12"/>
  <c r="DI51" i="12"/>
  <c r="E52" i="12"/>
  <c r="F52" i="12"/>
  <c r="G52" i="12"/>
  <c r="H52" i="12"/>
  <c r="I52" i="12"/>
  <c r="J52" i="12"/>
  <c r="K52" i="12"/>
  <c r="L52" i="12"/>
  <c r="M52" i="12"/>
  <c r="N52" i="12"/>
  <c r="O52" i="12"/>
  <c r="P52" i="12"/>
  <c r="Q52" i="12"/>
  <c r="R52" i="12"/>
  <c r="S52" i="12"/>
  <c r="T52" i="12"/>
  <c r="U52" i="12"/>
  <c r="V52" i="12"/>
  <c r="W52" i="12"/>
  <c r="X52" i="12"/>
  <c r="Y52" i="12"/>
  <c r="Z52" i="12"/>
  <c r="AA52" i="12"/>
  <c r="AB52" i="12"/>
  <c r="AC52" i="12"/>
  <c r="AD52" i="12"/>
  <c r="AE52" i="12"/>
  <c r="AF52" i="12"/>
  <c r="AG52" i="12"/>
  <c r="AH52" i="12"/>
  <c r="AI52" i="12"/>
  <c r="AJ52" i="12"/>
  <c r="AK52" i="12"/>
  <c r="AL52" i="12"/>
  <c r="AM52" i="12"/>
  <c r="AN52" i="12"/>
  <c r="AO52" i="12"/>
  <c r="AP52" i="12"/>
  <c r="AQ52" i="12"/>
  <c r="AR52" i="12"/>
  <c r="AS52" i="12"/>
  <c r="AT52" i="12"/>
  <c r="AU52" i="12"/>
  <c r="AV52" i="12"/>
  <c r="AW52" i="12"/>
  <c r="AX52" i="12"/>
  <c r="AY52" i="12"/>
  <c r="AZ52" i="12"/>
  <c r="BA52" i="12"/>
  <c r="BB52" i="12"/>
  <c r="BC52" i="12"/>
  <c r="BD52" i="12"/>
  <c r="BE52" i="12"/>
  <c r="BF52" i="12"/>
  <c r="BG52" i="12"/>
  <c r="BH52" i="12"/>
  <c r="BI52" i="12"/>
  <c r="BJ52" i="12"/>
  <c r="BK52" i="12"/>
  <c r="BL52" i="12"/>
  <c r="BM52" i="12"/>
  <c r="BN52" i="12"/>
  <c r="BO52" i="12"/>
  <c r="BP52" i="12"/>
  <c r="BQ52" i="12"/>
  <c r="BR52" i="12"/>
  <c r="BS52" i="12"/>
  <c r="BT52" i="12"/>
  <c r="BU52" i="12"/>
  <c r="BV52" i="12"/>
  <c r="BW52" i="12"/>
  <c r="BX52" i="12"/>
  <c r="BY52" i="12"/>
  <c r="BZ52" i="12"/>
  <c r="CA52" i="12"/>
  <c r="CB52" i="12"/>
  <c r="CC52" i="12"/>
  <c r="CD52" i="12"/>
  <c r="CE52" i="12"/>
  <c r="CF52" i="12"/>
  <c r="CG52" i="12"/>
  <c r="CH52" i="12"/>
  <c r="CI52" i="12"/>
  <c r="CJ52" i="12"/>
  <c r="CK52" i="12"/>
  <c r="CL52" i="12"/>
  <c r="CM52" i="12"/>
  <c r="CN52" i="12"/>
  <c r="CO52" i="12"/>
  <c r="CP52" i="12"/>
  <c r="CQ52" i="12"/>
  <c r="CR52" i="12"/>
  <c r="CS52" i="12"/>
  <c r="CT52" i="12"/>
  <c r="CU52" i="12"/>
  <c r="CV52" i="12"/>
  <c r="CW52" i="12"/>
  <c r="CX52" i="12"/>
  <c r="CY52" i="12"/>
  <c r="CZ52" i="12"/>
  <c r="DA52" i="12"/>
  <c r="DB52" i="12"/>
  <c r="DC52" i="12"/>
  <c r="DD52" i="12"/>
  <c r="DE52" i="12"/>
  <c r="DF52" i="12"/>
  <c r="DG52" i="12"/>
  <c r="DH52" i="12"/>
  <c r="DI52" i="12"/>
  <c r="E53" i="12"/>
  <c r="F53" i="12"/>
  <c r="G53" i="12"/>
  <c r="H53" i="12"/>
  <c r="I53" i="12"/>
  <c r="J53" i="12"/>
  <c r="K53" i="12"/>
  <c r="L53" i="12"/>
  <c r="M53" i="12"/>
  <c r="N53" i="12"/>
  <c r="O53" i="12"/>
  <c r="P53" i="12"/>
  <c r="Q53" i="12"/>
  <c r="R53" i="12"/>
  <c r="S53" i="12"/>
  <c r="T53" i="12"/>
  <c r="U53" i="12"/>
  <c r="V53" i="12"/>
  <c r="W53" i="12"/>
  <c r="X53" i="12"/>
  <c r="Y53" i="12"/>
  <c r="Z53" i="12"/>
  <c r="AA53" i="12"/>
  <c r="AB53" i="12"/>
  <c r="AC53" i="12"/>
  <c r="AD53" i="12"/>
  <c r="AE53" i="12"/>
  <c r="AF53" i="12"/>
  <c r="AG53" i="12"/>
  <c r="AH53" i="12"/>
  <c r="AI53" i="12"/>
  <c r="AJ53" i="12"/>
  <c r="AK53" i="12"/>
  <c r="AL53" i="12"/>
  <c r="AM53" i="12"/>
  <c r="AN53" i="12"/>
  <c r="AO53" i="12"/>
  <c r="AP53" i="12"/>
  <c r="AQ53" i="12"/>
  <c r="AR53" i="12"/>
  <c r="AS53" i="12"/>
  <c r="AT53" i="12"/>
  <c r="AU53" i="12"/>
  <c r="AV53" i="12"/>
  <c r="AW53" i="12"/>
  <c r="AX53" i="12"/>
  <c r="AY53" i="12"/>
  <c r="AZ53" i="12"/>
  <c r="BA53" i="12"/>
  <c r="BB53" i="12"/>
  <c r="BC53" i="12"/>
  <c r="BD53" i="12"/>
  <c r="BE53" i="12"/>
  <c r="BF53" i="12"/>
  <c r="BG53" i="12"/>
  <c r="BH53" i="12"/>
  <c r="BI53" i="12"/>
  <c r="BJ53" i="12"/>
  <c r="BK53" i="12"/>
  <c r="BL53" i="12"/>
  <c r="BM53" i="12"/>
  <c r="BN53" i="12"/>
  <c r="BO53" i="12"/>
  <c r="BP53" i="12"/>
  <c r="BQ53" i="12"/>
  <c r="BR53" i="12"/>
  <c r="BS53" i="12"/>
  <c r="BT53" i="12"/>
  <c r="BU53" i="12"/>
  <c r="BV53" i="12"/>
  <c r="BW53" i="12"/>
  <c r="BX53" i="12"/>
  <c r="BY53" i="12"/>
  <c r="BZ53" i="12"/>
  <c r="CA53" i="12"/>
  <c r="CB53" i="12"/>
  <c r="CC53" i="12"/>
  <c r="CD53" i="12"/>
  <c r="CE53" i="12"/>
  <c r="CF53" i="12"/>
  <c r="CG53" i="12"/>
  <c r="CH53" i="12"/>
  <c r="CI53" i="12"/>
  <c r="CJ53" i="12"/>
  <c r="CK53" i="12"/>
  <c r="CL53" i="12"/>
  <c r="CM53" i="12"/>
  <c r="CN53" i="12"/>
  <c r="CO53" i="12"/>
  <c r="CP53" i="12"/>
  <c r="CQ53" i="12"/>
  <c r="CR53" i="12"/>
  <c r="CS53" i="12"/>
  <c r="CT53" i="12"/>
  <c r="CU53" i="12"/>
  <c r="CV53" i="12"/>
  <c r="CW53" i="12"/>
  <c r="CX53" i="12"/>
  <c r="CY53" i="12"/>
  <c r="CZ53" i="12"/>
  <c r="DA53" i="12"/>
  <c r="DB53" i="12"/>
  <c r="DC53" i="12"/>
  <c r="DD53" i="12"/>
  <c r="DE53" i="12"/>
  <c r="DF53" i="12"/>
  <c r="DG53" i="12"/>
  <c r="DH53" i="12"/>
  <c r="DI53" i="12"/>
  <c r="E54" i="12"/>
  <c r="F54" i="12"/>
  <c r="G54" i="12"/>
  <c r="H54" i="12"/>
  <c r="I54" i="12"/>
  <c r="J54" i="12"/>
  <c r="K54" i="12"/>
  <c r="L54" i="12"/>
  <c r="M54" i="12"/>
  <c r="N54" i="12"/>
  <c r="O54" i="12"/>
  <c r="P54" i="12"/>
  <c r="Q54" i="12"/>
  <c r="R54" i="12"/>
  <c r="S54" i="12"/>
  <c r="T54" i="12"/>
  <c r="U54" i="12"/>
  <c r="V54" i="12"/>
  <c r="W54" i="12"/>
  <c r="X54" i="12"/>
  <c r="Y54" i="12"/>
  <c r="Z54" i="12"/>
  <c r="AA54" i="12"/>
  <c r="AB54" i="12"/>
  <c r="AC54" i="12"/>
  <c r="AD54" i="12"/>
  <c r="AE54" i="12"/>
  <c r="AF54" i="12"/>
  <c r="AG54" i="12"/>
  <c r="AH54" i="12"/>
  <c r="AI54" i="12"/>
  <c r="AJ54" i="12"/>
  <c r="AK54" i="12"/>
  <c r="AL54" i="12"/>
  <c r="AM54" i="12"/>
  <c r="AN54" i="12"/>
  <c r="AO54" i="12"/>
  <c r="AP54" i="12"/>
  <c r="AQ54" i="12"/>
  <c r="AR54" i="12"/>
  <c r="AS54" i="12"/>
  <c r="AT54" i="12"/>
  <c r="AU54" i="12"/>
  <c r="AV54" i="12"/>
  <c r="AW54" i="12"/>
  <c r="AX54" i="12"/>
  <c r="AY54" i="12"/>
  <c r="AZ54" i="12"/>
  <c r="BA54" i="12"/>
  <c r="BB54" i="12"/>
  <c r="BC54" i="12"/>
  <c r="BD54" i="12"/>
  <c r="BE54" i="12"/>
  <c r="BF54" i="12"/>
  <c r="BG54" i="12"/>
  <c r="BH54" i="12"/>
  <c r="BI54" i="12"/>
  <c r="BJ54" i="12"/>
  <c r="BK54" i="12"/>
  <c r="BL54" i="12"/>
  <c r="BM54" i="12"/>
  <c r="BN54" i="12"/>
  <c r="BO54" i="12"/>
  <c r="BP54" i="12"/>
  <c r="BQ54" i="12"/>
  <c r="BR54" i="12"/>
  <c r="BS54" i="12"/>
  <c r="BT54" i="12"/>
  <c r="BU54" i="12"/>
  <c r="BV54" i="12"/>
  <c r="BW54" i="12"/>
  <c r="BX54" i="12"/>
  <c r="BY54" i="12"/>
  <c r="BZ54" i="12"/>
  <c r="CA54" i="12"/>
  <c r="CB54" i="12"/>
  <c r="CC54" i="12"/>
  <c r="CD54" i="12"/>
  <c r="CE54" i="12"/>
  <c r="CF54" i="12"/>
  <c r="CG54" i="12"/>
  <c r="CH54" i="12"/>
  <c r="CI54" i="12"/>
  <c r="CJ54" i="12"/>
  <c r="CK54" i="12"/>
  <c r="CL54" i="12"/>
  <c r="CM54" i="12"/>
  <c r="CN54" i="12"/>
  <c r="CO54" i="12"/>
  <c r="CP54" i="12"/>
  <c r="CQ54" i="12"/>
  <c r="CR54" i="12"/>
  <c r="CS54" i="12"/>
  <c r="CT54" i="12"/>
  <c r="CU54" i="12"/>
  <c r="CV54" i="12"/>
  <c r="CW54" i="12"/>
  <c r="CX54" i="12"/>
  <c r="CY54" i="12"/>
  <c r="CZ54" i="12"/>
  <c r="DA54" i="12"/>
  <c r="DB54" i="12"/>
  <c r="DC54" i="12"/>
  <c r="DD54" i="12"/>
  <c r="DE54" i="12"/>
  <c r="DF54" i="12"/>
  <c r="DG54" i="12"/>
  <c r="DH54" i="12"/>
  <c r="DI54" i="12"/>
  <c r="E55" i="12"/>
  <c r="F55" i="12"/>
  <c r="G55" i="12"/>
  <c r="H55" i="12"/>
  <c r="I55" i="12"/>
  <c r="J55" i="12"/>
  <c r="K55" i="12"/>
  <c r="L55" i="12"/>
  <c r="M55" i="12"/>
  <c r="N55" i="12"/>
  <c r="O55" i="12"/>
  <c r="P55" i="12"/>
  <c r="Q55" i="12"/>
  <c r="R55" i="12"/>
  <c r="S55" i="12"/>
  <c r="T55" i="12"/>
  <c r="U55" i="12"/>
  <c r="V55" i="12"/>
  <c r="W55" i="12"/>
  <c r="X55" i="12"/>
  <c r="Y55" i="12"/>
  <c r="Z55" i="12"/>
  <c r="AA55" i="12"/>
  <c r="AB55" i="12"/>
  <c r="AC55" i="12"/>
  <c r="AD55" i="12"/>
  <c r="AE55" i="12"/>
  <c r="AF55" i="12"/>
  <c r="AG55" i="12"/>
  <c r="AH55" i="12"/>
  <c r="AI55" i="12"/>
  <c r="AJ55" i="12"/>
  <c r="AK55" i="12"/>
  <c r="AL55" i="12"/>
  <c r="AM55" i="12"/>
  <c r="AN55" i="12"/>
  <c r="AO55" i="12"/>
  <c r="AP55" i="12"/>
  <c r="AQ55" i="12"/>
  <c r="AR55" i="12"/>
  <c r="AS55" i="12"/>
  <c r="AT55" i="12"/>
  <c r="AU55" i="12"/>
  <c r="AV55" i="12"/>
  <c r="AW55" i="12"/>
  <c r="AX55" i="12"/>
  <c r="AY55" i="12"/>
  <c r="AZ55" i="12"/>
  <c r="BA55" i="12"/>
  <c r="BB55" i="12"/>
  <c r="BC55" i="12"/>
  <c r="BD55" i="12"/>
  <c r="BE55" i="12"/>
  <c r="BF55" i="12"/>
  <c r="BG55" i="12"/>
  <c r="BH55" i="12"/>
  <c r="BI55" i="12"/>
  <c r="BJ55" i="12"/>
  <c r="BK55" i="12"/>
  <c r="BL55" i="12"/>
  <c r="BM55" i="12"/>
  <c r="BN55" i="12"/>
  <c r="BO55" i="12"/>
  <c r="BP55" i="12"/>
  <c r="BQ55" i="12"/>
  <c r="BR55" i="12"/>
  <c r="BS55" i="12"/>
  <c r="BT55" i="12"/>
  <c r="BU55" i="12"/>
  <c r="BV55" i="12"/>
  <c r="BW55" i="12"/>
  <c r="BX55" i="12"/>
  <c r="BY55" i="12"/>
  <c r="BZ55" i="12"/>
  <c r="CA55" i="12"/>
  <c r="CB55" i="12"/>
  <c r="CC55" i="12"/>
  <c r="CD55" i="12"/>
  <c r="CE55" i="12"/>
  <c r="CF55" i="12"/>
  <c r="CG55" i="12"/>
  <c r="CH55" i="12"/>
  <c r="CI55" i="12"/>
  <c r="CJ55" i="12"/>
  <c r="CK55" i="12"/>
  <c r="CL55" i="12"/>
  <c r="CM55" i="12"/>
  <c r="CN55" i="12"/>
  <c r="CO55" i="12"/>
  <c r="CP55" i="12"/>
  <c r="CQ55" i="12"/>
  <c r="CR55" i="12"/>
  <c r="CS55" i="12"/>
  <c r="CT55" i="12"/>
  <c r="CU55" i="12"/>
  <c r="CV55" i="12"/>
  <c r="CW55" i="12"/>
  <c r="CX55" i="12"/>
  <c r="CY55" i="12"/>
  <c r="CZ55" i="12"/>
  <c r="DA55" i="12"/>
  <c r="DB55" i="12"/>
  <c r="DC55" i="12"/>
  <c r="DD55" i="12"/>
  <c r="DE55" i="12"/>
  <c r="DF55" i="12"/>
  <c r="DG55" i="12"/>
  <c r="DH55" i="12"/>
  <c r="DI55" i="12"/>
  <c r="E56" i="12"/>
  <c r="F56" i="12"/>
  <c r="G56" i="12"/>
  <c r="H56" i="12"/>
  <c r="I56" i="12"/>
  <c r="J56" i="12"/>
  <c r="K56" i="12"/>
  <c r="L56" i="12"/>
  <c r="M56" i="12"/>
  <c r="N56" i="12"/>
  <c r="O56" i="12"/>
  <c r="P56" i="12"/>
  <c r="Q56" i="12"/>
  <c r="R56" i="12"/>
  <c r="S56" i="12"/>
  <c r="T56" i="12"/>
  <c r="U56" i="12"/>
  <c r="V56" i="12"/>
  <c r="W56" i="12"/>
  <c r="X56" i="12"/>
  <c r="Y56" i="12"/>
  <c r="Z56" i="12"/>
  <c r="AA56" i="12"/>
  <c r="AB56" i="12"/>
  <c r="AC56" i="12"/>
  <c r="AD56" i="12"/>
  <c r="AE56" i="12"/>
  <c r="AF56" i="12"/>
  <c r="AG56" i="12"/>
  <c r="AH56" i="12"/>
  <c r="AI56" i="12"/>
  <c r="AJ56" i="12"/>
  <c r="AK56" i="12"/>
  <c r="AL56" i="12"/>
  <c r="AM56" i="12"/>
  <c r="AN56" i="12"/>
  <c r="AO56" i="12"/>
  <c r="AP56" i="12"/>
  <c r="AQ56" i="12"/>
  <c r="AR56" i="12"/>
  <c r="AS56" i="12"/>
  <c r="AT56" i="12"/>
  <c r="AU56" i="12"/>
  <c r="AV56" i="12"/>
  <c r="AW56" i="12"/>
  <c r="AX56" i="12"/>
  <c r="AY56" i="12"/>
  <c r="AZ56" i="12"/>
  <c r="BA56" i="12"/>
  <c r="BB56" i="12"/>
  <c r="BC56" i="12"/>
  <c r="BD56" i="12"/>
  <c r="BE56" i="12"/>
  <c r="BF56" i="12"/>
  <c r="BG56" i="12"/>
  <c r="BH56" i="12"/>
  <c r="BI56" i="12"/>
  <c r="BJ56" i="12"/>
  <c r="BK56" i="12"/>
  <c r="BL56" i="12"/>
  <c r="BM56" i="12"/>
  <c r="BN56" i="12"/>
  <c r="BO56" i="12"/>
  <c r="BP56" i="12"/>
  <c r="BQ56" i="12"/>
  <c r="BR56" i="12"/>
  <c r="BS56" i="12"/>
  <c r="BT56" i="12"/>
  <c r="BU56" i="12"/>
  <c r="BV56" i="12"/>
  <c r="BW56" i="12"/>
  <c r="BX56" i="12"/>
  <c r="BY56" i="12"/>
  <c r="BZ56" i="12"/>
  <c r="CA56" i="12"/>
  <c r="CB56" i="12"/>
  <c r="CC56" i="12"/>
  <c r="CD56" i="12"/>
  <c r="CE56" i="12"/>
  <c r="CF56" i="12"/>
  <c r="CG56" i="12"/>
  <c r="CH56" i="12"/>
  <c r="CI56" i="12"/>
  <c r="CJ56" i="12"/>
  <c r="CK56" i="12"/>
  <c r="CL56" i="12"/>
  <c r="CM56" i="12"/>
  <c r="CN56" i="12"/>
  <c r="CO56" i="12"/>
  <c r="CP56" i="12"/>
  <c r="CQ56" i="12"/>
  <c r="CR56" i="12"/>
  <c r="CS56" i="12"/>
  <c r="CT56" i="12"/>
  <c r="CU56" i="12"/>
  <c r="CV56" i="12"/>
  <c r="CW56" i="12"/>
  <c r="CX56" i="12"/>
  <c r="CY56" i="12"/>
  <c r="CZ56" i="12"/>
  <c r="DA56" i="12"/>
  <c r="DB56" i="12"/>
  <c r="DC56" i="12"/>
  <c r="DD56" i="12"/>
  <c r="DE56" i="12"/>
  <c r="DF56" i="12"/>
  <c r="DG56" i="12"/>
  <c r="DH56" i="12"/>
  <c r="DI56" i="12"/>
  <c r="E57" i="12"/>
  <c r="F57" i="12"/>
  <c r="G57" i="12"/>
  <c r="H57" i="12"/>
  <c r="I57" i="12"/>
  <c r="J57" i="12"/>
  <c r="K57" i="12"/>
  <c r="L57" i="12"/>
  <c r="M57" i="12"/>
  <c r="N57" i="12"/>
  <c r="O57" i="12"/>
  <c r="P57" i="12"/>
  <c r="Q57" i="12"/>
  <c r="R57" i="12"/>
  <c r="S57" i="12"/>
  <c r="T57" i="12"/>
  <c r="U57" i="12"/>
  <c r="V57" i="12"/>
  <c r="W57" i="12"/>
  <c r="X57" i="12"/>
  <c r="Y57" i="12"/>
  <c r="Z57" i="12"/>
  <c r="AA57" i="12"/>
  <c r="AB57" i="12"/>
  <c r="AC57" i="12"/>
  <c r="AD57" i="12"/>
  <c r="AE57" i="12"/>
  <c r="AF57" i="12"/>
  <c r="AG57" i="12"/>
  <c r="AH57" i="12"/>
  <c r="AI57" i="12"/>
  <c r="AJ57" i="12"/>
  <c r="AK57" i="12"/>
  <c r="AL57" i="12"/>
  <c r="AM57" i="12"/>
  <c r="AN57" i="12"/>
  <c r="AO57" i="12"/>
  <c r="AP57" i="12"/>
  <c r="AQ57" i="12"/>
  <c r="AR57" i="12"/>
  <c r="AS57" i="12"/>
  <c r="AT57" i="12"/>
  <c r="AU57" i="12"/>
  <c r="AV57" i="12"/>
  <c r="AW57" i="12"/>
  <c r="AX57" i="12"/>
  <c r="AY57" i="12"/>
  <c r="AZ57" i="12"/>
  <c r="BA57" i="12"/>
  <c r="BB57" i="12"/>
  <c r="BC57" i="12"/>
  <c r="BD57" i="12"/>
  <c r="BE57" i="12"/>
  <c r="BF57" i="12"/>
  <c r="BG57" i="12"/>
  <c r="BH57" i="12"/>
  <c r="BI57" i="12"/>
  <c r="BJ57" i="12"/>
  <c r="BK57" i="12"/>
  <c r="BL57" i="12"/>
  <c r="BM57" i="12"/>
  <c r="BN57" i="12"/>
  <c r="BO57" i="12"/>
  <c r="BP57" i="12"/>
  <c r="BQ57" i="12"/>
  <c r="BR57" i="12"/>
  <c r="BS57" i="12"/>
  <c r="BT57" i="12"/>
  <c r="BU57" i="12"/>
  <c r="BV57" i="12"/>
  <c r="BW57" i="12"/>
  <c r="BX57" i="12"/>
  <c r="BY57" i="12"/>
  <c r="BZ57" i="12"/>
  <c r="CA57" i="12"/>
  <c r="CB57" i="12"/>
  <c r="CC57" i="12"/>
  <c r="CD57" i="12"/>
  <c r="CE57" i="12"/>
  <c r="CF57" i="12"/>
  <c r="CG57" i="12"/>
  <c r="CH57" i="12"/>
  <c r="CI57" i="12"/>
  <c r="CJ57" i="12"/>
  <c r="CK57" i="12"/>
  <c r="CL57" i="12"/>
  <c r="CM57" i="12"/>
  <c r="CN57" i="12"/>
  <c r="CO57" i="12"/>
  <c r="CP57" i="12"/>
  <c r="CQ57" i="12"/>
  <c r="CR57" i="12"/>
  <c r="CS57" i="12"/>
  <c r="CT57" i="12"/>
  <c r="CU57" i="12"/>
  <c r="CV57" i="12"/>
  <c r="CW57" i="12"/>
  <c r="CX57" i="12"/>
  <c r="CY57" i="12"/>
  <c r="CZ57" i="12"/>
  <c r="DA57" i="12"/>
  <c r="DB57" i="12"/>
  <c r="DC57" i="12"/>
  <c r="DD57" i="12"/>
  <c r="DE57" i="12"/>
  <c r="DF57" i="12"/>
  <c r="DG57" i="12"/>
  <c r="DH57" i="12"/>
  <c r="DI57" i="12"/>
  <c r="E58" i="12"/>
  <c r="F58" i="12"/>
  <c r="G58" i="12"/>
  <c r="H58" i="12"/>
  <c r="I58" i="12"/>
  <c r="J58" i="12"/>
  <c r="K58" i="12"/>
  <c r="L58" i="12"/>
  <c r="M58" i="12"/>
  <c r="N58" i="12"/>
  <c r="O58" i="12"/>
  <c r="P58" i="12"/>
  <c r="Q58" i="12"/>
  <c r="R58" i="12"/>
  <c r="S58" i="12"/>
  <c r="T58" i="12"/>
  <c r="U58" i="12"/>
  <c r="V58" i="12"/>
  <c r="W58" i="12"/>
  <c r="X58" i="12"/>
  <c r="Y58" i="12"/>
  <c r="Z58" i="12"/>
  <c r="AA58" i="12"/>
  <c r="AB58" i="12"/>
  <c r="AC58" i="12"/>
  <c r="AD58" i="12"/>
  <c r="AE58" i="12"/>
  <c r="AF58" i="12"/>
  <c r="AG58" i="12"/>
  <c r="AH58" i="12"/>
  <c r="AI58" i="12"/>
  <c r="AJ58" i="12"/>
  <c r="AK58" i="12"/>
  <c r="AL58" i="12"/>
  <c r="AM58" i="12"/>
  <c r="AN58" i="12"/>
  <c r="AO58" i="12"/>
  <c r="AP58" i="12"/>
  <c r="AQ58" i="12"/>
  <c r="AR58" i="12"/>
  <c r="AS58" i="12"/>
  <c r="AT58" i="12"/>
  <c r="AU58" i="12"/>
  <c r="AV58" i="12"/>
  <c r="AW58" i="12"/>
  <c r="AX58" i="12"/>
  <c r="AY58" i="12"/>
  <c r="AZ58" i="12"/>
  <c r="BA58" i="12"/>
  <c r="BB58" i="12"/>
  <c r="BC58" i="12"/>
  <c r="BD58" i="12"/>
  <c r="BE58" i="12"/>
  <c r="BF58" i="12"/>
  <c r="BG58" i="12"/>
  <c r="BH58" i="12"/>
  <c r="BI58" i="12"/>
  <c r="BJ58" i="12"/>
  <c r="BK58" i="12"/>
  <c r="BL58" i="12"/>
  <c r="BM58" i="12"/>
  <c r="BN58" i="12"/>
  <c r="BO58" i="12"/>
  <c r="BP58" i="12"/>
  <c r="BQ58" i="12"/>
  <c r="BR58" i="12"/>
  <c r="BS58" i="12"/>
  <c r="BT58" i="12"/>
  <c r="BU58" i="12"/>
  <c r="BV58" i="12"/>
  <c r="BW58" i="12"/>
  <c r="BX58" i="12"/>
  <c r="BY58" i="12"/>
  <c r="BZ58" i="12"/>
  <c r="CA58" i="12"/>
  <c r="CB58" i="12"/>
  <c r="CC58" i="12"/>
  <c r="CD58" i="12"/>
  <c r="CE58" i="12"/>
  <c r="CF58" i="12"/>
  <c r="CG58" i="12"/>
  <c r="CH58" i="12"/>
  <c r="CI58" i="12"/>
  <c r="CJ58" i="12"/>
  <c r="CK58" i="12"/>
  <c r="CL58" i="12"/>
  <c r="CM58" i="12"/>
  <c r="CN58" i="12"/>
  <c r="CO58" i="12"/>
  <c r="CP58" i="12"/>
  <c r="CQ58" i="12"/>
  <c r="CR58" i="12"/>
  <c r="CS58" i="12"/>
  <c r="CT58" i="12"/>
  <c r="CU58" i="12"/>
  <c r="CV58" i="12"/>
  <c r="CW58" i="12"/>
  <c r="CX58" i="12"/>
  <c r="CY58" i="12"/>
  <c r="CZ58" i="12"/>
  <c r="DA58" i="12"/>
  <c r="DB58" i="12"/>
  <c r="DC58" i="12"/>
  <c r="DD58" i="12"/>
  <c r="DE58" i="12"/>
  <c r="DF58" i="12"/>
  <c r="DG58" i="12"/>
  <c r="DH58" i="12"/>
  <c r="DI58" i="12"/>
  <c r="E59" i="12"/>
  <c r="F59" i="12"/>
  <c r="G59" i="12"/>
  <c r="H59" i="12"/>
  <c r="I59" i="12"/>
  <c r="J59" i="12"/>
  <c r="K59" i="12"/>
  <c r="L59" i="12"/>
  <c r="M59" i="12"/>
  <c r="N59" i="12"/>
  <c r="O59" i="12"/>
  <c r="P59" i="12"/>
  <c r="Q59" i="12"/>
  <c r="R59" i="12"/>
  <c r="S59" i="12"/>
  <c r="T59" i="12"/>
  <c r="U59" i="12"/>
  <c r="V59" i="12"/>
  <c r="W59" i="12"/>
  <c r="X59" i="12"/>
  <c r="Y59" i="12"/>
  <c r="Z59" i="12"/>
  <c r="AA59" i="12"/>
  <c r="AB59" i="12"/>
  <c r="AC59" i="12"/>
  <c r="AD59" i="12"/>
  <c r="AE59" i="12"/>
  <c r="AF59" i="12"/>
  <c r="AG59" i="12"/>
  <c r="AH59" i="12"/>
  <c r="AI59" i="12"/>
  <c r="AJ59" i="12"/>
  <c r="AK59" i="12"/>
  <c r="AL59" i="12"/>
  <c r="AM59" i="12"/>
  <c r="AN59" i="12"/>
  <c r="AO59" i="12"/>
  <c r="AP59" i="12"/>
  <c r="AQ59" i="12"/>
  <c r="AR59" i="12"/>
  <c r="AS59" i="12"/>
  <c r="AT59" i="12"/>
  <c r="AU59" i="12"/>
  <c r="AV59" i="12"/>
  <c r="AW59" i="12"/>
  <c r="AX59" i="12"/>
  <c r="AY59" i="12"/>
  <c r="AZ59" i="12"/>
  <c r="BA59" i="12"/>
  <c r="BB59" i="12"/>
  <c r="BC59" i="12"/>
  <c r="BD59" i="12"/>
  <c r="BE59" i="12"/>
  <c r="BF59" i="12"/>
  <c r="BG59" i="12"/>
  <c r="BH59" i="12"/>
  <c r="BI59" i="12"/>
  <c r="BJ59" i="12"/>
  <c r="BK59" i="12"/>
  <c r="BL59" i="12"/>
  <c r="BM59" i="12"/>
  <c r="BN59" i="12"/>
  <c r="BO59" i="12"/>
  <c r="BP59" i="12"/>
  <c r="BQ59" i="12"/>
  <c r="BR59" i="12"/>
  <c r="BS59" i="12"/>
  <c r="BT59" i="12"/>
  <c r="BU59" i="12"/>
  <c r="BV59" i="12"/>
  <c r="BW59" i="12"/>
  <c r="BX59" i="12"/>
  <c r="BY59" i="12"/>
  <c r="BZ59" i="12"/>
  <c r="CA59" i="12"/>
  <c r="CB59" i="12"/>
  <c r="CC59" i="12"/>
  <c r="CD59" i="12"/>
  <c r="CE59" i="12"/>
  <c r="CF59" i="12"/>
  <c r="CG59" i="12"/>
  <c r="CH59" i="12"/>
  <c r="CI59" i="12"/>
  <c r="CJ59" i="12"/>
  <c r="CK59" i="12"/>
  <c r="CL59" i="12"/>
  <c r="CM59" i="12"/>
  <c r="CN59" i="12"/>
  <c r="CO59" i="12"/>
  <c r="CP59" i="12"/>
  <c r="CQ59" i="12"/>
  <c r="CR59" i="12"/>
  <c r="CS59" i="12"/>
  <c r="CT59" i="12"/>
  <c r="CU59" i="12"/>
  <c r="CV59" i="12"/>
  <c r="CW59" i="12"/>
  <c r="CX59" i="12"/>
  <c r="CY59" i="12"/>
  <c r="CZ59" i="12"/>
  <c r="DA59" i="12"/>
  <c r="DB59" i="12"/>
  <c r="DC59" i="12"/>
  <c r="DD59" i="12"/>
  <c r="DE59" i="12"/>
  <c r="DF59" i="12"/>
  <c r="DG59" i="12"/>
  <c r="DH59" i="12"/>
  <c r="DI59" i="12"/>
  <c r="E60" i="12"/>
  <c r="F60" i="12"/>
  <c r="G60" i="12"/>
  <c r="H60" i="12"/>
  <c r="I60" i="12"/>
  <c r="J60" i="12"/>
  <c r="K60" i="12"/>
  <c r="L60" i="12"/>
  <c r="M60" i="12"/>
  <c r="N60" i="12"/>
  <c r="O60" i="12"/>
  <c r="P60" i="12"/>
  <c r="Q60" i="12"/>
  <c r="R60" i="12"/>
  <c r="S60" i="12"/>
  <c r="T60" i="12"/>
  <c r="U60" i="12"/>
  <c r="V60" i="12"/>
  <c r="W60" i="12"/>
  <c r="X60" i="12"/>
  <c r="Y60" i="12"/>
  <c r="Z60" i="12"/>
  <c r="AA60" i="12"/>
  <c r="AB60" i="12"/>
  <c r="AC60" i="12"/>
  <c r="AD60" i="12"/>
  <c r="AE60" i="12"/>
  <c r="AF60" i="12"/>
  <c r="AG60" i="12"/>
  <c r="AH60" i="12"/>
  <c r="AI60" i="12"/>
  <c r="AJ60" i="12"/>
  <c r="AK60" i="12"/>
  <c r="AL60" i="12"/>
  <c r="AM60" i="12"/>
  <c r="AN60" i="12"/>
  <c r="AO60" i="12"/>
  <c r="AP60" i="12"/>
  <c r="AQ60" i="12"/>
  <c r="AR60" i="12"/>
  <c r="AS60" i="12"/>
  <c r="AT60" i="12"/>
  <c r="AU60" i="12"/>
  <c r="AV60" i="12"/>
  <c r="AW60" i="12"/>
  <c r="AX60" i="12"/>
  <c r="AY60" i="12"/>
  <c r="AZ60" i="12"/>
  <c r="BA60" i="12"/>
  <c r="BB60" i="12"/>
  <c r="BC60" i="12"/>
  <c r="BD60" i="12"/>
  <c r="BE60" i="12"/>
  <c r="BF60" i="12"/>
  <c r="BG60" i="12"/>
  <c r="BH60" i="12"/>
  <c r="BI60" i="12"/>
  <c r="BJ60" i="12"/>
  <c r="BK60" i="12"/>
  <c r="BL60" i="12"/>
  <c r="BM60" i="12"/>
  <c r="BN60" i="12"/>
  <c r="BO60" i="12"/>
  <c r="BP60" i="12"/>
  <c r="BQ60" i="12"/>
  <c r="BR60" i="12"/>
  <c r="BS60" i="12"/>
  <c r="BT60" i="12"/>
  <c r="BU60" i="12"/>
  <c r="BV60" i="12"/>
  <c r="BW60" i="12"/>
  <c r="BX60" i="12"/>
  <c r="BY60" i="12"/>
  <c r="BZ60" i="12"/>
  <c r="CA60" i="12"/>
  <c r="CB60" i="12"/>
  <c r="CC60" i="12"/>
  <c r="CD60" i="12"/>
  <c r="CE60" i="12"/>
  <c r="CF60" i="12"/>
  <c r="CG60" i="12"/>
  <c r="CH60" i="12"/>
  <c r="CI60" i="12"/>
  <c r="CJ60" i="12"/>
  <c r="CK60" i="12"/>
  <c r="CL60" i="12"/>
  <c r="CM60" i="12"/>
  <c r="CN60" i="12"/>
  <c r="CO60" i="12"/>
  <c r="CP60" i="12"/>
  <c r="CQ60" i="12"/>
  <c r="CR60" i="12"/>
  <c r="CS60" i="12"/>
  <c r="CT60" i="12"/>
  <c r="CU60" i="12"/>
  <c r="CV60" i="12"/>
  <c r="CW60" i="12"/>
  <c r="CX60" i="12"/>
  <c r="CY60" i="12"/>
  <c r="CZ60" i="12"/>
  <c r="DA60" i="12"/>
  <c r="DB60" i="12"/>
  <c r="DC60" i="12"/>
  <c r="DD60" i="12"/>
  <c r="DE60" i="12"/>
  <c r="DF60" i="12"/>
  <c r="DG60" i="12"/>
  <c r="DH60" i="12"/>
  <c r="DI60" i="12"/>
  <c r="E61" i="12"/>
  <c r="F61" i="12"/>
  <c r="G61" i="12"/>
  <c r="H61" i="12"/>
  <c r="I61" i="12"/>
  <c r="J61" i="12"/>
  <c r="K61" i="12"/>
  <c r="L61" i="12"/>
  <c r="M61" i="12"/>
  <c r="N61" i="12"/>
  <c r="O61" i="12"/>
  <c r="P61" i="12"/>
  <c r="Q61" i="12"/>
  <c r="R61" i="12"/>
  <c r="S61" i="12"/>
  <c r="T61" i="12"/>
  <c r="U61" i="12"/>
  <c r="V61" i="12"/>
  <c r="W61" i="12"/>
  <c r="X61" i="12"/>
  <c r="Y61" i="12"/>
  <c r="Z61" i="12"/>
  <c r="AA61" i="12"/>
  <c r="AB61" i="12"/>
  <c r="AC61" i="12"/>
  <c r="AD61" i="12"/>
  <c r="AE61" i="12"/>
  <c r="AF61" i="12"/>
  <c r="AG61" i="12"/>
  <c r="AH61" i="12"/>
  <c r="AI61" i="12"/>
  <c r="AJ61" i="12"/>
  <c r="AK61" i="12"/>
  <c r="AL61" i="12"/>
  <c r="AM61" i="12"/>
  <c r="AN61" i="12"/>
  <c r="AO61" i="12"/>
  <c r="AP61" i="12"/>
  <c r="AQ61" i="12"/>
  <c r="AR61" i="12"/>
  <c r="AS61" i="12"/>
  <c r="AT61" i="12"/>
  <c r="AU61" i="12"/>
  <c r="AV61" i="12"/>
  <c r="AW61" i="12"/>
  <c r="AX61" i="12"/>
  <c r="AY61" i="12"/>
  <c r="AZ61" i="12"/>
  <c r="BA61" i="12"/>
  <c r="BB61" i="12"/>
  <c r="BC61" i="12"/>
  <c r="BD61" i="12"/>
  <c r="BE61" i="12"/>
  <c r="BF61" i="12"/>
  <c r="BG61" i="12"/>
  <c r="BH61" i="12"/>
  <c r="BI61" i="12"/>
  <c r="BJ61" i="12"/>
  <c r="BK61" i="12"/>
  <c r="BL61" i="12"/>
  <c r="BM61" i="12"/>
  <c r="BN61" i="12"/>
  <c r="BO61" i="12"/>
  <c r="BP61" i="12"/>
  <c r="BQ61" i="12"/>
  <c r="BR61" i="12"/>
  <c r="BS61" i="12"/>
  <c r="BT61" i="12"/>
  <c r="BU61" i="12"/>
  <c r="BV61" i="12"/>
  <c r="BW61" i="12"/>
  <c r="BX61" i="12"/>
  <c r="BY61" i="12"/>
  <c r="BZ61" i="12"/>
  <c r="CA61" i="12"/>
  <c r="CB61" i="12"/>
  <c r="CC61" i="12"/>
  <c r="CD61" i="12"/>
  <c r="CE61" i="12"/>
  <c r="CF61" i="12"/>
  <c r="CG61" i="12"/>
  <c r="CH61" i="12"/>
  <c r="CI61" i="12"/>
  <c r="CJ61" i="12"/>
  <c r="CK61" i="12"/>
  <c r="CL61" i="12"/>
  <c r="CM61" i="12"/>
  <c r="CN61" i="12"/>
  <c r="CO61" i="12"/>
  <c r="CP61" i="12"/>
  <c r="CQ61" i="12"/>
  <c r="CR61" i="12"/>
  <c r="CS61" i="12"/>
  <c r="CT61" i="12"/>
  <c r="CU61" i="12"/>
  <c r="CV61" i="12"/>
  <c r="CW61" i="12"/>
  <c r="CX61" i="12"/>
  <c r="CY61" i="12"/>
  <c r="CZ61" i="12"/>
  <c r="DA61" i="12"/>
  <c r="DB61" i="12"/>
  <c r="DC61" i="12"/>
  <c r="DD61" i="12"/>
  <c r="DE61" i="12"/>
  <c r="DF61" i="12"/>
  <c r="DG61" i="12"/>
  <c r="DH61" i="12"/>
  <c r="DI61" i="12"/>
  <c r="E62" i="12"/>
  <c r="F62" i="12"/>
  <c r="G62" i="12"/>
  <c r="H62" i="12"/>
  <c r="I62" i="12"/>
  <c r="J62" i="12"/>
  <c r="K62" i="12"/>
  <c r="L62" i="12"/>
  <c r="M62" i="12"/>
  <c r="N62" i="12"/>
  <c r="O62" i="12"/>
  <c r="P62" i="12"/>
  <c r="Q62" i="12"/>
  <c r="R62" i="12"/>
  <c r="S62" i="12"/>
  <c r="T62" i="12"/>
  <c r="U62" i="12"/>
  <c r="V62" i="12"/>
  <c r="W62" i="12"/>
  <c r="X62" i="12"/>
  <c r="Y62" i="12"/>
  <c r="Z62" i="12"/>
  <c r="AA62" i="12"/>
  <c r="AB62" i="12"/>
  <c r="AC62" i="12"/>
  <c r="AD62" i="12"/>
  <c r="AE62" i="12"/>
  <c r="AF62" i="12"/>
  <c r="AG62" i="12"/>
  <c r="AH62" i="12"/>
  <c r="AI62" i="12"/>
  <c r="AJ62" i="12"/>
  <c r="AK62" i="12"/>
  <c r="AL62" i="12"/>
  <c r="AM62" i="12"/>
  <c r="AN62" i="12"/>
  <c r="AO62" i="12"/>
  <c r="AP62" i="12"/>
  <c r="AQ62" i="12"/>
  <c r="AR62" i="12"/>
  <c r="AS62" i="12"/>
  <c r="AT62" i="12"/>
  <c r="AU62" i="12"/>
  <c r="AV62" i="12"/>
  <c r="AW62" i="12"/>
  <c r="AX62" i="12"/>
  <c r="AY62" i="12"/>
  <c r="AZ62" i="12"/>
  <c r="BA62" i="12"/>
  <c r="BB62" i="12"/>
  <c r="BC62" i="12"/>
  <c r="BD62" i="12"/>
  <c r="BE62" i="12"/>
  <c r="BF62" i="12"/>
  <c r="BG62" i="12"/>
  <c r="BH62" i="12"/>
  <c r="BI62" i="12"/>
  <c r="BJ62" i="12"/>
  <c r="BK62" i="12"/>
  <c r="BL62" i="12"/>
  <c r="BM62" i="12"/>
  <c r="BN62" i="12"/>
  <c r="BO62" i="12"/>
  <c r="BP62" i="12"/>
  <c r="BQ62" i="12"/>
  <c r="BR62" i="12"/>
  <c r="BS62" i="12"/>
  <c r="BT62" i="12"/>
  <c r="BU62" i="12"/>
  <c r="BV62" i="12"/>
  <c r="BW62" i="12"/>
  <c r="BX62" i="12"/>
  <c r="BY62" i="12"/>
  <c r="BZ62" i="12"/>
  <c r="CA62" i="12"/>
  <c r="CB62" i="12"/>
  <c r="CC62" i="12"/>
  <c r="CD62" i="12"/>
  <c r="CE62" i="12"/>
  <c r="CF62" i="12"/>
  <c r="CG62" i="12"/>
  <c r="CH62" i="12"/>
  <c r="CI62" i="12"/>
  <c r="CJ62" i="12"/>
  <c r="CK62" i="12"/>
  <c r="CL62" i="12"/>
  <c r="CM62" i="12"/>
  <c r="CN62" i="12"/>
  <c r="CO62" i="12"/>
  <c r="CP62" i="12"/>
  <c r="CQ62" i="12"/>
  <c r="CR62" i="12"/>
  <c r="CS62" i="12"/>
  <c r="CT62" i="12"/>
  <c r="CU62" i="12"/>
  <c r="CV62" i="12"/>
  <c r="CW62" i="12"/>
  <c r="CX62" i="12"/>
  <c r="CY62" i="12"/>
  <c r="CZ62" i="12"/>
  <c r="DA62" i="12"/>
  <c r="DB62" i="12"/>
  <c r="DC62" i="12"/>
  <c r="DD62" i="12"/>
  <c r="DE62" i="12"/>
  <c r="DF62" i="12"/>
  <c r="DG62" i="12"/>
  <c r="DH62" i="12"/>
  <c r="DI62" i="12"/>
  <c r="E63" i="12"/>
  <c r="F63" i="12"/>
  <c r="G63" i="12"/>
  <c r="H63" i="12"/>
  <c r="I63" i="12"/>
  <c r="J63" i="12"/>
  <c r="K63" i="12"/>
  <c r="L63" i="12"/>
  <c r="M63" i="12"/>
  <c r="N63" i="12"/>
  <c r="O63" i="12"/>
  <c r="P63" i="12"/>
  <c r="Q63" i="12"/>
  <c r="R63" i="12"/>
  <c r="S63" i="12"/>
  <c r="T63" i="12"/>
  <c r="U63" i="12"/>
  <c r="V63" i="12"/>
  <c r="W63" i="12"/>
  <c r="X63" i="12"/>
  <c r="Y63" i="12"/>
  <c r="Z63" i="12"/>
  <c r="AA63" i="12"/>
  <c r="AB63" i="12"/>
  <c r="AC63" i="12"/>
  <c r="AD63" i="12"/>
  <c r="AE63" i="12"/>
  <c r="AF63" i="12"/>
  <c r="AG63" i="12"/>
  <c r="AH63" i="12"/>
  <c r="AI63" i="12"/>
  <c r="AJ63" i="12"/>
  <c r="AK63" i="12"/>
  <c r="AL63" i="12"/>
  <c r="AM63" i="12"/>
  <c r="AN63" i="12"/>
  <c r="AO63" i="12"/>
  <c r="AP63" i="12"/>
  <c r="AQ63" i="12"/>
  <c r="AR63" i="12"/>
  <c r="AS63" i="12"/>
  <c r="AT63" i="12"/>
  <c r="AU63" i="12"/>
  <c r="AV63" i="12"/>
  <c r="AW63" i="12"/>
  <c r="AX63" i="12"/>
  <c r="AY63" i="12"/>
  <c r="AZ63" i="12"/>
  <c r="BA63" i="12"/>
  <c r="BB63" i="12"/>
  <c r="BC63" i="12"/>
  <c r="BD63" i="12"/>
  <c r="BE63" i="12"/>
  <c r="BF63" i="12"/>
  <c r="BG63" i="12"/>
  <c r="BH63" i="12"/>
  <c r="BI63" i="12"/>
  <c r="BJ63" i="12"/>
  <c r="BK63" i="12"/>
  <c r="BL63" i="12"/>
  <c r="BM63" i="12"/>
  <c r="BN63" i="12"/>
  <c r="BO63" i="12"/>
  <c r="BP63" i="12"/>
  <c r="BQ63" i="12"/>
  <c r="BR63" i="12"/>
  <c r="BS63" i="12"/>
  <c r="BT63" i="12"/>
  <c r="BU63" i="12"/>
  <c r="BV63" i="12"/>
  <c r="BW63" i="12"/>
  <c r="BX63" i="12"/>
  <c r="BY63" i="12"/>
  <c r="BZ63" i="12"/>
  <c r="CA63" i="12"/>
  <c r="CB63" i="12"/>
  <c r="CC63" i="12"/>
  <c r="CD63" i="12"/>
  <c r="CE63" i="12"/>
  <c r="CF63" i="12"/>
  <c r="CG63" i="12"/>
  <c r="CH63" i="12"/>
  <c r="CI63" i="12"/>
  <c r="CJ63" i="12"/>
  <c r="CK63" i="12"/>
  <c r="CL63" i="12"/>
  <c r="CM63" i="12"/>
  <c r="CN63" i="12"/>
  <c r="CO63" i="12"/>
  <c r="CP63" i="12"/>
  <c r="CQ63" i="12"/>
  <c r="CR63" i="12"/>
  <c r="CS63" i="12"/>
  <c r="CT63" i="12"/>
  <c r="CU63" i="12"/>
  <c r="CV63" i="12"/>
  <c r="CW63" i="12"/>
  <c r="CX63" i="12"/>
  <c r="CY63" i="12"/>
  <c r="CZ63" i="12"/>
  <c r="DA63" i="12"/>
  <c r="DB63" i="12"/>
  <c r="DC63" i="12"/>
  <c r="DD63" i="12"/>
  <c r="DE63" i="12"/>
  <c r="DF63" i="12"/>
  <c r="DG63" i="12"/>
  <c r="DH63" i="12"/>
  <c r="DI63" i="12"/>
  <c r="E64" i="12"/>
  <c r="F64" i="12"/>
  <c r="G64" i="12"/>
  <c r="H64" i="12"/>
  <c r="I64" i="12"/>
  <c r="J64" i="12"/>
  <c r="K64" i="12"/>
  <c r="L64" i="12"/>
  <c r="M64" i="12"/>
  <c r="N64" i="12"/>
  <c r="O64" i="12"/>
  <c r="P64" i="12"/>
  <c r="Q64" i="12"/>
  <c r="R64" i="12"/>
  <c r="S64" i="12"/>
  <c r="T64" i="12"/>
  <c r="U64" i="12"/>
  <c r="V64" i="12"/>
  <c r="W64" i="12"/>
  <c r="X64" i="12"/>
  <c r="Y64" i="12"/>
  <c r="Z64" i="12"/>
  <c r="AA64" i="12"/>
  <c r="AB64" i="12"/>
  <c r="AC64" i="12"/>
  <c r="AD64" i="12"/>
  <c r="AE64" i="12"/>
  <c r="AF64" i="12"/>
  <c r="AG64" i="12"/>
  <c r="AH64" i="12"/>
  <c r="AI64" i="12"/>
  <c r="AJ64" i="12"/>
  <c r="AK64" i="12"/>
  <c r="AL64" i="12"/>
  <c r="AM64" i="12"/>
  <c r="AN64" i="12"/>
  <c r="AO64" i="12"/>
  <c r="AP64" i="12"/>
  <c r="AQ64" i="12"/>
  <c r="AR64" i="12"/>
  <c r="AS64" i="12"/>
  <c r="AT64" i="12"/>
  <c r="AU64" i="12"/>
  <c r="AV64" i="12"/>
  <c r="AW64" i="12"/>
  <c r="AX64" i="12"/>
  <c r="AY64" i="12"/>
  <c r="AZ64" i="12"/>
  <c r="BA64" i="12"/>
  <c r="BB64" i="12"/>
  <c r="BC64" i="12"/>
  <c r="BD64" i="12"/>
  <c r="BE64" i="12"/>
  <c r="BF64" i="12"/>
  <c r="BG64" i="12"/>
  <c r="BH64" i="12"/>
  <c r="BI64" i="12"/>
  <c r="BJ64" i="12"/>
  <c r="BK64" i="12"/>
  <c r="BL64" i="12"/>
  <c r="BM64" i="12"/>
  <c r="BN64" i="12"/>
  <c r="BO64" i="12"/>
  <c r="BP64" i="12"/>
  <c r="BQ64" i="12"/>
  <c r="BR64" i="12"/>
  <c r="BS64" i="12"/>
  <c r="BT64" i="12"/>
  <c r="BU64" i="12"/>
  <c r="BV64" i="12"/>
  <c r="BW64" i="12"/>
  <c r="BX64" i="12"/>
  <c r="BY64" i="12"/>
  <c r="BZ64" i="12"/>
  <c r="CA64" i="12"/>
  <c r="CB64" i="12"/>
  <c r="CC64" i="12"/>
  <c r="CD64" i="12"/>
  <c r="CE64" i="12"/>
  <c r="CF64" i="12"/>
  <c r="CG64" i="12"/>
  <c r="CH64" i="12"/>
  <c r="CI64" i="12"/>
  <c r="CJ64" i="12"/>
  <c r="CK64" i="12"/>
  <c r="CL64" i="12"/>
  <c r="CM64" i="12"/>
  <c r="CN64" i="12"/>
  <c r="CO64" i="12"/>
  <c r="CP64" i="12"/>
  <c r="CQ64" i="12"/>
  <c r="CR64" i="12"/>
  <c r="CS64" i="12"/>
  <c r="CT64" i="12"/>
  <c r="CU64" i="12"/>
  <c r="CV64" i="12"/>
  <c r="CW64" i="12"/>
  <c r="CX64" i="12"/>
  <c r="CY64" i="12"/>
  <c r="CZ64" i="12"/>
  <c r="DA64" i="12"/>
  <c r="DB64" i="12"/>
  <c r="DC64" i="12"/>
  <c r="DD64" i="12"/>
  <c r="DE64" i="12"/>
  <c r="DF64" i="12"/>
  <c r="DG64" i="12"/>
  <c r="DH64" i="12"/>
  <c r="DI64" i="12"/>
  <c r="E65" i="12"/>
  <c r="F65" i="12"/>
  <c r="G65" i="12"/>
  <c r="H65" i="12"/>
  <c r="I65" i="12"/>
  <c r="J65" i="12"/>
  <c r="K65" i="12"/>
  <c r="L65" i="12"/>
  <c r="M65" i="12"/>
  <c r="N65" i="12"/>
  <c r="O65" i="12"/>
  <c r="P65" i="12"/>
  <c r="Q65" i="12"/>
  <c r="R65" i="12"/>
  <c r="S65" i="12"/>
  <c r="T65" i="12"/>
  <c r="U65" i="12"/>
  <c r="V65" i="12"/>
  <c r="W65" i="12"/>
  <c r="X65" i="12"/>
  <c r="Y65" i="12"/>
  <c r="Z65" i="12"/>
  <c r="AA65" i="12"/>
  <c r="AB65" i="12"/>
  <c r="AC65" i="12"/>
  <c r="AD65" i="12"/>
  <c r="AE65" i="12"/>
  <c r="AF65" i="12"/>
  <c r="AG65" i="12"/>
  <c r="AH65" i="12"/>
  <c r="AI65" i="12"/>
  <c r="AJ65" i="12"/>
  <c r="AK65" i="12"/>
  <c r="AL65" i="12"/>
  <c r="AM65" i="12"/>
  <c r="AN65" i="12"/>
  <c r="AO65" i="12"/>
  <c r="AP65" i="12"/>
  <c r="AQ65" i="12"/>
  <c r="AR65" i="12"/>
  <c r="AS65" i="12"/>
  <c r="AT65" i="12"/>
  <c r="AU65" i="12"/>
  <c r="AV65" i="12"/>
  <c r="AW65" i="12"/>
  <c r="AX65" i="12"/>
  <c r="AY65" i="12"/>
  <c r="AZ65" i="12"/>
  <c r="BA65" i="12"/>
  <c r="BB65" i="12"/>
  <c r="BC65" i="12"/>
  <c r="BD65" i="12"/>
  <c r="BE65" i="12"/>
  <c r="BF65" i="12"/>
  <c r="BG65" i="12"/>
  <c r="BH65" i="12"/>
  <c r="BI65" i="12"/>
  <c r="BJ65" i="12"/>
  <c r="BK65" i="12"/>
  <c r="BL65" i="12"/>
  <c r="BM65" i="12"/>
  <c r="BN65" i="12"/>
  <c r="BO65" i="12"/>
  <c r="BP65" i="12"/>
  <c r="BQ65" i="12"/>
  <c r="BR65" i="12"/>
  <c r="BS65" i="12"/>
  <c r="BT65" i="12"/>
  <c r="BU65" i="12"/>
  <c r="BV65" i="12"/>
  <c r="BW65" i="12"/>
  <c r="BX65" i="12"/>
  <c r="BY65" i="12"/>
  <c r="BZ65" i="12"/>
  <c r="CA65" i="12"/>
  <c r="CB65" i="12"/>
  <c r="CC65" i="12"/>
  <c r="CD65" i="12"/>
  <c r="CE65" i="12"/>
  <c r="CF65" i="12"/>
  <c r="CG65" i="12"/>
  <c r="CH65" i="12"/>
  <c r="CI65" i="12"/>
  <c r="CJ65" i="12"/>
  <c r="CK65" i="12"/>
  <c r="CL65" i="12"/>
  <c r="CM65" i="12"/>
  <c r="CN65" i="12"/>
  <c r="CO65" i="12"/>
  <c r="CP65" i="12"/>
  <c r="CQ65" i="12"/>
  <c r="CR65" i="12"/>
  <c r="CS65" i="12"/>
  <c r="CT65" i="12"/>
  <c r="CU65" i="12"/>
  <c r="CV65" i="12"/>
  <c r="CW65" i="12"/>
  <c r="CX65" i="12"/>
  <c r="CY65" i="12"/>
  <c r="CZ65" i="12"/>
  <c r="DA65" i="12"/>
  <c r="DB65" i="12"/>
  <c r="DC65" i="12"/>
  <c r="DD65" i="12"/>
  <c r="DE65" i="12"/>
  <c r="DF65" i="12"/>
  <c r="DG65" i="12"/>
  <c r="DH65" i="12"/>
  <c r="DI65" i="12"/>
  <c r="E66" i="12"/>
  <c r="F66" i="12"/>
  <c r="G66" i="12"/>
  <c r="H66" i="12"/>
  <c r="I66" i="12"/>
  <c r="J66" i="12"/>
  <c r="K66" i="12"/>
  <c r="L66" i="12"/>
  <c r="M66" i="12"/>
  <c r="N66" i="12"/>
  <c r="O66" i="12"/>
  <c r="P66" i="12"/>
  <c r="Q66" i="12"/>
  <c r="R66" i="12"/>
  <c r="S66" i="12"/>
  <c r="T66" i="12"/>
  <c r="U66" i="12"/>
  <c r="V66" i="12"/>
  <c r="W66" i="12"/>
  <c r="X66" i="12"/>
  <c r="Y66" i="12"/>
  <c r="Z66" i="12"/>
  <c r="AA66" i="12"/>
  <c r="AB66" i="12"/>
  <c r="AC66" i="12"/>
  <c r="AD66" i="12"/>
  <c r="AE66" i="12"/>
  <c r="AF66" i="12"/>
  <c r="AG66" i="12"/>
  <c r="AH66" i="12"/>
  <c r="AI66" i="12"/>
  <c r="AJ66" i="12"/>
  <c r="AK66" i="12"/>
  <c r="AL66" i="12"/>
  <c r="AM66" i="12"/>
  <c r="AN66" i="12"/>
  <c r="AO66" i="12"/>
  <c r="AP66" i="12"/>
  <c r="AQ66" i="12"/>
  <c r="AR66" i="12"/>
  <c r="AS66" i="12"/>
  <c r="AT66" i="12"/>
  <c r="AU66" i="12"/>
  <c r="AV66" i="12"/>
  <c r="AW66" i="12"/>
  <c r="AX66" i="12"/>
  <c r="AY66" i="12"/>
  <c r="AZ66" i="12"/>
  <c r="BA66" i="12"/>
  <c r="BB66" i="12"/>
  <c r="BC66" i="12"/>
  <c r="BD66" i="12"/>
  <c r="BE66" i="12"/>
  <c r="BF66" i="12"/>
  <c r="BG66" i="12"/>
  <c r="BH66" i="12"/>
  <c r="BI66" i="12"/>
  <c r="BJ66" i="12"/>
  <c r="BK66" i="12"/>
  <c r="BL66" i="12"/>
  <c r="BM66" i="12"/>
  <c r="BN66" i="12"/>
  <c r="BO66" i="12"/>
  <c r="BP66" i="12"/>
  <c r="BQ66" i="12"/>
  <c r="BR66" i="12"/>
  <c r="BS66" i="12"/>
  <c r="BT66" i="12"/>
  <c r="BU66" i="12"/>
  <c r="BV66" i="12"/>
  <c r="BW66" i="12"/>
  <c r="BX66" i="12"/>
  <c r="BY66" i="12"/>
  <c r="BZ66" i="12"/>
  <c r="CA66" i="12"/>
  <c r="CB66" i="12"/>
  <c r="CC66" i="12"/>
  <c r="CD66" i="12"/>
  <c r="CE66" i="12"/>
  <c r="CF66" i="12"/>
  <c r="CG66" i="12"/>
  <c r="CH66" i="12"/>
  <c r="CI66" i="12"/>
  <c r="CJ66" i="12"/>
  <c r="CK66" i="12"/>
  <c r="CL66" i="12"/>
  <c r="CM66" i="12"/>
  <c r="CN66" i="12"/>
  <c r="CO66" i="12"/>
  <c r="CP66" i="12"/>
  <c r="CQ66" i="12"/>
  <c r="CR66" i="12"/>
  <c r="CS66" i="12"/>
  <c r="CT66" i="12"/>
  <c r="CU66" i="12"/>
  <c r="CV66" i="12"/>
  <c r="CW66" i="12"/>
  <c r="CX66" i="12"/>
  <c r="CY66" i="12"/>
  <c r="CZ66" i="12"/>
  <c r="DA66" i="12"/>
  <c r="DB66" i="12"/>
  <c r="DC66" i="12"/>
  <c r="DD66" i="12"/>
  <c r="DE66" i="12"/>
  <c r="DF66" i="12"/>
  <c r="DG66" i="12"/>
  <c r="DH66" i="12"/>
  <c r="DI66" i="12"/>
  <c r="E67" i="12"/>
  <c r="F67" i="12"/>
  <c r="G67" i="12"/>
  <c r="H67" i="12"/>
  <c r="I67" i="12"/>
  <c r="J67" i="12"/>
  <c r="K67" i="12"/>
  <c r="L67" i="12"/>
  <c r="M67" i="12"/>
  <c r="N67" i="12"/>
  <c r="O67" i="12"/>
  <c r="P67" i="12"/>
  <c r="Q67" i="12"/>
  <c r="R67" i="12"/>
  <c r="S67" i="12"/>
  <c r="T67" i="12"/>
  <c r="U67" i="12"/>
  <c r="V67" i="12"/>
  <c r="W67" i="12"/>
  <c r="X67" i="12"/>
  <c r="Y67" i="12"/>
  <c r="Z67" i="12"/>
  <c r="AA67" i="12"/>
  <c r="AB67" i="12"/>
  <c r="AC67" i="12"/>
  <c r="AD67" i="12"/>
  <c r="AE67" i="12"/>
  <c r="AF67" i="12"/>
  <c r="AG67" i="12"/>
  <c r="AH67" i="12"/>
  <c r="AI67" i="12"/>
  <c r="AJ67" i="12"/>
  <c r="AK67" i="12"/>
  <c r="AL67" i="12"/>
  <c r="AM67" i="12"/>
  <c r="AN67" i="12"/>
  <c r="AO67" i="12"/>
  <c r="AP67" i="12"/>
  <c r="AQ67" i="12"/>
  <c r="AR67" i="12"/>
  <c r="AS67" i="12"/>
  <c r="AT67" i="12"/>
  <c r="AU67" i="12"/>
  <c r="AV67" i="12"/>
  <c r="AW67" i="12"/>
  <c r="AX67" i="12"/>
  <c r="AY67" i="12"/>
  <c r="AZ67" i="12"/>
  <c r="BA67" i="12"/>
  <c r="BB67" i="12"/>
  <c r="BC67" i="12"/>
  <c r="BD67" i="12"/>
  <c r="BE67" i="12"/>
  <c r="BF67" i="12"/>
  <c r="BG67" i="12"/>
  <c r="BH67" i="12"/>
  <c r="BI67" i="12"/>
  <c r="BJ67" i="12"/>
  <c r="BK67" i="12"/>
  <c r="BL67" i="12"/>
  <c r="BM67" i="12"/>
  <c r="BN67" i="12"/>
  <c r="BO67" i="12"/>
  <c r="BP67" i="12"/>
  <c r="BQ67" i="12"/>
  <c r="BR67" i="12"/>
  <c r="BS67" i="12"/>
  <c r="BT67" i="12"/>
  <c r="BU67" i="12"/>
  <c r="BV67" i="12"/>
  <c r="BW67" i="12"/>
  <c r="BX67" i="12"/>
  <c r="BY67" i="12"/>
  <c r="BZ67" i="12"/>
  <c r="CA67" i="12"/>
  <c r="CB67" i="12"/>
  <c r="CC67" i="12"/>
  <c r="CD67" i="12"/>
  <c r="CE67" i="12"/>
  <c r="CF67" i="12"/>
  <c r="CG67" i="12"/>
  <c r="CH67" i="12"/>
  <c r="CI67" i="12"/>
  <c r="CJ67" i="12"/>
  <c r="CK67" i="12"/>
  <c r="CL67" i="12"/>
  <c r="CM67" i="12"/>
  <c r="CN67" i="12"/>
  <c r="CO67" i="12"/>
  <c r="CP67" i="12"/>
  <c r="CQ67" i="12"/>
  <c r="CR67" i="12"/>
  <c r="CS67" i="12"/>
  <c r="CT67" i="12"/>
  <c r="CU67" i="12"/>
  <c r="CV67" i="12"/>
  <c r="CW67" i="12"/>
  <c r="CX67" i="12"/>
  <c r="CY67" i="12"/>
  <c r="CZ67" i="12"/>
  <c r="DA67" i="12"/>
  <c r="DB67" i="12"/>
  <c r="DC67" i="12"/>
  <c r="DD67" i="12"/>
  <c r="DE67" i="12"/>
  <c r="DF67" i="12"/>
  <c r="DG67" i="12"/>
  <c r="DH67" i="12"/>
  <c r="DI67" i="12"/>
  <c r="E68" i="12"/>
  <c r="F68" i="12"/>
  <c r="G68" i="12"/>
  <c r="H68" i="12"/>
  <c r="I68" i="12"/>
  <c r="J68" i="12"/>
  <c r="K68" i="12"/>
  <c r="L68" i="12"/>
  <c r="M68" i="12"/>
  <c r="N68" i="12"/>
  <c r="O68" i="12"/>
  <c r="P68" i="12"/>
  <c r="Q68" i="12"/>
  <c r="R68" i="12"/>
  <c r="S68" i="12"/>
  <c r="T68" i="12"/>
  <c r="U68" i="12"/>
  <c r="V68" i="12"/>
  <c r="W68" i="12"/>
  <c r="X68" i="12"/>
  <c r="Y68" i="12"/>
  <c r="Z68" i="12"/>
  <c r="AA68" i="12"/>
  <c r="AB68" i="12"/>
  <c r="AC68" i="12"/>
  <c r="AD68" i="12"/>
  <c r="AE68" i="12"/>
  <c r="AF68" i="12"/>
  <c r="AG68" i="12"/>
  <c r="AH68" i="12"/>
  <c r="AI68" i="12"/>
  <c r="AJ68" i="12"/>
  <c r="AK68" i="12"/>
  <c r="AL68" i="12"/>
  <c r="AM68" i="12"/>
  <c r="AN68" i="12"/>
  <c r="AO68" i="12"/>
  <c r="AP68" i="12"/>
  <c r="AQ68" i="12"/>
  <c r="AR68" i="12"/>
  <c r="AS68" i="12"/>
  <c r="AT68" i="12"/>
  <c r="AU68" i="12"/>
  <c r="AV68" i="12"/>
  <c r="AW68" i="12"/>
  <c r="AX68" i="12"/>
  <c r="AY68" i="12"/>
  <c r="AZ68" i="12"/>
  <c r="BA68" i="12"/>
  <c r="BB68" i="12"/>
  <c r="BC68" i="12"/>
  <c r="BD68" i="12"/>
  <c r="BE68" i="12"/>
  <c r="BF68" i="12"/>
  <c r="BG68" i="12"/>
  <c r="BH68" i="12"/>
  <c r="BI68" i="12"/>
  <c r="BJ68" i="12"/>
  <c r="BK68" i="12"/>
  <c r="BL68" i="12"/>
  <c r="BM68" i="12"/>
  <c r="BN68" i="12"/>
  <c r="BO68" i="12"/>
  <c r="BP68" i="12"/>
  <c r="BQ68" i="12"/>
  <c r="BR68" i="12"/>
  <c r="BS68" i="12"/>
  <c r="BT68" i="12"/>
  <c r="BU68" i="12"/>
  <c r="BV68" i="12"/>
  <c r="BW68" i="12"/>
  <c r="BX68" i="12"/>
  <c r="BY68" i="12"/>
  <c r="BZ68" i="12"/>
  <c r="CA68" i="12"/>
  <c r="CB68" i="12"/>
  <c r="CC68" i="12"/>
  <c r="CD68" i="12"/>
  <c r="CE68" i="12"/>
  <c r="CF68" i="12"/>
  <c r="CG68" i="12"/>
  <c r="CH68" i="12"/>
  <c r="CI68" i="12"/>
  <c r="CJ68" i="12"/>
  <c r="CK68" i="12"/>
  <c r="CL68" i="12"/>
  <c r="CM68" i="12"/>
  <c r="CN68" i="12"/>
  <c r="CO68" i="12"/>
  <c r="CP68" i="12"/>
  <c r="CQ68" i="12"/>
  <c r="CR68" i="12"/>
  <c r="CS68" i="12"/>
  <c r="CT68" i="12"/>
  <c r="CU68" i="12"/>
  <c r="CV68" i="12"/>
  <c r="CW68" i="12"/>
  <c r="CX68" i="12"/>
  <c r="CY68" i="12"/>
  <c r="CZ68" i="12"/>
  <c r="DA68" i="12"/>
  <c r="DB68" i="12"/>
  <c r="DC68" i="12"/>
  <c r="DD68" i="12"/>
  <c r="DE68" i="12"/>
  <c r="DF68" i="12"/>
  <c r="DG68" i="12"/>
  <c r="DH68" i="12"/>
  <c r="DI68" i="12"/>
  <c r="E69" i="12"/>
  <c r="F69" i="12"/>
  <c r="G69" i="12"/>
  <c r="H69" i="12"/>
  <c r="I69" i="12"/>
  <c r="J69" i="12"/>
  <c r="K69" i="12"/>
  <c r="L69" i="12"/>
  <c r="M69" i="12"/>
  <c r="N69" i="12"/>
  <c r="O69" i="12"/>
  <c r="P69" i="12"/>
  <c r="Q69" i="12"/>
  <c r="R69" i="12"/>
  <c r="S69" i="12"/>
  <c r="T69" i="12"/>
  <c r="U69" i="12"/>
  <c r="V69" i="12"/>
  <c r="W69" i="12"/>
  <c r="X69" i="12"/>
  <c r="Y69" i="12"/>
  <c r="Z69" i="12"/>
  <c r="AA69" i="12"/>
  <c r="AB69" i="12"/>
  <c r="AC69" i="12"/>
  <c r="AD69" i="12"/>
  <c r="AE69" i="12"/>
  <c r="AF69" i="12"/>
  <c r="AG69" i="12"/>
  <c r="AH69" i="12"/>
  <c r="AI69" i="12"/>
  <c r="AJ69" i="12"/>
  <c r="AK69" i="12"/>
  <c r="AL69" i="12"/>
  <c r="AM69" i="12"/>
  <c r="AN69" i="12"/>
  <c r="AO69" i="12"/>
  <c r="AP69" i="12"/>
  <c r="AQ69" i="12"/>
  <c r="AR69" i="12"/>
  <c r="AS69" i="12"/>
  <c r="AT69" i="12"/>
  <c r="AU69" i="12"/>
  <c r="AV69" i="12"/>
  <c r="AW69" i="12"/>
  <c r="AX69" i="12"/>
  <c r="AY69" i="12"/>
  <c r="AZ69" i="12"/>
  <c r="BA69" i="12"/>
  <c r="BB69" i="12"/>
  <c r="BC69" i="12"/>
  <c r="BD69" i="12"/>
  <c r="BE69" i="12"/>
  <c r="BF69" i="12"/>
  <c r="BG69" i="12"/>
  <c r="BH69" i="12"/>
  <c r="BI69" i="12"/>
  <c r="BJ69" i="12"/>
  <c r="BK69" i="12"/>
  <c r="BL69" i="12"/>
  <c r="BM69" i="12"/>
  <c r="BN69" i="12"/>
  <c r="BO69" i="12"/>
  <c r="BP69" i="12"/>
  <c r="BQ69" i="12"/>
  <c r="BR69" i="12"/>
  <c r="BS69" i="12"/>
  <c r="BT69" i="12"/>
  <c r="BU69" i="12"/>
  <c r="BV69" i="12"/>
  <c r="BW69" i="12"/>
  <c r="BX69" i="12"/>
  <c r="BY69" i="12"/>
  <c r="BZ69" i="12"/>
  <c r="CA69" i="12"/>
  <c r="CB69" i="12"/>
  <c r="CC69" i="12"/>
  <c r="CD69" i="12"/>
  <c r="CE69" i="12"/>
  <c r="CF69" i="12"/>
  <c r="CG69" i="12"/>
  <c r="CH69" i="12"/>
  <c r="CI69" i="12"/>
  <c r="CJ69" i="12"/>
  <c r="CK69" i="12"/>
  <c r="CL69" i="12"/>
  <c r="CM69" i="12"/>
  <c r="CN69" i="12"/>
  <c r="CO69" i="12"/>
  <c r="CP69" i="12"/>
  <c r="CQ69" i="12"/>
  <c r="CR69" i="12"/>
  <c r="CS69" i="12"/>
  <c r="CT69" i="12"/>
  <c r="CU69" i="12"/>
  <c r="CV69" i="12"/>
  <c r="CW69" i="12"/>
  <c r="CX69" i="12"/>
  <c r="CY69" i="12"/>
  <c r="CZ69" i="12"/>
  <c r="DA69" i="12"/>
  <c r="DB69" i="12"/>
  <c r="DC69" i="12"/>
  <c r="DD69" i="12"/>
  <c r="DE69" i="12"/>
  <c r="DF69" i="12"/>
  <c r="DG69" i="12"/>
  <c r="DH69" i="12"/>
  <c r="DI69" i="12"/>
  <c r="E70" i="12"/>
  <c r="F70" i="12"/>
  <c r="G70" i="12"/>
  <c r="H70" i="12"/>
  <c r="I70" i="12"/>
  <c r="J70" i="12"/>
  <c r="K70" i="12"/>
  <c r="L70" i="12"/>
  <c r="M70" i="12"/>
  <c r="N70" i="12"/>
  <c r="O70" i="12"/>
  <c r="P70" i="12"/>
  <c r="Q70" i="12"/>
  <c r="R70" i="12"/>
  <c r="S70" i="12"/>
  <c r="T70" i="12"/>
  <c r="U70" i="12"/>
  <c r="V70" i="12"/>
  <c r="W70" i="12"/>
  <c r="X70" i="12"/>
  <c r="Y70" i="12"/>
  <c r="Z70" i="12"/>
  <c r="AA70" i="12"/>
  <c r="AB70" i="12"/>
  <c r="AC70" i="12"/>
  <c r="AD70" i="12"/>
  <c r="AE70" i="12"/>
  <c r="AF70" i="12"/>
  <c r="AG70" i="12"/>
  <c r="AH70" i="12"/>
  <c r="AI70" i="12"/>
  <c r="AJ70" i="12"/>
  <c r="AK70" i="12"/>
  <c r="AL70" i="12"/>
  <c r="AM70" i="12"/>
  <c r="AN70" i="12"/>
  <c r="AO70" i="12"/>
  <c r="AP70" i="12"/>
  <c r="AQ70" i="12"/>
  <c r="AR70" i="12"/>
  <c r="AS70" i="12"/>
  <c r="AT70" i="12"/>
  <c r="AU70" i="12"/>
  <c r="AV70" i="12"/>
  <c r="AW70" i="12"/>
  <c r="AX70" i="12"/>
  <c r="AY70" i="12"/>
  <c r="AZ70" i="12"/>
  <c r="BA70" i="12"/>
  <c r="BB70" i="12"/>
  <c r="BC70" i="12"/>
  <c r="BD70" i="12"/>
  <c r="BE70" i="12"/>
  <c r="BF70" i="12"/>
  <c r="BG70" i="12"/>
  <c r="BH70" i="12"/>
  <c r="BI70" i="12"/>
  <c r="BJ70" i="12"/>
  <c r="BK70" i="12"/>
  <c r="BL70" i="12"/>
  <c r="BM70" i="12"/>
  <c r="BN70" i="12"/>
  <c r="BO70" i="12"/>
  <c r="BP70" i="12"/>
  <c r="BQ70" i="12"/>
  <c r="BR70" i="12"/>
  <c r="BS70" i="12"/>
  <c r="BT70" i="12"/>
  <c r="BU70" i="12"/>
  <c r="BV70" i="12"/>
  <c r="BW70" i="12"/>
  <c r="BX70" i="12"/>
  <c r="BY70" i="12"/>
  <c r="BZ70" i="12"/>
  <c r="CA70" i="12"/>
  <c r="CB70" i="12"/>
  <c r="CC70" i="12"/>
  <c r="CD70" i="12"/>
  <c r="CE70" i="12"/>
  <c r="CF70" i="12"/>
  <c r="CG70" i="12"/>
  <c r="CH70" i="12"/>
  <c r="CI70" i="12"/>
  <c r="CJ70" i="12"/>
  <c r="CK70" i="12"/>
  <c r="CL70" i="12"/>
  <c r="CM70" i="12"/>
  <c r="CN70" i="12"/>
  <c r="CO70" i="12"/>
  <c r="CP70" i="12"/>
  <c r="CQ70" i="12"/>
  <c r="CR70" i="12"/>
  <c r="CS70" i="12"/>
  <c r="CT70" i="12"/>
  <c r="CU70" i="12"/>
  <c r="CV70" i="12"/>
  <c r="CW70" i="12"/>
  <c r="CX70" i="12"/>
  <c r="CY70" i="12"/>
  <c r="CZ70" i="12"/>
  <c r="DA70" i="12"/>
  <c r="DB70" i="12"/>
  <c r="DC70" i="12"/>
  <c r="DD70" i="12"/>
  <c r="DE70" i="12"/>
  <c r="DF70" i="12"/>
  <c r="DG70" i="12"/>
  <c r="DH70" i="12"/>
  <c r="DI70" i="12"/>
  <c r="E71" i="12"/>
  <c r="F71" i="12"/>
  <c r="G71" i="12"/>
  <c r="H71" i="12"/>
  <c r="I71" i="12"/>
  <c r="J71" i="12"/>
  <c r="K71" i="12"/>
  <c r="L71" i="12"/>
  <c r="M71" i="12"/>
  <c r="N71" i="12"/>
  <c r="O71" i="12"/>
  <c r="P71" i="12"/>
  <c r="Q71" i="12"/>
  <c r="R71" i="12"/>
  <c r="S71" i="12"/>
  <c r="T71" i="12"/>
  <c r="U71" i="12"/>
  <c r="V71" i="12"/>
  <c r="W71" i="12"/>
  <c r="X71" i="12"/>
  <c r="Y71" i="12"/>
  <c r="Z71" i="12"/>
  <c r="AA71" i="12"/>
  <c r="AB71" i="12"/>
  <c r="AC71" i="12"/>
  <c r="AD71" i="12"/>
  <c r="AE71" i="12"/>
  <c r="AF71" i="12"/>
  <c r="AG71" i="12"/>
  <c r="AH71" i="12"/>
  <c r="AI71" i="12"/>
  <c r="AJ71" i="12"/>
  <c r="AK71" i="12"/>
  <c r="AL71" i="12"/>
  <c r="AM71" i="12"/>
  <c r="AN71" i="12"/>
  <c r="AO71" i="12"/>
  <c r="AP71" i="12"/>
  <c r="AQ71" i="12"/>
  <c r="AR71" i="12"/>
  <c r="AS71" i="12"/>
  <c r="AT71" i="12"/>
  <c r="AU71" i="12"/>
  <c r="AV71" i="12"/>
  <c r="AW71" i="12"/>
  <c r="AX71" i="12"/>
  <c r="AY71" i="12"/>
  <c r="AZ71" i="12"/>
  <c r="BA71" i="12"/>
  <c r="BB71" i="12"/>
  <c r="BC71" i="12"/>
  <c r="BD71" i="12"/>
  <c r="BE71" i="12"/>
  <c r="BF71" i="12"/>
  <c r="BG71" i="12"/>
  <c r="BH71" i="12"/>
  <c r="BI71" i="12"/>
  <c r="BJ71" i="12"/>
  <c r="BK71" i="12"/>
  <c r="BL71" i="12"/>
  <c r="BM71" i="12"/>
  <c r="BN71" i="12"/>
  <c r="BO71" i="12"/>
  <c r="BP71" i="12"/>
  <c r="BQ71" i="12"/>
  <c r="BR71" i="12"/>
  <c r="BS71" i="12"/>
  <c r="BT71" i="12"/>
  <c r="BU71" i="12"/>
  <c r="BV71" i="12"/>
  <c r="BW71" i="12"/>
  <c r="BX71" i="12"/>
  <c r="BY71" i="12"/>
  <c r="BZ71" i="12"/>
  <c r="CA71" i="12"/>
  <c r="CB71" i="12"/>
  <c r="CC71" i="12"/>
  <c r="CD71" i="12"/>
  <c r="CE71" i="12"/>
  <c r="CF71" i="12"/>
  <c r="CG71" i="12"/>
  <c r="CH71" i="12"/>
  <c r="CI71" i="12"/>
  <c r="CJ71" i="12"/>
  <c r="CK71" i="12"/>
  <c r="CL71" i="12"/>
  <c r="CM71" i="12"/>
  <c r="CN71" i="12"/>
  <c r="CO71" i="12"/>
  <c r="CP71" i="12"/>
  <c r="CQ71" i="12"/>
  <c r="CR71" i="12"/>
  <c r="CS71" i="12"/>
  <c r="CT71" i="12"/>
  <c r="CU71" i="12"/>
  <c r="CV71" i="12"/>
  <c r="CW71" i="12"/>
  <c r="CX71" i="12"/>
  <c r="CY71" i="12"/>
  <c r="CZ71" i="12"/>
  <c r="DA71" i="12"/>
  <c r="DB71" i="12"/>
  <c r="DC71" i="12"/>
  <c r="DD71" i="12"/>
  <c r="DE71" i="12"/>
  <c r="DF71" i="12"/>
  <c r="DG71" i="12"/>
  <c r="DH71" i="12"/>
  <c r="DI71" i="12"/>
  <c r="E72" i="12"/>
  <c r="F72" i="12"/>
  <c r="G72" i="12"/>
  <c r="H72" i="12"/>
  <c r="I72" i="12"/>
  <c r="J72" i="12"/>
  <c r="K72" i="12"/>
  <c r="L72" i="12"/>
  <c r="M72" i="12"/>
  <c r="N72" i="12"/>
  <c r="O72" i="12"/>
  <c r="P72" i="12"/>
  <c r="Q72" i="12"/>
  <c r="R72" i="12"/>
  <c r="S72" i="12"/>
  <c r="T72" i="12"/>
  <c r="U72" i="12"/>
  <c r="V72" i="12"/>
  <c r="W72" i="12"/>
  <c r="X72" i="12"/>
  <c r="Y72" i="12"/>
  <c r="Z72" i="12"/>
  <c r="AA72" i="12"/>
  <c r="AB72" i="12"/>
  <c r="AC72" i="12"/>
  <c r="AD72" i="12"/>
  <c r="AE72" i="12"/>
  <c r="AF72" i="12"/>
  <c r="AG72" i="12"/>
  <c r="AH72" i="12"/>
  <c r="AI72" i="12"/>
  <c r="AJ72" i="12"/>
  <c r="AK72" i="12"/>
  <c r="AL72" i="12"/>
  <c r="AM72" i="12"/>
  <c r="AN72" i="12"/>
  <c r="AO72" i="12"/>
  <c r="AP72" i="12"/>
  <c r="AQ72" i="12"/>
  <c r="AR72" i="12"/>
  <c r="AS72" i="12"/>
  <c r="AT72" i="12"/>
  <c r="AU72" i="12"/>
  <c r="AV72" i="12"/>
  <c r="AW72" i="12"/>
  <c r="AX72" i="12"/>
  <c r="AY72" i="12"/>
  <c r="AZ72" i="12"/>
  <c r="BA72" i="12"/>
  <c r="BB72" i="12"/>
  <c r="BC72" i="12"/>
  <c r="BD72" i="12"/>
  <c r="BE72" i="12"/>
  <c r="BF72" i="12"/>
  <c r="BG72" i="12"/>
  <c r="BH72" i="12"/>
  <c r="BI72" i="12"/>
  <c r="BJ72" i="12"/>
  <c r="BK72" i="12"/>
  <c r="BL72" i="12"/>
  <c r="BM72" i="12"/>
  <c r="BN72" i="12"/>
  <c r="BO72" i="12"/>
  <c r="BP72" i="12"/>
  <c r="BQ72" i="12"/>
  <c r="BR72" i="12"/>
  <c r="BS72" i="12"/>
  <c r="BT72" i="12"/>
  <c r="BU72" i="12"/>
  <c r="BV72" i="12"/>
  <c r="BW72" i="12"/>
  <c r="BX72" i="12"/>
  <c r="BY72" i="12"/>
  <c r="BZ72" i="12"/>
  <c r="CA72" i="12"/>
  <c r="CB72" i="12"/>
  <c r="CC72" i="12"/>
  <c r="CD72" i="12"/>
  <c r="CE72" i="12"/>
  <c r="CF72" i="12"/>
  <c r="CG72" i="12"/>
  <c r="CH72" i="12"/>
  <c r="CI72" i="12"/>
  <c r="CJ72" i="12"/>
  <c r="CK72" i="12"/>
  <c r="CL72" i="12"/>
  <c r="CM72" i="12"/>
  <c r="CN72" i="12"/>
  <c r="CO72" i="12"/>
  <c r="CP72" i="12"/>
  <c r="CQ72" i="12"/>
  <c r="CR72" i="12"/>
  <c r="CS72" i="12"/>
  <c r="CT72" i="12"/>
  <c r="CU72" i="12"/>
  <c r="CV72" i="12"/>
  <c r="CW72" i="12"/>
  <c r="CX72" i="12"/>
  <c r="CY72" i="12"/>
  <c r="CZ72" i="12"/>
  <c r="DA72" i="12"/>
  <c r="DB72" i="12"/>
  <c r="DC72" i="12"/>
  <c r="DD72" i="12"/>
  <c r="DE72" i="12"/>
  <c r="DF72" i="12"/>
  <c r="DG72" i="12"/>
  <c r="DH72" i="12"/>
  <c r="DI72" i="12"/>
  <c r="E73" i="12"/>
  <c r="F73" i="12"/>
  <c r="G73" i="12"/>
  <c r="H73" i="12"/>
  <c r="I73" i="12"/>
  <c r="J73" i="12"/>
  <c r="K73" i="12"/>
  <c r="L73" i="12"/>
  <c r="M73" i="12"/>
  <c r="N73" i="12"/>
  <c r="O73" i="12"/>
  <c r="P73" i="12"/>
  <c r="Q73" i="12"/>
  <c r="R73" i="12"/>
  <c r="S73" i="12"/>
  <c r="T73" i="12"/>
  <c r="U73" i="12"/>
  <c r="V73" i="12"/>
  <c r="W73" i="12"/>
  <c r="X73" i="12"/>
  <c r="Y73" i="12"/>
  <c r="Z73" i="12"/>
  <c r="AA73" i="12"/>
  <c r="AB73" i="12"/>
  <c r="AC73" i="12"/>
  <c r="AD73" i="12"/>
  <c r="AE73" i="12"/>
  <c r="AF73" i="12"/>
  <c r="AG73" i="12"/>
  <c r="AH73" i="12"/>
  <c r="AI73" i="12"/>
  <c r="AJ73" i="12"/>
  <c r="AK73" i="12"/>
  <c r="AL73" i="12"/>
  <c r="AM73" i="12"/>
  <c r="AN73" i="12"/>
  <c r="AO73" i="12"/>
  <c r="AP73" i="12"/>
  <c r="AQ73" i="12"/>
  <c r="AR73" i="12"/>
  <c r="AS73" i="12"/>
  <c r="AT73" i="12"/>
  <c r="AU73" i="12"/>
  <c r="AV73" i="12"/>
  <c r="AW73" i="12"/>
  <c r="AX73" i="12"/>
  <c r="AY73" i="12"/>
  <c r="AZ73" i="12"/>
  <c r="BA73" i="12"/>
  <c r="BB73" i="12"/>
  <c r="BC73" i="12"/>
  <c r="BD73" i="12"/>
  <c r="BE73" i="12"/>
  <c r="BF73" i="12"/>
  <c r="BG73" i="12"/>
  <c r="BH73" i="12"/>
  <c r="BI73" i="12"/>
  <c r="BJ73" i="12"/>
  <c r="BK73" i="12"/>
  <c r="BL73" i="12"/>
  <c r="BM73" i="12"/>
  <c r="BN73" i="12"/>
  <c r="BO73" i="12"/>
  <c r="BP73" i="12"/>
  <c r="BQ73" i="12"/>
  <c r="BR73" i="12"/>
  <c r="BS73" i="12"/>
  <c r="BT73" i="12"/>
  <c r="BU73" i="12"/>
  <c r="BV73" i="12"/>
  <c r="BW73" i="12"/>
  <c r="BX73" i="12"/>
  <c r="BY73" i="12"/>
  <c r="BZ73" i="12"/>
  <c r="CA73" i="12"/>
  <c r="CB73" i="12"/>
  <c r="CC73" i="12"/>
  <c r="CD73" i="12"/>
  <c r="CE73" i="12"/>
  <c r="CF73" i="12"/>
  <c r="CG73" i="12"/>
  <c r="CH73" i="12"/>
  <c r="CI73" i="12"/>
  <c r="CJ73" i="12"/>
  <c r="CK73" i="12"/>
  <c r="CL73" i="12"/>
  <c r="CM73" i="12"/>
  <c r="CN73" i="12"/>
  <c r="CO73" i="12"/>
  <c r="CP73" i="12"/>
  <c r="CQ73" i="12"/>
  <c r="CR73" i="12"/>
  <c r="CS73" i="12"/>
  <c r="CT73" i="12"/>
  <c r="CU73" i="12"/>
  <c r="CV73" i="12"/>
  <c r="CW73" i="12"/>
  <c r="CX73" i="12"/>
  <c r="CY73" i="12"/>
  <c r="CZ73" i="12"/>
  <c r="DA73" i="12"/>
  <c r="DB73" i="12"/>
  <c r="DC73" i="12"/>
  <c r="DD73" i="12"/>
  <c r="DE73" i="12"/>
  <c r="DF73" i="12"/>
  <c r="DG73" i="12"/>
  <c r="DH73" i="12"/>
  <c r="DI73" i="12"/>
  <c r="E74" i="12"/>
  <c r="F74" i="12"/>
  <c r="G74" i="12"/>
  <c r="H74" i="12"/>
  <c r="I74" i="12"/>
  <c r="J74" i="12"/>
  <c r="K74" i="12"/>
  <c r="L74" i="12"/>
  <c r="M74" i="12"/>
  <c r="N74" i="12"/>
  <c r="O74" i="12"/>
  <c r="P74" i="12"/>
  <c r="Q74" i="12"/>
  <c r="R74" i="12"/>
  <c r="S74" i="12"/>
  <c r="T74" i="12"/>
  <c r="U74" i="12"/>
  <c r="V74" i="12"/>
  <c r="W74" i="12"/>
  <c r="X74" i="12"/>
  <c r="Y74" i="12"/>
  <c r="Z74" i="12"/>
  <c r="AA74" i="12"/>
  <c r="AB74" i="12"/>
  <c r="AC74" i="12"/>
  <c r="AD74" i="12"/>
  <c r="AE74" i="12"/>
  <c r="AF74" i="12"/>
  <c r="AG74" i="12"/>
  <c r="AH74" i="12"/>
  <c r="AI74" i="12"/>
  <c r="AJ74" i="12"/>
  <c r="AK74" i="12"/>
  <c r="AL74" i="12"/>
  <c r="AM74" i="12"/>
  <c r="AN74" i="12"/>
  <c r="AO74" i="12"/>
  <c r="AP74" i="12"/>
  <c r="AQ74" i="12"/>
  <c r="AR74" i="12"/>
  <c r="AS74" i="12"/>
  <c r="AT74" i="12"/>
  <c r="AU74" i="12"/>
  <c r="AV74" i="12"/>
  <c r="AW74" i="12"/>
  <c r="AX74" i="12"/>
  <c r="AY74" i="12"/>
  <c r="AZ74" i="12"/>
  <c r="BA74" i="12"/>
  <c r="BB74" i="12"/>
  <c r="BC74" i="12"/>
  <c r="BD74" i="12"/>
  <c r="BE74" i="12"/>
  <c r="BF74" i="12"/>
  <c r="BG74" i="12"/>
  <c r="BH74" i="12"/>
  <c r="BI74" i="12"/>
  <c r="BJ74" i="12"/>
  <c r="BK74" i="12"/>
  <c r="BL74" i="12"/>
  <c r="BM74" i="12"/>
  <c r="BN74" i="12"/>
  <c r="BO74" i="12"/>
  <c r="BP74" i="12"/>
  <c r="BQ74" i="12"/>
  <c r="BR74" i="12"/>
  <c r="BS74" i="12"/>
  <c r="BT74" i="12"/>
  <c r="BU74" i="12"/>
  <c r="BV74" i="12"/>
  <c r="BW74" i="12"/>
  <c r="BX74" i="12"/>
  <c r="BY74" i="12"/>
  <c r="BZ74" i="12"/>
  <c r="CA74" i="12"/>
  <c r="CB74" i="12"/>
  <c r="CC74" i="12"/>
  <c r="CD74" i="12"/>
  <c r="CE74" i="12"/>
  <c r="CF74" i="12"/>
  <c r="CG74" i="12"/>
  <c r="CH74" i="12"/>
  <c r="CI74" i="12"/>
  <c r="CJ74" i="12"/>
  <c r="CK74" i="12"/>
  <c r="CL74" i="12"/>
  <c r="CM74" i="12"/>
  <c r="CN74" i="12"/>
  <c r="CO74" i="12"/>
  <c r="CP74" i="12"/>
  <c r="CQ74" i="12"/>
  <c r="CR74" i="12"/>
  <c r="CS74" i="12"/>
  <c r="CT74" i="12"/>
  <c r="CU74" i="12"/>
  <c r="CV74" i="12"/>
  <c r="CW74" i="12"/>
  <c r="CX74" i="12"/>
  <c r="CY74" i="12"/>
  <c r="CZ74" i="12"/>
  <c r="DA74" i="12"/>
  <c r="DB74" i="12"/>
  <c r="DC74" i="12"/>
  <c r="DD74" i="12"/>
  <c r="DE74" i="12"/>
  <c r="DF74" i="12"/>
  <c r="DG74" i="12"/>
  <c r="DH74" i="12"/>
  <c r="DI74" i="12"/>
  <c r="E75" i="12"/>
  <c r="F75" i="12"/>
  <c r="G75" i="12"/>
  <c r="H75" i="12"/>
  <c r="I75" i="12"/>
  <c r="J75" i="12"/>
  <c r="K75" i="12"/>
  <c r="L75" i="12"/>
  <c r="M75" i="12"/>
  <c r="N75" i="12"/>
  <c r="O75" i="12"/>
  <c r="P75" i="12"/>
  <c r="Q75" i="12"/>
  <c r="R75" i="12"/>
  <c r="S75" i="12"/>
  <c r="T75" i="12"/>
  <c r="U75" i="12"/>
  <c r="V75" i="12"/>
  <c r="W75" i="12"/>
  <c r="X75" i="12"/>
  <c r="Y75" i="12"/>
  <c r="Z75" i="12"/>
  <c r="AA75" i="12"/>
  <c r="AB75" i="12"/>
  <c r="AC75" i="12"/>
  <c r="AD75" i="12"/>
  <c r="AE75" i="12"/>
  <c r="AF75" i="12"/>
  <c r="AG75" i="12"/>
  <c r="AH75" i="12"/>
  <c r="AI75" i="12"/>
  <c r="AJ75" i="12"/>
  <c r="AK75" i="12"/>
  <c r="AL75" i="12"/>
  <c r="AM75" i="12"/>
  <c r="AN75" i="12"/>
  <c r="AO75" i="12"/>
  <c r="AP75" i="12"/>
  <c r="AQ75" i="12"/>
  <c r="AR75" i="12"/>
  <c r="AS75" i="12"/>
  <c r="AT75" i="12"/>
  <c r="AU75" i="12"/>
  <c r="AV75" i="12"/>
  <c r="AW75" i="12"/>
  <c r="AX75" i="12"/>
  <c r="AY75" i="12"/>
  <c r="AZ75" i="12"/>
  <c r="BA75" i="12"/>
  <c r="BB75" i="12"/>
  <c r="BC75" i="12"/>
  <c r="BD75" i="12"/>
  <c r="BE75" i="12"/>
  <c r="BF75" i="12"/>
  <c r="BG75" i="12"/>
  <c r="BH75" i="12"/>
  <c r="BI75" i="12"/>
  <c r="BJ75" i="12"/>
  <c r="BK75" i="12"/>
  <c r="BL75" i="12"/>
  <c r="BM75" i="12"/>
  <c r="BN75" i="12"/>
  <c r="BO75" i="12"/>
  <c r="BP75" i="12"/>
  <c r="BQ75" i="12"/>
  <c r="BR75" i="12"/>
  <c r="BS75" i="12"/>
  <c r="BT75" i="12"/>
  <c r="BU75" i="12"/>
  <c r="BV75" i="12"/>
  <c r="BW75" i="12"/>
  <c r="BX75" i="12"/>
  <c r="BY75" i="12"/>
  <c r="BZ75" i="12"/>
  <c r="CA75" i="12"/>
  <c r="CB75" i="12"/>
  <c r="CC75" i="12"/>
  <c r="CD75" i="12"/>
  <c r="CE75" i="12"/>
  <c r="CF75" i="12"/>
  <c r="CG75" i="12"/>
  <c r="CH75" i="12"/>
  <c r="CI75" i="12"/>
  <c r="CJ75" i="12"/>
  <c r="CK75" i="12"/>
  <c r="CL75" i="12"/>
  <c r="CM75" i="12"/>
  <c r="CN75" i="12"/>
  <c r="CO75" i="12"/>
  <c r="CP75" i="12"/>
  <c r="CQ75" i="12"/>
  <c r="CR75" i="12"/>
  <c r="CS75" i="12"/>
  <c r="CT75" i="12"/>
  <c r="CU75" i="12"/>
  <c r="CV75" i="12"/>
  <c r="CW75" i="12"/>
  <c r="CX75" i="12"/>
  <c r="CY75" i="12"/>
  <c r="CZ75" i="12"/>
  <c r="DA75" i="12"/>
  <c r="DB75" i="12"/>
  <c r="DC75" i="12"/>
  <c r="DD75" i="12"/>
  <c r="DE75" i="12"/>
  <c r="DF75" i="12"/>
  <c r="DG75" i="12"/>
  <c r="DH75" i="12"/>
  <c r="DI75" i="12"/>
  <c r="E76" i="12"/>
  <c r="F76" i="12"/>
  <c r="G76" i="12"/>
  <c r="H76" i="12"/>
  <c r="I76" i="12"/>
  <c r="J76" i="12"/>
  <c r="K76" i="12"/>
  <c r="L76" i="12"/>
  <c r="M76" i="12"/>
  <c r="N76" i="12"/>
  <c r="O76" i="12"/>
  <c r="P76" i="12"/>
  <c r="Q76" i="12"/>
  <c r="R76" i="12"/>
  <c r="S76" i="12"/>
  <c r="T76" i="12"/>
  <c r="U76" i="12"/>
  <c r="V76" i="12"/>
  <c r="W76" i="12"/>
  <c r="X76" i="12"/>
  <c r="Y76" i="12"/>
  <c r="Z76" i="12"/>
  <c r="AA76" i="12"/>
  <c r="AB76" i="12"/>
  <c r="AC76" i="12"/>
  <c r="AD76" i="12"/>
  <c r="AE76" i="12"/>
  <c r="AF76" i="12"/>
  <c r="AG76" i="12"/>
  <c r="AH76" i="12"/>
  <c r="AI76" i="12"/>
  <c r="AJ76" i="12"/>
  <c r="AK76" i="12"/>
  <c r="AL76" i="12"/>
  <c r="AM76" i="12"/>
  <c r="AN76" i="12"/>
  <c r="AO76" i="12"/>
  <c r="AP76" i="12"/>
  <c r="AQ76" i="12"/>
  <c r="AR76" i="12"/>
  <c r="AS76" i="12"/>
  <c r="AT76" i="12"/>
  <c r="AU76" i="12"/>
  <c r="AV76" i="12"/>
  <c r="AW76" i="12"/>
  <c r="AX76" i="12"/>
  <c r="AY76" i="12"/>
  <c r="AZ76" i="12"/>
  <c r="BA76" i="12"/>
  <c r="BB76" i="12"/>
  <c r="BC76" i="12"/>
  <c r="BD76" i="12"/>
  <c r="BE76" i="12"/>
  <c r="BF76" i="12"/>
  <c r="BG76" i="12"/>
  <c r="BH76" i="12"/>
  <c r="BI76" i="12"/>
  <c r="BJ76" i="12"/>
  <c r="BK76" i="12"/>
  <c r="BL76" i="12"/>
  <c r="BM76" i="12"/>
  <c r="BN76" i="12"/>
  <c r="BO76" i="12"/>
  <c r="BP76" i="12"/>
  <c r="BQ76" i="12"/>
  <c r="BR76" i="12"/>
  <c r="BS76" i="12"/>
  <c r="BT76" i="12"/>
  <c r="BU76" i="12"/>
  <c r="BV76" i="12"/>
  <c r="BW76" i="12"/>
  <c r="BX76" i="12"/>
  <c r="BY76" i="12"/>
  <c r="BZ76" i="12"/>
  <c r="CA76" i="12"/>
  <c r="CB76" i="12"/>
  <c r="CC76" i="12"/>
  <c r="CD76" i="12"/>
  <c r="CE76" i="12"/>
  <c r="CF76" i="12"/>
  <c r="CG76" i="12"/>
  <c r="CH76" i="12"/>
  <c r="CI76" i="12"/>
  <c r="CJ76" i="12"/>
  <c r="CK76" i="12"/>
  <c r="CL76" i="12"/>
  <c r="CM76" i="12"/>
  <c r="CN76" i="12"/>
  <c r="CO76" i="12"/>
  <c r="CP76" i="12"/>
  <c r="CQ76" i="12"/>
  <c r="CR76" i="12"/>
  <c r="CS76" i="12"/>
  <c r="CT76" i="12"/>
  <c r="CU76" i="12"/>
  <c r="CV76" i="12"/>
  <c r="CW76" i="12"/>
  <c r="CX76" i="12"/>
  <c r="CY76" i="12"/>
  <c r="CZ76" i="12"/>
  <c r="DA76" i="12"/>
  <c r="DB76" i="12"/>
  <c r="DC76" i="12"/>
  <c r="DD76" i="12"/>
  <c r="DE76" i="12"/>
  <c r="DF76" i="12"/>
  <c r="DG76" i="12"/>
  <c r="DH76" i="12"/>
  <c r="DI76" i="12"/>
  <c r="E77" i="12"/>
  <c r="F77" i="12"/>
  <c r="G77" i="12"/>
  <c r="H77" i="12"/>
  <c r="I77" i="12"/>
  <c r="J77" i="12"/>
  <c r="K77" i="12"/>
  <c r="L77" i="12"/>
  <c r="M77" i="12"/>
  <c r="N77" i="12"/>
  <c r="O77" i="12"/>
  <c r="P77" i="12"/>
  <c r="Q77" i="12"/>
  <c r="R77" i="12"/>
  <c r="S77" i="12"/>
  <c r="T77" i="12"/>
  <c r="U77" i="12"/>
  <c r="V77" i="12"/>
  <c r="W77" i="12"/>
  <c r="X77" i="12"/>
  <c r="Y77" i="12"/>
  <c r="Z77" i="12"/>
  <c r="AA77" i="12"/>
  <c r="AB77" i="12"/>
  <c r="AC77" i="12"/>
  <c r="AD77" i="12"/>
  <c r="AE77" i="12"/>
  <c r="AF77" i="12"/>
  <c r="AG77" i="12"/>
  <c r="AH77" i="12"/>
  <c r="AI77" i="12"/>
  <c r="AJ77" i="12"/>
  <c r="AK77" i="12"/>
  <c r="AL77" i="12"/>
  <c r="AM77" i="12"/>
  <c r="AN77" i="12"/>
  <c r="AO77" i="12"/>
  <c r="AP77" i="12"/>
  <c r="AQ77" i="12"/>
  <c r="AR77" i="12"/>
  <c r="AS77" i="12"/>
  <c r="AT77" i="12"/>
  <c r="AU77" i="12"/>
  <c r="AV77" i="12"/>
  <c r="AW77" i="12"/>
  <c r="AX77" i="12"/>
  <c r="AY77" i="12"/>
  <c r="AZ77" i="12"/>
  <c r="BA77" i="12"/>
  <c r="BB77" i="12"/>
  <c r="BC77" i="12"/>
  <c r="BD77" i="12"/>
  <c r="BE77" i="12"/>
  <c r="BF77" i="12"/>
  <c r="BG77" i="12"/>
  <c r="BH77" i="12"/>
  <c r="BI77" i="12"/>
  <c r="BJ77" i="12"/>
  <c r="BK77" i="12"/>
  <c r="BL77" i="12"/>
  <c r="BM77" i="12"/>
  <c r="BN77" i="12"/>
  <c r="BO77" i="12"/>
  <c r="BP77" i="12"/>
  <c r="BQ77" i="12"/>
  <c r="BR77" i="12"/>
  <c r="BS77" i="12"/>
  <c r="BT77" i="12"/>
  <c r="BU77" i="12"/>
  <c r="BV77" i="12"/>
  <c r="BW77" i="12"/>
  <c r="BX77" i="12"/>
  <c r="BY77" i="12"/>
  <c r="BZ77" i="12"/>
  <c r="CA77" i="12"/>
  <c r="CB77" i="12"/>
  <c r="CC77" i="12"/>
  <c r="CD77" i="12"/>
  <c r="CE77" i="12"/>
  <c r="CF77" i="12"/>
  <c r="CG77" i="12"/>
  <c r="CH77" i="12"/>
  <c r="CI77" i="12"/>
  <c r="CJ77" i="12"/>
  <c r="CK77" i="12"/>
  <c r="CL77" i="12"/>
  <c r="CM77" i="12"/>
  <c r="CN77" i="12"/>
  <c r="CO77" i="12"/>
  <c r="CP77" i="12"/>
  <c r="CQ77" i="12"/>
  <c r="CR77" i="12"/>
  <c r="CS77" i="12"/>
  <c r="CT77" i="12"/>
  <c r="CU77" i="12"/>
  <c r="CV77" i="12"/>
  <c r="CW77" i="12"/>
  <c r="CX77" i="12"/>
  <c r="CY77" i="12"/>
  <c r="CZ77" i="12"/>
  <c r="DA77" i="12"/>
  <c r="DB77" i="12"/>
  <c r="DC77" i="12"/>
  <c r="DD77" i="12"/>
  <c r="DE77" i="12"/>
  <c r="DF77" i="12"/>
  <c r="DG77" i="12"/>
  <c r="DH77" i="12"/>
  <c r="DI77" i="12"/>
  <c r="E78" i="12"/>
  <c r="F78" i="12"/>
  <c r="G78" i="12"/>
  <c r="H78" i="12"/>
  <c r="I78" i="12"/>
  <c r="J78" i="12"/>
  <c r="K78" i="12"/>
  <c r="L78" i="12"/>
  <c r="M78" i="12"/>
  <c r="N78" i="12"/>
  <c r="O78" i="12"/>
  <c r="P78" i="12"/>
  <c r="Q78" i="12"/>
  <c r="R78" i="12"/>
  <c r="S78" i="12"/>
  <c r="T78" i="12"/>
  <c r="U78" i="12"/>
  <c r="V78" i="12"/>
  <c r="W78" i="12"/>
  <c r="X78" i="12"/>
  <c r="Y78" i="12"/>
  <c r="Z78" i="12"/>
  <c r="AA78" i="12"/>
  <c r="AB78" i="12"/>
  <c r="AC78" i="12"/>
  <c r="AD78" i="12"/>
  <c r="AE78" i="12"/>
  <c r="AF78" i="12"/>
  <c r="AG78" i="12"/>
  <c r="AH78" i="12"/>
  <c r="AI78" i="12"/>
  <c r="AJ78" i="12"/>
  <c r="AK78" i="12"/>
  <c r="AL78" i="12"/>
  <c r="AM78" i="12"/>
  <c r="AN78" i="12"/>
  <c r="AO78" i="12"/>
  <c r="AP78" i="12"/>
  <c r="AQ78" i="12"/>
  <c r="AR78" i="12"/>
  <c r="AS78" i="12"/>
  <c r="AT78" i="12"/>
  <c r="AU78" i="12"/>
  <c r="AV78" i="12"/>
  <c r="AW78" i="12"/>
  <c r="AX78" i="12"/>
  <c r="AY78" i="12"/>
  <c r="AZ78" i="12"/>
  <c r="BA78" i="12"/>
  <c r="BB78" i="12"/>
  <c r="BC78" i="12"/>
  <c r="BD78" i="12"/>
  <c r="BE78" i="12"/>
  <c r="BF78" i="12"/>
  <c r="BG78" i="12"/>
  <c r="BH78" i="12"/>
  <c r="BI78" i="12"/>
  <c r="BJ78" i="12"/>
  <c r="BK78" i="12"/>
  <c r="BL78" i="12"/>
  <c r="BM78" i="12"/>
  <c r="BN78" i="12"/>
  <c r="BO78" i="12"/>
  <c r="BP78" i="12"/>
  <c r="BQ78" i="12"/>
  <c r="BR78" i="12"/>
  <c r="BS78" i="12"/>
  <c r="BT78" i="12"/>
  <c r="BU78" i="12"/>
  <c r="BV78" i="12"/>
  <c r="BW78" i="12"/>
  <c r="BX78" i="12"/>
  <c r="BY78" i="12"/>
  <c r="BZ78" i="12"/>
  <c r="CA78" i="12"/>
  <c r="CB78" i="12"/>
  <c r="CC78" i="12"/>
  <c r="CD78" i="12"/>
  <c r="CE78" i="12"/>
  <c r="CF78" i="12"/>
  <c r="CG78" i="12"/>
  <c r="CH78" i="12"/>
  <c r="CI78" i="12"/>
  <c r="CJ78" i="12"/>
  <c r="CK78" i="12"/>
  <c r="CL78" i="12"/>
  <c r="CM78" i="12"/>
  <c r="CN78" i="12"/>
  <c r="CO78" i="12"/>
  <c r="CP78" i="12"/>
  <c r="CQ78" i="12"/>
  <c r="CR78" i="12"/>
  <c r="CS78" i="12"/>
  <c r="CT78" i="12"/>
  <c r="CU78" i="12"/>
  <c r="CV78" i="12"/>
  <c r="CW78" i="12"/>
  <c r="CX78" i="12"/>
  <c r="CY78" i="12"/>
  <c r="CZ78" i="12"/>
  <c r="DA78" i="12"/>
  <c r="DB78" i="12"/>
  <c r="DC78" i="12"/>
  <c r="DD78" i="12"/>
  <c r="DE78" i="12"/>
  <c r="DF78" i="12"/>
  <c r="DG78" i="12"/>
  <c r="DH78" i="12"/>
  <c r="DI78" i="12"/>
  <c r="E79" i="12"/>
  <c r="F79" i="12"/>
  <c r="G79" i="12"/>
  <c r="H79" i="12"/>
  <c r="I79" i="12"/>
  <c r="J79" i="12"/>
  <c r="K79" i="12"/>
  <c r="L79" i="12"/>
  <c r="M79" i="12"/>
  <c r="N79" i="12"/>
  <c r="O79" i="12"/>
  <c r="P79" i="12"/>
  <c r="Q79" i="12"/>
  <c r="R79" i="12"/>
  <c r="S79" i="12"/>
  <c r="T79" i="12"/>
  <c r="U79" i="12"/>
  <c r="V79" i="12"/>
  <c r="W79" i="12"/>
  <c r="X79" i="12"/>
  <c r="Y79" i="12"/>
  <c r="Z79" i="12"/>
  <c r="AA79" i="12"/>
  <c r="AB79" i="12"/>
  <c r="AC79" i="12"/>
  <c r="AD79" i="12"/>
  <c r="AE79" i="12"/>
  <c r="AF79" i="12"/>
  <c r="AG79" i="12"/>
  <c r="AH79" i="12"/>
  <c r="AI79" i="12"/>
  <c r="AJ79" i="12"/>
  <c r="AK79" i="12"/>
  <c r="AL79" i="12"/>
  <c r="AM79" i="12"/>
  <c r="AN79" i="12"/>
  <c r="AO79" i="12"/>
  <c r="AP79" i="12"/>
  <c r="AQ79" i="12"/>
  <c r="AR79" i="12"/>
  <c r="AS79" i="12"/>
  <c r="AT79" i="12"/>
  <c r="AU79" i="12"/>
  <c r="AV79" i="12"/>
  <c r="AW79" i="12"/>
  <c r="AX79" i="12"/>
  <c r="AY79" i="12"/>
  <c r="AZ79" i="12"/>
  <c r="BA79" i="12"/>
  <c r="BB79" i="12"/>
  <c r="BC79" i="12"/>
  <c r="BD79" i="12"/>
  <c r="BE79" i="12"/>
  <c r="BF79" i="12"/>
  <c r="BG79" i="12"/>
  <c r="BH79" i="12"/>
  <c r="BI79" i="12"/>
  <c r="BJ79" i="12"/>
  <c r="BK79" i="12"/>
  <c r="BL79" i="12"/>
  <c r="BM79" i="12"/>
  <c r="BN79" i="12"/>
  <c r="BO79" i="12"/>
  <c r="BP79" i="12"/>
  <c r="BQ79" i="12"/>
  <c r="BR79" i="12"/>
  <c r="BS79" i="12"/>
  <c r="BT79" i="12"/>
  <c r="BU79" i="12"/>
  <c r="BV79" i="12"/>
  <c r="BW79" i="12"/>
  <c r="BX79" i="12"/>
  <c r="BY79" i="12"/>
  <c r="BZ79" i="12"/>
  <c r="CA79" i="12"/>
  <c r="CB79" i="12"/>
  <c r="CC79" i="12"/>
  <c r="CD79" i="12"/>
  <c r="CE79" i="12"/>
  <c r="CF79" i="12"/>
  <c r="CG79" i="12"/>
  <c r="CH79" i="12"/>
  <c r="CI79" i="12"/>
  <c r="CJ79" i="12"/>
  <c r="CK79" i="12"/>
  <c r="CL79" i="12"/>
  <c r="CM79" i="12"/>
  <c r="CN79" i="12"/>
  <c r="CO79" i="12"/>
  <c r="CP79" i="12"/>
  <c r="CQ79" i="12"/>
  <c r="CR79" i="12"/>
  <c r="CS79" i="12"/>
  <c r="CT79" i="12"/>
  <c r="CU79" i="12"/>
  <c r="CV79" i="12"/>
  <c r="CW79" i="12"/>
  <c r="CX79" i="12"/>
  <c r="CY79" i="12"/>
  <c r="CZ79" i="12"/>
  <c r="DA79" i="12"/>
  <c r="DB79" i="12"/>
  <c r="DC79" i="12"/>
  <c r="DD79" i="12"/>
  <c r="DE79" i="12"/>
  <c r="DF79" i="12"/>
  <c r="DG79" i="12"/>
  <c r="DH79" i="12"/>
  <c r="DI79" i="12"/>
  <c r="E80" i="12"/>
  <c r="F80" i="12"/>
  <c r="G80" i="12"/>
  <c r="H80" i="12"/>
  <c r="I80" i="12"/>
  <c r="J80" i="12"/>
  <c r="K80" i="12"/>
  <c r="L80" i="12"/>
  <c r="M80" i="12"/>
  <c r="N80" i="12"/>
  <c r="O80" i="12"/>
  <c r="P80" i="12"/>
  <c r="Q80" i="12"/>
  <c r="R80" i="12"/>
  <c r="S80" i="12"/>
  <c r="T80" i="12"/>
  <c r="U80" i="12"/>
  <c r="V80" i="12"/>
  <c r="W80" i="12"/>
  <c r="X80" i="12"/>
  <c r="Y80" i="12"/>
  <c r="Z80" i="12"/>
  <c r="AA80" i="12"/>
  <c r="AB80" i="12"/>
  <c r="AC80" i="12"/>
  <c r="AD80" i="12"/>
  <c r="AE80" i="12"/>
  <c r="AF80" i="12"/>
  <c r="AG80" i="12"/>
  <c r="AH80" i="12"/>
  <c r="AI80" i="12"/>
  <c r="AJ80" i="12"/>
  <c r="AK80" i="12"/>
  <c r="AL80" i="12"/>
  <c r="AM80" i="12"/>
  <c r="AN80" i="12"/>
  <c r="AO80" i="12"/>
  <c r="AP80" i="12"/>
  <c r="AQ80" i="12"/>
  <c r="AR80" i="12"/>
  <c r="AS80" i="12"/>
  <c r="AT80" i="12"/>
  <c r="AU80" i="12"/>
  <c r="AV80" i="12"/>
  <c r="AW80" i="12"/>
  <c r="AX80" i="12"/>
  <c r="AY80" i="12"/>
  <c r="AZ80" i="12"/>
  <c r="BA80" i="12"/>
  <c r="BB80" i="12"/>
  <c r="BC80" i="12"/>
  <c r="BD80" i="12"/>
  <c r="BE80" i="12"/>
  <c r="BF80" i="12"/>
  <c r="BG80" i="12"/>
  <c r="BH80" i="12"/>
  <c r="BI80" i="12"/>
  <c r="BJ80" i="12"/>
  <c r="BK80" i="12"/>
  <c r="BL80" i="12"/>
  <c r="BM80" i="12"/>
  <c r="BN80" i="12"/>
  <c r="BO80" i="12"/>
  <c r="BP80" i="12"/>
  <c r="BQ80" i="12"/>
  <c r="BR80" i="12"/>
  <c r="BS80" i="12"/>
  <c r="BT80" i="12"/>
  <c r="BU80" i="12"/>
  <c r="BV80" i="12"/>
  <c r="BW80" i="12"/>
  <c r="BX80" i="12"/>
  <c r="BY80" i="12"/>
  <c r="BZ80" i="12"/>
  <c r="CA80" i="12"/>
  <c r="CB80" i="12"/>
  <c r="CC80" i="12"/>
  <c r="CD80" i="12"/>
  <c r="CE80" i="12"/>
  <c r="CF80" i="12"/>
  <c r="CG80" i="12"/>
  <c r="CH80" i="12"/>
  <c r="CI80" i="12"/>
  <c r="CJ80" i="12"/>
  <c r="CK80" i="12"/>
  <c r="CL80" i="12"/>
  <c r="CM80" i="12"/>
  <c r="CN80" i="12"/>
  <c r="CO80" i="12"/>
  <c r="CP80" i="12"/>
  <c r="CQ80" i="12"/>
  <c r="CR80" i="12"/>
  <c r="CS80" i="12"/>
  <c r="CT80" i="12"/>
  <c r="CU80" i="12"/>
  <c r="CV80" i="12"/>
  <c r="CW80" i="12"/>
  <c r="CX80" i="12"/>
  <c r="CY80" i="12"/>
  <c r="CZ80" i="12"/>
  <c r="DA80" i="12"/>
  <c r="DB80" i="12"/>
  <c r="DC80" i="12"/>
  <c r="DD80" i="12"/>
  <c r="DE80" i="12"/>
  <c r="DF80" i="12"/>
  <c r="DG80" i="12"/>
  <c r="DH80" i="12"/>
  <c r="DI80" i="12"/>
  <c r="E81" i="12"/>
  <c r="F81" i="12"/>
  <c r="G81" i="12"/>
  <c r="H81" i="12"/>
  <c r="I81" i="12"/>
  <c r="J81" i="12"/>
  <c r="K81" i="12"/>
  <c r="L81" i="12"/>
  <c r="M81" i="12"/>
  <c r="N81" i="12"/>
  <c r="O81" i="12"/>
  <c r="P81" i="12"/>
  <c r="Q81" i="12"/>
  <c r="R81" i="12"/>
  <c r="S81" i="12"/>
  <c r="T81" i="12"/>
  <c r="U81" i="12"/>
  <c r="V81" i="12"/>
  <c r="W81" i="12"/>
  <c r="X81" i="12"/>
  <c r="Y81" i="12"/>
  <c r="Z81" i="12"/>
  <c r="AA81" i="12"/>
  <c r="AB81" i="12"/>
  <c r="AC81" i="12"/>
  <c r="AD81" i="12"/>
  <c r="AE81" i="12"/>
  <c r="AF81" i="12"/>
  <c r="AG81" i="12"/>
  <c r="AH81" i="12"/>
  <c r="AI81" i="12"/>
  <c r="AJ81" i="12"/>
  <c r="AK81" i="12"/>
  <c r="AL81" i="12"/>
  <c r="AM81" i="12"/>
  <c r="AN81" i="12"/>
  <c r="AO81" i="12"/>
  <c r="AP81" i="12"/>
  <c r="AQ81" i="12"/>
  <c r="AR81" i="12"/>
  <c r="AS81" i="12"/>
  <c r="AT81" i="12"/>
  <c r="AU81" i="12"/>
  <c r="AV81" i="12"/>
  <c r="AW81" i="12"/>
  <c r="AX81" i="12"/>
  <c r="AY81" i="12"/>
  <c r="AZ81" i="12"/>
  <c r="BA81" i="12"/>
  <c r="BB81" i="12"/>
  <c r="BC81" i="12"/>
  <c r="BD81" i="12"/>
  <c r="BE81" i="12"/>
  <c r="BF81" i="12"/>
  <c r="BG81" i="12"/>
  <c r="BH81" i="12"/>
  <c r="BI81" i="12"/>
  <c r="BJ81" i="12"/>
  <c r="BK81" i="12"/>
  <c r="BL81" i="12"/>
  <c r="BM81" i="12"/>
  <c r="BN81" i="12"/>
  <c r="BO81" i="12"/>
  <c r="BP81" i="12"/>
  <c r="BQ81" i="12"/>
  <c r="BR81" i="12"/>
  <c r="BS81" i="12"/>
  <c r="BT81" i="12"/>
  <c r="BU81" i="12"/>
  <c r="BV81" i="12"/>
  <c r="BW81" i="12"/>
  <c r="BX81" i="12"/>
  <c r="BY81" i="12"/>
  <c r="BZ81" i="12"/>
  <c r="CA81" i="12"/>
  <c r="CB81" i="12"/>
  <c r="CC81" i="12"/>
  <c r="CD81" i="12"/>
  <c r="CE81" i="12"/>
  <c r="CF81" i="12"/>
  <c r="CG81" i="12"/>
  <c r="CH81" i="12"/>
  <c r="CI81" i="12"/>
  <c r="CJ81" i="12"/>
  <c r="CK81" i="12"/>
  <c r="CL81" i="12"/>
  <c r="CM81" i="12"/>
  <c r="CN81" i="12"/>
  <c r="CO81" i="12"/>
  <c r="CP81" i="12"/>
  <c r="CQ81" i="12"/>
  <c r="CR81" i="12"/>
  <c r="CS81" i="12"/>
  <c r="CT81" i="12"/>
  <c r="CU81" i="12"/>
  <c r="CV81" i="12"/>
  <c r="CW81" i="12"/>
  <c r="CX81" i="12"/>
  <c r="CY81" i="12"/>
  <c r="CZ81" i="12"/>
  <c r="DA81" i="12"/>
  <c r="DB81" i="12"/>
  <c r="DC81" i="12"/>
  <c r="DD81" i="12"/>
  <c r="DE81" i="12"/>
  <c r="DF81" i="12"/>
  <c r="DG81" i="12"/>
  <c r="DH81" i="12"/>
  <c r="DI81" i="12"/>
  <c r="E82" i="12"/>
  <c r="F82" i="12"/>
  <c r="G82" i="12"/>
  <c r="H82" i="12"/>
  <c r="I82" i="12"/>
  <c r="J82" i="12"/>
  <c r="K82" i="12"/>
  <c r="L82" i="12"/>
  <c r="M82" i="12"/>
  <c r="N82" i="12"/>
  <c r="O82" i="12"/>
  <c r="P82" i="12"/>
  <c r="Q82" i="12"/>
  <c r="R82" i="12"/>
  <c r="S82" i="12"/>
  <c r="T82" i="12"/>
  <c r="U82" i="12"/>
  <c r="V82" i="12"/>
  <c r="W82" i="12"/>
  <c r="X82" i="12"/>
  <c r="Y82" i="12"/>
  <c r="Z82" i="12"/>
  <c r="AA82" i="12"/>
  <c r="AB82" i="12"/>
  <c r="AC82" i="12"/>
  <c r="AD82" i="12"/>
  <c r="AE82" i="12"/>
  <c r="AF82" i="12"/>
  <c r="AG82" i="12"/>
  <c r="AH82" i="12"/>
  <c r="AI82" i="12"/>
  <c r="AJ82" i="12"/>
  <c r="AK82" i="12"/>
  <c r="AL82" i="12"/>
  <c r="AM82" i="12"/>
  <c r="AN82" i="12"/>
  <c r="AO82" i="12"/>
  <c r="AP82" i="12"/>
  <c r="AQ82" i="12"/>
  <c r="AR82" i="12"/>
  <c r="AS82" i="12"/>
  <c r="AT82" i="12"/>
  <c r="AU82" i="12"/>
  <c r="AV82" i="12"/>
  <c r="AW82" i="12"/>
  <c r="AX82" i="12"/>
  <c r="AY82" i="12"/>
  <c r="AZ82" i="12"/>
  <c r="BA82" i="12"/>
  <c r="BB82" i="12"/>
  <c r="BC82" i="12"/>
  <c r="BD82" i="12"/>
  <c r="BE82" i="12"/>
  <c r="BF82" i="12"/>
  <c r="BG82" i="12"/>
  <c r="BH82" i="12"/>
  <c r="BI82" i="12"/>
  <c r="BJ82" i="12"/>
  <c r="BK82" i="12"/>
  <c r="BL82" i="12"/>
  <c r="BM82" i="12"/>
  <c r="BN82" i="12"/>
  <c r="BO82" i="12"/>
  <c r="BP82" i="12"/>
  <c r="BQ82" i="12"/>
  <c r="BR82" i="12"/>
  <c r="BS82" i="12"/>
  <c r="BT82" i="12"/>
  <c r="BU82" i="12"/>
  <c r="BV82" i="12"/>
  <c r="BW82" i="12"/>
  <c r="BX82" i="12"/>
  <c r="BY82" i="12"/>
  <c r="BZ82" i="12"/>
  <c r="CA82" i="12"/>
  <c r="CB82" i="12"/>
  <c r="CC82" i="12"/>
  <c r="CD82" i="12"/>
  <c r="CE82" i="12"/>
  <c r="CF82" i="12"/>
  <c r="CG82" i="12"/>
  <c r="CH82" i="12"/>
  <c r="CI82" i="12"/>
  <c r="CJ82" i="12"/>
  <c r="CK82" i="12"/>
  <c r="CL82" i="12"/>
  <c r="CM82" i="12"/>
  <c r="CN82" i="12"/>
  <c r="CO82" i="12"/>
  <c r="CP82" i="12"/>
  <c r="CQ82" i="12"/>
  <c r="CR82" i="12"/>
  <c r="CS82" i="12"/>
  <c r="CT82" i="12"/>
  <c r="CU82" i="12"/>
  <c r="CV82" i="12"/>
  <c r="CW82" i="12"/>
  <c r="CX82" i="12"/>
  <c r="CY82" i="12"/>
  <c r="CZ82" i="12"/>
  <c r="DA82" i="12"/>
  <c r="DB82" i="12"/>
  <c r="DC82" i="12"/>
  <c r="DD82" i="12"/>
  <c r="DE82" i="12"/>
  <c r="DF82" i="12"/>
  <c r="DG82" i="12"/>
  <c r="DH82" i="12"/>
  <c r="DI82" i="12"/>
  <c r="E83" i="12"/>
  <c r="F83" i="12"/>
  <c r="G83" i="12"/>
  <c r="H83" i="12"/>
  <c r="I83" i="12"/>
  <c r="J83" i="12"/>
  <c r="K83" i="12"/>
  <c r="L83" i="12"/>
  <c r="M83" i="12"/>
  <c r="N83" i="12"/>
  <c r="O83" i="12"/>
  <c r="P83" i="12"/>
  <c r="Q83" i="12"/>
  <c r="R83" i="12"/>
  <c r="S83" i="12"/>
  <c r="T83" i="12"/>
  <c r="U83" i="12"/>
  <c r="V83" i="12"/>
  <c r="W83" i="12"/>
  <c r="X83" i="12"/>
  <c r="Y83" i="12"/>
  <c r="Z83" i="12"/>
  <c r="AA83" i="12"/>
  <c r="AB83" i="12"/>
  <c r="AC83" i="12"/>
  <c r="AD83" i="12"/>
  <c r="AE83" i="12"/>
  <c r="AF83" i="12"/>
  <c r="AG83" i="12"/>
  <c r="AH83" i="12"/>
  <c r="AI83" i="12"/>
  <c r="AJ83" i="12"/>
  <c r="AK83" i="12"/>
  <c r="AL83" i="12"/>
  <c r="AM83" i="12"/>
  <c r="AN83" i="12"/>
  <c r="AO83" i="12"/>
  <c r="AP83" i="12"/>
  <c r="AQ83" i="12"/>
  <c r="AR83" i="12"/>
  <c r="AS83" i="12"/>
  <c r="AT83" i="12"/>
  <c r="AU83" i="12"/>
  <c r="AV83" i="12"/>
  <c r="AW83" i="12"/>
  <c r="AX83" i="12"/>
  <c r="AY83" i="12"/>
  <c r="AZ83" i="12"/>
  <c r="BA83" i="12"/>
  <c r="BB83" i="12"/>
  <c r="BC83" i="12"/>
  <c r="BD83" i="12"/>
  <c r="BE83" i="12"/>
  <c r="BF83" i="12"/>
  <c r="BG83" i="12"/>
  <c r="BH83" i="12"/>
  <c r="BI83" i="12"/>
  <c r="BJ83" i="12"/>
  <c r="BK83" i="12"/>
  <c r="BL83" i="12"/>
  <c r="BM83" i="12"/>
  <c r="BN83" i="12"/>
  <c r="BO83" i="12"/>
  <c r="BP83" i="12"/>
  <c r="BQ83" i="12"/>
  <c r="BR83" i="12"/>
  <c r="BS83" i="12"/>
  <c r="BT83" i="12"/>
  <c r="BU83" i="12"/>
  <c r="BV83" i="12"/>
  <c r="BW83" i="12"/>
  <c r="BX83" i="12"/>
  <c r="BY83" i="12"/>
  <c r="BZ83" i="12"/>
  <c r="CA83" i="12"/>
  <c r="CB83" i="12"/>
  <c r="CC83" i="12"/>
  <c r="CD83" i="12"/>
  <c r="CE83" i="12"/>
  <c r="CF83" i="12"/>
  <c r="CG83" i="12"/>
  <c r="CH83" i="12"/>
  <c r="CI83" i="12"/>
  <c r="CJ83" i="12"/>
  <c r="CK83" i="12"/>
  <c r="CL83" i="12"/>
  <c r="CM83" i="12"/>
  <c r="CN83" i="12"/>
  <c r="CO83" i="12"/>
  <c r="CP83" i="12"/>
  <c r="CQ83" i="12"/>
  <c r="CR83" i="12"/>
  <c r="CS83" i="12"/>
  <c r="CT83" i="12"/>
  <c r="CU83" i="12"/>
  <c r="CV83" i="12"/>
  <c r="CW83" i="12"/>
  <c r="CX83" i="12"/>
  <c r="CY83" i="12"/>
  <c r="CZ83" i="12"/>
  <c r="DA83" i="12"/>
  <c r="DB83" i="12"/>
  <c r="DC83" i="12"/>
  <c r="DD83" i="12"/>
  <c r="DE83" i="12"/>
  <c r="DF83" i="12"/>
  <c r="DG83" i="12"/>
  <c r="DH83" i="12"/>
  <c r="DI83" i="12"/>
  <c r="E84" i="12"/>
  <c r="F84" i="12"/>
  <c r="G84" i="12"/>
  <c r="H84" i="12"/>
  <c r="I84" i="12"/>
  <c r="J84" i="12"/>
  <c r="K84" i="12"/>
  <c r="L84" i="12"/>
  <c r="M84" i="12"/>
  <c r="N84" i="12"/>
  <c r="O84" i="12"/>
  <c r="P84" i="12"/>
  <c r="Q84" i="12"/>
  <c r="R84" i="12"/>
  <c r="S84" i="12"/>
  <c r="T84" i="12"/>
  <c r="U84" i="12"/>
  <c r="V84" i="12"/>
  <c r="W84" i="12"/>
  <c r="X84" i="12"/>
  <c r="Y84" i="12"/>
  <c r="Z84" i="12"/>
  <c r="AA84" i="12"/>
  <c r="AB84" i="12"/>
  <c r="AC84" i="12"/>
  <c r="AD84" i="12"/>
  <c r="AE84" i="12"/>
  <c r="AF84" i="12"/>
  <c r="AG84" i="12"/>
  <c r="AH84" i="12"/>
  <c r="AI84" i="12"/>
  <c r="AJ84" i="12"/>
  <c r="AK84" i="12"/>
  <c r="AL84" i="12"/>
  <c r="AM84" i="12"/>
  <c r="AN84" i="12"/>
  <c r="AO84" i="12"/>
  <c r="AP84" i="12"/>
  <c r="AQ84" i="12"/>
  <c r="AR84" i="12"/>
  <c r="AS84" i="12"/>
  <c r="AT84" i="12"/>
  <c r="AU84" i="12"/>
  <c r="AV84" i="12"/>
  <c r="AW84" i="12"/>
  <c r="AX84" i="12"/>
  <c r="AY84" i="12"/>
  <c r="AZ84" i="12"/>
  <c r="BA84" i="12"/>
  <c r="BB84" i="12"/>
  <c r="BC84" i="12"/>
  <c r="BD84" i="12"/>
  <c r="BE84" i="12"/>
  <c r="BF84" i="12"/>
  <c r="BG84" i="12"/>
  <c r="BH84" i="12"/>
  <c r="BI84" i="12"/>
  <c r="BJ84" i="12"/>
  <c r="BK84" i="12"/>
  <c r="BL84" i="12"/>
  <c r="BM84" i="12"/>
  <c r="BN84" i="12"/>
  <c r="BO84" i="12"/>
  <c r="BP84" i="12"/>
  <c r="BQ84" i="12"/>
  <c r="BR84" i="12"/>
  <c r="BS84" i="12"/>
  <c r="BT84" i="12"/>
  <c r="BU84" i="12"/>
  <c r="BV84" i="12"/>
  <c r="BW84" i="12"/>
  <c r="BX84" i="12"/>
  <c r="BY84" i="12"/>
  <c r="BZ84" i="12"/>
  <c r="CA84" i="12"/>
  <c r="CB84" i="12"/>
  <c r="CC84" i="12"/>
  <c r="CD84" i="12"/>
  <c r="CE84" i="12"/>
  <c r="CF84" i="12"/>
  <c r="CG84" i="12"/>
  <c r="CH84" i="12"/>
  <c r="CI84" i="12"/>
  <c r="CJ84" i="12"/>
  <c r="CK84" i="12"/>
  <c r="CL84" i="12"/>
  <c r="CM84" i="12"/>
  <c r="CN84" i="12"/>
  <c r="CO84" i="12"/>
  <c r="CP84" i="12"/>
  <c r="CQ84" i="12"/>
  <c r="CR84" i="12"/>
  <c r="CS84" i="12"/>
  <c r="CT84" i="12"/>
  <c r="CU84" i="12"/>
  <c r="CV84" i="12"/>
  <c r="CW84" i="12"/>
  <c r="CX84" i="12"/>
  <c r="CY84" i="12"/>
  <c r="CZ84" i="12"/>
  <c r="DA84" i="12"/>
  <c r="DB84" i="12"/>
  <c r="DC84" i="12"/>
  <c r="DD84" i="12"/>
  <c r="DE84" i="12"/>
  <c r="DF84" i="12"/>
  <c r="DG84" i="12"/>
  <c r="DH84" i="12"/>
  <c r="DI84" i="12"/>
  <c r="E85" i="12"/>
  <c r="F85" i="12"/>
  <c r="G85" i="12"/>
  <c r="H85" i="12"/>
  <c r="I85" i="12"/>
  <c r="J85" i="12"/>
  <c r="K85" i="12"/>
  <c r="L85" i="12"/>
  <c r="M85" i="12"/>
  <c r="N85" i="12"/>
  <c r="O85" i="12"/>
  <c r="P85" i="12"/>
  <c r="Q85" i="12"/>
  <c r="R85" i="12"/>
  <c r="S85" i="12"/>
  <c r="T85" i="12"/>
  <c r="U85" i="12"/>
  <c r="V85" i="12"/>
  <c r="W85" i="12"/>
  <c r="X85" i="12"/>
  <c r="Y85" i="12"/>
  <c r="Z85" i="12"/>
  <c r="AA85" i="12"/>
  <c r="AB85" i="12"/>
  <c r="AC85" i="12"/>
  <c r="AD85" i="12"/>
  <c r="AE85" i="12"/>
  <c r="AF85" i="12"/>
  <c r="AG85" i="12"/>
  <c r="AH85" i="12"/>
  <c r="AI85" i="12"/>
  <c r="AJ85" i="12"/>
  <c r="AK85" i="12"/>
  <c r="AL85" i="12"/>
  <c r="AM85" i="12"/>
  <c r="AN85" i="12"/>
  <c r="AO85" i="12"/>
  <c r="AP85" i="12"/>
  <c r="AQ85" i="12"/>
  <c r="AR85" i="12"/>
  <c r="AS85" i="12"/>
  <c r="AT85" i="12"/>
  <c r="AU85" i="12"/>
  <c r="AV85" i="12"/>
  <c r="AW85" i="12"/>
  <c r="AX85" i="12"/>
  <c r="AY85" i="12"/>
  <c r="AZ85" i="12"/>
  <c r="BA85" i="12"/>
  <c r="BB85" i="12"/>
  <c r="BC85" i="12"/>
  <c r="BD85" i="12"/>
  <c r="BE85" i="12"/>
  <c r="BF85" i="12"/>
  <c r="BG85" i="12"/>
  <c r="BH85" i="12"/>
  <c r="BI85" i="12"/>
  <c r="BJ85" i="12"/>
  <c r="BK85" i="12"/>
  <c r="BL85" i="12"/>
  <c r="BM85" i="12"/>
  <c r="BN85" i="12"/>
  <c r="BO85" i="12"/>
  <c r="BP85" i="12"/>
  <c r="BQ85" i="12"/>
  <c r="BR85" i="12"/>
  <c r="BS85" i="12"/>
  <c r="BT85" i="12"/>
  <c r="BU85" i="12"/>
  <c r="BV85" i="12"/>
  <c r="BW85" i="12"/>
  <c r="BX85" i="12"/>
  <c r="BY85" i="12"/>
  <c r="BZ85" i="12"/>
  <c r="CA85" i="12"/>
  <c r="CB85" i="12"/>
  <c r="CC85" i="12"/>
  <c r="CD85" i="12"/>
  <c r="CE85" i="12"/>
  <c r="CF85" i="12"/>
  <c r="CG85" i="12"/>
  <c r="CH85" i="12"/>
  <c r="CI85" i="12"/>
  <c r="CJ85" i="12"/>
  <c r="CK85" i="12"/>
  <c r="CL85" i="12"/>
  <c r="CM85" i="12"/>
  <c r="CN85" i="12"/>
  <c r="CO85" i="12"/>
  <c r="CP85" i="12"/>
  <c r="CQ85" i="12"/>
  <c r="CR85" i="12"/>
  <c r="CS85" i="12"/>
  <c r="CT85" i="12"/>
  <c r="CU85" i="12"/>
  <c r="CV85" i="12"/>
  <c r="CW85" i="12"/>
  <c r="CX85" i="12"/>
  <c r="CY85" i="12"/>
  <c r="CZ85" i="12"/>
  <c r="DA85" i="12"/>
  <c r="DB85" i="12"/>
  <c r="DC85" i="12"/>
  <c r="DD85" i="12"/>
  <c r="DE85" i="12"/>
  <c r="DF85" i="12"/>
  <c r="DG85" i="12"/>
  <c r="DH85" i="12"/>
  <c r="DI85" i="12"/>
  <c r="E86" i="12"/>
  <c r="F86" i="12"/>
  <c r="G86" i="12"/>
  <c r="H86" i="12"/>
  <c r="I86" i="12"/>
  <c r="J86" i="12"/>
  <c r="K86" i="12"/>
  <c r="L86" i="12"/>
  <c r="M86" i="12"/>
  <c r="N86" i="12"/>
  <c r="O86" i="12"/>
  <c r="P86" i="12"/>
  <c r="Q86" i="12"/>
  <c r="R86" i="12"/>
  <c r="S86" i="12"/>
  <c r="T86" i="12"/>
  <c r="U86" i="12"/>
  <c r="V86" i="12"/>
  <c r="W86" i="12"/>
  <c r="X86" i="12"/>
  <c r="Y86" i="12"/>
  <c r="Z86" i="12"/>
  <c r="AA86" i="12"/>
  <c r="AB86" i="12"/>
  <c r="AC86" i="12"/>
  <c r="AD86" i="12"/>
  <c r="AE86" i="12"/>
  <c r="AF86" i="12"/>
  <c r="AG86" i="12"/>
  <c r="AH86" i="12"/>
  <c r="AI86" i="12"/>
  <c r="AJ86" i="12"/>
  <c r="AK86" i="12"/>
  <c r="AL86" i="12"/>
  <c r="AM86" i="12"/>
  <c r="AN86" i="12"/>
  <c r="AO86" i="12"/>
  <c r="AP86" i="12"/>
  <c r="AQ86" i="12"/>
  <c r="AR86" i="12"/>
  <c r="AS86" i="12"/>
  <c r="AT86" i="12"/>
  <c r="AU86" i="12"/>
  <c r="AV86" i="12"/>
  <c r="AW86" i="12"/>
  <c r="AX86" i="12"/>
  <c r="AY86" i="12"/>
  <c r="AZ86" i="12"/>
  <c r="BA86" i="12"/>
  <c r="BB86" i="12"/>
  <c r="BC86" i="12"/>
  <c r="BD86" i="12"/>
  <c r="BE86" i="12"/>
  <c r="BF86" i="12"/>
  <c r="BG86" i="12"/>
  <c r="BH86" i="12"/>
  <c r="BI86" i="12"/>
  <c r="BJ86" i="12"/>
  <c r="BK86" i="12"/>
  <c r="BL86" i="12"/>
  <c r="BM86" i="12"/>
  <c r="BN86" i="12"/>
  <c r="BO86" i="12"/>
  <c r="BP86" i="12"/>
  <c r="BQ86" i="12"/>
  <c r="BR86" i="12"/>
  <c r="BS86" i="12"/>
  <c r="BT86" i="12"/>
  <c r="BU86" i="12"/>
  <c r="BV86" i="12"/>
  <c r="BW86" i="12"/>
  <c r="BX86" i="12"/>
  <c r="BY86" i="12"/>
  <c r="BZ86" i="12"/>
  <c r="CA86" i="12"/>
  <c r="CB86" i="12"/>
  <c r="CC86" i="12"/>
  <c r="CD86" i="12"/>
  <c r="CE86" i="12"/>
  <c r="CF86" i="12"/>
  <c r="CG86" i="12"/>
  <c r="CH86" i="12"/>
  <c r="CI86" i="12"/>
  <c r="CJ86" i="12"/>
  <c r="CK86" i="12"/>
  <c r="CL86" i="12"/>
  <c r="CM86" i="12"/>
  <c r="CN86" i="12"/>
  <c r="CO86" i="12"/>
  <c r="CP86" i="12"/>
  <c r="CQ86" i="12"/>
  <c r="CR86" i="12"/>
  <c r="CS86" i="12"/>
  <c r="CT86" i="12"/>
  <c r="CU86" i="12"/>
  <c r="CV86" i="12"/>
  <c r="CW86" i="12"/>
  <c r="CX86" i="12"/>
  <c r="CY86" i="12"/>
  <c r="CZ86" i="12"/>
  <c r="DA86" i="12"/>
  <c r="DB86" i="12"/>
  <c r="DC86" i="12"/>
  <c r="DD86" i="12"/>
  <c r="DE86" i="12"/>
  <c r="DF86" i="12"/>
  <c r="DG86" i="12"/>
  <c r="DH86" i="12"/>
  <c r="DI86" i="12"/>
  <c r="E87" i="12"/>
  <c r="F87" i="12"/>
  <c r="G87" i="12"/>
  <c r="H87" i="12"/>
  <c r="I87" i="12"/>
  <c r="J87" i="12"/>
  <c r="K87" i="12"/>
  <c r="L87" i="12"/>
  <c r="M87" i="12"/>
  <c r="N87" i="12"/>
  <c r="O87" i="12"/>
  <c r="P87" i="12"/>
  <c r="Q87" i="12"/>
  <c r="R87" i="12"/>
  <c r="S87" i="12"/>
  <c r="T87" i="12"/>
  <c r="U87" i="12"/>
  <c r="V87" i="12"/>
  <c r="W87" i="12"/>
  <c r="X87" i="12"/>
  <c r="Y87" i="12"/>
  <c r="Z87" i="12"/>
  <c r="AA87" i="12"/>
  <c r="AB87" i="12"/>
  <c r="AC87" i="12"/>
  <c r="AD87" i="12"/>
  <c r="AE87" i="12"/>
  <c r="AF87" i="12"/>
  <c r="AG87" i="12"/>
  <c r="AH87" i="12"/>
  <c r="AI87" i="12"/>
  <c r="AJ87" i="12"/>
  <c r="AK87" i="12"/>
  <c r="AL87" i="12"/>
  <c r="AM87" i="12"/>
  <c r="AN87" i="12"/>
  <c r="AO87" i="12"/>
  <c r="AP87" i="12"/>
  <c r="AQ87" i="12"/>
  <c r="AR87" i="12"/>
  <c r="AS87" i="12"/>
  <c r="AT87" i="12"/>
  <c r="AU87" i="12"/>
  <c r="AV87" i="12"/>
  <c r="AW87" i="12"/>
  <c r="AX87" i="12"/>
  <c r="AY87" i="12"/>
  <c r="AZ87" i="12"/>
  <c r="BA87" i="12"/>
  <c r="BB87" i="12"/>
  <c r="BC87" i="12"/>
  <c r="BD87" i="12"/>
  <c r="BE87" i="12"/>
  <c r="BF87" i="12"/>
  <c r="BG87" i="12"/>
  <c r="BH87" i="12"/>
  <c r="BI87" i="12"/>
  <c r="BJ87" i="12"/>
  <c r="BK87" i="12"/>
  <c r="BL87" i="12"/>
  <c r="BM87" i="12"/>
  <c r="BN87" i="12"/>
  <c r="BO87" i="12"/>
  <c r="BP87" i="12"/>
  <c r="BQ87" i="12"/>
  <c r="BR87" i="12"/>
  <c r="BS87" i="12"/>
  <c r="BT87" i="12"/>
  <c r="BU87" i="12"/>
  <c r="BV87" i="12"/>
  <c r="BW87" i="12"/>
  <c r="BX87" i="12"/>
  <c r="BY87" i="12"/>
  <c r="BZ87" i="12"/>
  <c r="CA87" i="12"/>
  <c r="CB87" i="12"/>
  <c r="CC87" i="12"/>
  <c r="CD87" i="12"/>
  <c r="CE87" i="12"/>
  <c r="CF87" i="12"/>
  <c r="CG87" i="12"/>
  <c r="CH87" i="12"/>
  <c r="CI87" i="12"/>
  <c r="CJ87" i="12"/>
  <c r="CK87" i="12"/>
  <c r="CL87" i="12"/>
  <c r="CM87" i="12"/>
  <c r="CN87" i="12"/>
  <c r="CO87" i="12"/>
  <c r="CP87" i="12"/>
  <c r="CQ87" i="12"/>
  <c r="CR87" i="12"/>
  <c r="CS87" i="12"/>
  <c r="CT87" i="12"/>
  <c r="CU87" i="12"/>
  <c r="CV87" i="12"/>
  <c r="CW87" i="12"/>
  <c r="CX87" i="12"/>
  <c r="CY87" i="12"/>
  <c r="CZ87" i="12"/>
  <c r="DA87" i="12"/>
  <c r="DB87" i="12"/>
  <c r="DC87" i="12"/>
  <c r="DD87" i="12"/>
  <c r="DE87" i="12"/>
  <c r="DF87" i="12"/>
  <c r="DG87" i="12"/>
  <c r="DH87" i="12"/>
  <c r="DI87" i="12"/>
  <c r="E88" i="12"/>
  <c r="F88" i="12"/>
  <c r="G88" i="12"/>
  <c r="H88" i="12"/>
  <c r="I88" i="12"/>
  <c r="J88" i="12"/>
  <c r="K88" i="12"/>
  <c r="L88" i="12"/>
  <c r="M88" i="12"/>
  <c r="N88" i="12"/>
  <c r="O88" i="12"/>
  <c r="P88" i="12"/>
  <c r="Q88" i="12"/>
  <c r="R88" i="12"/>
  <c r="S88" i="12"/>
  <c r="T88" i="12"/>
  <c r="U88" i="12"/>
  <c r="V88" i="12"/>
  <c r="W88" i="12"/>
  <c r="X88" i="12"/>
  <c r="Y88" i="12"/>
  <c r="Z88" i="12"/>
  <c r="AA88" i="12"/>
  <c r="AB88" i="12"/>
  <c r="AC88" i="12"/>
  <c r="AD88" i="12"/>
  <c r="AE88" i="12"/>
  <c r="AF88" i="12"/>
  <c r="AG88" i="12"/>
  <c r="AH88" i="12"/>
  <c r="AI88" i="12"/>
  <c r="AJ88" i="12"/>
  <c r="AK88" i="12"/>
  <c r="AL88" i="12"/>
  <c r="AM88" i="12"/>
  <c r="AN88" i="12"/>
  <c r="AO88" i="12"/>
  <c r="AP88" i="12"/>
  <c r="AQ88" i="12"/>
  <c r="AR88" i="12"/>
  <c r="AS88" i="12"/>
  <c r="AT88" i="12"/>
  <c r="AU88" i="12"/>
  <c r="AV88" i="12"/>
  <c r="AW88" i="12"/>
  <c r="AX88" i="12"/>
  <c r="AY88" i="12"/>
  <c r="AZ88" i="12"/>
  <c r="BA88" i="12"/>
  <c r="BB88" i="12"/>
  <c r="BC88" i="12"/>
  <c r="BD88" i="12"/>
  <c r="BE88" i="12"/>
  <c r="BF88" i="12"/>
  <c r="BG88" i="12"/>
  <c r="BH88" i="12"/>
  <c r="BI88" i="12"/>
  <c r="BJ88" i="12"/>
  <c r="BK88" i="12"/>
  <c r="BL88" i="12"/>
  <c r="BM88" i="12"/>
  <c r="BN88" i="12"/>
  <c r="BO88" i="12"/>
  <c r="BP88" i="12"/>
  <c r="BQ88" i="12"/>
  <c r="BR88" i="12"/>
  <c r="BS88" i="12"/>
  <c r="BT88" i="12"/>
  <c r="BU88" i="12"/>
  <c r="BV88" i="12"/>
  <c r="BW88" i="12"/>
  <c r="BX88" i="12"/>
  <c r="BY88" i="12"/>
  <c r="BZ88" i="12"/>
  <c r="CA88" i="12"/>
  <c r="CB88" i="12"/>
  <c r="CC88" i="12"/>
  <c r="CD88" i="12"/>
  <c r="CE88" i="12"/>
  <c r="CF88" i="12"/>
  <c r="CG88" i="12"/>
  <c r="CH88" i="12"/>
  <c r="CI88" i="12"/>
  <c r="CJ88" i="12"/>
  <c r="CK88" i="12"/>
  <c r="CL88" i="12"/>
  <c r="CM88" i="12"/>
  <c r="CN88" i="12"/>
  <c r="CO88" i="12"/>
  <c r="CP88" i="12"/>
  <c r="CQ88" i="12"/>
  <c r="CR88" i="12"/>
  <c r="CS88" i="12"/>
  <c r="CT88" i="12"/>
  <c r="CU88" i="12"/>
  <c r="CV88" i="12"/>
  <c r="CW88" i="12"/>
  <c r="CX88" i="12"/>
  <c r="CY88" i="12"/>
  <c r="CZ88" i="12"/>
  <c r="DA88" i="12"/>
  <c r="DB88" i="12"/>
  <c r="DC88" i="12"/>
  <c r="DD88" i="12"/>
  <c r="DE88" i="12"/>
  <c r="DF88" i="12"/>
  <c r="DG88" i="12"/>
  <c r="DH88" i="12"/>
  <c r="DI88" i="12"/>
  <c r="E89" i="12"/>
  <c r="F89" i="12"/>
  <c r="G89" i="12"/>
  <c r="H89" i="12"/>
  <c r="I89" i="12"/>
  <c r="J89" i="12"/>
  <c r="K89" i="12"/>
  <c r="L89" i="12"/>
  <c r="M89" i="12"/>
  <c r="N89" i="12"/>
  <c r="O89" i="12"/>
  <c r="P89" i="12"/>
  <c r="Q89" i="12"/>
  <c r="R89" i="12"/>
  <c r="S89" i="12"/>
  <c r="T89" i="12"/>
  <c r="U89" i="12"/>
  <c r="V89" i="12"/>
  <c r="W89" i="12"/>
  <c r="X89" i="12"/>
  <c r="Y89" i="12"/>
  <c r="Z89" i="12"/>
  <c r="AA89" i="12"/>
  <c r="AB89" i="12"/>
  <c r="AC89" i="12"/>
  <c r="AD89" i="12"/>
  <c r="AE89" i="12"/>
  <c r="AF89" i="12"/>
  <c r="AG89" i="12"/>
  <c r="AH89" i="12"/>
  <c r="AI89" i="12"/>
  <c r="AJ89" i="12"/>
  <c r="AK89" i="12"/>
  <c r="AL89" i="12"/>
  <c r="AM89" i="12"/>
  <c r="AN89" i="12"/>
  <c r="AO89" i="12"/>
  <c r="AP89" i="12"/>
  <c r="AQ89" i="12"/>
  <c r="AR89" i="12"/>
  <c r="AS89" i="12"/>
  <c r="AT89" i="12"/>
  <c r="AU89" i="12"/>
  <c r="AV89" i="12"/>
  <c r="AW89" i="12"/>
  <c r="AX89" i="12"/>
  <c r="AY89" i="12"/>
  <c r="AZ89" i="12"/>
  <c r="BA89" i="12"/>
  <c r="BB89" i="12"/>
  <c r="BC89" i="12"/>
  <c r="BD89" i="12"/>
  <c r="BE89" i="12"/>
  <c r="BF89" i="12"/>
  <c r="BG89" i="12"/>
  <c r="BH89" i="12"/>
  <c r="BI89" i="12"/>
  <c r="BJ89" i="12"/>
  <c r="BK89" i="12"/>
  <c r="BL89" i="12"/>
  <c r="BM89" i="12"/>
  <c r="BN89" i="12"/>
  <c r="BO89" i="12"/>
  <c r="BP89" i="12"/>
  <c r="BQ89" i="12"/>
  <c r="BR89" i="12"/>
  <c r="BS89" i="12"/>
  <c r="BT89" i="12"/>
  <c r="BU89" i="12"/>
  <c r="BV89" i="12"/>
  <c r="BW89" i="12"/>
  <c r="BX89" i="12"/>
  <c r="BY89" i="12"/>
  <c r="BZ89" i="12"/>
  <c r="CA89" i="12"/>
  <c r="CB89" i="12"/>
  <c r="CC89" i="12"/>
  <c r="CD89" i="12"/>
  <c r="CE89" i="12"/>
  <c r="CF89" i="12"/>
  <c r="CG89" i="12"/>
  <c r="CH89" i="12"/>
  <c r="CI89" i="12"/>
  <c r="CJ89" i="12"/>
  <c r="CK89" i="12"/>
  <c r="CL89" i="12"/>
  <c r="CM89" i="12"/>
  <c r="CN89" i="12"/>
  <c r="CO89" i="12"/>
  <c r="CP89" i="12"/>
  <c r="CQ89" i="12"/>
  <c r="CR89" i="12"/>
  <c r="CS89" i="12"/>
  <c r="CT89" i="12"/>
  <c r="CU89" i="12"/>
  <c r="CV89" i="12"/>
  <c r="CW89" i="12"/>
  <c r="CX89" i="12"/>
  <c r="CY89" i="12"/>
  <c r="CZ89" i="12"/>
  <c r="DA89" i="12"/>
  <c r="DB89" i="12"/>
  <c r="DC89" i="12"/>
  <c r="DD89" i="12"/>
  <c r="DE89" i="12"/>
  <c r="DF89" i="12"/>
  <c r="DG89" i="12"/>
  <c r="DH89" i="12"/>
  <c r="DI89" i="12"/>
  <c r="E90" i="12"/>
  <c r="F90" i="12"/>
  <c r="G90" i="12"/>
  <c r="H90" i="12"/>
  <c r="I90" i="12"/>
  <c r="J90" i="12"/>
  <c r="K90" i="12"/>
  <c r="L90" i="12"/>
  <c r="M90" i="12"/>
  <c r="N90" i="12"/>
  <c r="O90" i="12"/>
  <c r="P90" i="12"/>
  <c r="Q90" i="12"/>
  <c r="R90" i="12"/>
  <c r="S90" i="12"/>
  <c r="T90" i="12"/>
  <c r="U90" i="12"/>
  <c r="V90" i="12"/>
  <c r="W90" i="12"/>
  <c r="X90" i="12"/>
  <c r="Y90" i="12"/>
  <c r="Z90" i="12"/>
  <c r="AA90" i="12"/>
  <c r="AB90" i="12"/>
  <c r="AC90" i="12"/>
  <c r="AD90" i="12"/>
  <c r="AE90" i="12"/>
  <c r="AF90" i="12"/>
  <c r="AG90" i="12"/>
  <c r="AH90" i="12"/>
  <c r="AI90" i="12"/>
  <c r="AJ90" i="12"/>
  <c r="AK90" i="12"/>
  <c r="AL90" i="12"/>
  <c r="AM90" i="12"/>
  <c r="AN90" i="12"/>
  <c r="AO90" i="12"/>
  <c r="AP90" i="12"/>
  <c r="AQ90" i="12"/>
  <c r="AR90" i="12"/>
  <c r="AS90" i="12"/>
  <c r="AT90" i="12"/>
  <c r="AU90" i="12"/>
  <c r="AV90" i="12"/>
  <c r="AW90" i="12"/>
  <c r="AX90" i="12"/>
  <c r="AY90" i="12"/>
  <c r="AZ90" i="12"/>
  <c r="BA90" i="12"/>
  <c r="BB90" i="12"/>
  <c r="BC90" i="12"/>
  <c r="BD90" i="12"/>
  <c r="BE90" i="12"/>
  <c r="BF90" i="12"/>
  <c r="BG90" i="12"/>
  <c r="BH90" i="12"/>
  <c r="BI90" i="12"/>
  <c r="BJ90" i="12"/>
  <c r="BK90" i="12"/>
  <c r="BL90" i="12"/>
  <c r="BM90" i="12"/>
  <c r="BN90" i="12"/>
  <c r="BO90" i="12"/>
  <c r="BP90" i="12"/>
  <c r="BQ90" i="12"/>
  <c r="BR90" i="12"/>
  <c r="BS90" i="12"/>
  <c r="BT90" i="12"/>
  <c r="BU90" i="12"/>
  <c r="BV90" i="12"/>
  <c r="BW90" i="12"/>
  <c r="BX90" i="12"/>
  <c r="BY90" i="12"/>
  <c r="BZ90" i="12"/>
  <c r="CA90" i="12"/>
  <c r="CB90" i="12"/>
  <c r="CC90" i="12"/>
  <c r="CD90" i="12"/>
  <c r="CE90" i="12"/>
  <c r="CF90" i="12"/>
  <c r="CG90" i="12"/>
  <c r="CH90" i="12"/>
  <c r="CI90" i="12"/>
  <c r="CJ90" i="12"/>
  <c r="CK90" i="12"/>
  <c r="CL90" i="12"/>
  <c r="CM90" i="12"/>
  <c r="CN90" i="12"/>
  <c r="CO90" i="12"/>
  <c r="CP90" i="12"/>
  <c r="CQ90" i="12"/>
  <c r="CR90" i="12"/>
  <c r="CS90" i="12"/>
  <c r="CT90" i="12"/>
  <c r="CU90" i="12"/>
  <c r="CV90" i="12"/>
  <c r="CW90" i="12"/>
  <c r="CX90" i="12"/>
  <c r="CY90" i="12"/>
  <c r="CZ90" i="12"/>
  <c r="DA90" i="12"/>
  <c r="DB90" i="12"/>
  <c r="DC90" i="12"/>
  <c r="DD90" i="12"/>
  <c r="DE90" i="12"/>
  <c r="DF90" i="12"/>
  <c r="DG90" i="12"/>
  <c r="DH90" i="12"/>
  <c r="DI90" i="12"/>
  <c r="E91" i="12"/>
  <c r="F91" i="12"/>
  <c r="G91" i="12"/>
  <c r="H91" i="12"/>
  <c r="I91" i="12"/>
  <c r="J91" i="12"/>
  <c r="K91" i="12"/>
  <c r="L91" i="12"/>
  <c r="M91" i="12"/>
  <c r="N91" i="12"/>
  <c r="O91" i="12"/>
  <c r="P91" i="12"/>
  <c r="Q91" i="12"/>
  <c r="R91" i="12"/>
  <c r="S91" i="12"/>
  <c r="T91" i="12"/>
  <c r="U91" i="12"/>
  <c r="V91" i="12"/>
  <c r="W91" i="12"/>
  <c r="X91" i="12"/>
  <c r="Y91" i="12"/>
  <c r="Z91" i="12"/>
  <c r="AA91" i="12"/>
  <c r="AB91" i="12"/>
  <c r="AC91" i="12"/>
  <c r="AD91" i="12"/>
  <c r="AE91" i="12"/>
  <c r="AF91" i="12"/>
  <c r="AG91" i="12"/>
  <c r="AH91" i="12"/>
  <c r="AI91" i="12"/>
  <c r="AJ91" i="12"/>
  <c r="AK91" i="12"/>
  <c r="AL91" i="12"/>
  <c r="AM91" i="12"/>
  <c r="AN91" i="12"/>
  <c r="AO91" i="12"/>
  <c r="AP91" i="12"/>
  <c r="AQ91" i="12"/>
  <c r="AR91" i="12"/>
  <c r="AS91" i="12"/>
  <c r="AT91" i="12"/>
  <c r="AU91" i="12"/>
  <c r="AV91" i="12"/>
  <c r="AW91" i="12"/>
  <c r="AX91" i="12"/>
  <c r="AY91" i="12"/>
  <c r="AZ91" i="12"/>
  <c r="BA91" i="12"/>
  <c r="BB91" i="12"/>
  <c r="BC91" i="12"/>
  <c r="BD91" i="12"/>
  <c r="BE91" i="12"/>
  <c r="BF91" i="12"/>
  <c r="BG91" i="12"/>
  <c r="BH91" i="12"/>
  <c r="BI91" i="12"/>
  <c r="BJ91" i="12"/>
  <c r="BK91" i="12"/>
  <c r="BL91" i="12"/>
  <c r="BM91" i="12"/>
  <c r="BN91" i="12"/>
  <c r="BO91" i="12"/>
  <c r="BP91" i="12"/>
  <c r="BQ91" i="12"/>
  <c r="BR91" i="12"/>
  <c r="BS91" i="12"/>
  <c r="BT91" i="12"/>
  <c r="BU91" i="12"/>
  <c r="BV91" i="12"/>
  <c r="BW91" i="12"/>
  <c r="BX91" i="12"/>
  <c r="BY91" i="12"/>
  <c r="BZ91" i="12"/>
  <c r="CA91" i="12"/>
  <c r="CB91" i="12"/>
  <c r="CC91" i="12"/>
  <c r="CD91" i="12"/>
  <c r="CE91" i="12"/>
  <c r="CF91" i="12"/>
  <c r="CG91" i="12"/>
  <c r="CH91" i="12"/>
  <c r="CI91" i="12"/>
  <c r="CJ91" i="12"/>
  <c r="CK91" i="12"/>
  <c r="CL91" i="12"/>
  <c r="CM91" i="12"/>
  <c r="CN91" i="12"/>
  <c r="CO91" i="12"/>
  <c r="CP91" i="12"/>
  <c r="CQ91" i="12"/>
  <c r="CR91" i="12"/>
  <c r="CS91" i="12"/>
  <c r="CT91" i="12"/>
  <c r="CU91" i="12"/>
  <c r="CV91" i="12"/>
  <c r="CW91" i="12"/>
  <c r="CX91" i="12"/>
  <c r="CY91" i="12"/>
  <c r="CZ91" i="12"/>
  <c r="DA91" i="12"/>
  <c r="DB91" i="12"/>
  <c r="DC91" i="12"/>
  <c r="DD91" i="12"/>
  <c r="DE91" i="12"/>
  <c r="DF91" i="12"/>
  <c r="DG91" i="12"/>
  <c r="DH91" i="12"/>
  <c r="DI91" i="12"/>
  <c r="E92" i="12"/>
  <c r="F92" i="12"/>
  <c r="G92" i="12"/>
  <c r="H92" i="12"/>
  <c r="I92" i="12"/>
  <c r="J92" i="12"/>
  <c r="K92" i="12"/>
  <c r="L92" i="12"/>
  <c r="M92" i="12"/>
  <c r="N92" i="12"/>
  <c r="O92" i="12"/>
  <c r="P92" i="12"/>
  <c r="Q92" i="12"/>
  <c r="R92" i="12"/>
  <c r="S92" i="12"/>
  <c r="T92" i="12"/>
  <c r="U92" i="12"/>
  <c r="V92" i="12"/>
  <c r="W92" i="12"/>
  <c r="X92" i="12"/>
  <c r="Y92" i="12"/>
  <c r="Z92" i="12"/>
  <c r="AA92" i="12"/>
  <c r="AB92" i="12"/>
  <c r="AC92" i="12"/>
  <c r="AD92" i="12"/>
  <c r="AE92" i="12"/>
  <c r="AF92" i="12"/>
  <c r="AG92" i="12"/>
  <c r="AH92" i="12"/>
  <c r="AI92" i="12"/>
  <c r="AJ92" i="12"/>
  <c r="AK92" i="12"/>
  <c r="AL92" i="12"/>
  <c r="AM92" i="12"/>
  <c r="AN92" i="12"/>
  <c r="AO92" i="12"/>
  <c r="AP92" i="12"/>
  <c r="AQ92" i="12"/>
  <c r="AR92" i="12"/>
  <c r="AS92" i="12"/>
  <c r="AT92" i="12"/>
  <c r="AU92" i="12"/>
  <c r="AV92" i="12"/>
  <c r="AW92" i="12"/>
  <c r="AX92" i="12"/>
  <c r="AY92" i="12"/>
  <c r="AZ92" i="12"/>
  <c r="BA92" i="12"/>
  <c r="BB92" i="12"/>
  <c r="BC92" i="12"/>
  <c r="BD92" i="12"/>
  <c r="BE92" i="12"/>
  <c r="BF92" i="12"/>
  <c r="BG92" i="12"/>
  <c r="BH92" i="12"/>
  <c r="BI92" i="12"/>
  <c r="BJ92" i="12"/>
  <c r="BK92" i="12"/>
  <c r="BL92" i="12"/>
  <c r="BM92" i="12"/>
  <c r="BN92" i="12"/>
  <c r="BO92" i="12"/>
  <c r="BP92" i="12"/>
  <c r="BQ92" i="12"/>
  <c r="BR92" i="12"/>
  <c r="BS92" i="12"/>
  <c r="BT92" i="12"/>
  <c r="BU92" i="12"/>
  <c r="BV92" i="12"/>
  <c r="BW92" i="12"/>
  <c r="BX92" i="12"/>
  <c r="BY92" i="12"/>
  <c r="BZ92" i="12"/>
  <c r="CA92" i="12"/>
  <c r="CB92" i="12"/>
  <c r="CC92" i="12"/>
  <c r="CD92" i="12"/>
  <c r="CE92" i="12"/>
  <c r="CF92" i="12"/>
  <c r="CG92" i="12"/>
  <c r="CH92" i="12"/>
  <c r="CI92" i="12"/>
  <c r="CJ92" i="12"/>
  <c r="CK92" i="12"/>
  <c r="CL92" i="12"/>
  <c r="CM92" i="12"/>
  <c r="CN92" i="12"/>
  <c r="CO92" i="12"/>
  <c r="CP92" i="12"/>
  <c r="CQ92" i="12"/>
  <c r="CR92" i="12"/>
  <c r="CS92" i="12"/>
  <c r="CT92" i="12"/>
  <c r="CU92" i="12"/>
  <c r="CV92" i="12"/>
  <c r="CW92" i="12"/>
  <c r="CX92" i="12"/>
  <c r="CY92" i="12"/>
  <c r="CZ92" i="12"/>
  <c r="DA92" i="12"/>
  <c r="DB92" i="12"/>
  <c r="DC92" i="12"/>
  <c r="DD92" i="12"/>
  <c r="DE92" i="12"/>
  <c r="DF92" i="12"/>
  <c r="DG92" i="12"/>
  <c r="DH92" i="12"/>
  <c r="DI92" i="12"/>
  <c r="E93" i="12"/>
  <c r="F93" i="12"/>
  <c r="G93" i="12"/>
  <c r="H93" i="12"/>
  <c r="I93" i="12"/>
  <c r="J93" i="12"/>
  <c r="K93" i="12"/>
  <c r="L93" i="12"/>
  <c r="M93" i="12"/>
  <c r="N93" i="12"/>
  <c r="O93" i="12"/>
  <c r="P93" i="12"/>
  <c r="Q93" i="12"/>
  <c r="R93" i="12"/>
  <c r="S93" i="12"/>
  <c r="T93" i="12"/>
  <c r="U93" i="12"/>
  <c r="V93" i="12"/>
  <c r="W93" i="12"/>
  <c r="X93" i="12"/>
  <c r="Y93" i="12"/>
  <c r="Z93" i="12"/>
  <c r="AA93" i="12"/>
  <c r="AB93" i="12"/>
  <c r="AC93" i="12"/>
  <c r="AD93" i="12"/>
  <c r="AE93" i="12"/>
  <c r="AF93" i="12"/>
  <c r="AG93" i="12"/>
  <c r="AH93" i="12"/>
  <c r="AI93" i="12"/>
  <c r="AJ93" i="12"/>
  <c r="AK93" i="12"/>
  <c r="AL93" i="12"/>
  <c r="AM93" i="12"/>
  <c r="AN93" i="12"/>
  <c r="AO93" i="12"/>
  <c r="AP93" i="12"/>
  <c r="AQ93" i="12"/>
  <c r="AR93" i="12"/>
  <c r="AS93" i="12"/>
  <c r="AT93" i="12"/>
  <c r="AU93" i="12"/>
  <c r="AV93" i="12"/>
  <c r="AW93" i="12"/>
  <c r="AX93" i="12"/>
  <c r="AY93" i="12"/>
  <c r="AZ93" i="12"/>
  <c r="BA93" i="12"/>
  <c r="BB93" i="12"/>
  <c r="BC93" i="12"/>
  <c r="BD93" i="12"/>
  <c r="BE93" i="12"/>
  <c r="BF93" i="12"/>
  <c r="BG93" i="12"/>
  <c r="BH93" i="12"/>
  <c r="BI93" i="12"/>
  <c r="BJ93" i="12"/>
  <c r="BK93" i="12"/>
  <c r="BL93" i="12"/>
  <c r="BM93" i="12"/>
  <c r="BN93" i="12"/>
  <c r="BO93" i="12"/>
  <c r="BP93" i="12"/>
  <c r="BQ93" i="12"/>
  <c r="BR93" i="12"/>
  <c r="BS93" i="12"/>
  <c r="BT93" i="12"/>
  <c r="BU93" i="12"/>
  <c r="BV93" i="12"/>
  <c r="BW93" i="12"/>
  <c r="BX93" i="12"/>
  <c r="BY93" i="12"/>
  <c r="BZ93" i="12"/>
  <c r="CA93" i="12"/>
  <c r="CB93" i="12"/>
  <c r="CC93" i="12"/>
  <c r="CD93" i="12"/>
  <c r="CE93" i="12"/>
  <c r="CF93" i="12"/>
  <c r="CG93" i="12"/>
  <c r="CH93" i="12"/>
  <c r="CI93" i="12"/>
  <c r="CJ93" i="12"/>
  <c r="CK93" i="12"/>
  <c r="CL93" i="12"/>
  <c r="CM93" i="12"/>
  <c r="CN93" i="12"/>
  <c r="CO93" i="12"/>
  <c r="CP93" i="12"/>
  <c r="CQ93" i="12"/>
  <c r="CR93" i="12"/>
  <c r="CS93" i="12"/>
  <c r="CT93" i="12"/>
  <c r="CU93" i="12"/>
  <c r="CV93" i="12"/>
  <c r="CW93" i="12"/>
  <c r="CX93" i="12"/>
  <c r="CY93" i="12"/>
  <c r="CZ93" i="12"/>
  <c r="DA93" i="12"/>
  <c r="DB93" i="12"/>
  <c r="DC93" i="12"/>
  <c r="DD93" i="12"/>
  <c r="DE93" i="12"/>
  <c r="DF93" i="12"/>
  <c r="DG93" i="12"/>
  <c r="DH93" i="12"/>
  <c r="DI93" i="12"/>
  <c r="E94" i="12"/>
  <c r="F94" i="12"/>
  <c r="G94" i="12"/>
  <c r="H94" i="12"/>
  <c r="I94" i="12"/>
  <c r="J94" i="12"/>
  <c r="K94" i="12"/>
  <c r="L94" i="12"/>
  <c r="M94" i="12"/>
  <c r="N94" i="12"/>
  <c r="O94" i="12"/>
  <c r="P94" i="12"/>
  <c r="Q94" i="12"/>
  <c r="R94" i="12"/>
  <c r="S94" i="12"/>
  <c r="T94" i="12"/>
  <c r="U94" i="12"/>
  <c r="V94" i="12"/>
  <c r="W94" i="12"/>
  <c r="X94" i="12"/>
  <c r="Y94" i="12"/>
  <c r="Z94" i="12"/>
  <c r="AA94" i="12"/>
  <c r="AB94" i="12"/>
  <c r="AC94" i="12"/>
  <c r="AD94" i="12"/>
  <c r="AE94" i="12"/>
  <c r="AF94" i="12"/>
  <c r="AG94" i="12"/>
  <c r="AH94" i="12"/>
  <c r="AI94" i="12"/>
  <c r="AJ94" i="12"/>
  <c r="AK94" i="12"/>
  <c r="AL94" i="12"/>
  <c r="AM94" i="12"/>
  <c r="AN94" i="12"/>
  <c r="AO94" i="12"/>
  <c r="AP94" i="12"/>
  <c r="AQ94" i="12"/>
  <c r="AR94" i="12"/>
  <c r="AS94" i="12"/>
  <c r="AT94" i="12"/>
  <c r="AU94" i="12"/>
  <c r="AV94" i="12"/>
  <c r="AW94" i="12"/>
  <c r="AX94" i="12"/>
  <c r="AY94" i="12"/>
  <c r="AZ94" i="12"/>
  <c r="BA94" i="12"/>
  <c r="BB94" i="12"/>
  <c r="BC94" i="12"/>
  <c r="BD94" i="12"/>
  <c r="BE94" i="12"/>
  <c r="BF94" i="12"/>
  <c r="BG94" i="12"/>
  <c r="BH94" i="12"/>
  <c r="BI94" i="12"/>
  <c r="BJ94" i="12"/>
  <c r="BK94" i="12"/>
  <c r="BL94" i="12"/>
  <c r="BM94" i="12"/>
  <c r="BN94" i="12"/>
  <c r="BO94" i="12"/>
  <c r="BP94" i="12"/>
  <c r="BQ94" i="12"/>
  <c r="BR94" i="12"/>
  <c r="BS94" i="12"/>
  <c r="BT94" i="12"/>
  <c r="BU94" i="12"/>
  <c r="BV94" i="12"/>
  <c r="BW94" i="12"/>
  <c r="BX94" i="12"/>
  <c r="BY94" i="12"/>
  <c r="BZ94" i="12"/>
  <c r="CA94" i="12"/>
  <c r="CB94" i="12"/>
  <c r="CC94" i="12"/>
  <c r="CD94" i="12"/>
  <c r="CE94" i="12"/>
  <c r="CF94" i="12"/>
  <c r="CG94" i="12"/>
  <c r="CH94" i="12"/>
  <c r="CI94" i="12"/>
  <c r="CJ94" i="12"/>
  <c r="CK94" i="12"/>
  <c r="CL94" i="12"/>
  <c r="CM94" i="12"/>
  <c r="CN94" i="12"/>
  <c r="CO94" i="12"/>
  <c r="CP94" i="12"/>
  <c r="CQ94" i="12"/>
  <c r="CR94" i="12"/>
  <c r="CS94" i="12"/>
  <c r="CT94" i="12"/>
  <c r="CU94" i="12"/>
  <c r="CV94" i="12"/>
  <c r="CW94" i="12"/>
  <c r="CX94" i="12"/>
  <c r="CY94" i="12"/>
  <c r="CZ94" i="12"/>
  <c r="DA94" i="12"/>
  <c r="DB94" i="12"/>
  <c r="DC94" i="12"/>
  <c r="DD94" i="12"/>
  <c r="DE94" i="12"/>
  <c r="DF94" i="12"/>
  <c r="DG94" i="12"/>
  <c r="DH94" i="12"/>
  <c r="DI94" i="12"/>
  <c r="E95" i="12"/>
  <c r="F95" i="12"/>
  <c r="G95" i="12"/>
  <c r="H95" i="12"/>
  <c r="I95" i="12"/>
  <c r="J95" i="12"/>
  <c r="K95" i="12"/>
  <c r="L95" i="12"/>
  <c r="M95" i="12"/>
  <c r="N95" i="12"/>
  <c r="O95" i="12"/>
  <c r="P95" i="12"/>
  <c r="Q95" i="12"/>
  <c r="R95" i="12"/>
  <c r="S95" i="12"/>
  <c r="T95" i="12"/>
  <c r="U95" i="12"/>
  <c r="V95" i="12"/>
  <c r="W95" i="12"/>
  <c r="X95" i="12"/>
  <c r="Y95" i="12"/>
  <c r="Z95" i="12"/>
  <c r="AA95" i="12"/>
  <c r="AB95" i="12"/>
  <c r="AC95" i="12"/>
  <c r="AD95" i="12"/>
  <c r="AE95" i="12"/>
  <c r="AF95" i="12"/>
  <c r="AG95" i="12"/>
  <c r="AH95" i="12"/>
  <c r="AI95" i="12"/>
  <c r="AJ95" i="12"/>
  <c r="AK95" i="12"/>
  <c r="AL95" i="12"/>
  <c r="AM95" i="12"/>
  <c r="AN95" i="12"/>
  <c r="AO95" i="12"/>
  <c r="AP95" i="12"/>
  <c r="AQ95" i="12"/>
  <c r="AR95" i="12"/>
  <c r="AS95" i="12"/>
  <c r="AT95" i="12"/>
  <c r="AU95" i="12"/>
  <c r="AV95" i="12"/>
  <c r="AW95" i="12"/>
  <c r="AX95" i="12"/>
  <c r="AY95" i="12"/>
  <c r="AZ95" i="12"/>
  <c r="BA95" i="12"/>
  <c r="BB95" i="12"/>
  <c r="BC95" i="12"/>
  <c r="BD95" i="12"/>
  <c r="BE95" i="12"/>
  <c r="BF95" i="12"/>
  <c r="BG95" i="12"/>
  <c r="BH95" i="12"/>
  <c r="BI95" i="12"/>
  <c r="BJ95" i="12"/>
  <c r="BK95" i="12"/>
  <c r="BL95" i="12"/>
  <c r="BM95" i="12"/>
  <c r="BN95" i="12"/>
  <c r="BO95" i="12"/>
  <c r="BP95" i="12"/>
  <c r="BQ95" i="12"/>
  <c r="BR95" i="12"/>
  <c r="BS95" i="12"/>
  <c r="BT95" i="12"/>
  <c r="BU95" i="12"/>
  <c r="BV95" i="12"/>
  <c r="BW95" i="12"/>
  <c r="BX95" i="12"/>
  <c r="BY95" i="12"/>
  <c r="BZ95" i="12"/>
  <c r="CA95" i="12"/>
  <c r="CB95" i="12"/>
  <c r="CC95" i="12"/>
  <c r="CD95" i="12"/>
  <c r="CE95" i="12"/>
  <c r="CF95" i="12"/>
  <c r="CG95" i="12"/>
  <c r="CH95" i="12"/>
  <c r="CI95" i="12"/>
  <c r="CJ95" i="12"/>
  <c r="CK95" i="12"/>
  <c r="CL95" i="12"/>
  <c r="CM95" i="12"/>
  <c r="CN95" i="12"/>
  <c r="CO95" i="12"/>
  <c r="CP95" i="12"/>
  <c r="CQ95" i="12"/>
  <c r="CR95" i="12"/>
  <c r="CS95" i="12"/>
  <c r="CT95" i="12"/>
  <c r="CU95" i="12"/>
  <c r="CV95" i="12"/>
  <c r="CW95" i="12"/>
  <c r="CX95" i="12"/>
  <c r="CY95" i="12"/>
  <c r="CZ95" i="12"/>
  <c r="DA95" i="12"/>
  <c r="DB95" i="12"/>
  <c r="DC95" i="12"/>
  <c r="DD95" i="12"/>
  <c r="DE95" i="12"/>
  <c r="DF95" i="12"/>
  <c r="DG95" i="12"/>
  <c r="DH95" i="12"/>
  <c r="DI95" i="12"/>
  <c r="E96" i="12"/>
  <c r="F96" i="12"/>
  <c r="G96" i="12"/>
  <c r="H96" i="12"/>
  <c r="I96" i="12"/>
  <c r="J96" i="12"/>
  <c r="K96" i="12"/>
  <c r="L96" i="12"/>
  <c r="M96" i="12"/>
  <c r="N96" i="12"/>
  <c r="O96" i="12"/>
  <c r="P96" i="12"/>
  <c r="Q96" i="12"/>
  <c r="R96" i="12"/>
  <c r="S96" i="12"/>
  <c r="T96" i="12"/>
  <c r="U96" i="12"/>
  <c r="V96" i="12"/>
  <c r="W96" i="12"/>
  <c r="X96" i="12"/>
  <c r="Y96" i="12"/>
  <c r="Z96" i="12"/>
  <c r="AA96" i="12"/>
  <c r="AB96" i="12"/>
  <c r="AC96" i="12"/>
  <c r="AD96" i="12"/>
  <c r="AE96" i="12"/>
  <c r="AF96" i="12"/>
  <c r="AG96" i="12"/>
  <c r="AH96" i="12"/>
  <c r="AI96" i="12"/>
  <c r="AJ96" i="12"/>
  <c r="AK96" i="12"/>
  <c r="AL96" i="12"/>
  <c r="AM96" i="12"/>
  <c r="AN96" i="12"/>
  <c r="AO96" i="12"/>
  <c r="AP96" i="12"/>
  <c r="AQ96" i="12"/>
  <c r="AR96" i="12"/>
  <c r="AS96" i="12"/>
  <c r="AT96" i="12"/>
  <c r="AU96" i="12"/>
  <c r="AV96" i="12"/>
  <c r="AW96" i="12"/>
  <c r="AX96" i="12"/>
  <c r="AY96" i="12"/>
  <c r="AZ96" i="12"/>
  <c r="BA96" i="12"/>
  <c r="BB96" i="12"/>
  <c r="BC96" i="12"/>
  <c r="BD96" i="12"/>
  <c r="BE96" i="12"/>
  <c r="BF96" i="12"/>
  <c r="BG96" i="12"/>
  <c r="BH96" i="12"/>
  <c r="BI96" i="12"/>
  <c r="BJ96" i="12"/>
  <c r="BK96" i="12"/>
  <c r="BL96" i="12"/>
  <c r="BM96" i="12"/>
  <c r="BN96" i="12"/>
  <c r="BO96" i="12"/>
  <c r="BP96" i="12"/>
  <c r="BQ96" i="12"/>
  <c r="BR96" i="12"/>
  <c r="BS96" i="12"/>
  <c r="BT96" i="12"/>
  <c r="BU96" i="12"/>
  <c r="BV96" i="12"/>
  <c r="BW96" i="12"/>
  <c r="BX96" i="12"/>
  <c r="BY96" i="12"/>
  <c r="BZ96" i="12"/>
  <c r="CA96" i="12"/>
  <c r="CB96" i="12"/>
  <c r="CC96" i="12"/>
  <c r="CD96" i="12"/>
  <c r="CE96" i="12"/>
  <c r="CF96" i="12"/>
  <c r="CG96" i="12"/>
  <c r="CH96" i="12"/>
  <c r="CI96" i="12"/>
  <c r="CJ96" i="12"/>
  <c r="CK96" i="12"/>
  <c r="CL96" i="12"/>
  <c r="CM96" i="12"/>
  <c r="CN96" i="12"/>
  <c r="CO96" i="12"/>
  <c r="CP96" i="12"/>
  <c r="CQ96" i="12"/>
  <c r="CR96" i="12"/>
  <c r="CS96" i="12"/>
  <c r="CT96" i="12"/>
  <c r="CU96" i="12"/>
  <c r="CV96" i="12"/>
  <c r="CW96" i="12"/>
  <c r="CX96" i="12"/>
  <c r="CY96" i="12"/>
  <c r="CZ96" i="12"/>
  <c r="DA96" i="12"/>
  <c r="DB96" i="12"/>
  <c r="DC96" i="12"/>
  <c r="DD96" i="12"/>
  <c r="DE96" i="12"/>
  <c r="DF96" i="12"/>
  <c r="DG96" i="12"/>
  <c r="DH96" i="12"/>
  <c r="DI96" i="12"/>
  <c r="E97" i="12"/>
  <c r="F97" i="12"/>
  <c r="G97" i="12"/>
  <c r="H97" i="12"/>
  <c r="I97" i="12"/>
  <c r="J97" i="12"/>
  <c r="K97" i="12"/>
  <c r="L97" i="12"/>
  <c r="M97" i="12"/>
  <c r="N97" i="12"/>
  <c r="O97" i="12"/>
  <c r="P97" i="12"/>
  <c r="Q97" i="12"/>
  <c r="R97" i="12"/>
  <c r="S97" i="12"/>
  <c r="T97" i="12"/>
  <c r="U97" i="12"/>
  <c r="V97" i="12"/>
  <c r="W97" i="12"/>
  <c r="X97" i="12"/>
  <c r="Y97" i="12"/>
  <c r="Z97" i="12"/>
  <c r="AA97" i="12"/>
  <c r="AB97" i="12"/>
  <c r="AC97" i="12"/>
  <c r="AD97" i="12"/>
  <c r="AE97" i="12"/>
  <c r="AF97" i="12"/>
  <c r="AG97" i="12"/>
  <c r="AH97" i="12"/>
  <c r="AI97" i="12"/>
  <c r="AJ97" i="12"/>
  <c r="AK97" i="12"/>
  <c r="AL97" i="12"/>
  <c r="AM97" i="12"/>
  <c r="AN97" i="12"/>
  <c r="AO97" i="12"/>
  <c r="AP97" i="12"/>
  <c r="AQ97" i="12"/>
  <c r="AR97" i="12"/>
  <c r="AS97" i="12"/>
  <c r="AT97" i="12"/>
  <c r="AU97" i="12"/>
  <c r="AV97" i="12"/>
  <c r="AW97" i="12"/>
  <c r="AX97" i="12"/>
  <c r="AY97" i="12"/>
  <c r="AZ97" i="12"/>
  <c r="BA97" i="12"/>
  <c r="BB97" i="12"/>
  <c r="BC97" i="12"/>
  <c r="BD97" i="12"/>
  <c r="BE97" i="12"/>
  <c r="BF97" i="12"/>
  <c r="BG97" i="12"/>
  <c r="BH97" i="12"/>
  <c r="BI97" i="12"/>
  <c r="BJ97" i="12"/>
  <c r="BK97" i="12"/>
  <c r="BL97" i="12"/>
  <c r="BM97" i="12"/>
  <c r="BN97" i="12"/>
  <c r="BO97" i="12"/>
  <c r="BP97" i="12"/>
  <c r="BQ97" i="12"/>
  <c r="BR97" i="12"/>
  <c r="BS97" i="12"/>
  <c r="BT97" i="12"/>
  <c r="BU97" i="12"/>
  <c r="BV97" i="12"/>
  <c r="BW97" i="12"/>
  <c r="BX97" i="12"/>
  <c r="BY97" i="12"/>
  <c r="BZ97" i="12"/>
  <c r="CA97" i="12"/>
  <c r="CB97" i="12"/>
  <c r="CC97" i="12"/>
  <c r="CD97" i="12"/>
  <c r="CE97" i="12"/>
  <c r="CF97" i="12"/>
  <c r="CG97" i="12"/>
  <c r="CH97" i="12"/>
  <c r="CI97" i="12"/>
  <c r="CJ97" i="12"/>
  <c r="CK97" i="12"/>
  <c r="CL97" i="12"/>
  <c r="CM97" i="12"/>
  <c r="CN97" i="12"/>
  <c r="CO97" i="12"/>
  <c r="CP97" i="12"/>
  <c r="CQ97" i="12"/>
  <c r="CR97" i="12"/>
  <c r="CS97" i="12"/>
  <c r="CT97" i="12"/>
  <c r="CU97" i="12"/>
  <c r="CV97" i="12"/>
  <c r="CW97" i="12"/>
  <c r="CX97" i="12"/>
  <c r="CY97" i="12"/>
  <c r="CZ97" i="12"/>
  <c r="DA97" i="12"/>
  <c r="DB97" i="12"/>
  <c r="DC97" i="12"/>
  <c r="DD97" i="12"/>
  <c r="DE97" i="12"/>
  <c r="DF97" i="12"/>
  <c r="DG97" i="12"/>
  <c r="DH97" i="12"/>
  <c r="DI97" i="12"/>
  <c r="E98" i="12"/>
  <c r="F98" i="12"/>
  <c r="G98" i="12"/>
  <c r="H98" i="12"/>
  <c r="I98" i="12"/>
  <c r="J98" i="12"/>
  <c r="K98" i="12"/>
  <c r="L98" i="12"/>
  <c r="M98" i="12"/>
  <c r="N98" i="12"/>
  <c r="O98" i="12"/>
  <c r="P98" i="12"/>
  <c r="Q98" i="12"/>
  <c r="R98" i="12"/>
  <c r="S98" i="12"/>
  <c r="T98" i="12"/>
  <c r="U98" i="12"/>
  <c r="V98" i="12"/>
  <c r="W98" i="12"/>
  <c r="X98" i="12"/>
  <c r="Y98" i="12"/>
  <c r="Z98" i="12"/>
  <c r="AA98" i="12"/>
  <c r="AB98" i="12"/>
  <c r="AC98" i="12"/>
  <c r="AD98" i="12"/>
  <c r="AE98" i="12"/>
  <c r="AF98" i="12"/>
  <c r="AG98" i="12"/>
  <c r="AH98" i="12"/>
  <c r="AI98" i="12"/>
  <c r="AJ98" i="12"/>
  <c r="AK98" i="12"/>
  <c r="AL98" i="12"/>
  <c r="AM98" i="12"/>
  <c r="AN98" i="12"/>
  <c r="AO98" i="12"/>
  <c r="AP98" i="12"/>
  <c r="AQ98" i="12"/>
  <c r="AR98" i="12"/>
  <c r="AS98" i="12"/>
  <c r="AT98" i="12"/>
  <c r="AU98" i="12"/>
  <c r="AV98" i="12"/>
  <c r="AW98" i="12"/>
  <c r="AX98" i="12"/>
  <c r="AY98" i="12"/>
  <c r="AZ98" i="12"/>
  <c r="BA98" i="12"/>
  <c r="BB98" i="12"/>
  <c r="BC98" i="12"/>
  <c r="BD98" i="12"/>
  <c r="BE98" i="12"/>
  <c r="BF98" i="12"/>
  <c r="BG98" i="12"/>
  <c r="BH98" i="12"/>
  <c r="BI98" i="12"/>
  <c r="BJ98" i="12"/>
  <c r="BK98" i="12"/>
  <c r="BL98" i="12"/>
  <c r="BM98" i="12"/>
  <c r="BN98" i="12"/>
  <c r="BO98" i="12"/>
  <c r="BP98" i="12"/>
  <c r="BQ98" i="12"/>
  <c r="BR98" i="12"/>
  <c r="BS98" i="12"/>
  <c r="BT98" i="12"/>
  <c r="BU98" i="12"/>
  <c r="BV98" i="12"/>
  <c r="BW98" i="12"/>
  <c r="BX98" i="12"/>
  <c r="BY98" i="12"/>
  <c r="BZ98" i="12"/>
  <c r="CA98" i="12"/>
  <c r="CB98" i="12"/>
  <c r="CC98" i="12"/>
  <c r="CD98" i="12"/>
  <c r="CE98" i="12"/>
  <c r="CF98" i="12"/>
  <c r="CG98" i="12"/>
  <c r="CH98" i="12"/>
  <c r="CI98" i="12"/>
  <c r="CJ98" i="12"/>
  <c r="CK98" i="12"/>
  <c r="CL98" i="12"/>
  <c r="CM98" i="12"/>
  <c r="CN98" i="12"/>
  <c r="CO98" i="12"/>
  <c r="CP98" i="12"/>
  <c r="CQ98" i="12"/>
  <c r="CR98" i="12"/>
  <c r="CS98" i="12"/>
  <c r="CT98" i="12"/>
  <c r="CU98" i="12"/>
  <c r="CV98" i="12"/>
  <c r="CW98" i="12"/>
  <c r="CX98" i="12"/>
  <c r="CY98" i="12"/>
  <c r="CZ98" i="12"/>
  <c r="DA98" i="12"/>
  <c r="DB98" i="12"/>
  <c r="DC98" i="12"/>
  <c r="DD98" i="12"/>
  <c r="DE98" i="12"/>
  <c r="DF98" i="12"/>
  <c r="DG98" i="12"/>
  <c r="DH98" i="12"/>
  <c r="DI98" i="12"/>
  <c r="E99" i="12"/>
  <c r="F99" i="12"/>
  <c r="G99" i="12"/>
  <c r="H99" i="12"/>
  <c r="I99" i="12"/>
  <c r="J99" i="12"/>
  <c r="K99" i="12"/>
  <c r="L99" i="12"/>
  <c r="M99" i="12"/>
  <c r="N99" i="12"/>
  <c r="O99" i="12"/>
  <c r="P99" i="12"/>
  <c r="Q99" i="12"/>
  <c r="R99" i="12"/>
  <c r="S99" i="12"/>
  <c r="T99" i="12"/>
  <c r="U99" i="12"/>
  <c r="V99" i="12"/>
  <c r="W99" i="12"/>
  <c r="X99" i="12"/>
  <c r="Y99" i="12"/>
  <c r="Z99" i="12"/>
  <c r="AA99" i="12"/>
  <c r="AB99" i="12"/>
  <c r="AC99" i="12"/>
  <c r="AD99" i="12"/>
  <c r="AE99" i="12"/>
  <c r="AF99" i="12"/>
  <c r="AG99" i="12"/>
  <c r="AH99" i="12"/>
  <c r="AI99" i="12"/>
  <c r="AJ99" i="12"/>
  <c r="AK99" i="12"/>
  <c r="AL99" i="12"/>
  <c r="AM99" i="12"/>
  <c r="AN99" i="12"/>
  <c r="AO99" i="12"/>
  <c r="AP99" i="12"/>
  <c r="AQ99" i="12"/>
  <c r="AR99" i="12"/>
  <c r="AS99" i="12"/>
  <c r="AT99" i="12"/>
  <c r="AU99" i="12"/>
  <c r="AV99" i="12"/>
  <c r="AW99" i="12"/>
  <c r="AX99" i="12"/>
  <c r="AY99" i="12"/>
  <c r="AZ99" i="12"/>
  <c r="BA99" i="12"/>
  <c r="BB99" i="12"/>
  <c r="BC99" i="12"/>
  <c r="BD99" i="12"/>
  <c r="BE99" i="12"/>
  <c r="BF99" i="12"/>
  <c r="BG99" i="12"/>
  <c r="BH99" i="12"/>
  <c r="BI99" i="12"/>
  <c r="BJ99" i="12"/>
  <c r="BK99" i="12"/>
  <c r="BL99" i="12"/>
  <c r="BM99" i="12"/>
  <c r="BN99" i="12"/>
  <c r="BO99" i="12"/>
  <c r="BP99" i="12"/>
  <c r="BQ99" i="12"/>
  <c r="BR99" i="12"/>
  <c r="BS99" i="12"/>
  <c r="BT99" i="12"/>
  <c r="BU99" i="12"/>
  <c r="BV99" i="12"/>
  <c r="BW99" i="12"/>
  <c r="BX99" i="12"/>
  <c r="BY99" i="12"/>
  <c r="BZ99" i="12"/>
  <c r="CA99" i="12"/>
  <c r="CB99" i="12"/>
  <c r="CC99" i="12"/>
  <c r="CD99" i="12"/>
  <c r="CE99" i="12"/>
  <c r="CF99" i="12"/>
  <c r="CG99" i="12"/>
  <c r="CH99" i="12"/>
  <c r="CI99" i="12"/>
  <c r="CJ99" i="12"/>
  <c r="CK99" i="12"/>
  <c r="CL99" i="12"/>
  <c r="CM99" i="12"/>
  <c r="CN99" i="12"/>
  <c r="CO99" i="12"/>
  <c r="CP99" i="12"/>
  <c r="CQ99" i="12"/>
  <c r="CR99" i="12"/>
  <c r="CS99" i="12"/>
  <c r="CT99" i="12"/>
  <c r="CU99" i="12"/>
  <c r="CV99" i="12"/>
  <c r="CW99" i="12"/>
  <c r="CX99" i="12"/>
  <c r="CY99" i="12"/>
  <c r="CZ99" i="12"/>
  <c r="DA99" i="12"/>
  <c r="DB99" i="12"/>
  <c r="DC99" i="12"/>
  <c r="DD99" i="12"/>
  <c r="DE99" i="12"/>
  <c r="DF99" i="12"/>
  <c r="DG99" i="12"/>
  <c r="DH99" i="12"/>
  <c r="DI99" i="12"/>
  <c r="E100" i="12"/>
  <c r="F100" i="12"/>
  <c r="G100" i="12"/>
  <c r="H100" i="12"/>
  <c r="I100" i="12"/>
  <c r="J100" i="12"/>
  <c r="K100" i="12"/>
  <c r="L100" i="12"/>
  <c r="M100" i="12"/>
  <c r="N100" i="12"/>
  <c r="O100" i="12"/>
  <c r="P100" i="12"/>
  <c r="Q100" i="12"/>
  <c r="R100" i="12"/>
  <c r="S100" i="12"/>
  <c r="T100" i="12"/>
  <c r="U100" i="12"/>
  <c r="V100" i="12"/>
  <c r="W100" i="12"/>
  <c r="X100" i="12"/>
  <c r="Y100" i="12"/>
  <c r="Z100" i="12"/>
  <c r="AA100" i="12"/>
  <c r="AB100" i="12"/>
  <c r="AC100" i="12"/>
  <c r="AD100" i="12"/>
  <c r="AE100" i="12"/>
  <c r="AF100" i="12"/>
  <c r="AG100" i="12"/>
  <c r="AH100" i="12"/>
  <c r="AI100" i="12"/>
  <c r="AJ100" i="12"/>
  <c r="AK100" i="12"/>
  <c r="AL100" i="12"/>
  <c r="AM100" i="12"/>
  <c r="AN100" i="12"/>
  <c r="AO100" i="12"/>
  <c r="AP100" i="12"/>
  <c r="AQ100" i="12"/>
  <c r="AR100" i="12"/>
  <c r="AS100" i="12"/>
  <c r="AT100" i="12"/>
  <c r="AU100" i="12"/>
  <c r="AV100" i="12"/>
  <c r="AW100" i="12"/>
  <c r="AX100" i="12"/>
  <c r="AY100" i="12"/>
  <c r="AZ100" i="12"/>
  <c r="BA100" i="12"/>
  <c r="BB100" i="12"/>
  <c r="BC100" i="12"/>
  <c r="BD100" i="12"/>
  <c r="BE100" i="12"/>
  <c r="BF100" i="12"/>
  <c r="BG100" i="12"/>
  <c r="BH100" i="12"/>
  <c r="BI100" i="12"/>
  <c r="BJ100" i="12"/>
  <c r="BK100" i="12"/>
  <c r="BL100" i="12"/>
  <c r="BM100" i="12"/>
  <c r="BN100" i="12"/>
  <c r="BO100" i="12"/>
  <c r="BP100" i="12"/>
  <c r="BQ100" i="12"/>
  <c r="BR100" i="12"/>
  <c r="BS100" i="12"/>
  <c r="BT100" i="12"/>
  <c r="BU100" i="12"/>
  <c r="BV100" i="12"/>
  <c r="BW100" i="12"/>
  <c r="BX100" i="12"/>
  <c r="BY100" i="12"/>
  <c r="BZ100" i="12"/>
  <c r="CA100" i="12"/>
  <c r="CB100" i="12"/>
  <c r="CC100" i="12"/>
  <c r="CD100" i="12"/>
  <c r="CE100" i="12"/>
  <c r="CF100" i="12"/>
  <c r="CG100" i="12"/>
  <c r="CH100" i="12"/>
  <c r="CI100" i="12"/>
  <c r="CJ100" i="12"/>
  <c r="CK100" i="12"/>
  <c r="CL100" i="12"/>
  <c r="CM100" i="12"/>
  <c r="CN100" i="12"/>
  <c r="CO100" i="12"/>
  <c r="CP100" i="12"/>
  <c r="CQ100" i="12"/>
  <c r="CR100" i="12"/>
  <c r="CS100" i="12"/>
  <c r="CT100" i="12"/>
  <c r="CU100" i="12"/>
  <c r="CV100" i="12"/>
  <c r="CW100" i="12"/>
  <c r="CX100" i="12"/>
  <c r="CY100" i="12"/>
  <c r="CZ100" i="12"/>
  <c r="DA100" i="12"/>
  <c r="DB100" i="12"/>
  <c r="DC100" i="12"/>
  <c r="DD100" i="12"/>
  <c r="DE100" i="12"/>
  <c r="DF100" i="12"/>
  <c r="DG100" i="12"/>
  <c r="DH100" i="12"/>
  <c r="DI100" i="12"/>
  <c r="E101" i="12"/>
  <c r="F101" i="12"/>
  <c r="G101" i="12"/>
  <c r="H101" i="12"/>
  <c r="I101" i="12"/>
  <c r="J101" i="12"/>
  <c r="K101" i="12"/>
  <c r="L101" i="12"/>
  <c r="M101" i="12"/>
  <c r="N101" i="12"/>
  <c r="O101" i="12"/>
  <c r="P101" i="12"/>
  <c r="Q101" i="12"/>
  <c r="R101" i="12"/>
  <c r="S101" i="12"/>
  <c r="T101" i="12"/>
  <c r="U101" i="12"/>
  <c r="V101" i="12"/>
  <c r="W101" i="12"/>
  <c r="X101" i="12"/>
  <c r="Y101" i="12"/>
  <c r="Z101" i="12"/>
  <c r="AA101" i="12"/>
  <c r="AB101" i="12"/>
  <c r="AC101" i="12"/>
  <c r="AD101" i="12"/>
  <c r="AE101" i="12"/>
  <c r="AF101" i="12"/>
  <c r="AG101" i="12"/>
  <c r="AH101" i="12"/>
  <c r="AI101" i="12"/>
  <c r="AJ101" i="12"/>
  <c r="AK101" i="12"/>
  <c r="AL101" i="12"/>
  <c r="AM101" i="12"/>
  <c r="AN101" i="12"/>
  <c r="AO101" i="12"/>
  <c r="AP101" i="12"/>
  <c r="AQ101" i="12"/>
  <c r="AR101" i="12"/>
  <c r="AS101" i="12"/>
  <c r="AT101" i="12"/>
  <c r="AU101" i="12"/>
  <c r="AV101" i="12"/>
  <c r="AW101" i="12"/>
  <c r="AX101" i="12"/>
  <c r="AY101" i="12"/>
  <c r="AZ101" i="12"/>
  <c r="BA101" i="12"/>
  <c r="BB101" i="12"/>
  <c r="BC101" i="12"/>
  <c r="BD101" i="12"/>
  <c r="BE101" i="12"/>
  <c r="BF101" i="12"/>
  <c r="BG101" i="12"/>
  <c r="BH101" i="12"/>
  <c r="BI101" i="12"/>
  <c r="BJ101" i="12"/>
  <c r="BK101" i="12"/>
  <c r="BL101" i="12"/>
  <c r="BM101" i="12"/>
  <c r="BN101" i="12"/>
  <c r="BO101" i="12"/>
  <c r="BP101" i="12"/>
  <c r="BQ101" i="12"/>
  <c r="BR101" i="12"/>
  <c r="BS101" i="12"/>
  <c r="BT101" i="12"/>
  <c r="BU101" i="12"/>
  <c r="BV101" i="12"/>
  <c r="BW101" i="12"/>
  <c r="BX101" i="12"/>
  <c r="BY101" i="12"/>
  <c r="BZ101" i="12"/>
  <c r="CA101" i="12"/>
  <c r="CB101" i="12"/>
  <c r="CC101" i="12"/>
  <c r="CD101" i="12"/>
  <c r="CE101" i="12"/>
  <c r="CF101" i="12"/>
  <c r="CG101" i="12"/>
  <c r="CH101" i="12"/>
  <c r="CI101" i="12"/>
  <c r="CJ101" i="12"/>
  <c r="CK101" i="12"/>
  <c r="CL101" i="12"/>
  <c r="CM101" i="12"/>
  <c r="CN101" i="12"/>
  <c r="CO101" i="12"/>
  <c r="CP101" i="12"/>
  <c r="CQ101" i="12"/>
  <c r="CR101" i="12"/>
  <c r="CS101" i="12"/>
  <c r="CT101" i="12"/>
  <c r="CU101" i="12"/>
  <c r="CV101" i="12"/>
  <c r="CW101" i="12"/>
  <c r="CX101" i="12"/>
  <c r="CY101" i="12"/>
  <c r="CZ101" i="12"/>
  <c r="DA101" i="12"/>
  <c r="DB101" i="12"/>
  <c r="DC101" i="12"/>
  <c r="DD101" i="12"/>
  <c r="DE101" i="12"/>
  <c r="DF101" i="12"/>
  <c r="DG101" i="12"/>
  <c r="DH101" i="12"/>
  <c r="DI101" i="12"/>
  <c r="E102" i="12"/>
  <c r="F102" i="12"/>
  <c r="G102" i="12"/>
  <c r="H102" i="12"/>
  <c r="I102" i="12"/>
  <c r="J102" i="12"/>
  <c r="K102" i="12"/>
  <c r="L102" i="12"/>
  <c r="M102" i="12"/>
  <c r="N102" i="12"/>
  <c r="O102" i="12"/>
  <c r="P102" i="12"/>
  <c r="Q102" i="12"/>
  <c r="R102" i="12"/>
  <c r="S102" i="12"/>
  <c r="T102" i="12"/>
  <c r="U102" i="12"/>
  <c r="V102" i="12"/>
  <c r="W102" i="12"/>
  <c r="X102" i="12"/>
  <c r="Y102" i="12"/>
  <c r="Z102" i="12"/>
  <c r="AA102" i="12"/>
  <c r="AB102" i="12"/>
  <c r="AC102" i="12"/>
  <c r="AD102" i="12"/>
  <c r="AE102" i="12"/>
  <c r="AF102" i="12"/>
  <c r="AG102" i="12"/>
  <c r="AH102" i="12"/>
  <c r="AI102" i="12"/>
  <c r="AJ102" i="12"/>
  <c r="AK102" i="12"/>
  <c r="AL102" i="12"/>
  <c r="AM102" i="12"/>
  <c r="AN102" i="12"/>
  <c r="AO102" i="12"/>
  <c r="AP102" i="12"/>
  <c r="AQ102" i="12"/>
  <c r="AR102" i="12"/>
  <c r="AS102" i="12"/>
  <c r="AT102" i="12"/>
  <c r="AU102" i="12"/>
  <c r="AV102" i="12"/>
  <c r="AW102" i="12"/>
  <c r="AX102" i="12"/>
  <c r="AY102" i="12"/>
  <c r="AZ102" i="12"/>
  <c r="BA102" i="12"/>
  <c r="BB102" i="12"/>
  <c r="BC102" i="12"/>
  <c r="BD102" i="12"/>
  <c r="BE102" i="12"/>
  <c r="BF102" i="12"/>
  <c r="BG102" i="12"/>
  <c r="BH102" i="12"/>
  <c r="BI102" i="12"/>
  <c r="BJ102" i="12"/>
  <c r="BK102" i="12"/>
  <c r="BL102" i="12"/>
  <c r="BM102" i="12"/>
  <c r="BN102" i="12"/>
  <c r="BO102" i="12"/>
  <c r="BP102" i="12"/>
  <c r="BQ102" i="12"/>
  <c r="BR102" i="12"/>
  <c r="BS102" i="12"/>
  <c r="BT102" i="12"/>
  <c r="BU102" i="12"/>
  <c r="BV102" i="12"/>
  <c r="BW102" i="12"/>
  <c r="BX102" i="12"/>
  <c r="BY102" i="12"/>
  <c r="BZ102" i="12"/>
  <c r="CA102" i="12"/>
  <c r="CB102" i="12"/>
  <c r="CC102" i="12"/>
  <c r="CD102" i="12"/>
  <c r="CE102" i="12"/>
  <c r="CF102" i="12"/>
  <c r="CG102" i="12"/>
  <c r="CH102" i="12"/>
  <c r="CI102" i="12"/>
  <c r="CJ102" i="12"/>
  <c r="CK102" i="12"/>
  <c r="CL102" i="12"/>
  <c r="CM102" i="12"/>
  <c r="CN102" i="12"/>
  <c r="CO102" i="12"/>
  <c r="CP102" i="12"/>
  <c r="CQ102" i="12"/>
  <c r="CR102" i="12"/>
  <c r="CS102" i="12"/>
  <c r="CT102" i="12"/>
  <c r="CU102" i="12"/>
  <c r="CV102" i="12"/>
  <c r="CW102" i="12"/>
  <c r="CX102" i="12"/>
  <c r="CY102" i="12"/>
  <c r="CZ102" i="12"/>
  <c r="DA102" i="12"/>
  <c r="DB102" i="12"/>
  <c r="DC102" i="12"/>
  <c r="DD102" i="12"/>
  <c r="DE102" i="12"/>
  <c r="DF102" i="12"/>
  <c r="DG102" i="12"/>
  <c r="DH102" i="12"/>
  <c r="DI102" i="12"/>
  <c r="E103" i="12"/>
  <c r="F103" i="12"/>
  <c r="G103" i="12"/>
  <c r="H103" i="12"/>
  <c r="I103" i="12"/>
  <c r="J103" i="12"/>
  <c r="K103" i="12"/>
  <c r="L103" i="12"/>
  <c r="M103" i="12"/>
  <c r="N103" i="12"/>
  <c r="O103" i="12"/>
  <c r="P103" i="12"/>
  <c r="Q103" i="12"/>
  <c r="R103" i="12"/>
  <c r="S103" i="12"/>
  <c r="T103" i="12"/>
  <c r="U103" i="12"/>
  <c r="V103" i="12"/>
  <c r="W103" i="12"/>
  <c r="X103" i="12"/>
  <c r="Y103" i="12"/>
  <c r="Z103" i="12"/>
  <c r="AA103" i="12"/>
  <c r="AB103" i="12"/>
  <c r="AC103" i="12"/>
  <c r="AD103" i="12"/>
  <c r="AE103" i="12"/>
  <c r="AF103" i="12"/>
  <c r="AG103" i="12"/>
  <c r="AH103" i="12"/>
  <c r="AI103" i="12"/>
  <c r="AJ103" i="12"/>
  <c r="AK103" i="12"/>
  <c r="AL103" i="12"/>
  <c r="AM103" i="12"/>
  <c r="AN103" i="12"/>
  <c r="AO103" i="12"/>
  <c r="AP103" i="12"/>
  <c r="AQ103" i="12"/>
  <c r="AR103" i="12"/>
  <c r="AS103" i="12"/>
  <c r="AT103" i="12"/>
  <c r="AU103" i="12"/>
  <c r="AV103" i="12"/>
  <c r="AW103" i="12"/>
  <c r="AX103" i="12"/>
  <c r="AY103" i="12"/>
  <c r="AZ103" i="12"/>
  <c r="BA103" i="12"/>
  <c r="BB103" i="12"/>
  <c r="BC103" i="12"/>
  <c r="BD103" i="12"/>
  <c r="BE103" i="12"/>
  <c r="BF103" i="12"/>
  <c r="BG103" i="12"/>
  <c r="BH103" i="12"/>
  <c r="BI103" i="12"/>
  <c r="BJ103" i="12"/>
  <c r="BK103" i="12"/>
  <c r="BL103" i="12"/>
  <c r="BM103" i="12"/>
  <c r="BN103" i="12"/>
  <c r="BO103" i="12"/>
  <c r="BP103" i="12"/>
  <c r="BQ103" i="12"/>
  <c r="BR103" i="12"/>
  <c r="BS103" i="12"/>
  <c r="BT103" i="12"/>
  <c r="BU103" i="12"/>
  <c r="BV103" i="12"/>
  <c r="BW103" i="12"/>
  <c r="BX103" i="12"/>
  <c r="BY103" i="12"/>
  <c r="BZ103" i="12"/>
  <c r="CA103" i="12"/>
  <c r="CB103" i="12"/>
  <c r="CC103" i="12"/>
  <c r="CD103" i="12"/>
  <c r="CE103" i="12"/>
  <c r="CF103" i="12"/>
  <c r="CG103" i="12"/>
  <c r="CH103" i="12"/>
  <c r="CI103" i="12"/>
  <c r="CJ103" i="12"/>
  <c r="CK103" i="12"/>
  <c r="CL103" i="12"/>
  <c r="CM103" i="12"/>
  <c r="CN103" i="12"/>
  <c r="CO103" i="12"/>
  <c r="CP103" i="12"/>
  <c r="CQ103" i="12"/>
  <c r="CR103" i="12"/>
  <c r="CS103" i="12"/>
  <c r="CT103" i="12"/>
  <c r="CU103" i="12"/>
  <c r="CV103" i="12"/>
  <c r="CW103" i="12"/>
  <c r="CX103" i="12"/>
  <c r="CY103" i="12"/>
  <c r="CZ103" i="12"/>
  <c r="DA103" i="12"/>
  <c r="DB103" i="12"/>
  <c r="DC103" i="12"/>
  <c r="DD103" i="12"/>
  <c r="DE103" i="12"/>
  <c r="DF103" i="12"/>
  <c r="DG103" i="12"/>
  <c r="DH103" i="12"/>
  <c r="DI103" i="12"/>
  <c r="E104" i="12"/>
  <c r="F104" i="12"/>
  <c r="G104" i="12"/>
  <c r="H104" i="12"/>
  <c r="I104" i="12"/>
  <c r="J104" i="12"/>
  <c r="K104" i="12"/>
  <c r="L104" i="12"/>
  <c r="M104" i="12"/>
  <c r="N104" i="12"/>
  <c r="O104" i="12"/>
  <c r="P104" i="12"/>
  <c r="Q104" i="12"/>
  <c r="R104" i="12"/>
  <c r="S104" i="12"/>
  <c r="T104" i="12"/>
  <c r="U104" i="12"/>
  <c r="V104" i="12"/>
  <c r="W104" i="12"/>
  <c r="X104" i="12"/>
  <c r="Y104" i="12"/>
  <c r="Z104" i="12"/>
  <c r="AA104" i="12"/>
  <c r="AB104" i="12"/>
  <c r="AC104" i="12"/>
  <c r="AD104" i="12"/>
  <c r="AE104" i="12"/>
  <c r="AF104" i="12"/>
  <c r="AG104" i="12"/>
  <c r="AH104" i="12"/>
  <c r="AI104" i="12"/>
  <c r="AJ104" i="12"/>
  <c r="AK104" i="12"/>
  <c r="AL104" i="12"/>
  <c r="AM104" i="12"/>
  <c r="AN104" i="12"/>
  <c r="AO104" i="12"/>
  <c r="AP104" i="12"/>
  <c r="AQ104" i="12"/>
  <c r="AR104" i="12"/>
  <c r="AS104" i="12"/>
  <c r="AT104" i="12"/>
  <c r="AU104" i="12"/>
  <c r="AV104" i="12"/>
  <c r="AW104" i="12"/>
  <c r="AX104" i="12"/>
  <c r="AY104" i="12"/>
  <c r="AZ104" i="12"/>
  <c r="BA104" i="12"/>
  <c r="BB104" i="12"/>
  <c r="BC104" i="12"/>
  <c r="BD104" i="12"/>
  <c r="BE104" i="12"/>
  <c r="BF104" i="12"/>
  <c r="BG104" i="12"/>
  <c r="BH104" i="12"/>
  <c r="BI104" i="12"/>
  <c r="BJ104" i="12"/>
  <c r="BK104" i="12"/>
  <c r="BL104" i="12"/>
  <c r="BM104" i="12"/>
  <c r="BN104" i="12"/>
  <c r="BO104" i="12"/>
  <c r="BP104" i="12"/>
  <c r="BQ104" i="12"/>
  <c r="BR104" i="12"/>
  <c r="BS104" i="12"/>
  <c r="BT104" i="12"/>
  <c r="BU104" i="12"/>
  <c r="BV104" i="12"/>
  <c r="BW104" i="12"/>
  <c r="BX104" i="12"/>
  <c r="BY104" i="12"/>
  <c r="BZ104" i="12"/>
  <c r="CA104" i="12"/>
  <c r="CB104" i="12"/>
  <c r="CC104" i="12"/>
  <c r="CD104" i="12"/>
  <c r="CE104" i="12"/>
  <c r="CF104" i="12"/>
  <c r="CG104" i="12"/>
  <c r="CH104" i="12"/>
  <c r="CI104" i="12"/>
  <c r="CJ104" i="12"/>
  <c r="CK104" i="12"/>
  <c r="CL104" i="12"/>
  <c r="CM104" i="12"/>
  <c r="CN104" i="12"/>
  <c r="CO104" i="12"/>
  <c r="CP104" i="12"/>
  <c r="CQ104" i="12"/>
  <c r="CR104" i="12"/>
  <c r="CS104" i="12"/>
  <c r="CT104" i="12"/>
  <c r="CU104" i="12"/>
  <c r="CV104" i="12"/>
  <c r="CW104" i="12"/>
  <c r="CX104" i="12"/>
  <c r="CY104" i="12"/>
  <c r="CZ104" i="12"/>
  <c r="DA104" i="12"/>
  <c r="DB104" i="12"/>
  <c r="DC104" i="12"/>
  <c r="DD104" i="12"/>
  <c r="DE104" i="12"/>
  <c r="DF104" i="12"/>
  <c r="DG104" i="12"/>
  <c r="DH104" i="12"/>
  <c r="DI104" i="12"/>
  <c r="E105" i="12"/>
  <c r="F105" i="12"/>
  <c r="G105" i="12"/>
  <c r="H105" i="12"/>
  <c r="I105" i="12"/>
  <c r="J105" i="12"/>
  <c r="K105" i="12"/>
  <c r="L105" i="12"/>
  <c r="M105" i="12"/>
  <c r="N105" i="12"/>
  <c r="O105" i="12"/>
  <c r="P105" i="12"/>
  <c r="Q105" i="12"/>
  <c r="R105" i="12"/>
  <c r="S105" i="12"/>
  <c r="T105" i="12"/>
  <c r="U105" i="12"/>
  <c r="V105" i="12"/>
  <c r="W105" i="12"/>
  <c r="X105" i="12"/>
  <c r="Y105" i="12"/>
  <c r="Z105" i="12"/>
  <c r="AA105" i="12"/>
  <c r="AB105" i="12"/>
  <c r="AC105" i="12"/>
  <c r="AD105" i="12"/>
  <c r="AE105" i="12"/>
  <c r="AF105" i="12"/>
  <c r="AG105" i="12"/>
  <c r="AH105" i="12"/>
  <c r="AI105" i="12"/>
  <c r="AJ105" i="12"/>
  <c r="AK105" i="12"/>
  <c r="AL105" i="12"/>
  <c r="AM105" i="12"/>
  <c r="AN105" i="12"/>
  <c r="AO105" i="12"/>
  <c r="AP105" i="12"/>
  <c r="AQ105" i="12"/>
  <c r="AR105" i="12"/>
  <c r="AS105" i="12"/>
  <c r="AT105" i="12"/>
  <c r="AU105" i="12"/>
  <c r="AV105" i="12"/>
  <c r="AW105" i="12"/>
  <c r="AX105" i="12"/>
  <c r="AY105" i="12"/>
  <c r="AZ105" i="12"/>
  <c r="BA105" i="12"/>
  <c r="BB105" i="12"/>
  <c r="BC105" i="12"/>
  <c r="BD105" i="12"/>
  <c r="BE105" i="12"/>
  <c r="BF105" i="12"/>
  <c r="BG105" i="12"/>
  <c r="BH105" i="12"/>
  <c r="BI105" i="12"/>
  <c r="BJ105" i="12"/>
  <c r="BK105" i="12"/>
  <c r="BL105" i="12"/>
  <c r="BM105" i="12"/>
  <c r="BN105" i="12"/>
  <c r="BO105" i="12"/>
  <c r="BP105" i="12"/>
  <c r="BQ105" i="12"/>
  <c r="BR105" i="12"/>
  <c r="BS105" i="12"/>
  <c r="BT105" i="12"/>
  <c r="BU105" i="12"/>
  <c r="BV105" i="12"/>
  <c r="BW105" i="12"/>
  <c r="BX105" i="12"/>
  <c r="BY105" i="12"/>
  <c r="BZ105" i="12"/>
  <c r="CA105" i="12"/>
  <c r="CB105" i="12"/>
  <c r="CC105" i="12"/>
  <c r="CD105" i="12"/>
  <c r="CE105" i="12"/>
  <c r="CF105" i="12"/>
  <c r="CG105" i="12"/>
  <c r="CH105" i="12"/>
  <c r="CI105" i="12"/>
  <c r="CJ105" i="12"/>
  <c r="CK105" i="12"/>
  <c r="CL105" i="12"/>
  <c r="CM105" i="12"/>
  <c r="CN105" i="12"/>
  <c r="CO105" i="12"/>
  <c r="CP105" i="12"/>
  <c r="CQ105" i="12"/>
  <c r="CR105" i="12"/>
  <c r="CS105" i="12"/>
  <c r="CT105" i="12"/>
  <c r="CU105" i="12"/>
  <c r="CV105" i="12"/>
  <c r="CW105" i="12"/>
  <c r="CX105" i="12"/>
  <c r="CY105" i="12"/>
  <c r="CZ105" i="12"/>
  <c r="DA105" i="12"/>
  <c r="DB105" i="12"/>
  <c r="DC105" i="12"/>
  <c r="DD105" i="12"/>
  <c r="DE105" i="12"/>
  <c r="DF105" i="12"/>
  <c r="DG105" i="12"/>
  <c r="DH105" i="12"/>
  <c r="DI105" i="12"/>
  <c r="E106" i="12"/>
  <c r="F106" i="12"/>
  <c r="G106" i="12"/>
  <c r="H106" i="12"/>
  <c r="I106" i="12"/>
  <c r="J106" i="12"/>
  <c r="K106" i="12"/>
  <c r="L106" i="12"/>
  <c r="M106" i="12"/>
  <c r="N106" i="12"/>
  <c r="O106" i="12"/>
  <c r="P106" i="12"/>
  <c r="Q106" i="12"/>
  <c r="R106" i="12"/>
  <c r="S106" i="12"/>
  <c r="T106" i="12"/>
  <c r="U106" i="12"/>
  <c r="V106" i="12"/>
  <c r="W106" i="12"/>
  <c r="X106" i="12"/>
  <c r="Y106" i="12"/>
  <c r="Z106" i="12"/>
  <c r="AA106" i="12"/>
  <c r="AB106" i="12"/>
  <c r="AC106" i="12"/>
  <c r="AD106" i="12"/>
  <c r="AE106" i="12"/>
  <c r="AF106" i="12"/>
  <c r="AG106" i="12"/>
  <c r="AH106" i="12"/>
  <c r="AI106" i="12"/>
  <c r="AJ106" i="12"/>
  <c r="AK106" i="12"/>
  <c r="AL106" i="12"/>
  <c r="AM106" i="12"/>
  <c r="AN106" i="12"/>
  <c r="AO106" i="12"/>
  <c r="AP106" i="12"/>
  <c r="AQ106" i="12"/>
  <c r="AR106" i="12"/>
  <c r="AS106" i="12"/>
  <c r="AT106" i="12"/>
  <c r="AU106" i="12"/>
  <c r="AV106" i="12"/>
  <c r="AW106" i="12"/>
  <c r="AX106" i="12"/>
  <c r="AY106" i="12"/>
  <c r="AZ106" i="12"/>
  <c r="BA106" i="12"/>
  <c r="BB106" i="12"/>
  <c r="BC106" i="12"/>
  <c r="BD106" i="12"/>
  <c r="BE106" i="12"/>
  <c r="BF106" i="12"/>
  <c r="BG106" i="12"/>
  <c r="BH106" i="12"/>
  <c r="BI106" i="12"/>
  <c r="BJ106" i="12"/>
  <c r="BK106" i="12"/>
  <c r="BL106" i="12"/>
  <c r="BM106" i="12"/>
  <c r="BN106" i="12"/>
  <c r="BO106" i="12"/>
  <c r="BP106" i="12"/>
  <c r="BQ106" i="12"/>
  <c r="BR106" i="12"/>
  <c r="BS106" i="12"/>
  <c r="BT106" i="12"/>
  <c r="BU106" i="12"/>
  <c r="BV106" i="12"/>
  <c r="BW106" i="12"/>
  <c r="BX106" i="12"/>
  <c r="BY106" i="12"/>
  <c r="BZ106" i="12"/>
  <c r="CA106" i="12"/>
  <c r="CB106" i="12"/>
  <c r="CC106" i="12"/>
  <c r="CD106" i="12"/>
  <c r="CE106" i="12"/>
  <c r="CF106" i="12"/>
  <c r="CG106" i="12"/>
  <c r="CH106" i="12"/>
  <c r="CI106" i="12"/>
  <c r="CJ106" i="12"/>
  <c r="CK106" i="12"/>
  <c r="CL106" i="12"/>
  <c r="CM106" i="12"/>
  <c r="CN106" i="12"/>
  <c r="CO106" i="12"/>
  <c r="CP106" i="12"/>
  <c r="CQ106" i="12"/>
  <c r="CR106" i="12"/>
  <c r="CS106" i="12"/>
  <c r="CT106" i="12"/>
  <c r="CU106" i="12"/>
  <c r="CV106" i="12"/>
  <c r="CW106" i="12"/>
  <c r="CX106" i="12"/>
  <c r="CY106" i="12"/>
  <c r="CZ106" i="12"/>
  <c r="DA106" i="12"/>
  <c r="DB106" i="12"/>
  <c r="DC106" i="12"/>
  <c r="DD106" i="12"/>
  <c r="DE106" i="12"/>
  <c r="DF106" i="12"/>
  <c r="DG106" i="12"/>
  <c r="DH106" i="12"/>
  <c r="DI106" i="12"/>
  <c r="E107" i="12"/>
  <c r="F107" i="12"/>
  <c r="G107" i="12"/>
  <c r="H107" i="12"/>
  <c r="I107" i="12"/>
  <c r="J107" i="12"/>
  <c r="K107" i="12"/>
  <c r="L107" i="12"/>
  <c r="M107" i="12"/>
  <c r="N107" i="12"/>
  <c r="O107" i="12"/>
  <c r="P107" i="12"/>
  <c r="Q107" i="12"/>
  <c r="R107" i="12"/>
  <c r="S107" i="12"/>
  <c r="T107" i="12"/>
  <c r="U107" i="12"/>
  <c r="V107" i="12"/>
  <c r="W107" i="12"/>
  <c r="X107" i="12"/>
  <c r="Y107" i="12"/>
  <c r="Z107" i="12"/>
  <c r="AA107" i="12"/>
  <c r="AB107" i="12"/>
  <c r="AC107" i="12"/>
  <c r="AD107" i="12"/>
  <c r="AE107" i="12"/>
  <c r="AF107" i="12"/>
  <c r="AG107" i="12"/>
  <c r="AH107" i="12"/>
  <c r="AI107" i="12"/>
  <c r="AJ107" i="12"/>
  <c r="AK107" i="12"/>
  <c r="AL107" i="12"/>
  <c r="AM107" i="12"/>
  <c r="AN107" i="12"/>
  <c r="AO107" i="12"/>
  <c r="AP107" i="12"/>
  <c r="AQ107" i="12"/>
  <c r="AR107" i="12"/>
  <c r="AS107" i="12"/>
  <c r="AT107" i="12"/>
  <c r="AU107" i="12"/>
  <c r="AV107" i="12"/>
  <c r="AW107" i="12"/>
  <c r="AX107" i="12"/>
  <c r="AY107" i="12"/>
  <c r="AZ107" i="12"/>
  <c r="BA107" i="12"/>
  <c r="BB107" i="12"/>
  <c r="BC107" i="12"/>
  <c r="BD107" i="12"/>
  <c r="BE107" i="12"/>
  <c r="BF107" i="12"/>
  <c r="BG107" i="12"/>
  <c r="BH107" i="12"/>
  <c r="BI107" i="12"/>
  <c r="BJ107" i="12"/>
  <c r="BK107" i="12"/>
  <c r="BL107" i="12"/>
  <c r="BM107" i="12"/>
  <c r="BN107" i="12"/>
  <c r="BO107" i="12"/>
  <c r="BP107" i="12"/>
  <c r="BQ107" i="12"/>
  <c r="BR107" i="12"/>
  <c r="BS107" i="12"/>
  <c r="BT107" i="12"/>
  <c r="BU107" i="12"/>
  <c r="BV107" i="12"/>
  <c r="BW107" i="12"/>
  <c r="BX107" i="12"/>
  <c r="BY107" i="12"/>
  <c r="BZ107" i="12"/>
  <c r="CA107" i="12"/>
  <c r="CB107" i="12"/>
  <c r="CC107" i="12"/>
  <c r="CD107" i="12"/>
  <c r="CE107" i="12"/>
  <c r="CF107" i="12"/>
  <c r="CG107" i="12"/>
  <c r="CH107" i="12"/>
  <c r="CI107" i="12"/>
  <c r="CJ107" i="12"/>
  <c r="CK107" i="12"/>
  <c r="CL107" i="12"/>
  <c r="CM107" i="12"/>
  <c r="CN107" i="12"/>
  <c r="CO107" i="12"/>
  <c r="CP107" i="12"/>
  <c r="CQ107" i="12"/>
  <c r="CR107" i="12"/>
  <c r="CS107" i="12"/>
  <c r="CT107" i="12"/>
  <c r="CU107" i="12"/>
  <c r="CV107" i="12"/>
  <c r="CW107" i="12"/>
  <c r="CX107" i="12"/>
  <c r="CY107" i="12"/>
  <c r="CZ107" i="12"/>
  <c r="DA107" i="12"/>
  <c r="DB107" i="12"/>
  <c r="DC107" i="12"/>
  <c r="DD107" i="12"/>
  <c r="DE107" i="12"/>
  <c r="DF107" i="12"/>
  <c r="DG107" i="12"/>
  <c r="DH107" i="12"/>
  <c r="DI107" i="12"/>
  <c r="E108" i="12"/>
  <c r="F108" i="12"/>
  <c r="G108" i="12"/>
  <c r="H108" i="12"/>
  <c r="I108" i="12"/>
  <c r="J108" i="12"/>
  <c r="K108" i="12"/>
  <c r="L108" i="12"/>
  <c r="M108" i="12"/>
  <c r="N108" i="12"/>
  <c r="O108" i="12"/>
  <c r="P108" i="12"/>
  <c r="Q108" i="12"/>
  <c r="R108" i="12"/>
  <c r="S108" i="12"/>
  <c r="T108" i="12"/>
  <c r="U108" i="12"/>
  <c r="V108" i="12"/>
  <c r="W108" i="12"/>
  <c r="X108" i="12"/>
  <c r="Y108" i="12"/>
  <c r="Z108" i="12"/>
  <c r="AA108" i="12"/>
  <c r="AB108" i="12"/>
  <c r="AC108" i="12"/>
  <c r="AD108" i="12"/>
  <c r="AE108" i="12"/>
  <c r="AF108" i="12"/>
  <c r="AG108" i="12"/>
  <c r="AH108" i="12"/>
  <c r="AI108" i="12"/>
  <c r="AJ108" i="12"/>
  <c r="AK108" i="12"/>
  <c r="AL108" i="12"/>
  <c r="AM108" i="12"/>
  <c r="AN108" i="12"/>
  <c r="AO108" i="12"/>
  <c r="AP108" i="12"/>
  <c r="AQ108" i="12"/>
  <c r="AR108" i="12"/>
  <c r="AS108" i="12"/>
  <c r="AT108" i="12"/>
  <c r="AU108" i="12"/>
  <c r="AV108" i="12"/>
  <c r="AW108" i="12"/>
  <c r="AX108" i="12"/>
  <c r="AY108" i="12"/>
  <c r="AZ108" i="12"/>
  <c r="BA108" i="12"/>
  <c r="BB108" i="12"/>
  <c r="BC108" i="12"/>
  <c r="BD108" i="12"/>
  <c r="BE108" i="12"/>
  <c r="BF108" i="12"/>
  <c r="BG108" i="12"/>
  <c r="BH108" i="12"/>
  <c r="BI108" i="12"/>
  <c r="BJ108" i="12"/>
  <c r="BK108" i="12"/>
  <c r="BL108" i="12"/>
  <c r="BM108" i="12"/>
  <c r="BN108" i="12"/>
  <c r="BO108" i="12"/>
  <c r="BP108" i="12"/>
  <c r="BQ108" i="12"/>
  <c r="BR108" i="12"/>
  <c r="BS108" i="12"/>
  <c r="BT108" i="12"/>
  <c r="BU108" i="12"/>
  <c r="BV108" i="12"/>
  <c r="BW108" i="12"/>
  <c r="BX108" i="12"/>
  <c r="BY108" i="12"/>
  <c r="BZ108" i="12"/>
  <c r="CA108" i="12"/>
  <c r="CB108" i="12"/>
  <c r="CC108" i="12"/>
  <c r="CD108" i="12"/>
  <c r="CE108" i="12"/>
  <c r="CF108" i="12"/>
  <c r="CG108" i="12"/>
  <c r="CH108" i="12"/>
  <c r="CI108" i="12"/>
  <c r="CJ108" i="12"/>
  <c r="CK108" i="12"/>
  <c r="CL108" i="12"/>
  <c r="CM108" i="12"/>
  <c r="CN108" i="12"/>
  <c r="CO108" i="12"/>
  <c r="CP108" i="12"/>
  <c r="CQ108" i="12"/>
  <c r="CR108" i="12"/>
  <c r="CS108" i="12"/>
  <c r="CT108" i="12"/>
  <c r="CU108" i="12"/>
  <c r="CV108" i="12"/>
  <c r="CW108" i="12"/>
  <c r="CX108" i="12"/>
  <c r="CY108" i="12"/>
  <c r="CZ108" i="12"/>
  <c r="DA108" i="12"/>
  <c r="DB108" i="12"/>
  <c r="DC108" i="12"/>
  <c r="DD108" i="12"/>
  <c r="DE108" i="12"/>
  <c r="DF108" i="12"/>
  <c r="DG108" i="12"/>
  <c r="DH108" i="12"/>
  <c r="DI108" i="12"/>
  <c r="E109" i="12"/>
  <c r="F109" i="12"/>
  <c r="G109" i="12"/>
  <c r="H109" i="12"/>
  <c r="I109" i="12"/>
  <c r="J109" i="12"/>
  <c r="K109" i="12"/>
  <c r="L109" i="12"/>
  <c r="M109" i="12"/>
  <c r="N109" i="12"/>
  <c r="O109" i="12"/>
  <c r="P109" i="12"/>
  <c r="Q109" i="12"/>
  <c r="R109" i="12"/>
  <c r="S109" i="12"/>
  <c r="T109" i="12"/>
  <c r="U109" i="12"/>
  <c r="V109" i="12"/>
  <c r="W109" i="12"/>
  <c r="X109" i="12"/>
  <c r="Y109" i="12"/>
  <c r="Z109" i="12"/>
  <c r="AA109" i="12"/>
  <c r="AB109" i="12"/>
  <c r="AC109" i="12"/>
  <c r="AD109" i="12"/>
  <c r="AE109" i="12"/>
  <c r="AF109" i="12"/>
  <c r="AG109" i="12"/>
  <c r="AH109" i="12"/>
  <c r="AI109" i="12"/>
  <c r="AJ109" i="12"/>
  <c r="AK109" i="12"/>
  <c r="AL109" i="12"/>
  <c r="AM109" i="12"/>
  <c r="AN109" i="12"/>
  <c r="AO109" i="12"/>
  <c r="AP109" i="12"/>
  <c r="AQ109" i="12"/>
  <c r="AR109" i="12"/>
  <c r="AS109" i="12"/>
  <c r="AT109" i="12"/>
  <c r="AU109" i="12"/>
  <c r="AV109" i="12"/>
  <c r="AW109" i="12"/>
  <c r="AX109" i="12"/>
  <c r="AY109" i="12"/>
  <c r="AZ109" i="12"/>
  <c r="BA109" i="12"/>
  <c r="BB109" i="12"/>
  <c r="BC109" i="12"/>
  <c r="BD109" i="12"/>
  <c r="BE109" i="12"/>
  <c r="BF109" i="12"/>
  <c r="BG109" i="12"/>
  <c r="BH109" i="12"/>
  <c r="BI109" i="12"/>
  <c r="BJ109" i="12"/>
  <c r="BK109" i="12"/>
  <c r="BL109" i="12"/>
  <c r="BM109" i="12"/>
  <c r="BN109" i="12"/>
  <c r="BO109" i="12"/>
  <c r="BP109" i="12"/>
  <c r="BQ109" i="12"/>
  <c r="BR109" i="12"/>
  <c r="BS109" i="12"/>
  <c r="BT109" i="12"/>
  <c r="BU109" i="12"/>
  <c r="BV109" i="12"/>
  <c r="BW109" i="12"/>
  <c r="BX109" i="12"/>
  <c r="BY109" i="12"/>
  <c r="BZ109" i="12"/>
  <c r="CA109" i="12"/>
  <c r="CB109" i="12"/>
  <c r="CC109" i="12"/>
  <c r="CD109" i="12"/>
  <c r="CE109" i="12"/>
  <c r="CF109" i="12"/>
  <c r="CG109" i="12"/>
  <c r="CH109" i="12"/>
  <c r="CI109" i="12"/>
  <c r="CJ109" i="12"/>
  <c r="CK109" i="12"/>
  <c r="CL109" i="12"/>
  <c r="CM109" i="12"/>
  <c r="CN109" i="12"/>
  <c r="CO109" i="12"/>
  <c r="CP109" i="12"/>
  <c r="CQ109" i="12"/>
  <c r="CR109" i="12"/>
  <c r="CS109" i="12"/>
  <c r="CT109" i="12"/>
  <c r="CU109" i="12"/>
  <c r="CV109" i="12"/>
  <c r="CW109" i="12"/>
  <c r="CX109" i="12"/>
  <c r="CY109" i="12"/>
  <c r="CZ109" i="12"/>
  <c r="DA109" i="12"/>
  <c r="DB109" i="12"/>
  <c r="DC109" i="12"/>
  <c r="DD109" i="12"/>
  <c r="DE109" i="12"/>
  <c r="DF109" i="12"/>
  <c r="DG109" i="12"/>
  <c r="DH109" i="12"/>
  <c r="DI109" i="12"/>
  <c r="E110" i="12"/>
  <c r="F110" i="12"/>
  <c r="G110" i="12"/>
  <c r="H110" i="12"/>
  <c r="I110" i="12"/>
  <c r="J110" i="12"/>
  <c r="K110" i="12"/>
  <c r="L110" i="12"/>
  <c r="M110" i="12"/>
  <c r="N110" i="12"/>
  <c r="O110" i="12"/>
  <c r="P110" i="12"/>
  <c r="Q110" i="12"/>
  <c r="R110" i="12"/>
  <c r="S110" i="12"/>
  <c r="T110" i="12"/>
  <c r="U110" i="12"/>
  <c r="V110" i="12"/>
  <c r="W110" i="12"/>
  <c r="X110" i="12"/>
  <c r="Y110" i="12"/>
  <c r="Z110" i="12"/>
  <c r="AA110" i="12"/>
  <c r="AB110" i="12"/>
  <c r="AC110" i="12"/>
  <c r="AD110" i="12"/>
  <c r="AE110" i="12"/>
  <c r="AF110" i="12"/>
  <c r="AG110" i="12"/>
  <c r="AH110" i="12"/>
  <c r="AI110" i="12"/>
  <c r="AJ110" i="12"/>
  <c r="AK110" i="12"/>
  <c r="AL110" i="12"/>
  <c r="AM110" i="12"/>
  <c r="AN110" i="12"/>
  <c r="AO110" i="12"/>
  <c r="AP110" i="12"/>
  <c r="AQ110" i="12"/>
  <c r="AR110" i="12"/>
  <c r="AS110" i="12"/>
  <c r="AT110" i="12"/>
  <c r="AU110" i="12"/>
  <c r="AV110" i="12"/>
  <c r="AW110" i="12"/>
  <c r="AX110" i="12"/>
  <c r="AY110" i="12"/>
  <c r="AZ110" i="12"/>
  <c r="BA110" i="12"/>
  <c r="BB110" i="12"/>
  <c r="BC110" i="12"/>
  <c r="BD110" i="12"/>
  <c r="BE110" i="12"/>
  <c r="BF110" i="12"/>
  <c r="BG110" i="12"/>
  <c r="BH110" i="12"/>
  <c r="BI110" i="12"/>
  <c r="BJ110" i="12"/>
  <c r="BK110" i="12"/>
  <c r="BL110" i="12"/>
  <c r="BM110" i="12"/>
  <c r="BN110" i="12"/>
  <c r="BO110" i="12"/>
  <c r="BP110" i="12"/>
  <c r="BQ110" i="12"/>
  <c r="BR110" i="12"/>
  <c r="BS110" i="12"/>
  <c r="BT110" i="12"/>
  <c r="BU110" i="12"/>
  <c r="BV110" i="12"/>
  <c r="BW110" i="12"/>
  <c r="BX110" i="12"/>
  <c r="BY110" i="12"/>
  <c r="BZ110" i="12"/>
  <c r="CA110" i="12"/>
  <c r="CB110" i="12"/>
  <c r="CC110" i="12"/>
  <c r="CD110" i="12"/>
  <c r="CE110" i="12"/>
  <c r="CF110" i="12"/>
  <c r="CG110" i="12"/>
  <c r="CH110" i="12"/>
  <c r="CI110" i="12"/>
  <c r="CJ110" i="12"/>
  <c r="CK110" i="12"/>
  <c r="CL110" i="12"/>
  <c r="CM110" i="12"/>
  <c r="CN110" i="12"/>
  <c r="CO110" i="12"/>
  <c r="CP110" i="12"/>
  <c r="CQ110" i="12"/>
  <c r="CR110" i="12"/>
  <c r="CS110" i="12"/>
  <c r="CT110" i="12"/>
  <c r="CU110" i="12"/>
  <c r="CV110" i="12"/>
  <c r="CW110" i="12"/>
  <c r="CX110" i="12"/>
  <c r="CY110" i="12"/>
  <c r="CZ110" i="12"/>
  <c r="DA110" i="12"/>
  <c r="DB110" i="12"/>
  <c r="DC110" i="12"/>
  <c r="DD110" i="12"/>
  <c r="DE110" i="12"/>
  <c r="DF110" i="12"/>
  <c r="DG110" i="12"/>
  <c r="DH110" i="12"/>
  <c r="DI110" i="12"/>
  <c r="E111" i="12"/>
  <c r="F111" i="12"/>
  <c r="G111" i="12"/>
  <c r="H111" i="12"/>
  <c r="I111" i="12"/>
  <c r="J111" i="12"/>
  <c r="K111" i="12"/>
  <c r="L111" i="12"/>
  <c r="M111" i="12"/>
  <c r="N111" i="12"/>
  <c r="O111" i="12"/>
  <c r="P111" i="12"/>
  <c r="Q111" i="12"/>
  <c r="R111" i="12"/>
  <c r="S111" i="12"/>
  <c r="T111" i="12"/>
  <c r="U111" i="12"/>
  <c r="V111" i="12"/>
  <c r="W111" i="12"/>
  <c r="X111" i="12"/>
  <c r="Y111" i="12"/>
  <c r="Z111" i="12"/>
  <c r="AA111" i="12"/>
  <c r="AB111" i="12"/>
  <c r="AC111" i="12"/>
  <c r="AD111" i="12"/>
  <c r="AE111" i="12"/>
  <c r="AF111" i="12"/>
  <c r="AG111" i="12"/>
  <c r="AH111" i="12"/>
  <c r="AI111" i="12"/>
  <c r="AJ111" i="12"/>
  <c r="AK111" i="12"/>
  <c r="AL111" i="12"/>
  <c r="AM111" i="12"/>
  <c r="AN111" i="12"/>
  <c r="AO111" i="12"/>
  <c r="AP111" i="12"/>
  <c r="AQ111" i="12"/>
  <c r="AR111" i="12"/>
  <c r="AS111" i="12"/>
  <c r="AT111" i="12"/>
  <c r="AU111" i="12"/>
  <c r="AV111" i="12"/>
  <c r="AW111" i="12"/>
  <c r="AX111" i="12"/>
  <c r="AY111" i="12"/>
  <c r="AZ111" i="12"/>
  <c r="BA111" i="12"/>
  <c r="BB111" i="12"/>
  <c r="BC111" i="12"/>
  <c r="BD111" i="12"/>
  <c r="BE111" i="12"/>
  <c r="BF111" i="12"/>
  <c r="BG111" i="12"/>
  <c r="BH111" i="12"/>
  <c r="BI111" i="12"/>
  <c r="BJ111" i="12"/>
  <c r="BK111" i="12"/>
  <c r="BL111" i="12"/>
  <c r="BM111" i="12"/>
  <c r="BN111" i="12"/>
  <c r="BO111" i="12"/>
  <c r="BP111" i="12"/>
  <c r="BQ111" i="12"/>
  <c r="BR111" i="12"/>
  <c r="BS111" i="12"/>
  <c r="BT111" i="12"/>
  <c r="BU111" i="12"/>
  <c r="BV111" i="12"/>
  <c r="BW111" i="12"/>
  <c r="BX111" i="12"/>
  <c r="BY111" i="12"/>
  <c r="BZ111" i="12"/>
  <c r="CA111" i="12"/>
  <c r="CB111" i="12"/>
  <c r="CC111" i="12"/>
  <c r="CD111" i="12"/>
  <c r="CE111" i="12"/>
  <c r="CF111" i="12"/>
  <c r="CG111" i="12"/>
  <c r="CH111" i="12"/>
  <c r="CI111" i="12"/>
  <c r="CJ111" i="12"/>
  <c r="CK111" i="12"/>
  <c r="CL111" i="12"/>
  <c r="CM111" i="12"/>
  <c r="CN111" i="12"/>
  <c r="CO111" i="12"/>
  <c r="CP111" i="12"/>
  <c r="CQ111" i="12"/>
  <c r="CR111" i="12"/>
  <c r="CS111" i="12"/>
  <c r="CT111" i="12"/>
  <c r="CU111" i="12"/>
  <c r="CV111" i="12"/>
  <c r="CW111" i="12"/>
  <c r="CX111" i="12"/>
  <c r="CY111" i="12"/>
  <c r="CZ111" i="12"/>
  <c r="DA111" i="12"/>
  <c r="DB111" i="12"/>
  <c r="DC111" i="12"/>
  <c r="DD111" i="12"/>
  <c r="DE111" i="12"/>
  <c r="DF111" i="12"/>
  <c r="DG111" i="12"/>
  <c r="DH111" i="12"/>
  <c r="DI111" i="12"/>
  <c r="E112" i="12"/>
  <c r="F112" i="12"/>
  <c r="G112" i="12"/>
  <c r="H112" i="12"/>
  <c r="I112" i="12"/>
  <c r="J112" i="12"/>
  <c r="K112" i="12"/>
  <c r="L112" i="12"/>
  <c r="M112" i="12"/>
  <c r="N112" i="12"/>
  <c r="O112" i="12"/>
  <c r="P112" i="12"/>
  <c r="Q112" i="12"/>
  <c r="R112" i="12"/>
  <c r="S112" i="12"/>
  <c r="T112" i="12"/>
  <c r="U112" i="12"/>
  <c r="V112" i="12"/>
  <c r="W112" i="12"/>
  <c r="X112" i="12"/>
  <c r="Y112" i="12"/>
  <c r="Z112" i="12"/>
  <c r="AA112" i="12"/>
  <c r="AB112" i="12"/>
  <c r="AC112" i="12"/>
  <c r="AD112" i="12"/>
  <c r="AE112" i="12"/>
  <c r="AF112" i="12"/>
  <c r="AG112" i="12"/>
  <c r="AH112" i="12"/>
  <c r="AI112" i="12"/>
  <c r="AJ112" i="12"/>
  <c r="AK112" i="12"/>
  <c r="AL112" i="12"/>
  <c r="AM112" i="12"/>
  <c r="AN112" i="12"/>
  <c r="AO112" i="12"/>
  <c r="AP112" i="12"/>
  <c r="AQ112" i="12"/>
  <c r="AR112" i="12"/>
  <c r="AS112" i="12"/>
  <c r="AT112" i="12"/>
  <c r="AU112" i="12"/>
  <c r="AV112" i="12"/>
  <c r="AW112" i="12"/>
  <c r="AX112" i="12"/>
  <c r="AY112" i="12"/>
  <c r="AZ112" i="12"/>
  <c r="BA112" i="12"/>
  <c r="BB112" i="12"/>
  <c r="BC112" i="12"/>
  <c r="BD112" i="12"/>
  <c r="BE112" i="12"/>
  <c r="BF112" i="12"/>
  <c r="BG112" i="12"/>
  <c r="BH112" i="12"/>
  <c r="BI112" i="12"/>
  <c r="BJ112" i="12"/>
  <c r="BK112" i="12"/>
  <c r="BL112" i="12"/>
  <c r="BM112" i="12"/>
  <c r="BN112" i="12"/>
  <c r="BO112" i="12"/>
  <c r="BP112" i="12"/>
  <c r="BQ112" i="12"/>
  <c r="BR112" i="12"/>
  <c r="BS112" i="12"/>
  <c r="BT112" i="12"/>
  <c r="BU112" i="12"/>
  <c r="BV112" i="12"/>
  <c r="BW112" i="12"/>
  <c r="BX112" i="12"/>
  <c r="BY112" i="12"/>
  <c r="BZ112" i="12"/>
  <c r="CA112" i="12"/>
  <c r="CB112" i="12"/>
  <c r="CC112" i="12"/>
  <c r="CD112" i="12"/>
  <c r="CE112" i="12"/>
  <c r="CF112" i="12"/>
  <c r="CG112" i="12"/>
  <c r="CH112" i="12"/>
  <c r="CI112" i="12"/>
  <c r="CJ112" i="12"/>
  <c r="CK112" i="12"/>
  <c r="CL112" i="12"/>
  <c r="CM112" i="12"/>
  <c r="CN112" i="12"/>
  <c r="CO112" i="12"/>
  <c r="CP112" i="12"/>
  <c r="CQ112" i="12"/>
  <c r="CR112" i="12"/>
  <c r="CS112" i="12"/>
  <c r="CT112" i="12"/>
  <c r="CU112" i="12"/>
  <c r="CV112" i="12"/>
  <c r="CW112" i="12"/>
  <c r="CX112" i="12"/>
  <c r="CY112" i="12"/>
  <c r="CZ112" i="12"/>
  <c r="DA112" i="12"/>
  <c r="DB112" i="12"/>
  <c r="DC112" i="12"/>
  <c r="DD112" i="12"/>
  <c r="DE112" i="12"/>
  <c r="DF112" i="12"/>
  <c r="DG112" i="12"/>
  <c r="DH112" i="12"/>
  <c r="DI112" i="12"/>
  <c r="E113" i="12"/>
  <c r="F113" i="12"/>
  <c r="G113" i="12"/>
  <c r="H113" i="12"/>
  <c r="I113" i="12"/>
  <c r="J113" i="12"/>
  <c r="K113" i="12"/>
  <c r="L113" i="12"/>
  <c r="M113" i="12"/>
  <c r="N113" i="12"/>
  <c r="O113" i="12"/>
  <c r="P113" i="12"/>
  <c r="Q113" i="12"/>
  <c r="R113" i="12"/>
  <c r="S113" i="12"/>
  <c r="T113" i="12"/>
  <c r="U113" i="12"/>
  <c r="V113" i="12"/>
  <c r="W113" i="12"/>
  <c r="X113" i="12"/>
  <c r="Y113" i="12"/>
  <c r="Z113" i="12"/>
  <c r="AA113" i="12"/>
  <c r="AB113" i="12"/>
  <c r="AC113" i="12"/>
  <c r="AD113" i="12"/>
  <c r="AE113" i="12"/>
  <c r="AF113" i="12"/>
  <c r="AG113" i="12"/>
  <c r="AH113" i="12"/>
  <c r="AI113" i="12"/>
  <c r="AJ113" i="12"/>
  <c r="AK113" i="12"/>
  <c r="AL113" i="12"/>
  <c r="AM113" i="12"/>
  <c r="AN113" i="12"/>
  <c r="AO113" i="12"/>
  <c r="AP113" i="12"/>
  <c r="AQ113" i="12"/>
  <c r="AR113" i="12"/>
  <c r="AS113" i="12"/>
  <c r="AT113" i="12"/>
  <c r="AU113" i="12"/>
  <c r="AV113" i="12"/>
  <c r="AW113" i="12"/>
  <c r="AX113" i="12"/>
  <c r="AY113" i="12"/>
  <c r="AZ113" i="12"/>
  <c r="BA113" i="12"/>
  <c r="BB113" i="12"/>
  <c r="BC113" i="12"/>
  <c r="BD113" i="12"/>
  <c r="BE113" i="12"/>
  <c r="BF113" i="12"/>
  <c r="BG113" i="12"/>
  <c r="BH113" i="12"/>
  <c r="BI113" i="12"/>
  <c r="BJ113" i="12"/>
  <c r="BK113" i="12"/>
  <c r="BL113" i="12"/>
  <c r="BM113" i="12"/>
  <c r="BN113" i="12"/>
  <c r="BO113" i="12"/>
  <c r="BP113" i="12"/>
  <c r="BQ113" i="12"/>
  <c r="BR113" i="12"/>
  <c r="BS113" i="12"/>
  <c r="BT113" i="12"/>
  <c r="BU113" i="12"/>
  <c r="BV113" i="12"/>
  <c r="BW113" i="12"/>
  <c r="BX113" i="12"/>
  <c r="BY113" i="12"/>
  <c r="BZ113" i="12"/>
  <c r="CA113" i="12"/>
  <c r="CB113" i="12"/>
  <c r="CC113" i="12"/>
  <c r="CD113" i="12"/>
  <c r="CE113" i="12"/>
  <c r="CF113" i="12"/>
  <c r="CG113" i="12"/>
  <c r="CH113" i="12"/>
  <c r="CI113" i="12"/>
  <c r="CJ113" i="12"/>
  <c r="CK113" i="12"/>
  <c r="CL113" i="12"/>
  <c r="CM113" i="12"/>
  <c r="CN113" i="12"/>
  <c r="CO113" i="12"/>
  <c r="CP113" i="12"/>
  <c r="CQ113" i="12"/>
  <c r="CR113" i="12"/>
  <c r="CS113" i="12"/>
  <c r="CT113" i="12"/>
  <c r="CU113" i="12"/>
  <c r="CV113" i="12"/>
  <c r="CW113" i="12"/>
  <c r="CX113" i="12"/>
  <c r="CY113" i="12"/>
  <c r="CZ113" i="12"/>
  <c r="DA113" i="12"/>
  <c r="DB113" i="12"/>
  <c r="DC113" i="12"/>
  <c r="DD113" i="12"/>
  <c r="DE113" i="12"/>
  <c r="DF113" i="12"/>
  <c r="DG113" i="12"/>
  <c r="DH113" i="12"/>
  <c r="DI113"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4" i="12"/>
  <c r="D2"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4" i="12"/>
  <c r="B2" i="12"/>
  <c r="G3" i="15"/>
  <c r="H3" i="15"/>
  <c r="F3" i="15"/>
  <c r="F7" i="15"/>
  <c r="F8" i="15"/>
  <c r="F10" i="15"/>
  <c r="F11" i="15"/>
  <c r="F12" i="15"/>
  <c r="F15" i="15"/>
  <c r="F16" i="15"/>
  <c r="F17" i="15"/>
  <c r="F18" i="15"/>
  <c r="F19" i="15"/>
  <c r="F20" i="15"/>
  <c r="F21" i="15"/>
  <c r="F22" i="15"/>
  <c r="F23" i="15"/>
  <c r="F26" i="15"/>
  <c r="F27" i="15"/>
  <c r="F28" i="15"/>
  <c r="F29" i="15"/>
  <c r="F30" i="15"/>
  <c r="F31" i="15"/>
  <c r="F32" i="15"/>
  <c r="F33" i="15"/>
  <c r="F34" i="15"/>
  <c r="F35" i="15"/>
  <c r="F37" i="15"/>
  <c r="F38" i="15"/>
  <c r="F40" i="15"/>
  <c r="F41" i="15"/>
  <c r="F43" i="15"/>
  <c r="F44" i="15"/>
  <c r="F45" i="15"/>
  <c r="F46" i="15"/>
  <c r="F47" i="15"/>
  <c r="F48"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4" i="15"/>
  <c r="F85" i="15"/>
  <c r="F86" i="15"/>
  <c r="F87" i="15"/>
  <c r="F88" i="15"/>
  <c r="F92" i="15"/>
  <c r="F93" i="15"/>
  <c r="F94" i="15"/>
  <c r="F95" i="15"/>
  <c r="F96" i="15"/>
  <c r="F97" i="15"/>
  <c r="F98" i="15"/>
  <c r="F99" i="15"/>
  <c r="F100" i="15"/>
  <c r="F101" i="15"/>
  <c r="F102" i="15"/>
  <c r="F103" i="15"/>
  <c r="F104" i="15"/>
  <c r="F105" i="15"/>
  <c r="F106" i="15"/>
  <c r="F107" i="15"/>
  <c r="F108" i="15"/>
  <c r="F109" i="15"/>
  <c r="F110" i="15"/>
  <c r="F111" i="15"/>
  <c r="F112" i="15"/>
  <c r="B114" i="15"/>
  <c r="C114" i="15"/>
  <c r="C115" i="17"/>
  <c r="D115" i="17"/>
  <c r="E115" i="17"/>
  <c r="F115" i="17"/>
  <c r="G115" i="17"/>
  <c r="H115" i="17"/>
  <c r="I115" i="17"/>
  <c r="J115" i="17"/>
  <c r="K115" i="17"/>
  <c r="L115" i="17"/>
  <c r="M115" i="17"/>
  <c r="N115" i="17"/>
  <c r="O115" i="17"/>
  <c r="P115" i="17"/>
  <c r="Q115" i="17"/>
  <c r="R115" i="17"/>
  <c r="S115" i="17"/>
  <c r="T115" i="17"/>
  <c r="U115" i="17"/>
  <c r="V115" i="17"/>
  <c r="W115" i="17"/>
  <c r="X115" i="17"/>
  <c r="Y115" i="17"/>
  <c r="Z115" i="17"/>
  <c r="AA115" i="17"/>
  <c r="AB115" i="17"/>
  <c r="AC115" i="17"/>
  <c r="AD115" i="17"/>
  <c r="AE115" i="17"/>
  <c r="AF115" i="17"/>
  <c r="AG115" i="17"/>
  <c r="AH115" i="17"/>
  <c r="AI115" i="17"/>
  <c r="AJ115" i="17"/>
  <c r="AK115" i="17"/>
  <c r="AL115" i="17"/>
  <c r="AM115" i="17"/>
  <c r="AN115" i="17"/>
  <c r="AO115" i="17"/>
  <c r="AP115" i="17"/>
  <c r="AQ115" i="17"/>
  <c r="AR115" i="17"/>
  <c r="AS115" i="17"/>
  <c r="AT115" i="17"/>
  <c r="AU115" i="17"/>
  <c r="AV115" i="17"/>
  <c r="AW115" i="17"/>
  <c r="AX115" i="17"/>
  <c r="AY115" i="17"/>
  <c r="AZ115" i="17"/>
  <c r="BA115" i="17"/>
  <c r="BB115" i="17"/>
  <c r="BC115" i="17"/>
  <c r="BD115" i="17"/>
  <c r="BE115" i="17"/>
  <c r="BF115" i="17"/>
  <c r="BG115" i="17"/>
  <c r="BH115" i="17"/>
  <c r="BI115" i="17"/>
  <c r="BJ115" i="17"/>
  <c r="BK115" i="17"/>
  <c r="BL115" i="17"/>
  <c r="BM115" i="17"/>
  <c r="BN115" i="17"/>
  <c r="BO115" i="17"/>
  <c r="BP115" i="17"/>
  <c r="BQ115" i="17"/>
  <c r="BR115" i="17"/>
  <c r="BS115" i="17"/>
  <c r="BT115" i="17"/>
  <c r="BU115" i="17"/>
  <c r="BV115" i="17"/>
  <c r="BW115" i="17"/>
  <c r="BX115" i="17"/>
  <c r="BY115" i="17"/>
  <c r="BZ115" i="17"/>
  <c r="CA115" i="17"/>
  <c r="CB115" i="17"/>
  <c r="CC115" i="17"/>
  <c r="CD115" i="17"/>
  <c r="CE115" i="17"/>
  <c r="CF115" i="17"/>
  <c r="CG115" i="17"/>
  <c r="CH115" i="17"/>
  <c r="CI115" i="17"/>
  <c r="CJ115" i="17"/>
  <c r="CK115" i="17"/>
  <c r="CL115" i="17"/>
  <c r="CM115" i="17"/>
  <c r="CN115" i="17"/>
  <c r="CO115" i="17"/>
  <c r="CP115" i="17"/>
  <c r="CQ115" i="17"/>
  <c r="CR115" i="17"/>
  <c r="CS115" i="17"/>
  <c r="CT115" i="17"/>
  <c r="CU115" i="17"/>
  <c r="CV115" i="17"/>
  <c r="CW115" i="17"/>
  <c r="CX115" i="17"/>
  <c r="CY115" i="17"/>
  <c r="CZ115" i="17"/>
  <c r="DA115" i="17"/>
  <c r="DB115" i="17"/>
  <c r="DC115" i="17"/>
  <c r="DD115" i="17"/>
  <c r="DE115" i="17"/>
  <c r="DF115" i="17"/>
  <c r="DG115" i="17"/>
  <c r="DH115" i="17"/>
  <c r="B115" i="17"/>
  <c r="B114" i="17" a="1"/>
  <c r="DH113" i="17"/>
  <c r="DG113" i="17"/>
  <c r="DF113" i="17"/>
  <c r="DE113" i="17"/>
  <c r="DD113" i="17"/>
  <c r="DC113" i="17"/>
  <c r="DB113" i="17"/>
  <c r="DA113" i="17"/>
  <c r="CZ113" i="17"/>
  <c r="CY113" i="17"/>
  <c r="CX113" i="17"/>
  <c r="CW113" i="17"/>
  <c r="CV113" i="17"/>
  <c r="CU113" i="17"/>
  <c r="CT113" i="17"/>
  <c r="CS113" i="17"/>
  <c r="CR113" i="17"/>
  <c r="CQ113" i="17"/>
  <c r="CP113" i="17"/>
  <c r="CO113" i="17"/>
  <c r="CN113" i="17"/>
  <c r="CM113" i="17"/>
  <c r="CL113" i="17"/>
  <c r="CK113" i="17"/>
  <c r="CJ113" i="17"/>
  <c r="D113" i="17"/>
  <c r="C113" i="17"/>
  <c r="CI113" i="17"/>
  <c r="CH113" i="17"/>
  <c r="CG113" i="17"/>
  <c r="CF113" i="17"/>
  <c r="CE113" i="17"/>
  <c r="CD113" i="17"/>
  <c r="CC113" i="17"/>
  <c r="CB113" i="17"/>
  <c r="CA113" i="17"/>
  <c r="BZ113" i="17"/>
  <c r="BY113" i="17"/>
  <c r="BX113" i="17"/>
  <c r="BW113" i="17"/>
  <c r="BV113" i="17"/>
  <c r="BU113" i="17"/>
  <c r="BT113" i="17"/>
  <c r="BS113" i="17"/>
  <c r="BR113" i="17"/>
  <c r="BQ113" i="17"/>
  <c r="BP113" i="17"/>
  <c r="BO113" i="17"/>
  <c r="BN113" i="17"/>
  <c r="BM113" i="17"/>
  <c r="BL113" i="17"/>
  <c r="BK113" i="17"/>
  <c r="BJ113" i="17"/>
  <c r="BI113" i="17"/>
  <c r="BH113" i="17"/>
  <c r="BG113" i="17"/>
  <c r="BF113" i="17"/>
  <c r="BE113" i="17"/>
  <c r="BD113" i="17"/>
  <c r="BC113" i="17"/>
  <c r="BB113" i="17"/>
  <c r="BA113" i="17"/>
  <c r="AZ113" i="17"/>
  <c r="AY113" i="17"/>
  <c r="AX113" i="17"/>
  <c r="AW113" i="17"/>
  <c r="AV113" i="17"/>
  <c r="AU113" i="17"/>
  <c r="AT113" i="17"/>
  <c r="AS113" i="17"/>
  <c r="AR113" i="17"/>
  <c r="AQ113" i="17"/>
  <c r="AP113" i="17"/>
  <c r="AO113" i="17"/>
  <c r="AN113" i="17"/>
  <c r="AM113" i="17"/>
  <c r="AL113" i="17"/>
  <c r="AK113"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B113" i="17"/>
  <c r="DI112" i="17"/>
  <c r="DI111" i="17"/>
  <c r="DI110" i="17"/>
  <c r="DI109" i="17"/>
  <c r="DI108" i="17"/>
  <c r="DI107" i="17"/>
  <c r="DI106" i="17"/>
  <c r="DI105" i="17"/>
  <c r="DI104" i="17"/>
  <c r="DI103" i="17"/>
  <c r="DI102" i="17"/>
  <c r="DI101" i="17"/>
  <c r="DI100" i="17"/>
  <c r="DI99" i="17"/>
  <c r="DI98" i="17"/>
  <c r="DI97" i="17"/>
  <c r="DI96" i="17"/>
  <c r="DI95" i="17"/>
  <c r="DI94" i="17"/>
  <c r="DI93" i="17"/>
  <c r="DI92" i="17"/>
  <c r="DI91" i="17"/>
  <c r="DI90" i="17"/>
  <c r="DI89" i="17"/>
  <c r="DI88" i="17"/>
  <c r="DI4" i="17"/>
  <c r="DI3" i="17"/>
  <c r="DI87" i="17"/>
  <c r="DI86" i="17"/>
  <c r="DI85" i="17"/>
  <c r="DI84" i="17"/>
  <c r="DI83" i="17"/>
  <c r="DI82" i="17"/>
  <c r="DI81" i="17"/>
  <c r="DI80" i="17"/>
  <c r="DI79" i="17"/>
  <c r="DI78" i="17"/>
  <c r="DI77" i="17"/>
  <c r="DI76" i="17"/>
  <c r="DI75" i="17"/>
  <c r="DI74" i="17"/>
  <c r="DI73" i="17"/>
  <c r="DI72" i="17"/>
  <c r="DI71" i="17"/>
  <c r="DI70" i="17"/>
  <c r="DI69" i="17"/>
  <c r="DI68" i="17"/>
  <c r="DI67" i="17"/>
  <c r="DI66" i="17"/>
  <c r="DI65" i="17"/>
  <c r="DI64" i="17"/>
  <c r="DI63" i="17"/>
  <c r="DI62" i="17"/>
  <c r="DI61" i="17"/>
  <c r="DI60" i="17"/>
  <c r="DI59" i="17"/>
  <c r="DI58" i="17"/>
  <c r="DI57" i="17"/>
  <c r="DI56" i="17"/>
  <c r="DI55" i="17"/>
  <c r="DI54" i="17"/>
  <c r="DI53" i="17"/>
  <c r="DI52" i="17"/>
  <c r="DI51" i="17"/>
  <c r="DI50" i="17"/>
  <c r="DI49" i="17"/>
  <c r="DI48" i="17"/>
  <c r="DI47" i="17"/>
  <c r="DI46" i="17"/>
  <c r="DI45" i="17"/>
  <c r="DI44" i="17"/>
  <c r="DI43" i="17"/>
  <c r="DI42" i="17"/>
  <c r="DI41" i="17"/>
  <c r="DI40" i="17"/>
  <c r="DI39" i="17"/>
  <c r="DI38" i="17"/>
  <c r="DI37" i="17"/>
  <c r="DI36" i="17"/>
  <c r="DI35" i="17"/>
  <c r="DI34" i="17"/>
  <c r="DI33" i="17"/>
  <c r="DI32" i="17"/>
  <c r="DI31" i="17"/>
  <c r="DI30" i="17"/>
  <c r="DI29" i="17"/>
  <c r="DI28" i="17"/>
  <c r="DI27" i="17"/>
  <c r="DI26" i="17"/>
  <c r="DI25" i="17"/>
  <c r="DI24" i="17"/>
  <c r="DI23" i="17"/>
  <c r="DI22" i="17"/>
  <c r="DI21" i="17"/>
  <c r="DI20" i="17"/>
  <c r="DI19" i="17"/>
  <c r="DI18" i="17"/>
  <c r="DI17" i="17"/>
  <c r="DI16" i="17"/>
  <c r="DI15" i="17"/>
  <c r="DI14" i="17"/>
  <c r="DI13" i="17"/>
  <c r="DI12" i="17"/>
  <c r="DI11" i="17"/>
  <c r="DI10" i="17"/>
  <c r="DI9" i="17"/>
  <c r="DI8" i="17"/>
  <c r="DI7" i="17"/>
  <c r="DI6" i="17"/>
  <c r="DI5" i="17"/>
  <c r="DI2" i="17"/>
  <c r="DJ60" i="12"/>
  <c r="DJ59" i="12"/>
  <c r="DJ58" i="12"/>
  <c r="DJ43" i="12"/>
  <c r="DJ41" i="12"/>
  <c r="DJ40" i="12"/>
  <c r="DJ23" i="12"/>
  <c r="DJ22" i="12"/>
  <c r="DJ8" i="12"/>
  <c r="DJ7" i="12"/>
  <c r="C2" i="5"/>
  <c r="C3" i="5"/>
  <c r="DI3" i="7"/>
  <c r="DI4" i="7"/>
  <c r="DI5" i="7"/>
  <c r="DI6" i="7"/>
  <c r="DI7" i="7"/>
  <c r="DI8" i="7"/>
  <c r="DI9" i="7"/>
  <c r="DI10" i="7"/>
  <c r="DI11" i="7"/>
  <c r="DI12" i="7"/>
  <c r="DI13" i="7"/>
  <c r="DI14" i="7"/>
  <c r="DI15" i="7"/>
  <c r="DI16" i="7"/>
  <c r="DI17" i="7"/>
  <c r="DI18" i="7"/>
  <c r="DI19" i="7"/>
  <c r="DI20" i="7"/>
  <c r="DI21" i="7"/>
  <c r="DI22" i="7"/>
  <c r="DI23" i="7"/>
  <c r="DI24" i="7"/>
  <c r="DI25" i="7"/>
  <c r="DI26" i="7"/>
  <c r="DI27" i="7"/>
  <c r="DI28" i="7"/>
  <c r="DI29" i="7"/>
  <c r="DI30" i="7"/>
  <c r="DI31" i="7"/>
  <c r="DI32" i="7"/>
  <c r="DI33" i="7"/>
  <c r="DI34" i="7"/>
  <c r="DI35" i="7"/>
  <c r="DI36" i="7"/>
  <c r="DI37" i="7"/>
  <c r="DI38" i="7"/>
  <c r="DI39" i="7"/>
  <c r="DI40" i="7"/>
  <c r="DI41" i="7"/>
  <c r="DI42" i="7"/>
  <c r="DI43" i="7"/>
  <c r="DI44" i="7"/>
  <c r="DI45" i="7"/>
  <c r="DI46" i="7"/>
  <c r="DI47" i="7"/>
  <c r="DI48" i="7"/>
  <c r="DI49" i="7"/>
  <c r="DI50" i="7"/>
  <c r="DI51" i="7"/>
  <c r="DI52" i="7"/>
  <c r="DI53" i="7"/>
  <c r="DI54" i="7"/>
  <c r="DI55" i="7"/>
  <c r="DI56" i="7"/>
  <c r="DI57" i="7"/>
  <c r="DI58" i="7"/>
  <c r="DI59" i="7"/>
  <c r="DI60" i="7"/>
  <c r="DI61" i="7"/>
  <c r="DI62" i="7"/>
  <c r="DI63" i="7"/>
  <c r="DI64" i="7"/>
  <c r="DI65" i="7"/>
  <c r="DI66" i="7"/>
  <c r="DI67" i="7"/>
  <c r="DI68" i="7"/>
  <c r="DI69" i="7"/>
  <c r="DI70" i="7"/>
  <c r="DI71" i="7"/>
  <c r="DI72" i="7"/>
  <c r="DI73" i="7"/>
  <c r="DI74" i="7"/>
  <c r="DI75" i="7"/>
  <c r="DI76" i="7"/>
  <c r="DI77" i="7"/>
  <c r="DI78" i="7"/>
  <c r="DI79" i="7"/>
  <c r="DI80" i="7"/>
  <c r="DI81" i="7"/>
  <c r="DI82" i="7"/>
  <c r="DI83" i="7"/>
  <c r="DI84" i="7"/>
  <c r="DI85" i="7"/>
  <c r="DI86" i="7"/>
  <c r="DI87" i="7"/>
  <c r="DI88" i="7"/>
  <c r="DI89" i="7"/>
  <c r="DI90" i="7"/>
  <c r="DI91" i="7"/>
  <c r="DI92" i="7"/>
  <c r="DI93" i="7"/>
  <c r="DI94" i="7"/>
  <c r="DI95" i="7"/>
  <c r="DI96" i="7"/>
  <c r="DI97" i="7"/>
  <c r="DI98" i="7"/>
  <c r="DI99" i="7"/>
  <c r="DI100" i="7"/>
  <c r="DI101" i="7"/>
  <c r="DI102" i="7"/>
  <c r="DI103" i="7"/>
  <c r="DI104" i="7"/>
  <c r="DI105" i="7"/>
  <c r="DI106" i="7"/>
  <c r="DI107" i="7"/>
  <c r="DI108" i="7"/>
  <c r="DI109" i="7"/>
  <c r="DI110" i="7"/>
  <c r="DI111" i="7"/>
  <c r="DI112" i="7"/>
  <c r="DI2" i="7"/>
  <c r="C113" i="7"/>
  <c r="D113" i="7"/>
  <c r="E113" i="7"/>
  <c r="F113" i="7"/>
  <c r="G113" i="7"/>
  <c r="H113" i="7"/>
  <c r="I113" i="7"/>
  <c r="J113" i="7"/>
  <c r="K113" i="7"/>
  <c r="L113" i="7"/>
  <c r="M113" i="7"/>
  <c r="N113" i="7"/>
  <c r="O113" i="7"/>
  <c r="P113" i="7"/>
  <c r="Q113" i="7"/>
  <c r="R113" i="7"/>
  <c r="S113" i="7"/>
  <c r="T113" i="7"/>
  <c r="U113" i="7"/>
  <c r="V113" i="7"/>
  <c r="W113" i="7"/>
  <c r="X113" i="7"/>
  <c r="Y113" i="7"/>
  <c r="Z113" i="7"/>
  <c r="AA113" i="7"/>
  <c r="AB113" i="7"/>
  <c r="AC113" i="7"/>
  <c r="AD113" i="7"/>
  <c r="AE113" i="7"/>
  <c r="AF113" i="7"/>
  <c r="AG113" i="7"/>
  <c r="AH113" i="7"/>
  <c r="AI113" i="7"/>
  <c r="AJ113" i="7"/>
  <c r="AK113" i="7"/>
  <c r="AL113" i="7"/>
  <c r="AM113" i="7"/>
  <c r="AN113" i="7"/>
  <c r="AO113" i="7"/>
  <c r="AP113" i="7"/>
  <c r="AQ113" i="7"/>
  <c r="AR113" i="7"/>
  <c r="AS113" i="7"/>
  <c r="AT113" i="7"/>
  <c r="AU113" i="7"/>
  <c r="AV113" i="7"/>
  <c r="AW113" i="7"/>
  <c r="AX113" i="7"/>
  <c r="AY113" i="7"/>
  <c r="AZ113" i="7"/>
  <c r="BA113" i="7"/>
  <c r="BB113" i="7"/>
  <c r="BC113" i="7"/>
  <c r="BD113" i="7"/>
  <c r="BE113" i="7"/>
  <c r="BF113" i="7"/>
  <c r="BG113" i="7"/>
  <c r="BH113" i="7"/>
  <c r="BI113" i="7"/>
  <c r="BJ113" i="7"/>
  <c r="BK113" i="7"/>
  <c r="BL113" i="7"/>
  <c r="BM113" i="7"/>
  <c r="BN113" i="7"/>
  <c r="BO113" i="7"/>
  <c r="BP113" i="7"/>
  <c r="BQ113" i="7"/>
  <c r="BR113" i="7"/>
  <c r="BS113" i="7"/>
  <c r="BT113" i="7"/>
  <c r="BU113" i="7"/>
  <c r="BV113" i="7"/>
  <c r="BW113" i="7"/>
  <c r="BX113" i="7"/>
  <c r="BY113" i="7"/>
  <c r="BZ113" i="7"/>
  <c r="CA113" i="7"/>
  <c r="CB113" i="7"/>
  <c r="CC113" i="7"/>
  <c r="CD113" i="7"/>
  <c r="CE113" i="7"/>
  <c r="CF113" i="7"/>
  <c r="CG113" i="7"/>
  <c r="CH113" i="7"/>
  <c r="CI113" i="7"/>
  <c r="CJ113" i="7"/>
  <c r="CK113" i="7"/>
  <c r="CL113" i="7"/>
  <c r="CM113" i="7"/>
  <c r="CN113" i="7"/>
  <c r="CO113" i="7"/>
  <c r="CP113" i="7"/>
  <c r="CQ113" i="7"/>
  <c r="CR113" i="7"/>
  <c r="CS113" i="7"/>
  <c r="CT113" i="7"/>
  <c r="CU113" i="7"/>
  <c r="CV113" i="7"/>
  <c r="CW113" i="7"/>
  <c r="CX113" i="7"/>
  <c r="CY113" i="7"/>
  <c r="CZ113" i="7"/>
  <c r="DA113" i="7"/>
  <c r="DB113" i="7"/>
  <c r="DC113" i="7"/>
  <c r="DD113" i="7"/>
  <c r="DE113" i="7"/>
  <c r="DF113" i="7"/>
  <c r="DG113" i="7"/>
  <c r="DH113" i="7"/>
  <c r="B113" i="7"/>
  <c r="C10" i="5"/>
  <c r="C5" i="5"/>
  <c r="C6" i="5"/>
  <c r="C7" i="5"/>
  <c r="C8" i="5"/>
  <c r="C9" i="5"/>
  <c r="C11" i="5"/>
  <c r="C4" i="5"/>
  <c r="J3" i="26" l="1" a="1"/>
  <c r="E90" i="26"/>
  <c r="E91" i="26"/>
  <c r="E92" i="26"/>
  <c r="E93" i="26"/>
  <c r="E94" i="26"/>
  <c r="E95" i="26"/>
  <c r="E96" i="26"/>
  <c r="E97" i="26"/>
  <c r="E98" i="26"/>
  <c r="E99" i="26"/>
  <c r="E100" i="26"/>
  <c r="D3" i="26" a="1"/>
  <c r="DI5" i="20"/>
  <c r="D125" i="20"/>
  <c r="DI39" i="20" s="1"/>
  <c r="E3" i="20"/>
  <c r="D3" i="20"/>
  <c r="B56" i="28"/>
  <c r="B55" i="28"/>
  <c r="B54" i="28"/>
  <c r="H102" i="26"/>
  <c r="C107" i="26" s="1"/>
  <c r="H3" i="27"/>
  <c r="H99" i="27"/>
  <c r="H100" i="27"/>
  <c r="H101" i="27"/>
  <c r="H105" i="27"/>
  <c r="F47" i="27"/>
  <c r="F48" i="27"/>
  <c r="F49" i="27"/>
  <c r="F46" i="27"/>
  <c r="C9" i="27"/>
  <c r="H110" i="27" s="1"/>
  <c r="B9" i="27"/>
  <c r="G110" i="27" s="1"/>
  <c r="G105" i="27"/>
  <c r="G100" i="27"/>
  <c r="G101" i="27"/>
  <c r="G99" i="27"/>
  <c r="G3" i="27"/>
  <c r="H5" i="25"/>
  <c r="H6" i="25"/>
  <c r="D17" i="25"/>
  <c r="G8" i="25"/>
  <c r="G9" i="25"/>
  <c r="G7" i="25"/>
  <c r="H10" i="25"/>
  <c r="H4" i="25"/>
  <c r="DC3" i="20"/>
  <c r="DB3" i="20"/>
  <c r="O3" i="20"/>
  <c r="B5" i="28"/>
  <c r="B6" i="28"/>
  <c r="B7" i="28"/>
  <c r="B8" i="28"/>
  <c r="B9" i="28"/>
  <c r="B10" i="28"/>
  <c r="B11" i="28"/>
  <c r="B12" i="28"/>
  <c r="B13" i="28"/>
  <c r="B4" i="28"/>
  <c r="CV3" i="18"/>
  <c r="CV3" i="20" s="1"/>
  <c r="CU3" i="18"/>
  <c r="CU3" i="20" s="1"/>
  <c r="CW3" i="18"/>
  <c r="CW3" i="20" s="1"/>
  <c r="E4" i="19"/>
  <c r="F4" i="19"/>
  <c r="G4" i="19"/>
  <c r="D4" i="19"/>
  <c r="C4" i="19"/>
  <c r="AJ3" i="18"/>
  <c r="AN3" i="18"/>
  <c r="AN3" i="20" s="1"/>
  <c r="CS3" i="18"/>
  <c r="CS3" i="20" s="1"/>
  <c r="CT3" i="18"/>
  <c r="CT3" i="20" s="1"/>
  <c r="DI3" i="18"/>
  <c r="DI3" i="20" s="1"/>
  <c r="B66" i="28"/>
  <c r="C64" i="28"/>
  <c r="C63" i="28"/>
  <c r="C57" i="28"/>
  <c r="C50" i="28"/>
  <c r="C43" i="28"/>
  <c r="B14" i="28"/>
  <c r="C14" i="28" s="1"/>
  <c r="U10" i="21"/>
  <c r="U10" i="23" s="1"/>
  <c r="V10" i="21"/>
  <c r="V10" i="23" s="1"/>
  <c r="F11" i="21"/>
  <c r="F11" i="23" s="1"/>
  <c r="I11" i="21"/>
  <c r="I11" i="23" s="1"/>
  <c r="K11" i="21"/>
  <c r="K11" i="23" s="1"/>
  <c r="L11" i="21"/>
  <c r="L11" i="23" s="1"/>
  <c r="M11" i="21"/>
  <c r="M11" i="23" s="1"/>
  <c r="N11" i="21"/>
  <c r="N11" i="23" s="1"/>
  <c r="P11" i="21"/>
  <c r="P11" i="23" s="1"/>
  <c r="Q11" i="21"/>
  <c r="Q11" i="23" s="1"/>
  <c r="R11" i="21"/>
  <c r="R11" i="23" s="1"/>
  <c r="S11" i="21"/>
  <c r="S11" i="23" s="1"/>
  <c r="U11" i="21"/>
  <c r="U11" i="23" s="1"/>
  <c r="W11" i="21"/>
  <c r="W11" i="23" s="1"/>
  <c r="X11" i="21"/>
  <c r="X11" i="23" s="1"/>
  <c r="Y11" i="21"/>
  <c r="Y11" i="23" s="1"/>
  <c r="Z11" i="21"/>
  <c r="Z11" i="23" s="1"/>
  <c r="AB11" i="21"/>
  <c r="AB11" i="23" s="1"/>
  <c r="AC11" i="21"/>
  <c r="AC11" i="23" s="1"/>
  <c r="AE11" i="21"/>
  <c r="AE11" i="23" s="1"/>
  <c r="AG11" i="21"/>
  <c r="AG11" i="23" s="1"/>
  <c r="AH11" i="21"/>
  <c r="AH11" i="23" s="1"/>
  <c r="AK11" i="21"/>
  <c r="AK11" i="23" s="1"/>
  <c r="AL11" i="21"/>
  <c r="AL11" i="23" s="1"/>
  <c r="AO11" i="21"/>
  <c r="AO11" i="23" s="1"/>
  <c r="AR11" i="21"/>
  <c r="AR11" i="23" s="1"/>
  <c r="AV11" i="21"/>
  <c r="AV11" i="23" s="1"/>
  <c r="AX11" i="21"/>
  <c r="AX11" i="23" s="1"/>
  <c r="AY11" i="21"/>
  <c r="AY11" i="23" s="1"/>
  <c r="T20" i="21"/>
  <c r="T20" i="23" s="1"/>
  <c r="U20" i="21"/>
  <c r="U20" i="23" s="1"/>
  <c r="V20" i="21"/>
  <c r="V20" i="23" s="1"/>
  <c r="T22" i="21"/>
  <c r="T22" i="23" s="1"/>
  <c r="V23" i="21"/>
  <c r="V23" i="23" s="1"/>
  <c r="Y23" i="21"/>
  <c r="Y23" i="23" s="1"/>
  <c r="H60" i="21"/>
  <c r="H60" i="23" s="1"/>
  <c r="U68" i="21"/>
  <c r="U68" i="23" s="1"/>
  <c r="V69" i="21"/>
  <c r="V69" i="23" s="1"/>
  <c r="Y69" i="21"/>
  <c r="Y69" i="23" s="1"/>
  <c r="F70" i="21"/>
  <c r="F70" i="23" s="1"/>
  <c r="I70" i="21"/>
  <c r="I70" i="23" s="1"/>
  <c r="M70" i="21"/>
  <c r="M70" i="23" s="1"/>
  <c r="U70" i="21"/>
  <c r="U70" i="23" s="1"/>
  <c r="Y70" i="21"/>
  <c r="Y70" i="23" s="1"/>
  <c r="I71" i="21"/>
  <c r="I71" i="23" s="1"/>
  <c r="K71" i="21"/>
  <c r="K71" i="23" s="1"/>
  <c r="Q71" i="21"/>
  <c r="Q71" i="23" s="1"/>
  <c r="W71" i="21"/>
  <c r="W71" i="23" s="1"/>
  <c r="Y71" i="21"/>
  <c r="Y71" i="23" s="1"/>
  <c r="AB71" i="21"/>
  <c r="AB71" i="23" s="1"/>
  <c r="AD71" i="21"/>
  <c r="AD71" i="23" s="1"/>
  <c r="AE71" i="21"/>
  <c r="AE71" i="23" s="1"/>
  <c r="AG71" i="21"/>
  <c r="AG71" i="23" s="1"/>
  <c r="I72" i="21"/>
  <c r="I72" i="23" s="1"/>
  <c r="Q72" i="21"/>
  <c r="Q72" i="23" s="1"/>
  <c r="R72" i="21"/>
  <c r="R72" i="23" s="1"/>
  <c r="S72" i="21"/>
  <c r="S72" i="23" s="1"/>
  <c r="V72" i="21"/>
  <c r="V72" i="23" s="1"/>
  <c r="Z72" i="21"/>
  <c r="Z72" i="23" s="1"/>
  <c r="AA72" i="21"/>
  <c r="AA72" i="23" s="1"/>
  <c r="AG72" i="21"/>
  <c r="AG72" i="23" s="1"/>
  <c r="AI72" i="21"/>
  <c r="AI72" i="23" s="1"/>
  <c r="AQ72" i="21"/>
  <c r="AQ72" i="23" s="1"/>
  <c r="AS72" i="21"/>
  <c r="AS72" i="23" s="1"/>
  <c r="AW72" i="21"/>
  <c r="AW72" i="23" s="1"/>
  <c r="AY72" i="21"/>
  <c r="AY72" i="23" s="1"/>
  <c r="BA72" i="21"/>
  <c r="BA72" i="23" s="1"/>
  <c r="BE72" i="21"/>
  <c r="BE72" i="23" s="1"/>
  <c r="I73" i="21"/>
  <c r="I73" i="23" s="1"/>
  <c r="J73" i="21"/>
  <c r="J73" i="23" s="1"/>
  <c r="Q73" i="21"/>
  <c r="Q73" i="23" s="1"/>
  <c r="X63" i="21"/>
  <c r="X63" i="23" s="1"/>
  <c r="G64" i="21"/>
  <c r="G64" i="23" s="1"/>
  <c r="U64" i="21"/>
  <c r="U64" i="23" s="1"/>
  <c r="Z64" i="21"/>
  <c r="Z64" i="23" s="1"/>
  <c r="T73" i="21"/>
  <c r="T73" i="23" s="1"/>
  <c r="V63" i="21"/>
  <c r="V63" i="23" s="1"/>
  <c r="W64" i="21"/>
  <c r="W64" i="23" s="1"/>
  <c r="F40" i="27"/>
  <c r="F36" i="27"/>
  <c r="F5" i="27"/>
  <c r="F4" i="27"/>
  <c r="F114" i="20"/>
  <c r="G114" i="20"/>
  <c r="H114" i="20"/>
  <c r="I114" i="20"/>
  <c r="J114" i="20"/>
  <c r="K114" i="20"/>
  <c r="L114" i="20"/>
  <c r="M114" i="20"/>
  <c r="N114" i="20"/>
  <c r="O114" i="20"/>
  <c r="P114" i="20"/>
  <c r="Q114" i="20"/>
  <c r="R114" i="20"/>
  <c r="S114" i="20"/>
  <c r="T114" i="20"/>
  <c r="U114" i="20"/>
  <c r="V114" i="20"/>
  <c r="W114" i="20"/>
  <c r="X114" i="20"/>
  <c r="Y114" i="20"/>
  <c r="Z114" i="20"/>
  <c r="AA114" i="20"/>
  <c r="AB114" i="20"/>
  <c r="AC114" i="20"/>
  <c r="AD114" i="20"/>
  <c r="AE114" i="20"/>
  <c r="AF114" i="20"/>
  <c r="AG114" i="20"/>
  <c r="AH114" i="20"/>
  <c r="AI114" i="20"/>
  <c r="AK114" i="20"/>
  <c r="AL114" i="20"/>
  <c r="AM114" i="20"/>
  <c r="AO114" i="20"/>
  <c r="AP114" i="20"/>
  <c r="AQ114" i="20"/>
  <c r="AR114" i="20"/>
  <c r="AS114" i="20"/>
  <c r="AT114" i="20"/>
  <c r="AU114" i="20"/>
  <c r="AV114" i="20"/>
  <c r="AW114" i="20"/>
  <c r="AX114" i="20"/>
  <c r="AY114" i="20"/>
  <c r="AZ114" i="20"/>
  <c r="BA114" i="20"/>
  <c r="BB114" i="20"/>
  <c r="BC114" i="20"/>
  <c r="BD114" i="20"/>
  <c r="BE114" i="20"/>
  <c r="BF114" i="20"/>
  <c r="BG114" i="20"/>
  <c r="BH114" i="20"/>
  <c r="BI114" i="20"/>
  <c r="BJ114" i="20"/>
  <c r="BK114" i="20"/>
  <c r="BL114" i="20"/>
  <c r="BM114" i="20"/>
  <c r="BN114" i="20"/>
  <c r="BO114" i="20"/>
  <c r="BP114" i="20"/>
  <c r="BQ114" i="20"/>
  <c r="BR114" i="20"/>
  <c r="BS114" i="20"/>
  <c r="BT114" i="20"/>
  <c r="BU114" i="20"/>
  <c r="BV114" i="20"/>
  <c r="BW114" i="20"/>
  <c r="BX114" i="20"/>
  <c r="BY114" i="20"/>
  <c r="BZ114" i="20"/>
  <c r="CA114" i="20"/>
  <c r="CB114" i="20"/>
  <c r="CC114" i="20"/>
  <c r="CD114" i="20"/>
  <c r="CE114" i="20"/>
  <c r="CF114" i="20"/>
  <c r="CG114" i="20"/>
  <c r="CH114" i="20"/>
  <c r="CI114" i="20"/>
  <c r="CJ114" i="20"/>
  <c r="CK114" i="20"/>
  <c r="CL114" i="20"/>
  <c r="CM114" i="20"/>
  <c r="CN114" i="20"/>
  <c r="CO114" i="20"/>
  <c r="CP114" i="20"/>
  <c r="CQ114" i="20"/>
  <c r="CR114" i="20"/>
  <c r="CX114" i="20"/>
  <c r="CY114" i="20"/>
  <c r="CZ114" i="20"/>
  <c r="DA114" i="20"/>
  <c r="DC114" i="20"/>
  <c r="DD114" i="20"/>
  <c r="DE114" i="20"/>
  <c r="DF114" i="20"/>
  <c r="DG114" i="20"/>
  <c r="DH114" i="20"/>
  <c r="B114" i="20"/>
  <c r="D7" i="19"/>
  <c r="E7" i="19"/>
  <c r="F7" i="19"/>
  <c r="G7" i="19"/>
  <c r="J7" i="19"/>
  <c r="D8" i="19"/>
  <c r="E8" i="19"/>
  <c r="F8" i="19"/>
  <c r="G8" i="19"/>
  <c r="J8" i="19"/>
  <c r="C8" i="19"/>
  <c r="C7" i="19"/>
  <c r="AX114" i="18"/>
  <c r="BG114" i="18"/>
  <c r="BH114" i="18"/>
  <c r="BI114" i="18"/>
  <c r="BJ114" i="18"/>
  <c r="BK114" i="18"/>
  <c r="BL114" i="18"/>
  <c r="BM114" i="18"/>
  <c r="BN114" i="18"/>
  <c r="BO114" i="18"/>
  <c r="BP114" i="18"/>
  <c r="BQ114" i="18"/>
  <c r="BR114" i="18"/>
  <c r="BS114" i="18"/>
  <c r="BT114" i="18"/>
  <c r="BU114" i="18"/>
  <c r="BV114" i="18"/>
  <c r="BW114" i="18"/>
  <c r="BX114" i="18"/>
  <c r="BY114" i="18"/>
  <c r="CA114" i="18"/>
  <c r="CB114" i="18"/>
  <c r="CC114" i="18"/>
  <c r="CD114" i="18"/>
  <c r="CF114" i="18"/>
  <c r="CG114" i="18"/>
  <c r="CH114" i="18"/>
  <c r="CJ114" i="18"/>
  <c r="CK114" i="18"/>
  <c r="CL114" i="18"/>
  <c r="CM114" i="18"/>
  <c r="CO114" i="18"/>
  <c r="CP114" i="18"/>
  <c r="CQ114" i="18"/>
  <c r="CX114" i="18"/>
  <c r="CY114" i="18"/>
  <c r="DA114" i="18"/>
  <c r="DB114" i="18"/>
  <c r="DC114" i="18"/>
  <c r="DE114" i="18"/>
  <c r="DF114" i="18"/>
  <c r="DG114" i="18"/>
  <c r="DH114" i="18"/>
  <c r="G114" i="18"/>
  <c r="H114" i="18"/>
  <c r="I114" i="18"/>
  <c r="J114" i="18"/>
  <c r="K114" i="18"/>
  <c r="L114" i="18"/>
  <c r="M114" i="18"/>
  <c r="N114" i="18"/>
  <c r="O114" i="18"/>
  <c r="P114" i="18"/>
  <c r="Q114" i="18"/>
  <c r="R114" i="18"/>
  <c r="S114" i="18"/>
  <c r="T114" i="18"/>
  <c r="U114" i="18"/>
  <c r="V114" i="18"/>
  <c r="W114" i="18"/>
  <c r="X114" i="18"/>
  <c r="Y114" i="18"/>
  <c r="Z114" i="18"/>
  <c r="AA114" i="18"/>
  <c r="AB114" i="18"/>
  <c r="AC114" i="18"/>
  <c r="AD114" i="18"/>
  <c r="AE114" i="18"/>
  <c r="AF114" i="18"/>
  <c r="AG114" i="18"/>
  <c r="AH114" i="18"/>
  <c r="AI114" i="18"/>
  <c r="AK114" i="18"/>
  <c r="AL114" i="18"/>
  <c r="AM114" i="18"/>
  <c r="AO114" i="18"/>
  <c r="AP114" i="18"/>
  <c r="AQ114" i="18"/>
  <c r="AR114" i="18"/>
  <c r="AS114" i="18"/>
  <c r="AT114" i="18"/>
  <c r="AU114" i="18"/>
  <c r="AV114" i="18"/>
  <c r="AW114" i="18"/>
  <c r="AY114" i="18"/>
  <c r="AZ114" i="18"/>
  <c r="BA114" i="18"/>
  <c r="BB114" i="18"/>
  <c r="BC114" i="18"/>
  <c r="BD114" i="18"/>
  <c r="BE114" i="18"/>
  <c r="BF114" i="18"/>
  <c r="BZ114" i="18"/>
  <c r="CE114" i="18"/>
  <c r="CI114" i="18"/>
  <c r="CN114" i="18"/>
  <c r="CR114" i="18"/>
  <c r="CZ114" i="18"/>
  <c r="DD114" i="18"/>
  <c r="DH114" i="12"/>
  <c r="DG114" i="12"/>
  <c r="DF114" i="12"/>
  <c r="DE114" i="12"/>
  <c r="DD114" i="12"/>
  <c r="DC114" i="12"/>
  <c r="DB114" i="12"/>
  <c r="DA114" i="12"/>
  <c r="CZ114" i="12"/>
  <c r="CY114" i="12"/>
  <c r="CX114" i="12"/>
  <c r="CW114" i="12"/>
  <c r="CV114" i="12"/>
  <c r="CU114" i="12"/>
  <c r="CT114" i="12"/>
  <c r="CR114" i="12"/>
  <c r="CQ114" i="12"/>
  <c r="CP114" i="12"/>
  <c r="CO114" i="12"/>
  <c r="CN114" i="12"/>
  <c r="CM114" i="12"/>
  <c r="CL114" i="12"/>
  <c r="CK114" i="12"/>
  <c r="CJ114" i="12"/>
  <c r="CI114" i="12"/>
  <c r="CH114" i="12"/>
  <c r="CG114" i="12"/>
  <c r="CF114" i="12"/>
  <c r="CE114" i="12"/>
  <c r="CD114" i="12"/>
  <c r="CC114" i="12"/>
  <c r="CB114" i="12"/>
  <c r="CA114" i="12"/>
  <c r="BZ114" i="12"/>
  <c r="BY114" i="12"/>
  <c r="BX114" i="12"/>
  <c r="BW114" i="12"/>
  <c r="BV114" i="12"/>
  <c r="BU114" i="12"/>
  <c r="BT114" i="12"/>
  <c r="BS114" i="12"/>
  <c r="BR114" i="12"/>
  <c r="BQ114" i="12"/>
  <c r="BP114" i="12"/>
  <c r="BO114" i="12"/>
  <c r="BN114" i="12"/>
  <c r="BM114" i="12"/>
  <c r="BL114" i="12"/>
  <c r="BK114" i="12"/>
  <c r="BJ114" i="12"/>
  <c r="BI114" i="12"/>
  <c r="BH114" i="12"/>
  <c r="BG114" i="12"/>
  <c r="BF114" i="12"/>
  <c r="BE114" i="12"/>
  <c r="BD114" i="12"/>
  <c r="BC114" i="12"/>
  <c r="BB114" i="12"/>
  <c r="BA114" i="12"/>
  <c r="AZ114" i="12"/>
  <c r="AY114" i="12"/>
  <c r="AX114" i="12"/>
  <c r="AW114" i="12"/>
  <c r="AV114" i="12"/>
  <c r="AU114" i="12"/>
  <c r="AT114" i="12"/>
  <c r="AS114" i="12"/>
  <c r="AR114" i="12"/>
  <c r="AQ114" i="12"/>
  <c r="AP114" i="12"/>
  <c r="AO114" i="12"/>
  <c r="AM114" i="12"/>
  <c r="AL114" i="12"/>
  <c r="AK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DJ65" i="12"/>
  <c r="DJ64" i="12"/>
  <c r="DJ63" i="12"/>
  <c r="DJ62" i="12"/>
  <c r="DJ61" i="12"/>
  <c r="DJ57" i="12"/>
  <c r="DJ56" i="12"/>
  <c r="DJ55" i="12"/>
  <c r="DJ54" i="12"/>
  <c r="DJ53" i="12"/>
  <c r="DJ52" i="12"/>
  <c r="DJ51" i="12"/>
  <c r="DJ50" i="12"/>
  <c r="DJ48" i="12"/>
  <c r="DJ47" i="12"/>
  <c r="DJ46" i="12"/>
  <c r="DJ45" i="12"/>
  <c r="DJ44" i="12"/>
  <c r="DJ38" i="12"/>
  <c r="DJ37" i="12"/>
  <c r="DJ35" i="12"/>
  <c r="DJ34" i="12"/>
  <c r="DJ33" i="12"/>
  <c r="DJ32" i="12"/>
  <c r="DJ31" i="12"/>
  <c r="DJ30" i="12"/>
  <c r="DJ29" i="12"/>
  <c r="DJ28" i="12"/>
  <c r="DJ27" i="12"/>
  <c r="DJ26" i="12"/>
  <c r="DJ21" i="12"/>
  <c r="DJ20" i="12"/>
  <c r="DJ19" i="12"/>
  <c r="DJ18" i="12"/>
  <c r="DJ17" i="12"/>
  <c r="DJ16" i="12"/>
  <c r="DJ15" i="12"/>
  <c r="DJ12" i="12"/>
  <c r="DJ11" i="12"/>
  <c r="DJ10" i="12"/>
  <c r="DJ111" i="12"/>
  <c r="DJ109" i="12"/>
  <c r="DJ105" i="12"/>
  <c r="DJ102" i="12"/>
  <c r="DJ100" i="12"/>
  <c r="DJ97" i="12"/>
  <c r="DJ94" i="12"/>
  <c r="DJ87" i="12"/>
  <c r="DJ85" i="12"/>
  <c r="DJ82" i="12"/>
  <c r="DJ80" i="12"/>
  <c r="DJ78" i="12"/>
  <c r="DJ74" i="12"/>
  <c r="DJ71" i="12"/>
  <c r="B114" i="12"/>
  <c r="DJ107" i="12"/>
  <c r="DJ98" i="12"/>
  <c r="DJ95" i="12"/>
  <c r="DJ93" i="12"/>
  <c r="DJ88" i="12"/>
  <c r="DJ86" i="12"/>
  <c r="DJ84" i="12"/>
  <c r="DJ81" i="12"/>
  <c r="DJ77" i="12"/>
  <c r="DJ75" i="12"/>
  <c r="DJ72" i="12"/>
  <c r="DJ70" i="12"/>
  <c r="DJ68" i="12"/>
  <c r="DJ66" i="12"/>
  <c r="DJ112" i="12"/>
  <c r="DJ110" i="12"/>
  <c r="DJ108" i="12"/>
  <c r="DJ106" i="12"/>
  <c r="DJ104" i="12"/>
  <c r="DJ103" i="12"/>
  <c r="DJ101" i="12"/>
  <c r="DJ99" i="12"/>
  <c r="DJ96" i="12"/>
  <c r="DJ92" i="12"/>
  <c r="DJ79" i="12"/>
  <c r="DJ76" i="12"/>
  <c r="DJ73" i="12"/>
  <c r="DJ69" i="12"/>
  <c r="DJ67" i="12"/>
  <c r="D4" i="15"/>
  <c r="E4" i="15"/>
  <c r="D5" i="15"/>
  <c r="E5" i="15"/>
  <c r="D6" i="15"/>
  <c r="E6" i="15"/>
  <c r="D7" i="15"/>
  <c r="G7" i="15" s="1"/>
  <c r="E7" i="15"/>
  <c r="H7" i="15" s="1"/>
  <c r="E7" i="20" s="1"/>
  <c r="D8" i="15"/>
  <c r="G8" i="15" s="1"/>
  <c r="E8" i="15"/>
  <c r="H8" i="15" s="1"/>
  <c r="E8" i="20" s="1"/>
  <c r="D9" i="15"/>
  <c r="E9" i="15"/>
  <c r="D10" i="15"/>
  <c r="G10" i="15" s="1"/>
  <c r="E10" i="15"/>
  <c r="H10" i="15" s="1"/>
  <c r="E10" i="20" s="1"/>
  <c r="D11" i="15"/>
  <c r="G11" i="15" s="1"/>
  <c r="E11" i="15"/>
  <c r="H11" i="15" s="1"/>
  <c r="E11" i="20" s="1"/>
  <c r="D12" i="15"/>
  <c r="G12" i="15" s="1"/>
  <c r="E12" i="15"/>
  <c r="H12" i="15" s="1"/>
  <c r="E12" i="20" s="1"/>
  <c r="D13" i="15"/>
  <c r="E13" i="15"/>
  <c r="D14" i="15"/>
  <c r="E14" i="15"/>
  <c r="D15" i="15"/>
  <c r="G15" i="15" s="1"/>
  <c r="E15" i="15"/>
  <c r="H15" i="15" s="1"/>
  <c r="E15" i="20" s="1"/>
  <c r="D16" i="15"/>
  <c r="G16" i="15" s="1"/>
  <c r="E16" i="15"/>
  <c r="H16" i="15" s="1"/>
  <c r="E16" i="20" s="1"/>
  <c r="D17" i="15"/>
  <c r="G17" i="15" s="1"/>
  <c r="E17" i="15"/>
  <c r="H17" i="15" s="1"/>
  <c r="E17" i="20" s="1"/>
  <c r="D18" i="15"/>
  <c r="G18" i="15" s="1"/>
  <c r="E18" i="15"/>
  <c r="H18" i="15" s="1"/>
  <c r="E18" i="20" s="1"/>
  <c r="D19" i="15"/>
  <c r="G19" i="15" s="1"/>
  <c r="E19" i="15"/>
  <c r="H19" i="15" s="1"/>
  <c r="E19" i="20" s="1"/>
  <c r="D20" i="15"/>
  <c r="G20" i="15" s="1"/>
  <c r="E20" i="15"/>
  <c r="H20" i="15" s="1"/>
  <c r="E20" i="20" s="1"/>
  <c r="D21" i="15"/>
  <c r="G21" i="15" s="1"/>
  <c r="E21" i="15"/>
  <c r="H21" i="15" s="1"/>
  <c r="E21" i="20" s="1"/>
  <c r="D22" i="15"/>
  <c r="G22" i="15" s="1"/>
  <c r="E22" i="15"/>
  <c r="H22" i="15" s="1"/>
  <c r="E22" i="20" s="1"/>
  <c r="D23" i="15"/>
  <c r="G23" i="15" s="1"/>
  <c r="E23" i="15"/>
  <c r="H23" i="15" s="1"/>
  <c r="E23" i="20" s="1"/>
  <c r="D24" i="15"/>
  <c r="E24" i="15"/>
  <c r="D25" i="15"/>
  <c r="E25" i="15"/>
  <c r="D26" i="15"/>
  <c r="G26" i="15" s="1"/>
  <c r="E26" i="15"/>
  <c r="H26" i="15" s="1"/>
  <c r="E26" i="20" s="1"/>
  <c r="D27" i="15"/>
  <c r="G27" i="15" s="1"/>
  <c r="E27" i="15"/>
  <c r="H27" i="15" s="1"/>
  <c r="E27" i="20" s="1"/>
  <c r="D28" i="15"/>
  <c r="G28" i="15" s="1"/>
  <c r="E28" i="15"/>
  <c r="H28" i="15" s="1"/>
  <c r="E28" i="20" s="1"/>
  <c r="D29" i="15"/>
  <c r="G29" i="15" s="1"/>
  <c r="E29" i="15"/>
  <c r="H29" i="15" s="1"/>
  <c r="E29" i="20" s="1"/>
  <c r="D30" i="15"/>
  <c r="G30" i="15" s="1"/>
  <c r="E30" i="15"/>
  <c r="H30" i="15" s="1"/>
  <c r="E30" i="20" s="1"/>
  <c r="D31" i="15"/>
  <c r="G31" i="15" s="1"/>
  <c r="E31" i="15"/>
  <c r="H31" i="15" s="1"/>
  <c r="E31" i="20" s="1"/>
  <c r="D32" i="15"/>
  <c r="G32" i="15" s="1"/>
  <c r="E32" i="15"/>
  <c r="H32" i="15" s="1"/>
  <c r="E32" i="20" s="1"/>
  <c r="D33" i="15"/>
  <c r="G33" i="15" s="1"/>
  <c r="E33" i="15"/>
  <c r="H33" i="15" s="1"/>
  <c r="E33" i="20" s="1"/>
  <c r="D34" i="15"/>
  <c r="G34" i="15" s="1"/>
  <c r="E34" i="15"/>
  <c r="H34" i="15" s="1"/>
  <c r="E34" i="20" s="1"/>
  <c r="D35" i="15"/>
  <c r="G35" i="15" s="1"/>
  <c r="E35" i="15"/>
  <c r="H35" i="15" s="1"/>
  <c r="E35" i="20" s="1"/>
  <c r="D36" i="15"/>
  <c r="E36" i="15"/>
  <c r="D37" i="15"/>
  <c r="G37" i="15" s="1"/>
  <c r="E37" i="15"/>
  <c r="H37" i="15" s="1"/>
  <c r="E37" i="20" s="1"/>
  <c r="D38" i="15"/>
  <c r="G38" i="15" s="1"/>
  <c r="E38" i="15"/>
  <c r="H38" i="15" s="1"/>
  <c r="E38" i="20" s="1"/>
  <c r="D39" i="15"/>
  <c r="E39" i="15"/>
  <c r="D40" i="15"/>
  <c r="G40" i="15" s="1"/>
  <c r="E40" i="15"/>
  <c r="H40" i="15" s="1"/>
  <c r="E40" i="20" s="1"/>
  <c r="D41" i="15"/>
  <c r="G41" i="15" s="1"/>
  <c r="E41" i="15"/>
  <c r="H41" i="15" s="1"/>
  <c r="E41" i="20" s="1"/>
  <c r="D42" i="15"/>
  <c r="E42" i="15"/>
  <c r="D43" i="15"/>
  <c r="G43" i="15" s="1"/>
  <c r="E43" i="15"/>
  <c r="H43" i="15" s="1"/>
  <c r="E43" i="20" s="1"/>
  <c r="D44" i="15"/>
  <c r="G44" i="15" s="1"/>
  <c r="E44" i="15"/>
  <c r="H44" i="15" s="1"/>
  <c r="E44" i="20" s="1"/>
  <c r="D45" i="15"/>
  <c r="G45" i="15" s="1"/>
  <c r="E45" i="15"/>
  <c r="H45" i="15" s="1"/>
  <c r="E45" i="20" s="1"/>
  <c r="D46" i="15"/>
  <c r="G46" i="15" s="1"/>
  <c r="E46" i="15"/>
  <c r="H46" i="15" s="1"/>
  <c r="E46" i="20" s="1"/>
  <c r="D47" i="15"/>
  <c r="G47" i="15" s="1"/>
  <c r="E47" i="15"/>
  <c r="H47" i="15" s="1"/>
  <c r="E47" i="20" s="1"/>
  <c r="D48" i="15"/>
  <c r="G48" i="15" s="1"/>
  <c r="E48" i="15"/>
  <c r="H48" i="15" s="1"/>
  <c r="E48" i="20" s="1"/>
  <c r="D49" i="15"/>
  <c r="E49" i="15"/>
  <c r="D50" i="15"/>
  <c r="G50" i="15" s="1"/>
  <c r="E50" i="15"/>
  <c r="H50" i="15" s="1"/>
  <c r="E50" i="20" s="1"/>
  <c r="D51" i="15"/>
  <c r="G51" i="15" s="1"/>
  <c r="E51" i="15"/>
  <c r="H51" i="15" s="1"/>
  <c r="E51" i="20" s="1"/>
  <c r="D52" i="15"/>
  <c r="G52" i="15" s="1"/>
  <c r="E52" i="15"/>
  <c r="H52" i="15" s="1"/>
  <c r="E52" i="20" s="1"/>
  <c r="D53" i="15"/>
  <c r="G53" i="15" s="1"/>
  <c r="E53" i="15"/>
  <c r="H53" i="15" s="1"/>
  <c r="E53" i="20" s="1"/>
  <c r="D54" i="15"/>
  <c r="G54" i="15" s="1"/>
  <c r="E54" i="15"/>
  <c r="H54" i="15" s="1"/>
  <c r="E54" i="20" s="1"/>
  <c r="D55" i="15"/>
  <c r="G55" i="15" s="1"/>
  <c r="E55" i="15"/>
  <c r="H55" i="15" s="1"/>
  <c r="E55" i="20" s="1"/>
  <c r="D56" i="15"/>
  <c r="G56" i="15" s="1"/>
  <c r="E56" i="15"/>
  <c r="H56" i="15" s="1"/>
  <c r="E56" i="20" s="1"/>
  <c r="D57" i="15"/>
  <c r="G57" i="15" s="1"/>
  <c r="E57" i="15"/>
  <c r="H57" i="15" s="1"/>
  <c r="E57" i="20" s="1"/>
  <c r="D58" i="15"/>
  <c r="G58" i="15" s="1"/>
  <c r="E58" i="15"/>
  <c r="H58" i="15" s="1"/>
  <c r="E58" i="20" s="1"/>
  <c r="D59" i="15"/>
  <c r="G59" i="15" s="1"/>
  <c r="E59" i="15"/>
  <c r="H59" i="15" s="1"/>
  <c r="E59" i="20" s="1"/>
  <c r="D60" i="15"/>
  <c r="G60" i="15" s="1"/>
  <c r="E60" i="15"/>
  <c r="H60" i="15" s="1"/>
  <c r="E60" i="20" s="1"/>
  <c r="D61" i="15"/>
  <c r="G61" i="15" s="1"/>
  <c r="E61" i="15"/>
  <c r="H61" i="15" s="1"/>
  <c r="E61" i="20" s="1"/>
  <c r="D62" i="15"/>
  <c r="G62" i="15" s="1"/>
  <c r="E62" i="15"/>
  <c r="H62" i="15" s="1"/>
  <c r="E62" i="20" s="1"/>
  <c r="D63" i="15"/>
  <c r="G63" i="15" s="1"/>
  <c r="E63" i="15"/>
  <c r="H63" i="15" s="1"/>
  <c r="E63" i="20" s="1"/>
  <c r="D64" i="15"/>
  <c r="G64" i="15" s="1"/>
  <c r="E64" i="15"/>
  <c r="H64" i="15" s="1"/>
  <c r="E64" i="20" s="1"/>
  <c r="D65" i="15"/>
  <c r="G65" i="15" s="1"/>
  <c r="E65" i="15"/>
  <c r="H65" i="15" s="1"/>
  <c r="E65" i="20" s="1"/>
  <c r="D66" i="15"/>
  <c r="G66" i="15" s="1"/>
  <c r="E66" i="15"/>
  <c r="H66" i="15" s="1"/>
  <c r="E66" i="20" s="1"/>
  <c r="D67" i="15"/>
  <c r="G67" i="15" s="1"/>
  <c r="E67" i="15"/>
  <c r="H67" i="15" s="1"/>
  <c r="E67" i="20" s="1"/>
  <c r="D68" i="15"/>
  <c r="G68" i="15" s="1"/>
  <c r="E68" i="15"/>
  <c r="H68" i="15" s="1"/>
  <c r="E68" i="20" s="1"/>
  <c r="D69" i="15"/>
  <c r="G69" i="15" s="1"/>
  <c r="E69" i="15"/>
  <c r="H69" i="15" s="1"/>
  <c r="E69" i="20" s="1"/>
  <c r="D70" i="15"/>
  <c r="G70" i="15" s="1"/>
  <c r="E70" i="15"/>
  <c r="H70" i="15" s="1"/>
  <c r="E70" i="20" s="1"/>
  <c r="D71" i="15"/>
  <c r="G71" i="15" s="1"/>
  <c r="E71" i="15"/>
  <c r="H71" i="15" s="1"/>
  <c r="E71" i="20" s="1"/>
  <c r="D72" i="15"/>
  <c r="G72" i="15" s="1"/>
  <c r="E72" i="15"/>
  <c r="H72" i="15" s="1"/>
  <c r="E72" i="20" s="1"/>
  <c r="D73" i="15"/>
  <c r="G73" i="15" s="1"/>
  <c r="E73" i="15"/>
  <c r="H73" i="15" s="1"/>
  <c r="E73" i="20" s="1"/>
  <c r="D74" i="15"/>
  <c r="G74" i="15" s="1"/>
  <c r="E74" i="15"/>
  <c r="H74" i="15" s="1"/>
  <c r="E74" i="20" s="1"/>
  <c r="D75" i="15"/>
  <c r="G75" i="15" s="1"/>
  <c r="E75" i="15"/>
  <c r="H75" i="15" s="1"/>
  <c r="E75" i="20" s="1"/>
  <c r="D76" i="15"/>
  <c r="G76" i="15" s="1"/>
  <c r="E76" i="15"/>
  <c r="H76" i="15" s="1"/>
  <c r="E76" i="20" s="1"/>
  <c r="D77" i="15"/>
  <c r="G77" i="15" s="1"/>
  <c r="E77" i="15"/>
  <c r="H77" i="15" s="1"/>
  <c r="E77" i="20" s="1"/>
  <c r="D78" i="15"/>
  <c r="G78" i="15" s="1"/>
  <c r="E78" i="15"/>
  <c r="H78" i="15" s="1"/>
  <c r="E78" i="20" s="1"/>
  <c r="D79" i="15"/>
  <c r="G79" i="15" s="1"/>
  <c r="E79" i="15"/>
  <c r="H79" i="15" s="1"/>
  <c r="E79" i="20" s="1"/>
  <c r="D80" i="15"/>
  <c r="G80" i="15" s="1"/>
  <c r="E80" i="15"/>
  <c r="H80" i="15" s="1"/>
  <c r="E80" i="20" s="1"/>
  <c r="D81" i="15"/>
  <c r="G81" i="15" s="1"/>
  <c r="E81" i="15"/>
  <c r="H81" i="15" s="1"/>
  <c r="E81" i="20" s="1"/>
  <c r="D82" i="15"/>
  <c r="G82" i="15" s="1"/>
  <c r="E82" i="15"/>
  <c r="H82" i="15" s="1"/>
  <c r="E82" i="20" s="1"/>
  <c r="D83" i="15"/>
  <c r="E83" i="15"/>
  <c r="D84" i="15"/>
  <c r="G84" i="15" s="1"/>
  <c r="E84" i="15"/>
  <c r="H84" i="15" s="1"/>
  <c r="E84" i="20" s="1"/>
  <c r="D85" i="15"/>
  <c r="G85" i="15" s="1"/>
  <c r="E85" i="15"/>
  <c r="H85" i="15" s="1"/>
  <c r="E85" i="20" s="1"/>
  <c r="D86" i="15"/>
  <c r="G86" i="15" s="1"/>
  <c r="E86" i="15"/>
  <c r="H86" i="15" s="1"/>
  <c r="E86" i="20" s="1"/>
  <c r="D87" i="15"/>
  <c r="G87" i="15" s="1"/>
  <c r="E87" i="15"/>
  <c r="H87" i="15" s="1"/>
  <c r="E87" i="20" s="1"/>
  <c r="D88" i="15"/>
  <c r="G88" i="15" s="1"/>
  <c r="E88" i="15"/>
  <c r="H88" i="15" s="1"/>
  <c r="E88" i="20" s="1"/>
  <c r="D89" i="15"/>
  <c r="E89" i="15"/>
  <c r="D90" i="15"/>
  <c r="E90" i="15"/>
  <c r="D91" i="15"/>
  <c r="E91" i="15"/>
  <c r="D92" i="15"/>
  <c r="G92" i="15" s="1"/>
  <c r="E92" i="15"/>
  <c r="H92" i="15" s="1"/>
  <c r="E92" i="20" s="1"/>
  <c r="D93" i="15"/>
  <c r="G93" i="15" s="1"/>
  <c r="E93" i="15"/>
  <c r="H93" i="15" s="1"/>
  <c r="E93" i="20" s="1"/>
  <c r="D94" i="15"/>
  <c r="G94" i="15" s="1"/>
  <c r="E94" i="15"/>
  <c r="H94" i="15" s="1"/>
  <c r="E94" i="20" s="1"/>
  <c r="D95" i="15"/>
  <c r="G95" i="15" s="1"/>
  <c r="E95" i="15"/>
  <c r="H95" i="15" s="1"/>
  <c r="E95" i="20" s="1"/>
  <c r="D96" i="15"/>
  <c r="G96" i="15" s="1"/>
  <c r="E96" i="15"/>
  <c r="H96" i="15" s="1"/>
  <c r="E96" i="20" s="1"/>
  <c r="D97" i="15"/>
  <c r="G97" i="15" s="1"/>
  <c r="E97" i="15"/>
  <c r="H97" i="15" s="1"/>
  <c r="E97" i="20" s="1"/>
  <c r="D98" i="15"/>
  <c r="G98" i="15" s="1"/>
  <c r="E98" i="15"/>
  <c r="H98" i="15" s="1"/>
  <c r="E98" i="20" s="1"/>
  <c r="D99" i="15"/>
  <c r="G99" i="15" s="1"/>
  <c r="E99" i="15"/>
  <c r="H99" i="15" s="1"/>
  <c r="E99" i="20" s="1"/>
  <c r="D100" i="15"/>
  <c r="G100" i="15" s="1"/>
  <c r="E100" i="15"/>
  <c r="H100" i="15" s="1"/>
  <c r="E100" i="20" s="1"/>
  <c r="D101" i="15"/>
  <c r="G101" i="15" s="1"/>
  <c r="E101" i="15"/>
  <c r="H101" i="15" s="1"/>
  <c r="E101" i="20" s="1"/>
  <c r="D102" i="15"/>
  <c r="G102" i="15" s="1"/>
  <c r="E102" i="15"/>
  <c r="H102" i="15" s="1"/>
  <c r="E102" i="20" s="1"/>
  <c r="E103" i="15"/>
  <c r="H103" i="15" s="1"/>
  <c r="E103" i="20" s="1"/>
  <c r="E104" i="15"/>
  <c r="H104" i="15" s="1"/>
  <c r="E104" i="20" s="1"/>
  <c r="D105" i="15"/>
  <c r="G105" i="15" s="1"/>
  <c r="E105" i="15"/>
  <c r="H105" i="15" s="1"/>
  <c r="E105" i="20" s="1"/>
  <c r="D106" i="15"/>
  <c r="G106" i="15" s="1"/>
  <c r="E106" i="15"/>
  <c r="H106" i="15" s="1"/>
  <c r="E106" i="20" s="1"/>
  <c r="D107" i="15"/>
  <c r="G107" i="15" s="1"/>
  <c r="E107" i="15"/>
  <c r="H107" i="15" s="1"/>
  <c r="E107" i="20" s="1"/>
  <c r="D108" i="15"/>
  <c r="G108" i="15" s="1"/>
  <c r="E108" i="15"/>
  <c r="H108" i="15" s="1"/>
  <c r="E108" i="20" s="1"/>
  <c r="D109" i="15"/>
  <c r="G109" i="15" s="1"/>
  <c r="E109" i="15"/>
  <c r="H109" i="15" s="1"/>
  <c r="E109" i="20" s="1"/>
  <c r="D110" i="15"/>
  <c r="G110" i="15" s="1"/>
  <c r="E110" i="15"/>
  <c r="H110" i="15" s="1"/>
  <c r="E110" i="20" s="1"/>
  <c r="D111" i="15"/>
  <c r="G111" i="15" s="1"/>
  <c r="E111" i="15"/>
  <c r="H111" i="15" s="1"/>
  <c r="E111" i="20" s="1"/>
  <c r="D112" i="15"/>
  <c r="G112" i="15" s="1"/>
  <c r="D113" i="15"/>
  <c r="E113" i="15"/>
  <c r="E2" i="15"/>
  <c r="D2" i="15"/>
  <c r="D103" i="15"/>
  <c r="G103" i="15" s="1"/>
  <c r="D104" i="15"/>
  <c r="G104" i="15" s="1"/>
  <c r="E112" i="15"/>
  <c r="H112" i="15" s="1"/>
  <c r="E112" i="20" s="1"/>
  <c r="DI113" i="17"/>
  <c r="DJ3" i="12"/>
  <c r="AN114" i="12"/>
  <c r="AJ114" i="12"/>
  <c r="CS114" i="12"/>
  <c r="DI114" i="12"/>
  <c r="DI113" i="7"/>
  <c r="K3" i="26" l="1"/>
  <c r="K47" i="26"/>
  <c r="L4" i="26"/>
  <c r="K5" i="26"/>
  <c r="L5" i="26"/>
  <c r="K6" i="26"/>
  <c r="L6" i="26"/>
  <c r="K7" i="26"/>
  <c r="L7" i="26"/>
  <c r="K8" i="26"/>
  <c r="L8" i="26"/>
  <c r="K9" i="26"/>
  <c r="L9" i="26"/>
  <c r="K10" i="26"/>
  <c r="L10" i="26"/>
  <c r="K11" i="26"/>
  <c r="L11" i="26"/>
  <c r="K12" i="26"/>
  <c r="L12" i="26"/>
  <c r="K13" i="26"/>
  <c r="L13" i="26"/>
  <c r="K14" i="26"/>
  <c r="L14" i="26"/>
  <c r="K15" i="26"/>
  <c r="L15" i="26"/>
  <c r="K16" i="26"/>
  <c r="L16" i="26"/>
  <c r="K17" i="26"/>
  <c r="L17" i="26"/>
  <c r="K18" i="26"/>
  <c r="L18" i="26"/>
  <c r="K19" i="26"/>
  <c r="L19" i="26"/>
  <c r="K20" i="26"/>
  <c r="L20" i="26"/>
  <c r="K21" i="26"/>
  <c r="L21" i="26"/>
  <c r="K22" i="26"/>
  <c r="L22" i="26"/>
  <c r="K23" i="26"/>
  <c r="L23" i="26"/>
  <c r="K24" i="26"/>
  <c r="L24" i="26"/>
  <c r="K25" i="26"/>
  <c r="L25" i="26"/>
  <c r="K26" i="26"/>
  <c r="L26" i="26"/>
  <c r="K27" i="26"/>
  <c r="L27" i="26"/>
  <c r="K28" i="26"/>
  <c r="L28" i="26"/>
  <c r="K29" i="26"/>
  <c r="L29" i="26"/>
  <c r="K30" i="26"/>
  <c r="L30" i="26"/>
  <c r="K31" i="26"/>
  <c r="L31" i="26"/>
  <c r="K32" i="26"/>
  <c r="L32" i="26"/>
  <c r="K33" i="26"/>
  <c r="L33" i="26"/>
  <c r="K34" i="26"/>
  <c r="L34" i="26"/>
  <c r="K35" i="26"/>
  <c r="L35" i="26"/>
  <c r="K36" i="26"/>
  <c r="L36" i="26"/>
  <c r="K37" i="26"/>
  <c r="L37" i="26"/>
  <c r="K38" i="26"/>
  <c r="L38" i="26"/>
  <c r="K39" i="26"/>
  <c r="L39" i="26"/>
  <c r="K40" i="26"/>
  <c r="L40" i="26"/>
  <c r="K41" i="26"/>
  <c r="L41" i="26"/>
  <c r="K42" i="26"/>
  <c r="L42" i="26"/>
  <c r="K43" i="26"/>
  <c r="L43" i="26"/>
  <c r="K44" i="26"/>
  <c r="L44" i="26"/>
  <c r="K45" i="26"/>
  <c r="L45" i="26"/>
  <c r="K46" i="26"/>
  <c r="L46" i="26"/>
  <c r="K4" i="26"/>
  <c r="L47" i="26"/>
  <c r="K48" i="26"/>
  <c r="L48" i="26"/>
  <c r="K49" i="26"/>
  <c r="L49" i="26"/>
  <c r="K50" i="26"/>
  <c r="L50" i="26"/>
  <c r="K51" i="26"/>
  <c r="L51" i="26"/>
  <c r="K52" i="26"/>
  <c r="L52" i="26"/>
  <c r="K53" i="26"/>
  <c r="L53" i="26"/>
  <c r="K54" i="26"/>
  <c r="L54" i="26"/>
  <c r="K55" i="26"/>
  <c r="L55" i="26"/>
  <c r="K56" i="26"/>
  <c r="L56" i="26"/>
  <c r="K57" i="26"/>
  <c r="L57" i="26"/>
  <c r="K58" i="26"/>
  <c r="L58" i="26"/>
  <c r="K59" i="26"/>
  <c r="L59" i="26"/>
  <c r="K60" i="26"/>
  <c r="L60" i="26"/>
  <c r="K61" i="26"/>
  <c r="L61" i="26"/>
  <c r="K62" i="26"/>
  <c r="L62" i="26"/>
  <c r="K63" i="26"/>
  <c r="L63" i="26"/>
  <c r="K64" i="26"/>
  <c r="L64" i="26"/>
  <c r="K65" i="26"/>
  <c r="L65" i="26"/>
  <c r="K66" i="26"/>
  <c r="L66" i="26"/>
  <c r="K67" i="26"/>
  <c r="L67" i="26"/>
  <c r="K68" i="26"/>
  <c r="L68" i="26"/>
  <c r="K69" i="26"/>
  <c r="L69" i="26"/>
  <c r="K70" i="26"/>
  <c r="L70" i="26"/>
  <c r="K71" i="26"/>
  <c r="L71" i="26"/>
  <c r="K72" i="26"/>
  <c r="L72" i="26"/>
  <c r="K73" i="26"/>
  <c r="L73" i="26"/>
  <c r="K74" i="26"/>
  <c r="L74" i="26"/>
  <c r="K75" i="26"/>
  <c r="L75" i="26"/>
  <c r="K76" i="26"/>
  <c r="L76" i="26"/>
  <c r="K77" i="26"/>
  <c r="L77" i="26"/>
  <c r="K78" i="26"/>
  <c r="L78" i="26"/>
  <c r="K79" i="26"/>
  <c r="L79" i="26"/>
  <c r="K80" i="26"/>
  <c r="L80" i="26"/>
  <c r="K81" i="26"/>
  <c r="L81" i="26"/>
  <c r="K82" i="26"/>
  <c r="L82" i="26"/>
  <c r="K83" i="26"/>
  <c r="L83" i="26"/>
  <c r="K84" i="26"/>
  <c r="L84" i="26"/>
  <c r="K85" i="26"/>
  <c r="L85" i="26"/>
  <c r="K86" i="26"/>
  <c r="L86" i="26"/>
  <c r="K87" i="26"/>
  <c r="L87" i="26"/>
  <c r="K88" i="26"/>
  <c r="L88" i="26"/>
  <c r="K89" i="26"/>
  <c r="L89" i="26"/>
  <c r="E3" i="26"/>
  <c r="E89" i="26"/>
  <c r="E88" i="26"/>
  <c r="E87" i="26"/>
  <c r="E86" i="26"/>
  <c r="E85" i="26"/>
  <c r="E84" i="26"/>
  <c r="E83" i="26"/>
  <c r="E82" i="26"/>
  <c r="E81" i="26"/>
  <c r="E80" i="26"/>
  <c r="E79" i="26"/>
  <c r="E78" i="26"/>
  <c r="E77" i="26"/>
  <c r="E76" i="26"/>
  <c r="E75" i="26"/>
  <c r="E74" i="26"/>
  <c r="E73" i="2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4" i="26"/>
  <c r="D102" i="26"/>
  <c r="AM72" i="21"/>
  <c r="AM72" i="23" s="1"/>
  <c r="AM11" i="21"/>
  <c r="AM11" i="23" s="1"/>
  <c r="P6" i="21"/>
  <c r="P6" i="23" s="1"/>
  <c r="K7" i="21"/>
  <c r="K7" i="23" s="1"/>
  <c r="S7" i="21"/>
  <c r="S7" i="23" s="1"/>
  <c r="AB7" i="21"/>
  <c r="AB7" i="23" s="1"/>
  <c r="AV7" i="21"/>
  <c r="AV7" i="23" s="1"/>
  <c r="BB7" i="21"/>
  <c r="BB7" i="23" s="1"/>
  <c r="J9" i="21"/>
  <c r="J9" i="23" s="1"/>
  <c r="W9" i="21"/>
  <c r="W9" i="23" s="1"/>
  <c r="AC9" i="21"/>
  <c r="AC9" i="23" s="1"/>
  <c r="AQ9" i="21"/>
  <c r="AQ9" i="23" s="1"/>
  <c r="CJ9" i="21"/>
  <c r="CJ9" i="23" s="1"/>
  <c r="CO9" i="21"/>
  <c r="CO9" i="23" s="1"/>
  <c r="K10" i="21"/>
  <c r="K10" i="23" s="1"/>
  <c r="AM10" i="21"/>
  <c r="AM10" i="23" s="1"/>
  <c r="AZ10" i="21"/>
  <c r="AZ10" i="23" s="1"/>
  <c r="BG10" i="21"/>
  <c r="BG10" i="23" s="1"/>
  <c r="CI10" i="21"/>
  <c r="CI10" i="23" s="1"/>
  <c r="CE72" i="21"/>
  <c r="CE72" i="23" s="1"/>
  <c r="CO72" i="21"/>
  <c r="CO72" i="23" s="1"/>
  <c r="F6" i="21"/>
  <c r="F6" i="23" s="1"/>
  <c r="F3" i="21"/>
  <c r="F3" i="23" s="1"/>
  <c r="F4" i="21"/>
  <c r="F4" i="23" s="1"/>
  <c r="J4" i="21"/>
  <c r="J4" i="23" s="1"/>
  <c r="N4" i="21"/>
  <c r="N4" i="23" s="1"/>
  <c r="R4" i="21"/>
  <c r="R4" i="23" s="1"/>
  <c r="U4" i="21"/>
  <c r="U4" i="23" s="1"/>
  <c r="X4" i="21"/>
  <c r="X4" i="23" s="1"/>
  <c r="Y4" i="21"/>
  <c r="Y4" i="23" s="1"/>
  <c r="K6" i="21"/>
  <c r="K6" i="23" s="1"/>
  <c r="R6" i="21"/>
  <c r="R6" i="23" s="1"/>
  <c r="S6" i="21"/>
  <c r="S6" i="23" s="1"/>
  <c r="I7" i="21"/>
  <c r="I7" i="23" s="1"/>
  <c r="T7" i="21"/>
  <c r="T7" i="23" s="1"/>
  <c r="V7" i="21"/>
  <c r="V7" i="23" s="1"/>
  <c r="AD7" i="21"/>
  <c r="AD7" i="23" s="1"/>
  <c r="AH7" i="21"/>
  <c r="AH7" i="23" s="1"/>
  <c r="AL7" i="21"/>
  <c r="AL7" i="23" s="1"/>
  <c r="G9" i="21"/>
  <c r="G9" i="23" s="1"/>
  <c r="Y9" i="21"/>
  <c r="Y9" i="23" s="1"/>
  <c r="AO9" i="21"/>
  <c r="AO9" i="23" s="1"/>
  <c r="AZ9" i="21"/>
  <c r="AZ9" i="23" s="1"/>
  <c r="BI9" i="21"/>
  <c r="BI9" i="23" s="1"/>
  <c r="F10" i="21"/>
  <c r="F10" i="23" s="1"/>
  <c r="L10" i="21"/>
  <c r="L10" i="23" s="1"/>
  <c r="AE10" i="21"/>
  <c r="AE10" i="23" s="1"/>
  <c r="G26" i="21"/>
  <c r="G26" i="23" s="1"/>
  <c r="G3" i="21"/>
  <c r="G3" i="23" s="1"/>
  <c r="H4" i="21"/>
  <c r="H4" i="23" s="1"/>
  <c r="L4" i="21"/>
  <c r="L4" i="23" s="1"/>
  <c r="P4" i="21"/>
  <c r="P4" i="23" s="1"/>
  <c r="W4" i="21"/>
  <c r="W4" i="23" s="1"/>
  <c r="J6" i="21"/>
  <c r="J6" i="23" s="1"/>
  <c r="F7" i="21"/>
  <c r="F7" i="23" s="1"/>
  <c r="M7" i="21"/>
  <c r="M7" i="23" s="1"/>
  <c r="P7" i="21"/>
  <c r="P7" i="23" s="1"/>
  <c r="W7" i="21"/>
  <c r="W7" i="23" s="1"/>
  <c r="Y7" i="21"/>
  <c r="Y7" i="23" s="1"/>
  <c r="AG7" i="21"/>
  <c r="AG7" i="23" s="1"/>
  <c r="AP7" i="21"/>
  <c r="AP7" i="23" s="1"/>
  <c r="AD9" i="21"/>
  <c r="AD9" i="23" s="1"/>
  <c r="AF9" i="21"/>
  <c r="AF9" i="23" s="1"/>
  <c r="AH9" i="21"/>
  <c r="AH9" i="23" s="1"/>
  <c r="AL9" i="21"/>
  <c r="AL9" i="23" s="1"/>
  <c r="AY9" i="21"/>
  <c r="AY9" i="23" s="1"/>
  <c r="BF9" i="21"/>
  <c r="BF9" i="23" s="1"/>
  <c r="AT10" i="21"/>
  <c r="AT10" i="23" s="1"/>
  <c r="BL10" i="21"/>
  <c r="BL10" i="23" s="1"/>
  <c r="BQ10" i="21"/>
  <c r="BQ10" i="23" s="1"/>
  <c r="BS10" i="21"/>
  <c r="BS10" i="23" s="1"/>
  <c r="BY10" i="21"/>
  <c r="BY10" i="23" s="1"/>
  <c r="AZ11" i="21"/>
  <c r="AZ11" i="23" s="1"/>
  <c r="Q26" i="21"/>
  <c r="Q26" i="23" s="1"/>
  <c r="T4" i="21"/>
  <c r="T4" i="23" s="1"/>
  <c r="I6" i="21"/>
  <c r="I6" i="23" s="1"/>
  <c r="G7" i="21"/>
  <c r="G7" i="23" s="1"/>
  <c r="Q7" i="21"/>
  <c r="Q7" i="23" s="1"/>
  <c r="X7" i="21"/>
  <c r="X7" i="23" s="1"/>
  <c r="AA7" i="21"/>
  <c r="AA7" i="23" s="1"/>
  <c r="AI7" i="21"/>
  <c r="AI7" i="23" s="1"/>
  <c r="AK7" i="21"/>
  <c r="AK7" i="23" s="1"/>
  <c r="AX7" i="21"/>
  <c r="AX7" i="23" s="1"/>
  <c r="H9" i="21"/>
  <c r="H9" i="23" s="1"/>
  <c r="V9" i="21"/>
  <c r="V9" i="23" s="1"/>
  <c r="AB9" i="21"/>
  <c r="AB9" i="23" s="1"/>
  <c r="AI9" i="21"/>
  <c r="AI9" i="23" s="1"/>
  <c r="AM9" i="21"/>
  <c r="AM9" i="23" s="1"/>
  <c r="AT9" i="21"/>
  <c r="AT9" i="23" s="1"/>
  <c r="AW9" i="21"/>
  <c r="AW9" i="23" s="1"/>
  <c r="BC9" i="21"/>
  <c r="BC9" i="23" s="1"/>
  <c r="BX9" i="21"/>
  <c r="BX9" i="23" s="1"/>
  <c r="CI9" i="21"/>
  <c r="CI9" i="23" s="1"/>
  <c r="CP9" i="21"/>
  <c r="CP9" i="23" s="1"/>
  <c r="H10" i="21"/>
  <c r="H10" i="23" s="1"/>
  <c r="BJ10" i="21"/>
  <c r="BJ10" i="23" s="1"/>
  <c r="AZ7" i="21"/>
  <c r="AZ7" i="23" s="1"/>
  <c r="Z9" i="21"/>
  <c r="Z9" i="23" s="1"/>
  <c r="AE9" i="21"/>
  <c r="AE9" i="23" s="1"/>
  <c r="AK9" i="21"/>
  <c r="AK9" i="23" s="1"/>
  <c r="AP9" i="21"/>
  <c r="AP9" i="23" s="1"/>
  <c r="AS9" i="21"/>
  <c r="AS9" i="23" s="1"/>
  <c r="AU9" i="21"/>
  <c r="AU9" i="23" s="1"/>
  <c r="AX9" i="21"/>
  <c r="AX9" i="23" s="1"/>
  <c r="BA9" i="21"/>
  <c r="BA9" i="23" s="1"/>
  <c r="BD9" i="21"/>
  <c r="BD9" i="23" s="1"/>
  <c r="CB9" i="21"/>
  <c r="CB9" i="23" s="1"/>
  <c r="CK9" i="21"/>
  <c r="CK9" i="23" s="1"/>
  <c r="I10" i="21"/>
  <c r="I10" i="23" s="1"/>
  <c r="P10" i="21"/>
  <c r="P10" i="23" s="1"/>
  <c r="R10" i="21"/>
  <c r="R10" i="23" s="1"/>
  <c r="X10" i="21"/>
  <c r="X10" i="23" s="1"/>
  <c r="BA10" i="21"/>
  <c r="BA10" i="23" s="1"/>
  <c r="BC10" i="21"/>
  <c r="BC10" i="23" s="1"/>
  <c r="BI10" i="21"/>
  <c r="BI10" i="23" s="1"/>
  <c r="BM10" i="21"/>
  <c r="BM10" i="23" s="1"/>
  <c r="BW10" i="21"/>
  <c r="BW10" i="23" s="1"/>
  <c r="CH10" i="21"/>
  <c r="CH10" i="23" s="1"/>
  <c r="CP10" i="21"/>
  <c r="CP10" i="23" s="1"/>
  <c r="BD7" i="21"/>
  <c r="BD7" i="23" s="1"/>
  <c r="G8" i="21"/>
  <c r="G8" i="23" s="1"/>
  <c r="J8" i="21"/>
  <c r="J8" i="23" s="1"/>
  <c r="L8" i="21"/>
  <c r="L8" i="23" s="1"/>
  <c r="N8" i="21"/>
  <c r="N8" i="23" s="1"/>
  <c r="R8" i="21"/>
  <c r="R8" i="23" s="1"/>
  <c r="T8" i="21"/>
  <c r="T8" i="23" s="1"/>
  <c r="V8" i="21"/>
  <c r="V8" i="23" s="1"/>
  <c r="X8" i="21"/>
  <c r="X8" i="23" s="1"/>
  <c r="Z8" i="21"/>
  <c r="Z8" i="23" s="1"/>
  <c r="AA8" i="21"/>
  <c r="AA8" i="23" s="1"/>
  <c r="AD8" i="21"/>
  <c r="AD8" i="23" s="1"/>
  <c r="AF8" i="21"/>
  <c r="AF8" i="23" s="1"/>
  <c r="AH8" i="21"/>
  <c r="AH8" i="23" s="1"/>
  <c r="AM8" i="21"/>
  <c r="AM8" i="23" s="1"/>
  <c r="AT8" i="21"/>
  <c r="AT8" i="23" s="1"/>
  <c r="AV8" i="21"/>
  <c r="AV8" i="23" s="1"/>
  <c r="BJ8" i="21"/>
  <c r="BJ8" i="23" s="1"/>
  <c r="BL8" i="21"/>
  <c r="BL8" i="23" s="1"/>
  <c r="BP8" i="21"/>
  <c r="BP8" i="23" s="1"/>
  <c r="BV8" i="21"/>
  <c r="BV8" i="23" s="1"/>
  <c r="BX8" i="21"/>
  <c r="BX8" i="23" s="1"/>
  <c r="BY8" i="21"/>
  <c r="BY8" i="23" s="1"/>
  <c r="BZ8" i="21"/>
  <c r="BZ8" i="23" s="1"/>
  <c r="CA8" i="21"/>
  <c r="CA8" i="23" s="1"/>
  <c r="CC8" i="21"/>
  <c r="CC8" i="23" s="1"/>
  <c r="F9" i="21"/>
  <c r="F9" i="23" s="1"/>
  <c r="L9" i="21"/>
  <c r="L9" i="23" s="1"/>
  <c r="S9" i="21"/>
  <c r="S9" i="23" s="1"/>
  <c r="U9" i="21"/>
  <c r="U9" i="23" s="1"/>
  <c r="X9" i="21"/>
  <c r="X9" i="23" s="1"/>
  <c r="AR9" i="21"/>
  <c r="AR9" i="23" s="1"/>
  <c r="AV9" i="21"/>
  <c r="AV9" i="23" s="1"/>
  <c r="BZ9" i="21"/>
  <c r="BZ9" i="23" s="1"/>
  <c r="AC10" i="21"/>
  <c r="AC10" i="23" s="1"/>
  <c r="AL10" i="21"/>
  <c r="AL10" i="23" s="1"/>
  <c r="AO10" i="21"/>
  <c r="AO10" i="23" s="1"/>
  <c r="AU10" i="21"/>
  <c r="AU10" i="23" s="1"/>
  <c r="BU10" i="21"/>
  <c r="BU10" i="23" s="1"/>
  <c r="AP11" i="21"/>
  <c r="AP11" i="23" s="1"/>
  <c r="BB11" i="21"/>
  <c r="BB11" i="23" s="1"/>
  <c r="BC11" i="21"/>
  <c r="BC11" i="23" s="1"/>
  <c r="BD11" i="21"/>
  <c r="BD11" i="23" s="1"/>
  <c r="BF11" i="21"/>
  <c r="BF11" i="23" s="1"/>
  <c r="BG11" i="21"/>
  <c r="BG11" i="23" s="1"/>
  <c r="BH11" i="21"/>
  <c r="BH11" i="23" s="1"/>
  <c r="BI11" i="21"/>
  <c r="BI11" i="23" s="1"/>
  <c r="BJ11" i="21"/>
  <c r="BJ11" i="23" s="1"/>
  <c r="BL11" i="21"/>
  <c r="BL11" i="23" s="1"/>
  <c r="BN11" i="21"/>
  <c r="BN11" i="23" s="1"/>
  <c r="BO11" i="21"/>
  <c r="BO11" i="23" s="1"/>
  <c r="BR11" i="21"/>
  <c r="BR11" i="23" s="1"/>
  <c r="BS11" i="21"/>
  <c r="BS11" i="23" s="1"/>
  <c r="BT11" i="21"/>
  <c r="BT11" i="23" s="1"/>
  <c r="BZ11" i="21"/>
  <c r="BZ11" i="23" s="1"/>
  <c r="CA11" i="21"/>
  <c r="CA11" i="23" s="1"/>
  <c r="CB11" i="21"/>
  <c r="CB11" i="23" s="1"/>
  <c r="CC11" i="21"/>
  <c r="CC11" i="23" s="1"/>
  <c r="CF11" i="21"/>
  <c r="CF11" i="23" s="1"/>
  <c r="CG11" i="21"/>
  <c r="CG11" i="23" s="1"/>
  <c r="CH11" i="21"/>
  <c r="CH11" i="23" s="1"/>
  <c r="CI11" i="21"/>
  <c r="CI11" i="23" s="1"/>
  <c r="CJ11" i="21"/>
  <c r="CJ11" i="23" s="1"/>
  <c r="CK11" i="21"/>
  <c r="CK11" i="23" s="1"/>
  <c r="CL11" i="21"/>
  <c r="CL11" i="23" s="1"/>
  <c r="CP11" i="21"/>
  <c r="CP11" i="23" s="1"/>
  <c r="B12" i="21"/>
  <c r="B12" i="23" s="1"/>
  <c r="F12" i="21"/>
  <c r="F12" i="23" s="1"/>
  <c r="H12" i="21"/>
  <c r="H12" i="23" s="1"/>
  <c r="I12" i="21"/>
  <c r="I12" i="23" s="1"/>
  <c r="L12" i="21"/>
  <c r="L12" i="23" s="1"/>
  <c r="N12" i="21"/>
  <c r="N12" i="23" s="1"/>
  <c r="P12" i="21"/>
  <c r="P12" i="23" s="1"/>
  <c r="Q12" i="21"/>
  <c r="Q12" i="23" s="1"/>
  <c r="S12" i="21"/>
  <c r="S12" i="23" s="1"/>
  <c r="T12" i="21"/>
  <c r="T12" i="23" s="1"/>
  <c r="U12" i="21"/>
  <c r="U12" i="23" s="1"/>
  <c r="W12" i="21"/>
  <c r="W12" i="23" s="1"/>
  <c r="X12" i="21"/>
  <c r="X12" i="23" s="1"/>
  <c r="AA12" i="21"/>
  <c r="AA12" i="23" s="1"/>
  <c r="AB12" i="21"/>
  <c r="AB12" i="23" s="1"/>
  <c r="AC12" i="21"/>
  <c r="AC12" i="23" s="1"/>
  <c r="AD12" i="21"/>
  <c r="AD12" i="23" s="1"/>
  <c r="AE12" i="21"/>
  <c r="AE12" i="23" s="1"/>
  <c r="AF12" i="21"/>
  <c r="AF12" i="23" s="1"/>
  <c r="AG12" i="21"/>
  <c r="AG12" i="23" s="1"/>
  <c r="AI12" i="21"/>
  <c r="AI12" i="23" s="1"/>
  <c r="AK12" i="21"/>
  <c r="AK12" i="23" s="1"/>
  <c r="AL12" i="21"/>
  <c r="AL12" i="23" s="1"/>
  <c r="AQ12" i="21"/>
  <c r="AQ12" i="23" s="1"/>
  <c r="AT12" i="21"/>
  <c r="AT12" i="23" s="1"/>
  <c r="AU12" i="21"/>
  <c r="AU12" i="23" s="1"/>
  <c r="AV12" i="21"/>
  <c r="AV12" i="23" s="1"/>
  <c r="AW12" i="21"/>
  <c r="AW12" i="23" s="1"/>
  <c r="AX12" i="21"/>
  <c r="AX12" i="23" s="1"/>
  <c r="AY12" i="21"/>
  <c r="AY12" i="23" s="1"/>
  <c r="BB12" i="21"/>
  <c r="BB12" i="23" s="1"/>
  <c r="BC12" i="21"/>
  <c r="BC12" i="23" s="1"/>
  <c r="BD12" i="21"/>
  <c r="BD12" i="23" s="1"/>
  <c r="BE12" i="21"/>
  <c r="BE12" i="23" s="1"/>
  <c r="BG12" i="21"/>
  <c r="BG12" i="23" s="1"/>
  <c r="G22" i="21"/>
  <c r="G22" i="23" s="1"/>
  <c r="H22" i="21"/>
  <c r="H22" i="23" s="1"/>
  <c r="F23" i="21"/>
  <c r="F23" i="23" s="1"/>
  <c r="I23" i="21"/>
  <c r="I23" i="23" s="1"/>
  <c r="L23" i="21"/>
  <c r="L23" i="23" s="1"/>
  <c r="R23" i="21"/>
  <c r="R23" i="23" s="1"/>
  <c r="S23" i="21"/>
  <c r="S23" i="23" s="1"/>
  <c r="W23" i="21"/>
  <c r="W23" i="23" s="1"/>
  <c r="F24" i="21"/>
  <c r="F24" i="23" s="1"/>
  <c r="I24" i="21"/>
  <c r="I24" i="23" s="1"/>
  <c r="L24" i="21"/>
  <c r="L24" i="23" s="1"/>
  <c r="T24" i="21"/>
  <c r="T24" i="23" s="1"/>
  <c r="U24" i="21"/>
  <c r="U24" i="23" s="1"/>
  <c r="V24" i="21"/>
  <c r="V24" i="23" s="1"/>
  <c r="AB24" i="21"/>
  <c r="AB24" i="23" s="1"/>
  <c r="AC24" i="21"/>
  <c r="AC24" i="23" s="1"/>
  <c r="AD24" i="21"/>
  <c r="AD24" i="23" s="1"/>
  <c r="AE24" i="21"/>
  <c r="AE24" i="23" s="1"/>
  <c r="AF24" i="21"/>
  <c r="AF24" i="23" s="1"/>
  <c r="AI24" i="21"/>
  <c r="AI24" i="23" s="1"/>
  <c r="F25" i="21"/>
  <c r="F25" i="23" s="1"/>
  <c r="G25" i="21"/>
  <c r="G25" i="23" s="1"/>
  <c r="F20" i="21"/>
  <c r="F20" i="23" s="1"/>
  <c r="G20" i="21"/>
  <c r="G20" i="23" s="1"/>
  <c r="H20" i="21"/>
  <c r="H20" i="23" s="1"/>
  <c r="I20" i="21"/>
  <c r="I20" i="23" s="1"/>
  <c r="J20" i="21"/>
  <c r="J20" i="23" s="1"/>
  <c r="K20" i="21"/>
  <c r="K20" i="23" s="1"/>
  <c r="L20" i="21"/>
  <c r="L20" i="23" s="1"/>
  <c r="M20" i="21"/>
  <c r="M20" i="23" s="1"/>
  <c r="N20" i="21"/>
  <c r="N20" i="23" s="1"/>
  <c r="P20" i="21"/>
  <c r="P20" i="23" s="1"/>
  <c r="Q20" i="21"/>
  <c r="Q20" i="23" s="1"/>
  <c r="R20" i="21"/>
  <c r="R20" i="23" s="1"/>
  <c r="S20" i="21"/>
  <c r="S20" i="23" s="1"/>
  <c r="W20" i="21"/>
  <c r="W20" i="23" s="1"/>
  <c r="X20" i="21"/>
  <c r="X20" i="23" s="1"/>
  <c r="Y20" i="21"/>
  <c r="Y20" i="23" s="1"/>
  <c r="Z20" i="21"/>
  <c r="Z20" i="23" s="1"/>
  <c r="AA20" i="21"/>
  <c r="AA20" i="23" s="1"/>
  <c r="AB20" i="21"/>
  <c r="AB20" i="23" s="1"/>
  <c r="AC20" i="21"/>
  <c r="AC20" i="23" s="1"/>
  <c r="AD20" i="21"/>
  <c r="AD20" i="23" s="1"/>
  <c r="AE20" i="21"/>
  <c r="AE20" i="23" s="1"/>
  <c r="AF20" i="21"/>
  <c r="AF20" i="23" s="1"/>
  <c r="AG20" i="21"/>
  <c r="AG20" i="23" s="1"/>
  <c r="AH20" i="21"/>
  <c r="AH20" i="23" s="1"/>
  <c r="AI20" i="21"/>
  <c r="AI20" i="23" s="1"/>
  <c r="AK20" i="21"/>
  <c r="AK20" i="23" s="1"/>
  <c r="AL20" i="21"/>
  <c r="AL20" i="23" s="1"/>
  <c r="AM20" i="21"/>
  <c r="AM20" i="23" s="1"/>
  <c r="AO20" i="21"/>
  <c r="AO20" i="23" s="1"/>
  <c r="AP20" i="21"/>
  <c r="AP20" i="23" s="1"/>
  <c r="AQ20" i="21"/>
  <c r="AQ20" i="23" s="1"/>
  <c r="AR20" i="21"/>
  <c r="AR20" i="23" s="1"/>
  <c r="AS20" i="21"/>
  <c r="AS20" i="23" s="1"/>
  <c r="AT20" i="21"/>
  <c r="AT20" i="23" s="1"/>
  <c r="AU20" i="21"/>
  <c r="AU20" i="23" s="1"/>
  <c r="AV20" i="21"/>
  <c r="AV20" i="23" s="1"/>
  <c r="AW20" i="21"/>
  <c r="AW20" i="23" s="1"/>
  <c r="AX20" i="21"/>
  <c r="AX20" i="23" s="1"/>
  <c r="AY20" i="21"/>
  <c r="AY20" i="23" s="1"/>
  <c r="AZ20" i="21"/>
  <c r="AZ20" i="23" s="1"/>
  <c r="BA20" i="21"/>
  <c r="BA20" i="23" s="1"/>
  <c r="BB20" i="21"/>
  <c r="BB20" i="23" s="1"/>
  <c r="BC20" i="21"/>
  <c r="BC20" i="23" s="1"/>
  <c r="BD20" i="21"/>
  <c r="BD20" i="23" s="1"/>
  <c r="BE20" i="21"/>
  <c r="BE20" i="23" s="1"/>
  <c r="BF20" i="21"/>
  <c r="BF20" i="23" s="1"/>
  <c r="BG20" i="21"/>
  <c r="BG20" i="23" s="1"/>
  <c r="BH20" i="21"/>
  <c r="BH20" i="23" s="1"/>
  <c r="BI20" i="21"/>
  <c r="BI20" i="23" s="1"/>
  <c r="BJ20" i="21"/>
  <c r="BJ20" i="23" s="1"/>
  <c r="BK20" i="21"/>
  <c r="BK20" i="23" s="1"/>
  <c r="BL20" i="21"/>
  <c r="BL20" i="23" s="1"/>
  <c r="BM20" i="21"/>
  <c r="BM20" i="23" s="1"/>
  <c r="BN20" i="21"/>
  <c r="BN20" i="23" s="1"/>
  <c r="BO20" i="21"/>
  <c r="BO20" i="23" s="1"/>
  <c r="BP20" i="21"/>
  <c r="BP20" i="23" s="1"/>
  <c r="BQ20" i="21"/>
  <c r="BQ20" i="23" s="1"/>
  <c r="BR20" i="21"/>
  <c r="BR20" i="23" s="1"/>
  <c r="BS20" i="21"/>
  <c r="BS20" i="23" s="1"/>
  <c r="BT20" i="21"/>
  <c r="BT20" i="23" s="1"/>
  <c r="BU20" i="21"/>
  <c r="BU20" i="23" s="1"/>
  <c r="BV20" i="21"/>
  <c r="BV20" i="23" s="1"/>
  <c r="BW20" i="21"/>
  <c r="BW20" i="23" s="1"/>
  <c r="BX20" i="21"/>
  <c r="BX20" i="23" s="1"/>
  <c r="AB23" i="21"/>
  <c r="AB23" i="23" s="1"/>
  <c r="AD23" i="21"/>
  <c r="AD23" i="23" s="1"/>
  <c r="AI23" i="21"/>
  <c r="AI23" i="23" s="1"/>
  <c r="AK23" i="21"/>
  <c r="AK23" i="23" s="1"/>
  <c r="AQ23" i="21"/>
  <c r="AQ23" i="23" s="1"/>
  <c r="I60" i="21"/>
  <c r="I60" i="23" s="1"/>
  <c r="K60" i="21"/>
  <c r="K60" i="23" s="1"/>
  <c r="AC69" i="21"/>
  <c r="AC69" i="23" s="1"/>
  <c r="AE69" i="21"/>
  <c r="AE69" i="23" s="1"/>
  <c r="AM69" i="21"/>
  <c r="AM69" i="23" s="1"/>
  <c r="AP69" i="21"/>
  <c r="AP69" i="23" s="1"/>
  <c r="AT69" i="21"/>
  <c r="AT69" i="23" s="1"/>
  <c r="AY69" i="21"/>
  <c r="AY69" i="23" s="1"/>
  <c r="BD69" i="21"/>
  <c r="BD69" i="23" s="1"/>
  <c r="BH69" i="21"/>
  <c r="BH69" i="23" s="1"/>
  <c r="BK69" i="21"/>
  <c r="BK69" i="23" s="1"/>
  <c r="P70" i="21"/>
  <c r="P70" i="23" s="1"/>
  <c r="R70" i="21"/>
  <c r="R70" i="23" s="1"/>
  <c r="AP70" i="21"/>
  <c r="AP70" i="23" s="1"/>
  <c r="BG70" i="21"/>
  <c r="BG70" i="23" s="1"/>
  <c r="CB70" i="21"/>
  <c r="CB70" i="23" s="1"/>
  <c r="CI70" i="21"/>
  <c r="CI70" i="23" s="1"/>
  <c r="AK71" i="21"/>
  <c r="AK71" i="23" s="1"/>
  <c r="AL71" i="21"/>
  <c r="AL71" i="23" s="1"/>
  <c r="AO71" i="21"/>
  <c r="AO71" i="23" s="1"/>
  <c r="AS71" i="21"/>
  <c r="AS71" i="23" s="1"/>
  <c r="BH71" i="21"/>
  <c r="BH71" i="23" s="1"/>
  <c r="BK71" i="21"/>
  <c r="BK71" i="23" s="1"/>
  <c r="CA71" i="21"/>
  <c r="CA71" i="23" s="1"/>
  <c r="CH71" i="21"/>
  <c r="CH71" i="23" s="1"/>
  <c r="CO71" i="21"/>
  <c r="CO71" i="23" s="1"/>
  <c r="B72" i="21"/>
  <c r="B72" i="23" s="1"/>
  <c r="CC72" i="21"/>
  <c r="CC72" i="23" s="1"/>
  <c r="BY20" i="21"/>
  <c r="BY20" i="23" s="1"/>
  <c r="BZ20" i="21"/>
  <c r="BZ20" i="23" s="1"/>
  <c r="CA20" i="21"/>
  <c r="CA20" i="23" s="1"/>
  <c r="CB20" i="21"/>
  <c r="CB20" i="23" s="1"/>
  <c r="CC20" i="21"/>
  <c r="CC20" i="23" s="1"/>
  <c r="CD20" i="21"/>
  <c r="CD20" i="23" s="1"/>
  <c r="CE20" i="21"/>
  <c r="CE20" i="23" s="1"/>
  <c r="CF20" i="21"/>
  <c r="CF20" i="23" s="1"/>
  <c r="CG20" i="21"/>
  <c r="CG20" i="23" s="1"/>
  <c r="CH20" i="21"/>
  <c r="CH20" i="23" s="1"/>
  <c r="CI20" i="21"/>
  <c r="CI20" i="23" s="1"/>
  <c r="CJ20" i="21"/>
  <c r="CJ20" i="23" s="1"/>
  <c r="CK20" i="21"/>
  <c r="CK20" i="23" s="1"/>
  <c r="CL20" i="21"/>
  <c r="CL20" i="23" s="1"/>
  <c r="CM20" i="21"/>
  <c r="CM20" i="23" s="1"/>
  <c r="CN20" i="21"/>
  <c r="CN20" i="23" s="1"/>
  <c r="CO20" i="21"/>
  <c r="CO20" i="23" s="1"/>
  <c r="CP20" i="21"/>
  <c r="CP20" i="23" s="1"/>
  <c r="B21" i="21"/>
  <c r="B21" i="23" s="1"/>
  <c r="F21" i="21"/>
  <c r="F21" i="23" s="1"/>
  <c r="G21" i="21"/>
  <c r="G21" i="23" s="1"/>
  <c r="H21" i="21"/>
  <c r="H21" i="23" s="1"/>
  <c r="I21" i="21"/>
  <c r="I21" i="23" s="1"/>
  <c r="J21" i="21"/>
  <c r="J21" i="23" s="1"/>
  <c r="K21" i="21"/>
  <c r="K21" i="23" s="1"/>
  <c r="L21" i="21"/>
  <c r="L21" i="23" s="1"/>
  <c r="M21" i="21"/>
  <c r="M21" i="23" s="1"/>
  <c r="N21" i="21"/>
  <c r="N21" i="23" s="1"/>
  <c r="P21" i="21"/>
  <c r="P21" i="23" s="1"/>
  <c r="Q21" i="21"/>
  <c r="Q21" i="23" s="1"/>
  <c r="R21" i="21"/>
  <c r="R21" i="23" s="1"/>
  <c r="S21" i="21"/>
  <c r="S21" i="23" s="1"/>
  <c r="T21" i="21"/>
  <c r="T21" i="23" s="1"/>
  <c r="U21" i="21"/>
  <c r="U21" i="23" s="1"/>
  <c r="V21" i="21"/>
  <c r="V21" i="23" s="1"/>
  <c r="W21" i="21"/>
  <c r="W21" i="23" s="1"/>
  <c r="X21" i="21"/>
  <c r="X21" i="23" s="1"/>
  <c r="Y21" i="21"/>
  <c r="Y21" i="23" s="1"/>
  <c r="Z21" i="21"/>
  <c r="Z21" i="23" s="1"/>
  <c r="AA21" i="21"/>
  <c r="AA21" i="23" s="1"/>
  <c r="AB21" i="21"/>
  <c r="AB21" i="23" s="1"/>
  <c r="AC21" i="21"/>
  <c r="AC21" i="23" s="1"/>
  <c r="AD21" i="21"/>
  <c r="AD21" i="23" s="1"/>
  <c r="AE21" i="21"/>
  <c r="AE21" i="23" s="1"/>
  <c r="AF21" i="21"/>
  <c r="AF21" i="23" s="1"/>
  <c r="AG21" i="21"/>
  <c r="AG21" i="23" s="1"/>
  <c r="AH21" i="21"/>
  <c r="AH21" i="23" s="1"/>
  <c r="AI21" i="21"/>
  <c r="AI21" i="23" s="1"/>
  <c r="AK21" i="21"/>
  <c r="AK21" i="23" s="1"/>
  <c r="AL21" i="21"/>
  <c r="AL21" i="23" s="1"/>
  <c r="AM21" i="21"/>
  <c r="AM21" i="23" s="1"/>
  <c r="AO21" i="21"/>
  <c r="AO21" i="23" s="1"/>
  <c r="AP21" i="21"/>
  <c r="AP21" i="23" s="1"/>
  <c r="AQ21" i="21"/>
  <c r="AQ21" i="23" s="1"/>
  <c r="AR21" i="21"/>
  <c r="AR21" i="23" s="1"/>
  <c r="AS21" i="21"/>
  <c r="AS21" i="23" s="1"/>
  <c r="AT21" i="21"/>
  <c r="AT21" i="23" s="1"/>
  <c r="AU21" i="21"/>
  <c r="AU21" i="23" s="1"/>
  <c r="AV21" i="21"/>
  <c r="AV21" i="23" s="1"/>
  <c r="AW21" i="21"/>
  <c r="AW21" i="23" s="1"/>
  <c r="AX21" i="21"/>
  <c r="AX21" i="23" s="1"/>
  <c r="AY21" i="21"/>
  <c r="AY21" i="23" s="1"/>
  <c r="AZ21" i="21"/>
  <c r="AZ21" i="23" s="1"/>
  <c r="BA21" i="21"/>
  <c r="BA21" i="23" s="1"/>
  <c r="BB21" i="21"/>
  <c r="BB21" i="23" s="1"/>
  <c r="BC21" i="21"/>
  <c r="BC21" i="23" s="1"/>
  <c r="BD21" i="21"/>
  <c r="BD21" i="23" s="1"/>
  <c r="BE21" i="21"/>
  <c r="BE21" i="23" s="1"/>
  <c r="BF21" i="21"/>
  <c r="BF21" i="23" s="1"/>
  <c r="BG21" i="21"/>
  <c r="BG21" i="23" s="1"/>
  <c r="BH21" i="21"/>
  <c r="BH21" i="23" s="1"/>
  <c r="BI21" i="21"/>
  <c r="BI21" i="23" s="1"/>
  <c r="BJ21" i="21"/>
  <c r="BJ21" i="23" s="1"/>
  <c r="BK21" i="21"/>
  <c r="BK21" i="23" s="1"/>
  <c r="BL21" i="21"/>
  <c r="BL21" i="23" s="1"/>
  <c r="BM21" i="21"/>
  <c r="BM21" i="23" s="1"/>
  <c r="BN21" i="21"/>
  <c r="BN21" i="23" s="1"/>
  <c r="BO21" i="21"/>
  <c r="BO21" i="23" s="1"/>
  <c r="BP21" i="21"/>
  <c r="BP21" i="23" s="1"/>
  <c r="BQ21" i="21"/>
  <c r="BQ21" i="23" s="1"/>
  <c r="BR21" i="21"/>
  <c r="BR21" i="23" s="1"/>
  <c r="BS21" i="21"/>
  <c r="BS21" i="23" s="1"/>
  <c r="BT21" i="21"/>
  <c r="BT21" i="23" s="1"/>
  <c r="BU21" i="21"/>
  <c r="BU21" i="23" s="1"/>
  <c r="BV21" i="21"/>
  <c r="BV21" i="23" s="1"/>
  <c r="BW21" i="21"/>
  <c r="BW21" i="23" s="1"/>
  <c r="BX21" i="21"/>
  <c r="BX21" i="23" s="1"/>
  <c r="BY21" i="21"/>
  <c r="BY21" i="23" s="1"/>
  <c r="BZ21" i="21"/>
  <c r="BZ21" i="23" s="1"/>
  <c r="CA21" i="21"/>
  <c r="CA21" i="23" s="1"/>
  <c r="CB21" i="21"/>
  <c r="CB21" i="23" s="1"/>
  <c r="CC21" i="21"/>
  <c r="CC21" i="23" s="1"/>
  <c r="CD21" i="21"/>
  <c r="CD21" i="23" s="1"/>
  <c r="CE21" i="21"/>
  <c r="CE21" i="23" s="1"/>
  <c r="CF21" i="21"/>
  <c r="CF21" i="23" s="1"/>
  <c r="CG21" i="21"/>
  <c r="CG21" i="23" s="1"/>
  <c r="CH21" i="21"/>
  <c r="CH21" i="23" s="1"/>
  <c r="CI21" i="21"/>
  <c r="CI21" i="23" s="1"/>
  <c r="CJ21" i="21"/>
  <c r="CJ21" i="23" s="1"/>
  <c r="CL21" i="21"/>
  <c r="CL21" i="23" s="1"/>
  <c r="CO21" i="21"/>
  <c r="CO21" i="23" s="1"/>
  <c r="I22" i="21"/>
  <c r="I22" i="23" s="1"/>
  <c r="M22" i="21"/>
  <c r="M22" i="23" s="1"/>
  <c r="P22" i="21"/>
  <c r="P22" i="23" s="1"/>
  <c r="W22" i="21"/>
  <c r="W22" i="23" s="1"/>
  <c r="Z22" i="21"/>
  <c r="Z22" i="23" s="1"/>
  <c r="AD22" i="21"/>
  <c r="AD22" i="23" s="1"/>
  <c r="AH22" i="21"/>
  <c r="AH22" i="23" s="1"/>
  <c r="AK22" i="21"/>
  <c r="AK22" i="23" s="1"/>
  <c r="AO22" i="21"/>
  <c r="AO22" i="23" s="1"/>
  <c r="AR22" i="21"/>
  <c r="AR22" i="23" s="1"/>
  <c r="AU22" i="21"/>
  <c r="AU22" i="23" s="1"/>
  <c r="AZ22" i="21"/>
  <c r="AZ22" i="23" s="1"/>
  <c r="BC22" i="21"/>
  <c r="BC22" i="23" s="1"/>
  <c r="BE22" i="21"/>
  <c r="BE22" i="23" s="1"/>
  <c r="BH22" i="21"/>
  <c r="BH22" i="23" s="1"/>
  <c r="BK22" i="21"/>
  <c r="BK22" i="23" s="1"/>
  <c r="BM22" i="21"/>
  <c r="BM22" i="23" s="1"/>
  <c r="BP22" i="21"/>
  <c r="BP22" i="23" s="1"/>
  <c r="BS22" i="21"/>
  <c r="BS22" i="23" s="1"/>
  <c r="BV22" i="21"/>
  <c r="BV22" i="23" s="1"/>
  <c r="BY22" i="21"/>
  <c r="BY22" i="23" s="1"/>
  <c r="CB22" i="21"/>
  <c r="CB22" i="23" s="1"/>
  <c r="CG22" i="21"/>
  <c r="CG22" i="23" s="1"/>
  <c r="CJ22" i="21"/>
  <c r="CJ22" i="23" s="1"/>
  <c r="CL22" i="21"/>
  <c r="CL22" i="23" s="1"/>
  <c r="CM22" i="21"/>
  <c r="CM22" i="23" s="1"/>
  <c r="CP22" i="21"/>
  <c r="CP22" i="23" s="1"/>
  <c r="H23" i="21"/>
  <c r="H23" i="23" s="1"/>
  <c r="K23" i="21"/>
  <c r="K23" i="23" s="1"/>
  <c r="N23" i="21"/>
  <c r="N23" i="23" s="1"/>
  <c r="Q23" i="21"/>
  <c r="Q23" i="23" s="1"/>
  <c r="AF23" i="21"/>
  <c r="AF23" i="23" s="1"/>
  <c r="AH69" i="21"/>
  <c r="AH69" i="23" s="1"/>
  <c r="AU69" i="21"/>
  <c r="AU69" i="23" s="1"/>
  <c r="BF69" i="21"/>
  <c r="BF69" i="23" s="1"/>
  <c r="AV70" i="21"/>
  <c r="AV70" i="23" s="1"/>
  <c r="AY70" i="21"/>
  <c r="AY70" i="23" s="1"/>
  <c r="BC70" i="21"/>
  <c r="BC70" i="23" s="1"/>
  <c r="BE70" i="21"/>
  <c r="BE70" i="23" s="1"/>
  <c r="BK70" i="21"/>
  <c r="BK70" i="23" s="1"/>
  <c r="BO70" i="21"/>
  <c r="BO70" i="23" s="1"/>
  <c r="BR70" i="21"/>
  <c r="BR70" i="23" s="1"/>
  <c r="CD70" i="21"/>
  <c r="CD70" i="23" s="1"/>
  <c r="CJ70" i="21"/>
  <c r="CJ70" i="23" s="1"/>
  <c r="AQ71" i="21"/>
  <c r="AQ71" i="23" s="1"/>
  <c r="AX71" i="21"/>
  <c r="AX71" i="23" s="1"/>
  <c r="BM71" i="21"/>
  <c r="BM71" i="23" s="1"/>
  <c r="BW71" i="21"/>
  <c r="BW71" i="23" s="1"/>
  <c r="BY71" i="21"/>
  <c r="BY71" i="23" s="1"/>
  <c r="CG71" i="21"/>
  <c r="CG71" i="23" s="1"/>
  <c r="CK71" i="21"/>
  <c r="CK71" i="23" s="1"/>
  <c r="CN71" i="21"/>
  <c r="CN71" i="23" s="1"/>
  <c r="CP71" i="21"/>
  <c r="CP71" i="23" s="1"/>
  <c r="BP72" i="21"/>
  <c r="BP72" i="23" s="1"/>
  <c r="BW72" i="21"/>
  <c r="BW72" i="23" s="1"/>
  <c r="CA72" i="21"/>
  <c r="CA72" i="23" s="1"/>
  <c r="K61" i="21"/>
  <c r="K61" i="23" s="1"/>
  <c r="S61" i="21"/>
  <c r="S61" i="23" s="1"/>
  <c r="G62" i="21"/>
  <c r="G62" i="23" s="1"/>
  <c r="J62" i="21"/>
  <c r="J62" i="23" s="1"/>
  <c r="M62" i="21"/>
  <c r="M62" i="23" s="1"/>
  <c r="P62" i="21"/>
  <c r="P62" i="23" s="1"/>
  <c r="Q62" i="21"/>
  <c r="Q62" i="23" s="1"/>
  <c r="U62" i="21"/>
  <c r="U62" i="23" s="1"/>
  <c r="W62" i="21"/>
  <c r="W62" i="23" s="1"/>
  <c r="Z62" i="21"/>
  <c r="Z62" i="23" s="1"/>
  <c r="AC62" i="21"/>
  <c r="AC62" i="23" s="1"/>
  <c r="F65" i="21"/>
  <c r="F65" i="23" s="1"/>
  <c r="I65" i="21"/>
  <c r="I65" i="23" s="1"/>
  <c r="K65" i="21"/>
  <c r="K65" i="23" s="1"/>
  <c r="F66" i="21"/>
  <c r="F66" i="23" s="1"/>
  <c r="H66" i="21"/>
  <c r="H66" i="23" s="1"/>
  <c r="J66" i="21"/>
  <c r="J66" i="23" s="1"/>
  <c r="Q66" i="21"/>
  <c r="Q66" i="23" s="1"/>
  <c r="T66" i="21"/>
  <c r="T66" i="23" s="1"/>
  <c r="AB66" i="21"/>
  <c r="AB66" i="23" s="1"/>
  <c r="AE66" i="21"/>
  <c r="AE66" i="23" s="1"/>
  <c r="G67" i="21"/>
  <c r="G67" i="23" s="1"/>
  <c r="J67" i="21"/>
  <c r="J67" i="23" s="1"/>
  <c r="M67" i="21"/>
  <c r="M67" i="23" s="1"/>
  <c r="N67" i="21"/>
  <c r="N67" i="23" s="1"/>
  <c r="U67" i="21"/>
  <c r="U67" i="23" s="1"/>
  <c r="W67" i="21"/>
  <c r="W67" i="23" s="1"/>
  <c r="AB67" i="21"/>
  <c r="AB67" i="23" s="1"/>
  <c r="AD67" i="21"/>
  <c r="AD67" i="23" s="1"/>
  <c r="AF67" i="21"/>
  <c r="AF67" i="23" s="1"/>
  <c r="AK67" i="21"/>
  <c r="AK67" i="23" s="1"/>
  <c r="AO67" i="21"/>
  <c r="AO67" i="23" s="1"/>
  <c r="AS67" i="21"/>
  <c r="AS67" i="23" s="1"/>
  <c r="F68" i="21"/>
  <c r="F68" i="23" s="1"/>
  <c r="H68" i="21"/>
  <c r="H68" i="23" s="1"/>
  <c r="I68" i="21"/>
  <c r="I68" i="23" s="1"/>
  <c r="K68" i="21"/>
  <c r="K68" i="23" s="1"/>
  <c r="R68" i="21"/>
  <c r="R68" i="23" s="1"/>
  <c r="X68" i="21"/>
  <c r="X68" i="23" s="1"/>
  <c r="AB68" i="21"/>
  <c r="AB68" i="23" s="1"/>
  <c r="AD68" i="21"/>
  <c r="AD68" i="23" s="1"/>
  <c r="AE68" i="21"/>
  <c r="AE68" i="23" s="1"/>
  <c r="AG68" i="21"/>
  <c r="AG68" i="23" s="1"/>
  <c r="AM68" i="21"/>
  <c r="AM68" i="23" s="1"/>
  <c r="AP68" i="21"/>
  <c r="AP68" i="23" s="1"/>
  <c r="AU68" i="21"/>
  <c r="AU68" i="23" s="1"/>
  <c r="AZ68" i="21"/>
  <c r="AZ68" i="23" s="1"/>
  <c r="BB68" i="21"/>
  <c r="BB68" i="23" s="1"/>
  <c r="BD68" i="21"/>
  <c r="BD68" i="23" s="1"/>
  <c r="G69" i="21"/>
  <c r="G69" i="23" s="1"/>
  <c r="M69" i="21"/>
  <c r="M69" i="23" s="1"/>
  <c r="R69" i="21"/>
  <c r="R69" i="23" s="1"/>
  <c r="BA69" i="21"/>
  <c r="BA69" i="23" s="1"/>
  <c r="BM70" i="21"/>
  <c r="BM70" i="23" s="1"/>
  <c r="CF70" i="21"/>
  <c r="CF70" i="23" s="1"/>
  <c r="BD71" i="21"/>
  <c r="BD71" i="23" s="1"/>
  <c r="BT71" i="21"/>
  <c r="BT71" i="23" s="1"/>
  <c r="CE71" i="21"/>
  <c r="CE71" i="23" s="1"/>
  <c r="CM71" i="21"/>
  <c r="CM71" i="23" s="1"/>
  <c r="BS72" i="21"/>
  <c r="BS72" i="23" s="1"/>
  <c r="CL72" i="21"/>
  <c r="CL72" i="23" s="1"/>
  <c r="S73" i="21"/>
  <c r="S73" i="23" s="1"/>
  <c r="U73" i="21"/>
  <c r="U73" i="23" s="1"/>
  <c r="X73" i="21"/>
  <c r="X73" i="23" s="1"/>
  <c r="Y73" i="21"/>
  <c r="Y73" i="23" s="1"/>
  <c r="AA73" i="21"/>
  <c r="AA73" i="23" s="1"/>
  <c r="AD73" i="21"/>
  <c r="AD73" i="23" s="1"/>
  <c r="AH73" i="21"/>
  <c r="AH73" i="23" s="1"/>
  <c r="AL73" i="21"/>
  <c r="AL73" i="23" s="1"/>
  <c r="AS73" i="21"/>
  <c r="AS73" i="23" s="1"/>
  <c r="AV73" i="21"/>
  <c r="AV73" i="23" s="1"/>
  <c r="AX73" i="21"/>
  <c r="AX73" i="23" s="1"/>
  <c r="BA73" i="21"/>
  <c r="BA73" i="23" s="1"/>
  <c r="BI73" i="21"/>
  <c r="BI73" i="23" s="1"/>
  <c r="BK73" i="21"/>
  <c r="BK73" i="23" s="1"/>
  <c r="BP73" i="21"/>
  <c r="BP73" i="23" s="1"/>
  <c r="BV73" i="21"/>
  <c r="BV73" i="23" s="1"/>
  <c r="BY73" i="21"/>
  <c r="BY73" i="23" s="1"/>
  <c r="CA73" i="21"/>
  <c r="CA73" i="23" s="1"/>
  <c r="CG73" i="21"/>
  <c r="CG73" i="23" s="1"/>
  <c r="CI73" i="21"/>
  <c r="CI73" i="23" s="1"/>
  <c r="CJ73" i="21"/>
  <c r="CJ73" i="23" s="1"/>
  <c r="CO73" i="21"/>
  <c r="CO73" i="23" s="1"/>
  <c r="G74" i="21"/>
  <c r="G74" i="23" s="1"/>
  <c r="I74" i="21"/>
  <c r="I74" i="23" s="1"/>
  <c r="R74" i="21"/>
  <c r="R74" i="23" s="1"/>
  <c r="X74" i="21"/>
  <c r="X74" i="23" s="1"/>
  <c r="AB74" i="21"/>
  <c r="AB74" i="23" s="1"/>
  <c r="AD74" i="21"/>
  <c r="AD74" i="23" s="1"/>
  <c r="AI74" i="21"/>
  <c r="AI74" i="23" s="1"/>
  <c r="AK74" i="21"/>
  <c r="AK74" i="23" s="1"/>
  <c r="AM74" i="21"/>
  <c r="AM74" i="23" s="1"/>
  <c r="AQ74" i="21"/>
  <c r="AQ74" i="23" s="1"/>
  <c r="AT74" i="21"/>
  <c r="AT74" i="23" s="1"/>
  <c r="AW74" i="21"/>
  <c r="AW74" i="23" s="1"/>
  <c r="BA74" i="21"/>
  <c r="BA74" i="23" s="1"/>
  <c r="BG74" i="21"/>
  <c r="BG74" i="23" s="1"/>
  <c r="BI74" i="21"/>
  <c r="BI74" i="23" s="1"/>
  <c r="BK74" i="21"/>
  <c r="BK74" i="23" s="1"/>
  <c r="BL74" i="21"/>
  <c r="BL74" i="23" s="1"/>
  <c r="BN74" i="21"/>
  <c r="BN74" i="23" s="1"/>
  <c r="BP74" i="21"/>
  <c r="BP74" i="23" s="1"/>
  <c r="BS74" i="21"/>
  <c r="BS74" i="23" s="1"/>
  <c r="BX74" i="21"/>
  <c r="BX74" i="23" s="1"/>
  <c r="BZ74" i="21"/>
  <c r="BZ74" i="23" s="1"/>
  <c r="CB74" i="21"/>
  <c r="CB74" i="23" s="1"/>
  <c r="CD74" i="21"/>
  <c r="CD74" i="23" s="1"/>
  <c r="CE74" i="21"/>
  <c r="CE74" i="23" s="1"/>
  <c r="CG74" i="21"/>
  <c r="CG74" i="23" s="1"/>
  <c r="CH74" i="21"/>
  <c r="CH74" i="23" s="1"/>
  <c r="CK74" i="21"/>
  <c r="CK74" i="23" s="1"/>
  <c r="CP74" i="21"/>
  <c r="CP74" i="23" s="1"/>
  <c r="B75" i="21"/>
  <c r="B75" i="23" s="1"/>
  <c r="F75" i="21"/>
  <c r="F75" i="23" s="1"/>
  <c r="K75" i="21"/>
  <c r="K75" i="23" s="1"/>
  <c r="M75" i="21"/>
  <c r="M75" i="23" s="1"/>
  <c r="W75" i="21"/>
  <c r="W75" i="23" s="1"/>
  <c r="X75" i="21"/>
  <c r="X75" i="23" s="1"/>
  <c r="AA75" i="21"/>
  <c r="AA75" i="23" s="1"/>
  <c r="AD75" i="21"/>
  <c r="AD75" i="23" s="1"/>
  <c r="AH75" i="21"/>
  <c r="AH75" i="23" s="1"/>
  <c r="AL75" i="21"/>
  <c r="AL75" i="23" s="1"/>
  <c r="AQ75" i="21"/>
  <c r="AQ75" i="23" s="1"/>
  <c r="AU75" i="21"/>
  <c r="AU75" i="23" s="1"/>
  <c r="AZ75" i="21"/>
  <c r="AZ75" i="23" s="1"/>
  <c r="BB75" i="21"/>
  <c r="BB75" i="23" s="1"/>
  <c r="BG75" i="21"/>
  <c r="BG75" i="23" s="1"/>
  <c r="BM75" i="21"/>
  <c r="BM75" i="23" s="1"/>
  <c r="BN75" i="21"/>
  <c r="BN75" i="23" s="1"/>
  <c r="BR75" i="21"/>
  <c r="BR75" i="23" s="1"/>
  <c r="BW75" i="21"/>
  <c r="BW75" i="23" s="1"/>
  <c r="BZ75" i="21"/>
  <c r="BZ75" i="23" s="1"/>
  <c r="CF75" i="21"/>
  <c r="CF75" i="23" s="1"/>
  <c r="CL75" i="21"/>
  <c r="CL75" i="23" s="1"/>
  <c r="CO75" i="21"/>
  <c r="CO75" i="23" s="1"/>
  <c r="CP75" i="21"/>
  <c r="CP75" i="23" s="1"/>
  <c r="F76" i="21"/>
  <c r="F76" i="23" s="1"/>
  <c r="N76" i="21"/>
  <c r="N76" i="23" s="1"/>
  <c r="P76" i="21"/>
  <c r="P76" i="23" s="1"/>
  <c r="R76" i="21"/>
  <c r="R76" i="23" s="1"/>
  <c r="V76" i="21"/>
  <c r="V76" i="23" s="1"/>
  <c r="W76" i="21"/>
  <c r="W76" i="23" s="1"/>
  <c r="AD76" i="21"/>
  <c r="AD76" i="23" s="1"/>
  <c r="AE76" i="21"/>
  <c r="AE76" i="23" s="1"/>
  <c r="AQ76" i="21"/>
  <c r="AQ76" i="23" s="1"/>
  <c r="AS76" i="21"/>
  <c r="AS76" i="23" s="1"/>
  <c r="AU76" i="21"/>
  <c r="AU76" i="23" s="1"/>
  <c r="AV76" i="21"/>
  <c r="AV76" i="23" s="1"/>
  <c r="AX76" i="21"/>
  <c r="AX76" i="23" s="1"/>
  <c r="AZ76" i="21"/>
  <c r="AZ76" i="23" s="1"/>
  <c r="BB76" i="21"/>
  <c r="BB76" i="23" s="1"/>
  <c r="BC76" i="21"/>
  <c r="BC76" i="23" s="1"/>
  <c r="F83" i="21"/>
  <c r="F83" i="23" s="1"/>
  <c r="G83" i="21"/>
  <c r="G83" i="23" s="1"/>
  <c r="H83" i="21"/>
  <c r="H83" i="23" s="1"/>
  <c r="I83" i="21"/>
  <c r="I83" i="23" s="1"/>
  <c r="J83" i="21"/>
  <c r="J83" i="23" s="1"/>
  <c r="K83" i="21"/>
  <c r="K83" i="23" s="1"/>
  <c r="L83" i="21"/>
  <c r="L83" i="23" s="1"/>
  <c r="M83" i="21"/>
  <c r="M83" i="23" s="1"/>
  <c r="N83" i="21"/>
  <c r="N83" i="23" s="1"/>
  <c r="P83" i="21"/>
  <c r="P83" i="23" s="1"/>
  <c r="Q83" i="21"/>
  <c r="Q83" i="23" s="1"/>
  <c r="I61" i="21"/>
  <c r="I61" i="23" s="1"/>
  <c r="X61" i="21"/>
  <c r="X61" i="23" s="1"/>
  <c r="AC61" i="21"/>
  <c r="AC61" i="23" s="1"/>
  <c r="AE61" i="21"/>
  <c r="AE61" i="23" s="1"/>
  <c r="AO61" i="21"/>
  <c r="AO61" i="23" s="1"/>
  <c r="AT61" i="21"/>
  <c r="AT61" i="23" s="1"/>
  <c r="F62" i="21"/>
  <c r="F62" i="23" s="1"/>
  <c r="L62" i="21"/>
  <c r="L62" i="23" s="1"/>
  <c r="S62" i="21"/>
  <c r="S62" i="23" s="1"/>
  <c r="X62" i="21"/>
  <c r="X62" i="23" s="1"/>
  <c r="AD62" i="21"/>
  <c r="AD62" i="23" s="1"/>
  <c r="AI62" i="21"/>
  <c r="AI62" i="23" s="1"/>
  <c r="AM62" i="21"/>
  <c r="AM62" i="23" s="1"/>
  <c r="AO62" i="21"/>
  <c r="AO62" i="23" s="1"/>
  <c r="AQ62" i="21"/>
  <c r="AQ62" i="23" s="1"/>
  <c r="AT62" i="21"/>
  <c r="AT62" i="23" s="1"/>
  <c r="AW62" i="21"/>
  <c r="AW62" i="23" s="1"/>
  <c r="BA62" i="21"/>
  <c r="BA62" i="23" s="1"/>
  <c r="BG62" i="21"/>
  <c r="BG62" i="23" s="1"/>
  <c r="G63" i="21"/>
  <c r="G63" i="23" s="1"/>
  <c r="L63" i="21"/>
  <c r="L63" i="23" s="1"/>
  <c r="Q63" i="21"/>
  <c r="Q63" i="23" s="1"/>
  <c r="R63" i="21"/>
  <c r="R63" i="23" s="1"/>
  <c r="Z63" i="21"/>
  <c r="Z63" i="23" s="1"/>
  <c r="AE63" i="21"/>
  <c r="AE63" i="23" s="1"/>
  <c r="AH63" i="21"/>
  <c r="AH63" i="23" s="1"/>
  <c r="AP63" i="21"/>
  <c r="AP63" i="23" s="1"/>
  <c r="AW63" i="21"/>
  <c r="AW63" i="23" s="1"/>
  <c r="AZ63" i="21"/>
  <c r="AZ63" i="23" s="1"/>
  <c r="BJ63" i="21"/>
  <c r="BJ63" i="23" s="1"/>
  <c r="BM63" i="21"/>
  <c r="BM63" i="23" s="1"/>
  <c r="BO63" i="21"/>
  <c r="BO63" i="23" s="1"/>
  <c r="BP63" i="21"/>
  <c r="BP63" i="23" s="1"/>
  <c r="BT63" i="21"/>
  <c r="BT63" i="23" s="1"/>
  <c r="BV63" i="21"/>
  <c r="BV63" i="23" s="1"/>
  <c r="K64" i="21"/>
  <c r="K64" i="23" s="1"/>
  <c r="M64" i="21"/>
  <c r="M64" i="23" s="1"/>
  <c r="Q64" i="21"/>
  <c r="Q64" i="23" s="1"/>
  <c r="S64" i="21"/>
  <c r="S64" i="23" s="1"/>
  <c r="AA64" i="21"/>
  <c r="AA64" i="23" s="1"/>
  <c r="AD64" i="21"/>
  <c r="AD64" i="23" s="1"/>
  <c r="AH64" i="21"/>
  <c r="AH64" i="23" s="1"/>
  <c r="AP64" i="21"/>
  <c r="AP64" i="23" s="1"/>
  <c r="AQ64" i="21"/>
  <c r="AQ64" i="23" s="1"/>
  <c r="AT64" i="21"/>
  <c r="AT64" i="23" s="1"/>
  <c r="BB64" i="21"/>
  <c r="BB64" i="23" s="1"/>
  <c r="BC64" i="21"/>
  <c r="BC64" i="23" s="1"/>
  <c r="BK64" i="21"/>
  <c r="BK64" i="23" s="1"/>
  <c r="BL64" i="21"/>
  <c r="BL64" i="23" s="1"/>
  <c r="BN64" i="21"/>
  <c r="BN64" i="23" s="1"/>
  <c r="BR64" i="21"/>
  <c r="BR64" i="23" s="1"/>
  <c r="BW64" i="21"/>
  <c r="BW64" i="23" s="1"/>
  <c r="CA64" i="21"/>
  <c r="CA64" i="23" s="1"/>
  <c r="CF64" i="21"/>
  <c r="CF64" i="23" s="1"/>
  <c r="CL64" i="21"/>
  <c r="CL64" i="23" s="1"/>
  <c r="G65" i="21"/>
  <c r="G65" i="23" s="1"/>
  <c r="H65" i="21"/>
  <c r="H65" i="23" s="1"/>
  <c r="L65" i="21"/>
  <c r="L65" i="23" s="1"/>
  <c r="P65" i="21"/>
  <c r="P65" i="23" s="1"/>
  <c r="R65" i="21"/>
  <c r="R65" i="23" s="1"/>
  <c r="U65" i="21"/>
  <c r="U65" i="23" s="1"/>
  <c r="W65" i="21"/>
  <c r="W65" i="23" s="1"/>
  <c r="X65" i="21"/>
  <c r="X65" i="23" s="1"/>
  <c r="Z65" i="21"/>
  <c r="Z65" i="23" s="1"/>
  <c r="AF65" i="21"/>
  <c r="AF65" i="23" s="1"/>
  <c r="AM65" i="21"/>
  <c r="AM65" i="23" s="1"/>
  <c r="AO65" i="21"/>
  <c r="AO65" i="23" s="1"/>
  <c r="AQ65" i="21"/>
  <c r="AQ65" i="23" s="1"/>
  <c r="AU65" i="21"/>
  <c r="AU65" i="23" s="1"/>
  <c r="AY65" i="21"/>
  <c r="AY65" i="23" s="1"/>
  <c r="BE65" i="21"/>
  <c r="BE65" i="23" s="1"/>
  <c r="BJ65" i="21"/>
  <c r="BJ65" i="23" s="1"/>
  <c r="BL65" i="21"/>
  <c r="BL65" i="23" s="1"/>
  <c r="BO65" i="21"/>
  <c r="BO65" i="23" s="1"/>
  <c r="BT65" i="21"/>
  <c r="BT65" i="23" s="1"/>
  <c r="BY65" i="21"/>
  <c r="BY65" i="23" s="1"/>
  <c r="CA65" i="21"/>
  <c r="CA65" i="23" s="1"/>
  <c r="CD65" i="21"/>
  <c r="CD65" i="23" s="1"/>
  <c r="CG65" i="21"/>
  <c r="CG65" i="23" s="1"/>
  <c r="CP65" i="21"/>
  <c r="CP65" i="23" s="1"/>
  <c r="I66" i="21"/>
  <c r="I66" i="23" s="1"/>
  <c r="K66" i="21"/>
  <c r="K66" i="23" s="1"/>
  <c r="N66" i="21"/>
  <c r="N66" i="23" s="1"/>
  <c r="P66" i="21"/>
  <c r="P66" i="23" s="1"/>
  <c r="U66" i="21"/>
  <c r="U66" i="23" s="1"/>
  <c r="W66" i="21"/>
  <c r="W66" i="23" s="1"/>
  <c r="Z66" i="21"/>
  <c r="Z66" i="23" s="1"/>
  <c r="AC66" i="21"/>
  <c r="AC66" i="23" s="1"/>
  <c r="AG66" i="21"/>
  <c r="AG66" i="23" s="1"/>
  <c r="AS66" i="21"/>
  <c r="AS66" i="23" s="1"/>
  <c r="AV66" i="21"/>
  <c r="AV66" i="23" s="1"/>
  <c r="AX66" i="21"/>
  <c r="AX66" i="23" s="1"/>
  <c r="BD66" i="21"/>
  <c r="BD66" i="23" s="1"/>
  <c r="BG66" i="21"/>
  <c r="BG66" i="23" s="1"/>
  <c r="BM66" i="21"/>
  <c r="BM66" i="23" s="1"/>
  <c r="BN66" i="21"/>
  <c r="BN66" i="23" s="1"/>
  <c r="BS66" i="21"/>
  <c r="BS66" i="23" s="1"/>
  <c r="CB66" i="21"/>
  <c r="CB66" i="23" s="1"/>
  <c r="CG66" i="21"/>
  <c r="CG66" i="23" s="1"/>
  <c r="CK66" i="21"/>
  <c r="CK66" i="23" s="1"/>
  <c r="CM66" i="21"/>
  <c r="CM66" i="23" s="1"/>
  <c r="CO66" i="21"/>
  <c r="CO66" i="23" s="1"/>
  <c r="B67" i="21"/>
  <c r="B67" i="23" s="1"/>
  <c r="F67" i="21"/>
  <c r="F67" i="23" s="1"/>
  <c r="I67" i="21"/>
  <c r="I67" i="23" s="1"/>
  <c r="K67" i="21"/>
  <c r="K67" i="23" s="1"/>
  <c r="Q67" i="21"/>
  <c r="Q67" i="23" s="1"/>
  <c r="S67" i="21"/>
  <c r="S67" i="23" s="1"/>
  <c r="X67" i="21"/>
  <c r="X67" i="23" s="1"/>
  <c r="AE67" i="21"/>
  <c r="AE67" i="23" s="1"/>
  <c r="AM67" i="21"/>
  <c r="AM67" i="23" s="1"/>
  <c r="AP67" i="21"/>
  <c r="AP67" i="23" s="1"/>
  <c r="AR67" i="21"/>
  <c r="AR67" i="23" s="1"/>
  <c r="AV67" i="21"/>
  <c r="AV67" i="23" s="1"/>
  <c r="AY67" i="21"/>
  <c r="AY67" i="23" s="1"/>
  <c r="AZ67" i="21"/>
  <c r="AZ67" i="23" s="1"/>
  <c r="BD67" i="21"/>
  <c r="BD67" i="23" s="1"/>
  <c r="BM67" i="21"/>
  <c r="BM67" i="23" s="1"/>
  <c r="BO67" i="21"/>
  <c r="BO67" i="23" s="1"/>
  <c r="BQ67" i="21"/>
  <c r="BQ67" i="23" s="1"/>
  <c r="BT67" i="21"/>
  <c r="BT67" i="23" s="1"/>
  <c r="BX67" i="21"/>
  <c r="BX67" i="23" s="1"/>
  <c r="CA67" i="21"/>
  <c r="CA67" i="23" s="1"/>
  <c r="CF67" i="21"/>
  <c r="CF67" i="23" s="1"/>
  <c r="CH67" i="21"/>
  <c r="CH67" i="23" s="1"/>
  <c r="CJ67" i="21"/>
  <c r="CJ67" i="23" s="1"/>
  <c r="CN67" i="21"/>
  <c r="CN67" i="23" s="1"/>
  <c r="G68" i="21"/>
  <c r="G68" i="23" s="1"/>
  <c r="L68" i="21"/>
  <c r="L68" i="23" s="1"/>
  <c r="M68" i="21"/>
  <c r="M68" i="23" s="1"/>
  <c r="P68" i="21"/>
  <c r="P68" i="23" s="1"/>
  <c r="V68" i="21"/>
  <c r="V68" i="23" s="1"/>
  <c r="Y68" i="21"/>
  <c r="Y68" i="23" s="1"/>
  <c r="AC68" i="21"/>
  <c r="AC68" i="23" s="1"/>
  <c r="AF68" i="21"/>
  <c r="AF68" i="23" s="1"/>
  <c r="AL68" i="21"/>
  <c r="AL68" i="23" s="1"/>
  <c r="AO68" i="21"/>
  <c r="AO68" i="23" s="1"/>
  <c r="AQ68" i="21"/>
  <c r="AQ68" i="23" s="1"/>
  <c r="AS68" i="21"/>
  <c r="AS68" i="23" s="1"/>
  <c r="AT68" i="21"/>
  <c r="AT68" i="23" s="1"/>
  <c r="AV68" i="21"/>
  <c r="AV68" i="23" s="1"/>
  <c r="AX68" i="21"/>
  <c r="AX68" i="23" s="1"/>
  <c r="BC68" i="21"/>
  <c r="BC68" i="23" s="1"/>
  <c r="BI68" i="21"/>
  <c r="BI68" i="23" s="1"/>
  <c r="BK68" i="21"/>
  <c r="BK68" i="23" s="1"/>
  <c r="BL68" i="21"/>
  <c r="BL68" i="23" s="1"/>
  <c r="BO68" i="21"/>
  <c r="BO68" i="23" s="1"/>
  <c r="H67" i="21"/>
  <c r="H67" i="23" s="1"/>
  <c r="L75" i="21"/>
  <c r="L75" i="23" s="1"/>
  <c r="J76" i="21"/>
  <c r="J76" i="23" s="1"/>
  <c r="M61" i="21"/>
  <c r="M61" i="23" s="1"/>
  <c r="P61" i="21"/>
  <c r="P61" i="23" s="1"/>
  <c r="Q61" i="21"/>
  <c r="Q61" i="23" s="1"/>
  <c r="N63" i="21"/>
  <c r="N63" i="23" s="1"/>
  <c r="N65" i="21"/>
  <c r="N65" i="23" s="1"/>
  <c r="AB65" i="21"/>
  <c r="AB65" i="23" s="1"/>
  <c r="AD65" i="21"/>
  <c r="AD65" i="23" s="1"/>
  <c r="Z67" i="21"/>
  <c r="Z67" i="23" s="1"/>
  <c r="J68" i="21"/>
  <c r="J68" i="23" s="1"/>
  <c r="H69" i="21"/>
  <c r="H69" i="23" s="1"/>
  <c r="Z70" i="21"/>
  <c r="Z70" i="23" s="1"/>
  <c r="AD70" i="21"/>
  <c r="AD70" i="23" s="1"/>
  <c r="AK70" i="21"/>
  <c r="AK70" i="23" s="1"/>
  <c r="F74" i="21"/>
  <c r="F74" i="23" s="1"/>
  <c r="H75" i="21"/>
  <c r="H75" i="23" s="1"/>
  <c r="AO77" i="21"/>
  <c r="AO77" i="23" s="1"/>
  <c r="G78" i="21"/>
  <c r="G78" i="23" s="1"/>
  <c r="R61" i="21"/>
  <c r="R61" i="23" s="1"/>
  <c r="Y62" i="21"/>
  <c r="Y62" i="23" s="1"/>
  <c r="AH62" i="21"/>
  <c r="AH62" i="23" s="1"/>
  <c r="W63" i="21"/>
  <c r="W63" i="23" s="1"/>
  <c r="AD63" i="21"/>
  <c r="AD63" i="23" s="1"/>
  <c r="N64" i="21"/>
  <c r="N64" i="23" s="1"/>
  <c r="AP65" i="21"/>
  <c r="AP65" i="23" s="1"/>
  <c r="AI66" i="21"/>
  <c r="AI66" i="23" s="1"/>
  <c r="AA67" i="21"/>
  <c r="AA67" i="23" s="1"/>
  <c r="S68" i="21"/>
  <c r="S68" i="23" s="1"/>
  <c r="J69" i="21"/>
  <c r="J69" i="23" s="1"/>
  <c r="AG10" i="21"/>
  <c r="AG10" i="23" s="1"/>
  <c r="BP10" i="21"/>
  <c r="BP10" i="23" s="1"/>
  <c r="BX10" i="21"/>
  <c r="BX10" i="23" s="1"/>
  <c r="CC10" i="21"/>
  <c r="CC10" i="23" s="1"/>
  <c r="BH72" i="21"/>
  <c r="BH72" i="23" s="1"/>
  <c r="BV72" i="21"/>
  <c r="BV72" i="23" s="1"/>
  <c r="CH9" i="21"/>
  <c r="CH9" i="23" s="1"/>
  <c r="J10" i="21"/>
  <c r="J10" i="23" s="1"/>
  <c r="N10" i="21"/>
  <c r="N10" i="23" s="1"/>
  <c r="Q10" i="21"/>
  <c r="Q10" i="23" s="1"/>
  <c r="S10" i="21"/>
  <c r="S10" i="23" s="1"/>
  <c r="AD10" i="21"/>
  <c r="AD10" i="23" s="1"/>
  <c r="AV10" i="21"/>
  <c r="AV10" i="23" s="1"/>
  <c r="BB10" i="21"/>
  <c r="BB10" i="23" s="1"/>
  <c r="BK10" i="21"/>
  <c r="BK10" i="23" s="1"/>
  <c r="BO10" i="21"/>
  <c r="BO10" i="23" s="1"/>
  <c r="BT10" i="21"/>
  <c r="BT10" i="23" s="1"/>
  <c r="D7" i="20"/>
  <c r="DJ7" i="20" s="1"/>
  <c r="DJ7" i="18"/>
  <c r="DJ8" i="18"/>
  <c r="D8" i="20"/>
  <c r="DJ8" i="20" s="1"/>
  <c r="D10" i="20"/>
  <c r="DJ10" i="20" s="1"/>
  <c r="DJ10" i="18"/>
  <c r="D11" i="20"/>
  <c r="DJ11" i="20" s="1"/>
  <c r="DJ11" i="18"/>
  <c r="DJ12" i="18"/>
  <c r="D12" i="20"/>
  <c r="DJ12" i="20" s="1"/>
  <c r="DJ15" i="18"/>
  <c r="D15" i="20"/>
  <c r="DJ15" i="20" s="1"/>
  <c r="DJ16" i="18"/>
  <c r="D16" i="20"/>
  <c r="DJ16" i="20" s="1"/>
  <c r="DJ17" i="18"/>
  <c r="D17" i="20"/>
  <c r="DJ17" i="20" s="1"/>
  <c r="DJ18" i="18"/>
  <c r="D18" i="20"/>
  <c r="DJ18" i="20" s="1"/>
  <c r="DJ19" i="18"/>
  <c r="D19" i="20"/>
  <c r="DJ19" i="20" s="1"/>
  <c r="DJ20" i="18"/>
  <c r="D20" i="20"/>
  <c r="DJ20" i="20" s="1"/>
  <c r="DJ21" i="18"/>
  <c r="D21" i="20"/>
  <c r="DJ21" i="20" s="1"/>
  <c r="DJ22" i="18"/>
  <c r="D22" i="20"/>
  <c r="DJ22" i="20" s="1"/>
  <c r="DJ23" i="18"/>
  <c r="D23" i="20"/>
  <c r="DJ23" i="20" s="1"/>
  <c r="DJ26" i="18"/>
  <c r="D26" i="20"/>
  <c r="DJ26" i="20" s="1"/>
  <c r="DJ27" i="18"/>
  <c r="D27" i="20"/>
  <c r="DJ27" i="20" s="1"/>
  <c r="DJ28" i="18"/>
  <c r="D28" i="20"/>
  <c r="DJ28" i="20" s="1"/>
  <c r="DJ29" i="18"/>
  <c r="D29" i="20"/>
  <c r="DJ29" i="20" s="1"/>
  <c r="DJ30" i="18"/>
  <c r="D30" i="20"/>
  <c r="DJ30" i="20" s="1"/>
  <c r="DJ31" i="18"/>
  <c r="D31" i="20"/>
  <c r="DJ31" i="20" s="1"/>
  <c r="DJ32" i="18"/>
  <c r="D32" i="20"/>
  <c r="DJ32" i="20" s="1"/>
  <c r="DJ33" i="18"/>
  <c r="D33" i="20"/>
  <c r="DJ33" i="20" s="1"/>
  <c r="DJ34" i="18"/>
  <c r="D34" i="20"/>
  <c r="DJ34" i="20" s="1"/>
  <c r="D35" i="20"/>
  <c r="DJ35" i="20" s="1"/>
  <c r="DJ35" i="18"/>
  <c r="DJ37" i="18"/>
  <c r="D37" i="20"/>
  <c r="DJ37" i="20" s="1"/>
  <c r="D38" i="20"/>
  <c r="DJ38" i="20" s="1"/>
  <c r="DJ38" i="18"/>
  <c r="DJ40" i="18"/>
  <c r="D40" i="20"/>
  <c r="DJ40" i="20" s="1"/>
  <c r="DJ41" i="18"/>
  <c r="D41" i="20"/>
  <c r="DJ41" i="20" s="1"/>
  <c r="D43" i="20"/>
  <c r="DJ43" i="20" s="1"/>
  <c r="DJ43" i="18"/>
  <c r="D44" i="20"/>
  <c r="DJ44" i="20" s="1"/>
  <c r="DJ44" i="18"/>
  <c r="D45" i="20"/>
  <c r="DJ45" i="20" s="1"/>
  <c r="DJ45" i="18"/>
  <c r="DJ46" i="18"/>
  <c r="D46" i="20"/>
  <c r="DJ46" i="20" s="1"/>
  <c r="D47" i="20"/>
  <c r="DJ47" i="20" s="1"/>
  <c r="DJ47" i="18"/>
  <c r="DJ48" i="18"/>
  <c r="D48" i="20"/>
  <c r="DJ48" i="20" s="1"/>
  <c r="DJ50" i="18"/>
  <c r="D50" i="20"/>
  <c r="DJ50" i="20" s="1"/>
  <c r="DJ51" i="18"/>
  <c r="D51" i="20"/>
  <c r="DJ51" i="20" s="1"/>
  <c r="DJ52" i="18"/>
  <c r="D52" i="20"/>
  <c r="DJ52" i="20" s="1"/>
  <c r="DJ53" i="18"/>
  <c r="D53" i="20"/>
  <c r="DJ53" i="20" s="1"/>
  <c r="DJ54" i="18"/>
  <c r="D54" i="20"/>
  <c r="DJ54" i="20" s="1"/>
  <c r="DJ55" i="18"/>
  <c r="D55" i="20"/>
  <c r="DJ55" i="20" s="1"/>
  <c r="D56" i="20"/>
  <c r="DJ56" i="20" s="1"/>
  <c r="DJ56" i="18"/>
  <c r="D57" i="20"/>
  <c r="DJ57" i="20" s="1"/>
  <c r="DJ57" i="18"/>
  <c r="DJ58" i="18"/>
  <c r="D58" i="20"/>
  <c r="DJ58" i="20" s="1"/>
  <c r="DJ59" i="18"/>
  <c r="D59" i="20"/>
  <c r="DJ59" i="20" s="1"/>
  <c r="D60" i="20"/>
  <c r="DJ60" i="20" s="1"/>
  <c r="DJ60" i="18"/>
  <c r="DJ61" i="18"/>
  <c r="D61" i="20"/>
  <c r="DJ61" i="20" s="1"/>
  <c r="D62" i="20"/>
  <c r="DJ62" i="20" s="1"/>
  <c r="DJ62" i="18"/>
  <c r="DJ63" i="18"/>
  <c r="D63" i="20"/>
  <c r="DJ63" i="20" s="1"/>
  <c r="D64" i="20"/>
  <c r="DJ64" i="20" s="1"/>
  <c r="DJ64" i="18"/>
  <c r="DJ65" i="18"/>
  <c r="D65" i="20"/>
  <c r="DJ65" i="20" s="1"/>
  <c r="D66" i="20"/>
  <c r="DJ66" i="20" s="1"/>
  <c r="DJ66" i="18"/>
  <c r="D67" i="20"/>
  <c r="DJ67" i="20" s="1"/>
  <c r="DJ67" i="18"/>
  <c r="DJ68" i="18"/>
  <c r="D68" i="20"/>
  <c r="DJ68" i="20" s="1"/>
  <c r="DJ69" i="18"/>
  <c r="D69" i="20"/>
  <c r="DJ69" i="20" s="1"/>
  <c r="DJ70" i="18"/>
  <c r="D70" i="20"/>
  <c r="DJ70" i="20" s="1"/>
  <c r="DJ71" i="18"/>
  <c r="D71" i="20"/>
  <c r="DJ71" i="20" s="1"/>
  <c r="DJ72" i="18"/>
  <c r="D72" i="20"/>
  <c r="DJ72" i="20" s="1"/>
  <c r="DJ73" i="18"/>
  <c r="D73" i="20"/>
  <c r="DJ73" i="20" s="1"/>
  <c r="DJ74" i="18"/>
  <c r="D74" i="20"/>
  <c r="DJ74" i="20" s="1"/>
  <c r="DJ75" i="18"/>
  <c r="D75" i="20"/>
  <c r="DJ75" i="20" s="1"/>
  <c r="DJ76" i="18"/>
  <c r="D76" i="20"/>
  <c r="DJ76" i="20" s="1"/>
  <c r="DJ77" i="18"/>
  <c r="D77" i="20"/>
  <c r="DJ78" i="18"/>
  <c r="D78" i="20"/>
  <c r="DJ78" i="20" s="1"/>
  <c r="DJ79" i="18"/>
  <c r="D79" i="20"/>
  <c r="DJ80" i="18"/>
  <c r="D80" i="20"/>
  <c r="DJ80" i="20" s="1"/>
  <c r="DJ81" i="18"/>
  <c r="D81" i="20"/>
  <c r="D82" i="20"/>
  <c r="DJ82" i="20" s="1"/>
  <c r="DJ82" i="18"/>
  <c r="D84" i="20"/>
  <c r="DJ84" i="20" s="1"/>
  <c r="DJ84" i="18"/>
  <c r="D85" i="20"/>
  <c r="DJ85" i="20" s="1"/>
  <c r="DJ85" i="18"/>
  <c r="D86" i="20"/>
  <c r="DJ86" i="20" s="1"/>
  <c r="DJ86" i="18"/>
  <c r="D87" i="20"/>
  <c r="DJ87" i="20" s="1"/>
  <c r="DJ87" i="18"/>
  <c r="D88" i="20"/>
  <c r="DJ88" i="20" s="1"/>
  <c r="DJ88" i="18"/>
  <c r="D92" i="20"/>
  <c r="DJ92" i="20" s="1"/>
  <c r="DJ92" i="18"/>
  <c r="D93" i="20"/>
  <c r="DJ93" i="20" s="1"/>
  <c r="DJ93" i="18"/>
  <c r="D94" i="20"/>
  <c r="DJ94" i="20" s="1"/>
  <c r="DJ94" i="18"/>
  <c r="D95" i="20"/>
  <c r="DJ95" i="20" s="1"/>
  <c r="DJ95" i="18"/>
  <c r="D96" i="20"/>
  <c r="DJ96" i="20" s="1"/>
  <c r="DJ96" i="18"/>
  <c r="D97" i="20"/>
  <c r="DJ97" i="20" s="1"/>
  <c r="DJ97" i="18"/>
  <c r="D98" i="20"/>
  <c r="DJ98" i="20" s="1"/>
  <c r="DJ98" i="18"/>
  <c r="D99" i="20"/>
  <c r="DJ99" i="20" s="1"/>
  <c r="DJ99" i="18"/>
  <c r="D100" i="20"/>
  <c r="DJ100" i="20" s="1"/>
  <c r="DJ100" i="18"/>
  <c r="D101" i="20"/>
  <c r="DJ101" i="20" s="1"/>
  <c r="DJ101" i="18"/>
  <c r="D102" i="20"/>
  <c r="DJ102" i="20" s="1"/>
  <c r="DJ102" i="18"/>
  <c r="D105" i="20"/>
  <c r="DJ105" i="18"/>
  <c r="DJ106" i="18"/>
  <c r="D106" i="20"/>
  <c r="DJ106" i="20" s="1"/>
  <c r="DJ107" i="18"/>
  <c r="D107" i="20"/>
  <c r="DJ107" i="20" s="1"/>
  <c r="DJ108" i="18"/>
  <c r="D108" i="20"/>
  <c r="DJ108" i="20" s="1"/>
  <c r="D109" i="20"/>
  <c r="DJ109" i="18"/>
  <c r="D110" i="20"/>
  <c r="DJ110" i="20" s="1"/>
  <c r="DJ110" i="18"/>
  <c r="D111" i="20"/>
  <c r="DJ111" i="20" s="1"/>
  <c r="DJ111" i="18"/>
  <c r="D112" i="20"/>
  <c r="DJ112" i="20" s="1"/>
  <c r="DJ112" i="18"/>
  <c r="D103" i="20"/>
  <c r="DJ103" i="20" s="1"/>
  <c r="DJ103" i="18"/>
  <c r="D104" i="20"/>
  <c r="DJ104" i="18"/>
  <c r="B59" i="28"/>
  <c r="H36" i="27"/>
  <c r="G36" i="27"/>
  <c r="H4" i="27"/>
  <c r="H5" i="27"/>
  <c r="H40" i="27"/>
  <c r="H46" i="27"/>
  <c r="H47" i="27"/>
  <c r="H48" i="27"/>
  <c r="H49" i="27"/>
  <c r="G47" i="27"/>
  <c r="G48" i="27"/>
  <c r="G49" i="27"/>
  <c r="G46" i="27"/>
  <c r="G5" i="27"/>
  <c r="G4" i="27"/>
  <c r="G40" i="27"/>
  <c r="H9" i="25"/>
  <c r="H8" i="25"/>
  <c r="H7" i="25"/>
  <c r="DB114" i="20"/>
  <c r="O7" i="21"/>
  <c r="O7" i="23" s="1"/>
  <c r="O10" i="21"/>
  <c r="O10" i="23" s="1"/>
  <c r="O62" i="21"/>
  <c r="O62" i="23" s="1"/>
  <c r="O8" i="21"/>
  <c r="O8" i="23" s="1"/>
  <c r="O64" i="21"/>
  <c r="O64" i="23" s="1"/>
  <c r="O24" i="21"/>
  <c r="O24" i="23" s="1"/>
  <c r="O28" i="21"/>
  <c r="O28" i="23" s="1"/>
  <c r="O20" i="21"/>
  <c r="O20" i="23" s="1"/>
  <c r="O68" i="21"/>
  <c r="O68" i="23" s="1"/>
  <c r="O71" i="21"/>
  <c r="O71" i="23" s="1"/>
  <c r="O61" i="21"/>
  <c r="O61" i="23" s="1"/>
  <c r="O23" i="21"/>
  <c r="O23" i="23" s="1"/>
  <c r="O21" i="21"/>
  <c r="O21" i="23" s="1"/>
  <c r="O69" i="21"/>
  <c r="O69" i="23" s="1"/>
  <c r="O83" i="21"/>
  <c r="O83" i="23" s="1"/>
  <c r="C4" i="28"/>
  <c r="D4" i="28" s="1"/>
  <c r="C9" i="28"/>
  <c r="D9" i="28" s="1"/>
  <c r="C5" i="28"/>
  <c r="D5" i="28" s="1"/>
  <c r="E65" i="28" s="1"/>
  <c r="C6" i="28"/>
  <c r="D6" i="28" s="1"/>
  <c r="C11" i="28"/>
  <c r="D11" i="28" s="1"/>
  <c r="I8" i="28" s="1"/>
  <c r="C8" i="28"/>
  <c r="D8" i="28" s="1"/>
  <c r="C7" i="28"/>
  <c r="D7" i="28" s="1"/>
  <c r="C10" i="28"/>
  <c r="D10" i="28" s="1"/>
  <c r="I7" i="28" s="1"/>
  <c r="C12" i="28"/>
  <c r="D12" i="28" s="1"/>
  <c r="F11" i="19"/>
  <c r="CV4" i="18" s="1"/>
  <c r="D12" i="19"/>
  <c r="AN5" i="18" s="1"/>
  <c r="E12" i="19"/>
  <c r="CU5" i="18" s="1"/>
  <c r="CU5" i="20" s="1"/>
  <c r="F12" i="19"/>
  <c r="CV5" i="18" s="1"/>
  <c r="CV5" i="20" s="1"/>
  <c r="G12" i="19"/>
  <c r="CW5" i="18" s="1"/>
  <c r="CW5" i="20" s="1"/>
  <c r="J12" i="19"/>
  <c r="E11" i="19"/>
  <c r="CU4" i="18" s="1"/>
  <c r="J11" i="19"/>
  <c r="C11" i="19"/>
  <c r="D11" i="19"/>
  <c r="AN4" i="18" s="1"/>
  <c r="G11" i="19"/>
  <c r="CW4" i="18" s="1"/>
  <c r="CS5" i="20"/>
  <c r="C12" i="19"/>
  <c r="CT5" i="20"/>
  <c r="DJ3" i="18"/>
  <c r="AJ3" i="20"/>
  <c r="DJ3" i="20" s="1"/>
  <c r="C66" i="28"/>
  <c r="E66" i="28" s="1"/>
  <c r="D66" i="28"/>
  <c r="I9" i="28"/>
  <c r="I16" i="28"/>
  <c r="C34" i="28"/>
  <c r="C35" i="28"/>
  <c r="C36" i="28"/>
  <c r="D40" i="28"/>
  <c r="D41" i="28"/>
  <c r="D42" i="28"/>
  <c r="I14" i="28" s="1"/>
  <c r="E42" i="28"/>
  <c r="D47" i="28"/>
  <c r="D48" i="28"/>
  <c r="D49" i="28"/>
  <c r="E49" i="28"/>
  <c r="D54" i="28"/>
  <c r="D55" i="28"/>
  <c r="I4" i="28" s="1"/>
  <c r="D56" i="28"/>
  <c r="I5" i="28" s="1"/>
  <c r="D57" i="28"/>
  <c r="D59" i="28"/>
  <c r="I6" i="28"/>
  <c r="D65" i="28"/>
  <c r="E50" i="28"/>
  <c r="D64" i="28"/>
  <c r="D50" i="28"/>
  <c r="E48" i="28"/>
  <c r="E47" i="28"/>
  <c r="E43" i="28"/>
  <c r="C13" i="28"/>
  <c r="D13" i="28" s="1"/>
  <c r="I17" i="28" s="1"/>
  <c r="M7" i="28"/>
  <c r="C9" i="12" s="1"/>
  <c r="E63" i="28"/>
  <c r="E41" i="28"/>
  <c r="D63" i="28"/>
  <c r="D43" i="28"/>
  <c r="I15" i="28" s="1"/>
  <c r="E64" i="28"/>
  <c r="E40" i="28"/>
  <c r="M8" i="28"/>
  <c r="C13" i="12" s="1"/>
  <c r="AN114" i="18"/>
  <c r="CS4" i="20"/>
  <c r="CT4" i="20"/>
  <c r="CT114" i="20" s="1"/>
  <c r="CV4" i="20"/>
  <c r="B61" i="21"/>
  <c r="B61" i="23" s="1"/>
  <c r="G61" i="21"/>
  <c r="G61" i="23" s="1"/>
  <c r="H61" i="21"/>
  <c r="H61" i="23" s="1"/>
  <c r="J61" i="21"/>
  <c r="J61" i="23" s="1"/>
  <c r="N61" i="21"/>
  <c r="N61" i="23" s="1"/>
  <c r="U61" i="21"/>
  <c r="U61" i="23" s="1"/>
  <c r="Y61" i="21"/>
  <c r="Y61" i="23" s="1"/>
  <c r="AA61" i="21"/>
  <c r="AA61" i="23" s="1"/>
  <c r="CA61" i="21"/>
  <c r="CA61" i="23" s="1"/>
  <c r="I62" i="21"/>
  <c r="I62" i="23" s="1"/>
  <c r="AE62" i="21"/>
  <c r="AE62" i="23" s="1"/>
  <c r="BV62" i="21"/>
  <c r="BV62" i="23" s="1"/>
  <c r="AL63" i="21"/>
  <c r="AL63" i="23" s="1"/>
  <c r="AO63" i="21"/>
  <c r="AO63" i="23" s="1"/>
  <c r="AV63" i="21"/>
  <c r="AV63" i="23" s="1"/>
  <c r="CH63" i="21"/>
  <c r="CH63" i="23" s="1"/>
  <c r="CM63" i="21"/>
  <c r="CM63" i="23" s="1"/>
  <c r="J64" i="21"/>
  <c r="J64" i="23" s="1"/>
  <c r="BP64" i="21"/>
  <c r="BP64" i="23" s="1"/>
  <c r="BY64" i="21"/>
  <c r="BY64" i="23" s="1"/>
  <c r="CN64" i="21"/>
  <c r="CN64" i="23" s="1"/>
  <c r="BW65" i="21"/>
  <c r="BW65" i="23" s="1"/>
  <c r="R67" i="21"/>
  <c r="R67" i="23" s="1"/>
  <c r="BG67" i="21"/>
  <c r="BG67" i="23" s="1"/>
  <c r="CK67" i="21"/>
  <c r="CK67" i="23" s="1"/>
  <c r="Q68" i="21"/>
  <c r="Q68" i="23" s="1"/>
  <c r="BY68" i="21"/>
  <c r="BY68" i="23" s="1"/>
  <c r="CK68" i="21"/>
  <c r="CK68" i="23" s="1"/>
  <c r="BG69" i="21"/>
  <c r="BG69" i="23" s="1"/>
  <c r="BR69" i="21"/>
  <c r="BR69" i="23" s="1"/>
  <c r="BT69" i="21"/>
  <c r="BT69" i="23" s="1"/>
  <c r="CD69" i="21"/>
  <c r="CD69" i="23" s="1"/>
  <c r="S71" i="21"/>
  <c r="S71" i="23" s="1"/>
  <c r="BP71" i="21"/>
  <c r="BP71" i="23" s="1"/>
  <c r="H72" i="21"/>
  <c r="H72" i="23" s="1"/>
  <c r="AD72" i="21"/>
  <c r="AD72" i="23" s="1"/>
  <c r="BC72" i="21"/>
  <c r="BC72" i="23" s="1"/>
  <c r="BI72" i="21"/>
  <c r="BI72" i="23" s="1"/>
  <c r="BN72" i="21"/>
  <c r="BN72" i="23" s="1"/>
  <c r="AP73" i="21"/>
  <c r="AP73" i="23" s="1"/>
  <c r="L74" i="21"/>
  <c r="L74" i="23" s="1"/>
  <c r="S74" i="21"/>
  <c r="S74" i="23" s="1"/>
  <c r="P75" i="21"/>
  <c r="P75" i="23" s="1"/>
  <c r="CJ75" i="21"/>
  <c r="CJ75" i="23" s="1"/>
  <c r="CM75" i="21"/>
  <c r="CM75" i="23" s="1"/>
  <c r="AD77" i="21"/>
  <c r="AD77" i="23" s="1"/>
  <c r="BE77" i="21"/>
  <c r="BE77" i="23" s="1"/>
  <c r="BT77" i="21"/>
  <c r="BT77" i="23" s="1"/>
  <c r="AB55" i="21"/>
  <c r="AB55" i="23" s="1"/>
  <c r="AD55" i="21"/>
  <c r="AD55" i="23" s="1"/>
  <c r="AE55" i="21"/>
  <c r="AE55" i="23" s="1"/>
  <c r="AH55" i="21"/>
  <c r="AH55" i="23" s="1"/>
  <c r="AI55" i="21"/>
  <c r="AI55" i="23" s="1"/>
  <c r="AL55" i="21"/>
  <c r="AL55" i="23" s="1"/>
  <c r="AM55" i="21"/>
  <c r="AM55" i="23" s="1"/>
  <c r="AR55" i="21"/>
  <c r="AR55" i="23" s="1"/>
  <c r="AT55" i="21"/>
  <c r="AT55" i="23" s="1"/>
  <c r="AX55" i="21"/>
  <c r="AX55" i="23" s="1"/>
  <c r="AY55" i="21"/>
  <c r="AY55" i="23" s="1"/>
  <c r="BB55" i="21"/>
  <c r="BB55" i="23" s="1"/>
  <c r="BJ55" i="21"/>
  <c r="BJ55" i="23" s="1"/>
  <c r="BR55" i="21"/>
  <c r="BR55" i="23" s="1"/>
  <c r="BV55" i="21"/>
  <c r="BV55" i="23" s="1"/>
  <c r="BZ55" i="21"/>
  <c r="BZ55" i="23" s="1"/>
  <c r="CE55" i="21"/>
  <c r="CE55" i="23" s="1"/>
  <c r="CG55" i="21"/>
  <c r="CG55" i="23" s="1"/>
  <c r="CH55" i="21"/>
  <c r="CH55" i="23" s="1"/>
  <c r="CN55" i="21"/>
  <c r="CN55" i="23" s="1"/>
  <c r="B56" i="21"/>
  <c r="B56" i="23" s="1"/>
  <c r="H56" i="21"/>
  <c r="H56" i="23" s="1"/>
  <c r="I56" i="21"/>
  <c r="I56" i="23" s="1"/>
  <c r="L56" i="21"/>
  <c r="L56" i="23" s="1"/>
  <c r="M56" i="21"/>
  <c r="M56" i="23" s="1"/>
  <c r="U56" i="21"/>
  <c r="U56" i="23" s="1"/>
  <c r="AC56" i="21"/>
  <c r="AC56" i="23" s="1"/>
  <c r="AK56" i="21"/>
  <c r="AK56" i="23" s="1"/>
  <c r="AS56" i="21"/>
  <c r="AS56" i="23" s="1"/>
  <c r="AY56" i="21"/>
  <c r="AY56" i="23" s="1"/>
  <c r="BA56" i="21"/>
  <c r="BA56" i="23" s="1"/>
  <c r="BI56" i="21"/>
  <c r="BI56" i="23" s="1"/>
  <c r="BQ56" i="21"/>
  <c r="BQ56" i="23" s="1"/>
  <c r="BY56" i="21"/>
  <c r="BY56" i="23" s="1"/>
  <c r="CG56" i="21"/>
  <c r="CG56" i="23" s="1"/>
  <c r="CM56" i="21"/>
  <c r="CM56" i="23" s="1"/>
  <c r="B57" i="21"/>
  <c r="B57" i="23" s="1"/>
  <c r="G57" i="21"/>
  <c r="G57" i="23" s="1"/>
  <c r="I57" i="21"/>
  <c r="I57" i="23" s="1"/>
  <c r="L57" i="21"/>
  <c r="L57" i="23" s="1"/>
  <c r="M57" i="21"/>
  <c r="M57" i="23" s="1"/>
  <c r="O57" i="21"/>
  <c r="O57" i="23" s="1"/>
  <c r="P57" i="21"/>
  <c r="P57" i="23" s="1"/>
  <c r="Q57" i="21"/>
  <c r="Q57" i="23" s="1"/>
  <c r="R57" i="21"/>
  <c r="R57" i="23" s="1"/>
  <c r="T57" i="21"/>
  <c r="T57" i="23" s="1"/>
  <c r="U57" i="21"/>
  <c r="U57" i="23" s="1"/>
  <c r="W57" i="21"/>
  <c r="W57" i="23" s="1"/>
  <c r="X57" i="21"/>
  <c r="X57" i="23" s="1"/>
  <c r="Z57" i="21"/>
  <c r="Z57" i="23" s="1"/>
  <c r="AA57" i="21"/>
  <c r="AA57" i="23" s="1"/>
  <c r="AB57" i="21"/>
  <c r="AB57" i="23" s="1"/>
  <c r="AE57" i="21"/>
  <c r="AE57" i="23" s="1"/>
  <c r="AR57" i="21"/>
  <c r="AR57" i="23" s="1"/>
  <c r="AY57" i="21"/>
  <c r="AY57" i="23" s="1"/>
  <c r="AZ57" i="21"/>
  <c r="AZ57" i="23" s="1"/>
  <c r="BG57" i="21"/>
  <c r="BG57" i="23" s="1"/>
  <c r="BH57" i="21"/>
  <c r="BH57" i="23" s="1"/>
  <c r="BI57" i="21"/>
  <c r="BI57" i="23" s="1"/>
  <c r="CA57" i="21"/>
  <c r="CA57" i="23" s="1"/>
  <c r="CD57" i="21"/>
  <c r="CD57" i="23" s="1"/>
  <c r="B58" i="21"/>
  <c r="B58" i="23" s="1"/>
  <c r="G58" i="21"/>
  <c r="G58" i="23" s="1"/>
  <c r="K58" i="21"/>
  <c r="K58" i="23" s="1"/>
  <c r="P58" i="21"/>
  <c r="P58" i="23" s="1"/>
  <c r="Q58" i="21"/>
  <c r="Q58" i="23" s="1"/>
  <c r="R58" i="21"/>
  <c r="R58" i="23" s="1"/>
  <c r="S58" i="21"/>
  <c r="S58" i="23" s="1"/>
  <c r="T58" i="21"/>
  <c r="T58" i="23" s="1"/>
  <c r="W58" i="21"/>
  <c r="W58" i="23" s="1"/>
  <c r="AA58" i="21"/>
  <c r="AA58" i="23" s="1"/>
  <c r="AI58" i="21"/>
  <c r="AI58" i="23" s="1"/>
  <c r="AL58" i="21"/>
  <c r="AL58" i="23" s="1"/>
  <c r="AM58" i="21"/>
  <c r="AM58" i="23" s="1"/>
  <c r="AR58" i="21"/>
  <c r="AR58" i="23" s="1"/>
  <c r="AT58" i="21"/>
  <c r="AT58" i="23" s="1"/>
  <c r="AU58" i="21"/>
  <c r="AU58" i="23" s="1"/>
  <c r="AY58" i="21"/>
  <c r="AY58" i="23" s="1"/>
  <c r="AZ58" i="21"/>
  <c r="AZ58" i="23" s="1"/>
  <c r="BC58" i="21"/>
  <c r="BC58" i="23" s="1"/>
  <c r="BG58" i="21"/>
  <c r="BG58" i="23" s="1"/>
  <c r="BL58" i="21"/>
  <c r="BL58" i="23" s="1"/>
  <c r="BO58" i="21"/>
  <c r="BO58" i="23" s="1"/>
  <c r="BS58" i="21"/>
  <c r="BS58" i="23" s="1"/>
  <c r="BT58" i="21"/>
  <c r="BT58" i="23" s="1"/>
  <c r="BU58" i="21"/>
  <c r="BU58" i="23" s="1"/>
  <c r="BW58" i="21"/>
  <c r="BW58" i="23" s="1"/>
  <c r="BZ58" i="21"/>
  <c r="BZ58" i="23" s="1"/>
  <c r="F59" i="21"/>
  <c r="F59" i="23" s="1"/>
  <c r="H59" i="21"/>
  <c r="H59" i="23" s="1"/>
  <c r="M59" i="21"/>
  <c r="M59" i="23" s="1"/>
  <c r="CB59" i="21"/>
  <c r="CB59" i="23" s="1"/>
  <c r="CH59" i="21"/>
  <c r="CH59" i="23" s="1"/>
  <c r="F60" i="21"/>
  <c r="F60" i="23" s="1"/>
  <c r="BY60" i="21"/>
  <c r="BY60" i="23" s="1"/>
  <c r="CA60" i="21"/>
  <c r="CA60" i="23" s="1"/>
  <c r="CB60" i="21"/>
  <c r="CB60" i="23" s="1"/>
  <c r="CD60" i="21"/>
  <c r="CD60" i="23" s="1"/>
  <c r="CE60" i="21"/>
  <c r="CE60" i="23" s="1"/>
  <c r="CG60" i="21"/>
  <c r="CG60" i="23" s="1"/>
  <c r="CI60" i="21"/>
  <c r="CI60" i="23" s="1"/>
  <c r="CJ60" i="21"/>
  <c r="CJ60" i="23" s="1"/>
  <c r="CL60" i="21"/>
  <c r="CL60" i="23" s="1"/>
  <c r="CM60" i="21"/>
  <c r="CM60" i="23" s="1"/>
  <c r="CN60" i="21"/>
  <c r="CN60" i="23" s="1"/>
  <c r="CO60" i="21"/>
  <c r="CO60" i="23" s="1"/>
  <c r="F61" i="21"/>
  <c r="F61" i="23" s="1"/>
  <c r="T61" i="21"/>
  <c r="T61" i="23" s="1"/>
  <c r="AF61" i="21"/>
  <c r="AF61" i="23" s="1"/>
  <c r="AG62" i="21"/>
  <c r="AG62" i="23" s="1"/>
  <c r="BT62" i="21"/>
  <c r="BT62" i="23" s="1"/>
  <c r="AS63" i="21"/>
  <c r="AS63" i="23" s="1"/>
  <c r="BJ64" i="21"/>
  <c r="BJ64" i="23" s="1"/>
  <c r="BS64" i="21"/>
  <c r="BS64" i="23" s="1"/>
  <c r="AK65" i="21"/>
  <c r="AK65" i="23" s="1"/>
  <c r="B66" i="21"/>
  <c r="B66" i="23" s="1"/>
  <c r="L66" i="21"/>
  <c r="L66" i="23" s="1"/>
  <c r="AR66" i="21"/>
  <c r="AR66" i="23" s="1"/>
  <c r="BW66" i="21"/>
  <c r="BW66" i="23" s="1"/>
  <c r="CI66" i="21"/>
  <c r="CI66" i="23" s="1"/>
  <c r="AY68" i="21"/>
  <c r="AY68" i="23" s="1"/>
  <c r="BM68" i="21"/>
  <c r="BM68" i="23" s="1"/>
  <c r="BT68" i="21"/>
  <c r="BT68" i="23" s="1"/>
  <c r="CL68" i="21"/>
  <c r="CL68" i="23" s="1"/>
  <c r="S69" i="21"/>
  <c r="S69" i="23" s="1"/>
  <c r="AX69" i="21"/>
  <c r="AX69" i="23" s="1"/>
  <c r="CM69" i="21"/>
  <c r="CM69" i="23" s="1"/>
  <c r="W70" i="21"/>
  <c r="W70" i="23" s="1"/>
  <c r="AE70" i="21"/>
  <c r="AE70" i="23" s="1"/>
  <c r="BD70" i="21"/>
  <c r="BD70" i="23" s="1"/>
  <c r="G71" i="21"/>
  <c r="G71" i="23" s="1"/>
  <c r="AW71" i="21"/>
  <c r="AW71" i="23" s="1"/>
  <c r="AZ72" i="21"/>
  <c r="AZ72" i="23" s="1"/>
  <c r="M73" i="21"/>
  <c r="M73" i="23" s="1"/>
  <c r="AY73" i="21"/>
  <c r="AY73" i="23" s="1"/>
  <c r="BQ73" i="21"/>
  <c r="BQ73" i="23" s="1"/>
  <c r="BT73" i="21"/>
  <c r="BT73" i="23" s="1"/>
  <c r="BF75" i="21"/>
  <c r="BF75" i="23" s="1"/>
  <c r="S76" i="21"/>
  <c r="S76" i="23" s="1"/>
  <c r="AG76" i="21"/>
  <c r="AG76" i="23" s="1"/>
  <c r="AO76" i="21"/>
  <c r="AO76" i="23" s="1"/>
  <c r="Z77" i="21"/>
  <c r="Z77" i="23" s="1"/>
  <c r="BF77" i="21"/>
  <c r="BF77" i="23" s="1"/>
  <c r="BJ77" i="21"/>
  <c r="BJ77" i="23" s="1"/>
  <c r="BM77" i="21"/>
  <c r="BM77" i="23" s="1"/>
  <c r="H3" i="21"/>
  <c r="H3" i="23" s="1"/>
  <c r="K3" i="21"/>
  <c r="K3" i="23" s="1"/>
  <c r="M3" i="21"/>
  <c r="M3" i="23" s="1"/>
  <c r="P3" i="21"/>
  <c r="P3" i="23" s="1"/>
  <c r="R3" i="21"/>
  <c r="R3" i="23" s="1"/>
  <c r="U3" i="21"/>
  <c r="U3" i="23" s="1"/>
  <c r="W3" i="21"/>
  <c r="W3" i="23" s="1"/>
  <c r="Z3" i="21"/>
  <c r="Z3" i="23" s="1"/>
  <c r="AB3" i="21"/>
  <c r="AB3" i="23" s="1"/>
  <c r="AD3" i="21"/>
  <c r="AD3" i="23" s="1"/>
  <c r="AE3" i="21"/>
  <c r="AE3" i="23" s="1"/>
  <c r="AH3" i="21"/>
  <c r="AH3" i="23" s="1"/>
  <c r="AK3" i="21"/>
  <c r="AK3" i="23" s="1"/>
  <c r="AP3" i="21"/>
  <c r="AP3" i="23" s="1"/>
  <c r="AR3" i="21"/>
  <c r="AR3" i="23" s="1"/>
  <c r="AT3" i="21"/>
  <c r="AT3" i="23" s="1"/>
  <c r="AV3" i="21"/>
  <c r="AV3" i="23" s="1"/>
  <c r="AX3" i="21"/>
  <c r="AX3" i="23" s="1"/>
  <c r="AY3" i="21"/>
  <c r="AY3" i="23" s="1"/>
  <c r="BB3" i="21"/>
  <c r="BB3" i="23" s="1"/>
  <c r="BE3" i="21"/>
  <c r="BE3" i="23" s="1"/>
  <c r="BG3" i="21"/>
  <c r="BG3" i="23" s="1"/>
  <c r="BJ3" i="21"/>
  <c r="BJ3" i="23" s="1"/>
  <c r="BM3" i="21"/>
  <c r="BM3" i="23" s="1"/>
  <c r="BP3" i="21"/>
  <c r="BP3" i="23" s="1"/>
  <c r="BQ3" i="21"/>
  <c r="BQ3" i="23" s="1"/>
  <c r="BS3" i="21"/>
  <c r="BS3" i="23" s="1"/>
  <c r="BT3" i="21"/>
  <c r="BT3" i="23" s="1"/>
  <c r="BV3" i="21"/>
  <c r="BV3" i="23" s="1"/>
  <c r="BX3" i="21"/>
  <c r="BX3" i="23" s="1"/>
  <c r="BZ3" i="21"/>
  <c r="BZ3" i="23" s="1"/>
  <c r="CA3" i="21"/>
  <c r="CA3" i="23" s="1"/>
  <c r="CC3" i="21"/>
  <c r="CC3" i="23" s="1"/>
  <c r="CE3" i="21"/>
  <c r="CE3" i="23" s="1"/>
  <c r="CG3" i="21"/>
  <c r="CG3" i="23" s="1"/>
  <c r="CI3" i="21"/>
  <c r="CI3" i="23" s="1"/>
  <c r="CJ3" i="21"/>
  <c r="CJ3" i="23" s="1"/>
  <c r="CL3" i="21"/>
  <c r="CL3" i="23" s="1"/>
  <c r="CO3" i="21"/>
  <c r="CO3" i="23" s="1"/>
  <c r="B4" i="21"/>
  <c r="B4" i="23" s="1"/>
  <c r="G4" i="21"/>
  <c r="G4" i="23" s="1"/>
  <c r="I4" i="21"/>
  <c r="I4" i="23" s="1"/>
  <c r="K4" i="21"/>
  <c r="K4" i="23" s="1"/>
  <c r="M4" i="21"/>
  <c r="M4" i="23" s="1"/>
  <c r="O4" i="21"/>
  <c r="O4" i="23" s="1"/>
  <c r="Q4" i="21"/>
  <c r="Q4" i="23" s="1"/>
  <c r="S4" i="21"/>
  <c r="S4" i="23" s="1"/>
  <c r="V4" i="21"/>
  <c r="V4" i="23" s="1"/>
  <c r="Z4" i="21"/>
  <c r="Z4" i="23" s="1"/>
  <c r="AB4" i="21"/>
  <c r="AB4" i="23" s="1"/>
  <c r="AD4" i="21"/>
  <c r="AD4" i="23" s="1"/>
  <c r="AF4" i="21"/>
  <c r="AF4" i="23" s="1"/>
  <c r="AG4" i="21"/>
  <c r="AG4" i="23" s="1"/>
  <c r="AH4" i="21"/>
  <c r="AH4" i="23" s="1"/>
  <c r="AM4" i="21"/>
  <c r="AM4" i="23" s="1"/>
  <c r="AP4" i="21"/>
  <c r="AP4" i="23" s="1"/>
  <c r="AR4" i="21"/>
  <c r="AR4" i="23" s="1"/>
  <c r="AT4" i="21"/>
  <c r="AT4" i="23" s="1"/>
  <c r="AV4" i="21"/>
  <c r="AV4" i="23" s="1"/>
  <c r="AY4" i="21"/>
  <c r="AY4" i="23" s="1"/>
  <c r="BA4" i="21"/>
  <c r="BA4" i="23" s="1"/>
  <c r="BC4" i="21"/>
  <c r="BC4" i="23" s="1"/>
  <c r="BF4" i="21"/>
  <c r="BF4" i="23" s="1"/>
  <c r="BG4" i="21"/>
  <c r="BG4" i="23" s="1"/>
  <c r="BH4" i="21"/>
  <c r="BH4" i="23" s="1"/>
  <c r="BI4" i="21"/>
  <c r="BI4" i="23" s="1"/>
  <c r="BJ4" i="21"/>
  <c r="BJ4" i="23" s="1"/>
  <c r="BK4" i="21"/>
  <c r="BK4" i="23" s="1"/>
  <c r="BL4" i="21"/>
  <c r="BL4" i="23" s="1"/>
  <c r="BM4" i="21"/>
  <c r="BM4" i="23" s="1"/>
  <c r="BN4" i="21"/>
  <c r="BN4" i="23" s="1"/>
  <c r="BO4" i="21"/>
  <c r="BO4" i="23" s="1"/>
  <c r="BP4" i="21"/>
  <c r="BP4" i="23" s="1"/>
  <c r="BQ4" i="21"/>
  <c r="BQ4" i="23" s="1"/>
  <c r="BR4" i="21"/>
  <c r="BR4" i="23" s="1"/>
  <c r="CI4" i="21"/>
  <c r="CI4" i="23" s="1"/>
  <c r="CK4" i="21"/>
  <c r="CK4" i="23" s="1"/>
  <c r="CM4" i="21"/>
  <c r="CM4" i="23" s="1"/>
  <c r="CP4" i="21"/>
  <c r="CP4" i="23" s="1"/>
  <c r="B5" i="21"/>
  <c r="B5" i="23" s="1"/>
  <c r="F5" i="21"/>
  <c r="F5" i="23" s="1"/>
  <c r="H5" i="21"/>
  <c r="H5" i="23" s="1"/>
  <c r="J5" i="21"/>
  <c r="J5" i="23" s="1"/>
  <c r="K5" i="21"/>
  <c r="K5" i="23" s="1"/>
  <c r="L5" i="21"/>
  <c r="L5" i="23" s="1"/>
  <c r="N5" i="21"/>
  <c r="N5" i="23" s="1"/>
  <c r="O5" i="21"/>
  <c r="O5" i="23" s="1"/>
  <c r="P5" i="21"/>
  <c r="P5" i="23" s="1"/>
  <c r="R5" i="21"/>
  <c r="R5" i="23" s="1"/>
  <c r="T5" i="21"/>
  <c r="T5" i="23" s="1"/>
  <c r="U5" i="21"/>
  <c r="U5" i="23" s="1"/>
  <c r="W5" i="21"/>
  <c r="W5" i="23" s="1"/>
  <c r="X5" i="21"/>
  <c r="X5" i="23" s="1"/>
  <c r="Z5" i="21"/>
  <c r="Z5" i="23" s="1"/>
  <c r="AB5" i="21"/>
  <c r="AB5" i="23" s="1"/>
  <c r="AD5" i="21"/>
  <c r="AD5" i="23" s="1"/>
  <c r="AF5" i="21"/>
  <c r="AF5" i="23" s="1"/>
  <c r="AH5" i="21"/>
  <c r="AH5" i="23" s="1"/>
  <c r="AL5" i="21"/>
  <c r="AL5" i="23" s="1"/>
  <c r="AM5" i="21"/>
  <c r="AM5" i="23" s="1"/>
  <c r="AO5" i="21"/>
  <c r="AO5" i="23" s="1"/>
  <c r="AR5" i="21"/>
  <c r="AR5" i="23" s="1"/>
  <c r="AT5" i="21"/>
  <c r="AT5" i="23" s="1"/>
  <c r="AV5" i="21"/>
  <c r="AV5" i="23" s="1"/>
  <c r="AX5" i="21"/>
  <c r="AX5" i="23" s="1"/>
  <c r="AZ5" i="21"/>
  <c r="AZ5" i="23" s="1"/>
  <c r="BC5" i="21"/>
  <c r="BC5" i="23" s="1"/>
  <c r="BD5" i="21"/>
  <c r="BD5" i="23" s="1"/>
  <c r="BF5" i="21"/>
  <c r="BF5" i="23" s="1"/>
  <c r="BH5" i="21"/>
  <c r="BH5" i="23" s="1"/>
  <c r="BJ5" i="21"/>
  <c r="BJ5" i="23" s="1"/>
  <c r="BL5" i="21"/>
  <c r="BL5" i="23" s="1"/>
  <c r="BO5" i="21"/>
  <c r="BO5" i="23" s="1"/>
  <c r="BP5" i="21"/>
  <c r="BP5" i="23" s="1"/>
  <c r="BS5" i="21"/>
  <c r="BS5" i="23" s="1"/>
  <c r="BT5" i="21"/>
  <c r="BT5" i="23" s="1"/>
  <c r="BV5" i="21"/>
  <c r="BV5" i="23" s="1"/>
  <c r="BX5" i="21"/>
  <c r="BX5" i="23" s="1"/>
  <c r="BZ5" i="21"/>
  <c r="BZ5" i="23" s="1"/>
  <c r="CA5" i="21"/>
  <c r="CA5" i="23" s="1"/>
  <c r="CC5" i="21"/>
  <c r="CC5" i="23" s="1"/>
  <c r="CG5" i="21"/>
  <c r="CG5" i="23" s="1"/>
  <c r="CK5" i="21"/>
  <c r="CK5" i="23" s="1"/>
  <c r="CM5" i="21"/>
  <c r="CM5" i="23" s="1"/>
  <c r="CO5" i="21"/>
  <c r="CO5" i="23" s="1"/>
  <c r="G6" i="21"/>
  <c r="G6" i="23" s="1"/>
  <c r="H6" i="21"/>
  <c r="H6" i="23" s="1"/>
  <c r="L6" i="21"/>
  <c r="L6" i="23" s="1"/>
  <c r="M6" i="21"/>
  <c r="M6" i="23" s="1"/>
  <c r="N6" i="21"/>
  <c r="N6" i="23" s="1"/>
  <c r="O6" i="21"/>
  <c r="O6" i="23" s="1"/>
  <c r="Q6" i="21"/>
  <c r="Q6" i="23" s="1"/>
  <c r="T6" i="21"/>
  <c r="T6" i="23" s="1"/>
  <c r="U6" i="21"/>
  <c r="U6" i="23" s="1"/>
  <c r="V6" i="21"/>
  <c r="V6" i="23" s="1"/>
  <c r="W6" i="21"/>
  <c r="W6" i="23" s="1"/>
  <c r="X6" i="21"/>
  <c r="X6" i="23" s="1"/>
  <c r="Y6" i="21"/>
  <c r="Y6" i="23" s="1"/>
  <c r="Z6" i="21"/>
  <c r="Z6" i="23" s="1"/>
  <c r="AA6" i="21"/>
  <c r="AA6" i="23" s="1"/>
  <c r="AB6" i="21"/>
  <c r="AB6" i="23" s="1"/>
  <c r="AC6" i="21"/>
  <c r="AC6" i="23" s="1"/>
  <c r="AD6" i="21"/>
  <c r="AD6" i="23" s="1"/>
  <c r="AO6" i="21"/>
  <c r="AO6" i="23" s="1"/>
  <c r="AS6" i="21"/>
  <c r="AS6" i="23" s="1"/>
  <c r="AU6" i="21"/>
  <c r="AU6" i="23" s="1"/>
  <c r="AX6" i="21"/>
  <c r="AX6" i="23" s="1"/>
  <c r="AY6" i="21"/>
  <c r="AY6" i="23" s="1"/>
  <c r="AZ6" i="21"/>
  <c r="AZ6" i="23" s="1"/>
  <c r="BA6" i="21"/>
  <c r="BA6" i="23" s="1"/>
  <c r="BB6" i="21"/>
  <c r="BB6" i="23" s="1"/>
  <c r="BC6" i="21"/>
  <c r="BC6" i="23" s="1"/>
  <c r="BD6" i="21"/>
  <c r="BD6" i="23" s="1"/>
  <c r="BF6" i="21"/>
  <c r="BF6" i="23" s="1"/>
  <c r="BG6" i="21"/>
  <c r="BG6" i="23" s="1"/>
  <c r="BH6" i="21"/>
  <c r="BH6" i="23" s="1"/>
  <c r="BJ6" i="21"/>
  <c r="BJ6" i="23" s="1"/>
  <c r="BL6" i="21"/>
  <c r="BL6" i="23" s="1"/>
  <c r="BN6" i="21"/>
  <c r="BN6" i="23" s="1"/>
  <c r="BP6" i="21"/>
  <c r="BP6" i="23" s="1"/>
  <c r="BR6" i="21"/>
  <c r="BR6" i="23" s="1"/>
  <c r="BS6" i="21"/>
  <c r="BS6" i="23" s="1"/>
  <c r="BT6" i="21"/>
  <c r="BT6" i="23" s="1"/>
  <c r="BV6" i="21"/>
  <c r="BV6" i="23" s="1"/>
  <c r="BX6" i="21"/>
  <c r="BX6" i="23" s="1"/>
  <c r="BY6" i="21"/>
  <c r="BY6" i="23" s="1"/>
  <c r="CA6" i="21"/>
  <c r="CA6" i="23" s="1"/>
  <c r="CD6" i="21"/>
  <c r="CD6" i="23" s="1"/>
  <c r="CE6" i="21"/>
  <c r="CE6" i="23" s="1"/>
  <c r="CG6" i="21"/>
  <c r="CG6" i="23" s="1"/>
  <c r="CI6" i="21"/>
  <c r="CI6" i="23" s="1"/>
  <c r="CK6" i="21"/>
  <c r="CK6" i="23" s="1"/>
  <c r="BV25" i="21"/>
  <c r="BV25" i="23" s="1"/>
  <c r="CP25" i="21"/>
  <c r="CP25" i="23" s="1"/>
  <c r="BI26" i="21"/>
  <c r="BI26" i="23" s="1"/>
  <c r="BQ26" i="21"/>
  <c r="BQ26" i="23" s="1"/>
  <c r="BX26" i="21"/>
  <c r="BX26" i="23" s="1"/>
  <c r="CF26" i="21"/>
  <c r="CF26" i="23" s="1"/>
  <c r="CI26" i="21"/>
  <c r="CI26" i="23" s="1"/>
  <c r="BL7" i="21"/>
  <c r="BL7" i="23" s="1"/>
  <c r="CH8" i="21"/>
  <c r="CH8" i="23" s="1"/>
  <c r="CM6" i="21"/>
  <c r="CM6" i="23" s="1"/>
  <c r="CP6" i="21"/>
  <c r="CP6" i="23" s="1"/>
  <c r="H7" i="21"/>
  <c r="H7" i="23" s="1"/>
  <c r="J7" i="21"/>
  <c r="J7" i="23" s="1"/>
  <c r="L7" i="21"/>
  <c r="L7" i="23" s="1"/>
  <c r="N7" i="21"/>
  <c r="N7" i="23" s="1"/>
  <c r="R7" i="21"/>
  <c r="R7" i="23" s="1"/>
  <c r="U7" i="21"/>
  <c r="U7" i="23" s="1"/>
  <c r="Z7" i="21"/>
  <c r="Z7" i="23" s="1"/>
  <c r="AC7" i="21"/>
  <c r="AC7" i="23" s="1"/>
  <c r="AE7" i="21"/>
  <c r="AE7" i="23" s="1"/>
  <c r="AF7" i="21"/>
  <c r="AF7" i="23" s="1"/>
  <c r="AM7" i="21"/>
  <c r="AM7" i="23" s="1"/>
  <c r="AO7" i="21"/>
  <c r="AO7" i="23" s="1"/>
  <c r="AQ7" i="21"/>
  <c r="AQ7" i="23" s="1"/>
  <c r="AR7" i="21"/>
  <c r="AR7" i="23" s="1"/>
  <c r="AS7" i="21"/>
  <c r="AS7" i="23" s="1"/>
  <c r="AT7" i="21"/>
  <c r="AT7" i="23" s="1"/>
  <c r="AU7" i="21"/>
  <c r="AU7" i="23" s="1"/>
  <c r="AW7" i="21"/>
  <c r="AW7" i="23" s="1"/>
  <c r="AY7" i="21"/>
  <c r="AY7" i="23" s="1"/>
  <c r="BA7" i="21"/>
  <c r="BA7" i="23" s="1"/>
  <c r="BC7" i="21"/>
  <c r="BC7" i="23" s="1"/>
  <c r="BE7" i="21"/>
  <c r="BE7" i="23" s="1"/>
  <c r="BF7" i="21"/>
  <c r="BF7" i="23" s="1"/>
  <c r="BH7" i="21"/>
  <c r="BH7" i="23" s="1"/>
  <c r="BJ7" i="21"/>
  <c r="BJ7" i="23" s="1"/>
  <c r="BM7" i="21"/>
  <c r="BM7" i="23" s="1"/>
  <c r="BN7" i="21"/>
  <c r="BN7" i="23" s="1"/>
  <c r="BP7" i="21"/>
  <c r="BP7" i="23" s="1"/>
  <c r="BQ7" i="21"/>
  <c r="BQ7" i="23" s="1"/>
  <c r="BR7" i="21"/>
  <c r="BR7" i="23" s="1"/>
  <c r="BU7" i="21"/>
  <c r="BU7" i="23" s="1"/>
  <c r="BW7" i="21"/>
  <c r="BW7" i="23" s="1"/>
  <c r="BX7" i="21"/>
  <c r="BX7" i="23" s="1"/>
  <c r="CA7" i="21"/>
  <c r="CA7" i="23" s="1"/>
  <c r="CC7" i="21"/>
  <c r="CC7" i="23" s="1"/>
  <c r="CE7" i="21"/>
  <c r="CE7" i="23" s="1"/>
  <c r="CG7" i="21"/>
  <c r="CG7" i="23" s="1"/>
  <c r="CJ7" i="21"/>
  <c r="CJ7" i="23" s="1"/>
  <c r="CL7" i="21"/>
  <c r="CL7" i="23" s="1"/>
  <c r="CO7" i="21"/>
  <c r="CO7" i="23" s="1"/>
  <c r="CP7" i="21"/>
  <c r="CP7" i="23" s="1"/>
  <c r="B8" i="21"/>
  <c r="B8" i="23" s="1"/>
  <c r="F8" i="21"/>
  <c r="F8" i="23" s="1"/>
  <c r="H8" i="21"/>
  <c r="H8" i="23" s="1"/>
  <c r="I8" i="21"/>
  <c r="I8" i="23" s="1"/>
  <c r="K8" i="21"/>
  <c r="K8" i="23" s="1"/>
  <c r="M8" i="21"/>
  <c r="M8" i="23" s="1"/>
  <c r="P8" i="21"/>
  <c r="P8" i="23" s="1"/>
  <c r="Q8" i="21"/>
  <c r="Q8" i="23" s="1"/>
  <c r="S8" i="21"/>
  <c r="S8" i="23" s="1"/>
  <c r="U8" i="21"/>
  <c r="U8" i="23" s="1"/>
  <c r="W8" i="21"/>
  <c r="W8" i="23" s="1"/>
  <c r="Y8" i="21"/>
  <c r="Y8" i="23" s="1"/>
  <c r="AB8" i="21"/>
  <c r="AB8" i="23" s="1"/>
  <c r="AC8" i="21"/>
  <c r="AC8" i="23" s="1"/>
  <c r="AE8" i="21"/>
  <c r="AE8" i="23" s="1"/>
  <c r="AG8" i="21"/>
  <c r="AG8" i="23" s="1"/>
  <c r="AI8" i="21"/>
  <c r="AI8" i="23" s="1"/>
  <c r="AK8" i="21"/>
  <c r="AK8" i="23" s="1"/>
  <c r="AL8" i="21"/>
  <c r="AL8" i="23" s="1"/>
  <c r="AO8" i="21"/>
  <c r="AO8" i="23" s="1"/>
  <c r="AP8" i="21"/>
  <c r="AP8" i="23" s="1"/>
  <c r="AQ8" i="21"/>
  <c r="AQ8" i="23" s="1"/>
  <c r="AR8" i="21"/>
  <c r="AR8" i="23" s="1"/>
  <c r="AS8" i="21"/>
  <c r="AS8" i="23" s="1"/>
  <c r="AU8" i="21"/>
  <c r="AU8" i="23" s="1"/>
  <c r="AW8" i="21"/>
  <c r="AW8" i="23" s="1"/>
  <c r="AX8" i="21"/>
  <c r="AX8" i="23" s="1"/>
  <c r="AY8" i="21"/>
  <c r="AY8" i="23" s="1"/>
  <c r="AZ8" i="21"/>
  <c r="AZ8" i="23" s="1"/>
  <c r="BA8" i="21"/>
  <c r="BA8" i="23" s="1"/>
  <c r="BB8" i="21"/>
  <c r="BB8" i="23" s="1"/>
  <c r="BC8" i="21"/>
  <c r="BC8" i="23" s="1"/>
  <c r="BD8" i="21"/>
  <c r="BD8" i="23" s="1"/>
  <c r="BE8" i="21"/>
  <c r="BE8" i="23" s="1"/>
  <c r="BF8" i="21"/>
  <c r="BF8" i="23" s="1"/>
  <c r="BG8" i="21"/>
  <c r="BG8" i="23" s="1"/>
  <c r="BH8" i="21"/>
  <c r="BH8" i="23" s="1"/>
  <c r="BI8" i="21"/>
  <c r="BI8" i="23" s="1"/>
  <c r="BK8" i="21"/>
  <c r="BK8" i="23" s="1"/>
  <c r="BM8" i="21"/>
  <c r="BM8" i="23" s="1"/>
  <c r="BN8" i="21"/>
  <c r="BN8" i="23" s="1"/>
  <c r="BO8" i="21"/>
  <c r="BO8" i="23" s="1"/>
  <c r="BQ8" i="21"/>
  <c r="BQ8" i="23" s="1"/>
  <c r="BR8" i="21"/>
  <c r="BR8" i="23" s="1"/>
  <c r="BS8" i="21"/>
  <c r="BS8" i="23" s="1"/>
  <c r="BT8" i="21"/>
  <c r="BT8" i="23" s="1"/>
  <c r="BU8" i="21"/>
  <c r="BU8" i="23" s="1"/>
  <c r="BW8" i="21"/>
  <c r="BW8" i="23" s="1"/>
  <c r="CB8" i="21"/>
  <c r="CB8" i="23" s="1"/>
  <c r="CD8" i="21"/>
  <c r="CD8" i="23" s="1"/>
  <c r="CE8" i="21"/>
  <c r="CE8" i="23" s="1"/>
  <c r="CF8" i="21"/>
  <c r="CF8" i="23" s="1"/>
  <c r="CG8" i="21"/>
  <c r="CG8" i="23" s="1"/>
  <c r="CI8" i="21"/>
  <c r="CI8" i="23" s="1"/>
  <c r="CJ8" i="21"/>
  <c r="CJ8" i="23" s="1"/>
  <c r="CK8" i="21"/>
  <c r="CK8" i="23" s="1"/>
  <c r="CL8" i="21"/>
  <c r="CL8" i="23" s="1"/>
  <c r="CM8" i="21"/>
  <c r="CM8" i="23" s="1"/>
  <c r="CO8" i="21"/>
  <c r="CO8" i="23" s="1"/>
  <c r="CP8" i="21"/>
  <c r="CP8" i="23" s="1"/>
  <c r="I9" i="21"/>
  <c r="I9" i="23" s="1"/>
  <c r="K9" i="21"/>
  <c r="K9" i="23" s="1"/>
  <c r="M9" i="21"/>
  <c r="M9" i="23" s="1"/>
  <c r="N9" i="21"/>
  <c r="N9" i="23" s="1"/>
  <c r="O9" i="21"/>
  <c r="O9" i="23" s="1"/>
  <c r="P9" i="21"/>
  <c r="P9" i="23" s="1"/>
  <c r="Q9" i="21"/>
  <c r="Q9" i="23" s="1"/>
  <c r="R9" i="21"/>
  <c r="R9" i="23" s="1"/>
  <c r="T9" i="21"/>
  <c r="T9" i="23" s="1"/>
  <c r="AA9" i="21"/>
  <c r="AA9" i="23" s="1"/>
  <c r="AG9" i="21"/>
  <c r="AG9" i="23" s="1"/>
  <c r="BB9" i="21"/>
  <c r="BB9" i="23" s="1"/>
  <c r="BE9" i="21"/>
  <c r="BE9" i="23" s="1"/>
  <c r="BG9" i="21"/>
  <c r="BG9" i="23" s="1"/>
  <c r="BH9" i="21"/>
  <c r="BH9" i="23" s="1"/>
  <c r="BJ9" i="21"/>
  <c r="BJ9" i="23" s="1"/>
  <c r="BK9" i="21"/>
  <c r="BK9" i="23" s="1"/>
  <c r="BL9" i="21"/>
  <c r="BL9" i="23" s="1"/>
  <c r="BM9" i="21"/>
  <c r="BM9" i="23" s="1"/>
  <c r="BN9" i="21"/>
  <c r="BN9" i="23" s="1"/>
  <c r="BO9" i="21"/>
  <c r="BO9" i="23" s="1"/>
  <c r="BP9" i="21"/>
  <c r="BP9" i="23" s="1"/>
  <c r="BQ9" i="21"/>
  <c r="BQ9" i="23" s="1"/>
  <c r="BR9" i="21"/>
  <c r="BR9" i="23" s="1"/>
  <c r="BS9" i="21"/>
  <c r="BS9" i="23" s="1"/>
  <c r="BT9" i="21"/>
  <c r="BT9" i="23" s="1"/>
  <c r="BU9" i="21"/>
  <c r="BU9" i="23" s="1"/>
  <c r="BV9" i="21"/>
  <c r="BV9" i="23" s="1"/>
  <c r="BW9" i="21"/>
  <c r="BW9" i="23" s="1"/>
  <c r="BY9" i="21"/>
  <c r="BY9" i="23" s="1"/>
  <c r="CA9" i="21"/>
  <c r="CA9" i="23" s="1"/>
  <c r="CC9" i="21"/>
  <c r="CC9" i="23" s="1"/>
  <c r="CD9" i="21"/>
  <c r="CD9" i="23" s="1"/>
  <c r="CE9" i="21"/>
  <c r="CE9" i="23" s="1"/>
  <c r="CF9" i="21"/>
  <c r="CF9" i="23" s="1"/>
  <c r="CG9" i="21"/>
  <c r="CG9" i="23" s="1"/>
  <c r="CL9" i="21"/>
  <c r="CL9" i="23" s="1"/>
  <c r="CM9" i="21"/>
  <c r="CM9" i="23" s="1"/>
  <c r="CN9" i="21"/>
  <c r="CN9" i="23" s="1"/>
  <c r="B10" i="21"/>
  <c r="B10" i="23" s="1"/>
  <c r="G10" i="21"/>
  <c r="G10" i="23" s="1"/>
  <c r="M10" i="21"/>
  <c r="M10" i="23" s="1"/>
  <c r="T10" i="21"/>
  <c r="T10" i="23" s="1"/>
  <c r="W10" i="21"/>
  <c r="W10" i="23" s="1"/>
  <c r="Y10" i="21"/>
  <c r="Y10" i="23" s="1"/>
  <c r="Z10" i="21"/>
  <c r="Z10" i="23" s="1"/>
  <c r="AA10" i="21"/>
  <c r="AA10" i="23" s="1"/>
  <c r="AB10" i="21"/>
  <c r="AB10" i="23" s="1"/>
  <c r="AF10" i="21"/>
  <c r="AF10" i="23" s="1"/>
  <c r="AH10" i="21"/>
  <c r="AH10" i="23" s="1"/>
  <c r="AI10" i="21"/>
  <c r="AI10" i="23" s="1"/>
  <c r="AK10" i="21"/>
  <c r="AK10" i="23" s="1"/>
  <c r="AP10" i="21"/>
  <c r="AP10" i="23" s="1"/>
  <c r="AQ10" i="21"/>
  <c r="AQ10" i="23" s="1"/>
  <c r="AR10" i="21"/>
  <c r="AR10" i="23" s="1"/>
  <c r="AS10" i="21"/>
  <c r="AS10" i="23" s="1"/>
  <c r="AW10" i="21"/>
  <c r="AW10" i="23" s="1"/>
  <c r="AX10" i="21"/>
  <c r="AX10" i="23" s="1"/>
  <c r="AY10" i="21"/>
  <c r="AY10" i="23" s="1"/>
  <c r="BD10" i="21"/>
  <c r="BD10" i="23" s="1"/>
  <c r="BE10" i="21"/>
  <c r="BE10" i="23" s="1"/>
  <c r="BF10" i="21"/>
  <c r="BF10" i="23" s="1"/>
  <c r="BH10" i="21"/>
  <c r="BH10" i="23" s="1"/>
  <c r="BN10" i="21"/>
  <c r="BN10" i="23" s="1"/>
  <c r="BR10" i="21"/>
  <c r="BR10" i="23" s="1"/>
  <c r="BV10" i="21"/>
  <c r="BV10" i="23" s="1"/>
  <c r="BZ10" i="21"/>
  <c r="BZ10" i="23" s="1"/>
  <c r="CA10" i="21"/>
  <c r="CA10" i="23" s="1"/>
  <c r="CB10" i="21"/>
  <c r="CB10" i="23" s="1"/>
  <c r="CD10" i="21"/>
  <c r="CD10" i="23" s="1"/>
  <c r="CE10" i="21"/>
  <c r="CE10" i="23" s="1"/>
  <c r="CF10" i="21"/>
  <c r="CF10" i="23" s="1"/>
  <c r="CG10" i="21"/>
  <c r="CG10" i="23" s="1"/>
  <c r="CJ10" i="21"/>
  <c r="CJ10" i="23" s="1"/>
  <c r="CK10" i="21"/>
  <c r="CK10" i="23" s="1"/>
  <c r="CL10" i="21"/>
  <c r="CL10" i="23" s="1"/>
  <c r="CM10" i="21"/>
  <c r="CM10" i="23" s="1"/>
  <c r="CN10" i="21"/>
  <c r="CN10" i="23" s="1"/>
  <c r="CO10" i="21"/>
  <c r="CO10" i="23" s="1"/>
  <c r="B11" i="21"/>
  <c r="B11" i="23" s="1"/>
  <c r="G11" i="21"/>
  <c r="G11" i="23" s="1"/>
  <c r="H11" i="21"/>
  <c r="H11" i="23" s="1"/>
  <c r="J11" i="21"/>
  <c r="J11" i="23" s="1"/>
  <c r="O11" i="21"/>
  <c r="O11" i="23" s="1"/>
  <c r="T11" i="21"/>
  <c r="T11" i="23" s="1"/>
  <c r="V11" i="21"/>
  <c r="V11" i="23" s="1"/>
  <c r="AA11" i="21"/>
  <c r="AA11" i="23" s="1"/>
  <c r="AD11" i="21"/>
  <c r="AD11" i="23" s="1"/>
  <c r="AF11" i="21"/>
  <c r="AF11" i="23" s="1"/>
  <c r="AI11" i="21"/>
  <c r="AI11" i="23" s="1"/>
  <c r="AQ11" i="21"/>
  <c r="AQ11" i="23" s="1"/>
  <c r="AS11" i="21"/>
  <c r="AS11" i="23" s="1"/>
  <c r="AT11" i="21"/>
  <c r="AT11" i="23" s="1"/>
  <c r="AU11" i="21"/>
  <c r="AU11" i="23" s="1"/>
  <c r="AW11" i="21"/>
  <c r="AW11" i="23" s="1"/>
  <c r="BA11" i="21"/>
  <c r="BA11" i="23" s="1"/>
  <c r="BE11" i="21"/>
  <c r="BE11" i="23" s="1"/>
  <c r="BK11" i="21"/>
  <c r="BK11" i="23" s="1"/>
  <c r="BM11" i="21"/>
  <c r="BM11" i="23" s="1"/>
  <c r="BP11" i="21"/>
  <c r="BP11" i="23" s="1"/>
  <c r="BQ11" i="21"/>
  <c r="BQ11" i="23" s="1"/>
  <c r="BU11" i="21"/>
  <c r="BU11" i="23" s="1"/>
  <c r="BV11" i="21"/>
  <c r="BV11" i="23" s="1"/>
  <c r="BW11" i="21"/>
  <c r="BW11" i="23" s="1"/>
  <c r="BX11" i="21"/>
  <c r="BX11" i="23" s="1"/>
  <c r="BY11" i="21"/>
  <c r="BY11" i="23" s="1"/>
  <c r="CD11" i="21"/>
  <c r="CD11" i="23" s="1"/>
  <c r="CE11" i="21"/>
  <c r="CE11" i="23" s="1"/>
  <c r="CM11" i="21"/>
  <c r="CM11" i="23" s="1"/>
  <c r="CN11" i="21"/>
  <c r="CN11" i="23" s="1"/>
  <c r="CO11" i="21"/>
  <c r="CO11" i="23" s="1"/>
  <c r="G12" i="21"/>
  <c r="G12" i="23" s="1"/>
  <c r="J12" i="21"/>
  <c r="J12" i="23" s="1"/>
  <c r="K12" i="21"/>
  <c r="K12" i="23" s="1"/>
  <c r="M12" i="21"/>
  <c r="M12" i="23" s="1"/>
  <c r="O12" i="21"/>
  <c r="O12" i="23" s="1"/>
  <c r="R12" i="21"/>
  <c r="R12" i="23" s="1"/>
  <c r="V12" i="21"/>
  <c r="V12" i="23" s="1"/>
  <c r="Y12" i="21"/>
  <c r="Y12" i="23" s="1"/>
  <c r="Z12" i="21"/>
  <c r="Z12" i="23" s="1"/>
  <c r="AH12" i="21"/>
  <c r="AH12" i="23" s="1"/>
  <c r="AM12" i="21"/>
  <c r="AM12" i="23" s="1"/>
  <c r="AO12" i="21"/>
  <c r="AO12" i="23" s="1"/>
  <c r="AP12" i="21"/>
  <c r="AP12" i="23" s="1"/>
  <c r="AR12" i="21"/>
  <c r="AR12" i="23" s="1"/>
  <c r="AS12" i="21"/>
  <c r="AS12" i="23" s="1"/>
  <c r="AZ12" i="21"/>
  <c r="AZ12" i="23" s="1"/>
  <c r="BA12" i="21"/>
  <c r="BA12" i="23" s="1"/>
  <c r="BF12" i="21"/>
  <c r="BF12" i="23" s="1"/>
  <c r="BK12" i="21"/>
  <c r="BK12" i="23" s="1"/>
  <c r="BL12" i="21"/>
  <c r="BL12" i="23" s="1"/>
  <c r="BM12" i="21"/>
  <c r="BM12" i="23" s="1"/>
  <c r="BO12" i="21"/>
  <c r="BO12" i="23" s="1"/>
  <c r="BT12" i="21"/>
  <c r="BT12" i="23" s="1"/>
  <c r="BU12" i="21"/>
  <c r="BU12" i="23" s="1"/>
  <c r="BW12" i="21"/>
  <c r="BW12" i="23" s="1"/>
  <c r="CD12" i="21"/>
  <c r="CD12" i="23" s="1"/>
  <c r="CJ12" i="21"/>
  <c r="CJ12" i="23" s="1"/>
  <c r="CK12" i="21"/>
  <c r="CK12" i="23" s="1"/>
  <c r="CL12" i="21"/>
  <c r="CL12" i="23" s="1"/>
  <c r="CM12" i="21"/>
  <c r="CM12" i="23" s="1"/>
  <c r="CN12" i="21"/>
  <c r="CN12" i="23" s="1"/>
  <c r="CO12" i="21"/>
  <c r="CO12" i="23" s="1"/>
  <c r="CP12" i="21"/>
  <c r="CP12" i="23" s="1"/>
  <c r="B13" i="21"/>
  <c r="B13" i="23" s="1"/>
  <c r="F13" i="21"/>
  <c r="F13" i="23" s="1"/>
  <c r="O13" i="21"/>
  <c r="O13" i="23" s="1"/>
  <c r="P13" i="21"/>
  <c r="P13" i="23" s="1"/>
  <c r="U13" i="21"/>
  <c r="U13" i="23" s="1"/>
  <c r="W13" i="21"/>
  <c r="W13" i="23" s="1"/>
  <c r="AD13" i="21"/>
  <c r="AD13" i="23" s="1"/>
  <c r="AG13" i="21"/>
  <c r="AG13" i="23" s="1"/>
  <c r="AH13" i="21"/>
  <c r="AH13" i="23" s="1"/>
  <c r="AI13" i="21"/>
  <c r="AI13" i="23" s="1"/>
  <c r="AK13" i="21"/>
  <c r="AK13" i="23" s="1"/>
  <c r="AL13" i="21"/>
  <c r="AL13" i="23" s="1"/>
  <c r="AM13" i="21"/>
  <c r="AM13" i="23" s="1"/>
  <c r="AP13" i="21"/>
  <c r="AP13" i="23" s="1"/>
  <c r="AQ13" i="21"/>
  <c r="AQ13" i="23" s="1"/>
  <c r="AU13" i="21"/>
  <c r="AU13" i="23" s="1"/>
  <c r="AV13" i="21"/>
  <c r="AV13" i="23" s="1"/>
  <c r="AX13" i="21"/>
  <c r="AX13" i="23" s="1"/>
  <c r="AY13" i="21"/>
  <c r="AY13" i="23" s="1"/>
  <c r="AZ13" i="21"/>
  <c r="AZ13" i="23" s="1"/>
  <c r="BA13" i="21"/>
  <c r="BA13" i="23" s="1"/>
  <c r="BB13" i="21"/>
  <c r="BB13" i="23" s="1"/>
  <c r="BC13" i="21"/>
  <c r="BC13" i="23" s="1"/>
  <c r="BD13" i="21"/>
  <c r="BD13" i="23" s="1"/>
  <c r="BE13" i="21"/>
  <c r="BE13" i="23" s="1"/>
  <c r="BF13" i="21"/>
  <c r="BF13" i="23" s="1"/>
  <c r="BH13" i="21"/>
  <c r="BH13" i="23" s="1"/>
  <c r="BI13" i="21"/>
  <c r="BI13" i="23" s="1"/>
  <c r="BJ13" i="21"/>
  <c r="BJ13" i="23" s="1"/>
  <c r="BL13" i="21"/>
  <c r="BL13" i="23" s="1"/>
  <c r="BM13" i="21"/>
  <c r="BM13" i="23" s="1"/>
  <c r="BN13" i="21"/>
  <c r="BN13" i="23" s="1"/>
  <c r="BQ13" i="21"/>
  <c r="BQ13" i="23" s="1"/>
  <c r="BS13" i="21"/>
  <c r="BS13" i="23" s="1"/>
  <c r="BT13" i="21"/>
  <c r="BT13" i="23" s="1"/>
  <c r="CA13" i="21"/>
  <c r="CA13" i="23" s="1"/>
  <c r="CB13" i="21"/>
  <c r="CB13" i="23" s="1"/>
  <c r="CC13" i="21"/>
  <c r="CC13" i="23" s="1"/>
  <c r="CD13" i="21"/>
  <c r="CD13" i="23" s="1"/>
  <c r="CE13" i="21"/>
  <c r="CE13" i="23" s="1"/>
  <c r="CJ13" i="21"/>
  <c r="CJ13" i="23" s="1"/>
  <c r="CO13" i="21"/>
  <c r="CO13" i="23" s="1"/>
  <c r="CP13" i="21"/>
  <c r="CP13" i="23" s="1"/>
  <c r="B14" i="21"/>
  <c r="B14" i="23" s="1"/>
  <c r="F14" i="21"/>
  <c r="F14" i="23" s="1"/>
  <c r="G14" i="21"/>
  <c r="G14" i="23" s="1"/>
  <c r="I14" i="21"/>
  <c r="I14" i="23" s="1"/>
  <c r="R14" i="21"/>
  <c r="R14" i="23" s="1"/>
  <c r="T14" i="21"/>
  <c r="T14" i="23" s="1"/>
  <c r="Y14" i="21"/>
  <c r="Y14" i="23" s="1"/>
  <c r="Z14" i="21"/>
  <c r="Z14" i="23" s="1"/>
  <c r="AA14" i="21"/>
  <c r="AA14" i="23" s="1"/>
  <c r="AB14" i="21"/>
  <c r="AB14" i="23" s="1"/>
  <c r="AG14" i="21"/>
  <c r="AG14" i="23" s="1"/>
  <c r="AH14" i="21"/>
  <c r="AH14" i="23" s="1"/>
  <c r="AI14" i="21"/>
  <c r="AI14" i="23" s="1"/>
  <c r="AK14" i="21"/>
  <c r="AK14" i="23" s="1"/>
  <c r="AL14" i="21"/>
  <c r="AL14" i="23" s="1"/>
  <c r="AM14" i="21"/>
  <c r="AM14" i="23" s="1"/>
  <c r="AP14" i="21"/>
  <c r="AP14" i="23" s="1"/>
  <c r="AQ14" i="21"/>
  <c r="AQ14" i="23" s="1"/>
  <c r="AR14" i="21"/>
  <c r="AR14" i="23" s="1"/>
  <c r="AS14" i="21"/>
  <c r="AS14" i="23" s="1"/>
  <c r="AT14" i="21"/>
  <c r="AT14" i="23" s="1"/>
  <c r="AU14" i="21"/>
  <c r="AU14" i="23" s="1"/>
  <c r="AV14" i="21"/>
  <c r="AV14" i="23" s="1"/>
  <c r="AW14" i="21"/>
  <c r="AW14" i="23" s="1"/>
  <c r="AX14" i="21"/>
  <c r="AX14" i="23" s="1"/>
  <c r="AY14" i="21"/>
  <c r="AY14" i="23" s="1"/>
  <c r="BA14" i="21"/>
  <c r="BA14" i="23" s="1"/>
  <c r="BB14" i="21"/>
  <c r="BB14" i="23" s="1"/>
  <c r="BC14" i="21"/>
  <c r="BC14" i="23" s="1"/>
  <c r="BD14" i="21"/>
  <c r="BD14" i="23" s="1"/>
  <c r="BE14" i="21"/>
  <c r="BE14" i="23" s="1"/>
  <c r="BN14" i="21"/>
  <c r="BN14" i="23" s="1"/>
  <c r="BU14" i="21"/>
  <c r="BU14" i="23" s="1"/>
  <c r="BX14" i="21"/>
  <c r="BX14" i="23" s="1"/>
  <c r="BY14" i="21"/>
  <c r="BY14" i="23" s="1"/>
  <c r="CB14" i="21"/>
  <c r="CB14" i="23" s="1"/>
  <c r="CH14" i="21"/>
  <c r="CH14" i="23" s="1"/>
  <c r="CJ14" i="21"/>
  <c r="CJ14" i="23" s="1"/>
  <c r="CL14" i="21"/>
  <c r="CL14" i="23" s="1"/>
  <c r="CM14" i="21"/>
  <c r="CM14" i="23" s="1"/>
  <c r="CP14" i="21"/>
  <c r="CP14" i="23" s="1"/>
  <c r="B15" i="21"/>
  <c r="B15" i="23" s="1"/>
  <c r="F15" i="21"/>
  <c r="F15" i="23" s="1"/>
  <c r="H15" i="21"/>
  <c r="H15" i="23" s="1"/>
  <c r="I15" i="21"/>
  <c r="I15" i="23" s="1"/>
  <c r="J15" i="21"/>
  <c r="J15" i="23" s="1"/>
  <c r="K15" i="21"/>
  <c r="K15" i="23" s="1"/>
  <c r="M15" i="21"/>
  <c r="M15" i="23" s="1"/>
  <c r="N15" i="21"/>
  <c r="N15" i="23" s="1"/>
  <c r="O15" i="21"/>
  <c r="O15" i="23" s="1"/>
  <c r="P15" i="21"/>
  <c r="P15" i="23" s="1"/>
  <c r="Q15" i="21"/>
  <c r="Q15" i="23" s="1"/>
  <c r="R15" i="21"/>
  <c r="R15" i="23" s="1"/>
  <c r="T15" i="21"/>
  <c r="T15" i="23" s="1"/>
  <c r="AY23" i="21"/>
  <c r="AY23" i="23" s="1"/>
  <c r="BA23" i="21"/>
  <c r="BA23" i="23" s="1"/>
  <c r="BE23" i="21"/>
  <c r="BE23" i="23" s="1"/>
  <c r="BK23" i="21"/>
  <c r="BK23" i="23" s="1"/>
  <c r="BQ23" i="21"/>
  <c r="BQ23" i="23" s="1"/>
  <c r="BY23" i="21"/>
  <c r="BY23" i="23" s="1"/>
  <c r="CB23" i="21"/>
  <c r="CB23" i="23" s="1"/>
  <c r="CH23" i="21"/>
  <c r="CH23" i="23" s="1"/>
  <c r="G24" i="21"/>
  <c r="G24" i="23" s="1"/>
  <c r="AG24" i="21"/>
  <c r="AG24" i="23" s="1"/>
  <c r="AM24" i="21"/>
  <c r="AM24" i="23" s="1"/>
  <c r="AQ25" i="21"/>
  <c r="AQ25" i="23" s="1"/>
  <c r="AY25" i="21"/>
  <c r="AY25" i="23" s="1"/>
  <c r="BF25" i="21"/>
  <c r="BF25" i="23" s="1"/>
  <c r="BL25" i="21"/>
  <c r="BL25" i="23" s="1"/>
  <c r="BP25" i="21"/>
  <c r="BP25" i="23" s="1"/>
  <c r="BS25" i="21"/>
  <c r="BS25" i="23" s="1"/>
  <c r="BT25" i="21"/>
  <c r="BT25" i="23" s="1"/>
  <c r="CI25" i="21"/>
  <c r="CI25" i="23" s="1"/>
  <c r="CN25" i="21"/>
  <c r="CN25" i="23" s="1"/>
  <c r="B26" i="21"/>
  <c r="B26" i="23" s="1"/>
  <c r="U26" i="21"/>
  <c r="U26" i="23" s="1"/>
  <c r="Y26" i="21"/>
  <c r="Y26" i="23" s="1"/>
  <c r="AC26" i="21"/>
  <c r="AC26" i="23" s="1"/>
  <c r="AG26" i="21"/>
  <c r="AG26" i="23" s="1"/>
  <c r="AH26" i="21"/>
  <c r="AH26" i="23" s="1"/>
  <c r="AK26" i="21"/>
  <c r="AK26" i="23" s="1"/>
  <c r="AS26" i="21"/>
  <c r="AS26" i="23" s="1"/>
  <c r="AZ26" i="21"/>
  <c r="AZ26" i="23" s="1"/>
  <c r="BD26" i="21"/>
  <c r="BD26" i="23" s="1"/>
  <c r="CL26" i="21"/>
  <c r="CL26" i="23" s="1"/>
  <c r="CC6" i="21"/>
  <c r="CC6" i="23" s="1"/>
  <c r="BZ7" i="21"/>
  <c r="BZ7" i="23" s="1"/>
  <c r="Z15" i="21"/>
  <c r="Z15" i="23" s="1"/>
  <c r="AF15" i="21"/>
  <c r="AF15" i="23" s="1"/>
  <c r="AH15" i="21"/>
  <c r="AH15" i="23" s="1"/>
  <c r="AL15" i="21"/>
  <c r="AL15" i="23" s="1"/>
  <c r="AM15" i="21"/>
  <c r="AM15" i="23" s="1"/>
  <c r="AO15" i="21"/>
  <c r="AO15" i="23" s="1"/>
  <c r="AQ15" i="21"/>
  <c r="AQ15" i="23" s="1"/>
  <c r="AV15" i="21"/>
  <c r="AV15" i="23" s="1"/>
  <c r="AX15" i="21"/>
  <c r="AX15" i="23" s="1"/>
  <c r="AZ15" i="21"/>
  <c r="AZ15" i="23" s="1"/>
  <c r="BA15" i="21"/>
  <c r="BA15" i="23" s="1"/>
  <c r="BB15" i="21"/>
  <c r="BB15" i="23" s="1"/>
  <c r="BE15" i="21"/>
  <c r="BE15" i="23" s="1"/>
  <c r="BI15" i="21"/>
  <c r="BI15" i="23" s="1"/>
  <c r="BK15" i="21"/>
  <c r="BK15" i="23" s="1"/>
  <c r="BM15" i="21"/>
  <c r="BM15" i="23" s="1"/>
  <c r="BO15" i="21"/>
  <c r="BO15" i="23" s="1"/>
  <c r="BU15" i="21"/>
  <c r="BU15" i="23" s="1"/>
  <c r="BV15" i="21"/>
  <c r="BV15" i="23" s="1"/>
  <c r="BW15" i="21"/>
  <c r="BW15" i="23" s="1"/>
  <c r="BZ15" i="21"/>
  <c r="BZ15" i="23" s="1"/>
  <c r="CB15" i="21"/>
  <c r="CB15" i="23" s="1"/>
  <c r="CC15" i="21"/>
  <c r="CC15" i="23" s="1"/>
  <c r="CD15" i="21"/>
  <c r="CD15" i="23" s="1"/>
  <c r="CF15" i="21"/>
  <c r="CF15" i="23" s="1"/>
  <c r="CG15" i="21"/>
  <c r="CG15" i="23" s="1"/>
  <c r="CH15" i="21"/>
  <c r="CH15" i="23" s="1"/>
  <c r="CI15" i="21"/>
  <c r="CI15" i="23" s="1"/>
  <c r="CJ15" i="21"/>
  <c r="CJ15" i="23" s="1"/>
  <c r="CK15" i="21"/>
  <c r="CK15" i="23" s="1"/>
  <c r="CL15" i="21"/>
  <c r="CL15" i="23" s="1"/>
  <c r="CM15" i="21"/>
  <c r="CM15" i="23" s="1"/>
  <c r="CN15" i="21"/>
  <c r="CN15" i="23" s="1"/>
  <c r="CO15" i="21"/>
  <c r="CO15" i="23" s="1"/>
  <c r="CP15" i="21"/>
  <c r="CP15" i="23" s="1"/>
  <c r="B16" i="21"/>
  <c r="B16" i="23" s="1"/>
  <c r="AC16" i="21"/>
  <c r="AC16" i="23" s="1"/>
  <c r="AE16" i="21"/>
  <c r="AE16" i="23" s="1"/>
  <c r="AH16" i="21"/>
  <c r="AH16" i="23" s="1"/>
  <c r="AI16" i="21"/>
  <c r="AI16" i="23" s="1"/>
  <c r="AL16" i="21"/>
  <c r="AL16" i="23" s="1"/>
  <c r="AM16" i="21"/>
  <c r="AM16" i="23" s="1"/>
  <c r="AO16" i="21"/>
  <c r="AO16" i="23" s="1"/>
  <c r="AP16" i="21"/>
  <c r="AP16" i="23" s="1"/>
  <c r="AQ16" i="21"/>
  <c r="AQ16" i="23" s="1"/>
  <c r="AU16" i="21"/>
  <c r="AU16" i="23" s="1"/>
  <c r="AV16" i="21"/>
  <c r="AV16" i="23" s="1"/>
  <c r="AW16" i="21"/>
  <c r="AW16" i="23" s="1"/>
  <c r="AX16" i="21"/>
  <c r="AX16" i="23" s="1"/>
  <c r="AY16" i="21"/>
  <c r="AY16" i="23" s="1"/>
  <c r="BA16" i="21"/>
  <c r="BA16" i="23" s="1"/>
  <c r="BB16" i="21"/>
  <c r="BB16" i="23" s="1"/>
  <c r="BD16" i="21"/>
  <c r="BD16" i="23" s="1"/>
  <c r="BE16" i="21"/>
  <c r="BE16" i="23" s="1"/>
  <c r="BF16" i="21"/>
  <c r="BF16" i="23" s="1"/>
  <c r="BG16" i="21"/>
  <c r="BG16" i="23" s="1"/>
  <c r="BH16" i="21"/>
  <c r="BH16" i="23" s="1"/>
  <c r="BI16" i="21"/>
  <c r="BI16" i="23" s="1"/>
  <c r="BJ16" i="21"/>
  <c r="BJ16" i="23" s="1"/>
  <c r="BL16" i="21"/>
  <c r="BL16" i="23" s="1"/>
  <c r="BM16" i="21"/>
  <c r="BM16" i="23" s="1"/>
  <c r="BR16" i="21"/>
  <c r="BR16" i="23" s="1"/>
  <c r="BS16" i="21"/>
  <c r="BS16" i="23" s="1"/>
  <c r="BX16" i="21"/>
  <c r="BX16" i="23" s="1"/>
  <c r="BY16" i="21"/>
  <c r="BY16" i="23" s="1"/>
  <c r="BZ16" i="21"/>
  <c r="BZ16" i="23" s="1"/>
  <c r="CA16" i="21"/>
  <c r="CA16" i="23" s="1"/>
  <c r="CB16" i="21"/>
  <c r="CB16" i="23" s="1"/>
  <c r="CC16" i="21"/>
  <c r="CC16" i="23" s="1"/>
  <c r="CD16" i="21"/>
  <c r="CD16" i="23" s="1"/>
  <c r="CE16" i="21"/>
  <c r="CE16" i="23" s="1"/>
  <c r="CF16" i="21"/>
  <c r="CF16" i="23" s="1"/>
  <c r="CG16" i="21"/>
  <c r="CG16" i="23" s="1"/>
  <c r="CH16" i="21"/>
  <c r="CH16" i="23" s="1"/>
  <c r="CI16" i="21"/>
  <c r="CI16" i="23" s="1"/>
  <c r="CJ16" i="21"/>
  <c r="CJ16" i="23" s="1"/>
  <c r="CK16" i="21"/>
  <c r="CK16" i="23" s="1"/>
  <c r="CL16" i="21"/>
  <c r="CL16" i="23" s="1"/>
  <c r="B17" i="21"/>
  <c r="B17" i="23" s="1"/>
  <c r="I17" i="21"/>
  <c r="I17" i="23" s="1"/>
  <c r="M17" i="21"/>
  <c r="M17" i="23" s="1"/>
  <c r="O17" i="21"/>
  <c r="O17" i="23" s="1"/>
  <c r="P17" i="21"/>
  <c r="P17" i="23" s="1"/>
  <c r="Q17" i="21"/>
  <c r="Q17" i="23" s="1"/>
  <c r="T17" i="21"/>
  <c r="T17" i="23" s="1"/>
  <c r="U17" i="21"/>
  <c r="U17" i="23" s="1"/>
  <c r="V17" i="21"/>
  <c r="V17" i="23" s="1"/>
  <c r="X17" i="21"/>
  <c r="X17" i="23" s="1"/>
  <c r="Y17" i="21"/>
  <c r="Y17" i="23" s="1"/>
  <c r="Z17" i="21"/>
  <c r="Z17" i="23" s="1"/>
  <c r="AA17" i="21"/>
  <c r="AA17" i="23" s="1"/>
  <c r="AB17" i="21"/>
  <c r="AB17" i="23" s="1"/>
  <c r="AK17" i="21"/>
  <c r="AK17" i="23" s="1"/>
  <c r="AM17" i="21"/>
  <c r="AM17" i="23" s="1"/>
  <c r="AO17" i="21"/>
  <c r="AO17" i="23" s="1"/>
  <c r="AP17" i="21"/>
  <c r="AP17" i="23" s="1"/>
  <c r="AV17" i="21"/>
  <c r="AV17" i="23" s="1"/>
  <c r="BA17" i="21"/>
  <c r="BA17" i="23" s="1"/>
  <c r="BB17" i="21"/>
  <c r="BB17" i="23" s="1"/>
  <c r="BD17" i="21"/>
  <c r="BD17" i="23" s="1"/>
  <c r="BE17" i="21"/>
  <c r="BE17" i="23" s="1"/>
  <c r="BG17" i="21"/>
  <c r="BG17" i="23" s="1"/>
  <c r="BH17" i="21"/>
  <c r="BH17" i="23" s="1"/>
  <c r="BL17" i="21"/>
  <c r="BL17" i="23" s="1"/>
  <c r="BN17" i="21"/>
  <c r="BN17" i="23" s="1"/>
  <c r="BO17" i="21"/>
  <c r="BO17" i="23" s="1"/>
  <c r="BS17" i="21"/>
  <c r="BS17" i="23" s="1"/>
  <c r="BT17" i="21"/>
  <c r="BT17" i="23" s="1"/>
  <c r="BV17" i="21"/>
  <c r="BV17" i="23" s="1"/>
  <c r="BW17" i="21"/>
  <c r="BW17" i="23" s="1"/>
  <c r="BX17" i="21"/>
  <c r="BX17" i="23" s="1"/>
  <c r="CA17" i="21"/>
  <c r="CA17" i="23" s="1"/>
  <c r="CB17" i="21"/>
  <c r="CB17" i="23" s="1"/>
  <c r="CD17" i="21"/>
  <c r="CD17" i="23" s="1"/>
  <c r="CE17" i="21"/>
  <c r="CE17" i="23" s="1"/>
  <c r="CF17" i="21"/>
  <c r="CF17" i="23" s="1"/>
  <c r="CH17" i="21"/>
  <c r="CH17" i="23" s="1"/>
  <c r="CJ17" i="21"/>
  <c r="CJ17" i="23" s="1"/>
  <c r="CK17" i="21"/>
  <c r="CK17" i="23" s="1"/>
  <c r="CO17" i="21"/>
  <c r="CO17" i="23" s="1"/>
  <c r="CP17" i="21"/>
  <c r="CP17" i="23" s="1"/>
  <c r="B18" i="21"/>
  <c r="B18" i="23" s="1"/>
  <c r="G18" i="21"/>
  <c r="G18" i="23" s="1"/>
  <c r="H18" i="21"/>
  <c r="H18" i="23" s="1"/>
  <c r="I18" i="21"/>
  <c r="I18" i="23" s="1"/>
  <c r="K18" i="21"/>
  <c r="K18" i="23" s="1"/>
  <c r="L18" i="21"/>
  <c r="L18" i="23" s="1"/>
  <c r="M18" i="21"/>
  <c r="M18" i="23" s="1"/>
  <c r="N18" i="21"/>
  <c r="N18" i="23" s="1"/>
  <c r="O18" i="21"/>
  <c r="O18" i="23" s="1"/>
  <c r="Q18" i="21"/>
  <c r="Q18" i="23" s="1"/>
  <c r="R18" i="21"/>
  <c r="R18" i="23" s="1"/>
  <c r="S18" i="21"/>
  <c r="S18" i="23" s="1"/>
  <c r="T18" i="21"/>
  <c r="T18" i="23" s="1"/>
  <c r="U18" i="21"/>
  <c r="U18" i="23" s="1"/>
  <c r="V18" i="21"/>
  <c r="V18" i="23" s="1"/>
  <c r="W18" i="21"/>
  <c r="W18" i="23" s="1"/>
  <c r="X18" i="21"/>
  <c r="X18" i="23" s="1"/>
  <c r="Y18" i="21"/>
  <c r="Y18" i="23" s="1"/>
  <c r="Z18" i="21"/>
  <c r="Z18" i="23" s="1"/>
  <c r="AA18" i="21"/>
  <c r="AA18" i="23" s="1"/>
  <c r="AC18" i="21"/>
  <c r="AC18" i="23" s="1"/>
  <c r="AD18" i="21"/>
  <c r="AD18" i="23" s="1"/>
  <c r="AE18" i="21"/>
  <c r="AE18" i="23" s="1"/>
  <c r="AF18" i="21"/>
  <c r="AF18" i="23" s="1"/>
  <c r="AG18" i="21"/>
  <c r="AG18" i="23" s="1"/>
  <c r="AH18" i="21"/>
  <c r="AH18" i="23" s="1"/>
  <c r="AI18" i="21"/>
  <c r="AI18" i="23" s="1"/>
  <c r="AP18" i="21"/>
  <c r="AP18" i="23" s="1"/>
  <c r="AQ18" i="21"/>
  <c r="AQ18" i="23" s="1"/>
  <c r="AR18" i="21"/>
  <c r="AR18" i="23" s="1"/>
  <c r="AS18" i="21"/>
  <c r="AS18" i="23" s="1"/>
  <c r="AT18" i="21"/>
  <c r="AT18" i="23" s="1"/>
  <c r="AU18" i="21"/>
  <c r="AU18" i="23" s="1"/>
  <c r="AV18" i="21"/>
  <c r="AV18" i="23" s="1"/>
  <c r="AW18" i="21"/>
  <c r="AW18" i="23" s="1"/>
  <c r="AX18" i="21"/>
  <c r="AX18" i="23" s="1"/>
  <c r="AY18" i="21"/>
  <c r="AY18" i="23" s="1"/>
  <c r="AZ18" i="21"/>
  <c r="AZ18" i="23" s="1"/>
  <c r="BB18" i="21"/>
  <c r="BB18" i="23" s="1"/>
  <c r="BC18" i="21"/>
  <c r="BC18" i="23" s="1"/>
  <c r="BD18" i="21"/>
  <c r="BD18" i="23" s="1"/>
  <c r="BE18" i="21"/>
  <c r="BE18" i="23" s="1"/>
  <c r="BF18" i="21"/>
  <c r="BF18" i="23" s="1"/>
  <c r="BG18" i="21"/>
  <c r="BG18" i="23" s="1"/>
  <c r="BH18" i="21"/>
  <c r="BH18" i="23" s="1"/>
  <c r="BM18" i="21"/>
  <c r="BM18" i="23" s="1"/>
  <c r="BO18" i="21"/>
  <c r="BO18" i="23" s="1"/>
  <c r="BP18" i="21"/>
  <c r="BP18" i="23" s="1"/>
  <c r="BQ18" i="21"/>
  <c r="BQ18" i="23" s="1"/>
  <c r="BR18" i="21"/>
  <c r="BR18" i="23" s="1"/>
  <c r="BT18" i="21"/>
  <c r="BT18" i="23" s="1"/>
  <c r="BU18" i="21"/>
  <c r="BU18" i="23" s="1"/>
  <c r="BV18" i="21"/>
  <c r="BV18" i="23" s="1"/>
  <c r="BW18" i="21"/>
  <c r="BW18" i="23" s="1"/>
  <c r="BX18" i="21"/>
  <c r="BX18" i="23" s="1"/>
  <c r="BY18" i="21"/>
  <c r="BY18" i="23" s="1"/>
  <c r="BZ18" i="21"/>
  <c r="BZ18" i="23" s="1"/>
  <c r="CB18" i="21"/>
  <c r="CB18" i="23" s="1"/>
  <c r="CC18" i="21"/>
  <c r="CC18" i="23" s="1"/>
  <c r="CD18" i="21"/>
  <c r="CD18" i="23" s="1"/>
  <c r="CE18" i="21"/>
  <c r="CE18" i="23" s="1"/>
  <c r="CG18" i="21"/>
  <c r="CG18" i="23" s="1"/>
  <c r="CH18" i="21"/>
  <c r="CH18" i="23" s="1"/>
  <c r="CK18" i="21"/>
  <c r="CK18" i="23" s="1"/>
  <c r="CL18" i="21"/>
  <c r="CL18" i="23" s="1"/>
  <c r="CN18" i="21"/>
  <c r="CN18" i="23" s="1"/>
  <c r="CO18" i="21"/>
  <c r="CO18" i="23" s="1"/>
  <c r="CP18" i="21"/>
  <c r="CP18" i="23" s="1"/>
  <c r="B19" i="21"/>
  <c r="B19" i="23" s="1"/>
  <c r="F19" i="21"/>
  <c r="F19" i="23" s="1"/>
  <c r="H19" i="21"/>
  <c r="H19" i="23" s="1"/>
  <c r="I19" i="21"/>
  <c r="I19" i="23" s="1"/>
  <c r="J19" i="21"/>
  <c r="J19" i="23" s="1"/>
  <c r="K19" i="21"/>
  <c r="K19" i="23" s="1"/>
  <c r="L19" i="21"/>
  <c r="L19" i="23" s="1"/>
  <c r="M19" i="21"/>
  <c r="M19" i="23" s="1"/>
  <c r="V19" i="21"/>
  <c r="V19" i="23" s="1"/>
  <c r="X19" i="21"/>
  <c r="X19" i="23" s="1"/>
  <c r="Y19" i="21"/>
  <c r="Y19" i="23" s="1"/>
  <c r="Z19" i="21"/>
  <c r="Z19" i="23" s="1"/>
  <c r="AA19" i="21"/>
  <c r="AA19" i="23" s="1"/>
  <c r="AB19" i="21"/>
  <c r="AB19" i="23" s="1"/>
  <c r="CK21" i="21"/>
  <c r="CK21" i="23" s="1"/>
  <c r="CM21" i="21"/>
  <c r="CM21" i="23" s="1"/>
  <c r="F22" i="21"/>
  <c r="F22" i="23" s="1"/>
  <c r="J22" i="21"/>
  <c r="J22" i="23" s="1"/>
  <c r="K22" i="21"/>
  <c r="K22" i="23" s="1"/>
  <c r="O22" i="21"/>
  <c r="O22" i="23" s="1"/>
  <c r="Q22" i="21"/>
  <c r="Q22" i="23" s="1"/>
  <c r="R22" i="21"/>
  <c r="R22" i="23" s="1"/>
  <c r="S22" i="21"/>
  <c r="S22" i="23" s="1"/>
  <c r="V22" i="21"/>
  <c r="V22" i="23" s="1"/>
  <c r="Y22" i="21"/>
  <c r="Y22" i="23" s="1"/>
  <c r="AB22" i="21"/>
  <c r="AB22" i="23" s="1"/>
  <c r="AC22" i="21"/>
  <c r="AC22" i="23" s="1"/>
  <c r="AE22" i="21"/>
  <c r="AE22" i="23" s="1"/>
  <c r="AM22" i="21"/>
  <c r="AM22" i="23" s="1"/>
  <c r="AQ22" i="21"/>
  <c r="AQ22" i="23" s="1"/>
  <c r="AY22" i="21"/>
  <c r="AY22" i="23" s="1"/>
  <c r="BB22" i="21"/>
  <c r="BB22" i="23" s="1"/>
  <c r="BF22" i="21"/>
  <c r="BF22" i="23" s="1"/>
  <c r="BG22" i="21"/>
  <c r="BG22" i="23" s="1"/>
  <c r="BJ22" i="21"/>
  <c r="BJ22" i="23" s="1"/>
  <c r="BN22" i="21"/>
  <c r="BN22" i="23" s="1"/>
  <c r="BQ22" i="21"/>
  <c r="BQ22" i="23" s="1"/>
  <c r="BW22" i="21"/>
  <c r="BW22" i="23" s="1"/>
  <c r="CA22" i="21"/>
  <c r="CA22" i="23" s="1"/>
  <c r="CD22" i="21"/>
  <c r="CD22" i="23" s="1"/>
  <c r="CE22" i="21"/>
  <c r="CE22" i="23" s="1"/>
  <c r="CH22" i="21"/>
  <c r="CH22" i="23" s="1"/>
  <c r="B23" i="21"/>
  <c r="B23" i="23" s="1"/>
  <c r="G23" i="21"/>
  <c r="G23" i="23" s="1"/>
  <c r="J23" i="21"/>
  <c r="J23" i="23" s="1"/>
  <c r="M23" i="21"/>
  <c r="M23" i="23" s="1"/>
  <c r="P23" i="21"/>
  <c r="P23" i="23" s="1"/>
  <c r="T23" i="21"/>
  <c r="T23" i="23" s="1"/>
  <c r="U23" i="21"/>
  <c r="U23" i="23" s="1"/>
  <c r="X23" i="21"/>
  <c r="X23" i="23" s="1"/>
  <c r="Z23" i="21"/>
  <c r="Z23" i="23" s="1"/>
  <c r="AC23" i="21"/>
  <c r="AC23" i="23" s="1"/>
  <c r="AM23" i="21"/>
  <c r="AM23" i="23" s="1"/>
  <c r="AP23" i="21"/>
  <c r="AP23" i="23" s="1"/>
  <c r="AS23" i="21"/>
  <c r="AS23" i="23" s="1"/>
  <c r="AW23" i="21"/>
  <c r="AW23" i="23" s="1"/>
  <c r="AZ23" i="21"/>
  <c r="AZ23" i="23" s="1"/>
  <c r="BB23" i="21"/>
  <c r="BB23" i="23" s="1"/>
  <c r="BJ23" i="21"/>
  <c r="BJ23" i="23" s="1"/>
  <c r="BN23" i="21"/>
  <c r="BN23" i="23" s="1"/>
  <c r="BT23" i="21"/>
  <c r="BT23" i="23" s="1"/>
  <c r="CA23" i="21"/>
  <c r="CA23" i="23" s="1"/>
  <c r="CE23" i="21"/>
  <c r="CE23" i="23" s="1"/>
  <c r="CK23" i="21"/>
  <c r="CK23" i="23" s="1"/>
  <c r="J24" i="21"/>
  <c r="J24" i="23" s="1"/>
  <c r="K24" i="21"/>
  <c r="K24" i="23" s="1"/>
  <c r="N24" i="21"/>
  <c r="N24" i="23" s="1"/>
  <c r="P24" i="21"/>
  <c r="P24" i="23" s="1"/>
  <c r="Q24" i="21"/>
  <c r="Q24" i="23" s="1"/>
  <c r="R24" i="21"/>
  <c r="R24" i="23" s="1"/>
  <c r="S24" i="21"/>
  <c r="S24" i="23" s="1"/>
  <c r="W24" i="21"/>
  <c r="W24" i="23" s="1"/>
  <c r="X24" i="21"/>
  <c r="X24" i="23" s="1"/>
  <c r="Y24" i="21"/>
  <c r="Y24" i="23" s="1"/>
  <c r="Z24" i="21"/>
  <c r="Z24" i="23" s="1"/>
  <c r="AA24" i="21"/>
  <c r="AA24" i="23" s="1"/>
  <c r="AL24" i="21"/>
  <c r="AL24" i="23" s="1"/>
  <c r="AO24" i="21"/>
  <c r="AO24" i="23" s="1"/>
  <c r="AQ24" i="21"/>
  <c r="AQ24" i="23" s="1"/>
  <c r="AR24" i="21"/>
  <c r="AR24" i="23" s="1"/>
  <c r="AU24" i="21"/>
  <c r="AU24" i="23" s="1"/>
  <c r="BC24" i="21"/>
  <c r="BC24" i="23" s="1"/>
  <c r="BF24" i="21"/>
  <c r="BF24" i="23" s="1"/>
  <c r="BJ24" i="21"/>
  <c r="BJ24" i="23" s="1"/>
  <c r="BN24" i="21"/>
  <c r="BN24" i="23" s="1"/>
  <c r="BS24" i="21"/>
  <c r="BS24" i="23" s="1"/>
  <c r="BU24" i="21"/>
  <c r="BU24" i="23" s="1"/>
  <c r="BW24" i="21"/>
  <c r="BW24" i="23" s="1"/>
  <c r="CC24" i="21"/>
  <c r="CC24" i="23" s="1"/>
  <c r="CF24" i="21"/>
  <c r="CF24" i="23" s="1"/>
  <c r="CJ24" i="21"/>
  <c r="CJ24" i="23" s="1"/>
  <c r="CM24" i="21"/>
  <c r="CM24" i="23" s="1"/>
  <c r="CO24" i="21"/>
  <c r="CO24" i="23" s="1"/>
  <c r="K25" i="21"/>
  <c r="K25" i="23" s="1"/>
  <c r="M25" i="21"/>
  <c r="M25" i="23" s="1"/>
  <c r="O25" i="21"/>
  <c r="O25" i="23" s="1"/>
  <c r="R25" i="21"/>
  <c r="R25" i="23" s="1"/>
  <c r="U25" i="21"/>
  <c r="U25" i="23" s="1"/>
  <c r="X25" i="21"/>
  <c r="X25" i="23" s="1"/>
  <c r="Y25" i="21"/>
  <c r="Y25" i="23" s="1"/>
  <c r="AD25" i="21"/>
  <c r="AD25" i="23" s="1"/>
  <c r="AG25" i="21"/>
  <c r="AG25" i="23" s="1"/>
  <c r="AL25" i="21"/>
  <c r="AL25" i="23" s="1"/>
  <c r="AO25" i="21"/>
  <c r="AO25" i="23" s="1"/>
  <c r="AR25" i="21"/>
  <c r="AR25" i="23" s="1"/>
  <c r="AT25" i="21"/>
  <c r="AT25" i="23" s="1"/>
  <c r="AU25" i="21"/>
  <c r="AU25" i="23" s="1"/>
  <c r="AV25" i="21"/>
  <c r="AV25" i="23" s="1"/>
  <c r="BB25" i="21"/>
  <c r="BB25" i="23" s="1"/>
  <c r="BK25" i="21"/>
  <c r="BK25" i="23" s="1"/>
  <c r="BO25" i="21"/>
  <c r="BO25" i="23" s="1"/>
  <c r="BZ25" i="21"/>
  <c r="BZ25" i="23" s="1"/>
  <c r="CD25" i="21"/>
  <c r="CD25" i="23" s="1"/>
  <c r="AL26" i="21"/>
  <c r="AL26" i="23" s="1"/>
  <c r="AU26" i="21"/>
  <c r="AU26" i="23" s="1"/>
  <c r="BJ26" i="21"/>
  <c r="BJ26" i="23" s="1"/>
  <c r="BU26" i="21"/>
  <c r="BU26" i="23" s="1"/>
  <c r="CA26" i="21"/>
  <c r="CA26" i="23" s="1"/>
  <c r="CC26" i="21"/>
  <c r="CC26" i="23" s="1"/>
  <c r="BI6" i="21"/>
  <c r="BI6" i="23" s="1"/>
  <c r="BO6" i="21"/>
  <c r="BO6" i="23" s="1"/>
  <c r="BW6" i="21"/>
  <c r="BW6" i="23" s="1"/>
  <c r="BZ6" i="21"/>
  <c r="BZ6" i="23" s="1"/>
  <c r="CF6" i="21"/>
  <c r="CF6" i="23" s="1"/>
  <c r="CJ6" i="21"/>
  <c r="CJ6" i="23" s="1"/>
  <c r="BG7" i="21"/>
  <c r="BG7" i="23" s="1"/>
  <c r="BI7" i="21"/>
  <c r="BI7" i="23" s="1"/>
  <c r="BK7" i="21"/>
  <c r="BK7" i="23" s="1"/>
  <c r="CB7" i="21"/>
  <c r="CB7" i="23" s="1"/>
  <c r="CI7" i="21"/>
  <c r="CI7" i="23" s="1"/>
  <c r="CN7" i="21"/>
  <c r="CN7" i="23" s="1"/>
  <c r="B9" i="21"/>
  <c r="B9" i="23" s="1"/>
  <c r="CO26" i="21"/>
  <c r="CO26" i="23" s="1"/>
  <c r="B27" i="21"/>
  <c r="B27" i="23" s="1"/>
  <c r="H27" i="21"/>
  <c r="H27" i="23" s="1"/>
  <c r="K27" i="21"/>
  <c r="K27" i="23" s="1"/>
  <c r="L27" i="21"/>
  <c r="L27" i="23" s="1"/>
  <c r="M27" i="21"/>
  <c r="M27" i="23" s="1"/>
  <c r="O27" i="21"/>
  <c r="O27" i="23" s="1"/>
  <c r="P27" i="21"/>
  <c r="P27" i="23" s="1"/>
  <c r="Q27" i="21"/>
  <c r="Q27" i="23" s="1"/>
  <c r="S27" i="21"/>
  <c r="S27" i="23" s="1"/>
  <c r="T27" i="21"/>
  <c r="T27" i="23" s="1"/>
  <c r="W27" i="21"/>
  <c r="W27" i="23" s="1"/>
  <c r="X27" i="21"/>
  <c r="X27" i="23" s="1"/>
  <c r="AB27" i="21"/>
  <c r="AB27" i="23" s="1"/>
  <c r="AD27" i="21"/>
  <c r="AD27" i="23" s="1"/>
  <c r="AF27" i="21"/>
  <c r="AF27" i="23" s="1"/>
  <c r="AH27" i="21"/>
  <c r="AH27" i="23" s="1"/>
  <c r="AI27" i="21"/>
  <c r="AI27" i="23" s="1"/>
  <c r="AK27" i="21"/>
  <c r="AK27" i="23" s="1"/>
  <c r="AM27" i="21"/>
  <c r="AM27" i="23" s="1"/>
  <c r="AR27" i="21"/>
  <c r="AR27" i="23" s="1"/>
  <c r="AW27" i="21"/>
  <c r="AW27" i="23" s="1"/>
  <c r="BB27" i="21"/>
  <c r="BB27" i="23" s="1"/>
  <c r="BD27" i="21"/>
  <c r="BD27" i="23" s="1"/>
  <c r="BH27" i="21"/>
  <c r="BH27" i="23" s="1"/>
  <c r="BI27" i="21"/>
  <c r="BI27" i="23" s="1"/>
  <c r="BJ27" i="21"/>
  <c r="BJ27" i="23" s="1"/>
  <c r="BM27" i="21"/>
  <c r="BM27" i="23" s="1"/>
  <c r="BN27" i="21"/>
  <c r="BN27" i="23" s="1"/>
  <c r="BQ27" i="21"/>
  <c r="BQ27" i="23" s="1"/>
  <c r="BU27" i="21"/>
  <c r="BU27" i="23" s="1"/>
  <c r="BW27" i="21"/>
  <c r="BW27" i="23" s="1"/>
  <c r="BZ27" i="21"/>
  <c r="BZ27" i="23" s="1"/>
  <c r="CC27" i="21"/>
  <c r="CC27" i="23" s="1"/>
  <c r="CD27" i="21"/>
  <c r="CD27" i="23" s="1"/>
  <c r="CG27" i="21"/>
  <c r="CG27" i="23" s="1"/>
  <c r="CP27" i="21"/>
  <c r="CP27" i="23" s="1"/>
  <c r="B28" i="21"/>
  <c r="B28" i="23" s="1"/>
  <c r="G28" i="21"/>
  <c r="G28" i="23" s="1"/>
  <c r="H28" i="21"/>
  <c r="H28" i="23" s="1"/>
  <c r="J28" i="21"/>
  <c r="J28" i="23" s="1"/>
  <c r="K28" i="21"/>
  <c r="K28" i="23" s="1"/>
  <c r="L28" i="21"/>
  <c r="L28" i="23" s="1"/>
  <c r="M28" i="21"/>
  <c r="M28" i="23" s="1"/>
  <c r="P28" i="21"/>
  <c r="P28" i="23" s="1"/>
  <c r="Q28" i="21"/>
  <c r="Q28" i="23" s="1"/>
  <c r="T28" i="21"/>
  <c r="T28" i="23" s="1"/>
  <c r="U28" i="21"/>
  <c r="U28" i="23" s="1"/>
  <c r="W28" i="21"/>
  <c r="W28" i="23" s="1"/>
  <c r="Z28" i="21"/>
  <c r="Z28" i="23" s="1"/>
  <c r="AD28" i="21"/>
  <c r="AD28" i="23" s="1"/>
  <c r="AG55" i="21"/>
  <c r="AG55" i="23" s="1"/>
  <c r="AK55" i="21"/>
  <c r="AK55" i="23" s="1"/>
  <c r="AP55" i="21"/>
  <c r="AP55" i="23" s="1"/>
  <c r="AV55" i="21"/>
  <c r="AV55" i="23" s="1"/>
  <c r="BD55" i="21"/>
  <c r="BD55" i="23" s="1"/>
  <c r="BF55" i="21"/>
  <c r="BF55" i="23" s="1"/>
  <c r="BH55" i="21"/>
  <c r="BH55" i="23" s="1"/>
  <c r="BL55" i="21"/>
  <c r="BL55" i="23" s="1"/>
  <c r="BO55" i="21"/>
  <c r="BO55" i="23" s="1"/>
  <c r="BQ55" i="21"/>
  <c r="BQ55" i="23" s="1"/>
  <c r="BS55" i="21"/>
  <c r="BS55" i="23" s="1"/>
  <c r="BU55" i="21"/>
  <c r="BU55" i="23" s="1"/>
  <c r="BW55" i="21"/>
  <c r="BW55" i="23" s="1"/>
  <c r="BY55" i="21"/>
  <c r="BY55" i="23" s="1"/>
  <c r="CA55" i="21"/>
  <c r="CA55" i="23" s="1"/>
  <c r="CC55" i="21"/>
  <c r="CC55" i="23" s="1"/>
  <c r="CF55" i="21"/>
  <c r="CF55" i="23" s="1"/>
  <c r="CI55" i="21"/>
  <c r="CI55" i="23" s="1"/>
  <c r="CK55" i="21"/>
  <c r="CK55" i="23" s="1"/>
  <c r="CM55" i="21"/>
  <c r="CM55" i="23" s="1"/>
  <c r="CP55" i="21"/>
  <c r="CP55" i="23" s="1"/>
  <c r="G56" i="21"/>
  <c r="G56" i="23" s="1"/>
  <c r="K56" i="21"/>
  <c r="K56" i="23" s="1"/>
  <c r="O56" i="21"/>
  <c r="O56" i="23" s="1"/>
  <c r="R56" i="21"/>
  <c r="R56" i="23" s="1"/>
  <c r="T56" i="21"/>
  <c r="T56" i="23" s="1"/>
  <c r="W56" i="21"/>
  <c r="W56" i="23" s="1"/>
  <c r="Z56" i="21"/>
  <c r="Z56" i="23" s="1"/>
  <c r="AB56" i="21"/>
  <c r="AB56" i="23" s="1"/>
  <c r="AE56" i="21"/>
  <c r="AE56" i="23" s="1"/>
  <c r="AH56" i="21"/>
  <c r="AH56" i="23" s="1"/>
  <c r="AL56" i="21"/>
  <c r="AL56" i="23" s="1"/>
  <c r="AO56" i="21"/>
  <c r="AO56" i="23" s="1"/>
  <c r="AQ56" i="21"/>
  <c r="AQ56" i="23" s="1"/>
  <c r="AU56" i="21"/>
  <c r="AU56" i="23" s="1"/>
  <c r="AW56" i="21"/>
  <c r="AW56" i="23" s="1"/>
  <c r="AZ56" i="21"/>
  <c r="AZ56" i="23" s="1"/>
  <c r="BB56" i="21"/>
  <c r="BB56" i="23" s="1"/>
  <c r="BD56" i="21"/>
  <c r="BD56" i="23" s="1"/>
  <c r="BF56" i="21"/>
  <c r="BF56" i="23" s="1"/>
  <c r="BH56" i="21"/>
  <c r="BH56" i="23" s="1"/>
  <c r="BJ56" i="21"/>
  <c r="BJ56" i="23" s="1"/>
  <c r="BK56" i="21"/>
  <c r="BK56" i="23" s="1"/>
  <c r="BN56" i="21"/>
  <c r="BN56" i="23" s="1"/>
  <c r="BP56" i="21"/>
  <c r="BP56" i="23" s="1"/>
  <c r="BR56" i="21"/>
  <c r="BR56" i="23" s="1"/>
  <c r="BT56" i="21"/>
  <c r="BT56" i="23" s="1"/>
  <c r="BU56" i="21"/>
  <c r="BU56" i="23" s="1"/>
  <c r="BW56" i="21"/>
  <c r="BW56" i="23" s="1"/>
  <c r="BZ56" i="21"/>
  <c r="BZ56" i="23" s="1"/>
  <c r="CB56" i="21"/>
  <c r="CB56" i="23" s="1"/>
  <c r="CD56" i="21"/>
  <c r="CD56" i="23" s="1"/>
  <c r="CF56" i="21"/>
  <c r="CF56" i="23" s="1"/>
  <c r="CH56" i="21"/>
  <c r="CH56" i="23" s="1"/>
  <c r="CJ56" i="21"/>
  <c r="CJ56" i="23" s="1"/>
  <c r="CL56" i="21"/>
  <c r="CL56" i="23" s="1"/>
  <c r="CO56" i="21"/>
  <c r="CO56" i="23" s="1"/>
  <c r="F57" i="21"/>
  <c r="F57" i="23" s="1"/>
  <c r="J57" i="21"/>
  <c r="J57" i="23" s="1"/>
  <c r="N57" i="21"/>
  <c r="N57" i="23" s="1"/>
  <c r="S57" i="21"/>
  <c r="S57" i="23" s="1"/>
  <c r="V57" i="21"/>
  <c r="V57" i="23" s="1"/>
  <c r="Y57" i="21"/>
  <c r="Y57" i="23" s="1"/>
  <c r="AC57" i="21"/>
  <c r="AC57" i="23" s="1"/>
  <c r="AG57" i="21"/>
  <c r="AG57" i="23" s="1"/>
  <c r="AI57" i="21"/>
  <c r="AI57" i="23" s="1"/>
  <c r="AK57" i="21"/>
  <c r="AK57" i="23" s="1"/>
  <c r="AM57" i="21"/>
  <c r="AM57" i="23" s="1"/>
  <c r="AO57" i="21"/>
  <c r="AO57" i="23" s="1"/>
  <c r="AQ57" i="21"/>
  <c r="AQ57" i="23" s="1"/>
  <c r="AT57" i="21"/>
  <c r="AT57" i="23" s="1"/>
  <c r="AW57" i="21"/>
  <c r="AW57" i="23" s="1"/>
  <c r="BA57" i="21"/>
  <c r="BA57" i="23" s="1"/>
  <c r="BB57" i="21"/>
  <c r="BB57" i="23" s="1"/>
  <c r="BC57" i="21"/>
  <c r="BC57" i="23" s="1"/>
  <c r="BE57" i="21"/>
  <c r="BE57" i="23" s="1"/>
  <c r="BJ57" i="21"/>
  <c r="BJ57" i="23" s="1"/>
  <c r="BM57" i="21"/>
  <c r="BM57" i="23" s="1"/>
  <c r="BO57" i="21"/>
  <c r="BO57" i="23" s="1"/>
  <c r="BP57" i="21"/>
  <c r="BP57" i="23" s="1"/>
  <c r="BR57" i="21"/>
  <c r="BR57" i="23" s="1"/>
  <c r="BU57" i="21"/>
  <c r="BU57" i="23" s="1"/>
  <c r="BW57" i="21"/>
  <c r="BW57" i="23" s="1"/>
  <c r="BX57" i="21"/>
  <c r="BX57" i="23" s="1"/>
  <c r="BZ57" i="21"/>
  <c r="BZ57" i="23" s="1"/>
  <c r="CB57" i="21"/>
  <c r="CB57" i="23" s="1"/>
  <c r="CE57" i="21"/>
  <c r="CE57" i="23" s="1"/>
  <c r="CF57" i="21"/>
  <c r="CF57" i="23" s="1"/>
  <c r="CH57" i="21"/>
  <c r="CH57" i="23" s="1"/>
  <c r="CK57" i="21"/>
  <c r="CK57" i="23" s="1"/>
  <c r="CO57" i="21"/>
  <c r="CO57" i="23" s="1"/>
  <c r="I58" i="21"/>
  <c r="I58" i="23" s="1"/>
  <c r="L58" i="21"/>
  <c r="L58" i="23" s="1"/>
  <c r="N58" i="21"/>
  <c r="N58" i="23" s="1"/>
  <c r="U58" i="21"/>
  <c r="U58" i="23" s="1"/>
  <c r="Z58" i="21"/>
  <c r="Z58" i="23" s="1"/>
  <c r="AB58" i="21"/>
  <c r="AB58" i="23" s="1"/>
  <c r="AD58" i="21"/>
  <c r="AD58" i="23" s="1"/>
  <c r="AE58" i="21"/>
  <c r="AE58" i="23" s="1"/>
  <c r="AG58" i="21"/>
  <c r="AG58" i="23" s="1"/>
  <c r="AP58" i="21"/>
  <c r="AP58" i="23" s="1"/>
  <c r="AS58" i="21"/>
  <c r="AS58" i="23" s="1"/>
  <c r="AW58" i="21"/>
  <c r="AW58" i="23" s="1"/>
  <c r="BB58" i="21"/>
  <c r="BB58" i="23" s="1"/>
  <c r="BE58" i="21"/>
  <c r="BE58" i="23" s="1"/>
  <c r="BH58" i="21"/>
  <c r="BH58" i="23" s="1"/>
  <c r="BJ58" i="21"/>
  <c r="BJ58" i="23" s="1"/>
  <c r="BM58" i="21"/>
  <c r="BM58" i="23" s="1"/>
  <c r="BP58" i="21"/>
  <c r="BP58" i="23" s="1"/>
  <c r="BR58" i="21"/>
  <c r="BR58" i="23" s="1"/>
  <c r="BV58" i="21"/>
  <c r="BV58" i="23" s="1"/>
  <c r="BX58" i="21"/>
  <c r="BX58" i="23" s="1"/>
  <c r="CB58" i="21"/>
  <c r="CB58" i="23" s="1"/>
  <c r="CD58" i="21"/>
  <c r="CD58" i="23" s="1"/>
  <c r="CF58" i="21"/>
  <c r="CF58" i="23" s="1"/>
  <c r="CH58" i="21"/>
  <c r="CH58" i="23" s="1"/>
  <c r="CJ58" i="21"/>
  <c r="CJ58" i="23" s="1"/>
  <c r="CL58" i="21"/>
  <c r="CL58" i="23" s="1"/>
  <c r="CM58" i="21"/>
  <c r="CM58" i="23" s="1"/>
  <c r="CP58" i="21"/>
  <c r="CP58" i="23" s="1"/>
  <c r="I59" i="21"/>
  <c r="I59" i="23" s="1"/>
  <c r="K59" i="21"/>
  <c r="K59" i="23" s="1"/>
  <c r="O59" i="21"/>
  <c r="O59" i="23" s="1"/>
  <c r="Q59" i="21"/>
  <c r="Q59" i="23" s="1"/>
  <c r="R59" i="21"/>
  <c r="R59" i="23" s="1"/>
  <c r="T59" i="21"/>
  <c r="T59" i="23" s="1"/>
  <c r="W59" i="21"/>
  <c r="W59" i="23" s="1"/>
  <c r="Y59" i="21"/>
  <c r="Y59" i="23" s="1"/>
  <c r="Z59" i="21"/>
  <c r="Z59" i="23" s="1"/>
  <c r="AB59" i="21"/>
  <c r="AB59" i="23" s="1"/>
  <c r="AE59" i="21"/>
  <c r="AE59" i="23" s="1"/>
  <c r="AG59" i="21"/>
  <c r="AG59" i="23" s="1"/>
  <c r="AH59" i="21"/>
  <c r="AH59" i="23" s="1"/>
  <c r="AM59" i="21"/>
  <c r="AM59" i="23" s="1"/>
  <c r="AO59" i="21"/>
  <c r="AO59" i="23" s="1"/>
  <c r="AP59" i="21"/>
  <c r="AP59" i="23" s="1"/>
  <c r="AR59" i="21"/>
  <c r="AR59" i="23" s="1"/>
  <c r="AU59" i="21"/>
  <c r="AU59" i="23" s="1"/>
  <c r="AW59" i="21"/>
  <c r="AW59" i="23" s="1"/>
  <c r="AX59" i="21"/>
  <c r="AX59" i="23" s="1"/>
  <c r="AZ59" i="21"/>
  <c r="AZ59" i="23" s="1"/>
  <c r="BC59" i="21"/>
  <c r="BC59" i="23" s="1"/>
  <c r="BE59" i="21"/>
  <c r="BE59" i="23" s="1"/>
  <c r="BF59" i="21"/>
  <c r="BF59" i="23" s="1"/>
  <c r="BH59" i="21"/>
  <c r="BH59" i="23" s="1"/>
  <c r="BK59" i="21"/>
  <c r="BK59" i="23" s="1"/>
  <c r="BM59" i="21"/>
  <c r="BM59" i="23" s="1"/>
  <c r="BN59" i="21"/>
  <c r="BN59" i="23" s="1"/>
  <c r="BP59" i="21"/>
  <c r="BP59" i="23" s="1"/>
  <c r="BR59" i="21"/>
  <c r="BR59" i="23" s="1"/>
  <c r="BT59" i="21"/>
  <c r="BT59" i="23" s="1"/>
  <c r="BW59" i="21"/>
  <c r="BW59" i="23" s="1"/>
  <c r="BY59" i="21"/>
  <c r="BY59" i="23" s="1"/>
  <c r="BZ59" i="21"/>
  <c r="BZ59" i="23" s="1"/>
  <c r="CD59" i="21"/>
  <c r="CD59" i="23" s="1"/>
  <c r="CF59" i="21"/>
  <c r="CF59" i="23" s="1"/>
  <c r="CJ59" i="21"/>
  <c r="CJ59" i="23" s="1"/>
  <c r="CL59" i="21"/>
  <c r="CL59" i="23" s="1"/>
  <c r="CN59" i="21"/>
  <c r="CN59" i="23" s="1"/>
  <c r="CP59" i="21"/>
  <c r="CP59" i="23" s="1"/>
  <c r="B60" i="21"/>
  <c r="B60" i="23" s="1"/>
  <c r="G60" i="21"/>
  <c r="G60" i="23" s="1"/>
  <c r="J60" i="21"/>
  <c r="J60" i="23" s="1"/>
  <c r="L60" i="21"/>
  <c r="L60" i="23" s="1"/>
  <c r="M60" i="21"/>
  <c r="M60" i="23" s="1"/>
  <c r="P60" i="21"/>
  <c r="P60" i="23" s="1"/>
  <c r="R60" i="21"/>
  <c r="R60" i="23" s="1"/>
  <c r="T60" i="21"/>
  <c r="T60" i="23" s="1"/>
  <c r="V60" i="21"/>
  <c r="V60" i="23" s="1"/>
  <c r="X60" i="21"/>
  <c r="X60" i="23" s="1"/>
  <c r="Z60" i="21"/>
  <c r="Z60" i="23" s="1"/>
  <c r="AB60" i="21"/>
  <c r="AB60" i="23" s="1"/>
  <c r="AC60" i="21"/>
  <c r="AC60" i="23" s="1"/>
  <c r="AE60" i="21"/>
  <c r="AE60" i="23" s="1"/>
  <c r="AH60" i="21"/>
  <c r="AH60" i="23" s="1"/>
  <c r="AK60" i="21"/>
  <c r="AK60" i="23" s="1"/>
  <c r="AM60" i="21"/>
  <c r="AM60" i="23" s="1"/>
  <c r="AO60" i="21"/>
  <c r="AO60" i="23" s="1"/>
  <c r="AQ60" i="21"/>
  <c r="AQ60" i="23" s="1"/>
  <c r="AS60" i="21"/>
  <c r="AS60" i="23" s="1"/>
  <c r="AU60" i="21"/>
  <c r="AU60" i="23" s="1"/>
  <c r="AW60" i="21"/>
  <c r="AW60" i="23" s="1"/>
  <c r="AY60" i="21"/>
  <c r="AY60" i="23" s="1"/>
  <c r="BB60" i="21"/>
  <c r="BB60" i="23" s="1"/>
  <c r="BD60" i="21"/>
  <c r="BD60" i="23" s="1"/>
  <c r="BE60" i="21"/>
  <c r="BE60" i="23" s="1"/>
  <c r="BG60" i="21"/>
  <c r="BG60" i="23" s="1"/>
  <c r="BI60" i="21"/>
  <c r="BI60" i="23" s="1"/>
  <c r="BK60" i="21"/>
  <c r="BK60" i="23" s="1"/>
  <c r="BN60" i="21"/>
  <c r="BN60" i="23" s="1"/>
  <c r="BP60" i="21"/>
  <c r="BP60" i="23" s="1"/>
  <c r="BQ60" i="21"/>
  <c r="BQ60" i="23" s="1"/>
  <c r="BS60" i="21"/>
  <c r="BS60" i="23" s="1"/>
  <c r="BV60" i="21"/>
  <c r="BV60" i="23" s="1"/>
  <c r="BX60" i="21"/>
  <c r="BX60" i="23" s="1"/>
  <c r="BZ60" i="21"/>
  <c r="BZ60" i="23" s="1"/>
  <c r="CC60" i="21"/>
  <c r="CC60" i="23" s="1"/>
  <c r="CF60" i="21"/>
  <c r="CF60" i="23" s="1"/>
  <c r="CH60" i="21"/>
  <c r="CH60" i="23" s="1"/>
  <c r="CK60" i="21"/>
  <c r="CK60" i="23" s="1"/>
  <c r="L61" i="21"/>
  <c r="L61" i="23" s="1"/>
  <c r="Z61" i="21"/>
  <c r="Z61" i="23" s="1"/>
  <c r="AD61" i="21"/>
  <c r="AD61" i="23" s="1"/>
  <c r="AH61" i="21"/>
  <c r="AH61" i="23" s="1"/>
  <c r="AK61" i="21"/>
  <c r="AK61" i="23" s="1"/>
  <c r="AM61" i="21"/>
  <c r="AM61" i="23" s="1"/>
  <c r="AP61" i="21"/>
  <c r="AP61" i="23" s="1"/>
  <c r="AR61" i="21"/>
  <c r="AR61" i="23" s="1"/>
  <c r="AS61" i="21"/>
  <c r="AS61" i="23" s="1"/>
  <c r="AV61" i="21"/>
  <c r="AV61" i="23" s="1"/>
  <c r="BB61" i="21"/>
  <c r="BB61" i="23" s="1"/>
  <c r="BF61" i="21"/>
  <c r="BF61" i="23" s="1"/>
  <c r="BH61" i="21"/>
  <c r="BH61" i="23" s="1"/>
  <c r="BK61" i="21"/>
  <c r="BK61" i="23" s="1"/>
  <c r="BM61" i="21"/>
  <c r="BM61" i="23" s="1"/>
  <c r="BS61" i="21"/>
  <c r="BS61" i="23" s="1"/>
  <c r="BT61" i="21"/>
  <c r="BT61" i="23" s="1"/>
  <c r="BX61" i="21"/>
  <c r="BX61" i="23" s="1"/>
  <c r="CB61" i="21"/>
  <c r="CB61" i="23" s="1"/>
  <c r="CF61" i="21"/>
  <c r="CF61" i="23" s="1"/>
  <c r="CI61" i="21"/>
  <c r="CI61" i="23" s="1"/>
  <c r="CN61" i="21"/>
  <c r="CN61" i="23" s="1"/>
  <c r="H62" i="21"/>
  <c r="H62" i="23" s="1"/>
  <c r="K62" i="21"/>
  <c r="K62" i="23" s="1"/>
  <c r="N62" i="21"/>
  <c r="N62" i="23" s="1"/>
  <c r="R62" i="21"/>
  <c r="R62" i="23" s="1"/>
  <c r="T62" i="21"/>
  <c r="T62" i="23" s="1"/>
  <c r="V62" i="21"/>
  <c r="V62" i="23" s="1"/>
  <c r="AB62" i="21"/>
  <c r="AB62" i="23" s="1"/>
  <c r="AL62" i="21"/>
  <c r="AL62" i="23" s="1"/>
  <c r="AS62" i="21"/>
  <c r="AS62" i="23" s="1"/>
  <c r="AZ62" i="21"/>
  <c r="AZ62" i="23" s="1"/>
  <c r="BC62" i="21"/>
  <c r="BC62" i="23" s="1"/>
  <c r="BE62" i="21"/>
  <c r="BE62" i="23" s="1"/>
  <c r="BH62" i="21"/>
  <c r="BH62" i="23" s="1"/>
  <c r="BJ62" i="21"/>
  <c r="BJ62" i="23" s="1"/>
  <c r="BO62" i="21"/>
  <c r="BO62" i="23" s="1"/>
  <c r="BQ62" i="21"/>
  <c r="BQ62" i="23" s="1"/>
  <c r="BX62" i="21"/>
  <c r="BX62" i="23" s="1"/>
  <c r="CD62" i="21"/>
  <c r="CD62" i="23" s="1"/>
  <c r="B63" i="21"/>
  <c r="B63" i="23" s="1"/>
  <c r="H63" i="21"/>
  <c r="H63" i="23" s="1"/>
  <c r="M63" i="21"/>
  <c r="M63" i="23" s="1"/>
  <c r="O63" i="21"/>
  <c r="O63" i="23" s="1"/>
  <c r="S63" i="21"/>
  <c r="S63" i="23" s="1"/>
  <c r="T63" i="21"/>
  <c r="T63" i="23" s="1"/>
  <c r="AC63" i="21"/>
  <c r="AC63" i="23" s="1"/>
  <c r="AG63" i="21"/>
  <c r="AG63" i="23" s="1"/>
  <c r="AM63" i="21"/>
  <c r="AM63" i="23" s="1"/>
  <c r="AQ63" i="21"/>
  <c r="AQ63" i="23" s="1"/>
  <c r="AU63" i="21"/>
  <c r="AU63" i="23" s="1"/>
  <c r="AX63" i="21"/>
  <c r="AX63" i="23" s="1"/>
  <c r="BA63" i="21"/>
  <c r="BA63" i="23" s="1"/>
  <c r="BC63" i="21"/>
  <c r="BC63" i="23" s="1"/>
  <c r="BE63" i="21"/>
  <c r="BE63" i="23" s="1"/>
  <c r="BG63" i="21"/>
  <c r="BG63" i="23" s="1"/>
  <c r="BH63" i="21"/>
  <c r="BH63" i="23" s="1"/>
  <c r="BK63" i="21"/>
  <c r="BK63" i="23" s="1"/>
  <c r="BQ63" i="21"/>
  <c r="BQ63" i="23" s="1"/>
  <c r="BW63" i="21"/>
  <c r="BW63" i="23" s="1"/>
  <c r="BX63" i="21"/>
  <c r="BX63" i="23" s="1"/>
  <c r="CA63" i="21"/>
  <c r="CA63" i="23" s="1"/>
  <c r="CC63" i="21"/>
  <c r="CC63" i="23" s="1"/>
  <c r="CG63" i="21"/>
  <c r="CG63" i="23" s="1"/>
  <c r="CK63" i="21"/>
  <c r="CK63" i="23" s="1"/>
  <c r="CN63" i="21"/>
  <c r="CN63" i="23" s="1"/>
  <c r="F64" i="21"/>
  <c r="F64" i="23" s="1"/>
  <c r="L64" i="21"/>
  <c r="L64" i="23" s="1"/>
  <c r="R64" i="21"/>
  <c r="R64" i="23" s="1"/>
  <c r="T64" i="21"/>
  <c r="T64" i="23" s="1"/>
  <c r="V64" i="21"/>
  <c r="V64" i="23" s="1"/>
  <c r="AC64" i="21"/>
  <c r="AC64" i="23" s="1"/>
  <c r="AF64" i="21"/>
  <c r="AF64" i="23" s="1"/>
  <c r="AG64" i="21"/>
  <c r="AG64" i="23" s="1"/>
  <c r="AI64" i="21"/>
  <c r="AI64" i="23" s="1"/>
  <c r="AL64" i="21"/>
  <c r="AL64" i="23" s="1"/>
  <c r="AU64" i="21"/>
  <c r="AU64" i="23" s="1"/>
  <c r="AX64" i="21"/>
  <c r="AX64" i="23" s="1"/>
  <c r="AY64" i="21"/>
  <c r="AY64" i="23" s="1"/>
  <c r="BF64" i="21"/>
  <c r="BF64" i="23" s="1"/>
  <c r="BH64" i="21"/>
  <c r="BH64" i="23" s="1"/>
  <c r="BM64" i="21"/>
  <c r="BM64" i="23" s="1"/>
  <c r="BQ64" i="21"/>
  <c r="BQ64" i="23" s="1"/>
  <c r="BV64" i="21"/>
  <c r="BV64" i="23" s="1"/>
  <c r="BX64" i="21"/>
  <c r="BX64" i="23" s="1"/>
  <c r="BZ64" i="21"/>
  <c r="BZ64" i="23" s="1"/>
  <c r="CE64" i="21"/>
  <c r="CE64" i="23" s="1"/>
  <c r="CG64" i="21"/>
  <c r="CG64" i="23" s="1"/>
  <c r="CI64" i="21"/>
  <c r="CI64" i="23" s="1"/>
  <c r="CM64" i="21"/>
  <c r="CM64" i="23" s="1"/>
  <c r="J65" i="21"/>
  <c r="J65" i="23" s="1"/>
  <c r="M65" i="21"/>
  <c r="M65" i="23" s="1"/>
  <c r="O65" i="21"/>
  <c r="O65" i="23" s="1"/>
  <c r="S65" i="21"/>
  <c r="S65" i="23" s="1"/>
  <c r="AA65" i="21"/>
  <c r="AA65" i="23" s="1"/>
  <c r="AC65" i="21"/>
  <c r="AC65" i="23" s="1"/>
  <c r="AG65" i="21"/>
  <c r="AG65" i="23" s="1"/>
  <c r="AH65" i="21"/>
  <c r="AH65" i="23" s="1"/>
  <c r="AL65" i="21"/>
  <c r="AL65" i="23" s="1"/>
  <c r="AR65" i="21"/>
  <c r="AR65" i="23" s="1"/>
  <c r="AT65" i="21"/>
  <c r="AT65" i="23" s="1"/>
  <c r="AW65" i="21"/>
  <c r="AW65" i="23" s="1"/>
  <c r="BA65" i="21"/>
  <c r="BA65" i="23" s="1"/>
  <c r="BC65" i="21"/>
  <c r="BC65" i="23" s="1"/>
  <c r="BD65" i="21"/>
  <c r="BD65" i="23" s="1"/>
  <c r="BG65" i="21"/>
  <c r="BG65" i="23" s="1"/>
  <c r="BP65" i="21"/>
  <c r="BP65" i="23" s="1"/>
  <c r="BS65" i="21"/>
  <c r="BS65" i="23" s="1"/>
  <c r="BU65" i="21"/>
  <c r="BU65" i="23" s="1"/>
  <c r="BH3" i="21"/>
  <c r="BH3" i="23" s="1"/>
  <c r="BK3" i="21"/>
  <c r="BK3" i="23" s="1"/>
  <c r="BN3" i="21"/>
  <c r="BN3" i="23" s="1"/>
  <c r="BR3" i="21"/>
  <c r="BR3" i="23" s="1"/>
  <c r="BW3" i="21"/>
  <c r="BW3" i="23" s="1"/>
  <c r="CB3" i="21"/>
  <c r="CB3" i="23" s="1"/>
  <c r="CF3" i="21"/>
  <c r="CF3" i="23" s="1"/>
  <c r="CK3" i="21"/>
  <c r="CK3" i="23" s="1"/>
  <c r="CP3" i="21"/>
  <c r="CP3" i="23" s="1"/>
  <c r="AA4" i="21"/>
  <c r="AA4" i="23" s="1"/>
  <c r="AC4" i="21"/>
  <c r="AC4" i="23" s="1"/>
  <c r="AE4" i="21"/>
  <c r="AE4" i="23" s="1"/>
  <c r="AI4" i="21"/>
  <c r="AI4" i="23" s="1"/>
  <c r="AL4" i="21"/>
  <c r="AL4" i="23" s="1"/>
  <c r="AQ4" i="21"/>
  <c r="AQ4" i="23" s="1"/>
  <c r="AU4" i="21"/>
  <c r="AU4" i="23" s="1"/>
  <c r="AX4" i="21"/>
  <c r="AX4" i="23" s="1"/>
  <c r="BM6" i="21"/>
  <c r="BM6" i="23" s="1"/>
  <c r="BU6" i="21"/>
  <c r="BU6" i="23" s="1"/>
  <c r="B7" i="21"/>
  <c r="B7" i="23" s="1"/>
  <c r="BO7" i="21"/>
  <c r="BO7" i="23" s="1"/>
  <c r="BV7" i="21"/>
  <c r="BV7" i="23" s="1"/>
  <c r="CH7" i="21"/>
  <c r="CH7" i="23" s="1"/>
  <c r="CN8" i="21"/>
  <c r="CN8" i="23" s="1"/>
  <c r="BV65" i="21"/>
  <c r="BV65" i="23" s="1"/>
  <c r="BZ65" i="21"/>
  <c r="BZ65" i="23" s="1"/>
  <c r="CB65" i="21"/>
  <c r="CB65" i="23" s="1"/>
  <c r="CE65" i="21"/>
  <c r="CE65" i="23" s="1"/>
  <c r="CI65" i="21"/>
  <c r="CI65" i="23" s="1"/>
  <c r="CL65" i="21"/>
  <c r="CL65" i="23" s="1"/>
  <c r="CN65" i="21"/>
  <c r="CN65" i="23" s="1"/>
  <c r="G66" i="21"/>
  <c r="G66" i="23" s="1"/>
  <c r="M66" i="21"/>
  <c r="M66" i="23" s="1"/>
  <c r="O66" i="21"/>
  <c r="O66" i="23" s="1"/>
  <c r="R66" i="21"/>
  <c r="R66" i="23" s="1"/>
  <c r="S66" i="21"/>
  <c r="S66" i="23" s="1"/>
  <c r="V66" i="21"/>
  <c r="V66" i="23" s="1"/>
  <c r="X66" i="21"/>
  <c r="X66" i="23" s="1"/>
  <c r="AA66" i="21"/>
  <c r="AA66" i="23" s="1"/>
  <c r="AD66" i="21"/>
  <c r="AD66" i="23" s="1"/>
  <c r="AF66" i="21"/>
  <c r="AF66" i="23" s="1"/>
  <c r="AH66" i="21"/>
  <c r="AH66" i="23" s="1"/>
  <c r="AK66" i="21"/>
  <c r="AK66" i="23" s="1"/>
  <c r="AO66" i="21"/>
  <c r="AO66" i="23" s="1"/>
  <c r="AQ66" i="21"/>
  <c r="AQ66" i="23" s="1"/>
  <c r="AW66" i="21"/>
  <c r="AW66" i="23" s="1"/>
  <c r="AZ66" i="21"/>
  <c r="AZ66" i="23" s="1"/>
  <c r="BB66" i="21"/>
  <c r="BB66" i="23" s="1"/>
  <c r="BE66" i="21"/>
  <c r="BE66" i="23" s="1"/>
  <c r="BH66" i="21"/>
  <c r="BH66" i="23" s="1"/>
  <c r="BJ66" i="21"/>
  <c r="BJ66" i="23" s="1"/>
  <c r="BL66" i="21"/>
  <c r="BL66" i="23" s="1"/>
  <c r="BO66" i="21"/>
  <c r="BO66" i="23" s="1"/>
  <c r="BT66" i="21"/>
  <c r="BT66" i="23" s="1"/>
  <c r="BV66" i="21"/>
  <c r="BV66" i="23" s="1"/>
  <c r="BZ66" i="21"/>
  <c r="BZ66" i="23" s="1"/>
  <c r="CD66" i="21"/>
  <c r="CD66" i="23" s="1"/>
  <c r="CF66" i="21"/>
  <c r="CF66" i="23" s="1"/>
  <c r="CH66" i="21"/>
  <c r="CH66" i="23" s="1"/>
  <c r="CJ66" i="21"/>
  <c r="CJ66" i="23" s="1"/>
  <c r="CP66" i="21"/>
  <c r="CP66" i="23" s="1"/>
  <c r="O67" i="21"/>
  <c r="O67" i="23" s="1"/>
  <c r="P67" i="21"/>
  <c r="P67" i="23" s="1"/>
  <c r="T67" i="21"/>
  <c r="T67" i="23" s="1"/>
  <c r="V67" i="21"/>
  <c r="V67" i="23" s="1"/>
  <c r="Y67" i="21"/>
  <c r="Y67" i="23" s="1"/>
  <c r="AC67" i="21"/>
  <c r="AC67" i="23" s="1"/>
  <c r="AG67" i="21"/>
  <c r="AG67" i="23" s="1"/>
  <c r="AI67" i="21"/>
  <c r="AI67" i="23" s="1"/>
  <c r="AL67" i="21"/>
  <c r="AL67" i="23" s="1"/>
  <c r="AQ67" i="21"/>
  <c r="AQ67" i="23" s="1"/>
  <c r="AT67" i="21"/>
  <c r="AT67" i="23" s="1"/>
  <c r="AW67" i="21"/>
  <c r="AW67" i="23" s="1"/>
  <c r="AX67" i="21"/>
  <c r="AX67" i="23" s="1"/>
  <c r="BA67" i="21"/>
  <c r="BA67" i="23" s="1"/>
  <c r="BF67" i="21"/>
  <c r="BF67" i="23" s="1"/>
  <c r="BH67" i="21"/>
  <c r="BH67" i="23" s="1"/>
  <c r="BK67" i="21"/>
  <c r="BK67" i="23" s="1"/>
  <c r="BL67" i="21"/>
  <c r="BL67" i="23" s="1"/>
  <c r="BN67" i="21"/>
  <c r="BN67" i="23" s="1"/>
  <c r="BP67" i="21"/>
  <c r="BP67" i="23" s="1"/>
  <c r="BR67" i="21"/>
  <c r="BR67" i="23" s="1"/>
  <c r="BU67" i="21"/>
  <c r="BU67" i="23" s="1"/>
  <c r="BY67" i="21"/>
  <c r="BY67" i="23" s="1"/>
  <c r="BZ67" i="21"/>
  <c r="BZ67" i="23" s="1"/>
  <c r="CD67" i="21"/>
  <c r="CD67" i="23" s="1"/>
  <c r="CI67" i="21"/>
  <c r="CI67" i="23" s="1"/>
  <c r="CL67" i="21"/>
  <c r="CL67" i="23" s="1"/>
  <c r="CM67" i="21"/>
  <c r="CM67" i="23" s="1"/>
  <c r="CO67" i="21"/>
  <c r="CO67" i="23" s="1"/>
  <c r="CP67" i="21"/>
  <c r="CP67" i="23" s="1"/>
  <c r="N68" i="21"/>
  <c r="N68" i="23" s="1"/>
  <c r="T68" i="21"/>
  <c r="T68" i="23" s="1"/>
  <c r="Z68" i="21"/>
  <c r="Z68" i="23" s="1"/>
  <c r="AA68" i="21"/>
  <c r="AA68" i="23" s="1"/>
  <c r="AH68" i="21"/>
  <c r="AH68" i="23" s="1"/>
  <c r="AK68" i="21"/>
  <c r="AK68" i="23" s="1"/>
  <c r="AR68" i="21"/>
  <c r="AR68" i="23" s="1"/>
  <c r="BA68" i="21"/>
  <c r="BA68" i="23" s="1"/>
  <c r="BE68" i="21"/>
  <c r="BE68" i="23" s="1"/>
  <c r="BJ68" i="21"/>
  <c r="BJ68" i="23" s="1"/>
  <c r="BN68" i="21"/>
  <c r="BN68" i="23" s="1"/>
  <c r="BQ68" i="21"/>
  <c r="BQ68" i="23" s="1"/>
  <c r="BV68" i="21"/>
  <c r="BV68" i="23" s="1"/>
  <c r="CA68" i="21"/>
  <c r="CA68" i="23" s="1"/>
  <c r="CC68" i="21"/>
  <c r="CC68" i="23" s="1"/>
  <c r="CH68" i="21"/>
  <c r="CH68" i="23" s="1"/>
  <c r="CM68" i="21"/>
  <c r="CM68" i="23" s="1"/>
  <c r="CP68" i="21"/>
  <c r="CP68" i="23" s="1"/>
  <c r="I69" i="21"/>
  <c r="I69" i="23" s="1"/>
  <c r="L69" i="21"/>
  <c r="L69" i="23" s="1"/>
  <c r="Q69" i="21"/>
  <c r="Q69" i="23" s="1"/>
  <c r="U69" i="21"/>
  <c r="U69" i="23" s="1"/>
  <c r="W69" i="21"/>
  <c r="W69" i="23" s="1"/>
  <c r="AA69" i="21"/>
  <c r="AA69" i="23" s="1"/>
  <c r="AG69" i="21"/>
  <c r="AG69" i="23" s="1"/>
  <c r="AI69" i="21"/>
  <c r="AI69" i="23" s="1"/>
  <c r="AK69" i="21"/>
  <c r="AK69" i="23" s="1"/>
  <c r="AR69" i="21"/>
  <c r="AR69" i="23" s="1"/>
  <c r="AZ69" i="21"/>
  <c r="AZ69" i="23" s="1"/>
  <c r="BC69" i="21"/>
  <c r="BC69" i="23" s="1"/>
  <c r="BJ69" i="21"/>
  <c r="BJ69" i="23" s="1"/>
  <c r="BO69" i="21"/>
  <c r="BO69" i="23" s="1"/>
  <c r="BQ69" i="21"/>
  <c r="BQ69" i="23" s="1"/>
  <c r="BS69" i="21"/>
  <c r="BS69" i="23" s="1"/>
  <c r="BV69" i="21"/>
  <c r="BV69" i="23" s="1"/>
  <c r="BW69" i="21"/>
  <c r="BW69" i="23" s="1"/>
  <c r="BY69" i="21"/>
  <c r="BY69" i="23" s="1"/>
  <c r="CA69" i="21"/>
  <c r="CA69" i="23" s="1"/>
  <c r="CG69" i="21"/>
  <c r="CG69" i="23" s="1"/>
  <c r="CI69" i="21"/>
  <c r="CI69" i="23" s="1"/>
  <c r="CN69" i="21"/>
  <c r="CN69" i="23" s="1"/>
  <c r="K70" i="21"/>
  <c r="K70" i="23" s="1"/>
  <c r="L70" i="21"/>
  <c r="L70" i="23" s="1"/>
  <c r="N70" i="21"/>
  <c r="N70" i="23" s="1"/>
  <c r="Q70" i="21"/>
  <c r="Q70" i="23" s="1"/>
  <c r="T70" i="21"/>
  <c r="T70" i="23" s="1"/>
  <c r="X70" i="21"/>
  <c r="X70" i="23" s="1"/>
  <c r="AG70" i="21"/>
  <c r="AG70" i="23" s="1"/>
  <c r="AL70" i="21"/>
  <c r="AL70" i="23" s="1"/>
  <c r="AO70" i="21"/>
  <c r="AO70" i="23" s="1"/>
  <c r="AQ70" i="21"/>
  <c r="AQ70" i="23" s="1"/>
  <c r="AS70" i="21"/>
  <c r="AS70" i="23" s="1"/>
  <c r="AU70" i="21"/>
  <c r="AU70" i="23" s="1"/>
  <c r="AX70" i="21"/>
  <c r="AX70" i="23" s="1"/>
  <c r="BB70" i="21"/>
  <c r="BB70" i="23" s="1"/>
  <c r="BI70" i="21"/>
  <c r="BI70" i="23" s="1"/>
  <c r="BL70" i="21"/>
  <c r="BL70" i="23" s="1"/>
  <c r="BP70" i="21"/>
  <c r="BP70" i="23" s="1"/>
  <c r="BU70" i="21"/>
  <c r="BU70" i="23" s="1"/>
  <c r="BW70" i="21"/>
  <c r="BW70" i="23" s="1"/>
  <c r="CA70" i="21"/>
  <c r="CA70" i="23" s="1"/>
  <c r="CG70" i="21"/>
  <c r="CG70" i="23" s="1"/>
  <c r="CL70" i="21"/>
  <c r="CL70" i="23" s="1"/>
  <c r="B71" i="21"/>
  <c r="B71" i="23" s="1"/>
  <c r="M71" i="21"/>
  <c r="M71" i="23" s="1"/>
  <c r="N71" i="21"/>
  <c r="N71" i="23" s="1"/>
  <c r="R71" i="21"/>
  <c r="R71" i="23" s="1"/>
  <c r="U71" i="21"/>
  <c r="U71" i="23" s="1"/>
  <c r="Z71" i="21"/>
  <c r="Z71" i="23" s="1"/>
  <c r="AA71" i="21"/>
  <c r="AA71" i="23" s="1"/>
  <c r="BC71" i="21"/>
  <c r="BC71" i="23" s="1"/>
  <c r="BG71" i="21"/>
  <c r="BG71" i="23" s="1"/>
  <c r="BJ71" i="21"/>
  <c r="BJ71" i="23" s="1"/>
  <c r="BL71" i="21"/>
  <c r="BL71" i="23" s="1"/>
  <c r="BN71" i="21"/>
  <c r="BN71" i="23" s="1"/>
  <c r="BQ71" i="21"/>
  <c r="BQ71" i="23" s="1"/>
  <c r="BU71" i="21"/>
  <c r="BU71" i="23" s="1"/>
  <c r="BV71" i="21"/>
  <c r="BV71" i="23" s="1"/>
  <c r="BX71" i="21"/>
  <c r="BX71" i="23" s="1"/>
  <c r="BZ71" i="21"/>
  <c r="BZ71" i="23" s="1"/>
  <c r="CB71" i="21"/>
  <c r="CB71" i="23" s="1"/>
  <c r="CD71" i="21"/>
  <c r="CD71" i="23" s="1"/>
  <c r="CF71" i="21"/>
  <c r="CF71" i="23" s="1"/>
  <c r="CI71" i="21"/>
  <c r="CI71" i="23" s="1"/>
  <c r="CL71" i="21"/>
  <c r="CL71" i="23" s="1"/>
  <c r="G72" i="21"/>
  <c r="G72" i="23" s="1"/>
  <c r="K72" i="21"/>
  <c r="K72" i="23" s="1"/>
  <c r="M72" i="21"/>
  <c r="M72" i="23" s="1"/>
  <c r="O72" i="21"/>
  <c r="O72" i="23" s="1"/>
  <c r="T72" i="21"/>
  <c r="T72" i="23" s="1"/>
  <c r="X72" i="21"/>
  <c r="X72" i="23" s="1"/>
  <c r="AC72" i="21"/>
  <c r="AC72" i="23" s="1"/>
  <c r="AF72" i="21"/>
  <c r="AF72" i="23" s="1"/>
  <c r="AH72" i="21"/>
  <c r="AH72" i="23" s="1"/>
  <c r="AX72" i="21"/>
  <c r="AX72" i="23" s="1"/>
  <c r="BG72" i="21"/>
  <c r="BG72" i="23" s="1"/>
  <c r="BJ72" i="21"/>
  <c r="BJ72" i="23" s="1"/>
  <c r="BL72" i="21"/>
  <c r="BL72" i="23" s="1"/>
  <c r="BO72" i="21"/>
  <c r="BO72" i="23" s="1"/>
  <c r="BT72" i="21"/>
  <c r="BT72" i="23" s="1"/>
  <c r="BX72" i="21"/>
  <c r="BX72" i="23" s="1"/>
  <c r="BZ72" i="21"/>
  <c r="BZ72" i="23" s="1"/>
  <c r="CB72" i="21"/>
  <c r="CB72" i="23" s="1"/>
  <c r="CG72" i="21"/>
  <c r="CG72" i="23" s="1"/>
  <c r="CJ72" i="21"/>
  <c r="CJ72" i="23" s="1"/>
  <c r="CN72" i="21"/>
  <c r="CN72" i="23" s="1"/>
  <c r="F73" i="21"/>
  <c r="F73" i="23" s="1"/>
  <c r="H73" i="21"/>
  <c r="H73" i="23" s="1"/>
  <c r="L73" i="21"/>
  <c r="L73" i="23" s="1"/>
  <c r="N73" i="21"/>
  <c r="N73" i="23" s="1"/>
  <c r="P73" i="21"/>
  <c r="P73" i="23" s="1"/>
  <c r="R73" i="21"/>
  <c r="R73" i="23" s="1"/>
  <c r="W73" i="21"/>
  <c r="W73" i="23" s="1"/>
  <c r="Z73" i="21"/>
  <c r="Z73" i="23" s="1"/>
  <c r="AC73" i="21"/>
  <c r="AC73" i="23" s="1"/>
  <c r="AE73" i="21"/>
  <c r="AE73" i="23" s="1"/>
  <c r="AG73" i="21"/>
  <c r="AG73" i="23" s="1"/>
  <c r="AK73" i="21"/>
  <c r="AK73" i="23" s="1"/>
  <c r="AT73" i="21"/>
  <c r="AT73" i="23" s="1"/>
  <c r="BE73" i="21"/>
  <c r="BE73" i="23" s="1"/>
  <c r="BG73" i="21"/>
  <c r="BG73" i="23" s="1"/>
  <c r="BN73" i="21"/>
  <c r="BN73" i="23" s="1"/>
  <c r="BS73" i="21"/>
  <c r="BS73" i="23" s="1"/>
  <c r="BX73" i="21"/>
  <c r="BX73" i="23" s="1"/>
  <c r="BZ73" i="21"/>
  <c r="BZ73" i="23" s="1"/>
  <c r="CE73" i="21"/>
  <c r="CE73" i="23" s="1"/>
  <c r="CF73" i="21"/>
  <c r="CF73" i="23" s="1"/>
  <c r="CH73" i="21"/>
  <c r="CH73" i="23" s="1"/>
  <c r="CK73" i="21"/>
  <c r="CK73" i="23" s="1"/>
  <c r="K74" i="21"/>
  <c r="K74" i="23" s="1"/>
  <c r="M74" i="21"/>
  <c r="M74" i="23" s="1"/>
  <c r="O74" i="21"/>
  <c r="O74" i="23" s="1"/>
  <c r="Q74" i="21"/>
  <c r="Q74" i="23" s="1"/>
  <c r="U74" i="21"/>
  <c r="U74" i="23" s="1"/>
  <c r="W74" i="21"/>
  <c r="W74" i="23" s="1"/>
  <c r="Z74" i="21"/>
  <c r="Z74" i="23" s="1"/>
  <c r="AA74" i="21"/>
  <c r="AA74" i="23" s="1"/>
  <c r="AF74" i="21"/>
  <c r="AF74" i="23" s="1"/>
  <c r="AH74" i="21"/>
  <c r="AH74" i="23" s="1"/>
  <c r="AO74" i="21"/>
  <c r="AO74" i="23" s="1"/>
  <c r="AS74" i="21"/>
  <c r="AS74" i="23" s="1"/>
  <c r="AV74" i="21"/>
  <c r="AV74" i="23" s="1"/>
  <c r="AY74" i="21"/>
  <c r="AY74" i="23" s="1"/>
  <c r="BD74" i="21"/>
  <c r="BD74" i="23" s="1"/>
  <c r="BF74" i="21"/>
  <c r="BF74" i="23" s="1"/>
  <c r="BJ74" i="21"/>
  <c r="BJ74" i="23" s="1"/>
  <c r="BQ74" i="21"/>
  <c r="BQ74" i="23" s="1"/>
  <c r="BT74" i="21"/>
  <c r="BT74" i="23" s="1"/>
  <c r="BV74" i="21"/>
  <c r="BV74" i="23" s="1"/>
  <c r="BW74" i="21"/>
  <c r="BW74" i="23" s="1"/>
  <c r="CJ74" i="21"/>
  <c r="CJ74" i="23" s="1"/>
  <c r="CN74" i="21"/>
  <c r="CN74" i="23" s="1"/>
  <c r="G75" i="21"/>
  <c r="G75" i="23" s="1"/>
  <c r="J75" i="21"/>
  <c r="J75" i="23" s="1"/>
  <c r="N75" i="21"/>
  <c r="N75" i="23" s="1"/>
  <c r="Q75" i="21"/>
  <c r="Q75" i="23" s="1"/>
  <c r="S75" i="21"/>
  <c r="S75" i="23" s="1"/>
  <c r="U75" i="21"/>
  <c r="U75" i="23" s="1"/>
  <c r="Y75" i="21"/>
  <c r="Y75" i="23" s="1"/>
  <c r="AB75" i="21"/>
  <c r="AB75" i="23" s="1"/>
  <c r="AF75" i="21"/>
  <c r="AF75" i="23" s="1"/>
  <c r="AI75" i="21"/>
  <c r="AI75" i="23" s="1"/>
  <c r="AK75" i="21"/>
  <c r="AK75" i="23" s="1"/>
  <c r="AP75" i="21"/>
  <c r="AP75" i="23" s="1"/>
  <c r="AR75" i="21"/>
  <c r="AR75" i="23" s="1"/>
  <c r="AT75" i="21"/>
  <c r="AT75" i="23" s="1"/>
  <c r="AV75" i="21"/>
  <c r="AV75" i="23" s="1"/>
  <c r="BA75" i="21"/>
  <c r="BA75" i="23" s="1"/>
  <c r="BE75" i="21"/>
  <c r="BE75" i="23" s="1"/>
  <c r="BI75" i="21"/>
  <c r="BI75" i="23" s="1"/>
  <c r="BK75" i="21"/>
  <c r="BK75" i="23" s="1"/>
  <c r="BP75" i="21"/>
  <c r="BP75" i="23" s="1"/>
  <c r="BU75" i="21"/>
  <c r="BU75" i="23" s="1"/>
  <c r="BY75" i="21"/>
  <c r="BY75" i="23" s="1"/>
  <c r="CD75" i="21"/>
  <c r="CD75" i="23" s="1"/>
  <c r="CH75" i="21"/>
  <c r="CH75" i="23" s="1"/>
  <c r="CK75" i="21"/>
  <c r="CK75" i="23" s="1"/>
  <c r="H76" i="21"/>
  <c r="H76" i="23" s="1"/>
  <c r="I76" i="21"/>
  <c r="I76" i="23" s="1"/>
  <c r="K76" i="21"/>
  <c r="K76" i="23" s="1"/>
  <c r="O76" i="21"/>
  <c r="O76" i="23" s="1"/>
  <c r="U76" i="21"/>
  <c r="U76" i="23" s="1"/>
  <c r="Y76" i="21"/>
  <c r="Y76" i="23" s="1"/>
  <c r="AB76" i="21"/>
  <c r="AB76" i="23" s="1"/>
  <c r="AF76" i="21"/>
  <c r="AF76" i="23" s="1"/>
  <c r="AH76" i="21"/>
  <c r="AH76" i="23" s="1"/>
  <c r="AK76" i="21"/>
  <c r="AK76" i="23" s="1"/>
  <c r="AM76" i="21"/>
  <c r="AM76" i="23" s="1"/>
  <c r="CE76" i="21"/>
  <c r="CE76" i="23" s="1"/>
  <c r="CG76" i="21"/>
  <c r="CG76" i="23" s="1"/>
  <c r="CI76" i="21"/>
  <c r="CI76" i="23" s="1"/>
  <c r="CL76" i="21"/>
  <c r="CL76" i="23" s="1"/>
  <c r="CP76" i="21"/>
  <c r="CP76" i="23" s="1"/>
  <c r="B77" i="21"/>
  <c r="B77" i="23" s="1"/>
  <c r="G77" i="21"/>
  <c r="G77" i="23" s="1"/>
  <c r="J77" i="21"/>
  <c r="J77" i="23" s="1"/>
  <c r="N77" i="21"/>
  <c r="N77" i="23" s="1"/>
  <c r="R77" i="21"/>
  <c r="R77" i="23" s="1"/>
  <c r="T77" i="21"/>
  <c r="T77" i="23" s="1"/>
  <c r="V77" i="21"/>
  <c r="V77" i="23" s="1"/>
  <c r="AF77" i="21"/>
  <c r="AF77" i="23" s="1"/>
  <c r="AK77" i="21"/>
  <c r="AK77" i="23" s="1"/>
  <c r="AQ77" i="21"/>
  <c r="AQ77" i="23" s="1"/>
  <c r="AS77" i="21"/>
  <c r="AS77" i="23" s="1"/>
  <c r="AV77" i="21"/>
  <c r="AV77" i="23" s="1"/>
  <c r="AX77" i="21"/>
  <c r="AX77" i="23" s="1"/>
  <c r="AZ77" i="21"/>
  <c r="AZ77" i="23" s="1"/>
  <c r="BD77" i="21"/>
  <c r="BD77" i="23" s="1"/>
  <c r="BG77" i="21"/>
  <c r="BG77" i="23" s="1"/>
  <c r="BK77" i="21"/>
  <c r="BK77" i="23" s="1"/>
  <c r="BS77" i="21"/>
  <c r="BS77" i="23" s="1"/>
  <c r="BW77" i="21"/>
  <c r="BW77" i="23" s="1"/>
  <c r="CA77" i="21"/>
  <c r="CA77" i="23" s="1"/>
  <c r="CE77" i="21"/>
  <c r="CE77" i="23" s="1"/>
  <c r="CJ77" i="21"/>
  <c r="CJ77" i="23" s="1"/>
  <c r="CN77" i="21"/>
  <c r="CN77" i="23" s="1"/>
  <c r="CO77" i="21"/>
  <c r="CO77" i="23" s="1"/>
  <c r="J78" i="21"/>
  <c r="J78" i="23" s="1"/>
  <c r="M78" i="21"/>
  <c r="M78" i="23" s="1"/>
  <c r="B3" i="21"/>
  <c r="B3" i="23" s="1"/>
  <c r="I3" i="21"/>
  <c r="I3" i="23" s="1"/>
  <c r="J3" i="21"/>
  <c r="J3" i="23" s="1"/>
  <c r="L3" i="21"/>
  <c r="L3" i="23" s="1"/>
  <c r="N3" i="21"/>
  <c r="N3" i="23" s="1"/>
  <c r="O3" i="21"/>
  <c r="O3" i="23" s="1"/>
  <c r="Q3" i="21"/>
  <c r="Q3" i="23" s="1"/>
  <c r="S3" i="21"/>
  <c r="S3" i="23" s="1"/>
  <c r="T3" i="21"/>
  <c r="T3" i="23" s="1"/>
  <c r="V3" i="21"/>
  <c r="V3" i="23" s="1"/>
  <c r="X3" i="21"/>
  <c r="X3" i="23" s="1"/>
  <c r="Y3" i="21"/>
  <c r="Y3" i="23" s="1"/>
  <c r="AA3" i="21"/>
  <c r="AA3" i="23" s="1"/>
  <c r="AC3" i="21"/>
  <c r="AC3" i="23" s="1"/>
  <c r="AF3" i="21"/>
  <c r="AF3" i="23" s="1"/>
  <c r="AG3" i="21"/>
  <c r="AG3" i="23" s="1"/>
  <c r="AI3" i="21"/>
  <c r="AI3" i="23" s="1"/>
  <c r="AL3" i="21"/>
  <c r="AL3" i="23" s="1"/>
  <c r="AM3" i="21"/>
  <c r="AM3" i="23" s="1"/>
  <c r="AO3" i="21"/>
  <c r="AO3" i="23" s="1"/>
  <c r="AQ3" i="21"/>
  <c r="AQ3" i="23" s="1"/>
  <c r="AS3" i="21"/>
  <c r="AS3" i="23" s="1"/>
  <c r="AU3" i="21"/>
  <c r="AU3" i="23" s="1"/>
  <c r="AW3" i="21"/>
  <c r="AW3" i="23" s="1"/>
  <c r="AZ3" i="21"/>
  <c r="AZ3" i="23" s="1"/>
  <c r="BA3" i="21"/>
  <c r="BA3" i="23" s="1"/>
  <c r="BC3" i="21"/>
  <c r="BC3" i="23" s="1"/>
  <c r="BD3" i="21"/>
  <c r="BD3" i="23" s="1"/>
  <c r="BF3" i="21"/>
  <c r="BF3" i="23" s="1"/>
  <c r="BI3" i="21"/>
  <c r="BI3" i="23" s="1"/>
  <c r="BL3" i="21"/>
  <c r="BL3" i="23" s="1"/>
  <c r="BO3" i="21"/>
  <c r="BO3" i="23" s="1"/>
  <c r="BU3" i="21"/>
  <c r="BU3" i="23" s="1"/>
  <c r="BY3" i="21"/>
  <c r="BY3" i="23" s="1"/>
  <c r="CD3" i="21"/>
  <c r="CD3" i="23" s="1"/>
  <c r="CH3" i="21"/>
  <c r="CH3" i="23" s="1"/>
  <c r="CM3" i="21"/>
  <c r="CM3" i="23" s="1"/>
  <c r="CN3" i="21"/>
  <c r="CN3" i="23" s="1"/>
  <c r="AK4" i="21"/>
  <c r="AK4" i="23" s="1"/>
  <c r="AO4" i="21"/>
  <c r="AO4" i="23" s="1"/>
  <c r="AS4" i="21"/>
  <c r="AS4" i="23" s="1"/>
  <c r="AW4" i="21"/>
  <c r="AW4" i="23" s="1"/>
  <c r="AV6" i="21"/>
  <c r="AV6" i="23" s="1"/>
  <c r="CL6" i="21"/>
  <c r="CL6" i="23" s="1"/>
  <c r="CN6" i="21"/>
  <c r="CN6" i="23" s="1"/>
  <c r="BT7" i="21"/>
  <c r="BT7" i="23" s="1"/>
  <c r="CD7" i="21"/>
  <c r="CD7" i="23" s="1"/>
  <c r="CM7" i="21"/>
  <c r="CM7" i="23" s="1"/>
  <c r="AZ4" i="21"/>
  <c r="AZ4" i="23" s="1"/>
  <c r="BB4" i="21"/>
  <c r="BB4" i="23" s="1"/>
  <c r="BD4" i="21"/>
  <c r="BD4" i="23" s="1"/>
  <c r="BE4" i="21"/>
  <c r="BE4" i="23" s="1"/>
  <c r="BS4" i="21"/>
  <c r="BS4" i="23" s="1"/>
  <c r="BT4" i="21"/>
  <c r="BT4" i="23" s="1"/>
  <c r="BU4" i="21"/>
  <c r="BU4" i="23" s="1"/>
  <c r="BV4" i="21"/>
  <c r="BV4" i="23" s="1"/>
  <c r="BW4" i="21"/>
  <c r="BW4" i="23" s="1"/>
  <c r="BX4" i="21"/>
  <c r="BX4" i="23" s="1"/>
  <c r="BY4" i="21"/>
  <c r="BY4" i="23" s="1"/>
  <c r="BZ4" i="21"/>
  <c r="BZ4" i="23" s="1"/>
  <c r="CA4" i="21"/>
  <c r="CA4" i="23" s="1"/>
  <c r="CB4" i="21"/>
  <c r="CB4" i="23" s="1"/>
  <c r="CC4" i="21"/>
  <c r="CC4" i="23" s="1"/>
  <c r="CD4" i="21"/>
  <c r="CD4" i="23" s="1"/>
  <c r="CE4" i="21"/>
  <c r="CE4" i="23" s="1"/>
  <c r="CF4" i="21"/>
  <c r="CF4" i="23" s="1"/>
  <c r="CG4" i="21"/>
  <c r="CG4" i="23" s="1"/>
  <c r="CH4" i="21"/>
  <c r="CH4" i="23" s="1"/>
  <c r="CJ4" i="21"/>
  <c r="CJ4" i="23" s="1"/>
  <c r="CL4" i="21"/>
  <c r="CL4" i="23" s="1"/>
  <c r="CN4" i="21"/>
  <c r="CN4" i="23" s="1"/>
  <c r="CO4" i="21"/>
  <c r="CO4" i="23" s="1"/>
  <c r="G5" i="21"/>
  <c r="G5" i="23" s="1"/>
  <c r="I5" i="21"/>
  <c r="I5" i="23" s="1"/>
  <c r="M5" i="21"/>
  <c r="M5" i="23" s="1"/>
  <c r="Q5" i="21"/>
  <c r="Q5" i="23" s="1"/>
  <c r="S5" i="21"/>
  <c r="S5" i="23" s="1"/>
  <c r="V5" i="21"/>
  <c r="V5" i="23" s="1"/>
  <c r="Y5" i="21"/>
  <c r="Y5" i="23" s="1"/>
  <c r="AA5" i="21"/>
  <c r="AA5" i="23" s="1"/>
  <c r="AC5" i="21"/>
  <c r="AC5" i="23" s="1"/>
  <c r="AE5" i="21"/>
  <c r="AE5" i="23" s="1"/>
  <c r="AG5" i="21"/>
  <c r="AG5" i="23" s="1"/>
  <c r="AI5" i="21"/>
  <c r="AI5" i="23" s="1"/>
  <c r="AK5" i="21"/>
  <c r="AK5" i="23" s="1"/>
  <c r="AP5" i="21"/>
  <c r="AP5" i="23" s="1"/>
  <c r="AQ5" i="21"/>
  <c r="AQ5" i="23" s="1"/>
  <c r="AS5" i="21"/>
  <c r="AS5" i="23" s="1"/>
  <c r="AU5" i="21"/>
  <c r="AU5" i="23" s="1"/>
  <c r="AW5" i="21"/>
  <c r="AW5" i="23" s="1"/>
  <c r="AY5" i="21"/>
  <c r="AY5" i="23" s="1"/>
  <c r="BA5" i="21"/>
  <c r="BA5" i="23" s="1"/>
  <c r="BB5" i="21"/>
  <c r="BB5" i="23" s="1"/>
  <c r="BE5" i="21"/>
  <c r="BE5" i="23" s="1"/>
  <c r="BG5" i="21"/>
  <c r="BG5" i="23" s="1"/>
  <c r="BI5" i="21"/>
  <c r="BI5" i="23" s="1"/>
  <c r="BK5" i="21"/>
  <c r="BK5" i="23" s="1"/>
  <c r="BM5" i="21"/>
  <c r="BM5" i="23" s="1"/>
  <c r="BN5" i="21"/>
  <c r="BN5" i="23" s="1"/>
  <c r="BQ5" i="21"/>
  <c r="BQ5" i="23" s="1"/>
  <c r="BR5" i="21"/>
  <c r="BR5" i="23" s="1"/>
  <c r="BU5" i="21"/>
  <c r="BU5" i="23" s="1"/>
  <c r="BW5" i="21"/>
  <c r="BW5" i="23" s="1"/>
  <c r="BY5" i="21"/>
  <c r="BY5" i="23" s="1"/>
  <c r="CB5" i="21"/>
  <c r="CB5" i="23" s="1"/>
  <c r="CD5" i="21"/>
  <c r="CD5" i="23" s="1"/>
  <c r="CE5" i="21"/>
  <c r="CE5" i="23" s="1"/>
  <c r="CF5" i="21"/>
  <c r="CF5" i="23" s="1"/>
  <c r="CH5" i="21"/>
  <c r="CH5" i="23" s="1"/>
  <c r="CI5" i="21"/>
  <c r="CI5" i="23" s="1"/>
  <c r="CJ5" i="21"/>
  <c r="CJ5" i="23" s="1"/>
  <c r="CL5" i="21"/>
  <c r="CL5" i="23" s="1"/>
  <c r="CN5" i="21"/>
  <c r="CN5" i="23" s="1"/>
  <c r="CP5" i="21"/>
  <c r="CP5" i="23" s="1"/>
  <c r="B6" i="21"/>
  <c r="B6" i="23" s="1"/>
  <c r="AE6" i="21"/>
  <c r="AE6" i="23" s="1"/>
  <c r="AF6" i="21"/>
  <c r="AF6" i="23" s="1"/>
  <c r="AG6" i="21"/>
  <c r="AG6" i="23" s="1"/>
  <c r="AH6" i="21"/>
  <c r="AH6" i="23" s="1"/>
  <c r="AI6" i="21"/>
  <c r="AI6" i="23" s="1"/>
  <c r="AK6" i="21"/>
  <c r="AK6" i="23" s="1"/>
  <c r="AL6" i="21"/>
  <c r="AL6" i="23" s="1"/>
  <c r="AM6" i="21"/>
  <c r="AM6" i="23" s="1"/>
  <c r="AP6" i="21"/>
  <c r="AP6" i="23" s="1"/>
  <c r="AQ6" i="21"/>
  <c r="AQ6" i="23" s="1"/>
  <c r="AR6" i="21"/>
  <c r="AR6" i="23" s="1"/>
  <c r="AT6" i="21"/>
  <c r="AT6" i="23" s="1"/>
  <c r="AW6" i="21"/>
  <c r="AW6" i="23" s="1"/>
  <c r="BE6" i="21"/>
  <c r="BE6" i="23" s="1"/>
  <c r="BK6" i="21"/>
  <c r="BK6" i="23" s="1"/>
  <c r="BQ6" i="21"/>
  <c r="BQ6" i="23" s="1"/>
  <c r="CB6" i="21"/>
  <c r="CB6" i="23" s="1"/>
  <c r="CH6" i="21"/>
  <c r="CH6" i="23" s="1"/>
  <c r="CO6" i="21"/>
  <c r="CO6" i="23" s="1"/>
  <c r="BS7" i="21"/>
  <c r="BS7" i="23" s="1"/>
  <c r="BY7" i="21"/>
  <c r="BY7" i="23" s="1"/>
  <c r="CF7" i="21"/>
  <c r="CF7" i="23" s="1"/>
  <c r="CK7" i="21"/>
  <c r="CK7" i="23" s="1"/>
  <c r="BH12" i="21"/>
  <c r="BH12" i="23" s="1"/>
  <c r="BI12" i="21"/>
  <c r="BI12" i="23" s="1"/>
  <c r="BJ12" i="21"/>
  <c r="BJ12" i="23" s="1"/>
  <c r="BN12" i="21"/>
  <c r="BN12" i="23" s="1"/>
  <c r="BP12" i="21"/>
  <c r="BP12" i="23" s="1"/>
  <c r="BQ12" i="21"/>
  <c r="BQ12" i="23" s="1"/>
  <c r="BR12" i="21"/>
  <c r="BR12" i="23" s="1"/>
  <c r="BS12" i="21"/>
  <c r="BS12" i="23" s="1"/>
  <c r="BV12" i="21"/>
  <c r="BV12" i="23" s="1"/>
  <c r="BX12" i="21"/>
  <c r="BX12" i="23" s="1"/>
  <c r="BY12" i="21"/>
  <c r="BY12" i="23" s="1"/>
  <c r="BZ12" i="21"/>
  <c r="BZ12" i="23" s="1"/>
  <c r="CA12" i="21"/>
  <c r="CA12" i="23" s="1"/>
  <c r="CB12" i="21"/>
  <c r="CB12" i="23" s="1"/>
  <c r="CC12" i="21"/>
  <c r="CC12" i="23" s="1"/>
  <c r="CE12" i="21"/>
  <c r="CE12" i="23" s="1"/>
  <c r="CF12" i="21"/>
  <c r="CF12" i="23" s="1"/>
  <c r="CG12" i="21"/>
  <c r="CG12" i="23" s="1"/>
  <c r="CH12" i="21"/>
  <c r="CH12" i="23" s="1"/>
  <c r="CI12" i="21"/>
  <c r="CI12" i="23" s="1"/>
  <c r="G13" i="21"/>
  <c r="G13" i="23" s="1"/>
  <c r="H13" i="21"/>
  <c r="H13" i="23" s="1"/>
  <c r="I13" i="21"/>
  <c r="I13" i="23" s="1"/>
  <c r="J13" i="21"/>
  <c r="J13" i="23" s="1"/>
  <c r="K13" i="21"/>
  <c r="K13" i="23" s="1"/>
  <c r="L13" i="21"/>
  <c r="L13" i="23" s="1"/>
  <c r="M13" i="21"/>
  <c r="M13" i="23" s="1"/>
  <c r="N13" i="21"/>
  <c r="N13" i="23" s="1"/>
  <c r="Q13" i="21"/>
  <c r="Q13" i="23" s="1"/>
  <c r="R13" i="21"/>
  <c r="R13" i="23" s="1"/>
  <c r="S13" i="21"/>
  <c r="S13" i="23" s="1"/>
  <c r="T13" i="21"/>
  <c r="T13" i="23" s="1"/>
  <c r="V13" i="21"/>
  <c r="V13" i="23" s="1"/>
  <c r="X13" i="21"/>
  <c r="X13" i="23" s="1"/>
  <c r="Y13" i="21"/>
  <c r="Y13" i="23" s="1"/>
  <c r="Z13" i="21"/>
  <c r="Z13" i="23" s="1"/>
  <c r="AA13" i="21"/>
  <c r="AA13" i="23" s="1"/>
  <c r="AB13" i="21"/>
  <c r="AB13" i="23" s="1"/>
  <c r="AC13" i="21"/>
  <c r="AC13" i="23" s="1"/>
  <c r="AE13" i="21"/>
  <c r="AE13" i="23" s="1"/>
  <c r="AF13" i="21"/>
  <c r="AF13" i="23" s="1"/>
  <c r="AO13" i="21"/>
  <c r="AO13" i="23" s="1"/>
  <c r="AR13" i="21"/>
  <c r="AR13" i="23" s="1"/>
  <c r="AS13" i="21"/>
  <c r="AS13" i="23" s="1"/>
  <c r="AT13" i="21"/>
  <c r="AT13" i="23" s="1"/>
  <c r="AW13" i="21"/>
  <c r="AW13" i="23" s="1"/>
  <c r="BG13" i="21"/>
  <c r="BG13" i="23" s="1"/>
  <c r="BK13" i="21"/>
  <c r="BK13" i="23" s="1"/>
  <c r="BO13" i="21"/>
  <c r="BO13" i="23" s="1"/>
  <c r="BP13" i="21"/>
  <c r="BP13" i="23" s="1"/>
  <c r="BR13" i="21"/>
  <c r="BR13" i="23" s="1"/>
  <c r="BU13" i="21"/>
  <c r="BU13" i="23" s="1"/>
  <c r="BV13" i="21"/>
  <c r="BV13" i="23" s="1"/>
  <c r="BW13" i="21"/>
  <c r="BW13" i="23" s="1"/>
  <c r="BX13" i="21"/>
  <c r="BX13" i="23" s="1"/>
  <c r="BY13" i="21"/>
  <c r="BY13" i="23" s="1"/>
  <c r="BZ13" i="21"/>
  <c r="BZ13" i="23" s="1"/>
  <c r="CF13" i="21"/>
  <c r="CF13" i="23" s="1"/>
  <c r="CG13" i="21"/>
  <c r="CG13" i="23" s="1"/>
  <c r="CH13" i="21"/>
  <c r="CH13" i="23" s="1"/>
  <c r="CI13" i="21"/>
  <c r="CI13" i="23" s="1"/>
  <c r="CK13" i="21"/>
  <c r="CK13" i="23" s="1"/>
  <c r="CL13" i="21"/>
  <c r="CL13" i="23" s="1"/>
  <c r="CM13" i="21"/>
  <c r="CM13" i="23" s="1"/>
  <c r="CN13" i="21"/>
  <c r="CN13" i="23" s="1"/>
  <c r="H14" i="21"/>
  <c r="H14" i="23" s="1"/>
  <c r="J14" i="21"/>
  <c r="J14" i="23" s="1"/>
  <c r="K14" i="21"/>
  <c r="K14" i="23" s="1"/>
  <c r="L14" i="21"/>
  <c r="L14" i="23" s="1"/>
  <c r="M14" i="21"/>
  <c r="M14" i="23" s="1"/>
  <c r="N14" i="21"/>
  <c r="N14" i="23" s="1"/>
  <c r="O14" i="21"/>
  <c r="O14" i="23" s="1"/>
  <c r="P14" i="21"/>
  <c r="P14" i="23" s="1"/>
  <c r="Q14" i="21"/>
  <c r="Q14" i="23" s="1"/>
  <c r="S14" i="21"/>
  <c r="S14" i="23" s="1"/>
  <c r="U14" i="21"/>
  <c r="U14" i="23" s="1"/>
  <c r="V14" i="21"/>
  <c r="V14" i="23" s="1"/>
  <c r="W14" i="21"/>
  <c r="W14" i="23" s="1"/>
  <c r="X14" i="21"/>
  <c r="X14" i="23" s="1"/>
  <c r="AC14" i="21"/>
  <c r="AC14" i="23" s="1"/>
  <c r="AD14" i="21"/>
  <c r="AD14" i="23" s="1"/>
  <c r="AE14" i="21"/>
  <c r="AE14" i="23" s="1"/>
  <c r="AF14" i="21"/>
  <c r="AF14" i="23" s="1"/>
  <c r="AO14" i="21"/>
  <c r="AO14" i="23" s="1"/>
  <c r="AZ14" i="21"/>
  <c r="AZ14" i="23" s="1"/>
  <c r="BF14" i="21"/>
  <c r="BF14" i="23" s="1"/>
  <c r="BG14" i="21"/>
  <c r="BG14" i="23" s="1"/>
  <c r="BH14" i="21"/>
  <c r="BH14" i="23" s="1"/>
  <c r="BI14" i="21"/>
  <c r="BI14" i="23" s="1"/>
  <c r="BJ14" i="21"/>
  <c r="BJ14" i="23" s="1"/>
  <c r="BK14" i="21"/>
  <c r="BK14" i="23" s="1"/>
  <c r="BL14" i="21"/>
  <c r="BL14" i="23" s="1"/>
  <c r="BM14" i="21"/>
  <c r="BM14" i="23" s="1"/>
  <c r="BO14" i="21"/>
  <c r="BO14" i="23" s="1"/>
  <c r="BP14" i="21"/>
  <c r="BP14" i="23" s="1"/>
  <c r="BQ14" i="21"/>
  <c r="BQ14" i="23" s="1"/>
  <c r="BR14" i="21"/>
  <c r="BR14" i="23" s="1"/>
  <c r="BS14" i="21"/>
  <c r="BS14" i="23" s="1"/>
  <c r="BT14" i="21"/>
  <c r="BT14" i="23" s="1"/>
  <c r="BV14" i="21"/>
  <c r="BV14" i="23" s="1"/>
  <c r="BW14" i="21"/>
  <c r="BW14" i="23" s="1"/>
  <c r="BZ14" i="21"/>
  <c r="BZ14" i="23" s="1"/>
  <c r="CA14" i="21"/>
  <c r="CA14" i="23" s="1"/>
  <c r="CC14" i="21"/>
  <c r="CC14" i="23" s="1"/>
  <c r="CD14" i="21"/>
  <c r="CD14" i="23" s="1"/>
  <c r="CE14" i="21"/>
  <c r="CE14" i="23" s="1"/>
  <c r="CF14" i="21"/>
  <c r="CF14" i="23" s="1"/>
  <c r="CG14" i="21"/>
  <c r="CG14" i="23" s="1"/>
  <c r="CI14" i="21"/>
  <c r="CI14" i="23" s="1"/>
  <c r="CK14" i="21"/>
  <c r="CK14" i="23" s="1"/>
  <c r="CN14" i="21"/>
  <c r="CN14" i="23" s="1"/>
  <c r="CO14" i="21"/>
  <c r="CO14" i="23" s="1"/>
  <c r="G15" i="21"/>
  <c r="G15" i="23" s="1"/>
  <c r="L15" i="21"/>
  <c r="L15" i="23" s="1"/>
  <c r="S15" i="21"/>
  <c r="S15" i="23" s="1"/>
  <c r="U15" i="21"/>
  <c r="U15" i="23" s="1"/>
  <c r="V15" i="21"/>
  <c r="V15" i="23" s="1"/>
  <c r="W15" i="21"/>
  <c r="W15" i="23" s="1"/>
  <c r="X15" i="21"/>
  <c r="X15" i="23" s="1"/>
  <c r="Y15" i="21"/>
  <c r="Y15" i="23" s="1"/>
  <c r="AA15" i="21"/>
  <c r="AA15" i="23" s="1"/>
  <c r="AB15" i="21"/>
  <c r="AB15" i="23" s="1"/>
  <c r="AC15" i="21"/>
  <c r="AC15" i="23" s="1"/>
  <c r="AD15" i="21"/>
  <c r="AD15" i="23" s="1"/>
  <c r="AE15" i="21"/>
  <c r="AE15" i="23" s="1"/>
  <c r="AG15" i="21"/>
  <c r="AG15" i="23" s="1"/>
  <c r="AI15" i="21"/>
  <c r="AI15" i="23" s="1"/>
  <c r="AK15" i="21"/>
  <c r="AK15" i="23" s="1"/>
  <c r="AP15" i="21"/>
  <c r="AP15" i="23" s="1"/>
  <c r="AR15" i="21"/>
  <c r="AR15" i="23" s="1"/>
  <c r="AS15" i="21"/>
  <c r="AS15" i="23" s="1"/>
  <c r="AT15" i="21"/>
  <c r="AT15" i="23" s="1"/>
  <c r="AU15" i="21"/>
  <c r="AU15" i="23" s="1"/>
  <c r="AW15" i="21"/>
  <c r="AW15" i="23" s="1"/>
  <c r="AY15" i="21"/>
  <c r="AY15" i="23" s="1"/>
  <c r="BC15" i="21"/>
  <c r="BC15" i="23" s="1"/>
  <c r="BD15" i="21"/>
  <c r="BD15" i="23" s="1"/>
  <c r="BF15" i="21"/>
  <c r="BF15" i="23" s="1"/>
  <c r="BG15" i="21"/>
  <c r="BG15" i="23" s="1"/>
  <c r="BH15" i="21"/>
  <c r="BH15" i="23" s="1"/>
  <c r="BJ15" i="21"/>
  <c r="BJ15" i="23" s="1"/>
  <c r="BL15" i="21"/>
  <c r="BL15" i="23" s="1"/>
  <c r="BN15" i="21"/>
  <c r="BN15" i="23" s="1"/>
  <c r="BP15" i="21"/>
  <c r="BP15" i="23" s="1"/>
  <c r="BQ15" i="21"/>
  <c r="BQ15" i="23" s="1"/>
  <c r="BR15" i="21"/>
  <c r="BR15" i="23" s="1"/>
  <c r="BS15" i="21"/>
  <c r="BS15" i="23" s="1"/>
  <c r="BT15" i="21"/>
  <c r="BT15" i="23" s="1"/>
  <c r="BX15" i="21"/>
  <c r="BX15" i="23" s="1"/>
  <c r="BY15" i="21"/>
  <c r="BY15" i="23" s="1"/>
  <c r="CA15" i="21"/>
  <c r="CA15" i="23" s="1"/>
  <c r="CE15" i="21"/>
  <c r="CE15" i="23" s="1"/>
  <c r="F16" i="21"/>
  <c r="F16" i="23" s="1"/>
  <c r="G16" i="21"/>
  <c r="G16" i="23" s="1"/>
  <c r="H16" i="21"/>
  <c r="H16" i="23" s="1"/>
  <c r="I16" i="21"/>
  <c r="I16" i="23" s="1"/>
  <c r="J16" i="21"/>
  <c r="J16" i="23" s="1"/>
  <c r="K16" i="21"/>
  <c r="K16" i="23" s="1"/>
  <c r="L16" i="21"/>
  <c r="L16" i="23" s="1"/>
  <c r="M16" i="21"/>
  <c r="M16" i="23" s="1"/>
  <c r="N16" i="21"/>
  <c r="N16" i="23" s="1"/>
  <c r="O16" i="21"/>
  <c r="O16" i="23" s="1"/>
  <c r="P16" i="21"/>
  <c r="P16" i="23" s="1"/>
  <c r="Q16" i="21"/>
  <c r="Q16" i="23" s="1"/>
  <c r="R16" i="21"/>
  <c r="R16" i="23" s="1"/>
  <c r="S16" i="21"/>
  <c r="S16" i="23" s="1"/>
  <c r="T16" i="21"/>
  <c r="T16" i="23" s="1"/>
  <c r="U16" i="21"/>
  <c r="U16" i="23" s="1"/>
  <c r="V16" i="21"/>
  <c r="V16" i="23" s="1"/>
  <c r="W16" i="21"/>
  <c r="W16" i="23" s="1"/>
  <c r="X16" i="21"/>
  <c r="X16" i="23" s="1"/>
  <c r="Y16" i="21"/>
  <c r="Y16" i="23" s="1"/>
  <c r="Z16" i="21"/>
  <c r="Z16" i="23" s="1"/>
  <c r="AA16" i="21"/>
  <c r="AA16" i="23" s="1"/>
  <c r="AB16" i="21"/>
  <c r="AB16" i="23" s="1"/>
  <c r="AD16" i="21"/>
  <c r="AD16" i="23" s="1"/>
  <c r="AF16" i="21"/>
  <c r="AF16" i="23" s="1"/>
  <c r="AG16" i="21"/>
  <c r="AG16" i="23" s="1"/>
  <c r="AK16" i="21"/>
  <c r="AK16" i="23" s="1"/>
  <c r="AR16" i="21"/>
  <c r="AR16" i="23" s="1"/>
  <c r="AS16" i="21"/>
  <c r="AS16" i="23" s="1"/>
  <c r="AT16" i="21"/>
  <c r="AT16" i="23" s="1"/>
  <c r="AZ16" i="21"/>
  <c r="AZ16" i="23" s="1"/>
  <c r="BC16" i="21"/>
  <c r="BC16" i="23" s="1"/>
  <c r="BK16" i="21"/>
  <c r="BK16" i="23" s="1"/>
  <c r="BN16" i="21"/>
  <c r="BN16" i="23" s="1"/>
  <c r="BO16" i="21"/>
  <c r="BO16" i="23" s="1"/>
  <c r="BP16" i="21"/>
  <c r="BP16" i="23" s="1"/>
  <c r="BQ16" i="21"/>
  <c r="BQ16" i="23" s="1"/>
  <c r="BT16" i="21"/>
  <c r="BT16" i="23" s="1"/>
  <c r="BU16" i="21"/>
  <c r="BU16" i="23" s="1"/>
  <c r="BV16" i="21"/>
  <c r="BV16" i="23" s="1"/>
  <c r="BW16" i="21"/>
  <c r="BW16" i="23" s="1"/>
  <c r="CM16" i="21"/>
  <c r="CM16" i="23" s="1"/>
  <c r="CN16" i="21"/>
  <c r="CN16" i="23" s="1"/>
  <c r="CO16" i="21"/>
  <c r="CO16" i="23" s="1"/>
  <c r="CP16" i="21"/>
  <c r="CP16" i="23" s="1"/>
  <c r="F17" i="21"/>
  <c r="F17" i="23" s="1"/>
  <c r="G17" i="21"/>
  <c r="G17" i="23" s="1"/>
  <c r="H17" i="21"/>
  <c r="H17" i="23" s="1"/>
  <c r="J17" i="21"/>
  <c r="J17" i="23" s="1"/>
  <c r="K17" i="21"/>
  <c r="K17" i="23" s="1"/>
  <c r="L17" i="21"/>
  <c r="L17" i="23" s="1"/>
  <c r="N17" i="21"/>
  <c r="N17" i="23" s="1"/>
  <c r="R17" i="21"/>
  <c r="R17" i="23" s="1"/>
  <c r="S17" i="21"/>
  <c r="S17" i="23" s="1"/>
  <c r="W17" i="21"/>
  <c r="W17" i="23" s="1"/>
  <c r="AC17" i="21"/>
  <c r="AC17" i="23" s="1"/>
  <c r="AD17" i="21"/>
  <c r="AD17" i="23" s="1"/>
  <c r="AE17" i="21"/>
  <c r="AE17" i="23" s="1"/>
  <c r="AF17" i="21"/>
  <c r="AF17" i="23" s="1"/>
  <c r="AG17" i="21"/>
  <c r="AG17" i="23" s="1"/>
  <c r="AH17" i="21"/>
  <c r="AH17" i="23" s="1"/>
  <c r="AI17" i="21"/>
  <c r="AI17" i="23" s="1"/>
  <c r="AL17" i="21"/>
  <c r="AL17" i="23" s="1"/>
  <c r="AQ17" i="21"/>
  <c r="AQ17" i="23" s="1"/>
  <c r="AR17" i="21"/>
  <c r="AR17" i="23" s="1"/>
  <c r="AS17" i="21"/>
  <c r="AS17" i="23" s="1"/>
  <c r="AT17" i="21"/>
  <c r="AT17" i="23" s="1"/>
  <c r="AU17" i="21"/>
  <c r="AU17" i="23" s="1"/>
  <c r="AW17" i="21"/>
  <c r="AW17" i="23" s="1"/>
  <c r="AX17" i="21"/>
  <c r="AX17" i="23" s="1"/>
  <c r="AY17" i="21"/>
  <c r="AY17" i="23" s="1"/>
  <c r="AZ17" i="21"/>
  <c r="AZ17" i="23" s="1"/>
  <c r="BC17" i="21"/>
  <c r="BC17" i="23" s="1"/>
  <c r="BF17" i="21"/>
  <c r="BF17" i="23" s="1"/>
  <c r="BI17" i="21"/>
  <c r="BI17" i="23" s="1"/>
  <c r="BJ17" i="21"/>
  <c r="BJ17" i="23" s="1"/>
  <c r="BK17" i="21"/>
  <c r="BK17" i="23" s="1"/>
  <c r="BM17" i="21"/>
  <c r="BM17" i="23" s="1"/>
  <c r="BP17" i="21"/>
  <c r="BP17" i="23" s="1"/>
  <c r="BQ17" i="21"/>
  <c r="BQ17" i="23" s="1"/>
  <c r="BR17" i="21"/>
  <c r="BR17" i="23" s="1"/>
  <c r="BU17" i="21"/>
  <c r="BU17" i="23" s="1"/>
  <c r="BY17" i="21"/>
  <c r="BY17" i="23" s="1"/>
  <c r="BZ17" i="21"/>
  <c r="BZ17" i="23" s="1"/>
  <c r="CC17" i="21"/>
  <c r="CC17" i="23" s="1"/>
  <c r="CG17" i="21"/>
  <c r="CG17" i="23" s="1"/>
  <c r="CI17" i="21"/>
  <c r="CI17" i="23" s="1"/>
  <c r="CL17" i="21"/>
  <c r="CL17" i="23" s="1"/>
  <c r="CM17" i="21"/>
  <c r="CM17" i="23" s="1"/>
  <c r="CN17" i="21"/>
  <c r="CN17" i="23" s="1"/>
  <c r="F18" i="21"/>
  <c r="F18" i="23" s="1"/>
  <c r="J18" i="21"/>
  <c r="J18" i="23" s="1"/>
  <c r="P18" i="21"/>
  <c r="P18" i="23" s="1"/>
  <c r="AB18" i="21"/>
  <c r="AB18" i="23" s="1"/>
  <c r="AK18" i="21"/>
  <c r="AK18" i="23" s="1"/>
  <c r="AL18" i="21"/>
  <c r="AL18" i="23" s="1"/>
  <c r="AM18" i="21"/>
  <c r="AM18" i="23" s="1"/>
  <c r="AO18" i="21"/>
  <c r="AO18" i="23" s="1"/>
  <c r="BA18" i="21"/>
  <c r="BA18" i="23" s="1"/>
  <c r="BI18" i="21"/>
  <c r="BI18" i="23" s="1"/>
  <c r="BJ18" i="21"/>
  <c r="BJ18" i="23" s="1"/>
  <c r="BK18" i="21"/>
  <c r="BK18" i="23" s="1"/>
  <c r="BL18" i="21"/>
  <c r="BL18" i="23" s="1"/>
  <c r="BN18" i="21"/>
  <c r="BN18" i="23" s="1"/>
  <c r="BS18" i="21"/>
  <c r="BS18" i="23" s="1"/>
  <c r="CA18" i="21"/>
  <c r="CA18" i="23" s="1"/>
  <c r="CF18" i="21"/>
  <c r="CF18" i="23" s="1"/>
  <c r="CI18" i="21"/>
  <c r="CI18" i="23" s="1"/>
  <c r="CJ18" i="21"/>
  <c r="CJ18" i="23" s="1"/>
  <c r="CM18" i="21"/>
  <c r="CM18" i="23" s="1"/>
  <c r="G19" i="21"/>
  <c r="G19" i="23" s="1"/>
  <c r="N19" i="21"/>
  <c r="N19" i="23" s="1"/>
  <c r="O19" i="21"/>
  <c r="O19" i="23" s="1"/>
  <c r="P19" i="21"/>
  <c r="P19" i="23" s="1"/>
  <c r="Q19" i="21"/>
  <c r="Q19" i="23" s="1"/>
  <c r="R19" i="21"/>
  <c r="R19" i="23" s="1"/>
  <c r="S19" i="21"/>
  <c r="S19" i="23" s="1"/>
  <c r="T19" i="21"/>
  <c r="T19" i="23" s="1"/>
  <c r="U19" i="21"/>
  <c r="U19" i="23" s="1"/>
  <c r="W19" i="21"/>
  <c r="W19" i="23" s="1"/>
  <c r="AC19" i="21"/>
  <c r="AC19" i="23" s="1"/>
  <c r="AD19" i="21"/>
  <c r="AD19" i="23" s="1"/>
  <c r="AE19" i="21"/>
  <c r="AE19" i="23" s="1"/>
  <c r="CN21" i="21"/>
  <c r="CN21" i="23" s="1"/>
  <c r="CP21" i="21"/>
  <c r="CP21" i="23" s="1"/>
  <c r="B22" i="21"/>
  <c r="B22" i="23" s="1"/>
  <c r="L22" i="21"/>
  <c r="L22" i="23" s="1"/>
  <c r="N22" i="21"/>
  <c r="N22" i="23" s="1"/>
  <c r="U22" i="21"/>
  <c r="U22" i="23" s="1"/>
  <c r="X22" i="21"/>
  <c r="X22" i="23" s="1"/>
  <c r="AA22" i="21"/>
  <c r="AA22" i="23" s="1"/>
  <c r="AF22" i="21"/>
  <c r="AF22" i="23" s="1"/>
  <c r="AG22" i="21"/>
  <c r="AG22" i="23" s="1"/>
  <c r="AI22" i="21"/>
  <c r="AI22" i="23" s="1"/>
  <c r="AL22" i="21"/>
  <c r="AL22" i="23" s="1"/>
  <c r="AP22" i="21"/>
  <c r="AP22" i="23" s="1"/>
  <c r="AS22" i="21"/>
  <c r="AS22" i="23" s="1"/>
  <c r="AT22" i="21"/>
  <c r="AT22" i="23" s="1"/>
  <c r="AV22" i="21"/>
  <c r="AV22" i="23" s="1"/>
  <c r="AW22" i="21"/>
  <c r="AW22" i="23" s="1"/>
  <c r="AX22" i="21"/>
  <c r="AX22" i="23" s="1"/>
  <c r="BA22" i="21"/>
  <c r="BA22" i="23" s="1"/>
  <c r="BD22" i="21"/>
  <c r="BD22" i="23" s="1"/>
  <c r="BI22" i="21"/>
  <c r="BI22" i="23" s="1"/>
  <c r="BL22" i="21"/>
  <c r="BL22" i="23" s="1"/>
  <c r="BO22" i="21"/>
  <c r="BO22" i="23" s="1"/>
  <c r="BR22" i="21"/>
  <c r="BR22" i="23" s="1"/>
  <c r="BT22" i="21"/>
  <c r="BT22" i="23" s="1"/>
  <c r="BU22" i="21"/>
  <c r="BU22" i="23" s="1"/>
  <c r="BX22" i="21"/>
  <c r="BX22" i="23" s="1"/>
  <c r="BZ22" i="21"/>
  <c r="BZ22" i="23" s="1"/>
  <c r="CC22" i="21"/>
  <c r="CC22" i="23" s="1"/>
  <c r="CF22" i="21"/>
  <c r="CF22" i="23" s="1"/>
  <c r="CI22" i="21"/>
  <c r="CI22" i="23" s="1"/>
  <c r="CK22" i="21"/>
  <c r="CK22" i="23" s="1"/>
  <c r="CN22" i="21"/>
  <c r="CN22" i="23" s="1"/>
  <c r="CO22" i="21"/>
  <c r="CO22" i="23" s="1"/>
  <c r="AA23" i="21"/>
  <c r="AA23" i="23" s="1"/>
  <c r="AE23" i="21"/>
  <c r="AE23" i="23" s="1"/>
  <c r="AG23" i="21"/>
  <c r="AG23" i="23" s="1"/>
  <c r="AH23" i="21"/>
  <c r="AH23" i="23" s="1"/>
  <c r="AL23" i="21"/>
  <c r="AL23" i="23" s="1"/>
  <c r="AO23" i="21"/>
  <c r="AO23" i="23" s="1"/>
  <c r="AR23" i="21"/>
  <c r="AR23" i="23" s="1"/>
  <c r="AU23" i="21"/>
  <c r="AU23" i="23" s="1"/>
  <c r="BD23" i="21"/>
  <c r="BD23" i="23" s="1"/>
  <c r="BG23" i="21"/>
  <c r="BG23" i="23" s="1"/>
  <c r="BH23" i="21"/>
  <c r="BH23" i="23" s="1"/>
  <c r="BL23" i="21"/>
  <c r="BL23" i="23" s="1"/>
  <c r="BO23" i="21"/>
  <c r="BO23" i="23" s="1"/>
  <c r="BR23" i="21"/>
  <c r="BR23" i="23" s="1"/>
  <c r="BU23" i="21"/>
  <c r="BU23" i="23" s="1"/>
  <c r="BV23" i="21"/>
  <c r="BV23" i="23" s="1"/>
  <c r="BX23" i="21"/>
  <c r="BX23" i="23" s="1"/>
  <c r="CC23" i="21"/>
  <c r="CC23" i="23" s="1"/>
  <c r="CF23" i="21"/>
  <c r="CF23" i="23" s="1"/>
  <c r="CI23" i="21"/>
  <c r="CI23" i="23" s="1"/>
  <c r="CL23" i="21"/>
  <c r="CL23" i="23" s="1"/>
  <c r="CM23" i="21"/>
  <c r="CM23" i="23" s="1"/>
  <c r="CO23" i="21"/>
  <c r="CO23" i="23" s="1"/>
  <c r="CP23" i="21"/>
  <c r="CP23" i="23" s="1"/>
  <c r="B24" i="21"/>
  <c r="B24" i="23" s="1"/>
  <c r="AP24" i="21"/>
  <c r="AP24" i="23" s="1"/>
  <c r="AT24" i="21"/>
  <c r="AT24" i="23" s="1"/>
  <c r="AW24" i="21"/>
  <c r="AW24" i="23" s="1"/>
  <c r="AX24" i="21"/>
  <c r="AX24" i="23" s="1"/>
  <c r="AZ24" i="21"/>
  <c r="AZ24" i="23" s="1"/>
  <c r="BB24" i="21"/>
  <c r="BB24" i="23" s="1"/>
  <c r="BE24" i="21"/>
  <c r="BE24" i="23" s="1"/>
  <c r="BH24" i="21"/>
  <c r="BH24" i="23" s="1"/>
  <c r="BL24" i="21"/>
  <c r="BL24" i="23" s="1"/>
  <c r="BP24" i="21"/>
  <c r="BP24" i="23" s="1"/>
  <c r="BV24" i="21"/>
  <c r="BV24" i="23" s="1"/>
  <c r="BZ24" i="21"/>
  <c r="BZ24" i="23" s="1"/>
  <c r="CA24" i="21"/>
  <c r="CA24" i="23" s="1"/>
  <c r="CD24" i="21"/>
  <c r="CD24" i="23" s="1"/>
  <c r="CI24" i="21"/>
  <c r="CI24" i="23" s="1"/>
  <c r="CK24" i="21"/>
  <c r="CK24" i="23" s="1"/>
  <c r="CN24" i="21"/>
  <c r="CN24" i="23" s="1"/>
  <c r="CP24" i="21"/>
  <c r="CP24" i="23" s="1"/>
  <c r="CG19" i="21"/>
  <c r="CG19" i="23" s="1"/>
  <c r="CI19" i="21"/>
  <c r="CI19" i="23" s="1"/>
  <c r="CJ19" i="21"/>
  <c r="CJ19" i="23" s="1"/>
  <c r="CL19" i="21"/>
  <c r="CL19" i="23" s="1"/>
  <c r="CM19" i="21"/>
  <c r="CM19" i="23" s="1"/>
  <c r="CO19" i="21"/>
  <c r="CO19" i="23" s="1"/>
  <c r="CP19" i="21"/>
  <c r="CP19" i="23" s="1"/>
  <c r="B20" i="21"/>
  <c r="B20" i="23" s="1"/>
  <c r="H25" i="21"/>
  <c r="H25" i="23" s="1"/>
  <c r="I25" i="21"/>
  <c r="I25" i="23" s="1"/>
  <c r="L25" i="21"/>
  <c r="L25" i="23" s="1"/>
  <c r="P25" i="21"/>
  <c r="P25" i="23" s="1"/>
  <c r="S25" i="21"/>
  <c r="S25" i="23" s="1"/>
  <c r="V25" i="21"/>
  <c r="V25" i="23" s="1"/>
  <c r="AA25" i="21"/>
  <c r="AA25" i="23" s="1"/>
  <c r="AC25" i="21"/>
  <c r="AC25" i="23" s="1"/>
  <c r="AF25" i="21"/>
  <c r="AF25" i="23" s="1"/>
  <c r="AI25" i="21"/>
  <c r="AI25" i="23" s="1"/>
  <c r="AK25" i="21"/>
  <c r="AK25" i="23" s="1"/>
  <c r="AM25" i="21"/>
  <c r="AM25" i="23" s="1"/>
  <c r="AX25" i="21"/>
  <c r="AX25" i="23" s="1"/>
  <c r="BA25" i="21"/>
  <c r="BA25" i="23" s="1"/>
  <c r="BC25" i="21"/>
  <c r="BC25" i="23" s="1"/>
  <c r="BE25" i="21"/>
  <c r="BE25" i="23" s="1"/>
  <c r="BG25" i="21"/>
  <c r="BG25" i="23" s="1"/>
  <c r="BI25" i="21"/>
  <c r="BI25" i="23" s="1"/>
  <c r="BM25" i="21"/>
  <c r="BM25" i="23" s="1"/>
  <c r="BR25" i="21"/>
  <c r="BR25" i="23" s="1"/>
  <c r="BW25" i="21"/>
  <c r="BW25" i="23" s="1"/>
  <c r="BY25" i="21"/>
  <c r="BY25" i="23" s="1"/>
  <c r="CB25" i="21"/>
  <c r="CB25" i="23" s="1"/>
  <c r="CC25" i="21"/>
  <c r="CC25" i="23" s="1"/>
  <c r="CF25" i="21"/>
  <c r="CF25" i="23" s="1"/>
  <c r="CH25" i="21"/>
  <c r="CH25" i="23" s="1"/>
  <c r="CK25" i="21"/>
  <c r="CK25" i="23" s="1"/>
  <c r="CO25" i="21"/>
  <c r="CO25" i="23" s="1"/>
  <c r="H26" i="21"/>
  <c r="H26" i="23" s="1"/>
  <c r="I26" i="21"/>
  <c r="I26" i="23" s="1"/>
  <c r="J26" i="21"/>
  <c r="J26" i="23" s="1"/>
  <c r="L26" i="21"/>
  <c r="L26" i="23" s="1"/>
  <c r="M26" i="21"/>
  <c r="M26" i="23" s="1"/>
  <c r="N26" i="21"/>
  <c r="N26" i="23" s="1"/>
  <c r="P26" i="21"/>
  <c r="P26" i="23" s="1"/>
  <c r="R26" i="21"/>
  <c r="R26" i="23" s="1"/>
  <c r="S26" i="21"/>
  <c r="S26" i="23" s="1"/>
  <c r="W26" i="21"/>
  <c r="W26" i="23" s="1"/>
  <c r="X26" i="21"/>
  <c r="X26" i="23" s="1"/>
  <c r="AA26" i="21"/>
  <c r="AA26" i="23" s="1"/>
  <c r="AD26" i="21"/>
  <c r="AD26" i="23" s="1"/>
  <c r="AF26" i="21"/>
  <c r="AF26" i="23" s="1"/>
  <c r="AP26" i="21"/>
  <c r="AP26" i="23" s="1"/>
  <c r="AQ26" i="21"/>
  <c r="AQ26" i="23" s="1"/>
  <c r="AT26" i="21"/>
  <c r="AT26" i="23" s="1"/>
  <c r="AW26" i="21"/>
  <c r="AW26" i="23" s="1"/>
  <c r="AX26" i="21"/>
  <c r="AX26" i="23" s="1"/>
  <c r="BB26" i="21"/>
  <c r="BB26" i="23" s="1"/>
  <c r="BC26" i="21"/>
  <c r="BC26" i="23" s="1"/>
  <c r="BF26" i="21"/>
  <c r="BF26" i="23" s="1"/>
  <c r="BG26" i="21"/>
  <c r="BG26" i="23" s="1"/>
  <c r="BL26" i="21"/>
  <c r="BL26" i="23" s="1"/>
  <c r="BM26" i="21"/>
  <c r="BM26" i="23" s="1"/>
  <c r="BO26" i="21"/>
  <c r="BO26" i="23" s="1"/>
  <c r="BR26" i="21"/>
  <c r="BR26" i="23" s="1"/>
  <c r="BS26" i="21"/>
  <c r="BS26" i="23" s="1"/>
  <c r="BT26" i="21"/>
  <c r="BT26" i="23" s="1"/>
  <c r="BW26" i="21"/>
  <c r="BW26" i="23" s="1"/>
  <c r="BZ26" i="21"/>
  <c r="BZ26" i="23" s="1"/>
  <c r="CD26" i="21"/>
  <c r="CD26" i="23" s="1"/>
  <c r="CG26" i="21"/>
  <c r="CG26" i="23" s="1"/>
  <c r="CH26" i="21"/>
  <c r="CH26" i="23" s="1"/>
  <c r="CK26" i="21"/>
  <c r="CK26" i="23" s="1"/>
  <c r="CM26" i="21"/>
  <c r="CM26" i="23" s="1"/>
  <c r="CP26" i="21"/>
  <c r="CP26" i="23" s="1"/>
  <c r="F27" i="21"/>
  <c r="F27" i="23" s="1"/>
  <c r="I27" i="21"/>
  <c r="I27" i="23" s="1"/>
  <c r="V27" i="21"/>
  <c r="V27" i="23" s="1"/>
  <c r="Y27" i="21"/>
  <c r="Y27" i="23" s="1"/>
  <c r="Z27" i="21"/>
  <c r="Z27" i="23" s="1"/>
  <c r="AE27" i="21"/>
  <c r="AE27" i="23" s="1"/>
  <c r="AL27" i="21"/>
  <c r="AL27" i="23" s="1"/>
  <c r="AO27" i="21"/>
  <c r="AO27" i="23" s="1"/>
  <c r="AP27" i="21"/>
  <c r="AP27" i="23" s="1"/>
  <c r="AS27" i="21"/>
  <c r="AS27" i="23" s="1"/>
  <c r="AT27" i="21"/>
  <c r="AT27" i="23" s="1"/>
  <c r="AV27" i="21"/>
  <c r="AV27" i="23" s="1"/>
  <c r="AY27" i="21"/>
  <c r="AY27" i="23" s="1"/>
  <c r="BA27" i="21"/>
  <c r="BA27" i="23" s="1"/>
  <c r="BF27" i="21"/>
  <c r="BF27" i="23" s="1"/>
  <c r="BK27" i="21"/>
  <c r="BK27" i="23" s="1"/>
  <c r="BP27" i="21"/>
  <c r="BP27" i="23" s="1"/>
  <c r="BS27" i="21"/>
  <c r="BS27" i="23" s="1"/>
  <c r="BT27" i="21"/>
  <c r="BT27" i="23" s="1"/>
  <c r="BX27" i="21"/>
  <c r="BX27" i="23" s="1"/>
  <c r="CA27" i="21"/>
  <c r="CA27" i="23" s="1"/>
  <c r="CF27" i="21"/>
  <c r="CF27" i="23" s="1"/>
  <c r="CI27" i="21"/>
  <c r="CI27" i="23" s="1"/>
  <c r="CK27" i="21"/>
  <c r="CK27" i="23" s="1"/>
  <c r="CM27" i="21"/>
  <c r="CM27" i="23" s="1"/>
  <c r="CN27" i="21"/>
  <c r="CN27" i="23" s="1"/>
  <c r="S28" i="21"/>
  <c r="S28" i="23" s="1"/>
  <c r="V28" i="21"/>
  <c r="V28" i="23" s="1"/>
  <c r="X28" i="21"/>
  <c r="X28" i="23" s="1"/>
  <c r="AA28" i="21"/>
  <c r="AA28" i="23" s="1"/>
  <c r="AB28" i="21"/>
  <c r="AB28" i="23" s="1"/>
  <c r="AC28" i="21"/>
  <c r="AC28" i="23" s="1"/>
  <c r="AF19" i="21"/>
  <c r="AF19" i="23" s="1"/>
  <c r="AG19" i="21"/>
  <c r="AG19" i="23" s="1"/>
  <c r="AH19" i="21"/>
  <c r="AH19" i="23" s="1"/>
  <c r="AI19" i="21"/>
  <c r="AI19" i="23" s="1"/>
  <c r="AK19" i="21"/>
  <c r="AK19" i="23" s="1"/>
  <c r="AL19" i="21"/>
  <c r="AL19" i="23" s="1"/>
  <c r="AM19" i="21"/>
  <c r="AM19" i="23" s="1"/>
  <c r="AO19" i="21"/>
  <c r="AO19" i="23" s="1"/>
  <c r="AP19" i="21"/>
  <c r="AP19" i="23" s="1"/>
  <c r="AQ19" i="21"/>
  <c r="AQ19" i="23" s="1"/>
  <c r="AR19" i="21"/>
  <c r="AR19" i="23" s="1"/>
  <c r="AS19" i="21"/>
  <c r="AS19" i="23" s="1"/>
  <c r="AT19" i="21"/>
  <c r="AT19" i="23" s="1"/>
  <c r="AU19" i="21"/>
  <c r="AU19" i="23" s="1"/>
  <c r="AV19" i="21"/>
  <c r="AV19" i="23" s="1"/>
  <c r="AW19" i="21"/>
  <c r="AW19" i="23" s="1"/>
  <c r="AX19" i="21"/>
  <c r="AX19" i="23" s="1"/>
  <c r="AY19" i="21"/>
  <c r="AY19" i="23" s="1"/>
  <c r="AZ19" i="21"/>
  <c r="AZ19" i="23" s="1"/>
  <c r="BA19" i="21"/>
  <c r="BA19" i="23" s="1"/>
  <c r="BB19" i="21"/>
  <c r="BB19" i="23" s="1"/>
  <c r="BC19" i="21"/>
  <c r="BC19" i="23" s="1"/>
  <c r="BD19" i="21"/>
  <c r="BD19" i="23" s="1"/>
  <c r="BE19" i="21"/>
  <c r="BE19" i="23" s="1"/>
  <c r="BF19" i="21"/>
  <c r="BF19" i="23" s="1"/>
  <c r="BG19" i="21"/>
  <c r="BG19" i="23" s="1"/>
  <c r="BH19" i="21"/>
  <c r="BH19" i="23" s="1"/>
  <c r="BI19" i="21"/>
  <c r="BI19" i="23" s="1"/>
  <c r="BJ19" i="21"/>
  <c r="BJ19" i="23" s="1"/>
  <c r="BK19" i="21"/>
  <c r="BK19" i="23" s="1"/>
  <c r="BL19" i="21"/>
  <c r="BL19" i="23" s="1"/>
  <c r="BM19" i="21"/>
  <c r="BM19" i="23" s="1"/>
  <c r="BN19" i="21"/>
  <c r="BN19" i="23" s="1"/>
  <c r="BO19" i="21"/>
  <c r="BO19" i="23" s="1"/>
  <c r="BP19" i="21"/>
  <c r="BP19" i="23" s="1"/>
  <c r="BQ19" i="21"/>
  <c r="BQ19" i="23" s="1"/>
  <c r="BR19" i="21"/>
  <c r="BR19" i="23" s="1"/>
  <c r="BS19" i="21"/>
  <c r="BS19" i="23" s="1"/>
  <c r="BT19" i="21"/>
  <c r="BT19" i="23" s="1"/>
  <c r="BU19" i="21"/>
  <c r="BU19" i="23" s="1"/>
  <c r="BV19" i="21"/>
  <c r="BV19" i="23" s="1"/>
  <c r="BW19" i="21"/>
  <c r="BW19" i="23" s="1"/>
  <c r="BX19" i="21"/>
  <c r="BX19" i="23" s="1"/>
  <c r="BY19" i="21"/>
  <c r="BY19" i="23" s="1"/>
  <c r="BZ19" i="21"/>
  <c r="BZ19" i="23" s="1"/>
  <c r="CA19" i="21"/>
  <c r="CA19" i="23" s="1"/>
  <c r="CB19" i="21"/>
  <c r="CB19" i="23" s="1"/>
  <c r="CC19" i="21"/>
  <c r="CC19" i="23" s="1"/>
  <c r="CD19" i="21"/>
  <c r="CD19" i="23" s="1"/>
  <c r="CE19" i="21"/>
  <c r="CE19" i="23" s="1"/>
  <c r="CF19" i="21"/>
  <c r="CF19" i="23" s="1"/>
  <c r="CH19" i="21"/>
  <c r="CH19" i="23" s="1"/>
  <c r="CK19" i="21"/>
  <c r="CK19" i="23" s="1"/>
  <c r="CN19" i="21"/>
  <c r="CN19" i="23" s="1"/>
  <c r="AT23" i="21"/>
  <c r="AT23" i="23" s="1"/>
  <c r="AV23" i="21"/>
  <c r="AV23" i="23" s="1"/>
  <c r="AX23" i="21"/>
  <c r="AX23" i="23" s="1"/>
  <c r="BC23" i="21"/>
  <c r="BC23" i="23" s="1"/>
  <c r="BF23" i="21"/>
  <c r="BF23" i="23" s="1"/>
  <c r="BI23" i="21"/>
  <c r="BI23" i="23" s="1"/>
  <c r="BM23" i="21"/>
  <c r="BM23" i="23" s="1"/>
  <c r="BP23" i="21"/>
  <c r="BP23" i="23" s="1"/>
  <c r="BS23" i="21"/>
  <c r="BS23" i="23" s="1"/>
  <c r="BW23" i="21"/>
  <c r="BW23" i="23" s="1"/>
  <c r="BZ23" i="21"/>
  <c r="BZ23" i="23" s="1"/>
  <c r="CD23" i="21"/>
  <c r="CD23" i="23" s="1"/>
  <c r="CG23" i="21"/>
  <c r="CG23" i="23" s="1"/>
  <c r="CJ23" i="21"/>
  <c r="CJ23" i="23" s="1"/>
  <c r="CN23" i="21"/>
  <c r="CN23" i="23" s="1"/>
  <c r="H24" i="21"/>
  <c r="H24" i="23" s="1"/>
  <c r="M24" i="21"/>
  <c r="M24" i="23" s="1"/>
  <c r="AH24" i="21"/>
  <c r="AH24" i="23" s="1"/>
  <c r="AK24" i="21"/>
  <c r="AK24" i="23" s="1"/>
  <c r="AS24" i="21"/>
  <c r="AS24" i="23" s="1"/>
  <c r="AV24" i="21"/>
  <c r="AV24" i="23" s="1"/>
  <c r="AY24" i="21"/>
  <c r="AY24" i="23" s="1"/>
  <c r="BA24" i="21"/>
  <c r="BA24" i="23" s="1"/>
  <c r="BD24" i="21"/>
  <c r="BD24" i="23" s="1"/>
  <c r="BG24" i="21"/>
  <c r="BG24" i="23" s="1"/>
  <c r="BI24" i="21"/>
  <c r="BI24" i="23" s="1"/>
  <c r="BK24" i="21"/>
  <c r="BK24" i="23" s="1"/>
  <c r="BM24" i="21"/>
  <c r="BM24" i="23" s="1"/>
  <c r="BO24" i="21"/>
  <c r="BO24" i="23" s="1"/>
  <c r="BQ24" i="21"/>
  <c r="BQ24" i="23" s="1"/>
  <c r="BR24" i="21"/>
  <c r="BR24" i="23" s="1"/>
  <c r="BT24" i="21"/>
  <c r="BT24" i="23" s="1"/>
  <c r="BX24" i="21"/>
  <c r="BX24" i="23" s="1"/>
  <c r="BY24" i="21"/>
  <c r="BY24" i="23" s="1"/>
  <c r="CB24" i="21"/>
  <c r="CB24" i="23" s="1"/>
  <c r="CE24" i="21"/>
  <c r="CE24" i="23" s="1"/>
  <c r="CG24" i="21"/>
  <c r="CG24" i="23" s="1"/>
  <c r="CH24" i="21"/>
  <c r="CH24" i="23" s="1"/>
  <c r="CL24" i="21"/>
  <c r="CL24" i="23" s="1"/>
  <c r="B25" i="21"/>
  <c r="B25" i="23" s="1"/>
  <c r="J25" i="21"/>
  <c r="J25" i="23" s="1"/>
  <c r="N25" i="21"/>
  <c r="N25" i="23" s="1"/>
  <c r="Q25" i="21"/>
  <c r="Q25" i="23" s="1"/>
  <c r="T25" i="21"/>
  <c r="T25" i="23" s="1"/>
  <c r="W25" i="21"/>
  <c r="W25" i="23" s="1"/>
  <c r="Z25" i="21"/>
  <c r="Z25" i="23" s="1"/>
  <c r="AB25" i="21"/>
  <c r="AB25" i="23" s="1"/>
  <c r="AE25" i="21"/>
  <c r="AE25" i="23" s="1"/>
  <c r="AH25" i="21"/>
  <c r="AH25" i="23" s="1"/>
  <c r="AP25" i="21"/>
  <c r="AP25" i="23" s="1"/>
  <c r="AS25" i="21"/>
  <c r="AS25" i="23" s="1"/>
  <c r="AW25" i="21"/>
  <c r="AW25" i="23" s="1"/>
  <c r="AZ25" i="21"/>
  <c r="AZ25" i="23" s="1"/>
  <c r="BD25" i="21"/>
  <c r="BD25" i="23" s="1"/>
  <c r="BH25" i="21"/>
  <c r="BH25" i="23" s="1"/>
  <c r="BJ25" i="21"/>
  <c r="BJ25" i="23" s="1"/>
  <c r="BN25" i="21"/>
  <c r="BN25" i="23" s="1"/>
  <c r="BQ25" i="21"/>
  <c r="BQ25" i="23" s="1"/>
  <c r="BU25" i="21"/>
  <c r="BU25" i="23" s="1"/>
  <c r="BX25" i="21"/>
  <c r="BX25" i="23" s="1"/>
  <c r="CA25" i="21"/>
  <c r="CA25" i="23" s="1"/>
  <c r="CE25" i="21"/>
  <c r="CE25" i="23" s="1"/>
  <c r="CG25" i="21"/>
  <c r="CG25" i="23" s="1"/>
  <c r="CJ25" i="21"/>
  <c r="CJ25" i="23" s="1"/>
  <c r="CL25" i="21"/>
  <c r="CL25" i="23" s="1"/>
  <c r="CM25" i="21"/>
  <c r="CM25" i="23" s="1"/>
  <c r="F26" i="21"/>
  <c r="F26" i="23" s="1"/>
  <c r="K26" i="21"/>
  <c r="K26" i="23" s="1"/>
  <c r="O26" i="21"/>
  <c r="O26" i="23" s="1"/>
  <c r="T26" i="21"/>
  <c r="T26" i="23" s="1"/>
  <c r="V26" i="21"/>
  <c r="V26" i="23" s="1"/>
  <c r="Z26" i="21"/>
  <c r="Z26" i="23" s="1"/>
  <c r="AB26" i="21"/>
  <c r="AB26" i="23" s="1"/>
  <c r="AE26" i="21"/>
  <c r="AE26" i="23" s="1"/>
  <c r="AI26" i="21"/>
  <c r="AI26" i="23" s="1"/>
  <c r="AM26" i="21"/>
  <c r="AM26" i="23" s="1"/>
  <c r="AO26" i="21"/>
  <c r="AO26" i="23" s="1"/>
  <c r="AR26" i="21"/>
  <c r="AR26" i="23" s="1"/>
  <c r="AV26" i="21"/>
  <c r="AV26" i="23" s="1"/>
  <c r="AY26" i="21"/>
  <c r="AY26" i="23" s="1"/>
  <c r="BA26" i="21"/>
  <c r="BA26" i="23" s="1"/>
  <c r="BE26" i="21"/>
  <c r="BE26" i="23" s="1"/>
  <c r="BH26" i="21"/>
  <c r="BH26" i="23" s="1"/>
  <c r="BK26" i="21"/>
  <c r="BK26" i="23" s="1"/>
  <c r="BN26" i="21"/>
  <c r="BN26" i="23" s="1"/>
  <c r="BP26" i="21"/>
  <c r="BP26" i="23" s="1"/>
  <c r="BV26" i="21"/>
  <c r="BV26" i="23" s="1"/>
  <c r="BY26" i="21"/>
  <c r="BY26" i="23" s="1"/>
  <c r="CB26" i="21"/>
  <c r="CB26" i="23" s="1"/>
  <c r="CE26" i="21"/>
  <c r="CE26" i="23" s="1"/>
  <c r="CJ26" i="21"/>
  <c r="CJ26" i="23" s="1"/>
  <c r="CN26" i="21"/>
  <c r="CN26" i="23" s="1"/>
  <c r="G27" i="21"/>
  <c r="G27" i="23" s="1"/>
  <c r="J27" i="21"/>
  <c r="J27" i="23" s="1"/>
  <c r="N27" i="21"/>
  <c r="N27" i="23" s="1"/>
  <c r="R27" i="21"/>
  <c r="R27" i="23" s="1"/>
  <c r="U27" i="21"/>
  <c r="U27" i="23" s="1"/>
  <c r="AA27" i="21"/>
  <c r="AA27" i="23" s="1"/>
  <c r="AC27" i="21"/>
  <c r="AC27" i="23" s="1"/>
  <c r="AG27" i="21"/>
  <c r="AG27" i="23" s="1"/>
  <c r="AQ27" i="21"/>
  <c r="AQ27" i="23" s="1"/>
  <c r="AU27" i="21"/>
  <c r="AU27" i="23" s="1"/>
  <c r="AX27" i="21"/>
  <c r="AX27" i="23" s="1"/>
  <c r="AZ27" i="21"/>
  <c r="AZ27" i="23" s="1"/>
  <c r="BC27" i="21"/>
  <c r="BC27" i="23" s="1"/>
  <c r="BE27" i="21"/>
  <c r="BE27" i="23" s="1"/>
  <c r="BG27" i="21"/>
  <c r="BG27" i="23" s="1"/>
  <c r="BL27" i="21"/>
  <c r="BL27" i="23" s="1"/>
  <c r="BO27" i="21"/>
  <c r="BO27" i="23" s="1"/>
  <c r="BR27" i="21"/>
  <c r="BR27" i="23" s="1"/>
  <c r="BV27" i="21"/>
  <c r="BV27" i="23" s="1"/>
  <c r="BY27" i="21"/>
  <c r="BY27" i="23" s="1"/>
  <c r="CB27" i="21"/>
  <c r="CB27" i="23" s="1"/>
  <c r="CE27" i="21"/>
  <c r="CE27" i="23" s="1"/>
  <c r="CH27" i="21"/>
  <c r="CH27" i="23" s="1"/>
  <c r="CJ27" i="21"/>
  <c r="CJ27" i="23" s="1"/>
  <c r="CL27" i="21"/>
  <c r="CL27" i="23" s="1"/>
  <c r="CO27" i="21"/>
  <c r="CO27" i="23" s="1"/>
  <c r="F28" i="21"/>
  <c r="F28" i="23" s="1"/>
  <c r="I28" i="21"/>
  <c r="I28" i="23" s="1"/>
  <c r="N28" i="21"/>
  <c r="N28" i="23" s="1"/>
  <c r="R28" i="21"/>
  <c r="R28" i="23" s="1"/>
  <c r="Y28" i="21"/>
  <c r="Y28" i="23" s="1"/>
  <c r="AE28" i="21"/>
  <c r="AE28" i="23" s="1"/>
  <c r="AC55" i="21"/>
  <c r="AC55" i="23" s="1"/>
  <c r="AF55" i="21"/>
  <c r="AF55" i="23" s="1"/>
  <c r="AO55" i="21"/>
  <c r="AO55" i="23" s="1"/>
  <c r="AQ55" i="21"/>
  <c r="AQ55" i="23" s="1"/>
  <c r="AS55" i="21"/>
  <c r="AS55" i="23" s="1"/>
  <c r="AU55" i="21"/>
  <c r="AU55" i="23" s="1"/>
  <c r="AW55" i="21"/>
  <c r="AW55" i="23" s="1"/>
  <c r="AZ55" i="21"/>
  <c r="AZ55" i="23" s="1"/>
  <c r="BA55" i="21"/>
  <c r="BA55" i="23" s="1"/>
  <c r="BC55" i="21"/>
  <c r="BC55" i="23" s="1"/>
  <c r="BE55" i="21"/>
  <c r="BE55" i="23" s="1"/>
  <c r="BG55" i="21"/>
  <c r="BG55" i="23" s="1"/>
  <c r="BI55" i="21"/>
  <c r="BI55" i="23" s="1"/>
  <c r="BK55" i="21"/>
  <c r="BK55" i="23" s="1"/>
  <c r="BM55" i="21"/>
  <c r="BM55" i="23" s="1"/>
  <c r="BN55" i="21"/>
  <c r="BN55" i="23" s="1"/>
  <c r="BP55" i="21"/>
  <c r="BP55" i="23" s="1"/>
  <c r="BT55" i="21"/>
  <c r="BT55" i="23" s="1"/>
  <c r="BX55" i="21"/>
  <c r="BX55" i="23" s="1"/>
  <c r="CB55" i="21"/>
  <c r="CB55" i="23" s="1"/>
  <c r="CD55" i="21"/>
  <c r="CD55" i="23" s="1"/>
  <c r="CJ55" i="21"/>
  <c r="CJ55" i="23" s="1"/>
  <c r="CL55" i="21"/>
  <c r="CL55" i="23" s="1"/>
  <c r="CO55" i="21"/>
  <c r="CO55" i="23" s="1"/>
  <c r="F56" i="21"/>
  <c r="F56" i="23" s="1"/>
  <c r="J56" i="21"/>
  <c r="J56" i="23" s="1"/>
  <c r="N56" i="21"/>
  <c r="N56" i="23" s="1"/>
  <c r="P56" i="21"/>
  <c r="P56" i="23" s="1"/>
  <c r="Q56" i="21"/>
  <c r="Q56" i="23" s="1"/>
  <c r="S56" i="21"/>
  <c r="S56" i="23" s="1"/>
  <c r="V56" i="21"/>
  <c r="V56" i="23" s="1"/>
  <c r="X56" i="21"/>
  <c r="X56" i="23" s="1"/>
  <c r="Y56" i="21"/>
  <c r="Y56" i="23" s="1"/>
  <c r="AA56" i="21"/>
  <c r="AA56" i="23" s="1"/>
  <c r="AD56" i="21"/>
  <c r="AD56" i="23" s="1"/>
  <c r="AF56" i="21"/>
  <c r="AF56" i="23" s="1"/>
  <c r="AG56" i="21"/>
  <c r="AG56" i="23" s="1"/>
  <c r="AI56" i="21"/>
  <c r="AI56" i="23" s="1"/>
  <c r="AM56" i="21"/>
  <c r="AM56" i="23" s="1"/>
  <c r="AP56" i="21"/>
  <c r="AP56" i="23" s="1"/>
  <c r="AR56" i="21"/>
  <c r="AR56" i="23" s="1"/>
  <c r="AT56" i="21"/>
  <c r="AT56" i="23" s="1"/>
  <c r="AV56" i="21"/>
  <c r="AV56" i="23" s="1"/>
  <c r="AX56" i="21"/>
  <c r="AX56" i="23" s="1"/>
  <c r="BC56" i="21"/>
  <c r="BC56" i="23" s="1"/>
  <c r="BE56" i="21"/>
  <c r="BE56" i="23" s="1"/>
  <c r="BG56" i="21"/>
  <c r="BG56" i="23" s="1"/>
  <c r="BL56" i="21"/>
  <c r="BL56" i="23" s="1"/>
  <c r="BM56" i="21"/>
  <c r="BM56" i="23" s="1"/>
  <c r="BO56" i="21"/>
  <c r="BO56" i="23" s="1"/>
  <c r="BS56" i="21"/>
  <c r="BS56" i="23" s="1"/>
  <c r="BV56" i="21"/>
  <c r="BV56" i="23" s="1"/>
  <c r="BX56" i="21"/>
  <c r="BX56" i="23" s="1"/>
  <c r="CA56" i="21"/>
  <c r="CA56" i="23" s="1"/>
  <c r="CC56" i="21"/>
  <c r="CC56" i="23" s="1"/>
  <c r="CE56" i="21"/>
  <c r="CE56" i="23" s="1"/>
  <c r="CI56" i="21"/>
  <c r="CI56" i="23" s="1"/>
  <c r="CK56" i="21"/>
  <c r="CK56" i="23" s="1"/>
  <c r="CN56" i="21"/>
  <c r="CN56" i="23" s="1"/>
  <c r="CP56" i="21"/>
  <c r="CP56" i="23" s="1"/>
  <c r="H57" i="21"/>
  <c r="H57" i="23" s="1"/>
  <c r="K57" i="21"/>
  <c r="K57" i="23" s="1"/>
  <c r="AD57" i="21"/>
  <c r="AD57" i="23" s="1"/>
  <c r="AF57" i="21"/>
  <c r="AF57" i="23" s="1"/>
  <c r="AH57" i="21"/>
  <c r="AH57" i="23" s="1"/>
  <c r="AL57" i="21"/>
  <c r="AL57" i="23" s="1"/>
  <c r="AP57" i="21"/>
  <c r="AP57" i="23" s="1"/>
  <c r="AS57" i="21"/>
  <c r="AS57" i="23" s="1"/>
  <c r="AU57" i="21"/>
  <c r="AU57" i="23" s="1"/>
  <c r="AV57" i="21"/>
  <c r="AV57" i="23" s="1"/>
  <c r="AX57" i="21"/>
  <c r="AX57" i="23" s="1"/>
  <c r="BD57" i="21"/>
  <c r="BD57" i="23" s="1"/>
  <c r="BF57" i="21"/>
  <c r="BF57" i="23" s="1"/>
  <c r="BK57" i="21"/>
  <c r="BK57" i="23" s="1"/>
  <c r="BL57" i="21"/>
  <c r="BL57" i="23" s="1"/>
  <c r="BN57" i="21"/>
  <c r="BN57" i="23" s="1"/>
  <c r="BQ57" i="21"/>
  <c r="BQ57" i="23" s="1"/>
  <c r="BS57" i="21"/>
  <c r="BS57" i="23" s="1"/>
  <c r="BT57" i="21"/>
  <c r="BT57" i="23" s="1"/>
  <c r="BV57" i="21"/>
  <c r="BV57" i="23" s="1"/>
  <c r="BY57" i="21"/>
  <c r="BY57" i="23" s="1"/>
  <c r="CC57" i="21"/>
  <c r="CC57" i="23" s="1"/>
  <c r="CG57" i="21"/>
  <c r="CG57" i="23" s="1"/>
  <c r="CI57" i="21"/>
  <c r="CI57" i="23" s="1"/>
  <c r="CJ57" i="21"/>
  <c r="CJ57" i="23" s="1"/>
  <c r="CL57" i="21"/>
  <c r="CL57" i="23" s="1"/>
  <c r="CM57" i="21"/>
  <c r="CM57" i="23" s="1"/>
  <c r="CN57" i="21"/>
  <c r="CN57" i="23" s="1"/>
  <c r="CP57" i="21"/>
  <c r="CP57" i="23" s="1"/>
  <c r="F58" i="21"/>
  <c r="F58" i="23" s="1"/>
  <c r="H58" i="21"/>
  <c r="H58" i="23" s="1"/>
  <c r="J58" i="21"/>
  <c r="J58" i="23" s="1"/>
  <c r="M58" i="21"/>
  <c r="M58" i="23" s="1"/>
  <c r="O58" i="21"/>
  <c r="O58" i="23" s="1"/>
  <c r="V58" i="21"/>
  <c r="V58" i="23" s="1"/>
  <c r="X58" i="21"/>
  <c r="X58" i="23" s="1"/>
  <c r="Y58" i="21"/>
  <c r="Y58" i="23" s="1"/>
  <c r="AC58" i="21"/>
  <c r="AC58" i="23" s="1"/>
  <c r="AF58" i="21"/>
  <c r="AF58" i="23" s="1"/>
  <c r="AH58" i="21"/>
  <c r="AH58" i="23" s="1"/>
  <c r="AK58" i="21"/>
  <c r="AK58" i="23" s="1"/>
  <c r="AO58" i="21"/>
  <c r="AO58" i="23" s="1"/>
  <c r="AQ58" i="21"/>
  <c r="AQ58" i="23" s="1"/>
  <c r="AV58" i="21"/>
  <c r="AV58" i="23" s="1"/>
  <c r="AX58" i="21"/>
  <c r="AX58" i="23" s="1"/>
  <c r="BA58" i="21"/>
  <c r="BA58" i="23" s="1"/>
  <c r="BD58" i="21"/>
  <c r="BD58" i="23" s="1"/>
  <c r="BF58" i="21"/>
  <c r="BF58" i="23" s="1"/>
  <c r="BI58" i="21"/>
  <c r="BI58" i="23" s="1"/>
  <c r="BK58" i="21"/>
  <c r="BK58" i="23" s="1"/>
  <c r="BN58" i="21"/>
  <c r="BN58" i="23" s="1"/>
  <c r="BQ58" i="21"/>
  <c r="BQ58" i="23" s="1"/>
  <c r="BY58" i="21"/>
  <c r="BY58" i="23" s="1"/>
  <c r="CA58" i="21"/>
  <c r="CA58" i="23" s="1"/>
  <c r="CC58" i="21"/>
  <c r="CC58" i="23" s="1"/>
  <c r="CE58" i="21"/>
  <c r="CE58" i="23" s="1"/>
  <c r="CG58" i="21"/>
  <c r="CG58" i="23" s="1"/>
  <c r="CI58" i="21"/>
  <c r="CI58" i="23" s="1"/>
  <c r="CK58" i="21"/>
  <c r="CK58" i="23" s="1"/>
  <c r="CN58" i="21"/>
  <c r="CN58" i="23" s="1"/>
  <c r="CO58" i="21"/>
  <c r="CO58" i="23" s="1"/>
  <c r="B59" i="21"/>
  <c r="B59" i="23" s="1"/>
  <c r="G59" i="21"/>
  <c r="G59" i="23" s="1"/>
  <c r="J59" i="21"/>
  <c r="J59" i="23" s="1"/>
  <c r="L59" i="21"/>
  <c r="L59" i="23" s="1"/>
  <c r="N59" i="21"/>
  <c r="N59" i="23" s="1"/>
  <c r="P59" i="21"/>
  <c r="P59" i="23" s="1"/>
  <c r="S59" i="21"/>
  <c r="S59" i="23" s="1"/>
  <c r="U59" i="21"/>
  <c r="U59" i="23" s="1"/>
  <c r="V59" i="21"/>
  <c r="V59" i="23" s="1"/>
  <c r="X59" i="21"/>
  <c r="X59" i="23" s="1"/>
  <c r="AA59" i="21"/>
  <c r="AA59" i="23" s="1"/>
  <c r="AC59" i="21"/>
  <c r="AC59" i="23" s="1"/>
  <c r="AD59" i="21"/>
  <c r="AD59" i="23" s="1"/>
  <c r="AF59" i="21"/>
  <c r="AF59" i="23" s="1"/>
  <c r="AI59" i="21"/>
  <c r="AI59" i="23" s="1"/>
  <c r="AK59" i="21"/>
  <c r="AK59" i="23" s="1"/>
  <c r="AL59" i="21"/>
  <c r="AL59" i="23" s="1"/>
  <c r="AQ59" i="21"/>
  <c r="AQ59" i="23" s="1"/>
  <c r="AS59" i="21"/>
  <c r="AS59" i="23" s="1"/>
  <c r="AT59" i="21"/>
  <c r="AT59" i="23" s="1"/>
  <c r="AV59" i="21"/>
  <c r="AV59" i="23" s="1"/>
  <c r="AY59" i="21"/>
  <c r="AY59" i="23" s="1"/>
  <c r="BA59" i="21"/>
  <c r="BA59" i="23" s="1"/>
  <c r="BB59" i="21"/>
  <c r="BB59" i="23" s="1"/>
  <c r="BD59" i="21"/>
  <c r="BD59" i="23" s="1"/>
  <c r="BG59" i="21"/>
  <c r="BG59" i="23" s="1"/>
  <c r="BI59" i="21"/>
  <c r="BI59" i="23" s="1"/>
  <c r="BJ59" i="21"/>
  <c r="BJ59" i="23" s="1"/>
  <c r="BL59" i="21"/>
  <c r="BL59" i="23" s="1"/>
  <c r="BO59" i="21"/>
  <c r="BO59" i="23" s="1"/>
  <c r="BQ59" i="21"/>
  <c r="BQ59" i="23" s="1"/>
  <c r="BS59" i="21"/>
  <c r="BS59" i="23" s="1"/>
  <c r="BU59" i="21"/>
  <c r="BU59" i="23" s="1"/>
  <c r="BV59" i="21"/>
  <c r="BV59" i="23" s="1"/>
  <c r="BX59" i="21"/>
  <c r="BX59" i="23" s="1"/>
  <c r="CA59" i="21"/>
  <c r="CA59" i="23" s="1"/>
  <c r="CC59" i="21"/>
  <c r="CC59" i="23" s="1"/>
  <c r="CE59" i="21"/>
  <c r="CE59" i="23" s="1"/>
  <c r="CG59" i="21"/>
  <c r="CG59" i="23" s="1"/>
  <c r="CI59" i="21"/>
  <c r="CI59" i="23" s="1"/>
  <c r="CK59" i="21"/>
  <c r="CK59" i="23" s="1"/>
  <c r="CM59" i="21"/>
  <c r="CM59" i="23" s="1"/>
  <c r="CO59" i="21"/>
  <c r="CO59" i="23" s="1"/>
  <c r="N60" i="21"/>
  <c r="N60" i="23" s="1"/>
  <c r="O60" i="21"/>
  <c r="O60" i="23" s="1"/>
  <c r="Q60" i="21"/>
  <c r="Q60" i="23" s="1"/>
  <c r="S60" i="21"/>
  <c r="S60" i="23" s="1"/>
  <c r="U60" i="21"/>
  <c r="U60" i="23" s="1"/>
  <c r="W60" i="21"/>
  <c r="W60" i="23" s="1"/>
  <c r="Y60" i="21"/>
  <c r="Y60" i="23" s="1"/>
  <c r="AA60" i="21"/>
  <c r="AA60" i="23" s="1"/>
  <c r="AD60" i="21"/>
  <c r="AD60" i="23" s="1"/>
  <c r="AF60" i="21"/>
  <c r="AF60" i="23" s="1"/>
  <c r="AG60" i="21"/>
  <c r="AG60" i="23" s="1"/>
  <c r="AI60" i="21"/>
  <c r="AI60" i="23" s="1"/>
  <c r="AL60" i="21"/>
  <c r="AL60" i="23" s="1"/>
  <c r="AP60" i="21"/>
  <c r="AP60" i="23" s="1"/>
  <c r="AR60" i="21"/>
  <c r="AR60" i="23" s="1"/>
  <c r="AT60" i="21"/>
  <c r="AT60" i="23" s="1"/>
  <c r="AV60" i="21"/>
  <c r="AV60" i="23" s="1"/>
  <c r="AX60" i="21"/>
  <c r="AX60" i="23" s="1"/>
  <c r="AZ60" i="21"/>
  <c r="AZ60" i="23" s="1"/>
  <c r="BA60" i="21"/>
  <c r="BA60" i="23" s="1"/>
  <c r="BC60" i="21"/>
  <c r="BC60" i="23" s="1"/>
  <c r="BF60" i="21"/>
  <c r="BF60" i="23" s="1"/>
  <c r="BH60" i="21"/>
  <c r="BH60" i="23" s="1"/>
  <c r="BJ60" i="21"/>
  <c r="BJ60" i="23" s="1"/>
  <c r="BL60" i="21"/>
  <c r="BL60" i="23" s="1"/>
  <c r="BM60" i="21"/>
  <c r="BM60" i="23" s="1"/>
  <c r="BO60" i="21"/>
  <c r="BO60" i="23" s="1"/>
  <c r="BR60" i="21"/>
  <c r="BR60" i="23" s="1"/>
  <c r="BT60" i="21"/>
  <c r="BT60" i="23" s="1"/>
  <c r="BU60" i="21"/>
  <c r="BU60" i="23" s="1"/>
  <c r="BW60" i="21"/>
  <c r="BW60" i="23" s="1"/>
  <c r="W61" i="21"/>
  <c r="W61" i="23" s="1"/>
  <c r="AB61" i="21"/>
  <c r="AB61" i="23" s="1"/>
  <c r="AG61" i="21"/>
  <c r="AG61" i="23" s="1"/>
  <c r="AI61" i="21"/>
  <c r="AI61" i="23" s="1"/>
  <c r="AL61" i="21"/>
  <c r="AL61" i="23" s="1"/>
  <c r="AQ61" i="21"/>
  <c r="AQ61" i="23" s="1"/>
  <c r="AU61" i="21"/>
  <c r="AU61" i="23" s="1"/>
  <c r="AY61" i="21"/>
  <c r="AY61" i="23" s="1"/>
  <c r="BA61" i="21"/>
  <c r="BA61" i="23" s="1"/>
  <c r="BC61" i="21"/>
  <c r="BC61" i="23" s="1"/>
  <c r="BD61" i="21"/>
  <c r="BD61" i="23" s="1"/>
  <c r="BJ61" i="21"/>
  <c r="BJ61" i="23" s="1"/>
  <c r="BO61" i="21"/>
  <c r="BO61" i="23" s="1"/>
  <c r="BP61" i="21"/>
  <c r="BP61" i="23" s="1"/>
  <c r="BU61" i="21"/>
  <c r="BU61" i="23" s="1"/>
  <c r="BY61" i="21"/>
  <c r="BY61" i="23" s="1"/>
  <c r="CD61" i="21"/>
  <c r="CD61" i="23" s="1"/>
  <c r="CJ61" i="21"/>
  <c r="CJ61" i="23" s="1"/>
  <c r="CP61" i="21"/>
  <c r="CP61" i="23" s="1"/>
  <c r="B62" i="21"/>
  <c r="B62" i="23" s="1"/>
  <c r="AF62" i="21"/>
  <c r="AF62" i="23" s="1"/>
  <c r="AK62" i="21"/>
  <c r="AK62" i="23" s="1"/>
  <c r="AP62" i="21"/>
  <c r="AP62" i="23" s="1"/>
  <c r="AR62" i="21"/>
  <c r="AR62" i="23" s="1"/>
  <c r="AV62" i="21"/>
  <c r="AV62" i="23" s="1"/>
  <c r="AX62" i="21"/>
  <c r="AX62" i="23" s="1"/>
  <c r="AM66" i="21"/>
  <c r="AM66" i="23" s="1"/>
  <c r="AP66" i="21"/>
  <c r="AP66" i="23" s="1"/>
  <c r="AU66" i="21"/>
  <c r="AU66" i="23" s="1"/>
  <c r="BA66" i="21"/>
  <c r="BA66" i="23" s="1"/>
  <c r="BC66" i="21"/>
  <c r="BC66" i="23" s="1"/>
  <c r="BI66" i="21"/>
  <c r="BI66" i="23" s="1"/>
  <c r="BR66" i="21"/>
  <c r="BR66" i="23" s="1"/>
  <c r="BX66" i="21"/>
  <c r="BX66" i="23" s="1"/>
  <c r="CA66" i="21"/>
  <c r="CA66" i="23" s="1"/>
  <c r="CL66" i="21"/>
  <c r="CL66" i="23" s="1"/>
  <c r="CN66" i="21"/>
  <c r="CN66" i="23" s="1"/>
  <c r="AU67" i="21"/>
  <c r="AU67" i="23" s="1"/>
  <c r="BC67" i="21"/>
  <c r="BC67" i="23" s="1"/>
  <c r="BE67" i="21"/>
  <c r="BE67" i="23" s="1"/>
  <c r="BI67" i="21"/>
  <c r="BI67" i="23" s="1"/>
  <c r="CC67" i="21"/>
  <c r="CC67" i="23" s="1"/>
  <c r="BH68" i="21"/>
  <c r="BH68" i="23" s="1"/>
  <c r="BU68" i="21"/>
  <c r="BU68" i="23" s="1"/>
  <c r="BW68" i="21"/>
  <c r="BW68" i="23" s="1"/>
  <c r="BX68" i="21"/>
  <c r="BX68" i="23" s="1"/>
  <c r="CD68" i="21"/>
  <c r="CD68" i="23" s="1"/>
  <c r="CF68" i="21"/>
  <c r="CF68" i="23" s="1"/>
  <c r="CG68" i="21"/>
  <c r="CG68" i="23" s="1"/>
  <c r="CJ68" i="21"/>
  <c r="CJ68" i="23" s="1"/>
  <c r="CO68" i="21"/>
  <c r="CO68" i="23" s="1"/>
  <c r="CC69" i="21"/>
  <c r="CC69" i="23" s="1"/>
  <c r="CE69" i="21"/>
  <c r="CE69" i="23" s="1"/>
  <c r="CK69" i="21"/>
  <c r="CK69" i="23" s="1"/>
  <c r="CP69" i="21"/>
  <c r="CP69" i="23" s="1"/>
  <c r="CN70" i="21"/>
  <c r="CN70" i="23" s="1"/>
  <c r="CO70" i="21"/>
  <c r="CO70" i="23" s="1"/>
  <c r="BB62" i="21"/>
  <c r="BB62" i="23" s="1"/>
  <c r="BD62" i="21"/>
  <c r="BD62" i="23" s="1"/>
  <c r="BF62" i="21"/>
  <c r="BF62" i="23" s="1"/>
  <c r="BK62" i="21"/>
  <c r="BK62" i="23" s="1"/>
  <c r="BS62" i="21"/>
  <c r="BS62" i="23" s="1"/>
  <c r="BW62" i="21"/>
  <c r="BW62" i="23" s="1"/>
  <c r="BY62" i="21"/>
  <c r="BY62" i="23" s="1"/>
  <c r="CE62" i="21"/>
  <c r="CE62" i="23" s="1"/>
  <c r="CG62" i="21"/>
  <c r="CG62" i="23" s="1"/>
  <c r="CL62" i="21"/>
  <c r="CL62" i="23" s="1"/>
  <c r="CN62" i="21"/>
  <c r="CN62" i="23" s="1"/>
  <c r="CO62" i="21"/>
  <c r="CO62" i="23" s="1"/>
  <c r="F63" i="21"/>
  <c r="F63" i="23" s="1"/>
  <c r="I63" i="21"/>
  <c r="I63" i="23" s="1"/>
  <c r="J63" i="21"/>
  <c r="J63" i="23" s="1"/>
  <c r="K63" i="21"/>
  <c r="K63" i="23" s="1"/>
  <c r="P63" i="21"/>
  <c r="P63" i="23" s="1"/>
  <c r="U63" i="21"/>
  <c r="U63" i="23" s="1"/>
  <c r="Y63" i="21"/>
  <c r="Y63" i="23" s="1"/>
  <c r="AA63" i="21"/>
  <c r="AA63" i="23" s="1"/>
  <c r="AB63" i="21"/>
  <c r="AB63" i="23" s="1"/>
  <c r="AF63" i="21"/>
  <c r="AF63" i="23" s="1"/>
  <c r="AI63" i="21"/>
  <c r="AI63" i="23" s="1"/>
  <c r="AK63" i="21"/>
  <c r="AK63" i="23" s="1"/>
  <c r="AR63" i="21"/>
  <c r="AR63" i="23" s="1"/>
  <c r="AT63" i="21"/>
  <c r="AT63" i="23" s="1"/>
  <c r="AY63" i="21"/>
  <c r="AY63" i="23" s="1"/>
  <c r="BB63" i="21"/>
  <c r="BB63" i="23" s="1"/>
  <c r="BD63" i="21"/>
  <c r="BD63" i="23" s="1"/>
  <c r="BF63" i="21"/>
  <c r="BF63" i="23" s="1"/>
  <c r="BI63" i="21"/>
  <c r="BI63" i="23" s="1"/>
  <c r="BL63" i="21"/>
  <c r="BL63" i="23" s="1"/>
  <c r="BN63" i="21"/>
  <c r="BN63" i="23" s="1"/>
  <c r="BS63" i="21"/>
  <c r="BS63" i="23" s="1"/>
  <c r="BU63" i="21"/>
  <c r="BU63" i="23" s="1"/>
  <c r="BY63" i="21"/>
  <c r="BY63" i="23" s="1"/>
  <c r="CE63" i="21"/>
  <c r="CE63" i="23" s="1"/>
  <c r="CJ63" i="21"/>
  <c r="CJ63" i="23" s="1"/>
  <c r="CO63" i="21"/>
  <c r="CO63" i="23" s="1"/>
  <c r="B64" i="21"/>
  <c r="B64" i="23" s="1"/>
  <c r="H64" i="21"/>
  <c r="H64" i="23" s="1"/>
  <c r="I64" i="21"/>
  <c r="I64" i="23" s="1"/>
  <c r="P64" i="21"/>
  <c r="P64" i="23" s="1"/>
  <c r="X64" i="21"/>
  <c r="X64" i="23" s="1"/>
  <c r="Y64" i="21"/>
  <c r="Y64" i="23" s="1"/>
  <c r="AB64" i="21"/>
  <c r="AB64" i="23" s="1"/>
  <c r="AE64" i="21"/>
  <c r="AE64" i="23" s="1"/>
  <c r="AK64" i="21"/>
  <c r="AK64" i="23" s="1"/>
  <c r="AM64" i="21"/>
  <c r="AM64" i="23" s="1"/>
  <c r="AO64" i="21"/>
  <c r="AO64" i="23" s="1"/>
  <c r="AR64" i="21"/>
  <c r="AR64" i="23" s="1"/>
  <c r="AV64" i="21"/>
  <c r="AV64" i="23" s="1"/>
  <c r="AW64" i="21"/>
  <c r="AW64" i="23" s="1"/>
  <c r="BD64" i="21"/>
  <c r="BD64" i="23" s="1"/>
  <c r="BE64" i="21"/>
  <c r="BE64" i="23" s="1"/>
  <c r="BG64" i="21"/>
  <c r="BG64" i="23" s="1"/>
  <c r="BO64" i="21"/>
  <c r="BO64" i="23" s="1"/>
  <c r="BU64" i="21"/>
  <c r="BU64" i="23" s="1"/>
  <c r="CB64" i="21"/>
  <c r="CB64" i="23" s="1"/>
  <c r="CC64" i="21"/>
  <c r="CC64" i="23" s="1"/>
  <c r="CH64" i="21"/>
  <c r="CH64" i="23" s="1"/>
  <c r="CJ64" i="21"/>
  <c r="CJ64" i="23" s="1"/>
  <c r="CK64" i="21"/>
  <c r="CK64" i="23" s="1"/>
  <c r="CO64" i="21"/>
  <c r="CO64" i="23" s="1"/>
  <c r="Q65" i="21"/>
  <c r="Q65" i="23" s="1"/>
  <c r="T65" i="21"/>
  <c r="T65" i="23" s="1"/>
  <c r="V65" i="21"/>
  <c r="V65" i="23" s="1"/>
  <c r="Y65" i="21"/>
  <c r="Y65" i="23" s="1"/>
  <c r="AE65" i="21"/>
  <c r="AE65" i="23" s="1"/>
  <c r="AI65" i="21"/>
  <c r="AI65" i="23" s="1"/>
  <c r="AS65" i="21"/>
  <c r="AS65" i="23" s="1"/>
  <c r="AV65" i="21"/>
  <c r="AV65" i="23" s="1"/>
  <c r="AX65" i="21"/>
  <c r="AX65" i="23" s="1"/>
  <c r="BB65" i="21"/>
  <c r="BB65" i="23" s="1"/>
  <c r="BF65" i="21"/>
  <c r="BF65" i="23" s="1"/>
  <c r="BI65" i="21"/>
  <c r="BI65" i="23" s="1"/>
  <c r="BK65" i="21"/>
  <c r="BK65" i="23" s="1"/>
  <c r="BM65" i="21"/>
  <c r="BM65" i="23" s="1"/>
  <c r="BN65" i="21"/>
  <c r="BN65" i="23" s="1"/>
  <c r="BR65" i="21"/>
  <c r="BR65" i="23" s="1"/>
  <c r="BX65" i="21"/>
  <c r="BX65" i="23" s="1"/>
  <c r="CC65" i="21"/>
  <c r="CC65" i="23" s="1"/>
  <c r="CH65" i="21"/>
  <c r="CH65" i="23" s="1"/>
  <c r="CJ65" i="21"/>
  <c r="CJ65" i="23" s="1"/>
  <c r="CK65" i="21"/>
  <c r="CK65" i="23" s="1"/>
  <c r="CO65" i="21"/>
  <c r="CO65" i="23" s="1"/>
  <c r="AL66" i="21"/>
  <c r="AL66" i="23" s="1"/>
  <c r="AT66" i="21"/>
  <c r="AT66" i="23" s="1"/>
  <c r="BF66" i="21"/>
  <c r="BF66" i="23" s="1"/>
  <c r="BK66" i="21"/>
  <c r="BK66" i="23" s="1"/>
  <c r="CC66" i="21"/>
  <c r="CC66" i="23" s="1"/>
  <c r="BB67" i="21"/>
  <c r="BB67" i="23" s="1"/>
  <c r="BJ67" i="21"/>
  <c r="BJ67" i="23" s="1"/>
  <c r="CG67" i="21"/>
  <c r="CG67" i="23" s="1"/>
  <c r="B68" i="21"/>
  <c r="B68" i="23" s="1"/>
  <c r="B69" i="21"/>
  <c r="B69" i="23" s="1"/>
  <c r="BX69" i="21"/>
  <c r="BX69" i="23" s="1"/>
  <c r="CH69" i="21"/>
  <c r="CH69" i="23" s="1"/>
  <c r="BE76" i="21"/>
  <c r="BE76" i="23" s="1"/>
  <c r="BF76" i="21"/>
  <c r="BF76" i="23" s="1"/>
  <c r="BH76" i="21"/>
  <c r="BH76" i="23" s="1"/>
  <c r="BJ76" i="21"/>
  <c r="BJ76" i="23" s="1"/>
  <c r="BL76" i="21"/>
  <c r="BL76" i="23" s="1"/>
  <c r="BN76" i="21"/>
  <c r="BN76" i="23" s="1"/>
  <c r="BP76" i="21"/>
  <c r="BP76" i="23" s="1"/>
  <c r="BS76" i="21"/>
  <c r="BS76" i="23" s="1"/>
  <c r="BT76" i="21"/>
  <c r="BT76" i="23" s="1"/>
  <c r="BW76" i="21"/>
  <c r="BW76" i="23" s="1"/>
  <c r="BX76" i="21"/>
  <c r="BX76" i="23" s="1"/>
  <c r="CA76" i="21"/>
  <c r="CA76" i="23" s="1"/>
  <c r="CD76" i="21"/>
  <c r="CD76" i="23" s="1"/>
  <c r="CF76" i="21"/>
  <c r="CF76" i="23" s="1"/>
  <c r="CK76" i="21"/>
  <c r="CK76" i="23" s="1"/>
  <c r="CM76" i="21"/>
  <c r="CM76" i="23" s="1"/>
  <c r="H77" i="21"/>
  <c r="H77" i="23" s="1"/>
  <c r="K77" i="21"/>
  <c r="K77" i="23" s="1"/>
  <c r="L77" i="21"/>
  <c r="L77" i="23" s="1"/>
  <c r="M77" i="21"/>
  <c r="M77" i="23" s="1"/>
  <c r="O77" i="21"/>
  <c r="O77" i="23" s="1"/>
  <c r="S77" i="21"/>
  <c r="S77" i="23" s="1"/>
  <c r="U77" i="21"/>
  <c r="U77" i="23" s="1"/>
  <c r="X77" i="21"/>
  <c r="X77" i="23" s="1"/>
  <c r="AC77" i="21"/>
  <c r="AC77" i="23" s="1"/>
  <c r="AG77" i="21"/>
  <c r="AG77" i="23" s="1"/>
  <c r="AI77" i="21"/>
  <c r="AI77" i="23" s="1"/>
  <c r="AL77" i="21"/>
  <c r="AL77" i="23" s="1"/>
  <c r="AP77" i="21"/>
  <c r="AP77" i="23" s="1"/>
  <c r="AT77" i="21"/>
  <c r="AT77" i="23" s="1"/>
  <c r="AW77" i="21"/>
  <c r="AW77" i="23" s="1"/>
  <c r="BA77" i="21"/>
  <c r="BA77" i="23" s="1"/>
  <c r="BC77" i="21"/>
  <c r="BC77" i="23" s="1"/>
  <c r="BL77" i="21"/>
  <c r="BL77" i="23" s="1"/>
  <c r="BO77" i="21"/>
  <c r="BO77" i="23" s="1"/>
  <c r="BQ77" i="21"/>
  <c r="BQ77" i="23" s="1"/>
  <c r="BU77" i="21"/>
  <c r="BU77" i="23" s="1"/>
  <c r="BY77" i="21"/>
  <c r="BY77" i="23" s="1"/>
  <c r="BZ77" i="21"/>
  <c r="BZ77" i="23" s="1"/>
  <c r="CD77" i="21"/>
  <c r="CD77" i="23" s="1"/>
  <c r="CF77" i="21"/>
  <c r="CF77" i="23" s="1"/>
  <c r="CH77" i="21"/>
  <c r="CH77" i="23" s="1"/>
  <c r="CK77" i="21"/>
  <c r="CK77" i="23" s="1"/>
  <c r="CP77" i="21"/>
  <c r="CP77" i="23" s="1"/>
  <c r="F78" i="21"/>
  <c r="F78" i="23" s="1"/>
  <c r="H78" i="21"/>
  <c r="H78" i="23" s="1"/>
  <c r="K78" i="21"/>
  <c r="K78" i="23" s="1"/>
  <c r="N78" i="21"/>
  <c r="N78" i="23" s="1"/>
  <c r="O78" i="21"/>
  <c r="O78" i="23" s="1"/>
  <c r="P78" i="21"/>
  <c r="P78" i="23" s="1"/>
  <c r="Q78" i="21"/>
  <c r="Q78" i="23" s="1"/>
  <c r="R78" i="21"/>
  <c r="R78" i="23" s="1"/>
  <c r="S78" i="21"/>
  <c r="S78" i="23" s="1"/>
  <c r="T78" i="21"/>
  <c r="T78" i="23" s="1"/>
  <c r="U78" i="21"/>
  <c r="U78" i="23" s="1"/>
  <c r="V78" i="21"/>
  <c r="V78" i="23" s="1"/>
  <c r="W78" i="21"/>
  <c r="W78" i="23" s="1"/>
  <c r="X78" i="21"/>
  <c r="X78" i="23" s="1"/>
  <c r="Y78" i="21"/>
  <c r="Y78" i="23" s="1"/>
  <c r="Z78" i="21"/>
  <c r="Z78" i="23" s="1"/>
  <c r="AA78" i="21"/>
  <c r="AA78" i="23" s="1"/>
  <c r="AB78" i="21"/>
  <c r="AB78" i="23" s="1"/>
  <c r="AC78" i="21"/>
  <c r="AC78" i="23" s="1"/>
  <c r="AD78" i="21"/>
  <c r="AD78" i="23" s="1"/>
  <c r="AE78" i="21"/>
  <c r="AE78" i="23" s="1"/>
  <c r="AF78" i="21"/>
  <c r="AF78" i="23" s="1"/>
  <c r="AG78" i="21"/>
  <c r="AG78" i="23" s="1"/>
  <c r="AH78" i="21"/>
  <c r="AH78" i="23" s="1"/>
  <c r="AI78" i="21"/>
  <c r="AI78" i="23" s="1"/>
  <c r="AK78" i="21"/>
  <c r="AK78" i="23" s="1"/>
  <c r="AL78" i="21"/>
  <c r="AL78" i="23" s="1"/>
  <c r="AM78" i="21"/>
  <c r="AM78" i="23" s="1"/>
  <c r="AO78" i="21"/>
  <c r="AO78" i="23" s="1"/>
  <c r="AP78" i="21"/>
  <c r="AP78" i="23" s="1"/>
  <c r="AQ78" i="21"/>
  <c r="AQ78" i="23" s="1"/>
  <c r="AR78" i="21"/>
  <c r="AR78" i="23" s="1"/>
  <c r="AS78" i="21"/>
  <c r="AS78" i="23" s="1"/>
  <c r="AT78" i="21"/>
  <c r="AT78" i="23" s="1"/>
  <c r="AU78" i="21"/>
  <c r="AU78" i="23" s="1"/>
  <c r="AV78" i="21"/>
  <c r="AV78" i="23" s="1"/>
  <c r="AW78" i="21"/>
  <c r="AW78" i="23" s="1"/>
  <c r="AX78" i="21"/>
  <c r="AX78" i="23" s="1"/>
  <c r="AY78" i="21"/>
  <c r="AY78" i="23" s="1"/>
  <c r="AZ78" i="21"/>
  <c r="AZ78" i="23" s="1"/>
  <c r="BA78" i="21"/>
  <c r="BA78" i="23" s="1"/>
  <c r="BB78" i="21"/>
  <c r="BB78" i="23" s="1"/>
  <c r="BC78" i="21"/>
  <c r="BC78" i="23" s="1"/>
  <c r="BD78" i="21"/>
  <c r="BD78" i="23" s="1"/>
  <c r="BE78" i="21"/>
  <c r="BE78" i="23" s="1"/>
  <c r="BF78" i="21"/>
  <c r="BF78" i="23" s="1"/>
  <c r="BG78" i="21"/>
  <c r="BG78" i="23" s="1"/>
  <c r="BH78" i="21"/>
  <c r="BH78" i="23" s="1"/>
  <c r="BI78" i="21"/>
  <c r="BI78" i="23" s="1"/>
  <c r="BJ78" i="21"/>
  <c r="BJ78" i="23" s="1"/>
  <c r="BK78" i="21"/>
  <c r="BK78" i="23" s="1"/>
  <c r="BL78" i="21"/>
  <c r="BL78" i="23" s="1"/>
  <c r="BM78" i="21"/>
  <c r="BM78" i="23" s="1"/>
  <c r="BN78" i="21"/>
  <c r="BN78" i="23" s="1"/>
  <c r="BO78" i="21"/>
  <c r="BO78" i="23" s="1"/>
  <c r="BP78" i="21"/>
  <c r="BP78" i="23" s="1"/>
  <c r="BQ78" i="21"/>
  <c r="BQ78" i="23" s="1"/>
  <c r="BR78" i="21"/>
  <c r="BR78" i="23" s="1"/>
  <c r="BS78" i="21"/>
  <c r="BS78" i="23" s="1"/>
  <c r="BT78" i="21"/>
  <c r="BT78" i="23" s="1"/>
  <c r="BU78" i="21"/>
  <c r="BU78" i="23" s="1"/>
  <c r="BV78" i="21"/>
  <c r="BV78" i="23" s="1"/>
  <c r="BW78" i="21"/>
  <c r="BW78" i="23" s="1"/>
  <c r="BX78" i="21"/>
  <c r="BX78" i="23" s="1"/>
  <c r="BY78" i="21"/>
  <c r="BY78" i="23" s="1"/>
  <c r="BZ78" i="21"/>
  <c r="BZ78" i="23" s="1"/>
  <c r="CA78" i="21"/>
  <c r="CA78" i="23" s="1"/>
  <c r="CB78" i="21"/>
  <c r="CB78" i="23" s="1"/>
  <c r="CC78" i="21"/>
  <c r="CC78" i="23" s="1"/>
  <c r="CD78" i="21"/>
  <c r="CD78" i="23" s="1"/>
  <c r="CE78" i="21"/>
  <c r="CE78" i="23" s="1"/>
  <c r="CF78" i="21"/>
  <c r="CF78" i="23" s="1"/>
  <c r="CG78" i="21"/>
  <c r="CG78" i="23" s="1"/>
  <c r="CH78" i="21"/>
  <c r="CH78" i="23" s="1"/>
  <c r="CI78" i="21"/>
  <c r="CI78" i="23" s="1"/>
  <c r="CJ78" i="21"/>
  <c r="CJ78" i="23" s="1"/>
  <c r="CK78" i="21"/>
  <c r="CK78" i="23" s="1"/>
  <c r="CL78" i="21"/>
  <c r="CL78" i="23" s="1"/>
  <c r="CM78" i="21"/>
  <c r="CM78" i="23" s="1"/>
  <c r="CN78" i="21"/>
  <c r="CN78" i="23" s="1"/>
  <c r="CO78" i="21"/>
  <c r="CO78" i="23" s="1"/>
  <c r="CP78" i="21"/>
  <c r="CP78" i="23" s="1"/>
  <c r="B79" i="21"/>
  <c r="B79" i="23" s="1"/>
  <c r="F79" i="21"/>
  <c r="F79" i="23" s="1"/>
  <c r="G79" i="21"/>
  <c r="G79" i="23" s="1"/>
  <c r="H79" i="21"/>
  <c r="H79" i="23" s="1"/>
  <c r="I79" i="21"/>
  <c r="I79" i="23" s="1"/>
  <c r="J79" i="21"/>
  <c r="J79" i="23" s="1"/>
  <c r="K79" i="21"/>
  <c r="K79" i="23" s="1"/>
  <c r="L79" i="21"/>
  <c r="L79" i="23" s="1"/>
  <c r="M79" i="21"/>
  <c r="M79" i="23" s="1"/>
  <c r="N79" i="21"/>
  <c r="N79" i="23" s="1"/>
  <c r="O79" i="21"/>
  <c r="O79" i="23" s="1"/>
  <c r="P79" i="21"/>
  <c r="P79" i="23" s="1"/>
  <c r="Q79" i="21"/>
  <c r="Q79" i="23" s="1"/>
  <c r="R79" i="21"/>
  <c r="R79" i="23" s="1"/>
  <c r="S79" i="21"/>
  <c r="S79" i="23" s="1"/>
  <c r="T79" i="21"/>
  <c r="T79" i="23" s="1"/>
  <c r="U79" i="21"/>
  <c r="U79" i="23" s="1"/>
  <c r="V79" i="21"/>
  <c r="V79" i="23" s="1"/>
  <c r="W79" i="21"/>
  <c r="W79" i="23" s="1"/>
  <c r="X79" i="21"/>
  <c r="X79" i="23" s="1"/>
  <c r="Y79" i="21"/>
  <c r="Y79" i="23" s="1"/>
  <c r="Z79" i="21"/>
  <c r="Z79" i="23" s="1"/>
  <c r="AA79" i="21"/>
  <c r="AA79" i="23" s="1"/>
  <c r="AB79" i="21"/>
  <c r="AB79" i="23" s="1"/>
  <c r="AC79" i="21"/>
  <c r="AC79" i="23" s="1"/>
  <c r="AD79" i="21"/>
  <c r="AD79" i="23" s="1"/>
  <c r="AE79" i="21"/>
  <c r="AE79" i="23" s="1"/>
  <c r="AF79" i="21"/>
  <c r="AF79" i="23" s="1"/>
  <c r="AG79" i="21"/>
  <c r="AG79" i="23" s="1"/>
  <c r="AH79" i="21"/>
  <c r="AH79" i="23" s="1"/>
  <c r="AI79" i="21"/>
  <c r="AI79" i="23" s="1"/>
  <c r="AK79" i="21"/>
  <c r="AK79" i="23" s="1"/>
  <c r="AL79" i="21"/>
  <c r="AL79" i="23" s="1"/>
  <c r="AM79" i="21"/>
  <c r="AM79" i="23" s="1"/>
  <c r="AO79" i="21"/>
  <c r="AO79" i="23" s="1"/>
  <c r="AP79" i="21"/>
  <c r="AP79" i="23" s="1"/>
  <c r="AQ79" i="21"/>
  <c r="AQ79" i="23" s="1"/>
  <c r="AR79" i="21"/>
  <c r="AR79" i="23" s="1"/>
  <c r="AS79" i="21"/>
  <c r="AS79" i="23" s="1"/>
  <c r="AT79" i="21"/>
  <c r="AT79" i="23" s="1"/>
  <c r="AU79" i="21"/>
  <c r="AU79" i="23" s="1"/>
  <c r="AV79" i="21"/>
  <c r="AV79" i="23" s="1"/>
  <c r="AW79" i="21"/>
  <c r="AW79" i="23" s="1"/>
  <c r="AX79" i="21"/>
  <c r="AX79" i="23" s="1"/>
  <c r="AY79" i="21"/>
  <c r="AY79" i="23" s="1"/>
  <c r="AZ79" i="21"/>
  <c r="AZ79" i="23" s="1"/>
  <c r="BA79" i="21"/>
  <c r="BA79" i="23" s="1"/>
  <c r="BB79" i="21"/>
  <c r="BB79" i="23" s="1"/>
  <c r="BC79" i="21"/>
  <c r="BC79" i="23" s="1"/>
  <c r="BD79" i="21"/>
  <c r="BD79" i="23" s="1"/>
  <c r="BE79" i="21"/>
  <c r="BE79" i="23" s="1"/>
  <c r="BF79" i="21"/>
  <c r="BF79" i="23" s="1"/>
  <c r="BG79" i="21"/>
  <c r="BG79" i="23" s="1"/>
  <c r="BH79" i="21"/>
  <c r="BH79" i="23" s="1"/>
  <c r="BI79" i="21"/>
  <c r="BI79" i="23" s="1"/>
  <c r="BJ79" i="21"/>
  <c r="BJ79" i="23" s="1"/>
  <c r="BK79" i="21"/>
  <c r="BK79" i="23" s="1"/>
  <c r="BL79" i="21"/>
  <c r="BL79" i="23" s="1"/>
  <c r="BM79" i="21"/>
  <c r="BM79" i="23" s="1"/>
  <c r="BN79" i="21"/>
  <c r="BN79" i="23" s="1"/>
  <c r="BO79" i="21"/>
  <c r="BO79" i="23" s="1"/>
  <c r="BP79" i="21"/>
  <c r="BP79" i="23" s="1"/>
  <c r="BQ79" i="21"/>
  <c r="BQ79" i="23" s="1"/>
  <c r="BR79" i="21"/>
  <c r="BR79" i="23" s="1"/>
  <c r="BS79" i="21"/>
  <c r="BS79" i="23" s="1"/>
  <c r="BT79" i="21"/>
  <c r="BT79" i="23" s="1"/>
  <c r="BU79" i="21"/>
  <c r="BU79" i="23" s="1"/>
  <c r="BV79" i="21"/>
  <c r="BV79" i="23" s="1"/>
  <c r="BW79" i="21"/>
  <c r="BW79" i="23" s="1"/>
  <c r="BX79" i="21"/>
  <c r="BX79" i="23" s="1"/>
  <c r="BY79" i="21"/>
  <c r="BY79" i="23" s="1"/>
  <c r="BZ79" i="21"/>
  <c r="BZ79" i="23" s="1"/>
  <c r="CA79" i="21"/>
  <c r="CA79" i="23" s="1"/>
  <c r="CB79" i="21"/>
  <c r="CB79" i="23" s="1"/>
  <c r="CC79" i="21"/>
  <c r="CC79" i="23" s="1"/>
  <c r="CD79" i="21"/>
  <c r="CD79" i="23" s="1"/>
  <c r="CE79" i="21"/>
  <c r="CE79" i="23" s="1"/>
  <c r="CF79" i="21"/>
  <c r="CF79" i="23" s="1"/>
  <c r="CG79" i="21"/>
  <c r="CG79" i="23" s="1"/>
  <c r="CH79" i="21"/>
  <c r="CH79" i="23" s="1"/>
  <c r="CI79" i="21"/>
  <c r="CI79" i="23" s="1"/>
  <c r="CJ79" i="21"/>
  <c r="CJ79" i="23" s="1"/>
  <c r="CK79" i="21"/>
  <c r="CK79" i="23" s="1"/>
  <c r="CL79" i="21"/>
  <c r="CL79" i="23" s="1"/>
  <c r="CM79" i="21"/>
  <c r="CM79" i="23" s="1"/>
  <c r="CN79" i="21"/>
  <c r="CN79" i="23" s="1"/>
  <c r="CO79" i="21"/>
  <c r="CO79" i="23" s="1"/>
  <c r="CP79" i="21"/>
  <c r="CP79" i="23" s="1"/>
  <c r="B80" i="21"/>
  <c r="B80" i="23" s="1"/>
  <c r="F80" i="21"/>
  <c r="F80" i="23" s="1"/>
  <c r="G80" i="21"/>
  <c r="G80" i="23" s="1"/>
  <c r="H80" i="21"/>
  <c r="H80" i="23" s="1"/>
  <c r="I80" i="21"/>
  <c r="I80" i="23" s="1"/>
  <c r="J80" i="21"/>
  <c r="J80" i="23" s="1"/>
  <c r="K80" i="21"/>
  <c r="K80" i="23" s="1"/>
  <c r="L80" i="21"/>
  <c r="L80" i="23" s="1"/>
  <c r="M80" i="21"/>
  <c r="M80" i="23" s="1"/>
  <c r="N80" i="21"/>
  <c r="N80" i="23" s="1"/>
  <c r="O80" i="21"/>
  <c r="O80" i="23" s="1"/>
  <c r="P80" i="21"/>
  <c r="P80" i="23" s="1"/>
  <c r="Q80" i="21"/>
  <c r="Q80" i="23" s="1"/>
  <c r="R80" i="21"/>
  <c r="R80" i="23" s="1"/>
  <c r="S80" i="21"/>
  <c r="S80" i="23" s="1"/>
  <c r="T80" i="21"/>
  <c r="T80" i="23" s="1"/>
  <c r="U80" i="21"/>
  <c r="U80" i="23" s="1"/>
  <c r="V80" i="21"/>
  <c r="V80" i="23" s="1"/>
  <c r="W80" i="21"/>
  <c r="W80" i="23" s="1"/>
  <c r="X80" i="21"/>
  <c r="X80" i="23" s="1"/>
  <c r="Y80" i="21"/>
  <c r="Y80" i="23" s="1"/>
  <c r="Z80" i="21"/>
  <c r="Z80" i="23" s="1"/>
  <c r="AA80" i="21"/>
  <c r="AA80" i="23" s="1"/>
  <c r="AB80" i="21"/>
  <c r="AB80" i="23" s="1"/>
  <c r="AC80" i="21"/>
  <c r="AC80" i="23" s="1"/>
  <c r="AD80" i="21"/>
  <c r="AD80" i="23" s="1"/>
  <c r="AE80" i="21"/>
  <c r="AE80" i="23" s="1"/>
  <c r="AF80" i="21"/>
  <c r="AF80" i="23" s="1"/>
  <c r="AG80" i="21"/>
  <c r="AG80" i="23" s="1"/>
  <c r="AH80" i="21"/>
  <c r="AH80" i="23" s="1"/>
  <c r="AI80" i="21"/>
  <c r="AI80" i="23" s="1"/>
  <c r="AK80" i="21"/>
  <c r="AK80" i="23" s="1"/>
  <c r="AL80" i="21"/>
  <c r="AL80" i="23" s="1"/>
  <c r="AM80" i="21"/>
  <c r="AM80" i="23" s="1"/>
  <c r="AO80" i="21"/>
  <c r="AO80" i="23" s="1"/>
  <c r="AP80" i="21"/>
  <c r="AP80" i="23" s="1"/>
  <c r="AQ80" i="21"/>
  <c r="AQ80" i="23" s="1"/>
  <c r="AR80" i="21"/>
  <c r="AR80" i="23" s="1"/>
  <c r="AS80" i="21"/>
  <c r="AS80" i="23" s="1"/>
  <c r="AT80" i="21"/>
  <c r="AT80" i="23" s="1"/>
  <c r="AU80" i="21"/>
  <c r="AU80" i="23" s="1"/>
  <c r="AV80" i="21"/>
  <c r="AV80" i="23" s="1"/>
  <c r="AW80" i="21"/>
  <c r="AW80" i="23" s="1"/>
  <c r="AX80" i="21"/>
  <c r="AX80" i="23" s="1"/>
  <c r="AY80" i="21"/>
  <c r="AY80" i="23" s="1"/>
  <c r="AZ80" i="21"/>
  <c r="AZ80" i="23" s="1"/>
  <c r="BA80" i="21"/>
  <c r="BA80" i="23" s="1"/>
  <c r="BB80" i="21"/>
  <c r="BB80" i="23" s="1"/>
  <c r="BC80" i="21"/>
  <c r="BC80" i="23" s="1"/>
  <c r="BD80" i="21"/>
  <c r="BD80" i="23" s="1"/>
  <c r="BE80" i="21"/>
  <c r="BE80" i="23" s="1"/>
  <c r="BF80" i="21"/>
  <c r="BF80" i="23" s="1"/>
  <c r="BG80" i="21"/>
  <c r="BG80" i="23" s="1"/>
  <c r="BH80" i="21"/>
  <c r="BH80" i="23" s="1"/>
  <c r="BI80" i="21"/>
  <c r="BI80" i="23" s="1"/>
  <c r="BJ80" i="21"/>
  <c r="BJ80" i="23" s="1"/>
  <c r="BK80" i="21"/>
  <c r="BK80" i="23" s="1"/>
  <c r="BL80" i="21"/>
  <c r="BL80" i="23" s="1"/>
  <c r="BM80" i="21"/>
  <c r="BM80" i="23" s="1"/>
  <c r="BN80" i="21"/>
  <c r="BN80" i="23" s="1"/>
  <c r="BO80" i="21"/>
  <c r="BO80" i="23" s="1"/>
  <c r="BP80" i="21"/>
  <c r="BP80" i="23" s="1"/>
  <c r="BQ80" i="21"/>
  <c r="BQ80" i="23" s="1"/>
  <c r="BR80" i="21"/>
  <c r="BR80" i="23" s="1"/>
  <c r="BS80" i="21"/>
  <c r="BS80" i="23" s="1"/>
  <c r="BT80" i="21"/>
  <c r="BT80" i="23" s="1"/>
  <c r="BU80" i="21"/>
  <c r="BU80" i="23" s="1"/>
  <c r="BV80" i="21"/>
  <c r="BV80" i="23" s="1"/>
  <c r="BW80" i="21"/>
  <c r="BW80" i="23" s="1"/>
  <c r="BX80" i="21"/>
  <c r="BX80" i="23" s="1"/>
  <c r="BY80" i="21"/>
  <c r="BY80" i="23" s="1"/>
  <c r="BZ80" i="21"/>
  <c r="BZ80" i="23" s="1"/>
  <c r="CA80" i="21"/>
  <c r="CA80" i="23" s="1"/>
  <c r="CB80" i="21"/>
  <c r="CB80" i="23" s="1"/>
  <c r="CC80" i="21"/>
  <c r="CC80" i="23" s="1"/>
  <c r="CD80" i="21"/>
  <c r="CD80" i="23" s="1"/>
  <c r="CE80" i="21"/>
  <c r="CE80" i="23" s="1"/>
  <c r="CF80" i="21"/>
  <c r="CF80" i="23" s="1"/>
  <c r="CG80" i="21"/>
  <c r="CG80" i="23" s="1"/>
  <c r="CH80" i="21"/>
  <c r="CH80" i="23" s="1"/>
  <c r="CI80" i="21"/>
  <c r="CI80" i="23" s="1"/>
  <c r="CJ80" i="21"/>
  <c r="CJ80" i="23" s="1"/>
  <c r="CK80" i="21"/>
  <c r="CK80" i="23" s="1"/>
  <c r="CL80" i="21"/>
  <c r="CL80" i="23" s="1"/>
  <c r="CM80" i="21"/>
  <c r="CM80" i="23" s="1"/>
  <c r="CN80" i="21"/>
  <c r="CN80" i="23" s="1"/>
  <c r="CO80" i="21"/>
  <c r="CO80" i="23" s="1"/>
  <c r="CP80" i="21"/>
  <c r="CP80" i="23" s="1"/>
  <c r="B81" i="21"/>
  <c r="B81" i="23" s="1"/>
  <c r="F81" i="21"/>
  <c r="F81" i="23" s="1"/>
  <c r="G81" i="21"/>
  <c r="G81" i="23" s="1"/>
  <c r="H81" i="21"/>
  <c r="H81" i="23" s="1"/>
  <c r="I81" i="21"/>
  <c r="I81" i="23" s="1"/>
  <c r="J81" i="21"/>
  <c r="J81" i="23" s="1"/>
  <c r="K81" i="21"/>
  <c r="K81" i="23" s="1"/>
  <c r="L81" i="21"/>
  <c r="L81" i="23" s="1"/>
  <c r="M81" i="21"/>
  <c r="M81" i="23" s="1"/>
  <c r="N81" i="21"/>
  <c r="N81" i="23" s="1"/>
  <c r="O81" i="21"/>
  <c r="O81" i="23" s="1"/>
  <c r="P81" i="21"/>
  <c r="P81" i="23" s="1"/>
  <c r="Q81" i="21"/>
  <c r="Q81" i="23" s="1"/>
  <c r="R81" i="21"/>
  <c r="R81" i="23" s="1"/>
  <c r="S81" i="21"/>
  <c r="S81" i="23" s="1"/>
  <c r="T81" i="21"/>
  <c r="T81" i="23" s="1"/>
  <c r="U81" i="21"/>
  <c r="U81" i="23" s="1"/>
  <c r="V81" i="21"/>
  <c r="V81" i="23" s="1"/>
  <c r="W81" i="21"/>
  <c r="W81" i="23" s="1"/>
  <c r="X81" i="21"/>
  <c r="X81" i="23" s="1"/>
  <c r="Y81" i="21"/>
  <c r="Y81" i="23" s="1"/>
  <c r="Z81" i="21"/>
  <c r="Z81" i="23" s="1"/>
  <c r="AA81" i="21"/>
  <c r="AA81" i="23" s="1"/>
  <c r="AB81" i="21"/>
  <c r="AB81" i="23" s="1"/>
  <c r="AC81" i="21"/>
  <c r="AC81" i="23" s="1"/>
  <c r="AD81" i="21"/>
  <c r="AD81" i="23" s="1"/>
  <c r="AE81" i="21"/>
  <c r="AE81" i="23" s="1"/>
  <c r="AF81" i="21"/>
  <c r="AF81" i="23" s="1"/>
  <c r="AG81" i="21"/>
  <c r="AG81" i="23" s="1"/>
  <c r="AH81" i="21"/>
  <c r="AH81" i="23" s="1"/>
  <c r="AI81" i="21"/>
  <c r="AI81" i="23" s="1"/>
  <c r="AK81" i="21"/>
  <c r="AK81" i="23" s="1"/>
  <c r="AL81" i="21"/>
  <c r="AL81" i="23" s="1"/>
  <c r="AM81" i="21"/>
  <c r="AM81" i="23" s="1"/>
  <c r="AO81" i="21"/>
  <c r="AO81" i="23" s="1"/>
  <c r="AP81" i="21"/>
  <c r="AP81" i="23" s="1"/>
  <c r="AQ81" i="21"/>
  <c r="AQ81" i="23" s="1"/>
  <c r="AR81" i="21"/>
  <c r="AR81" i="23" s="1"/>
  <c r="AS81" i="21"/>
  <c r="AS81" i="23" s="1"/>
  <c r="AT81" i="21"/>
  <c r="AT81" i="23" s="1"/>
  <c r="AU81" i="21"/>
  <c r="AU81" i="23" s="1"/>
  <c r="AV81" i="21"/>
  <c r="AV81" i="23" s="1"/>
  <c r="AW81" i="21"/>
  <c r="AW81" i="23" s="1"/>
  <c r="AX81" i="21"/>
  <c r="AX81" i="23" s="1"/>
  <c r="AY81" i="21"/>
  <c r="AY81" i="23" s="1"/>
  <c r="AZ81" i="21"/>
  <c r="AZ81" i="23" s="1"/>
  <c r="BA81" i="21"/>
  <c r="BA81" i="23" s="1"/>
  <c r="BB81" i="21"/>
  <c r="BB81" i="23" s="1"/>
  <c r="BC81" i="21"/>
  <c r="BC81" i="23" s="1"/>
  <c r="BD81" i="21"/>
  <c r="BD81" i="23" s="1"/>
  <c r="BE81" i="21"/>
  <c r="BE81" i="23" s="1"/>
  <c r="BF81" i="21"/>
  <c r="BF81" i="23" s="1"/>
  <c r="BG81" i="21"/>
  <c r="BG81" i="23" s="1"/>
  <c r="BH81" i="21"/>
  <c r="BH81" i="23" s="1"/>
  <c r="BI81" i="21"/>
  <c r="BI81" i="23" s="1"/>
  <c r="BJ81" i="21"/>
  <c r="BJ81" i="23" s="1"/>
  <c r="BK81" i="21"/>
  <c r="BK81" i="23" s="1"/>
  <c r="BL81" i="21"/>
  <c r="BL81" i="23" s="1"/>
  <c r="BM81" i="21"/>
  <c r="BM81" i="23" s="1"/>
  <c r="BN81" i="21"/>
  <c r="BN81" i="23" s="1"/>
  <c r="BO81" i="21"/>
  <c r="BO81" i="23" s="1"/>
  <c r="BP81" i="21"/>
  <c r="BP81" i="23" s="1"/>
  <c r="BQ81" i="21"/>
  <c r="BQ81" i="23" s="1"/>
  <c r="BR81" i="21"/>
  <c r="BR81" i="23" s="1"/>
  <c r="BS81" i="21"/>
  <c r="BS81" i="23" s="1"/>
  <c r="BT81" i="21"/>
  <c r="BT81" i="23" s="1"/>
  <c r="BU81" i="21"/>
  <c r="BU81" i="23" s="1"/>
  <c r="BV81" i="21"/>
  <c r="BV81" i="23" s="1"/>
  <c r="BW81" i="21"/>
  <c r="BW81" i="23" s="1"/>
  <c r="BX81" i="21"/>
  <c r="BX81" i="23" s="1"/>
  <c r="BY81" i="21"/>
  <c r="BY81" i="23" s="1"/>
  <c r="BZ81" i="21"/>
  <c r="BZ81" i="23" s="1"/>
  <c r="CA81" i="21"/>
  <c r="CA81" i="23" s="1"/>
  <c r="CB81" i="21"/>
  <c r="CB81" i="23" s="1"/>
  <c r="CC81" i="21"/>
  <c r="CC81" i="23" s="1"/>
  <c r="CD81" i="21"/>
  <c r="CD81" i="23" s="1"/>
  <c r="CE81" i="21"/>
  <c r="CE81" i="23" s="1"/>
  <c r="CF81" i="21"/>
  <c r="CF81" i="23" s="1"/>
  <c r="CG81" i="21"/>
  <c r="CG81" i="23" s="1"/>
  <c r="CH81" i="21"/>
  <c r="CH81" i="23" s="1"/>
  <c r="CI81" i="21"/>
  <c r="CI81" i="23" s="1"/>
  <c r="CJ81" i="21"/>
  <c r="CJ81" i="23" s="1"/>
  <c r="CK81" i="21"/>
  <c r="CK81" i="23" s="1"/>
  <c r="CL81" i="21"/>
  <c r="CL81" i="23" s="1"/>
  <c r="CM81" i="21"/>
  <c r="CM81" i="23" s="1"/>
  <c r="CN81" i="21"/>
  <c r="CN81" i="23" s="1"/>
  <c r="CO81" i="21"/>
  <c r="CO81" i="23" s="1"/>
  <c r="CP81" i="21"/>
  <c r="CP81" i="23" s="1"/>
  <c r="B82" i="21"/>
  <c r="B82" i="23" s="1"/>
  <c r="F82" i="21"/>
  <c r="F82" i="23" s="1"/>
  <c r="G82" i="21"/>
  <c r="G82" i="23" s="1"/>
  <c r="H82" i="21"/>
  <c r="H82" i="23" s="1"/>
  <c r="I82" i="21"/>
  <c r="I82" i="23" s="1"/>
  <c r="J82" i="21"/>
  <c r="J82" i="23" s="1"/>
  <c r="K82" i="21"/>
  <c r="K82" i="23" s="1"/>
  <c r="L82" i="21"/>
  <c r="L82" i="23" s="1"/>
  <c r="M82" i="21"/>
  <c r="M82" i="23" s="1"/>
  <c r="N82" i="21"/>
  <c r="N82" i="23" s="1"/>
  <c r="O82" i="21"/>
  <c r="O82" i="23" s="1"/>
  <c r="P82" i="21"/>
  <c r="P82" i="23" s="1"/>
  <c r="Q82" i="21"/>
  <c r="Q82" i="23" s="1"/>
  <c r="R82" i="21"/>
  <c r="R82" i="23" s="1"/>
  <c r="S82" i="21"/>
  <c r="S82" i="23" s="1"/>
  <c r="T82" i="21"/>
  <c r="T82" i="23" s="1"/>
  <c r="U82" i="21"/>
  <c r="U82" i="23" s="1"/>
  <c r="V82" i="21"/>
  <c r="V82" i="23" s="1"/>
  <c r="W82" i="21"/>
  <c r="W82" i="23" s="1"/>
  <c r="X82" i="21"/>
  <c r="X82" i="23" s="1"/>
  <c r="Y82" i="21"/>
  <c r="Y82" i="23" s="1"/>
  <c r="Z82" i="21"/>
  <c r="Z82" i="23" s="1"/>
  <c r="AA82" i="21"/>
  <c r="AA82" i="23" s="1"/>
  <c r="AB82" i="21"/>
  <c r="AB82" i="23" s="1"/>
  <c r="AC82" i="21"/>
  <c r="AC82" i="23" s="1"/>
  <c r="AD82" i="21"/>
  <c r="AD82" i="23" s="1"/>
  <c r="AE82" i="21"/>
  <c r="AE82" i="23" s="1"/>
  <c r="AF82" i="21"/>
  <c r="AF82" i="23" s="1"/>
  <c r="AG82" i="21"/>
  <c r="AG82" i="23" s="1"/>
  <c r="AH82" i="21"/>
  <c r="AH82" i="23" s="1"/>
  <c r="AI82" i="21"/>
  <c r="AI82" i="23" s="1"/>
  <c r="AK82" i="21"/>
  <c r="AK82" i="23" s="1"/>
  <c r="AL82" i="21"/>
  <c r="AL82" i="23" s="1"/>
  <c r="AM82" i="21"/>
  <c r="AM82" i="23" s="1"/>
  <c r="AO82" i="21"/>
  <c r="AO82" i="23" s="1"/>
  <c r="AP82" i="21"/>
  <c r="AP82" i="23" s="1"/>
  <c r="AQ82" i="21"/>
  <c r="AQ82" i="23" s="1"/>
  <c r="AR82" i="21"/>
  <c r="AR82" i="23" s="1"/>
  <c r="AS82" i="21"/>
  <c r="AS82" i="23" s="1"/>
  <c r="AT82" i="21"/>
  <c r="AT82" i="23" s="1"/>
  <c r="AU82" i="21"/>
  <c r="AU82" i="23" s="1"/>
  <c r="AV82" i="21"/>
  <c r="AV82" i="23" s="1"/>
  <c r="AW82" i="21"/>
  <c r="AW82" i="23" s="1"/>
  <c r="AX82" i="21"/>
  <c r="AX82" i="23" s="1"/>
  <c r="AY82" i="21"/>
  <c r="AY82" i="23" s="1"/>
  <c r="AZ82" i="21"/>
  <c r="AZ82" i="23" s="1"/>
  <c r="BA82" i="21"/>
  <c r="BA82" i="23" s="1"/>
  <c r="BB82" i="21"/>
  <c r="BB82" i="23" s="1"/>
  <c r="BC82" i="21"/>
  <c r="BC82" i="23" s="1"/>
  <c r="BD82" i="21"/>
  <c r="BD82" i="23" s="1"/>
  <c r="BE82" i="21"/>
  <c r="BE82" i="23" s="1"/>
  <c r="BF82" i="21"/>
  <c r="BF82" i="23" s="1"/>
  <c r="BG82" i="21"/>
  <c r="BG82" i="23" s="1"/>
  <c r="BH82" i="21"/>
  <c r="BH82" i="23" s="1"/>
  <c r="BI82" i="21"/>
  <c r="BI82" i="23" s="1"/>
  <c r="BJ82" i="21"/>
  <c r="BJ82" i="23" s="1"/>
  <c r="BK82" i="21"/>
  <c r="BK82" i="23" s="1"/>
  <c r="BL82" i="21"/>
  <c r="BL82" i="23" s="1"/>
  <c r="BM82" i="21"/>
  <c r="BM82" i="23" s="1"/>
  <c r="BN82" i="21"/>
  <c r="BN82" i="23" s="1"/>
  <c r="BO82" i="21"/>
  <c r="BO82" i="23" s="1"/>
  <c r="BP82" i="21"/>
  <c r="BP82" i="23" s="1"/>
  <c r="BQ82" i="21"/>
  <c r="BQ82" i="23" s="1"/>
  <c r="BR82" i="21"/>
  <c r="BR82" i="23" s="1"/>
  <c r="BS82" i="21"/>
  <c r="BS82" i="23" s="1"/>
  <c r="BT82" i="21"/>
  <c r="BT82" i="23" s="1"/>
  <c r="BU82" i="21"/>
  <c r="BU82" i="23" s="1"/>
  <c r="BV82" i="21"/>
  <c r="BV82" i="23" s="1"/>
  <c r="BW82" i="21"/>
  <c r="BW82" i="23" s="1"/>
  <c r="BX82" i="21"/>
  <c r="BX82" i="23" s="1"/>
  <c r="BY82" i="21"/>
  <c r="BY82" i="23" s="1"/>
  <c r="BZ82" i="21"/>
  <c r="BZ82" i="23" s="1"/>
  <c r="CA82" i="21"/>
  <c r="CA82" i="23" s="1"/>
  <c r="CB82" i="21"/>
  <c r="CB82" i="23" s="1"/>
  <c r="CC82" i="21"/>
  <c r="CC82" i="23" s="1"/>
  <c r="CD82" i="21"/>
  <c r="CD82" i="23" s="1"/>
  <c r="CE82" i="21"/>
  <c r="CE82" i="23" s="1"/>
  <c r="CF82" i="21"/>
  <c r="CF82" i="23" s="1"/>
  <c r="CG82" i="21"/>
  <c r="CG82" i="23" s="1"/>
  <c r="CH82" i="21"/>
  <c r="CH82" i="23" s="1"/>
  <c r="CI82" i="21"/>
  <c r="CI82" i="23" s="1"/>
  <c r="CJ82" i="21"/>
  <c r="CJ82" i="23" s="1"/>
  <c r="CK82" i="21"/>
  <c r="CK82" i="23" s="1"/>
  <c r="CL82" i="21"/>
  <c r="CL82" i="23" s="1"/>
  <c r="CM82" i="21"/>
  <c r="CM82" i="23" s="1"/>
  <c r="CN82" i="21"/>
  <c r="CN82" i="23" s="1"/>
  <c r="CO82" i="21"/>
  <c r="CO82" i="23" s="1"/>
  <c r="CP82" i="21"/>
  <c r="CP82" i="23" s="1"/>
  <c r="B83" i="21"/>
  <c r="B83" i="23" s="1"/>
  <c r="R83" i="21"/>
  <c r="R83" i="23" s="1"/>
  <c r="S83" i="21"/>
  <c r="S83" i="23" s="1"/>
  <c r="T83" i="21"/>
  <c r="T83" i="23" s="1"/>
  <c r="U83" i="21"/>
  <c r="U83" i="23" s="1"/>
  <c r="V83" i="21"/>
  <c r="V83" i="23" s="1"/>
  <c r="W83" i="21"/>
  <c r="W83" i="23" s="1"/>
  <c r="X83" i="21"/>
  <c r="X83" i="23" s="1"/>
  <c r="Y83" i="21"/>
  <c r="Y83" i="23" s="1"/>
  <c r="Z83" i="21"/>
  <c r="Z83" i="23" s="1"/>
  <c r="AA83" i="21"/>
  <c r="AA83" i="23" s="1"/>
  <c r="AB83" i="21"/>
  <c r="AB83" i="23" s="1"/>
  <c r="AC83" i="21"/>
  <c r="AC83" i="23" s="1"/>
  <c r="AE83" i="21"/>
  <c r="AE83" i="23" s="1"/>
  <c r="AF83" i="21"/>
  <c r="AF83" i="23" s="1"/>
  <c r="AG83" i="21"/>
  <c r="AG83" i="23" s="1"/>
  <c r="AI83" i="21"/>
  <c r="AI83" i="23" s="1"/>
  <c r="AL83" i="21"/>
  <c r="AL83" i="23" s="1"/>
  <c r="AM83" i="21"/>
  <c r="AM83" i="23" s="1"/>
  <c r="AO83" i="21"/>
  <c r="AO83" i="23" s="1"/>
  <c r="AQ83" i="21"/>
  <c r="AQ83" i="23" s="1"/>
  <c r="AR83" i="21"/>
  <c r="AR83" i="23" s="1"/>
  <c r="AS83" i="21"/>
  <c r="AS83" i="23" s="1"/>
  <c r="AT83" i="21"/>
  <c r="AT83" i="23" s="1"/>
  <c r="AU83" i="21"/>
  <c r="AU83" i="23" s="1"/>
  <c r="AW83" i="21"/>
  <c r="AW83" i="23" s="1"/>
  <c r="AX61" i="21"/>
  <c r="AX61" i="23" s="1"/>
  <c r="AZ61" i="21"/>
  <c r="AZ61" i="23" s="1"/>
  <c r="BE61" i="21"/>
  <c r="BE61" i="23" s="1"/>
  <c r="BG61" i="21"/>
  <c r="BG61" i="23" s="1"/>
  <c r="BL61" i="21"/>
  <c r="BL61" i="23" s="1"/>
  <c r="BN61" i="21"/>
  <c r="BN61" i="23" s="1"/>
  <c r="BQ61" i="21"/>
  <c r="BQ61" i="23" s="1"/>
  <c r="BW61" i="21"/>
  <c r="BW61" i="23" s="1"/>
  <c r="BZ61" i="21"/>
  <c r="BZ61" i="23" s="1"/>
  <c r="CC61" i="21"/>
  <c r="CC61" i="23" s="1"/>
  <c r="CG61" i="21"/>
  <c r="CG61" i="23" s="1"/>
  <c r="CK61" i="21"/>
  <c r="CK61" i="23" s="1"/>
  <c r="CM61" i="21"/>
  <c r="CM61" i="23" s="1"/>
  <c r="BL62" i="21"/>
  <c r="BL62" i="23" s="1"/>
  <c r="BM62" i="21"/>
  <c r="BM62" i="23" s="1"/>
  <c r="BP62" i="21"/>
  <c r="BP62" i="23" s="1"/>
  <c r="BR62" i="21"/>
  <c r="BR62" i="23" s="1"/>
  <c r="BZ62" i="21"/>
  <c r="BZ62" i="23" s="1"/>
  <c r="CB62" i="21"/>
  <c r="CB62" i="23" s="1"/>
  <c r="CC62" i="21"/>
  <c r="CC62" i="23" s="1"/>
  <c r="CH62" i="21"/>
  <c r="CH62" i="23" s="1"/>
  <c r="CI62" i="21"/>
  <c r="CI62" i="23" s="1"/>
  <c r="CM62" i="21"/>
  <c r="CM62" i="23" s="1"/>
  <c r="CP62" i="21"/>
  <c r="CP62" i="23" s="1"/>
  <c r="BZ63" i="21"/>
  <c r="BZ63" i="23" s="1"/>
  <c r="CB63" i="21"/>
  <c r="CB63" i="23" s="1"/>
  <c r="CF63" i="21"/>
  <c r="CF63" i="23" s="1"/>
  <c r="CI63" i="21"/>
  <c r="CI63" i="23" s="1"/>
  <c r="CL63" i="21"/>
  <c r="CL63" i="23" s="1"/>
  <c r="CP63" i="21"/>
  <c r="CP63" i="23" s="1"/>
  <c r="B65" i="21"/>
  <c r="B65" i="23" s="1"/>
  <c r="AD83" i="21"/>
  <c r="AD83" i="23" s="1"/>
  <c r="AH83" i="21"/>
  <c r="AH83" i="23" s="1"/>
  <c r="AK83" i="21"/>
  <c r="AK83" i="23" s="1"/>
  <c r="AP83" i="21"/>
  <c r="AP83" i="23" s="1"/>
  <c r="AV83" i="21"/>
  <c r="AV83" i="23" s="1"/>
  <c r="BI61" i="21"/>
  <c r="BI61" i="23" s="1"/>
  <c r="BR61" i="21"/>
  <c r="BR61" i="23" s="1"/>
  <c r="CE61" i="21"/>
  <c r="CE61" i="23" s="1"/>
  <c r="CO61" i="21"/>
  <c r="CO61" i="23" s="1"/>
  <c r="CF62" i="21"/>
  <c r="CF62" i="23" s="1"/>
  <c r="CP64" i="21"/>
  <c r="CP64" i="23" s="1"/>
  <c r="BR68" i="21"/>
  <c r="BR68" i="23" s="1"/>
  <c r="BS68" i="21"/>
  <c r="BS68" i="23" s="1"/>
  <c r="BZ68" i="21"/>
  <c r="BZ68" i="23" s="1"/>
  <c r="CB68" i="21"/>
  <c r="CB68" i="23" s="1"/>
  <c r="CE68" i="21"/>
  <c r="CE68" i="23" s="1"/>
  <c r="CI68" i="21"/>
  <c r="CI68" i="23" s="1"/>
  <c r="CN68" i="21"/>
  <c r="CN68" i="23" s="1"/>
  <c r="F69" i="21"/>
  <c r="F69" i="23" s="1"/>
  <c r="K69" i="21"/>
  <c r="K69" i="23" s="1"/>
  <c r="N69" i="21"/>
  <c r="N69" i="23" s="1"/>
  <c r="P69" i="21"/>
  <c r="P69" i="23" s="1"/>
  <c r="T69" i="21"/>
  <c r="T69" i="23" s="1"/>
  <c r="Z69" i="21"/>
  <c r="Z69" i="23" s="1"/>
  <c r="AB69" i="21"/>
  <c r="AB69" i="23" s="1"/>
  <c r="AD69" i="21"/>
  <c r="AD69" i="23" s="1"/>
  <c r="AF69" i="21"/>
  <c r="AF69" i="23" s="1"/>
  <c r="AL69" i="21"/>
  <c r="AL69" i="23" s="1"/>
  <c r="AS69" i="21"/>
  <c r="AS69" i="23" s="1"/>
  <c r="AW69" i="21"/>
  <c r="AW69" i="23" s="1"/>
  <c r="BB69" i="21"/>
  <c r="BB69" i="23" s="1"/>
  <c r="BI69" i="21"/>
  <c r="BI69" i="23" s="1"/>
  <c r="BL69" i="21"/>
  <c r="BL69" i="23" s="1"/>
  <c r="BN69" i="21"/>
  <c r="BN69" i="23" s="1"/>
  <c r="BP69" i="21"/>
  <c r="BP69" i="23" s="1"/>
  <c r="BU69" i="21"/>
  <c r="BU69" i="23" s="1"/>
  <c r="CF69" i="21"/>
  <c r="CF69" i="23" s="1"/>
  <c r="CL69" i="21"/>
  <c r="CL69" i="23" s="1"/>
  <c r="CO69" i="21"/>
  <c r="CO69" i="23" s="1"/>
  <c r="B70" i="21"/>
  <c r="B70" i="23" s="1"/>
  <c r="H70" i="21"/>
  <c r="H70" i="23" s="1"/>
  <c r="J70" i="21"/>
  <c r="J70" i="23" s="1"/>
  <c r="O70" i="21"/>
  <c r="O70" i="23" s="1"/>
  <c r="S70" i="21"/>
  <c r="S70" i="23" s="1"/>
  <c r="V70" i="21"/>
  <c r="V70" i="23" s="1"/>
  <c r="AA70" i="21"/>
  <c r="AA70" i="23" s="1"/>
  <c r="AB70" i="21"/>
  <c r="AB70" i="23" s="1"/>
  <c r="AC70" i="21"/>
  <c r="AC70" i="23" s="1"/>
  <c r="AH70" i="21"/>
  <c r="AH70" i="23" s="1"/>
  <c r="AI70" i="21"/>
  <c r="AI70" i="23" s="1"/>
  <c r="AM70" i="21"/>
  <c r="AM70" i="23" s="1"/>
  <c r="AR70" i="21"/>
  <c r="AR70" i="23" s="1"/>
  <c r="AW70" i="21"/>
  <c r="AW70" i="23" s="1"/>
  <c r="AZ70" i="21"/>
  <c r="AZ70" i="23" s="1"/>
  <c r="BA70" i="21"/>
  <c r="BA70" i="23" s="1"/>
  <c r="BH70" i="21"/>
  <c r="BH70" i="23" s="1"/>
  <c r="BJ70" i="21"/>
  <c r="BJ70" i="23" s="1"/>
  <c r="BN70" i="21"/>
  <c r="BN70" i="23" s="1"/>
  <c r="BQ70" i="21"/>
  <c r="BQ70" i="23" s="1"/>
  <c r="BT70" i="21"/>
  <c r="BT70" i="23" s="1"/>
  <c r="BV70" i="21"/>
  <c r="BV70" i="23" s="1"/>
  <c r="BX70" i="21"/>
  <c r="BX70" i="23" s="1"/>
  <c r="BZ70" i="21"/>
  <c r="BZ70" i="23" s="1"/>
  <c r="CC70" i="21"/>
  <c r="CC70" i="23" s="1"/>
  <c r="CE70" i="21"/>
  <c r="CE70" i="23" s="1"/>
  <c r="CH70" i="21"/>
  <c r="CH70" i="23" s="1"/>
  <c r="CK70" i="21"/>
  <c r="CK70" i="23" s="1"/>
  <c r="CM70" i="21"/>
  <c r="CM70" i="23" s="1"/>
  <c r="CP70" i="21"/>
  <c r="CP70" i="23" s="1"/>
  <c r="F71" i="21"/>
  <c r="F71" i="23" s="1"/>
  <c r="H71" i="21"/>
  <c r="H71" i="23" s="1"/>
  <c r="J71" i="21"/>
  <c r="J71" i="23" s="1"/>
  <c r="L71" i="21"/>
  <c r="L71" i="23" s="1"/>
  <c r="P71" i="21"/>
  <c r="P71" i="23" s="1"/>
  <c r="V71" i="21"/>
  <c r="V71" i="23" s="1"/>
  <c r="X71" i="21"/>
  <c r="X71" i="23" s="1"/>
  <c r="AC71" i="21"/>
  <c r="AC71" i="23" s="1"/>
  <c r="AF71" i="21"/>
  <c r="AF71" i="23" s="1"/>
  <c r="AH71" i="21"/>
  <c r="AH71" i="23" s="1"/>
  <c r="AI71" i="21"/>
  <c r="AI71" i="23" s="1"/>
  <c r="AM71" i="21"/>
  <c r="AM71" i="23" s="1"/>
  <c r="AP71" i="21"/>
  <c r="AP71" i="23" s="1"/>
  <c r="AR71" i="21"/>
  <c r="AR71" i="23" s="1"/>
  <c r="AT71" i="21"/>
  <c r="AT71" i="23" s="1"/>
  <c r="AV71" i="21"/>
  <c r="AV71" i="23" s="1"/>
  <c r="AY71" i="21"/>
  <c r="AY71" i="23" s="1"/>
  <c r="BA71" i="21"/>
  <c r="BA71" i="23" s="1"/>
  <c r="BF71" i="21"/>
  <c r="BF71" i="23" s="1"/>
  <c r="BI71" i="21"/>
  <c r="BI71" i="23" s="1"/>
  <c r="BR71" i="21"/>
  <c r="BR71" i="23" s="1"/>
  <c r="CC71" i="21"/>
  <c r="CC71" i="23" s="1"/>
  <c r="F72" i="21"/>
  <c r="F72" i="23" s="1"/>
  <c r="J72" i="21"/>
  <c r="J72" i="23" s="1"/>
  <c r="L72" i="21"/>
  <c r="L72" i="23" s="1"/>
  <c r="N72" i="21"/>
  <c r="N72" i="23" s="1"/>
  <c r="P72" i="21"/>
  <c r="P72" i="23" s="1"/>
  <c r="W72" i="21"/>
  <c r="W72" i="23" s="1"/>
  <c r="Y72" i="21"/>
  <c r="Y72" i="23" s="1"/>
  <c r="AB72" i="21"/>
  <c r="AB72" i="23" s="1"/>
  <c r="AE72" i="21"/>
  <c r="AE72" i="23" s="1"/>
  <c r="AL72" i="21"/>
  <c r="AL72" i="23" s="1"/>
  <c r="AO72" i="21"/>
  <c r="AO72" i="23" s="1"/>
  <c r="AP72" i="21"/>
  <c r="AP72" i="23" s="1"/>
  <c r="AR72" i="21"/>
  <c r="AR72" i="23" s="1"/>
  <c r="BB72" i="21"/>
  <c r="BB72" i="23" s="1"/>
  <c r="BD72" i="21"/>
  <c r="BD72" i="23" s="1"/>
  <c r="BF72" i="21"/>
  <c r="BF72" i="23" s="1"/>
  <c r="BK72" i="21"/>
  <c r="BK72" i="23" s="1"/>
  <c r="BQ72" i="21"/>
  <c r="BQ72" i="23" s="1"/>
  <c r="BU72" i="21"/>
  <c r="BU72" i="23" s="1"/>
  <c r="BY72" i="21"/>
  <c r="BY72" i="23" s="1"/>
  <c r="CD72" i="21"/>
  <c r="CD72" i="23" s="1"/>
  <c r="CF72" i="21"/>
  <c r="CF72" i="23" s="1"/>
  <c r="CI72" i="21"/>
  <c r="CI72" i="23" s="1"/>
  <c r="CK72" i="21"/>
  <c r="CK72" i="23" s="1"/>
  <c r="CP72" i="21"/>
  <c r="CP72" i="23" s="1"/>
  <c r="G73" i="21"/>
  <c r="G73" i="23" s="1"/>
  <c r="K73" i="21"/>
  <c r="K73" i="23" s="1"/>
  <c r="O73" i="21"/>
  <c r="O73" i="23" s="1"/>
  <c r="AB73" i="21"/>
  <c r="AB73" i="23" s="1"/>
  <c r="AF73" i="21"/>
  <c r="AF73" i="23" s="1"/>
  <c r="AI73" i="21"/>
  <c r="AI73" i="23" s="1"/>
  <c r="AM73" i="21"/>
  <c r="AM73" i="23" s="1"/>
  <c r="AO73" i="21"/>
  <c r="AO73" i="23" s="1"/>
  <c r="AQ73" i="21"/>
  <c r="AQ73" i="23" s="1"/>
  <c r="AU73" i="21"/>
  <c r="AU73" i="23" s="1"/>
  <c r="AW73" i="21"/>
  <c r="AW73" i="23" s="1"/>
  <c r="AZ73" i="21"/>
  <c r="AZ73" i="23" s="1"/>
  <c r="BC73" i="21"/>
  <c r="BC73" i="23" s="1"/>
  <c r="BD73" i="21"/>
  <c r="BD73" i="23" s="1"/>
  <c r="BF73" i="21"/>
  <c r="BF73" i="23" s="1"/>
  <c r="BJ73" i="21"/>
  <c r="BJ73" i="23" s="1"/>
  <c r="BL73" i="21"/>
  <c r="BL73" i="23" s="1"/>
  <c r="BM73" i="21"/>
  <c r="BM73" i="23" s="1"/>
  <c r="BO73" i="21"/>
  <c r="BO73" i="23" s="1"/>
  <c r="BR73" i="21"/>
  <c r="BR73" i="23" s="1"/>
  <c r="BW73" i="21"/>
  <c r="BW73" i="23" s="1"/>
  <c r="CB73" i="21"/>
  <c r="CB73" i="23" s="1"/>
  <c r="CC73" i="21"/>
  <c r="CC73" i="23" s="1"/>
  <c r="CD73" i="21"/>
  <c r="CD73" i="23" s="1"/>
  <c r="CL73" i="21"/>
  <c r="CL73" i="23" s="1"/>
  <c r="CM73" i="21"/>
  <c r="CM73" i="23" s="1"/>
  <c r="CP73" i="21"/>
  <c r="CP73" i="23" s="1"/>
  <c r="B74" i="21"/>
  <c r="B74" i="23" s="1"/>
  <c r="H74" i="21"/>
  <c r="H74" i="23" s="1"/>
  <c r="J74" i="21"/>
  <c r="J74" i="23" s="1"/>
  <c r="N74" i="21"/>
  <c r="N74" i="23" s="1"/>
  <c r="T74" i="21"/>
  <c r="T74" i="23" s="1"/>
  <c r="V74" i="21"/>
  <c r="V74" i="23" s="1"/>
  <c r="AC74" i="21"/>
  <c r="AC74" i="23" s="1"/>
  <c r="AE74" i="21"/>
  <c r="AE74" i="23" s="1"/>
  <c r="AG74" i="21"/>
  <c r="AG74" i="23" s="1"/>
  <c r="AL74" i="21"/>
  <c r="AL74" i="23" s="1"/>
  <c r="AP74" i="21"/>
  <c r="AP74" i="23" s="1"/>
  <c r="AR74" i="21"/>
  <c r="AR74" i="23" s="1"/>
  <c r="AU74" i="21"/>
  <c r="AU74" i="23" s="1"/>
  <c r="AX74" i="21"/>
  <c r="AX74" i="23" s="1"/>
  <c r="BB74" i="21"/>
  <c r="BB74" i="23" s="1"/>
  <c r="BC74" i="21"/>
  <c r="BC74" i="23" s="1"/>
  <c r="BE74" i="21"/>
  <c r="BE74" i="23" s="1"/>
  <c r="BH74" i="21"/>
  <c r="BH74" i="23" s="1"/>
  <c r="BM74" i="21"/>
  <c r="BM74" i="23" s="1"/>
  <c r="BU74" i="21"/>
  <c r="BU74" i="23" s="1"/>
  <c r="BY74" i="21"/>
  <c r="BY74" i="23" s="1"/>
  <c r="CA74" i="21"/>
  <c r="CA74" i="23" s="1"/>
  <c r="CC74" i="21"/>
  <c r="CC74" i="23" s="1"/>
  <c r="CF74" i="21"/>
  <c r="CF74" i="23" s="1"/>
  <c r="CI74" i="21"/>
  <c r="CI74" i="23" s="1"/>
  <c r="CL74" i="21"/>
  <c r="CL74" i="23" s="1"/>
  <c r="CM74" i="21"/>
  <c r="CM74" i="23" s="1"/>
  <c r="CO74" i="21"/>
  <c r="CO74" i="23" s="1"/>
  <c r="I75" i="21"/>
  <c r="I75" i="23" s="1"/>
  <c r="O75" i="21"/>
  <c r="O75" i="23" s="1"/>
  <c r="R75" i="21"/>
  <c r="R75" i="23" s="1"/>
  <c r="T75" i="21"/>
  <c r="T75" i="23" s="1"/>
  <c r="V75" i="21"/>
  <c r="V75" i="23" s="1"/>
  <c r="Z75" i="21"/>
  <c r="Z75" i="23" s="1"/>
  <c r="AC75" i="21"/>
  <c r="AC75" i="23" s="1"/>
  <c r="AE75" i="21"/>
  <c r="AE75" i="23" s="1"/>
  <c r="AG75" i="21"/>
  <c r="AG75" i="23" s="1"/>
  <c r="AM75" i="21"/>
  <c r="AM75" i="23" s="1"/>
  <c r="AO75" i="21"/>
  <c r="AO75" i="23" s="1"/>
  <c r="AS75" i="21"/>
  <c r="AS75" i="23" s="1"/>
  <c r="AW75" i="21"/>
  <c r="AW75" i="23" s="1"/>
  <c r="AY75" i="21"/>
  <c r="AY75" i="23" s="1"/>
  <c r="BC75" i="21"/>
  <c r="BC75" i="23" s="1"/>
  <c r="BD75" i="21"/>
  <c r="BD75" i="23" s="1"/>
  <c r="BH75" i="21"/>
  <c r="BH75" i="23" s="1"/>
  <c r="BJ75" i="21"/>
  <c r="BJ75" i="23" s="1"/>
  <c r="BL75" i="21"/>
  <c r="BL75" i="23" s="1"/>
  <c r="BQ75" i="21"/>
  <c r="BQ75" i="23" s="1"/>
  <c r="BS75" i="21"/>
  <c r="BS75" i="23" s="1"/>
  <c r="BT75" i="21"/>
  <c r="BT75" i="23" s="1"/>
  <c r="BX75" i="21"/>
  <c r="BX75" i="23" s="1"/>
  <c r="CA75" i="21"/>
  <c r="CA75" i="23" s="1"/>
  <c r="CB75" i="21"/>
  <c r="CB75" i="23" s="1"/>
  <c r="CG75" i="21"/>
  <c r="CG75" i="23" s="1"/>
  <c r="CI75" i="21"/>
  <c r="CI75" i="23" s="1"/>
  <c r="CN75" i="21"/>
  <c r="CN75" i="23" s="1"/>
  <c r="B76" i="21"/>
  <c r="B76" i="23" s="1"/>
  <c r="G76" i="21"/>
  <c r="G76" i="23" s="1"/>
  <c r="L76" i="21"/>
  <c r="L76" i="23" s="1"/>
  <c r="M76" i="21"/>
  <c r="M76" i="23" s="1"/>
  <c r="T76" i="21"/>
  <c r="T76" i="23" s="1"/>
  <c r="X76" i="21"/>
  <c r="X76" i="23" s="1"/>
  <c r="AA76" i="21"/>
  <c r="AA76" i="23" s="1"/>
  <c r="AC76" i="21"/>
  <c r="AC76" i="23" s="1"/>
  <c r="AI76" i="21"/>
  <c r="AI76" i="23" s="1"/>
  <c r="AL76" i="21"/>
  <c r="AL76" i="23" s="1"/>
  <c r="AP76" i="21"/>
  <c r="AP76" i="23" s="1"/>
  <c r="AR76" i="21"/>
  <c r="AR76" i="23" s="1"/>
  <c r="AT76" i="21"/>
  <c r="AT76" i="23" s="1"/>
  <c r="AW76" i="21"/>
  <c r="AW76" i="23" s="1"/>
  <c r="AY76" i="21"/>
  <c r="AY76" i="23" s="1"/>
  <c r="BA76" i="21"/>
  <c r="BA76" i="23" s="1"/>
  <c r="BD76" i="21"/>
  <c r="BD76" i="23" s="1"/>
  <c r="BG76" i="21"/>
  <c r="BG76" i="23" s="1"/>
  <c r="BI76" i="21"/>
  <c r="BI76" i="23" s="1"/>
  <c r="BK76" i="21"/>
  <c r="BK76" i="23" s="1"/>
  <c r="BM76" i="21"/>
  <c r="BM76" i="23" s="1"/>
  <c r="BO76" i="21"/>
  <c r="BO76" i="23" s="1"/>
  <c r="BQ76" i="21"/>
  <c r="BQ76" i="23" s="1"/>
  <c r="BR76" i="21"/>
  <c r="BR76" i="23" s="1"/>
  <c r="BU76" i="21"/>
  <c r="BU76" i="23" s="1"/>
  <c r="BV76" i="21"/>
  <c r="BV76" i="23" s="1"/>
  <c r="BY76" i="21"/>
  <c r="BY76" i="23" s="1"/>
  <c r="BZ76" i="21"/>
  <c r="BZ76" i="23" s="1"/>
  <c r="CB76" i="21"/>
  <c r="CB76" i="23" s="1"/>
  <c r="CC76" i="21"/>
  <c r="CC76" i="23" s="1"/>
  <c r="CH76" i="21"/>
  <c r="CH76" i="23" s="1"/>
  <c r="CJ76" i="21"/>
  <c r="CJ76" i="23" s="1"/>
  <c r="CN76" i="21"/>
  <c r="CN76" i="23" s="1"/>
  <c r="CO76" i="21"/>
  <c r="CO76" i="23" s="1"/>
  <c r="F77" i="21"/>
  <c r="F77" i="23" s="1"/>
  <c r="I77" i="21"/>
  <c r="I77" i="23" s="1"/>
  <c r="Q77" i="21"/>
  <c r="Q77" i="23" s="1"/>
  <c r="W77" i="21"/>
  <c r="W77" i="23" s="1"/>
  <c r="Y77" i="21"/>
  <c r="Y77" i="23" s="1"/>
  <c r="AB77" i="21"/>
  <c r="AB77" i="23" s="1"/>
  <c r="AE77" i="21"/>
  <c r="AE77" i="23" s="1"/>
  <c r="AH77" i="21"/>
  <c r="AH77" i="23" s="1"/>
  <c r="AM77" i="21"/>
  <c r="AM77" i="23" s="1"/>
  <c r="AR77" i="21"/>
  <c r="AR77" i="23" s="1"/>
  <c r="AU77" i="21"/>
  <c r="AU77" i="23" s="1"/>
  <c r="AY77" i="21"/>
  <c r="AY77" i="23" s="1"/>
  <c r="BB77" i="21"/>
  <c r="BB77" i="23" s="1"/>
  <c r="BH77" i="21"/>
  <c r="BH77" i="23" s="1"/>
  <c r="BN77" i="21"/>
  <c r="BN77" i="23" s="1"/>
  <c r="BP77" i="21"/>
  <c r="BP77" i="23" s="1"/>
  <c r="BR77" i="21"/>
  <c r="BR77" i="23" s="1"/>
  <c r="BV77" i="21"/>
  <c r="BV77" i="23" s="1"/>
  <c r="BX77" i="21"/>
  <c r="BX77" i="23" s="1"/>
  <c r="CB77" i="21"/>
  <c r="CB77" i="23" s="1"/>
  <c r="CC77" i="21"/>
  <c r="CC77" i="23" s="1"/>
  <c r="CG77" i="21"/>
  <c r="CG77" i="23" s="1"/>
  <c r="CI77" i="21"/>
  <c r="CI77" i="23" s="1"/>
  <c r="CL77" i="21"/>
  <c r="CL77" i="23" s="1"/>
  <c r="CM77" i="21"/>
  <c r="CM77" i="23" s="1"/>
  <c r="B78" i="21"/>
  <c r="B78" i="23" s="1"/>
  <c r="I78" i="21"/>
  <c r="I78" i="23" s="1"/>
  <c r="AW61" i="21"/>
  <c r="AW61" i="23" s="1"/>
  <c r="BV61" i="21"/>
  <c r="BV61" i="23" s="1"/>
  <c r="CH61" i="21"/>
  <c r="CH61" i="23" s="1"/>
  <c r="BI62" i="21"/>
  <c r="BI62" i="23" s="1"/>
  <c r="CJ62" i="21"/>
  <c r="CJ62" i="23" s="1"/>
  <c r="BT64" i="21"/>
  <c r="BT64" i="23" s="1"/>
  <c r="BQ65" i="21"/>
  <c r="BQ65" i="23" s="1"/>
  <c r="Y66" i="21"/>
  <c r="Y66" i="23" s="1"/>
  <c r="BP66" i="21"/>
  <c r="BP66" i="23" s="1"/>
  <c r="L67" i="21"/>
  <c r="L67" i="23" s="1"/>
  <c r="AH67" i="21"/>
  <c r="AH67" i="23" s="1"/>
  <c r="BS67" i="21"/>
  <c r="BS67" i="23" s="1"/>
  <c r="BV67" i="21"/>
  <c r="BV67" i="23" s="1"/>
  <c r="BW67" i="21"/>
  <c r="BW67" i="23" s="1"/>
  <c r="W68" i="21"/>
  <c r="W68" i="23" s="1"/>
  <c r="BF68" i="21"/>
  <c r="BF68" i="23" s="1"/>
  <c r="X69" i="21"/>
  <c r="X69" i="23" s="1"/>
  <c r="AQ69" i="21"/>
  <c r="AQ69" i="23" s="1"/>
  <c r="BM69" i="21"/>
  <c r="BM69" i="23" s="1"/>
  <c r="CB69" i="21"/>
  <c r="CB69" i="23" s="1"/>
  <c r="AF70" i="21"/>
  <c r="AF70" i="23" s="1"/>
  <c r="T71" i="21"/>
  <c r="T71" i="23" s="1"/>
  <c r="AU71" i="21"/>
  <c r="AU71" i="23" s="1"/>
  <c r="BB71" i="21"/>
  <c r="BB71" i="23" s="1"/>
  <c r="BO71" i="21"/>
  <c r="BO71" i="23" s="1"/>
  <c r="U72" i="21"/>
  <c r="U72" i="23" s="1"/>
  <c r="AK72" i="21"/>
  <c r="AK72" i="23" s="1"/>
  <c r="AT72" i="21"/>
  <c r="AT72" i="23" s="1"/>
  <c r="BR72" i="21"/>
  <c r="BR72" i="23" s="1"/>
  <c r="BB73" i="21"/>
  <c r="BB73" i="23" s="1"/>
  <c r="BU73" i="21"/>
  <c r="BU73" i="23" s="1"/>
  <c r="P74" i="21"/>
  <c r="P74" i="23" s="1"/>
  <c r="BO74" i="21"/>
  <c r="BO74" i="23" s="1"/>
  <c r="BV75" i="21"/>
  <c r="BV75" i="23" s="1"/>
  <c r="CE75" i="21"/>
  <c r="CE75" i="23" s="1"/>
  <c r="Z76" i="21"/>
  <c r="Z76" i="23" s="1"/>
  <c r="BI77" i="21"/>
  <c r="BI77" i="23" s="1"/>
  <c r="CP60" i="21"/>
  <c r="CP60" i="23" s="1"/>
  <c r="V61" i="21"/>
  <c r="V61" i="23" s="1"/>
  <c r="CL61" i="21"/>
  <c r="CL61" i="23" s="1"/>
  <c r="AA62" i="21"/>
  <c r="AA62" i="23" s="1"/>
  <c r="AU62" i="21"/>
  <c r="AU62" i="23" s="1"/>
  <c r="BU62" i="21"/>
  <c r="BU62" i="23" s="1"/>
  <c r="CK62" i="21"/>
  <c r="CK62" i="23" s="1"/>
  <c r="BR63" i="21"/>
  <c r="BR63" i="23" s="1"/>
  <c r="CD63" i="21"/>
  <c r="CD63" i="23" s="1"/>
  <c r="AS64" i="21"/>
  <c r="AS64" i="23" s="1"/>
  <c r="BI64" i="21"/>
  <c r="BI64" i="23" s="1"/>
  <c r="AZ65" i="21"/>
  <c r="AZ65" i="23" s="1"/>
  <c r="BH65" i="21"/>
  <c r="BH65" i="23" s="1"/>
  <c r="CM65" i="21"/>
  <c r="CM65" i="23" s="1"/>
  <c r="AY66" i="21"/>
  <c r="AY66" i="23" s="1"/>
  <c r="BY66" i="21"/>
  <c r="BY66" i="23" s="1"/>
  <c r="CB67" i="21"/>
  <c r="CB67" i="23" s="1"/>
  <c r="CE67" i="21"/>
  <c r="CE67" i="23" s="1"/>
  <c r="AI68" i="21"/>
  <c r="AI68" i="23" s="1"/>
  <c r="AW68" i="21"/>
  <c r="AW68" i="23" s="1"/>
  <c r="BP68" i="21"/>
  <c r="BP68" i="23" s="1"/>
  <c r="AO69" i="21"/>
  <c r="AO69" i="23" s="1"/>
  <c r="AV69" i="21"/>
  <c r="AV69" i="23" s="1"/>
  <c r="BE69" i="21"/>
  <c r="BE69" i="23" s="1"/>
  <c r="AT70" i="21"/>
  <c r="AT70" i="23" s="1"/>
  <c r="BY70" i="21"/>
  <c r="BY70" i="23" s="1"/>
  <c r="CJ71" i="21"/>
  <c r="CJ71" i="23" s="1"/>
  <c r="AU72" i="21"/>
  <c r="AU72" i="23" s="1"/>
  <c r="BM72" i="21"/>
  <c r="BM72" i="23" s="1"/>
  <c r="CM72" i="21"/>
  <c r="CM72" i="23" s="1"/>
  <c r="BH73" i="21"/>
  <c r="BH73" i="23" s="1"/>
  <c r="CN73" i="21"/>
  <c r="CN73" i="23" s="1"/>
  <c r="AX75" i="21"/>
  <c r="AX75" i="23" s="1"/>
  <c r="AY62" i="21"/>
  <c r="AY62" i="23" s="1"/>
  <c r="BN62" i="21"/>
  <c r="BN62" i="23" s="1"/>
  <c r="CA62" i="21"/>
  <c r="CA62" i="23" s="1"/>
  <c r="AZ64" i="21"/>
  <c r="AZ64" i="23" s="1"/>
  <c r="BA64" i="21"/>
  <c r="BA64" i="23" s="1"/>
  <c r="CD64" i="21"/>
  <c r="CD64" i="23" s="1"/>
  <c r="CF65" i="21"/>
  <c r="CF65" i="23" s="1"/>
  <c r="BQ66" i="21"/>
  <c r="BQ66" i="23" s="1"/>
  <c r="BU66" i="21"/>
  <c r="BU66" i="23" s="1"/>
  <c r="CE66" i="21"/>
  <c r="CE66" i="23" s="1"/>
  <c r="BG68" i="21"/>
  <c r="BG68" i="23" s="1"/>
  <c r="BZ69" i="21"/>
  <c r="BZ69" i="23" s="1"/>
  <c r="CJ69" i="21"/>
  <c r="CJ69" i="23" s="1"/>
  <c r="G70" i="21"/>
  <c r="G70" i="23" s="1"/>
  <c r="BF70" i="21"/>
  <c r="BF70" i="23" s="1"/>
  <c r="BS70" i="21"/>
  <c r="BS70" i="23" s="1"/>
  <c r="AZ71" i="21"/>
  <c r="AZ71" i="23" s="1"/>
  <c r="BE71" i="21"/>
  <c r="BE71" i="23" s="1"/>
  <c r="BS71" i="21"/>
  <c r="BS71" i="23" s="1"/>
  <c r="AV72" i="21"/>
  <c r="AV72" i="23" s="1"/>
  <c r="CH72" i="21"/>
  <c r="CH72" i="23" s="1"/>
  <c r="B73" i="21"/>
  <c r="B73" i="23" s="1"/>
  <c r="V73" i="21"/>
  <c r="V73" i="23" s="1"/>
  <c r="AR73" i="21"/>
  <c r="AR73" i="23" s="1"/>
  <c r="Y74" i="21"/>
  <c r="Y74" i="23" s="1"/>
  <c r="AZ74" i="21"/>
  <c r="AZ74" i="23" s="1"/>
  <c r="BR74" i="21"/>
  <c r="BR74" i="23" s="1"/>
  <c r="BO75" i="21"/>
  <c r="BO75" i="23" s="1"/>
  <c r="CC75" i="21"/>
  <c r="CC75" i="23" s="1"/>
  <c r="Q76" i="21"/>
  <c r="Q76" i="23" s="1"/>
  <c r="P77" i="21"/>
  <c r="P77" i="23" s="1"/>
  <c r="AA77" i="21"/>
  <c r="AA77" i="23" s="1"/>
  <c r="L78" i="21"/>
  <c r="L78" i="23" s="1"/>
  <c r="B2" i="21"/>
  <c r="B2" i="23" s="1"/>
  <c r="F99" i="21"/>
  <c r="F99" i="23" s="1"/>
  <c r="F36" i="21"/>
  <c r="F36" i="23" s="1"/>
  <c r="F2" i="21"/>
  <c r="F2" i="23" s="1"/>
  <c r="F98" i="21"/>
  <c r="F98" i="23" s="1"/>
  <c r="F35" i="21"/>
  <c r="F35" i="23" s="1"/>
  <c r="F31" i="21"/>
  <c r="F31" i="23" s="1"/>
  <c r="F30" i="21"/>
  <c r="F30" i="23" s="1"/>
  <c r="F37" i="21"/>
  <c r="F37" i="23" s="1"/>
  <c r="F38" i="21"/>
  <c r="F38" i="23" s="1"/>
  <c r="F97" i="21"/>
  <c r="F97" i="23" s="1"/>
  <c r="F33" i="21"/>
  <c r="F33" i="23" s="1"/>
  <c r="F89" i="21"/>
  <c r="F89" i="23" s="1"/>
  <c r="F84" i="21"/>
  <c r="F84" i="23" s="1"/>
  <c r="F48" i="21"/>
  <c r="F48" i="23" s="1"/>
  <c r="F39" i="21"/>
  <c r="F39" i="23" s="1"/>
  <c r="F96" i="21"/>
  <c r="F96" i="23" s="1"/>
  <c r="F41" i="21"/>
  <c r="F41" i="23" s="1"/>
  <c r="F85" i="21"/>
  <c r="F85" i="23" s="1"/>
  <c r="F95" i="21"/>
  <c r="F95" i="23" s="1"/>
  <c r="F40" i="21"/>
  <c r="F40" i="23" s="1"/>
  <c r="F42" i="21"/>
  <c r="F42" i="23" s="1"/>
  <c r="F94" i="21"/>
  <c r="F94" i="23" s="1"/>
  <c r="F55" i="21"/>
  <c r="F55" i="23" s="1"/>
  <c r="F43" i="21"/>
  <c r="F43" i="23" s="1"/>
  <c r="F86" i="21"/>
  <c r="F86" i="23" s="1"/>
  <c r="F44" i="21"/>
  <c r="F44" i="23" s="1"/>
  <c r="F54" i="21"/>
  <c r="F54" i="23" s="1"/>
  <c r="F93" i="21"/>
  <c r="F93" i="23" s="1"/>
  <c r="F45" i="21"/>
  <c r="F45" i="23" s="1"/>
  <c r="F92" i="21"/>
  <c r="F92" i="23" s="1"/>
  <c r="F29" i="21"/>
  <c r="F29" i="23" s="1"/>
  <c r="F87" i="21"/>
  <c r="F87" i="23" s="1"/>
  <c r="F46" i="21"/>
  <c r="F46" i="23" s="1"/>
  <c r="F52" i="21"/>
  <c r="F52" i="23" s="1"/>
  <c r="F90" i="21"/>
  <c r="F90" i="23" s="1"/>
  <c r="F47" i="21"/>
  <c r="F47" i="23" s="1"/>
  <c r="F49" i="21"/>
  <c r="F49" i="23" s="1"/>
  <c r="F91" i="21"/>
  <c r="F91" i="23" s="1"/>
  <c r="F50" i="21"/>
  <c r="F50" i="23" s="1"/>
  <c r="F34" i="21"/>
  <c r="F34" i="23" s="1"/>
  <c r="F51" i="21"/>
  <c r="F51" i="23" s="1"/>
  <c r="F88" i="21"/>
  <c r="F88" i="23" s="1"/>
  <c r="F32" i="21"/>
  <c r="F32" i="23" s="1"/>
  <c r="F53" i="21"/>
  <c r="F53" i="23" s="1"/>
  <c r="G33" i="21"/>
  <c r="G33" i="23" s="1"/>
  <c r="G90" i="21"/>
  <c r="G90" i="23" s="1"/>
  <c r="G29" i="21"/>
  <c r="G29" i="23" s="1"/>
  <c r="G52" i="21"/>
  <c r="G52" i="23" s="1"/>
  <c r="G38" i="21"/>
  <c r="G38" i="23" s="1"/>
  <c r="G45" i="21"/>
  <c r="G45" i="23" s="1"/>
  <c r="G86" i="21"/>
  <c r="G86" i="23" s="1"/>
  <c r="G35" i="21"/>
  <c r="G35" i="23" s="1"/>
  <c r="G39" i="21"/>
  <c r="G39" i="23" s="1"/>
  <c r="G93" i="21"/>
  <c r="G93" i="23" s="1"/>
  <c r="G2" i="21"/>
  <c r="G2" i="23" s="1"/>
  <c r="G50" i="21"/>
  <c r="G50" i="23" s="1"/>
  <c r="G97" i="21"/>
  <c r="G97" i="23" s="1"/>
  <c r="G84" i="21"/>
  <c r="G84" i="23" s="1"/>
  <c r="G32" i="21"/>
  <c r="G32" i="23" s="1"/>
  <c r="G36" i="21"/>
  <c r="G36" i="23" s="1"/>
  <c r="G99" i="21"/>
  <c r="G99" i="23" s="1"/>
  <c r="G94" i="21"/>
  <c r="G94" i="23" s="1"/>
  <c r="G88" i="21"/>
  <c r="G88" i="23" s="1"/>
  <c r="G34" i="21"/>
  <c r="G34" i="23" s="1"/>
  <c r="G53" i="21"/>
  <c r="G53" i="23" s="1"/>
  <c r="G42" i="21"/>
  <c r="G42" i="23" s="1"/>
  <c r="G40" i="21"/>
  <c r="G40" i="23" s="1"/>
  <c r="G31" i="21"/>
  <c r="G31" i="23" s="1"/>
  <c r="G55" i="21"/>
  <c r="G55" i="23" s="1"/>
  <c r="G46" i="21"/>
  <c r="G46" i="23" s="1"/>
  <c r="G92" i="21"/>
  <c r="G92" i="23" s="1"/>
  <c r="G54" i="21"/>
  <c r="G54" i="23" s="1"/>
  <c r="G91" i="21"/>
  <c r="G91" i="23" s="1"/>
  <c r="G48" i="21"/>
  <c r="G48" i="23" s="1"/>
  <c r="G87" i="21"/>
  <c r="G87" i="23" s="1"/>
  <c r="G96" i="21"/>
  <c r="G96" i="23" s="1"/>
  <c r="G51" i="21"/>
  <c r="G51" i="23" s="1"/>
  <c r="G49" i="21"/>
  <c r="G49" i="23" s="1"/>
  <c r="G37" i="21"/>
  <c r="G37" i="23" s="1"/>
  <c r="G41" i="21"/>
  <c r="G41" i="23" s="1"/>
  <c r="G30" i="21"/>
  <c r="G30" i="23" s="1"/>
  <c r="G44" i="21"/>
  <c r="G44" i="23" s="1"/>
  <c r="G47" i="21"/>
  <c r="G47" i="23" s="1"/>
  <c r="G98" i="21"/>
  <c r="G98" i="23" s="1"/>
  <c r="G43" i="21"/>
  <c r="G43" i="23" s="1"/>
  <c r="G89" i="21"/>
  <c r="G89" i="23" s="1"/>
  <c r="G95" i="21"/>
  <c r="G95" i="23" s="1"/>
  <c r="G85" i="21"/>
  <c r="G85" i="23" s="1"/>
  <c r="H90" i="21"/>
  <c r="H90" i="23" s="1"/>
  <c r="H31" i="21"/>
  <c r="H31" i="23" s="1"/>
  <c r="H33" i="21"/>
  <c r="H33" i="23" s="1"/>
  <c r="H85" i="21"/>
  <c r="H85" i="23" s="1"/>
  <c r="H95" i="21"/>
  <c r="H95" i="23" s="1"/>
  <c r="H41" i="21"/>
  <c r="H41" i="23" s="1"/>
  <c r="H53" i="21"/>
  <c r="H53" i="23" s="1"/>
  <c r="H89" i="21"/>
  <c r="H89" i="23" s="1"/>
  <c r="H46" i="21"/>
  <c r="H46" i="23" s="1"/>
  <c r="H37" i="21"/>
  <c r="H37" i="23" s="1"/>
  <c r="H32" i="21"/>
  <c r="H32" i="23" s="1"/>
  <c r="H55" i="21"/>
  <c r="H55" i="23" s="1"/>
  <c r="H49" i="21"/>
  <c r="H49" i="23" s="1"/>
  <c r="H87" i="21"/>
  <c r="H87" i="23" s="1"/>
  <c r="H47" i="21"/>
  <c r="H47" i="23" s="1"/>
  <c r="H96" i="21"/>
  <c r="H96" i="23" s="1"/>
  <c r="H91" i="21"/>
  <c r="H91" i="23" s="1"/>
  <c r="H30" i="21"/>
  <c r="H30" i="23" s="1"/>
  <c r="H38" i="21"/>
  <c r="H38" i="23" s="1"/>
  <c r="H88" i="21"/>
  <c r="H88" i="23" s="1"/>
  <c r="H92" i="21"/>
  <c r="H92" i="23" s="1"/>
  <c r="H54" i="21"/>
  <c r="H54" i="23" s="1"/>
  <c r="H42" i="21"/>
  <c r="H42" i="23" s="1"/>
  <c r="H40" i="21"/>
  <c r="H40" i="23" s="1"/>
  <c r="H29" i="21"/>
  <c r="H29" i="23" s="1"/>
  <c r="H48" i="21"/>
  <c r="H48" i="23" s="1"/>
  <c r="H94" i="21"/>
  <c r="H94" i="23" s="1"/>
  <c r="H51" i="21"/>
  <c r="H51" i="23" s="1"/>
  <c r="H39" i="21"/>
  <c r="H39" i="23" s="1"/>
  <c r="H84" i="21"/>
  <c r="H84" i="23" s="1"/>
  <c r="H50" i="21"/>
  <c r="H50" i="23" s="1"/>
  <c r="H34" i="21"/>
  <c r="H34" i="23" s="1"/>
  <c r="H43" i="21"/>
  <c r="H43" i="23" s="1"/>
  <c r="H36" i="21"/>
  <c r="H36" i="23" s="1"/>
  <c r="H2" i="21"/>
  <c r="H2" i="23" s="1"/>
  <c r="H35" i="21"/>
  <c r="H35" i="23" s="1"/>
  <c r="H45" i="21"/>
  <c r="H45" i="23" s="1"/>
  <c r="H97" i="21"/>
  <c r="H97" i="23" s="1"/>
  <c r="H93" i="21"/>
  <c r="H93" i="23" s="1"/>
  <c r="H86" i="21"/>
  <c r="H86" i="23" s="1"/>
  <c r="H44" i="21"/>
  <c r="H44" i="23" s="1"/>
  <c r="H52" i="21"/>
  <c r="H52" i="23" s="1"/>
  <c r="H98" i="21"/>
  <c r="H98" i="23" s="1"/>
  <c r="H99" i="21"/>
  <c r="H99" i="23" s="1"/>
  <c r="I98" i="21"/>
  <c r="I98" i="23" s="1"/>
  <c r="I35" i="21"/>
  <c r="I35" i="23" s="1"/>
  <c r="I31" i="21"/>
  <c r="I31" i="23" s="1"/>
  <c r="I44" i="21"/>
  <c r="I44" i="23" s="1"/>
  <c r="I38" i="21"/>
  <c r="I38" i="23" s="1"/>
  <c r="I86" i="21"/>
  <c r="I86" i="23" s="1"/>
  <c r="I51" i="21"/>
  <c r="I51" i="23" s="1"/>
  <c r="I93" i="21"/>
  <c r="I93" i="23" s="1"/>
  <c r="I90" i="21"/>
  <c r="I90" i="23" s="1"/>
  <c r="I45" i="21"/>
  <c r="I45" i="23" s="1"/>
  <c r="I52" i="21"/>
  <c r="I52" i="23" s="1"/>
  <c r="I97" i="21"/>
  <c r="I97" i="23" s="1"/>
  <c r="I99" i="21"/>
  <c r="I99" i="23" s="1"/>
  <c r="I50" i="21"/>
  <c r="I50" i="23" s="1"/>
  <c r="I39" i="21"/>
  <c r="I39" i="23" s="1"/>
  <c r="I42" i="21"/>
  <c r="I42" i="23" s="1"/>
  <c r="I32" i="21"/>
  <c r="I32" i="23" s="1"/>
  <c r="I84" i="21"/>
  <c r="I84" i="23" s="1"/>
  <c r="I34" i="21"/>
  <c r="I34" i="23" s="1"/>
  <c r="I94" i="21"/>
  <c r="I94" i="23" s="1"/>
  <c r="I54" i="21"/>
  <c r="I54" i="23" s="1"/>
  <c r="I2" i="21"/>
  <c r="I2" i="23" s="1"/>
  <c r="I40" i="21"/>
  <c r="I40" i="23" s="1"/>
  <c r="I41" i="21"/>
  <c r="I41" i="23" s="1"/>
  <c r="I30" i="21"/>
  <c r="I30" i="23" s="1"/>
  <c r="I88" i="21"/>
  <c r="I88" i="23" s="1"/>
  <c r="I46" i="21"/>
  <c r="I46" i="23" s="1"/>
  <c r="I55" i="21"/>
  <c r="I55" i="23" s="1"/>
  <c r="I92" i="21"/>
  <c r="I92" i="23" s="1"/>
  <c r="I96" i="21"/>
  <c r="I96" i="23" s="1"/>
  <c r="I29" i="21"/>
  <c r="I29" i="23" s="1"/>
  <c r="I48" i="21"/>
  <c r="I48" i="23" s="1"/>
  <c r="I87" i="21"/>
  <c r="I87" i="23" s="1"/>
  <c r="I91" i="21"/>
  <c r="I91" i="23" s="1"/>
  <c r="I36" i="21"/>
  <c r="I36" i="23" s="1"/>
  <c r="I37" i="21"/>
  <c r="I37" i="23" s="1"/>
  <c r="I43" i="21"/>
  <c r="I43" i="23" s="1"/>
  <c r="I89" i="21"/>
  <c r="I89" i="23" s="1"/>
  <c r="I53" i="21"/>
  <c r="I53" i="23" s="1"/>
  <c r="I47" i="21"/>
  <c r="I47" i="23" s="1"/>
  <c r="I33" i="21"/>
  <c r="I33" i="23" s="1"/>
  <c r="I95" i="21"/>
  <c r="I95" i="23" s="1"/>
  <c r="I49" i="21"/>
  <c r="I49" i="23" s="1"/>
  <c r="I85" i="21"/>
  <c r="I85" i="23" s="1"/>
  <c r="J53" i="21"/>
  <c r="J53" i="23" s="1"/>
  <c r="J85" i="21"/>
  <c r="J85" i="23" s="1"/>
  <c r="J43" i="21"/>
  <c r="J43" i="23" s="1"/>
  <c r="J49" i="21"/>
  <c r="J49" i="23" s="1"/>
  <c r="J95" i="21"/>
  <c r="J95" i="23" s="1"/>
  <c r="J41" i="21"/>
  <c r="J41" i="23" s="1"/>
  <c r="J87" i="21"/>
  <c r="J87" i="23" s="1"/>
  <c r="J88" i="21"/>
  <c r="J88" i="23" s="1"/>
  <c r="J47" i="21"/>
  <c r="J47" i="23" s="1"/>
  <c r="J44" i="21"/>
  <c r="J44" i="23" s="1"/>
  <c r="J46" i="21"/>
  <c r="J46" i="23" s="1"/>
  <c r="J89" i="21"/>
  <c r="J89" i="23" s="1"/>
  <c r="J33" i="21"/>
  <c r="J33" i="23" s="1"/>
  <c r="J37" i="21"/>
  <c r="J37" i="23" s="1"/>
  <c r="J91" i="21"/>
  <c r="J91" i="23" s="1"/>
  <c r="J31" i="21"/>
  <c r="J31" i="23" s="1"/>
  <c r="J96" i="21"/>
  <c r="J96" i="23" s="1"/>
  <c r="J30" i="21"/>
  <c r="J30" i="23" s="1"/>
  <c r="J52" i="21"/>
  <c r="J52" i="23" s="1"/>
  <c r="J50" i="21"/>
  <c r="J50" i="23" s="1"/>
  <c r="J2" i="21"/>
  <c r="J2" i="23" s="1"/>
  <c r="J92" i="21"/>
  <c r="J92" i="23" s="1"/>
  <c r="J42" i="21"/>
  <c r="J42" i="23" s="1"/>
  <c r="J29" i="21"/>
  <c r="J29" i="23" s="1"/>
  <c r="J51" i="21"/>
  <c r="J51" i="23" s="1"/>
  <c r="J48" i="21"/>
  <c r="J48" i="23" s="1"/>
  <c r="J94" i="21"/>
  <c r="J94" i="23" s="1"/>
  <c r="J54" i="21"/>
  <c r="J54" i="23" s="1"/>
  <c r="J32" i="21"/>
  <c r="J32" i="23" s="1"/>
  <c r="J39" i="21"/>
  <c r="J39" i="23" s="1"/>
  <c r="J84" i="21"/>
  <c r="J84" i="23" s="1"/>
  <c r="J36" i="21"/>
  <c r="J36" i="23" s="1"/>
  <c r="J34" i="21"/>
  <c r="J34" i="23" s="1"/>
  <c r="J90" i="21"/>
  <c r="J90" i="23" s="1"/>
  <c r="J45" i="21"/>
  <c r="J45" i="23" s="1"/>
  <c r="J97" i="21"/>
  <c r="J97" i="23" s="1"/>
  <c r="J93" i="21"/>
  <c r="J93" i="23" s="1"/>
  <c r="J86" i="21"/>
  <c r="J86" i="23" s="1"/>
  <c r="J55" i="21"/>
  <c r="J55" i="23" s="1"/>
  <c r="J38" i="21"/>
  <c r="J38" i="23" s="1"/>
  <c r="J40" i="21"/>
  <c r="J40" i="23" s="1"/>
  <c r="J35" i="21"/>
  <c r="J35" i="23" s="1"/>
  <c r="J99" i="21"/>
  <c r="J99" i="23" s="1"/>
  <c r="J98" i="21"/>
  <c r="J98" i="23" s="1"/>
  <c r="K86" i="21"/>
  <c r="K86" i="23" s="1"/>
  <c r="K31" i="21"/>
  <c r="K31" i="23" s="1"/>
  <c r="K42" i="21"/>
  <c r="K42" i="23" s="1"/>
  <c r="K97" i="21"/>
  <c r="K97" i="23" s="1"/>
  <c r="K50" i="21"/>
  <c r="K50" i="23" s="1"/>
  <c r="K84" i="21"/>
  <c r="K84" i="23" s="1"/>
  <c r="K39" i="21"/>
  <c r="K39" i="23" s="1"/>
  <c r="K49" i="21"/>
  <c r="K49" i="23" s="1"/>
  <c r="K89" i="21"/>
  <c r="K89" i="23" s="1"/>
  <c r="K37" i="21"/>
  <c r="K37" i="23" s="1"/>
  <c r="K91" i="21"/>
  <c r="K91" i="23" s="1"/>
  <c r="K47" i="21"/>
  <c r="K47" i="23" s="1"/>
  <c r="K32" i="21"/>
  <c r="K32" i="23" s="1"/>
  <c r="K40" i="21"/>
  <c r="K40" i="23" s="1"/>
  <c r="K38" i="21"/>
  <c r="K38" i="23" s="1"/>
  <c r="K30" i="21"/>
  <c r="K30" i="23" s="1"/>
  <c r="K87" i="21"/>
  <c r="K87" i="23" s="1"/>
  <c r="K96" i="21"/>
  <c r="K96" i="23" s="1"/>
  <c r="K33" i="21"/>
  <c r="K33" i="23" s="1"/>
  <c r="K44" i="21"/>
  <c r="K44" i="23" s="1"/>
  <c r="K41" i="21"/>
  <c r="K41" i="23" s="1"/>
  <c r="K88" i="21"/>
  <c r="K88" i="23" s="1"/>
  <c r="K98" i="21"/>
  <c r="K98" i="23" s="1"/>
  <c r="K46" i="21"/>
  <c r="K46" i="23" s="1"/>
  <c r="K95" i="21"/>
  <c r="K95" i="23" s="1"/>
  <c r="K36" i="21"/>
  <c r="K36" i="23" s="1"/>
  <c r="K90" i="21"/>
  <c r="K90" i="23" s="1"/>
  <c r="K85" i="21"/>
  <c r="K85" i="23" s="1"/>
  <c r="K48" i="21"/>
  <c r="K48" i="23" s="1"/>
  <c r="K53" i="21"/>
  <c r="K53" i="23" s="1"/>
  <c r="K2" i="21"/>
  <c r="K2" i="23" s="1"/>
  <c r="K51" i="21"/>
  <c r="K51" i="23" s="1"/>
  <c r="K29" i="21"/>
  <c r="K29" i="23" s="1"/>
  <c r="K34" i="21"/>
  <c r="K34" i="23" s="1"/>
  <c r="K54" i="21"/>
  <c r="K54" i="23" s="1"/>
  <c r="K92" i="21"/>
  <c r="K92" i="23" s="1"/>
  <c r="K94" i="21"/>
  <c r="K94" i="23" s="1"/>
  <c r="K45" i="21"/>
  <c r="K45" i="23" s="1"/>
  <c r="K43" i="21"/>
  <c r="K43" i="23" s="1"/>
  <c r="K93" i="21"/>
  <c r="K93" i="23" s="1"/>
  <c r="K52" i="21"/>
  <c r="K52" i="23" s="1"/>
  <c r="K35" i="21"/>
  <c r="K35" i="23" s="1"/>
  <c r="K55" i="21"/>
  <c r="K55" i="23" s="1"/>
  <c r="K99" i="21"/>
  <c r="K99" i="23" s="1"/>
  <c r="L29" i="21"/>
  <c r="L29" i="23" s="1"/>
  <c r="L44" i="21"/>
  <c r="L44" i="23" s="1"/>
  <c r="L99" i="21"/>
  <c r="L99" i="23" s="1"/>
  <c r="L93" i="21"/>
  <c r="L93" i="23" s="1"/>
  <c r="L52" i="21"/>
  <c r="L52" i="23" s="1"/>
  <c r="L51" i="21"/>
  <c r="L51" i="23" s="1"/>
  <c r="L35" i="21"/>
  <c r="L35" i="23" s="1"/>
  <c r="L49" i="21"/>
  <c r="L49" i="23" s="1"/>
  <c r="L40" i="21"/>
  <c r="L40" i="23" s="1"/>
  <c r="L45" i="21"/>
  <c r="L45" i="23" s="1"/>
  <c r="L34" i="21"/>
  <c r="L34" i="23" s="1"/>
  <c r="L30" i="21"/>
  <c r="L30" i="23" s="1"/>
  <c r="L94" i="21"/>
  <c r="L94" i="23" s="1"/>
  <c r="L92" i="21"/>
  <c r="L92" i="23" s="1"/>
  <c r="L50" i="21"/>
  <c r="L50" i="23" s="1"/>
  <c r="L42" i="21"/>
  <c r="L42" i="23" s="1"/>
  <c r="L43" i="21"/>
  <c r="L43" i="23" s="1"/>
  <c r="L41" i="21"/>
  <c r="L41" i="23" s="1"/>
  <c r="L36" i="21"/>
  <c r="L36" i="23" s="1"/>
  <c r="L31" i="21"/>
  <c r="L31" i="23" s="1"/>
  <c r="L85" i="21"/>
  <c r="L85" i="23" s="1"/>
  <c r="L53" i="21"/>
  <c r="L53" i="23" s="1"/>
  <c r="L88" i="21"/>
  <c r="L88" i="23" s="1"/>
  <c r="L98" i="21"/>
  <c r="L98" i="23" s="1"/>
  <c r="L95" i="21"/>
  <c r="L95" i="23" s="1"/>
  <c r="L2" i="21"/>
  <c r="L2" i="23" s="1"/>
  <c r="L96" i="21"/>
  <c r="L96" i="23" s="1"/>
  <c r="L87" i="21"/>
  <c r="L87" i="23" s="1"/>
  <c r="L47" i="21"/>
  <c r="L47" i="23" s="1"/>
  <c r="L55" i="21"/>
  <c r="L55" i="23" s="1"/>
  <c r="L91" i="21"/>
  <c r="L91" i="23" s="1"/>
  <c r="L33" i="21"/>
  <c r="L33" i="23" s="1"/>
  <c r="L54" i="21"/>
  <c r="L54" i="23" s="1"/>
  <c r="L37" i="21"/>
  <c r="L37" i="23" s="1"/>
  <c r="L84" i="21"/>
  <c r="L84" i="23" s="1"/>
  <c r="L46" i="21"/>
  <c r="L46" i="23" s="1"/>
  <c r="L32" i="21"/>
  <c r="L32" i="23" s="1"/>
  <c r="L38" i="21"/>
  <c r="L38" i="23" s="1"/>
  <c r="L39" i="21"/>
  <c r="L39" i="23" s="1"/>
  <c r="L48" i="21"/>
  <c r="L48" i="23" s="1"/>
  <c r="L97" i="21"/>
  <c r="L97" i="23" s="1"/>
  <c r="L89" i="21"/>
  <c r="L89" i="23" s="1"/>
  <c r="L90" i="21"/>
  <c r="L90" i="23" s="1"/>
  <c r="L86" i="21"/>
  <c r="L86" i="23" s="1"/>
  <c r="M87" i="21"/>
  <c r="M87" i="23" s="1"/>
  <c r="M37" i="21"/>
  <c r="M37" i="23" s="1"/>
  <c r="M97" i="21"/>
  <c r="M97" i="23" s="1"/>
  <c r="M54" i="21"/>
  <c r="M54" i="23" s="1"/>
  <c r="M84" i="21"/>
  <c r="M84" i="23" s="1"/>
  <c r="M39" i="21"/>
  <c r="M39" i="23" s="1"/>
  <c r="M29" i="21"/>
  <c r="M29" i="23" s="1"/>
  <c r="M31" i="21"/>
  <c r="M31" i="23" s="1"/>
  <c r="M2" i="21"/>
  <c r="M2" i="23" s="1"/>
  <c r="M40" i="21"/>
  <c r="M40" i="23" s="1"/>
  <c r="M55" i="21"/>
  <c r="M55" i="23" s="1"/>
  <c r="M38" i="21"/>
  <c r="M38" i="23" s="1"/>
  <c r="M96" i="21"/>
  <c r="M96" i="23" s="1"/>
  <c r="M30" i="21"/>
  <c r="M30" i="23" s="1"/>
  <c r="M98" i="21"/>
  <c r="M98" i="23" s="1"/>
  <c r="M41" i="21"/>
  <c r="M41" i="23" s="1"/>
  <c r="M36" i="21"/>
  <c r="M36" i="23" s="1"/>
  <c r="M43" i="21"/>
  <c r="M43" i="23" s="1"/>
  <c r="M42" i="21"/>
  <c r="M42" i="23" s="1"/>
  <c r="M95" i="21"/>
  <c r="M95" i="23" s="1"/>
  <c r="M52" i="21"/>
  <c r="M52" i="23" s="1"/>
  <c r="M90" i="21"/>
  <c r="M90" i="23" s="1"/>
  <c r="M89" i="21"/>
  <c r="M89" i="23" s="1"/>
  <c r="M85" i="21"/>
  <c r="M85" i="23" s="1"/>
  <c r="M50" i="21"/>
  <c r="M50" i="23" s="1"/>
  <c r="M53" i="21"/>
  <c r="M53" i="23" s="1"/>
  <c r="M32" i="21"/>
  <c r="M32" i="23" s="1"/>
  <c r="M94" i="21"/>
  <c r="M94" i="23" s="1"/>
  <c r="M47" i="21"/>
  <c r="M47" i="23" s="1"/>
  <c r="M99" i="21"/>
  <c r="M99" i="23" s="1"/>
  <c r="M35" i="21"/>
  <c r="M35" i="23" s="1"/>
  <c r="M86" i="21"/>
  <c r="M86" i="23" s="1"/>
  <c r="M93" i="21"/>
  <c r="M93" i="23" s="1"/>
  <c r="M91" i="21"/>
  <c r="M91" i="23" s="1"/>
  <c r="M45" i="21"/>
  <c r="M45" i="23" s="1"/>
  <c r="M34" i="21"/>
  <c r="M34" i="23" s="1"/>
  <c r="M44" i="21"/>
  <c r="M44" i="23" s="1"/>
  <c r="M92" i="21"/>
  <c r="M92" i="23" s="1"/>
  <c r="M48" i="21"/>
  <c r="M48" i="23" s="1"/>
  <c r="M51" i="21"/>
  <c r="M51" i="23" s="1"/>
  <c r="M88" i="21"/>
  <c r="M88" i="23" s="1"/>
  <c r="M46" i="21"/>
  <c r="M46" i="23" s="1"/>
  <c r="M33" i="21"/>
  <c r="M33" i="23" s="1"/>
  <c r="M49" i="21"/>
  <c r="M49" i="23" s="1"/>
  <c r="N35" i="21"/>
  <c r="N35" i="23" s="1"/>
  <c r="N93" i="21"/>
  <c r="N93" i="23" s="1"/>
  <c r="N30" i="21"/>
  <c r="N30" i="23" s="1"/>
  <c r="N97" i="21"/>
  <c r="N97" i="23" s="1"/>
  <c r="N54" i="21"/>
  <c r="N54" i="23" s="1"/>
  <c r="N39" i="21"/>
  <c r="N39" i="23" s="1"/>
  <c r="N46" i="21"/>
  <c r="N46" i="23" s="1"/>
  <c r="N84" i="21"/>
  <c r="N84" i="23" s="1"/>
  <c r="N40" i="21"/>
  <c r="N40" i="23" s="1"/>
  <c r="N48" i="21"/>
  <c r="N48" i="23" s="1"/>
  <c r="N31" i="21"/>
  <c r="N31" i="23" s="1"/>
  <c r="N96" i="21"/>
  <c r="N96" i="23" s="1"/>
  <c r="N55" i="21"/>
  <c r="N55" i="23" s="1"/>
  <c r="N50" i="21"/>
  <c r="N50" i="23" s="1"/>
  <c r="N2" i="21"/>
  <c r="N2" i="23" s="1"/>
  <c r="N33" i="21"/>
  <c r="N33" i="23" s="1"/>
  <c r="N98" i="21"/>
  <c r="N98" i="23" s="1"/>
  <c r="N37" i="21"/>
  <c r="N37" i="23" s="1"/>
  <c r="N88" i="21"/>
  <c r="N88" i="23" s="1"/>
  <c r="N89" i="21"/>
  <c r="N89" i="23" s="1"/>
  <c r="N29" i="21"/>
  <c r="N29" i="23" s="1"/>
  <c r="N53" i="21"/>
  <c r="N53" i="23" s="1"/>
  <c r="N43" i="21"/>
  <c r="N43" i="23" s="1"/>
  <c r="N47" i="21"/>
  <c r="N47" i="23" s="1"/>
  <c r="N92" i="21"/>
  <c r="N92" i="23" s="1"/>
  <c r="N95" i="21"/>
  <c r="N95" i="23" s="1"/>
  <c r="N32" i="21"/>
  <c r="N32" i="23" s="1"/>
  <c r="N90" i="21"/>
  <c r="N90" i="23" s="1"/>
  <c r="N85" i="21"/>
  <c r="N85" i="23" s="1"/>
  <c r="N52" i="21"/>
  <c r="N52" i="23" s="1"/>
  <c r="N87" i="21"/>
  <c r="N87" i="23" s="1"/>
  <c r="N42" i="21"/>
  <c r="N42" i="23" s="1"/>
  <c r="N36" i="21"/>
  <c r="N36" i="23" s="1"/>
  <c r="N94" i="21"/>
  <c r="N94" i="23" s="1"/>
  <c r="N34" i="21"/>
  <c r="N34" i="23" s="1"/>
  <c r="N99" i="21"/>
  <c r="N99" i="23" s="1"/>
  <c r="N38" i="21"/>
  <c r="N38" i="23" s="1"/>
  <c r="N41" i="21"/>
  <c r="N41" i="23" s="1"/>
  <c r="N49" i="21"/>
  <c r="N49" i="23" s="1"/>
  <c r="N45" i="21"/>
  <c r="N45" i="23" s="1"/>
  <c r="N44" i="21"/>
  <c r="N44" i="23" s="1"/>
  <c r="N51" i="21"/>
  <c r="N51" i="23" s="1"/>
  <c r="N86" i="21"/>
  <c r="N86" i="23" s="1"/>
  <c r="N91" i="21"/>
  <c r="N91" i="23" s="1"/>
  <c r="O89" i="21"/>
  <c r="O89" i="23" s="1"/>
  <c r="O45" i="21"/>
  <c r="O45" i="23" s="1"/>
  <c r="O36" i="21"/>
  <c r="O36" i="23" s="1"/>
  <c r="O32" i="21"/>
  <c r="O32" i="23" s="1"/>
  <c r="O50" i="21"/>
  <c r="O50" i="23" s="1"/>
  <c r="O98" i="21"/>
  <c r="O98" i="23" s="1"/>
  <c r="O93" i="21"/>
  <c r="O93" i="23" s="1"/>
  <c r="O2" i="21"/>
  <c r="O2" i="23" s="1"/>
  <c r="O86" i="21"/>
  <c r="O86" i="23" s="1"/>
  <c r="O38" i="21"/>
  <c r="O38" i="23" s="1"/>
  <c r="O34" i="21"/>
  <c r="O34" i="23" s="1"/>
  <c r="O44" i="21"/>
  <c r="O44" i="23" s="1"/>
  <c r="O49" i="21"/>
  <c r="O49" i="23" s="1"/>
  <c r="O37" i="21"/>
  <c r="O37" i="23" s="1"/>
  <c r="O51" i="21"/>
  <c r="O51" i="23" s="1"/>
  <c r="O52" i="21"/>
  <c r="O52" i="23" s="1"/>
  <c r="O97" i="21"/>
  <c r="O97" i="23" s="1"/>
  <c r="O31" i="21"/>
  <c r="O31" i="23" s="1"/>
  <c r="O96" i="21"/>
  <c r="O96" i="23" s="1"/>
  <c r="O43" i="21"/>
  <c r="O43" i="23" s="1"/>
  <c r="O87" i="21"/>
  <c r="O87" i="23" s="1"/>
  <c r="O41" i="21"/>
  <c r="O41" i="23" s="1"/>
  <c r="O42" i="21"/>
  <c r="O42" i="23" s="1"/>
  <c r="O53" i="21"/>
  <c r="O53" i="23" s="1"/>
  <c r="O99" i="21"/>
  <c r="O99" i="23" s="1"/>
  <c r="O90" i="21"/>
  <c r="O90" i="23" s="1"/>
  <c r="O47" i="21"/>
  <c r="O47" i="23" s="1"/>
  <c r="O55" i="21"/>
  <c r="O55" i="23" s="1"/>
  <c r="O33" i="21"/>
  <c r="O33" i="23" s="1"/>
  <c r="O95" i="21"/>
  <c r="O95" i="23" s="1"/>
  <c r="O92" i="21"/>
  <c r="O92" i="23" s="1"/>
  <c r="O35" i="21"/>
  <c r="O35" i="23" s="1"/>
  <c r="O48" i="21"/>
  <c r="O48" i="23" s="1"/>
  <c r="O29" i="21"/>
  <c r="O29" i="23" s="1"/>
  <c r="O94" i="21"/>
  <c r="O94" i="23" s="1"/>
  <c r="O40" i="21"/>
  <c r="O40" i="23" s="1"/>
  <c r="O84" i="21"/>
  <c r="O84" i="23" s="1"/>
  <c r="O91" i="21"/>
  <c r="O91" i="23" s="1"/>
  <c r="O85" i="21"/>
  <c r="O85" i="23" s="1"/>
  <c r="O39" i="21"/>
  <c r="O39" i="23" s="1"/>
  <c r="O88" i="21"/>
  <c r="O88" i="23" s="1"/>
  <c r="O46" i="21"/>
  <c r="O46" i="23" s="1"/>
  <c r="O54" i="21"/>
  <c r="O54" i="23" s="1"/>
  <c r="O30" i="21"/>
  <c r="O30" i="23" s="1"/>
  <c r="P30" i="21"/>
  <c r="P30" i="23" s="1"/>
  <c r="P88" i="21"/>
  <c r="P88" i="23" s="1"/>
  <c r="P89" i="21"/>
  <c r="P89" i="23" s="1"/>
  <c r="P85" i="21"/>
  <c r="P85" i="23" s="1"/>
  <c r="P42" i="21"/>
  <c r="P42" i="23" s="1"/>
  <c r="P46" i="21"/>
  <c r="P46" i="23" s="1"/>
  <c r="P39" i="21"/>
  <c r="P39" i="23" s="1"/>
  <c r="P94" i="21"/>
  <c r="P94" i="23" s="1"/>
  <c r="P53" i="21"/>
  <c r="P53" i="23" s="1"/>
  <c r="P32" i="21"/>
  <c r="P32" i="23" s="1"/>
  <c r="P92" i="21"/>
  <c r="P92" i="23" s="1"/>
  <c r="P45" i="21"/>
  <c r="P45" i="23" s="1"/>
  <c r="P52" i="21"/>
  <c r="P52" i="23" s="1"/>
  <c r="P84" i="21"/>
  <c r="P84" i="23" s="1"/>
  <c r="P91" i="21"/>
  <c r="P91" i="23" s="1"/>
  <c r="P87" i="21"/>
  <c r="P87" i="23" s="1"/>
  <c r="P95" i="21"/>
  <c r="P95" i="23" s="1"/>
  <c r="P38" i="21"/>
  <c r="P38" i="23" s="1"/>
  <c r="P41" i="21"/>
  <c r="P41" i="23" s="1"/>
  <c r="P90" i="21"/>
  <c r="P90" i="23" s="1"/>
  <c r="P54" i="21"/>
  <c r="P54" i="23" s="1"/>
  <c r="P99" i="21"/>
  <c r="P99" i="23" s="1"/>
  <c r="P48" i="21"/>
  <c r="P48" i="23" s="1"/>
  <c r="P31" i="21"/>
  <c r="P31" i="23" s="1"/>
  <c r="P96" i="21"/>
  <c r="P96" i="23" s="1"/>
  <c r="P36" i="21"/>
  <c r="P36" i="23" s="1"/>
  <c r="P35" i="21"/>
  <c r="P35" i="23" s="1"/>
  <c r="P93" i="21"/>
  <c r="P93" i="23" s="1"/>
  <c r="P43" i="21"/>
  <c r="P43" i="23" s="1"/>
  <c r="P37" i="21"/>
  <c r="P37" i="23" s="1"/>
  <c r="P29" i="21"/>
  <c r="P29" i="23" s="1"/>
  <c r="P34" i="21"/>
  <c r="P34" i="23" s="1"/>
  <c r="P44" i="21"/>
  <c r="P44" i="23" s="1"/>
  <c r="P97" i="21"/>
  <c r="P97" i="23" s="1"/>
  <c r="P2" i="21"/>
  <c r="P2" i="23" s="1"/>
  <c r="P51" i="21"/>
  <c r="P51" i="23" s="1"/>
  <c r="P40" i="21"/>
  <c r="P40" i="23" s="1"/>
  <c r="P86" i="21"/>
  <c r="P86" i="23" s="1"/>
  <c r="P98" i="21"/>
  <c r="P98" i="23" s="1"/>
  <c r="P55" i="21"/>
  <c r="P55" i="23" s="1"/>
  <c r="P50" i="21"/>
  <c r="P50" i="23" s="1"/>
  <c r="P33" i="21"/>
  <c r="P33" i="23" s="1"/>
  <c r="P47" i="21"/>
  <c r="P47" i="23" s="1"/>
  <c r="P49" i="21"/>
  <c r="P49" i="23" s="1"/>
  <c r="Q42" i="21"/>
  <c r="Q42" i="23" s="1"/>
  <c r="Q91" i="21"/>
  <c r="Q91" i="23" s="1"/>
  <c r="Q48" i="21"/>
  <c r="Q48" i="23" s="1"/>
  <c r="Q98" i="21"/>
  <c r="Q98" i="23" s="1"/>
  <c r="Q37" i="21"/>
  <c r="Q37" i="23" s="1"/>
  <c r="Q49" i="21"/>
  <c r="Q49" i="23" s="1"/>
  <c r="Q51" i="21"/>
  <c r="Q51" i="23" s="1"/>
  <c r="Q53" i="21"/>
  <c r="Q53" i="23" s="1"/>
  <c r="Q43" i="21"/>
  <c r="Q43" i="23" s="1"/>
  <c r="Q89" i="21"/>
  <c r="Q89" i="23" s="1"/>
  <c r="Q44" i="21"/>
  <c r="Q44" i="23" s="1"/>
  <c r="Q41" i="21"/>
  <c r="Q41" i="23" s="1"/>
  <c r="Q36" i="21"/>
  <c r="Q36" i="23" s="1"/>
  <c r="Q86" i="21"/>
  <c r="Q86" i="23" s="1"/>
  <c r="Q96" i="21"/>
  <c r="Q96" i="23" s="1"/>
  <c r="Q45" i="21"/>
  <c r="Q45" i="23" s="1"/>
  <c r="Q2" i="21"/>
  <c r="Q2" i="23" s="1"/>
  <c r="Q95" i="21"/>
  <c r="Q95" i="23" s="1"/>
  <c r="Q84" i="21"/>
  <c r="Q84" i="23" s="1"/>
  <c r="Q40" i="21"/>
  <c r="Q40" i="23" s="1"/>
  <c r="Q85" i="21"/>
  <c r="Q85" i="23" s="1"/>
  <c r="Q92" i="21"/>
  <c r="Q92" i="23" s="1"/>
  <c r="Q39" i="21"/>
  <c r="Q39" i="23" s="1"/>
  <c r="Q32" i="21"/>
  <c r="Q32" i="23" s="1"/>
  <c r="Q46" i="21"/>
  <c r="Q46" i="23" s="1"/>
  <c r="Q88" i="21"/>
  <c r="Q88" i="23" s="1"/>
  <c r="Q33" i="21"/>
  <c r="Q33" i="23" s="1"/>
  <c r="Q94" i="21"/>
  <c r="Q94" i="23" s="1"/>
  <c r="Q54" i="21"/>
  <c r="Q54" i="23" s="1"/>
  <c r="Q35" i="21"/>
  <c r="Q35" i="23" s="1"/>
  <c r="Q30" i="21"/>
  <c r="Q30" i="23" s="1"/>
  <c r="Q87" i="21"/>
  <c r="Q87" i="23" s="1"/>
  <c r="Q47" i="21"/>
  <c r="Q47" i="23" s="1"/>
  <c r="Q93" i="21"/>
  <c r="Q93" i="23" s="1"/>
  <c r="Q29" i="21"/>
  <c r="Q29" i="23" s="1"/>
  <c r="Q52" i="21"/>
  <c r="Q52" i="23" s="1"/>
  <c r="Q31" i="21"/>
  <c r="Q31" i="23" s="1"/>
  <c r="Q55" i="21"/>
  <c r="Q55" i="23" s="1"/>
  <c r="Q38" i="21"/>
  <c r="Q38" i="23" s="1"/>
  <c r="Q97" i="21"/>
  <c r="Q97" i="23" s="1"/>
  <c r="Q34" i="21"/>
  <c r="Q34" i="23" s="1"/>
  <c r="Q99" i="21"/>
  <c r="Q99" i="23" s="1"/>
  <c r="Q50" i="21"/>
  <c r="Q50" i="23" s="1"/>
  <c r="Q90" i="21"/>
  <c r="Q90" i="23" s="1"/>
  <c r="R49" i="21"/>
  <c r="R49" i="23" s="1"/>
  <c r="R96" i="21"/>
  <c r="R96" i="23" s="1"/>
  <c r="R97" i="21"/>
  <c r="R97" i="23" s="1"/>
  <c r="R31" i="21"/>
  <c r="R31" i="23" s="1"/>
  <c r="R50" i="21"/>
  <c r="R50" i="23" s="1"/>
  <c r="R46" i="21"/>
  <c r="R46" i="23" s="1"/>
  <c r="R32" i="21"/>
  <c r="R32" i="23" s="1"/>
  <c r="R87" i="21"/>
  <c r="R87" i="23" s="1"/>
  <c r="R89" i="21"/>
  <c r="R89" i="23" s="1"/>
  <c r="R48" i="21"/>
  <c r="R48" i="23" s="1"/>
  <c r="R91" i="21"/>
  <c r="R91" i="23" s="1"/>
  <c r="R33" i="21"/>
  <c r="R33" i="23" s="1"/>
  <c r="R47" i="21"/>
  <c r="R47" i="23" s="1"/>
  <c r="R44" i="21"/>
  <c r="R44" i="23" s="1"/>
  <c r="R30" i="21"/>
  <c r="R30" i="23" s="1"/>
  <c r="R92" i="21"/>
  <c r="R92" i="23" s="1"/>
  <c r="R88" i="21"/>
  <c r="R88" i="23" s="1"/>
  <c r="R45" i="21"/>
  <c r="R45" i="23" s="1"/>
  <c r="R86" i="21"/>
  <c r="R86" i="23" s="1"/>
  <c r="R34" i="21"/>
  <c r="R34" i="23" s="1"/>
  <c r="R51" i="21"/>
  <c r="R51" i="23" s="1"/>
  <c r="R93" i="21"/>
  <c r="R93" i="23" s="1"/>
  <c r="R52" i="21"/>
  <c r="R52" i="23" s="1"/>
  <c r="R43" i="21"/>
  <c r="R43" i="23" s="1"/>
  <c r="R99" i="21"/>
  <c r="R99" i="23" s="1"/>
  <c r="R29" i="21"/>
  <c r="R29" i="23" s="1"/>
  <c r="R35" i="21"/>
  <c r="R35" i="23" s="1"/>
  <c r="R94" i="21"/>
  <c r="R94" i="23" s="1"/>
  <c r="R42" i="21"/>
  <c r="R42" i="23" s="1"/>
  <c r="R54" i="21"/>
  <c r="R54" i="23" s="1"/>
  <c r="R36" i="21"/>
  <c r="R36" i="23" s="1"/>
  <c r="R39" i="21"/>
  <c r="R39" i="23" s="1"/>
  <c r="R85" i="21"/>
  <c r="R85" i="23" s="1"/>
  <c r="R55" i="21"/>
  <c r="R55" i="23" s="1"/>
  <c r="R95" i="21"/>
  <c r="R95" i="23" s="1"/>
  <c r="R2" i="21"/>
  <c r="R2" i="23" s="1"/>
  <c r="R53" i="21"/>
  <c r="R53" i="23" s="1"/>
  <c r="R41" i="21"/>
  <c r="R41" i="23" s="1"/>
  <c r="R84" i="21"/>
  <c r="R84" i="23" s="1"/>
  <c r="R98" i="21"/>
  <c r="R98" i="23" s="1"/>
  <c r="R90" i="21"/>
  <c r="R90" i="23" s="1"/>
  <c r="R40" i="21"/>
  <c r="R40" i="23" s="1"/>
  <c r="R37" i="21"/>
  <c r="R37" i="23" s="1"/>
  <c r="R38" i="21"/>
  <c r="R38" i="23" s="1"/>
  <c r="S37" i="21"/>
  <c r="S37" i="23" s="1"/>
  <c r="S87" i="21"/>
  <c r="S87" i="23" s="1"/>
  <c r="S50" i="21"/>
  <c r="S50" i="23" s="1"/>
  <c r="S30" i="21"/>
  <c r="S30" i="23" s="1"/>
  <c r="S49" i="21"/>
  <c r="S49" i="23" s="1"/>
  <c r="S44" i="21"/>
  <c r="S44" i="23" s="1"/>
  <c r="S29" i="21"/>
  <c r="S29" i="23" s="1"/>
  <c r="S45" i="21"/>
  <c r="S45" i="23" s="1"/>
  <c r="S86" i="21"/>
  <c r="S86" i="23" s="1"/>
  <c r="S93" i="21"/>
  <c r="S93" i="23" s="1"/>
  <c r="S34" i="21"/>
  <c r="S34" i="23" s="1"/>
  <c r="S96" i="21"/>
  <c r="S96" i="23" s="1"/>
  <c r="S47" i="21"/>
  <c r="S47" i="23" s="1"/>
  <c r="S38" i="21"/>
  <c r="S38" i="23" s="1"/>
  <c r="S35" i="21"/>
  <c r="S35" i="23" s="1"/>
  <c r="S88" i="21"/>
  <c r="S88" i="23" s="1"/>
  <c r="S99" i="21"/>
  <c r="S99" i="23" s="1"/>
  <c r="S92" i="21"/>
  <c r="S92" i="23" s="1"/>
  <c r="S90" i="21"/>
  <c r="S90" i="23" s="1"/>
  <c r="S51" i="21"/>
  <c r="S51" i="23" s="1"/>
  <c r="S46" i="21"/>
  <c r="S46" i="23" s="1"/>
  <c r="S94" i="21"/>
  <c r="S94" i="23" s="1"/>
  <c r="S89" i="21"/>
  <c r="S89" i="23" s="1"/>
  <c r="S54" i="21"/>
  <c r="S54" i="23" s="1"/>
  <c r="S33" i="21"/>
  <c r="S33" i="23" s="1"/>
  <c r="S42" i="21"/>
  <c r="S42" i="23" s="1"/>
  <c r="S39" i="21"/>
  <c r="S39" i="23" s="1"/>
  <c r="S55" i="21"/>
  <c r="S55" i="23" s="1"/>
  <c r="S31" i="21"/>
  <c r="S31" i="23" s="1"/>
  <c r="S85" i="21"/>
  <c r="S85" i="23" s="1"/>
  <c r="S40" i="21"/>
  <c r="S40" i="23" s="1"/>
  <c r="S2" i="21"/>
  <c r="S2" i="23" s="1"/>
  <c r="S53" i="21"/>
  <c r="S53" i="23" s="1"/>
  <c r="S91" i="21"/>
  <c r="S91" i="23" s="1"/>
  <c r="S43" i="21"/>
  <c r="S43" i="23" s="1"/>
  <c r="S84" i="21"/>
  <c r="S84" i="23" s="1"/>
  <c r="S48" i="21"/>
  <c r="S48" i="23" s="1"/>
  <c r="S95" i="21"/>
  <c r="S95" i="23" s="1"/>
  <c r="S32" i="21"/>
  <c r="S32" i="23" s="1"/>
  <c r="S97" i="21"/>
  <c r="S97" i="23" s="1"/>
  <c r="S52" i="21"/>
  <c r="S52" i="23" s="1"/>
  <c r="S41" i="21"/>
  <c r="S41" i="23" s="1"/>
  <c r="S36" i="21"/>
  <c r="S36" i="23" s="1"/>
  <c r="S98" i="21"/>
  <c r="S98" i="23" s="1"/>
  <c r="T54" i="21"/>
  <c r="T54" i="23" s="1"/>
  <c r="T85" i="21"/>
  <c r="T85" i="23" s="1"/>
  <c r="T46" i="21"/>
  <c r="T46" i="23" s="1"/>
  <c r="T36" i="21"/>
  <c r="T36" i="23" s="1"/>
  <c r="T87" i="21"/>
  <c r="T87" i="23" s="1"/>
  <c r="T53" i="21"/>
  <c r="T53" i="23" s="1"/>
  <c r="T98" i="21"/>
  <c r="T98" i="23" s="1"/>
  <c r="T29" i="21"/>
  <c r="T29" i="23" s="1"/>
  <c r="T86" i="21"/>
  <c r="T86" i="23" s="1"/>
  <c r="T37" i="21"/>
  <c r="T37" i="23" s="1"/>
  <c r="T93" i="21"/>
  <c r="T93" i="23" s="1"/>
  <c r="T96" i="21"/>
  <c r="T96" i="23" s="1"/>
  <c r="T44" i="21"/>
  <c r="T44" i="23" s="1"/>
  <c r="T45" i="21"/>
  <c r="T45" i="23" s="1"/>
  <c r="T88" i="21"/>
  <c r="T88" i="23" s="1"/>
  <c r="T47" i="21"/>
  <c r="T47" i="23" s="1"/>
  <c r="T50" i="21"/>
  <c r="T50" i="23" s="1"/>
  <c r="T41" i="21"/>
  <c r="T41" i="23" s="1"/>
  <c r="T49" i="21"/>
  <c r="T49" i="23" s="1"/>
  <c r="T31" i="21"/>
  <c r="T31" i="23" s="1"/>
  <c r="T38" i="21"/>
  <c r="T38" i="23" s="1"/>
  <c r="T89" i="21"/>
  <c r="T89" i="23" s="1"/>
  <c r="T99" i="21"/>
  <c r="T99" i="23" s="1"/>
  <c r="T43" i="21"/>
  <c r="T43" i="23" s="1"/>
  <c r="T32" i="21"/>
  <c r="T32" i="23" s="1"/>
  <c r="T92" i="21"/>
  <c r="T92" i="23" s="1"/>
  <c r="T30" i="21"/>
  <c r="T30" i="23" s="1"/>
  <c r="T34" i="21"/>
  <c r="T34" i="23" s="1"/>
  <c r="T95" i="21"/>
  <c r="T95" i="23" s="1"/>
  <c r="T33" i="21"/>
  <c r="T33" i="23" s="1"/>
  <c r="T39" i="21"/>
  <c r="T39" i="23" s="1"/>
  <c r="T55" i="21"/>
  <c r="T55" i="23" s="1"/>
  <c r="T48" i="21"/>
  <c r="T48" i="23" s="1"/>
  <c r="T97" i="21"/>
  <c r="T97" i="23" s="1"/>
  <c r="T52" i="21"/>
  <c r="T52" i="23" s="1"/>
  <c r="T35" i="21"/>
  <c r="T35" i="23" s="1"/>
  <c r="T91" i="21"/>
  <c r="T91" i="23" s="1"/>
  <c r="T94" i="21"/>
  <c r="T94" i="23" s="1"/>
  <c r="T51" i="21"/>
  <c r="T51" i="23" s="1"/>
  <c r="T84" i="21"/>
  <c r="T84" i="23" s="1"/>
  <c r="T2" i="21"/>
  <c r="T2" i="23" s="1"/>
  <c r="T42" i="21"/>
  <c r="T42" i="23" s="1"/>
  <c r="T90" i="21"/>
  <c r="T90" i="23" s="1"/>
  <c r="T40" i="21"/>
  <c r="T40" i="23" s="1"/>
  <c r="U87" i="21"/>
  <c r="U87" i="23" s="1"/>
  <c r="U35" i="21"/>
  <c r="U35" i="23" s="1"/>
  <c r="U55" i="21"/>
  <c r="U55" i="23" s="1"/>
  <c r="U85" i="21"/>
  <c r="U85" i="23" s="1"/>
  <c r="U49" i="21"/>
  <c r="U49" i="23" s="1"/>
  <c r="U32" i="21"/>
  <c r="U32" i="23" s="1"/>
  <c r="U53" i="21"/>
  <c r="U53" i="23" s="1"/>
  <c r="U2" i="21"/>
  <c r="U2" i="23" s="1"/>
  <c r="U40" i="21"/>
  <c r="U40" i="23" s="1"/>
  <c r="U86" i="21"/>
  <c r="U86" i="23" s="1"/>
  <c r="U96" i="21"/>
  <c r="U96" i="23" s="1"/>
  <c r="U90" i="21"/>
  <c r="U90" i="23" s="1"/>
  <c r="U30" i="21"/>
  <c r="U30" i="23" s="1"/>
  <c r="U84" i="21"/>
  <c r="U84" i="23" s="1"/>
  <c r="U42" i="21"/>
  <c r="U42" i="23" s="1"/>
  <c r="U93" i="21"/>
  <c r="U93" i="23" s="1"/>
  <c r="U50" i="21"/>
  <c r="U50" i="23" s="1"/>
  <c r="U88" i="21"/>
  <c r="U88" i="23" s="1"/>
  <c r="U51" i="21"/>
  <c r="U51" i="23" s="1"/>
  <c r="U97" i="21"/>
  <c r="U97" i="23" s="1"/>
  <c r="U34" i="21"/>
  <c r="U34" i="23" s="1"/>
  <c r="U45" i="21"/>
  <c r="U45" i="23" s="1"/>
  <c r="U39" i="21"/>
  <c r="U39" i="23" s="1"/>
  <c r="U98" i="21"/>
  <c r="U98" i="23" s="1"/>
  <c r="U89" i="21"/>
  <c r="U89" i="23" s="1"/>
  <c r="U38" i="21"/>
  <c r="U38" i="23" s="1"/>
  <c r="U41" i="21"/>
  <c r="U41" i="23" s="1"/>
  <c r="U43" i="21"/>
  <c r="U43" i="23" s="1"/>
  <c r="U52" i="21"/>
  <c r="U52" i="23" s="1"/>
  <c r="U36" i="21"/>
  <c r="U36" i="23" s="1"/>
  <c r="U94" i="21"/>
  <c r="U94" i="23" s="1"/>
  <c r="U91" i="21"/>
  <c r="U91" i="23" s="1"/>
  <c r="U29" i="21"/>
  <c r="U29" i="23" s="1"/>
  <c r="U33" i="21"/>
  <c r="U33" i="23" s="1"/>
  <c r="U99" i="21"/>
  <c r="U99" i="23" s="1"/>
  <c r="U37" i="21"/>
  <c r="U37" i="23" s="1"/>
  <c r="U48" i="21"/>
  <c r="U48" i="23" s="1"/>
  <c r="U44" i="21"/>
  <c r="U44" i="23" s="1"/>
  <c r="U54" i="21"/>
  <c r="U54" i="23" s="1"/>
  <c r="U47" i="21"/>
  <c r="U47" i="23" s="1"/>
  <c r="U46" i="21"/>
  <c r="U46" i="23" s="1"/>
  <c r="U31" i="21"/>
  <c r="U31" i="23" s="1"/>
  <c r="U92" i="21"/>
  <c r="U92" i="23" s="1"/>
  <c r="U95" i="21"/>
  <c r="U95" i="23" s="1"/>
  <c r="V88" i="21"/>
  <c r="V88" i="23" s="1"/>
  <c r="V44" i="21"/>
  <c r="V44" i="23" s="1"/>
  <c r="V31" i="21"/>
  <c r="V31" i="23" s="1"/>
  <c r="V32" i="21"/>
  <c r="V32" i="23" s="1"/>
  <c r="V38" i="21"/>
  <c r="V38" i="23" s="1"/>
  <c r="V2" i="21"/>
  <c r="V2" i="23" s="1"/>
  <c r="V92" i="21"/>
  <c r="V92" i="23" s="1"/>
  <c r="V90" i="21"/>
  <c r="V90" i="23" s="1"/>
  <c r="V43" i="21"/>
  <c r="V43" i="23" s="1"/>
  <c r="V29" i="21"/>
  <c r="V29" i="23" s="1"/>
  <c r="V35" i="21"/>
  <c r="V35" i="23" s="1"/>
  <c r="V47" i="21"/>
  <c r="V47" i="23" s="1"/>
  <c r="V49" i="21"/>
  <c r="V49" i="23" s="1"/>
  <c r="V33" i="21"/>
  <c r="V33" i="23" s="1"/>
  <c r="V51" i="21"/>
  <c r="V51" i="23" s="1"/>
  <c r="V41" i="21"/>
  <c r="V41" i="23" s="1"/>
  <c r="V87" i="21"/>
  <c r="V87" i="23" s="1"/>
  <c r="V45" i="21"/>
  <c r="V45" i="23" s="1"/>
  <c r="V94" i="21"/>
  <c r="V94" i="23" s="1"/>
  <c r="V97" i="21"/>
  <c r="V97" i="23" s="1"/>
  <c r="V53" i="21"/>
  <c r="V53" i="23" s="1"/>
  <c r="V98" i="21"/>
  <c r="V98" i="23" s="1"/>
  <c r="V46" i="21"/>
  <c r="V46" i="23" s="1"/>
  <c r="V40" i="21"/>
  <c r="V40" i="23" s="1"/>
  <c r="V36" i="21"/>
  <c r="V36" i="23" s="1"/>
  <c r="V39" i="21"/>
  <c r="V39" i="23" s="1"/>
  <c r="V91" i="21"/>
  <c r="V91" i="23" s="1"/>
  <c r="V93" i="21"/>
  <c r="V93" i="23" s="1"/>
  <c r="V55" i="21"/>
  <c r="V55" i="23" s="1"/>
  <c r="V37" i="21"/>
  <c r="V37" i="23" s="1"/>
  <c r="V86" i="21"/>
  <c r="V86" i="23" s="1"/>
  <c r="V99" i="21"/>
  <c r="V99" i="23" s="1"/>
  <c r="V84" i="21"/>
  <c r="V84" i="23" s="1"/>
  <c r="V89" i="21"/>
  <c r="V89" i="23" s="1"/>
  <c r="V52" i="21"/>
  <c r="V52" i="23" s="1"/>
  <c r="V96" i="21"/>
  <c r="V96" i="23" s="1"/>
  <c r="V30" i="21"/>
  <c r="V30" i="23" s="1"/>
  <c r="V42" i="21"/>
  <c r="V42" i="23" s="1"/>
  <c r="V54" i="21"/>
  <c r="V54" i="23" s="1"/>
  <c r="V48" i="21"/>
  <c r="V48" i="23" s="1"/>
  <c r="V34" i="21"/>
  <c r="V34" i="23" s="1"/>
  <c r="V85" i="21"/>
  <c r="V85" i="23" s="1"/>
  <c r="V50" i="21"/>
  <c r="V50" i="23" s="1"/>
  <c r="V95" i="21"/>
  <c r="V95" i="23" s="1"/>
  <c r="W37" i="21"/>
  <c r="W37" i="23" s="1"/>
  <c r="W43" i="21"/>
  <c r="W43" i="23" s="1"/>
  <c r="W85" i="21"/>
  <c r="W85" i="23" s="1"/>
  <c r="W46" i="21"/>
  <c r="W46" i="23" s="1"/>
  <c r="W96" i="21"/>
  <c r="W96" i="23" s="1"/>
  <c r="W50" i="21"/>
  <c r="W50" i="23" s="1"/>
  <c r="W38" i="21"/>
  <c r="W38" i="23" s="1"/>
  <c r="W84" i="21"/>
  <c r="W84" i="23" s="1"/>
  <c r="W32" i="21"/>
  <c r="W32" i="23" s="1"/>
  <c r="W31" i="21"/>
  <c r="W31" i="23" s="1"/>
  <c r="W87" i="21"/>
  <c r="W87" i="23" s="1"/>
  <c r="W53" i="21"/>
  <c r="W53" i="23" s="1"/>
  <c r="W48" i="21"/>
  <c r="W48" i="23" s="1"/>
  <c r="W98" i="21"/>
  <c r="W98" i="23" s="1"/>
  <c r="W89" i="21"/>
  <c r="W89" i="23" s="1"/>
  <c r="W99" i="21"/>
  <c r="W99" i="23" s="1"/>
  <c r="W90" i="21"/>
  <c r="W90" i="23" s="1"/>
  <c r="W86" i="21"/>
  <c r="W86" i="23" s="1"/>
  <c r="W93" i="21"/>
  <c r="W93" i="23" s="1"/>
  <c r="W44" i="21"/>
  <c r="W44" i="23" s="1"/>
  <c r="W34" i="21"/>
  <c r="W34" i="23" s="1"/>
  <c r="W30" i="21"/>
  <c r="W30" i="23" s="1"/>
  <c r="W95" i="21"/>
  <c r="W95" i="23" s="1"/>
  <c r="W29" i="21"/>
  <c r="W29" i="23" s="1"/>
  <c r="W55" i="21"/>
  <c r="W55" i="23" s="1"/>
  <c r="W47" i="21"/>
  <c r="W47" i="23" s="1"/>
  <c r="W88" i="21"/>
  <c r="W88" i="23" s="1"/>
  <c r="W45" i="21"/>
  <c r="W45" i="23" s="1"/>
  <c r="W39" i="21"/>
  <c r="W39" i="23" s="1"/>
  <c r="W36" i="21"/>
  <c r="W36" i="23" s="1"/>
  <c r="W91" i="21"/>
  <c r="W91" i="23" s="1"/>
  <c r="W40" i="21"/>
  <c r="W40" i="23" s="1"/>
  <c r="W52" i="21"/>
  <c r="W52" i="23" s="1"/>
  <c r="W42" i="21"/>
  <c r="W42" i="23" s="1"/>
  <c r="W94" i="21"/>
  <c r="W94" i="23" s="1"/>
  <c r="W97" i="21"/>
  <c r="W97" i="23" s="1"/>
  <c r="W49" i="21"/>
  <c r="W49" i="23" s="1"/>
  <c r="W35" i="21"/>
  <c r="W35" i="23" s="1"/>
  <c r="W2" i="21"/>
  <c r="W2" i="23" s="1"/>
  <c r="W51" i="21"/>
  <c r="W51" i="23" s="1"/>
  <c r="W33" i="21"/>
  <c r="W33" i="23" s="1"/>
  <c r="W41" i="21"/>
  <c r="W41" i="23" s="1"/>
  <c r="W54" i="21"/>
  <c r="W54" i="23" s="1"/>
  <c r="W92" i="21"/>
  <c r="W92" i="23" s="1"/>
  <c r="X54" i="21"/>
  <c r="X54" i="23" s="1"/>
  <c r="X55" i="21"/>
  <c r="X55" i="23" s="1"/>
  <c r="X92" i="21"/>
  <c r="X92" i="23" s="1"/>
  <c r="X96" i="21"/>
  <c r="X96" i="23" s="1"/>
  <c r="X2" i="21"/>
  <c r="X2" i="23" s="1"/>
  <c r="X35" i="21"/>
  <c r="X35" i="23" s="1"/>
  <c r="X37" i="21"/>
  <c r="X37" i="23" s="1"/>
  <c r="X38" i="21"/>
  <c r="X38" i="23" s="1"/>
  <c r="X97" i="21"/>
  <c r="X97" i="23" s="1"/>
  <c r="X31" i="21"/>
  <c r="X31" i="23" s="1"/>
  <c r="X40" i="21"/>
  <c r="X40" i="23" s="1"/>
  <c r="X41" i="21"/>
  <c r="X41" i="23" s="1"/>
  <c r="X44" i="21"/>
  <c r="X44" i="23" s="1"/>
  <c r="X47" i="21"/>
  <c r="X47" i="23" s="1"/>
  <c r="X43" i="21"/>
  <c r="X43" i="23" s="1"/>
  <c r="X33" i="21"/>
  <c r="X33" i="23" s="1"/>
  <c r="X84" i="21"/>
  <c r="X84" i="23" s="1"/>
  <c r="X51" i="21"/>
  <c r="X51" i="23" s="1"/>
  <c r="X50" i="21"/>
  <c r="X50" i="23" s="1"/>
  <c r="X86" i="21"/>
  <c r="X86" i="23" s="1"/>
  <c r="X88" i="21"/>
  <c r="X88" i="23" s="1"/>
  <c r="X48" i="21"/>
  <c r="X48" i="23" s="1"/>
  <c r="X89" i="21"/>
  <c r="X89" i="23" s="1"/>
  <c r="X87" i="21"/>
  <c r="X87" i="23" s="1"/>
  <c r="X39" i="21"/>
  <c r="X39" i="23" s="1"/>
  <c r="X95" i="21"/>
  <c r="X95" i="23" s="1"/>
  <c r="X94" i="21"/>
  <c r="X94" i="23" s="1"/>
  <c r="X99" i="21"/>
  <c r="X99" i="23" s="1"/>
  <c r="X98" i="21"/>
  <c r="X98" i="23" s="1"/>
  <c r="X36" i="21"/>
  <c r="X36" i="23" s="1"/>
  <c r="X90" i="21"/>
  <c r="X90" i="23" s="1"/>
  <c r="X29" i="21"/>
  <c r="X29" i="23" s="1"/>
  <c r="X32" i="21"/>
  <c r="X32" i="23" s="1"/>
  <c r="X34" i="21"/>
  <c r="X34" i="23" s="1"/>
  <c r="X93" i="21"/>
  <c r="X93" i="23" s="1"/>
  <c r="X46" i="21"/>
  <c r="X46" i="23" s="1"/>
  <c r="X45" i="21"/>
  <c r="X45" i="23" s="1"/>
  <c r="X42" i="21"/>
  <c r="X42" i="23" s="1"/>
  <c r="X53" i="21"/>
  <c r="X53" i="23" s="1"/>
  <c r="X91" i="21"/>
  <c r="X91" i="23" s="1"/>
  <c r="X52" i="21"/>
  <c r="X52" i="23" s="1"/>
  <c r="X30" i="21"/>
  <c r="X30" i="23" s="1"/>
  <c r="X85" i="21"/>
  <c r="X85" i="23" s="1"/>
  <c r="X49" i="21"/>
  <c r="X49" i="23" s="1"/>
  <c r="Y29" i="21"/>
  <c r="Y29" i="23" s="1"/>
  <c r="Y33" i="21"/>
  <c r="Y33" i="23" s="1"/>
  <c r="Y96" i="21"/>
  <c r="Y96" i="23" s="1"/>
  <c r="Y52" i="21"/>
  <c r="Y52" i="23" s="1"/>
  <c r="Y40" i="21"/>
  <c r="Y40" i="23" s="1"/>
  <c r="Y85" i="21"/>
  <c r="Y85" i="23" s="1"/>
  <c r="Y48" i="21"/>
  <c r="Y48" i="23" s="1"/>
  <c r="Y98" i="21"/>
  <c r="Y98" i="23" s="1"/>
  <c r="Y97" i="21"/>
  <c r="Y97" i="23" s="1"/>
  <c r="Y46" i="21"/>
  <c r="Y46" i="23" s="1"/>
  <c r="Y91" i="21"/>
  <c r="Y91" i="23" s="1"/>
  <c r="Y51" i="21"/>
  <c r="Y51" i="23" s="1"/>
  <c r="Y45" i="21"/>
  <c r="Y45" i="23" s="1"/>
  <c r="Y88" i="21"/>
  <c r="Y88" i="23" s="1"/>
  <c r="Y35" i="21"/>
  <c r="Y35" i="23" s="1"/>
  <c r="Y43" i="21"/>
  <c r="Y43" i="23" s="1"/>
  <c r="Y53" i="21"/>
  <c r="Y53" i="23" s="1"/>
  <c r="Y41" i="21"/>
  <c r="Y41" i="23" s="1"/>
  <c r="Y34" i="21"/>
  <c r="Y34" i="23" s="1"/>
  <c r="Y93" i="21"/>
  <c r="Y93" i="23" s="1"/>
  <c r="Y92" i="21"/>
  <c r="Y92" i="23" s="1"/>
  <c r="Y55" i="21"/>
  <c r="Y55" i="23" s="1"/>
  <c r="Y89" i="21"/>
  <c r="Y89" i="23" s="1"/>
  <c r="Y50" i="21"/>
  <c r="Y50" i="23" s="1"/>
  <c r="Y36" i="21"/>
  <c r="Y36" i="23" s="1"/>
  <c r="Y84" i="21"/>
  <c r="Y84" i="23" s="1"/>
  <c r="Y30" i="21"/>
  <c r="Y30" i="23" s="1"/>
  <c r="Y38" i="21"/>
  <c r="Y38" i="23" s="1"/>
  <c r="Y49" i="21"/>
  <c r="Y49" i="23" s="1"/>
  <c r="Y39" i="21"/>
  <c r="Y39" i="23" s="1"/>
  <c r="Y54" i="21"/>
  <c r="Y54" i="23" s="1"/>
  <c r="Y32" i="21"/>
  <c r="Y32" i="23" s="1"/>
  <c r="Y31" i="21"/>
  <c r="Y31" i="23" s="1"/>
  <c r="Y94" i="21"/>
  <c r="Y94" i="23" s="1"/>
  <c r="Y42" i="21"/>
  <c r="Y42" i="23" s="1"/>
  <c r="Y2" i="21"/>
  <c r="Y2" i="23" s="1"/>
  <c r="Y95" i="21"/>
  <c r="Y95" i="23" s="1"/>
  <c r="Y47" i="21"/>
  <c r="Y47" i="23" s="1"/>
  <c r="Y86" i="21"/>
  <c r="Y86" i="23" s="1"/>
  <c r="Y99" i="21"/>
  <c r="Y99" i="23" s="1"/>
  <c r="Y44" i="21"/>
  <c r="Y44" i="23" s="1"/>
  <c r="Y37" i="21"/>
  <c r="Y37" i="23" s="1"/>
  <c r="Y90" i="21"/>
  <c r="Y90" i="23" s="1"/>
  <c r="Y87" i="21"/>
  <c r="Y87" i="23" s="1"/>
  <c r="Z50" i="21"/>
  <c r="Z50" i="23" s="1"/>
  <c r="Z98" i="21"/>
  <c r="Z98" i="23" s="1"/>
  <c r="Z99" i="21"/>
  <c r="Z99" i="23" s="1"/>
  <c r="Z53" i="21"/>
  <c r="Z53" i="23" s="1"/>
  <c r="Z52" i="21"/>
  <c r="Z52" i="23" s="1"/>
  <c r="Z31" i="21"/>
  <c r="Z31" i="23" s="1"/>
  <c r="Z90" i="21"/>
  <c r="Z90" i="23" s="1"/>
  <c r="Z35" i="21"/>
  <c r="Z35" i="23" s="1"/>
  <c r="Z95" i="21"/>
  <c r="Z95" i="23" s="1"/>
  <c r="Z48" i="21"/>
  <c r="Z48" i="23" s="1"/>
  <c r="Z94" i="21"/>
  <c r="Z94" i="23" s="1"/>
  <c r="Z2" i="21"/>
  <c r="Z2" i="23" s="1"/>
  <c r="Z55" i="21"/>
  <c r="Z55" i="23" s="1"/>
  <c r="Z84" i="21"/>
  <c r="Z84" i="23" s="1"/>
  <c r="Z47" i="21"/>
  <c r="Z47" i="23" s="1"/>
  <c r="Z34" i="21"/>
  <c r="Z34" i="23" s="1"/>
  <c r="Z43" i="21"/>
  <c r="Z43" i="23" s="1"/>
  <c r="Z30" i="21"/>
  <c r="Z30" i="23" s="1"/>
  <c r="Z36" i="21"/>
  <c r="Z36" i="23" s="1"/>
  <c r="Z32" i="21"/>
  <c r="Z32" i="23" s="1"/>
  <c r="Z86" i="21"/>
  <c r="Z86" i="23" s="1"/>
  <c r="Z51" i="21"/>
  <c r="Z51" i="23" s="1"/>
  <c r="Z46" i="21"/>
  <c r="Z46" i="23" s="1"/>
  <c r="Z39" i="21"/>
  <c r="Z39" i="23" s="1"/>
  <c r="Z88" i="21"/>
  <c r="Z88" i="23" s="1"/>
  <c r="Z33" i="21"/>
  <c r="Z33" i="23" s="1"/>
  <c r="Z89" i="21"/>
  <c r="Z89" i="23" s="1"/>
  <c r="Z41" i="21"/>
  <c r="Z41" i="23" s="1"/>
  <c r="Z93" i="21"/>
  <c r="Z93" i="23" s="1"/>
  <c r="Z29" i="21"/>
  <c r="Z29" i="23" s="1"/>
  <c r="Z85" i="21"/>
  <c r="Z85" i="23" s="1"/>
  <c r="Z54" i="21"/>
  <c r="Z54" i="23" s="1"/>
  <c r="Z44" i="21"/>
  <c r="Z44" i="23" s="1"/>
  <c r="Z42" i="21"/>
  <c r="Z42" i="23" s="1"/>
  <c r="Z45" i="21"/>
  <c r="Z45" i="23" s="1"/>
  <c r="Z38" i="21"/>
  <c r="Z38" i="23" s="1"/>
  <c r="Z40" i="21"/>
  <c r="Z40" i="23" s="1"/>
  <c r="Z37" i="21"/>
  <c r="Z37" i="23" s="1"/>
  <c r="Z97" i="21"/>
  <c r="Z97" i="23" s="1"/>
  <c r="Z91" i="21"/>
  <c r="Z91" i="23" s="1"/>
  <c r="Z49" i="21"/>
  <c r="Z49" i="23" s="1"/>
  <c r="Z96" i="21"/>
  <c r="Z96" i="23" s="1"/>
  <c r="Z92" i="21"/>
  <c r="Z92" i="23" s="1"/>
  <c r="Z87" i="21"/>
  <c r="Z87" i="23" s="1"/>
  <c r="AA89" i="21"/>
  <c r="AA89" i="23" s="1"/>
  <c r="AA38" i="21"/>
  <c r="AA38" i="23" s="1"/>
  <c r="AA88" i="21"/>
  <c r="AA88" i="23" s="1"/>
  <c r="AA48" i="21"/>
  <c r="AA48" i="23" s="1"/>
  <c r="AA32" i="21"/>
  <c r="AA32" i="23" s="1"/>
  <c r="AA2" i="21"/>
  <c r="AA2" i="23" s="1"/>
  <c r="AA29" i="21"/>
  <c r="AA29" i="23" s="1"/>
  <c r="AA87" i="21"/>
  <c r="AA87" i="23" s="1"/>
  <c r="AA47" i="21"/>
  <c r="AA47" i="23" s="1"/>
  <c r="AA91" i="21"/>
  <c r="AA91" i="23" s="1"/>
  <c r="AA30" i="21"/>
  <c r="AA30" i="23" s="1"/>
  <c r="AA52" i="21"/>
  <c r="AA52" i="23" s="1"/>
  <c r="AA49" i="21"/>
  <c r="AA49" i="23" s="1"/>
  <c r="AA46" i="21"/>
  <c r="AA46" i="23" s="1"/>
  <c r="AA50" i="21"/>
  <c r="AA50" i="23" s="1"/>
  <c r="AA92" i="21"/>
  <c r="AA92" i="23" s="1"/>
  <c r="AA51" i="21"/>
  <c r="AA51" i="23" s="1"/>
  <c r="AA45" i="21"/>
  <c r="AA45" i="23" s="1"/>
  <c r="AA86" i="21"/>
  <c r="AA86" i="23" s="1"/>
  <c r="AA53" i="21"/>
  <c r="AA53" i="23" s="1"/>
  <c r="AA36" i="21"/>
  <c r="AA36" i="23" s="1"/>
  <c r="AA93" i="21"/>
  <c r="AA93" i="23" s="1"/>
  <c r="AA44" i="21"/>
  <c r="AA44" i="23" s="1"/>
  <c r="AA37" i="21"/>
  <c r="AA37" i="23" s="1"/>
  <c r="AA55" i="21"/>
  <c r="AA55" i="23" s="1"/>
  <c r="AA35" i="21"/>
  <c r="AA35" i="23" s="1"/>
  <c r="AA43" i="21"/>
  <c r="AA43" i="23" s="1"/>
  <c r="AA85" i="21"/>
  <c r="AA85" i="23" s="1"/>
  <c r="AA94" i="21"/>
  <c r="AA94" i="23" s="1"/>
  <c r="AA42" i="21"/>
  <c r="AA42" i="23" s="1"/>
  <c r="AA90" i="21"/>
  <c r="AA90" i="23" s="1"/>
  <c r="AA31" i="21"/>
  <c r="AA31" i="23" s="1"/>
  <c r="AA41" i="21"/>
  <c r="AA41" i="23" s="1"/>
  <c r="AA95" i="21"/>
  <c r="AA95" i="23" s="1"/>
  <c r="AA33" i="21"/>
  <c r="AA33" i="23" s="1"/>
  <c r="AA34" i="21"/>
  <c r="AA34" i="23" s="1"/>
  <c r="AA99" i="21"/>
  <c r="AA99" i="23" s="1"/>
  <c r="AA40" i="21"/>
  <c r="AA40" i="23" s="1"/>
  <c r="AA98" i="21"/>
  <c r="AA98" i="23" s="1"/>
  <c r="AA54" i="21"/>
  <c r="AA54" i="23" s="1"/>
  <c r="AA39" i="21"/>
  <c r="AA39" i="23" s="1"/>
  <c r="AA84" i="21"/>
  <c r="AA84" i="23" s="1"/>
  <c r="AA97" i="21"/>
  <c r="AA97" i="23" s="1"/>
  <c r="AA96" i="21"/>
  <c r="AA96" i="23" s="1"/>
  <c r="AB29" i="21"/>
  <c r="AB29" i="23" s="1"/>
  <c r="AB2" i="21"/>
  <c r="AB2" i="23" s="1"/>
  <c r="AB40" i="21"/>
  <c r="AB40" i="23" s="1"/>
  <c r="AB38" i="21"/>
  <c r="AB38" i="23" s="1"/>
  <c r="AB87" i="21"/>
  <c r="AB87" i="23" s="1"/>
  <c r="AB97" i="21"/>
  <c r="AB97" i="23" s="1"/>
  <c r="AB49" i="21"/>
  <c r="AB49" i="23" s="1"/>
  <c r="AB89" i="21"/>
  <c r="AB89" i="23" s="1"/>
  <c r="AB84" i="21"/>
  <c r="AB84" i="23" s="1"/>
  <c r="AB91" i="21"/>
  <c r="AB91" i="23" s="1"/>
  <c r="AB46" i="21"/>
  <c r="AB46" i="23" s="1"/>
  <c r="AB31" i="21"/>
  <c r="AB31" i="23" s="1"/>
  <c r="AB98" i="21"/>
  <c r="AB98" i="23" s="1"/>
  <c r="AB50" i="21"/>
  <c r="AB50" i="23" s="1"/>
  <c r="AB52" i="21"/>
  <c r="AB52" i="23" s="1"/>
  <c r="AB37" i="21"/>
  <c r="AB37" i="23" s="1"/>
  <c r="AB51" i="21"/>
  <c r="AB51" i="23" s="1"/>
  <c r="AB92" i="21"/>
  <c r="AB92" i="23" s="1"/>
  <c r="AB99" i="21"/>
  <c r="AB99" i="23" s="1"/>
  <c r="AB54" i="21"/>
  <c r="AB54" i="23" s="1"/>
  <c r="AB33" i="21"/>
  <c r="AB33" i="23" s="1"/>
  <c r="AB34" i="21"/>
  <c r="AB34" i="23" s="1"/>
  <c r="AB41" i="21"/>
  <c r="AB41" i="23" s="1"/>
  <c r="AB86" i="21"/>
  <c r="AB86" i="23" s="1"/>
  <c r="AB88" i="21"/>
  <c r="AB88" i="23" s="1"/>
  <c r="AB35" i="21"/>
  <c r="AB35" i="23" s="1"/>
  <c r="AB95" i="21"/>
  <c r="AB95" i="23" s="1"/>
  <c r="AB45" i="21"/>
  <c r="AB45" i="23" s="1"/>
  <c r="AB53" i="21"/>
  <c r="AB53" i="23" s="1"/>
  <c r="AB48" i="21"/>
  <c r="AB48" i="23" s="1"/>
  <c r="AB32" i="21"/>
  <c r="AB32" i="23" s="1"/>
  <c r="AB47" i="21"/>
  <c r="AB47" i="23" s="1"/>
  <c r="AB93" i="21"/>
  <c r="AB93" i="23" s="1"/>
  <c r="AB94" i="21"/>
  <c r="AB94" i="23" s="1"/>
  <c r="AB90" i="21"/>
  <c r="AB90" i="23" s="1"/>
  <c r="AB42" i="21"/>
  <c r="AB42" i="23" s="1"/>
  <c r="AB36" i="21"/>
  <c r="AB36" i="23" s="1"/>
  <c r="AB43" i="21"/>
  <c r="AB43" i="23" s="1"/>
  <c r="AB30" i="21"/>
  <c r="AB30" i="23" s="1"/>
  <c r="AB39" i="21"/>
  <c r="AB39" i="23" s="1"/>
  <c r="AB44" i="21"/>
  <c r="AB44" i="23" s="1"/>
  <c r="AB85" i="21"/>
  <c r="AB85" i="23" s="1"/>
  <c r="AB96" i="21"/>
  <c r="AB96" i="23" s="1"/>
  <c r="AC85" i="21"/>
  <c r="AC85" i="23" s="1"/>
  <c r="AC89" i="21"/>
  <c r="AC89" i="23" s="1"/>
  <c r="AC93" i="21"/>
  <c r="AC93" i="23" s="1"/>
  <c r="AC42" i="21"/>
  <c r="AC42" i="23" s="1"/>
  <c r="AC30" i="21"/>
  <c r="AC30" i="23" s="1"/>
  <c r="AC38" i="21"/>
  <c r="AC38" i="23" s="1"/>
  <c r="AC90" i="21"/>
  <c r="AC90" i="23" s="1"/>
  <c r="AC94" i="21"/>
  <c r="AC94" i="23" s="1"/>
  <c r="AC44" i="21"/>
  <c r="AC44" i="23" s="1"/>
  <c r="AC36" i="21"/>
  <c r="AC36" i="23" s="1"/>
  <c r="AC34" i="21"/>
  <c r="AC34" i="23" s="1"/>
  <c r="AC41" i="21"/>
  <c r="AC41" i="23" s="1"/>
  <c r="AC88" i="21"/>
  <c r="AC88" i="23" s="1"/>
  <c r="AC52" i="21"/>
  <c r="AC52" i="23" s="1"/>
  <c r="AC51" i="21"/>
  <c r="AC51" i="23" s="1"/>
  <c r="AC95" i="21"/>
  <c r="AC95" i="23" s="1"/>
  <c r="AC92" i="21"/>
  <c r="AC92" i="23" s="1"/>
  <c r="AC45" i="21"/>
  <c r="AC45" i="23" s="1"/>
  <c r="AC50" i="21"/>
  <c r="AC50" i="23" s="1"/>
  <c r="AC99" i="21"/>
  <c r="AC99" i="23" s="1"/>
  <c r="AC53" i="21"/>
  <c r="AC53" i="23" s="1"/>
  <c r="AC86" i="21"/>
  <c r="AC86" i="23" s="1"/>
  <c r="AC35" i="21"/>
  <c r="AC35" i="23" s="1"/>
  <c r="AC32" i="21"/>
  <c r="AC32" i="23" s="1"/>
  <c r="AC31" i="21"/>
  <c r="AC31" i="23" s="1"/>
  <c r="AC98" i="21"/>
  <c r="AC98" i="23" s="1"/>
  <c r="AC33" i="21"/>
  <c r="AC33" i="23" s="1"/>
  <c r="AC37" i="21"/>
  <c r="AC37" i="23" s="1"/>
  <c r="AC49" i="21"/>
  <c r="AC49" i="23" s="1"/>
  <c r="AC46" i="21"/>
  <c r="AC46" i="23" s="1"/>
  <c r="AC91" i="21"/>
  <c r="AC91" i="23" s="1"/>
  <c r="AC84" i="21"/>
  <c r="AC84" i="23" s="1"/>
  <c r="AC54" i="21"/>
  <c r="AC54" i="23" s="1"/>
  <c r="AC97" i="21"/>
  <c r="AC97" i="23" s="1"/>
  <c r="AC29" i="21"/>
  <c r="AC29" i="23" s="1"/>
  <c r="AC40" i="21"/>
  <c r="AC40" i="23" s="1"/>
  <c r="AC47" i="21"/>
  <c r="AC47" i="23" s="1"/>
  <c r="AC87" i="21"/>
  <c r="AC87" i="23" s="1"/>
  <c r="AC96" i="21"/>
  <c r="AC96" i="23" s="1"/>
  <c r="AC2" i="21"/>
  <c r="AC2" i="23" s="1"/>
  <c r="AC48" i="21"/>
  <c r="AC48" i="23" s="1"/>
  <c r="AC39" i="21"/>
  <c r="AC39" i="23" s="1"/>
  <c r="AC43" i="21"/>
  <c r="AC43" i="23" s="1"/>
  <c r="AD46" i="21"/>
  <c r="AD46" i="23" s="1"/>
  <c r="AD36" i="21"/>
  <c r="AD36" i="23" s="1"/>
  <c r="AD33" i="21"/>
  <c r="AD33" i="23" s="1"/>
  <c r="AD41" i="21"/>
  <c r="AD41" i="23" s="1"/>
  <c r="AD89" i="21"/>
  <c r="AD89" i="23" s="1"/>
  <c r="AD34" i="21"/>
  <c r="AD34" i="23" s="1"/>
  <c r="AD87" i="21"/>
  <c r="AD87" i="23" s="1"/>
  <c r="AD99" i="21"/>
  <c r="AD99" i="23" s="1"/>
  <c r="AD30" i="21"/>
  <c r="AD30" i="23" s="1"/>
  <c r="AD49" i="21"/>
  <c r="AD49" i="23" s="1"/>
  <c r="AD50" i="21"/>
  <c r="AD50" i="23" s="1"/>
  <c r="AD91" i="21"/>
  <c r="AD91" i="23" s="1"/>
  <c r="AD51" i="21"/>
  <c r="AD51" i="23" s="1"/>
  <c r="AD32" i="21"/>
  <c r="AD32" i="23" s="1"/>
  <c r="AD98" i="21"/>
  <c r="AD98" i="23" s="1"/>
  <c r="AD86" i="21"/>
  <c r="AD86" i="23" s="1"/>
  <c r="AD53" i="21"/>
  <c r="AD53" i="23" s="1"/>
  <c r="AD45" i="21"/>
  <c r="AD45" i="23" s="1"/>
  <c r="AD42" i="21"/>
  <c r="AD42" i="23" s="1"/>
  <c r="AD92" i="21"/>
  <c r="AD92" i="23" s="1"/>
  <c r="AD48" i="21"/>
  <c r="AD48" i="23" s="1"/>
  <c r="AD97" i="21"/>
  <c r="AD97" i="23" s="1"/>
  <c r="AD39" i="21"/>
  <c r="AD39" i="23" s="1"/>
  <c r="AD52" i="21"/>
  <c r="AD52" i="23" s="1"/>
  <c r="AD31" i="21"/>
  <c r="AD31" i="23" s="1"/>
  <c r="AD38" i="21"/>
  <c r="AD38" i="23" s="1"/>
  <c r="AD47" i="21"/>
  <c r="AD47" i="23" s="1"/>
  <c r="AD96" i="21"/>
  <c r="AD96" i="23" s="1"/>
  <c r="AD40" i="21"/>
  <c r="AD40" i="23" s="1"/>
  <c r="AD29" i="21"/>
  <c r="AD29" i="23" s="1"/>
  <c r="AD90" i="21"/>
  <c r="AD90" i="23" s="1"/>
  <c r="AD44" i="21"/>
  <c r="AD44" i="23" s="1"/>
  <c r="AD93" i="21"/>
  <c r="AD93" i="23" s="1"/>
  <c r="AD84" i="21"/>
  <c r="AD84" i="23" s="1"/>
  <c r="AD35" i="21"/>
  <c r="AD35" i="23" s="1"/>
  <c r="AD2" i="21"/>
  <c r="AD2" i="23" s="1"/>
  <c r="AD37" i="21"/>
  <c r="AD37" i="23" s="1"/>
  <c r="AD88" i="21"/>
  <c r="AD88" i="23" s="1"/>
  <c r="AD95" i="21"/>
  <c r="AD95" i="23" s="1"/>
  <c r="AD85" i="21"/>
  <c r="AD85" i="23" s="1"/>
  <c r="AD43" i="21"/>
  <c r="AD43" i="23" s="1"/>
  <c r="AD94" i="21"/>
  <c r="AD94" i="23" s="1"/>
  <c r="AD54" i="21"/>
  <c r="AD54" i="23" s="1"/>
  <c r="AE54" i="21"/>
  <c r="AE54" i="23" s="1"/>
  <c r="AE42" i="21"/>
  <c r="AE42" i="23" s="1"/>
  <c r="AE94" i="21"/>
  <c r="AE94" i="23" s="1"/>
  <c r="AE37" i="21"/>
  <c r="AE37" i="23" s="1"/>
  <c r="AE41" i="21"/>
  <c r="AE41" i="23" s="1"/>
  <c r="AE88" i="21"/>
  <c r="AE88" i="23" s="1"/>
  <c r="AE95" i="21"/>
  <c r="AE95" i="23" s="1"/>
  <c r="AE2" i="21"/>
  <c r="AE2" i="23" s="1"/>
  <c r="AE47" i="21"/>
  <c r="AE47" i="23" s="1"/>
  <c r="AE85" i="21"/>
  <c r="AE85" i="23" s="1"/>
  <c r="AE84" i="21"/>
  <c r="AE84" i="23" s="1"/>
  <c r="AE89" i="21"/>
  <c r="AE89" i="23" s="1"/>
  <c r="AE44" i="21"/>
  <c r="AE44" i="23" s="1"/>
  <c r="AE93" i="21"/>
  <c r="AE93" i="23" s="1"/>
  <c r="AE39" i="21"/>
  <c r="AE39" i="23" s="1"/>
  <c r="AE90" i="21"/>
  <c r="AE90" i="23" s="1"/>
  <c r="AE53" i="21"/>
  <c r="AE53" i="23" s="1"/>
  <c r="AE35" i="21"/>
  <c r="AE35" i="23" s="1"/>
  <c r="AE96" i="21"/>
  <c r="AE96" i="23" s="1"/>
  <c r="AE38" i="21"/>
  <c r="AE38" i="23" s="1"/>
  <c r="AE30" i="21"/>
  <c r="AE30" i="23" s="1"/>
  <c r="AE92" i="21"/>
  <c r="AE92" i="23" s="1"/>
  <c r="AE97" i="21"/>
  <c r="AE97" i="23" s="1"/>
  <c r="AE31" i="21"/>
  <c r="AE31" i="23" s="1"/>
  <c r="AE36" i="21"/>
  <c r="AE36" i="23" s="1"/>
  <c r="AE98" i="21"/>
  <c r="AE98" i="23" s="1"/>
  <c r="AE86" i="21"/>
  <c r="AE86" i="23" s="1"/>
  <c r="AE45" i="21"/>
  <c r="AE45" i="23" s="1"/>
  <c r="AE34" i="21"/>
  <c r="AE34" i="23" s="1"/>
  <c r="AE33" i="21"/>
  <c r="AE33" i="23" s="1"/>
  <c r="AE29" i="21"/>
  <c r="AE29" i="23" s="1"/>
  <c r="AE46" i="21"/>
  <c r="AE46" i="23" s="1"/>
  <c r="AE48" i="21"/>
  <c r="AE48" i="23" s="1"/>
  <c r="AE91" i="21"/>
  <c r="AE91" i="23" s="1"/>
  <c r="AE40" i="21"/>
  <c r="AE40" i="23" s="1"/>
  <c r="AE49" i="21"/>
  <c r="AE49" i="23" s="1"/>
  <c r="AE52" i="21"/>
  <c r="AE52" i="23" s="1"/>
  <c r="AE51" i="21"/>
  <c r="AE51" i="23" s="1"/>
  <c r="AE99" i="21"/>
  <c r="AE99" i="23" s="1"/>
  <c r="AE87" i="21"/>
  <c r="AE87" i="23" s="1"/>
  <c r="AE43" i="21"/>
  <c r="AE43" i="23" s="1"/>
  <c r="AE32" i="21"/>
  <c r="AE32" i="23" s="1"/>
  <c r="AE50" i="21"/>
  <c r="AE50" i="23" s="1"/>
  <c r="AF89" i="21"/>
  <c r="AF89" i="23" s="1"/>
  <c r="AF46" i="21"/>
  <c r="AF46" i="23" s="1"/>
  <c r="AF44" i="21"/>
  <c r="AF44" i="23" s="1"/>
  <c r="AF96" i="21"/>
  <c r="AF96" i="23" s="1"/>
  <c r="AF48" i="21"/>
  <c r="AF48" i="23" s="1"/>
  <c r="AF40" i="21"/>
  <c r="AF40" i="23" s="1"/>
  <c r="AF97" i="21"/>
  <c r="AF97" i="23" s="1"/>
  <c r="AF90" i="21"/>
  <c r="AF90" i="23" s="1"/>
  <c r="AF84" i="21"/>
  <c r="AF84" i="23" s="1"/>
  <c r="AF41" i="21"/>
  <c r="AF41" i="23" s="1"/>
  <c r="AF42" i="21"/>
  <c r="AF42" i="23" s="1"/>
  <c r="AF28" i="21"/>
  <c r="AF28" i="23" s="1"/>
  <c r="AF39" i="21"/>
  <c r="AF39" i="23" s="1"/>
  <c r="AF95" i="21"/>
  <c r="AF95" i="23" s="1"/>
  <c r="AF31" i="21"/>
  <c r="AF31" i="23" s="1"/>
  <c r="AF54" i="21"/>
  <c r="AF54" i="23" s="1"/>
  <c r="AF43" i="21"/>
  <c r="AF43" i="23" s="1"/>
  <c r="AF37" i="21"/>
  <c r="AF37" i="23" s="1"/>
  <c r="AF38" i="21"/>
  <c r="AF38" i="23" s="1"/>
  <c r="AF94" i="21"/>
  <c r="AF94" i="23" s="1"/>
  <c r="AF2" i="21"/>
  <c r="AF2" i="23" s="1"/>
  <c r="AF47" i="21"/>
  <c r="AF47" i="23" s="1"/>
  <c r="AF36" i="21"/>
  <c r="AF36" i="23" s="1"/>
  <c r="AF87" i="21"/>
  <c r="AF87" i="23" s="1"/>
  <c r="AF88" i="21"/>
  <c r="AF88" i="23" s="1"/>
  <c r="AF30" i="21"/>
  <c r="AF30" i="23" s="1"/>
  <c r="AF85" i="21"/>
  <c r="AF85" i="23" s="1"/>
  <c r="AF98" i="21"/>
  <c r="AF98" i="23" s="1"/>
  <c r="AF53" i="21"/>
  <c r="AF53" i="23" s="1"/>
  <c r="AF93" i="21"/>
  <c r="AF93" i="23" s="1"/>
  <c r="AF29" i="21"/>
  <c r="AF29" i="23" s="1"/>
  <c r="AF32" i="21"/>
  <c r="AF32" i="23" s="1"/>
  <c r="AF52" i="21"/>
  <c r="AF52" i="23" s="1"/>
  <c r="AF34" i="21"/>
  <c r="AF34" i="23" s="1"/>
  <c r="AF92" i="21"/>
  <c r="AF92" i="23" s="1"/>
  <c r="AF86" i="21"/>
  <c r="AF86" i="23" s="1"/>
  <c r="AF45" i="21"/>
  <c r="AF45" i="23" s="1"/>
  <c r="AF35" i="21"/>
  <c r="AF35" i="23" s="1"/>
  <c r="AF91" i="21"/>
  <c r="AF91" i="23" s="1"/>
  <c r="AF49" i="21"/>
  <c r="AF49" i="23" s="1"/>
  <c r="AF51" i="21"/>
  <c r="AF51" i="23" s="1"/>
  <c r="AF33" i="21"/>
  <c r="AF33" i="23" s="1"/>
  <c r="AF50" i="21"/>
  <c r="AF50" i="23" s="1"/>
  <c r="AF99" i="21"/>
  <c r="AF99" i="23" s="1"/>
  <c r="AG33" i="21"/>
  <c r="AG33" i="23" s="1"/>
  <c r="AG44" i="21"/>
  <c r="AG44" i="23" s="1"/>
  <c r="AG46" i="21"/>
  <c r="AG46" i="23" s="1"/>
  <c r="AG39" i="21"/>
  <c r="AG39" i="23" s="1"/>
  <c r="AG43" i="21"/>
  <c r="AG43" i="23" s="1"/>
  <c r="AG99" i="21"/>
  <c r="AG99" i="23" s="1"/>
  <c r="AG38" i="21"/>
  <c r="AG38" i="23" s="1"/>
  <c r="AG30" i="21"/>
  <c r="AG30" i="23" s="1"/>
  <c r="AG96" i="21"/>
  <c r="AG96" i="23" s="1"/>
  <c r="AG87" i="21"/>
  <c r="AG87" i="23" s="1"/>
  <c r="AG97" i="21"/>
  <c r="AG97" i="23" s="1"/>
  <c r="AG90" i="21"/>
  <c r="AG90" i="23" s="1"/>
  <c r="AG84" i="21"/>
  <c r="AG84" i="23" s="1"/>
  <c r="AG48" i="21"/>
  <c r="AG48" i="23" s="1"/>
  <c r="AG91" i="21"/>
  <c r="AG91" i="23" s="1"/>
  <c r="AG95" i="21"/>
  <c r="AG95" i="23" s="1"/>
  <c r="AG89" i="21"/>
  <c r="AG89" i="23" s="1"/>
  <c r="AG41" i="21"/>
  <c r="AG41" i="23" s="1"/>
  <c r="AG50" i="21"/>
  <c r="AG50" i="23" s="1"/>
  <c r="AG32" i="21"/>
  <c r="AG32" i="23" s="1"/>
  <c r="AG31" i="21"/>
  <c r="AG31" i="23" s="1"/>
  <c r="AG94" i="21"/>
  <c r="AG94" i="23" s="1"/>
  <c r="AG49" i="21"/>
  <c r="AG49" i="23" s="1"/>
  <c r="AG51" i="21"/>
  <c r="AG51" i="23" s="1"/>
  <c r="AG2" i="21"/>
  <c r="AG2" i="23" s="1"/>
  <c r="AG53" i="21"/>
  <c r="AG53" i="23" s="1"/>
  <c r="AG36" i="21"/>
  <c r="AG36" i="23" s="1"/>
  <c r="AG86" i="21"/>
  <c r="AG86" i="23" s="1"/>
  <c r="AG42" i="21"/>
  <c r="AG42" i="23" s="1"/>
  <c r="AG37" i="21"/>
  <c r="AG37" i="23" s="1"/>
  <c r="AG88" i="21"/>
  <c r="AG88" i="23" s="1"/>
  <c r="AG47" i="21"/>
  <c r="AG47" i="23" s="1"/>
  <c r="AG85" i="21"/>
  <c r="AG85" i="23" s="1"/>
  <c r="AG28" i="21"/>
  <c r="AG28" i="23" s="1"/>
  <c r="AG52" i="21"/>
  <c r="AG52" i="23" s="1"/>
  <c r="AG98" i="21"/>
  <c r="AG98" i="23" s="1"/>
  <c r="AG45" i="21"/>
  <c r="AG45" i="23" s="1"/>
  <c r="AG35" i="21"/>
  <c r="AG35" i="23" s="1"/>
  <c r="AG54" i="21"/>
  <c r="AG54" i="23" s="1"/>
  <c r="AG92" i="21"/>
  <c r="AG92" i="23" s="1"/>
  <c r="AG93" i="21"/>
  <c r="AG93" i="23" s="1"/>
  <c r="AG34" i="21"/>
  <c r="AG34" i="23" s="1"/>
  <c r="AG29" i="21"/>
  <c r="AG29" i="23" s="1"/>
  <c r="AG40" i="21"/>
  <c r="AG40" i="23" s="1"/>
  <c r="AH89" i="21"/>
  <c r="AH89" i="23" s="1"/>
  <c r="AH46" i="21"/>
  <c r="AH46" i="23" s="1"/>
  <c r="AH37" i="21"/>
  <c r="AH37" i="23" s="1"/>
  <c r="AH39" i="21"/>
  <c r="AH39" i="23" s="1"/>
  <c r="AH29" i="21"/>
  <c r="AH29" i="23" s="1"/>
  <c r="AH96" i="21"/>
  <c r="AH96" i="23" s="1"/>
  <c r="AH95" i="21"/>
  <c r="AH95" i="23" s="1"/>
  <c r="AH28" i="21"/>
  <c r="AH28" i="23" s="1"/>
  <c r="AH52" i="21"/>
  <c r="AH52" i="23" s="1"/>
  <c r="AH47" i="21"/>
  <c r="AH47" i="23" s="1"/>
  <c r="AH38" i="21"/>
  <c r="AH38" i="23" s="1"/>
  <c r="AH91" i="21"/>
  <c r="AH91" i="23" s="1"/>
  <c r="AH45" i="21"/>
  <c r="AH45" i="23" s="1"/>
  <c r="AH30" i="21"/>
  <c r="AH30" i="23" s="1"/>
  <c r="AH33" i="21"/>
  <c r="AH33" i="23" s="1"/>
  <c r="AH92" i="21"/>
  <c r="AH92" i="23" s="1"/>
  <c r="AH93" i="21"/>
  <c r="AH93" i="23" s="1"/>
  <c r="AH36" i="21"/>
  <c r="AH36" i="23" s="1"/>
  <c r="AH49" i="21"/>
  <c r="AH49" i="23" s="1"/>
  <c r="AH44" i="21"/>
  <c r="AH44" i="23" s="1"/>
  <c r="AH51" i="21"/>
  <c r="AH51" i="23" s="1"/>
  <c r="AH43" i="21"/>
  <c r="AH43" i="23" s="1"/>
  <c r="AH35" i="21"/>
  <c r="AH35" i="23" s="1"/>
  <c r="AH94" i="21"/>
  <c r="AH94" i="23" s="1"/>
  <c r="AH84" i="21"/>
  <c r="AH84" i="23" s="1"/>
  <c r="AH98" i="21"/>
  <c r="AH98" i="23" s="1"/>
  <c r="AH53" i="21"/>
  <c r="AH53" i="23" s="1"/>
  <c r="AH32" i="21"/>
  <c r="AH32" i="23" s="1"/>
  <c r="AH2" i="21"/>
  <c r="AH2" i="23" s="1"/>
  <c r="AH31" i="21"/>
  <c r="AH31" i="23" s="1"/>
  <c r="AH86" i="21"/>
  <c r="AH86" i="23" s="1"/>
  <c r="AH90" i="21"/>
  <c r="AH90" i="23" s="1"/>
  <c r="AH54" i="21"/>
  <c r="AH54" i="23" s="1"/>
  <c r="AH41" i="21"/>
  <c r="AH41" i="23" s="1"/>
  <c r="AH87" i="21"/>
  <c r="AH87" i="23" s="1"/>
  <c r="AH97" i="21"/>
  <c r="AH97" i="23" s="1"/>
  <c r="AH42" i="21"/>
  <c r="AH42" i="23" s="1"/>
  <c r="AH50" i="21"/>
  <c r="AH50" i="23" s="1"/>
  <c r="AH88" i="21"/>
  <c r="AH88" i="23" s="1"/>
  <c r="AH40" i="21"/>
  <c r="AH40" i="23" s="1"/>
  <c r="AH99" i="21"/>
  <c r="AH99" i="23" s="1"/>
  <c r="AH85" i="21"/>
  <c r="AH85" i="23" s="1"/>
  <c r="AH34" i="21"/>
  <c r="AH34" i="23" s="1"/>
  <c r="AH48" i="21"/>
  <c r="AH48" i="23" s="1"/>
  <c r="AI52" i="21"/>
  <c r="AI52" i="23" s="1"/>
  <c r="AI97" i="21"/>
  <c r="AI97" i="23" s="1"/>
  <c r="AI85" i="21"/>
  <c r="AI85" i="23" s="1"/>
  <c r="AI36" i="21"/>
  <c r="AI36" i="23" s="1"/>
  <c r="AI29" i="21"/>
  <c r="AI29" i="23" s="1"/>
  <c r="AI88" i="21"/>
  <c r="AI88" i="23" s="1"/>
  <c r="AI39" i="21"/>
  <c r="AI39" i="23" s="1"/>
  <c r="AI28" i="21"/>
  <c r="AI28" i="23" s="1"/>
  <c r="AI87" i="21"/>
  <c r="AI87" i="23" s="1"/>
  <c r="AI33" i="21"/>
  <c r="AI33" i="23" s="1"/>
  <c r="AI99" i="21"/>
  <c r="AI99" i="23" s="1"/>
  <c r="AI45" i="21"/>
  <c r="AI45" i="23" s="1"/>
  <c r="AI90" i="21"/>
  <c r="AI90" i="23" s="1"/>
  <c r="AI50" i="21"/>
  <c r="AI50" i="23" s="1"/>
  <c r="AI54" i="21"/>
  <c r="AI54" i="23" s="1"/>
  <c r="AI86" i="21"/>
  <c r="AI86" i="23" s="1"/>
  <c r="AI35" i="21"/>
  <c r="AI35" i="23" s="1"/>
  <c r="AI30" i="21"/>
  <c r="AI30" i="23" s="1"/>
  <c r="AI47" i="21"/>
  <c r="AI47" i="23" s="1"/>
  <c r="AI98" i="21"/>
  <c r="AI98" i="23" s="1"/>
  <c r="AI91" i="21"/>
  <c r="AI91" i="23" s="1"/>
  <c r="AI94" i="21"/>
  <c r="AI94" i="23" s="1"/>
  <c r="AI53" i="21"/>
  <c r="AI53" i="23" s="1"/>
  <c r="AI40" i="21"/>
  <c r="AI40" i="23" s="1"/>
  <c r="AI84" i="21"/>
  <c r="AI84" i="23" s="1"/>
  <c r="AI93" i="21"/>
  <c r="AI93" i="23" s="1"/>
  <c r="AI46" i="21"/>
  <c r="AI46" i="23" s="1"/>
  <c r="AI48" i="21"/>
  <c r="AI48" i="23" s="1"/>
  <c r="AI38" i="21"/>
  <c r="AI38" i="23" s="1"/>
  <c r="AI43" i="21"/>
  <c r="AI43" i="23" s="1"/>
  <c r="AI89" i="21"/>
  <c r="AI89" i="23" s="1"/>
  <c r="AI37" i="21"/>
  <c r="AI37" i="23" s="1"/>
  <c r="AI92" i="21"/>
  <c r="AI92" i="23" s="1"/>
  <c r="AI42" i="21"/>
  <c r="AI42" i="23" s="1"/>
  <c r="AI41" i="21"/>
  <c r="AI41" i="23" s="1"/>
  <c r="AI32" i="21"/>
  <c r="AI32" i="23" s="1"/>
  <c r="AI2" i="21"/>
  <c r="AI2" i="23" s="1"/>
  <c r="AI44" i="21"/>
  <c r="AI44" i="23" s="1"/>
  <c r="AI31" i="21"/>
  <c r="AI31" i="23" s="1"/>
  <c r="AI95" i="21"/>
  <c r="AI95" i="23" s="1"/>
  <c r="AI49" i="21"/>
  <c r="AI49" i="23" s="1"/>
  <c r="AI34" i="21"/>
  <c r="AI34" i="23" s="1"/>
  <c r="AI51" i="21"/>
  <c r="AI51" i="23" s="1"/>
  <c r="AI96" i="21"/>
  <c r="AI96" i="23" s="1"/>
  <c r="AK33" i="21"/>
  <c r="AK33" i="23" s="1"/>
  <c r="AK99" i="21"/>
  <c r="AK99" i="23" s="1"/>
  <c r="AK96" i="21"/>
  <c r="AK96" i="23" s="1"/>
  <c r="AK39" i="21"/>
  <c r="AK39" i="23" s="1"/>
  <c r="AK31" i="21"/>
  <c r="AK31" i="23" s="1"/>
  <c r="AK42" i="21"/>
  <c r="AK42" i="23" s="1"/>
  <c r="AK38" i="21"/>
  <c r="AK38" i="23" s="1"/>
  <c r="AK43" i="21"/>
  <c r="AK43" i="23" s="1"/>
  <c r="AK34" i="21"/>
  <c r="AK34" i="23" s="1"/>
  <c r="AK46" i="21"/>
  <c r="AK46" i="23" s="1"/>
  <c r="AK40" i="21"/>
  <c r="AK40" i="23" s="1"/>
  <c r="AK49" i="21"/>
  <c r="AK49" i="23" s="1"/>
  <c r="AK50" i="21"/>
  <c r="AK50" i="23" s="1"/>
  <c r="AK2" i="21"/>
  <c r="AK2" i="23" s="1"/>
  <c r="AK97" i="21"/>
  <c r="AK97" i="23" s="1"/>
  <c r="AK91" i="21"/>
  <c r="AK91" i="23" s="1"/>
  <c r="AK84" i="21"/>
  <c r="AK84" i="23" s="1"/>
  <c r="AK51" i="21"/>
  <c r="AK51" i="23" s="1"/>
  <c r="AK37" i="21"/>
  <c r="AK37" i="23" s="1"/>
  <c r="AK90" i="21"/>
  <c r="AK90" i="23" s="1"/>
  <c r="AK45" i="21"/>
  <c r="AK45" i="23" s="1"/>
  <c r="AK95" i="21"/>
  <c r="AK95" i="23" s="1"/>
  <c r="AK41" i="21"/>
  <c r="AK41" i="23" s="1"/>
  <c r="AK30" i="21"/>
  <c r="AK30" i="23" s="1"/>
  <c r="AK86" i="21"/>
  <c r="AK86" i="23" s="1"/>
  <c r="AK29" i="21"/>
  <c r="AK29" i="23" s="1"/>
  <c r="AK28" i="21"/>
  <c r="AK28" i="23" s="1"/>
  <c r="AK92" i="21"/>
  <c r="AK92" i="23" s="1"/>
  <c r="AK87" i="21"/>
  <c r="AK87" i="23" s="1"/>
  <c r="AK52" i="21"/>
  <c r="AK52" i="23" s="1"/>
  <c r="AK53" i="21"/>
  <c r="AK53" i="23" s="1"/>
  <c r="AK94" i="21"/>
  <c r="AK94" i="23" s="1"/>
  <c r="AK54" i="21"/>
  <c r="AK54" i="23" s="1"/>
  <c r="AK48" i="21"/>
  <c r="AK48" i="23" s="1"/>
  <c r="AK47" i="21"/>
  <c r="AK47" i="23" s="1"/>
  <c r="AK36" i="21"/>
  <c r="AK36" i="23" s="1"/>
  <c r="AK88" i="21"/>
  <c r="AK88" i="23" s="1"/>
  <c r="AK32" i="21"/>
  <c r="AK32" i="23" s="1"/>
  <c r="AK85" i="21"/>
  <c r="AK85" i="23" s="1"/>
  <c r="AK98" i="21"/>
  <c r="AK98" i="23" s="1"/>
  <c r="AK44" i="21"/>
  <c r="AK44" i="23" s="1"/>
  <c r="AK93" i="21"/>
  <c r="AK93" i="23" s="1"/>
  <c r="AK35" i="21"/>
  <c r="AK35" i="23" s="1"/>
  <c r="AK89" i="21"/>
  <c r="AK89" i="23" s="1"/>
  <c r="AL96" i="21"/>
  <c r="AL96" i="23" s="1"/>
  <c r="AL46" i="21"/>
  <c r="AL46" i="23" s="1"/>
  <c r="AL52" i="21"/>
  <c r="AL52" i="23" s="1"/>
  <c r="AL93" i="21"/>
  <c r="AL93" i="23" s="1"/>
  <c r="AL89" i="21"/>
  <c r="AL89" i="23" s="1"/>
  <c r="AL85" i="21"/>
  <c r="AL85" i="23" s="1"/>
  <c r="AL48" i="21"/>
  <c r="AL48" i="23" s="1"/>
  <c r="AL98" i="21"/>
  <c r="AL98" i="23" s="1"/>
  <c r="AL29" i="21"/>
  <c r="AL29" i="23" s="1"/>
  <c r="AL36" i="21"/>
  <c r="AL36" i="23" s="1"/>
  <c r="AL32" i="21"/>
  <c r="AL32" i="23" s="1"/>
  <c r="AL47" i="21"/>
  <c r="AL47" i="23" s="1"/>
  <c r="AL44" i="21"/>
  <c r="AL44" i="23" s="1"/>
  <c r="AL88" i="21"/>
  <c r="AL88" i="23" s="1"/>
  <c r="AL92" i="21"/>
  <c r="AL92" i="23" s="1"/>
  <c r="AL31" i="21"/>
  <c r="AL31" i="23" s="1"/>
  <c r="AL34" i="21"/>
  <c r="AL34" i="23" s="1"/>
  <c r="AL38" i="21"/>
  <c r="AL38" i="23" s="1"/>
  <c r="AL43" i="21"/>
  <c r="AL43" i="23" s="1"/>
  <c r="AL35" i="21"/>
  <c r="AL35" i="23" s="1"/>
  <c r="AL45" i="21"/>
  <c r="AL45" i="23" s="1"/>
  <c r="AL51" i="21"/>
  <c r="AL51" i="23" s="1"/>
  <c r="AL53" i="21"/>
  <c r="AL53" i="23" s="1"/>
  <c r="AL37" i="21"/>
  <c r="AL37" i="23" s="1"/>
  <c r="AL86" i="21"/>
  <c r="AL86" i="23" s="1"/>
  <c r="AL90" i="21"/>
  <c r="AL90" i="23" s="1"/>
  <c r="AL95" i="21"/>
  <c r="AL95" i="23" s="1"/>
  <c r="AL84" i="21"/>
  <c r="AL84" i="23" s="1"/>
  <c r="AL33" i="21"/>
  <c r="AL33" i="23" s="1"/>
  <c r="AL91" i="21"/>
  <c r="AL91" i="23" s="1"/>
  <c r="AL97" i="21"/>
  <c r="AL97" i="23" s="1"/>
  <c r="AL49" i="21"/>
  <c r="AL49" i="23" s="1"/>
  <c r="AL41" i="21"/>
  <c r="AL41" i="23" s="1"/>
  <c r="AL2" i="21"/>
  <c r="AL2" i="23" s="1"/>
  <c r="AL40" i="21"/>
  <c r="AL40" i="23" s="1"/>
  <c r="AL30" i="21"/>
  <c r="AL30" i="23" s="1"/>
  <c r="AL54" i="21"/>
  <c r="AL54" i="23" s="1"/>
  <c r="AL39" i="21"/>
  <c r="AL39" i="23" s="1"/>
  <c r="AL42" i="21"/>
  <c r="AL42" i="23" s="1"/>
  <c r="AL28" i="21"/>
  <c r="AL28" i="23" s="1"/>
  <c r="AL99" i="21"/>
  <c r="AL99" i="23" s="1"/>
  <c r="AL50" i="21"/>
  <c r="AL50" i="23" s="1"/>
  <c r="AL94" i="21"/>
  <c r="AL94" i="23" s="1"/>
  <c r="AL87" i="21"/>
  <c r="AL87" i="23" s="1"/>
  <c r="AM39" i="21"/>
  <c r="AM39" i="23" s="1"/>
  <c r="AM86" i="21"/>
  <c r="AM86" i="23" s="1"/>
  <c r="AM33" i="21"/>
  <c r="AM33" i="23" s="1"/>
  <c r="AM29" i="21"/>
  <c r="AM29" i="23" s="1"/>
  <c r="AM84" i="21"/>
  <c r="AM84" i="23" s="1"/>
  <c r="AM95" i="21"/>
  <c r="AM95" i="23" s="1"/>
  <c r="AM99" i="21"/>
  <c r="AM99" i="23" s="1"/>
  <c r="AM49" i="21"/>
  <c r="AM49" i="23" s="1"/>
  <c r="AM50" i="21"/>
  <c r="AM50" i="23" s="1"/>
  <c r="AM89" i="21"/>
  <c r="AM89" i="23" s="1"/>
  <c r="AM92" i="21"/>
  <c r="AM92" i="23" s="1"/>
  <c r="AM43" i="21"/>
  <c r="AM43" i="23" s="1"/>
  <c r="AM32" i="21"/>
  <c r="AM32" i="23" s="1"/>
  <c r="AM91" i="21"/>
  <c r="AM91" i="23" s="1"/>
  <c r="AM93" i="21"/>
  <c r="AM93" i="23" s="1"/>
  <c r="AM35" i="21"/>
  <c r="AM35" i="23" s="1"/>
  <c r="AM28" i="21"/>
  <c r="AM28" i="23" s="1"/>
  <c r="AM40" i="21"/>
  <c r="AM40" i="23" s="1"/>
  <c r="AM87" i="21"/>
  <c r="AM87" i="23" s="1"/>
  <c r="AM46" i="21"/>
  <c r="AM46" i="23" s="1"/>
  <c r="AM51" i="21"/>
  <c r="AM51" i="23" s="1"/>
  <c r="AM30" i="21"/>
  <c r="AM30" i="23" s="1"/>
  <c r="AM48" i="21"/>
  <c r="AM48" i="23" s="1"/>
  <c r="AM2" i="21"/>
  <c r="AM2" i="23" s="1"/>
  <c r="AM94" i="21"/>
  <c r="AM94" i="23" s="1"/>
  <c r="AM96" i="21"/>
  <c r="AM96" i="23" s="1"/>
  <c r="AM34" i="21"/>
  <c r="AM34" i="23" s="1"/>
  <c r="AM45" i="21"/>
  <c r="AM45" i="23" s="1"/>
  <c r="AM98" i="21"/>
  <c r="AM98" i="23" s="1"/>
  <c r="AM88" i="21"/>
  <c r="AM88" i="23" s="1"/>
  <c r="AM47" i="21"/>
  <c r="AM47" i="23" s="1"/>
  <c r="AM44" i="21"/>
  <c r="AM44" i="23" s="1"/>
  <c r="AM90" i="21"/>
  <c r="AM90" i="23" s="1"/>
  <c r="AM52" i="21"/>
  <c r="AM52" i="23" s="1"/>
  <c r="AM53" i="21"/>
  <c r="AM53" i="23" s="1"/>
  <c r="AM54" i="21"/>
  <c r="AM54" i="23" s="1"/>
  <c r="AM42" i="21"/>
  <c r="AM42" i="23" s="1"/>
  <c r="AM36" i="21"/>
  <c r="AM36" i="23" s="1"/>
  <c r="AM31" i="21"/>
  <c r="AM31" i="23" s="1"/>
  <c r="AM38" i="21"/>
  <c r="AM38" i="23" s="1"/>
  <c r="AM97" i="21"/>
  <c r="AM97" i="23" s="1"/>
  <c r="AM85" i="21"/>
  <c r="AM85" i="23" s="1"/>
  <c r="AM41" i="21"/>
  <c r="AM41" i="23" s="1"/>
  <c r="AM37" i="21"/>
  <c r="AM37" i="23" s="1"/>
  <c r="AO40" i="21"/>
  <c r="AO40" i="23" s="1"/>
  <c r="AO44" i="21"/>
  <c r="AO44" i="23" s="1"/>
  <c r="AO37" i="21"/>
  <c r="AO37" i="23" s="1"/>
  <c r="AO84" i="21"/>
  <c r="AO84" i="23" s="1"/>
  <c r="AO32" i="21"/>
  <c r="AO32" i="23" s="1"/>
  <c r="AO95" i="21"/>
  <c r="AO95" i="23" s="1"/>
  <c r="AO33" i="21"/>
  <c r="AO33" i="23" s="1"/>
  <c r="AO43" i="21"/>
  <c r="AO43" i="23" s="1"/>
  <c r="AO50" i="21"/>
  <c r="AO50" i="23" s="1"/>
  <c r="AO91" i="21"/>
  <c r="AO91" i="23" s="1"/>
  <c r="AO52" i="21"/>
  <c r="AO52" i="23" s="1"/>
  <c r="AO51" i="21"/>
  <c r="AO51" i="23" s="1"/>
  <c r="AO45" i="21"/>
  <c r="AO45" i="23" s="1"/>
  <c r="AO38" i="21"/>
  <c r="AO38" i="23" s="1"/>
  <c r="AO94" i="21"/>
  <c r="AO94" i="23" s="1"/>
  <c r="AO87" i="21"/>
  <c r="AO87" i="23" s="1"/>
  <c r="AO39" i="21"/>
  <c r="AO39" i="23" s="1"/>
  <c r="AO96" i="21"/>
  <c r="AO96" i="23" s="1"/>
  <c r="AO36" i="21"/>
  <c r="AO36" i="23" s="1"/>
  <c r="AO31" i="21"/>
  <c r="AO31" i="23" s="1"/>
  <c r="AO42" i="21"/>
  <c r="AO42" i="23" s="1"/>
  <c r="AO54" i="21"/>
  <c r="AO54" i="23" s="1"/>
  <c r="AO46" i="21"/>
  <c r="AO46" i="23" s="1"/>
  <c r="AO86" i="21"/>
  <c r="AO86" i="23" s="1"/>
  <c r="AO30" i="21"/>
  <c r="AO30" i="23" s="1"/>
  <c r="AO97" i="21"/>
  <c r="AO97" i="23" s="1"/>
  <c r="AO93" i="21"/>
  <c r="AO93" i="23" s="1"/>
  <c r="AO53" i="21"/>
  <c r="AO53" i="23" s="1"/>
  <c r="AO47" i="21"/>
  <c r="AO47" i="23" s="1"/>
  <c r="AO90" i="21"/>
  <c r="AO90" i="23" s="1"/>
  <c r="AO85" i="21"/>
  <c r="AO85" i="23" s="1"/>
  <c r="AO98" i="21"/>
  <c r="AO98" i="23" s="1"/>
  <c r="AO35" i="21"/>
  <c r="AO35" i="23" s="1"/>
  <c r="AO88" i="21"/>
  <c r="AO88" i="23" s="1"/>
  <c r="AO28" i="21"/>
  <c r="AO28" i="23" s="1"/>
  <c r="AO34" i="21"/>
  <c r="AO34" i="23" s="1"/>
  <c r="AO2" i="21"/>
  <c r="AO2" i="23" s="1"/>
  <c r="AO89" i="21"/>
  <c r="AO89" i="23" s="1"/>
  <c r="AO49" i="21"/>
  <c r="AO49" i="23" s="1"/>
  <c r="AO48" i="21"/>
  <c r="AO48" i="23" s="1"/>
  <c r="AO41" i="21"/>
  <c r="AO41" i="23" s="1"/>
  <c r="AO99" i="21"/>
  <c r="AO99" i="23" s="1"/>
  <c r="AO29" i="21"/>
  <c r="AO29" i="23" s="1"/>
  <c r="AO92" i="21"/>
  <c r="AO92" i="23" s="1"/>
  <c r="AP33" i="21"/>
  <c r="AP33" i="23" s="1"/>
  <c r="AP39" i="21"/>
  <c r="AP39" i="23" s="1"/>
  <c r="AP29" i="21"/>
  <c r="AP29" i="23" s="1"/>
  <c r="AP97" i="21"/>
  <c r="AP97" i="23" s="1"/>
  <c r="AP38" i="21"/>
  <c r="AP38" i="23" s="1"/>
  <c r="AP42" i="21"/>
  <c r="AP42" i="23" s="1"/>
  <c r="AP90" i="21"/>
  <c r="AP90" i="23" s="1"/>
  <c r="AP92" i="21"/>
  <c r="AP92" i="23" s="1"/>
  <c r="AP49" i="21"/>
  <c r="AP49" i="23" s="1"/>
  <c r="AP52" i="21"/>
  <c r="AP52" i="23" s="1"/>
  <c r="AP85" i="21"/>
  <c r="AP85" i="23" s="1"/>
  <c r="AP34" i="21"/>
  <c r="AP34" i="23" s="1"/>
  <c r="AP44" i="21"/>
  <c r="AP44" i="23" s="1"/>
  <c r="AP53" i="21"/>
  <c r="AP53" i="23" s="1"/>
  <c r="AP96" i="21"/>
  <c r="AP96" i="23" s="1"/>
  <c r="AP45" i="21"/>
  <c r="AP45" i="23" s="1"/>
  <c r="AP54" i="21"/>
  <c r="AP54" i="23" s="1"/>
  <c r="AP99" i="21"/>
  <c r="AP99" i="23" s="1"/>
  <c r="AP50" i="21"/>
  <c r="AP50" i="23" s="1"/>
  <c r="AP93" i="21"/>
  <c r="AP93" i="23" s="1"/>
  <c r="AP87" i="21"/>
  <c r="AP87" i="23" s="1"/>
  <c r="AP46" i="21"/>
  <c r="AP46" i="23" s="1"/>
  <c r="AP37" i="21"/>
  <c r="AP37" i="23" s="1"/>
  <c r="AP36" i="21"/>
  <c r="AP36" i="23" s="1"/>
  <c r="AP41" i="21"/>
  <c r="AP41" i="23" s="1"/>
  <c r="AP86" i="21"/>
  <c r="AP86" i="23" s="1"/>
  <c r="AP40" i="21"/>
  <c r="AP40" i="23" s="1"/>
  <c r="AP98" i="21"/>
  <c r="AP98" i="23" s="1"/>
  <c r="AP88" i="21"/>
  <c r="AP88" i="23" s="1"/>
  <c r="AP89" i="21"/>
  <c r="AP89" i="23" s="1"/>
  <c r="AP31" i="21"/>
  <c r="AP31" i="23" s="1"/>
  <c r="AP91" i="21"/>
  <c r="AP91" i="23" s="1"/>
  <c r="AP95" i="21"/>
  <c r="AP95" i="23" s="1"/>
  <c r="AP30" i="21"/>
  <c r="AP30" i="23" s="1"/>
  <c r="AP28" i="21"/>
  <c r="AP28" i="23" s="1"/>
  <c r="AP32" i="21"/>
  <c r="AP32" i="23" s="1"/>
  <c r="AP43" i="21"/>
  <c r="AP43" i="23" s="1"/>
  <c r="AP94" i="21"/>
  <c r="AP94" i="23" s="1"/>
  <c r="AP51" i="21"/>
  <c r="AP51" i="23" s="1"/>
  <c r="AP48" i="21"/>
  <c r="AP48" i="23" s="1"/>
  <c r="AP84" i="21"/>
  <c r="AP84" i="23" s="1"/>
  <c r="AP2" i="21"/>
  <c r="AP2" i="23" s="1"/>
  <c r="AP35" i="21"/>
  <c r="AP35" i="23" s="1"/>
  <c r="AP47" i="21"/>
  <c r="AP47" i="23" s="1"/>
  <c r="AQ40" i="21"/>
  <c r="AQ40" i="23" s="1"/>
  <c r="AQ49" i="21"/>
  <c r="AQ49" i="23" s="1"/>
  <c r="AQ2" i="21"/>
  <c r="AQ2" i="23" s="1"/>
  <c r="AQ46" i="21"/>
  <c r="AQ46" i="23" s="1"/>
  <c r="AQ84" i="21"/>
  <c r="AQ84" i="23" s="1"/>
  <c r="AQ94" i="21"/>
  <c r="AQ94" i="23" s="1"/>
  <c r="AQ33" i="21"/>
  <c r="AQ33" i="23" s="1"/>
  <c r="AQ54" i="21"/>
  <c r="AQ54" i="23" s="1"/>
  <c r="AQ28" i="21"/>
  <c r="AQ28" i="23" s="1"/>
  <c r="AQ95" i="21"/>
  <c r="AQ95" i="23" s="1"/>
  <c r="AQ89" i="21"/>
  <c r="AQ89" i="23" s="1"/>
  <c r="AQ29" i="21"/>
  <c r="AQ29" i="23" s="1"/>
  <c r="AQ88" i="21"/>
  <c r="AQ88" i="23" s="1"/>
  <c r="AQ91" i="21"/>
  <c r="AQ91" i="23" s="1"/>
  <c r="AQ50" i="21"/>
  <c r="AQ50" i="23" s="1"/>
  <c r="AQ98" i="21"/>
  <c r="AQ98" i="23" s="1"/>
  <c r="AQ41" i="21"/>
  <c r="AQ41" i="23" s="1"/>
  <c r="AQ51" i="21"/>
  <c r="AQ51" i="23" s="1"/>
  <c r="AQ32" i="21"/>
  <c r="AQ32" i="23" s="1"/>
  <c r="AQ86" i="21"/>
  <c r="AQ86" i="23" s="1"/>
  <c r="AQ47" i="21"/>
  <c r="AQ47" i="23" s="1"/>
  <c r="AQ42" i="21"/>
  <c r="AQ42" i="23" s="1"/>
  <c r="AQ48" i="21"/>
  <c r="AQ48" i="23" s="1"/>
  <c r="AQ38" i="21"/>
  <c r="AQ38" i="23" s="1"/>
  <c r="AQ97" i="21"/>
  <c r="AQ97" i="23" s="1"/>
  <c r="AQ93" i="21"/>
  <c r="AQ93" i="23" s="1"/>
  <c r="AQ87" i="21"/>
  <c r="AQ87" i="23" s="1"/>
  <c r="AQ45" i="21"/>
  <c r="AQ45" i="23" s="1"/>
  <c r="AQ30" i="21"/>
  <c r="AQ30" i="23" s="1"/>
  <c r="AQ43" i="21"/>
  <c r="AQ43" i="23" s="1"/>
  <c r="AQ36" i="21"/>
  <c r="AQ36" i="23" s="1"/>
  <c r="AQ35" i="21"/>
  <c r="AQ35" i="23" s="1"/>
  <c r="AQ96" i="21"/>
  <c r="AQ96" i="23" s="1"/>
  <c r="AQ53" i="21"/>
  <c r="AQ53" i="23" s="1"/>
  <c r="AQ34" i="21"/>
  <c r="AQ34" i="23" s="1"/>
  <c r="AQ85" i="21"/>
  <c r="AQ85" i="23" s="1"/>
  <c r="AQ92" i="21"/>
  <c r="AQ92" i="23" s="1"/>
  <c r="AQ31" i="21"/>
  <c r="AQ31" i="23" s="1"/>
  <c r="AQ99" i="21"/>
  <c r="AQ99" i="23" s="1"/>
  <c r="AQ44" i="21"/>
  <c r="AQ44" i="23" s="1"/>
  <c r="AQ39" i="21"/>
  <c r="AQ39" i="23" s="1"/>
  <c r="AQ37" i="21"/>
  <c r="AQ37" i="23" s="1"/>
  <c r="AQ52" i="21"/>
  <c r="AQ52" i="23" s="1"/>
  <c r="AQ90" i="21"/>
  <c r="AQ90" i="23" s="1"/>
  <c r="AR46" i="21"/>
  <c r="AR46" i="23" s="1"/>
  <c r="AR43" i="21"/>
  <c r="AR43" i="23" s="1"/>
  <c r="AR31" i="21"/>
  <c r="AR31" i="23" s="1"/>
  <c r="AR47" i="21"/>
  <c r="AR47" i="23" s="1"/>
  <c r="AR90" i="21"/>
  <c r="AR90" i="23" s="1"/>
  <c r="AR53" i="21"/>
  <c r="AR53" i="23" s="1"/>
  <c r="AR37" i="21"/>
  <c r="AR37" i="23" s="1"/>
  <c r="AR52" i="21"/>
  <c r="AR52" i="23" s="1"/>
  <c r="AR42" i="21"/>
  <c r="AR42" i="23" s="1"/>
  <c r="AR96" i="21"/>
  <c r="AR96" i="23" s="1"/>
  <c r="AR87" i="21"/>
  <c r="AR87" i="23" s="1"/>
  <c r="AR54" i="21"/>
  <c r="AR54" i="23" s="1"/>
  <c r="AR99" i="21"/>
  <c r="AR99" i="23" s="1"/>
  <c r="AR97" i="21"/>
  <c r="AR97" i="23" s="1"/>
  <c r="AR40" i="21"/>
  <c r="AR40" i="23" s="1"/>
  <c r="AR28" i="21"/>
  <c r="AR28" i="23" s="1"/>
  <c r="AR95" i="21"/>
  <c r="AR95" i="23" s="1"/>
  <c r="AR50" i="21"/>
  <c r="AR50" i="23" s="1"/>
  <c r="AR88" i="21"/>
  <c r="AR88" i="23" s="1"/>
  <c r="AR30" i="21"/>
  <c r="AR30" i="23" s="1"/>
  <c r="AR39" i="21"/>
  <c r="AR39" i="23" s="1"/>
  <c r="AR98" i="21"/>
  <c r="AR98" i="23" s="1"/>
  <c r="AR32" i="21"/>
  <c r="AR32" i="23" s="1"/>
  <c r="AR35" i="21"/>
  <c r="AR35" i="23" s="1"/>
  <c r="AR84" i="21"/>
  <c r="AR84" i="23" s="1"/>
  <c r="AR41" i="21"/>
  <c r="AR41" i="23" s="1"/>
  <c r="AR2" i="21"/>
  <c r="AR2" i="23" s="1"/>
  <c r="AR94" i="21"/>
  <c r="AR94" i="23" s="1"/>
  <c r="AR33" i="21"/>
  <c r="AR33" i="23" s="1"/>
  <c r="AR51" i="21"/>
  <c r="AR51" i="23" s="1"/>
  <c r="AR89" i="21"/>
  <c r="AR89" i="23" s="1"/>
  <c r="AR38" i="21"/>
  <c r="AR38" i="23" s="1"/>
  <c r="AR36" i="21"/>
  <c r="AR36" i="23" s="1"/>
  <c r="AR34" i="21"/>
  <c r="AR34" i="23" s="1"/>
  <c r="AR49" i="21"/>
  <c r="AR49" i="23" s="1"/>
  <c r="AR86" i="21"/>
  <c r="AR86" i="23" s="1"/>
  <c r="AR93" i="21"/>
  <c r="AR93" i="23" s="1"/>
  <c r="AR48" i="21"/>
  <c r="AR48" i="23" s="1"/>
  <c r="AR91" i="21"/>
  <c r="AR91" i="23" s="1"/>
  <c r="AR45" i="21"/>
  <c r="AR45" i="23" s="1"/>
  <c r="AR44" i="21"/>
  <c r="AR44" i="23" s="1"/>
  <c r="AR92" i="21"/>
  <c r="AR92" i="23" s="1"/>
  <c r="AR29" i="21"/>
  <c r="AR29" i="23" s="1"/>
  <c r="AR85" i="21"/>
  <c r="AR85" i="23" s="1"/>
  <c r="AS54" i="21"/>
  <c r="AS54" i="23" s="1"/>
  <c r="AS48" i="21"/>
  <c r="AS48" i="23" s="1"/>
  <c r="AS50" i="21"/>
  <c r="AS50" i="23" s="1"/>
  <c r="AS93" i="21"/>
  <c r="AS93" i="23" s="1"/>
  <c r="AS44" i="21"/>
  <c r="AS44" i="23" s="1"/>
  <c r="AS40" i="21"/>
  <c r="AS40" i="23" s="1"/>
  <c r="AS94" i="21"/>
  <c r="AS94" i="23" s="1"/>
  <c r="AS92" i="21"/>
  <c r="AS92" i="23" s="1"/>
  <c r="AS45" i="21"/>
  <c r="AS45" i="23" s="1"/>
  <c r="AS95" i="21"/>
  <c r="AS95" i="23" s="1"/>
  <c r="AS42" i="21"/>
  <c r="AS42" i="23" s="1"/>
  <c r="AS36" i="21"/>
  <c r="AS36" i="23" s="1"/>
  <c r="AS91" i="21"/>
  <c r="AS91" i="23" s="1"/>
  <c r="AS39" i="21"/>
  <c r="AS39" i="23" s="1"/>
  <c r="AS96" i="21"/>
  <c r="AS96" i="23" s="1"/>
  <c r="AS35" i="21"/>
  <c r="AS35" i="23" s="1"/>
  <c r="AS41" i="21"/>
  <c r="AS41" i="23" s="1"/>
  <c r="AS38" i="21"/>
  <c r="AS38" i="23" s="1"/>
  <c r="AS49" i="21"/>
  <c r="AS49" i="23" s="1"/>
  <c r="AS97" i="21"/>
  <c r="AS97" i="23" s="1"/>
  <c r="AS51" i="21"/>
  <c r="AS51" i="23" s="1"/>
  <c r="AS90" i="21"/>
  <c r="AS90" i="23" s="1"/>
  <c r="AS85" i="21"/>
  <c r="AS85" i="23" s="1"/>
  <c r="AS33" i="21"/>
  <c r="AS33" i="23" s="1"/>
  <c r="AS98" i="21"/>
  <c r="AS98" i="23" s="1"/>
  <c r="AS52" i="21"/>
  <c r="AS52" i="23" s="1"/>
  <c r="AS43" i="21"/>
  <c r="AS43" i="23" s="1"/>
  <c r="AS32" i="21"/>
  <c r="AS32" i="23" s="1"/>
  <c r="AS89" i="21"/>
  <c r="AS89" i="23" s="1"/>
  <c r="AS53" i="21"/>
  <c r="AS53" i="23" s="1"/>
  <c r="AS99" i="21"/>
  <c r="AS99" i="23" s="1"/>
  <c r="AS31" i="21"/>
  <c r="AS31" i="23" s="1"/>
  <c r="AS46" i="21"/>
  <c r="AS46" i="23" s="1"/>
  <c r="AS88" i="21"/>
  <c r="AS88" i="23" s="1"/>
  <c r="AS47" i="21"/>
  <c r="AS47" i="23" s="1"/>
  <c r="AS87" i="21"/>
  <c r="AS87" i="23" s="1"/>
  <c r="AS29" i="21"/>
  <c r="AS29" i="23" s="1"/>
  <c r="AS30" i="21"/>
  <c r="AS30" i="23" s="1"/>
  <c r="AS84" i="21"/>
  <c r="AS84" i="23" s="1"/>
  <c r="AS37" i="21"/>
  <c r="AS37" i="23" s="1"/>
  <c r="AS86" i="21"/>
  <c r="AS86" i="23" s="1"/>
  <c r="AS34" i="21"/>
  <c r="AS34" i="23" s="1"/>
  <c r="AS28" i="21"/>
  <c r="AS28" i="23" s="1"/>
  <c r="AS2" i="21"/>
  <c r="AS2" i="23" s="1"/>
  <c r="AT52" i="21"/>
  <c r="AT52" i="23" s="1"/>
  <c r="AT87" i="21"/>
  <c r="AT87" i="23" s="1"/>
  <c r="AT85" i="21"/>
  <c r="AT85" i="23" s="1"/>
  <c r="AT2" i="21"/>
  <c r="AT2" i="23" s="1"/>
  <c r="AT48" i="21"/>
  <c r="AT48" i="23" s="1"/>
  <c r="AT30" i="21"/>
  <c r="AT30" i="23" s="1"/>
  <c r="AT35" i="21"/>
  <c r="AT35" i="23" s="1"/>
  <c r="AT29" i="21"/>
  <c r="AT29" i="23" s="1"/>
  <c r="AT93" i="21"/>
  <c r="AT93" i="23" s="1"/>
  <c r="AT53" i="21"/>
  <c r="AT53" i="23" s="1"/>
  <c r="AT94" i="21"/>
  <c r="AT94" i="23" s="1"/>
  <c r="AT38" i="21"/>
  <c r="AT38" i="23" s="1"/>
  <c r="AT89" i="21"/>
  <c r="AT89" i="23" s="1"/>
  <c r="AT46" i="21"/>
  <c r="AT46" i="23" s="1"/>
  <c r="AT98" i="21"/>
  <c r="AT98" i="23" s="1"/>
  <c r="AT36" i="21"/>
  <c r="AT36" i="23" s="1"/>
  <c r="AT28" i="21"/>
  <c r="AT28" i="23" s="1"/>
  <c r="AT92" i="21"/>
  <c r="AT92" i="23" s="1"/>
  <c r="AT88" i="21"/>
  <c r="AT88" i="23" s="1"/>
  <c r="AT40" i="21"/>
  <c r="AT40" i="23" s="1"/>
  <c r="AT43" i="21"/>
  <c r="AT43" i="23" s="1"/>
  <c r="AT86" i="21"/>
  <c r="AT86" i="23" s="1"/>
  <c r="AT54" i="21"/>
  <c r="AT54" i="23" s="1"/>
  <c r="AT32" i="21"/>
  <c r="AT32" i="23" s="1"/>
  <c r="AT31" i="21"/>
  <c r="AT31" i="23" s="1"/>
  <c r="AT90" i="21"/>
  <c r="AT90" i="23" s="1"/>
  <c r="AT41" i="21"/>
  <c r="AT41" i="23" s="1"/>
  <c r="AT95" i="21"/>
  <c r="AT95" i="23" s="1"/>
  <c r="AT47" i="21"/>
  <c r="AT47" i="23" s="1"/>
  <c r="AT42" i="21"/>
  <c r="AT42" i="23" s="1"/>
  <c r="AT44" i="21"/>
  <c r="AT44" i="23" s="1"/>
  <c r="AT45" i="21"/>
  <c r="AT45" i="23" s="1"/>
  <c r="AT97" i="21"/>
  <c r="AT97" i="23" s="1"/>
  <c r="AT84" i="21"/>
  <c r="AT84" i="23" s="1"/>
  <c r="AT34" i="21"/>
  <c r="AT34" i="23" s="1"/>
  <c r="AT91" i="21"/>
  <c r="AT91" i="23" s="1"/>
  <c r="AT37" i="21"/>
  <c r="AT37" i="23" s="1"/>
  <c r="AT50" i="21"/>
  <c r="AT50" i="23" s="1"/>
  <c r="AT39" i="21"/>
  <c r="AT39" i="23" s="1"/>
  <c r="AT33" i="21"/>
  <c r="AT33" i="23" s="1"/>
  <c r="AT51" i="21"/>
  <c r="AT51" i="23" s="1"/>
  <c r="AT96" i="21"/>
  <c r="AT96" i="23" s="1"/>
  <c r="AT49" i="21"/>
  <c r="AT49" i="23" s="1"/>
  <c r="AT99" i="21"/>
  <c r="AT99" i="23" s="1"/>
  <c r="AU99" i="21"/>
  <c r="AU99" i="23" s="1"/>
  <c r="AU87" i="21"/>
  <c r="AU87" i="23" s="1"/>
  <c r="AU96" i="21"/>
  <c r="AU96" i="23" s="1"/>
  <c r="AU50" i="21"/>
  <c r="AU50" i="23" s="1"/>
  <c r="AU31" i="21"/>
  <c r="AU31" i="23" s="1"/>
  <c r="AU47" i="21"/>
  <c r="AU47" i="23" s="1"/>
  <c r="AU44" i="21"/>
  <c r="AU44" i="23" s="1"/>
  <c r="AU51" i="21"/>
  <c r="AU51" i="23" s="1"/>
  <c r="AU53" i="21"/>
  <c r="AU53" i="23" s="1"/>
  <c r="AU84" i="21"/>
  <c r="AU84" i="23" s="1"/>
  <c r="AU91" i="21"/>
  <c r="AU91" i="23" s="1"/>
  <c r="AU97" i="21"/>
  <c r="AU97" i="23" s="1"/>
  <c r="AU54" i="21"/>
  <c r="AU54" i="23" s="1"/>
  <c r="AU95" i="21"/>
  <c r="AU95" i="23" s="1"/>
  <c r="AU41" i="21"/>
  <c r="AU41" i="23" s="1"/>
  <c r="AU30" i="21"/>
  <c r="AU30" i="23" s="1"/>
  <c r="AU90" i="21"/>
  <c r="AU90" i="23" s="1"/>
  <c r="AU42" i="21"/>
  <c r="AU42" i="23" s="1"/>
  <c r="AU86" i="21"/>
  <c r="AU86" i="23" s="1"/>
  <c r="AU2" i="21"/>
  <c r="AU2" i="23" s="1"/>
  <c r="AU37" i="21"/>
  <c r="AU37" i="23" s="1"/>
  <c r="AU45" i="21"/>
  <c r="AU45" i="23" s="1"/>
  <c r="AU36" i="21"/>
  <c r="AU36" i="23" s="1"/>
  <c r="AU88" i="21"/>
  <c r="AU88" i="23" s="1"/>
  <c r="AU33" i="21"/>
  <c r="AU33" i="23" s="1"/>
  <c r="AU92" i="21"/>
  <c r="AU92" i="23" s="1"/>
  <c r="AU40" i="21"/>
  <c r="AU40" i="23" s="1"/>
  <c r="AU85" i="21"/>
  <c r="AU85" i="23" s="1"/>
  <c r="AU29" i="21"/>
  <c r="AU29" i="23" s="1"/>
  <c r="AU98" i="21"/>
  <c r="AU98" i="23" s="1"/>
  <c r="AU52" i="21"/>
  <c r="AU52" i="23" s="1"/>
  <c r="AU43" i="21"/>
  <c r="AU43" i="23" s="1"/>
  <c r="AU46" i="21"/>
  <c r="AU46" i="23" s="1"/>
  <c r="AU94" i="21"/>
  <c r="AU94" i="23" s="1"/>
  <c r="AU32" i="21"/>
  <c r="AU32" i="23" s="1"/>
  <c r="AU89" i="21"/>
  <c r="AU89" i="23" s="1"/>
  <c r="AU38" i="21"/>
  <c r="AU38" i="23" s="1"/>
  <c r="AU93" i="21"/>
  <c r="AU93" i="23" s="1"/>
  <c r="AU28" i="21"/>
  <c r="AU28" i="23" s="1"/>
  <c r="AU35" i="21"/>
  <c r="AU35" i="23" s="1"/>
  <c r="AU39" i="21"/>
  <c r="AU39" i="23" s="1"/>
  <c r="AU34" i="21"/>
  <c r="AU34" i="23" s="1"/>
  <c r="AU49" i="21"/>
  <c r="AU49" i="23" s="1"/>
  <c r="AU48" i="21"/>
  <c r="AU48" i="23" s="1"/>
  <c r="AV2" i="21"/>
  <c r="AV2" i="23" s="1"/>
  <c r="AV32" i="21"/>
  <c r="AV32" i="23" s="1"/>
  <c r="AV87" i="21"/>
  <c r="AV87" i="23" s="1"/>
  <c r="AV99" i="21"/>
  <c r="AV99" i="23" s="1"/>
  <c r="AV52" i="21"/>
  <c r="AV52" i="23" s="1"/>
  <c r="AV30" i="21"/>
  <c r="AV30" i="23" s="1"/>
  <c r="AV93" i="21"/>
  <c r="AV93" i="23" s="1"/>
  <c r="AV28" i="21"/>
  <c r="AV28" i="23" s="1"/>
  <c r="AV38" i="21"/>
  <c r="AV38" i="23" s="1"/>
  <c r="AV48" i="21"/>
  <c r="AV48" i="23" s="1"/>
  <c r="AV43" i="21"/>
  <c r="AV43" i="23" s="1"/>
  <c r="AV49" i="21"/>
  <c r="AV49" i="23" s="1"/>
  <c r="AV42" i="21"/>
  <c r="AV42" i="23" s="1"/>
  <c r="AV53" i="21"/>
  <c r="AV53" i="23" s="1"/>
  <c r="AV94" i="21"/>
  <c r="AV94" i="23" s="1"/>
  <c r="AV29" i="21"/>
  <c r="AV29" i="23" s="1"/>
  <c r="AV92" i="21"/>
  <c r="AV92" i="23" s="1"/>
  <c r="AV50" i="21"/>
  <c r="AV50" i="23" s="1"/>
  <c r="AV86" i="21"/>
  <c r="AV86" i="23" s="1"/>
  <c r="AV95" i="21"/>
  <c r="AV95" i="23" s="1"/>
  <c r="AV44" i="21"/>
  <c r="AV44" i="23" s="1"/>
  <c r="AV91" i="21"/>
  <c r="AV91" i="23" s="1"/>
  <c r="AV54" i="21"/>
  <c r="AV54" i="23" s="1"/>
  <c r="AV89" i="21"/>
  <c r="AV89" i="23" s="1"/>
  <c r="AV37" i="21"/>
  <c r="AV37" i="23" s="1"/>
  <c r="AV51" i="21"/>
  <c r="AV51" i="23" s="1"/>
  <c r="AV46" i="21"/>
  <c r="AV46" i="23" s="1"/>
  <c r="AV40" i="21"/>
  <c r="AV40" i="23" s="1"/>
  <c r="AV39" i="21"/>
  <c r="AV39" i="23" s="1"/>
  <c r="AV85" i="21"/>
  <c r="AV85" i="23" s="1"/>
  <c r="AV33" i="21"/>
  <c r="AV33" i="23" s="1"/>
  <c r="AV35" i="21"/>
  <c r="AV35" i="23" s="1"/>
  <c r="AV96" i="21"/>
  <c r="AV96" i="23" s="1"/>
  <c r="AV84" i="21"/>
  <c r="AV84" i="23" s="1"/>
  <c r="AV98" i="21"/>
  <c r="AV98" i="23" s="1"/>
  <c r="AV41" i="21"/>
  <c r="AV41" i="23" s="1"/>
  <c r="AV88" i="21"/>
  <c r="AV88" i="23" s="1"/>
  <c r="AV36" i="21"/>
  <c r="AV36" i="23" s="1"/>
  <c r="AV34" i="21"/>
  <c r="AV34" i="23" s="1"/>
  <c r="AV97" i="21"/>
  <c r="AV97" i="23" s="1"/>
  <c r="AV45" i="21"/>
  <c r="AV45" i="23" s="1"/>
  <c r="AV47" i="21"/>
  <c r="AV47" i="23" s="1"/>
  <c r="AV90" i="21"/>
  <c r="AV90" i="23" s="1"/>
  <c r="AV31" i="21"/>
  <c r="AV31" i="23" s="1"/>
  <c r="AW99" i="21"/>
  <c r="AW99" i="23" s="1"/>
  <c r="AW2" i="21"/>
  <c r="AW2" i="23" s="1"/>
  <c r="AW93" i="21"/>
  <c r="AW93" i="23" s="1"/>
  <c r="AW54" i="21"/>
  <c r="AW54" i="23" s="1"/>
  <c r="AW31" i="21"/>
  <c r="AW31" i="23" s="1"/>
  <c r="AW34" i="21"/>
  <c r="AW34" i="23" s="1"/>
  <c r="AW35" i="21"/>
  <c r="AW35" i="23" s="1"/>
  <c r="AW90" i="21"/>
  <c r="AW90" i="23" s="1"/>
  <c r="AW36" i="21"/>
  <c r="AW36" i="23" s="1"/>
  <c r="AW38" i="21"/>
  <c r="AW38" i="23" s="1"/>
  <c r="AW51" i="21"/>
  <c r="AW51" i="23" s="1"/>
  <c r="AW94" i="21"/>
  <c r="AW94" i="23" s="1"/>
  <c r="AW92" i="21"/>
  <c r="AW92" i="23" s="1"/>
  <c r="AW48" i="21"/>
  <c r="AW48" i="23" s="1"/>
  <c r="AW97" i="21"/>
  <c r="AW97" i="23" s="1"/>
  <c r="AW45" i="21"/>
  <c r="AW45" i="23" s="1"/>
  <c r="AW42" i="21"/>
  <c r="AW42" i="23" s="1"/>
  <c r="AW53" i="21"/>
  <c r="AW53" i="23" s="1"/>
  <c r="AW41" i="21"/>
  <c r="AW41" i="23" s="1"/>
  <c r="AW86" i="21"/>
  <c r="AW86" i="23" s="1"/>
  <c r="AW95" i="21"/>
  <c r="AW95" i="23" s="1"/>
  <c r="AW91" i="21"/>
  <c r="AW91" i="23" s="1"/>
  <c r="AW89" i="21"/>
  <c r="AW89" i="23" s="1"/>
  <c r="AW84" i="21"/>
  <c r="AW84" i="23" s="1"/>
  <c r="AW33" i="21"/>
  <c r="AW33" i="23" s="1"/>
  <c r="AW47" i="21"/>
  <c r="AW47" i="23" s="1"/>
  <c r="AW29" i="21"/>
  <c r="AW29" i="23" s="1"/>
  <c r="AW85" i="21"/>
  <c r="AW85" i="23" s="1"/>
  <c r="AW50" i="21"/>
  <c r="AW50" i="23" s="1"/>
  <c r="AW44" i="21"/>
  <c r="AW44" i="23" s="1"/>
  <c r="AW37" i="21"/>
  <c r="AW37" i="23" s="1"/>
  <c r="AW46" i="21"/>
  <c r="AW46" i="23" s="1"/>
  <c r="AW43" i="21"/>
  <c r="AW43" i="23" s="1"/>
  <c r="AW40" i="21"/>
  <c r="AW40" i="23" s="1"/>
  <c r="AW52" i="21"/>
  <c r="AW52" i="23" s="1"/>
  <c r="AW39" i="21"/>
  <c r="AW39" i="23" s="1"/>
  <c r="AW49" i="21"/>
  <c r="AW49" i="23" s="1"/>
  <c r="AW30" i="21"/>
  <c r="AW30" i="23" s="1"/>
  <c r="AW28" i="21"/>
  <c r="AW28" i="23" s="1"/>
  <c r="AW96" i="21"/>
  <c r="AW96" i="23" s="1"/>
  <c r="AW32" i="21"/>
  <c r="AW32" i="23" s="1"/>
  <c r="AW98" i="21"/>
  <c r="AW98" i="23" s="1"/>
  <c r="AW87" i="21"/>
  <c r="AW87" i="23" s="1"/>
  <c r="AW88" i="21"/>
  <c r="AW88" i="23" s="1"/>
  <c r="AX37" i="21"/>
  <c r="AX37" i="23" s="1"/>
  <c r="AX40" i="21"/>
  <c r="AX40" i="23" s="1"/>
  <c r="AX99" i="21"/>
  <c r="AX99" i="23" s="1"/>
  <c r="AX48" i="21"/>
  <c r="AX48" i="23" s="1"/>
  <c r="AX41" i="21"/>
  <c r="AX41" i="23" s="1"/>
  <c r="AX39" i="21"/>
  <c r="AX39" i="23" s="1"/>
  <c r="AX53" i="21"/>
  <c r="AX53" i="23" s="1"/>
  <c r="AX32" i="21"/>
  <c r="AX32" i="23" s="1"/>
  <c r="AX47" i="21"/>
  <c r="AX47" i="23" s="1"/>
  <c r="AX93" i="21"/>
  <c r="AX93" i="23" s="1"/>
  <c r="AX96" i="21"/>
  <c r="AX96" i="23" s="1"/>
  <c r="AX49" i="21"/>
  <c r="AX49" i="23" s="1"/>
  <c r="AX98" i="21"/>
  <c r="AX98" i="23" s="1"/>
  <c r="AX33" i="21"/>
  <c r="AX33" i="23" s="1"/>
  <c r="AX38" i="21"/>
  <c r="AX38" i="23" s="1"/>
  <c r="AX46" i="21"/>
  <c r="AX46" i="23" s="1"/>
  <c r="AX29" i="21"/>
  <c r="AX29" i="23" s="1"/>
  <c r="AX42" i="21"/>
  <c r="AX42" i="23" s="1"/>
  <c r="AX88" i="21"/>
  <c r="AX88" i="23" s="1"/>
  <c r="AX30" i="21"/>
  <c r="AX30" i="23" s="1"/>
  <c r="AX54" i="21"/>
  <c r="AX54" i="23" s="1"/>
  <c r="AX90" i="21"/>
  <c r="AX90" i="23" s="1"/>
  <c r="AX28" i="21"/>
  <c r="AX28" i="23" s="1"/>
  <c r="AX35" i="21"/>
  <c r="AX35" i="23" s="1"/>
  <c r="AX89" i="21"/>
  <c r="AX89" i="23" s="1"/>
  <c r="AX94" i="21"/>
  <c r="AX94" i="23" s="1"/>
  <c r="AX84" i="21"/>
  <c r="AX84" i="23" s="1"/>
  <c r="AX83" i="21"/>
  <c r="AX83" i="23" s="1"/>
  <c r="AX92" i="21"/>
  <c r="AX92" i="23" s="1"/>
  <c r="AX51" i="21"/>
  <c r="AX51" i="23" s="1"/>
  <c r="AX34" i="21"/>
  <c r="AX34" i="23" s="1"/>
  <c r="AX2" i="21"/>
  <c r="AX2" i="23" s="1"/>
  <c r="AX97" i="21"/>
  <c r="AX97" i="23" s="1"/>
  <c r="AX52" i="21"/>
  <c r="AX52" i="23" s="1"/>
  <c r="AX31" i="21"/>
  <c r="AX31" i="23" s="1"/>
  <c r="AX36" i="21"/>
  <c r="AX36" i="23" s="1"/>
  <c r="AX43" i="21"/>
  <c r="AX43" i="23" s="1"/>
  <c r="AX50" i="21"/>
  <c r="AX50" i="23" s="1"/>
  <c r="AX91" i="21"/>
  <c r="AX91" i="23" s="1"/>
  <c r="AX44" i="21"/>
  <c r="AX44" i="23" s="1"/>
  <c r="AX85" i="21"/>
  <c r="AX85" i="23" s="1"/>
  <c r="AX45" i="21"/>
  <c r="AX45" i="23" s="1"/>
  <c r="AX86" i="21"/>
  <c r="AX86" i="23" s="1"/>
  <c r="AX95" i="21"/>
  <c r="AX95" i="23" s="1"/>
  <c r="AX87" i="21"/>
  <c r="AX87" i="23" s="1"/>
  <c r="AY89" i="21"/>
  <c r="AY89" i="23" s="1"/>
  <c r="AY49" i="21"/>
  <c r="AY49" i="23" s="1"/>
  <c r="AY95" i="21"/>
  <c r="AY95" i="23" s="1"/>
  <c r="AY84" i="21"/>
  <c r="AY84" i="23" s="1"/>
  <c r="AY45" i="21"/>
  <c r="AY45" i="23" s="1"/>
  <c r="AY41" i="21"/>
  <c r="AY41" i="23" s="1"/>
  <c r="AY48" i="21"/>
  <c r="AY48" i="23" s="1"/>
  <c r="AY53" i="21"/>
  <c r="AY53" i="23" s="1"/>
  <c r="AY88" i="21"/>
  <c r="AY88" i="23" s="1"/>
  <c r="AY91" i="21"/>
  <c r="AY91" i="23" s="1"/>
  <c r="AY85" i="21"/>
  <c r="AY85" i="23" s="1"/>
  <c r="AY32" i="21"/>
  <c r="AY32" i="23" s="1"/>
  <c r="AY54" i="21"/>
  <c r="AY54" i="23" s="1"/>
  <c r="AY50" i="21"/>
  <c r="AY50" i="23" s="1"/>
  <c r="AY47" i="21"/>
  <c r="AY47" i="23" s="1"/>
  <c r="AY38" i="21"/>
  <c r="AY38" i="23" s="1"/>
  <c r="AY29" i="21"/>
  <c r="AY29" i="23" s="1"/>
  <c r="AY97" i="21"/>
  <c r="AY97" i="23" s="1"/>
  <c r="AY44" i="21"/>
  <c r="AY44" i="23" s="1"/>
  <c r="AY37" i="21"/>
  <c r="AY37" i="23" s="1"/>
  <c r="AY92" i="21"/>
  <c r="AY92" i="23" s="1"/>
  <c r="AY40" i="21"/>
  <c r="AY40" i="23" s="1"/>
  <c r="AY94" i="21"/>
  <c r="AY94" i="23" s="1"/>
  <c r="AY36" i="21"/>
  <c r="AY36" i="23" s="1"/>
  <c r="AY83" i="21"/>
  <c r="AY83" i="23" s="1"/>
  <c r="AY90" i="21"/>
  <c r="AY90" i="23" s="1"/>
  <c r="AY87" i="21"/>
  <c r="AY87" i="23" s="1"/>
  <c r="AY39" i="21"/>
  <c r="AY39" i="23" s="1"/>
  <c r="AY2" i="21"/>
  <c r="AY2" i="23" s="1"/>
  <c r="AY43" i="21"/>
  <c r="AY43" i="23" s="1"/>
  <c r="AY33" i="21"/>
  <c r="AY33" i="23" s="1"/>
  <c r="AY35" i="21"/>
  <c r="AY35" i="23" s="1"/>
  <c r="AY42" i="21"/>
  <c r="AY42" i="23" s="1"/>
  <c r="AY98" i="21"/>
  <c r="AY98" i="23" s="1"/>
  <c r="AY34" i="21"/>
  <c r="AY34" i="23" s="1"/>
  <c r="AY31" i="21"/>
  <c r="AY31" i="23" s="1"/>
  <c r="AY28" i="21"/>
  <c r="AY28" i="23" s="1"/>
  <c r="AY30" i="21"/>
  <c r="AY30" i="23" s="1"/>
  <c r="AY51" i="21"/>
  <c r="AY51" i="23" s="1"/>
  <c r="AY96" i="21"/>
  <c r="AY96" i="23" s="1"/>
  <c r="AY93" i="21"/>
  <c r="AY93" i="23" s="1"/>
  <c r="AY99" i="21"/>
  <c r="AY99" i="23" s="1"/>
  <c r="AY52" i="21"/>
  <c r="AY52" i="23" s="1"/>
  <c r="AY46" i="21"/>
  <c r="AY46" i="23" s="1"/>
  <c r="AY86" i="21"/>
  <c r="AY86" i="23" s="1"/>
  <c r="AZ2" i="21"/>
  <c r="AZ2" i="23" s="1"/>
  <c r="AZ37" i="21"/>
  <c r="AZ37" i="23" s="1"/>
  <c r="AZ41" i="21"/>
  <c r="AZ41" i="23" s="1"/>
  <c r="AZ43" i="21"/>
  <c r="AZ43" i="23" s="1"/>
  <c r="AZ47" i="21"/>
  <c r="AZ47" i="23" s="1"/>
  <c r="AZ36" i="21"/>
  <c r="AZ36" i="23" s="1"/>
  <c r="AZ53" i="21"/>
  <c r="AZ53" i="23" s="1"/>
  <c r="AZ38" i="21"/>
  <c r="AZ38" i="23" s="1"/>
  <c r="AZ50" i="21"/>
  <c r="AZ50" i="23" s="1"/>
  <c r="AZ49" i="21"/>
  <c r="AZ49" i="23" s="1"/>
  <c r="AZ93" i="21"/>
  <c r="AZ93" i="23" s="1"/>
  <c r="AZ52" i="21"/>
  <c r="AZ52" i="23" s="1"/>
  <c r="AZ39" i="21"/>
  <c r="AZ39" i="23" s="1"/>
  <c r="AZ34" i="21"/>
  <c r="AZ34" i="23" s="1"/>
  <c r="AZ97" i="21"/>
  <c r="AZ97" i="23" s="1"/>
  <c r="AZ90" i="21"/>
  <c r="AZ90" i="23" s="1"/>
  <c r="AZ33" i="21"/>
  <c r="AZ33" i="23" s="1"/>
  <c r="AZ48" i="21"/>
  <c r="AZ48" i="23" s="1"/>
  <c r="AZ98" i="21"/>
  <c r="AZ98" i="23" s="1"/>
  <c r="AZ28" i="21"/>
  <c r="AZ28" i="23" s="1"/>
  <c r="AZ96" i="21"/>
  <c r="AZ96" i="23" s="1"/>
  <c r="AZ84" i="21"/>
  <c r="AZ84" i="23" s="1"/>
  <c r="AZ89" i="21"/>
  <c r="AZ89" i="23" s="1"/>
  <c r="AZ44" i="21"/>
  <c r="AZ44" i="23" s="1"/>
  <c r="AZ35" i="21"/>
  <c r="AZ35" i="23" s="1"/>
  <c r="AZ46" i="21"/>
  <c r="AZ46" i="23" s="1"/>
  <c r="AZ40" i="21"/>
  <c r="AZ40" i="23" s="1"/>
  <c r="AZ85" i="21"/>
  <c r="AZ85" i="23" s="1"/>
  <c r="AZ99" i="21"/>
  <c r="AZ99" i="23" s="1"/>
  <c r="AZ30" i="21"/>
  <c r="AZ30" i="23" s="1"/>
  <c r="AZ91" i="21"/>
  <c r="AZ91" i="23" s="1"/>
  <c r="AZ88" i="21"/>
  <c r="AZ88" i="23" s="1"/>
  <c r="AZ54" i="21"/>
  <c r="AZ54" i="23" s="1"/>
  <c r="AZ94" i="21"/>
  <c r="AZ94" i="23" s="1"/>
  <c r="AZ95" i="21"/>
  <c r="AZ95" i="23" s="1"/>
  <c r="AZ42" i="21"/>
  <c r="AZ42" i="23" s="1"/>
  <c r="AZ32" i="21"/>
  <c r="AZ32" i="23" s="1"/>
  <c r="AZ31" i="21"/>
  <c r="AZ31" i="23" s="1"/>
  <c r="AZ92" i="21"/>
  <c r="AZ92" i="23" s="1"/>
  <c r="AZ87" i="21"/>
  <c r="AZ87" i="23" s="1"/>
  <c r="AZ83" i="21"/>
  <c r="AZ83" i="23" s="1"/>
  <c r="AZ45" i="21"/>
  <c r="AZ45" i="23" s="1"/>
  <c r="AZ51" i="21"/>
  <c r="AZ51" i="23" s="1"/>
  <c r="AZ86" i="21"/>
  <c r="AZ86" i="23" s="1"/>
  <c r="AZ29" i="21"/>
  <c r="AZ29" i="23" s="1"/>
  <c r="BA95" i="21"/>
  <c r="BA95" i="23" s="1"/>
  <c r="BA89" i="21"/>
  <c r="BA89" i="23" s="1"/>
  <c r="BA33" i="21"/>
  <c r="BA33" i="23" s="1"/>
  <c r="BA86" i="21"/>
  <c r="BA86" i="23" s="1"/>
  <c r="BA41" i="21"/>
  <c r="BA41" i="23" s="1"/>
  <c r="BA30" i="21"/>
  <c r="BA30" i="23" s="1"/>
  <c r="BA32" i="21"/>
  <c r="BA32" i="23" s="1"/>
  <c r="BA51" i="21"/>
  <c r="BA51" i="23" s="1"/>
  <c r="BA37" i="21"/>
  <c r="BA37" i="23" s="1"/>
  <c r="BA83" i="21"/>
  <c r="BA83" i="23" s="1"/>
  <c r="BA50" i="21"/>
  <c r="BA50" i="23" s="1"/>
  <c r="BA87" i="21"/>
  <c r="BA87" i="23" s="1"/>
  <c r="BA93" i="21"/>
  <c r="BA93" i="23" s="1"/>
  <c r="BA47" i="21"/>
  <c r="BA47" i="23" s="1"/>
  <c r="BA35" i="21"/>
  <c r="BA35" i="23" s="1"/>
  <c r="BA45" i="21"/>
  <c r="BA45" i="23" s="1"/>
  <c r="BA92" i="21"/>
  <c r="BA92" i="23" s="1"/>
  <c r="BA34" i="21"/>
  <c r="BA34" i="23" s="1"/>
  <c r="BA38" i="21"/>
  <c r="BA38" i="23" s="1"/>
  <c r="BA53" i="21"/>
  <c r="BA53" i="23" s="1"/>
  <c r="BA54" i="21"/>
  <c r="BA54" i="23" s="1"/>
  <c r="BA2" i="21"/>
  <c r="BA2" i="23" s="1"/>
  <c r="BA94" i="21"/>
  <c r="BA94" i="23" s="1"/>
  <c r="BA97" i="21"/>
  <c r="BA97" i="23" s="1"/>
  <c r="BA91" i="21"/>
  <c r="BA91" i="23" s="1"/>
  <c r="BA48" i="21"/>
  <c r="BA48" i="23" s="1"/>
  <c r="BA29" i="21"/>
  <c r="BA29" i="23" s="1"/>
  <c r="BA90" i="21"/>
  <c r="BA90" i="23" s="1"/>
  <c r="BA39" i="21"/>
  <c r="BA39" i="23" s="1"/>
  <c r="BA43" i="21"/>
  <c r="BA43" i="23" s="1"/>
  <c r="BA36" i="21"/>
  <c r="BA36" i="23" s="1"/>
  <c r="BA88" i="21"/>
  <c r="BA88" i="23" s="1"/>
  <c r="BA98" i="21"/>
  <c r="BA98" i="23" s="1"/>
  <c r="BA42" i="21"/>
  <c r="BA42" i="23" s="1"/>
  <c r="BA52" i="21"/>
  <c r="BA52" i="23" s="1"/>
  <c r="BA99" i="21"/>
  <c r="BA99" i="23" s="1"/>
  <c r="BA44" i="21"/>
  <c r="BA44" i="23" s="1"/>
  <c r="BA31" i="21"/>
  <c r="BA31" i="23" s="1"/>
  <c r="BA28" i="21"/>
  <c r="BA28" i="23" s="1"/>
  <c r="BA85" i="21"/>
  <c r="BA85" i="23" s="1"/>
  <c r="BA49" i="21"/>
  <c r="BA49" i="23" s="1"/>
  <c r="BA40" i="21"/>
  <c r="BA40" i="23" s="1"/>
  <c r="BA96" i="21"/>
  <c r="BA96" i="23" s="1"/>
  <c r="BA84" i="21"/>
  <c r="BA84" i="23" s="1"/>
  <c r="BA46" i="21"/>
  <c r="BA46" i="23" s="1"/>
  <c r="BB86" i="21"/>
  <c r="BB86" i="23" s="1"/>
  <c r="BB32" i="21"/>
  <c r="BB32" i="23" s="1"/>
  <c r="BB39" i="21"/>
  <c r="BB39" i="23" s="1"/>
  <c r="BB46" i="21"/>
  <c r="BB46" i="23" s="1"/>
  <c r="BB43" i="21"/>
  <c r="BB43" i="23" s="1"/>
  <c r="BB89" i="21"/>
  <c r="BB89" i="23" s="1"/>
  <c r="BB37" i="21"/>
  <c r="BB37" i="23" s="1"/>
  <c r="BB34" i="21"/>
  <c r="BB34" i="23" s="1"/>
  <c r="BB53" i="21"/>
  <c r="BB53" i="23" s="1"/>
  <c r="BB85" i="21"/>
  <c r="BB85" i="23" s="1"/>
  <c r="BB30" i="21"/>
  <c r="BB30" i="23" s="1"/>
  <c r="BB36" i="21"/>
  <c r="BB36" i="23" s="1"/>
  <c r="BB52" i="21"/>
  <c r="BB52" i="23" s="1"/>
  <c r="BB98" i="21"/>
  <c r="BB98" i="23" s="1"/>
  <c r="BB88" i="21"/>
  <c r="BB88" i="23" s="1"/>
  <c r="BB84" i="21"/>
  <c r="BB84" i="23" s="1"/>
  <c r="BB99" i="21"/>
  <c r="BB99" i="23" s="1"/>
  <c r="BB28" i="21"/>
  <c r="BB28" i="23" s="1"/>
  <c r="BB54" i="21"/>
  <c r="BB54" i="23" s="1"/>
  <c r="BB92" i="21"/>
  <c r="BB92" i="23" s="1"/>
  <c r="BB38" i="21"/>
  <c r="BB38" i="23" s="1"/>
  <c r="BB96" i="21"/>
  <c r="BB96" i="23" s="1"/>
  <c r="BB42" i="21"/>
  <c r="BB42" i="23" s="1"/>
  <c r="BB48" i="21"/>
  <c r="BB48" i="23" s="1"/>
  <c r="BB44" i="21"/>
  <c r="BB44" i="23" s="1"/>
  <c r="BB33" i="21"/>
  <c r="BB33" i="23" s="1"/>
  <c r="BB95" i="21"/>
  <c r="BB95" i="23" s="1"/>
  <c r="BB90" i="21"/>
  <c r="BB90" i="23" s="1"/>
  <c r="BB51" i="21"/>
  <c r="BB51" i="23" s="1"/>
  <c r="BB97" i="21"/>
  <c r="BB97" i="23" s="1"/>
  <c r="BB49" i="21"/>
  <c r="BB49" i="23" s="1"/>
  <c r="BB41" i="21"/>
  <c r="BB41" i="23" s="1"/>
  <c r="BB40" i="21"/>
  <c r="BB40" i="23" s="1"/>
  <c r="BB91" i="21"/>
  <c r="BB91" i="23" s="1"/>
  <c r="BB31" i="21"/>
  <c r="BB31" i="23" s="1"/>
  <c r="BB47" i="21"/>
  <c r="BB47" i="23" s="1"/>
  <c r="BB87" i="21"/>
  <c r="BB87" i="23" s="1"/>
  <c r="BB93" i="21"/>
  <c r="BB93" i="23" s="1"/>
  <c r="BB94" i="21"/>
  <c r="BB94" i="23" s="1"/>
  <c r="BB50" i="21"/>
  <c r="BB50" i="23" s="1"/>
  <c r="BB83" i="21"/>
  <c r="BB83" i="23" s="1"/>
  <c r="BB35" i="21"/>
  <c r="BB35" i="23" s="1"/>
  <c r="BB45" i="21"/>
  <c r="BB45" i="23" s="1"/>
  <c r="BB2" i="21"/>
  <c r="BB2" i="23" s="1"/>
  <c r="BB29" i="21"/>
  <c r="BB29" i="23" s="1"/>
  <c r="BC97" i="21"/>
  <c r="BC97" i="23" s="1"/>
  <c r="BC35" i="21"/>
  <c r="BC35" i="23" s="1"/>
  <c r="BC30" i="21"/>
  <c r="BC30" i="23" s="1"/>
  <c r="BC93" i="21"/>
  <c r="BC93" i="23" s="1"/>
  <c r="BC54" i="21"/>
  <c r="BC54" i="23" s="1"/>
  <c r="BC48" i="21"/>
  <c r="BC48" i="23" s="1"/>
  <c r="BC42" i="21"/>
  <c r="BC42" i="23" s="1"/>
  <c r="BC49" i="21"/>
  <c r="BC49" i="23" s="1"/>
  <c r="BC84" i="21"/>
  <c r="BC84" i="23" s="1"/>
  <c r="BC44" i="21"/>
  <c r="BC44" i="23" s="1"/>
  <c r="BC85" i="21"/>
  <c r="BC85" i="23" s="1"/>
  <c r="BC92" i="21"/>
  <c r="BC92" i="23" s="1"/>
  <c r="BC34" i="21"/>
  <c r="BC34" i="23" s="1"/>
  <c r="BC94" i="21"/>
  <c r="BC94" i="23" s="1"/>
  <c r="BC38" i="21"/>
  <c r="BC38" i="23" s="1"/>
  <c r="BC86" i="21"/>
  <c r="BC86" i="23" s="1"/>
  <c r="BC29" i="21"/>
  <c r="BC29" i="23" s="1"/>
  <c r="BC33" i="21"/>
  <c r="BC33" i="23" s="1"/>
  <c r="BC37" i="21"/>
  <c r="BC37" i="23" s="1"/>
  <c r="BC31" i="21"/>
  <c r="BC31" i="23" s="1"/>
  <c r="BC51" i="21"/>
  <c r="BC51" i="23" s="1"/>
  <c r="BC45" i="21"/>
  <c r="BC45" i="23" s="1"/>
  <c r="BC50" i="21"/>
  <c r="BC50" i="23" s="1"/>
  <c r="BC83" i="21"/>
  <c r="BC83" i="23" s="1"/>
  <c r="BC41" i="21"/>
  <c r="BC41" i="23" s="1"/>
  <c r="BC87" i="21"/>
  <c r="BC87" i="23" s="1"/>
  <c r="BC52" i="21"/>
  <c r="BC52" i="23" s="1"/>
  <c r="BC91" i="21"/>
  <c r="BC91" i="23" s="1"/>
  <c r="BC43" i="21"/>
  <c r="BC43" i="23" s="1"/>
  <c r="BC95" i="21"/>
  <c r="BC95" i="23" s="1"/>
  <c r="BC32" i="21"/>
  <c r="BC32" i="23" s="1"/>
  <c r="BC39" i="21"/>
  <c r="BC39" i="23" s="1"/>
  <c r="BC99" i="21"/>
  <c r="BC99" i="23" s="1"/>
  <c r="BC88" i="21"/>
  <c r="BC88" i="23" s="1"/>
  <c r="BC46" i="21"/>
  <c r="BC46" i="23" s="1"/>
  <c r="BC47" i="21"/>
  <c r="BC47" i="23" s="1"/>
  <c r="BC89" i="21"/>
  <c r="BC89" i="23" s="1"/>
  <c r="BC53" i="21"/>
  <c r="BC53" i="23" s="1"/>
  <c r="BC28" i="21"/>
  <c r="BC28" i="23" s="1"/>
  <c r="BC98" i="21"/>
  <c r="BC98" i="23" s="1"/>
  <c r="BC2" i="21"/>
  <c r="BC2" i="23" s="1"/>
  <c r="BC36" i="21"/>
  <c r="BC36" i="23" s="1"/>
  <c r="BC40" i="21"/>
  <c r="BC40" i="23" s="1"/>
  <c r="BC96" i="21"/>
  <c r="BC96" i="23" s="1"/>
  <c r="BC90" i="21"/>
  <c r="BC90" i="23" s="1"/>
  <c r="BD93" i="21"/>
  <c r="BD93" i="23" s="1"/>
  <c r="BD40" i="21"/>
  <c r="BD40" i="23" s="1"/>
  <c r="BD36" i="21"/>
  <c r="BD36" i="23" s="1"/>
  <c r="BD49" i="21"/>
  <c r="BD49" i="23" s="1"/>
  <c r="BD35" i="21"/>
  <c r="BD35" i="23" s="1"/>
  <c r="BD97" i="21"/>
  <c r="BD97" i="23" s="1"/>
  <c r="BD42" i="21"/>
  <c r="BD42" i="23" s="1"/>
  <c r="BD39" i="21"/>
  <c r="BD39" i="23" s="1"/>
  <c r="BD51" i="21"/>
  <c r="BD51" i="23" s="1"/>
  <c r="BD48" i="21"/>
  <c r="BD48" i="23" s="1"/>
  <c r="BD84" i="21"/>
  <c r="BD84" i="23" s="1"/>
  <c r="BD43" i="21"/>
  <c r="BD43" i="23" s="1"/>
  <c r="BD52" i="21"/>
  <c r="BD52" i="23" s="1"/>
  <c r="BD2" i="21"/>
  <c r="BD2" i="23" s="1"/>
  <c r="BD96" i="21"/>
  <c r="BD96" i="23" s="1"/>
  <c r="BD92" i="21"/>
  <c r="BD92" i="23" s="1"/>
  <c r="BD85" i="21"/>
  <c r="BD85" i="23" s="1"/>
  <c r="BD41" i="21"/>
  <c r="BD41" i="23" s="1"/>
  <c r="BD28" i="21"/>
  <c r="BD28" i="23" s="1"/>
  <c r="BD38" i="21"/>
  <c r="BD38" i="23" s="1"/>
  <c r="BD46" i="21"/>
  <c r="BD46" i="23" s="1"/>
  <c r="BD94" i="21"/>
  <c r="BD94" i="23" s="1"/>
  <c r="BD86" i="21"/>
  <c r="BD86" i="23" s="1"/>
  <c r="BD37" i="21"/>
  <c r="BD37" i="23" s="1"/>
  <c r="BD32" i="21"/>
  <c r="BD32" i="23" s="1"/>
  <c r="BD50" i="21"/>
  <c r="BD50" i="23" s="1"/>
  <c r="BD45" i="21"/>
  <c r="BD45" i="23" s="1"/>
  <c r="BD98" i="21"/>
  <c r="BD98" i="23" s="1"/>
  <c r="BD90" i="21"/>
  <c r="BD90" i="23" s="1"/>
  <c r="BD83" i="21"/>
  <c r="BD83" i="23" s="1"/>
  <c r="BD34" i="21"/>
  <c r="BD34" i="23" s="1"/>
  <c r="BD87" i="21"/>
  <c r="BD87" i="23" s="1"/>
  <c r="BD91" i="21"/>
  <c r="BD91" i="23" s="1"/>
  <c r="BD31" i="21"/>
  <c r="BD31" i="23" s="1"/>
  <c r="BD54" i="21"/>
  <c r="BD54" i="23" s="1"/>
  <c r="BD47" i="21"/>
  <c r="BD47" i="23" s="1"/>
  <c r="BD95" i="21"/>
  <c r="BD95" i="23" s="1"/>
  <c r="BD33" i="21"/>
  <c r="BD33" i="23" s="1"/>
  <c r="BD99" i="21"/>
  <c r="BD99" i="23" s="1"/>
  <c r="BD89" i="21"/>
  <c r="BD89" i="23" s="1"/>
  <c r="BD88" i="21"/>
  <c r="BD88" i="23" s="1"/>
  <c r="BD30" i="21"/>
  <c r="BD30" i="23" s="1"/>
  <c r="BD44" i="21"/>
  <c r="BD44" i="23" s="1"/>
  <c r="BD53" i="21"/>
  <c r="BD53" i="23" s="1"/>
  <c r="BD29" i="21"/>
  <c r="BD29" i="23" s="1"/>
  <c r="BE40" i="21"/>
  <c r="BE40" i="23" s="1"/>
  <c r="BE30" i="21"/>
  <c r="BE30" i="23" s="1"/>
  <c r="BE29" i="21"/>
  <c r="BE29" i="23" s="1"/>
  <c r="BE86" i="21"/>
  <c r="BE86" i="23" s="1"/>
  <c r="BE94" i="21"/>
  <c r="BE94" i="23" s="1"/>
  <c r="BE53" i="21"/>
  <c r="BE53" i="23" s="1"/>
  <c r="BE46" i="21"/>
  <c r="BE46" i="23" s="1"/>
  <c r="BE34" i="21"/>
  <c r="BE34" i="23" s="1"/>
  <c r="BE43" i="21"/>
  <c r="BE43" i="23" s="1"/>
  <c r="BE98" i="21"/>
  <c r="BE98" i="23" s="1"/>
  <c r="BE54" i="21"/>
  <c r="BE54" i="23" s="1"/>
  <c r="BE50" i="21"/>
  <c r="BE50" i="23" s="1"/>
  <c r="BE35" i="21"/>
  <c r="BE35" i="23" s="1"/>
  <c r="BE90" i="21"/>
  <c r="BE90" i="23" s="1"/>
  <c r="BE96" i="21"/>
  <c r="BE96" i="23" s="1"/>
  <c r="BE31" i="21"/>
  <c r="BE31" i="23" s="1"/>
  <c r="BE48" i="21"/>
  <c r="BE48" i="23" s="1"/>
  <c r="BE51" i="21"/>
  <c r="BE51" i="23" s="1"/>
  <c r="BE38" i="21"/>
  <c r="BE38" i="23" s="1"/>
  <c r="BE52" i="21"/>
  <c r="BE52" i="23" s="1"/>
  <c r="BE93" i="21"/>
  <c r="BE93" i="23" s="1"/>
  <c r="BE84" i="21"/>
  <c r="BE84" i="23" s="1"/>
  <c r="BE83" i="21"/>
  <c r="BE83" i="23" s="1"/>
  <c r="BE41" i="21"/>
  <c r="BE41" i="23" s="1"/>
  <c r="BE88" i="21"/>
  <c r="BE88" i="23" s="1"/>
  <c r="BE28" i="21"/>
  <c r="BE28" i="23" s="1"/>
  <c r="BE45" i="21"/>
  <c r="BE45" i="23" s="1"/>
  <c r="BE36" i="21"/>
  <c r="BE36" i="23" s="1"/>
  <c r="BE97" i="21"/>
  <c r="BE97" i="23" s="1"/>
  <c r="BE95" i="21"/>
  <c r="BE95" i="23" s="1"/>
  <c r="BE89" i="21"/>
  <c r="BE89" i="23" s="1"/>
  <c r="BE47" i="21"/>
  <c r="BE47" i="23" s="1"/>
  <c r="BE99" i="21"/>
  <c r="BE99" i="23" s="1"/>
  <c r="BE2" i="21"/>
  <c r="BE2" i="23" s="1"/>
  <c r="BE91" i="21"/>
  <c r="BE91" i="23" s="1"/>
  <c r="BE39" i="21"/>
  <c r="BE39" i="23" s="1"/>
  <c r="BE49" i="21"/>
  <c r="BE49" i="23" s="1"/>
  <c r="BE44" i="21"/>
  <c r="BE44" i="23" s="1"/>
  <c r="BE87" i="21"/>
  <c r="BE87" i="23" s="1"/>
  <c r="BE85" i="21"/>
  <c r="BE85" i="23" s="1"/>
  <c r="BE32" i="21"/>
  <c r="BE32" i="23" s="1"/>
  <c r="BE33" i="21"/>
  <c r="BE33" i="23" s="1"/>
  <c r="BE42" i="21"/>
  <c r="BE42" i="23" s="1"/>
  <c r="BE37" i="21"/>
  <c r="BE37" i="23" s="1"/>
  <c r="BE92" i="21"/>
  <c r="BE92" i="23" s="1"/>
  <c r="BF37" i="21"/>
  <c r="BF37" i="23" s="1"/>
  <c r="BF86" i="21"/>
  <c r="BF86" i="23" s="1"/>
  <c r="BF44" i="21"/>
  <c r="BF44" i="23" s="1"/>
  <c r="BF90" i="21"/>
  <c r="BF90" i="23" s="1"/>
  <c r="BF52" i="21"/>
  <c r="BF52" i="23" s="1"/>
  <c r="BF28" i="21"/>
  <c r="BF28" i="23" s="1"/>
  <c r="BF31" i="21"/>
  <c r="BF31" i="23" s="1"/>
  <c r="BF89" i="21"/>
  <c r="BF89" i="23" s="1"/>
  <c r="BF85" i="21"/>
  <c r="BF85" i="23" s="1"/>
  <c r="BF87" i="21"/>
  <c r="BF87" i="23" s="1"/>
  <c r="BF33" i="21"/>
  <c r="BF33" i="23" s="1"/>
  <c r="BF97" i="21"/>
  <c r="BF97" i="23" s="1"/>
  <c r="BF34" i="21"/>
  <c r="BF34" i="23" s="1"/>
  <c r="BF91" i="21"/>
  <c r="BF91" i="23" s="1"/>
  <c r="BF99" i="21"/>
  <c r="BF99" i="23" s="1"/>
  <c r="BF49" i="21"/>
  <c r="BF49" i="23" s="1"/>
  <c r="BF47" i="21"/>
  <c r="BF47" i="23" s="1"/>
  <c r="BF41" i="21"/>
  <c r="BF41" i="23" s="1"/>
  <c r="BF43" i="21"/>
  <c r="BF43" i="23" s="1"/>
  <c r="BF88" i="21"/>
  <c r="BF88" i="23" s="1"/>
  <c r="BF50" i="21"/>
  <c r="BF50" i="23" s="1"/>
  <c r="BF84" i="21"/>
  <c r="BF84" i="23" s="1"/>
  <c r="BF45" i="21"/>
  <c r="BF45" i="23" s="1"/>
  <c r="BF83" i="21"/>
  <c r="BF83" i="23" s="1"/>
  <c r="BF30" i="21"/>
  <c r="BF30" i="23" s="1"/>
  <c r="BF40" i="21"/>
  <c r="BF40" i="23" s="1"/>
  <c r="BF36" i="21"/>
  <c r="BF36" i="23" s="1"/>
  <c r="BF38" i="21"/>
  <c r="BF38" i="23" s="1"/>
  <c r="BF42" i="21"/>
  <c r="BF42" i="23" s="1"/>
  <c r="BF95" i="21"/>
  <c r="BF95" i="23" s="1"/>
  <c r="BF51" i="21"/>
  <c r="BF51" i="23" s="1"/>
  <c r="BF54" i="21"/>
  <c r="BF54" i="23" s="1"/>
  <c r="BF39" i="21"/>
  <c r="BF39" i="23" s="1"/>
  <c r="BF46" i="21"/>
  <c r="BF46" i="23" s="1"/>
  <c r="BF2" i="21"/>
  <c r="BF2" i="23" s="1"/>
  <c r="BF35" i="21"/>
  <c r="BF35" i="23" s="1"/>
  <c r="BF48" i="21"/>
  <c r="BF48" i="23" s="1"/>
  <c r="BF53" i="21"/>
  <c r="BF53" i="23" s="1"/>
  <c r="BF29" i="21"/>
  <c r="BF29" i="23" s="1"/>
  <c r="BF98" i="21"/>
  <c r="BF98" i="23" s="1"/>
  <c r="BF94" i="21"/>
  <c r="BF94" i="23" s="1"/>
  <c r="BF96" i="21"/>
  <c r="BF96" i="23" s="1"/>
  <c r="BF93" i="21"/>
  <c r="BF93" i="23" s="1"/>
  <c r="BF32" i="21"/>
  <c r="BF32" i="23" s="1"/>
  <c r="BF92" i="21"/>
  <c r="BF92" i="23" s="1"/>
  <c r="BG83" i="21"/>
  <c r="BG83" i="23" s="1"/>
  <c r="BG28" i="21"/>
  <c r="BG28" i="23" s="1"/>
  <c r="BG86" i="21"/>
  <c r="BG86" i="23" s="1"/>
  <c r="BG40" i="21"/>
  <c r="BG40" i="23" s="1"/>
  <c r="BG46" i="21"/>
  <c r="BG46" i="23" s="1"/>
  <c r="BG33" i="21"/>
  <c r="BG33" i="23" s="1"/>
  <c r="BG36" i="21"/>
  <c r="BG36" i="23" s="1"/>
  <c r="BG98" i="21"/>
  <c r="BG98" i="23" s="1"/>
  <c r="BG94" i="21"/>
  <c r="BG94" i="23" s="1"/>
  <c r="BG37" i="21"/>
  <c r="BG37" i="23" s="1"/>
  <c r="BG93" i="21"/>
  <c r="BG93" i="23" s="1"/>
  <c r="BG30" i="21"/>
  <c r="BG30" i="23" s="1"/>
  <c r="BG39" i="21"/>
  <c r="BG39" i="23" s="1"/>
  <c r="BG44" i="21"/>
  <c r="BG44" i="23" s="1"/>
  <c r="BG49" i="21"/>
  <c r="BG49" i="23" s="1"/>
  <c r="BG32" i="21"/>
  <c r="BG32" i="23" s="1"/>
  <c r="BG53" i="21"/>
  <c r="BG53" i="23" s="1"/>
  <c r="BG95" i="21"/>
  <c r="BG95" i="23" s="1"/>
  <c r="BG2" i="21"/>
  <c r="BG2" i="23" s="1"/>
  <c r="BG41" i="21"/>
  <c r="BG41" i="23" s="1"/>
  <c r="BG54" i="21"/>
  <c r="BG54" i="23" s="1"/>
  <c r="BG47" i="21"/>
  <c r="BG47" i="23" s="1"/>
  <c r="BG31" i="21"/>
  <c r="BG31" i="23" s="1"/>
  <c r="BG35" i="21"/>
  <c r="BG35" i="23" s="1"/>
  <c r="BG29" i="21"/>
  <c r="BG29" i="23" s="1"/>
  <c r="BG51" i="21"/>
  <c r="BG51" i="23" s="1"/>
  <c r="BG38" i="21"/>
  <c r="BG38" i="23" s="1"/>
  <c r="BG34" i="21"/>
  <c r="BG34" i="23" s="1"/>
  <c r="BG96" i="21"/>
  <c r="BG96" i="23" s="1"/>
  <c r="BG52" i="21"/>
  <c r="BG52" i="23" s="1"/>
  <c r="BG84" i="21"/>
  <c r="BG84" i="23" s="1"/>
  <c r="BG88" i="21"/>
  <c r="BG88" i="23" s="1"/>
  <c r="BG91" i="21"/>
  <c r="BG91" i="23" s="1"/>
  <c r="BG50" i="21"/>
  <c r="BG50" i="23" s="1"/>
  <c r="BG43" i="21"/>
  <c r="BG43" i="23" s="1"/>
  <c r="BG99" i="21"/>
  <c r="BG99" i="23" s="1"/>
  <c r="BG89" i="21"/>
  <c r="BG89" i="23" s="1"/>
  <c r="BG90" i="21"/>
  <c r="BG90" i="23" s="1"/>
  <c r="BG97" i="21"/>
  <c r="BG97" i="23" s="1"/>
  <c r="BG48" i="21"/>
  <c r="BG48" i="23" s="1"/>
  <c r="BG85" i="21"/>
  <c r="BG85" i="23" s="1"/>
  <c r="BG87" i="21"/>
  <c r="BG87" i="23" s="1"/>
  <c r="BG92" i="21"/>
  <c r="BG92" i="23" s="1"/>
  <c r="BG45" i="21"/>
  <c r="BG45" i="23" s="1"/>
  <c r="BG42" i="21"/>
  <c r="BG42" i="23" s="1"/>
  <c r="BH86" i="21"/>
  <c r="BH86" i="23" s="1"/>
  <c r="BH32" i="21"/>
  <c r="BH32" i="23" s="1"/>
  <c r="BH52" i="21"/>
  <c r="BH52" i="23" s="1"/>
  <c r="BH37" i="21"/>
  <c r="BH37" i="23" s="1"/>
  <c r="BH28" i="21"/>
  <c r="BH28" i="23" s="1"/>
  <c r="BH87" i="21"/>
  <c r="BH87" i="23" s="1"/>
  <c r="BH92" i="21"/>
  <c r="BH92" i="23" s="1"/>
  <c r="BH89" i="21"/>
  <c r="BH89" i="23" s="1"/>
  <c r="BH85" i="21"/>
  <c r="BH85" i="23" s="1"/>
  <c r="BH97" i="21"/>
  <c r="BH97" i="23" s="1"/>
  <c r="BH45" i="21"/>
  <c r="BH45" i="23" s="1"/>
  <c r="BH53" i="21"/>
  <c r="BH53" i="23" s="1"/>
  <c r="BH99" i="21"/>
  <c r="BH99" i="23" s="1"/>
  <c r="BH39" i="21"/>
  <c r="BH39" i="23" s="1"/>
  <c r="BH90" i="21"/>
  <c r="BH90" i="23" s="1"/>
  <c r="BH34" i="21"/>
  <c r="BH34" i="23" s="1"/>
  <c r="BH44" i="21"/>
  <c r="BH44" i="23" s="1"/>
  <c r="BH49" i="21"/>
  <c r="BH49" i="23" s="1"/>
  <c r="BH36" i="21"/>
  <c r="BH36" i="23" s="1"/>
  <c r="BH96" i="21"/>
  <c r="BH96" i="23" s="1"/>
  <c r="BH91" i="21"/>
  <c r="BH91" i="23" s="1"/>
  <c r="BH35" i="21"/>
  <c r="BH35" i="23" s="1"/>
  <c r="BH88" i="21"/>
  <c r="BH88" i="23" s="1"/>
  <c r="BH30" i="21"/>
  <c r="BH30" i="23" s="1"/>
  <c r="BH47" i="21"/>
  <c r="BH47" i="23" s="1"/>
  <c r="BH84" i="21"/>
  <c r="BH84" i="23" s="1"/>
  <c r="BH38" i="21"/>
  <c r="BH38" i="23" s="1"/>
  <c r="BH40" i="21"/>
  <c r="BH40" i="23" s="1"/>
  <c r="BH33" i="21"/>
  <c r="BH33" i="23" s="1"/>
  <c r="BH42" i="21"/>
  <c r="BH42" i="23" s="1"/>
  <c r="BH2" i="21"/>
  <c r="BH2" i="23" s="1"/>
  <c r="BH95" i="21"/>
  <c r="BH95" i="23" s="1"/>
  <c r="BH51" i="21"/>
  <c r="BH51" i="23" s="1"/>
  <c r="BH48" i="21"/>
  <c r="BH48" i="23" s="1"/>
  <c r="BH50" i="21"/>
  <c r="BH50" i="23" s="1"/>
  <c r="BH43" i="21"/>
  <c r="BH43" i="23" s="1"/>
  <c r="BH29" i="21"/>
  <c r="BH29" i="23" s="1"/>
  <c r="BH98" i="21"/>
  <c r="BH98" i="23" s="1"/>
  <c r="BH93" i="21"/>
  <c r="BH93" i="23" s="1"/>
  <c r="BH54" i="21"/>
  <c r="BH54" i="23" s="1"/>
  <c r="BH94" i="21"/>
  <c r="BH94" i="23" s="1"/>
  <c r="BH41" i="21"/>
  <c r="BH41" i="23" s="1"/>
  <c r="BH46" i="21"/>
  <c r="BH46" i="23" s="1"/>
  <c r="BH83" i="21"/>
  <c r="BH83" i="23" s="1"/>
  <c r="BH31" i="21"/>
  <c r="BH31" i="23" s="1"/>
  <c r="BI48" i="21"/>
  <c r="BI48" i="23" s="1"/>
  <c r="BI38" i="21"/>
  <c r="BI38" i="23" s="1"/>
  <c r="BI33" i="21"/>
  <c r="BI33" i="23" s="1"/>
  <c r="BI42" i="21"/>
  <c r="BI42" i="23" s="1"/>
  <c r="BI46" i="21"/>
  <c r="BI46" i="23" s="1"/>
  <c r="BI2" i="21"/>
  <c r="BI2" i="23" s="1"/>
  <c r="BI45" i="21"/>
  <c r="BI45" i="23" s="1"/>
  <c r="BI96" i="21"/>
  <c r="BI96" i="23" s="1"/>
  <c r="BI35" i="21"/>
  <c r="BI35" i="23" s="1"/>
  <c r="BI30" i="21"/>
  <c r="BI30" i="23" s="1"/>
  <c r="BI92" i="21"/>
  <c r="BI92" i="23" s="1"/>
  <c r="BI86" i="21"/>
  <c r="BI86" i="23" s="1"/>
  <c r="BI49" i="21"/>
  <c r="BI49" i="23" s="1"/>
  <c r="BI41" i="21"/>
  <c r="BI41" i="23" s="1"/>
  <c r="BI32" i="21"/>
  <c r="BI32" i="23" s="1"/>
  <c r="BI51" i="21"/>
  <c r="BI51" i="23" s="1"/>
  <c r="BI83" i="21"/>
  <c r="BI83" i="23" s="1"/>
  <c r="BI87" i="21"/>
  <c r="BI87" i="23" s="1"/>
  <c r="BI98" i="21"/>
  <c r="BI98" i="23" s="1"/>
  <c r="BI99" i="21"/>
  <c r="BI99" i="23" s="1"/>
  <c r="BI85" i="21"/>
  <c r="BI85" i="23" s="1"/>
  <c r="BI44" i="21"/>
  <c r="BI44" i="23" s="1"/>
  <c r="BI50" i="21"/>
  <c r="BI50" i="23" s="1"/>
  <c r="BI95" i="21"/>
  <c r="BI95" i="23" s="1"/>
  <c r="BI39" i="21"/>
  <c r="BI39" i="23" s="1"/>
  <c r="BI31" i="21"/>
  <c r="BI31" i="23" s="1"/>
  <c r="BI93" i="21"/>
  <c r="BI93" i="23" s="1"/>
  <c r="BI54" i="21"/>
  <c r="BI54" i="23" s="1"/>
  <c r="BI90" i="21"/>
  <c r="BI90" i="23" s="1"/>
  <c r="BI40" i="21"/>
  <c r="BI40" i="23" s="1"/>
  <c r="BI52" i="21"/>
  <c r="BI52" i="23" s="1"/>
  <c r="BI28" i="21"/>
  <c r="BI28" i="23" s="1"/>
  <c r="BI84" i="21"/>
  <c r="BI84" i="23" s="1"/>
  <c r="BI97" i="21"/>
  <c r="BI97" i="23" s="1"/>
  <c r="BI88" i="21"/>
  <c r="BI88" i="23" s="1"/>
  <c r="BI29" i="21"/>
  <c r="BI29" i="23" s="1"/>
  <c r="BI47" i="21"/>
  <c r="BI47" i="23" s="1"/>
  <c r="BI43" i="21"/>
  <c r="BI43" i="23" s="1"/>
  <c r="BI34" i="21"/>
  <c r="BI34" i="23" s="1"/>
  <c r="BI37" i="21"/>
  <c r="BI37" i="23" s="1"/>
  <c r="BI94" i="21"/>
  <c r="BI94" i="23" s="1"/>
  <c r="BI53" i="21"/>
  <c r="BI53" i="23" s="1"/>
  <c r="BI91" i="21"/>
  <c r="BI91" i="23" s="1"/>
  <c r="BI89" i="21"/>
  <c r="BI89" i="23" s="1"/>
  <c r="BI36" i="21"/>
  <c r="BI36" i="23" s="1"/>
  <c r="BJ54" i="21"/>
  <c r="BJ54" i="23" s="1"/>
  <c r="BJ89" i="21"/>
  <c r="BJ89" i="23" s="1"/>
  <c r="BJ91" i="21"/>
  <c r="BJ91" i="23" s="1"/>
  <c r="BJ94" i="21"/>
  <c r="BJ94" i="23" s="1"/>
  <c r="BJ30" i="21"/>
  <c r="BJ30" i="23" s="1"/>
  <c r="BJ41" i="21"/>
  <c r="BJ41" i="23" s="1"/>
  <c r="BJ43" i="21"/>
  <c r="BJ43" i="23" s="1"/>
  <c r="BJ88" i="21"/>
  <c r="BJ88" i="23" s="1"/>
  <c r="BJ42" i="21"/>
  <c r="BJ42" i="23" s="1"/>
  <c r="BJ39" i="21"/>
  <c r="BJ39" i="23" s="1"/>
  <c r="BJ84" i="21"/>
  <c r="BJ84" i="23" s="1"/>
  <c r="BJ97" i="21"/>
  <c r="BJ97" i="23" s="1"/>
  <c r="BJ90" i="21"/>
  <c r="BJ90" i="23" s="1"/>
  <c r="BJ93" i="21"/>
  <c r="BJ93" i="23" s="1"/>
  <c r="BJ36" i="21"/>
  <c r="BJ36" i="23" s="1"/>
  <c r="BJ53" i="21"/>
  <c r="BJ53" i="23" s="1"/>
  <c r="BJ95" i="21"/>
  <c r="BJ95" i="23" s="1"/>
  <c r="BJ31" i="21"/>
  <c r="BJ31" i="23" s="1"/>
  <c r="BJ37" i="21"/>
  <c r="BJ37" i="23" s="1"/>
  <c r="BJ28" i="21"/>
  <c r="BJ28" i="23" s="1"/>
  <c r="BJ98" i="21"/>
  <c r="BJ98" i="23" s="1"/>
  <c r="BJ85" i="21"/>
  <c r="BJ85" i="23" s="1"/>
  <c r="BJ99" i="21"/>
  <c r="BJ99" i="23" s="1"/>
  <c r="BJ87" i="21"/>
  <c r="BJ87" i="23" s="1"/>
  <c r="BJ47" i="21"/>
  <c r="BJ47" i="23" s="1"/>
  <c r="BJ2" i="21"/>
  <c r="BJ2" i="23" s="1"/>
  <c r="BJ83" i="21"/>
  <c r="BJ83" i="23" s="1"/>
  <c r="BJ44" i="21"/>
  <c r="BJ44" i="23" s="1"/>
  <c r="BJ51" i="21"/>
  <c r="BJ51" i="23" s="1"/>
  <c r="BJ49" i="21"/>
  <c r="BJ49" i="23" s="1"/>
  <c r="BJ46" i="21"/>
  <c r="BJ46" i="23" s="1"/>
  <c r="BJ50" i="21"/>
  <c r="BJ50" i="23" s="1"/>
  <c r="BJ86" i="21"/>
  <c r="BJ86" i="23" s="1"/>
  <c r="BJ92" i="21"/>
  <c r="BJ92" i="23" s="1"/>
  <c r="BJ35" i="21"/>
  <c r="BJ35" i="23" s="1"/>
  <c r="BJ33" i="21"/>
  <c r="BJ33" i="23" s="1"/>
  <c r="BJ45" i="21"/>
  <c r="BJ45" i="23" s="1"/>
  <c r="BJ40" i="21"/>
  <c r="BJ40" i="23" s="1"/>
  <c r="BJ38" i="21"/>
  <c r="BJ38" i="23" s="1"/>
  <c r="BJ96" i="21"/>
  <c r="BJ96" i="23" s="1"/>
  <c r="BJ32" i="21"/>
  <c r="BJ32" i="23" s="1"/>
  <c r="BJ52" i="21"/>
  <c r="BJ52" i="23" s="1"/>
  <c r="BJ48" i="21"/>
  <c r="BJ48" i="23" s="1"/>
  <c r="BJ34" i="21"/>
  <c r="BJ34" i="23" s="1"/>
  <c r="BJ29" i="21"/>
  <c r="BJ29" i="23" s="1"/>
  <c r="BK52" i="21"/>
  <c r="BK52" i="23" s="1"/>
  <c r="BK95" i="21"/>
  <c r="BK95" i="23" s="1"/>
  <c r="BK51" i="21"/>
  <c r="BK51" i="23" s="1"/>
  <c r="BK94" i="21"/>
  <c r="BK94" i="23" s="1"/>
  <c r="BK83" i="21"/>
  <c r="BK83" i="23" s="1"/>
  <c r="BK2" i="21"/>
  <c r="BK2" i="23" s="1"/>
  <c r="BK84" i="21"/>
  <c r="BK84" i="23" s="1"/>
  <c r="BK40" i="21"/>
  <c r="BK40" i="23" s="1"/>
  <c r="BK49" i="21"/>
  <c r="BK49" i="23" s="1"/>
  <c r="BK41" i="21"/>
  <c r="BK41" i="23" s="1"/>
  <c r="BK54" i="21"/>
  <c r="BK54" i="23" s="1"/>
  <c r="BK28" i="21"/>
  <c r="BK28" i="23" s="1"/>
  <c r="BK87" i="21"/>
  <c r="BK87" i="23" s="1"/>
  <c r="BK93" i="21"/>
  <c r="BK93" i="23" s="1"/>
  <c r="BK91" i="21"/>
  <c r="BK91" i="23" s="1"/>
  <c r="BK29" i="21"/>
  <c r="BK29" i="23" s="1"/>
  <c r="BK37" i="21"/>
  <c r="BK37" i="23" s="1"/>
  <c r="BK30" i="21"/>
  <c r="BK30" i="23" s="1"/>
  <c r="BK92" i="21"/>
  <c r="BK92" i="23" s="1"/>
  <c r="BK89" i="21"/>
  <c r="BK89" i="23" s="1"/>
  <c r="BK39" i="21"/>
  <c r="BK39" i="23" s="1"/>
  <c r="BK31" i="21"/>
  <c r="BK31" i="23" s="1"/>
  <c r="BK36" i="21"/>
  <c r="BK36" i="23" s="1"/>
  <c r="BK46" i="21"/>
  <c r="BK46" i="23" s="1"/>
  <c r="BK48" i="21"/>
  <c r="BK48" i="23" s="1"/>
  <c r="BK44" i="21"/>
  <c r="BK44" i="23" s="1"/>
  <c r="BK33" i="21"/>
  <c r="BK33" i="23" s="1"/>
  <c r="BK38" i="21"/>
  <c r="BK38" i="23" s="1"/>
  <c r="BK32" i="21"/>
  <c r="BK32" i="23" s="1"/>
  <c r="BK85" i="21"/>
  <c r="BK85" i="23" s="1"/>
  <c r="BK90" i="21"/>
  <c r="BK90" i="23" s="1"/>
  <c r="BK98" i="21"/>
  <c r="BK98" i="23" s="1"/>
  <c r="BK53" i="21"/>
  <c r="BK53" i="23" s="1"/>
  <c r="BK35" i="21"/>
  <c r="BK35" i="23" s="1"/>
  <c r="BK42" i="21"/>
  <c r="BK42" i="23" s="1"/>
  <c r="BK99" i="21"/>
  <c r="BK99" i="23" s="1"/>
  <c r="BK47" i="21"/>
  <c r="BK47" i="23" s="1"/>
  <c r="BK86" i="21"/>
  <c r="BK86" i="23" s="1"/>
  <c r="BK45" i="21"/>
  <c r="BK45" i="23" s="1"/>
  <c r="BK97" i="21"/>
  <c r="BK97" i="23" s="1"/>
  <c r="BK88" i="21"/>
  <c r="BK88" i="23" s="1"/>
  <c r="BK50" i="21"/>
  <c r="BK50" i="23" s="1"/>
  <c r="BK34" i="21"/>
  <c r="BK34" i="23" s="1"/>
  <c r="BK96" i="21"/>
  <c r="BK96" i="23" s="1"/>
  <c r="BK43" i="21"/>
  <c r="BK43" i="23" s="1"/>
  <c r="BL83" i="21"/>
  <c r="BL83" i="23" s="1"/>
  <c r="BL30" i="21"/>
  <c r="BL30" i="23" s="1"/>
  <c r="BL95" i="21"/>
  <c r="BL95" i="23" s="1"/>
  <c r="BL40" i="21"/>
  <c r="BL40" i="23" s="1"/>
  <c r="BL96" i="21"/>
  <c r="BL96" i="23" s="1"/>
  <c r="BL88" i="21"/>
  <c r="BL88" i="23" s="1"/>
  <c r="BL49" i="21"/>
  <c r="BL49" i="23" s="1"/>
  <c r="BL52" i="21"/>
  <c r="BL52" i="23" s="1"/>
  <c r="BL45" i="21"/>
  <c r="BL45" i="23" s="1"/>
  <c r="BL32" i="21"/>
  <c r="BL32" i="23" s="1"/>
  <c r="BL29" i="21"/>
  <c r="BL29" i="23" s="1"/>
  <c r="BL44" i="21"/>
  <c r="BL44" i="23" s="1"/>
  <c r="BL38" i="21"/>
  <c r="BL38" i="23" s="1"/>
  <c r="BL85" i="21"/>
  <c r="BL85" i="23" s="1"/>
  <c r="BL34" i="21"/>
  <c r="BL34" i="23" s="1"/>
  <c r="BL2" i="21"/>
  <c r="BL2" i="23" s="1"/>
  <c r="BL87" i="21"/>
  <c r="BL87" i="23" s="1"/>
  <c r="BL97" i="21"/>
  <c r="BL97" i="23" s="1"/>
  <c r="BL84" i="21"/>
  <c r="BL84" i="23" s="1"/>
  <c r="BL31" i="21"/>
  <c r="BL31" i="23" s="1"/>
  <c r="BL86" i="21"/>
  <c r="BL86" i="23" s="1"/>
  <c r="BL54" i="21"/>
  <c r="BL54" i="23" s="1"/>
  <c r="BL43" i="21"/>
  <c r="BL43" i="23" s="1"/>
  <c r="BL98" i="21"/>
  <c r="BL98" i="23" s="1"/>
  <c r="BL53" i="21"/>
  <c r="BL53" i="23" s="1"/>
  <c r="BL94" i="21"/>
  <c r="BL94" i="23" s="1"/>
  <c r="BL48" i="21"/>
  <c r="BL48" i="23" s="1"/>
  <c r="BL28" i="21"/>
  <c r="BL28" i="23" s="1"/>
  <c r="BL99" i="21"/>
  <c r="BL99" i="23" s="1"/>
  <c r="BL92" i="21"/>
  <c r="BL92" i="23" s="1"/>
  <c r="BL37" i="21"/>
  <c r="BL37" i="23" s="1"/>
  <c r="BL42" i="21"/>
  <c r="BL42" i="23" s="1"/>
  <c r="BL91" i="21"/>
  <c r="BL91" i="23" s="1"/>
  <c r="BL35" i="21"/>
  <c r="BL35" i="23" s="1"/>
  <c r="BL46" i="21"/>
  <c r="BL46" i="23" s="1"/>
  <c r="BL89" i="21"/>
  <c r="BL89" i="23" s="1"/>
  <c r="BL41" i="21"/>
  <c r="BL41" i="23" s="1"/>
  <c r="BL33" i="21"/>
  <c r="BL33" i="23" s="1"/>
  <c r="BL47" i="21"/>
  <c r="BL47" i="23" s="1"/>
  <c r="BL51" i="21"/>
  <c r="BL51" i="23" s="1"/>
  <c r="BL50" i="21"/>
  <c r="BL50" i="23" s="1"/>
  <c r="BL90" i="21"/>
  <c r="BL90" i="23" s="1"/>
  <c r="BL93" i="21"/>
  <c r="BL93" i="23" s="1"/>
  <c r="BL36" i="21"/>
  <c r="BL36" i="23" s="1"/>
  <c r="BL39" i="21"/>
  <c r="BL39" i="23" s="1"/>
  <c r="BM33" i="21"/>
  <c r="BM33" i="23" s="1"/>
  <c r="BM83" i="21"/>
  <c r="BM83" i="23" s="1"/>
  <c r="BM93" i="21"/>
  <c r="BM93" i="23" s="1"/>
  <c r="BM41" i="21"/>
  <c r="BM41" i="23" s="1"/>
  <c r="BM52" i="21"/>
  <c r="BM52" i="23" s="1"/>
  <c r="BM50" i="21"/>
  <c r="BM50" i="23" s="1"/>
  <c r="BM34" i="21"/>
  <c r="BM34" i="23" s="1"/>
  <c r="BM97" i="21"/>
  <c r="BM97" i="23" s="1"/>
  <c r="BM89" i="21"/>
  <c r="BM89" i="23" s="1"/>
  <c r="BM42" i="21"/>
  <c r="BM42" i="23" s="1"/>
  <c r="BM35" i="21"/>
  <c r="BM35" i="23" s="1"/>
  <c r="BM92" i="21"/>
  <c r="BM92" i="23" s="1"/>
  <c r="BM91" i="21"/>
  <c r="BM91" i="23" s="1"/>
  <c r="BM37" i="21"/>
  <c r="BM37" i="23" s="1"/>
  <c r="BM47" i="21"/>
  <c r="BM47" i="23" s="1"/>
  <c r="BM99" i="21"/>
  <c r="BM99" i="23" s="1"/>
  <c r="BM94" i="21"/>
  <c r="BM94" i="23" s="1"/>
  <c r="BM48" i="21"/>
  <c r="BM48" i="23" s="1"/>
  <c r="BM46" i="21"/>
  <c r="BM46" i="23" s="1"/>
  <c r="BM31" i="21"/>
  <c r="BM31" i="23" s="1"/>
  <c r="BM49" i="21"/>
  <c r="BM49" i="23" s="1"/>
  <c r="BM84" i="21"/>
  <c r="BM84" i="23" s="1"/>
  <c r="BM98" i="21"/>
  <c r="BM98" i="23" s="1"/>
  <c r="BM87" i="21"/>
  <c r="BM87" i="23" s="1"/>
  <c r="BM86" i="21"/>
  <c r="BM86" i="23" s="1"/>
  <c r="BM53" i="21"/>
  <c r="BM53" i="23" s="1"/>
  <c r="BM43" i="21"/>
  <c r="BM43" i="23" s="1"/>
  <c r="BM45" i="21"/>
  <c r="BM45" i="23" s="1"/>
  <c r="BM44" i="21"/>
  <c r="BM44" i="23" s="1"/>
  <c r="BM32" i="21"/>
  <c r="BM32" i="23" s="1"/>
  <c r="BM51" i="21"/>
  <c r="BM51" i="23" s="1"/>
  <c r="BM85" i="21"/>
  <c r="BM85" i="23" s="1"/>
  <c r="BM38" i="21"/>
  <c r="BM38" i="23" s="1"/>
  <c r="BM40" i="21"/>
  <c r="BM40" i="23" s="1"/>
  <c r="BM2" i="21"/>
  <c r="BM2" i="23" s="1"/>
  <c r="BM54" i="21"/>
  <c r="BM54" i="23" s="1"/>
  <c r="BM36" i="21"/>
  <c r="BM36" i="23" s="1"/>
  <c r="BM96" i="21"/>
  <c r="BM96" i="23" s="1"/>
  <c r="BM39" i="21"/>
  <c r="BM39" i="23" s="1"/>
  <c r="BM90" i="21"/>
  <c r="BM90" i="23" s="1"/>
  <c r="BM88" i="21"/>
  <c r="BM88" i="23" s="1"/>
  <c r="BM29" i="21"/>
  <c r="BM29" i="23" s="1"/>
  <c r="BM30" i="21"/>
  <c r="BM30" i="23" s="1"/>
  <c r="BM95" i="21"/>
  <c r="BM95" i="23" s="1"/>
  <c r="BM28" i="21"/>
  <c r="BM28" i="23" s="1"/>
  <c r="BN49" i="21"/>
  <c r="BN49" i="23" s="1"/>
  <c r="BN83" i="21"/>
  <c r="BN83" i="23" s="1"/>
  <c r="BN37" i="21"/>
  <c r="BN37" i="23" s="1"/>
  <c r="BN40" i="21"/>
  <c r="BN40" i="23" s="1"/>
  <c r="BN32" i="21"/>
  <c r="BN32" i="23" s="1"/>
  <c r="BN43" i="21"/>
  <c r="BN43" i="23" s="1"/>
  <c r="BN47" i="21"/>
  <c r="BN47" i="23" s="1"/>
  <c r="BN51" i="21"/>
  <c r="BN51" i="23" s="1"/>
  <c r="BN98" i="21"/>
  <c r="BN98" i="23" s="1"/>
  <c r="BN54" i="21"/>
  <c r="BN54" i="23" s="1"/>
  <c r="BN85" i="21"/>
  <c r="BN85" i="23" s="1"/>
  <c r="BN50" i="21"/>
  <c r="BN50" i="23" s="1"/>
  <c r="BN48" i="21"/>
  <c r="BN48" i="23" s="1"/>
  <c r="BN2" i="21"/>
  <c r="BN2" i="23" s="1"/>
  <c r="BN44" i="21"/>
  <c r="BN44" i="23" s="1"/>
  <c r="BN36" i="21"/>
  <c r="BN36" i="23" s="1"/>
  <c r="BN29" i="21"/>
  <c r="BN29" i="23" s="1"/>
  <c r="BN87" i="21"/>
  <c r="BN87" i="23" s="1"/>
  <c r="BN38" i="21"/>
  <c r="BN38" i="23" s="1"/>
  <c r="BN94" i="21"/>
  <c r="BN94" i="23" s="1"/>
  <c r="BN53" i="21"/>
  <c r="BN53" i="23" s="1"/>
  <c r="BN39" i="21"/>
  <c r="BN39" i="23" s="1"/>
  <c r="BN46" i="21"/>
  <c r="BN46" i="23" s="1"/>
  <c r="BN42" i="21"/>
  <c r="BN42" i="23" s="1"/>
  <c r="BN45" i="21"/>
  <c r="BN45" i="23" s="1"/>
  <c r="BN92" i="21"/>
  <c r="BN92" i="23" s="1"/>
  <c r="BN30" i="21"/>
  <c r="BN30" i="23" s="1"/>
  <c r="BN84" i="21"/>
  <c r="BN84" i="23" s="1"/>
  <c r="BN31" i="21"/>
  <c r="BN31" i="23" s="1"/>
  <c r="BN96" i="21"/>
  <c r="BN96" i="23" s="1"/>
  <c r="BN89" i="21"/>
  <c r="BN89" i="23" s="1"/>
  <c r="BN52" i="21"/>
  <c r="BN52" i="23" s="1"/>
  <c r="BN93" i="21"/>
  <c r="BN93" i="23" s="1"/>
  <c r="BN41" i="21"/>
  <c r="BN41" i="23" s="1"/>
  <c r="BN91" i="21"/>
  <c r="BN91" i="23" s="1"/>
  <c r="BN95" i="21"/>
  <c r="BN95" i="23" s="1"/>
  <c r="BN35" i="21"/>
  <c r="BN35" i="23" s="1"/>
  <c r="BN88" i="21"/>
  <c r="BN88" i="23" s="1"/>
  <c r="BN28" i="21"/>
  <c r="BN28" i="23" s="1"/>
  <c r="BN90" i="21"/>
  <c r="BN90" i="23" s="1"/>
  <c r="BN34" i="21"/>
  <c r="BN34" i="23" s="1"/>
  <c r="BN97" i="21"/>
  <c r="BN97" i="23" s="1"/>
  <c r="BN86" i="21"/>
  <c r="BN86" i="23" s="1"/>
  <c r="BN99" i="21"/>
  <c r="BN99" i="23" s="1"/>
  <c r="BN33" i="21"/>
  <c r="BN33" i="23" s="1"/>
  <c r="BO83" i="21"/>
  <c r="BO83" i="23" s="1"/>
  <c r="BO49" i="21"/>
  <c r="BO49" i="23" s="1"/>
  <c r="BO86" i="21"/>
  <c r="BO86" i="23" s="1"/>
  <c r="BO90" i="21"/>
  <c r="BO90" i="23" s="1"/>
  <c r="BO28" i="21"/>
  <c r="BO28" i="23" s="1"/>
  <c r="BO53" i="21"/>
  <c r="BO53" i="23" s="1"/>
  <c r="BO38" i="21"/>
  <c r="BO38" i="23" s="1"/>
  <c r="BO34" i="21"/>
  <c r="BO34" i="23" s="1"/>
  <c r="BO88" i="21"/>
  <c r="BO88" i="23" s="1"/>
  <c r="BO84" i="21"/>
  <c r="BO84" i="23" s="1"/>
  <c r="BO91" i="21"/>
  <c r="BO91" i="23" s="1"/>
  <c r="BO95" i="21"/>
  <c r="BO95" i="23" s="1"/>
  <c r="BO35" i="21"/>
  <c r="BO35" i="23" s="1"/>
  <c r="BO93" i="21"/>
  <c r="BO93" i="23" s="1"/>
  <c r="BO37" i="21"/>
  <c r="BO37" i="23" s="1"/>
  <c r="BO89" i="21"/>
  <c r="BO89" i="23" s="1"/>
  <c r="BO92" i="21"/>
  <c r="BO92" i="23" s="1"/>
  <c r="BO32" i="21"/>
  <c r="BO32" i="23" s="1"/>
  <c r="BO96" i="21"/>
  <c r="BO96" i="23" s="1"/>
  <c r="BO31" i="21"/>
  <c r="BO31" i="23" s="1"/>
  <c r="BO29" i="21"/>
  <c r="BO29" i="23" s="1"/>
  <c r="BO33" i="21"/>
  <c r="BO33" i="23" s="1"/>
  <c r="BO97" i="21"/>
  <c r="BO97" i="23" s="1"/>
  <c r="BO46" i="21"/>
  <c r="BO46" i="23" s="1"/>
  <c r="BO51" i="21"/>
  <c r="BO51" i="23" s="1"/>
  <c r="BO41" i="21"/>
  <c r="BO41" i="23" s="1"/>
  <c r="BO42" i="21"/>
  <c r="BO42" i="23" s="1"/>
  <c r="BO87" i="21"/>
  <c r="BO87" i="23" s="1"/>
  <c r="BO54" i="21"/>
  <c r="BO54" i="23" s="1"/>
  <c r="BO48" i="21"/>
  <c r="BO48" i="23" s="1"/>
  <c r="BO94" i="21"/>
  <c r="BO94" i="23" s="1"/>
  <c r="BO52" i="21"/>
  <c r="BO52" i="23" s="1"/>
  <c r="BO45" i="21"/>
  <c r="BO45" i="23" s="1"/>
  <c r="BO2" i="21"/>
  <c r="BO2" i="23" s="1"/>
  <c r="BO50" i="21"/>
  <c r="BO50" i="23" s="1"/>
  <c r="BO98" i="21"/>
  <c r="BO98" i="23" s="1"/>
  <c r="BO39" i="21"/>
  <c r="BO39" i="23" s="1"/>
  <c r="BO85" i="21"/>
  <c r="BO85" i="23" s="1"/>
  <c r="BO36" i="21"/>
  <c r="BO36" i="23" s="1"/>
  <c r="BO99" i="21"/>
  <c r="BO99" i="23" s="1"/>
  <c r="BO30" i="21"/>
  <c r="BO30" i="23" s="1"/>
  <c r="BO44" i="21"/>
  <c r="BO44" i="23" s="1"/>
  <c r="BO47" i="21"/>
  <c r="BO47" i="23" s="1"/>
  <c r="BO40" i="21"/>
  <c r="BO40" i="23" s="1"/>
  <c r="BO43" i="21"/>
  <c r="BO43" i="23" s="1"/>
  <c r="BP32" i="21"/>
  <c r="BP32" i="23" s="1"/>
  <c r="BP34" i="21"/>
  <c r="BP34" i="23" s="1"/>
  <c r="BP53" i="21"/>
  <c r="BP53" i="23" s="1"/>
  <c r="BP43" i="21"/>
  <c r="BP43" i="23" s="1"/>
  <c r="BP86" i="21"/>
  <c r="BP86" i="23" s="1"/>
  <c r="BP33" i="21"/>
  <c r="BP33" i="23" s="1"/>
  <c r="BP93" i="21"/>
  <c r="BP93" i="23" s="1"/>
  <c r="BP90" i="21"/>
  <c r="BP90" i="23" s="1"/>
  <c r="BP35" i="21"/>
  <c r="BP35" i="23" s="1"/>
  <c r="BP91" i="21"/>
  <c r="BP91" i="23" s="1"/>
  <c r="BP89" i="21"/>
  <c r="BP89" i="23" s="1"/>
  <c r="BP37" i="21"/>
  <c r="BP37" i="23" s="1"/>
  <c r="BP98" i="21"/>
  <c r="BP98" i="23" s="1"/>
  <c r="BP50" i="21"/>
  <c r="BP50" i="23" s="1"/>
  <c r="BP99" i="21"/>
  <c r="BP99" i="23" s="1"/>
  <c r="BP46" i="21"/>
  <c r="BP46" i="23" s="1"/>
  <c r="BP49" i="21"/>
  <c r="BP49" i="23" s="1"/>
  <c r="BP88" i="21"/>
  <c r="BP88" i="23" s="1"/>
  <c r="BP96" i="21"/>
  <c r="BP96" i="23" s="1"/>
  <c r="BP30" i="21"/>
  <c r="BP30" i="23" s="1"/>
  <c r="BP40" i="21"/>
  <c r="BP40" i="23" s="1"/>
  <c r="BP95" i="21"/>
  <c r="BP95" i="23" s="1"/>
  <c r="BP94" i="21"/>
  <c r="BP94" i="23" s="1"/>
  <c r="BP36" i="21"/>
  <c r="BP36" i="23" s="1"/>
  <c r="BP97" i="21"/>
  <c r="BP97" i="23" s="1"/>
  <c r="BP48" i="21"/>
  <c r="BP48" i="23" s="1"/>
  <c r="BP83" i="21"/>
  <c r="BP83" i="23" s="1"/>
  <c r="BP42" i="21"/>
  <c r="BP42" i="23" s="1"/>
  <c r="BP2" i="21"/>
  <c r="BP2" i="23" s="1"/>
  <c r="BP85" i="21"/>
  <c r="BP85" i="23" s="1"/>
  <c r="BP29" i="21"/>
  <c r="BP29" i="23" s="1"/>
  <c r="BP38" i="21"/>
  <c r="BP38" i="23" s="1"/>
  <c r="BP51" i="21"/>
  <c r="BP51" i="23" s="1"/>
  <c r="BP52" i="21"/>
  <c r="BP52" i="23" s="1"/>
  <c r="BP28" i="21"/>
  <c r="BP28" i="23" s="1"/>
  <c r="BP87" i="21"/>
  <c r="BP87" i="23" s="1"/>
  <c r="BP44" i="21"/>
  <c r="BP44" i="23" s="1"/>
  <c r="BP31" i="21"/>
  <c r="BP31" i="23" s="1"/>
  <c r="BP84" i="21"/>
  <c r="BP84" i="23" s="1"/>
  <c r="BP92" i="21"/>
  <c r="BP92" i="23" s="1"/>
  <c r="BP47" i="21"/>
  <c r="BP47" i="23" s="1"/>
  <c r="BP41" i="21"/>
  <c r="BP41" i="23" s="1"/>
  <c r="BP45" i="21"/>
  <c r="BP45" i="23" s="1"/>
  <c r="BP54" i="21"/>
  <c r="BP54" i="23" s="1"/>
  <c r="BP39" i="21"/>
  <c r="BP39" i="23" s="1"/>
  <c r="BQ30" i="21"/>
  <c r="BQ30" i="23" s="1"/>
  <c r="BQ95" i="21"/>
  <c r="BQ95" i="23" s="1"/>
  <c r="BQ99" i="21"/>
  <c r="BQ99" i="23" s="1"/>
  <c r="BQ92" i="21"/>
  <c r="BQ92" i="23" s="1"/>
  <c r="BQ32" i="21"/>
  <c r="BQ32" i="23" s="1"/>
  <c r="BQ94" i="21"/>
  <c r="BQ94" i="23" s="1"/>
  <c r="BQ37" i="21"/>
  <c r="BQ37" i="23" s="1"/>
  <c r="BQ41" i="21"/>
  <c r="BQ41" i="23" s="1"/>
  <c r="BQ90" i="21"/>
  <c r="BQ90" i="23" s="1"/>
  <c r="BQ49" i="21"/>
  <c r="BQ49" i="23" s="1"/>
  <c r="BQ48" i="21"/>
  <c r="BQ48" i="23" s="1"/>
  <c r="BQ38" i="21"/>
  <c r="BQ38" i="23" s="1"/>
  <c r="BQ29" i="21"/>
  <c r="BQ29" i="23" s="1"/>
  <c r="BQ86" i="21"/>
  <c r="BQ86" i="23" s="1"/>
  <c r="BQ53" i="21"/>
  <c r="BQ53" i="23" s="1"/>
  <c r="BQ87" i="21"/>
  <c r="BQ87" i="23" s="1"/>
  <c r="BQ43" i="21"/>
  <c r="BQ43" i="23" s="1"/>
  <c r="BQ84" i="21"/>
  <c r="BQ84" i="23" s="1"/>
  <c r="BQ45" i="21"/>
  <c r="BQ45" i="23" s="1"/>
  <c r="BQ93" i="21"/>
  <c r="BQ93" i="23" s="1"/>
  <c r="BQ42" i="21"/>
  <c r="BQ42" i="23" s="1"/>
  <c r="BQ51" i="21"/>
  <c r="BQ51" i="23" s="1"/>
  <c r="BQ50" i="21"/>
  <c r="BQ50" i="23" s="1"/>
  <c r="BQ28" i="21"/>
  <c r="BQ28" i="23" s="1"/>
  <c r="BQ52" i="21"/>
  <c r="BQ52" i="23" s="1"/>
  <c r="BQ91" i="21"/>
  <c r="BQ91" i="23" s="1"/>
  <c r="BQ44" i="21"/>
  <c r="BQ44" i="23" s="1"/>
  <c r="BQ34" i="21"/>
  <c r="BQ34" i="23" s="1"/>
  <c r="BQ36" i="21"/>
  <c r="BQ36" i="23" s="1"/>
  <c r="BQ35" i="21"/>
  <c r="BQ35" i="23" s="1"/>
  <c r="BQ40" i="21"/>
  <c r="BQ40" i="23" s="1"/>
  <c r="BQ39" i="21"/>
  <c r="BQ39" i="23" s="1"/>
  <c r="BQ2" i="21"/>
  <c r="BQ2" i="23" s="1"/>
  <c r="BQ89" i="21"/>
  <c r="BQ89" i="23" s="1"/>
  <c r="BQ31" i="21"/>
  <c r="BQ31" i="23" s="1"/>
  <c r="BQ85" i="21"/>
  <c r="BQ85" i="23" s="1"/>
  <c r="BQ98" i="21"/>
  <c r="BQ98" i="23" s="1"/>
  <c r="BQ83" i="21"/>
  <c r="BQ83" i="23" s="1"/>
  <c r="BQ47" i="21"/>
  <c r="BQ47" i="23" s="1"/>
  <c r="BQ54" i="21"/>
  <c r="BQ54" i="23" s="1"/>
  <c r="BQ46" i="21"/>
  <c r="BQ46" i="23" s="1"/>
  <c r="BQ33" i="21"/>
  <c r="BQ33" i="23" s="1"/>
  <c r="BQ96" i="21"/>
  <c r="BQ96" i="23" s="1"/>
  <c r="BQ97" i="21"/>
  <c r="BQ97" i="23" s="1"/>
  <c r="BQ88" i="21"/>
  <c r="BQ88" i="23" s="1"/>
  <c r="BR34" i="21"/>
  <c r="BR34" i="23" s="1"/>
  <c r="BR92" i="21"/>
  <c r="BR92" i="23" s="1"/>
  <c r="BR94" i="21"/>
  <c r="BR94" i="23" s="1"/>
  <c r="BR52" i="21"/>
  <c r="BR52" i="23" s="1"/>
  <c r="BR32" i="21"/>
  <c r="BR32" i="23" s="1"/>
  <c r="BR83" i="21"/>
  <c r="BR83" i="23" s="1"/>
  <c r="BR96" i="21"/>
  <c r="BR96" i="23" s="1"/>
  <c r="BR95" i="21"/>
  <c r="BR95" i="23" s="1"/>
  <c r="BR46" i="21"/>
  <c r="BR46" i="23" s="1"/>
  <c r="BR47" i="21"/>
  <c r="BR47" i="23" s="1"/>
  <c r="BR85" i="21"/>
  <c r="BR85" i="23" s="1"/>
  <c r="BR39" i="21"/>
  <c r="BR39" i="23" s="1"/>
  <c r="BR98" i="21"/>
  <c r="BR98" i="23" s="1"/>
  <c r="BR49" i="21"/>
  <c r="BR49" i="23" s="1"/>
  <c r="BR45" i="21"/>
  <c r="BR45" i="23" s="1"/>
  <c r="BR54" i="21"/>
  <c r="BR54" i="23" s="1"/>
  <c r="BR44" i="21"/>
  <c r="BR44" i="23" s="1"/>
  <c r="BR89" i="21"/>
  <c r="BR89" i="23" s="1"/>
  <c r="BR30" i="21"/>
  <c r="BR30" i="23" s="1"/>
  <c r="BR36" i="21"/>
  <c r="BR36" i="23" s="1"/>
  <c r="BR97" i="21"/>
  <c r="BR97" i="23" s="1"/>
  <c r="BR35" i="21"/>
  <c r="BR35" i="23" s="1"/>
  <c r="BR2" i="21"/>
  <c r="BR2" i="23" s="1"/>
  <c r="BR48" i="21"/>
  <c r="BR48" i="23" s="1"/>
  <c r="BR29" i="21"/>
  <c r="BR29" i="23" s="1"/>
  <c r="BR40" i="21"/>
  <c r="BR40" i="23" s="1"/>
  <c r="BR33" i="21"/>
  <c r="BR33" i="23" s="1"/>
  <c r="BR37" i="21"/>
  <c r="BR37" i="23" s="1"/>
  <c r="BR41" i="21"/>
  <c r="BR41" i="23" s="1"/>
  <c r="BR53" i="21"/>
  <c r="BR53" i="23" s="1"/>
  <c r="BR50" i="21"/>
  <c r="BR50" i="23" s="1"/>
  <c r="BR93" i="21"/>
  <c r="BR93" i="23" s="1"/>
  <c r="BR43" i="21"/>
  <c r="BR43" i="23" s="1"/>
  <c r="BR28" i="21"/>
  <c r="BR28" i="23" s="1"/>
  <c r="BR86" i="21"/>
  <c r="BR86" i="23" s="1"/>
  <c r="BR87" i="21"/>
  <c r="BR87" i="23" s="1"/>
  <c r="BR38" i="21"/>
  <c r="BR38" i="23" s="1"/>
  <c r="BR99" i="21"/>
  <c r="BR99" i="23" s="1"/>
  <c r="BR42" i="21"/>
  <c r="BR42" i="23" s="1"/>
  <c r="BR51" i="21"/>
  <c r="BR51" i="23" s="1"/>
  <c r="BR90" i="21"/>
  <c r="BR90" i="23" s="1"/>
  <c r="BR31" i="21"/>
  <c r="BR31" i="23" s="1"/>
  <c r="BR91" i="21"/>
  <c r="BR91" i="23" s="1"/>
  <c r="BR84" i="21"/>
  <c r="BR84" i="23" s="1"/>
  <c r="BR88" i="21"/>
  <c r="BR88" i="23" s="1"/>
  <c r="BS30" i="21"/>
  <c r="BS30" i="23" s="1"/>
  <c r="BS43" i="21"/>
  <c r="BS43" i="23" s="1"/>
  <c r="BS51" i="21"/>
  <c r="BS51" i="23" s="1"/>
  <c r="BS37" i="21"/>
  <c r="BS37" i="23" s="1"/>
  <c r="BS53" i="21"/>
  <c r="BS53" i="23" s="1"/>
  <c r="BS93" i="21"/>
  <c r="BS93" i="23" s="1"/>
  <c r="BS86" i="21"/>
  <c r="BS86" i="23" s="1"/>
  <c r="BS91" i="21"/>
  <c r="BS91" i="23" s="1"/>
  <c r="BS35" i="21"/>
  <c r="BS35" i="23" s="1"/>
  <c r="BS89" i="21"/>
  <c r="BS89" i="23" s="1"/>
  <c r="BS47" i="21"/>
  <c r="BS47" i="23" s="1"/>
  <c r="BS85" i="21"/>
  <c r="BS85" i="23" s="1"/>
  <c r="BS33" i="21"/>
  <c r="BS33" i="23" s="1"/>
  <c r="BS94" i="21"/>
  <c r="BS94" i="23" s="1"/>
  <c r="BS29" i="21"/>
  <c r="BS29" i="23" s="1"/>
  <c r="BS96" i="21"/>
  <c r="BS96" i="23" s="1"/>
  <c r="BS46" i="21"/>
  <c r="BS46" i="23" s="1"/>
  <c r="BS39" i="21"/>
  <c r="BS39" i="23" s="1"/>
  <c r="BS84" i="21"/>
  <c r="BS84" i="23" s="1"/>
  <c r="BS38" i="21"/>
  <c r="BS38" i="23" s="1"/>
  <c r="BS42" i="21"/>
  <c r="BS42" i="23" s="1"/>
  <c r="BS87" i="21"/>
  <c r="BS87" i="23" s="1"/>
  <c r="BS52" i="21"/>
  <c r="BS52" i="23" s="1"/>
  <c r="BS36" i="21"/>
  <c r="BS36" i="23" s="1"/>
  <c r="BS99" i="21"/>
  <c r="BS99" i="23" s="1"/>
  <c r="BS34" i="21"/>
  <c r="BS34" i="23" s="1"/>
  <c r="BS41" i="21"/>
  <c r="BS41" i="23" s="1"/>
  <c r="BS44" i="21"/>
  <c r="BS44" i="23" s="1"/>
  <c r="BS31" i="21"/>
  <c r="BS31" i="23" s="1"/>
  <c r="BS49" i="21"/>
  <c r="BS49" i="23" s="1"/>
  <c r="BS2" i="21"/>
  <c r="BS2" i="23" s="1"/>
  <c r="BS98" i="21"/>
  <c r="BS98" i="23" s="1"/>
  <c r="BS40" i="21"/>
  <c r="BS40" i="23" s="1"/>
  <c r="BS92" i="21"/>
  <c r="BS92" i="23" s="1"/>
  <c r="BS28" i="21"/>
  <c r="BS28" i="23" s="1"/>
  <c r="BS95" i="21"/>
  <c r="BS95" i="23" s="1"/>
  <c r="BS88" i="21"/>
  <c r="BS88" i="23" s="1"/>
  <c r="BS54" i="21"/>
  <c r="BS54" i="23" s="1"/>
  <c r="BS32" i="21"/>
  <c r="BS32" i="23" s="1"/>
  <c r="BS45" i="21"/>
  <c r="BS45" i="23" s="1"/>
  <c r="BS48" i="21"/>
  <c r="BS48" i="23" s="1"/>
  <c r="BS50" i="21"/>
  <c r="BS50" i="23" s="1"/>
  <c r="BS83" i="21"/>
  <c r="BS83" i="23" s="1"/>
  <c r="BS97" i="21"/>
  <c r="BS97" i="23" s="1"/>
  <c r="BS90" i="21"/>
  <c r="BS90" i="23" s="1"/>
  <c r="BT99" i="21"/>
  <c r="BT99" i="23" s="1"/>
  <c r="BT92" i="21"/>
  <c r="BT92" i="23" s="1"/>
  <c r="BT36" i="21"/>
  <c r="BT36" i="23" s="1"/>
  <c r="BT97" i="21"/>
  <c r="BT97" i="23" s="1"/>
  <c r="BT54" i="21"/>
  <c r="BT54" i="23" s="1"/>
  <c r="BT49" i="21"/>
  <c r="BT49" i="23" s="1"/>
  <c r="BT96" i="21"/>
  <c r="BT96" i="23" s="1"/>
  <c r="BT44" i="21"/>
  <c r="BT44" i="23" s="1"/>
  <c r="BT86" i="21"/>
  <c r="BT86" i="23" s="1"/>
  <c r="BT42" i="21"/>
  <c r="BT42" i="23" s="1"/>
  <c r="BT35" i="21"/>
  <c r="BT35" i="23" s="1"/>
  <c r="BT41" i="21"/>
  <c r="BT41" i="23" s="1"/>
  <c r="BT28" i="21"/>
  <c r="BT28" i="23" s="1"/>
  <c r="BT91" i="21"/>
  <c r="BT91" i="23" s="1"/>
  <c r="BT33" i="21"/>
  <c r="BT33" i="23" s="1"/>
  <c r="BT38" i="21"/>
  <c r="BT38" i="23" s="1"/>
  <c r="BT90" i="21"/>
  <c r="BT90" i="23" s="1"/>
  <c r="BT85" i="21"/>
  <c r="BT85" i="23" s="1"/>
  <c r="BT46" i="21"/>
  <c r="BT46" i="23" s="1"/>
  <c r="BT83" i="21"/>
  <c r="BT83" i="23" s="1"/>
  <c r="BT87" i="21"/>
  <c r="BT87" i="23" s="1"/>
  <c r="BT2" i="21"/>
  <c r="BT2" i="23" s="1"/>
  <c r="BT32" i="21"/>
  <c r="BT32" i="23" s="1"/>
  <c r="BT93" i="21"/>
  <c r="BT93" i="23" s="1"/>
  <c r="BT29" i="21"/>
  <c r="BT29" i="23" s="1"/>
  <c r="BT45" i="21"/>
  <c r="BT45" i="23" s="1"/>
  <c r="BT95" i="21"/>
  <c r="BT95" i="23" s="1"/>
  <c r="BT31" i="21"/>
  <c r="BT31" i="23" s="1"/>
  <c r="BT48" i="21"/>
  <c r="BT48" i="23" s="1"/>
  <c r="BT37" i="21"/>
  <c r="BT37" i="23" s="1"/>
  <c r="BT51" i="21"/>
  <c r="BT51" i="23" s="1"/>
  <c r="BT89" i="21"/>
  <c r="BT89" i="23" s="1"/>
  <c r="BT47" i="21"/>
  <c r="BT47" i="23" s="1"/>
  <c r="BT94" i="21"/>
  <c r="BT94" i="23" s="1"/>
  <c r="BT50" i="21"/>
  <c r="BT50" i="23" s="1"/>
  <c r="BT40" i="21"/>
  <c r="BT40" i="23" s="1"/>
  <c r="BT30" i="21"/>
  <c r="BT30" i="23" s="1"/>
  <c r="BT88" i="21"/>
  <c r="BT88" i="23" s="1"/>
  <c r="BT84" i="21"/>
  <c r="BT84" i="23" s="1"/>
  <c r="BT34" i="21"/>
  <c r="BT34" i="23" s="1"/>
  <c r="BT98" i="21"/>
  <c r="BT98" i="23" s="1"/>
  <c r="BT52" i="21"/>
  <c r="BT52" i="23" s="1"/>
  <c r="BT53" i="21"/>
  <c r="BT53" i="23" s="1"/>
  <c r="BT43" i="21"/>
  <c r="BT43" i="23" s="1"/>
  <c r="BT39" i="21"/>
  <c r="BT39" i="23" s="1"/>
  <c r="BU36" i="21"/>
  <c r="BU36" i="23" s="1"/>
  <c r="BU45" i="21"/>
  <c r="BU45" i="23" s="1"/>
  <c r="BU41" i="21"/>
  <c r="BU41" i="23" s="1"/>
  <c r="BU34" i="21"/>
  <c r="BU34" i="23" s="1"/>
  <c r="BU96" i="21"/>
  <c r="BU96" i="23" s="1"/>
  <c r="BU48" i="21"/>
  <c r="BU48" i="23" s="1"/>
  <c r="BU38" i="21"/>
  <c r="BU38" i="23" s="1"/>
  <c r="BU54" i="21"/>
  <c r="BU54" i="23" s="1"/>
  <c r="BU53" i="21"/>
  <c r="BU53" i="23" s="1"/>
  <c r="BU98" i="21"/>
  <c r="BU98" i="23" s="1"/>
  <c r="BU29" i="21"/>
  <c r="BU29" i="23" s="1"/>
  <c r="BU88" i="21"/>
  <c r="BU88" i="23" s="1"/>
  <c r="BU92" i="21"/>
  <c r="BU92" i="23" s="1"/>
  <c r="BU84" i="21"/>
  <c r="BU84" i="23" s="1"/>
  <c r="BU86" i="21"/>
  <c r="BU86" i="23" s="1"/>
  <c r="BU30" i="21"/>
  <c r="BU30" i="23" s="1"/>
  <c r="BU40" i="21"/>
  <c r="BU40" i="23" s="1"/>
  <c r="BU52" i="21"/>
  <c r="BU52" i="23" s="1"/>
  <c r="BU35" i="21"/>
  <c r="BU35" i="23" s="1"/>
  <c r="BU94" i="21"/>
  <c r="BU94" i="23" s="1"/>
  <c r="BU89" i="21"/>
  <c r="BU89" i="23" s="1"/>
  <c r="BU97" i="21"/>
  <c r="BU97" i="23" s="1"/>
  <c r="BU85" i="21"/>
  <c r="BU85" i="23" s="1"/>
  <c r="BU28" i="21"/>
  <c r="BU28" i="23" s="1"/>
  <c r="BU39" i="21"/>
  <c r="BU39" i="23" s="1"/>
  <c r="BU90" i="21"/>
  <c r="BU90" i="23" s="1"/>
  <c r="BU50" i="21"/>
  <c r="BU50" i="23" s="1"/>
  <c r="BU91" i="21"/>
  <c r="BU91" i="23" s="1"/>
  <c r="BU37" i="21"/>
  <c r="BU37" i="23" s="1"/>
  <c r="BU32" i="21"/>
  <c r="BU32" i="23" s="1"/>
  <c r="BU83" i="21"/>
  <c r="BU83" i="23" s="1"/>
  <c r="BU42" i="21"/>
  <c r="BU42" i="23" s="1"/>
  <c r="BU43" i="21"/>
  <c r="BU43" i="23" s="1"/>
  <c r="BU46" i="21"/>
  <c r="BU46" i="23" s="1"/>
  <c r="BU95" i="21"/>
  <c r="BU95" i="23" s="1"/>
  <c r="BU49" i="21"/>
  <c r="BU49" i="23" s="1"/>
  <c r="BU44" i="21"/>
  <c r="BU44" i="23" s="1"/>
  <c r="BU47" i="21"/>
  <c r="BU47" i="23" s="1"/>
  <c r="BU31" i="21"/>
  <c r="BU31" i="23" s="1"/>
  <c r="BU93" i="21"/>
  <c r="BU93" i="23" s="1"/>
  <c r="BU99" i="21"/>
  <c r="BU99" i="23" s="1"/>
  <c r="BU51" i="21"/>
  <c r="BU51" i="23" s="1"/>
  <c r="BU2" i="21"/>
  <c r="BU2" i="23" s="1"/>
  <c r="BU87" i="21"/>
  <c r="BU87" i="23" s="1"/>
  <c r="BU33" i="21"/>
  <c r="BU33" i="23" s="1"/>
  <c r="BV99" i="21"/>
  <c r="BV99" i="23" s="1"/>
  <c r="BV2" i="21"/>
  <c r="BV2" i="23" s="1"/>
  <c r="BV29" i="21"/>
  <c r="BV29" i="23" s="1"/>
  <c r="BV95" i="21"/>
  <c r="BV95" i="23" s="1"/>
  <c r="BV45" i="21"/>
  <c r="BV45" i="23" s="1"/>
  <c r="BV46" i="21"/>
  <c r="BV46" i="23" s="1"/>
  <c r="BV32" i="21"/>
  <c r="BV32" i="23" s="1"/>
  <c r="BV83" i="21"/>
  <c r="BV83" i="23" s="1"/>
  <c r="BV31" i="21"/>
  <c r="BV31" i="23" s="1"/>
  <c r="BV91" i="21"/>
  <c r="BV91" i="23" s="1"/>
  <c r="BV37" i="21"/>
  <c r="BV37" i="23" s="1"/>
  <c r="BV90" i="21"/>
  <c r="BV90" i="23" s="1"/>
  <c r="BV89" i="21"/>
  <c r="BV89" i="23" s="1"/>
  <c r="BV54" i="21"/>
  <c r="BV54" i="23" s="1"/>
  <c r="BV52" i="21"/>
  <c r="BV52" i="23" s="1"/>
  <c r="BV41" i="21"/>
  <c r="BV41" i="23" s="1"/>
  <c r="BV50" i="21"/>
  <c r="BV50" i="23" s="1"/>
  <c r="BV97" i="21"/>
  <c r="BV97" i="23" s="1"/>
  <c r="BV28" i="21"/>
  <c r="BV28" i="23" s="1"/>
  <c r="BV51" i="21"/>
  <c r="BV51" i="23" s="1"/>
  <c r="BV85" i="21"/>
  <c r="BV85" i="23" s="1"/>
  <c r="BV94" i="21"/>
  <c r="BV94" i="23" s="1"/>
  <c r="BV35" i="21"/>
  <c r="BV35" i="23" s="1"/>
  <c r="BV43" i="21"/>
  <c r="BV43" i="23" s="1"/>
  <c r="BV84" i="21"/>
  <c r="BV84" i="23" s="1"/>
  <c r="BV86" i="21"/>
  <c r="BV86" i="23" s="1"/>
  <c r="BV30" i="21"/>
  <c r="BV30" i="23" s="1"/>
  <c r="BV42" i="21"/>
  <c r="BV42" i="23" s="1"/>
  <c r="BV39" i="21"/>
  <c r="BV39" i="23" s="1"/>
  <c r="BV92" i="21"/>
  <c r="BV92" i="23" s="1"/>
  <c r="BV47" i="21"/>
  <c r="BV47" i="23" s="1"/>
  <c r="BV88" i="21"/>
  <c r="BV88" i="23" s="1"/>
  <c r="BV36" i="21"/>
  <c r="BV36" i="23" s="1"/>
  <c r="BV40" i="21"/>
  <c r="BV40" i="23" s="1"/>
  <c r="BV38" i="21"/>
  <c r="BV38" i="23" s="1"/>
  <c r="BV98" i="21"/>
  <c r="BV98" i="23" s="1"/>
  <c r="BV33" i="21"/>
  <c r="BV33" i="23" s="1"/>
  <c r="BV53" i="21"/>
  <c r="BV53" i="23" s="1"/>
  <c r="BV96" i="21"/>
  <c r="BV96" i="23" s="1"/>
  <c r="BV44" i="21"/>
  <c r="BV44" i="23" s="1"/>
  <c r="BV34" i="21"/>
  <c r="BV34" i="23" s="1"/>
  <c r="BV49" i="21"/>
  <c r="BV49" i="23" s="1"/>
  <c r="BV93" i="21"/>
  <c r="BV93" i="23" s="1"/>
  <c r="BV48" i="21"/>
  <c r="BV48" i="23" s="1"/>
  <c r="BV87" i="21"/>
  <c r="BV87" i="23" s="1"/>
  <c r="BW48" i="21"/>
  <c r="BW48" i="23" s="1"/>
  <c r="BW37" i="21"/>
  <c r="BW37" i="23" s="1"/>
  <c r="BW92" i="21"/>
  <c r="BW92" i="23" s="1"/>
  <c r="BW36" i="21"/>
  <c r="BW36" i="23" s="1"/>
  <c r="BW96" i="21"/>
  <c r="BW96" i="23" s="1"/>
  <c r="BW86" i="21"/>
  <c r="BW86" i="23" s="1"/>
  <c r="BW85" i="21"/>
  <c r="BW85" i="23" s="1"/>
  <c r="BW97" i="21"/>
  <c r="BW97" i="23" s="1"/>
  <c r="BW49" i="21"/>
  <c r="BW49" i="23" s="1"/>
  <c r="BW35" i="21"/>
  <c r="BW35" i="23" s="1"/>
  <c r="BW83" i="21"/>
  <c r="BW83" i="23" s="1"/>
  <c r="BW50" i="21"/>
  <c r="BW50" i="23" s="1"/>
  <c r="BW91" i="21"/>
  <c r="BW91" i="23" s="1"/>
  <c r="BW44" i="21"/>
  <c r="BW44" i="23" s="1"/>
  <c r="BW32" i="21"/>
  <c r="BW32" i="23" s="1"/>
  <c r="BW99" i="21"/>
  <c r="BW99" i="23" s="1"/>
  <c r="BW87" i="21"/>
  <c r="BW87" i="23" s="1"/>
  <c r="BW45" i="21"/>
  <c r="BW45" i="23" s="1"/>
  <c r="BW95" i="21"/>
  <c r="BW95" i="23" s="1"/>
  <c r="BW28" i="21"/>
  <c r="BW28" i="23" s="1"/>
  <c r="BW43" i="21"/>
  <c r="BW43" i="23" s="1"/>
  <c r="BW46" i="21"/>
  <c r="BW46" i="23" s="1"/>
  <c r="BW30" i="21"/>
  <c r="BW30" i="23" s="1"/>
  <c r="BW40" i="21"/>
  <c r="BW40" i="23" s="1"/>
  <c r="BW88" i="21"/>
  <c r="BW88" i="23" s="1"/>
  <c r="BW29" i="21"/>
  <c r="BW29" i="23" s="1"/>
  <c r="BW31" i="21"/>
  <c r="BW31" i="23" s="1"/>
  <c r="BW52" i="21"/>
  <c r="BW52" i="23" s="1"/>
  <c r="BW98" i="21"/>
  <c r="BW98" i="23" s="1"/>
  <c r="BW90" i="21"/>
  <c r="BW90" i="23" s="1"/>
  <c r="BW53" i="21"/>
  <c r="BW53" i="23" s="1"/>
  <c r="BW93" i="21"/>
  <c r="BW93" i="23" s="1"/>
  <c r="BW34" i="21"/>
  <c r="BW34" i="23" s="1"/>
  <c r="BW51" i="21"/>
  <c r="BW51" i="23" s="1"/>
  <c r="BW41" i="21"/>
  <c r="BW41" i="23" s="1"/>
  <c r="BW54" i="21"/>
  <c r="BW54" i="23" s="1"/>
  <c r="BW39" i="21"/>
  <c r="BW39" i="23" s="1"/>
  <c r="BW94" i="21"/>
  <c r="BW94" i="23" s="1"/>
  <c r="BW47" i="21"/>
  <c r="BW47" i="23" s="1"/>
  <c r="BW38" i="21"/>
  <c r="BW38" i="23" s="1"/>
  <c r="BW84" i="21"/>
  <c r="BW84" i="23" s="1"/>
  <c r="BW33" i="21"/>
  <c r="BW33" i="23" s="1"/>
  <c r="BW89" i="21"/>
  <c r="BW89" i="23" s="1"/>
  <c r="BW42" i="21"/>
  <c r="BW42" i="23" s="1"/>
  <c r="BW2" i="21"/>
  <c r="BW2" i="23" s="1"/>
  <c r="BX98" i="21"/>
  <c r="BX98" i="23" s="1"/>
  <c r="BX95" i="21"/>
  <c r="BX95" i="23" s="1"/>
  <c r="BX51" i="21"/>
  <c r="BX51" i="23" s="1"/>
  <c r="BX48" i="21"/>
  <c r="BX48" i="23" s="1"/>
  <c r="BX89" i="21"/>
  <c r="BX89" i="23" s="1"/>
  <c r="BX45" i="21"/>
  <c r="BX45" i="23" s="1"/>
  <c r="BX84" i="21"/>
  <c r="BX84" i="23" s="1"/>
  <c r="BX34" i="21"/>
  <c r="BX34" i="23" s="1"/>
  <c r="BX92" i="21"/>
  <c r="BX92" i="23" s="1"/>
  <c r="BX36" i="21"/>
  <c r="BX36" i="23" s="1"/>
  <c r="BX94" i="21"/>
  <c r="BX94" i="23" s="1"/>
  <c r="BX96" i="21"/>
  <c r="BX96" i="23" s="1"/>
  <c r="BX42" i="21"/>
  <c r="BX42" i="23" s="1"/>
  <c r="BX29" i="21"/>
  <c r="BX29" i="23" s="1"/>
  <c r="BX53" i="21"/>
  <c r="BX53" i="23" s="1"/>
  <c r="BX38" i="21"/>
  <c r="BX38" i="23" s="1"/>
  <c r="BX41" i="21"/>
  <c r="BX41" i="23" s="1"/>
  <c r="BX44" i="21"/>
  <c r="BX44" i="23" s="1"/>
  <c r="BX47" i="21"/>
  <c r="BX47" i="23" s="1"/>
  <c r="BX49" i="21"/>
  <c r="BX49" i="23" s="1"/>
  <c r="BX37" i="21"/>
  <c r="BX37" i="23" s="1"/>
  <c r="BX93" i="21"/>
  <c r="BX93" i="23" s="1"/>
  <c r="BX86" i="21"/>
  <c r="BX86" i="23" s="1"/>
  <c r="BX2" i="21"/>
  <c r="BX2" i="23" s="1"/>
  <c r="BX90" i="21"/>
  <c r="BX90" i="23" s="1"/>
  <c r="BX43" i="21"/>
  <c r="BX43" i="23" s="1"/>
  <c r="BX46" i="21"/>
  <c r="BX46" i="23" s="1"/>
  <c r="BX35" i="21"/>
  <c r="BX35" i="23" s="1"/>
  <c r="BX85" i="21"/>
  <c r="BX85" i="23" s="1"/>
  <c r="BX88" i="21"/>
  <c r="BX88" i="23" s="1"/>
  <c r="BX97" i="21"/>
  <c r="BX97" i="23" s="1"/>
  <c r="BX40" i="21"/>
  <c r="BX40" i="23" s="1"/>
  <c r="BX83" i="21"/>
  <c r="BX83" i="23" s="1"/>
  <c r="BX30" i="21"/>
  <c r="BX30" i="23" s="1"/>
  <c r="BX28" i="21"/>
  <c r="BX28" i="23" s="1"/>
  <c r="BX54" i="21"/>
  <c r="BX54" i="23" s="1"/>
  <c r="BX32" i="21"/>
  <c r="BX32" i="23" s="1"/>
  <c r="BX31" i="21"/>
  <c r="BX31" i="23" s="1"/>
  <c r="BX91" i="21"/>
  <c r="BX91" i="23" s="1"/>
  <c r="BX39" i="21"/>
  <c r="BX39" i="23" s="1"/>
  <c r="BX52" i="21"/>
  <c r="BX52" i="23" s="1"/>
  <c r="BX99" i="21"/>
  <c r="BX99" i="23" s="1"/>
  <c r="BX33" i="21"/>
  <c r="BX33" i="23" s="1"/>
  <c r="BX50" i="21"/>
  <c r="BX50" i="23" s="1"/>
  <c r="BX87" i="21"/>
  <c r="BX87" i="23" s="1"/>
  <c r="BY43" i="21"/>
  <c r="BY43" i="23" s="1"/>
  <c r="BY89" i="21"/>
  <c r="BY89" i="23" s="1"/>
  <c r="BY45" i="21"/>
  <c r="BY45" i="23" s="1"/>
  <c r="BY95" i="21"/>
  <c r="BY95" i="23" s="1"/>
  <c r="BY50" i="21"/>
  <c r="BY50" i="23" s="1"/>
  <c r="BY31" i="21"/>
  <c r="BY31" i="23" s="1"/>
  <c r="BY33" i="21"/>
  <c r="BY33" i="23" s="1"/>
  <c r="BY99" i="21"/>
  <c r="BY99" i="23" s="1"/>
  <c r="BY36" i="21"/>
  <c r="BY36" i="23" s="1"/>
  <c r="BY28" i="21"/>
  <c r="BY28" i="23" s="1"/>
  <c r="BY49" i="21"/>
  <c r="BY49" i="23" s="1"/>
  <c r="BY91" i="21"/>
  <c r="BY91" i="23" s="1"/>
  <c r="BY46" i="21"/>
  <c r="BY46" i="23" s="1"/>
  <c r="BY37" i="21"/>
  <c r="BY37" i="23" s="1"/>
  <c r="BY32" i="21"/>
  <c r="BY32" i="23" s="1"/>
  <c r="BY97" i="21"/>
  <c r="BY97" i="23" s="1"/>
  <c r="BY83" i="21"/>
  <c r="BY83" i="23" s="1"/>
  <c r="BY40" i="21"/>
  <c r="BY40" i="23" s="1"/>
  <c r="BY34" i="21"/>
  <c r="BY34" i="23" s="1"/>
  <c r="BY88" i="21"/>
  <c r="BY88" i="23" s="1"/>
  <c r="BY85" i="21"/>
  <c r="BY85" i="23" s="1"/>
  <c r="BY90" i="21"/>
  <c r="BY90" i="23" s="1"/>
  <c r="BY35" i="21"/>
  <c r="BY35" i="23" s="1"/>
  <c r="BY98" i="21"/>
  <c r="BY98" i="23" s="1"/>
  <c r="BY2" i="21"/>
  <c r="BY2" i="23" s="1"/>
  <c r="BY86" i="21"/>
  <c r="BY86" i="23" s="1"/>
  <c r="BY51" i="21"/>
  <c r="BY51" i="23" s="1"/>
  <c r="BY93" i="21"/>
  <c r="BY93" i="23" s="1"/>
  <c r="BY53" i="21"/>
  <c r="BY53" i="23" s="1"/>
  <c r="BY47" i="21"/>
  <c r="BY47" i="23" s="1"/>
  <c r="BY44" i="21"/>
  <c r="BY44" i="23" s="1"/>
  <c r="BY38" i="21"/>
  <c r="BY38" i="23" s="1"/>
  <c r="BY92" i="21"/>
  <c r="BY92" i="23" s="1"/>
  <c r="BY39" i="21"/>
  <c r="BY39" i="23" s="1"/>
  <c r="BY96" i="21"/>
  <c r="BY96" i="23" s="1"/>
  <c r="BY30" i="21"/>
  <c r="BY30" i="23" s="1"/>
  <c r="BY52" i="21"/>
  <c r="BY52" i="23" s="1"/>
  <c r="BY41" i="21"/>
  <c r="BY41" i="23" s="1"/>
  <c r="BY42" i="21"/>
  <c r="BY42" i="23" s="1"/>
  <c r="BY54" i="21"/>
  <c r="BY54" i="23" s="1"/>
  <c r="BY48" i="21"/>
  <c r="BY48" i="23" s="1"/>
  <c r="BY84" i="21"/>
  <c r="BY84" i="23" s="1"/>
  <c r="BY29" i="21"/>
  <c r="BY29" i="23" s="1"/>
  <c r="BY94" i="21"/>
  <c r="BY94" i="23" s="1"/>
  <c r="BY87" i="21"/>
  <c r="BY87" i="23" s="1"/>
  <c r="BZ97" i="21"/>
  <c r="BZ97" i="23" s="1"/>
  <c r="BZ95" i="21"/>
  <c r="BZ95" i="23" s="1"/>
  <c r="BZ96" i="21"/>
  <c r="BZ96" i="23" s="1"/>
  <c r="BZ44" i="21"/>
  <c r="BZ44" i="23" s="1"/>
  <c r="BZ29" i="21"/>
  <c r="BZ29" i="23" s="1"/>
  <c r="BZ50" i="21"/>
  <c r="BZ50" i="23" s="1"/>
  <c r="BZ53" i="21"/>
  <c r="BZ53" i="23" s="1"/>
  <c r="BZ47" i="21"/>
  <c r="BZ47" i="23" s="1"/>
  <c r="BZ92" i="21"/>
  <c r="BZ92" i="23" s="1"/>
  <c r="BZ2" i="21"/>
  <c r="BZ2" i="23" s="1"/>
  <c r="BZ89" i="21"/>
  <c r="BZ89" i="23" s="1"/>
  <c r="BZ45" i="21"/>
  <c r="BZ45" i="23" s="1"/>
  <c r="BZ94" i="21"/>
  <c r="BZ94" i="23" s="1"/>
  <c r="BZ41" i="21"/>
  <c r="BZ41" i="23" s="1"/>
  <c r="BZ43" i="21"/>
  <c r="BZ43" i="23" s="1"/>
  <c r="BZ91" i="21"/>
  <c r="BZ91" i="23" s="1"/>
  <c r="BZ86" i="21"/>
  <c r="BZ86" i="23" s="1"/>
  <c r="BZ98" i="21"/>
  <c r="BZ98" i="23" s="1"/>
  <c r="BZ35" i="21"/>
  <c r="BZ35" i="23" s="1"/>
  <c r="BZ52" i="21"/>
  <c r="BZ52" i="23" s="1"/>
  <c r="BZ33" i="21"/>
  <c r="BZ33" i="23" s="1"/>
  <c r="BZ28" i="21"/>
  <c r="BZ28" i="23" s="1"/>
  <c r="BZ39" i="21"/>
  <c r="BZ39" i="23" s="1"/>
  <c r="BZ88" i="21"/>
  <c r="BZ88" i="23" s="1"/>
  <c r="BZ42" i="21"/>
  <c r="BZ42" i="23" s="1"/>
  <c r="BZ83" i="21"/>
  <c r="BZ83" i="23" s="1"/>
  <c r="BZ32" i="21"/>
  <c r="BZ32" i="23" s="1"/>
  <c r="BZ54" i="21"/>
  <c r="BZ54" i="23" s="1"/>
  <c r="BZ51" i="21"/>
  <c r="BZ51" i="23" s="1"/>
  <c r="BZ49" i="21"/>
  <c r="BZ49" i="23" s="1"/>
  <c r="BZ38" i="21"/>
  <c r="BZ38" i="23" s="1"/>
  <c r="BZ84" i="21"/>
  <c r="BZ84" i="23" s="1"/>
  <c r="BZ34" i="21"/>
  <c r="BZ34" i="23" s="1"/>
  <c r="BZ30" i="21"/>
  <c r="BZ30" i="23" s="1"/>
  <c r="BZ36" i="21"/>
  <c r="BZ36" i="23" s="1"/>
  <c r="BZ48" i="21"/>
  <c r="BZ48" i="23" s="1"/>
  <c r="BZ99" i="21"/>
  <c r="BZ99" i="23" s="1"/>
  <c r="BZ87" i="21"/>
  <c r="BZ87" i="23" s="1"/>
  <c r="BZ31" i="21"/>
  <c r="BZ31" i="23" s="1"/>
  <c r="BZ85" i="21"/>
  <c r="BZ85" i="23" s="1"/>
  <c r="BZ40" i="21"/>
  <c r="BZ40" i="23" s="1"/>
  <c r="BZ46" i="21"/>
  <c r="BZ46" i="23" s="1"/>
  <c r="BZ37" i="21"/>
  <c r="BZ37" i="23" s="1"/>
  <c r="BZ93" i="21"/>
  <c r="BZ93" i="23" s="1"/>
  <c r="BZ90" i="21"/>
  <c r="BZ90" i="23" s="1"/>
  <c r="CA97" i="21"/>
  <c r="CA97" i="23" s="1"/>
  <c r="CA51" i="21"/>
  <c r="CA51" i="23" s="1"/>
  <c r="CA47" i="21"/>
  <c r="CA47" i="23" s="1"/>
  <c r="CA90" i="21"/>
  <c r="CA90" i="23" s="1"/>
  <c r="CA28" i="21"/>
  <c r="CA28" i="23" s="1"/>
  <c r="CA95" i="21"/>
  <c r="CA95" i="23" s="1"/>
  <c r="CA29" i="21"/>
  <c r="CA29" i="23" s="1"/>
  <c r="CA30" i="21"/>
  <c r="CA30" i="23" s="1"/>
  <c r="CA93" i="21"/>
  <c r="CA93" i="23" s="1"/>
  <c r="CA85" i="21"/>
  <c r="CA85" i="23" s="1"/>
  <c r="CA87" i="21"/>
  <c r="CA87" i="23" s="1"/>
  <c r="CA31" i="21"/>
  <c r="CA31" i="23" s="1"/>
  <c r="CA54" i="21"/>
  <c r="CA54" i="23" s="1"/>
  <c r="CA39" i="21"/>
  <c r="CA39" i="23" s="1"/>
  <c r="CA38" i="21"/>
  <c r="CA38" i="23" s="1"/>
  <c r="CA36" i="21"/>
  <c r="CA36" i="23" s="1"/>
  <c r="CA99" i="21"/>
  <c r="CA99" i="23" s="1"/>
  <c r="CA40" i="21"/>
  <c r="CA40" i="23" s="1"/>
  <c r="CA50" i="21"/>
  <c r="CA50" i="23" s="1"/>
  <c r="CA35" i="21"/>
  <c r="CA35" i="23" s="1"/>
  <c r="CA32" i="21"/>
  <c r="CA32" i="23" s="1"/>
  <c r="CA42" i="21"/>
  <c r="CA42" i="23" s="1"/>
  <c r="CA43" i="21"/>
  <c r="CA43" i="23" s="1"/>
  <c r="CA83" i="21"/>
  <c r="CA83" i="23" s="1"/>
  <c r="CA88" i="21"/>
  <c r="CA88" i="23" s="1"/>
  <c r="CA84" i="21"/>
  <c r="CA84" i="23" s="1"/>
  <c r="CA53" i="21"/>
  <c r="CA53" i="23" s="1"/>
  <c r="CA98" i="21"/>
  <c r="CA98" i="23" s="1"/>
  <c r="CA41" i="21"/>
  <c r="CA41" i="23" s="1"/>
  <c r="CA86" i="21"/>
  <c r="CA86" i="23" s="1"/>
  <c r="CA91" i="21"/>
  <c r="CA91" i="23" s="1"/>
  <c r="CA94" i="21"/>
  <c r="CA94" i="23" s="1"/>
  <c r="CA44" i="21"/>
  <c r="CA44" i="23" s="1"/>
  <c r="CA37" i="21"/>
  <c r="CA37" i="23" s="1"/>
  <c r="CA34" i="21"/>
  <c r="CA34" i="23" s="1"/>
  <c r="CA89" i="21"/>
  <c r="CA89" i="23" s="1"/>
  <c r="CA92" i="21"/>
  <c r="CA92" i="23" s="1"/>
  <c r="CA49" i="21"/>
  <c r="CA49" i="23" s="1"/>
  <c r="CA52" i="21"/>
  <c r="CA52" i="23" s="1"/>
  <c r="CA33" i="21"/>
  <c r="CA33" i="23" s="1"/>
  <c r="CA46" i="21"/>
  <c r="CA46" i="23" s="1"/>
  <c r="CA48" i="21"/>
  <c r="CA48" i="23" s="1"/>
  <c r="CA2" i="21"/>
  <c r="CA2" i="23" s="1"/>
  <c r="CA96" i="21"/>
  <c r="CA96" i="23" s="1"/>
  <c r="CA45" i="21"/>
  <c r="CA45" i="23" s="1"/>
  <c r="CB39" i="21"/>
  <c r="CB39" i="23" s="1"/>
  <c r="CB83" i="21"/>
  <c r="CB83" i="23" s="1"/>
  <c r="CB32" i="21"/>
  <c r="CB32" i="23" s="1"/>
  <c r="CB47" i="21"/>
  <c r="CB47" i="23" s="1"/>
  <c r="CB96" i="21"/>
  <c r="CB96" i="23" s="1"/>
  <c r="CB97" i="21"/>
  <c r="CB97" i="23" s="1"/>
  <c r="CB89" i="21"/>
  <c r="CB89" i="23" s="1"/>
  <c r="CB94" i="21"/>
  <c r="CB94" i="23" s="1"/>
  <c r="CB98" i="21"/>
  <c r="CB98" i="23" s="1"/>
  <c r="CB33" i="21"/>
  <c r="CB33" i="23" s="1"/>
  <c r="CB91" i="21"/>
  <c r="CB91" i="23" s="1"/>
  <c r="CB53" i="21"/>
  <c r="CB53" i="23" s="1"/>
  <c r="CB84" i="21"/>
  <c r="CB84" i="23" s="1"/>
  <c r="CB29" i="21"/>
  <c r="CB29" i="23" s="1"/>
  <c r="CB92" i="21"/>
  <c r="CB92" i="23" s="1"/>
  <c r="CB88" i="21"/>
  <c r="CB88" i="23" s="1"/>
  <c r="CB40" i="21"/>
  <c r="CB40" i="23" s="1"/>
  <c r="CB99" i="21"/>
  <c r="CB99" i="23" s="1"/>
  <c r="CB30" i="21"/>
  <c r="CB30" i="23" s="1"/>
  <c r="CB42" i="21"/>
  <c r="CB42" i="23" s="1"/>
  <c r="CB41" i="21"/>
  <c r="CB41" i="23" s="1"/>
  <c r="CB36" i="21"/>
  <c r="CB36" i="23" s="1"/>
  <c r="CB28" i="21"/>
  <c r="CB28" i="23" s="1"/>
  <c r="CB34" i="21"/>
  <c r="CB34" i="23" s="1"/>
  <c r="CB46" i="21"/>
  <c r="CB46" i="23" s="1"/>
  <c r="CB86" i="21"/>
  <c r="CB86" i="23" s="1"/>
  <c r="CB31" i="21"/>
  <c r="CB31" i="23" s="1"/>
  <c r="CB85" i="21"/>
  <c r="CB85" i="23" s="1"/>
  <c r="CB93" i="21"/>
  <c r="CB93" i="23" s="1"/>
  <c r="CB37" i="21"/>
  <c r="CB37" i="23" s="1"/>
  <c r="CB45" i="21"/>
  <c r="CB45" i="23" s="1"/>
  <c r="CB90" i="21"/>
  <c r="CB90" i="23" s="1"/>
  <c r="CB50" i="21"/>
  <c r="CB50" i="23" s="1"/>
  <c r="CB35" i="21"/>
  <c r="CB35" i="23" s="1"/>
  <c r="CB44" i="21"/>
  <c r="CB44" i="23" s="1"/>
  <c r="CB95" i="21"/>
  <c r="CB95" i="23" s="1"/>
  <c r="CB87" i="21"/>
  <c r="CB87" i="23" s="1"/>
  <c r="CB38" i="21"/>
  <c r="CB38" i="23" s="1"/>
  <c r="CB49" i="21"/>
  <c r="CB49" i="23" s="1"/>
  <c r="CB48" i="21"/>
  <c r="CB48" i="23" s="1"/>
  <c r="CB51" i="21"/>
  <c r="CB51" i="23" s="1"/>
  <c r="CB43" i="21"/>
  <c r="CB43" i="23" s="1"/>
  <c r="CB52" i="21"/>
  <c r="CB52" i="23" s="1"/>
  <c r="CB54" i="21"/>
  <c r="CB54" i="23" s="1"/>
  <c r="CB2" i="21"/>
  <c r="CB2" i="23" s="1"/>
  <c r="CC31" i="21"/>
  <c r="CC31" i="23" s="1"/>
  <c r="CC83" i="21"/>
  <c r="CC83" i="23" s="1"/>
  <c r="CC96" i="21"/>
  <c r="CC96" i="23" s="1"/>
  <c r="CC48" i="21"/>
  <c r="CC48" i="23" s="1"/>
  <c r="CC47" i="21"/>
  <c r="CC47" i="23" s="1"/>
  <c r="CC36" i="21"/>
  <c r="CC36" i="23" s="1"/>
  <c r="CC39" i="21"/>
  <c r="CC39" i="23" s="1"/>
  <c r="CC32" i="21"/>
  <c r="CC32" i="23" s="1"/>
  <c r="CC89" i="21"/>
  <c r="CC89" i="23" s="1"/>
  <c r="CC84" i="21"/>
  <c r="CC84" i="23" s="1"/>
  <c r="CC94" i="21"/>
  <c r="CC94" i="23" s="1"/>
  <c r="CC98" i="21"/>
  <c r="CC98" i="23" s="1"/>
  <c r="CC41" i="21"/>
  <c r="CC41" i="23" s="1"/>
  <c r="CC91" i="21"/>
  <c r="CC91" i="23" s="1"/>
  <c r="CC33" i="21"/>
  <c r="CC33" i="23" s="1"/>
  <c r="CC46" i="21"/>
  <c r="CC46" i="23" s="1"/>
  <c r="CC50" i="21"/>
  <c r="CC50" i="23" s="1"/>
  <c r="CC49" i="21"/>
  <c r="CC49" i="23" s="1"/>
  <c r="CC45" i="21"/>
  <c r="CC45" i="23" s="1"/>
  <c r="CC38" i="21"/>
  <c r="CC38" i="23" s="1"/>
  <c r="CC35" i="21"/>
  <c r="CC35" i="23" s="1"/>
  <c r="CC88" i="21"/>
  <c r="CC88" i="23" s="1"/>
  <c r="CC92" i="21"/>
  <c r="CC92" i="23" s="1"/>
  <c r="CC30" i="21"/>
  <c r="CC30" i="23" s="1"/>
  <c r="CC97" i="21"/>
  <c r="CC97" i="23" s="1"/>
  <c r="CC52" i="21"/>
  <c r="CC52" i="23" s="1"/>
  <c r="CC54" i="21"/>
  <c r="CC54" i="23" s="1"/>
  <c r="CC43" i="21"/>
  <c r="CC43" i="23" s="1"/>
  <c r="CC53" i="21"/>
  <c r="CC53" i="23" s="1"/>
  <c r="CC42" i="21"/>
  <c r="CC42" i="23" s="1"/>
  <c r="CC40" i="21"/>
  <c r="CC40" i="23" s="1"/>
  <c r="CC44" i="21"/>
  <c r="CC44" i="23" s="1"/>
  <c r="CC99" i="21"/>
  <c r="CC99" i="23" s="1"/>
  <c r="CC34" i="21"/>
  <c r="CC34" i="23" s="1"/>
  <c r="CC2" i="21"/>
  <c r="CC2" i="23" s="1"/>
  <c r="CC87" i="21"/>
  <c r="CC87" i="23" s="1"/>
  <c r="CC29" i="21"/>
  <c r="CC29" i="23" s="1"/>
  <c r="CC37" i="21"/>
  <c r="CC37" i="23" s="1"/>
  <c r="CC85" i="21"/>
  <c r="CC85" i="23" s="1"/>
  <c r="CC86" i="21"/>
  <c r="CC86" i="23" s="1"/>
  <c r="CC93" i="21"/>
  <c r="CC93" i="23" s="1"/>
  <c r="CC95" i="21"/>
  <c r="CC95" i="23" s="1"/>
  <c r="CC28" i="21"/>
  <c r="CC28" i="23" s="1"/>
  <c r="CC51" i="21"/>
  <c r="CC51" i="23" s="1"/>
  <c r="CC90" i="21"/>
  <c r="CC90" i="23" s="1"/>
  <c r="CD50" i="21"/>
  <c r="CD50" i="23" s="1"/>
  <c r="CD35" i="21"/>
  <c r="CD35" i="23" s="1"/>
  <c r="CD51" i="21"/>
  <c r="CD51" i="23" s="1"/>
  <c r="CD32" i="21"/>
  <c r="CD32" i="23" s="1"/>
  <c r="CD90" i="21"/>
  <c r="CD90" i="23" s="1"/>
  <c r="CD47" i="21"/>
  <c r="CD47" i="23" s="1"/>
  <c r="CD44" i="21"/>
  <c r="CD44" i="23" s="1"/>
  <c r="CD28" i="21"/>
  <c r="CD28" i="23" s="1"/>
  <c r="CD83" i="21"/>
  <c r="CD83" i="23" s="1"/>
  <c r="CD96" i="21"/>
  <c r="CD96" i="23" s="1"/>
  <c r="CD86" i="21"/>
  <c r="CD86" i="23" s="1"/>
  <c r="CD95" i="21"/>
  <c r="CD95" i="23" s="1"/>
  <c r="CD93" i="21"/>
  <c r="CD93" i="23" s="1"/>
  <c r="CD43" i="21"/>
  <c r="CD43" i="23" s="1"/>
  <c r="CD54" i="21"/>
  <c r="CD54" i="23" s="1"/>
  <c r="CD31" i="21"/>
  <c r="CD31" i="23" s="1"/>
  <c r="CD89" i="21"/>
  <c r="CD89" i="23" s="1"/>
  <c r="CD84" i="21"/>
  <c r="CD84" i="23" s="1"/>
  <c r="CD37" i="21"/>
  <c r="CD37" i="23" s="1"/>
  <c r="CD48" i="21"/>
  <c r="CD48" i="23" s="1"/>
  <c r="CD87" i="21"/>
  <c r="CD87" i="23" s="1"/>
  <c r="CD34" i="21"/>
  <c r="CD34" i="23" s="1"/>
  <c r="CD45" i="21"/>
  <c r="CD45" i="23" s="1"/>
  <c r="CD41" i="21"/>
  <c r="CD41" i="23" s="1"/>
  <c r="CD2" i="21"/>
  <c r="CD2" i="23" s="1"/>
  <c r="CD42" i="21"/>
  <c r="CD42" i="23" s="1"/>
  <c r="CD94" i="21"/>
  <c r="CD94" i="23" s="1"/>
  <c r="CD85" i="21"/>
  <c r="CD85" i="23" s="1"/>
  <c r="CD98" i="21"/>
  <c r="CD98" i="23" s="1"/>
  <c r="CD30" i="21"/>
  <c r="CD30" i="23" s="1"/>
  <c r="CD38" i="21"/>
  <c r="CD38" i="23" s="1"/>
  <c r="CD40" i="21"/>
  <c r="CD40" i="23" s="1"/>
  <c r="CD99" i="21"/>
  <c r="CD99" i="23" s="1"/>
  <c r="CD33" i="21"/>
  <c r="CD33" i="23" s="1"/>
  <c r="CD91" i="21"/>
  <c r="CD91" i="23" s="1"/>
  <c r="CD29" i="21"/>
  <c r="CD29" i="23" s="1"/>
  <c r="CD46" i="21"/>
  <c r="CD46" i="23" s="1"/>
  <c r="CD53" i="21"/>
  <c r="CD53" i="23" s="1"/>
  <c r="CD92" i="21"/>
  <c r="CD92" i="23" s="1"/>
  <c r="CD49" i="21"/>
  <c r="CD49" i="23" s="1"/>
  <c r="CD88" i="21"/>
  <c r="CD88" i="23" s="1"/>
  <c r="CD97" i="21"/>
  <c r="CD97" i="23" s="1"/>
  <c r="CD52" i="21"/>
  <c r="CD52" i="23" s="1"/>
  <c r="CD36" i="21"/>
  <c r="CD36" i="23" s="1"/>
  <c r="CD39" i="21"/>
  <c r="CD39" i="23" s="1"/>
  <c r="CE90" i="21"/>
  <c r="CE90" i="23" s="1"/>
  <c r="CE33" i="21"/>
  <c r="CE33" i="23" s="1"/>
  <c r="CE28" i="21"/>
  <c r="CE28" i="23" s="1"/>
  <c r="CE49" i="21"/>
  <c r="CE49" i="23" s="1"/>
  <c r="CE54" i="21"/>
  <c r="CE54" i="23" s="1"/>
  <c r="CE88" i="21"/>
  <c r="CE88" i="23" s="1"/>
  <c r="CE43" i="21"/>
  <c r="CE43" i="23" s="1"/>
  <c r="CE39" i="21"/>
  <c r="CE39" i="23" s="1"/>
  <c r="CE50" i="21"/>
  <c r="CE50" i="23" s="1"/>
  <c r="CE29" i="21"/>
  <c r="CE29" i="23" s="1"/>
  <c r="CE97" i="21"/>
  <c r="CE97" i="23" s="1"/>
  <c r="CE44" i="21"/>
  <c r="CE44" i="23" s="1"/>
  <c r="CE36" i="21"/>
  <c r="CE36" i="23" s="1"/>
  <c r="CE38" i="21"/>
  <c r="CE38" i="23" s="1"/>
  <c r="CE40" i="21"/>
  <c r="CE40" i="23" s="1"/>
  <c r="CE46" i="21"/>
  <c r="CE46" i="23" s="1"/>
  <c r="CE91" i="21"/>
  <c r="CE91" i="23" s="1"/>
  <c r="CE31" i="21"/>
  <c r="CE31" i="23" s="1"/>
  <c r="CE35" i="21"/>
  <c r="CE35" i="23" s="1"/>
  <c r="CE92" i="21"/>
  <c r="CE92" i="23" s="1"/>
  <c r="CE41" i="21"/>
  <c r="CE41" i="23" s="1"/>
  <c r="CE96" i="21"/>
  <c r="CE96" i="23" s="1"/>
  <c r="CE99" i="21"/>
  <c r="CE99" i="23" s="1"/>
  <c r="CE32" i="21"/>
  <c r="CE32" i="23" s="1"/>
  <c r="CE85" i="21"/>
  <c r="CE85" i="23" s="1"/>
  <c r="CE47" i="21"/>
  <c r="CE47" i="23" s="1"/>
  <c r="CE98" i="21"/>
  <c r="CE98" i="23" s="1"/>
  <c r="CE94" i="21"/>
  <c r="CE94" i="23" s="1"/>
  <c r="CE42" i="21"/>
  <c r="CE42" i="23" s="1"/>
  <c r="CE2" i="21"/>
  <c r="CE2" i="23" s="1"/>
  <c r="CE48" i="21"/>
  <c r="CE48" i="23" s="1"/>
  <c r="CE34" i="21"/>
  <c r="CE34" i="23" s="1"/>
  <c r="CE87" i="21"/>
  <c r="CE87" i="23" s="1"/>
  <c r="CE84" i="21"/>
  <c r="CE84" i="23" s="1"/>
  <c r="CE89" i="21"/>
  <c r="CE89" i="23" s="1"/>
  <c r="CE95" i="21"/>
  <c r="CE95" i="23" s="1"/>
  <c r="CE93" i="21"/>
  <c r="CE93" i="23" s="1"/>
  <c r="CE86" i="21"/>
  <c r="CE86" i="23" s="1"/>
  <c r="CE53" i="21"/>
  <c r="CE53" i="23" s="1"/>
  <c r="CE45" i="21"/>
  <c r="CE45" i="23" s="1"/>
  <c r="CE52" i="21"/>
  <c r="CE52" i="23" s="1"/>
  <c r="CE83" i="21"/>
  <c r="CE83" i="23" s="1"/>
  <c r="CE51" i="21"/>
  <c r="CE51" i="23" s="1"/>
  <c r="CE37" i="21"/>
  <c r="CE37" i="23" s="1"/>
  <c r="CE30" i="21"/>
  <c r="CE30" i="23" s="1"/>
  <c r="CF29" i="21"/>
  <c r="CF29" i="23" s="1"/>
  <c r="CF44" i="21"/>
  <c r="CF44" i="23" s="1"/>
  <c r="CF52" i="21"/>
  <c r="CF52" i="23" s="1"/>
  <c r="CF51" i="21"/>
  <c r="CF51" i="23" s="1"/>
  <c r="CF37" i="21"/>
  <c r="CF37" i="23" s="1"/>
  <c r="CF47" i="21"/>
  <c r="CF47" i="23" s="1"/>
  <c r="CF90" i="21"/>
  <c r="CF90" i="23" s="1"/>
  <c r="CF89" i="21"/>
  <c r="CF89" i="23" s="1"/>
  <c r="CF93" i="21"/>
  <c r="CF93" i="23" s="1"/>
  <c r="CF31" i="21"/>
  <c r="CF31" i="23" s="1"/>
  <c r="CF96" i="21"/>
  <c r="CF96" i="23" s="1"/>
  <c r="CF32" i="21"/>
  <c r="CF32" i="23" s="1"/>
  <c r="CF94" i="21"/>
  <c r="CF94" i="23" s="1"/>
  <c r="CF95" i="21"/>
  <c r="CF95" i="23" s="1"/>
  <c r="CF92" i="21"/>
  <c r="CF92" i="23" s="1"/>
  <c r="CF45" i="21"/>
  <c r="CF45" i="23" s="1"/>
  <c r="CF54" i="21"/>
  <c r="CF54" i="23" s="1"/>
  <c r="CF87" i="21"/>
  <c r="CF87" i="23" s="1"/>
  <c r="CF43" i="21"/>
  <c r="CF43" i="23" s="1"/>
  <c r="CF36" i="21"/>
  <c r="CF36" i="23" s="1"/>
  <c r="CF2" i="21"/>
  <c r="CF2" i="23" s="1"/>
  <c r="CF98" i="21"/>
  <c r="CF98" i="23" s="1"/>
  <c r="CF28" i="21"/>
  <c r="CF28" i="23" s="1"/>
  <c r="CF40" i="21"/>
  <c r="CF40" i="23" s="1"/>
  <c r="CF49" i="21"/>
  <c r="CF49" i="23" s="1"/>
  <c r="CF86" i="21"/>
  <c r="CF86" i="23" s="1"/>
  <c r="CF41" i="21"/>
  <c r="CF41" i="23" s="1"/>
  <c r="CF48" i="21"/>
  <c r="CF48" i="23" s="1"/>
  <c r="CF46" i="21"/>
  <c r="CF46" i="23" s="1"/>
  <c r="CF35" i="21"/>
  <c r="CF35" i="23" s="1"/>
  <c r="CF42" i="21"/>
  <c r="CF42" i="23" s="1"/>
  <c r="CF34" i="21"/>
  <c r="CF34" i="23" s="1"/>
  <c r="CF84" i="21"/>
  <c r="CF84" i="23" s="1"/>
  <c r="CF85" i="21"/>
  <c r="CF85" i="23" s="1"/>
  <c r="CF50" i="21"/>
  <c r="CF50" i="23" s="1"/>
  <c r="CF99" i="21"/>
  <c r="CF99" i="23" s="1"/>
  <c r="CF91" i="21"/>
  <c r="CF91" i="23" s="1"/>
  <c r="CF53" i="21"/>
  <c r="CF53" i="23" s="1"/>
  <c r="CF30" i="21"/>
  <c r="CF30" i="23" s="1"/>
  <c r="CF38" i="21"/>
  <c r="CF38" i="23" s="1"/>
  <c r="CF83" i="21"/>
  <c r="CF83" i="23" s="1"/>
  <c r="CF33" i="21"/>
  <c r="CF33" i="23" s="1"/>
  <c r="CF88" i="21"/>
  <c r="CF88" i="23" s="1"/>
  <c r="CF39" i="21"/>
  <c r="CF39" i="23" s="1"/>
  <c r="CF97" i="21"/>
  <c r="CF97" i="23" s="1"/>
  <c r="CG48" i="21"/>
  <c r="CG48" i="23" s="1"/>
  <c r="CG31" i="21"/>
  <c r="CG31" i="23" s="1"/>
  <c r="CG44" i="21"/>
  <c r="CG44" i="23" s="1"/>
  <c r="CG39" i="21"/>
  <c r="CG39" i="23" s="1"/>
  <c r="CG32" i="21"/>
  <c r="CG32" i="23" s="1"/>
  <c r="CG88" i="21"/>
  <c r="CG88" i="23" s="1"/>
  <c r="CG43" i="21"/>
  <c r="CG43" i="23" s="1"/>
  <c r="CG33" i="21"/>
  <c r="CG33" i="23" s="1"/>
  <c r="CG35" i="21"/>
  <c r="CG35" i="23" s="1"/>
  <c r="CG54" i="21"/>
  <c r="CG54" i="23" s="1"/>
  <c r="CG42" i="21"/>
  <c r="CG42" i="23" s="1"/>
  <c r="CG40" i="21"/>
  <c r="CG40" i="23" s="1"/>
  <c r="CG29" i="21"/>
  <c r="CG29" i="23" s="1"/>
  <c r="CG83" i="21"/>
  <c r="CG83" i="23" s="1"/>
  <c r="CG38" i="21"/>
  <c r="CG38" i="23" s="1"/>
  <c r="CG91" i="21"/>
  <c r="CG91" i="23" s="1"/>
  <c r="CG99" i="21"/>
  <c r="CG99" i="23" s="1"/>
  <c r="CG41" i="21"/>
  <c r="CG41" i="23" s="1"/>
  <c r="CG85" i="21"/>
  <c r="CG85" i="23" s="1"/>
  <c r="CG46" i="21"/>
  <c r="CG46" i="23" s="1"/>
  <c r="CG53" i="21"/>
  <c r="CG53" i="23" s="1"/>
  <c r="CG30" i="21"/>
  <c r="CG30" i="23" s="1"/>
  <c r="CG86" i="21"/>
  <c r="CG86" i="23" s="1"/>
  <c r="CG2" i="21"/>
  <c r="CG2" i="23" s="1"/>
  <c r="CG89" i="21"/>
  <c r="CG89" i="23" s="1"/>
  <c r="CG98" i="21"/>
  <c r="CG98" i="23" s="1"/>
  <c r="CG45" i="21"/>
  <c r="CG45" i="23" s="1"/>
  <c r="CG34" i="21"/>
  <c r="CG34" i="23" s="1"/>
  <c r="CG36" i="21"/>
  <c r="CG36" i="23" s="1"/>
  <c r="CG37" i="21"/>
  <c r="CG37" i="23" s="1"/>
  <c r="CG49" i="21"/>
  <c r="CG49" i="23" s="1"/>
  <c r="CG96" i="21"/>
  <c r="CG96" i="23" s="1"/>
  <c r="CG95" i="21"/>
  <c r="CG95" i="23" s="1"/>
  <c r="CG92" i="21"/>
  <c r="CG92" i="23" s="1"/>
  <c r="CG94" i="21"/>
  <c r="CG94" i="23" s="1"/>
  <c r="CG47" i="21"/>
  <c r="CG47" i="23" s="1"/>
  <c r="CG90" i="21"/>
  <c r="CG90" i="23" s="1"/>
  <c r="CG93" i="21"/>
  <c r="CG93" i="23" s="1"/>
  <c r="CG84" i="21"/>
  <c r="CG84" i="23" s="1"/>
  <c r="CG50" i="21"/>
  <c r="CG50" i="23" s="1"/>
  <c r="CG52" i="21"/>
  <c r="CG52" i="23" s="1"/>
  <c r="CG28" i="21"/>
  <c r="CG28" i="23" s="1"/>
  <c r="CG87" i="21"/>
  <c r="CG87" i="23" s="1"/>
  <c r="CG51" i="21"/>
  <c r="CG51" i="23" s="1"/>
  <c r="CG97" i="21"/>
  <c r="CG97" i="23" s="1"/>
  <c r="CH51" i="21"/>
  <c r="CH51" i="23" s="1"/>
  <c r="CH99" i="21"/>
  <c r="CH99" i="23" s="1"/>
  <c r="CH87" i="21"/>
  <c r="CH87" i="23" s="1"/>
  <c r="CH28" i="21"/>
  <c r="CH28" i="23" s="1"/>
  <c r="CH93" i="21"/>
  <c r="CH93" i="23" s="1"/>
  <c r="CH90" i="21"/>
  <c r="CH90" i="23" s="1"/>
  <c r="CH37" i="21"/>
  <c r="CH37" i="23" s="1"/>
  <c r="CH33" i="21"/>
  <c r="CH33" i="23" s="1"/>
  <c r="CH84" i="21"/>
  <c r="CH84" i="23" s="1"/>
  <c r="CH95" i="21"/>
  <c r="CH95" i="23" s="1"/>
  <c r="CH94" i="21"/>
  <c r="CH94" i="23" s="1"/>
  <c r="CH36" i="21"/>
  <c r="CH36" i="23" s="1"/>
  <c r="CH34" i="21"/>
  <c r="CH34" i="23" s="1"/>
  <c r="CH32" i="21"/>
  <c r="CH32" i="23" s="1"/>
  <c r="CH92" i="21"/>
  <c r="CH92" i="23" s="1"/>
  <c r="CH44" i="21"/>
  <c r="CH44" i="23" s="1"/>
  <c r="CH45" i="21"/>
  <c r="CH45" i="23" s="1"/>
  <c r="CH96" i="21"/>
  <c r="CH96" i="23" s="1"/>
  <c r="CH47" i="21"/>
  <c r="CH47" i="23" s="1"/>
  <c r="CH98" i="21"/>
  <c r="CH98" i="23" s="1"/>
  <c r="CH40" i="21"/>
  <c r="CH40" i="23" s="1"/>
  <c r="CH89" i="21"/>
  <c r="CH89" i="23" s="1"/>
  <c r="CH54" i="21"/>
  <c r="CH54" i="23" s="1"/>
  <c r="CH42" i="21"/>
  <c r="CH42" i="23" s="1"/>
  <c r="CH41" i="21"/>
  <c r="CH41" i="23" s="1"/>
  <c r="CH86" i="21"/>
  <c r="CH86" i="23" s="1"/>
  <c r="CH2" i="21"/>
  <c r="CH2" i="23" s="1"/>
  <c r="CH49" i="21"/>
  <c r="CH49" i="23" s="1"/>
  <c r="CH30" i="21"/>
  <c r="CH30" i="23" s="1"/>
  <c r="CH85" i="21"/>
  <c r="CH85" i="23" s="1"/>
  <c r="CH38" i="21"/>
  <c r="CH38" i="23" s="1"/>
  <c r="CH35" i="21"/>
  <c r="CH35" i="23" s="1"/>
  <c r="CH31" i="21"/>
  <c r="CH31" i="23" s="1"/>
  <c r="CH29" i="21"/>
  <c r="CH29" i="23" s="1"/>
  <c r="CH39" i="21"/>
  <c r="CH39" i="23" s="1"/>
  <c r="CH46" i="21"/>
  <c r="CH46" i="23" s="1"/>
  <c r="CH83" i="21"/>
  <c r="CH83" i="23" s="1"/>
  <c r="CH97" i="21"/>
  <c r="CH97" i="23" s="1"/>
  <c r="CH91" i="21"/>
  <c r="CH91" i="23" s="1"/>
  <c r="CH53" i="21"/>
  <c r="CH53" i="23" s="1"/>
  <c r="CH52" i="21"/>
  <c r="CH52" i="23" s="1"/>
  <c r="CH88" i="21"/>
  <c r="CH88" i="23" s="1"/>
  <c r="CH43" i="21"/>
  <c r="CH43" i="23" s="1"/>
  <c r="CH50" i="21"/>
  <c r="CH50" i="23" s="1"/>
  <c r="CH48" i="21"/>
  <c r="CH48" i="23" s="1"/>
  <c r="CI39" i="21"/>
  <c r="CI39" i="23" s="1"/>
  <c r="CI88" i="21"/>
  <c r="CI88" i="23" s="1"/>
  <c r="CI99" i="21"/>
  <c r="CI99" i="23" s="1"/>
  <c r="CI32" i="21"/>
  <c r="CI32" i="23" s="1"/>
  <c r="CI44" i="21"/>
  <c r="CI44" i="23" s="1"/>
  <c r="CI41" i="21"/>
  <c r="CI41" i="23" s="1"/>
  <c r="CI91" i="21"/>
  <c r="CI91" i="23" s="1"/>
  <c r="CI53" i="21"/>
  <c r="CI53" i="23" s="1"/>
  <c r="CI29" i="21"/>
  <c r="CI29" i="23" s="1"/>
  <c r="CI33" i="21"/>
  <c r="CI33" i="23" s="1"/>
  <c r="CI45" i="21"/>
  <c r="CI45" i="23" s="1"/>
  <c r="CI97" i="21"/>
  <c r="CI97" i="23" s="1"/>
  <c r="CI46" i="21"/>
  <c r="CI46" i="23" s="1"/>
  <c r="CI51" i="21"/>
  <c r="CI51" i="23" s="1"/>
  <c r="CI85" i="21"/>
  <c r="CI85" i="23" s="1"/>
  <c r="CI42" i="21"/>
  <c r="CI42" i="23" s="1"/>
  <c r="CI38" i="21"/>
  <c r="CI38" i="23" s="1"/>
  <c r="CI35" i="21"/>
  <c r="CI35" i="23" s="1"/>
  <c r="CI86" i="21"/>
  <c r="CI86" i="23" s="1"/>
  <c r="CI52" i="21"/>
  <c r="CI52" i="23" s="1"/>
  <c r="CI40" i="21"/>
  <c r="CI40" i="23" s="1"/>
  <c r="CI89" i="21"/>
  <c r="CI89" i="23" s="1"/>
  <c r="CI49" i="21"/>
  <c r="CI49" i="23" s="1"/>
  <c r="CI43" i="21"/>
  <c r="CI43" i="23" s="1"/>
  <c r="CI28" i="21"/>
  <c r="CI28" i="23" s="1"/>
  <c r="CI36" i="21"/>
  <c r="CI36" i="23" s="1"/>
  <c r="CI98" i="21"/>
  <c r="CI98" i="23" s="1"/>
  <c r="CI83" i="21"/>
  <c r="CI83" i="23" s="1"/>
  <c r="CI96" i="21"/>
  <c r="CI96" i="23" s="1"/>
  <c r="CI34" i="21"/>
  <c r="CI34" i="23" s="1"/>
  <c r="CI92" i="21"/>
  <c r="CI92" i="23" s="1"/>
  <c r="CI48" i="21"/>
  <c r="CI48" i="23" s="1"/>
  <c r="CI94" i="21"/>
  <c r="CI94" i="23" s="1"/>
  <c r="CI95" i="21"/>
  <c r="CI95" i="23" s="1"/>
  <c r="CI2" i="21"/>
  <c r="CI2" i="23" s="1"/>
  <c r="CI54" i="21"/>
  <c r="CI54" i="23" s="1"/>
  <c r="CI31" i="21"/>
  <c r="CI31" i="23" s="1"/>
  <c r="CI93" i="21"/>
  <c r="CI93" i="23" s="1"/>
  <c r="CI50" i="21"/>
  <c r="CI50" i="23" s="1"/>
  <c r="CI90" i="21"/>
  <c r="CI90" i="23" s="1"/>
  <c r="CI84" i="21"/>
  <c r="CI84" i="23" s="1"/>
  <c r="CI30" i="21"/>
  <c r="CI30" i="23" s="1"/>
  <c r="CI87" i="21"/>
  <c r="CI87" i="23" s="1"/>
  <c r="CI37" i="21"/>
  <c r="CI37" i="23" s="1"/>
  <c r="CI47" i="21"/>
  <c r="CI47" i="23" s="1"/>
  <c r="CJ29" i="21"/>
  <c r="CJ29" i="23" s="1"/>
  <c r="CJ93" i="21"/>
  <c r="CJ93" i="23" s="1"/>
  <c r="CJ33" i="21"/>
  <c r="CJ33" i="23" s="1"/>
  <c r="CJ47" i="21"/>
  <c r="CJ47" i="23" s="1"/>
  <c r="CJ48" i="21"/>
  <c r="CJ48" i="23" s="1"/>
  <c r="CJ49" i="21"/>
  <c r="CJ49" i="23" s="1"/>
  <c r="CJ92" i="21"/>
  <c r="CJ92" i="23" s="1"/>
  <c r="CJ84" i="21"/>
  <c r="CJ84" i="23" s="1"/>
  <c r="CJ83" i="21"/>
  <c r="CJ83" i="23" s="1"/>
  <c r="CJ96" i="21"/>
  <c r="CJ96" i="23" s="1"/>
  <c r="CJ94" i="21"/>
  <c r="CJ94" i="23" s="1"/>
  <c r="CJ35" i="21"/>
  <c r="CJ35" i="23" s="1"/>
  <c r="CJ36" i="21"/>
  <c r="CJ36" i="23" s="1"/>
  <c r="CJ98" i="21"/>
  <c r="CJ98" i="23" s="1"/>
  <c r="CJ42" i="21"/>
  <c r="CJ42" i="23" s="1"/>
  <c r="CJ41" i="21"/>
  <c r="CJ41" i="23" s="1"/>
  <c r="CJ51" i="21"/>
  <c r="CJ51" i="23" s="1"/>
  <c r="CJ86" i="21"/>
  <c r="CJ86" i="23" s="1"/>
  <c r="CJ34" i="21"/>
  <c r="CJ34" i="23" s="1"/>
  <c r="CJ46" i="21"/>
  <c r="CJ46" i="23" s="1"/>
  <c r="CJ30" i="21"/>
  <c r="CJ30" i="23" s="1"/>
  <c r="CJ45" i="21"/>
  <c r="CJ45" i="23" s="1"/>
  <c r="CJ89" i="21"/>
  <c r="CJ89" i="23" s="1"/>
  <c r="CJ91" i="21"/>
  <c r="CJ91" i="23" s="1"/>
  <c r="CJ44" i="21"/>
  <c r="CJ44" i="23" s="1"/>
  <c r="CJ99" i="21"/>
  <c r="CJ99" i="23" s="1"/>
  <c r="CJ43" i="21"/>
  <c r="CJ43" i="23" s="1"/>
  <c r="CJ39" i="21"/>
  <c r="CJ39" i="23" s="1"/>
  <c r="CJ85" i="21"/>
  <c r="CJ85" i="23" s="1"/>
  <c r="CJ31" i="21"/>
  <c r="CJ31" i="23" s="1"/>
  <c r="CJ38" i="21"/>
  <c r="CJ38" i="23" s="1"/>
  <c r="CJ50" i="21"/>
  <c r="CJ50" i="23" s="1"/>
  <c r="CJ52" i="21"/>
  <c r="CJ52" i="23" s="1"/>
  <c r="CJ88" i="21"/>
  <c r="CJ88" i="23" s="1"/>
  <c r="CJ54" i="21"/>
  <c r="CJ54" i="23" s="1"/>
  <c r="CJ40" i="21"/>
  <c r="CJ40" i="23" s="1"/>
  <c r="CJ97" i="21"/>
  <c r="CJ97" i="23" s="1"/>
  <c r="CJ53" i="21"/>
  <c r="CJ53" i="23" s="1"/>
  <c r="CJ95" i="21"/>
  <c r="CJ95" i="23" s="1"/>
  <c r="CJ28" i="21"/>
  <c r="CJ28" i="23" s="1"/>
  <c r="CJ37" i="21"/>
  <c r="CJ37" i="23" s="1"/>
  <c r="CJ90" i="21"/>
  <c r="CJ90" i="23" s="1"/>
  <c r="CJ87" i="21"/>
  <c r="CJ87" i="23" s="1"/>
  <c r="CJ32" i="21"/>
  <c r="CJ32" i="23" s="1"/>
  <c r="CJ2" i="21"/>
  <c r="CJ2" i="23" s="1"/>
  <c r="CK31" i="21"/>
  <c r="CK31" i="23" s="1"/>
  <c r="CK51" i="21"/>
  <c r="CK51" i="23" s="1"/>
  <c r="CK87" i="21"/>
  <c r="CK87" i="23" s="1"/>
  <c r="CK48" i="21"/>
  <c r="CK48" i="23" s="1"/>
  <c r="CK90" i="21"/>
  <c r="CK90" i="23" s="1"/>
  <c r="CK93" i="21"/>
  <c r="CK93" i="23" s="1"/>
  <c r="CK36" i="21"/>
  <c r="CK36" i="23" s="1"/>
  <c r="CK30" i="21"/>
  <c r="CK30" i="23" s="1"/>
  <c r="CK32" i="21"/>
  <c r="CK32" i="23" s="1"/>
  <c r="CK34" i="21"/>
  <c r="CK34" i="23" s="1"/>
  <c r="CK45" i="21"/>
  <c r="CK45" i="23" s="1"/>
  <c r="CK43" i="21"/>
  <c r="CK43" i="23" s="1"/>
  <c r="CK95" i="21"/>
  <c r="CK95" i="23" s="1"/>
  <c r="CK42" i="21"/>
  <c r="CK42" i="23" s="1"/>
  <c r="CK97" i="21"/>
  <c r="CK97" i="23" s="1"/>
  <c r="CK38" i="21"/>
  <c r="CK38" i="23" s="1"/>
  <c r="CK47" i="21"/>
  <c r="CK47" i="23" s="1"/>
  <c r="CK88" i="21"/>
  <c r="CK88" i="23" s="1"/>
  <c r="CK2" i="21"/>
  <c r="CK2" i="23" s="1"/>
  <c r="CK85" i="21"/>
  <c r="CK85" i="23" s="1"/>
  <c r="CK52" i="21"/>
  <c r="CK52" i="23" s="1"/>
  <c r="CK99" i="21"/>
  <c r="CK99" i="23" s="1"/>
  <c r="CK91" i="21"/>
  <c r="CK91" i="23" s="1"/>
  <c r="CK33" i="21"/>
  <c r="CK33" i="23" s="1"/>
  <c r="CK39" i="21"/>
  <c r="CK39" i="23" s="1"/>
  <c r="CK28" i="21"/>
  <c r="CK28" i="23" s="1"/>
  <c r="CK29" i="21"/>
  <c r="CK29" i="23" s="1"/>
  <c r="CK89" i="21"/>
  <c r="CK89" i="23" s="1"/>
  <c r="CK53" i="21"/>
  <c r="CK53" i="23" s="1"/>
  <c r="CK50" i="21"/>
  <c r="CK50" i="23" s="1"/>
  <c r="CK40" i="21"/>
  <c r="CK40" i="23" s="1"/>
  <c r="CK35" i="21"/>
  <c r="CK35" i="23" s="1"/>
  <c r="CK86" i="21"/>
  <c r="CK86" i="23" s="1"/>
  <c r="CK41" i="21"/>
  <c r="CK41" i="23" s="1"/>
  <c r="CK49" i="21"/>
  <c r="CK49" i="23" s="1"/>
  <c r="CK92" i="21"/>
  <c r="CK92" i="23" s="1"/>
  <c r="CK94" i="21"/>
  <c r="CK94" i="23" s="1"/>
  <c r="CK44" i="21"/>
  <c r="CK44" i="23" s="1"/>
  <c r="CK96" i="21"/>
  <c r="CK96" i="23" s="1"/>
  <c r="CK98" i="21"/>
  <c r="CK98" i="23" s="1"/>
  <c r="CK37" i="21"/>
  <c r="CK37" i="23" s="1"/>
  <c r="CK46" i="21"/>
  <c r="CK46" i="23" s="1"/>
  <c r="CK83" i="21"/>
  <c r="CK83" i="23" s="1"/>
  <c r="CK84" i="21"/>
  <c r="CK84" i="23" s="1"/>
  <c r="CK54" i="21"/>
  <c r="CK54" i="23" s="1"/>
  <c r="CL84" i="21"/>
  <c r="CL84" i="23" s="1"/>
  <c r="CL53" i="21"/>
  <c r="CL53" i="23" s="1"/>
  <c r="CL88" i="21"/>
  <c r="CL88" i="23" s="1"/>
  <c r="CL98" i="21"/>
  <c r="CL98" i="23" s="1"/>
  <c r="CL43" i="21"/>
  <c r="CL43" i="23" s="1"/>
  <c r="CL29" i="21"/>
  <c r="CL29" i="23" s="1"/>
  <c r="CL97" i="21"/>
  <c r="CL97" i="23" s="1"/>
  <c r="CL93" i="21"/>
  <c r="CL93" i="23" s="1"/>
  <c r="CL33" i="21"/>
  <c r="CL33" i="23" s="1"/>
  <c r="CL47" i="21"/>
  <c r="CL47" i="23" s="1"/>
  <c r="CL39" i="21"/>
  <c r="CL39" i="23" s="1"/>
  <c r="CL40" i="21"/>
  <c r="CL40" i="23" s="1"/>
  <c r="CL52" i="21"/>
  <c r="CL52" i="23" s="1"/>
  <c r="CL89" i="21"/>
  <c r="CL89" i="23" s="1"/>
  <c r="CL36" i="21"/>
  <c r="CL36" i="23" s="1"/>
  <c r="CL48" i="21"/>
  <c r="CL48" i="23" s="1"/>
  <c r="CL95" i="21"/>
  <c r="CL95" i="23" s="1"/>
  <c r="CL28" i="21"/>
  <c r="CL28" i="23" s="1"/>
  <c r="CL51" i="21"/>
  <c r="CL51" i="23" s="1"/>
  <c r="CL92" i="21"/>
  <c r="CL92" i="23" s="1"/>
  <c r="CL30" i="21"/>
  <c r="CL30" i="23" s="1"/>
  <c r="CL42" i="21"/>
  <c r="CL42" i="23" s="1"/>
  <c r="CL83" i="21"/>
  <c r="CL83" i="23" s="1"/>
  <c r="CL37" i="21"/>
  <c r="CL37" i="23" s="1"/>
  <c r="CL90" i="21"/>
  <c r="CL90" i="23" s="1"/>
  <c r="CL86" i="21"/>
  <c r="CL86" i="23" s="1"/>
  <c r="CL50" i="21"/>
  <c r="CL50" i="23" s="1"/>
  <c r="CL45" i="21"/>
  <c r="CL45" i="23" s="1"/>
  <c r="CL91" i="21"/>
  <c r="CL91" i="23" s="1"/>
  <c r="CL34" i="21"/>
  <c r="CL34" i="23" s="1"/>
  <c r="CL99" i="21"/>
  <c r="CL99" i="23" s="1"/>
  <c r="CL85" i="21"/>
  <c r="CL85" i="23" s="1"/>
  <c r="CL32" i="21"/>
  <c r="CL32" i="23" s="1"/>
  <c r="CL2" i="21"/>
  <c r="CL2" i="23" s="1"/>
  <c r="CL41" i="21"/>
  <c r="CL41" i="23" s="1"/>
  <c r="CL44" i="21"/>
  <c r="CL44" i="23" s="1"/>
  <c r="CL38" i="21"/>
  <c r="CL38" i="23" s="1"/>
  <c r="CL87" i="21"/>
  <c r="CL87" i="23" s="1"/>
  <c r="CL96" i="21"/>
  <c r="CL96" i="23" s="1"/>
  <c r="CL35" i="21"/>
  <c r="CL35" i="23" s="1"/>
  <c r="CL31" i="21"/>
  <c r="CL31" i="23" s="1"/>
  <c r="CL54" i="21"/>
  <c r="CL54" i="23" s="1"/>
  <c r="CL46" i="21"/>
  <c r="CL46" i="23" s="1"/>
  <c r="CL49" i="21"/>
  <c r="CL49" i="23" s="1"/>
  <c r="CL94" i="21"/>
  <c r="CL94" i="23" s="1"/>
  <c r="CM40" i="21"/>
  <c r="CM40" i="23" s="1"/>
  <c r="CM32" i="21"/>
  <c r="CM32" i="23" s="1"/>
  <c r="CM44" i="21"/>
  <c r="CM44" i="23" s="1"/>
  <c r="CM51" i="21"/>
  <c r="CM51" i="23" s="1"/>
  <c r="CM42" i="21"/>
  <c r="CM42" i="23" s="1"/>
  <c r="CM87" i="21"/>
  <c r="CM87" i="23" s="1"/>
  <c r="CM93" i="21"/>
  <c r="CM93" i="23" s="1"/>
  <c r="CM37" i="21"/>
  <c r="CM37" i="23" s="1"/>
  <c r="CM47" i="21"/>
  <c r="CM47" i="23" s="1"/>
  <c r="CM33" i="21"/>
  <c r="CM33" i="23" s="1"/>
  <c r="CM34" i="21"/>
  <c r="CM34" i="23" s="1"/>
  <c r="CM46" i="21"/>
  <c r="CM46" i="23" s="1"/>
  <c r="CM90" i="21"/>
  <c r="CM90" i="23" s="1"/>
  <c r="CM2" i="21"/>
  <c r="CM2" i="23" s="1"/>
  <c r="CM95" i="21"/>
  <c r="CM95" i="23" s="1"/>
  <c r="CM49" i="21"/>
  <c r="CM49" i="23" s="1"/>
  <c r="CM83" i="21"/>
  <c r="CM83" i="23" s="1"/>
  <c r="CM36" i="21"/>
  <c r="CM36" i="23" s="1"/>
  <c r="CM96" i="21"/>
  <c r="CM96" i="23" s="1"/>
  <c r="CM30" i="21"/>
  <c r="CM30" i="23" s="1"/>
  <c r="CM85" i="21"/>
  <c r="CM85" i="23" s="1"/>
  <c r="CM91" i="21"/>
  <c r="CM91" i="23" s="1"/>
  <c r="CM54" i="21"/>
  <c r="CM54" i="23" s="1"/>
  <c r="CM29" i="21"/>
  <c r="CM29" i="23" s="1"/>
  <c r="CM92" i="21"/>
  <c r="CM92" i="23" s="1"/>
  <c r="CM43" i="21"/>
  <c r="CM43" i="23" s="1"/>
  <c r="CM38" i="21"/>
  <c r="CM38" i="23" s="1"/>
  <c r="CM35" i="21"/>
  <c r="CM35" i="23" s="1"/>
  <c r="CM28" i="21"/>
  <c r="CM28" i="23" s="1"/>
  <c r="CM89" i="21"/>
  <c r="CM89" i="23" s="1"/>
  <c r="CM39" i="21"/>
  <c r="CM39" i="23" s="1"/>
  <c r="CM41" i="21"/>
  <c r="CM41" i="23" s="1"/>
  <c r="CM97" i="21"/>
  <c r="CM97" i="23" s="1"/>
  <c r="CM50" i="21"/>
  <c r="CM50" i="23" s="1"/>
  <c r="CM53" i="21"/>
  <c r="CM53" i="23" s="1"/>
  <c r="CM45" i="21"/>
  <c r="CM45" i="23" s="1"/>
  <c r="CM99" i="21"/>
  <c r="CM99" i="23" s="1"/>
  <c r="CM98" i="21"/>
  <c r="CM98" i="23" s="1"/>
  <c r="CM52" i="21"/>
  <c r="CM52" i="23" s="1"/>
  <c r="CM48" i="21"/>
  <c r="CM48" i="23" s="1"/>
  <c r="CM86" i="21"/>
  <c r="CM86" i="23" s="1"/>
  <c r="CM88" i="21"/>
  <c r="CM88" i="23" s="1"/>
  <c r="CM94" i="21"/>
  <c r="CM94" i="23" s="1"/>
  <c r="CM84" i="21"/>
  <c r="CM84" i="23" s="1"/>
  <c r="CM31" i="21"/>
  <c r="CM31" i="23" s="1"/>
  <c r="CN91" i="21"/>
  <c r="CN91" i="23" s="1"/>
  <c r="CN92" i="21"/>
  <c r="CN92" i="23" s="1"/>
  <c r="CN38" i="21"/>
  <c r="CN38" i="23" s="1"/>
  <c r="CN52" i="21"/>
  <c r="CN52" i="23" s="1"/>
  <c r="CN84" i="21"/>
  <c r="CN84" i="23" s="1"/>
  <c r="CN34" i="21"/>
  <c r="CN34" i="23" s="1"/>
  <c r="CN39" i="21"/>
  <c r="CN39" i="23" s="1"/>
  <c r="CN88" i="21"/>
  <c r="CN88" i="23" s="1"/>
  <c r="CN99" i="21"/>
  <c r="CN99" i="23" s="1"/>
  <c r="CN33" i="21"/>
  <c r="CN33" i="23" s="1"/>
  <c r="CN40" i="21"/>
  <c r="CN40" i="23" s="1"/>
  <c r="CN98" i="21"/>
  <c r="CN98" i="23" s="1"/>
  <c r="CN86" i="21"/>
  <c r="CN86" i="23" s="1"/>
  <c r="CN53" i="21"/>
  <c r="CN53" i="23" s="1"/>
  <c r="CN49" i="21"/>
  <c r="CN49" i="23" s="1"/>
  <c r="CN87" i="21"/>
  <c r="CN87" i="23" s="1"/>
  <c r="CN51" i="21"/>
  <c r="CN51" i="23" s="1"/>
  <c r="CN29" i="21"/>
  <c r="CN29" i="23" s="1"/>
  <c r="CN44" i="21"/>
  <c r="CN44" i="23" s="1"/>
  <c r="CN93" i="21"/>
  <c r="CN93" i="23" s="1"/>
  <c r="CN50" i="21"/>
  <c r="CN50" i="23" s="1"/>
  <c r="CN90" i="21"/>
  <c r="CN90" i="23" s="1"/>
  <c r="CN28" i="21"/>
  <c r="CN28" i="23" s="1"/>
  <c r="CN41" i="21"/>
  <c r="CN41" i="23" s="1"/>
  <c r="CN43" i="21"/>
  <c r="CN43" i="23" s="1"/>
  <c r="CN47" i="21"/>
  <c r="CN47" i="23" s="1"/>
  <c r="CN48" i="21"/>
  <c r="CN48" i="23" s="1"/>
  <c r="CN37" i="21"/>
  <c r="CN37" i="23" s="1"/>
  <c r="CN31" i="21"/>
  <c r="CN31" i="23" s="1"/>
  <c r="CN97" i="21"/>
  <c r="CN97" i="23" s="1"/>
  <c r="CN32" i="21"/>
  <c r="CN32" i="23" s="1"/>
  <c r="CN2" i="21"/>
  <c r="CN2" i="23" s="1"/>
  <c r="CN46" i="21"/>
  <c r="CN46" i="23" s="1"/>
  <c r="CN36" i="21"/>
  <c r="CN36" i="23" s="1"/>
  <c r="CN42" i="21"/>
  <c r="CN42" i="23" s="1"/>
  <c r="CN96" i="21"/>
  <c r="CN96" i="23" s="1"/>
  <c r="CN83" i="21"/>
  <c r="CN83" i="23" s="1"/>
  <c r="CN30" i="21"/>
  <c r="CN30" i="23" s="1"/>
  <c r="CN35" i="21"/>
  <c r="CN35" i="23" s="1"/>
  <c r="CN95" i="21"/>
  <c r="CN95" i="23" s="1"/>
  <c r="CN89" i="21"/>
  <c r="CN89" i="23" s="1"/>
  <c r="CN85" i="21"/>
  <c r="CN85" i="23" s="1"/>
  <c r="CN45" i="21"/>
  <c r="CN45" i="23" s="1"/>
  <c r="CN54" i="21"/>
  <c r="CN54" i="23" s="1"/>
  <c r="CN94" i="21"/>
  <c r="CN94" i="23" s="1"/>
  <c r="CO91" i="21"/>
  <c r="CO91" i="23" s="1"/>
  <c r="CO36" i="21"/>
  <c r="CO36" i="23" s="1"/>
  <c r="CO29" i="21"/>
  <c r="CO29" i="23" s="1"/>
  <c r="CO45" i="21"/>
  <c r="CO45" i="23" s="1"/>
  <c r="CO89" i="21"/>
  <c r="CO89" i="23" s="1"/>
  <c r="CO49" i="21"/>
  <c r="CO49" i="23" s="1"/>
  <c r="CO2" i="21"/>
  <c r="CO2" i="23" s="1"/>
  <c r="CO46" i="21"/>
  <c r="CO46" i="23" s="1"/>
  <c r="CO95" i="21"/>
  <c r="CO95" i="23" s="1"/>
  <c r="CO84" i="21"/>
  <c r="CO84" i="23" s="1"/>
  <c r="CO52" i="21"/>
  <c r="CO52" i="23" s="1"/>
  <c r="CO54" i="21"/>
  <c r="CO54" i="23" s="1"/>
  <c r="CO83" i="21"/>
  <c r="CO83" i="23" s="1"/>
  <c r="CO28" i="21"/>
  <c r="CO28" i="23" s="1"/>
  <c r="CO48" i="21"/>
  <c r="CO48" i="23" s="1"/>
  <c r="CO41" i="21"/>
  <c r="CO41" i="23" s="1"/>
  <c r="CO39" i="21"/>
  <c r="CO39" i="23" s="1"/>
  <c r="CO97" i="21"/>
  <c r="CO97" i="23" s="1"/>
  <c r="CO96" i="21"/>
  <c r="CO96" i="23" s="1"/>
  <c r="CO50" i="21"/>
  <c r="CO50" i="23" s="1"/>
  <c r="CO93" i="21"/>
  <c r="CO93" i="23" s="1"/>
  <c r="CO47" i="21"/>
  <c r="CO47" i="23" s="1"/>
  <c r="CO38" i="21"/>
  <c r="CO38" i="23" s="1"/>
  <c r="CO30" i="21"/>
  <c r="CO30" i="23" s="1"/>
  <c r="CO34" i="21"/>
  <c r="CO34" i="23" s="1"/>
  <c r="CO53" i="21"/>
  <c r="CO53" i="23" s="1"/>
  <c r="CO32" i="21"/>
  <c r="CO32" i="23" s="1"/>
  <c r="CO90" i="21"/>
  <c r="CO90" i="23" s="1"/>
  <c r="CO44" i="21"/>
  <c r="CO44" i="23" s="1"/>
  <c r="CO87" i="21"/>
  <c r="CO87" i="23" s="1"/>
  <c r="CO85" i="21"/>
  <c r="CO85" i="23" s="1"/>
  <c r="CO33" i="21"/>
  <c r="CO33" i="23" s="1"/>
  <c r="CO98" i="21"/>
  <c r="CO98" i="23" s="1"/>
  <c r="CO43" i="21"/>
  <c r="CO43" i="23" s="1"/>
  <c r="CO40" i="21"/>
  <c r="CO40" i="23" s="1"/>
  <c r="CO86" i="21"/>
  <c r="CO86" i="23" s="1"/>
  <c r="CO88" i="21"/>
  <c r="CO88" i="23" s="1"/>
  <c r="CO31" i="21"/>
  <c r="CO31" i="23" s="1"/>
  <c r="CO99" i="21"/>
  <c r="CO99" i="23" s="1"/>
  <c r="CO37" i="21"/>
  <c r="CO37" i="23" s="1"/>
  <c r="CO51" i="21"/>
  <c r="CO51" i="23" s="1"/>
  <c r="CO42" i="21"/>
  <c r="CO42" i="23" s="1"/>
  <c r="CO35" i="21"/>
  <c r="CO35" i="23" s="1"/>
  <c r="CO94" i="21"/>
  <c r="CO94" i="23" s="1"/>
  <c r="CO92" i="21"/>
  <c r="CO92" i="23" s="1"/>
  <c r="CP91" i="21"/>
  <c r="CP91" i="23" s="1"/>
  <c r="CP84" i="21"/>
  <c r="CP84" i="23" s="1"/>
  <c r="CP52" i="21"/>
  <c r="CP52" i="23" s="1"/>
  <c r="CP42" i="21"/>
  <c r="CP42" i="23" s="1"/>
  <c r="CP40" i="21"/>
  <c r="CP40" i="23" s="1"/>
  <c r="CP33" i="21"/>
  <c r="CP33" i="23" s="1"/>
  <c r="CP32" i="21"/>
  <c r="CP32" i="23" s="1"/>
  <c r="CP94" i="21"/>
  <c r="CP94" i="23" s="1"/>
  <c r="CP87" i="21"/>
  <c r="CP87" i="23" s="1"/>
  <c r="CP85" i="21"/>
  <c r="CP85" i="23" s="1"/>
  <c r="CP53" i="21"/>
  <c r="CP53" i="23" s="1"/>
  <c r="CP99" i="21"/>
  <c r="CP99" i="23" s="1"/>
  <c r="CP88" i="21"/>
  <c r="CP88" i="23" s="1"/>
  <c r="CP34" i="21"/>
  <c r="CP34" i="23" s="1"/>
  <c r="CP86" i="21"/>
  <c r="CP86" i="23" s="1"/>
  <c r="CP90" i="21"/>
  <c r="CP90" i="23" s="1"/>
  <c r="CP39" i="21"/>
  <c r="CP39" i="23" s="1"/>
  <c r="CP45" i="21"/>
  <c r="CP45" i="23" s="1"/>
  <c r="CP43" i="21"/>
  <c r="CP43" i="23" s="1"/>
  <c r="CP98" i="21"/>
  <c r="CP98" i="23" s="1"/>
  <c r="CP37" i="21"/>
  <c r="CP37" i="23" s="1"/>
  <c r="CP48" i="21"/>
  <c r="CP48" i="23" s="1"/>
  <c r="CP83" i="21"/>
  <c r="CP83" i="23" s="1"/>
  <c r="CP29" i="21"/>
  <c r="CP29" i="23" s="1"/>
  <c r="CP36" i="21"/>
  <c r="CP36" i="23" s="1"/>
  <c r="CP93" i="21"/>
  <c r="CP93" i="23" s="1"/>
  <c r="CP41" i="21"/>
  <c r="CP41" i="23" s="1"/>
  <c r="CP51" i="21"/>
  <c r="CP51" i="23" s="1"/>
  <c r="CP28" i="21"/>
  <c r="CP28" i="23" s="1"/>
  <c r="CP96" i="21"/>
  <c r="CP96" i="23" s="1"/>
  <c r="CP31" i="21"/>
  <c r="CP31" i="23" s="1"/>
  <c r="CP54" i="21"/>
  <c r="CP54" i="23" s="1"/>
  <c r="CP44" i="21"/>
  <c r="CP44" i="23" s="1"/>
  <c r="CP46" i="21"/>
  <c r="CP46" i="23" s="1"/>
  <c r="CP30" i="21"/>
  <c r="CP30" i="23" s="1"/>
  <c r="CP97" i="21"/>
  <c r="CP97" i="23" s="1"/>
  <c r="CP95" i="21"/>
  <c r="CP95" i="23" s="1"/>
  <c r="CP2" i="21"/>
  <c r="CP2" i="23" s="1"/>
  <c r="CP92" i="21"/>
  <c r="CP92" i="23" s="1"/>
  <c r="CP47" i="21"/>
  <c r="CP47" i="23" s="1"/>
  <c r="CP35" i="21"/>
  <c r="CP35" i="23" s="1"/>
  <c r="CP49" i="21"/>
  <c r="CP49" i="23" s="1"/>
  <c r="CP89" i="21"/>
  <c r="CP89" i="23" s="1"/>
  <c r="CP38" i="21"/>
  <c r="CP38" i="23" s="1"/>
  <c r="CP50" i="21"/>
  <c r="CP50" i="23" s="1"/>
  <c r="B38" i="21"/>
  <c r="B38" i="23" s="1"/>
  <c r="B88" i="21"/>
  <c r="B88" i="23" s="1"/>
  <c r="B37" i="21"/>
  <c r="B37" i="23" s="1"/>
  <c r="B94" i="21"/>
  <c r="B94" i="23" s="1"/>
  <c r="B55" i="21"/>
  <c r="B55" i="23" s="1"/>
  <c r="B42" i="21"/>
  <c r="B42" i="23" s="1"/>
  <c r="B36" i="21"/>
  <c r="B36" i="23" s="1"/>
  <c r="B43" i="21"/>
  <c r="B43" i="23" s="1"/>
  <c r="B93" i="21"/>
  <c r="B93" i="23" s="1"/>
  <c r="B85" i="21"/>
  <c r="B85" i="23" s="1"/>
  <c r="B52" i="21"/>
  <c r="B52" i="23" s="1"/>
  <c r="B98" i="21"/>
  <c r="B98" i="23" s="1"/>
  <c r="B51" i="21"/>
  <c r="B51" i="23" s="1"/>
  <c r="B29" i="21"/>
  <c r="B29" i="23" s="1"/>
  <c r="B35" i="21"/>
  <c r="B35" i="23" s="1"/>
  <c r="B48" i="21"/>
  <c r="B48" i="23" s="1"/>
  <c r="B86" i="21"/>
  <c r="B86" i="23" s="1"/>
  <c r="B34" i="21"/>
  <c r="B34" i="23" s="1"/>
  <c r="B95" i="21"/>
  <c r="B95" i="23" s="1"/>
  <c r="B99" i="21"/>
  <c r="B99" i="23" s="1"/>
  <c r="B44" i="21"/>
  <c r="B44" i="23" s="1"/>
  <c r="B41" i="21"/>
  <c r="B41" i="23" s="1"/>
  <c r="B87" i="21"/>
  <c r="B87" i="23" s="1"/>
  <c r="B33" i="21"/>
  <c r="B33" i="23" s="1"/>
  <c r="B45" i="21"/>
  <c r="B45" i="23" s="1"/>
  <c r="B32" i="21"/>
  <c r="B32" i="23" s="1"/>
  <c r="B96" i="21"/>
  <c r="B96" i="23" s="1"/>
  <c r="B92" i="21"/>
  <c r="B92" i="23" s="1"/>
  <c r="B40" i="21"/>
  <c r="B40" i="23" s="1"/>
  <c r="B39" i="21"/>
  <c r="B39" i="23" s="1"/>
  <c r="B47" i="21"/>
  <c r="B47" i="23" s="1"/>
  <c r="B91" i="21"/>
  <c r="B91" i="23" s="1"/>
  <c r="B89" i="21"/>
  <c r="B89" i="23" s="1"/>
  <c r="B46" i="21"/>
  <c r="B46" i="23" s="1"/>
  <c r="B31" i="21"/>
  <c r="B31" i="23" s="1"/>
  <c r="B30" i="21"/>
  <c r="B30" i="23" s="1"/>
  <c r="B90" i="21"/>
  <c r="B90" i="23" s="1"/>
  <c r="B50" i="21"/>
  <c r="B50" i="23" s="1"/>
  <c r="B49" i="21"/>
  <c r="B49" i="23" s="1"/>
  <c r="B54" i="21"/>
  <c r="B54" i="23" s="1"/>
  <c r="B53" i="21"/>
  <c r="B53" i="23" s="1"/>
  <c r="B97" i="21"/>
  <c r="B97" i="23" s="1"/>
  <c r="B84" i="21"/>
  <c r="B84" i="23" s="1"/>
  <c r="DJ104" i="20" l="1"/>
  <c r="DJ77" i="20"/>
  <c r="DJ79" i="20"/>
  <c r="DJ81" i="20"/>
  <c r="DJ109" i="20"/>
  <c r="DJ105" i="20"/>
  <c r="H109" i="27"/>
  <c r="H111" i="27" s="1"/>
  <c r="G109" i="27"/>
  <c r="G111" i="27" s="1"/>
  <c r="CV114" i="18"/>
  <c r="DI114" i="18"/>
  <c r="CV114" i="20"/>
  <c r="CW114" i="18"/>
  <c r="DI114" i="20"/>
  <c r="CT114" i="18"/>
  <c r="CR9" i="21"/>
  <c r="CR9" i="23" s="1"/>
  <c r="CR8" i="21"/>
  <c r="CR8" i="23" s="1"/>
  <c r="CS114" i="18"/>
  <c r="CS114" i="20"/>
  <c r="CW4" i="20"/>
  <c r="CU4" i="20"/>
  <c r="CU114" i="20" s="1"/>
  <c r="CU114" i="18"/>
  <c r="CR7" i="21"/>
  <c r="CR7" i="23" s="1"/>
  <c r="CR25" i="21"/>
  <c r="CR25" i="23" s="1"/>
  <c r="I19" i="28"/>
  <c r="I18" i="28"/>
  <c r="B102" i="26"/>
  <c r="C106" i="26" s="1"/>
  <c r="CR72" i="21"/>
  <c r="CR72" i="23" s="1"/>
  <c r="CR57" i="21"/>
  <c r="CR57" i="23" s="1"/>
  <c r="CS66" i="21"/>
  <c r="CS66" i="23" s="1"/>
  <c r="CR67" i="21"/>
  <c r="CR67" i="23" s="1"/>
  <c r="AJ114" i="20"/>
  <c r="AJ114" i="18"/>
  <c r="CR18" i="21"/>
  <c r="CR18" i="23" s="1"/>
  <c r="CS18" i="21"/>
  <c r="CS18" i="23" s="1"/>
  <c r="CR21" i="21"/>
  <c r="CR21" i="23" s="1"/>
  <c r="CR23" i="21"/>
  <c r="CR23" i="23" s="1"/>
  <c r="CR26" i="21"/>
  <c r="CR26" i="23" s="1"/>
  <c r="CR74" i="21"/>
  <c r="CR74" i="23" s="1"/>
  <c r="CR75" i="21"/>
  <c r="CR75" i="23" s="1"/>
  <c r="CR3" i="21"/>
  <c r="CR3" i="23" s="1"/>
  <c r="F9" i="15"/>
  <c r="C9" i="18"/>
  <c r="F13" i="15"/>
  <c r="C13" i="18"/>
  <c r="M9" i="28"/>
  <c r="C14" i="12" s="1"/>
  <c r="M16" i="28"/>
  <c r="C83" i="12" s="1"/>
  <c r="M14" i="28"/>
  <c r="C42" i="12" s="1"/>
  <c r="M4" i="28"/>
  <c r="C4" i="12" s="1"/>
  <c r="M5" i="28"/>
  <c r="C5" i="12" s="1"/>
  <c r="M6" i="28"/>
  <c r="C6" i="12" s="1"/>
  <c r="M17" i="28"/>
  <c r="C89" i="12" s="1"/>
  <c r="M15" i="28"/>
  <c r="C49" i="12" s="1"/>
  <c r="I10" i="28"/>
  <c r="I12" i="28"/>
  <c r="I11" i="28"/>
  <c r="I13" i="28"/>
  <c r="I3" i="28"/>
  <c r="D14" i="28"/>
  <c r="CR13" i="21"/>
  <c r="CR13" i="23" s="1"/>
  <c r="CR14" i="21"/>
  <c r="CR14" i="23" s="1"/>
  <c r="CR15" i="21"/>
  <c r="CR15" i="23" s="1"/>
  <c r="CR17" i="21"/>
  <c r="CR17" i="23" s="1"/>
  <c r="CR58" i="21"/>
  <c r="CR58" i="23" s="1"/>
  <c r="CR59" i="21"/>
  <c r="CR59" i="23" s="1"/>
  <c r="CR61" i="21"/>
  <c r="CR61" i="23" s="1"/>
  <c r="CR63" i="21"/>
  <c r="CR63" i="23" s="1"/>
  <c r="CR64" i="21"/>
  <c r="CR64" i="23" s="1"/>
  <c r="CR65" i="21"/>
  <c r="CR65" i="23" s="1"/>
  <c r="CR4" i="21"/>
  <c r="CR4" i="23" s="1"/>
  <c r="CR5" i="21"/>
  <c r="CR5" i="23" s="1"/>
  <c r="CR6" i="21"/>
  <c r="CR6" i="23" s="1"/>
  <c r="CR12" i="21"/>
  <c r="CR12" i="23" s="1"/>
  <c r="CR16" i="21"/>
  <c r="CR16" i="23" s="1"/>
  <c r="CR22" i="21"/>
  <c r="CR22" i="23" s="1"/>
  <c r="CR24" i="21"/>
  <c r="CR24" i="23" s="1"/>
  <c r="CR19" i="21"/>
  <c r="CR19" i="23" s="1"/>
  <c r="CR27" i="21"/>
  <c r="CR27" i="23" s="1"/>
  <c r="CR55" i="21"/>
  <c r="CR55" i="23" s="1"/>
  <c r="CR56" i="21"/>
  <c r="CR56" i="23" s="1"/>
  <c r="CR66" i="21"/>
  <c r="CR66" i="23" s="1"/>
  <c r="CR70" i="21"/>
  <c r="CR70" i="23" s="1"/>
  <c r="CR62" i="21"/>
  <c r="CR62" i="23" s="1"/>
  <c r="CR76" i="21"/>
  <c r="CR76" i="23" s="1"/>
  <c r="CR78" i="21"/>
  <c r="CR78" i="23" s="1"/>
  <c r="CR79" i="21"/>
  <c r="CR79" i="23" s="1"/>
  <c r="CR80" i="21"/>
  <c r="CR80" i="23" s="1"/>
  <c r="CR81" i="21"/>
  <c r="CR81" i="23" s="1"/>
  <c r="CR82" i="21"/>
  <c r="CR82" i="23" s="1"/>
  <c r="CR60" i="21"/>
  <c r="CR60" i="23" s="1"/>
  <c r="CR68" i="21"/>
  <c r="CR68" i="23" s="1"/>
  <c r="CR69" i="21"/>
  <c r="CR69" i="23" s="1"/>
  <c r="CR77" i="21"/>
  <c r="CR77" i="23" s="1"/>
  <c r="CR50" i="21"/>
  <c r="CR50" i="23" s="1"/>
  <c r="CR54" i="21"/>
  <c r="CR54" i="23" s="1"/>
  <c r="CR52" i="21"/>
  <c r="CR52" i="23" s="1"/>
  <c r="CR91" i="21"/>
  <c r="CR91" i="23" s="1"/>
  <c r="CR33" i="21"/>
  <c r="CR33" i="23" s="1"/>
  <c r="CR97" i="21"/>
  <c r="CR97" i="23" s="1"/>
  <c r="CR84" i="21"/>
  <c r="CR84" i="23" s="1"/>
  <c r="CR28" i="21"/>
  <c r="CR28" i="23" s="1"/>
  <c r="CR2" i="21"/>
  <c r="CR2" i="23" s="1"/>
  <c r="CR34" i="21"/>
  <c r="CR34" i="23" s="1"/>
  <c r="CR53" i="21"/>
  <c r="CR53" i="23" s="1"/>
  <c r="CR96" i="21"/>
  <c r="CR96" i="23" s="1"/>
  <c r="CR35" i="21"/>
  <c r="CR35" i="23" s="1"/>
  <c r="CR89" i="21"/>
  <c r="CR89" i="23" s="1"/>
  <c r="CR85" i="21"/>
  <c r="CR85" i="23" s="1"/>
  <c r="CR95" i="21"/>
  <c r="CR95" i="23" s="1"/>
  <c r="CR29" i="21"/>
  <c r="CR29" i="23" s="1"/>
  <c r="CR47" i="21"/>
  <c r="CR47" i="23" s="1"/>
  <c r="CR46" i="21"/>
  <c r="CR46" i="23" s="1"/>
  <c r="CR36" i="21"/>
  <c r="CR36" i="23" s="1"/>
  <c r="CR30" i="21"/>
  <c r="CR30" i="23" s="1"/>
  <c r="CR37" i="21"/>
  <c r="CR37" i="23" s="1"/>
  <c r="CR43" i="21"/>
  <c r="CR43" i="23" s="1"/>
  <c r="CR94" i="21"/>
  <c r="CR94" i="23" s="1"/>
  <c r="CR48" i="21"/>
  <c r="CR48" i="23" s="1"/>
  <c r="CR39" i="21"/>
  <c r="CR39" i="23" s="1"/>
  <c r="CR98" i="21"/>
  <c r="CR98" i="23" s="1"/>
  <c r="CR90" i="21"/>
  <c r="CR90" i="23" s="1"/>
  <c r="CR93" i="21"/>
  <c r="CR93" i="23" s="1"/>
  <c r="CR49" i="21"/>
  <c r="CR49" i="23" s="1"/>
  <c r="CR38" i="21"/>
  <c r="CR38" i="23" s="1"/>
  <c r="CR42" i="21"/>
  <c r="CR42" i="23" s="1"/>
  <c r="CR87" i="21"/>
  <c r="CR87" i="23" s="1"/>
  <c r="CR51" i="21"/>
  <c r="CR51" i="23" s="1"/>
  <c r="CR83" i="21"/>
  <c r="CR83" i="23" s="1"/>
  <c r="CR92" i="21"/>
  <c r="CR92" i="23" s="1"/>
  <c r="CR44" i="21"/>
  <c r="CR44" i="23" s="1"/>
  <c r="CR88" i="21"/>
  <c r="CR88" i="23" s="1"/>
  <c r="CR40" i="21"/>
  <c r="CR40" i="23" s="1"/>
  <c r="CR99" i="21"/>
  <c r="CR99" i="23" s="1"/>
  <c r="CR45" i="21"/>
  <c r="CR45" i="23" s="1"/>
  <c r="CR86" i="21"/>
  <c r="CR86" i="23" s="1"/>
  <c r="CR32" i="21"/>
  <c r="CR32" i="23" s="1"/>
  <c r="CR41" i="21"/>
  <c r="CR41" i="23" s="1"/>
  <c r="CR31" i="21"/>
  <c r="CR31" i="23" s="1"/>
  <c r="CS29" i="21"/>
  <c r="CS29" i="23" s="1"/>
  <c r="CS44" i="21"/>
  <c r="CS44" i="23" s="1"/>
  <c r="CS47" i="21"/>
  <c r="CS47" i="23" s="1"/>
  <c r="CS2" i="21"/>
  <c r="CS2" i="23" s="1"/>
  <c r="CS38" i="21"/>
  <c r="CS38" i="23" s="1"/>
  <c r="CS96" i="21"/>
  <c r="CS96" i="23" s="1"/>
  <c r="CS45" i="21"/>
  <c r="CS45" i="23" s="1"/>
  <c r="CR73" i="21"/>
  <c r="CR73" i="23" s="1"/>
  <c r="CR71" i="21"/>
  <c r="CR71" i="23" s="1"/>
  <c r="CR20" i="21"/>
  <c r="CR20" i="23" s="1"/>
  <c r="CR11" i="21"/>
  <c r="CR11" i="23" s="1"/>
  <c r="CR10" i="21"/>
  <c r="CR10" i="23" s="1"/>
  <c r="CS50" i="21" l="1"/>
  <c r="CS50" i="23" s="1"/>
  <c r="CS39" i="21"/>
  <c r="CS39" i="23" s="1"/>
  <c r="CS86" i="21"/>
  <c r="CS86" i="23" s="1"/>
  <c r="CS35" i="21"/>
  <c r="CS35" i="23" s="1"/>
  <c r="CS89" i="21"/>
  <c r="CS89" i="23" s="1"/>
  <c r="CS49" i="21"/>
  <c r="CS49" i="23" s="1"/>
  <c r="CS51" i="21"/>
  <c r="CS51" i="23" s="1"/>
  <c r="CS85" i="21"/>
  <c r="CS85" i="23" s="1"/>
  <c r="CS91" i="21"/>
  <c r="CS91" i="23" s="1"/>
  <c r="CS95" i="21"/>
  <c r="CS95" i="23" s="1"/>
  <c r="CS40" i="21"/>
  <c r="CS40" i="23" s="1"/>
  <c r="CS52" i="21"/>
  <c r="CS52" i="23" s="1"/>
  <c r="CS30" i="21"/>
  <c r="CS30" i="23" s="1"/>
  <c r="CS92" i="21"/>
  <c r="CS92" i="23" s="1"/>
  <c r="CS54" i="21"/>
  <c r="CS54" i="23" s="1"/>
  <c r="CS42" i="21"/>
  <c r="CS42" i="23" s="1"/>
  <c r="CS98" i="21"/>
  <c r="CS98" i="23" s="1"/>
  <c r="CS88" i="21"/>
  <c r="CS88" i="23" s="1"/>
  <c r="CT81" i="21"/>
  <c r="CT81" i="23" s="1"/>
  <c r="CQ73" i="21"/>
  <c r="CQ73" i="23" s="1"/>
  <c r="CQ75" i="21"/>
  <c r="CQ75" i="23" s="1"/>
  <c r="CT62" i="21"/>
  <c r="CT62" i="23" s="1"/>
  <c r="CT82" i="21"/>
  <c r="CT82" i="23" s="1"/>
  <c r="CT74" i="21"/>
  <c r="CT74" i="23" s="1"/>
  <c r="CS27" i="21"/>
  <c r="CS27" i="23" s="1"/>
  <c r="CS55" i="21"/>
  <c r="CS55" i="23" s="1"/>
  <c r="CT72" i="21"/>
  <c r="CT72" i="23" s="1"/>
  <c r="CT75" i="21"/>
  <c r="CT75" i="23" s="1"/>
  <c r="CQ25" i="21"/>
  <c r="CQ25" i="23" s="1"/>
  <c r="CQ76" i="21"/>
  <c r="CQ76" i="23" s="1"/>
  <c r="CT8" i="21"/>
  <c r="CT8" i="23" s="1"/>
  <c r="CT60" i="21"/>
  <c r="CT60" i="23" s="1"/>
  <c r="CT6" i="21"/>
  <c r="CT6" i="23" s="1"/>
  <c r="CT57" i="21"/>
  <c r="CT57" i="23" s="1"/>
  <c r="CT73" i="21"/>
  <c r="CT73" i="23" s="1"/>
  <c r="CT7" i="21"/>
  <c r="CT7" i="23" s="1"/>
  <c r="CT69" i="21"/>
  <c r="CT69" i="23" s="1"/>
  <c r="CT66" i="21"/>
  <c r="CT66" i="23" s="1"/>
  <c r="CQ5" i="21"/>
  <c r="CQ5" i="23" s="1"/>
  <c r="CQ8" i="21"/>
  <c r="CQ8" i="23" s="1"/>
  <c r="CQ18" i="21"/>
  <c r="CQ18" i="23" s="1"/>
  <c r="CT18" i="21"/>
  <c r="CT18" i="23" s="1"/>
  <c r="CT21" i="21"/>
  <c r="CT21" i="23" s="1"/>
  <c r="CT71" i="21"/>
  <c r="CT71" i="23" s="1"/>
  <c r="CT11" i="21"/>
  <c r="CT11" i="23" s="1"/>
  <c r="CT12" i="21"/>
  <c r="CT12" i="23" s="1"/>
  <c r="CT13" i="21"/>
  <c r="CT13" i="23" s="1"/>
  <c r="CT14" i="21"/>
  <c r="CT14" i="23" s="1"/>
  <c r="CQ15" i="21"/>
  <c r="CQ15" i="23" s="1"/>
  <c r="CT15" i="21"/>
  <c r="CT15" i="23" s="1"/>
  <c r="CT16" i="21"/>
  <c r="CT16" i="23" s="1"/>
  <c r="CQ17" i="21"/>
  <c r="CQ17" i="23" s="1"/>
  <c r="CT17" i="21"/>
  <c r="CT17" i="23" s="1"/>
  <c r="CQ56" i="21"/>
  <c r="CQ56" i="23" s="1"/>
  <c r="CT59" i="21"/>
  <c r="CT59" i="23" s="1"/>
  <c r="CQ60" i="21"/>
  <c r="CQ60" i="23" s="1"/>
  <c r="CT61" i="21"/>
  <c r="CT61" i="23" s="1"/>
  <c r="CT63" i="21"/>
  <c r="CT63" i="23" s="1"/>
  <c r="CT3" i="21"/>
  <c r="CT3" i="23" s="1"/>
  <c r="CQ7" i="21"/>
  <c r="CQ7" i="23" s="1"/>
  <c r="CQ65" i="21"/>
  <c r="CQ65" i="23" s="1"/>
  <c r="CT70" i="21"/>
  <c r="CT70" i="23" s="1"/>
  <c r="CT76" i="21"/>
  <c r="CT76" i="23" s="1"/>
  <c r="CT68" i="21"/>
  <c r="CT68" i="23" s="1"/>
  <c r="CQ82" i="21"/>
  <c r="CQ82" i="23" s="1"/>
  <c r="CQ62" i="21"/>
  <c r="CQ62" i="23" s="1"/>
  <c r="CQ68" i="21"/>
  <c r="CQ68" i="23" s="1"/>
  <c r="CT4" i="21"/>
  <c r="CT4" i="23" s="1"/>
  <c r="CT5" i="21"/>
  <c r="CT5" i="23" s="1"/>
  <c r="CT23" i="21"/>
  <c r="CT23" i="23" s="1"/>
  <c r="CT19" i="21"/>
  <c r="CT19" i="23" s="1"/>
  <c r="CT26" i="21"/>
  <c r="CT26" i="23" s="1"/>
  <c r="CT27" i="21"/>
  <c r="CT27" i="23" s="1"/>
  <c r="CT24" i="21"/>
  <c r="CT24" i="23" s="1"/>
  <c r="CT25" i="21"/>
  <c r="CT25" i="23" s="1"/>
  <c r="CQ55" i="21"/>
  <c r="CQ55" i="23" s="1"/>
  <c r="CT55" i="21"/>
  <c r="CT55" i="23" s="1"/>
  <c r="CT56" i="21"/>
  <c r="CT56" i="23" s="1"/>
  <c r="CQ58" i="21"/>
  <c r="CQ58" i="23" s="1"/>
  <c r="CT58" i="21"/>
  <c r="CT58" i="23" s="1"/>
  <c r="CQ59" i="21"/>
  <c r="CQ59" i="23" s="1"/>
  <c r="CQ61" i="21"/>
  <c r="CQ61" i="23" s="1"/>
  <c r="CQ63" i="21"/>
  <c r="CQ63" i="23" s="1"/>
  <c r="CQ64" i="21"/>
  <c r="CQ64" i="23" s="1"/>
  <c r="CT64" i="21"/>
  <c r="CT64" i="23" s="1"/>
  <c r="CQ67" i="21"/>
  <c r="CQ67" i="23" s="1"/>
  <c r="CQ69" i="21"/>
  <c r="CQ69" i="23" s="1"/>
  <c r="CT77" i="21"/>
  <c r="CT77" i="23" s="1"/>
  <c r="CQ78" i="21"/>
  <c r="CQ78" i="23" s="1"/>
  <c r="CT78" i="21"/>
  <c r="CT78" i="23" s="1"/>
  <c r="CQ79" i="21"/>
  <c r="CQ79" i="23" s="1"/>
  <c r="CT79" i="21"/>
  <c r="CT79" i="23" s="1"/>
  <c r="CQ80" i="21"/>
  <c r="CQ80" i="23" s="1"/>
  <c r="CT80" i="21"/>
  <c r="CT80" i="23" s="1"/>
  <c r="CQ81" i="21"/>
  <c r="CQ81" i="23" s="1"/>
  <c r="CQ85" i="21"/>
  <c r="CQ85" i="23" s="1"/>
  <c r="CQ90" i="21"/>
  <c r="CQ90" i="23" s="1"/>
  <c r="CQ99" i="21"/>
  <c r="CQ99" i="23" s="1"/>
  <c r="CQ88" i="21"/>
  <c r="CQ88" i="23" s="1"/>
  <c r="CQ49" i="21"/>
  <c r="CQ49" i="23" s="1"/>
  <c r="CQ87" i="21"/>
  <c r="CQ87" i="23" s="1"/>
  <c r="CQ50" i="21"/>
  <c r="CQ50" i="23" s="1"/>
  <c r="CQ94" i="21"/>
  <c r="CQ94" i="23" s="1"/>
  <c r="CQ96" i="21"/>
  <c r="CQ96" i="23" s="1"/>
  <c r="CQ91" i="21"/>
  <c r="CQ91" i="23" s="1"/>
  <c r="CQ51" i="21"/>
  <c r="CQ51" i="23" s="1"/>
  <c r="CQ89" i="21"/>
  <c r="CQ89" i="23" s="1"/>
  <c r="CS43" i="21"/>
  <c r="CS43" i="23" s="1"/>
  <c r="CS94" i="21"/>
  <c r="CS94" i="23" s="1"/>
  <c r="CS83" i="21"/>
  <c r="CS83" i="23" s="1"/>
  <c r="CS28" i="21"/>
  <c r="CS28" i="23" s="1"/>
  <c r="CS31" i="21"/>
  <c r="CS31" i="23" s="1"/>
  <c r="CS87" i="21"/>
  <c r="CS87" i="23" s="1"/>
  <c r="CS53" i="21"/>
  <c r="CS53" i="23" s="1"/>
  <c r="CS34" i="21"/>
  <c r="CS34" i="23" s="1"/>
  <c r="CS33" i="21"/>
  <c r="CS33" i="23" s="1"/>
  <c r="CS90" i="21"/>
  <c r="CS90" i="23" s="1"/>
  <c r="CS93" i="21"/>
  <c r="CS93" i="23" s="1"/>
  <c r="CT98" i="21"/>
  <c r="CT98" i="23" s="1"/>
  <c r="CT31" i="21"/>
  <c r="CT31" i="23" s="1"/>
  <c r="CT30" i="21"/>
  <c r="CT30" i="23" s="1"/>
  <c r="CT93" i="21"/>
  <c r="CT93" i="23" s="1"/>
  <c r="CT87" i="21"/>
  <c r="CT87" i="23" s="1"/>
  <c r="CT90" i="21"/>
  <c r="CT90" i="23" s="1"/>
  <c r="CT83" i="21"/>
  <c r="CT83" i="23" s="1"/>
  <c r="CT39" i="21"/>
  <c r="CT39" i="23" s="1"/>
  <c r="CT94" i="21"/>
  <c r="CT94" i="23" s="1"/>
  <c r="CT92" i="21"/>
  <c r="CT92" i="23" s="1"/>
  <c r="CT43" i="21"/>
  <c r="CT43" i="23" s="1"/>
  <c r="CT54" i="21"/>
  <c r="CT54" i="23" s="1"/>
  <c r="CT33" i="21"/>
  <c r="CT33" i="23" s="1"/>
  <c r="CT42" i="21"/>
  <c r="CT42" i="23" s="1"/>
  <c r="CT22" i="21"/>
  <c r="CT22" i="23" s="1"/>
  <c r="CT10" i="21"/>
  <c r="CT10" i="23" s="1"/>
  <c r="AN114" i="20"/>
  <c r="CT40" i="21"/>
  <c r="CT40" i="23" s="1"/>
  <c r="CT45" i="21"/>
  <c r="CT45" i="23" s="1"/>
  <c r="CT44" i="21"/>
  <c r="CT44" i="23" s="1"/>
  <c r="CT36" i="21"/>
  <c r="CT36" i="23" s="1"/>
  <c r="CT46" i="21"/>
  <c r="CT46" i="23" s="1"/>
  <c r="CT89" i="21"/>
  <c r="CT89" i="23" s="1"/>
  <c r="CT91" i="21"/>
  <c r="CT91" i="23" s="1"/>
  <c r="CT95" i="21"/>
  <c r="CT95" i="23" s="1"/>
  <c r="CT85" i="21"/>
  <c r="CT85" i="23" s="1"/>
  <c r="CT88" i="21"/>
  <c r="CT88" i="23" s="1"/>
  <c r="CT99" i="21"/>
  <c r="CT99" i="23" s="1"/>
  <c r="CT86" i="21"/>
  <c r="CT86" i="23" s="1"/>
  <c r="CT38" i="21"/>
  <c r="CT38" i="23" s="1"/>
  <c r="CT52" i="21"/>
  <c r="CT52" i="23" s="1"/>
  <c r="CT35" i="21"/>
  <c r="CT35" i="23" s="1"/>
  <c r="CT47" i="21"/>
  <c r="CT47" i="23" s="1"/>
  <c r="CT50" i="21"/>
  <c r="CT50" i="23" s="1"/>
  <c r="CT32" i="21"/>
  <c r="CT32" i="23" s="1"/>
  <c r="CT96" i="21"/>
  <c r="CT96" i="23" s="1"/>
  <c r="CT34" i="21"/>
  <c r="CT34" i="23" s="1"/>
  <c r="CT53" i="21"/>
  <c r="CT53" i="23" s="1"/>
  <c r="CT41" i="21"/>
  <c r="CT41" i="23" s="1"/>
  <c r="CT37" i="21"/>
  <c r="CT37" i="23" s="1"/>
  <c r="CT2" i="21"/>
  <c r="CT2" i="23" s="1"/>
  <c r="CT28" i="21"/>
  <c r="CT28" i="23" s="1"/>
  <c r="CT48" i="21"/>
  <c r="CT48" i="23" s="1"/>
  <c r="CT84" i="21"/>
  <c r="CT84" i="23" s="1"/>
  <c r="CT29" i="21"/>
  <c r="CT29" i="23" s="1"/>
  <c r="CT97" i="21"/>
  <c r="CT97" i="23" s="1"/>
  <c r="CT49" i="21"/>
  <c r="CT49" i="23" s="1"/>
  <c r="CT51" i="21"/>
  <c r="CT51" i="23" s="1"/>
  <c r="CT65" i="21"/>
  <c r="CT65" i="23" s="1"/>
  <c r="CT20" i="21"/>
  <c r="CT20" i="23" s="1"/>
  <c r="CT9" i="21"/>
  <c r="CT9" i="23" s="1"/>
  <c r="CT67" i="21"/>
  <c r="CT67" i="23" s="1"/>
  <c r="CQ21" i="21"/>
  <c r="CQ21" i="23" s="1"/>
  <c r="CQ22" i="21"/>
  <c r="CQ22" i="23" s="1"/>
  <c r="CQ57" i="21"/>
  <c r="CQ57" i="23" s="1"/>
  <c r="CQ13" i="21"/>
  <c r="CQ13" i="23" s="1"/>
  <c r="CQ14" i="21"/>
  <c r="CQ14" i="23" s="1"/>
  <c r="CQ16" i="21"/>
  <c r="CQ16" i="23" s="1"/>
  <c r="CQ27" i="21"/>
  <c r="CQ27" i="23" s="1"/>
  <c r="CQ19" i="21"/>
  <c r="CQ19" i="23" s="1"/>
  <c r="CQ24" i="21"/>
  <c r="CQ24" i="23" s="1"/>
  <c r="CQ70" i="21"/>
  <c r="CQ70" i="23" s="1"/>
  <c r="CQ71" i="21"/>
  <c r="CQ71" i="23" s="1"/>
  <c r="CQ23" i="21"/>
  <c r="CQ23" i="23" s="1"/>
  <c r="CQ26" i="21"/>
  <c r="CQ26" i="23" s="1"/>
  <c r="CQ93" i="21"/>
  <c r="CQ93" i="23" s="1"/>
  <c r="CQ38" i="21"/>
  <c r="CQ38" i="23" s="1"/>
  <c r="CQ98" i="21"/>
  <c r="CQ98" i="23" s="1"/>
  <c r="CQ86" i="21"/>
  <c r="CQ86" i="23" s="1"/>
  <c r="CQ36" i="21"/>
  <c r="CQ36" i="23" s="1"/>
  <c r="CQ40" i="21"/>
  <c r="CQ40" i="23" s="1"/>
  <c r="CQ84" i="21"/>
  <c r="CQ84" i="23" s="1"/>
  <c r="CQ43" i="21"/>
  <c r="CQ43" i="23" s="1"/>
  <c r="CQ54" i="21"/>
  <c r="CQ54" i="23" s="1"/>
  <c r="CQ35" i="21"/>
  <c r="CQ35" i="23" s="1"/>
  <c r="CQ31" i="21"/>
  <c r="CQ31" i="23" s="1"/>
  <c r="CQ66" i="21"/>
  <c r="CQ66" i="23" s="1"/>
  <c r="CQ10" i="21"/>
  <c r="CQ10" i="23" s="1"/>
  <c r="CQ20" i="21"/>
  <c r="CQ20" i="23" s="1"/>
  <c r="CS75" i="21"/>
  <c r="CS75" i="23" s="1"/>
  <c r="CQ6" i="21"/>
  <c r="CQ6" i="23" s="1"/>
  <c r="CQ72" i="21"/>
  <c r="CQ72" i="23" s="1"/>
  <c r="CS73" i="21"/>
  <c r="CS73" i="23" s="1"/>
  <c r="CQ74" i="21"/>
  <c r="CQ74" i="23" s="1"/>
  <c r="CQ77" i="21"/>
  <c r="CQ77" i="23" s="1"/>
  <c r="CQ4" i="21"/>
  <c r="CQ4" i="23" s="1"/>
  <c r="CQ3" i="21"/>
  <c r="CQ3" i="23" s="1"/>
  <c r="CQ9" i="21"/>
  <c r="CQ9" i="23" s="1"/>
  <c r="CQ11" i="21"/>
  <c r="CQ11" i="23" s="1"/>
  <c r="CQ12" i="21"/>
  <c r="CQ12" i="23" s="1"/>
  <c r="CS12" i="21"/>
  <c r="CS12" i="23" s="1"/>
  <c r="CS13" i="21"/>
  <c r="CS13" i="23" s="1"/>
  <c r="CS14" i="21"/>
  <c r="CS14" i="23" s="1"/>
  <c r="CS25" i="21"/>
  <c r="CS25" i="23" s="1"/>
  <c r="CS15" i="21"/>
  <c r="CS15" i="23" s="1"/>
  <c r="CQ92" i="21"/>
  <c r="CQ92" i="23" s="1"/>
  <c r="CQ41" i="21"/>
  <c r="CQ41" i="23" s="1"/>
  <c r="CQ46" i="21"/>
  <c r="CQ46" i="23" s="1"/>
  <c r="CQ97" i="21"/>
  <c r="CQ97" i="23" s="1"/>
  <c r="CQ45" i="21"/>
  <c r="CQ45" i="23" s="1"/>
  <c r="CQ52" i="21"/>
  <c r="CQ52" i="23" s="1"/>
  <c r="CQ42" i="21"/>
  <c r="CQ42" i="23" s="1"/>
  <c r="CQ39" i="21"/>
  <c r="CQ39" i="23" s="1"/>
  <c r="CQ95" i="21"/>
  <c r="CQ95" i="23" s="1"/>
  <c r="CQ32" i="21"/>
  <c r="CQ32" i="23" s="1"/>
  <c r="CQ37" i="21"/>
  <c r="CQ37" i="23" s="1"/>
  <c r="CQ47" i="21"/>
  <c r="CQ47" i="23" s="1"/>
  <c r="CQ53" i="21"/>
  <c r="CQ53" i="23" s="1"/>
  <c r="CQ48" i="21"/>
  <c r="CQ48" i="23" s="1"/>
  <c r="CQ2" i="21"/>
  <c r="CQ2" i="23" s="1"/>
  <c r="CQ28" i="21"/>
  <c r="CQ28" i="23" s="1"/>
  <c r="CQ30" i="21"/>
  <c r="CQ30" i="23" s="1"/>
  <c r="CQ33" i="21"/>
  <c r="CQ33" i="23" s="1"/>
  <c r="CQ44" i="21"/>
  <c r="CQ44" i="23" s="1"/>
  <c r="CQ29" i="21"/>
  <c r="CQ29" i="23" s="1"/>
  <c r="CQ34" i="21"/>
  <c r="CQ34" i="23" s="1"/>
  <c r="CQ83" i="21"/>
  <c r="CQ83" i="23" s="1"/>
  <c r="CS17" i="21"/>
  <c r="CS17" i="23" s="1"/>
  <c r="CS56" i="21"/>
  <c r="CS56" i="23" s="1"/>
  <c r="CS58" i="21"/>
  <c r="CS58" i="23" s="1"/>
  <c r="CS60" i="21"/>
  <c r="CS60" i="23" s="1"/>
  <c r="CS6" i="21"/>
  <c r="CS6" i="23" s="1"/>
  <c r="CS8" i="21"/>
  <c r="CS8" i="23" s="1"/>
  <c r="CS5" i="21"/>
  <c r="CS5" i="23" s="1"/>
  <c r="CS3" i="21"/>
  <c r="CS3" i="23" s="1"/>
  <c r="CS4" i="21"/>
  <c r="CS4" i="23" s="1"/>
  <c r="CW114" i="20"/>
  <c r="CS67" i="21"/>
  <c r="CS67" i="23" s="1"/>
  <c r="CS68" i="21"/>
  <c r="CS68" i="23" s="1"/>
  <c r="CS69" i="21"/>
  <c r="CS69" i="23" s="1"/>
  <c r="CS7" i="21"/>
  <c r="CS7" i="23" s="1"/>
  <c r="CS16" i="21"/>
  <c r="CS16" i="23" s="1"/>
  <c r="CS21" i="21"/>
  <c r="CS21" i="23" s="1"/>
  <c r="CS22" i="21"/>
  <c r="CS22" i="23" s="1"/>
  <c r="CS24" i="21"/>
  <c r="CS24" i="23" s="1"/>
  <c r="CS19" i="21"/>
  <c r="CS19" i="23" s="1"/>
  <c r="CS23" i="21"/>
  <c r="CS23" i="23" s="1"/>
  <c r="CS57" i="21"/>
  <c r="CS57" i="23" s="1"/>
  <c r="CS59" i="21"/>
  <c r="CS59" i="23" s="1"/>
  <c r="CS65" i="21"/>
  <c r="CS65" i="23" s="1"/>
  <c r="CS76" i="21"/>
  <c r="CS76" i="23" s="1"/>
  <c r="CS77" i="21"/>
  <c r="CS77" i="23" s="1"/>
  <c r="CS78" i="21"/>
  <c r="CS78" i="23" s="1"/>
  <c r="CS79" i="21"/>
  <c r="CS79" i="23" s="1"/>
  <c r="CS80" i="21"/>
  <c r="CS80" i="23" s="1"/>
  <c r="CS81" i="21"/>
  <c r="CS81" i="23" s="1"/>
  <c r="CS82" i="21"/>
  <c r="CS82" i="23" s="1"/>
  <c r="CS61" i="21"/>
  <c r="CS61" i="23" s="1"/>
  <c r="CS62" i="21"/>
  <c r="CS62" i="23" s="1"/>
  <c r="CS63" i="21"/>
  <c r="CS63" i="23" s="1"/>
  <c r="CS64" i="21"/>
  <c r="CS64" i="23" s="1"/>
  <c r="CS70" i="21"/>
  <c r="CS70" i="23" s="1"/>
  <c r="CS72" i="21"/>
  <c r="CS72" i="23" s="1"/>
  <c r="CS99" i="21"/>
  <c r="CS99" i="23" s="1"/>
  <c r="CS41" i="21"/>
  <c r="CS41" i="23" s="1"/>
  <c r="CS97" i="21"/>
  <c r="CS97" i="23" s="1"/>
  <c r="CS84" i="21"/>
  <c r="CS84" i="23" s="1"/>
  <c r="CS36" i="21"/>
  <c r="CS36" i="23" s="1"/>
  <c r="CS32" i="21"/>
  <c r="CS32" i="23" s="1"/>
  <c r="CS46" i="21"/>
  <c r="CS46" i="23" s="1"/>
  <c r="CS48" i="21"/>
  <c r="CS48" i="23" s="1"/>
  <c r="CS37" i="21"/>
  <c r="CS37" i="23" s="1"/>
  <c r="CS74" i="21"/>
  <c r="CS74" i="23" s="1"/>
  <c r="CS71" i="21"/>
  <c r="CS71" i="23" s="1"/>
  <c r="CS20" i="21"/>
  <c r="CS20" i="23" s="1"/>
  <c r="CS11" i="21"/>
  <c r="CS11" i="23" s="1"/>
  <c r="CS10" i="21"/>
  <c r="CS10" i="23" s="1"/>
  <c r="CS9" i="21"/>
  <c r="CS9" i="23" s="1"/>
  <c r="CS26" i="21"/>
  <c r="CS26" i="23" s="1"/>
  <c r="AJ22" i="21"/>
  <c r="AJ22" i="23" s="1"/>
  <c r="AJ18" i="21"/>
  <c r="AJ18" i="23" s="1"/>
  <c r="AJ16" i="21"/>
  <c r="AJ16" i="23" s="1"/>
  <c r="AJ15" i="21"/>
  <c r="AJ15" i="23" s="1"/>
  <c r="AJ23" i="21"/>
  <c r="AJ23" i="23" s="1"/>
  <c r="AJ24" i="21"/>
  <c r="AJ24" i="23" s="1"/>
  <c r="AJ61" i="21"/>
  <c r="AJ61" i="23" s="1"/>
  <c r="M18" i="28"/>
  <c r="C90" i="12" s="1"/>
  <c r="M19" i="28"/>
  <c r="C91" i="12" s="1"/>
  <c r="AJ14" i="21"/>
  <c r="AJ14" i="23" s="1"/>
  <c r="AJ62" i="21"/>
  <c r="AJ62" i="23" s="1"/>
  <c r="AJ67" i="21"/>
  <c r="AJ67" i="23" s="1"/>
  <c r="AJ72" i="21"/>
  <c r="AJ72" i="23" s="1"/>
  <c r="AJ3" i="21"/>
  <c r="AJ3" i="23" s="1"/>
  <c r="AJ80" i="21"/>
  <c r="AJ80" i="23" s="1"/>
  <c r="AJ81" i="21"/>
  <c r="AJ81" i="23" s="1"/>
  <c r="AJ82" i="21"/>
  <c r="AJ82" i="23" s="1"/>
  <c r="AJ83" i="21"/>
  <c r="AJ83" i="23" s="1"/>
  <c r="AJ69" i="21"/>
  <c r="AJ69" i="23" s="1"/>
  <c r="AJ70" i="21"/>
  <c r="AJ70" i="23" s="1"/>
  <c r="AJ77" i="21"/>
  <c r="AJ77" i="23" s="1"/>
  <c r="AJ34" i="21"/>
  <c r="AJ34" i="23" s="1"/>
  <c r="AJ96" i="21"/>
  <c r="AJ96" i="23" s="1"/>
  <c r="AJ41" i="21"/>
  <c r="AJ41" i="23" s="1"/>
  <c r="AJ94" i="21"/>
  <c r="AJ94" i="23" s="1"/>
  <c r="AJ68" i="21"/>
  <c r="AJ68" i="23" s="1"/>
  <c r="AJ66" i="21"/>
  <c r="AJ66" i="23" s="1"/>
  <c r="AJ10" i="21"/>
  <c r="AJ10" i="23" s="1"/>
  <c r="AJ8" i="21"/>
  <c r="AJ8" i="23" s="1"/>
  <c r="AJ26" i="21"/>
  <c r="AJ26" i="23" s="1"/>
  <c r="AJ5" i="21"/>
  <c r="AJ5" i="23" s="1"/>
  <c r="AJ4" i="21"/>
  <c r="AJ4" i="23" s="1"/>
  <c r="AJ57" i="21"/>
  <c r="AJ57" i="23" s="1"/>
  <c r="AJ63" i="21"/>
  <c r="AJ63" i="23" s="1"/>
  <c r="AJ20" i="21"/>
  <c r="AJ20" i="23" s="1"/>
  <c r="AJ64" i="21"/>
  <c r="AJ64" i="23" s="1"/>
  <c r="AJ7" i="21"/>
  <c r="AJ7" i="23" s="1"/>
  <c r="AJ76" i="21"/>
  <c r="AJ76" i="23" s="1"/>
  <c r="AJ75" i="21"/>
  <c r="AJ75" i="23" s="1"/>
  <c r="AJ56" i="21"/>
  <c r="AJ56" i="23" s="1"/>
  <c r="AJ65" i="21"/>
  <c r="AJ65" i="23" s="1"/>
  <c r="AJ71" i="21"/>
  <c r="AJ71" i="23" s="1"/>
  <c r="AJ9" i="21"/>
  <c r="AJ9" i="23" s="1"/>
  <c r="AJ21" i="21"/>
  <c r="AJ21" i="23" s="1"/>
  <c r="AJ11" i="21"/>
  <c r="AJ11" i="23" s="1"/>
  <c r="AJ73" i="21"/>
  <c r="AJ73" i="23" s="1"/>
  <c r="AJ12" i="21"/>
  <c r="AJ12" i="23" s="1"/>
  <c r="AJ27" i="21"/>
  <c r="AJ27" i="23" s="1"/>
  <c r="AJ49" i="21"/>
  <c r="AJ49" i="23" s="1"/>
  <c r="AJ84" i="21"/>
  <c r="AJ84" i="23" s="1"/>
  <c r="AJ99" i="21"/>
  <c r="AJ99" i="23" s="1"/>
  <c r="AJ88" i="21"/>
  <c r="AJ88" i="23" s="1"/>
  <c r="AJ36" i="21"/>
  <c r="AJ36" i="23" s="1"/>
  <c r="AJ93" i="21"/>
  <c r="AJ93" i="23" s="1"/>
  <c r="AJ92" i="21"/>
  <c r="AJ92" i="23" s="1"/>
  <c r="AJ46" i="21"/>
  <c r="AJ46" i="23" s="1"/>
  <c r="AJ52" i="21"/>
  <c r="AJ52" i="23" s="1"/>
  <c r="AJ13" i="21"/>
  <c r="AJ13" i="23" s="1"/>
  <c r="AJ59" i="21"/>
  <c r="AJ59" i="23" s="1"/>
  <c r="AJ60" i="21"/>
  <c r="AJ60" i="23" s="1"/>
  <c r="AJ19" i="21"/>
  <c r="AJ19" i="23" s="1"/>
  <c r="AJ54" i="21"/>
  <c r="AJ54" i="23" s="1"/>
  <c r="AJ28" i="21"/>
  <c r="AJ28" i="23" s="1"/>
  <c r="AJ50" i="21"/>
  <c r="AJ50" i="23" s="1"/>
  <c r="AJ38" i="21"/>
  <c r="AJ38" i="23" s="1"/>
  <c r="AJ86" i="21"/>
  <c r="AJ86" i="23" s="1"/>
  <c r="AJ97" i="21"/>
  <c r="AJ97" i="23" s="1"/>
  <c r="AJ85" i="21"/>
  <c r="AJ85" i="23" s="1"/>
  <c r="AJ40" i="21"/>
  <c r="AJ40" i="23" s="1"/>
  <c r="AJ87" i="21"/>
  <c r="AJ87" i="23" s="1"/>
  <c r="AJ29" i="21"/>
  <c r="AJ29" i="23" s="1"/>
  <c r="AJ32" i="21"/>
  <c r="AJ32" i="23" s="1"/>
  <c r="AJ58" i="21"/>
  <c r="AJ58" i="23" s="1"/>
  <c r="AJ79" i="21"/>
  <c r="AJ79" i="23" s="1"/>
  <c r="AJ74" i="21"/>
  <c r="AJ74" i="23" s="1"/>
  <c r="AJ43" i="21"/>
  <c r="AJ43" i="23" s="1"/>
  <c r="AJ39" i="21"/>
  <c r="AJ39" i="23" s="1"/>
  <c r="AJ2" i="21"/>
  <c r="AJ2" i="23" s="1"/>
  <c r="AJ90" i="21"/>
  <c r="AJ90" i="23" s="1"/>
  <c r="AJ35" i="21"/>
  <c r="AJ35" i="23" s="1"/>
  <c r="AJ42" i="21"/>
  <c r="AJ42" i="23" s="1"/>
  <c r="AJ51" i="21"/>
  <c r="AJ51" i="23" s="1"/>
  <c r="AJ89" i="21"/>
  <c r="AJ89" i="23" s="1"/>
  <c r="AJ98" i="21"/>
  <c r="AJ98" i="23" s="1"/>
  <c r="AJ31" i="21"/>
  <c r="AJ31" i="23" s="1"/>
  <c r="AJ6" i="21"/>
  <c r="AJ6" i="23" s="1"/>
  <c r="AJ17" i="21"/>
  <c r="AJ17" i="23" s="1"/>
  <c r="AJ25" i="21"/>
  <c r="AJ25" i="23" s="1"/>
  <c r="AJ55" i="21"/>
  <c r="AJ55" i="23" s="1"/>
  <c r="AJ78" i="21"/>
  <c r="AJ78" i="23" s="1"/>
  <c r="AJ95" i="21"/>
  <c r="AJ95" i="23" s="1"/>
  <c r="AJ37" i="21"/>
  <c r="AJ37" i="23" s="1"/>
  <c r="AJ47" i="21"/>
  <c r="AJ47" i="23" s="1"/>
  <c r="AJ30" i="21"/>
  <c r="AJ30" i="23" s="1"/>
  <c r="AJ33" i="21"/>
  <c r="AJ33" i="23" s="1"/>
  <c r="AJ45" i="21"/>
  <c r="AJ45" i="23" s="1"/>
  <c r="AJ53" i="21"/>
  <c r="AJ53" i="23" s="1"/>
  <c r="AJ91" i="21"/>
  <c r="AJ91" i="23" s="1"/>
  <c r="AJ44" i="21"/>
  <c r="AJ44" i="23" s="1"/>
  <c r="AJ48" i="21"/>
  <c r="AJ48" i="23" s="1"/>
  <c r="H9" i="15"/>
  <c r="E9" i="20" s="1"/>
  <c r="G9" i="15"/>
  <c r="D9" i="20" s="1"/>
  <c r="C9" i="20"/>
  <c r="H13" i="15"/>
  <c r="E13" i="20" s="1"/>
  <c r="G13" i="15"/>
  <c r="D13" i="20" s="1"/>
  <c r="C13" i="20"/>
  <c r="F14" i="15"/>
  <c r="C14" i="18"/>
  <c r="F83" i="15"/>
  <c r="C83" i="18"/>
  <c r="C83" i="20" s="1"/>
  <c r="F42" i="15"/>
  <c r="C42" i="18"/>
  <c r="C6" i="18"/>
  <c r="F6" i="15"/>
  <c r="F89" i="15"/>
  <c r="C89" i="18"/>
  <c r="M10" i="28"/>
  <c r="C24" i="12" s="1"/>
  <c r="M12" i="28"/>
  <c r="C36" i="12" s="1"/>
  <c r="M11" i="28"/>
  <c r="C25" i="12" s="1"/>
  <c r="M13" i="28"/>
  <c r="C39" i="12" s="1"/>
  <c r="M3" i="28"/>
  <c r="I20" i="28"/>
  <c r="DJ13" i="12"/>
  <c r="DJ9" i="12"/>
  <c r="AN7" i="21" l="1"/>
  <c r="AN7" i="23" s="1"/>
  <c r="AN9" i="21"/>
  <c r="AN9" i="23" s="1"/>
  <c r="AN20" i="21"/>
  <c r="AN20" i="23" s="1"/>
  <c r="AN21" i="21"/>
  <c r="AN21" i="23" s="1"/>
  <c r="AN23" i="21"/>
  <c r="AN23" i="23" s="1"/>
  <c r="AN71" i="21"/>
  <c r="AN71" i="23" s="1"/>
  <c r="AN73" i="21"/>
  <c r="AN73" i="23" s="1"/>
  <c r="AN76" i="21"/>
  <c r="AN76" i="23" s="1"/>
  <c r="AN67" i="21"/>
  <c r="AN67" i="23" s="1"/>
  <c r="AN74" i="21"/>
  <c r="AN74" i="23" s="1"/>
  <c r="AN70" i="21"/>
  <c r="AN70" i="23" s="1"/>
  <c r="AN19" i="21"/>
  <c r="AN19" i="23" s="1"/>
  <c r="AN18" i="21"/>
  <c r="AN18" i="23" s="1"/>
  <c r="AN25" i="21"/>
  <c r="AN25" i="23" s="1"/>
  <c r="AN86" i="21"/>
  <c r="AN86" i="23" s="1"/>
  <c r="AN28" i="21"/>
  <c r="AN28" i="23" s="1"/>
  <c r="AN44" i="21"/>
  <c r="AN44" i="23" s="1"/>
  <c r="AN92" i="21"/>
  <c r="AN92" i="23" s="1"/>
  <c r="AN95" i="21"/>
  <c r="AN95" i="23" s="1"/>
  <c r="AN41" i="21"/>
  <c r="AN41" i="23" s="1"/>
  <c r="AN32" i="21"/>
  <c r="AN32" i="23" s="1"/>
  <c r="AN89" i="21"/>
  <c r="AN89" i="23" s="1"/>
  <c r="AN35" i="21"/>
  <c r="AN35" i="23" s="1"/>
  <c r="AN87" i="21"/>
  <c r="AN87" i="23" s="1"/>
  <c r="AN91" i="21"/>
  <c r="AN91" i="23" s="1"/>
  <c r="AN49" i="21"/>
  <c r="AN49" i="23" s="1"/>
  <c r="AN43" i="21"/>
  <c r="AN43" i="23" s="1"/>
  <c r="AN39" i="21"/>
  <c r="AN39" i="23" s="1"/>
  <c r="AN96" i="21"/>
  <c r="AN96" i="23" s="1"/>
  <c r="AN98" i="21"/>
  <c r="AN98" i="23" s="1"/>
  <c r="AN52" i="21"/>
  <c r="AN52" i="23" s="1"/>
  <c r="AN42" i="21"/>
  <c r="AN42" i="23" s="1"/>
  <c r="AN85" i="21"/>
  <c r="AN85" i="23" s="1"/>
  <c r="AN31" i="21"/>
  <c r="AN31" i="23" s="1"/>
  <c r="AN26" i="21"/>
  <c r="AN26" i="23" s="1"/>
  <c r="AN22" i="21"/>
  <c r="AN22" i="23" s="1"/>
  <c r="AN37" i="21"/>
  <c r="AN37" i="23" s="1"/>
  <c r="AN46" i="21"/>
  <c r="AN46" i="23" s="1"/>
  <c r="AN84" i="21"/>
  <c r="AN84" i="23" s="1"/>
  <c r="AN99" i="21"/>
  <c r="AN99" i="23" s="1"/>
  <c r="AN34" i="21"/>
  <c r="AN34" i="23" s="1"/>
  <c r="AN33" i="21"/>
  <c r="AN33" i="23" s="1"/>
  <c r="AN48" i="21"/>
  <c r="AN48" i="23" s="1"/>
  <c r="AN50" i="21"/>
  <c r="AN50" i="23" s="1"/>
  <c r="AN51" i="21"/>
  <c r="AN51" i="23" s="1"/>
  <c r="AN30" i="21"/>
  <c r="AN30" i="23" s="1"/>
  <c r="AN40" i="21"/>
  <c r="AN40" i="23" s="1"/>
  <c r="AN53" i="21"/>
  <c r="AN53" i="23" s="1"/>
  <c r="AN38" i="21"/>
  <c r="AN38" i="23" s="1"/>
  <c r="AN94" i="21"/>
  <c r="AN94" i="23" s="1"/>
  <c r="AN2" i="21"/>
  <c r="AN2" i="23" s="1"/>
  <c r="AN88" i="21"/>
  <c r="AN88" i="23" s="1"/>
  <c r="AN54" i="21"/>
  <c r="AN54" i="23" s="1"/>
  <c r="AN36" i="21"/>
  <c r="AN36" i="23" s="1"/>
  <c r="AN90" i="21"/>
  <c r="AN90" i="23" s="1"/>
  <c r="AN45" i="21"/>
  <c r="AN45" i="23" s="1"/>
  <c r="AN29" i="21"/>
  <c r="AN29" i="23" s="1"/>
  <c r="AN97" i="21"/>
  <c r="AN97" i="23" s="1"/>
  <c r="AN47" i="21"/>
  <c r="AN47" i="23" s="1"/>
  <c r="AN93" i="21"/>
  <c r="AN93" i="23" s="1"/>
  <c r="AN83" i="21"/>
  <c r="AN83" i="23" s="1"/>
  <c r="AN82" i="21"/>
  <c r="AN82" i="23" s="1"/>
  <c r="AN81" i="21"/>
  <c r="AN81" i="23" s="1"/>
  <c r="AN80" i="21"/>
  <c r="AN80" i="23" s="1"/>
  <c r="AN79" i="21"/>
  <c r="AN79" i="23" s="1"/>
  <c r="AN78" i="21"/>
  <c r="AN78" i="23" s="1"/>
  <c r="AN63" i="21"/>
  <c r="AN63" i="23" s="1"/>
  <c r="AN62" i="21"/>
  <c r="AN62" i="23" s="1"/>
  <c r="AN60" i="21"/>
  <c r="AN60" i="23" s="1"/>
  <c r="AN59" i="21"/>
  <c r="AN59" i="23" s="1"/>
  <c r="AN57" i="21"/>
  <c r="AN57" i="23" s="1"/>
  <c r="AN27" i="21"/>
  <c r="AN27" i="23" s="1"/>
  <c r="AN24" i="21"/>
  <c r="AN24" i="23" s="1"/>
  <c r="AN16" i="21"/>
  <c r="AN16" i="23" s="1"/>
  <c r="AN15" i="21"/>
  <c r="AN15" i="23" s="1"/>
  <c r="AN6" i="21"/>
  <c r="AN6" i="23" s="1"/>
  <c r="AN5" i="21"/>
  <c r="AN5" i="23" s="1"/>
  <c r="AN77" i="21"/>
  <c r="AN77" i="23" s="1"/>
  <c r="AN75" i="21"/>
  <c r="AN75" i="23" s="1"/>
  <c r="AN72" i="21"/>
  <c r="AN72" i="23" s="1"/>
  <c r="AN69" i="21"/>
  <c r="AN69" i="23" s="1"/>
  <c r="AN68" i="21"/>
  <c r="AN68" i="23" s="1"/>
  <c r="AN4" i="21"/>
  <c r="AN4" i="23" s="1"/>
  <c r="AN65" i="21"/>
  <c r="AN65" i="23" s="1"/>
  <c r="AN64" i="21"/>
  <c r="AN64" i="23" s="1"/>
  <c r="AN58" i="21"/>
  <c r="AN58" i="23" s="1"/>
  <c r="AN56" i="21"/>
  <c r="AN56" i="23" s="1"/>
  <c r="AN55" i="21"/>
  <c r="AN55" i="23" s="1"/>
  <c r="AN17" i="21"/>
  <c r="AN17" i="23" s="1"/>
  <c r="AN14" i="21"/>
  <c r="AN14" i="23" s="1"/>
  <c r="AN13" i="21"/>
  <c r="AN13" i="23" s="1"/>
  <c r="AN12" i="21"/>
  <c r="AN12" i="23" s="1"/>
  <c r="AN11" i="21"/>
  <c r="AN11" i="23" s="1"/>
  <c r="AN10" i="21"/>
  <c r="AN10" i="23" s="1"/>
  <c r="AN8" i="21"/>
  <c r="AN8" i="23" s="1"/>
  <c r="AN3" i="21"/>
  <c r="AN3" i="23" s="1"/>
  <c r="AN61" i="21"/>
  <c r="AN61" i="23" s="1"/>
  <c r="AN66" i="21"/>
  <c r="AN66" i="23" s="1"/>
  <c r="CU77" i="21"/>
  <c r="CU77" i="23" s="1"/>
  <c r="CU25" i="21"/>
  <c r="CU25" i="23" s="1"/>
  <c r="CU18" i="21"/>
  <c r="CU18" i="23" s="1"/>
  <c r="CU10" i="21"/>
  <c r="CU10" i="23" s="1"/>
  <c r="CU56" i="21"/>
  <c r="CU56" i="23" s="1"/>
  <c r="CU64" i="21"/>
  <c r="CU64" i="23" s="1"/>
  <c r="CU3" i="21"/>
  <c r="CU3" i="23" s="1"/>
  <c r="CU26" i="21"/>
  <c r="CU26" i="23" s="1"/>
  <c r="CU71" i="21"/>
  <c r="CU71" i="23" s="1"/>
  <c r="CU83" i="21"/>
  <c r="CU83" i="23" s="1"/>
  <c r="CU43" i="21"/>
  <c r="CU43" i="23" s="1"/>
  <c r="CU41" i="21"/>
  <c r="CU41" i="23" s="1"/>
  <c r="CU93" i="21"/>
  <c r="CU93" i="23" s="1"/>
  <c r="CU33" i="21"/>
  <c r="CU33" i="23" s="1"/>
  <c r="CU92" i="21"/>
  <c r="CU92" i="23" s="1"/>
  <c r="CU32" i="21"/>
  <c r="CU32" i="23" s="1"/>
  <c r="CU85" i="21"/>
  <c r="CU85" i="23" s="1"/>
  <c r="CU30" i="21"/>
  <c r="CU30" i="23" s="1"/>
  <c r="CU52" i="21"/>
  <c r="CU52" i="23" s="1"/>
  <c r="CU47" i="21"/>
  <c r="CU47" i="23" s="1"/>
  <c r="CU54" i="21"/>
  <c r="CU54" i="23" s="1"/>
  <c r="CU87" i="21"/>
  <c r="CU87" i="23" s="1"/>
  <c r="CU2" i="21"/>
  <c r="CU2" i="23" s="1"/>
  <c r="CU29" i="21"/>
  <c r="CU29" i="23" s="1"/>
  <c r="CU53" i="21"/>
  <c r="CU53" i="23" s="1"/>
  <c r="CU94" i="21"/>
  <c r="CU94" i="23" s="1"/>
  <c r="CU9" i="21"/>
  <c r="CU9" i="23" s="1"/>
  <c r="CU72" i="21"/>
  <c r="CU72" i="23" s="1"/>
  <c r="CU88" i="21"/>
  <c r="CU88" i="23" s="1"/>
  <c r="CU96" i="21"/>
  <c r="CU96" i="23" s="1"/>
  <c r="CU98" i="21"/>
  <c r="CU98" i="23" s="1"/>
  <c r="CU34" i="21"/>
  <c r="CU34" i="23" s="1"/>
  <c r="CU37" i="21"/>
  <c r="CU37" i="23" s="1"/>
  <c r="CU91" i="21"/>
  <c r="CU91" i="23" s="1"/>
  <c r="CU45" i="21"/>
  <c r="CU45" i="23" s="1"/>
  <c r="CU86" i="21"/>
  <c r="CU86" i="23" s="1"/>
  <c r="CU28" i="21"/>
  <c r="CU28" i="23" s="1"/>
  <c r="CU90" i="21"/>
  <c r="CU90" i="23" s="1"/>
  <c r="CU31" i="21"/>
  <c r="CU31" i="23" s="1"/>
  <c r="CU46" i="21"/>
  <c r="CU46" i="23" s="1"/>
  <c r="CU89" i="21"/>
  <c r="CU89" i="23" s="1"/>
  <c r="CU48" i="21"/>
  <c r="CU48" i="23" s="1"/>
  <c r="CU21" i="21"/>
  <c r="CU21" i="23" s="1"/>
  <c r="CU40" i="21"/>
  <c r="CU40" i="23" s="1"/>
  <c r="CU39" i="21"/>
  <c r="CU39" i="23" s="1"/>
  <c r="CU51" i="21"/>
  <c r="CU51" i="23" s="1"/>
  <c r="CU99" i="21"/>
  <c r="CU99" i="23" s="1"/>
  <c r="CU35" i="21"/>
  <c r="CU35" i="23" s="1"/>
  <c r="CU36" i="21"/>
  <c r="CU36" i="23" s="1"/>
  <c r="CU70" i="21"/>
  <c r="CU70" i="23" s="1"/>
  <c r="CU68" i="21"/>
  <c r="CU68" i="23" s="1"/>
  <c r="CU82" i="21"/>
  <c r="CU82" i="23" s="1"/>
  <c r="CU80" i="21"/>
  <c r="CU80" i="23" s="1"/>
  <c r="CU79" i="21"/>
  <c r="CU79" i="23" s="1"/>
  <c r="CU78" i="21"/>
  <c r="CU78" i="23" s="1"/>
  <c r="CU76" i="21"/>
  <c r="CU76" i="23" s="1"/>
  <c r="CU69" i="21"/>
  <c r="CU69" i="23" s="1"/>
  <c r="CU66" i="21"/>
  <c r="CU66" i="23" s="1"/>
  <c r="CU50" i="21"/>
  <c r="CU50" i="23" s="1"/>
  <c r="CU95" i="21"/>
  <c r="CU95" i="23" s="1"/>
  <c r="CU49" i="21"/>
  <c r="CU49" i="23" s="1"/>
  <c r="CU42" i="21"/>
  <c r="CU42" i="23" s="1"/>
  <c r="CU84" i="21"/>
  <c r="CU84" i="23" s="1"/>
  <c r="CU44" i="21"/>
  <c r="CU44" i="23" s="1"/>
  <c r="CU75" i="21"/>
  <c r="CU75" i="23" s="1"/>
  <c r="CU73" i="21"/>
  <c r="CU73" i="23" s="1"/>
  <c r="CU63" i="21"/>
  <c r="CU63" i="23" s="1"/>
  <c r="CU81" i="21"/>
  <c r="CU81" i="23" s="1"/>
  <c r="CU67" i="21"/>
  <c r="CU67" i="23" s="1"/>
  <c r="CU61" i="21"/>
  <c r="CU61" i="23" s="1"/>
  <c r="CU59" i="21"/>
  <c r="CU59" i="23" s="1"/>
  <c r="CU23" i="21"/>
  <c r="CU23" i="23" s="1"/>
  <c r="CU19" i="21"/>
  <c r="CU19" i="23" s="1"/>
  <c r="CU27" i="21"/>
  <c r="CU27" i="23" s="1"/>
  <c r="CU65" i="21"/>
  <c r="CU65" i="23" s="1"/>
  <c r="CU20" i="21"/>
  <c r="CU20" i="23" s="1"/>
  <c r="CU74" i="21"/>
  <c r="CU74" i="23" s="1"/>
  <c r="CU97" i="21"/>
  <c r="CU97" i="23" s="1"/>
  <c r="CU38" i="21"/>
  <c r="CU38" i="23" s="1"/>
  <c r="CU22" i="21"/>
  <c r="CU22" i="23" s="1"/>
  <c r="CU16" i="21"/>
  <c r="CU16" i="23" s="1"/>
  <c r="CU14" i="21"/>
  <c r="CU14" i="23" s="1"/>
  <c r="CU5" i="21"/>
  <c r="CU5" i="23" s="1"/>
  <c r="CU6" i="21"/>
  <c r="CU6" i="23" s="1"/>
  <c r="CU62" i="21"/>
  <c r="CU62" i="23" s="1"/>
  <c r="CU60" i="21"/>
  <c r="CU60" i="23" s="1"/>
  <c r="CU58" i="21"/>
  <c r="CU58" i="23" s="1"/>
  <c r="CU57" i="21"/>
  <c r="CU57" i="23" s="1"/>
  <c r="CU55" i="21"/>
  <c r="CU55" i="23" s="1"/>
  <c r="CU17" i="21"/>
  <c r="CU17" i="23" s="1"/>
  <c r="CU15" i="21"/>
  <c r="CU15" i="23" s="1"/>
  <c r="CU24" i="21"/>
  <c r="CU24" i="23" s="1"/>
  <c r="CU13" i="21"/>
  <c r="CU13" i="23" s="1"/>
  <c r="CU12" i="21"/>
  <c r="CU12" i="23" s="1"/>
  <c r="CU11" i="21"/>
  <c r="CU11" i="23" s="1"/>
  <c r="CU7" i="21"/>
  <c r="CU7" i="23" s="1"/>
  <c r="CU8" i="21"/>
  <c r="CU8" i="23" s="1"/>
  <c r="CU4" i="21"/>
  <c r="CU4" i="23" s="1"/>
  <c r="C91" i="18"/>
  <c r="F90" i="15"/>
  <c r="C90" i="18"/>
  <c r="F91" i="15"/>
  <c r="C2" i="12"/>
  <c r="M22" i="28"/>
  <c r="DJ13" i="18"/>
  <c r="DJ9" i="20"/>
  <c r="DJ9" i="18"/>
  <c r="DJ13" i="20"/>
  <c r="G14" i="15"/>
  <c r="D14" i="20" s="1"/>
  <c r="H14" i="15"/>
  <c r="E14" i="20" s="1"/>
  <c r="C14" i="20"/>
  <c r="G83" i="15"/>
  <c r="H83" i="15"/>
  <c r="E83" i="20" s="1"/>
  <c r="G42" i="15"/>
  <c r="D42" i="20" s="1"/>
  <c r="H42" i="15"/>
  <c r="E42" i="20" s="1"/>
  <c r="C42" i="20"/>
  <c r="C6" i="20"/>
  <c r="H6" i="15"/>
  <c r="E6" i="20" s="1"/>
  <c r="G6" i="15"/>
  <c r="D6" i="20" s="1"/>
  <c r="G89" i="15"/>
  <c r="D89" i="20" s="1"/>
  <c r="H89" i="15"/>
  <c r="E89" i="20" s="1"/>
  <c r="C89" i="20"/>
  <c r="C24" i="18"/>
  <c r="F24" i="15"/>
  <c r="C36" i="18"/>
  <c r="F36" i="15"/>
  <c r="F25" i="15"/>
  <c r="C25" i="18"/>
  <c r="F39" i="15"/>
  <c r="C39" i="18"/>
  <c r="M24" i="28"/>
  <c r="J15" i="28"/>
  <c r="J17" i="28"/>
  <c r="J6" i="28"/>
  <c r="J5" i="28"/>
  <c r="J4" i="28"/>
  <c r="J14" i="28"/>
  <c r="J16" i="28"/>
  <c r="J9" i="28"/>
  <c r="J19" i="28"/>
  <c r="J18" i="28"/>
  <c r="J8" i="28"/>
  <c r="J7" i="28"/>
  <c r="J3" i="28"/>
  <c r="J10" i="28"/>
  <c r="J13" i="28"/>
  <c r="J12" i="28"/>
  <c r="J11" i="28"/>
  <c r="DJ24" i="12"/>
  <c r="DJ42" i="12"/>
  <c r="DJ89" i="12"/>
  <c r="DJ83" i="12"/>
  <c r="DJ14" i="12"/>
  <c r="DJ91" i="12"/>
  <c r="DJ90" i="12"/>
  <c r="DJ39" i="12"/>
  <c r="DJ6" i="12"/>
  <c r="C90" i="20" l="1"/>
  <c r="H90" i="15"/>
  <c r="E90" i="20" s="1"/>
  <c r="G90" i="15"/>
  <c r="D90" i="20" s="1"/>
  <c r="H91" i="15"/>
  <c r="E91" i="20" s="1"/>
  <c r="G91" i="15"/>
  <c r="D91" i="20" s="1"/>
  <c r="C91" i="20"/>
  <c r="C113" i="12"/>
  <c r="DJ42" i="18"/>
  <c r="D83" i="20"/>
  <c r="DJ83" i="20" s="1"/>
  <c r="DJ83" i="18"/>
  <c r="C24" i="20"/>
  <c r="H24" i="15"/>
  <c r="E24" i="20" s="1"/>
  <c r="G24" i="15"/>
  <c r="D24" i="20" s="1"/>
  <c r="C36" i="20"/>
  <c r="G36" i="15"/>
  <c r="D36" i="20" s="1"/>
  <c r="H36" i="15"/>
  <c r="E36" i="20" s="1"/>
  <c r="H25" i="15"/>
  <c r="E25" i="20" s="1"/>
  <c r="G25" i="15"/>
  <c r="D25" i="20" s="1"/>
  <c r="C25" i="20"/>
  <c r="G39" i="15"/>
  <c r="H39" i="15"/>
  <c r="C39" i="20"/>
  <c r="DJ14" i="18"/>
  <c r="DJ14" i="20"/>
  <c r="DJ89" i="18"/>
  <c r="DJ42" i="20"/>
  <c r="DJ6" i="18"/>
  <c r="DJ6" i="20"/>
  <c r="DJ89" i="20"/>
  <c r="DJ49" i="12"/>
  <c r="C49" i="18"/>
  <c r="F49" i="15"/>
  <c r="C4" i="18"/>
  <c r="F4" i="15"/>
  <c r="H4" i="15" s="1"/>
  <c r="E4" i="18" s="1"/>
  <c r="DJ5" i="12"/>
  <c r="C5" i="18"/>
  <c r="F5" i="15"/>
  <c r="C2" i="18"/>
  <c r="F2" i="15"/>
  <c r="DJ4" i="12"/>
  <c r="E114" i="12"/>
  <c r="DJ25" i="12"/>
  <c r="DJ36" i="12"/>
  <c r="DJ90" i="20" l="1"/>
  <c r="DJ90" i="18"/>
  <c r="DJ91" i="18"/>
  <c r="DJ91" i="20"/>
  <c r="DJ36" i="20"/>
  <c r="DJ25" i="18"/>
  <c r="DJ25" i="20"/>
  <c r="DJ24" i="18"/>
  <c r="DJ24" i="20"/>
  <c r="DJ39" i="20"/>
  <c r="DJ36" i="18"/>
  <c r="DJ39" i="18"/>
  <c r="C49" i="20"/>
  <c r="H49" i="15"/>
  <c r="E49" i="18" s="1"/>
  <c r="E49" i="20" s="1"/>
  <c r="G49" i="15"/>
  <c r="D49" i="18" s="1"/>
  <c r="D49" i="20" s="1"/>
  <c r="C4" i="20"/>
  <c r="E4" i="20"/>
  <c r="G4" i="15"/>
  <c r="D4" i="18" s="1"/>
  <c r="D4" i="20" s="1"/>
  <c r="C5" i="20"/>
  <c r="H5" i="15"/>
  <c r="E5" i="18" s="1"/>
  <c r="E5" i="20" s="1"/>
  <c r="G5" i="15"/>
  <c r="D5" i="18" s="1"/>
  <c r="D5" i="20" s="1"/>
  <c r="C2" i="20"/>
  <c r="G2" i="15"/>
  <c r="D2" i="18" s="1"/>
  <c r="H2" i="15"/>
  <c r="E2" i="18" s="1"/>
  <c r="DJ2" i="12"/>
  <c r="D114" i="12"/>
  <c r="DJ49" i="18" l="1"/>
  <c r="DJ5" i="18"/>
  <c r="DJ4" i="18"/>
  <c r="DJ49" i="20"/>
  <c r="DJ4" i="20"/>
  <c r="DJ5" i="20"/>
  <c r="C113" i="18"/>
  <c r="C114" i="18" s="1"/>
  <c r="F113" i="15"/>
  <c r="F114" i="15" s="1"/>
  <c r="DJ113" i="12"/>
  <c r="C114" i="12"/>
  <c r="DJ2" i="18" l="1"/>
  <c r="D2" i="20"/>
  <c r="E2" i="20"/>
  <c r="C113" i="20"/>
  <c r="C114" i="20" s="1"/>
  <c r="H113" i="15"/>
  <c r="E113" i="18" s="1"/>
  <c r="E113" i="20" s="1"/>
  <c r="G113" i="15"/>
  <c r="D113" i="18" s="1"/>
  <c r="D113" i="20" s="1"/>
  <c r="DJ114" i="12"/>
  <c r="B115" i="12" a="1"/>
  <c r="DJ2" i="20" l="1"/>
  <c r="C62" i="21"/>
  <c r="C62" i="23" s="1"/>
  <c r="C70" i="21"/>
  <c r="C70" i="23" s="1"/>
  <c r="C16" i="21"/>
  <c r="C16" i="23" s="1"/>
  <c r="C77" i="21"/>
  <c r="C77" i="23" s="1"/>
  <c r="C40" i="21"/>
  <c r="C40" i="23" s="1"/>
  <c r="C65" i="21"/>
  <c r="C65" i="23" s="1"/>
  <c r="C12" i="21"/>
  <c r="C12" i="23" s="1"/>
  <c r="C22" i="21"/>
  <c r="C22" i="23" s="1"/>
  <c r="C71" i="21"/>
  <c r="C71" i="23" s="1"/>
  <c r="C74" i="21"/>
  <c r="C74" i="23" s="1"/>
  <c r="C57" i="21"/>
  <c r="C57" i="23" s="1"/>
  <c r="C82" i="21"/>
  <c r="C82" i="23" s="1"/>
  <c r="C29" i="21"/>
  <c r="C29" i="23" s="1"/>
  <c r="C33" i="21"/>
  <c r="C33" i="23" s="1"/>
  <c r="C36" i="21"/>
  <c r="C36" i="23" s="1"/>
  <c r="C2" i="21"/>
  <c r="C2" i="23" s="1"/>
  <c r="C5" i="21"/>
  <c r="C5" i="23" s="1"/>
  <c r="C6" i="21"/>
  <c r="C6" i="23" s="1"/>
  <c r="C25" i="21"/>
  <c r="C25" i="23" s="1"/>
  <c r="C78" i="21"/>
  <c r="C78" i="23" s="1"/>
  <c r="C7" i="21"/>
  <c r="C7" i="23" s="1"/>
  <c r="C28" i="21"/>
  <c r="C28" i="23" s="1"/>
  <c r="C20" i="21"/>
  <c r="C20" i="23" s="1"/>
  <c r="C21" i="21"/>
  <c r="C21" i="23" s="1"/>
  <c r="C23" i="21"/>
  <c r="C23" i="23" s="1"/>
  <c r="C60" i="21"/>
  <c r="C60" i="23" s="1"/>
  <c r="C83" i="21"/>
  <c r="C83" i="23" s="1"/>
  <c r="C61" i="21"/>
  <c r="C61" i="23" s="1"/>
  <c r="C63" i="21"/>
  <c r="C63" i="23" s="1"/>
  <c r="C66" i="21"/>
  <c r="C66" i="23" s="1"/>
  <c r="C64" i="21"/>
  <c r="C64" i="23" s="1"/>
  <c r="C67" i="21"/>
  <c r="C67" i="23" s="1"/>
  <c r="C72" i="21"/>
  <c r="C72" i="23" s="1"/>
  <c r="C56" i="21"/>
  <c r="C56" i="23" s="1"/>
  <c r="C3" i="21"/>
  <c r="C3" i="23" s="1"/>
  <c r="C76" i="21"/>
  <c r="C76" i="23" s="1"/>
  <c r="C18" i="21"/>
  <c r="C18" i="23" s="1"/>
  <c r="C80" i="21"/>
  <c r="C80" i="23" s="1"/>
  <c r="C90" i="21"/>
  <c r="C90" i="23" s="1"/>
  <c r="C53" i="21"/>
  <c r="C53" i="23" s="1"/>
  <c r="C48" i="21"/>
  <c r="C48" i="23" s="1"/>
  <c r="C39" i="21"/>
  <c r="C39" i="23" s="1"/>
  <c r="C43" i="21"/>
  <c r="C43" i="23" s="1"/>
  <c r="C8" i="21"/>
  <c r="C8" i="23" s="1"/>
  <c r="C9" i="21"/>
  <c r="C9" i="23" s="1"/>
  <c r="C10" i="21"/>
  <c r="C10" i="23" s="1"/>
  <c r="C11" i="21"/>
  <c r="C11" i="23" s="1"/>
  <c r="C14" i="21"/>
  <c r="C14" i="23" s="1"/>
  <c r="C15" i="21"/>
  <c r="C15" i="23" s="1"/>
  <c r="C19" i="21"/>
  <c r="C19" i="23" s="1"/>
  <c r="C27" i="21"/>
  <c r="C27" i="23" s="1"/>
  <c r="C58" i="21"/>
  <c r="C58" i="23" s="1"/>
  <c r="C75" i="21"/>
  <c r="C75" i="23" s="1"/>
  <c r="C26" i="21"/>
  <c r="C26" i="23" s="1"/>
  <c r="C73" i="21"/>
  <c r="C73" i="23" s="1"/>
  <c r="C88" i="21"/>
  <c r="C88" i="23" s="1"/>
  <c r="C99" i="21"/>
  <c r="C99" i="23" s="1"/>
  <c r="C52" i="21"/>
  <c r="C52" i="23" s="1"/>
  <c r="C91" i="21"/>
  <c r="C91" i="23" s="1"/>
  <c r="C47" i="21"/>
  <c r="C47" i="23" s="1"/>
  <c r="C46" i="21"/>
  <c r="C46" i="23" s="1"/>
  <c r="C87" i="21"/>
  <c r="C87" i="23" s="1"/>
  <c r="C92" i="21"/>
  <c r="C92" i="23" s="1"/>
  <c r="C93" i="21"/>
  <c r="C93" i="23" s="1"/>
  <c r="C44" i="21"/>
  <c r="C44" i="23" s="1"/>
  <c r="C86" i="21"/>
  <c r="C86" i="23" s="1"/>
  <c r="C94" i="21"/>
  <c r="C94" i="23" s="1"/>
  <c r="C95" i="21"/>
  <c r="C95" i="23" s="1"/>
  <c r="C59" i="21"/>
  <c r="C59" i="23" s="1"/>
  <c r="C68" i="21"/>
  <c r="C68" i="23" s="1"/>
  <c r="C13" i="21"/>
  <c r="C13" i="23" s="1"/>
  <c r="C24" i="21"/>
  <c r="C24" i="23" s="1"/>
  <c r="C81" i="21"/>
  <c r="C81" i="23" s="1"/>
  <c r="C96" i="21"/>
  <c r="C96" i="23" s="1"/>
  <c r="C97" i="21"/>
  <c r="C97" i="23" s="1"/>
  <c r="C35" i="21"/>
  <c r="C35" i="23" s="1"/>
  <c r="C54" i="21"/>
  <c r="C54" i="23" s="1"/>
  <c r="C30" i="21"/>
  <c r="C30" i="23" s="1"/>
  <c r="C41" i="21"/>
  <c r="C41" i="23" s="1"/>
  <c r="C50" i="21"/>
  <c r="C50" i="23" s="1"/>
  <c r="C98" i="21"/>
  <c r="C98" i="23" s="1"/>
  <c r="C32" i="21"/>
  <c r="C32" i="23" s="1"/>
  <c r="C45" i="21"/>
  <c r="C45" i="23" s="1"/>
  <c r="C38" i="21"/>
  <c r="C38" i="23" s="1"/>
  <c r="C17" i="21"/>
  <c r="C17" i="23" s="1"/>
  <c r="C79" i="21"/>
  <c r="C79" i="23" s="1"/>
  <c r="C69" i="21"/>
  <c r="C69" i="23" s="1"/>
  <c r="C85" i="21"/>
  <c r="C85" i="23" s="1"/>
  <c r="C84" i="21"/>
  <c r="C84" i="23" s="1"/>
  <c r="C37" i="21"/>
  <c r="C37" i="23" s="1"/>
  <c r="C55" i="21"/>
  <c r="C55" i="23" s="1"/>
  <c r="C31" i="21"/>
  <c r="C31" i="23" s="1"/>
  <c r="C42" i="21"/>
  <c r="C42" i="23" s="1"/>
  <c r="C89" i="21"/>
  <c r="C89" i="23" s="1"/>
  <c r="C34" i="21"/>
  <c r="C34" i="23" s="1"/>
  <c r="C51" i="21"/>
  <c r="C51" i="23" s="1"/>
  <c r="C49" i="21"/>
  <c r="C49" i="23" s="1"/>
  <c r="C4" i="21"/>
  <c r="C4" i="23" s="1"/>
  <c r="H114" i="15"/>
  <c r="G114" i="15"/>
  <c r="C116" i="12"/>
  <c r="E116" i="12"/>
  <c r="D116" i="12"/>
  <c r="AP116" i="12"/>
  <c r="AO116" i="12"/>
  <c r="AN116" i="12"/>
  <c r="AM116" i="12"/>
  <c r="AL116" i="12"/>
  <c r="AK116" i="12"/>
  <c r="AJ116" i="12"/>
  <c r="AI116" i="12"/>
  <c r="AG116" i="12"/>
  <c r="AE116" i="12"/>
  <c r="AD116" i="12"/>
  <c r="AB116" i="12"/>
  <c r="Y116" i="12"/>
  <c r="W116" i="12"/>
  <c r="T116" i="12"/>
  <c r="R116" i="12"/>
  <c r="Q116" i="12"/>
  <c r="DG116" i="12"/>
  <c r="CX116" i="12"/>
  <c r="CO116" i="12"/>
  <c r="AU116" i="12"/>
  <c r="CL116" i="12"/>
  <c r="AT116" i="12"/>
  <c r="M116" i="12"/>
  <c r="K116" i="12"/>
  <c r="DH116" i="12"/>
  <c r="DB116" i="12"/>
  <c r="CS116" i="12"/>
  <c r="CN116" i="12"/>
  <c r="CM116" i="12"/>
  <c r="BH116" i="12"/>
  <c r="BE116" i="12"/>
  <c r="BC116" i="12"/>
  <c r="BB116" i="12"/>
  <c r="BA116" i="12"/>
  <c r="AZ116" i="12"/>
  <c r="AV116" i="12"/>
  <c r="AQ116" i="12"/>
  <c r="J116" i="12"/>
  <c r="DF116" i="12"/>
  <c r="DI116" i="12"/>
  <c r="AF116" i="12"/>
  <c r="AA116" i="12"/>
  <c r="Z116" i="12"/>
  <c r="X116" i="12"/>
  <c r="U116" i="12"/>
  <c r="P116" i="12"/>
  <c r="DD116" i="12"/>
  <c r="CR116" i="12"/>
  <c r="V116" i="12"/>
  <c r="CQ116" i="12"/>
  <c r="N116" i="12"/>
  <c r="L116" i="12"/>
  <c r="G116" i="12"/>
  <c r="CZ116" i="12"/>
  <c r="DC116" i="12"/>
  <c r="BF116" i="12"/>
  <c r="BU116" i="12"/>
  <c r="CY116" i="12"/>
  <c r="DA116" i="12"/>
  <c r="AW116" i="12"/>
  <c r="O116" i="12"/>
  <c r="F116" i="12"/>
  <c r="CW116" i="12"/>
  <c r="CV116" i="12"/>
  <c r="CT116" i="12"/>
  <c r="BG116" i="12"/>
  <c r="BD116" i="12"/>
  <c r="AS116" i="12"/>
  <c r="B116" i="12" s="1"/>
  <c r="CJ116" i="12"/>
  <c r="CI116" i="12"/>
  <c r="CG116" i="12"/>
  <c r="CF116" i="12"/>
  <c r="CE116" i="12"/>
  <c r="CD116" i="12"/>
  <c r="CC116" i="12"/>
  <c r="BZ116" i="12"/>
  <c r="BY116" i="12"/>
  <c r="BX116" i="12"/>
  <c r="BW116" i="12"/>
  <c r="BT116" i="12"/>
  <c r="BS116" i="12"/>
  <c r="BR116" i="12"/>
  <c r="BQ116" i="12"/>
  <c r="BP116" i="12"/>
  <c r="BN116" i="12"/>
  <c r="BM116" i="12"/>
  <c r="BL116" i="12"/>
  <c r="BK116" i="12"/>
  <c r="BJ116" i="12"/>
  <c r="BI116" i="12"/>
  <c r="BO116" i="12"/>
  <c r="I116" i="12"/>
  <c r="H116" i="12"/>
  <c r="DE116" i="12"/>
  <c r="CU116" i="12"/>
  <c r="AY116" i="12"/>
  <c r="AX116" i="12"/>
  <c r="AR116" i="12"/>
  <c r="CP116" i="12"/>
  <c r="CK116" i="12"/>
  <c r="CH116" i="12"/>
  <c r="CB116" i="12"/>
  <c r="CA116" i="12"/>
  <c r="BV116" i="12"/>
  <c r="AH116" i="12"/>
  <c r="AC116" i="12"/>
  <c r="S116" i="12"/>
  <c r="E114" i="20" l="1"/>
  <c r="E2" i="21" s="1"/>
  <c r="E2" i="23" s="1"/>
  <c r="E114" i="18"/>
  <c r="DJ113" i="18"/>
  <c r="B115" i="18" s="1" a="1"/>
  <c r="D114" i="18"/>
  <c r="E4" i="21" l="1"/>
  <c r="E4" i="23" s="1"/>
  <c r="E49" i="21"/>
  <c r="E49" i="23" s="1"/>
  <c r="E74" i="21"/>
  <c r="E74" i="23" s="1"/>
  <c r="E68" i="21"/>
  <c r="E68" i="23" s="1"/>
  <c r="E62" i="21"/>
  <c r="E62" i="23" s="1"/>
  <c r="E56" i="21"/>
  <c r="E56" i="23" s="1"/>
  <c r="E45" i="21"/>
  <c r="E45" i="23" s="1"/>
  <c r="E41" i="21"/>
  <c r="E41" i="23" s="1"/>
  <c r="E30" i="21"/>
  <c r="E30" i="23" s="1"/>
  <c r="E22" i="21"/>
  <c r="E22" i="23" s="1"/>
  <c r="E17" i="21"/>
  <c r="E17" i="23" s="1"/>
  <c r="E14" i="21"/>
  <c r="E14" i="23" s="1"/>
  <c r="E10" i="21"/>
  <c r="E10" i="23" s="1"/>
  <c r="E37" i="21"/>
  <c r="E37" i="23" s="1"/>
  <c r="E34" i="21"/>
  <c r="E34" i="23" s="1"/>
  <c r="E26" i="21"/>
  <c r="E26" i="23" s="1"/>
  <c r="E85" i="21"/>
  <c r="E85" i="23" s="1"/>
  <c r="E77" i="21"/>
  <c r="E77" i="23" s="1"/>
  <c r="E69" i="21"/>
  <c r="E69" i="23" s="1"/>
  <c r="E63" i="21"/>
  <c r="E63" i="23" s="1"/>
  <c r="E57" i="21"/>
  <c r="E57" i="23" s="1"/>
  <c r="E52" i="21"/>
  <c r="E52" i="23" s="1"/>
  <c r="E48" i="21"/>
  <c r="E48" i="23" s="1"/>
  <c r="E38" i="21"/>
  <c r="E38" i="23" s="1"/>
  <c r="E33" i="21"/>
  <c r="E33" i="23" s="1"/>
  <c r="E29" i="21"/>
  <c r="E29" i="23" s="1"/>
  <c r="E20" i="21"/>
  <c r="E20" i="23" s="1"/>
  <c r="E11" i="21"/>
  <c r="E11" i="23" s="1"/>
  <c r="E44" i="21"/>
  <c r="E44" i="23" s="1"/>
  <c r="E23" i="21"/>
  <c r="E23" i="23" s="1"/>
  <c r="E15" i="21"/>
  <c r="E15" i="23" s="1"/>
  <c r="E6" i="21"/>
  <c r="E6" i="23" s="1"/>
  <c r="E3" i="21"/>
  <c r="E3" i="23" s="1"/>
  <c r="E97" i="21"/>
  <c r="E97" i="23" s="1"/>
  <c r="E87" i="21"/>
  <c r="E87" i="23" s="1"/>
  <c r="E79" i="21"/>
  <c r="E79" i="23" s="1"/>
  <c r="E72" i="21"/>
  <c r="E72" i="23" s="1"/>
  <c r="E67" i="21"/>
  <c r="E67" i="23" s="1"/>
  <c r="E5" i="21"/>
  <c r="E5" i="23" s="1"/>
  <c r="E99" i="21"/>
  <c r="E99" i="23" s="1"/>
  <c r="E95" i="21"/>
  <c r="E95" i="23" s="1"/>
  <c r="E89" i="21"/>
  <c r="E89" i="23" s="1"/>
  <c r="E82" i="21"/>
  <c r="E82" i="23" s="1"/>
  <c r="E7" i="21"/>
  <c r="E7" i="23" s="1"/>
  <c r="E96" i="21"/>
  <c r="E96" i="23" s="1"/>
  <c r="E90" i="21"/>
  <c r="E90" i="23" s="1"/>
  <c r="E81" i="21"/>
  <c r="E81" i="23" s="1"/>
  <c r="E73" i="21"/>
  <c r="E73" i="23" s="1"/>
  <c r="E66" i="21"/>
  <c r="E66" i="23" s="1"/>
  <c r="E27" i="21"/>
  <c r="E27" i="23" s="1"/>
  <c r="E25" i="21"/>
  <c r="E25" i="23" s="1"/>
  <c r="E21" i="21"/>
  <c r="E21" i="23" s="1"/>
  <c r="E18" i="21"/>
  <c r="E18" i="23" s="1"/>
  <c r="E13" i="21"/>
  <c r="E13" i="23" s="1"/>
  <c r="E93" i="21"/>
  <c r="E93" i="23" s="1"/>
  <c r="E86" i="21"/>
  <c r="E86" i="23" s="1"/>
  <c r="E71" i="21"/>
  <c r="E71" i="23" s="1"/>
  <c r="E65" i="21"/>
  <c r="E65" i="23" s="1"/>
  <c r="E53" i="21"/>
  <c r="E53" i="23" s="1"/>
  <c r="E47" i="21"/>
  <c r="E47" i="23" s="1"/>
  <c r="E43" i="21"/>
  <c r="E43" i="23" s="1"/>
  <c r="E32" i="21"/>
  <c r="E32" i="23" s="1"/>
  <c r="E19" i="21"/>
  <c r="E19" i="23" s="1"/>
  <c r="E16" i="21"/>
  <c r="E16" i="23" s="1"/>
  <c r="E8" i="21"/>
  <c r="E8" i="23" s="1"/>
  <c r="E92" i="21"/>
  <c r="E92" i="23" s="1"/>
  <c r="E9" i="21"/>
  <c r="E9" i="23" s="1"/>
  <c r="E91" i="21"/>
  <c r="E91" i="23" s="1"/>
  <c r="E78" i="21"/>
  <c r="E78" i="23" s="1"/>
  <c r="E59" i="21"/>
  <c r="E59" i="23" s="1"/>
  <c r="E39" i="21"/>
  <c r="E39" i="23" s="1"/>
  <c r="E35" i="21"/>
  <c r="E35" i="23" s="1"/>
  <c r="E28" i="21"/>
  <c r="E28" i="23" s="1"/>
  <c r="E24" i="21"/>
  <c r="E24" i="23" s="1"/>
  <c r="E12" i="21"/>
  <c r="E12" i="23" s="1"/>
  <c r="E61" i="21"/>
  <c r="E61" i="23" s="1"/>
  <c r="E54" i="21"/>
  <c r="E54" i="23" s="1"/>
  <c r="E51" i="21"/>
  <c r="E51" i="23" s="1"/>
  <c r="E94" i="21"/>
  <c r="E94" i="23" s="1"/>
  <c r="E88" i="21"/>
  <c r="E88" i="23" s="1"/>
  <c r="E80" i="21"/>
  <c r="E80" i="23" s="1"/>
  <c r="E60" i="21"/>
  <c r="E60" i="23" s="1"/>
  <c r="E55" i="21"/>
  <c r="E55" i="23" s="1"/>
  <c r="E50" i="21"/>
  <c r="E50" i="23" s="1"/>
  <c r="E46" i="21"/>
  <c r="E46" i="23" s="1"/>
  <c r="E42" i="21"/>
  <c r="E42" i="23" s="1"/>
  <c r="E40" i="21"/>
  <c r="E40" i="23" s="1"/>
  <c r="E36" i="21"/>
  <c r="E36" i="23" s="1"/>
  <c r="E31" i="21"/>
  <c r="E31" i="23" s="1"/>
  <c r="E83" i="21"/>
  <c r="E83" i="23" s="1"/>
  <c r="E76" i="21"/>
  <c r="E76" i="23" s="1"/>
  <c r="E70" i="21"/>
  <c r="E70" i="23" s="1"/>
  <c r="E64" i="21"/>
  <c r="E64" i="23" s="1"/>
  <c r="E58" i="21"/>
  <c r="E58" i="23" s="1"/>
  <c r="E98" i="21"/>
  <c r="E98" i="23" s="1"/>
  <c r="E84" i="21"/>
  <c r="E84" i="23" s="1"/>
  <c r="E75" i="21"/>
  <c r="E75" i="23" s="1"/>
  <c r="DJ113" i="20"/>
  <c r="B115" i="20" s="1" a="1"/>
  <c r="D114" i="20"/>
  <c r="CC116" i="18"/>
  <c r="AI116" i="18"/>
  <c r="AF116" i="18"/>
  <c r="V116" i="18"/>
  <c r="R116" i="18"/>
  <c r="CM116" i="18"/>
  <c r="CJ116" i="18"/>
  <c r="BZ116" i="18"/>
  <c r="BQ116" i="18"/>
  <c r="DI116" i="18"/>
  <c r="BX116" i="18"/>
  <c r="DE116" i="18"/>
  <c r="AT116" i="18"/>
  <c r="Z116" i="18"/>
  <c r="K116" i="18"/>
  <c r="BN116" i="18"/>
  <c r="CO116" i="18"/>
  <c r="CR116" i="18"/>
  <c r="AK116" i="18"/>
  <c r="CZ116" i="18"/>
  <c r="T116" i="18"/>
  <c r="O116" i="18"/>
  <c r="AU116" i="18"/>
  <c r="AJ116" i="18"/>
  <c r="E116" i="18"/>
  <c r="CN116" i="18"/>
  <c r="CB116" i="18"/>
  <c r="AH116" i="18"/>
  <c r="W116" i="18"/>
  <c r="S116" i="18"/>
  <c r="CL116" i="18"/>
  <c r="CF116" i="18"/>
  <c r="BR116" i="18"/>
  <c r="AB116" i="18"/>
  <c r="CG116" i="18"/>
  <c r="BT116" i="18"/>
  <c r="AL116" i="18"/>
  <c r="CW116" i="18"/>
  <c r="BG116" i="18"/>
  <c r="C116" i="18"/>
  <c r="AW116" i="18"/>
  <c r="Q116" i="18"/>
  <c r="CU116" i="18"/>
  <c r="DD116" i="18"/>
  <c r="BV116" i="18"/>
  <c r="BB116" i="18"/>
  <c r="BA116" i="18"/>
  <c r="AN116" i="18"/>
  <c r="U116" i="18"/>
  <c r="L116" i="18"/>
  <c r="DH116" i="18"/>
  <c r="BY116" i="18"/>
  <c r="DF116" i="18"/>
  <c r="BS116" i="18"/>
  <c r="BK116" i="18"/>
  <c r="AS116" i="18"/>
  <c r="BC116" i="18"/>
  <c r="AX116" i="18"/>
  <c r="BE116" i="18"/>
  <c r="BD116" i="18"/>
  <c r="CS116" i="18"/>
  <c r="CH116" i="18"/>
  <c r="Y116" i="18"/>
  <c r="P116" i="18"/>
  <c r="BM116" i="18"/>
  <c r="AQ116" i="18"/>
  <c r="AO116" i="18"/>
  <c r="AD116" i="18"/>
  <c r="CY116" i="18"/>
  <c r="CV116" i="18"/>
  <c r="CK116" i="18"/>
  <c r="BH116" i="18"/>
  <c r="B116" i="18"/>
  <c r="DC116" i="18"/>
  <c r="CP116" i="18"/>
  <c r="CE116" i="18"/>
  <c r="CD116" i="18"/>
  <c r="G116" i="18"/>
  <c r="CT116" i="18"/>
  <c r="BU116" i="18"/>
  <c r="BP116" i="18"/>
  <c r="AZ116" i="18"/>
  <c r="AV116" i="18"/>
  <c r="AG116" i="18"/>
  <c r="X116" i="18"/>
  <c r="J116" i="18"/>
  <c r="I116" i="18"/>
  <c r="BL116" i="18"/>
  <c r="BI116" i="18"/>
  <c r="BJ116" i="18"/>
  <c r="DA116" i="18"/>
  <c r="AR116" i="18"/>
  <c r="AE116" i="18"/>
  <c r="AA116" i="18"/>
  <c r="H116" i="18"/>
  <c r="F116" i="18"/>
  <c r="CX116" i="18"/>
  <c r="CA116" i="18"/>
  <c r="DG116" i="18"/>
  <c r="BO116" i="18"/>
  <c r="M116" i="18"/>
  <c r="DB116" i="18"/>
  <c r="CI116" i="18"/>
  <c r="BW116" i="18"/>
  <c r="BF116" i="18"/>
  <c r="AY116" i="18"/>
  <c r="AP116" i="18"/>
  <c r="AM116" i="18"/>
  <c r="AC116" i="18"/>
  <c r="N116" i="18"/>
  <c r="CQ116" i="18"/>
  <c r="D116" i="18"/>
  <c r="DA116" i="20" l="1"/>
  <c r="V116" i="20"/>
  <c r="Y116" i="20"/>
  <c r="F116" i="20"/>
  <c r="AF116" i="20"/>
  <c r="AM116" i="20"/>
  <c r="AT116" i="20"/>
  <c r="AV116" i="20"/>
  <c r="BJ116" i="20"/>
  <c r="BP116" i="20"/>
  <c r="BV116" i="20"/>
  <c r="CR116" i="20"/>
  <c r="BK116" i="20"/>
  <c r="CQ116" i="20"/>
  <c r="CN116" i="20"/>
  <c r="T116" i="20"/>
  <c r="H116" i="20"/>
  <c r="W116" i="20"/>
  <c r="B116" i="20" s="1"/>
  <c r="CH116" i="20"/>
  <c r="CW116" i="20"/>
  <c r="DE116" i="20"/>
  <c r="CF116" i="20"/>
  <c r="J116" i="20"/>
  <c r="AJ116" i="20"/>
  <c r="AR116" i="20"/>
  <c r="AZ116" i="20"/>
  <c r="BD116" i="20"/>
  <c r="CU116" i="20"/>
  <c r="DD116" i="20"/>
  <c r="CL116" i="20"/>
  <c r="AK116" i="20"/>
  <c r="AY116" i="20"/>
  <c r="BC116" i="20"/>
  <c r="BU116" i="20"/>
  <c r="CJ116" i="20"/>
  <c r="CC116" i="20"/>
  <c r="R116" i="20"/>
  <c r="BW116" i="20"/>
  <c r="CX116" i="20"/>
  <c r="AN116" i="20"/>
  <c r="AW116" i="20"/>
  <c r="BB116" i="20"/>
  <c r="BH116" i="20"/>
  <c r="C116" i="20"/>
  <c r="E116" i="20"/>
  <c r="CK116" i="20"/>
  <c r="AD116" i="20"/>
  <c r="M116" i="20"/>
  <c r="AP116" i="20"/>
  <c r="BA116" i="20"/>
  <c r="BI116" i="20"/>
  <c r="BY116" i="20"/>
  <c r="CA116" i="20"/>
  <c r="CG116" i="20"/>
  <c r="DH116" i="20"/>
  <c r="S116" i="20"/>
  <c r="AB116" i="20"/>
  <c r="AC116" i="20"/>
  <c r="CV116" i="20"/>
  <c r="G116" i="20"/>
  <c r="BS116" i="20"/>
  <c r="CP116" i="20"/>
  <c r="BQ116" i="20"/>
  <c r="BX116" i="20"/>
  <c r="CO116" i="20"/>
  <c r="DB116" i="20"/>
  <c r="CB116" i="20"/>
  <c r="CE116" i="20"/>
  <c r="X116" i="20"/>
  <c r="BR116" i="20"/>
  <c r="BM116" i="20"/>
  <c r="BZ116" i="20"/>
  <c r="L116" i="20"/>
  <c r="AQ116" i="20"/>
  <c r="BL116" i="20"/>
  <c r="DC116" i="20"/>
  <c r="D116" i="20"/>
  <c r="Z116" i="20"/>
  <c r="AA116" i="20"/>
  <c r="CZ116" i="20"/>
  <c r="BT116" i="20"/>
  <c r="CI116" i="20"/>
  <c r="CM116" i="20"/>
  <c r="DF116" i="20"/>
  <c r="O116" i="20"/>
  <c r="K116" i="20"/>
  <c r="AE116" i="20"/>
  <c r="AI116" i="20"/>
  <c r="BF116" i="20"/>
  <c r="BG116" i="20"/>
  <c r="DI116" i="20"/>
  <c r="CT116" i="20"/>
  <c r="CD116" i="20"/>
  <c r="U116" i="20"/>
  <c r="N116" i="20"/>
  <c r="AH116" i="20"/>
  <c r="AL116" i="20"/>
  <c r="AO116" i="20"/>
  <c r="AS116" i="20"/>
  <c r="AU116" i="20"/>
  <c r="BE116" i="20"/>
  <c r="BN116" i="20"/>
  <c r="CY116" i="20"/>
  <c r="Q116" i="20"/>
  <c r="DG116" i="20"/>
  <c r="P116" i="20"/>
  <c r="I116" i="20"/>
  <c r="AG116" i="20"/>
  <c r="AX116" i="20"/>
  <c r="BO116" i="20"/>
  <c r="CS116" i="20"/>
  <c r="D12" i="21"/>
  <c r="D12" i="23" s="1"/>
  <c r="D46" i="21"/>
  <c r="D46" i="23" s="1"/>
  <c r="D85" i="21"/>
  <c r="D85" i="23" s="1"/>
  <c r="D31" i="21"/>
  <c r="D31" i="23" s="1"/>
  <c r="D41" i="21"/>
  <c r="D41" i="23" s="1"/>
  <c r="D49" i="21"/>
  <c r="D49" i="23" s="1"/>
  <c r="D22" i="21"/>
  <c r="D22" i="23" s="1"/>
  <c r="D17" i="21"/>
  <c r="D17" i="23" s="1"/>
  <c r="D27" i="21"/>
  <c r="D27" i="23" s="1"/>
  <c r="D59" i="21"/>
  <c r="D59" i="23" s="1"/>
  <c r="DJ114" i="20"/>
  <c r="D16" i="21"/>
  <c r="D16" i="23" s="1"/>
  <c r="D50" i="21"/>
  <c r="D50" i="23" s="1"/>
  <c r="D69" i="21"/>
  <c r="D69" i="23" s="1"/>
  <c r="D11" i="21"/>
  <c r="D11" i="23" s="1"/>
  <c r="D25" i="21"/>
  <c r="D25" i="23" s="1"/>
  <c r="D35" i="21"/>
  <c r="D35" i="23" s="1"/>
  <c r="D4" i="21"/>
  <c r="D4" i="23" s="1"/>
  <c r="D32" i="21"/>
  <c r="D32" i="23" s="1"/>
  <c r="D54" i="21"/>
  <c r="D54" i="23" s="1"/>
  <c r="D60" i="21"/>
  <c r="D60" i="23" s="1"/>
  <c r="D72" i="21"/>
  <c r="D72" i="23" s="1"/>
  <c r="D81" i="21"/>
  <c r="D81" i="23" s="1"/>
  <c r="D93" i="21"/>
  <c r="D93" i="23" s="1"/>
  <c r="D63" i="21"/>
  <c r="D63" i="23" s="1"/>
  <c r="D70" i="21"/>
  <c r="D70" i="23" s="1"/>
  <c r="D86" i="21"/>
  <c r="D86" i="23" s="1"/>
  <c r="D92" i="21"/>
  <c r="D92" i="23" s="1"/>
  <c r="D98" i="21"/>
  <c r="D98" i="23" s="1"/>
  <c r="D20" i="21"/>
  <c r="D20" i="23" s="1"/>
  <c r="D30" i="21"/>
  <c r="D30" i="23" s="1"/>
  <c r="D36" i="21"/>
  <c r="D36" i="23" s="1"/>
  <c r="D42" i="21"/>
  <c r="D42" i="23" s="1"/>
  <c r="D97" i="21"/>
  <c r="D97" i="23" s="1"/>
  <c r="D53" i="21"/>
  <c r="D53" i="23" s="1"/>
  <c r="D5" i="21"/>
  <c r="D5" i="23" s="1"/>
  <c r="D24" i="21"/>
  <c r="D24" i="23" s="1"/>
  <c r="D38" i="21"/>
  <c r="D38" i="23" s="1"/>
  <c r="D44" i="21"/>
  <c r="D44" i="23" s="1"/>
  <c r="D48" i="21"/>
  <c r="D48" i="23" s="1"/>
  <c r="D56" i="21"/>
  <c r="D56" i="23" s="1"/>
  <c r="D64" i="21"/>
  <c r="D64" i="23" s="1"/>
  <c r="D75" i="21"/>
  <c r="D75" i="23" s="1"/>
  <c r="D3" i="21"/>
  <c r="D3" i="23" s="1"/>
  <c r="D9" i="21"/>
  <c r="D9" i="23" s="1"/>
  <c r="D15" i="21"/>
  <c r="D15" i="23" s="1"/>
  <c r="D23" i="21"/>
  <c r="D23" i="23" s="1"/>
  <c r="D29" i="21"/>
  <c r="D29" i="23" s="1"/>
  <c r="D37" i="21"/>
  <c r="D37" i="23" s="1"/>
  <c r="D43" i="21"/>
  <c r="D43" i="23" s="1"/>
  <c r="D47" i="21"/>
  <c r="D47" i="23" s="1"/>
  <c r="D55" i="21"/>
  <c r="D55" i="23" s="1"/>
  <c r="D61" i="21"/>
  <c r="D61" i="23" s="1"/>
  <c r="D68" i="21"/>
  <c r="D68" i="23" s="1"/>
  <c r="D73" i="21"/>
  <c r="D73" i="23" s="1"/>
  <c r="D80" i="21"/>
  <c r="D80" i="23" s="1"/>
  <c r="D88" i="21"/>
  <c r="D88" i="23" s="1"/>
  <c r="D95" i="21"/>
  <c r="D95" i="23" s="1"/>
  <c r="D67" i="21"/>
  <c r="D67" i="23" s="1"/>
  <c r="D74" i="21"/>
  <c r="D74" i="23" s="1"/>
  <c r="D79" i="21"/>
  <c r="D79" i="23" s="1"/>
  <c r="D84" i="21"/>
  <c r="D84" i="23" s="1"/>
  <c r="D90" i="21"/>
  <c r="D90" i="23" s="1"/>
  <c r="D96" i="21"/>
  <c r="D96" i="23" s="1"/>
  <c r="D6" i="21"/>
  <c r="D6" i="23" s="1"/>
  <c r="D10" i="21"/>
  <c r="D10" i="23" s="1"/>
  <c r="D14" i="21"/>
  <c r="D14" i="23" s="1"/>
  <c r="D18" i="21"/>
  <c r="D18" i="23" s="1"/>
  <c r="D26" i="21"/>
  <c r="D26" i="23" s="1"/>
  <c r="D34" i="21"/>
  <c r="D34" i="23" s="1"/>
  <c r="D40" i="21"/>
  <c r="D40" i="23" s="1"/>
  <c r="D52" i="21"/>
  <c r="D52" i="23" s="1"/>
  <c r="D58" i="21"/>
  <c r="D58" i="23" s="1"/>
  <c r="D66" i="21"/>
  <c r="D66" i="23" s="1"/>
  <c r="D78" i="21"/>
  <c r="D78" i="23" s="1"/>
  <c r="D89" i="21"/>
  <c r="D89" i="23" s="1"/>
  <c r="D13" i="21"/>
  <c r="D13" i="23" s="1"/>
  <c r="D19" i="21"/>
  <c r="D19" i="23" s="1"/>
  <c r="D21" i="21"/>
  <c r="D21" i="23" s="1"/>
  <c r="D33" i="21"/>
  <c r="D33" i="23" s="1"/>
  <c r="D39" i="21"/>
  <c r="D39" i="23" s="1"/>
  <c r="D45" i="21"/>
  <c r="D45" i="23" s="1"/>
  <c r="D51" i="21"/>
  <c r="D51" i="23" s="1"/>
  <c r="D57" i="21"/>
  <c r="D57" i="23" s="1"/>
  <c r="D65" i="21"/>
  <c r="D65" i="23" s="1"/>
  <c r="D76" i="21"/>
  <c r="D76" i="23" s="1"/>
  <c r="D83" i="21"/>
  <c r="D83" i="23" s="1"/>
  <c r="D71" i="21"/>
  <c r="D71" i="23" s="1"/>
  <c r="D77" i="21"/>
  <c r="D77" i="23" s="1"/>
  <c r="D82" i="21"/>
  <c r="D82" i="23" s="1"/>
  <c r="D87" i="21"/>
  <c r="D87" i="23" s="1"/>
  <c r="D91" i="21"/>
  <c r="D91" i="23" s="1"/>
  <c r="D94" i="21"/>
  <c r="D94" i="23" s="1"/>
  <c r="D99" i="21"/>
  <c r="D99" i="23" s="1"/>
  <c r="D8" i="21"/>
  <c r="D8" i="23" s="1"/>
  <c r="D28" i="21"/>
  <c r="D28" i="23" s="1"/>
  <c r="D62" i="21"/>
  <c r="D62" i="23" s="1"/>
  <c r="D7" i="21"/>
  <c r="D7" i="23" s="1"/>
  <c r="D2" i="21"/>
  <c r="D2" i="23" s="1"/>
  <c r="B2" i="24" s="1" a="1"/>
  <c r="B101" i="24" s="1"/>
  <c r="BL101" i="24" l="1"/>
  <c r="BR101" i="24"/>
  <c r="CJ101" i="24"/>
  <c r="D101" i="24"/>
  <c r="BJ101" i="24"/>
  <c r="BV101" i="24"/>
  <c r="W101" i="24"/>
  <c r="BN101" i="24"/>
  <c r="BZ101" i="24"/>
  <c r="CH101" i="24"/>
  <c r="CD101" i="24"/>
  <c r="AE101" i="24"/>
  <c r="BP101" i="24"/>
  <c r="BT101" i="24"/>
  <c r="BX101" i="24"/>
  <c r="CB101" i="24"/>
  <c r="CF101" i="24"/>
  <c r="C101" i="24"/>
  <c r="E101" i="24"/>
  <c r="F101" i="24"/>
  <c r="G101" i="24"/>
  <c r="H101" i="24"/>
  <c r="I101" i="24"/>
  <c r="J101" i="24"/>
  <c r="K101" i="24"/>
  <c r="L101" i="24"/>
  <c r="M101" i="24"/>
  <c r="N101" i="24"/>
  <c r="O101" i="24"/>
  <c r="P101" i="24"/>
  <c r="Q101" i="24"/>
  <c r="R101" i="24"/>
  <c r="S101" i="24"/>
  <c r="T101" i="24"/>
  <c r="U101" i="24"/>
  <c r="V101" i="24"/>
  <c r="X101" i="24"/>
  <c r="Y101" i="24"/>
  <c r="Z101" i="24"/>
  <c r="AA101" i="24"/>
  <c r="AB101" i="24"/>
  <c r="AC101" i="24"/>
  <c r="AD101" i="24"/>
  <c r="BC101" i="24"/>
  <c r="AF101" i="24"/>
  <c r="AG101" i="24"/>
  <c r="AH101" i="24"/>
  <c r="AI101" i="24"/>
  <c r="AJ101" i="24"/>
  <c r="AK101" i="24"/>
  <c r="AL101" i="24"/>
  <c r="AM101" i="24"/>
  <c r="AN101" i="24"/>
  <c r="AO101" i="24"/>
  <c r="C3" i="26" a="1"/>
  <c r="AP101" i="24"/>
  <c r="AQ101" i="24"/>
  <c r="AR101" i="24"/>
  <c r="AS101" i="24"/>
  <c r="AT101" i="24"/>
  <c r="AU101" i="24"/>
  <c r="AV101" i="24"/>
  <c r="AW101" i="24"/>
  <c r="AX101" i="24"/>
  <c r="AY101" i="24"/>
  <c r="AZ101" i="24"/>
  <c r="BA101" i="24"/>
  <c r="BB101" i="24"/>
  <c r="BD101" i="24"/>
  <c r="BE101" i="24"/>
  <c r="BF101" i="24"/>
  <c r="BG101" i="24"/>
  <c r="BI101" i="24"/>
  <c r="BK101" i="24"/>
  <c r="BM101" i="24"/>
  <c r="BO101" i="24"/>
  <c r="BQ101" i="24"/>
  <c r="BS101" i="24"/>
  <c r="BU101" i="24"/>
  <c r="BW101" i="24"/>
  <c r="BY101" i="24"/>
  <c r="CA101" i="24"/>
  <c r="CC101" i="24"/>
  <c r="CE101" i="24"/>
  <c r="CG101" i="24"/>
  <c r="CI101" i="24"/>
  <c r="BH101" i="24"/>
  <c r="I3" i="26" a="1"/>
  <c r="F3" i="26" l="1"/>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I102" i="26"/>
  <c r="D107" i="26" s="1"/>
  <c r="L3" i="26"/>
  <c r="B111" i="26"/>
  <c r="C111" i="26"/>
  <c r="C102" i="26" s="1"/>
  <c r="D106" i="26" s="1"/>
  <c r="B110" i="26" l="1"/>
  <c r="C110" i="26"/>
  <c r="N101" i="27" l="1"/>
  <c r="N102" i="27"/>
  <c r="M101" i="27"/>
  <c r="M102" i="27"/>
  <c r="N103" i="27"/>
  <c r="M103" i="2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<sst xmlns="http://schemas.openxmlformats.org/spreadsheetml/2006/main" count="33324" uniqueCount="372">
  <si>
    <t>Commodity Code</t>
  </si>
  <si>
    <t>Description</t>
  </si>
  <si>
    <t>Average RPC</t>
  </si>
  <si>
    <t>Average RSC</t>
  </si>
  <si>
    <t>111 -  Crop Production</t>
  </si>
  <si>
    <t>112 -  Animal Production and Aquaculture</t>
  </si>
  <si>
    <t>113 -  Forestry and Logging</t>
  </si>
  <si>
    <t>114 -  Fishing, Hunting and Trapping</t>
  </si>
  <si>
    <t>115 -  Support Activities for Agriculture and Forestry</t>
  </si>
  <si>
    <t>211 -  Oil and Gas Extraction</t>
  </si>
  <si>
    <t>212 -  Mining (except Oil and Gas)</t>
  </si>
  <si>
    <t>213 -  Support Activities for Mining</t>
  </si>
  <si>
    <t>221 -  Utilities</t>
  </si>
  <si>
    <t>23 -  Construction</t>
  </si>
  <si>
    <t>311 -  Food Manufacturing</t>
  </si>
  <si>
    <t>312 -  Beverage and Tobacco Product Manufacturing</t>
  </si>
  <si>
    <t>313 -  Textile Mills</t>
  </si>
  <si>
    <t>314 -  Textile Product Mills</t>
  </si>
  <si>
    <t>315 -  Apparel Manufacturing</t>
  </si>
  <si>
    <t>316 -  Leather and Allied Product Manufacturing</t>
  </si>
  <si>
    <t>321 -  Wood Product Manufacturing</t>
  </si>
  <si>
    <t>322 -  Paper Manufacturing</t>
  </si>
  <si>
    <t>323 -  Printing and Related Support Activities</t>
  </si>
  <si>
    <t>324 -  Petroleum and Coal Products Manufacturing</t>
  </si>
  <si>
    <t>325 -  Chemical Manufacturing</t>
  </si>
  <si>
    <t>326 -  Plastics and Rubber Products Manufacturing</t>
  </si>
  <si>
    <t>327 -  Nonmetallic Mineral Product Manufacturing</t>
  </si>
  <si>
    <t>331 -  Primary Metal Manufacturing</t>
  </si>
  <si>
    <t>332 -  Fabricated Metal Product Manufacturing</t>
  </si>
  <si>
    <t>333 -  Machinery Manufacturing</t>
  </si>
  <si>
    <t>334 -  Computer and Electronic Product Manufacturing</t>
  </si>
  <si>
    <t>335 -  Electrical Equipment, Appliance, and Component Manufacturing</t>
  </si>
  <si>
    <t>336 -  Transportation Equipment Manufacturing</t>
  </si>
  <si>
    <t>337 -  Furniture and Related Product Manufacturing</t>
  </si>
  <si>
    <t>339 -  Miscellaneous Manufacturing</t>
  </si>
  <si>
    <t>42 -  Wholesale Trade</t>
  </si>
  <si>
    <t>441 -  Motor Vehicle and Parts Dealers</t>
  </si>
  <si>
    <t>449 -  Furniture, Home Furnishings, Electronics, and Appliance Retailers</t>
  </si>
  <si>
    <t>444 -  Building Material and Garden Equipment and Supplies Dealers</t>
  </si>
  <si>
    <t>445 -  Food and Beverage Stores</t>
  </si>
  <si>
    <t>446 -  Health and Personal Care Stores</t>
  </si>
  <si>
    <t>457 -  Gasoline Stations and Fuel Dealers</t>
  </si>
  <si>
    <t>458 -  Clothing, Clothing Accessories, Shoe, and Jewelry Retailers</t>
  </si>
  <si>
    <t>459 -  Sporting Goods, Hobby, Musical Instrument, Book, and Miscellaneous Retailers</t>
  </si>
  <si>
    <t>455 -  General Merchandise Retailers</t>
  </si>
  <si>
    <t>481 -  Air Transportation</t>
  </si>
  <si>
    <t>482 -  Rail Transportation</t>
  </si>
  <si>
    <t>483 -  Water Transportation</t>
  </si>
  <si>
    <t>484 -  Truck Transportation</t>
  </si>
  <si>
    <t>485 -  Transit and Ground Passenger Transportation</t>
  </si>
  <si>
    <t>486 -  Pipeline Transportation</t>
  </si>
  <si>
    <t>487-488 -  Scenic and Sightseeing Transportation and Support Activities for Transportation</t>
  </si>
  <si>
    <t>492 -  Couriers and Messengers</t>
  </si>
  <si>
    <t>493 -  Warehousing and Storage</t>
  </si>
  <si>
    <t>513 -  Publishing Industries</t>
  </si>
  <si>
    <t>512 -  Motion Picture and Sound Recording Industries</t>
  </si>
  <si>
    <t>516 -  Broadcasting and Content Providers</t>
  </si>
  <si>
    <t>517 -  Telecommunications</t>
  </si>
  <si>
    <t>518 -  Computing Infrastructure Providers, Data Processing, Web Hosting, and Related Services</t>
  </si>
  <si>
    <t>519 -  Web Search Portals, Libraries, Archives, and Other Information Services</t>
  </si>
  <si>
    <t>522 -  Credit Intermediation and Related Activities</t>
  </si>
  <si>
    <t>523 -  Securities, Commodity Contracts, and Other Financial Investments and Related Activities</t>
  </si>
  <si>
    <t>521 -  Monetary Authorities-Central Bank</t>
  </si>
  <si>
    <t>524 -  Insurance Carriers and Related Activities</t>
  </si>
  <si>
    <t>525 -  Funds, Trusts, and Other Financial Vehicles</t>
  </si>
  <si>
    <t>531 -  Real Estate</t>
  </si>
  <si>
    <t>532 -  Rental and Leasing Services</t>
  </si>
  <si>
    <t>533 -  Lessors of Nonfinancial Intangible Assets (except Copyrighted Works)</t>
  </si>
  <si>
    <t>541 -  Professional, Scientific, and Technical Services</t>
  </si>
  <si>
    <t>551 -  Management of Companies and Enterprises</t>
  </si>
  <si>
    <t>561 -  Administrative and Support Services</t>
  </si>
  <si>
    <t>562 -  Waste Management and Remediation Services</t>
  </si>
  <si>
    <t>611 -  Educational Services</t>
  </si>
  <si>
    <t>621 -  Ambulatory Health Care Services</t>
  </si>
  <si>
    <t>622 -  Hospitals</t>
  </si>
  <si>
    <t>623 -  Nursing and Residential Care Facilities</t>
  </si>
  <si>
    <t>624 -  Social Assistance</t>
  </si>
  <si>
    <t>711 -  Performing Arts, Spectator Sports, and Related Industries</t>
  </si>
  <si>
    <t>712 -  Museums, Historical Sites, and Similar Institutions</t>
  </si>
  <si>
    <t>713 -  Amusement, Gambling, and Recreation Industries</t>
  </si>
  <si>
    <t>721 -  Accommodation</t>
  </si>
  <si>
    <t>722 -  Food Services and Drinking Places</t>
  </si>
  <si>
    <t>811 -  Repair and Maintenance</t>
  </si>
  <si>
    <t>812 -  Personal and Laundry Services</t>
  </si>
  <si>
    <t>813 -  Religious, Grantmaking, Civic, Professional, and Similar Organizations</t>
  </si>
  <si>
    <t>814 -  Private Households</t>
  </si>
  <si>
    <t>9A -  Government Enterprises</t>
  </si>
  <si>
    <t>93 -  Non-NAICS</t>
  </si>
  <si>
    <t>9B -  Administrative Government</t>
  </si>
  <si>
    <t>Vegetable and melon farming</t>
  </si>
  <si>
    <t>Fruit farming</t>
  </si>
  <si>
    <t>Industry Code</t>
  </si>
  <si>
    <t>Total Output</t>
  </si>
  <si>
    <t>Wage and Salary Employment</t>
  </si>
  <si>
    <t>Employee Compensation</t>
  </si>
  <si>
    <t>Proprietor Employment</t>
  </si>
  <si>
    <t>Proprietor Income</t>
  </si>
  <si>
    <t>Other Property Income</t>
  </si>
  <si>
    <t>Taxes on Production and Imports Net of Subsidies</t>
  </si>
  <si>
    <t>PayingCode</t>
  </si>
  <si>
    <t xml:space="preserve"> PayingDescription</t>
  </si>
  <si>
    <t xml:space="preserve"> ReceivingCode</t>
  </si>
  <si>
    <t xml:space="preserve"> ReceivingDescription</t>
  </si>
  <si>
    <t xml:space="preserve"> TransferCode</t>
  </si>
  <si>
    <t xml:space="preserve"> TransferDescription</t>
  </si>
  <si>
    <t xml:space="preserve"> Value</t>
  </si>
  <si>
    <t>Industry Use</t>
  </si>
  <si>
    <t>Factor Receipts</t>
  </si>
  <si>
    <t>Other Property Type Income</t>
  </si>
  <si>
    <t>Tax on Production and Imports</t>
  </si>
  <si>
    <t>Households LT15k</t>
  </si>
  <si>
    <t>Households 15-30k</t>
  </si>
  <si>
    <t>Households 30-40k</t>
  </si>
  <si>
    <t>Households 40-50k</t>
  </si>
  <si>
    <t>Households 50-70k</t>
  </si>
  <si>
    <t>Households 70-100k</t>
  </si>
  <si>
    <t>Households 100-150k</t>
  </si>
  <si>
    <t>Households 150-200k</t>
  </si>
  <si>
    <t>Households GT200k</t>
  </si>
  <si>
    <t>Federal Government NonDefense</t>
  </si>
  <si>
    <t>Federal Government Investment</t>
  </si>
  <si>
    <t>State/Local Govt Other</t>
  </si>
  <si>
    <t>State/Local Govt Education</t>
  </si>
  <si>
    <t>State/Local Govt Investment</t>
  </si>
  <si>
    <t>Capital</t>
  </si>
  <si>
    <t>Inventory Additions/Deletions</t>
  </si>
  <si>
    <t>Foreign Trade</t>
  </si>
  <si>
    <t>Commodity Trade</t>
  </si>
  <si>
    <t>Domestic Trade</t>
  </si>
  <si>
    <t>State/Local Govt Hospital and Health</t>
  </si>
  <si>
    <t>Employee Compensation (Wages/Salary w/o Social Insurance)</t>
  </si>
  <si>
    <t>Employee Compensation (Other Labor Income)</t>
  </si>
  <si>
    <t>Social Insurance Tax- Employee Contribution</t>
  </si>
  <si>
    <t>Social Insurance Tax- Employer Contribution</t>
  </si>
  <si>
    <t>Factor Trade</t>
  </si>
  <si>
    <t>Proprietor Income (w/o Social Insurance &amp; CCA)</t>
  </si>
  <si>
    <t>Rent with Capital Consumption Adjustment</t>
  </si>
  <si>
    <t>Business Transfers</t>
  </si>
  <si>
    <t>Interest (net)</t>
  </si>
  <si>
    <t>Surplus-Subsidy of Government Enterprises</t>
  </si>
  <si>
    <t>Rents and Royalties</t>
  </si>
  <si>
    <t>Enterprises (Corporations)</t>
  </si>
  <si>
    <t>Corporate Profits with IVA and CCA</t>
  </si>
  <si>
    <t>Capital Consumption Allowance</t>
  </si>
  <si>
    <t>NIPA Statistical Discrepency</t>
  </si>
  <si>
    <t>TOPI: Excise Taxes</t>
  </si>
  <si>
    <t>TOPI: Custom Duty</t>
  </si>
  <si>
    <t>TOPI: Sales Tax</t>
  </si>
  <si>
    <t>TOPI: Property Tax</t>
  </si>
  <si>
    <t>TOPI: Motor Vehicle License</t>
  </si>
  <si>
    <t>TOPI: Severance Tax</t>
  </si>
  <si>
    <t>TOPI: Other Taxes</t>
  </si>
  <si>
    <t>TOPI: Special Assessments</t>
  </si>
  <si>
    <t>Personal Interest Payments</t>
  </si>
  <si>
    <t>Personal Tax: Income Tax</t>
  </si>
  <si>
    <t>Personal Tax: NonTaxes (Fines- Fees)</t>
  </si>
  <si>
    <t>Personal Tax: Motor Vehicle License</t>
  </si>
  <si>
    <t>Personal Tax: Property Taxes</t>
  </si>
  <si>
    <t>Personal Tax: Other Tax (Fish/Hunt)</t>
  </si>
  <si>
    <t>Other Transfers (net)</t>
  </si>
  <si>
    <t>Borrowing or Saving</t>
  </si>
  <si>
    <t>Social Benefits</t>
  </si>
  <si>
    <t>Federal Government Defense</t>
  </si>
  <si>
    <t>Intergovernmental transfers</t>
  </si>
  <si>
    <t>Other Transfers (gross)</t>
  </si>
  <si>
    <t>Dividends</t>
  </si>
  <si>
    <t>OPI: Corporate Profits Tax</t>
  </si>
  <si>
    <t>Net Inventory</t>
  </si>
  <si>
    <t>Capital Transfers</t>
  </si>
  <si>
    <t>Taxes from ROW</t>
  </si>
  <si>
    <t>Sum of  Value</t>
  </si>
  <si>
    <t>Column Labels</t>
  </si>
  <si>
    <t>Row Labels</t>
  </si>
  <si>
    <t>Grand Total</t>
  </si>
  <si>
    <t>expense</t>
  </si>
  <si>
    <t>percent</t>
  </si>
  <si>
    <t>total</t>
  </si>
  <si>
    <t>Sector size</t>
  </si>
  <si>
    <t>evlvpur</t>
  </si>
  <si>
    <t>evfeed</t>
  </si>
  <si>
    <t>evseedp</t>
  </si>
  <si>
    <t>evfertc</t>
  </si>
  <si>
    <t>evfuelo</t>
  </si>
  <si>
    <t>evmainr</t>
  </si>
  <si>
    <t>evcwork</t>
  </si>
  <si>
    <t>evutil</t>
  </si>
  <si>
    <t>pincome</t>
  </si>
  <si>
    <t>evlabor</t>
  </si>
  <si>
    <t>total variable expense</t>
  </si>
  <si>
    <t>total sales</t>
  </si>
  <si>
    <t xml:space="preserve">In the CA FTS survey of participants, we asked the total variable expense and the percent in each category. Those values are represented here. </t>
  </si>
  <si>
    <r>
      <t xml:space="preserve">We follow the </t>
    </r>
    <r>
      <rPr>
        <sz val="12"/>
        <color rgb="FF000000"/>
        <rFont val="Times New Roman"/>
        <family val="1"/>
      </rPr>
      <t xml:space="preserve">“Farm Record Analysis” (2021) approach to estimating proprietor income of $25,000 plus 5% of the total value of farm production. </t>
    </r>
  </si>
  <si>
    <t xml:space="preserve">All of the expense categories from the survey are very similar to what we found from our "control" group of farmers in the Census of Agriculture, with the exception of labor. </t>
  </si>
  <si>
    <t xml:space="preserve">In the Census data, labor expenditures were closer to 30% and the difference was in feed expenses, which were not an expense for the CA FTS producers. </t>
  </si>
  <si>
    <t xml:space="preserve">While all of the Census producers were primary commodity fruit/veg, it looks like they were more diversified with livestock production than the CA FTS farms. </t>
  </si>
  <si>
    <t>The sector size is the total sales for all producers in the Census "control" sample of fruit/veg farms with less than $500,000 in sales and at least 3 climate smart practices</t>
  </si>
  <si>
    <t xml:space="preserve">In the Census data, on average 56% of sales were to local markets and 44% commodity. </t>
  </si>
  <si>
    <t>Definitions of variables</t>
  </si>
  <si>
    <t xml:space="preserve">Seeds, plants, vines, trees, etc., purchased </t>
  </si>
  <si>
    <t xml:space="preserve">Fertilizer, lime, and soil conditioners purchased; Chemicals purchased </t>
  </si>
  <si>
    <t xml:space="preserve">Gasoline, fuels, and oils purchased for the farm business </t>
  </si>
  <si>
    <t>*Repairs, supplies, and maintenance costs for the farm business</t>
  </si>
  <si>
    <t xml:space="preserve">Customwork and custom hauling </t>
  </si>
  <si>
    <t xml:space="preserve">Utilities purchased for the farm business </t>
  </si>
  <si>
    <t>Proprietor income = $25,000 + 0.05*total value of farm production (TVP)</t>
  </si>
  <si>
    <t xml:space="preserve">Hired farm and ranch labor </t>
  </si>
  <si>
    <t xml:space="preserve">*Report all expenses for the upkeep of buildings, motor vehicles, and farm equipment. Include the cost of repairs and upkeep of farm machinery, vehicles, buildings, fences, and other equipment used for the farm business. Repairs to equipment used both for the farm business and for performing customwork, if the customwork is not considered an entirely separate business from this operation, should be reported here. </t>
  </si>
  <si>
    <t>Variable</t>
  </si>
  <si>
    <t>Expense</t>
  </si>
  <si>
    <t>Shares</t>
  </si>
  <si>
    <t>NAICS</t>
  </si>
  <si>
    <t>Margin</t>
  </si>
  <si>
    <t>sector</t>
  </si>
  <si>
    <t>Margined</t>
  </si>
  <si>
    <t>Regional RPC</t>
  </si>
  <si>
    <t>Local Purchase</t>
  </si>
  <si>
    <t>no</t>
  </si>
  <si>
    <t>veg/melon</t>
  </si>
  <si>
    <t>fruit</t>
  </si>
  <si>
    <t>yes</t>
  </si>
  <si>
    <t>Proprietor income</t>
  </si>
  <si>
    <t>Labor</t>
  </si>
  <si>
    <t xml:space="preserve">Total </t>
  </si>
  <si>
    <t xml:space="preserve">Employee compensation </t>
  </si>
  <si>
    <t xml:space="preserve">Breeding livestock purchased or leased; All other livestock and poultry purchased or leased </t>
  </si>
  <si>
    <t xml:space="preserve">Feed purchased for livestock and poultry </t>
  </si>
  <si>
    <t>IMPORTS</t>
  </si>
  <si>
    <t>LOCAL</t>
  </si>
  <si>
    <t>Proportion of expense</t>
  </si>
  <si>
    <t>Proportion of income</t>
  </si>
  <si>
    <t xml:space="preserve">23 Construction </t>
  </si>
  <si>
    <t>811 Repair and Maintenance</t>
  </si>
  <si>
    <t>We assume 80% of fuel and oil purchases are made at the wholesale level on diesel, the remaining 20% is purchased at a the retail level</t>
  </si>
  <si>
    <t>pevfuelo</t>
  </si>
  <si>
    <t>324 Petroleum &amp; coal prod</t>
  </si>
  <si>
    <t>42  Wholesale Trade</t>
  </si>
  <si>
    <t>447 Gasoline stations</t>
  </si>
  <si>
    <t>484 Truck transportation</t>
  </si>
  <si>
    <t>We assume 75% of fertilizers and chemicals are purchased directly from a wholesaler and the remaining 25% are purchased from a retailer</t>
  </si>
  <si>
    <t>325 Chemical Manufacturing</t>
  </si>
  <si>
    <t>444 Building Material and Garden Equipment and Supplies Dealers</t>
  </si>
  <si>
    <t xml:space="preserve">Assume purchased directly from wholesaler; we assume all seed purchases are for fruits and vegetables. Margins averaged between fruit and vegetable and the wholesale and retail margins are combined. Allocation between Fruit and Vegetable based on total proportion of output for each sector. </t>
  </si>
  <si>
    <t>111 - Crop Production</t>
  </si>
  <si>
    <t>1112 Vegetables and melons</t>
  </si>
  <si>
    <t xml:space="preserve"> 1113 Fruit</t>
  </si>
  <si>
    <t xml:space="preserve">Assume 80% purchased from a wholesaler and 20% from a retailer. There is no hay sector, so I average grain and all other crop margins and combine the retail and wholesale margin for wholesale purchases. </t>
  </si>
  <si>
    <t>Grains margins</t>
  </si>
  <si>
    <t xml:space="preserve">Vegetable and Melon </t>
  </si>
  <si>
    <t xml:space="preserve">Allocation </t>
  </si>
  <si>
    <t xml:space="preserve">1112 Vegetables and melons </t>
  </si>
  <si>
    <t>Retail services - Food and beverage stores</t>
  </si>
  <si>
    <t>1113 Fruit</t>
  </si>
  <si>
    <t>All other crops margins</t>
  </si>
  <si>
    <t xml:space="preserve">Fruit </t>
  </si>
  <si>
    <t xml:space="preserve">Grains </t>
  </si>
  <si>
    <t>Average</t>
  </si>
  <si>
    <t>Producing sector</t>
  </si>
  <si>
    <t>State/Local Govt Hospital &amp; Health Services</t>
  </si>
  <si>
    <t>Total</t>
  </si>
  <si>
    <t>Transpose</t>
  </si>
  <si>
    <t>Diff</t>
  </si>
  <si>
    <t>CA Farm to School</t>
  </si>
  <si>
    <t>veg_proportion</t>
  </si>
  <si>
    <t>fruit_proportion</t>
  </si>
  <si>
    <t>Vegetable and melon farming*CA FTS</t>
  </si>
  <si>
    <t>Fruit farming*CA FTS</t>
  </si>
  <si>
    <t>The last two columns are the amount we subtract from those sectors</t>
  </si>
  <si>
    <t>CA FTS</t>
  </si>
  <si>
    <t>Proportion</t>
  </si>
  <si>
    <t>Total to subtract</t>
  </si>
  <si>
    <t>Negatives</t>
  </si>
  <si>
    <t>FIG Chohor Awards</t>
  </si>
  <si>
    <t>Level</t>
  </si>
  <si>
    <t>Group</t>
  </si>
  <si>
    <t>Total_Awards</t>
  </si>
  <si>
    <t>Overall Total</t>
  </si>
  <si>
    <t>cohorts 2 &amp; 3</t>
  </si>
  <si>
    <t>By Cohort</t>
  </si>
  <si>
    <t>cohort 2</t>
  </si>
  <si>
    <t>cohort 3</t>
  </si>
  <si>
    <t>Org Type</t>
  </si>
  <si>
    <t>Aggregator/Food Hub/Distributor</t>
  </si>
  <si>
    <t>California Native American Tribe</t>
  </si>
  <si>
    <t>Co-op/Food Hub</t>
  </si>
  <si>
    <t>Farm + Aggregator/Food Hub</t>
  </si>
  <si>
    <t>Farm + Distribution/Wholesale</t>
  </si>
  <si>
    <t>Farm Only</t>
  </si>
  <si>
    <t>Other/Unique</t>
  </si>
  <si>
    <t>Survey results:</t>
  </si>
  <si>
    <t>Percent of respondents</t>
  </si>
  <si>
    <t>Change in dollars</t>
  </si>
  <si>
    <t>Decreased D2C sales</t>
  </si>
  <si>
    <t>Decreased intermediated sales</t>
  </si>
  <si>
    <t>Lacked market for firsts</t>
  </si>
  <si>
    <t>Lacked market for seconds</t>
  </si>
  <si>
    <t>Increased production</t>
  </si>
  <si>
    <t>New farm</t>
  </si>
  <si>
    <t>Expenditures</t>
  </si>
  <si>
    <t>All IMPLAN sectors</t>
  </si>
  <si>
    <t>Change in Y</t>
  </si>
  <si>
    <t>No</t>
  </si>
  <si>
    <t>Yes</t>
  </si>
  <si>
    <t>MARGINS</t>
  </si>
  <si>
    <t>IMPLAN sector #</t>
  </si>
  <si>
    <t>IMPLAN sector</t>
  </si>
  <si>
    <t>Retail - Food and beverage stores - Option #1</t>
  </si>
  <si>
    <t>445 food &amp; beverage stores</t>
  </si>
  <si>
    <t>1112 Vegetable and melon farming</t>
  </si>
  <si>
    <t>481 Air transportation</t>
  </si>
  <si>
    <t>482 Rail Transportation</t>
  </si>
  <si>
    <t>483 Water transportation</t>
  </si>
  <si>
    <t>Retail - Food and beverage stores - Option #2</t>
  </si>
  <si>
    <t>1113 Fruit farming</t>
  </si>
  <si>
    <t>Leakage</t>
  </si>
  <si>
    <t>Percent leakage</t>
  </si>
  <si>
    <t>Incentives</t>
  </si>
  <si>
    <t>Chang in output</t>
  </si>
  <si>
    <t>Response coefficient</t>
  </si>
  <si>
    <t>Output multiplier</t>
  </si>
  <si>
    <t>** Added in the new CA FTS sector. Did not subtract from other sectors, so rows and columns are not the same.</t>
  </si>
  <si>
    <t>https://support.implan.com/hc/en-us/articles/360051161534-Indian-Tribes-Considerations-for-Native-American-Impacts</t>
  </si>
  <si>
    <t>CAFTS/42 -  Wholesale Trade</t>
  </si>
  <si>
    <t>**manually cut and pasted fruit/veg to be after 111 crop production, cells are not referenced here.</t>
  </si>
  <si>
    <t>**Here we subtract the CA FTS from exisiting sectors. Allocation of subtraction between fruit and veg is based on the FV_proportion_col and FV_proportion_row</t>
  </si>
  <si>
    <t>Allocation</t>
  </si>
  <si>
    <t>d2c</t>
  </si>
  <si>
    <t>retail</t>
  </si>
  <si>
    <t>institution</t>
  </si>
  <si>
    <t>intermediate market</t>
  </si>
  <si>
    <t>nonlocal</t>
  </si>
  <si>
    <t xml:space="preserve">     19% direct to intermediate market will be wholesale and fruit/vegetable processor, 0.1%  direct to instituation will be shcools/hospitals</t>
  </si>
  <si>
    <t xml:space="preserve">     We assume commodity sales are domestic trade</t>
  </si>
  <si>
    <t xml:space="preserve">     Allocated equally across households with at least 100K income.</t>
  </si>
  <si>
    <t xml:space="preserve">    COA sample sells  52% direct ( households), 11% direct to retail will be (food and beverage stores), </t>
  </si>
  <si>
    <t xml:space="preserve">*Note decreased D2C/intermediated only had one response for the amount of decrease, but two that responded they decreased sales. We assumed both farms decreased by the same amount. </t>
  </si>
  <si>
    <t>* How to treat Native American -- local government, see link below.</t>
  </si>
  <si>
    <t>Households 100,000K+</t>
  </si>
  <si>
    <t>445 -  Food and Beverage Stores, 42 -  Wholesale Trade</t>
  </si>
  <si>
    <t>Wholesale is the same, but adds up retail and wholesale margin to just wholesalers</t>
  </si>
  <si>
    <t>Scenario 2 - Cohort 2&amp;3</t>
  </si>
  <si>
    <t>Scenario 1 - Cohort 3 only</t>
  </si>
  <si>
    <t>By org type for cohorts 2&amp;3*</t>
  </si>
  <si>
    <t>*Org type is only available for cohort 3, so we assume the same allocation when we have data on both cohorts</t>
  </si>
  <si>
    <t>Inflated for cohorts 2&amp;3</t>
  </si>
  <si>
    <t>** If two sectors, each gets 50%</t>
  </si>
  <si>
    <t>Sum</t>
  </si>
  <si>
    <t>Other total</t>
  </si>
  <si>
    <t>Change in Y - Scenario 1</t>
  </si>
  <si>
    <t>Domestric trade</t>
  </si>
  <si>
    <t>Domestic trade</t>
  </si>
  <si>
    <t>* We assuming the following sectors are exogenous</t>
  </si>
  <si>
    <t>* Copied and pasted from IxI pivot and replaced industry numbers with industry names</t>
  </si>
  <si>
    <t>PayingDescription</t>
  </si>
  <si>
    <t>** Generated in R to match industry code with industry description so the SAM has the industry description in place of the number</t>
  </si>
  <si>
    <t>Type I multiplier</t>
  </si>
  <si>
    <t>Economic contribution</t>
  </si>
  <si>
    <t>** This allocates how much of the CA FTS sector addition to decrease from the vegetable and fruit sectors based on the additions on the row</t>
  </si>
  <si>
    <t>** This allocates how much of the CA FTS sector addition to decrease from the vegetable and fruit sectors based on additions from the columns</t>
  </si>
  <si>
    <t>off</t>
  </si>
  <si>
    <t>Wholesale Trade</t>
  </si>
  <si>
    <t>Output impact (Type 2)</t>
  </si>
  <si>
    <t>Output impact (Type 1)</t>
  </si>
  <si>
    <t>Indirect</t>
  </si>
  <si>
    <t>Induced</t>
  </si>
  <si>
    <t>Direct</t>
  </si>
  <si>
    <t>Real Estate</t>
  </si>
  <si>
    <t>Petroleum and Coal Products Manufacturing</t>
  </si>
  <si>
    <t>Professional, Scientific, and Technical Services</t>
  </si>
  <si>
    <t>Construction</t>
  </si>
  <si>
    <t>Food Services and Drinking Places</t>
  </si>
  <si>
    <t>Repair and Maintenance</t>
  </si>
  <si>
    <t>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</si>
</sst>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0.000"/>
    <numFmt numFmtId="165" formatCode="0.00000%"/>
    <numFmt numFmtId="166" formatCode="_(* #,##0_);_(* \(#,##0\);_(* &quot;-&quot;??_);_(@_)"/>
    <numFmt numFmtId="167" formatCode="0.0%"/>
    <numFmt numFmtId="168" formatCode="0.0"/>
    <numFmt numFmtId="169" formatCode="_(&quot;$&quot;* #,##0_);_(&quot;$&quot;* \(#,##0\);_(&quot;$&quot;* &quot;-&quot;??_);_(@_)"/>
    <numFmt numFmtId="170" formatCode="&quot;$&quot;#,##0"/>
  </numFmts>
  <fonts count="18">
    <font>
      <sz val="12"/>
      <color theme="1"/>
      <name val="Aptos Narrow"/>
      <family val="2"/>
      <scheme val="minor"/>
    </font>
    <font>
      <sz val="12"/>
      <color theme="1"/>
      <name val="Aptos Narrow"/>
      <family val="2"/>
      <scheme val="minor"/>
    </font>
    <font>
      <b/>
      <sz val="12"/>
      <color theme="1"/>
      <name val="Aptos Narrow"/>
      <family val="2"/>
      <scheme val="minor"/>
    </font>
    <font>
      <sz val="12"/>
      <color rgb="FF000000"/>
      <name val="Aptos Narrow"/>
      <family val="2"/>
      <scheme val="minor"/>
    </font>
    <font>
      <b/>
      <sz val="12"/>
      <color rgb="FF000000"/>
      <name val="Aptos Narrow"/>
      <scheme val="minor"/>
    </font>
    <font>
      <b/>
      <sz val="12"/>
      <name val="Times New Roman"/>
      <family val="1"/>
    </font>
    <font>
      <sz val="12"/>
      <color theme="1"/>
      <name val="Calibri,Bold"/>
    </font>
    <font>
      <b/>
      <sz val="12"/>
      <color theme="1"/>
      <name val="Aptos Narrow"/>
      <scheme val="minor"/>
    </font>
    <font>
      <sz val="12"/>
      <color theme="1"/>
      <name val="Times New Roman"/>
      <family val="1"/>
    </font>
    <font>
      <i/>
      <sz val="12"/>
      <color theme="1"/>
      <name val="Aptos Narrow"/>
      <family val="2"/>
      <scheme val="minor"/>
    </font>
    <font>
      <sz val="11"/>
      <color rgb="FF000000"/>
      <name val="Lucida Grande"/>
      <family val="2"/>
    </font>
    <font>
      <b/>
      <sz val="11"/>
      <color rgb="FF000000"/>
      <name val="Lucida Grande"/>
      <family val="2"/>
    </font>
    <font>
      <sz val="12"/>
      <color rgb="FF000000"/>
      <name val="Times New Roman"/>
      <family val="1"/>
    </font>
    <font>
      <u/>
      <sz val="11"/>
      <color theme="1"/>
      <name val="Aptos Narrow"/>
      <family val="2"/>
      <scheme val="minor"/>
    </font>
    <font>
      <b/>
      <u/>
      <sz val="11"/>
      <color theme="1"/>
      <name val="Aptos Narrow"/>
      <family val="2"/>
      <scheme val="minor"/>
    </font>
    <font>
      <sz val="12"/>
      <color theme="1"/>
      <name val="Aptos Narrow"/>
      <scheme val="minor"/>
    </font>
    <font>
      <i/>
      <sz val="12"/>
      <color theme="1"/>
      <name val="Aptos Narrow"/>
      <scheme val="minor"/>
    </font>
    <font>
      <sz val="12"/>
      <name val="Aptos Narrow"/>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65">
    <xf numFmtId="0" fontId="0" fillId="0" borderId="0" xfId="0"/>
    <xf numFmtId="10" fontId="0" fillId="0" borderId="0" xfId="0" applyNumberFormat="1"/>
    <xf numFmtId="8"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1" fontId="0" fillId="0" borderId="0" xfId="0" applyNumberFormat="1"/>
    <xf numFmtId="164" fontId="0" fillId="0" borderId="0" xfId="2" applyNumberFormat="1" applyFont="1"/>
    <xf numFmtId="1" fontId="0" fillId="0" borderId="0" xfId="1" applyNumberFormat="1" applyFont="1"/>
    <xf numFmtId="0" fontId="5" fillId="0" borderId="0" xfId="0" applyFont="1" applyAlignment="1">
      <alignment vertical="center"/>
    </xf>
    <xf numFmtId="0" fontId="6" fillId="0" borderId="0" xfId="0" applyFont="1"/>
    <xf numFmtId="0" fontId="2" fillId="0" borderId="0" xfId="0" applyFont="1"/>
    <xf numFmtId="9" fontId="0" fillId="0" borderId="0" xfId="2" applyFont="1"/>
    <xf numFmtId="0" fontId="7" fillId="0" borderId="0" xfId="0" applyFont="1"/>
    <xf numFmtId="0" fontId="0" fillId="0" borderId="0" xfId="0" applyAlignment="1">
      <alignment vertical="center"/>
    </xf>
    <xf numFmtId="9" fontId="2" fillId="0" borderId="0" xfId="0" applyNumberFormat="1" applyFont="1" applyAlignment="1">
      <alignment vertical="center"/>
    </xf>
    <xf numFmtId="9" fontId="2" fillId="0" borderId="0" xfId="2" applyFont="1"/>
    <xf numFmtId="9" fontId="0" fillId="0" borderId="0" xfId="0" applyNumberFormat="1" applyAlignment="1">
      <alignment vertical="center"/>
    </xf>
    <xf numFmtId="9" fontId="0" fillId="0" borderId="0" xfId="0" applyNumberFormat="1"/>
    <xf numFmtId="165" fontId="0" fillId="0" borderId="0" xfId="0" applyNumberFormat="1"/>
    <xf numFmtId="0" fontId="8" fillId="0" borderId="0" xfId="0" applyFont="1"/>
    <xf numFmtId="0" fontId="9" fillId="0" borderId="0" xfId="0" applyFont="1"/>
    <xf numFmtId="0" fontId="10" fillId="0" borderId="0" xfId="0" applyFont="1"/>
    <xf numFmtId="0" fontId="11" fillId="0" borderId="0" xfId="0" applyFont="1"/>
    <xf numFmtId="164" fontId="0" fillId="0" borderId="0" xfId="0" applyNumberFormat="1"/>
    <xf numFmtId="0" fontId="8" fillId="0" borderId="0" xfId="0" applyFont="1" applyAlignment="1">
      <alignment vertical="center"/>
    </xf>
    <xf numFmtId="0" fontId="0" fillId="0" borderId="0" xfId="0" applyAlignment="1">
      <alignment horizontal="right"/>
    </xf>
    <xf numFmtId="166" fontId="0" fillId="0" borderId="0" xfId="1" applyNumberFormat="1" applyFont="1"/>
    <xf numFmtId="0" fontId="13" fillId="0" borderId="0" xfId="0" applyFont="1"/>
    <xf numFmtId="0" fontId="14" fillId="0" borderId="0" xfId="0" applyFont="1"/>
    <xf numFmtId="0" fontId="15" fillId="0" borderId="0" xfId="0" applyFont="1"/>
    <xf numFmtId="0" fontId="0" fillId="0" borderId="1" xfId="0" applyBorder="1"/>
    <xf numFmtId="1" fontId="0" fillId="0" borderId="1" xfId="0" applyNumberFormat="1" applyBorder="1"/>
    <xf numFmtId="0" fontId="0" fillId="0" borderId="2" xfId="0" applyBorder="1"/>
    <xf numFmtId="6" fontId="0" fillId="0" borderId="0" xfId="0" applyNumberFormat="1"/>
    <xf numFmtId="43" fontId="0" fillId="0" borderId="0" xfId="1" applyFont="1"/>
    <xf numFmtId="43" fontId="0" fillId="0" borderId="0" xfId="0" applyNumberFormat="1"/>
    <xf numFmtId="166" fontId="0" fillId="0" borderId="0" xfId="0" applyNumberFormat="1"/>
    <xf numFmtId="2" fontId="0" fillId="0" borderId="0" xfId="1" applyNumberFormat="1" applyFont="1"/>
    <xf numFmtId="2" fontId="0" fillId="0" borderId="0" xfId="0" applyNumberFormat="1"/>
    <xf numFmtId="43" fontId="0" fillId="0" borderId="1" xfId="1" applyFont="1" applyBorder="1"/>
    <xf numFmtId="166" fontId="0" fillId="0" borderId="1" xfId="0" applyNumberFormat="1" applyBorder="1"/>
    <xf numFmtId="2" fontId="0" fillId="0" borderId="0" xfId="1" applyNumberFormat="1" applyFont="1" applyBorder="1"/>
    <xf numFmtId="10" fontId="0" fillId="0" borderId="0" xfId="0" applyNumberFormat="1" applyAlignment="1">
      <alignment vertical="center"/>
    </xf>
    <xf numFmtId="0" fontId="0" fillId="0" borderId="0" xfId="0" applyAlignment="1">
      <alignment horizontal="left" vertical="center"/>
    </xf>
    <xf numFmtId="0" fontId="2" fillId="0" borderId="0" xfId="0" applyFont="1" applyAlignment="1">
      <alignment vertical="center"/>
    </xf>
    <xf numFmtId="10" fontId="0" fillId="0" borderId="0" xfId="0" applyNumberFormat="1" applyAlignment="1">
      <alignment vertical="center" wrapText="1"/>
    </xf>
    <xf numFmtId="0" fontId="0" fillId="0" borderId="0" xfId="0" applyAlignment="1">
      <alignment horizontal="center" vertical="center"/>
    </xf>
    <xf numFmtId="167" fontId="0" fillId="0" borderId="0" xfId="2" applyNumberFormat="1" applyFont="1"/>
    <xf numFmtId="10" fontId="0" fillId="0" borderId="0" xfId="2" applyNumberFormat="1" applyFont="1"/>
    <xf numFmtId="168" fontId="0" fillId="0" borderId="0" xfId="0" applyNumberFormat="1"/>
    <xf numFmtId="169" fontId="0" fillId="0" borderId="0" xfId="3" applyNumberFormat="1" applyFont="1"/>
    <xf numFmtId="0" fontId="16" fillId="0" borderId="0" xfId="0" applyFont="1"/>
    <xf numFmtId="170" fontId="0" fillId="0" borderId="0" xfId="3" applyNumberFormat="1" applyFont="1"/>
    <xf numFmtId="0" fontId="7" fillId="0" borderId="0" xfId="0" applyFont="1" applyAlignment="1">
      <alignment horizontal="right"/>
    </xf>
    <xf numFmtId="166" fontId="0" fillId="0" borderId="1" xfId="1" applyNumberFormat="1" applyFont="1" applyBorder="1"/>
    <xf numFmtId="166" fontId="0" fillId="0" borderId="3" xfId="1" applyNumberFormat="1" applyFont="1" applyBorder="1"/>
    <xf numFmtId="166" fontId="0" fillId="0" borderId="2" xfId="1" applyNumberFormat="1" applyFont="1" applyBorder="1"/>
    <xf numFmtId="166" fontId="0" fillId="0" borderId="0" xfId="1" applyNumberFormat="1" applyFont="1" applyBorder="1"/>
    <xf numFmtId="0" fontId="17" fillId="0" borderId="0" xfId="0" applyFont="1"/>
    <xf numFmtId="0" fontId="0" fillId="2" borderId="0" xfId="0" applyFill="1"/>
    <xf numFmtId="170" fontId="0" fillId="0" borderId="0" xfId="1" applyNumberFormat="1" applyFont="1"/>
    <xf numFmtId="170" fontId="0" fillId="0" borderId="0" xfId="0" applyNumberFormat="1"/>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figures!$B$2</c:f>
              <c:strCache>
                <c:ptCount val="1"/>
                <c:pt idx="0">
                  <c:v>Direct</c:v>
                </c:pt>
              </c:strCache>
            </c:strRef>
          </c:tx>
          <c:spPr>
            <a:solidFill>
              <a:schemeClr val="accent1"/>
            </a:solidFill>
            <a:ln>
              <a:noFill/>
            </a:ln>
            <a:effectLst/>
          </c:spPr>
          <c:invertIfNegative val="0"/>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figures!$B$3:$B$12</c:f>
              <c:numCache>
                <c:formatCode>"$"#,##0</c:formatCode>
                <c:ptCount val="10"/>
                <c:pt idx="0">
                  <c:v>14394417</c:v>
                </c:pt>
                <c:pt idx="1">
                  <c:v>1694030.8334519698</c:v>
                </c:pt>
                <c:pt idx="2">
                  <c:v>0</c:v>
                </c:pt>
                <c:pt idx="3">
                  <c:v>0</c:v>
                </c:pt>
                <c:pt idx="4">
                  <c:v>0</c:v>
                </c:pt>
                <c:pt idx="5">
                  <c:v>736403.53671160503</c:v>
                </c:pt>
                <c:pt idx="6">
                  <c:v>0</c:v>
                </c:pt>
                <c:pt idx="7">
                  <c:v>0</c:v>
                </c:pt>
                <c:pt idx="8">
                  <c:v>0</c:v>
                </c:pt>
                <c:pt idx="9">
                  <c:v>0</c:v>
                </c:pt>
              </c:numCache>
            </c:numRef>
          </c:val>
          <c:extLst>
            <c:ext xmlns:c16="http://schemas.microsoft.com/office/drawing/2014/chart" uri="{C3380CC4-5D6E-409C-BE32-E72D297353CC}">
              <c16:uniqueId val="{00000000-67D0-264B-8796-3D2C69ED40C9}"/>
            </c:ext>
          </c:extLst>
        </c:ser>
        <c:ser>
          <c:idx val="1"/>
          <c:order val="1"/>
          <c:tx>
            <c:strRef>
              <c:f>figures!$C$2</c:f>
              <c:strCache>
                <c:ptCount val="1"/>
                <c:pt idx="0">
                  <c:v>Indirect</c:v>
                </c:pt>
              </c:strCache>
            </c:strRef>
          </c:tx>
          <c:spPr>
            <a:solidFill>
              <a:schemeClr val="accent2"/>
            </a:solidFill>
            <a:ln>
              <a:noFill/>
            </a:ln>
            <a:effectLst/>
          </c:spPr>
          <c:invertIfNegative val="0"/>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figures!$C$3:$C$12</c:f>
              <c:numCache>
                <c:formatCode>"$"#,##0</c:formatCode>
                <c:ptCount val="10"/>
                <c:pt idx="0">
                  <c:v>20.194167278707027</c:v>
                </c:pt>
                <c:pt idx="1">
                  <c:v>1668529.8182903996</c:v>
                </c:pt>
                <c:pt idx="2">
                  <c:v>200763.23373378947</c:v>
                </c:pt>
                <c:pt idx="3">
                  <c:v>869658.79446070443</c:v>
                </c:pt>
                <c:pt idx="4">
                  <c:v>363631.72916341014</c:v>
                </c:pt>
                <c:pt idx="5">
                  <c:v>117728.72619042243</c:v>
                </c:pt>
                <c:pt idx="6">
                  <c:v>725184.42686461273</c:v>
                </c:pt>
                <c:pt idx="7">
                  <c:v>27206.013603620642</c:v>
                </c:pt>
                <c:pt idx="8">
                  <c:v>518110.19928665721</c:v>
                </c:pt>
                <c:pt idx="9">
                  <c:v>572894.17871625558</c:v>
                </c:pt>
              </c:numCache>
            </c:numRef>
          </c:val>
          <c:extLst>
            <c:ext xmlns:c16="http://schemas.microsoft.com/office/drawing/2014/chart" uri="{C3380CC4-5D6E-409C-BE32-E72D297353CC}">
              <c16:uniqueId val="{00000001-67D0-264B-8796-3D2C69ED40C9}"/>
            </c:ext>
          </c:extLst>
        </c:ser>
        <c:ser>
          <c:idx val="2"/>
          <c:order val="2"/>
          <c:tx>
            <c:strRef>
              <c:f>figures!$D$2</c:f>
              <c:strCache>
                <c:ptCount val="1"/>
                <c:pt idx="0">
                  <c:v>Induced</c:v>
                </c:pt>
              </c:strCache>
            </c:strRef>
          </c:tx>
          <c:spPr>
            <a:solidFill>
              <a:schemeClr val="accent3"/>
            </a:solidFill>
            <a:ln>
              <a:noFill/>
            </a:ln>
            <a:effectLst/>
          </c:spPr>
          <c:invertIfNegative val="0"/>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figures!$D$3:$D$12</c:f>
              <c:numCache>
                <c:formatCode>"$"#,##0</c:formatCode>
                <c:ptCount val="10"/>
                <c:pt idx="0">
                  <c:v>64.817091783508658</c:v>
                </c:pt>
                <c:pt idx="1">
                  <c:v>582882.21290659811</c:v>
                </c:pt>
                <c:pt idx="2">
                  <c:v>1828895.5492969588</c:v>
                </c:pt>
                <c:pt idx="3">
                  <c:v>134272.02560912026</c:v>
                </c:pt>
                <c:pt idx="4">
                  <c:v>555465.11799010867</c:v>
                </c:pt>
                <c:pt idx="5">
                  <c:v>11307.250785637298</c:v>
                </c:pt>
                <c:pt idx="6">
                  <c:v>89327.135516622802</c:v>
                </c:pt>
                <c:pt idx="7">
                  <c:v>692771.04069509567</c:v>
                </c:pt>
                <c:pt idx="8">
                  <c:v>181507.70236820838</c:v>
                </c:pt>
                <c:pt idx="9">
                  <c:v>100740.19678663067</c:v>
                </c:pt>
              </c:numCache>
            </c:numRef>
          </c:val>
          <c:extLst>
            <c:ext xmlns:c16="http://schemas.microsoft.com/office/drawing/2014/chart" uri="{C3380CC4-5D6E-409C-BE32-E72D297353CC}">
              <c16:uniqueId val="{00000002-67D0-264B-8796-3D2C69ED40C9}"/>
            </c:ext>
          </c:extLst>
        </c:ser>
        <c:ser>
          <c:idx val="3"/>
          <c:order val="3"/>
          <c:tx>
            <c:strRef>
              <c:f>figures!$E$2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figures!$E$3:$E$12</c:f>
              <c:numCache>
                <c:formatCode>"$"#,##0</c:formatCode>
                <c:ptCount val="10"/>
                <c:pt idx="0">
                  <c:v>14394502.011259062</c:v>
                </c:pt>
                <c:pt idx="1">
                  <c:v>3945442.8646489675</c:v>
                </c:pt>
                <c:pt idx="2">
                  <c:v>2029658.7830307484</c:v>
                </c:pt>
                <c:pt idx="3">
                  <c:v>1003930.8200698247</c:v>
                </c:pt>
                <c:pt idx="4">
                  <c:v>919096.84715351881</c:v>
                </c:pt>
                <c:pt idx="5">
                  <c:v>865439.51368766476</c:v>
                </c:pt>
                <c:pt idx="6">
                  <c:v>814511.56238123553</c:v>
                </c:pt>
                <c:pt idx="7">
                  <c:v>719977.05429871636</c:v>
                </c:pt>
                <c:pt idx="8">
                  <c:v>699617.90165486559</c:v>
                </c:pt>
                <c:pt idx="9">
                  <c:v>673634.37550288625</c:v>
                </c:pt>
              </c:numCache>
            </c:numRef>
          </c:val>
          <c:extLst>
            <c:ext xmlns:c16="http://schemas.microsoft.com/office/drawing/2014/chart" uri="{C3380CC4-5D6E-409C-BE32-E72D297353CC}">
              <c16:uniqueId val="{00000003-67D0-264B-8796-3D2C69ED40C9}"/>
            </c:ext>
          </c:extLst>
        </c:ser>
        <c:dLbls>
          <c:showLegendKey val="0"/>
          <c:showVal val="0"/>
          <c:showCatName val="0"/>
          <c:showSerName val="0"/>
          <c:showPercent val="0"/>
          <c:showBubbleSize val="0"/>
        </c:dLbls>
        <c:gapWidth val="150"/>
        <c:overlap val="100"/>
        <c:axId val="579649984"/>
        <c:axId val="342531072"/>
      </c:barChart>
      <c:catAx>
        <c:axId val="57964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31072"/>
        <c:crosses val="autoZero"/>
        <c:auto val="1"/>
        <c:lblAlgn val="ctr"/>
        <c:lblOffset val="100"/>
        <c:noMultiLvlLbl val="0"/>
      </c:catAx>
      <c:valAx>
        <c:axId val="342531072"/>
        <c:scaling>
          <c:orientation val="minMax"/>
          <c:max val="150000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49984"/>
        <c:crosses val="autoZero"/>
        <c:crossBetween val="between"/>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figures!$G$2</c:f>
              <c:strCache>
                <c:ptCount val="1"/>
                <c:pt idx="0">
                  <c:v>Direct</c:v>
                </c:pt>
              </c:strCache>
            </c:strRef>
          </c:tx>
          <c:spPr>
            <a:solidFill>
              <a:schemeClr val="accent1"/>
            </a:solidFill>
            <a:ln>
              <a:noFill/>
            </a:ln>
            <a:effectLst/>
          </c:spPr>
          <c:invertIfNegative val="0"/>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figures!$G$3:$G$12</c:f>
              <c:numCache>
                <c:formatCode>"$"#,##0</c:formatCode>
                <c:ptCount val="10"/>
                <c:pt idx="0">
                  <c:v>19670034.565127943</c:v>
                </c:pt>
                <c:pt idx="1">
                  <c:v>2314900.6346274908</c:v>
                </c:pt>
                <c:pt idx="2">
                  <c:v>0</c:v>
                </c:pt>
                <c:pt idx="3">
                  <c:v>0</c:v>
                </c:pt>
                <c:pt idx="4">
                  <c:v>0</c:v>
                </c:pt>
                <c:pt idx="5">
                  <c:v>1006298.6935142796</c:v>
                </c:pt>
                <c:pt idx="6">
                  <c:v>0</c:v>
                </c:pt>
                <c:pt idx="7">
                  <c:v>0</c:v>
                </c:pt>
                <c:pt idx="8">
                  <c:v>0</c:v>
                </c:pt>
                <c:pt idx="9">
                  <c:v>0</c:v>
                </c:pt>
              </c:numCache>
            </c:numRef>
          </c:val>
          <c:extLst>
            <c:ext xmlns:c16="http://schemas.microsoft.com/office/drawing/2014/chart" uri="{C3380CC4-5D6E-409C-BE32-E72D297353CC}">
              <c16:uniqueId val="{00000000-2F02-9042-A46A-31AD16B4A729}"/>
            </c:ext>
          </c:extLst>
        </c:ser>
        <c:ser>
          <c:idx val="1"/>
          <c:order val="1"/>
          <c:tx>
            <c:strRef>
              <c:f>figures!$H$2</c:f>
              <c:strCache>
                <c:ptCount val="1"/>
                <c:pt idx="0">
                  <c:v>Indirect</c:v>
                </c:pt>
              </c:strCache>
            </c:strRef>
          </c:tx>
          <c:spPr>
            <a:solidFill>
              <a:schemeClr val="accent2"/>
            </a:solidFill>
            <a:ln>
              <a:noFill/>
            </a:ln>
            <a:effectLst/>
          </c:spPr>
          <c:invertIfNegative val="0"/>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figures!$H$3:$H$12</c:f>
              <c:numCache>
                <c:formatCode>"$"#,##0</c:formatCode>
                <c:ptCount val="10"/>
                <c:pt idx="0">
                  <c:v>27.595419000834227</c:v>
                </c:pt>
                <c:pt idx="1">
                  <c:v>2280053.3844975312</c:v>
                </c:pt>
                <c:pt idx="2">
                  <c:v>274343.84782311774</c:v>
                </c:pt>
                <c:pt idx="3">
                  <c:v>1188392.5932470593</c:v>
                </c:pt>
                <c:pt idx="4">
                  <c:v>496904.36796582449</c:v>
                </c:pt>
                <c:pt idx="5">
                  <c:v>160876.82561051939</c:v>
                </c:pt>
                <c:pt idx="6">
                  <c:v>990967.73023314727</c:v>
                </c:pt>
                <c:pt idx="7">
                  <c:v>37177.13805029817</c:v>
                </c:pt>
                <c:pt idx="8">
                  <c:v>707999.88137858396</c:v>
                </c:pt>
                <c:pt idx="9">
                  <c:v>782862.43183793651</c:v>
                </c:pt>
              </c:numCache>
            </c:numRef>
          </c:val>
          <c:extLst>
            <c:ext xmlns:c16="http://schemas.microsoft.com/office/drawing/2014/chart" uri="{C3380CC4-5D6E-409C-BE32-E72D297353CC}">
              <c16:uniqueId val="{00000001-2F02-9042-A46A-31AD16B4A729}"/>
            </c:ext>
          </c:extLst>
        </c:ser>
        <c:ser>
          <c:idx val="2"/>
          <c:order val="2"/>
          <c:tx>
            <c:strRef>
              <c:f>figures!$I$2</c:f>
              <c:strCache>
                <c:ptCount val="1"/>
                <c:pt idx="0">
                  <c:v>Induced</c:v>
                </c:pt>
              </c:strCache>
            </c:strRef>
          </c:tx>
          <c:spPr>
            <a:solidFill>
              <a:schemeClr val="accent3"/>
            </a:solidFill>
            <a:ln>
              <a:noFill/>
            </a:ln>
            <a:effectLst/>
          </c:spPr>
          <c:invertIfNegative val="0"/>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figures!$I$3:$I$12</c:f>
              <c:numCache>
                <c:formatCode>"$"#,##0</c:formatCode>
                <c:ptCount val="10"/>
                <c:pt idx="0">
                  <c:v>88.572842910885811</c:v>
                </c:pt>
                <c:pt idx="1">
                  <c:v>796511.12478338368</c:v>
                </c:pt>
                <c:pt idx="2">
                  <c:v>2499193.8659745534</c:v>
                </c:pt>
                <c:pt idx="3">
                  <c:v>183483.31751547428</c:v>
                </c:pt>
                <c:pt idx="4">
                  <c:v>759045.54318443802</c:v>
                </c:pt>
                <c:pt idx="5">
                  <c:v>15451.408264054917</c:v>
                </c:pt>
                <c:pt idx="6">
                  <c:v>122065.92620012583</c:v>
                </c:pt>
                <c:pt idx="7">
                  <c:v>946674.69451469893</c:v>
                </c:pt>
                <c:pt idx="8">
                  <c:v>248031.0789537091</c:v>
                </c:pt>
                <c:pt idx="9">
                  <c:v>137661.92495957378</c:v>
                </c:pt>
              </c:numCache>
            </c:numRef>
          </c:val>
          <c:extLst>
            <c:ext xmlns:c16="http://schemas.microsoft.com/office/drawing/2014/chart" uri="{C3380CC4-5D6E-409C-BE32-E72D297353CC}">
              <c16:uniqueId val="{00000002-2F02-9042-A46A-31AD16B4A729}"/>
            </c:ext>
          </c:extLst>
        </c:ser>
        <c:ser>
          <c:idx val="3"/>
          <c:order val="3"/>
          <c:tx>
            <c:strRef>
              <c:f>figures!$J$2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figures!$A$3:$A$12</c:f>
              <c:strCache>
                <c:ptCount val="10"/>
                <c:pt idx="0">
                  <c:v>CA Farm to School</c:v>
                </c:pt>
                <c:pt idx="1">
                  <c:v>Wholesale Trade</c:v>
                </c:pt>
                <c:pt idx="2">
                  <c:v>Real Estate</c:v>
                </c:pt>
                <c:pt idx="3">
                  <c:v>Petroleum and Coal Products Manufacturing</c:v>
                </c:pt>
                <c:pt idx="4">
                  <c:v>Professional, Scientific, and Technical Services</c:v>
                </c:pt>
                <c:pt idx="5">
                  <c:v>Vegetable and melon farming</c:v>
                </c:pt>
                <c:pt idx="6">
                  <c:v>Construction</c:v>
                </c:pt>
                <c:pt idx="7">
                  <c:v>Food Services and Drinking Places</c:v>
                </c:pt>
                <c:pt idx="8">
                  <c:v>Repair and Maintenance</c:v>
                </c:pt>
                <c:pt idx="9">
                  <c:v>Utilities</c:v>
                </c:pt>
              </c:strCache>
            </c:strRef>
          </c:cat>
          <c:val>
            <c:numRef>
              <c:f>figures!$J$3:$J$12</c:f>
              <c:numCache>
                <c:formatCode>"$"#,##0</c:formatCode>
                <c:ptCount val="10"/>
                <c:pt idx="0">
                  <c:v>19670150.733389854</c:v>
                </c:pt>
                <c:pt idx="1">
                  <c:v>5391465.1439084057</c:v>
                </c:pt>
                <c:pt idx="2">
                  <c:v>2773537.7137976713</c:v>
                </c:pt>
                <c:pt idx="3">
                  <c:v>1371875.9107625335</c:v>
                </c:pt>
                <c:pt idx="4">
                  <c:v>1255949.9111502625</c:v>
                </c:pt>
                <c:pt idx="5">
                  <c:v>1182626.9273888539</c:v>
                </c:pt>
                <c:pt idx="6">
                  <c:v>1113033.6564332731</c:v>
                </c:pt>
                <c:pt idx="7">
                  <c:v>983851.83256499714</c:v>
                </c:pt>
                <c:pt idx="8">
                  <c:v>956030.96033229306</c:v>
                </c:pt>
                <c:pt idx="9">
                  <c:v>920524.35679751029</c:v>
                </c:pt>
              </c:numCache>
            </c:numRef>
          </c:val>
          <c:extLst>
            <c:ext xmlns:c16="http://schemas.microsoft.com/office/drawing/2014/chart" uri="{C3380CC4-5D6E-409C-BE32-E72D297353CC}">
              <c16:uniqueId val="{00000003-2F02-9042-A46A-31AD16B4A729}"/>
            </c:ext>
          </c:extLst>
        </c:ser>
        <c:dLbls>
          <c:showLegendKey val="0"/>
          <c:showVal val="0"/>
          <c:showCatName val="0"/>
          <c:showSerName val="0"/>
          <c:showPercent val="0"/>
          <c:showBubbleSize val="0"/>
        </c:dLbls>
        <c:gapWidth val="150"/>
        <c:overlap val="100"/>
        <c:axId val="579649984"/>
        <c:axId val="342531072"/>
      </c:barChart>
      <c:catAx>
        <c:axId val="57964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531072"/>
        <c:crosses val="autoZero"/>
        <c:auto val="1"/>
        <c:lblAlgn val="ctr"/>
        <c:lblOffset val="100"/>
        <c:noMultiLvlLbl val="0"/>
      </c:catAx>
      <c:valAx>
        <c:axId val="342531072"/>
        <c:scaling>
          <c:orientation val="minMax"/>
          <c:max val="2000000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49984"/>
        <c:crosses val="autoZero"/>
        <c:crossBetween val="between"/>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531812</xdr:colOff>
      <xdr:row>1</xdr:row>
      <xdr:rowOff>33338</xdr:rowOff>
    </xdr:from>
    <xdr:to>
      <xdr:col>19</xdr:col>
      <xdr:colOff>381000</xdr:colOff>
      <xdr:row>15</xdr:row>
      <xdr:rowOff>158750</xdr:rowOff>
    </xdr:to>
    <xdr:graphicFrame macro="">
      <xdr:nvGraphicFramePr>
        <xdr:cNvPr id="4" name="Chart 3">
          <a:extLst>
            <a:ext uri="{FF2B5EF4-FFF2-40B4-BE49-F238E27FC236}">
              <a16:creationId xmlns:a16="http://schemas.microsoft.com/office/drawing/2014/main" id="{4FEC8185-C3E2-A653-A675-EF11509EA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17</xdr:row>
      <xdr:rowOff>182563</xdr:rowOff>
    </xdr:from>
    <xdr:to>
      <xdr:col>19</xdr:col>
      <xdr:colOff>436562</xdr:colOff>
      <xdr:row>32</xdr:row>
      <xdr:rowOff>95250</xdr:rowOff>
    </xdr:to>
    <xdr:graphicFrame macro="">
      <xdr:nvGraphicFramePr>
        <xdr:cNvPr id="7" name="Chart 6">
          <a:extLst>
            <a:ext uri="{FF2B5EF4-FFF2-40B4-BE49-F238E27FC236}">
              <a16:creationId xmlns:a16="http://schemas.microsoft.com/office/drawing/2014/main" id="{75371B30-2F92-AF46-A111-1F6496000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673741619672/WOPIServiceId_TP_BOX_2/WOPIUserId_-/CA%20SAM%20Model%20-%20Region%201_2021.xlsx" TargetMode="External"/><Relationship Id="rId2" Type="http://schemas.openxmlformats.org/officeDocument/2006/relationships/externalLinkPath" Target="https://api.box.com/wopi/files/1673741619672/WOPIServiceId_TP_BOX_2/WOPIUserId_-/CA%20SAM%20Model%20-%20Region%201_2021.xlsx" TargetMode="External"/><Relationship Id="rId1" Type="http://schemas.openxmlformats.org/officeDocument/2006/relationships/externalLinkPath" Target="/wopi/files/1673741619672/WOPIServiceId_TP_BOX_2/WOPIUserId_-/CA%20SAM%20Model%20-%20Region%201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modity_summary"/>
      <sheetName val="industry_detail"/>
      <sheetName val="Detail IxI SAM"/>
      <sheetName val="IxI pivot"/>
      <sheetName val="lf production functions"/>
      <sheetName val="local sector"/>
      <sheetName val="local food sales"/>
      <sheetName val="SAM_orig"/>
      <sheetName val="LQ_data"/>
      <sheetName val="Regional LQ"/>
      <sheetName val="SAM Region working"/>
      <sheetName val="SAM Region_diff"/>
      <sheetName val="SAM Region working2"/>
      <sheetName val="SAM region"/>
      <sheetName val="FV Proportions"/>
      <sheetName val="SAM Final"/>
      <sheetName val="SAM Final final"/>
      <sheetName val="A"/>
      <sheetName val="I"/>
      <sheetName val="I-A"/>
      <sheetName val="I-Ainv"/>
      <sheetName val="sector spending"/>
      <sheetName val="results"/>
    </sheetNames>
    <sheetDataSet>
      <sheetData sheetId="0" refreshError="1"/>
      <sheetData sheetId="1">
        <row r="2">
          <cell r="E2">
            <v>15432526277.16</v>
          </cell>
        </row>
        <row r="3">
          <cell r="E3">
            <v>8644039264.9500008</v>
          </cell>
        </row>
        <row r="4">
          <cell r="E4">
            <v>11709377485.01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iewer" refreshedDate="46149.66069016204" createdVersion="8" refreshedVersion="8" minRefreshableVersion="3" recordCount="10008" xr:uid="{163AAB31-868D-F949-BC86-794CCBA9E18F}">
  <cacheSource type="worksheet">
    <worksheetSource ref="A1:G10009" sheet="Detail IxI SAM"/>
  </cacheSource>
  <cacheFields count="7">
    <cacheField name="PayingCode" numFmtId="0">
      <sharedItems containsSemiMixedTypes="0" containsString="0" containsNumber="1" containsInteger="1" minValue="1" maxValue="28001" count="11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5"/>
        <n v="86"/>
        <n v="87"/>
        <n v="5001"/>
        <n v="6001"/>
        <n v="7001"/>
        <n v="8001"/>
        <n v="10001"/>
        <n v="10002"/>
        <n v="10003"/>
        <n v="10004"/>
        <n v="10005"/>
        <n v="10006"/>
        <n v="10007"/>
        <n v="10008"/>
        <n v="10009"/>
        <n v="11001"/>
        <n v="11002"/>
        <n v="11003"/>
        <n v="12001"/>
        <n v="12002"/>
        <n v="12003"/>
        <n v="12004"/>
        <n v="13001"/>
        <n v="14001"/>
        <n v="14002"/>
        <n v="25001"/>
        <n v="28001"/>
      </sharedItems>
    </cacheField>
    <cacheField name=" PayingDescription" numFmtId="0">
      <sharedItems/>
    </cacheField>
    <cacheField name=" ReceivingCode" numFmtId="0">
      <sharedItems containsSemiMixedTypes="0" containsString="0" containsNumber="1" containsInteger="1" minValue="1" maxValue="28001" count="111">
        <n v="1"/>
        <n v="2"/>
        <n v="3"/>
        <n v="5"/>
        <n v="6"/>
        <n v="7"/>
        <n v="8"/>
        <n v="9"/>
        <n v="10"/>
        <n v="11"/>
        <n v="12"/>
        <n v="13"/>
        <n v="14"/>
        <n v="15"/>
        <n v="16"/>
        <n v="17"/>
        <n v="18"/>
        <n v="19"/>
        <n v="20"/>
        <n v="21"/>
        <n v="22"/>
        <n v="23"/>
        <n v="24"/>
        <n v="25"/>
        <n v="26"/>
        <n v="27"/>
        <n v="28"/>
        <n v="29"/>
        <n v="30"/>
        <n v="31"/>
        <n v="32"/>
        <n v="33"/>
        <n v="34"/>
        <n v="35"/>
        <n v="36"/>
        <n v="37"/>
        <n v="38"/>
        <n v="39"/>
        <n v="40"/>
        <n v="41"/>
        <n v="42"/>
        <n v="43"/>
        <n v="44"/>
        <n v="45"/>
        <n v="47"/>
        <n v="48"/>
        <n v="49"/>
        <n v="50"/>
        <n v="51"/>
        <n v="52"/>
        <n v="53"/>
        <n v="54"/>
        <n v="55"/>
        <n v="56"/>
        <n v="57"/>
        <n v="58"/>
        <n v="59"/>
        <n v="60"/>
        <n v="62"/>
        <n v="63"/>
        <n v="64"/>
        <n v="65"/>
        <n v="67"/>
        <n v="68"/>
        <n v="69"/>
        <n v="74"/>
        <n v="75"/>
        <n v="76"/>
        <n v="77"/>
        <n v="78"/>
        <n v="79"/>
        <n v="80"/>
        <n v="81"/>
        <n v="83"/>
        <n v="86"/>
        <n v="87"/>
        <n v="5001"/>
        <n v="6001"/>
        <n v="7001"/>
        <n v="8001"/>
        <n v="10001"/>
        <n v="10002"/>
        <n v="10003"/>
        <n v="10004"/>
        <n v="10005"/>
        <n v="10006"/>
        <n v="10007"/>
        <n v="10008"/>
        <n v="10009"/>
        <n v="11001"/>
        <n v="11003"/>
        <n v="12001"/>
        <n v="12002"/>
        <n v="12004"/>
        <n v="14001"/>
        <n v="14002"/>
        <n v="25001"/>
        <n v="28001"/>
        <n v="46"/>
        <n v="66"/>
        <n v="4"/>
        <n v="61"/>
        <n v="70"/>
        <n v="71"/>
        <n v="12003"/>
        <n v="13001"/>
        <n v="72"/>
        <n v="73"/>
        <n v="82"/>
        <n v="85"/>
        <n v="11002"/>
      </sharedItems>
    </cacheField>
    <cacheField name=" ReceivingDescription" numFmtId="0">
      <sharedItems/>
    </cacheField>
    <cacheField name=" TransferCode" numFmtId="0">
      <sharedItems containsSemiMixedTypes="0" containsString="0" containsNumber="1" containsInteger="1" minValue="15001" maxValue="15060"/>
    </cacheField>
    <cacheField name=" TransferDescription" numFmtId="0">
      <sharedItems/>
    </cacheField>
    <cacheField name=" Value" numFmtId="0">
      <sharedItems containsSemiMixedTypes="0" containsString="0" containsNumber="1" minValue="-9940879272.0236607" maxValue="811640951269.343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8">
  <r>
    <x v="0"/>
    <s v="111 -  Crop Production"/>
    <x v="0"/>
    <s v="111 -  Crop Production"/>
    <n v="15055"/>
    <s v="Industry Use"/>
    <n v="350003675.26807201"/>
  </r>
  <r>
    <x v="0"/>
    <s v="111 -  Crop Production"/>
    <x v="1"/>
    <s v="112 -  Animal Production and Aquaculture"/>
    <n v="15055"/>
    <s v="Industry Use"/>
    <n v="20004130.942457799"/>
  </r>
  <r>
    <x v="0"/>
    <s v="111 -  Crop Production"/>
    <x v="2"/>
    <s v="113 -  Forestry and Logging"/>
    <n v="15055"/>
    <s v="Industry Use"/>
    <n v="26271.042314882201"/>
  </r>
  <r>
    <x v="0"/>
    <s v="111 -  Crop Production"/>
    <x v="3"/>
    <s v="115 -  Support Activities for Agriculture and Forestry"/>
    <n v="15055"/>
    <s v="Industry Use"/>
    <n v="1071426862.11158"/>
  </r>
  <r>
    <x v="0"/>
    <s v="111 -  Crop Production"/>
    <x v="4"/>
    <s v="211 -  Oil and Gas Extraction"/>
    <n v="15055"/>
    <s v="Industry Use"/>
    <n v="4173471.26477058"/>
  </r>
  <r>
    <x v="0"/>
    <s v="111 -  Crop Production"/>
    <x v="5"/>
    <s v="212 -  Mining (except Oil and Gas)"/>
    <n v="15055"/>
    <s v="Industry Use"/>
    <n v="9474926.2937118709"/>
  </r>
  <r>
    <x v="0"/>
    <s v="111 -  Crop Production"/>
    <x v="6"/>
    <s v="213 -  Support Activities for Mining"/>
    <n v="15055"/>
    <s v="Industry Use"/>
    <n v="3959.0694772043398"/>
  </r>
  <r>
    <x v="0"/>
    <s v="111 -  Crop Production"/>
    <x v="7"/>
    <s v="221 -  Utilities"/>
    <n v="15055"/>
    <s v="Industry Use"/>
    <n v="142837478.59415701"/>
  </r>
  <r>
    <x v="0"/>
    <s v="111 -  Crop Production"/>
    <x v="8"/>
    <s v="23 -  Construction"/>
    <n v="15055"/>
    <s v="Industry Use"/>
    <n v="46657717.766351096"/>
  </r>
  <r>
    <x v="0"/>
    <s v="111 -  Crop Production"/>
    <x v="9"/>
    <s v="311 -  Food Manufacturing"/>
    <n v="15055"/>
    <s v="Industry Use"/>
    <n v="261125.34975840899"/>
  </r>
  <r>
    <x v="0"/>
    <s v="111 -  Crop Production"/>
    <x v="10"/>
    <s v="312 -  Beverage and Tobacco Product Manufacturing"/>
    <n v="15055"/>
    <s v="Industry Use"/>
    <n v="427.63126456697699"/>
  </r>
  <r>
    <x v="0"/>
    <s v="111 -  Crop Production"/>
    <x v="11"/>
    <s v="313 -  Textile Mills"/>
    <n v="15055"/>
    <s v="Industry Use"/>
    <n v="113709.516186319"/>
  </r>
  <r>
    <x v="0"/>
    <s v="111 -  Crop Production"/>
    <x v="12"/>
    <s v="314 -  Textile Product Mills"/>
    <n v="15055"/>
    <s v="Industry Use"/>
    <n v="518399.244199401"/>
  </r>
  <r>
    <x v="0"/>
    <s v="111 -  Crop Production"/>
    <x v="13"/>
    <s v="315 -  Apparel Manufacturing"/>
    <n v="15055"/>
    <s v="Industry Use"/>
    <n v="6789.9335112812696"/>
  </r>
  <r>
    <x v="0"/>
    <s v="111 -  Crop Production"/>
    <x v="14"/>
    <s v="316 -  Leather and Allied Product Manufacturing"/>
    <n v="15055"/>
    <s v="Industry Use"/>
    <n v="29273.470650394102"/>
  </r>
  <r>
    <x v="0"/>
    <s v="111 -  Crop Production"/>
    <x v="15"/>
    <s v="321 -  Wood Product Manufacturing"/>
    <n v="15055"/>
    <s v="Industry Use"/>
    <n v="3823068.5729373698"/>
  </r>
  <r>
    <x v="0"/>
    <s v="111 -  Crop Production"/>
    <x v="16"/>
    <s v="322 -  Paper Manufacturing"/>
    <n v="15055"/>
    <s v="Industry Use"/>
    <n v="2676502.4184526401"/>
  </r>
  <r>
    <x v="0"/>
    <s v="111 -  Crop Production"/>
    <x v="17"/>
    <s v="323 -  Printing and Related Support Activities"/>
    <n v="15055"/>
    <s v="Industry Use"/>
    <n v="302363.87030101998"/>
  </r>
  <r>
    <x v="0"/>
    <s v="111 -  Crop Production"/>
    <x v="18"/>
    <s v="324 -  Petroleum and Coal Products Manufacturing"/>
    <n v="15055"/>
    <s v="Industry Use"/>
    <n v="308461341.67428303"/>
  </r>
  <r>
    <x v="0"/>
    <s v="111 -  Crop Production"/>
    <x v="19"/>
    <s v="325 -  Chemical Manufacturing"/>
    <n v="15055"/>
    <s v="Industry Use"/>
    <n v="234616207.753833"/>
  </r>
  <r>
    <x v="0"/>
    <s v="111 -  Crop Production"/>
    <x v="20"/>
    <s v="326 -  Plastics and Rubber Products Manufacturing"/>
    <n v="15055"/>
    <s v="Industry Use"/>
    <n v="33384032.963528398"/>
  </r>
  <r>
    <x v="0"/>
    <s v="111 -  Crop Production"/>
    <x v="21"/>
    <s v="327 -  Nonmetallic Mineral Product Manufacturing"/>
    <n v="15055"/>
    <s v="Industry Use"/>
    <n v="5965279.4869233202"/>
  </r>
  <r>
    <x v="0"/>
    <s v="111 -  Crop Production"/>
    <x v="22"/>
    <s v="331 -  Primary Metal Manufacturing"/>
    <n v="15055"/>
    <s v="Industry Use"/>
    <n v="628288.80886873906"/>
  </r>
  <r>
    <x v="0"/>
    <s v="111 -  Crop Production"/>
    <x v="23"/>
    <s v="332 -  Fabricated Metal Product Manufacturing"/>
    <n v="15055"/>
    <s v="Industry Use"/>
    <n v="7106895.9626933401"/>
  </r>
  <r>
    <x v="0"/>
    <s v="111 -  Crop Production"/>
    <x v="24"/>
    <s v="333 -  Machinery Manufacturing"/>
    <n v="15055"/>
    <s v="Industry Use"/>
    <n v="2629149.5587546201"/>
  </r>
  <r>
    <x v="0"/>
    <s v="111 -  Crop Production"/>
    <x v="25"/>
    <s v="334 -  Computer and Electronic Product Manufacturing"/>
    <n v="15055"/>
    <s v="Industry Use"/>
    <n v="1218730.10445959"/>
  </r>
  <r>
    <x v="0"/>
    <s v="111 -  Crop Production"/>
    <x v="26"/>
    <s v="335 -  Electrical Equipment, Appliance, and Component Manufacturing"/>
    <n v="15055"/>
    <s v="Industry Use"/>
    <n v="8761353.1617261991"/>
  </r>
  <r>
    <x v="0"/>
    <s v="111 -  Crop Production"/>
    <x v="27"/>
    <s v="336 -  Transportation Equipment Manufacturing"/>
    <n v="15055"/>
    <s v="Industry Use"/>
    <n v="5591438.8425399596"/>
  </r>
  <r>
    <x v="0"/>
    <s v="111 -  Crop Production"/>
    <x v="28"/>
    <s v="337 -  Furniture and Related Product Manufacturing"/>
    <n v="15055"/>
    <s v="Industry Use"/>
    <n v="44283.114653589801"/>
  </r>
  <r>
    <x v="0"/>
    <s v="111 -  Crop Production"/>
    <x v="29"/>
    <s v="339 -  Miscellaneous Manufacturing"/>
    <n v="15055"/>
    <s v="Industry Use"/>
    <n v="391721.91014959302"/>
  </r>
  <r>
    <x v="0"/>
    <s v="111 -  Crop Production"/>
    <x v="30"/>
    <s v="42 -  Wholesale Trade"/>
    <n v="15055"/>
    <s v="Industry Use"/>
    <n v="705447831.77918804"/>
  </r>
  <r>
    <x v="0"/>
    <s v="111 -  Crop Production"/>
    <x v="31"/>
    <s v="441 -  Motor Vehicle and Parts Dealers"/>
    <n v="15055"/>
    <s v="Industry Use"/>
    <n v="10102.256997258301"/>
  </r>
  <r>
    <x v="0"/>
    <s v="111 -  Crop Production"/>
    <x v="32"/>
    <s v="449 -  Furniture, Home Furnishings, Electronics, and Appliance Retailers"/>
    <n v="15055"/>
    <s v="Industry Use"/>
    <n v="1722.9288609338801"/>
  </r>
  <r>
    <x v="0"/>
    <s v="111 -  Crop Production"/>
    <x v="33"/>
    <s v="444 -  Building Material and Garden Equipment and Supplies Dealers"/>
    <n v="15055"/>
    <s v="Industry Use"/>
    <n v="46812.145774868201"/>
  </r>
  <r>
    <x v="0"/>
    <s v="111 -  Crop Production"/>
    <x v="34"/>
    <s v="445 -  Food and Beverage Stores"/>
    <n v="15055"/>
    <s v="Industry Use"/>
    <n v="1694269.64776827"/>
  </r>
  <r>
    <x v="0"/>
    <s v="111 -  Crop Production"/>
    <x v="35"/>
    <s v="446 -  Health and Personal Care Stores"/>
    <n v="15055"/>
    <s v="Industry Use"/>
    <n v="1059.1840789016001"/>
  </r>
  <r>
    <x v="0"/>
    <s v="111 -  Crop Production"/>
    <x v="36"/>
    <s v="457 -  Gasoline Stations and Fuel Dealers"/>
    <n v="15055"/>
    <s v="Industry Use"/>
    <n v="38802035.8618237"/>
  </r>
  <r>
    <x v="0"/>
    <s v="111 -  Crop Production"/>
    <x v="37"/>
    <s v="458 -  Clothing, Clothing Accessories, Shoe, and Jewelry Retailers"/>
    <n v="15055"/>
    <s v="Industry Use"/>
    <n v="894.86492203708599"/>
  </r>
  <r>
    <x v="0"/>
    <s v="111 -  Crop Production"/>
    <x v="38"/>
    <s v="459 -  Sporting Goods, Hobby, Musical Instrument, Book, and Miscellaneous Retailers"/>
    <n v="15055"/>
    <s v="Industry Use"/>
    <n v="2431.49255324349"/>
  </r>
  <r>
    <x v="0"/>
    <s v="111 -  Crop Production"/>
    <x v="39"/>
    <s v="455 -  General Merchandise Retailers"/>
    <n v="15055"/>
    <s v="Industry Use"/>
    <n v="4093182.21265805"/>
  </r>
  <r>
    <x v="0"/>
    <s v="111 -  Crop Production"/>
    <x v="40"/>
    <s v="481 -  Air Transportation"/>
    <n v="15055"/>
    <s v="Industry Use"/>
    <n v="10863392.408886701"/>
  </r>
  <r>
    <x v="0"/>
    <s v="111 -  Crop Production"/>
    <x v="41"/>
    <s v="482 -  Rail Transportation"/>
    <n v="15055"/>
    <s v="Industry Use"/>
    <n v="13953207.5685838"/>
  </r>
  <r>
    <x v="0"/>
    <s v="111 -  Crop Production"/>
    <x v="42"/>
    <s v="483 -  Water Transportation"/>
    <n v="15055"/>
    <s v="Industry Use"/>
    <n v="6594734.7858117102"/>
  </r>
  <r>
    <x v="0"/>
    <s v="111 -  Crop Production"/>
    <x v="43"/>
    <s v="484 -  Truck Transportation"/>
    <n v="15055"/>
    <s v="Industry Use"/>
    <n v="138389574.012768"/>
  </r>
  <r>
    <x v="0"/>
    <s v="111 -  Crop Production"/>
    <x v="44"/>
    <s v="486 -  Pipeline Transportation"/>
    <n v="15055"/>
    <s v="Industry Use"/>
    <n v="2600228.2324993098"/>
  </r>
  <r>
    <x v="0"/>
    <s v="111 -  Crop Production"/>
    <x v="45"/>
    <s v="487-488 -  Scenic and Sightseeing Transportation and Support Activities for Transportation"/>
    <n v="15055"/>
    <s v="Industry Use"/>
    <n v="128596.487228682"/>
  </r>
  <r>
    <x v="0"/>
    <s v="111 -  Crop Production"/>
    <x v="46"/>
    <s v="492 -  Couriers and Messengers"/>
    <n v="15055"/>
    <s v="Industry Use"/>
    <n v="7522.42346646234"/>
  </r>
  <r>
    <x v="0"/>
    <s v="111 -  Crop Production"/>
    <x v="47"/>
    <s v="493 -  Warehousing and Storage"/>
    <n v="15055"/>
    <s v="Industry Use"/>
    <n v="23771469.361607"/>
  </r>
  <r>
    <x v="0"/>
    <s v="111 -  Crop Production"/>
    <x v="48"/>
    <s v="513 -  Publishing Industries"/>
    <n v="15055"/>
    <s v="Industry Use"/>
    <n v="4879809.8660864197"/>
  </r>
  <r>
    <x v="0"/>
    <s v="111 -  Crop Production"/>
    <x v="49"/>
    <s v="512 -  Motion Picture and Sound Recording Industries"/>
    <n v="15055"/>
    <s v="Industry Use"/>
    <n v="7689.35427865766"/>
  </r>
  <r>
    <x v="0"/>
    <s v="111 -  Crop Production"/>
    <x v="50"/>
    <s v="516 -  Broadcasting and Content Providers"/>
    <n v="15055"/>
    <s v="Industry Use"/>
    <n v="2188960.42713285"/>
  </r>
  <r>
    <x v="0"/>
    <s v="111 -  Crop Production"/>
    <x v="51"/>
    <s v="517 -  Telecommunications"/>
    <n v="15055"/>
    <s v="Industry Use"/>
    <n v="17621349.408939902"/>
  </r>
  <r>
    <x v="0"/>
    <s v="111 -  Crop Production"/>
    <x v="52"/>
    <s v="518 -  Computing Infrastructure Providers, Data Processing, Web Hosting, and Related Services"/>
    <n v="15055"/>
    <s v="Industry Use"/>
    <n v="203442.97805429299"/>
  </r>
  <r>
    <x v="0"/>
    <s v="111 -  Crop Production"/>
    <x v="53"/>
    <s v="519 -  Web Search Portals, Libraries, Archives, and Other Information Services"/>
    <n v="15055"/>
    <s v="Industry Use"/>
    <n v="7276688.93860038"/>
  </r>
  <r>
    <x v="0"/>
    <s v="111 -  Crop Production"/>
    <x v="54"/>
    <s v="522 -  Credit Intermediation and Related Activities"/>
    <n v="15055"/>
    <s v="Industry Use"/>
    <n v="18407845.917299598"/>
  </r>
  <r>
    <x v="0"/>
    <s v="111 -  Crop Production"/>
    <x v="55"/>
    <s v="523 -  Securities, Commodity Contracts, and Other Financial Investments and Related Activities"/>
    <n v="15055"/>
    <s v="Industry Use"/>
    <n v="6285220.4354097098"/>
  </r>
  <r>
    <x v="0"/>
    <s v="111 -  Crop Production"/>
    <x v="56"/>
    <s v="521 -  Monetary Authorities-Central Bank"/>
    <n v="15055"/>
    <s v="Industry Use"/>
    <n v="54657661.256053098"/>
  </r>
  <r>
    <x v="0"/>
    <s v="111 -  Crop Production"/>
    <x v="57"/>
    <s v="524 -  Insurance Carriers and Related Activities"/>
    <n v="15055"/>
    <s v="Industry Use"/>
    <n v="198476686.49809501"/>
  </r>
  <r>
    <x v="0"/>
    <s v="111 -  Crop Production"/>
    <x v="58"/>
    <s v="531 -  Real Estate"/>
    <n v="15055"/>
    <s v="Industry Use"/>
    <n v="106315812.463801"/>
  </r>
  <r>
    <x v="0"/>
    <s v="111 -  Crop Production"/>
    <x v="59"/>
    <s v="532 -  Rental and Leasing Services"/>
    <n v="15055"/>
    <s v="Industry Use"/>
    <n v="61398753.885266401"/>
  </r>
  <r>
    <x v="0"/>
    <s v="111 -  Crop Production"/>
    <x v="60"/>
    <s v="533 -  Lessors of Nonfinancial Intangible Assets (except Copyrighted Works)"/>
    <n v="15055"/>
    <s v="Industry Use"/>
    <n v="6593814.8193122996"/>
  </r>
  <r>
    <x v="0"/>
    <s v="111 -  Crop Production"/>
    <x v="61"/>
    <s v="541 -  Professional, Scientific, and Technical Services"/>
    <n v="15055"/>
    <s v="Industry Use"/>
    <n v="44802511.492149897"/>
  </r>
  <r>
    <x v="0"/>
    <s v="111 -  Crop Production"/>
    <x v="62"/>
    <s v="561 -  Administrative and Support Services"/>
    <n v="15055"/>
    <s v="Industry Use"/>
    <n v="29947682.045727"/>
  </r>
  <r>
    <x v="0"/>
    <s v="111 -  Crop Production"/>
    <x v="63"/>
    <s v="562 -  Waste Management and Remediation Services"/>
    <n v="15055"/>
    <s v="Industry Use"/>
    <n v="5063848.8524397304"/>
  </r>
  <r>
    <x v="0"/>
    <s v="111 -  Crop Production"/>
    <x v="64"/>
    <s v="611 -  Educational Services"/>
    <n v="15055"/>
    <s v="Industry Use"/>
    <n v="6855.1742986374502"/>
  </r>
  <r>
    <x v="0"/>
    <s v="111 -  Crop Production"/>
    <x v="65"/>
    <s v="711 -  Performing Arts, Spectator Sports, and Related Industries"/>
    <n v="15055"/>
    <s v="Industry Use"/>
    <n v="1566289.66447702"/>
  </r>
  <r>
    <x v="0"/>
    <s v="111 -  Crop Production"/>
    <x v="66"/>
    <s v="712 -  Museums, Historical Sites, and Similar Institutions"/>
    <n v="15055"/>
    <s v="Industry Use"/>
    <n v="48.5254651182534"/>
  </r>
  <r>
    <x v="0"/>
    <s v="111 -  Crop Production"/>
    <x v="67"/>
    <s v="713 -  Amusement, Gambling, and Recreation Industries"/>
    <n v="15055"/>
    <s v="Industry Use"/>
    <n v="245530.00982539801"/>
  </r>
  <r>
    <x v="0"/>
    <s v="111 -  Crop Production"/>
    <x v="68"/>
    <s v="721 -  Accommodation"/>
    <n v="15055"/>
    <s v="Industry Use"/>
    <n v="8.6198484410113796"/>
  </r>
  <r>
    <x v="0"/>
    <s v="111 -  Crop Production"/>
    <x v="69"/>
    <s v="722 -  Food Services and Drinking Places"/>
    <n v="15055"/>
    <s v="Industry Use"/>
    <n v="11386716.6976442"/>
  </r>
  <r>
    <x v="0"/>
    <s v="111 -  Crop Production"/>
    <x v="70"/>
    <s v="811 -  Repair and Maintenance"/>
    <n v="15055"/>
    <s v="Industry Use"/>
    <n v="5992427.67771817"/>
  </r>
  <r>
    <x v="0"/>
    <s v="111 -  Crop Production"/>
    <x v="71"/>
    <s v="812 -  Personal and Laundry Services"/>
    <n v="15055"/>
    <s v="Industry Use"/>
    <n v="408.42509978231902"/>
  </r>
  <r>
    <x v="0"/>
    <s v="111 -  Crop Production"/>
    <x v="72"/>
    <s v="813 -  Religious, Grantmaking, Civic, Professional, and Similar Organizations"/>
    <n v="15055"/>
    <s v="Industry Use"/>
    <n v="988183.30998822395"/>
  </r>
  <r>
    <x v="0"/>
    <s v="111 -  Crop Production"/>
    <x v="73"/>
    <s v="9A -  Government Enterprises"/>
    <n v="15055"/>
    <s v="Industry Use"/>
    <n v="60650255.8978981"/>
  </r>
  <r>
    <x v="0"/>
    <s v="111 -  Crop Production"/>
    <x v="74"/>
    <s v="Vegetable and melon farming"/>
    <n v="15055"/>
    <s v="Industry Use"/>
    <n v="7410753.3991879597"/>
  </r>
  <r>
    <x v="0"/>
    <s v="111 -  Crop Production"/>
    <x v="75"/>
    <s v="Fruit farming"/>
    <n v="15055"/>
    <s v="Industry Use"/>
    <n v="5704749.29270034"/>
  </r>
  <r>
    <x v="0"/>
    <s v="111 -  Crop Production"/>
    <x v="76"/>
    <s v="Employee Compensation"/>
    <n v="15053"/>
    <s v="Factor Receipts"/>
    <n v="4360937256.7583199"/>
  </r>
  <r>
    <x v="0"/>
    <s v="111 -  Crop Production"/>
    <x v="77"/>
    <s v="Proprietor Income"/>
    <n v="15053"/>
    <s v="Factor Receipts"/>
    <n v="2959340353.31498"/>
  </r>
  <r>
    <x v="0"/>
    <s v="111 -  Crop Production"/>
    <x v="78"/>
    <s v="Other Property Type Income"/>
    <n v="15053"/>
    <s v="Factor Receipts"/>
    <n v="5831220752.5072298"/>
  </r>
  <r>
    <x v="0"/>
    <s v="111 -  Crop Production"/>
    <x v="79"/>
    <s v="Tax on Production and Imports"/>
    <n v="15053"/>
    <s v="Factor Receipts"/>
    <n v="269585942.81386"/>
  </r>
  <r>
    <x v="0"/>
    <s v="111 -  Crop Production"/>
    <x v="80"/>
    <s v="Households LT15k"/>
    <n v="15055"/>
    <s v="Industry Use"/>
    <n v="6560.9696902707101"/>
  </r>
  <r>
    <x v="0"/>
    <s v="111 -  Crop Production"/>
    <x v="81"/>
    <s v="Households 15-30k"/>
    <n v="15055"/>
    <s v="Industry Use"/>
    <n v="8640.0552361702503"/>
  </r>
  <r>
    <x v="0"/>
    <s v="111 -  Crop Production"/>
    <x v="82"/>
    <s v="Households 30-40k"/>
    <n v="15055"/>
    <s v="Industry Use"/>
    <n v="7692.5699881546498"/>
  </r>
  <r>
    <x v="0"/>
    <s v="111 -  Crop Production"/>
    <x v="83"/>
    <s v="Households 40-50k"/>
    <n v="15055"/>
    <s v="Industry Use"/>
    <n v="5939.5890141199898"/>
  </r>
  <r>
    <x v="0"/>
    <s v="111 -  Crop Production"/>
    <x v="84"/>
    <s v="Households 50-70k"/>
    <n v="15055"/>
    <s v="Industry Use"/>
    <n v="13255.8029412782"/>
  </r>
  <r>
    <x v="0"/>
    <s v="111 -  Crop Production"/>
    <x v="85"/>
    <s v="Households 70-100k"/>
    <n v="15055"/>
    <s v="Industry Use"/>
    <n v="45274.226644721901"/>
  </r>
  <r>
    <x v="0"/>
    <s v="111 -  Crop Production"/>
    <x v="86"/>
    <s v="Households 100-150k"/>
    <n v="15055"/>
    <s v="Industry Use"/>
    <n v="80064.585959223594"/>
  </r>
  <r>
    <x v="0"/>
    <s v="111 -  Crop Production"/>
    <x v="87"/>
    <s v="Households 150-200k"/>
    <n v="15055"/>
    <s v="Industry Use"/>
    <n v="91587.285320265903"/>
  </r>
  <r>
    <x v="0"/>
    <s v="111 -  Crop Production"/>
    <x v="88"/>
    <s v="Households GT200k"/>
    <n v="15055"/>
    <s v="Industry Use"/>
    <n v="231740.026428777"/>
  </r>
  <r>
    <x v="0"/>
    <s v="111 -  Crop Production"/>
    <x v="89"/>
    <s v="Federal Government NonDefense"/>
    <n v="15055"/>
    <s v="Industry Use"/>
    <n v="1781144.7473840101"/>
  </r>
  <r>
    <x v="0"/>
    <s v="111 -  Crop Production"/>
    <x v="90"/>
    <s v="Federal Government Investment"/>
    <n v="15055"/>
    <s v="Industry Use"/>
    <n v="18059.617371616601"/>
  </r>
  <r>
    <x v="0"/>
    <s v="111 -  Crop Production"/>
    <x v="91"/>
    <s v="State/Local Govt Other"/>
    <n v="15055"/>
    <s v="Industry Use"/>
    <n v="123032368.95938499"/>
  </r>
  <r>
    <x v="0"/>
    <s v="111 -  Crop Production"/>
    <x v="92"/>
    <s v="State/Local Govt Education"/>
    <n v="15055"/>
    <s v="Industry Use"/>
    <n v="1664.0837828858701"/>
  </r>
  <r>
    <x v="0"/>
    <s v="111 -  Crop Production"/>
    <x v="93"/>
    <s v="State/Local Govt Investment"/>
    <n v="15055"/>
    <s v="Industry Use"/>
    <n v="91351.500041238702"/>
  </r>
  <r>
    <x v="0"/>
    <s v="111 -  Crop Production"/>
    <x v="94"/>
    <s v="Capital"/>
    <n v="15055"/>
    <s v="Industry Use"/>
    <n v="120782.85959789599"/>
  </r>
  <r>
    <x v="0"/>
    <s v="111 -  Crop Production"/>
    <x v="95"/>
    <s v="Inventory Additions/Deletions"/>
    <n v="15055"/>
    <s v="Industry Use"/>
    <n v="17539140.338444401"/>
  </r>
  <r>
    <x v="0"/>
    <s v="111 -  Crop Production"/>
    <x v="96"/>
    <s v="Foreign Trade"/>
    <n v="15051"/>
    <s v="Commodity Trade"/>
    <n v="498519653.46661699"/>
  </r>
  <r>
    <x v="0"/>
    <s v="111 -  Crop Production"/>
    <x v="97"/>
    <s v="Domestic Trade"/>
    <n v="15051"/>
    <s v="Commodity Trade"/>
    <n v="1335568281.4178801"/>
  </r>
  <r>
    <x v="1"/>
    <s v="112 -  Animal Production and Aquaculture"/>
    <x v="0"/>
    <s v="111 -  Crop Production"/>
    <n v="15055"/>
    <s v="Industry Use"/>
    <n v="338766849.08129603"/>
  </r>
  <r>
    <x v="1"/>
    <s v="112 -  Animal Production and Aquaculture"/>
    <x v="1"/>
    <s v="112 -  Animal Production and Aquaculture"/>
    <n v="15055"/>
    <s v="Industry Use"/>
    <n v="2276168496.2072701"/>
  </r>
  <r>
    <x v="1"/>
    <s v="112 -  Animal Production and Aquaculture"/>
    <x v="2"/>
    <s v="113 -  Forestry and Logging"/>
    <n v="15055"/>
    <s v="Industry Use"/>
    <n v="25724.501224816799"/>
  </r>
  <r>
    <x v="1"/>
    <s v="112 -  Animal Production and Aquaculture"/>
    <x v="3"/>
    <s v="115 -  Support Activities for Agriculture and Forestry"/>
    <n v="15055"/>
    <s v="Industry Use"/>
    <n v="415039569.28338498"/>
  </r>
  <r>
    <x v="1"/>
    <s v="112 -  Animal Production and Aquaculture"/>
    <x v="4"/>
    <s v="211 -  Oil and Gas Extraction"/>
    <n v="15055"/>
    <s v="Industry Use"/>
    <n v="3992392.5992723"/>
  </r>
  <r>
    <x v="1"/>
    <s v="112 -  Animal Production and Aquaculture"/>
    <x v="5"/>
    <s v="212 -  Mining (except Oil and Gas)"/>
    <n v="15055"/>
    <s v="Industry Use"/>
    <n v="7329170.7918587504"/>
  </r>
  <r>
    <x v="1"/>
    <s v="112 -  Animal Production and Aquaculture"/>
    <x v="6"/>
    <s v="213 -  Support Activities for Mining"/>
    <n v="15055"/>
    <s v="Industry Use"/>
    <n v="13529.3598976346"/>
  </r>
  <r>
    <x v="1"/>
    <s v="112 -  Animal Production and Aquaculture"/>
    <x v="7"/>
    <s v="221 -  Utilities"/>
    <n v="15055"/>
    <s v="Industry Use"/>
    <n v="107550434.48353501"/>
  </r>
  <r>
    <x v="1"/>
    <s v="112 -  Animal Production and Aquaculture"/>
    <x v="8"/>
    <s v="23 -  Construction"/>
    <n v="15055"/>
    <s v="Industry Use"/>
    <n v="19524970.825993899"/>
  </r>
  <r>
    <x v="1"/>
    <s v="112 -  Animal Production and Aquaculture"/>
    <x v="9"/>
    <s v="311 -  Food Manufacturing"/>
    <n v="15055"/>
    <s v="Industry Use"/>
    <n v="1560303443.4695699"/>
  </r>
  <r>
    <x v="1"/>
    <s v="112 -  Animal Production and Aquaculture"/>
    <x v="10"/>
    <s v="312 -  Beverage and Tobacco Product Manufacturing"/>
    <n v="15055"/>
    <s v="Industry Use"/>
    <n v="37303337.820707798"/>
  </r>
  <r>
    <x v="1"/>
    <s v="112 -  Animal Production and Aquaculture"/>
    <x v="11"/>
    <s v="313 -  Textile Mills"/>
    <n v="15055"/>
    <s v="Industry Use"/>
    <n v="51915.483030527103"/>
  </r>
  <r>
    <x v="1"/>
    <s v="112 -  Animal Production and Aquaculture"/>
    <x v="12"/>
    <s v="314 -  Textile Product Mills"/>
    <n v="15055"/>
    <s v="Industry Use"/>
    <n v="151013.48134328201"/>
  </r>
  <r>
    <x v="1"/>
    <s v="112 -  Animal Production and Aquaculture"/>
    <x v="13"/>
    <s v="315 -  Apparel Manufacturing"/>
    <n v="15055"/>
    <s v="Industry Use"/>
    <n v="2791.0911544635801"/>
  </r>
  <r>
    <x v="1"/>
    <s v="112 -  Animal Production and Aquaculture"/>
    <x v="14"/>
    <s v="316 -  Leather and Allied Product Manufacturing"/>
    <n v="15055"/>
    <s v="Industry Use"/>
    <n v="259382.246794112"/>
  </r>
  <r>
    <x v="1"/>
    <s v="112 -  Animal Production and Aquaculture"/>
    <x v="15"/>
    <s v="321 -  Wood Product Manufacturing"/>
    <n v="15055"/>
    <s v="Industry Use"/>
    <n v="965615.67313680705"/>
  </r>
  <r>
    <x v="1"/>
    <s v="112 -  Animal Production and Aquaculture"/>
    <x v="16"/>
    <s v="322 -  Paper Manufacturing"/>
    <n v="15055"/>
    <s v="Industry Use"/>
    <n v="308912.71589293098"/>
  </r>
  <r>
    <x v="1"/>
    <s v="112 -  Animal Production and Aquaculture"/>
    <x v="17"/>
    <s v="323 -  Printing and Related Support Activities"/>
    <n v="15055"/>
    <s v="Industry Use"/>
    <n v="981673.86298993998"/>
  </r>
  <r>
    <x v="1"/>
    <s v="112 -  Animal Production and Aquaculture"/>
    <x v="18"/>
    <s v="324 -  Petroleum and Coal Products Manufacturing"/>
    <n v="15055"/>
    <s v="Industry Use"/>
    <n v="288779305.54212803"/>
  </r>
  <r>
    <x v="1"/>
    <s v="112 -  Animal Production and Aquaculture"/>
    <x v="19"/>
    <s v="325 -  Chemical Manufacturing"/>
    <n v="15055"/>
    <s v="Industry Use"/>
    <n v="117749729.89841799"/>
  </r>
  <r>
    <x v="1"/>
    <s v="112 -  Animal Production and Aquaculture"/>
    <x v="20"/>
    <s v="326 -  Plastics and Rubber Products Manufacturing"/>
    <n v="15055"/>
    <s v="Industry Use"/>
    <n v="18205542.4972969"/>
  </r>
  <r>
    <x v="1"/>
    <s v="112 -  Animal Production and Aquaculture"/>
    <x v="21"/>
    <s v="327 -  Nonmetallic Mineral Product Manufacturing"/>
    <n v="15055"/>
    <s v="Industry Use"/>
    <n v="167583.27804528899"/>
  </r>
  <r>
    <x v="1"/>
    <s v="112 -  Animal Production and Aquaculture"/>
    <x v="22"/>
    <s v="331 -  Primary Metal Manufacturing"/>
    <n v="15055"/>
    <s v="Industry Use"/>
    <n v="847865.53545494296"/>
  </r>
  <r>
    <x v="1"/>
    <s v="112 -  Animal Production and Aquaculture"/>
    <x v="23"/>
    <s v="332 -  Fabricated Metal Product Manufacturing"/>
    <n v="15055"/>
    <s v="Industry Use"/>
    <n v="55443937.574523099"/>
  </r>
  <r>
    <x v="1"/>
    <s v="112 -  Animal Production and Aquaculture"/>
    <x v="24"/>
    <s v="333 -  Machinery Manufacturing"/>
    <n v="15055"/>
    <s v="Industry Use"/>
    <n v="4750820.7168355202"/>
  </r>
  <r>
    <x v="1"/>
    <s v="112 -  Animal Production and Aquaculture"/>
    <x v="25"/>
    <s v="334 -  Computer and Electronic Product Manufacturing"/>
    <n v="15055"/>
    <s v="Industry Use"/>
    <n v="777826.18294881796"/>
  </r>
  <r>
    <x v="1"/>
    <s v="112 -  Animal Production and Aquaculture"/>
    <x v="26"/>
    <s v="335 -  Electrical Equipment, Appliance, and Component Manufacturing"/>
    <n v="15055"/>
    <s v="Industry Use"/>
    <n v="19837523.178110801"/>
  </r>
  <r>
    <x v="1"/>
    <s v="112 -  Animal Production and Aquaculture"/>
    <x v="27"/>
    <s v="336 -  Transportation Equipment Manufacturing"/>
    <n v="15055"/>
    <s v="Industry Use"/>
    <n v="17485267.961208899"/>
  </r>
  <r>
    <x v="1"/>
    <s v="112 -  Animal Production and Aquaculture"/>
    <x v="28"/>
    <s v="337 -  Furniture and Related Product Manufacturing"/>
    <n v="15055"/>
    <s v="Industry Use"/>
    <n v="33248.298389935597"/>
  </r>
  <r>
    <x v="1"/>
    <s v="112 -  Animal Production and Aquaculture"/>
    <x v="29"/>
    <s v="339 -  Miscellaneous Manufacturing"/>
    <n v="15055"/>
    <s v="Industry Use"/>
    <n v="1674937.4479319099"/>
  </r>
  <r>
    <x v="1"/>
    <s v="112 -  Animal Production and Aquaculture"/>
    <x v="30"/>
    <s v="42 -  Wholesale Trade"/>
    <n v="15055"/>
    <s v="Industry Use"/>
    <n v="2000647538.1607201"/>
  </r>
  <r>
    <x v="1"/>
    <s v="112 -  Animal Production and Aquaculture"/>
    <x v="31"/>
    <s v="441 -  Motor Vehicle and Parts Dealers"/>
    <n v="15055"/>
    <s v="Industry Use"/>
    <n v="589901.70931385201"/>
  </r>
  <r>
    <x v="1"/>
    <s v="112 -  Animal Production and Aquaculture"/>
    <x v="32"/>
    <s v="449 -  Furniture, Home Furnishings, Electronics, and Appliance Retailers"/>
    <n v="15055"/>
    <s v="Industry Use"/>
    <n v="5974.6602125450399"/>
  </r>
  <r>
    <x v="1"/>
    <s v="112 -  Animal Production and Aquaculture"/>
    <x v="33"/>
    <s v="444 -  Building Material and Garden Equipment and Supplies Dealers"/>
    <n v="15055"/>
    <s v="Industry Use"/>
    <n v="366230.95564372803"/>
  </r>
  <r>
    <x v="1"/>
    <s v="112 -  Animal Production and Aquaculture"/>
    <x v="34"/>
    <s v="445 -  Food and Beverage Stores"/>
    <n v="15055"/>
    <s v="Industry Use"/>
    <n v="1396618.4534160499"/>
  </r>
  <r>
    <x v="1"/>
    <s v="112 -  Animal Production and Aquaculture"/>
    <x v="35"/>
    <s v="446 -  Health and Personal Care Stores"/>
    <n v="15055"/>
    <s v="Industry Use"/>
    <n v="1486.67856228394"/>
  </r>
  <r>
    <x v="1"/>
    <s v="112 -  Animal Production and Aquaculture"/>
    <x v="36"/>
    <s v="457 -  Gasoline Stations and Fuel Dealers"/>
    <n v="15055"/>
    <s v="Industry Use"/>
    <n v="30496043.222571399"/>
  </r>
  <r>
    <x v="1"/>
    <s v="112 -  Animal Production and Aquaculture"/>
    <x v="37"/>
    <s v="458 -  Clothing, Clothing Accessories, Shoe, and Jewelry Retailers"/>
    <n v="15055"/>
    <s v="Industry Use"/>
    <n v="1256.03898532166"/>
  </r>
  <r>
    <x v="1"/>
    <s v="112 -  Animal Production and Aquaculture"/>
    <x v="38"/>
    <s v="459 -  Sporting Goods, Hobby, Musical Instrument, Book, and Miscellaneous Retailers"/>
    <n v="15055"/>
    <s v="Industry Use"/>
    <n v="8426.3848654050507"/>
  </r>
  <r>
    <x v="1"/>
    <s v="112 -  Animal Production and Aquaculture"/>
    <x v="39"/>
    <s v="455 -  General Merchandise Retailers"/>
    <n v="15055"/>
    <s v="Industry Use"/>
    <n v="3266784.47555786"/>
  </r>
  <r>
    <x v="1"/>
    <s v="112 -  Animal Production and Aquaculture"/>
    <x v="40"/>
    <s v="481 -  Air Transportation"/>
    <n v="15055"/>
    <s v="Industry Use"/>
    <n v="4265469.79039614"/>
  </r>
  <r>
    <x v="1"/>
    <s v="112 -  Animal Production and Aquaculture"/>
    <x v="41"/>
    <s v="482 -  Rail Transportation"/>
    <n v="15055"/>
    <s v="Industry Use"/>
    <n v="41519925.581360899"/>
  </r>
  <r>
    <x v="1"/>
    <s v="112 -  Animal Production and Aquaculture"/>
    <x v="42"/>
    <s v="483 -  Water Transportation"/>
    <n v="15055"/>
    <s v="Industry Use"/>
    <n v="12214997.766995801"/>
  </r>
  <r>
    <x v="1"/>
    <s v="112 -  Animal Production and Aquaculture"/>
    <x v="43"/>
    <s v="484 -  Truck Transportation"/>
    <n v="15055"/>
    <s v="Industry Use"/>
    <n v="419697404.45533699"/>
  </r>
  <r>
    <x v="1"/>
    <s v="112 -  Animal Production and Aquaculture"/>
    <x v="44"/>
    <s v="486 -  Pipeline Transportation"/>
    <n v="15055"/>
    <s v="Industry Use"/>
    <n v="1541379.62960666"/>
  </r>
  <r>
    <x v="1"/>
    <s v="112 -  Animal Production and Aquaculture"/>
    <x v="45"/>
    <s v="487-488 -  Scenic and Sightseeing Transportation and Support Activities for Transportation"/>
    <n v="15055"/>
    <s v="Industry Use"/>
    <n v="386298.37425476499"/>
  </r>
  <r>
    <x v="1"/>
    <s v="112 -  Animal Production and Aquaculture"/>
    <x v="46"/>
    <s v="492 -  Couriers and Messengers"/>
    <n v="15055"/>
    <s v="Industry Use"/>
    <n v="22820.2665230235"/>
  </r>
  <r>
    <x v="1"/>
    <s v="112 -  Animal Production and Aquaculture"/>
    <x v="47"/>
    <s v="493 -  Warehousing and Storage"/>
    <n v="15055"/>
    <s v="Industry Use"/>
    <n v="14060116.7067177"/>
  </r>
  <r>
    <x v="1"/>
    <s v="112 -  Animal Production and Aquaculture"/>
    <x v="48"/>
    <s v="513 -  Publishing Industries"/>
    <n v="15055"/>
    <s v="Industry Use"/>
    <n v="4331865.6372632002"/>
  </r>
  <r>
    <x v="1"/>
    <s v="112 -  Animal Production and Aquaculture"/>
    <x v="49"/>
    <s v="512 -  Motion Picture and Sound Recording Industries"/>
    <n v="15055"/>
    <s v="Industry Use"/>
    <n v="22709.322568675401"/>
  </r>
  <r>
    <x v="1"/>
    <s v="112 -  Animal Production and Aquaculture"/>
    <x v="50"/>
    <s v="516 -  Broadcasting and Content Providers"/>
    <n v="15055"/>
    <s v="Industry Use"/>
    <n v="6450955.7670791401"/>
  </r>
  <r>
    <x v="1"/>
    <s v="112 -  Animal Production and Aquaculture"/>
    <x v="51"/>
    <s v="517 -  Telecommunications"/>
    <n v="15055"/>
    <s v="Industry Use"/>
    <n v="37239664.996919602"/>
  </r>
  <r>
    <x v="1"/>
    <s v="112 -  Animal Production and Aquaculture"/>
    <x v="52"/>
    <s v="518 -  Computing Infrastructure Providers, Data Processing, Web Hosting, and Related Services"/>
    <n v="15055"/>
    <s v="Industry Use"/>
    <n v="241000.87170736099"/>
  </r>
  <r>
    <x v="1"/>
    <s v="112 -  Animal Production and Aquaculture"/>
    <x v="53"/>
    <s v="519 -  Web Search Portals, Libraries, Archives, and Other Information Services"/>
    <n v="15055"/>
    <s v="Industry Use"/>
    <n v="21046068.510215599"/>
  </r>
  <r>
    <x v="1"/>
    <s v="112 -  Animal Production and Aquaculture"/>
    <x v="54"/>
    <s v="522 -  Credit Intermediation and Related Activities"/>
    <n v="15055"/>
    <s v="Industry Use"/>
    <n v="16969863.245254599"/>
  </r>
  <r>
    <x v="1"/>
    <s v="112 -  Animal Production and Aquaculture"/>
    <x v="55"/>
    <s v="523 -  Securities, Commodity Contracts, and Other Financial Investments and Related Activities"/>
    <n v="15055"/>
    <s v="Industry Use"/>
    <n v="13083167.831597701"/>
  </r>
  <r>
    <x v="1"/>
    <s v="112 -  Animal Production and Aquaculture"/>
    <x v="56"/>
    <s v="521 -  Monetary Authorities-Central Bank"/>
    <n v="15055"/>
    <s v="Industry Use"/>
    <n v="69641366.554435194"/>
  </r>
  <r>
    <x v="1"/>
    <s v="112 -  Animal Production and Aquaculture"/>
    <x v="57"/>
    <s v="524 -  Insurance Carriers and Related Activities"/>
    <n v="15055"/>
    <s v="Industry Use"/>
    <n v="66637623.7937245"/>
  </r>
  <r>
    <x v="1"/>
    <s v="112 -  Animal Production and Aquaculture"/>
    <x v="58"/>
    <s v="531 -  Real Estate"/>
    <n v="15055"/>
    <s v="Industry Use"/>
    <n v="174851969.31967199"/>
  </r>
  <r>
    <x v="1"/>
    <s v="112 -  Animal Production and Aquaculture"/>
    <x v="59"/>
    <s v="532 -  Rental and Leasing Services"/>
    <n v="15055"/>
    <s v="Industry Use"/>
    <n v="62614195.905689798"/>
  </r>
  <r>
    <x v="1"/>
    <s v="112 -  Animal Production and Aquaculture"/>
    <x v="60"/>
    <s v="533 -  Lessors of Nonfinancial Intangible Assets (except Copyrighted Works)"/>
    <n v="15055"/>
    <s v="Industry Use"/>
    <n v="2724.2308658871402"/>
  </r>
  <r>
    <x v="1"/>
    <s v="112 -  Animal Production and Aquaculture"/>
    <x v="61"/>
    <s v="541 -  Professional, Scientific, and Technical Services"/>
    <n v="15055"/>
    <s v="Industry Use"/>
    <n v="131763629.671147"/>
  </r>
  <r>
    <x v="1"/>
    <s v="112 -  Animal Production and Aquaculture"/>
    <x v="62"/>
    <s v="561 -  Administrative and Support Services"/>
    <n v="15055"/>
    <s v="Industry Use"/>
    <n v="19392227.107229099"/>
  </r>
  <r>
    <x v="1"/>
    <s v="112 -  Animal Production and Aquaculture"/>
    <x v="63"/>
    <s v="562 -  Waste Management and Remediation Services"/>
    <n v="15055"/>
    <s v="Industry Use"/>
    <n v="11835785.0001981"/>
  </r>
  <r>
    <x v="1"/>
    <s v="112 -  Animal Production and Aquaculture"/>
    <x v="65"/>
    <s v="711 -  Performing Arts, Spectator Sports, and Related Industries"/>
    <n v="15055"/>
    <s v="Industry Use"/>
    <n v="5847183.9185160398"/>
  </r>
  <r>
    <x v="1"/>
    <s v="112 -  Animal Production and Aquaculture"/>
    <x v="66"/>
    <s v="712 -  Museums, Historical Sites, and Similar Institutions"/>
    <n v="15055"/>
    <s v="Industry Use"/>
    <n v="181.15251968587901"/>
  </r>
  <r>
    <x v="1"/>
    <s v="112 -  Animal Production and Aquaculture"/>
    <x v="67"/>
    <s v="713 -  Amusement, Gambling, and Recreation Industries"/>
    <n v="15055"/>
    <s v="Industry Use"/>
    <n v="773922.27306435397"/>
  </r>
  <r>
    <x v="1"/>
    <s v="112 -  Animal Production and Aquaculture"/>
    <x v="68"/>
    <s v="721 -  Accommodation"/>
    <n v="15055"/>
    <s v="Industry Use"/>
    <n v="38227.310432070102"/>
  </r>
  <r>
    <x v="1"/>
    <s v="112 -  Animal Production and Aquaculture"/>
    <x v="69"/>
    <s v="722 -  Food Services and Drinking Places"/>
    <n v="15055"/>
    <s v="Industry Use"/>
    <n v="22504789.7773159"/>
  </r>
  <r>
    <x v="1"/>
    <s v="112 -  Animal Production and Aquaculture"/>
    <x v="70"/>
    <s v="811 -  Repair and Maintenance"/>
    <n v="15055"/>
    <s v="Industry Use"/>
    <n v="12736192.916870801"/>
  </r>
  <r>
    <x v="1"/>
    <s v="112 -  Animal Production and Aquaculture"/>
    <x v="71"/>
    <s v="812 -  Personal and Laundry Services"/>
    <n v="15055"/>
    <s v="Industry Use"/>
    <n v="671.70417383447705"/>
  </r>
  <r>
    <x v="1"/>
    <s v="112 -  Animal Production and Aquaculture"/>
    <x v="72"/>
    <s v="813 -  Religious, Grantmaking, Civic, Professional, and Similar Organizations"/>
    <n v="15055"/>
    <s v="Industry Use"/>
    <n v="4442810.3542545699"/>
  </r>
  <r>
    <x v="1"/>
    <s v="112 -  Animal Production and Aquaculture"/>
    <x v="73"/>
    <s v="9A -  Government Enterprises"/>
    <n v="15055"/>
    <s v="Industry Use"/>
    <n v="48110477.651057698"/>
  </r>
  <r>
    <x v="1"/>
    <s v="112 -  Animal Production and Aquaculture"/>
    <x v="74"/>
    <s v="Vegetable and melon farming"/>
    <n v="15055"/>
    <s v="Industry Use"/>
    <n v="2872211.6958160801"/>
  </r>
  <r>
    <x v="1"/>
    <s v="112 -  Animal Production and Aquaculture"/>
    <x v="75"/>
    <s v="Fruit farming"/>
    <n v="15055"/>
    <s v="Industry Use"/>
    <n v="2211005.93806552"/>
  </r>
  <r>
    <x v="1"/>
    <s v="112 -  Animal Production and Aquaculture"/>
    <x v="76"/>
    <s v="Employee Compensation"/>
    <n v="15053"/>
    <s v="Factor Receipts"/>
    <n v="926400514.48873305"/>
  </r>
  <r>
    <x v="1"/>
    <s v="112 -  Animal Production and Aquaculture"/>
    <x v="77"/>
    <s v="Proprietor Income"/>
    <n v="15053"/>
    <s v="Factor Receipts"/>
    <n v="747324662.95049"/>
  </r>
  <r>
    <x v="1"/>
    <s v="112 -  Animal Production and Aquaculture"/>
    <x v="78"/>
    <s v="Other Property Type Income"/>
    <n v="15053"/>
    <s v="Factor Receipts"/>
    <n v="3077777910.38697"/>
  </r>
  <r>
    <x v="1"/>
    <s v="112 -  Animal Production and Aquaculture"/>
    <x v="79"/>
    <s v="Tax on Production and Imports"/>
    <n v="15053"/>
    <s v="Factor Receipts"/>
    <n v="77448873.774785504"/>
  </r>
  <r>
    <x v="1"/>
    <s v="112 -  Animal Production and Aquaculture"/>
    <x v="80"/>
    <s v="Households LT15k"/>
    <n v="15055"/>
    <s v="Industry Use"/>
    <n v="91407.178722306402"/>
  </r>
  <r>
    <x v="1"/>
    <s v="112 -  Animal Production and Aquaculture"/>
    <x v="81"/>
    <s v="Households 15-30k"/>
    <n v="15055"/>
    <s v="Industry Use"/>
    <n v="120372.91900835199"/>
  </r>
  <r>
    <x v="1"/>
    <s v="112 -  Animal Production and Aquaculture"/>
    <x v="82"/>
    <s v="Households 30-40k"/>
    <n v="15055"/>
    <s v="Industry Use"/>
    <n v="107172.590780874"/>
  </r>
  <r>
    <x v="1"/>
    <s v="112 -  Animal Production and Aquaculture"/>
    <x v="83"/>
    <s v="Households 40-50k"/>
    <n v="15055"/>
    <s v="Industry Use"/>
    <n v="82750.126914290304"/>
  </r>
  <r>
    <x v="1"/>
    <s v="112 -  Animal Production and Aquaculture"/>
    <x v="84"/>
    <s v="Households 50-70k"/>
    <n v="15055"/>
    <s v="Industry Use"/>
    <n v="184679.33945158901"/>
  </r>
  <r>
    <x v="1"/>
    <s v="112 -  Animal Production and Aquaculture"/>
    <x v="85"/>
    <s v="Households 70-100k"/>
    <n v="15055"/>
    <s v="Industry Use"/>
    <n v="630758.793561436"/>
  </r>
  <r>
    <x v="1"/>
    <s v="112 -  Animal Production and Aquaculture"/>
    <x v="86"/>
    <s v="Households 100-150k"/>
    <n v="15055"/>
    <s v="Industry Use"/>
    <n v="1115456.7485588"/>
  </r>
  <r>
    <x v="1"/>
    <s v="112 -  Animal Production and Aquaculture"/>
    <x v="87"/>
    <s v="Households 150-200k"/>
    <n v="15055"/>
    <s v="Industry Use"/>
    <n v="1275990.55523376"/>
  </r>
  <r>
    <x v="1"/>
    <s v="112 -  Animal Production and Aquaculture"/>
    <x v="88"/>
    <s v="Households GT200k"/>
    <n v="15055"/>
    <s v="Industry Use"/>
    <n v="3228593.18254421"/>
  </r>
  <r>
    <x v="1"/>
    <s v="112 -  Animal Production and Aquaculture"/>
    <x v="89"/>
    <s v="Federal Government NonDefense"/>
    <n v="15055"/>
    <s v="Industry Use"/>
    <n v="1950537.7552290801"/>
  </r>
  <r>
    <x v="1"/>
    <s v="112 -  Animal Production and Aquaculture"/>
    <x v="90"/>
    <s v="Federal Government Investment"/>
    <n v="15055"/>
    <s v="Industry Use"/>
    <n v="251605.898315881"/>
  </r>
  <r>
    <x v="1"/>
    <s v="112 -  Animal Production and Aquaculture"/>
    <x v="91"/>
    <s v="State/Local Govt Other"/>
    <n v="15055"/>
    <s v="Industry Use"/>
    <n v="96521752.025299802"/>
  </r>
  <r>
    <x v="1"/>
    <s v="112 -  Animal Production and Aquaculture"/>
    <x v="93"/>
    <s v="State/Local Govt Investment"/>
    <n v="15055"/>
    <s v="Industry Use"/>
    <n v="1272705.6037467699"/>
  </r>
  <r>
    <x v="1"/>
    <s v="112 -  Animal Production and Aquaculture"/>
    <x v="94"/>
    <s v="Capital"/>
    <n v="15055"/>
    <s v="Industry Use"/>
    <n v="1682742.17913672"/>
  </r>
  <r>
    <x v="1"/>
    <s v="112 -  Animal Production and Aquaculture"/>
    <x v="95"/>
    <s v="Inventory Additions/Deletions"/>
    <n v="15055"/>
    <s v="Industry Use"/>
    <n v="20097903.176135801"/>
  </r>
  <r>
    <x v="1"/>
    <s v="112 -  Animal Production and Aquaculture"/>
    <x v="96"/>
    <s v="Foreign Trade"/>
    <n v="15051"/>
    <s v="Commodity Trade"/>
    <n v="880937236.40550303"/>
  </r>
  <r>
    <x v="1"/>
    <s v="112 -  Animal Production and Aquaculture"/>
    <x v="97"/>
    <s v="Domestic Trade"/>
    <n v="15051"/>
    <s v="Commodity Trade"/>
    <n v="3557362310.9393802"/>
  </r>
  <r>
    <x v="2"/>
    <s v="113 -  Forestry and Logging"/>
    <x v="0"/>
    <s v="111 -  Crop Production"/>
    <n v="15055"/>
    <s v="Industry Use"/>
    <n v="6476600.6610449199"/>
  </r>
  <r>
    <x v="2"/>
    <s v="113 -  Forestry and Logging"/>
    <x v="1"/>
    <s v="112 -  Animal Production and Aquaculture"/>
    <n v="15055"/>
    <s v="Industry Use"/>
    <n v="280654.08153468202"/>
  </r>
  <r>
    <x v="2"/>
    <s v="113 -  Forestry and Logging"/>
    <x v="2"/>
    <s v="113 -  Forestry and Logging"/>
    <n v="15055"/>
    <s v="Industry Use"/>
    <n v="18717017.4328252"/>
  </r>
  <r>
    <x v="2"/>
    <s v="113 -  Forestry and Logging"/>
    <x v="3"/>
    <s v="115 -  Support Activities for Agriculture and Forestry"/>
    <n v="15055"/>
    <s v="Industry Use"/>
    <n v="32537106.1974365"/>
  </r>
  <r>
    <x v="2"/>
    <s v="113 -  Forestry and Logging"/>
    <x v="4"/>
    <s v="211 -  Oil and Gas Extraction"/>
    <n v="15055"/>
    <s v="Industry Use"/>
    <n v="2679.2507717707399"/>
  </r>
  <r>
    <x v="2"/>
    <s v="113 -  Forestry and Logging"/>
    <x v="5"/>
    <s v="212 -  Mining (except Oil and Gas)"/>
    <n v="15055"/>
    <s v="Industry Use"/>
    <n v="14.3399648470401"/>
  </r>
  <r>
    <x v="2"/>
    <s v="113 -  Forestry and Logging"/>
    <x v="6"/>
    <s v="213 -  Support Activities for Mining"/>
    <n v="15055"/>
    <s v="Industry Use"/>
    <n v="1.67533595066152"/>
  </r>
  <r>
    <x v="2"/>
    <s v="113 -  Forestry and Logging"/>
    <x v="7"/>
    <s v="221 -  Utilities"/>
    <n v="15055"/>
    <s v="Industry Use"/>
    <n v="23327.794088041301"/>
  </r>
  <r>
    <x v="2"/>
    <s v="113 -  Forestry and Logging"/>
    <x v="9"/>
    <s v="311 -  Food Manufacturing"/>
    <n v="15055"/>
    <s v="Industry Use"/>
    <n v="3.0781259886691701"/>
  </r>
  <r>
    <x v="2"/>
    <s v="113 -  Forestry and Logging"/>
    <x v="10"/>
    <s v="312 -  Beverage and Tobacco Product Manufacturing"/>
    <n v="15055"/>
    <s v="Industry Use"/>
    <n v="1.00562516029371E-3"/>
  </r>
  <r>
    <x v="2"/>
    <s v="113 -  Forestry and Logging"/>
    <x v="12"/>
    <s v="314 -  Textile Product Mills"/>
    <n v="15055"/>
    <s v="Industry Use"/>
    <n v="3.9734831837847401E-2"/>
  </r>
  <r>
    <x v="2"/>
    <s v="113 -  Forestry and Logging"/>
    <x v="14"/>
    <s v="316 -  Leather and Allied Product Manufacturing"/>
    <n v="15055"/>
    <s v="Industry Use"/>
    <n v="2.2288741360371699E-2"/>
  </r>
  <r>
    <x v="2"/>
    <s v="113 -  Forestry and Logging"/>
    <x v="15"/>
    <s v="321 -  Wood Product Manufacturing"/>
    <n v="15055"/>
    <s v="Industry Use"/>
    <n v="1.8032109776798"/>
  </r>
  <r>
    <x v="2"/>
    <s v="113 -  Forestry and Logging"/>
    <x v="16"/>
    <s v="322 -  Paper Manufacturing"/>
    <n v="15055"/>
    <s v="Industry Use"/>
    <n v="7.8975184958874296"/>
  </r>
  <r>
    <x v="2"/>
    <s v="113 -  Forestry and Logging"/>
    <x v="17"/>
    <s v="323 -  Printing and Related Support Activities"/>
    <n v="15055"/>
    <s v="Industry Use"/>
    <n v="181.225917440155"/>
  </r>
  <r>
    <x v="2"/>
    <s v="113 -  Forestry and Logging"/>
    <x v="18"/>
    <s v="324 -  Petroleum and Coal Products Manufacturing"/>
    <n v="15055"/>
    <s v="Industry Use"/>
    <n v="189873.672378149"/>
  </r>
  <r>
    <x v="2"/>
    <s v="113 -  Forestry and Logging"/>
    <x v="19"/>
    <s v="325 -  Chemical Manufacturing"/>
    <n v="15055"/>
    <s v="Industry Use"/>
    <n v="552.43257108662101"/>
  </r>
  <r>
    <x v="2"/>
    <s v="113 -  Forestry and Logging"/>
    <x v="20"/>
    <s v="326 -  Plastics and Rubber Products Manufacturing"/>
    <n v="15055"/>
    <s v="Industry Use"/>
    <n v="28.174331380157401"/>
  </r>
  <r>
    <x v="2"/>
    <s v="113 -  Forestry and Logging"/>
    <x v="21"/>
    <s v="327 -  Nonmetallic Mineral Product Manufacturing"/>
    <n v="15055"/>
    <s v="Industry Use"/>
    <n v="10.397706773074599"/>
  </r>
  <r>
    <x v="2"/>
    <s v="113 -  Forestry and Logging"/>
    <x v="22"/>
    <s v="331 -  Primary Metal Manufacturing"/>
    <n v="15055"/>
    <s v="Industry Use"/>
    <n v="137.01826880691499"/>
  </r>
  <r>
    <x v="2"/>
    <s v="113 -  Forestry and Logging"/>
    <x v="23"/>
    <s v="332 -  Fabricated Metal Product Manufacturing"/>
    <n v="15055"/>
    <s v="Industry Use"/>
    <n v="154.88202405628999"/>
  </r>
  <r>
    <x v="2"/>
    <s v="113 -  Forestry and Logging"/>
    <x v="24"/>
    <s v="333 -  Machinery Manufacturing"/>
    <n v="15055"/>
    <s v="Industry Use"/>
    <n v="2.62458495635267"/>
  </r>
  <r>
    <x v="2"/>
    <s v="113 -  Forestry and Logging"/>
    <x v="25"/>
    <s v="334 -  Computer and Electronic Product Manufacturing"/>
    <n v="15055"/>
    <s v="Industry Use"/>
    <n v="8.4112109550312297"/>
  </r>
  <r>
    <x v="2"/>
    <s v="113 -  Forestry and Logging"/>
    <x v="26"/>
    <s v="335 -  Electrical Equipment, Appliance, and Component Manufacturing"/>
    <n v="15055"/>
    <s v="Industry Use"/>
    <n v="6.3403995088363496"/>
  </r>
  <r>
    <x v="2"/>
    <s v="113 -  Forestry and Logging"/>
    <x v="27"/>
    <s v="336 -  Transportation Equipment Manufacturing"/>
    <n v="15055"/>
    <s v="Industry Use"/>
    <n v="1.59923488630678"/>
  </r>
  <r>
    <x v="2"/>
    <s v="113 -  Forestry and Logging"/>
    <x v="28"/>
    <s v="337 -  Furniture and Related Product Manufacturing"/>
    <n v="15055"/>
    <s v="Industry Use"/>
    <n v="0.41237839723122299"/>
  </r>
  <r>
    <x v="2"/>
    <s v="113 -  Forestry and Logging"/>
    <x v="29"/>
    <s v="339 -  Miscellaneous Manufacturing"/>
    <n v="15055"/>
    <s v="Industry Use"/>
    <n v="50.665983745021002"/>
  </r>
  <r>
    <x v="2"/>
    <s v="113 -  Forestry and Logging"/>
    <x v="30"/>
    <s v="42 -  Wholesale Trade"/>
    <n v="15055"/>
    <s v="Industry Use"/>
    <n v="7946154.1919646002"/>
  </r>
  <r>
    <x v="2"/>
    <s v="113 -  Forestry and Logging"/>
    <x v="40"/>
    <s v="481 -  Air Transportation"/>
    <n v="15055"/>
    <s v="Industry Use"/>
    <n v="284231.63443176699"/>
  </r>
  <r>
    <x v="2"/>
    <s v="113 -  Forestry and Logging"/>
    <x v="41"/>
    <s v="482 -  Rail Transportation"/>
    <n v="15055"/>
    <s v="Industry Use"/>
    <n v="26363.634930932301"/>
  </r>
  <r>
    <x v="2"/>
    <s v="113 -  Forestry and Logging"/>
    <x v="43"/>
    <s v="484 -  Truck Transportation"/>
    <n v="15055"/>
    <s v="Industry Use"/>
    <n v="2915930.2518113898"/>
  </r>
  <r>
    <x v="2"/>
    <s v="113 -  Forestry and Logging"/>
    <x v="45"/>
    <s v="487-488 -  Scenic and Sightseeing Transportation and Support Activities for Transportation"/>
    <n v="15055"/>
    <s v="Industry Use"/>
    <n v="2645.6957363207798"/>
  </r>
  <r>
    <x v="2"/>
    <s v="113 -  Forestry and Logging"/>
    <x v="46"/>
    <s v="492 -  Couriers and Messengers"/>
    <n v="15055"/>
    <s v="Industry Use"/>
    <n v="158.706289355129"/>
  </r>
  <r>
    <x v="2"/>
    <s v="113 -  Forestry and Logging"/>
    <x v="48"/>
    <s v="513 -  Publishing Industries"/>
    <n v="15055"/>
    <s v="Industry Use"/>
    <n v="415.53428249791"/>
  </r>
  <r>
    <x v="2"/>
    <s v="113 -  Forestry and Logging"/>
    <x v="49"/>
    <s v="512 -  Motion Picture and Sound Recording Industries"/>
    <n v="15055"/>
    <s v="Industry Use"/>
    <n v="12.715788410459901"/>
  </r>
  <r>
    <x v="2"/>
    <s v="113 -  Forestry and Logging"/>
    <x v="50"/>
    <s v="516 -  Broadcasting and Content Providers"/>
    <n v="15055"/>
    <s v="Industry Use"/>
    <n v="3737.21828767335"/>
  </r>
  <r>
    <x v="2"/>
    <s v="113 -  Forestry and Logging"/>
    <x v="51"/>
    <s v="517 -  Telecommunications"/>
    <n v="15055"/>
    <s v="Industry Use"/>
    <n v="19793.009569354301"/>
  </r>
  <r>
    <x v="2"/>
    <s v="113 -  Forestry and Logging"/>
    <x v="52"/>
    <s v="518 -  Computing Infrastructure Providers, Data Processing, Web Hosting, and Related Services"/>
    <n v="15055"/>
    <s v="Industry Use"/>
    <n v="98.138542052260306"/>
  </r>
  <r>
    <x v="2"/>
    <s v="113 -  Forestry and Logging"/>
    <x v="53"/>
    <s v="519 -  Web Search Portals, Libraries, Archives, and Other Information Services"/>
    <n v="15055"/>
    <s v="Industry Use"/>
    <n v="12099.4049002103"/>
  </r>
  <r>
    <x v="2"/>
    <s v="113 -  Forestry and Logging"/>
    <x v="54"/>
    <s v="522 -  Credit Intermediation and Related Activities"/>
    <n v="15055"/>
    <s v="Industry Use"/>
    <n v="40933.600433261097"/>
  </r>
  <r>
    <x v="2"/>
    <s v="113 -  Forestry and Logging"/>
    <x v="55"/>
    <s v="523 -  Securities, Commodity Contracts, and Other Financial Investments and Related Activities"/>
    <n v="15055"/>
    <s v="Industry Use"/>
    <n v="613.31317177953304"/>
  </r>
  <r>
    <x v="2"/>
    <s v="113 -  Forestry and Logging"/>
    <x v="56"/>
    <s v="521 -  Monetary Authorities-Central Bank"/>
    <n v="15055"/>
    <s v="Industry Use"/>
    <n v="377227.83631620603"/>
  </r>
  <r>
    <x v="2"/>
    <s v="113 -  Forestry and Logging"/>
    <x v="57"/>
    <s v="524 -  Insurance Carriers and Related Activities"/>
    <n v="15055"/>
    <s v="Industry Use"/>
    <n v="32261.013483441999"/>
  </r>
  <r>
    <x v="2"/>
    <s v="113 -  Forestry and Logging"/>
    <x v="58"/>
    <s v="531 -  Real Estate"/>
    <n v="15055"/>
    <s v="Industry Use"/>
    <n v="101459.65584242099"/>
  </r>
  <r>
    <x v="2"/>
    <s v="113 -  Forestry and Logging"/>
    <x v="59"/>
    <s v="532 -  Rental and Leasing Services"/>
    <n v="15055"/>
    <s v="Industry Use"/>
    <n v="143432.07073887001"/>
  </r>
  <r>
    <x v="2"/>
    <s v="113 -  Forestry and Logging"/>
    <x v="61"/>
    <s v="541 -  Professional, Scientific, and Technical Services"/>
    <n v="15055"/>
    <s v="Industry Use"/>
    <n v="76233.542777363298"/>
  </r>
  <r>
    <x v="2"/>
    <s v="113 -  Forestry and Logging"/>
    <x v="62"/>
    <s v="561 -  Administrative and Support Services"/>
    <n v="15055"/>
    <s v="Industry Use"/>
    <n v="16187.084732450599"/>
  </r>
  <r>
    <x v="2"/>
    <s v="113 -  Forestry and Logging"/>
    <x v="63"/>
    <s v="562 -  Waste Management and Remediation Services"/>
    <n v="15055"/>
    <s v="Industry Use"/>
    <n v="9.1243460354139501"/>
  </r>
  <r>
    <x v="2"/>
    <s v="113 -  Forestry and Logging"/>
    <x v="68"/>
    <s v="721 -  Accommodation"/>
    <n v="15055"/>
    <s v="Industry Use"/>
    <n v="1.7953228838571599E-2"/>
  </r>
  <r>
    <x v="2"/>
    <s v="113 -  Forestry and Logging"/>
    <x v="69"/>
    <s v="722 -  Food Services and Drinking Places"/>
    <n v="15055"/>
    <s v="Industry Use"/>
    <n v="23716.0480531658"/>
  </r>
  <r>
    <x v="2"/>
    <s v="113 -  Forestry and Logging"/>
    <x v="70"/>
    <s v="811 -  Repair and Maintenance"/>
    <n v="15055"/>
    <s v="Industry Use"/>
    <n v="237825.49617332499"/>
  </r>
  <r>
    <x v="2"/>
    <s v="113 -  Forestry and Logging"/>
    <x v="71"/>
    <s v="812 -  Personal and Laundry Services"/>
    <n v="15055"/>
    <s v="Industry Use"/>
    <n v="0.389773230298396"/>
  </r>
  <r>
    <x v="2"/>
    <s v="113 -  Forestry and Logging"/>
    <x v="73"/>
    <s v="9A -  Government Enterprises"/>
    <n v="15055"/>
    <s v="Industry Use"/>
    <n v="11196.580323010599"/>
  </r>
  <r>
    <x v="2"/>
    <s v="113 -  Forestry and Logging"/>
    <x v="74"/>
    <s v="Vegetable and melon farming"/>
    <n v="15055"/>
    <s v="Industry Use"/>
    <n v="225033.370572427"/>
  </r>
  <r>
    <x v="2"/>
    <s v="113 -  Forestry and Logging"/>
    <x v="75"/>
    <s v="Fruit farming"/>
    <n v="15055"/>
    <s v="Industry Use"/>
    <n v="173229.25195020501"/>
  </r>
  <r>
    <x v="2"/>
    <s v="113 -  Forestry and Logging"/>
    <x v="76"/>
    <s v="Employee Compensation"/>
    <n v="15053"/>
    <s v="Factor Receipts"/>
    <n v="395556503.46000397"/>
  </r>
  <r>
    <x v="2"/>
    <s v="113 -  Forestry and Logging"/>
    <x v="77"/>
    <s v="Proprietor Income"/>
    <n v="15053"/>
    <s v="Factor Receipts"/>
    <n v="236825290.36710301"/>
  </r>
  <r>
    <x v="2"/>
    <s v="113 -  Forestry and Logging"/>
    <x v="78"/>
    <s v="Other Property Type Income"/>
    <n v="15053"/>
    <s v="Factor Receipts"/>
    <n v="69348345.259166807"/>
  </r>
  <r>
    <x v="2"/>
    <s v="113 -  Forestry and Logging"/>
    <x v="79"/>
    <s v="Tax on Production and Imports"/>
    <n v="15053"/>
    <s v="Factor Receipts"/>
    <n v="21601406.863891799"/>
  </r>
  <r>
    <x v="2"/>
    <s v="113 -  Forestry and Logging"/>
    <x v="80"/>
    <s v="Households LT15k"/>
    <n v="15055"/>
    <s v="Industry Use"/>
    <n v="26.7079655203386"/>
  </r>
  <r>
    <x v="2"/>
    <s v="113 -  Forestry and Logging"/>
    <x v="81"/>
    <s v="Households 15-30k"/>
    <n v="15055"/>
    <s v="Industry Use"/>
    <n v="35.171370732538001"/>
  </r>
  <r>
    <x v="2"/>
    <s v="113 -  Forestry and Logging"/>
    <x v="82"/>
    <s v="Households 30-40k"/>
    <n v="15055"/>
    <s v="Industry Use"/>
    <n v="31.314409867049498"/>
  </r>
  <r>
    <x v="2"/>
    <s v="113 -  Forestry and Logging"/>
    <x v="83"/>
    <s v="Households 40-50k"/>
    <n v="15055"/>
    <s v="Industry Use"/>
    <n v="24.178489778627998"/>
  </r>
  <r>
    <x v="2"/>
    <s v="113 -  Forestry and Logging"/>
    <x v="84"/>
    <s v="Households 50-70k"/>
    <n v="15055"/>
    <s v="Industry Use"/>
    <n v="53.960854052574398"/>
  </r>
  <r>
    <x v="2"/>
    <s v="113 -  Forestry and Logging"/>
    <x v="85"/>
    <s v="Households 70-100k"/>
    <n v="15055"/>
    <s v="Industry Use"/>
    <n v="184.299355319433"/>
  </r>
  <r>
    <x v="2"/>
    <s v="113 -  Forestry and Logging"/>
    <x v="86"/>
    <s v="Households 100-150k"/>
    <n v="15055"/>
    <s v="Industry Use"/>
    <n v="325.92167044608101"/>
  </r>
  <r>
    <x v="2"/>
    <s v="113 -  Forestry and Logging"/>
    <x v="87"/>
    <s v="Households 150-200k"/>
    <n v="15055"/>
    <s v="Industry Use"/>
    <n v="372.827520002482"/>
  </r>
  <r>
    <x v="2"/>
    <s v="113 -  Forestry and Logging"/>
    <x v="88"/>
    <s v="Households GT200k"/>
    <n v="15055"/>
    <s v="Industry Use"/>
    <n v="943.35211527044498"/>
  </r>
  <r>
    <x v="2"/>
    <s v="113 -  Forestry and Logging"/>
    <x v="89"/>
    <s v="Federal Government NonDefense"/>
    <n v="15055"/>
    <s v="Industry Use"/>
    <n v="194757.19656467799"/>
  </r>
  <r>
    <x v="2"/>
    <s v="113 -  Forestry and Logging"/>
    <x v="90"/>
    <s v="Federal Government Investment"/>
    <n v="15055"/>
    <s v="Industry Use"/>
    <n v="73.515907074971494"/>
  </r>
  <r>
    <x v="2"/>
    <s v="113 -  Forestry and Logging"/>
    <x v="91"/>
    <s v="State/Local Govt Other"/>
    <n v="15055"/>
    <s v="Industry Use"/>
    <n v="3494355.9294684599"/>
  </r>
  <r>
    <x v="2"/>
    <s v="113 -  Forestry and Logging"/>
    <x v="93"/>
    <s v="State/Local Govt Investment"/>
    <n v="15055"/>
    <s v="Industry Use"/>
    <n v="371.86770073799102"/>
  </r>
  <r>
    <x v="2"/>
    <s v="113 -  Forestry and Logging"/>
    <x v="94"/>
    <s v="Capital"/>
    <n v="15055"/>
    <s v="Industry Use"/>
    <n v="491.67495078847401"/>
  </r>
  <r>
    <x v="2"/>
    <s v="113 -  Forestry and Logging"/>
    <x v="95"/>
    <s v="Inventory Additions/Deletions"/>
    <n v="15055"/>
    <s v="Industry Use"/>
    <n v="7881.9665294579099"/>
  </r>
  <r>
    <x v="2"/>
    <s v="113 -  Forestry and Logging"/>
    <x v="96"/>
    <s v="Foreign Trade"/>
    <n v="15051"/>
    <s v="Commodity Trade"/>
    <n v="7402836.5247651003"/>
  </r>
  <r>
    <x v="2"/>
    <s v="113 -  Forestry and Logging"/>
    <x v="97"/>
    <s v="Domestic Trade"/>
    <n v="15051"/>
    <s v="Commodity Trade"/>
    <n v="1304828.0248652899"/>
  </r>
  <r>
    <x v="3"/>
    <s v="114 -  Fishing, Hunting and Trapping"/>
    <x v="0"/>
    <s v="111 -  Crop Production"/>
    <n v="15055"/>
    <s v="Industry Use"/>
    <n v="177.57912190014801"/>
  </r>
  <r>
    <x v="3"/>
    <s v="114 -  Fishing, Hunting and Trapping"/>
    <x v="1"/>
    <s v="112 -  Animal Production and Aquaculture"/>
    <n v="15055"/>
    <s v="Industry Use"/>
    <n v="194.50563269564299"/>
  </r>
  <r>
    <x v="3"/>
    <s v="114 -  Fishing, Hunting and Trapping"/>
    <x v="3"/>
    <s v="115 -  Support Activities for Agriculture and Forestry"/>
    <n v="15055"/>
    <s v="Industry Use"/>
    <n v="27856.388829474501"/>
  </r>
  <r>
    <x v="3"/>
    <s v="114 -  Fishing, Hunting and Trapping"/>
    <x v="4"/>
    <s v="211 -  Oil and Gas Extraction"/>
    <n v="15055"/>
    <s v="Industry Use"/>
    <n v="3947.16004209327"/>
  </r>
  <r>
    <x v="3"/>
    <s v="114 -  Fishing, Hunting and Trapping"/>
    <x v="5"/>
    <s v="212 -  Mining (except Oil and Gas)"/>
    <n v="15055"/>
    <s v="Industry Use"/>
    <n v="51.079472474591199"/>
  </r>
  <r>
    <x v="3"/>
    <s v="114 -  Fishing, Hunting and Trapping"/>
    <x v="6"/>
    <s v="213 -  Support Activities for Mining"/>
    <n v="15055"/>
    <s v="Industry Use"/>
    <n v="12.5178579965523"/>
  </r>
  <r>
    <x v="3"/>
    <s v="114 -  Fishing, Hunting and Trapping"/>
    <x v="7"/>
    <s v="221 -  Utilities"/>
    <n v="15055"/>
    <s v="Industry Use"/>
    <n v="13537.649225524399"/>
  </r>
  <r>
    <x v="3"/>
    <s v="114 -  Fishing, Hunting and Trapping"/>
    <x v="8"/>
    <s v="23 -  Construction"/>
    <n v="15055"/>
    <s v="Industry Use"/>
    <n v="12576.927430618"/>
  </r>
  <r>
    <x v="3"/>
    <s v="114 -  Fishing, Hunting and Trapping"/>
    <x v="9"/>
    <s v="311 -  Food Manufacturing"/>
    <n v="15055"/>
    <s v="Industry Use"/>
    <n v="21033.8268753224"/>
  </r>
  <r>
    <x v="3"/>
    <s v="114 -  Fishing, Hunting and Trapping"/>
    <x v="10"/>
    <s v="312 -  Beverage and Tobacco Product Manufacturing"/>
    <n v="15055"/>
    <s v="Industry Use"/>
    <n v="48.138238928406501"/>
  </r>
  <r>
    <x v="3"/>
    <s v="114 -  Fishing, Hunting and Trapping"/>
    <x v="11"/>
    <s v="313 -  Textile Mills"/>
    <n v="15055"/>
    <s v="Industry Use"/>
    <n v="52.420503228026597"/>
  </r>
  <r>
    <x v="3"/>
    <s v="114 -  Fishing, Hunting and Trapping"/>
    <x v="12"/>
    <s v="314 -  Textile Product Mills"/>
    <n v="15055"/>
    <s v="Industry Use"/>
    <n v="3936.1435049694101"/>
  </r>
  <r>
    <x v="3"/>
    <s v="114 -  Fishing, Hunting and Trapping"/>
    <x v="13"/>
    <s v="315 -  Apparel Manufacturing"/>
    <n v="15055"/>
    <s v="Industry Use"/>
    <n v="36.860195368187199"/>
  </r>
  <r>
    <x v="3"/>
    <s v="114 -  Fishing, Hunting and Trapping"/>
    <x v="14"/>
    <s v="316 -  Leather and Allied Product Manufacturing"/>
    <n v="15055"/>
    <s v="Industry Use"/>
    <n v="15.7093006096837"/>
  </r>
  <r>
    <x v="3"/>
    <s v="114 -  Fishing, Hunting and Trapping"/>
    <x v="15"/>
    <s v="321 -  Wood Product Manufacturing"/>
    <n v="15055"/>
    <s v="Industry Use"/>
    <n v="15424.821559481999"/>
  </r>
  <r>
    <x v="3"/>
    <s v="114 -  Fishing, Hunting and Trapping"/>
    <x v="16"/>
    <s v="322 -  Paper Manufacturing"/>
    <n v="15055"/>
    <s v="Industry Use"/>
    <n v="159.933304919085"/>
  </r>
  <r>
    <x v="3"/>
    <s v="114 -  Fishing, Hunting and Trapping"/>
    <x v="17"/>
    <s v="323 -  Printing and Related Support Activities"/>
    <n v="15055"/>
    <s v="Industry Use"/>
    <n v="477.85749013353399"/>
  </r>
  <r>
    <x v="3"/>
    <s v="114 -  Fishing, Hunting and Trapping"/>
    <x v="18"/>
    <s v="324 -  Petroleum and Coal Products Manufacturing"/>
    <n v="15055"/>
    <s v="Industry Use"/>
    <n v="279995.83895040001"/>
  </r>
  <r>
    <x v="3"/>
    <s v="114 -  Fishing, Hunting and Trapping"/>
    <x v="19"/>
    <s v="325 -  Chemical Manufacturing"/>
    <n v="15055"/>
    <s v="Industry Use"/>
    <n v="6910.09208896789"/>
  </r>
  <r>
    <x v="3"/>
    <s v="114 -  Fishing, Hunting and Trapping"/>
    <x v="20"/>
    <s v="326 -  Plastics and Rubber Products Manufacturing"/>
    <n v="15055"/>
    <s v="Industry Use"/>
    <n v="28818.206352200501"/>
  </r>
  <r>
    <x v="3"/>
    <s v="114 -  Fishing, Hunting and Trapping"/>
    <x v="21"/>
    <s v="327 -  Nonmetallic Mineral Product Manufacturing"/>
    <n v="15055"/>
    <s v="Industry Use"/>
    <n v="10259.348678111101"/>
  </r>
  <r>
    <x v="3"/>
    <s v="114 -  Fishing, Hunting and Trapping"/>
    <x v="22"/>
    <s v="331 -  Primary Metal Manufacturing"/>
    <n v="15055"/>
    <s v="Industry Use"/>
    <n v="349.20678558583103"/>
  </r>
  <r>
    <x v="3"/>
    <s v="114 -  Fishing, Hunting and Trapping"/>
    <x v="23"/>
    <s v="332 -  Fabricated Metal Product Manufacturing"/>
    <n v="15055"/>
    <s v="Industry Use"/>
    <n v="50744.639419134197"/>
  </r>
  <r>
    <x v="3"/>
    <s v="114 -  Fishing, Hunting and Trapping"/>
    <x v="24"/>
    <s v="333 -  Machinery Manufacturing"/>
    <n v="15055"/>
    <s v="Industry Use"/>
    <n v="5240.0914534737803"/>
  </r>
  <r>
    <x v="3"/>
    <s v="114 -  Fishing, Hunting and Trapping"/>
    <x v="25"/>
    <s v="334 -  Computer and Electronic Product Manufacturing"/>
    <n v="15055"/>
    <s v="Industry Use"/>
    <n v="493.41435429260298"/>
  </r>
  <r>
    <x v="3"/>
    <s v="114 -  Fishing, Hunting and Trapping"/>
    <x v="26"/>
    <s v="335 -  Electrical Equipment, Appliance, and Component Manufacturing"/>
    <n v="15055"/>
    <s v="Industry Use"/>
    <n v="12784.598943808"/>
  </r>
  <r>
    <x v="3"/>
    <s v="114 -  Fishing, Hunting and Trapping"/>
    <x v="27"/>
    <s v="336 -  Transportation Equipment Manufacturing"/>
    <n v="15055"/>
    <s v="Industry Use"/>
    <n v="26702.919677721198"/>
  </r>
  <r>
    <x v="3"/>
    <s v="114 -  Fishing, Hunting and Trapping"/>
    <x v="28"/>
    <s v="337 -  Furniture and Related Product Manufacturing"/>
    <n v="15055"/>
    <s v="Industry Use"/>
    <n v="160.50454702830299"/>
  </r>
  <r>
    <x v="3"/>
    <s v="114 -  Fishing, Hunting and Trapping"/>
    <x v="29"/>
    <s v="339 -  Miscellaneous Manufacturing"/>
    <n v="15055"/>
    <s v="Industry Use"/>
    <n v="389.66794408309403"/>
  </r>
  <r>
    <x v="3"/>
    <s v="114 -  Fishing, Hunting and Trapping"/>
    <x v="30"/>
    <s v="42 -  Wholesale Trade"/>
    <n v="15055"/>
    <s v="Industry Use"/>
    <n v="352739.55848411901"/>
  </r>
  <r>
    <x v="3"/>
    <s v="114 -  Fishing, Hunting and Trapping"/>
    <x v="31"/>
    <s v="441 -  Motor Vehicle and Parts Dealers"/>
    <n v="15055"/>
    <s v="Industry Use"/>
    <n v="1590.36216007863"/>
  </r>
  <r>
    <x v="3"/>
    <s v="114 -  Fishing, Hunting and Trapping"/>
    <x v="39"/>
    <s v="455 -  General Merchandise Retailers"/>
    <n v="15055"/>
    <s v="Industry Use"/>
    <n v="925.72523623116604"/>
  </r>
  <r>
    <x v="3"/>
    <s v="114 -  Fishing, Hunting and Trapping"/>
    <x v="40"/>
    <s v="481 -  Air Transportation"/>
    <n v="15055"/>
    <s v="Industry Use"/>
    <n v="277.05590598550702"/>
  </r>
  <r>
    <x v="3"/>
    <s v="114 -  Fishing, Hunting and Trapping"/>
    <x v="41"/>
    <s v="482 -  Rail Transportation"/>
    <n v="15055"/>
    <s v="Industry Use"/>
    <n v="1325.7664632957101"/>
  </r>
  <r>
    <x v="3"/>
    <s v="114 -  Fishing, Hunting and Trapping"/>
    <x v="42"/>
    <s v="483 -  Water Transportation"/>
    <n v="15055"/>
    <s v="Industry Use"/>
    <n v="1370.59052721542"/>
  </r>
  <r>
    <x v="3"/>
    <s v="114 -  Fishing, Hunting and Trapping"/>
    <x v="43"/>
    <s v="484 -  Truck Transportation"/>
    <n v="15055"/>
    <s v="Industry Use"/>
    <n v="124297.459450786"/>
  </r>
  <r>
    <x v="3"/>
    <s v="114 -  Fishing, Hunting and Trapping"/>
    <x v="98"/>
    <s v="485 -  Transit and Ground Passenger Transportation"/>
    <n v="15055"/>
    <s v="Industry Use"/>
    <n v="2957.2034554379402"/>
  </r>
  <r>
    <x v="3"/>
    <s v="114 -  Fishing, Hunting and Trapping"/>
    <x v="44"/>
    <s v="486 -  Pipeline Transportation"/>
    <n v="15055"/>
    <s v="Industry Use"/>
    <n v="1902.33870266842"/>
  </r>
  <r>
    <x v="3"/>
    <s v="114 -  Fishing, Hunting and Trapping"/>
    <x v="45"/>
    <s v="487-488 -  Scenic and Sightseeing Transportation and Support Activities for Transportation"/>
    <n v="15055"/>
    <s v="Industry Use"/>
    <n v="20195.687952826302"/>
  </r>
  <r>
    <x v="3"/>
    <s v="114 -  Fishing, Hunting and Trapping"/>
    <x v="46"/>
    <s v="492 -  Couriers and Messengers"/>
    <n v="15055"/>
    <s v="Industry Use"/>
    <n v="6.7584560798163897"/>
  </r>
  <r>
    <x v="3"/>
    <s v="114 -  Fishing, Hunting and Trapping"/>
    <x v="48"/>
    <s v="513 -  Publishing Industries"/>
    <n v="15055"/>
    <s v="Industry Use"/>
    <n v="743.00774639138001"/>
  </r>
  <r>
    <x v="3"/>
    <s v="114 -  Fishing, Hunting and Trapping"/>
    <x v="49"/>
    <s v="512 -  Motion Picture and Sound Recording Industries"/>
    <n v="15055"/>
    <s v="Industry Use"/>
    <n v="22.787016199224901"/>
  </r>
  <r>
    <x v="3"/>
    <s v="114 -  Fishing, Hunting and Trapping"/>
    <x v="50"/>
    <s v="516 -  Broadcasting and Content Providers"/>
    <n v="15055"/>
    <s v="Industry Use"/>
    <n v="6691.5176552079001"/>
  </r>
  <r>
    <x v="3"/>
    <s v="114 -  Fishing, Hunting and Trapping"/>
    <x v="51"/>
    <s v="517 -  Telecommunications"/>
    <n v="15055"/>
    <s v="Industry Use"/>
    <n v="1590.7114816767801"/>
  </r>
  <r>
    <x v="3"/>
    <s v="114 -  Fishing, Hunting and Trapping"/>
    <x v="52"/>
    <s v="518 -  Computing Infrastructure Providers, Data Processing, Web Hosting, and Related Services"/>
    <n v="15055"/>
    <s v="Industry Use"/>
    <n v="97.159915410966804"/>
  </r>
  <r>
    <x v="3"/>
    <s v="114 -  Fishing, Hunting and Trapping"/>
    <x v="53"/>
    <s v="519 -  Web Search Portals, Libraries, Archives, and Other Information Services"/>
    <n v="15055"/>
    <s v="Industry Use"/>
    <n v="21682.441273973702"/>
  </r>
  <r>
    <x v="3"/>
    <s v="114 -  Fishing, Hunting and Trapping"/>
    <x v="54"/>
    <s v="522 -  Credit Intermediation and Related Activities"/>
    <n v="15055"/>
    <s v="Industry Use"/>
    <n v="8729.9224653052206"/>
  </r>
  <r>
    <x v="3"/>
    <s v="114 -  Fishing, Hunting and Trapping"/>
    <x v="55"/>
    <s v="523 -  Securities, Commodity Contracts, and Other Financial Investments and Related Activities"/>
    <n v="15055"/>
    <s v="Industry Use"/>
    <n v="19939.289585603001"/>
  </r>
  <r>
    <x v="3"/>
    <s v="114 -  Fishing, Hunting and Trapping"/>
    <x v="56"/>
    <s v="521 -  Monetary Authorities-Central Bank"/>
    <n v="15055"/>
    <s v="Industry Use"/>
    <n v="49439.019822734997"/>
  </r>
  <r>
    <x v="3"/>
    <s v="114 -  Fishing, Hunting and Trapping"/>
    <x v="57"/>
    <s v="524 -  Insurance Carriers and Related Activities"/>
    <n v="15055"/>
    <s v="Industry Use"/>
    <n v="291531.75971925701"/>
  </r>
  <r>
    <x v="3"/>
    <s v="114 -  Fishing, Hunting and Trapping"/>
    <x v="58"/>
    <s v="531 -  Real Estate"/>
    <n v="15055"/>
    <s v="Industry Use"/>
    <n v="9088.5296459118908"/>
  </r>
  <r>
    <x v="3"/>
    <s v="114 -  Fishing, Hunting and Trapping"/>
    <x v="59"/>
    <s v="532 -  Rental and Leasing Services"/>
    <n v="15055"/>
    <s v="Industry Use"/>
    <n v="0.99884284773823995"/>
  </r>
  <r>
    <x v="3"/>
    <s v="114 -  Fishing, Hunting and Trapping"/>
    <x v="60"/>
    <s v="533 -  Lessors of Nonfinancial Intangible Assets (except Copyrighted Works)"/>
    <n v="15055"/>
    <s v="Industry Use"/>
    <n v="3.8061145616824499"/>
  </r>
  <r>
    <x v="3"/>
    <s v="114 -  Fishing, Hunting and Trapping"/>
    <x v="61"/>
    <s v="541 -  Professional, Scientific, and Technical Services"/>
    <n v="15055"/>
    <s v="Industry Use"/>
    <n v="136594.03248980001"/>
  </r>
  <r>
    <x v="3"/>
    <s v="114 -  Fishing, Hunting and Trapping"/>
    <x v="62"/>
    <s v="561 -  Administrative and Support Services"/>
    <n v="15055"/>
    <s v="Industry Use"/>
    <n v="10391.6468179811"/>
  </r>
  <r>
    <x v="3"/>
    <s v="114 -  Fishing, Hunting and Trapping"/>
    <x v="63"/>
    <s v="562 -  Waste Management and Remediation Services"/>
    <n v="15055"/>
    <s v="Industry Use"/>
    <n v="3593.7858604796802"/>
  </r>
  <r>
    <x v="3"/>
    <s v="114 -  Fishing, Hunting and Trapping"/>
    <x v="68"/>
    <s v="721 -  Accommodation"/>
    <n v="15055"/>
    <s v="Industry Use"/>
    <n v="1.51701119063094E-3"/>
  </r>
  <r>
    <x v="3"/>
    <s v="114 -  Fishing, Hunting and Trapping"/>
    <x v="69"/>
    <s v="722 -  Food Services and Drinking Places"/>
    <n v="15055"/>
    <s v="Industry Use"/>
    <n v="2005.06110066102"/>
  </r>
  <r>
    <x v="3"/>
    <s v="114 -  Fishing, Hunting and Trapping"/>
    <x v="70"/>
    <s v="811 -  Repair and Maintenance"/>
    <n v="15055"/>
    <s v="Industry Use"/>
    <n v="2751.0959935947399"/>
  </r>
  <r>
    <x v="3"/>
    <s v="114 -  Fishing, Hunting and Trapping"/>
    <x v="71"/>
    <s v="812 -  Personal and Laundry Services"/>
    <n v="15055"/>
    <s v="Industry Use"/>
    <n v="3.4915016509140001E-2"/>
  </r>
  <r>
    <x v="3"/>
    <s v="114 -  Fishing, Hunting and Trapping"/>
    <x v="73"/>
    <s v="9A -  Government Enterprises"/>
    <n v="15055"/>
    <s v="Industry Use"/>
    <n v="14301.139555871299"/>
  </r>
  <r>
    <x v="3"/>
    <s v="114 -  Fishing, Hunting and Trapping"/>
    <x v="74"/>
    <s v="Vegetable and melon farming"/>
    <n v="15055"/>
    <s v="Industry Use"/>
    <n v="192.66055906246001"/>
  </r>
  <r>
    <x v="3"/>
    <s v="114 -  Fishing, Hunting and Trapping"/>
    <x v="75"/>
    <s v="Fruit farming"/>
    <n v="15055"/>
    <s v="Industry Use"/>
    <n v="148.308868332738"/>
  </r>
  <r>
    <x v="3"/>
    <s v="114 -  Fishing, Hunting and Trapping"/>
    <x v="76"/>
    <s v="Employee Compensation"/>
    <n v="15053"/>
    <s v="Factor Receipts"/>
    <n v="56623219.5621932"/>
  </r>
  <r>
    <x v="3"/>
    <s v="114 -  Fishing, Hunting and Trapping"/>
    <x v="77"/>
    <s v="Proprietor Income"/>
    <n v="15053"/>
    <s v="Factor Receipts"/>
    <n v="105031784.856778"/>
  </r>
  <r>
    <x v="3"/>
    <s v="114 -  Fishing, Hunting and Trapping"/>
    <x v="78"/>
    <s v="Other Property Type Income"/>
    <n v="15053"/>
    <s v="Factor Receipts"/>
    <n v="89377942.160221994"/>
  </r>
  <r>
    <x v="3"/>
    <s v="114 -  Fishing, Hunting and Trapping"/>
    <x v="79"/>
    <s v="Tax on Production and Imports"/>
    <n v="15053"/>
    <s v="Factor Receipts"/>
    <n v="63411010.626343198"/>
  </r>
  <r>
    <x v="3"/>
    <s v="114 -  Fishing, Hunting and Trapping"/>
    <x v="80"/>
    <s v="Households LT15k"/>
    <n v="15055"/>
    <s v="Industry Use"/>
    <n v="305.39687756161601"/>
  </r>
  <r>
    <x v="3"/>
    <s v="114 -  Fishing, Hunting and Trapping"/>
    <x v="81"/>
    <s v="Households 15-30k"/>
    <n v="15055"/>
    <s v="Industry Use"/>
    <n v="402.17315665992902"/>
  </r>
  <r>
    <x v="3"/>
    <s v="114 -  Fishing, Hunting and Trapping"/>
    <x v="82"/>
    <s v="Households 30-40k"/>
    <n v="15055"/>
    <s v="Industry Use"/>
    <n v="358.07006672967799"/>
  </r>
  <r>
    <x v="3"/>
    <s v="114 -  Fishing, Hunting and Trapping"/>
    <x v="83"/>
    <s v="Households 40-50k"/>
    <n v="15055"/>
    <s v="Industry Use"/>
    <n v="276.47314719368501"/>
  </r>
  <r>
    <x v="3"/>
    <s v="114 -  Fishing, Hunting and Trapping"/>
    <x v="84"/>
    <s v="Households 50-70k"/>
    <n v="15055"/>
    <s v="Industry Use"/>
    <n v="617.02477209149004"/>
  </r>
  <r>
    <x v="3"/>
    <s v="114 -  Fishing, Hunting and Trapping"/>
    <x v="85"/>
    <s v="Households 70-100k"/>
    <n v="15055"/>
    <s v="Industry Use"/>
    <n v="2107.4030370569399"/>
  </r>
  <r>
    <x v="3"/>
    <s v="114 -  Fishing, Hunting and Trapping"/>
    <x v="86"/>
    <s v="Households 100-150k"/>
    <n v="15055"/>
    <s v="Industry Use"/>
    <n v="3726.8080344083501"/>
  </r>
  <r>
    <x v="3"/>
    <s v="114 -  Fishing, Hunting and Trapping"/>
    <x v="87"/>
    <s v="Households 150-200k"/>
    <n v="15055"/>
    <s v="Industry Use"/>
    <n v="4263.1611303785803"/>
  </r>
  <r>
    <x v="3"/>
    <s v="114 -  Fishing, Hunting and Trapping"/>
    <x v="88"/>
    <s v="Households GT200k"/>
    <n v="15055"/>
    <s v="Industry Use"/>
    <n v="10786.9238570548"/>
  </r>
  <r>
    <x v="3"/>
    <s v="114 -  Fishing, Hunting and Trapping"/>
    <x v="89"/>
    <s v="Federal Government NonDefense"/>
    <n v="15055"/>
    <s v="Industry Use"/>
    <n v="681.66955074012299"/>
  </r>
  <r>
    <x v="3"/>
    <s v="114 -  Fishing, Hunting and Trapping"/>
    <x v="90"/>
    <s v="Federal Government Investment"/>
    <n v="15055"/>
    <s v="Industry Use"/>
    <n v="840.63042745464702"/>
  </r>
  <r>
    <x v="3"/>
    <s v="114 -  Fishing, Hunting and Trapping"/>
    <x v="91"/>
    <s v="State/Local Govt Other"/>
    <n v="15055"/>
    <s v="Industry Use"/>
    <n v="11007.3101993538"/>
  </r>
  <r>
    <x v="3"/>
    <s v="114 -  Fishing, Hunting and Trapping"/>
    <x v="93"/>
    <s v="State/Local Govt Investment"/>
    <n v="15055"/>
    <s v="Industry Use"/>
    <n v="4252.1859100393203"/>
  </r>
  <r>
    <x v="3"/>
    <s v="114 -  Fishing, Hunting and Trapping"/>
    <x v="94"/>
    <s v="Capital"/>
    <n v="15055"/>
    <s v="Industry Use"/>
    <n v="5622.1427510723197"/>
  </r>
  <r>
    <x v="3"/>
    <s v="114 -  Fishing, Hunting and Trapping"/>
    <x v="95"/>
    <s v="Inventory Additions/Deletions"/>
    <n v="15055"/>
    <s v="Industry Use"/>
    <n v="528.78547808478902"/>
  </r>
  <r>
    <x v="3"/>
    <s v="114 -  Fishing, Hunting and Trapping"/>
    <x v="96"/>
    <s v="Foreign Trade"/>
    <n v="15051"/>
    <s v="Commodity Trade"/>
    <n v="485388.140081827"/>
  </r>
  <r>
    <x v="3"/>
    <s v="114 -  Fishing, Hunting and Trapping"/>
    <x v="97"/>
    <s v="Domestic Trade"/>
    <n v="15051"/>
    <s v="Commodity Trade"/>
    <n v="523416.61331960099"/>
  </r>
  <r>
    <x v="4"/>
    <s v="115 -  Support Activities for Agriculture and Forestry"/>
    <x v="0"/>
    <s v="111 -  Crop Production"/>
    <n v="15055"/>
    <s v="Industry Use"/>
    <n v="119434.912282875"/>
  </r>
  <r>
    <x v="4"/>
    <s v="115 -  Support Activities for Agriculture and Forestry"/>
    <x v="1"/>
    <s v="112 -  Animal Production and Aquaculture"/>
    <n v="15055"/>
    <s v="Industry Use"/>
    <n v="832586.669576657"/>
  </r>
  <r>
    <x v="4"/>
    <s v="115 -  Support Activities for Agriculture and Forestry"/>
    <x v="2"/>
    <s v="113 -  Forestry and Logging"/>
    <n v="15055"/>
    <s v="Industry Use"/>
    <n v="6178.0757272463097"/>
  </r>
  <r>
    <x v="4"/>
    <s v="115 -  Support Activities for Agriculture and Forestry"/>
    <x v="4"/>
    <s v="211 -  Oil and Gas Extraction"/>
    <n v="15055"/>
    <s v="Industry Use"/>
    <n v="2106.7941877448802"/>
  </r>
  <r>
    <x v="4"/>
    <s v="115 -  Support Activities for Agriculture and Forestry"/>
    <x v="5"/>
    <s v="212 -  Mining (except Oil and Gas)"/>
    <n v="15055"/>
    <s v="Industry Use"/>
    <n v="5147.4061828927297"/>
  </r>
  <r>
    <x v="4"/>
    <s v="115 -  Support Activities for Agriculture and Forestry"/>
    <x v="6"/>
    <s v="213 -  Support Activities for Mining"/>
    <n v="15055"/>
    <s v="Industry Use"/>
    <n v="3.1711650419442998"/>
  </r>
  <r>
    <x v="4"/>
    <s v="115 -  Support Activities for Agriculture and Forestry"/>
    <x v="7"/>
    <s v="221 -  Utilities"/>
    <n v="15055"/>
    <s v="Industry Use"/>
    <n v="92923.830130671893"/>
  </r>
  <r>
    <x v="4"/>
    <s v="115 -  Support Activities for Agriculture and Forestry"/>
    <x v="8"/>
    <s v="23 -  Construction"/>
    <n v="15055"/>
    <s v="Industry Use"/>
    <n v="53787.844878858901"/>
  </r>
  <r>
    <x v="4"/>
    <s v="115 -  Support Activities for Agriculture and Forestry"/>
    <x v="9"/>
    <s v="311 -  Food Manufacturing"/>
    <n v="15055"/>
    <s v="Industry Use"/>
    <n v="389916.210894469"/>
  </r>
  <r>
    <x v="4"/>
    <s v="115 -  Support Activities for Agriculture and Forestry"/>
    <x v="10"/>
    <s v="312 -  Beverage and Tobacco Product Manufacturing"/>
    <n v="15055"/>
    <s v="Industry Use"/>
    <n v="890.86992188249496"/>
  </r>
  <r>
    <x v="4"/>
    <s v="115 -  Support Activities for Agriculture and Forestry"/>
    <x v="11"/>
    <s v="313 -  Textile Mills"/>
    <n v="15055"/>
    <s v="Industry Use"/>
    <n v="837.79680065342302"/>
  </r>
  <r>
    <x v="4"/>
    <s v="115 -  Support Activities for Agriculture and Forestry"/>
    <x v="12"/>
    <s v="314 -  Textile Product Mills"/>
    <n v="15055"/>
    <s v="Industry Use"/>
    <n v="9330.0192958893094"/>
  </r>
  <r>
    <x v="4"/>
    <s v="115 -  Support Activities for Agriculture and Forestry"/>
    <x v="13"/>
    <s v="315 -  Apparel Manufacturing"/>
    <n v="15055"/>
    <s v="Industry Use"/>
    <n v="84.802175587472206"/>
  </r>
  <r>
    <x v="4"/>
    <s v="115 -  Support Activities for Agriculture and Forestry"/>
    <x v="14"/>
    <s v="316 -  Leather and Allied Product Manufacturing"/>
    <n v="15055"/>
    <s v="Industry Use"/>
    <n v="260.57832201668498"/>
  </r>
  <r>
    <x v="4"/>
    <s v="115 -  Support Activities for Agriculture and Forestry"/>
    <x v="15"/>
    <s v="321 -  Wood Product Manufacturing"/>
    <n v="15055"/>
    <s v="Industry Use"/>
    <n v="42.885349066711399"/>
  </r>
  <r>
    <x v="4"/>
    <s v="115 -  Support Activities for Agriculture and Forestry"/>
    <x v="16"/>
    <s v="322 -  Paper Manufacturing"/>
    <n v="15055"/>
    <s v="Industry Use"/>
    <n v="247.919430327714"/>
  </r>
  <r>
    <x v="4"/>
    <s v="115 -  Support Activities for Agriculture and Forestry"/>
    <x v="17"/>
    <s v="323 -  Printing and Related Support Activities"/>
    <n v="15055"/>
    <s v="Industry Use"/>
    <n v="3147.6422111275801"/>
  </r>
  <r>
    <x v="4"/>
    <s v="115 -  Support Activities for Agriculture and Forestry"/>
    <x v="18"/>
    <s v="324 -  Petroleum and Coal Products Manufacturing"/>
    <n v="15055"/>
    <s v="Industry Use"/>
    <n v="238617.167922375"/>
  </r>
  <r>
    <x v="4"/>
    <s v="115 -  Support Activities for Agriculture and Forestry"/>
    <x v="19"/>
    <s v="325 -  Chemical Manufacturing"/>
    <n v="15055"/>
    <s v="Industry Use"/>
    <n v="1584091.6412998999"/>
  </r>
  <r>
    <x v="4"/>
    <s v="115 -  Support Activities for Agriculture and Forestry"/>
    <x v="20"/>
    <s v="326 -  Plastics and Rubber Products Manufacturing"/>
    <n v="15055"/>
    <s v="Industry Use"/>
    <n v="28199.200432254602"/>
  </r>
  <r>
    <x v="4"/>
    <s v="115 -  Support Activities for Agriculture and Forestry"/>
    <x v="21"/>
    <s v="327 -  Nonmetallic Mineral Product Manufacturing"/>
    <n v="15055"/>
    <s v="Industry Use"/>
    <n v="104.678755622457"/>
  </r>
  <r>
    <x v="4"/>
    <s v="115 -  Support Activities for Agriculture and Forestry"/>
    <x v="22"/>
    <s v="331 -  Primary Metal Manufacturing"/>
    <n v="15055"/>
    <s v="Industry Use"/>
    <n v="245.874639638578"/>
  </r>
  <r>
    <x v="4"/>
    <s v="115 -  Support Activities for Agriculture and Forestry"/>
    <x v="23"/>
    <s v="332 -  Fabricated Metal Product Manufacturing"/>
    <n v="15055"/>
    <s v="Industry Use"/>
    <n v="10113.7862300336"/>
  </r>
  <r>
    <x v="4"/>
    <s v="115 -  Support Activities for Agriculture and Forestry"/>
    <x v="24"/>
    <s v="333 -  Machinery Manufacturing"/>
    <n v="15055"/>
    <s v="Industry Use"/>
    <n v="1637.0259257473899"/>
  </r>
  <r>
    <x v="4"/>
    <s v="115 -  Support Activities for Agriculture and Forestry"/>
    <x v="25"/>
    <s v="334 -  Computer and Electronic Product Manufacturing"/>
    <n v="15055"/>
    <s v="Industry Use"/>
    <n v="1525.1081957055701"/>
  </r>
  <r>
    <x v="4"/>
    <s v="115 -  Support Activities for Agriculture and Forestry"/>
    <x v="26"/>
    <s v="335 -  Electrical Equipment, Appliance, and Component Manufacturing"/>
    <n v="15055"/>
    <s v="Industry Use"/>
    <n v="746.99604100628903"/>
  </r>
  <r>
    <x v="4"/>
    <s v="115 -  Support Activities for Agriculture and Forestry"/>
    <x v="27"/>
    <s v="336 -  Transportation Equipment Manufacturing"/>
    <n v="15055"/>
    <s v="Industry Use"/>
    <n v="15598.608930174199"/>
  </r>
  <r>
    <x v="4"/>
    <s v="115 -  Support Activities for Agriculture and Forestry"/>
    <x v="28"/>
    <s v="337 -  Furniture and Related Product Manufacturing"/>
    <n v="15055"/>
    <s v="Industry Use"/>
    <n v="72.584288095491701"/>
  </r>
  <r>
    <x v="4"/>
    <s v="115 -  Support Activities for Agriculture and Forestry"/>
    <x v="29"/>
    <s v="339 -  Miscellaneous Manufacturing"/>
    <n v="15055"/>
    <s v="Industry Use"/>
    <n v="1431.2772650013901"/>
  </r>
  <r>
    <x v="4"/>
    <s v="115 -  Support Activities for Agriculture and Forestry"/>
    <x v="30"/>
    <s v="42 -  Wholesale Trade"/>
    <n v="15055"/>
    <s v="Industry Use"/>
    <n v="3140540.1324364999"/>
  </r>
  <r>
    <x v="4"/>
    <s v="115 -  Support Activities for Agriculture and Forestry"/>
    <x v="40"/>
    <s v="481 -  Air Transportation"/>
    <n v="15055"/>
    <s v="Industry Use"/>
    <n v="2342.7268690626302"/>
  </r>
  <r>
    <x v="4"/>
    <s v="115 -  Support Activities for Agriculture and Forestry"/>
    <x v="41"/>
    <s v="482 -  Rail Transportation"/>
    <n v="15055"/>
    <s v="Industry Use"/>
    <n v="56316.356317014797"/>
  </r>
  <r>
    <x v="4"/>
    <s v="115 -  Support Activities for Agriculture and Forestry"/>
    <x v="42"/>
    <s v="483 -  Water Transportation"/>
    <n v="15055"/>
    <s v="Industry Use"/>
    <n v="7624.8366222274699"/>
  </r>
  <r>
    <x v="4"/>
    <s v="115 -  Support Activities for Agriculture and Forestry"/>
    <x v="43"/>
    <s v="484 -  Truck Transportation"/>
    <n v="15055"/>
    <s v="Industry Use"/>
    <n v="302432.58311529201"/>
  </r>
  <r>
    <x v="4"/>
    <s v="115 -  Support Activities for Agriculture and Forestry"/>
    <x v="44"/>
    <s v="486 -  Pipeline Transportation"/>
    <n v="15055"/>
    <s v="Industry Use"/>
    <n v="4645.2495523007301"/>
  </r>
  <r>
    <x v="4"/>
    <s v="115 -  Support Activities for Agriculture and Forestry"/>
    <x v="45"/>
    <s v="487-488 -  Scenic and Sightseeing Transportation and Support Activities for Transportation"/>
    <n v="15055"/>
    <s v="Industry Use"/>
    <n v="80082.979799205204"/>
  </r>
  <r>
    <x v="4"/>
    <s v="115 -  Support Activities for Agriculture and Forestry"/>
    <x v="46"/>
    <s v="492 -  Couriers and Messengers"/>
    <n v="15055"/>
    <s v="Industry Use"/>
    <n v="16.4423875432588"/>
  </r>
  <r>
    <x v="4"/>
    <s v="115 -  Support Activities for Agriculture and Forestry"/>
    <x v="48"/>
    <s v="513 -  Publishing Industries"/>
    <n v="15055"/>
    <s v="Industry Use"/>
    <n v="6646.2272048252898"/>
  </r>
  <r>
    <x v="4"/>
    <s v="115 -  Support Activities for Agriculture and Forestry"/>
    <x v="49"/>
    <s v="512 -  Motion Picture and Sound Recording Industries"/>
    <n v="15055"/>
    <s v="Industry Use"/>
    <n v="203.701114969267"/>
  </r>
  <r>
    <x v="4"/>
    <s v="115 -  Support Activities for Agriculture and Forestry"/>
    <x v="50"/>
    <s v="516 -  Broadcasting and Content Providers"/>
    <n v="15055"/>
    <s v="Industry Use"/>
    <n v="59817.489394636803"/>
  </r>
  <r>
    <x v="4"/>
    <s v="115 -  Support Activities for Agriculture and Forestry"/>
    <x v="51"/>
    <s v="517 -  Telecommunications"/>
    <n v="15055"/>
    <s v="Industry Use"/>
    <n v="22257.669875772299"/>
  </r>
  <r>
    <x v="4"/>
    <s v="115 -  Support Activities for Agriculture and Forestry"/>
    <x v="52"/>
    <s v="518 -  Computing Infrastructure Providers, Data Processing, Web Hosting, and Related Services"/>
    <n v="15055"/>
    <s v="Industry Use"/>
    <n v="917.26582077541002"/>
  </r>
  <r>
    <x v="4"/>
    <s v="115 -  Support Activities for Agriculture and Forestry"/>
    <x v="53"/>
    <s v="519 -  Web Search Portals, Libraries, Archives, and Other Information Services"/>
    <n v="15055"/>
    <s v="Industry Use"/>
    <n v="193826.93302839401"/>
  </r>
  <r>
    <x v="4"/>
    <s v="115 -  Support Activities for Agriculture and Forestry"/>
    <x v="54"/>
    <s v="522 -  Credit Intermediation and Related Activities"/>
    <n v="15055"/>
    <s v="Industry Use"/>
    <n v="62840.3593310336"/>
  </r>
  <r>
    <x v="4"/>
    <s v="115 -  Support Activities for Agriculture and Forestry"/>
    <x v="55"/>
    <s v="523 -  Securities, Commodity Contracts, and Other Financial Investments and Related Activities"/>
    <n v="15055"/>
    <s v="Industry Use"/>
    <n v="36006.430212885498"/>
  </r>
  <r>
    <x v="4"/>
    <s v="115 -  Support Activities for Agriculture and Forestry"/>
    <x v="56"/>
    <s v="521 -  Monetary Authorities-Central Bank"/>
    <n v="15055"/>
    <s v="Industry Use"/>
    <n v="265163.75215576898"/>
  </r>
  <r>
    <x v="4"/>
    <s v="115 -  Support Activities for Agriculture and Forestry"/>
    <x v="57"/>
    <s v="524 -  Insurance Carriers and Related Activities"/>
    <n v="15055"/>
    <s v="Industry Use"/>
    <n v="431107.37675598799"/>
  </r>
  <r>
    <x v="4"/>
    <s v="115 -  Support Activities for Agriculture and Forestry"/>
    <x v="58"/>
    <s v="531 -  Real Estate"/>
    <n v="15055"/>
    <s v="Industry Use"/>
    <n v="9232.0981790310307"/>
  </r>
  <r>
    <x v="4"/>
    <s v="115 -  Support Activities for Agriculture and Forestry"/>
    <x v="59"/>
    <s v="532 -  Rental and Leasing Services"/>
    <n v="15055"/>
    <s v="Industry Use"/>
    <n v="169278.382539521"/>
  </r>
  <r>
    <x v="4"/>
    <s v="115 -  Support Activities for Agriculture and Forestry"/>
    <x v="60"/>
    <s v="533 -  Lessors of Nonfinancial Intangible Assets (except Copyrighted Works)"/>
    <n v="15055"/>
    <s v="Industry Use"/>
    <n v="56761.041296832998"/>
  </r>
  <r>
    <x v="4"/>
    <s v="115 -  Support Activities for Agriculture and Forestry"/>
    <x v="61"/>
    <s v="541 -  Professional, Scientific, and Technical Services"/>
    <n v="15055"/>
    <s v="Industry Use"/>
    <n v="1221109.26123986"/>
  </r>
  <r>
    <x v="4"/>
    <s v="115 -  Support Activities for Agriculture and Forestry"/>
    <x v="62"/>
    <s v="561 -  Administrative and Support Services"/>
    <n v="15055"/>
    <s v="Industry Use"/>
    <n v="140395.75245103301"/>
  </r>
  <r>
    <x v="4"/>
    <s v="115 -  Support Activities for Agriculture and Forestry"/>
    <x v="63"/>
    <s v="562 -  Waste Management and Remediation Services"/>
    <n v="15055"/>
    <s v="Industry Use"/>
    <n v="9535.7722747868193"/>
  </r>
  <r>
    <x v="4"/>
    <s v="115 -  Support Activities for Agriculture and Forestry"/>
    <x v="68"/>
    <s v="721 -  Accommodation"/>
    <n v="15055"/>
    <s v="Industry Use"/>
    <n v="7.1151091147393097E-3"/>
  </r>
  <r>
    <x v="4"/>
    <s v="115 -  Support Activities for Agriculture and Forestry"/>
    <x v="69"/>
    <s v="722 -  Food Services and Drinking Places"/>
    <n v="15055"/>
    <s v="Industry Use"/>
    <n v="9399.8448203719709"/>
  </r>
  <r>
    <x v="4"/>
    <s v="115 -  Support Activities for Agriculture and Forestry"/>
    <x v="71"/>
    <s v="812 -  Personal and Laundry Services"/>
    <n v="15055"/>
    <s v="Industry Use"/>
    <n v="34159.628420968897"/>
  </r>
  <r>
    <x v="4"/>
    <s v="115 -  Support Activities for Agriculture and Forestry"/>
    <x v="73"/>
    <s v="9A -  Government Enterprises"/>
    <n v="15055"/>
    <s v="Industry Use"/>
    <n v="72072.227431758904"/>
  </r>
  <r>
    <x v="4"/>
    <s v="115 -  Support Activities for Agriculture and Forestry"/>
    <x v="76"/>
    <s v="Employee Compensation"/>
    <n v="15053"/>
    <s v="Factor Receipts"/>
    <n v="13393490224.6455"/>
  </r>
  <r>
    <x v="4"/>
    <s v="115 -  Support Activities for Agriculture and Forestry"/>
    <x v="77"/>
    <s v="Proprietor Income"/>
    <n v="15053"/>
    <s v="Factor Receipts"/>
    <n v="769073448.279333"/>
  </r>
  <r>
    <x v="4"/>
    <s v="115 -  Support Activities for Agriculture and Forestry"/>
    <x v="78"/>
    <s v="Other Property Type Income"/>
    <n v="15053"/>
    <s v="Factor Receipts"/>
    <n v="-2779702.5056229099"/>
  </r>
  <r>
    <x v="4"/>
    <s v="115 -  Support Activities for Agriculture and Forestry"/>
    <x v="79"/>
    <s v="Tax on Production and Imports"/>
    <n v="15053"/>
    <s v="Factor Receipts"/>
    <n v="587600810.96520305"/>
  </r>
  <r>
    <x v="4"/>
    <s v="115 -  Support Activities for Agriculture and Forestry"/>
    <x v="80"/>
    <s v="Households LT15k"/>
    <n v="15055"/>
    <s v="Industry Use"/>
    <n v="244.63562674437699"/>
  </r>
  <r>
    <x v="4"/>
    <s v="115 -  Support Activities for Agriculture and Forestry"/>
    <x v="81"/>
    <s v="Households 15-30k"/>
    <n v="15055"/>
    <s v="Industry Use"/>
    <n v="322.15745958115099"/>
  </r>
  <r>
    <x v="4"/>
    <s v="115 -  Support Activities for Agriculture and Forestry"/>
    <x v="82"/>
    <s v="Households 30-40k"/>
    <n v="15055"/>
    <s v="Industry Use"/>
    <n v="286.82904649260001"/>
  </r>
  <r>
    <x v="4"/>
    <s v="115 -  Support Activities for Agriculture and Forestry"/>
    <x v="83"/>
    <s v="Households 40-50k"/>
    <n v="15055"/>
    <s v="Industry Use"/>
    <n v="221.46651328506701"/>
  </r>
  <r>
    <x v="4"/>
    <s v="115 -  Support Activities for Agriculture and Forestry"/>
    <x v="84"/>
    <s v="Households 50-70k"/>
    <n v="15055"/>
    <s v="Industry Use"/>
    <n v="494.26255776617501"/>
  </r>
  <r>
    <x v="4"/>
    <s v="115 -  Support Activities for Agriculture and Forestry"/>
    <x v="85"/>
    <s v="Households 70-100k"/>
    <n v="15055"/>
    <s v="Industry Use"/>
    <n v="1688.11766148268"/>
  </r>
  <r>
    <x v="4"/>
    <s v="115 -  Support Activities for Agriculture and Forestry"/>
    <x v="86"/>
    <s v="Households 100-150k"/>
    <n v="15055"/>
    <s v="Industry Use"/>
    <n v="2985.32855519952"/>
  </r>
  <r>
    <x v="4"/>
    <s v="115 -  Support Activities for Agriculture and Forestry"/>
    <x v="87"/>
    <s v="Households 150-200k"/>
    <n v="15055"/>
    <s v="Industry Use"/>
    <n v="3414.9697382941099"/>
  </r>
  <r>
    <x v="4"/>
    <s v="115 -  Support Activities for Agriculture and Forestry"/>
    <x v="88"/>
    <s v="Households GT200k"/>
    <n v="15055"/>
    <s v="Industry Use"/>
    <n v="8640.7755687746903"/>
  </r>
  <r>
    <x v="4"/>
    <s v="115 -  Support Activities for Agriculture and Forestry"/>
    <x v="89"/>
    <s v="Federal Government NonDefense"/>
    <n v="15055"/>
    <s v="Industry Use"/>
    <n v="1225.1267481412999"/>
  </r>
  <r>
    <x v="4"/>
    <s v="115 -  Support Activities for Agriculture and Forestry"/>
    <x v="90"/>
    <s v="Federal Government Investment"/>
    <n v="15055"/>
    <s v="Industry Use"/>
    <n v="673.38000677256298"/>
  </r>
  <r>
    <x v="4"/>
    <s v="115 -  Support Activities for Agriculture and Forestry"/>
    <x v="91"/>
    <s v="State/Local Govt Other"/>
    <n v="15055"/>
    <s v="Industry Use"/>
    <n v="32571.336079255099"/>
  </r>
  <r>
    <x v="4"/>
    <s v="115 -  Support Activities for Agriculture and Forestry"/>
    <x v="93"/>
    <s v="State/Local Govt Investment"/>
    <n v="15055"/>
    <s v="Industry Use"/>
    <n v="3406.1781293955801"/>
  </r>
  <r>
    <x v="4"/>
    <s v="115 -  Support Activities for Agriculture and Forestry"/>
    <x v="94"/>
    <s v="Capital"/>
    <n v="15055"/>
    <s v="Industry Use"/>
    <n v="4503.5706538205804"/>
  </r>
  <r>
    <x v="4"/>
    <s v="115 -  Support Activities for Agriculture and Forestry"/>
    <x v="95"/>
    <s v="Inventory Additions/Deletions"/>
    <n v="15055"/>
    <s v="Industry Use"/>
    <n v="10408.877350863"/>
  </r>
  <r>
    <x v="4"/>
    <s v="115 -  Support Activities for Agriculture and Forestry"/>
    <x v="96"/>
    <s v="Foreign Trade"/>
    <n v="15051"/>
    <s v="Commodity Trade"/>
    <n v="2318036.67284108"/>
  </r>
  <r>
    <x v="4"/>
    <s v="115 -  Support Activities for Agriculture and Forestry"/>
    <x v="97"/>
    <s v="Domestic Trade"/>
    <n v="15051"/>
    <s v="Commodity Trade"/>
    <n v="4952957.6312201396"/>
  </r>
  <r>
    <x v="5"/>
    <s v="211 -  Oil and Gas Extraction"/>
    <x v="4"/>
    <s v="211 -  Oil and Gas Extraction"/>
    <n v="15055"/>
    <s v="Industry Use"/>
    <n v="117349623.994983"/>
  </r>
  <r>
    <x v="5"/>
    <s v="211 -  Oil and Gas Extraction"/>
    <x v="5"/>
    <s v="212 -  Mining (except Oil and Gas)"/>
    <n v="15055"/>
    <s v="Industry Use"/>
    <n v="1650095.7828522499"/>
  </r>
  <r>
    <x v="5"/>
    <s v="211 -  Oil and Gas Extraction"/>
    <x v="6"/>
    <s v="213 -  Support Activities for Mining"/>
    <n v="15055"/>
    <s v="Industry Use"/>
    <n v="13164548.50742"/>
  </r>
  <r>
    <x v="5"/>
    <s v="211 -  Oil and Gas Extraction"/>
    <x v="7"/>
    <s v="221 -  Utilities"/>
    <n v="15055"/>
    <s v="Industry Use"/>
    <n v="103995392.50324801"/>
  </r>
  <r>
    <x v="5"/>
    <s v="211 -  Oil and Gas Extraction"/>
    <x v="8"/>
    <s v="23 -  Construction"/>
    <n v="15055"/>
    <s v="Industry Use"/>
    <n v="9992563.1339758299"/>
  </r>
  <r>
    <x v="5"/>
    <s v="211 -  Oil and Gas Extraction"/>
    <x v="9"/>
    <s v="311 -  Food Manufacturing"/>
    <n v="15055"/>
    <s v="Industry Use"/>
    <n v="119725.9179032"/>
  </r>
  <r>
    <x v="5"/>
    <s v="211 -  Oil and Gas Extraction"/>
    <x v="10"/>
    <s v="312 -  Beverage and Tobacco Product Manufacturing"/>
    <n v="15055"/>
    <s v="Industry Use"/>
    <n v="185.79833973797699"/>
  </r>
  <r>
    <x v="5"/>
    <s v="211 -  Oil and Gas Extraction"/>
    <x v="11"/>
    <s v="313 -  Textile Mills"/>
    <n v="15055"/>
    <s v="Industry Use"/>
    <n v="48280.857040556402"/>
  </r>
  <r>
    <x v="5"/>
    <s v="211 -  Oil and Gas Extraction"/>
    <x v="12"/>
    <s v="314 -  Textile Product Mills"/>
    <n v="15055"/>
    <s v="Industry Use"/>
    <n v="19788.920752891299"/>
  </r>
  <r>
    <x v="5"/>
    <s v="211 -  Oil and Gas Extraction"/>
    <x v="13"/>
    <s v="315 -  Apparel Manufacturing"/>
    <n v="15055"/>
    <s v="Industry Use"/>
    <n v="158.591809599632"/>
  </r>
  <r>
    <x v="5"/>
    <s v="211 -  Oil and Gas Extraction"/>
    <x v="14"/>
    <s v="316 -  Leather and Allied Product Manufacturing"/>
    <n v="15055"/>
    <s v="Industry Use"/>
    <n v="19034.923195763098"/>
  </r>
  <r>
    <x v="5"/>
    <s v="211 -  Oil and Gas Extraction"/>
    <x v="15"/>
    <s v="321 -  Wood Product Manufacturing"/>
    <n v="15055"/>
    <s v="Industry Use"/>
    <n v="73818.360931523493"/>
  </r>
  <r>
    <x v="5"/>
    <s v="211 -  Oil and Gas Extraction"/>
    <x v="16"/>
    <s v="322 -  Paper Manufacturing"/>
    <n v="15055"/>
    <s v="Industry Use"/>
    <n v="925046.44358606206"/>
  </r>
  <r>
    <x v="5"/>
    <s v="211 -  Oil and Gas Extraction"/>
    <x v="17"/>
    <s v="323 -  Printing and Related Support Activities"/>
    <n v="15055"/>
    <s v="Industry Use"/>
    <n v="3456938.3583016298"/>
  </r>
  <r>
    <x v="5"/>
    <s v="211 -  Oil and Gas Extraction"/>
    <x v="18"/>
    <s v="324 -  Petroleum and Coal Products Manufacturing"/>
    <n v="15055"/>
    <s v="Industry Use"/>
    <n v="164528195.85596001"/>
  </r>
  <r>
    <x v="5"/>
    <s v="211 -  Oil and Gas Extraction"/>
    <x v="19"/>
    <s v="325 -  Chemical Manufacturing"/>
    <n v="15055"/>
    <s v="Industry Use"/>
    <n v="106133610.059311"/>
  </r>
  <r>
    <x v="5"/>
    <s v="211 -  Oil and Gas Extraction"/>
    <x v="20"/>
    <s v="326 -  Plastics and Rubber Products Manufacturing"/>
    <n v="15055"/>
    <s v="Industry Use"/>
    <n v="1099334.60392586"/>
  </r>
  <r>
    <x v="5"/>
    <s v="211 -  Oil and Gas Extraction"/>
    <x v="21"/>
    <s v="327 -  Nonmetallic Mineral Product Manufacturing"/>
    <n v="15055"/>
    <s v="Industry Use"/>
    <n v="20966302.148170799"/>
  </r>
  <r>
    <x v="5"/>
    <s v="211 -  Oil and Gas Extraction"/>
    <x v="22"/>
    <s v="331 -  Primary Metal Manufacturing"/>
    <n v="15055"/>
    <s v="Industry Use"/>
    <n v="30743899.986735899"/>
  </r>
  <r>
    <x v="5"/>
    <s v="211 -  Oil and Gas Extraction"/>
    <x v="23"/>
    <s v="332 -  Fabricated Metal Product Manufacturing"/>
    <n v="15055"/>
    <s v="Industry Use"/>
    <n v="108231177.333813"/>
  </r>
  <r>
    <x v="5"/>
    <s v="211 -  Oil and Gas Extraction"/>
    <x v="24"/>
    <s v="333 -  Machinery Manufacturing"/>
    <n v="15055"/>
    <s v="Industry Use"/>
    <n v="23086747.416894998"/>
  </r>
  <r>
    <x v="5"/>
    <s v="211 -  Oil and Gas Extraction"/>
    <x v="25"/>
    <s v="334 -  Computer and Electronic Product Manufacturing"/>
    <n v="15055"/>
    <s v="Industry Use"/>
    <n v="811622.50077454397"/>
  </r>
  <r>
    <x v="5"/>
    <s v="211 -  Oil and Gas Extraction"/>
    <x v="26"/>
    <s v="335 -  Electrical Equipment, Appliance, and Component Manufacturing"/>
    <n v="15055"/>
    <s v="Industry Use"/>
    <n v="879312.77980732499"/>
  </r>
  <r>
    <x v="5"/>
    <s v="211 -  Oil and Gas Extraction"/>
    <x v="27"/>
    <s v="336 -  Transportation Equipment Manufacturing"/>
    <n v="15055"/>
    <s v="Industry Use"/>
    <n v="9767421.4085423108"/>
  </r>
  <r>
    <x v="5"/>
    <s v="211 -  Oil and Gas Extraction"/>
    <x v="28"/>
    <s v="337 -  Furniture and Related Product Manufacturing"/>
    <n v="15055"/>
    <s v="Industry Use"/>
    <n v="56898.908378195702"/>
  </r>
  <r>
    <x v="5"/>
    <s v="211 -  Oil and Gas Extraction"/>
    <x v="29"/>
    <s v="339 -  Miscellaneous Manufacturing"/>
    <n v="15055"/>
    <s v="Industry Use"/>
    <n v="1261154.4611458001"/>
  </r>
  <r>
    <x v="5"/>
    <s v="211 -  Oil and Gas Extraction"/>
    <x v="30"/>
    <s v="42 -  Wholesale Trade"/>
    <n v="15055"/>
    <s v="Industry Use"/>
    <n v="409946452.11191303"/>
  </r>
  <r>
    <x v="5"/>
    <s v="211 -  Oil and Gas Extraction"/>
    <x v="31"/>
    <s v="441 -  Motor Vehicle and Parts Dealers"/>
    <n v="15055"/>
    <s v="Industry Use"/>
    <n v="4236172.4238142399"/>
  </r>
  <r>
    <x v="5"/>
    <s v="211 -  Oil and Gas Extraction"/>
    <x v="32"/>
    <s v="449 -  Furniture, Home Furnishings, Electronics, and Appliance Retailers"/>
    <n v="15055"/>
    <s v="Industry Use"/>
    <n v="64046.124983166301"/>
  </r>
  <r>
    <x v="5"/>
    <s v="211 -  Oil and Gas Extraction"/>
    <x v="33"/>
    <s v="444 -  Building Material and Garden Equipment and Supplies Dealers"/>
    <n v="15055"/>
    <s v="Industry Use"/>
    <n v="1271834.20470208"/>
  </r>
  <r>
    <x v="5"/>
    <s v="211 -  Oil and Gas Extraction"/>
    <x v="34"/>
    <s v="445 -  Food and Beverage Stores"/>
    <n v="15055"/>
    <s v="Industry Use"/>
    <n v="7222.4259938264404"/>
  </r>
  <r>
    <x v="5"/>
    <s v="211 -  Oil and Gas Extraction"/>
    <x v="35"/>
    <s v="446 -  Health and Personal Care Stores"/>
    <n v="15055"/>
    <s v="Industry Use"/>
    <n v="4043.0189302745798"/>
  </r>
  <r>
    <x v="5"/>
    <s v="211 -  Oil and Gas Extraction"/>
    <x v="36"/>
    <s v="457 -  Gasoline Stations and Fuel Dealers"/>
    <n v="15055"/>
    <s v="Industry Use"/>
    <n v="47190.393338941903"/>
  </r>
  <r>
    <x v="5"/>
    <s v="211 -  Oil and Gas Extraction"/>
    <x v="37"/>
    <s v="458 -  Clothing, Clothing Accessories, Shoe, and Jewelry Retailers"/>
    <n v="15055"/>
    <s v="Industry Use"/>
    <n v="3415.79513127362"/>
  </r>
  <r>
    <x v="5"/>
    <s v="211 -  Oil and Gas Extraction"/>
    <x v="38"/>
    <s v="459 -  Sporting Goods, Hobby, Musical Instrument, Book, and Miscellaneous Retailers"/>
    <n v="15055"/>
    <s v="Industry Use"/>
    <n v="88800.5272113174"/>
  </r>
  <r>
    <x v="5"/>
    <s v="211 -  Oil and Gas Extraction"/>
    <x v="39"/>
    <s v="455 -  General Merchandise Retailers"/>
    <n v="15055"/>
    <s v="Industry Use"/>
    <n v="291722.09901628102"/>
  </r>
  <r>
    <x v="5"/>
    <s v="211 -  Oil and Gas Extraction"/>
    <x v="40"/>
    <s v="481 -  Air Transportation"/>
    <n v="15055"/>
    <s v="Industry Use"/>
    <n v="1065120.8258108899"/>
  </r>
  <r>
    <x v="5"/>
    <s v="211 -  Oil and Gas Extraction"/>
    <x v="41"/>
    <s v="482 -  Rail Transportation"/>
    <n v="15055"/>
    <s v="Industry Use"/>
    <n v="7270414.1446724702"/>
  </r>
  <r>
    <x v="5"/>
    <s v="211 -  Oil and Gas Extraction"/>
    <x v="42"/>
    <s v="483 -  Water Transportation"/>
    <n v="15055"/>
    <s v="Industry Use"/>
    <n v="3037386.7186330301"/>
  </r>
  <r>
    <x v="5"/>
    <s v="211 -  Oil and Gas Extraction"/>
    <x v="43"/>
    <s v="484 -  Truck Transportation"/>
    <n v="15055"/>
    <s v="Industry Use"/>
    <n v="42929676.4544769"/>
  </r>
  <r>
    <x v="5"/>
    <s v="211 -  Oil and Gas Extraction"/>
    <x v="44"/>
    <s v="486 -  Pipeline Transportation"/>
    <n v="15055"/>
    <s v="Industry Use"/>
    <n v="106939576.51656599"/>
  </r>
  <r>
    <x v="5"/>
    <s v="211 -  Oil and Gas Extraction"/>
    <x v="45"/>
    <s v="487-488 -  Scenic and Sightseeing Transportation and Support Activities for Transportation"/>
    <n v="15055"/>
    <s v="Industry Use"/>
    <n v="473852.625948495"/>
  </r>
  <r>
    <x v="5"/>
    <s v="211 -  Oil and Gas Extraction"/>
    <x v="46"/>
    <s v="492 -  Couriers and Messengers"/>
    <n v="15055"/>
    <s v="Industry Use"/>
    <n v="2306.5886010745098"/>
  </r>
  <r>
    <x v="5"/>
    <s v="211 -  Oil and Gas Extraction"/>
    <x v="47"/>
    <s v="493 -  Warehousing and Storage"/>
    <n v="15055"/>
    <s v="Industry Use"/>
    <n v="346385.865203058"/>
  </r>
  <r>
    <x v="5"/>
    <s v="211 -  Oil and Gas Extraction"/>
    <x v="48"/>
    <s v="513 -  Publishing Industries"/>
    <n v="15055"/>
    <s v="Industry Use"/>
    <n v="10144840.3848026"/>
  </r>
  <r>
    <x v="5"/>
    <s v="211 -  Oil and Gas Extraction"/>
    <x v="49"/>
    <s v="512 -  Motion Picture and Sound Recording Industries"/>
    <n v="15055"/>
    <s v="Industry Use"/>
    <n v="238274.02052451301"/>
  </r>
  <r>
    <x v="5"/>
    <s v="211 -  Oil and Gas Extraction"/>
    <x v="50"/>
    <s v="516 -  Broadcasting and Content Providers"/>
    <n v="15055"/>
    <s v="Industry Use"/>
    <n v="78037663.838076502"/>
  </r>
  <r>
    <x v="5"/>
    <s v="211 -  Oil and Gas Extraction"/>
    <x v="51"/>
    <s v="517 -  Telecommunications"/>
    <n v="15055"/>
    <s v="Industry Use"/>
    <n v="8809010.5805599503"/>
  </r>
  <r>
    <x v="5"/>
    <s v="211 -  Oil and Gas Extraction"/>
    <x v="52"/>
    <s v="518 -  Computing Infrastructure Providers, Data Processing, Web Hosting, and Related Services"/>
    <n v="15055"/>
    <s v="Industry Use"/>
    <n v="4721522.05298502"/>
  </r>
  <r>
    <x v="5"/>
    <s v="211 -  Oil and Gas Extraction"/>
    <x v="53"/>
    <s v="519 -  Web Search Portals, Libraries, Archives, and Other Information Services"/>
    <n v="15055"/>
    <s v="Industry Use"/>
    <n v="226897361.20098001"/>
  </r>
  <r>
    <x v="5"/>
    <s v="211 -  Oil and Gas Extraction"/>
    <x v="54"/>
    <s v="522 -  Credit Intermediation and Related Activities"/>
    <n v="15055"/>
    <s v="Industry Use"/>
    <n v="28915185.2285222"/>
  </r>
  <r>
    <x v="5"/>
    <s v="211 -  Oil and Gas Extraction"/>
    <x v="55"/>
    <s v="523 -  Securities, Commodity Contracts, and Other Financial Investments and Related Activities"/>
    <n v="15055"/>
    <s v="Industry Use"/>
    <n v="3406542.4634537501"/>
  </r>
  <r>
    <x v="5"/>
    <s v="211 -  Oil and Gas Extraction"/>
    <x v="56"/>
    <s v="521 -  Monetary Authorities-Central Bank"/>
    <n v="15055"/>
    <s v="Industry Use"/>
    <n v="56045109.394141302"/>
  </r>
  <r>
    <x v="5"/>
    <s v="211 -  Oil and Gas Extraction"/>
    <x v="57"/>
    <s v="524 -  Insurance Carriers and Related Activities"/>
    <n v="15055"/>
    <s v="Industry Use"/>
    <n v="75708090.593512699"/>
  </r>
  <r>
    <x v="5"/>
    <s v="211 -  Oil and Gas Extraction"/>
    <x v="58"/>
    <s v="531 -  Real Estate"/>
    <n v="15055"/>
    <s v="Industry Use"/>
    <n v="55662836.333477803"/>
  </r>
  <r>
    <x v="5"/>
    <s v="211 -  Oil and Gas Extraction"/>
    <x v="59"/>
    <s v="532 -  Rental and Leasing Services"/>
    <n v="15055"/>
    <s v="Industry Use"/>
    <n v="101744891.351881"/>
  </r>
  <r>
    <x v="5"/>
    <s v="211 -  Oil and Gas Extraction"/>
    <x v="60"/>
    <s v="533 -  Lessors of Nonfinancial Intangible Assets (except Copyrighted Works)"/>
    <n v="15055"/>
    <s v="Industry Use"/>
    <n v="12025927.677643901"/>
  </r>
  <r>
    <x v="5"/>
    <s v="211 -  Oil and Gas Extraction"/>
    <x v="61"/>
    <s v="541 -  Professional, Scientific, and Technical Services"/>
    <n v="15055"/>
    <s v="Industry Use"/>
    <n v="1428269114.2474401"/>
  </r>
  <r>
    <x v="5"/>
    <s v="211 -  Oil and Gas Extraction"/>
    <x v="99"/>
    <s v="551 -  Management of Companies and Enterprises"/>
    <n v="15055"/>
    <s v="Industry Use"/>
    <n v="954810461.04448998"/>
  </r>
  <r>
    <x v="5"/>
    <s v="211 -  Oil and Gas Extraction"/>
    <x v="62"/>
    <s v="561 -  Administrative and Support Services"/>
    <n v="15055"/>
    <s v="Industry Use"/>
    <n v="34770197.527401298"/>
  </r>
  <r>
    <x v="5"/>
    <s v="211 -  Oil and Gas Extraction"/>
    <x v="63"/>
    <s v="562 -  Waste Management and Remediation Services"/>
    <n v="15055"/>
    <s v="Industry Use"/>
    <n v="16030864.9601708"/>
  </r>
  <r>
    <x v="5"/>
    <s v="211 -  Oil and Gas Extraction"/>
    <x v="68"/>
    <s v="721 -  Accommodation"/>
    <n v="15055"/>
    <s v="Industry Use"/>
    <n v="11908.5032821724"/>
  </r>
  <r>
    <x v="5"/>
    <s v="211 -  Oil and Gas Extraction"/>
    <x v="69"/>
    <s v="722 -  Food Services and Drinking Places"/>
    <n v="15055"/>
    <s v="Industry Use"/>
    <n v="507268.73092837801"/>
  </r>
  <r>
    <x v="5"/>
    <s v="211 -  Oil and Gas Extraction"/>
    <x v="70"/>
    <s v="811 -  Repair and Maintenance"/>
    <n v="15055"/>
    <s v="Industry Use"/>
    <n v="2458445.9097601301"/>
  </r>
  <r>
    <x v="5"/>
    <s v="211 -  Oil and Gas Extraction"/>
    <x v="71"/>
    <s v="812 -  Personal and Laundry Services"/>
    <n v="15055"/>
    <s v="Industry Use"/>
    <n v="213.83469029370599"/>
  </r>
  <r>
    <x v="5"/>
    <s v="211 -  Oil and Gas Extraction"/>
    <x v="72"/>
    <s v="813 -  Religious, Grantmaking, Civic, Professional, and Similar Organizations"/>
    <n v="15055"/>
    <s v="Industry Use"/>
    <n v="737937.90067078895"/>
  </r>
  <r>
    <x v="5"/>
    <s v="211 -  Oil and Gas Extraction"/>
    <x v="73"/>
    <s v="9A -  Government Enterprises"/>
    <n v="15055"/>
    <s v="Industry Use"/>
    <n v="43201685.485101297"/>
  </r>
  <r>
    <x v="5"/>
    <s v="211 -  Oil and Gas Extraction"/>
    <x v="76"/>
    <s v="Employee Compensation"/>
    <n v="15053"/>
    <s v="Factor Receipts"/>
    <n v="1041813620.68399"/>
  </r>
  <r>
    <x v="5"/>
    <s v="211 -  Oil and Gas Extraction"/>
    <x v="77"/>
    <s v="Proprietor Income"/>
    <n v="15053"/>
    <s v="Factor Receipts"/>
    <n v="442076682.41884202"/>
  </r>
  <r>
    <x v="5"/>
    <s v="211 -  Oil and Gas Extraction"/>
    <x v="78"/>
    <s v="Other Property Type Income"/>
    <n v="15053"/>
    <s v="Factor Receipts"/>
    <n v="2269279929.7086101"/>
  </r>
  <r>
    <x v="5"/>
    <s v="211 -  Oil and Gas Extraction"/>
    <x v="79"/>
    <s v="Tax on Production and Imports"/>
    <n v="15053"/>
    <s v="Factor Receipts"/>
    <n v="1295361934.1642699"/>
  </r>
  <r>
    <x v="5"/>
    <s v="211 -  Oil and Gas Extraction"/>
    <x v="80"/>
    <s v="Households LT15k"/>
    <n v="15055"/>
    <s v="Industry Use"/>
    <n v="54300.637139950602"/>
  </r>
  <r>
    <x v="5"/>
    <s v="211 -  Oil and Gas Extraction"/>
    <x v="81"/>
    <s v="Households 15-30k"/>
    <n v="15055"/>
    <s v="Industry Use"/>
    <n v="71507.799364495004"/>
  </r>
  <r>
    <x v="5"/>
    <s v="211 -  Oil and Gas Extraction"/>
    <x v="82"/>
    <s v="Households 30-40k"/>
    <n v="15055"/>
    <s v="Industry Use"/>
    <n v="63666.115120130104"/>
  </r>
  <r>
    <x v="5"/>
    <s v="211 -  Oil and Gas Extraction"/>
    <x v="83"/>
    <s v="Households 40-50k"/>
    <n v="15055"/>
    <s v="Industry Use"/>
    <n v="49157.896323532397"/>
  </r>
  <r>
    <x v="5"/>
    <s v="211 -  Oil and Gas Extraction"/>
    <x v="84"/>
    <s v="Households 50-70k"/>
    <n v="15055"/>
    <s v="Industry Use"/>
    <n v="109709.170975203"/>
  </r>
  <r>
    <x v="5"/>
    <s v="211 -  Oil and Gas Extraction"/>
    <x v="85"/>
    <s v="Households 70-100k"/>
    <n v="15055"/>
    <s v="Industry Use"/>
    <n v="374703.65950211999"/>
  </r>
  <r>
    <x v="5"/>
    <s v="211 -  Oil and Gas Extraction"/>
    <x v="86"/>
    <s v="Households 100-150k"/>
    <n v="15055"/>
    <s v="Industry Use"/>
    <n v="662639.55408591405"/>
  </r>
  <r>
    <x v="5"/>
    <s v="211 -  Oil and Gas Extraction"/>
    <x v="87"/>
    <s v="Households 150-200k"/>
    <n v="15055"/>
    <s v="Industry Use"/>
    <n v="758005.01779237494"/>
  </r>
  <r>
    <x v="5"/>
    <s v="211 -  Oil and Gas Extraction"/>
    <x v="88"/>
    <s v="Households GT200k"/>
    <n v="15055"/>
    <s v="Industry Use"/>
    <n v="1917952.9368306401"/>
  </r>
  <r>
    <x v="5"/>
    <s v="211 -  Oil and Gas Extraction"/>
    <x v="89"/>
    <s v="Federal Government NonDefense"/>
    <n v="15055"/>
    <s v="Industry Use"/>
    <n v="138119.599258489"/>
  </r>
  <r>
    <x v="5"/>
    <s v="211 -  Oil and Gas Extraction"/>
    <x v="90"/>
    <s v="Federal Government Investment"/>
    <n v="15055"/>
    <s v="Industry Use"/>
    <n v="149467.04162293399"/>
  </r>
  <r>
    <x v="5"/>
    <s v="211 -  Oil and Gas Extraction"/>
    <x v="91"/>
    <s v="State/Local Govt Other"/>
    <n v="15055"/>
    <s v="Industry Use"/>
    <n v="18827089.326312501"/>
  </r>
  <r>
    <x v="5"/>
    <s v="211 -  Oil and Gas Extraction"/>
    <x v="92"/>
    <s v="State/Local Govt Education"/>
    <n v="15055"/>
    <s v="Industry Use"/>
    <n v="250.11368009889799"/>
  </r>
  <r>
    <x v="5"/>
    <s v="211 -  Oil and Gas Extraction"/>
    <x v="93"/>
    <s v="State/Local Govt Investment"/>
    <n v="15055"/>
    <s v="Industry Use"/>
    <n v="756053.58507986204"/>
  </r>
  <r>
    <x v="5"/>
    <s v="211 -  Oil and Gas Extraction"/>
    <x v="94"/>
    <s v="Capital"/>
    <n v="15055"/>
    <s v="Industry Use"/>
    <n v="999636.72160789301"/>
  </r>
  <r>
    <x v="5"/>
    <s v="211 -  Oil and Gas Extraction"/>
    <x v="95"/>
    <s v="Inventory Additions/Deletions"/>
    <n v="15055"/>
    <s v="Industry Use"/>
    <n v="9932574.1449612901"/>
  </r>
  <r>
    <x v="5"/>
    <s v="211 -  Oil and Gas Extraction"/>
    <x v="96"/>
    <s v="Foreign Trade"/>
    <n v="15051"/>
    <s v="Commodity Trade"/>
    <n v="786192762.75312996"/>
  </r>
  <r>
    <x v="5"/>
    <s v="211 -  Oil and Gas Extraction"/>
    <x v="97"/>
    <s v="Domestic Trade"/>
    <n v="15051"/>
    <s v="Commodity Trade"/>
    <n v="1665281072.01509"/>
  </r>
  <r>
    <x v="6"/>
    <s v="212 -  Mining (except Oil and Gas)"/>
    <x v="0"/>
    <s v="111 -  Crop Production"/>
    <n v="15055"/>
    <s v="Industry Use"/>
    <n v="388693.052789771"/>
  </r>
  <r>
    <x v="6"/>
    <s v="212 -  Mining (except Oil and Gas)"/>
    <x v="1"/>
    <s v="112 -  Animal Production and Aquaculture"/>
    <n v="15055"/>
    <s v="Industry Use"/>
    <n v="1.1188251274507399"/>
  </r>
  <r>
    <x v="6"/>
    <s v="212 -  Mining (except Oil and Gas)"/>
    <x v="2"/>
    <s v="113 -  Forestry and Logging"/>
    <n v="15055"/>
    <s v="Industry Use"/>
    <n v="421.35742438186702"/>
  </r>
  <r>
    <x v="6"/>
    <s v="212 -  Mining (except Oil and Gas)"/>
    <x v="4"/>
    <s v="211 -  Oil and Gas Extraction"/>
    <n v="15055"/>
    <s v="Industry Use"/>
    <n v="1086431.15036607"/>
  </r>
  <r>
    <x v="6"/>
    <s v="212 -  Mining (except Oil and Gas)"/>
    <x v="5"/>
    <s v="212 -  Mining (except Oil and Gas)"/>
    <n v="15055"/>
    <s v="Industry Use"/>
    <n v="73517377.657836199"/>
  </r>
  <r>
    <x v="6"/>
    <s v="212 -  Mining (except Oil and Gas)"/>
    <x v="6"/>
    <s v="213 -  Support Activities for Mining"/>
    <n v="15055"/>
    <s v="Industry Use"/>
    <n v="545444.29162279202"/>
  </r>
  <r>
    <x v="6"/>
    <s v="212 -  Mining (except Oil and Gas)"/>
    <x v="7"/>
    <s v="221 -  Utilities"/>
    <n v="15055"/>
    <s v="Industry Use"/>
    <n v="40465757.764634803"/>
  </r>
  <r>
    <x v="6"/>
    <s v="212 -  Mining (except Oil and Gas)"/>
    <x v="8"/>
    <s v="23 -  Construction"/>
    <n v="15055"/>
    <s v="Industry Use"/>
    <n v="63769688.143493503"/>
  </r>
  <r>
    <x v="6"/>
    <s v="212 -  Mining (except Oil and Gas)"/>
    <x v="9"/>
    <s v="311 -  Food Manufacturing"/>
    <n v="15055"/>
    <s v="Industry Use"/>
    <n v="23998.257816037501"/>
  </r>
  <r>
    <x v="6"/>
    <s v="212 -  Mining (except Oil and Gas)"/>
    <x v="10"/>
    <s v="312 -  Beverage and Tobacco Product Manufacturing"/>
    <n v="15055"/>
    <s v="Industry Use"/>
    <n v="73.263958487927098"/>
  </r>
  <r>
    <x v="6"/>
    <s v="212 -  Mining (except Oil and Gas)"/>
    <x v="11"/>
    <s v="313 -  Textile Mills"/>
    <n v="15055"/>
    <s v="Industry Use"/>
    <n v="9633.6933433716604"/>
  </r>
  <r>
    <x v="6"/>
    <s v="212 -  Mining (except Oil and Gas)"/>
    <x v="12"/>
    <s v="314 -  Textile Product Mills"/>
    <n v="15055"/>
    <s v="Industry Use"/>
    <n v="29404.2430304968"/>
  </r>
  <r>
    <x v="6"/>
    <s v="212 -  Mining (except Oil and Gas)"/>
    <x v="13"/>
    <s v="315 -  Apparel Manufacturing"/>
    <n v="15055"/>
    <s v="Industry Use"/>
    <n v="739.31041165966201"/>
  </r>
  <r>
    <x v="6"/>
    <s v="212 -  Mining (except Oil and Gas)"/>
    <x v="14"/>
    <s v="316 -  Leather and Allied Product Manufacturing"/>
    <n v="15055"/>
    <s v="Industry Use"/>
    <n v="5155.94005122011"/>
  </r>
  <r>
    <x v="6"/>
    <s v="212 -  Mining (except Oil and Gas)"/>
    <x v="15"/>
    <s v="321 -  Wood Product Manufacturing"/>
    <n v="15055"/>
    <s v="Industry Use"/>
    <n v="2624112.22661715"/>
  </r>
  <r>
    <x v="6"/>
    <s v="212 -  Mining (except Oil and Gas)"/>
    <x v="16"/>
    <s v="322 -  Paper Manufacturing"/>
    <n v="15055"/>
    <s v="Industry Use"/>
    <n v="1470095.8678610499"/>
  </r>
  <r>
    <x v="6"/>
    <s v="212 -  Mining (except Oil and Gas)"/>
    <x v="17"/>
    <s v="323 -  Printing and Related Support Activities"/>
    <n v="15055"/>
    <s v="Industry Use"/>
    <n v="119041.30465447799"/>
  </r>
  <r>
    <x v="6"/>
    <s v="212 -  Mining (except Oil and Gas)"/>
    <x v="18"/>
    <s v="324 -  Petroleum and Coal Products Manufacturing"/>
    <n v="15055"/>
    <s v="Industry Use"/>
    <n v="74220074.251563296"/>
  </r>
  <r>
    <x v="6"/>
    <s v="212 -  Mining (except Oil and Gas)"/>
    <x v="19"/>
    <s v="325 -  Chemical Manufacturing"/>
    <n v="15055"/>
    <s v="Industry Use"/>
    <n v="21060634.083925299"/>
  </r>
  <r>
    <x v="6"/>
    <s v="212 -  Mining (except Oil and Gas)"/>
    <x v="20"/>
    <s v="326 -  Plastics and Rubber Products Manufacturing"/>
    <n v="15055"/>
    <s v="Industry Use"/>
    <n v="8319400.3313692501"/>
  </r>
  <r>
    <x v="6"/>
    <s v="212 -  Mining (except Oil and Gas)"/>
    <x v="21"/>
    <s v="327 -  Nonmetallic Mineral Product Manufacturing"/>
    <n v="15055"/>
    <s v="Industry Use"/>
    <n v="9984536.4609035105"/>
  </r>
  <r>
    <x v="6"/>
    <s v="212 -  Mining (except Oil and Gas)"/>
    <x v="22"/>
    <s v="331 -  Primary Metal Manufacturing"/>
    <n v="15055"/>
    <s v="Industry Use"/>
    <n v="5459151.9156329604"/>
  </r>
  <r>
    <x v="6"/>
    <s v="212 -  Mining (except Oil and Gas)"/>
    <x v="23"/>
    <s v="332 -  Fabricated Metal Product Manufacturing"/>
    <n v="15055"/>
    <s v="Industry Use"/>
    <n v="8820423.1437810808"/>
  </r>
  <r>
    <x v="6"/>
    <s v="212 -  Mining (except Oil and Gas)"/>
    <x v="24"/>
    <s v="333 -  Machinery Manufacturing"/>
    <n v="15055"/>
    <s v="Industry Use"/>
    <n v="4099818.5677594901"/>
  </r>
  <r>
    <x v="6"/>
    <s v="212 -  Mining (except Oil and Gas)"/>
    <x v="25"/>
    <s v="334 -  Computer and Electronic Product Manufacturing"/>
    <n v="15055"/>
    <s v="Industry Use"/>
    <n v="123754.162566639"/>
  </r>
  <r>
    <x v="6"/>
    <s v="212 -  Mining (except Oil and Gas)"/>
    <x v="26"/>
    <s v="335 -  Electrical Equipment, Appliance, and Component Manufacturing"/>
    <n v="15055"/>
    <s v="Industry Use"/>
    <n v="148090.886818142"/>
  </r>
  <r>
    <x v="6"/>
    <s v="212 -  Mining (except Oil and Gas)"/>
    <x v="27"/>
    <s v="336 -  Transportation Equipment Manufacturing"/>
    <n v="15055"/>
    <s v="Industry Use"/>
    <n v="7917116.4241372403"/>
  </r>
  <r>
    <x v="6"/>
    <s v="212 -  Mining (except Oil and Gas)"/>
    <x v="28"/>
    <s v="337 -  Furniture and Related Product Manufacturing"/>
    <n v="15055"/>
    <s v="Industry Use"/>
    <n v="28131.0144639303"/>
  </r>
  <r>
    <x v="6"/>
    <s v="212 -  Mining (except Oil and Gas)"/>
    <x v="29"/>
    <s v="339 -  Miscellaneous Manufacturing"/>
    <n v="15055"/>
    <s v="Industry Use"/>
    <n v="185876.91948727099"/>
  </r>
  <r>
    <x v="6"/>
    <s v="212 -  Mining (except Oil and Gas)"/>
    <x v="30"/>
    <s v="42 -  Wholesale Trade"/>
    <n v="15055"/>
    <s v="Industry Use"/>
    <n v="131427753.017784"/>
  </r>
  <r>
    <x v="6"/>
    <s v="212 -  Mining (except Oil and Gas)"/>
    <x v="31"/>
    <s v="441 -  Motor Vehicle and Parts Dealers"/>
    <n v="15055"/>
    <s v="Industry Use"/>
    <n v="5222249.1964942599"/>
  </r>
  <r>
    <x v="6"/>
    <s v="212 -  Mining (except Oil and Gas)"/>
    <x v="32"/>
    <s v="449 -  Furniture, Home Furnishings, Electronics, and Appliance Retailers"/>
    <n v="15055"/>
    <s v="Industry Use"/>
    <n v="4406.9346433727096"/>
  </r>
  <r>
    <x v="6"/>
    <s v="212 -  Mining (except Oil and Gas)"/>
    <x v="33"/>
    <s v="444 -  Building Material and Garden Equipment and Supplies Dealers"/>
    <n v="15055"/>
    <s v="Industry Use"/>
    <n v="75355.624882849093"/>
  </r>
  <r>
    <x v="6"/>
    <s v="212 -  Mining (except Oil and Gas)"/>
    <x v="34"/>
    <s v="445 -  Food and Beverage Stores"/>
    <n v="15055"/>
    <s v="Industry Use"/>
    <n v="2459.88657389539"/>
  </r>
  <r>
    <x v="6"/>
    <s v="212 -  Mining (except Oil and Gas)"/>
    <x v="35"/>
    <s v="446 -  Health and Personal Care Stores"/>
    <n v="15055"/>
    <s v="Industry Use"/>
    <n v="2891.7254099226202"/>
  </r>
  <r>
    <x v="6"/>
    <s v="212 -  Mining (except Oil and Gas)"/>
    <x v="36"/>
    <s v="457 -  Gasoline Stations and Fuel Dealers"/>
    <n v="15055"/>
    <s v="Industry Use"/>
    <n v="49399.793517534003"/>
  </r>
  <r>
    <x v="6"/>
    <s v="212 -  Mining (except Oil and Gas)"/>
    <x v="37"/>
    <s v="458 -  Clothing, Clothing Accessories, Shoe, and Jewelry Retailers"/>
    <n v="15055"/>
    <s v="Industry Use"/>
    <n v="2443.11039511334"/>
  </r>
  <r>
    <x v="6"/>
    <s v="212 -  Mining (except Oil and Gas)"/>
    <x v="38"/>
    <s v="459 -  Sporting Goods, Hobby, Musical Instrument, Book, and Miscellaneous Retailers"/>
    <n v="15055"/>
    <s v="Industry Use"/>
    <n v="6219.79154321447"/>
  </r>
  <r>
    <x v="6"/>
    <s v="212 -  Mining (except Oil and Gas)"/>
    <x v="39"/>
    <s v="455 -  General Merchandise Retailers"/>
    <n v="15055"/>
    <s v="Industry Use"/>
    <n v="169760.930875455"/>
  </r>
  <r>
    <x v="6"/>
    <s v="212 -  Mining (except Oil and Gas)"/>
    <x v="40"/>
    <s v="481 -  Air Transportation"/>
    <n v="15055"/>
    <s v="Industry Use"/>
    <n v="895018.79285315797"/>
  </r>
  <r>
    <x v="6"/>
    <s v="212 -  Mining (except Oil and Gas)"/>
    <x v="41"/>
    <s v="482 -  Rail Transportation"/>
    <n v="15055"/>
    <s v="Industry Use"/>
    <n v="4033010.52914835"/>
  </r>
  <r>
    <x v="6"/>
    <s v="212 -  Mining (except Oil and Gas)"/>
    <x v="42"/>
    <s v="483 -  Water Transportation"/>
    <n v="15055"/>
    <s v="Industry Use"/>
    <n v="1224826.6256860001"/>
  </r>
  <r>
    <x v="6"/>
    <s v="212 -  Mining (except Oil and Gas)"/>
    <x v="43"/>
    <s v="484 -  Truck Transportation"/>
    <n v="15055"/>
    <s v="Industry Use"/>
    <n v="31901302.0293593"/>
  </r>
  <r>
    <x v="6"/>
    <s v="212 -  Mining (except Oil and Gas)"/>
    <x v="98"/>
    <s v="485 -  Transit and Ground Passenger Transportation"/>
    <n v="15055"/>
    <s v="Industry Use"/>
    <n v="44467.745093840102"/>
  </r>
  <r>
    <x v="6"/>
    <s v="212 -  Mining (except Oil and Gas)"/>
    <x v="44"/>
    <s v="486 -  Pipeline Transportation"/>
    <n v="15055"/>
    <s v="Industry Use"/>
    <n v="411697.59276119497"/>
  </r>
  <r>
    <x v="6"/>
    <s v="212 -  Mining (except Oil and Gas)"/>
    <x v="45"/>
    <s v="487-488 -  Scenic and Sightseeing Transportation and Support Activities for Transportation"/>
    <n v="15055"/>
    <s v="Industry Use"/>
    <n v="7785683.1616599103"/>
  </r>
  <r>
    <x v="6"/>
    <s v="212 -  Mining (except Oil and Gas)"/>
    <x v="46"/>
    <s v="492 -  Couriers and Messengers"/>
    <n v="15055"/>
    <s v="Industry Use"/>
    <n v="1732.2679106246001"/>
  </r>
  <r>
    <x v="6"/>
    <s v="212 -  Mining (except Oil and Gas)"/>
    <x v="47"/>
    <s v="493 -  Warehousing and Storage"/>
    <n v="15055"/>
    <s v="Industry Use"/>
    <n v="5426311.1660901001"/>
  </r>
  <r>
    <x v="6"/>
    <s v="212 -  Mining (except Oil and Gas)"/>
    <x v="48"/>
    <s v="513 -  Publishing Industries"/>
    <n v="15055"/>
    <s v="Industry Use"/>
    <n v="499470.75598182302"/>
  </r>
  <r>
    <x v="6"/>
    <s v="212 -  Mining (except Oil and Gas)"/>
    <x v="49"/>
    <s v="512 -  Motion Picture and Sound Recording Industries"/>
    <n v="15055"/>
    <s v="Industry Use"/>
    <n v="6890.7245450314804"/>
  </r>
  <r>
    <x v="6"/>
    <s v="212 -  Mining (except Oil and Gas)"/>
    <x v="50"/>
    <s v="516 -  Broadcasting and Content Providers"/>
    <n v="15055"/>
    <s v="Industry Use"/>
    <n v="2124734.8996798499"/>
  </r>
  <r>
    <x v="6"/>
    <s v="212 -  Mining (except Oil and Gas)"/>
    <x v="51"/>
    <s v="517 -  Telecommunications"/>
    <n v="15055"/>
    <s v="Industry Use"/>
    <n v="3666920.1543306801"/>
  </r>
  <r>
    <x v="6"/>
    <s v="212 -  Mining (except Oil and Gas)"/>
    <x v="52"/>
    <s v="518 -  Computing Infrastructure Providers, Data Processing, Web Hosting, and Related Services"/>
    <n v="15055"/>
    <s v="Industry Use"/>
    <n v="717580.44222597405"/>
  </r>
  <r>
    <x v="6"/>
    <s v="212 -  Mining (except Oil and Gas)"/>
    <x v="53"/>
    <s v="519 -  Web Search Portals, Libraries, Archives, and Other Information Services"/>
    <n v="15055"/>
    <s v="Industry Use"/>
    <n v="6567562.5315157901"/>
  </r>
  <r>
    <x v="6"/>
    <s v="212 -  Mining (except Oil and Gas)"/>
    <x v="54"/>
    <s v="522 -  Credit Intermediation and Related Activities"/>
    <n v="15055"/>
    <s v="Industry Use"/>
    <n v="11243574.4242697"/>
  </r>
  <r>
    <x v="6"/>
    <s v="212 -  Mining (except Oil and Gas)"/>
    <x v="55"/>
    <s v="523 -  Securities, Commodity Contracts, and Other Financial Investments and Related Activities"/>
    <n v="15055"/>
    <s v="Industry Use"/>
    <n v="22163006.0738304"/>
  </r>
  <r>
    <x v="6"/>
    <s v="212 -  Mining (except Oil and Gas)"/>
    <x v="56"/>
    <s v="521 -  Monetary Authorities-Central Bank"/>
    <n v="15055"/>
    <s v="Industry Use"/>
    <n v="13693151.975586001"/>
  </r>
  <r>
    <x v="6"/>
    <s v="212 -  Mining (except Oil and Gas)"/>
    <x v="57"/>
    <s v="524 -  Insurance Carriers and Related Activities"/>
    <n v="15055"/>
    <s v="Industry Use"/>
    <n v="28275634.276681598"/>
  </r>
  <r>
    <x v="6"/>
    <s v="212 -  Mining (except Oil and Gas)"/>
    <x v="58"/>
    <s v="531 -  Real Estate"/>
    <n v="15055"/>
    <s v="Industry Use"/>
    <n v="7676431.9201945001"/>
  </r>
  <r>
    <x v="6"/>
    <s v="212 -  Mining (except Oil and Gas)"/>
    <x v="59"/>
    <s v="532 -  Rental and Leasing Services"/>
    <n v="15055"/>
    <s v="Industry Use"/>
    <n v="37231035.153898299"/>
  </r>
  <r>
    <x v="6"/>
    <s v="212 -  Mining (except Oil and Gas)"/>
    <x v="60"/>
    <s v="533 -  Lessors of Nonfinancial Intangible Assets (except Copyrighted Works)"/>
    <n v="15055"/>
    <s v="Industry Use"/>
    <n v="6039239.0993869202"/>
  </r>
  <r>
    <x v="6"/>
    <s v="212 -  Mining (except Oil and Gas)"/>
    <x v="61"/>
    <s v="541 -  Professional, Scientific, and Technical Services"/>
    <n v="15055"/>
    <s v="Industry Use"/>
    <n v="41324062.174073301"/>
  </r>
  <r>
    <x v="6"/>
    <s v="212 -  Mining (except Oil and Gas)"/>
    <x v="99"/>
    <s v="551 -  Management of Companies and Enterprises"/>
    <n v="15055"/>
    <s v="Industry Use"/>
    <n v="146958385.46809599"/>
  </r>
  <r>
    <x v="6"/>
    <s v="212 -  Mining (except Oil and Gas)"/>
    <x v="62"/>
    <s v="561 -  Administrative and Support Services"/>
    <n v="15055"/>
    <s v="Industry Use"/>
    <n v="18463628.215065699"/>
  </r>
  <r>
    <x v="6"/>
    <s v="212 -  Mining (except Oil and Gas)"/>
    <x v="63"/>
    <s v="562 -  Waste Management and Remediation Services"/>
    <n v="15055"/>
    <s v="Industry Use"/>
    <n v="2094466.7975117399"/>
  </r>
  <r>
    <x v="6"/>
    <s v="212 -  Mining (except Oil and Gas)"/>
    <x v="68"/>
    <s v="721 -  Accommodation"/>
    <n v="15055"/>
    <s v="Industry Use"/>
    <n v="40575.816911412498"/>
  </r>
  <r>
    <x v="6"/>
    <s v="212 -  Mining (except Oil and Gas)"/>
    <x v="69"/>
    <s v="722 -  Food Services and Drinking Places"/>
    <n v="15055"/>
    <s v="Industry Use"/>
    <n v="823979.10168304294"/>
  </r>
  <r>
    <x v="6"/>
    <s v="212 -  Mining (except Oil and Gas)"/>
    <x v="70"/>
    <s v="811 -  Repair and Maintenance"/>
    <n v="15055"/>
    <s v="Industry Use"/>
    <n v="2215191.4770959001"/>
  </r>
  <r>
    <x v="6"/>
    <s v="212 -  Mining (except Oil and Gas)"/>
    <x v="71"/>
    <s v="812 -  Personal and Laundry Services"/>
    <n v="15055"/>
    <s v="Industry Use"/>
    <n v="29.4896983216798"/>
  </r>
  <r>
    <x v="6"/>
    <s v="212 -  Mining (except Oil and Gas)"/>
    <x v="72"/>
    <s v="813 -  Religious, Grantmaking, Civic, Professional, and Similar Organizations"/>
    <n v="15055"/>
    <s v="Industry Use"/>
    <n v="135186.43104371999"/>
  </r>
  <r>
    <x v="6"/>
    <s v="212 -  Mining (except Oil and Gas)"/>
    <x v="73"/>
    <s v="9A -  Government Enterprises"/>
    <n v="15055"/>
    <s v="Industry Use"/>
    <n v="18682228.9539611"/>
  </r>
  <r>
    <x v="6"/>
    <s v="212 -  Mining (except Oil and Gas)"/>
    <x v="76"/>
    <s v="Employee Compensation"/>
    <n v="15053"/>
    <s v="Factor Receipts"/>
    <n v="706880637.184515"/>
  </r>
  <r>
    <x v="6"/>
    <s v="212 -  Mining (except Oil and Gas)"/>
    <x v="77"/>
    <s v="Proprietor Income"/>
    <n v="15053"/>
    <s v="Factor Receipts"/>
    <n v="313230583.031425"/>
  </r>
  <r>
    <x v="6"/>
    <s v="212 -  Mining (except Oil and Gas)"/>
    <x v="78"/>
    <s v="Other Property Type Income"/>
    <n v="15053"/>
    <s v="Factor Receipts"/>
    <n v="1316637131.3996"/>
  </r>
  <r>
    <x v="6"/>
    <s v="212 -  Mining (except Oil and Gas)"/>
    <x v="79"/>
    <s v="Tax on Production and Imports"/>
    <n v="15053"/>
    <s v="Factor Receipts"/>
    <n v="198818813.24692801"/>
  </r>
  <r>
    <x v="6"/>
    <s v="212 -  Mining (except Oil and Gas)"/>
    <x v="80"/>
    <s v="Households LT15k"/>
    <n v="15055"/>
    <s v="Industry Use"/>
    <n v="427.20154646702599"/>
  </r>
  <r>
    <x v="6"/>
    <s v="212 -  Mining (except Oil and Gas)"/>
    <x v="81"/>
    <s v="Households 15-30k"/>
    <n v="15055"/>
    <s v="Industry Use"/>
    <n v="562.57613320877294"/>
  </r>
  <r>
    <x v="6"/>
    <s v="212 -  Mining (except Oil and Gas)"/>
    <x v="82"/>
    <s v="Households 30-40k"/>
    <n v="15055"/>
    <s v="Industry Use"/>
    <n v="500.88294114797202"/>
  </r>
  <r>
    <x v="6"/>
    <s v="212 -  Mining (except Oil and Gas)"/>
    <x v="83"/>
    <s v="Households 40-50k"/>
    <n v="15055"/>
    <s v="Industry Use"/>
    <n v="386.74185859650299"/>
  </r>
  <r>
    <x v="6"/>
    <s v="212 -  Mining (except Oil and Gas)"/>
    <x v="84"/>
    <s v="Households 50-70k"/>
    <n v="15055"/>
    <s v="Industry Use"/>
    <n v="863.11929234694401"/>
  </r>
  <r>
    <x v="6"/>
    <s v="212 -  Mining (except Oil and Gas)"/>
    <x v="85"/>
    <s v="Households 70-100k"/>
    <n v="15055"/>
    <s v="Industry Use"/>
    <n v="2947.9208944380598"/>
  </r>
  <r>
    <x v="6"/>
    <s v="212 -  Mining (except Oil and Gas)"/>
    <x v="86"/>
    <s v="Households 100-150k"/>
    <n v="15055"/>
    <s v="Industry Use"/>
    <n v="5213.2103261722596"/>
  </r>
  <r>
    <x v="6"/>
    <s v="212 -  Mining (except Oil and Gas)"/>
    <x v="87"/>
    <s v="Households 150-200k"/>
    <n v="15055"/>
    <s v="Industry Use"/>
    <n v="5963.4828040060602"/>
  </r>
  <r>
    <x v="6"/>
    <s v="212 -  Mining (except Oil and Gas)"/>
    <x v="88"/>
    <s v="Households GT200k"/>
    <n v="15055"/>
    <s v="Industry Use"/>
    <n v="15089.1868644798"/>
  </r>
  <r>
    <x v="6"/>
    <s v="212 -  Mining (except Oil and Gas)"/>
    <x v="89"/>
    <s v="Federal Government NonDefense"/>
    <n v="15055"/>
    <s v="Industry Use"/>
    <n v="9715.3301576369195"/>
  </r>
  <r>
    <x v="6"/>
    <s v="212 -  Mining (except Oil and Gas)"/>
    <x v="90"/>
    <s v="Federal Government Investment"/>
    <n v="15055"/>
    <s v="Industry Use"/>
    <n v="1175.90795781272"/>
  </r>
  <r>
    <x v="6"/>
    <s v="212 -  Mining (except Oil and Gas)"/>
    <x v="91"/>
    <s v="State/Local Govt Other"/>
    <n v="15055"/>
    <s v="Industry Use"/>
    <n v="3003103.3052750598"/>
  </r>
  <r>
    <x v="6"/>
    <s v="212 -  Mining (except Oil and Gas)"/>
    <x v="93"/>
    <s v="State/Local Govt Investment"/>
    <n v="15055"/>
    <s v="Industry Use"/>
    <n v="5948.1302203805099"/>
  </r>
  <r>
    <x v="6"/>
    <s v="212 -  Mining (except Oil and Gas)"/>
    <x v="94"/>
    <s v="Capital"/>
    <n v="15055"/>
    <s v="Industry Use"/>
    <n v="7864.4814475285302"/>
  </r>
  <r>
    <x v="6"/>
    <s v="212 -  Mining (except Oil and Gas)"/>
    <x v="95"/>
    <s v="Inventory Additions/Deletions"/>
    <n v="15055"/>
    <s v="Industry Use"/>
    <n v="1336083.4378052901"/>
  </r>
  <r>
    <x v="6"/>
    <s v="212 -  Mining (except Oil and Gas)"/>
    <x v="96"/>
    <s v="Foreign Trade"/>
    <n v="15051"/>
    <s v="Commodity Trade"/>
    <n v="80917733.787643507"/>
  </r>
  <r>
    <x v="6"/>
    <s v="212 -  Mining (except Oil and Gas)"/>
    <x v="97"/>
    <s v="Domestic Trade"/>
    <n v="15051"/>
    <s v="Commodity Trade"/>
    <n v="367959758.35441202"/>
  </r>
  <r>
    <x v="7"/>
    <s v="213 -  Support Activities for Mining"/>
    <x v="0"/>
    <s v="111 -  Crop Production"/>
    <n v="15055"/>
    <s v="Industry Use"/>
    <n v="89626.475585460896"/>
  </r>
  <r>
    <x v="7"/>
    <s v="213 -  Support Activities for Mining"/>
    <x v="1"/>
    <s v="112 -  Animal Production and Aquaculture"/>
    <n v="15055"/>
    <s v="Industry Use"/>
    <n v="185.11211036404299"/>
  </r>
  <r>
    <x v="7"/>
    <s v="213 -  Support Activities for Mining"/>
    <x v="2"/>
    <s v="113 -  Forestry and Logging"/>
    <n v="15055"/>
    <s v="Industry Use"/>
    <n v="6.8234766022794897"/>
  </r>
  <r>
    <x v="7"/>
    <s v="213 -  Support Activities for Mining"/>
    <x v="4"/>
    <s v="211 -  Oil and Gas Extraction"/>
    <n v="15055"/>
    <s v="Industry Use"/>
    <n v="454602.43364088301"/>
  </r>
  <r>
    <x v="7"/>
    <s v="213 -  Support Activities for Mining"/>
    <x v="5"/>
    <s v="212 -  Mining (except Oil and Gas)"/>
    <n v="15055"/>
    <s v="Industry Use"/>
    <n v="407615.43258060102"/>
  </r>
  <r>
    <x v="7"/>
    <s v="213 -  Support Activities for Mining"/>
    <x v="6"/>
    <s v="213 -  Support Activities for Mining"/>
    <n v="15055"/>
    <s v="Industry Use"/>
    <n v="725832.30491593503"/>
  </r>
  <r>
    <x v="7"/>
    <s v="213 -  Support Activities for Mining"/>
    <x v="7"/>
    <s v="221 -  Utilities"/>
    <n v="15055"/>
    <s v="Industry Use"/>
    <n v="4084343.5659324098"/>
  </r>
  <r>
    <x v="7"/>
    <s v="213 -  Support Activities for Mining"/>
    <x v="8"/>
    <s v="23 -  Construction"/>
    <n v="15055"/>
    <s v="Industry Use"/>
    <n v="29847410.479906298"/>
  </r>
  <r>
    <x v="7"/>
    <s v="213 -  Support Activities for Mining"/>
    <x v="9"/>
    <s v="311 -  Food Manufacturing"/>
    <n v="15055"/>
    <s v="Industry Use"/>
    <n v="13024.6940218822"/>
  </r>
  <r>
    <x v="7"/>
    <s v="213 -  Support Activities for Mining"/>
    <x v="10"/>
    <s v="312 -  Beverage and Tobacco Product Manufacturing"/>
    <n v="15055"/>
    <s v="Industry Use"/>
    <n v="28.185253862767102"/>
  </r>
  <r>
    <x v="7"/>
    <s v="213 -  Support Activities for Mining"/>
    <x v="11"/>
    <s v="313 -  Textile Mills"/>
    <n v="15055"/>
    <s v="Industry Use"/>
    <n v="5282.9214167413702"/>
  </r>
  <r>
    <x v="7"/>
    <s v="213 -  Support Activities for Mining"/>
    <x v="12"/>
    <s v="314 -  Textile Product Mills"/>
    <n v="15055"/>
    <s v="Industry Use"/>
    <n v="13812.982660595901"/>
  </r>
  <r>
    <x v="7"/>
    <s v="213 -  Support Activities for Mining"/>
    <x v="13"/>
    <s v="315 -  Apparel Manufacturing"/>
    <n v="15055"/>
    <s v="Industry Use"/>
    <n v="363.251117418695"/>
  </r>
  <r>
    <x v="7"/>
    <s v="213 -  Support Activities for Mining"/>
    <x v="14"/>
    <s v="316 -  Leather and Allied Product Manufacturing"/>
    <n v="15055"/>
    <s v="Industry Use"/>
    <n v="3903.24421723863"/>
  </r>
  <r>
    <x v="7"/>
    <s v="213 -  Support Activities for Mining"/>
    <x v="15"/>
    <s v="321 -  Wood Product Manufacturing"/>
    <n v="15055"/>
    <s v="Industry Use"/>
    <n v="1184253.71362867"/>
  </r>
  <r>
    <x v="7"/>
    <s v="213 -  Support Activities for Mining"/>
    <x v="16"/>
    <s v="322 -  Paper Manufacturing"/>
    <n v="15055"/>
    <s v="Industry Use"/>
    <n v="364413.13442431"/>
  </r>
  <r>
    <x v="7"/>
    <s v="213 -  Support Activities for Mining"/>
    <x v="17"/>
    <s v="323 -  Printing and Related Support Activities"/>
    <n v="15055"/>
    <s v="Industry Use"/>
    <n v="78058.152020119902"/>
  </r>
  <r>
    <x v="7"/>
    <s v="213 -  Support Activities for Mining"/>
    <x v="18"/>
    <s v="324 -  Petroleum and Coal Products Manufacturing"/>
    <n v="15055"/>
    <s v="Industry Use"/>
    <n v="32743404.489855301"/>
  </r>
  <r>
    <x v="7"/>
    <s v="213 -  Support Activities for Mining"/>
    <x v="19"/>
    <s v="325 -  Chemical Manufacturing"/>
    <n v="15055"/>
    <s v="Industry Use"/>
    <n v="11516554.8528932"/>
  </r>
  <r>
    <x v="7"/>
    <s v="213 -  Support Activities for Mining"/>
    <x v="20"/>
    <s v="326 -  Plastics and Rubber Products Manufacturing"/>
    <n v="15055"/>
    <s v="Industry Use"/>
    <n v="4093725.5659515201"/>
  </r>
  <r>
    <x v="7"/>
    <s v="213 -  Support Activities for Mining"/>
    <x v="21"/>
    <s v="327 -  Nonmetallic Mineral Product Manufacturing"/>
    <n v="15055"/>
    <s v="Industry Use"/>
    <n v="8232402.8281231904"/>
  </r>
  <r>
    <x v="7"/>
    <s v="213 -  Support Activities for Mining"/>
    <x v="22"/>
    <s v="331 -  Primary Metal Manufacturing"/>
    <n v="15055"/>
    <s v="Industry Use"/>
    <n v="1499534.19522427"/>
  </r>
  <r>
    <x v="7"/>
    <s v="213 -  Support Activities for Mining"/>
    <x v="23"/>
    <s v="332 -  Fabricated Metal Product Manufacturing"/>
    <n v="15055"/>
    <s v="Industry Use"/>
    <n v="7054428.8287519701"/>
  </r>
  <r>
    <x v="7"/>
    <s v="213 -  Support Activities for Mining"/>
    <x v="24"/>
    <s v="333 -  Machinery Manufacturing"/>
    <n v="15055"/>
    <s v="Industry Use"/>
    <n v="5998589.6887814999"/>
  </r>
  <r>
    <x v="7"/>
    <s v="213 -  Support Activities for Mining"/>
    <x v="25"/>
    <s v="334 -  Computer and Electronic Product Manufacturing"/>
    <n v="15055"/>
    <s v="Industry Use"/>
    <n v="381054.31130614801"/>
  </r>
  <r>
    <x v="7"/>
    <s v="213 -  Support Activities for Mining"/>
    <x v="26"/>
    <s v="335 -  Electrical Equipment, Appliance, and Component Manufacturing"/>
    <n v="15055"/>
    <s v="Industry Use"/>
    <n v="1030164.9383842699"/>
  </r>
  <r>
    <x v="7"/>
    <s v="213 -  Support Activities for Mining"/>
    <x v="27"/>
    <s v="336 -  Transportation Equipment Manufacturing"/>
    <n v="15055"/>
    <s v="Industry Use"/>
    <n v="2061686.2066003799"/>
  </r>
  <r>
    <x v="7"/>
    <s v="213 -  Support Activities for Mining"/>
    <x v="28"/>
    <s v="337 -  Furniture and Related Product Manufacturing"/>
    <n v="15055"/>
    <s v="Industry Use"/>
    <n v="14786.2037963232"/>
  </r>
  <r>
    <x v="7"/>
    <s v="213 -  Support Activities for Mining"/>
    <x v="29"/>
    <s v="339 -  Miscellaneous Manufacturing"/>
    <n v="15055"/>
    <s v="Industry Use"/>
    <n v="67455.176970547298"/>
  </r>
  <r>
    <x v="7"/>
    <s v="213 -  Support Activities for Mining"/>
    <x v="30"/>
    <s v="42 -  Wholesale Trade"/>
    <n v="15055"/>
    <s v="Industry Use"/>
    <n v="88275105.808831796"/>
  </r>
  <r>
    <x v="7"/>
    <s v="213 -  Support Activities for Mining"/>
    <x v="31"/>
    <s v="441 -  Motor Vehicle and Parts Dealers"/>
    <n v="15055"/>
    <s v="Industry Use"/>
    <n v="1767443.91086762"/>
  </r>
  <r>
    <x v="7"/>
    <s v="213 -  Support Activities for Mining"/>
    <x v="32"/>
    <s v="449 -  Furniture, Home Furnishings, Electronics, and Appliance Retailers"/>
    <n v="15055"/>
    <s v="Industry Use"/>
    <n v="1368.4782121002099"/>
  </r>
  <r>
    <x v="7"/>
    <s v="213 -  Support Activities for Mining"/>
    <x v="33"/>
    <s v="444 -  Building Material and Garden Equipment and Supplies Dealers"/>
    <n v="15055"/>
    <s v="Industry Use"/>
    <n v="30533.764198617198"/>
  </r>
  <r>
    <x v="7"/>
    <s v="213 -  Support Activities for Mining"/>
    <x v="34"/>
    <s v="445 -  Food and Beverage Stores"/>
    <n v="15055"/>
    <s v="Industry Use"/>
    <n v="769.27558264951904"/>
  </r>
  <r>
    <x v="7"/>
    <s v="213 -  Support Activities for Mining"/>
    <x v="35"/>
    <s v="446 -  Health and Personal Care Stores"/>
    <n v="15055"/>
    <s v="Industry Use"/>
    <n v="904.32370873830303"/>
  </r>
  <r>
    <x v="7"/>
    <s v="213 -  Support Activities for Mining"/>
    <x v="36"/>
    <s v="457 -  Gasoline Stations and Fuel Dealers"/>
    <n v="15055"/>
    <s v="Industry Use"/>
    <n v="11289.2639939988"/>
  </r>
  <r>
    <x v="7"/>
    <s v="213 -  Support Activities for Mining"/>
    <x v="37"/>
    <s v="458 -  Clothing, Clothing Accessories, Shoe, and Jewelry Retailers"/>
    <n v="15055"/>
    <s v="Industry Use"/>
    <n v="764.02920062355804"/>
  </r>
  <r>
    <x v="7"/>
    <s v="213 -  Support Activities for Mining"/>
    <x v="38"/>
    <s v="459 -  Sporting Goods, Hobby, Musical Instrument, Book, and Miscellaneous Retailers"/>
    <n v="15055"/>
    <s v="Industry Use"/>
    <n v="1931.42749364826"/>
  </r>
  <r>
    <x v="7"/>
    <s v="213 -  Support Activities for Mining"/>
    <x v="39"/>
    <s v="455 -  General Merchandise Retailers"/>
    <n v="15055"/>
    <s v="Industry Use"/>
    <n v="66197.330257078298"/>
  </r>
  <r>
    <x v="7"/>
    <s v="213 -  Support Activities for Mining"/>
    <x v="40"/>
    <s v="481 -  Air Transportation"/>
    <n v="15055"/>
    <s v="Industry Use"/>
    <n v="3430785.3662953102"/>
  </r>
  <r>
    <x v="7"/>
    <s v="213 -  Support Activities for Mining"/>
    <x v="41"/>
    <s v="482 -  Rail Transportation"/>
    <n v="15055"/>
    <s v="Industry Use"/>
    <n v="1423552.9026178201"/>
  </r>
  <r>
    <x v="7"/>
    <s v="213 -  Support Activities for Mining"/>
    <x v="42"/>
    <s v="483 -  Water Transportation"/>
    <n v="15055"/>
    <s v="Industry Use"/>
    <n v="445804.42356323497"/>
  </r>
  <r>
    <x v="7"/>
    <s v="213 -  Support Activities for Mining"/>
    <x v="43"/>
    <s v="484 -  Truck Transportation"/>
    <n v="15055"/>
    <s v="Industry Use"/>
    <n v="10455548.117742101"/>
  </r>
  <r>
    <x v="7"/>
    <s v="213 -  Support Activities for Mining"/>
    <x v="98"/>
    <s v="485 -  Transit and Ground Passenger Transportation"/>
    <n v="15055"/>
    <s v="Industry Use"/>
    <n v="1681508.9604091099"/>
  </r>
  <r>
    <x v="7"/>
    <s v="213 -  Support Activities for Mining"/>
    <x v="44"/>
    <s v="486 -  Pipeline Transportation"/>
    <n v="15055"/>
    <s v="Industry Use"/>
    <n v="168980.54615982101"/>
  </r>
  <r>
    <x v="7"/>
    <s v="213 -  Support Activities for Mining"/>
    <x v="45"/>
    <s v="487-488 -  Scenic and Sightseeing Transportation and Support Activities for Transportation"/>
    <n v="15055"/>
    <s v="Industry Use"/>
    <n v="67266.323433976504"/>
  </r>
  <r>
    <x v="7"/>
    <s v="213 -  Support Activities for Mining"/>
    <x v="46"/>
    <s v="492 -  Couriers and Messengers"/>
    <n v="15055"/>
    <s v="Industry Use"/>
    <n v="565.73296007992201"/>
  </r>
  <r>
    <x v="7"/>
    <s v="213 -  Support Activities for Mining"/>
    <x v="48"/>
    <s v="513 -  Publishing Industries"/>
    <n v="15055"/>
    <s v="Industry Use"/>
    <n v="466000.56062266103"/>
  </r>
  <r>
    <x v="7"/>
    <s v="213 -  Support Activities for Mining"/>
    <x v="49"/>
    <s v="512 -  Motion Picture and Sound Recording Industries"/>
    <n v="15055"/>
    <s v="Industry Use"/>
    <n v="4609.7704998700101"/>
  </r>
  <r>
    <x v="7"/>
    <s v="213 -  Support Activities for Mining"/>
    <x v="50"/>
    <s v="516 -  Broadcasting and Content Providers"/>
    <n v="15055"/>
    <s v="Industry Use"/>
    <n v="1330505.51855005"/>
  </r>
  <r>
    <x v="7"/>
    <s v="213 -  Support Activities for Mining"/>
    <x v="51"/>
    <s v="517 -  Telecommunications"/>
    <n v="15055"/>
    <s v="Industry Use"/>
    <n v="5757927.09192234"/>
  </r>
  <r>
    <x v="7"/>
    <s v="213 -  Support Activities for Mining"/>
    <x v="52"/>
    <s v="518 -  Computing Infrastructure Providers, Data Processing, Web Hosting, and Related Services"/>
    <n v="15055"/>
    <s v="Industry Use"/>
    <n v="351642.783281532"/>
  </r>
  <r>
    <x v="7"/>
    <s v="213 -  Support Activities for Mining"/>
    <x v="53"/>
    <s v="519 -  Web Search Portals, Libraries, Archives, and Other Information Services"/>
    <n v="15055"/>
    <s v="Industry Use"/>
    <n v="4579140.2031681603"/>
  </r>
  <r>
    <x v="7"/>
    <s v="213 -  Support Activities for Mining"/>
    <x v="54"/>
    <s v="522 -  Credit Intermediation and Related Activities"/>
    <n v="15055"/>
    <s v="Industry Use"/>
    <n v="10797743.994327899"/>
  </r>
  <r>
    <x v="7"/>
    <s v="213 -  Support Activities for Mining"/>
    <x v="55"/>
    <s v="523 -  Securities, Commodity Contracts, and Other Financial Investments and Related Activities"/>
    <n v="15055"/>
    <s v="Industry Use"/>
    <n v="138433007.71726701"/>
  </r>
  <r>
    <x v="7"/>
    <s v="213 -  Support Activities for Mining"/>
    <x v="56"/>
    <s v="521 -  Monetary Authorities-Central Bank"/>
    <n v="15055"/>
    <s v="Industry Use"/>
    <n v="9576623.88953848"/>
  </r>
  <r>
    <x v="7"/>
    <s v="213 -  Support Activities for Mining"/>
    <x v="57"/>
    <s v="524 -  Insurance Carriers and Related Activities"/>
    <n v="15055"/>
    <s v="Industry Use"/>
    <n v="35435039.466743998"/>
  </r>
  <r>
    <x v="7"/>
    <s v="213 -  Support Activities for Mining"/>
    <x v="58"/>
    <s v="531 -  Real Estate"/>
    <n v="15055"/>
    <s v="Industry Use"/>
    <n v="10896499.4671377"/>
  </r>
  <r>
    <x v="7"/>
    <s v="213 -  Support Activities for Mining"/>
    <x v="59"/>
    <s v="532 -  Rental and Leasing Services"/>
    <n v="15055"/>
    <s v="Industry Use"/>
    <n v="39801100.915995903"/>
  </r>
  <r>
    <x v="7"/>
    <s v="213 -  Support Activities for Mining"/>
    <x v="60"/>
    <s v="533 -  Lessors of Nonfinancial Intangible Assets (except Copyrighted Works)"/>
    <n v="15055"/>
    <s v="Industry Use"/>
    <n v="24413933.405149899"/>
  </r>
  <r>
    <x v="7"/>
    <s v="213 -  Support Activities for Mining"/>
    <x v="61"/>
    <s v="541 -  Professional, Scientific, and Technical Services"/>
    <n v="15055"/>
    <s v="Industry Use"/>
    <n v="27189543.709838301"/>
  </r>
  <r>
    <x v="7"/>
    <s v="213 -  Support Activities for Mining"/>
    <x v="99"/>
    <s v="551 -  Management of Companies and Enterprises"/>
    <n v="15055"/>
    <s v="Industry Use"/>
    <n v="79362673.783078"/>
  </r>
  <r>
    <x v="7"/>
    <s v="213 -  Support Activities for Mining"/>
    <x v="62"/>
    <s v="561 -  Administrative and Support Services"/>
    <n v="15055"/>
    <s v="Industry Use"/>
    <n v="28820287.3798289"/>
  </r>
  <r>
    <x v="7"/>
    <s v="213 -  Support Activities for Mining"/>
    <x v="63"/>
    <s v="562 -  Waste Management and Remediation Services"/>
    <n v="15055"/>
    <s v="Industry Use"/>
    <n v="1739850.0739040901"/>
  </r>
  <r>
    <x v="7"/>
    <s v="213 -  Support Activities for Mining"/>
    <x v="65"/>
    <s v="711 -  Performing Arts, Spectator Sports, and Related Industries"/>
    <n v="15055"/>
    <s v="Industry Use"/>
    <n v="402763.81559097499"/>
  </r>
  <r>
    <x v="7"/>
    <s v="213 -  Support Activities for Mining"/>
    <x v="66"/>
    <s v="712 -  Museums, Historical Sites, and Similar Institutions"/>
    <n v="15055"/>
    <s v="Industry Use"/>
    <n v="12.478088777327301"/>
  </r>
  <r>
    <x v="7"/>
    <s v="213 -  Support Activities for Mining"/>
    <x v="67"/>
    <s v="713 -  Amusement, Gambling, and Recreation Industries"/>
    <n v="15055"/>
    <s v="Industry Use"/>
    <n v="82647.085608588401"/>
  </r>
  <r>
    <x v="7"/>
    <s v="213 -  Support Activities for Mining"/>
    <x v="68"/>
    <s v="721 -  Accommodation"/>
    <n v="15055"/>
    <s v="Industry Use"/>
    <n v="609399.58419455995"/>
  </r>
  <r>
    <x v="7"/>
    <s v="213 -  Support Activities for Mining"/>
    <x v="69"/>
    <s v="722 -  Food Services and Drinking Places"/>
    <n v="15055"/>
    <s v="Industry Use"/>
    <n v="6288817.0669649998"/>
  </r>
  <r>
    <x v="7"/>
    <s v="213 -  Support Activities for Mining"/>
    <x v="70"/>
    <s v="811 -  Repair and Maintenance"/>
    <n v="15055"/>
    <s v="Industry Use"/>
    <n v="7389986.0620941799"/>
  </r>
  <r>
    <x v="7"/>
    <s v="213 -  Support Activities for Mining"/>
    <x v="71"/>
    <s v="812 -  Personal and Laundry Services"/>
    <n v="15055"/>
    <s v="Industry Use"/>
    <n v="41.858532133201003"/>
  </r>
  <r>
    <x v="7"/>
    <s v="213 -  Support Activities for Mining"/>
    <x v="72"/>
    <s v="813 -  Religious, Grantmaking, Civic, Professional, and Similar Organizations"/>
    <n v="15055"/>
    <s v="Industry Use"/>
    <n v="539306.78459237202"/>
  </r>
  <r>
    <x v="7"/>
    <s v="213 -  Support Activities for Mining"/>
    <x v="73"/>
    <s v="9A -  Government Enterprises"/>
    <n v="15055"/>
    <s v="Industry Use"/>
    <n v="2101399.5612129201"/>
  </r>
  <r>
    <x v="7"/>
    <s v="213 -  Support Activities for Mining"/>
    <x v="74"/>
    <s v="Vegetable and melon farming"/>
    <n v="15055"/>
    <s v="Industry Use"/>
    <n v="182.82512289380199"/>
  </r>
  <r>
    <x v="7"/>
    <s v="213 -  Support Activities for Mining"/>
    <x v="75"/>
    <s v="Fruit farming"/>
    <n v="15055"/>
    <s v="Industry Use"/>
    <n v="140.279712807919"/>
  </r>
  <r>
    <x v="7"/>
    <s v="213 -  Support Activities for Mining"/>
    <x v="76"/>
    <s v="Employee Compensation"/>
    <n v="15053"/>
    <s v="Factor Receipts"/>
    <n v="958042707.41617894"/>
  </r>
  <r>
    <x v="7"/>
    <s v="213 -  Support Activities for Mining"/>
    <x v="77"/>
    <s v="Proprietor Income"/>
    <n v="15053"/>
    <s v="Factor Receipts"/>
    <n v="46877347.589213103"/>
  </r>
  <r>
    <x v="7"/>
    <s v="213 -  Support Activities for Mining"/>
    <x v="78"/>
    <s v="Other Property Type Income"/>
    <n v="15053"/>
    <s v="Factor Receipts"/>
    <n v="578994931.93002295"/>
  </r>
  <r>
    <x v="7"/>
    <s v="213 -  Support Activities for Mining"/>
    <x v="79"/>
    <s v="Tax on Production and Imports"/>
    <n v="15053"/>
    <s v="Factor Receipts"/>
    <n v="148601213.526077"/>
  </r>
  <r>
    <x v="7"/>
    <s v="213 -  Support Activities for Mining"/>
    <x v="80"/>
    <s v="Households LT15k"/>
    <n v="15055"/>
    <s v="Industry Use"/>
    <n v="26173.785213727198"/>
  </r>
  <r>
    <x v="7"/>
    <s v="213 -  Support Activities for Mining"/>
    <x v="81"/>
    <s v="Households 15-30k"/>
    <n v="15055"/>
    <s v="Industry Use"/>
    <n v="34467.915668259797"/>
  </r>
  <r>
    <x v="7"/>
    <s v="213 -  Support Activities for Mining"/>
    <x v="82"/>
    <s v="Households 30-40k"/>
    <n v="15055"/>
    <s v="Industry Use"/>
    <n v="30688.097052192999"/>
  </r>
  <r>
    <x v="7"/>
    <s v="213 -  Support Activities for Mining"/>
    <x v="83"/>
    <s v="Households 40-50k"/>
    <n v="15055"/>
    <s v="Industry Use"/>
    <n v="23694.900975373301"/>
  </r>
  <r>
    <x v="7"/>
    <s v="213 -  Support Activities for Mining"/>
    <x v="84"/>
    <s v="Households 50-70k"/>
    <n v="15055"/>
    <s v="Industry Use"/>
    <n v="52881.594550727801"/>
  </r>
  <r>
    <x v="7"/>
    <s v="213 -  Support Activities for Mining"/>
    <x v="85"/>
    <s v="Households 70-100k"/>
    <n v="15055"/>
    <s v="Industry Use"/>
    <n v="180613.22332791699"/>
  </r>
  <r>
    <x v="7"/>
    <s v="213 -  Support Activities for Mining"/>
    <x v="86"/>
    <s v="Households 100-150k"/>
    <n v="15055"/>
    <s v="Industry Use"/>
    <n v="319402.98081704101"/>
  </r>
  <r>
    <x v="7"/>
    <s v="213 -  Support Activities for Mining"/>
    <x v="87"/>
    <s v="Households 150-200k"/>
    <n v="15055"/>
    <s v="Industry Use"/>
    <n v="365370.67650774098"/>
  </r>
  <r>
    <x v="7"/>
    <s v="213 -  Support Activities for Mining"/>
    <x v="88"/>
    <s v="Households GT200k"/>
    <n v="15055"/>
    <s v="Industry Use"/>
    <n v="924484.33135804103"/>
  </r>
  <r>
    <x v="7"/>
    <s v="213 -  Support Activities for Mining"/>
    <x v="89"/>
    <s v="Federal Government NonDefense"/>
    <n v="15055"/>
    <s v="Industry Use"/>
    <n v="59339.694525048501"/>
  </r>
  <r>
    <x v="7"/>
    <s v="213 -  Support Activities for Mining"/>
    <x v="90"/>
    <s v="Federal Government Investment"/>
    <n v="15055"/>
    <s v="Industry Use"/>
    <n v="72045.531139664105"/>
  </r>
  <r>
    <x v="7"/>
    <s v="213 -  Support Activities for Mining"/>
    <x v="91"/>
    <s v="State/Local Govt Other"/>
    <n v="15055"/>
    <s v="Industry Use"/>
    <n v="2616308.5823894702"/>
  </r>
  <r>
    <x v="7"/>
    <s v="213 -  Support Activities for Mining"/>
    <x v="92"/>
    <s v="State/Local Govt Education"/>
    <n v="15055"/>
    <s v="Industry Use"/>
    <n v="811.34585023998102"/>
  </r>
  <r>
    <x v="7"/>
    <s v="213 -  Support Activities for Mining"/>
    <x v="93"/>
    <s v="State/Local Govt Investment"/>
    <n v="15055"/>
    <s v="Industry Use"/>
    <n v="364430.05438309198"/>
  </r>
  <r>
    <x v="7"/>
    <s v="213 -  Support Activities for Mining"/>
    <x v="94"/>
    <s v="Capital"/>
    <n v="15055"/>
    <s v="Industry Use"/>
    <n v="481841.065247274"/>
  </r>
  <r>
    <x v="7"/>
    <s v="213 -  Support Activities for Mining"/>
    <x v="95"/>
    <s v="Inventory Additions/Deletions"/>
    <n v="15055"/>
    <s v="Industry Use"/>
    <n v="125184.842476971"/>
  </r>
  <r>
    <x v="7"/>
    <s v="213 -  Support Activities for Mining"/>
    <x v="96"/>
    <s v="Foreign Trade"/>
    <n v="15051"/>
    <s v="Commodity Trade"/>
    <n v="73849276.9882157"/>
  </r>
  <r>
    <x v="7"/>
    <s v="213 -  Support Activities for Mining"/>
    <x v="97"/>
    <s v="Domestic Trade"/>
    <n v="15051"/>
    <s v="Commodity Trade"/>
    <n v="155128058.31389499"/>
  </r>
  <r>
    <x v="8"/>
    <s v="221 -  Utilities"/>
    <x v="0"/>
    <s v="111 -  Crop Production"/>
    <n v="15055"/>
    <s v="Industry Use"/>
    <n v="5018.2716951063403"/>
  </r>
  <r>
    <x v="8"/>
    <s v="221 -  Utilities"/>
    <x v="1"/>
    <s v="112 -  Animal Production and Aquaculture"/>
    <n v="15055"/>
    <s v="Industry Use"/>
    <n v="5588.7797551819003"/>
  </r>
  <r>
    <x v="8"/>
    <s v="221 -  Utilities"/>
    <x v="4"/>
    <s v="211 -  Oil and Gas Extraction"/>
    <n v="15055"/>
    <s v="Industry Use"/>
    <n v="496399641.59611702"/>
  </r>
  <r>
    <x v="8"/>
    <s v="221 -  Utilities"/>
    <x v="5"/>
    <s v="212 -  Mining (except Oil and Gas)"/>
    <n v="15055"/>
    <s v="Industry Use"/>
    <n v="424197135.50725001"/>
  </r>
  <r>
    <x v="8"/>
    <s v="221 -  Utilities"/>
    <x v="6"/>
    <s v="213 -  Support Activities for Mining"/>
    <n v="15055"/>
    <s v="Industry Use"/>
    <n v="20392.9030513953"/>
  </r>
  <r>
    <x v="8"/>
    <s v="221 -  Utilities"/>
    <x v="7"/>
    <s v="221 -  Utilities"/>
    <n v="15055"/>
    <s v="Industry Use"/>
    <n v="4420352316.2190504"/>
  </r>
  <r>
    <x v="8"/>
    <s v="221 -  Utilities"/>
    <x v="8"/>
    <s v="23 -  Construction"/>
    <n v="15055"/>
    <s v="Industry Use"/>
    <n v="381706445.90464699"/>
  </r>
  <r>
    <x v="8"/>
    <s v="221 -  Utilities"/>
    <x v="9"/>
    <s v="311 -  Food Manufacturing"/>
    <n v="15055"/>
    <s v="Industry Use"/>
    <n v="50556.012377609302"/>
  </r>
  <r>
    <x v="8"/>
    <s v="221 -  Utilities"/>
    <x v="10"/>
    <s v="312 -  Beverage and Tobacco Product Manufacturing"/>
    <n v="15055"/>
    <s v="Industry Use"/>
    <n v="82.558412185864199"/>
  </r>
  <r>
    <x v="8"/>
    <s v="221 -  Utilities"/>
    <x v="11"/>
    <s v="313 -  Textile Mills"/>
    <n v="15055"/>
    <s v="Industry Use"/>
    <n v="18299.805641925399"/>
  </r>
  <r>
    <x v="8"/>
    <s v="221 -  Utilities"/>
    <x v="12"/>
    <s v="314 -  Textile Product Mills"/>
    <n v="15055"/>
    <s v="Industry Use"/>
    <n v="15658.505543233599"/>
  </r>
  <r>
    <x v="8"/>
    <s v="221 -  Utilities"/>
    <x v="13"/>
    <s v="315 -  Apparel Manufacturing"/>
    <n v="15055"/>
    <s v="Industry Use"/>
    <n v="1218.24621945789"/>
  </r>
  <r>
    <x v="8"/>
    <s v="221 -  Utilities"/>
    <x v="14"/>
    <s v="316 -  Leather and Allied Product Manufacturing"/>
    <n v="15055"/>
    <s v="Industry Use"/>
    <n v="5705.46503326539"/>
  </r>
  <r>
    <x v="8"/>
    <s v="221 -  Utilities"/>
    <x v="15"/>
    <s v="321 -  Wood Product Manufacturing"/>
    <n v="15055"/>
    <s v="Industry Use"/>
    <n v="70078.969371904997"/>
  </r>
  <r>
    <x v="8"/>
    <s v="221 -  Utilities"/>
    <x v="16"/>
    <s v="322 -  Paper Manufacturing"/>
    <n v="15055"/>
    <s v="Industry Use"/>
    <n v="393779.75370617601"/>
  </r>
  <r>
    <x v="8"/>
    <s v="221 -  Utilities"/>
    <x v="17"/>
    <s v="323 -  Printing and Related Support Activities"/>
    <n v="15055"/>
    <s v="Industry Use"/>
    <n v="8235397.51164582"/>
  </r>
  <r>
    <x v="8"/>
    <s v="221 -  Utilities"/>
    <x v="18"/>
    <s v="324 -  Petroleum and Coal Products Manufacturing"/>
    <n v="15055"/>
    <s v="Industry Use"/>
    <n v="282701426.82551998"/>
  </r>
  <r>
    <x v="8"/>
    <s v="221 -  Utilities"/>
    <x v="19"/>
    <s v="325 -  Chemical Manufacturing"/>
    <n v="15055"/>
    <s v="Industry Use"/>
    <n v="40720486.352930799"/>
  </r>
  <r>
    <x v="8"/>
    <s v="221 -  Utilities"/>
    <x v="20"/>
    <s v="326 -  Plastics and Rubber Products Manufacturing"/>
    <n v="15055"/>
    <s v="Industry Use"/>
    <n v="375029.14008999302"/>
  </r>
  <r>
    <x v="8"/>
    <s v="221 -  Utilities"/>
    <x v="21"/>
    <s v="327 -  Nonmetallic Mineral Product Manufacturing"/>
    <n v="15055"/>
    <s v="Industry Use"/>
    <n v="7972665.3823089702"/>
  </r>
  <r>
    <x v="8"/>
    <s v="221 -  Utilities"/>
    <x v="22"/>
    <s v="331 -  Primary Metal Manufacturing"/>
    <n v="15055"/>
    <s v="Industry Use"/>
    <n v="450023.44230506901"/>
  </r>
  <r>
    <x v="8"/>
    <s v="221 -  Utilities"/>
    <x v="23"/>
    <s v="332 -  Fabricated Metal Product Manufacturing"/>
    <n v="15055"/>
    <s v="Industry Use"/>
    <n v="90120409.860009804"/>
  </r>
  <r>
    <x v="8"/>
    <s v="221 -  Utilities"/>
    <x v="24"/>
    <s v="333 -  Machinery Manufacturing"/>
    <n v="15055"/>
    <s v="Industry Use"/>
    <n v="3205196.7184257698"/>
  </r>
  <r>
    <x v="8"/>
    <s v="221 -  Utilities"/>
    <x v="25"/>
    <s v="334 -  Computer and Electronic Product Manufacturing"/>
    <n v="15055"/>
    <s v="Industry Use"/>
    <n v="1150049.7943108201"/>
  </r>
  <r>
    <x v="8"/>
    <s v="221 -  Utilities"/>
    <x v="26"/>
    <s v="335 -  Electrical Equipment, Appliance, and Component Manufacturing"/>
    <n v="15055"/>
    <s v="Industry Use"/>
    <n v="95412.012637434294"/>
  </r>
  <r>
    <x v="8"/>
    <s v="221 -  Utilities"/>
    <x v="27"/>
    <s v="336 -  Transportation Equipment Manufacturing"/>
    <n v="15055"/>
    <s v="Industry Use"/>
    <n v="639605.96308575699"/>
  </r>
  <r>
    <x v="8"/>
    <s v="221 -  Utilities"/>
    <x v="28"/>
    <s v="337 -  Furniture and Related Product Manufacturing"/>
    <n v="15055"/>
    <s v="Industry Use"/>
    <n v="40519.507010314002"/>
  </r>
  <r>
    <x v="8"/>
    <s v="221 -  Utilities"/>
    <x v="29"/>
    <s v="339 -  Miscellaneous Manufacturing"/>
    <n v="15055"/>
    <s v="Industry Use"/>
    <n v="1917216.5473992799"/>
  </r>
  <r>
    <x v="8"/>
    <s v="221 -  Utilities"/>
    <x v="30"/>
    <s v="42 -  Wholesale Trade"/>
    <n v="15055"/>
    <s v="Industry Use"/>
    <n v="725889416.32830095"/>
  </r>
  <r>
    <x v="8"/>
    <s v="221 -  Utilities"/>
    <x v="31"/>
    <s v="441 -  Motor Vehicle and Parts Dealers"/>
    <n v="15055"/>
    <s v="Industry Use"/>
    <n v="657656.12454018102"/>
  </r>
  <r>
    <x v="8"/>
    <s v="221 -  Utilities"/>
    <x v="32"/>
    <s v="449 -  Furniture, Home Furnishings, Electronics, and Appliance Retailers"/>
    <n v="15055"/>
    <s v="Industry Use"/>
    <n v="143571.81612716301"/>
  </r>
  <r>
    <x v="8"/>
    <s v="221 -  Utilities"/>
    <x v="33"/>
    <s v="444 -  Building Material and Garden Equipment and Supplies Dealers"/>
    <n v="15055"/>
    <s v="Industry Use"/>
    <n v="541574.37183834706"/>
  </r>
  <r>
    <x v="8"/>
    <s v="221 -  Utilities"/>
    <x v="34"/>
    <s v="445 -  Food and Beverage Stores"/>
    <n v="15055"/>
    <s v="Industry Use"/>
    <n v="1922010.64267501"/>
  </r>
  <r>
    <x v="8"/>
    <s v="221 -  Utilities"/>
    <x v="35"/>
    <s v="446 -  Health and Personal Care Stores"/>
    <n v="15055"/>
    <s v="Industry Use"/>
    <n v="73882.387275712797"/>
  </r>
  <r>
    <x v="8"/>
    <s v="221 -  Utilities"/>
    <x v="36"/>
    <s v="457 -  Gasoline Stations and Fuel Dealers"/>
    <n v="15055"/>
    <s v="Industry Use"/>
    <n v="41967026.243481196"/>
  </r>
  <r>
    <x v="8"/>
    <s v="221 -  Utilities"/>
    <x v="37"/>
    <s v="458 -  Clothing, Clothing Accessories, Shoe, and Jewelry Retailers"/>
    <n v="15055"/>
    <s v="Industry Use"/>
    <n v="62420.459338811699"/>
  </r>
  <r>
    <x v="8"/>
    <s v="221 -  Utilities"/>
    <x v="38"/>
    <s v="459 -  Sporting Goods, Hobby, Musical Instrument, Book, and Miscellaneous Retailers"/>
    <n v="15055"/>
    <s v="Industry Use"/>
    <n v="266383.43797665002"/>
  </r>
  <r>
    <x v="8"/>
    <s v="221 -  Utilities"/>
    <x v="39"/>
    <s v="455 -  General Merchandise Retailers"/>
    <n v="15055"/>
    <s v="Industry Use"/>
    <n v="4371315.4417129997"/>
  </r>
  <r>
    <x v="8"/>
    <s v="221 -  Utilities"/>
    <x v="40"/>
    <s v="481 -  Air Transportation"/>
    <n v="15055"/>
    <s v="Industry Use"/>
    <n v="60747753.979805298"/>
  </r>
  <r>
    <x v="8"/>
    <s v="221 -  Utilities"/>
    <x v="41"/>
    <s v="482 -  Rail Transportation"/>
    <n v="15055"/>
    <s v="Industry Use"/>
    <n v="57043172.985740401"/>
  </r>
  <r>
    <x v="8"/>
    <s v="221 -  Utilities"/>
    <x v="42"/>
    <s v="483 -  Water Transportation"/>
    <n v="15055"/>
    <s v="Industry Use"/>
    <n v="4228590.2595158601"/>
  </r>
  <r>
    <x v="8"/>
    <s v="221 -  Utilities"/>
    <x v="43"/>
    <s v="484 -  Truck Transportation"/>
    <n v="15055"/>
    <s v="Industry Use"/>
    <n v="85965227.094346195"/>
  </r>
  <r>
    <x v="8"/>
    <s v="221 -  Utilities"/>
    <x v="98"/>
    <s v="485 -  Transit and Ground Passenger Transportation"/>
    <n v="15055"/>
    <s v="Industry Use"/>
    <n v="293632117.98813599"/>
  </r>
  <r>
    <x v="8"/>
    <s v="221 -  Utilities"/>
    <x v="44"/>
    <s v="486 -  Pipeline Transportation"/>
    <n v="15055"/>
    <s v="Industry Use"/>
    <n v="186944258.25271499"/>
  </r>
  <r>
    <x v="8"/>
    <s v="221 -  Utilities"/>
    <x v="45"/>
    <s v="487-488 -  Scenic and Sightseeing Transportation and Support Activities for Transportation"/>
    <n v="15055"/>
    <s v="Industry Use"/>
    <n v="216103173.66297299"/>
  </r>
  <r>
    <x v="8"/>
    <s v="221 -  Utilities"/>
    <x v="46"/>
    <s v="492 -  Couriers and Messengers"/>
    <n v="15055"/>
    <s v="Industry Use"/>
    <n v="4593.3054612961696"/>
  </r>
  <r>
    <x v="8"/>
    <s v="221 -  Utilities"/>
    <x v="47"/>
    <s v="493 -  Warehousing and Storage"/>
    <n v="15055"/>
    <s v="Industry Use"/>
    <n v="129052176.85969099"/>
  </r>
  <r>
    <x v="8"/>
    <s v="221 -  Utilities"/>
    <x v="48"/>
    <s v="513 -  Publishing Industries"/>
    <n v="15055"/>
    <s v="Industry Use"/>
    <n v="161616577.397264"/>
  </r>
  <r>
    <x v="8"/>
    <s v="221 -  Utilities"/>
    <x v="49"/>
    <s v="512 -  Motion Picture and Sound Recording Industries"/>
    <n v="15055"/>
    <s v="Industry Use"/>
    <n v="452960.26795673399"/>
  </r>
  <r>
    <x v="8"/>
    <s v="221 -  Utilities"/>
    <x v="50"/>
    <s v="516 -  Broadcasting and Content Providers"/>
    <n v="15055"/>
    <s v="Industry Use"/>
    <n v="132315335.45595001"/>
  </r>
  <r>
    <x v="8"/>
    <s v="221 -  Utilities"/>
    <x v="51"/>
    <s v="517 -  Telecommunications"/>
    <n v="15055"/>
    <s v="Industry Use"/>
    <n v="80863219.574955299"/>
  </r>
  <r>
    <x v="8"/>
    <s v="221 -  Utilities"/>
    <x v="52"/>
    <s v="518 -  Computing Infrastructure Providers, Data Processing, Web Hosting, and Related Services"/>
    <n v="15055"/>
    <s v="Industry Use"/>
    <n v="291140519.86418003"/>
  </r>
  <r>
    <x v="8"/>
    <s v="221 -  Utilities"/>
    <x v="53"/>
    <s v="519 -  Web Search Portals, Libraries, Archives, and Other Information Services"/>
    <n v="15055"/>
    <s v="Industry Use"/>
    <n v="439021404.92208302"/>
  </r>
  <r>
    <x v="8"/>
    <s v="221 -  Utilities"/>
    <x v="54"/>
    <s v="522 -  Credit Intermediation and Related Activities"/>
    <n v="15055"/>
    <s v="Industry Use"/>
    <n v="76638551.573724002"/>
  </r>
  <r>
    <x v="8"/>
    <s v="221 -  Utilities"/>
    <x v="55"/>
    <s v="523 -  Securities, Commodity Contracts, and Other Financial Investments and Related Activities"/>
    <n v="15055"/>
    <s v="Industry Use"/>
    <n v="84499026.7713103"/>
  </r>
  <r>
    <x v="8"/>
    <s v="221 -  Utilities"/>
    <x v="56"/>
    <s v="521 -  Monetary Authorities-Central Bank"/>
    <n v="15055"/>
    <s v="Industry Use"/>
    <n v="948291072.86092198"/>
  </r>
  <r>
    <x v="8"/>
    <s v="221 -  Utilities"/>
    <x v="57"/>
    <s v="524 -  Insurance Carriers and Related Activities"/>
    <n v="15055"/>
    <s v="Industry Use"/>
    <n v="120922086.384694"/>
  </r>
  <r>
    <x v="8"/>
    <s v="221 -  Utilities"/>
    <x v="58"/>
    <s v="531 -  Real Estate"/>
    <n v="15055"/>
    <s v="Industry Use"/>
    <n v="695342380.13603497"/>
  </r>
  <r>
    <x v="8"/>
    <s v="221 -  Utilities"/>
    <x v="59"/>
    <s v="532 -  Rental and Leasing Services"/>
    <n v="15055"/>
    <s v="Industry Use"/>
    <n v="121365875.967351"/>
  </r>
  <r>
    <x v="8"/>
    <s v="221 -  Utilities"/>
    <x v="60"/>
    <s v="533 -  Lessors of Nonfinancial Intangible Assets (except Copyrighted Works)"/>
    <n v="15055"/>
    <s v="Industry Use"/>
    <n v="61176617.7682992"/>
  </r>
  <r>
    <x v="8"/>
    <s v="221 -  Utilities"/>
    <x v="61"/>
    <s v="541 -  Professional, Scientific, and Technical Services"/>
    <n v="15055"/>
    <s v="Industry Use"/>
    <n v="2703882707.22194"/>
  </r>
  <r>
    <x v="8"/>
    <s v="221 -  Utilities"/>
    <x v="62"/>
    <s v="561 -  Administrative and Support Services"/>
    <n v="15055"/>
    <s v="Industry Use"/>
    <n v="1192940921.3973999"/>
  </r>
  <r>
    <x v="8"/>
    <s v="221 -  Utilities"/>
    <x v="63"/>
    <s v="562 -  Waste Management and Remediation Services"/>
    <n v="15055"/>
    <s v="Industry Use"/>
    <n v="46535982.694130197"/>
  </r>
  <r>
    <x v="8"/>
    <s v="221 -  Utilities"/>
    <x v="64"/>
    <s v="611 -  Educational Services"/>
    <n v="15055"/>
    <s v="Industry Use"/>
    <n v="12747495.787266601"/>
  </r>
  <r>
    <x v="8"/>
    <s v="221 -  Utilities"/>
    <x v="65"/>
    <s v="711 -  Performing Arts, Spectator Sports, and Related Industries"/>
    <n v="15055"/>
    <s v="Industry Use"/>
    <n v="15615086.592786999"/>
  </r>
  <r>
    <x v="8"/>
    <s v="221 -  Utilities"/>
    <x v="66"/>
    <s v="712 -  Museums, Historical Sites, and Similar Institutions"/>
    <n v="15055"/>
    <s v="Industry Use"/>
    <n v="483.77344048286102"/>
  </r>
  <r>
    <x v="8"/>
    <s v="221 -  Utilities"/>
    <x v="67"/>
    <s v="713 -  Amusement, Gambling, and Recreation Industries"/>
    <n v="15055"/>
    <s v="Industry Use"/>
    <n v="2495224.9637568002"/>
  </r>
  <r>
    <x v="8"/>
    <s v="221 -  Utilities"/>
    <x v="68"/>
    <s v="721 -  Accommodation"/>
    <n v="15055"/>
    <s v="Industry Use"/>
    <n v="16068639.929406401"/>
  </r>
  <r>
    <x v="8"/>
    <s v="221 -  Utilities"/>
    <x v="69"/>
    <s v="722 -  Food Services and Drinking Places"/>
    <n v="15055"/>
    <s v="Industry Use"/>
    <n v="125223843.39044601"/>
  </r>
  <r>
    <x v="8"/>
    <s v="221 -  Utilities"/>
    <x v="70"/>
    <s v="811 -  Repair and Maintenance"/>
    <n v="15055"/>
    <s v="Industry Use"/>
    <n v="340924498.537516"/>
  </r>
  <r>
    <x v="8"/>
    <s v="221 -  Utilities"/>
    <x v="71"/>
    <s v="812 -  Personal and Laundry Services"/>
    <n v="15055"/>
    <s v="Industry Use"/>
    <n v="853842.69322495197"/>
  </r>
  <r>
    <x v="8"/>
    <s v="221 -  Utilities"/>
    <x v="72"/>
    <s v="813 -  Religious, Grantmaking, Civic, Professional, and Similar Organizations"/>
    <n v="15055"/>
    <s v="Industry Use"/>
    <n v="26822571.7137523"/>
  </r>
  <r>
    <x v="8"/>
    <s v="221 -  Utilities"/>
    <x v="73"/>
    <s v="9A -  Government Enterprises"/>
    <n v="15055"/>
    <s v="Industry Use"/>
    <n v="1932271544.6812301"/>
  </r>
  <r>
    <x v="8"/>
    <s v="221 -  Utilities"/>
    <x v="74"/>
    <s v="Vegetable and melon farming"/>
    <n v="15055"/>
    <s v="Industry Use"/>
    <n v="5519.7325748061703"/>
  </r>
  <r>
    <x v="8"/>
    <s v="221 -  Utilities"/>
    <x v="75"/>
    <s v="Fruit farming"/>
    <n v="15055"/>
    <s v="Industry Use"/>
    <n v="4235.2303015822399"/>
  </r>
  <r>
    <x v="8"/>
    <s v="221 -  Utilities"/>
    <x v="76"/>
    <s v="Employee Compensation"/>
    <n v="15053"/>
    <s v="Factor Receipts"/>
    <n v="14831849858.753401"/>
  </r>
  <r>
    <x v="8"/>
    <s v="221 -  Utilities"/>
    <x v="77"/>
    <s v="Proprietor Income"/>
    <n v="15053"/>
    <s v="Factor Receipts"/>
    <n v="3172634787.6038098"/>
  </r>
  <r>
    <x v="8"/>
    <s v="221 -  Utilities"/>
    <x v="78"/>
    <s v="Other Property Type Income"/>
    <n v="15053"/>
    <s v="Factor Receipts"/>
    <n v="35360047664.378304"/>
  </r>
  <r>
    <x v="8"/>
    <s v="221 -  Utilities"/>
    <x v="79"/>
    <s v="Tax on Production and Imports"/>
    <n v="15053"/>
    <s v="Factor Receipts"/>
    <n v="11040996312.749399"/>
  </r>
  <r>
    <x v="8"/>
    <s v="221 -  Utilities"/>
    <x v="80"/>
    <s v="Households LT15k"/>
    <n v="15055"/>
    <s v="Industry Use"/>
    <n v="455274.51650687499"/>
  </r>
  <r>
    <x v="8"/>
    <s v="221 -  Utilities"/>
    <x v="81"/>
    <s v="Households 15-30k"/>
    <n v="15055"/>
    <s v="Industry Use"/>
    <n v="599545.06055305398"/>
  </r>
  <r>
    <x v="8"/>
    <s v="221 -  Utilities"/>
    <x v="82"/>
    <s v="Households 30-40k"/>
    <n v="15055"/>
    <s v="Industry Use"/>
    <n v="533797.78407540498"/>
  </r>
  <r>
    <x v="8"/>
    <s v="221 -  Utilities"/>
    <x v="83"/>
    <s v="Households 40-50k"/>
    <n v="15055"/>
    <s v="Industry Use"/>
    <n v="412156.07513977803"/>
  </r>
  <r>
    <x v="8"/>
    <s v="221 -  Utilities"/>
    <x v="84"/>
    <s v="Households 50-70k"/>
    <n v="15055"/>
    <s v="Industry Use"/>
    <n v="919838.005645753"/>
  </r>
  <r>
    <x v="8"/>
    <s v="221 -  Utilities"/>
    <x v="85"/>
    <s v="Households 70-100k"/>
    <n v="15055"/>
    <s v="Industry Use"/>
    <n v="3141639.51655871"/>
  </r>
  <r>
    <x v="8"/>
    <s v="221 -  Utilities"/>
    <x v="86"/>
    <s v="Households 100-150k"/>
    <n v="15055"/>
    <s v="Industry Use"/>
    <n v="5555789.3699711096"/>
  </r>
  <r>
    <x v="8"/>
    <s v="221 -  Utilities"/>
    <x v="87"/>
    <s v="Households 150-200k"/>
    <n v="15055"/>
    <s v="Industry Use"/>
    <n v="6355364.9857877595"/>
  </r>
  <r>
    <x v="8"/>
    <s v="221 -  Utilities"/>
    <x v="88"/>
    <s v="Households GT200k"/>
    <n v="15055"/>
    <s v="Industry Use"/>
    <n v="16080752.3077124"/>
  </r>
  <r>
    <x v="8"/>
    <s v="221 -  Utilities"/>
    <x v="89"/>
    <s v="Federal Government NonDefense"/>
    <n v="15055"/>
    <s v="Industry Use"/>
    <n v="1753691.3941195901"/>
  </r>
  <r>
    <x v="8"/>
    <s v="221 -  Utilities"/>
    <x v="90"/>
    <s v="Federal Government Investment"/>
    <n v="15055"/>
    <s v="Industry Use"/>
    <n v="1253181.1539008401"/>
  </r>
  <r>
    <x v="8"/>
    <s v="221 -  Utilities"/>
    <x v="91"/>
    <s v="State/Local Govt Other"/>
    <n v="15055"/>
    <s v="Industry Use"/>
    <n v="162276535.29038399"/>
  </r>
  <r>
    <x v="8"/>
    <s v="221 -  Utilities"/>
    <x v="92"/>
    <s v="State/Local Govt Education"/>
    <n v="15055"/>
    <s v="Industry Use"/>
    <n v="3108603.2328177299"/>
  </r>
  <r>
    <x v="8"/>
    <s v="221 -  Utilities"/>
    <x v="93"/>
    <s v="State/Local Govt Investment"/>
    <n v="15055"/>
    <s v="Industry Use"/>
    <n v="6339003.5279581696"/>
  </r>
  <r>
    <x v="8"/>
    <s v="221 -  Utilities"/>
    <x v="94"/>
    <s v="Capital"/>
    <n v="15055"/>
    <s v="Industry Use"/>
    <n v="8381285.1760760201"/>
  </r>
  <r>
    <x v="8"/>
    <s v="221 -  Utilities"/>
    <x v="95"/>
    <s v="Inventory Additions/Deletions"/>
    <n v="15055"/>
    <s v="Industry Use"/>
    <n v="28177026.390949"/>
  </r>
  <r>
    <x v="8"/>
    <s v="221 -  Utilities"/>
    <x v="96"/>
    <s v="Foreign Trade"/>
    <n v="15051"/>
    <s v="Commodity Trade"/>
    <n v="2400469090.6024699"/>
  </r>
  <r>
    <x v="8"/>
    <s v="221 -  Utilities"/>
    <x v="97"/>
    <s v="Domestic Trade"/>
    <n v="15051"/>
    <s v="Commodity Trade"/>
    <n v="8454297223.0392199"/>
  </r>
  <r>
    <x v="9"/>
    <s v="23 -  Construction"/>
    <x v="0"/>
    <s v="111 -  Crop Production"/>
    <n v="15055"/>
    <s v="Industry Use"/>
    <n v="77333386.112156406"/>
  </r>
  <r>
    <x v="9"/>
    <s v="23 -  Construction"/>
    <x v="1"/>
    <s v="112 -  Animal Production and Aquaculture"/>
    <n v="15055"/>
    <s v="Industry Use"/>
    <n v="17730.174805270199"/>
  </r>
  <r>
    <x v="9"/>
    <s v="23 -  Construction"/>
    <x v="2"/>
    <s v="113 -  Forestry and Logging"/>
    <n v="15055"/>
    <s v="Industry Use"/>
    <n v="5849.4682790819097"/>
  </r>
  <r>
    <x v="9"/>
    <s v="23 -  Construction"/>
    <x v="4"/>
    <s v="211 -  Oil and Gas Extraction"/>
    <n v="15055"/>
    <s v="Industry Use"/>
    <n v="95129385.940337002"/>
  </r>
  <r>
    <x v="9"/>
    <s v="23 -  Construction"/>
    <x v="5"/>
    <s v="212 -  Mining (except Oil and Gas)"/>
    <n v="15055"/>
    <s v="Industry Use"/>
    <n v="641682980.54788804"/>
  </r>
  <r>
    <x v="9"/>
    <s v="23 -  Construction"/>
    <x v="6"/>
    <s v="213 -  Support Activities for Mining"/>
    <n v="15055"/>
    <s v="Industry Use"/>
    <n v="1333632.0184267"/>
  </r>
  <r>
    <x v="9"/>
    <s v="23 -  Construction"/>
    <x v="7"/>
    <s v="221 -  Utilities"/>
    <n v="15055"/>
    <s v="Industry Use"/>
    <n v="557678544.36508703"/>
  </r>
  <r>
    <x v="9"/>
    <s v="23 -  Construction"/>
    <x v="8"/>
    <s v="23 -  Construction"/>
    <n v="15055"/>
    <s v="Industry Use"/>
    <n v="37463381.357452802"/>
  </r>
  <r>
    <x v="9"/>
    <s v="23 -  Construction"/>
    <x v="9"/>
    <s v="311 -  Food Manufacturing"/>
    <n v="15055"/>
    <s v="Industry Use"/>
    <n v="697161.86304805696"/>
  </r>
  <r>
    <x v="9"/>
    <s v="23 -  Construction"/>
    <x v="10"/>
    <s v="312 -  Beverage and Tobacco Product Manufacturing"/>
    <n v="15055"/>
    <s v="Industry Use"/>
    <n v="5567.1486238381804"/>
  </r>
  <r>
    <x v="9"/>
    <s v="23 -  Construction"/>
    <x v="11"/>
    <s v="313 -  Textile Mills"/>
    <n v="15055"/>
    <s v="Industry Use"/>
    <n v="3237764.1242828001"/>
  </r>
  <r>
    <x v="9"/>
    <s v="23 -  Construction"/>
    <x v="12"/>
    <s v="314 -  Textile Product Mills"/>
    <n v="15055"/>
    <s v="Industry Use"/>
    <n v="38395545.029775798"/>
  </r>
  <r>
    <x v="9"/>
    <s v="23 -  Construction"/>
    <x v="13"/>
    <s v="315 -  Apparel Manufacturing"/>
    <n v="15055"/>
    <s v="Industry Use"/>
    <n v="503349.09912765201"/>
  </r>
  <r>
    <x v="9"/>
    <s v="23 -  Construction"/>
    <x v="14"/>
    <s v="316 -  Leather and Allied Product Manufacturing"/>
    <n v="15055"/>
    <s v="Industry Use"/>
    <n v="2385981.2073374102"/>
  </r>
  <r>
    <x v="9"/>
    <s v="23 -  Construction"/>
    <x v="15"/>
    <s v="321 -  Wood Product Manufacturing"/>
    <n v="15055"/>
    <s v="Industry Use"/>
    <n v="3547926658.0827198"/>
  </r>
  <r>
    <x v="9"/>
    <s v="23 -  Construction"/>
    <x v="16"/>
    <s v="322 -  Paper Manufacturing"/>
    <n v="15055"/>
    <s v="Industry Use"/>
    <n v="172227272.33469501"/>
  </r>
  <r>
    <x v="9"/>
    <s v="23 -  Construction"/>
    <x v="17"/>
    <s v="323 -  Printing and Related Support Activities"/>
    <n v="15055"/>
    <s v="Industry Use"/>
    <n v="22590689.092864498"/>
  </r>
  <r>
    <x v="9"/>
    <s v="23 -  Construction"/>
    <x v="18"/>
    <s v="324 -  Petroleum and Coal Products Manufacturing"/>
    <n v="15055"/>
    <s v="Industry Use"/>
    <n v="6734616854.26513"/>
  </r>
  <r>
    <x v="9"/>
    <s v="23 -  Construction"/>
    <x v="19"/>
    <s v="325 -  Chemical Manufacturing"/>
    <n v="15055"/>
    <s v="Industry Use"/>
    <n v="577001913.49212003"/>
  </r>
  <r>
    <x v="9"/>
    <s v="23 -  Construction"/>
    <x v="20"/>
    <s v="326 -  Plastics and Rubber Products Manufacturing"/>
    <n v="15055"/>
    <s v="Industry Use"/>
    <n v="1625330108.2309401"/>
  </r>
  <r>
    <x v="9"/>
    <s v="23 -  Construction"/>
    <x v="21"/>
    <s v="327 -  Nonmetallic Mineral Product Manufacturing"/>
    <n v="15055"/>
    <s v="Industry Use"/>
    <n v="7117581947.6241198"/>
  </r>
  <r>
    <x v="9"/>
    <s v="23 -  Construction"/>
    <x v="22"/>
    <s v="331 -  Primary Metal Manufacturing"/>
    <n v="15055"/>
    <s v="Industry Use"/>
    <n v="150099154.589526"/>
  </r>
  <r>
    <x v="9"/>
    <s v="23 -  Construction"/>
    <x v="23"/>
    <s v="332 -  Fabricated Metal Product Manufacturing"/>
    <n v="15055"/>
    <s v="Industry Use"/>
    <n v="6401191834.0130301"/>
  </r>
  <r>
    <x v="9"/>
    <s v="23 -  Construction"/>
    <x v="24"/>
    <s v="333 -  Machinery Manufacturing"/>
    <n v="15055"/>
    <s v="Industry Use"/>
    <n v="573804391.58578205"/>
  </r>
  <r>
    <x v="9"/>
    <s v="23 -  Construction"/>
    <x v="25"/>
    <s v="334 -  Computer and Electronic Product Manufacturing"/>
    <n v="15055"/>
    <s v="Industry Use"/>
    <n v="167167423.12144801"/>
  </r>
  <r>
    <x v="9"/>
    <s v="23 -  Construction"/>
    <x v="26"/>
    <s v="335 -  Electrical Equipment, Appliance, and Component Manufacturing"/>
    <n v="15055"/>
    <s v="Industry Use"/>
    <n v="364488145.694987"/>
  </r>
  <r>
    <x v="9"/>
    <s v="23 -  Construction"/>
    <x v="27"/>
    <s v="336 -  Transportation Equipment Manufacturing"/>
    <n v="15055"/>
    <s v="Industry Use"/>
    <n v="89939616.088635802"/>
  </r>
  <r>
    <x v="9"/>
    <s v="23 -  Construction"/>
    <x v="28"/>
    <s v="337 -  Furniture and Related Product Manufacturing"/>
    <n v="15055"/>
    <s v="Industry Use"/>
    <n v="537749934.98716998"/>
  </r>
  <r>
    <x v="9"/>
    <s v="23 -  Construction"/>
    <x v="29"/>
    <s v="339 -  Miscellaneous Manufacturing"/>
    <n v="15055"/>
    <s v="Industry Use"/>
    <n v="38972442.768252403"/>
  </r>
  <r>
    <x v="9"/>
    <s v="23 -  Construction"/>
    <x v="30"/>
    <s v="42 -  Wholesale Trade"/>
    <n v="15055"/>
    <s v="Industry Use"/>
    <n v="18100443847.573601"/>
  </r>
  <r>
    <x v="9"/>
    <s v="23 -  Construction"/>
    <x v="31"/>
    <s v="441 -  Motor Vehicle and Parts Dealers"/>
    <n v="15055"/>
    <s v="Industry Use"/>
    <n v="243221233.915382"/>
  </r>
  <r>
    <x v="9"/>
    <s v="23 -  Construction"/>
    <x v="32"/>
    <s v="449 -  Furniture, Home Furnishings, Electronics, and Appliance Retailers"/>
    <n v="15055"/>
    <s v="Industry Use"/>
    <n v="189367914.32384101"/>
  </r>
  <r>
    <x v="9"/>
    <s v="23 -  Construction"/>
    <x v="33"/>
    <s v="444 -  Building Material and Garden Equipment and Supplies Dealers"/>
    <n v="15055"/>
    <s v="Industry Use"/>
    <n v="11252579626.287901"/>
  </r>
  <r>
    <x v="9"/>
    <s v="23 -  Construction"/>
    <x v="34"/>
    <s v="445 -  Food and Beverage Stores"/>
    <n v="15055"/>
    <s v="Industry Use"/>
    <n v="29947317.069943599"/>
  </r>
  <r>
    <x v="9"/>
    <s v="23 -  Construction"/>
    <x v="35"/>
    <s v="446 -  Health and Personal Care Stores"/>
    <n v="15055"/>
    <s v="Industry Use"/>
    <n v="7544796.3460021801"/>
  </r>
  <r>
    <x v="9"/>
    <s v="23 -  Construction"/>
    <x v="36"/>
    <s v="457 -  Gasoline Stations and Fuel Dealers"/>
    <n v="15055"/>
    <s v="Industry Use"/>
    <n v="6684154.8083610497"/>
  </r>
  <r>
    <x v="9"/>
    <s v="23 -  Construction"/>
    <x v="37"/>
    <s v="458 -  Clothing, Clothing Accessories, Shoe, and Jewelry Retailers"/>
    <n v="15055"/>
    <s v="Industry Use"/>
    <n v="1234594.42611645"/>
  </r>
  <r>
    <x v="9"/>
    <s v="23 -  Construction"/>
    <x v="38"/>
    <s v="459 -  Sporting Goods, Hobby, Musical Instrument, Book, and Miscellaneous Retailers"/>
    <n v="15055"/>
    <s v="Industry Use"/>
    <n v="266650808.04328799"/>
  </r>
  <r>
    <x v="9"/>
    <s v="23 -  Construction"/>
    <x v="39"/>
    <s v="455 -  General Merchandise Retailers"/>
    <n v="15055"/>
    <s v="Industry Use"/>
    <n v="199781560.83660099"/>
  </r>
  <r>
    <x v="9"/>
    <s v="23 -  Construction"/>
    <x v="40"/>
    <s v="481 -  Air Transportation"/>
    <n v="15055"/>
    <s v="Industry Use"/>
    <n v="84406501.9804869"/>
  </r>
  <r>
    <x v="9"/>
    <s v="23 -  Construction"/>
    <x v="41"/>
    <s v="482 -  Rail Transportation"/>
    <n v="15055"/>
    <s v="Industry Use"/>
    <n v="174645144.60289401"/>
  </r>
  <r>
    <x v="9"/>
    <s v="23 -  Construction"/>
    <x v="42"/>
    <s v="483 -  Water Transportation"/>
    <n v="15055"/>
    <s v="Industry Use"/>
    <n v="69493924.501591206"/>
  </r>
  <r>
    <x v="9"/>
    <s v="23 -  Construction"/>
    <x v="43"/>
    <s v="484 -  Truck Transportation"/>
    <n v="15055"/>
    <s v="Industry Use"/>
    <n v="4006695374.0227699"/>
  </r>
  <r>
    <x v="9"/>
    <s v="23 -  Construction"/>
    <x v="98"/>
    <s v="485 -  Transit and Ground Passenger Transportation"/>
    <n v="15055"/>
    <s v="Industry Use"/>
    <n v="86997734.695592001"/>
  </r>
  <r>
    <x v="9"/>
    <s v="23 -  Construction"/>
    <x v="44"/>
    <s v="486 -  Pipeline Transportation"/>
    <n v="15055"/>
    <s v="Industry Use"/>
    <n v="20341693.1831473"/>
  </r>
  <r>
    <x v="9"/>
    <s v="23 -  Construction"/>
    <x v="45"/>
    <s v="487-488 -  Scenic and Sightseeing Transportation and Support Activities for Transportation"/>
    <n v="15055"/>
    <s v="Industry Use"/>
    <n v="3763626.9473232101"/>
  </r>
  <r>
    <x v="9"/>
    <s v="23 -  Construction"/>
    <x v="46"/>
    <s v="492 -  Couriers and Messengers"/>
    <n v="15055"/>
    <s v="Industry Use"/>
    <n v="217584.59946532999"/>
  </r>
  <r>
    <x v="9"/>
    <s v="23 -  Construction"/>
    <x v="48"/>
    <s v="513 -  Publishing Industries"/>
    <n v="15055"/>
    <s v="Industry Use"/>
    <n v="370047578.98005497"/>
  </r>
  <r>
    <x v="9"/>
    <s v="23 -  Construction"/>
    <x v="49"/>
    <s v="512 -  Motion Picture and Sound Recording Industries"/>
    <n v="15055"/>
    <s v="Industry Use"/>
    <n v="1046599.44914424"/>
  </r>
  <r>
    <x v="9"/>
    <s v="23 -  Construction"/>
    <x v="50"/>
    <s v="516 -  Broadcasting and Content Providers"/>
    <n v="15055"/>
    <s v="Industry Use"/>
    <n v="305120268.560036"/>
  </r>
  <r>
    <x v="9"/>
    <s v="23 -  Construction"/>
    <x v="51"/>
    <s v="517 -  Telecommunications"/>
    <n v="15055"/>
    <s v="Industry Use"/>
    <n v="636988113.68002796"/>
  </r>
  <r>
    <x v="9"/>
    <s v="23 -  Construction"/>
    <x v="52"/>
    <s v="518 -  Computing Infrastructure Providers, Data Processing, Web Hosting, and Related Services"/>
    <n v="15055"/>
    <s v="Industry Use"/>
    <n v="463697766.68203098"/>
  </r>
  <r>
    <x v="9"/>
    <s v="23 -  Construction"/>
    <x v="53"/>
    <s v="519 -  Web Search Portals, Libraries, Archives, and Other Information Services"/>
    <n v="15055"/>
    <s v="Industry Use"/>
    <n v="1002717279.77167"/>
  </r>
  <r>
    <x v="9"/>
    <s v="23 -  Construction"/>
    <x v="54"/>
    <s v="522 -  Credit Intermediation and Related Activities"/>
    <n v="15055"/>
    <s v="Industry Use"/>
    <n v="679738301.33687198"/>
  </r>
  <r>
    <x v="9"/>
    <s v="23 -  Construction"/>
    <x v="55"/>
    <s v="523 -  Securities, Commodity Contracts, and Other Financial Investments and Related Activities"/>
    <n v="15055"/>
    <s v="Industry Use"/>
    <n v="237108149.030157"/>
  </r>
  <r>
    <x v="9"/>
    <s v="23 -  Construction"/>
    <x v="56"/>
    <s v="521 -  Monetary Authorities-Central Bank"/>
    <n v="15055"/>
    <s v="Industry Use"/>
    <n v="737808848.73629296"/>
  </r>
  <r>
    <x v="9"/>
    <s v="23 -  Construction"/>
    <x v="57"/>
    <s v="524 -  Insurance Carriers and Related Activities"/>
    <n v="15055"/>
    <s v="Industry Use"/>
    <n v="52852291.142583698"/>
  </r>
  <r>
    <x v="9"/>
    <s v="23 -  Construction"/>
    <x v="58"/>
    <s v="531 -  Real Estate"/>
    <n v="15055"/>
    <s v="Industry Use"/>
    <n v="2119470770.0536301"/>
  </r>
  <r>
    <x v="9"/>
    <s v="23 -  Construction"/>
    <x v="59"/>
    <s v="532 -  Rental and Leasing Services"/>
    <n v="15055"/>
    <s v="Industry Use"/>
    <n v="2732021994.5427999"/>
  </r>
  <r>
    <x v="9"/>
    <s v="23 -  Construction"/>
    <x v="60"/>
    <s v="533 -  Lessors of Nonfinancial Intangible Assets (except Copyrighted Works)"/>
    <n v="15055"/>
    <s v="Industry Use"/>
    <n v="240758839.11907101"/>
  </r>
  <r>
    <x v="9"/>
    <s v="23 -  Construction"/>
    <x v="61"/>
    <s v="541 -  Professional, Scientific, and Technical Services"/>
    <n v="15055"/>
    <s v="Industry Use"/>
    <n v="6234768418.7505503"/>
  </r>
  <r>
    <x v="9"/>
    <s v="23 -  Construction"/>
    <x v="99"/>
    <s v="551 -  Management of Companies and Enterprises"/>
    <n v="15055"/>
    <s v="Industry Use"/>
    <n v="1813878792.6449001"/>
  </r>
  <r>
    <x v="9"/>
    <s v="23 -  Construction"/>
    <x v="62"/>
    <s v="561 -  Administrative and Support Services"/>
    <n v="15055"/>
    <s v="Industry Use"/>
    <n v="1696387803.07792"/>
  </r>
  <r>
    <x v="9"/>
    <s v="23 -  Construction"/>
    <x v="63"/>
    <s v="562 -  Waste Management and Remediation Services"/>
    <n v="15055"/>
    <s v="Industry Use"/>
    <n v="254212701.99993399"/>
  </r>
  <r>
    <x v="9"/>
    <s v="23 -  Construction"/>
    <x v="64"/>
    <s v="611 -  Educational Services"/>
    <n v="15055"/>
    <s v="Industry Use"/>
    <n v="505924.61375018302"/>
  </r>
  <r>
    <x v="9"/>
    <s v="23 -  Construction"/>
    <x v="65"/>
    <s v="711 -  Performing Arts, Spectator Sports, and Related Industries"/>
    <n v="15055"/>
    <s v="Industry Use"/>
    <n v="30447831.354463801"/>
  </r>
  <r>
    <x v="9"/>
    <s v="23 -  Construction"/>
    <x v="66"/>
    <s v="712 -  Museums, Historical Sites, and Similar Institutions"/>
    <n v="15055"/>
    <s v="Industry Use"/>
    <n v="943.30902631016704"/>
  </r>
  <r>
    <x v="9"/>
    <s v="23 -  Construction"/>
    <x v="67"/>
    <s v="713 -  Amusement, Gambling, and Recreation Industries"/>
    <n v="15055"/>
    <s v="Industry Use"/>
    <n v="7915998.97005466"/>
  </r>
  <r>
    <x v="9"/>
    <s v="23 -  Construction"/>
    <x v="68"/>
    <s v="721 -  Accommodation"/>
    <n v="15055"/>
    <s v="Industry Use"/>
    <n v="11835771.260647301"/>
  </r>
  <r>
    <x v="9"/>
    <s v="23 -  Construction"/>
    <x v="69"/>
    <s v="722 -  Food Services and Drinking Places"/>
    <n v="15055"/>
    <s v="Industry Use"/>
    <n v="76098715.389017701"/>
  </r>
  <r>
    <x v="9"/>
    <s v="23 -  Construction"/>
    <x v="70"/>
    <s v="811 -  Repair and Maintenance"/>
    <n v="15055"/>
    <s v="Industry Use"/>
    <n v="861342079.70424998"/>
  </r>
  <r>
    <x v="9"/>
    <s v="23 -  Construction"/>
    <x v="71"/>
    <s v="812 -  Personal and Laundry Services"/>
    <n v="15055"/>
    <s v="Industry Use"/>
    <n v="8141.8810058791896"/>
  </r>
  <r>
    <x v="9"/>
    <s v="23 -  Construction"/>
    <x v="72"/>
    <s v="813 -  Religious, Grantmaking, Civic, Professional, and Similar Organizations"/>
    <n v="15055"/>
    <s v="Industry Use"/>
    <n v="103316594.675326"/>
  </r>
  <r>
    <x v="9"/>
    <s v="23 -  Construction"/>
    <x v="73"/>
    <s v="9A -  Government Enterprises"/>
    <n v="15055"/>
    <s v="Industry Use"/>
    <n v="263663514.65206999"/>
  </r>
  <r>
    <x v="9"/>
    <s v="23 -  Construction"/>
    <x v="74"/>
    <s v="Vegetable and melon farming"/>
    <n v="15055"/>
    <s v="Industry Use"/>
    <n v="17511.125454338599"/>
  </r>
  <r>
    <x v="9"/>
    <s v="23 -  Construction"/>
    <x v="75"/>
    <s v="Fruit farming"/>
    <n v="15055"/>
    <s v="Industry Use"/>
    <n v="13436.094617614201"/>
  </r>
  <r>
    <x v="9"/>
    <s v="23 -  Construction"/>
    <x v="76"/>
    <s v="Employee Compensation"/>
    <n v="15053"/>
    <s v="Factor Receipts"/>
    <n v="104784544751.36501"/>
  </r>
  <r>
    <x v="9"/>
    <s v="23 -  Construction"/>
    <x v="77"/>
    <s v="Proprietor Income"/>
    <n v="15053"/>
    <s v="Factor Receipts"/>
    <n v="22005385036.732399"/>
  </r>
  <r>
    <x v="9"/>
    <s v="23 -  Construction"/>
    <x v="78"/>
    <s v="Other Property Type Income"/>
    <n v="15053"/>
    <s v="Factor Receipts"/>
    <n v="39603697000.742996"/>
  </r>
  <r>
    <x v="9"/>
    <s v="23 -  Construction"/>
    <x v="79"/>
    <s v="Tax on Production and Imports"/>
    <n v="15053"/>
    <s v="Factor Receipts"/>
    <n v="3402908473.1658301"/>
  </r>
  <r>
    <x v="9"/>
    <s v="23 -  Construction"/>
    <x v="80"/>
    <s v="Households LT15k"/>
    <n v="15055"/>
    <s v="Industry Use"/>
    <n v="939287.65283537901"/>
  </r>
  <r>
    <x v="9"/>
    <s v="23 -  Construction"/>
    <x v="81"/>
    <s v="Households 15-30k"/>
    <n v="15055"/>
    <s v="Industry Use"/>
    <n v="1236935.63394826"/>
  </r>
  <r>
    <x v="9"/>
    <s v="23 -  Construction"/>
    <x v="82"/>
    <s v="Households 30-40k"/>
    <n v="15055"/>
    <s v="Industry Use"/>
    <n v="1101290.86850689"/>
  </r>
  <r>
    <x v="9"/>
    <s v="23 -  Construction"/>
    <x v="83"/>
    <s v="Households 40-50k"/>
    <n v="15055"/>
    <s v="Industry Use"/>
    <n v="850328.97380286001"/>
  </r>
  <r>
    <x v="9"/>
    <s v="23 -  Construction"/>
    <x v="84"/>
    <s v="Households 50-70k"/>
    <n v="15055"/>
    <s v="Industry Use"/>
    <n v="1897739.60541612"/>
  </r>
  <r>
    <x v="9"/>
    <s v="23 -  Construction"/>
    <x v="85"/>
    <s v="Households 70-100k"/>
    <n v="15055"/>
    <s v="Industry Use"/>
    <n v="6481590.9974586703"/>
  </r>
  <r>
    <x v="9"/>
    <s v="23 -  Construction"/>
    <x v="86"/>
    <s v="Households 100-150k"/>
    <n v="15055"/>
    <s v="Industry Use"/>
    <n v="11462280.816872999"/>
  </r>
  <r>
    <x v="9"/>
    <s v="23 -  Construction"/>
    <x v="87"/>
    <s v="Households 150-200k"/>
    <n v="15055"/>
    <s v="Industry Use"/>
    <n v="13111904.233547401"/>
  </r>
  <r>
    <x v="9"/>
    <s v="23 -  Construction"/>
    <x v="88"/>
    <s v="Households GT200k"/>
    <n v="15055"/>
    <s v="Industry Use"/>
    <n v="33176581.476222798"/>
  </r>
  <r>
    <x v="9"/>
    <s v="23 -  Construction"/>
    <x v="89"/>
    <s v="Federal Government NonDefense"/>
    <n v="15055"/>
    <s v="Industry Use"/>
    <n v="2570260.51419097"/>
  </r>
  <r>
    <x v="9"/>
    <s v="23 -  Construction"/>
    <x v="90"/>
    <s v="Federal Government Investment"/>
    <n v="15055"/>
    <s v="Industry Use"/>
    <n v="2585467.7605424002"/>
  </r>
  <r>
    <x v="9"/>
    <s v="23 -  Construction"/>
    <x v="91"/>
    <s v="State/Local Govt Other"/>
    <n v="15055"/>
    <s v="Industry Use"/>
    <n v="283120961.62124503"/>
  </r>
  <r>
    <x v="9"/>
    <s v="23 -  Construction"/>
    <x v="92"/>
    <s v="State/Local Govt Education"/>
    <n v="15055"/>
    <s v="Industry Use"/>
    <n v="125117.913521069"/>
  </r>
  <r>
    <x v="9"/>
    <s v="23 -  Construction"/>
    <x v="93"/>
    <s v="State/Local Govt Investment"/>
    <n v="15055"/>
    <s v="Industry Use"/>
    <n v="13078148.5218514"/>
  </r>
  <r>
    <x v="9"/>
    <s v="23 -  Construction"/>
    <x v="94"/>
    <s v="Capital"/>
    <n v="15055"/>
    <s v="Industry Use"/>
    <n v="17291628.227255501"/>
  </r>
  <r>
    <x v="9"/>
    <s v="23 -  Construction"/>
    <x v="95"/>
    <s v="Inventory Additions/Deletions"/>
    <n v="15055"/>
    <s v="Industry Use"/>
    <n v="35688469.380092502"/>
  </r>
  <r>
    <x v="9"/>
    <s v="23 -  Construction"/>
    <x v="96"/>
    <s v="Foreign Trade"/>
    <n v="15051"/>
    <s v="Commodity Trade"/>
    <n v="11479097692.7218"/>
  </r>
  <r>
    <x v="9"/>
    <s v="23 -  Construction"/>
    <x v="97"/>
    <s v="Domestic Trade"/>
    <n v="15051"/>
    <s v="Commodity Trade"/>
    <n v="27220450566.425701"/>
  </r>
  <r>
    <x v="10"/>
    <s v="311 -  Food Manufacturing"/>
    <x v="0"/>
    <s v="111 -  Crop Production"/>
    <n v="15055"/>
    <s v="Industry Use"/>
    <n v="3161354828.1445599"/>
  </r>
  <r>
    <x v="10"/>
    <s v="311 -  Food Manufacturing"/>
    <x v="1"/>
    <s v="112 -  Animal Production and Aquaculture"/>
    <n v="15055"/>
    <s v="Industry Use"/>
    <n v="9551858964.3569908"/>
  </r>
  <r>
    <x v="10"/>
    <s v="311 -  Food Manufacturing"/>
    <x v="2"/>
    <s v="113 -  Forestry and Logging"/>
    <n v="15055"/>
    <s v="Industry Use"/>
    <n v="78494311.939821899"/>
  </r>
  <r>
    <x v="10"/>
    <s v="311 -  Food Manufacturing"/>
    <x v="100"/>
    <s v="114 -  Fishing, Hunting and Trapping"/>
    <n v="15055"/>
    <s v="Industry Use"/>
    <n v="44900790.455039799"/>
  </r>
  <r>
    <x v="10"/>
    <s v="311 -  Food Manufacturing"/>
    <x v="4"/>
    <s v="211 -  Oil and Gas Extraction"/>
    <n v="15055"/>
    <s v="Industry Use"/>
    <n v="3677437.1857458199"/>
  </r>
  <r>
    <x v="10"/>
    <s v="311 -  Food Manufacturing"/>
    <x v="5"/>
    <s v="212 -  Mining (except Oil and Gas)"/>
    <n v="15055"/>
    <s v="Industry Use"/>
    <n v="46566717.673891298"/>
  </r>
  <r>
    <x v="10"/>
    <s v="311 -  Food Manufacturing"/>
    <x v="6"/>
    <s v="213 -  Support Activities for Mining"/>
    <n v="15055"/>
    <s v="Industry Use"/>
    <n v="140842.31815362399"/>
  </r>
  <r>
    <x v="10"/>
    <s v="311 -  Food Manufacturing"/>
    <x v="7"/>
    <s v="221 -  Utilities"/>
    <n v="15055"/>
    <s v="Industry Use"/>
    <n v="396519547.547867"/>
  </r>
  <r>
    <x v="10"/>
    <s v="311 -  Food Manufacturing"/>
    <x v="8"/>
    <s v="23 -  Construction"/>
    <n v="15055"/>
    <s v="Industry Use"/>
    <n v="190702591.93815801"/>
  </r>
  <r>
    <x v="10"/>
    <s v="311 -  Food Manufacturing"/>
    <x v="9"/>
    <s v="311 -  Food Manufacturing"/>
    <n v="15055"/>
    <s v="Industry Use"/>
    <n v="11766210569.813999"/>
  </r>
  <r>
    <x v="10"/>
    <s v="311 -  Food Manufacturing"/>
    <x v="10"/>
    <s v="312 -  Beverage and Tobacco Product Manufacturing"/>
    <n v="15055"/>
    <s v="Industry Use"/>
    <n v="173912575.30245"/>
  </r>
  <r>
    <x v="10"/>
    <s v="311 -  Food Manufacturing"/>
    <x v="11"/>
    <s v="313 -  Textile Mills"/>
    <n v="15055"/>
    <s v="Industry Use"/>
    <n v="169741.381916349"/>
  </r>
  <r>
    <x v="10"/>
    <s v="311 -  Food Manufacturing"/>
    <x v="12"/>
    <s v="314 -  Textile Product Mills"/>
    <n v="15055"/>
    <s v="Industry Use"/>
    <n v="6341085.7881608699"/>
  </r>
  <r>
    <x v="10"/>
    <s v="311 -  Food Manufacturing"/>
    <x v="13"/>
    <s v="315 -  Apparel Manufacturing"/>
    <n v="15055"/>
    <s v="Industry Use"/>
    <n v="119692.19115167001"/>
  </r>
  <r>
    <x v="10"/>
    <s v="311 -  Food Manufacturing"/>
    <x v="14"/>
    <s v="316 -  Leather and Allied Product Manufacturing"/>
    <n v="15055"/>
    <s v="Industry Use"/>
    <n v="1891302.0807749799"/>
  </r>
  <r>
    <x v="10"/>
    <s v="311 -  Food Manufacturing"/>
    <x v="15"/>
    <s v="321 -  Wood Product Manufacturing"/>
    <n v="15055"/>
    <s v="Industry Use"/>
    <n v="3793730.1784425201"/>
  </r>
  <r>
    <x v="10"/>
    <s v="311 -  Food Manufacturing"/>
    <x v="16"/>
    <s v="322 -  Paper Manufacturing"/>
    <n v="15055"/>
    <s v="Industry Use"/>
    <n v="1048780806.06086"/>
  </r>
  <r>
    <x v="10"/>
    <s v="311 -  Food Manufacturing"/>
    <x v="17"/>
    <s v="323 -  Printing and Related Support Activities"/>
    <n v="15055"/>
    <s v="Industry Use"/>
    <n v="17717959.535193302"/>
  </r>
  <r>
    <x v="10"/>
    <s v="311 -  Food Manufacturing"/>
    <x v="18"/>
    <s v="324 -  Petroleum and Coal Products Manufacturing"/>
    <n v="15055"/>
    <s v="Industry Use"/>
    <n v="269932815.29080302"/>
  </r>
  <r>
    <x v="10"/>
    <s v="311 -  Food Manufacturing"/>
    <x v="19"/>
    <s v="325 -  Chemical Manufacturing"/>
    <n v="15055"/>
    <s v="Industry Use"/>
    <n v="266258731.662599"/>
  </r>
  <r>
    <x v="10"/>
    <s v="311 -  Food Manufacturing"/>
    <x v="20"/>
    <s v="326 -  Plastics and Rubber Products Manufacturing"/>
    <n v="15055"/>
    <s v="Industry Use"/>
    <n v="948817536.90397596"/>
  </r>
  <r>
    <x v="10"/>
    <s v="311 -  Food Manufacturing"/>
    <x v="21"/>
    <s v="327 -  Nonmetallic Mineral Product Manufacturing"/>
    <n v="15055"/>
    <s v="Industry Use"/>
    <n v="85796108.294697195"/>
  </r>
  <r>
    <x v="10"/>
    <s v="311 -  Food Manufacturing"/>
    <x v="22"/>
    <s v="331 -  Primary Metal Manufacturing"/>
    <n v="15055"/>
    <s v="Industry Use"/>
    <n v="11682917.8721395"/>
  </r>
  <r>
    <x v="10"/>
    <s v="311 -  Food Manufacturing"/>
    <x v="23"/>
    <s v="332 -  Fabricated Metal Product Manufacturing"/>
    <n v="15055"/>
    <s v="Industry Use"/>
    <n v="699383978.65883994"/>
  </r>
  <r>
    <x v="10"/>
    <s v="311 -  Food Manufacturing"/>
    <x v="24"/>
    <s v="333 -  Machinery Manufacturing"/>
    <n v="15055"/>
    <s v="Industry Use"/>
    <n v="25946048.483708899"/>
  </r>
  <r>
    <x v="10"/>
    <s v="311 -  Food Manufacturing"/>
    <x v="25"/>
    <s v="334 -  Computer and Electronic Product Manufacturing"/>
    <n v="15055"/>
    <s v="Industry Use"/>
    <n v="10686019.6985739"/>
  </r>
  <r>
    <x v="10"/>
    <s v="311 -  Food Manufacturing"/>
    <x v="26"/>
    <s v="335 -  Electrical Equipment, Appliance, and Component Manufacturing"/>
    <n v="15055"/>
    <s v="Industry Use"/>
    <n v="8262160.0195565"/>
  </r>
  <r>
    <x v="10"/>
    <s v="311 -  Food Manufacturing"/>
    <x v="27"/>
    <s v="336 -  Transportation Equipment Manufacturing"/>
    <n v="15055"/>
    <s v="Industry Use"/>
    <n v="98378830.693013594"/>
  </r>
  <r>
    <x v="10"/>
    <s v="311 -  Food Manufacturing"/>
    <x v="28"/>
    <s v="337 -  Furniture and Related Product Manufacturing"/>
    <n v="15055"/>
    <s v="Industry Use"/>
    <n v="456107.61417257698"/>
  </r>
  <r>
    <x v="10"/>
    <s v="311 -  Food Manufacturing"/>
    <x v="29"/>
    <s v="339 -  Miscellaneous Manufacturing"/>
    <n v="15055"/>
    <s v="Industry Use"/>
    <n v="4964473.2336641597"/>
  </r>
  <r>
    <x v="10"/>
    <s v="311 -  Food Manufacturing"/>
    <x v="30"/>
    <s v="42 -  Wholesale Trade"/>
    <n v="15055"/>
    <s v="Industry Use"/>
    <n v="11483745809.5811"/>
  </r>
  <r>
    <x v="10"/>
    <s v="311 -  Food Manufacturing"/>
    <x v="31"/>
    <s v="441 -  Motor Vehicle and Parts Dealers"/>
    <n v="15055"/>
    <s v="Industry Use"/>
    <n v="72772921.670578793"/>
  </r>
  <r>
    <x v="10"/>
    <s v="311 -  Food Manufacturing"/>
    <x v="32"/>
    <s v="449 -  Furniture, Home Furnishings, Electronics, and Appliance Retailers"/>
    <n v="15055"/>
    <s v="Industry Use"/>
    <n v="3449618.9094023202"/>
  </r>
  <r>
    <x v="10"/>
    <s v="311 -  Food Manufacturing"/>
    <x v="33"/>
    <s v="444 -  Building Material and Garden Equipment and Supplies Dealers"/>
    <n v="15055"/>
    <s v="Industry Use"/>
    <n v="57381129.782053404"/>
  </r>
  <r>
    <x v="10"/>
    <s v="311 -  Food Manufacturing"/>
    <x v="34"/>
    <s v="445 -  Food and Beverage Stores"/>
    <n v="15055"/>
    <s v="Industry Use"/>
    <n v="825399.64620471804"/>
  </r>
  <r>
    <x v="10"/>
    <s v="311 -  Food Manufacturing"/>
    <x v="35"/>
    <s v="446 -  Health and Personal Care Stores"/>
    <n v="15055"/>
    <s v="Industry Use"/>
    <n v="124826.217050566"/>
  </r>
  <r>
    <x v="10"/>
    <s v="311 -  Food Manufacturing"/>
    <x v="36"/>
    <s v="457 -  Gasoline Stations and Fuel Dealers"/>
    <n v="15055"/>
    <s v="Industry Use"/>
    <n v="356213.431297948"/>
  </r>
  <r>
    <x v="10"/>
    <s v="311 -  Food Manufacturing"/>
    <x v="37"/>
    <s v="458 -  Clothing, Clothing Accessories, Shoe, and Jewelry Retailers"/>
    <n v="15055"/>
    <s v="Industry Use"/>
    <n v="105460.991355702"/>
  </r>
  <r>
    <x v="10"/>
    <s v="311 -  Food Manufacturing"/>
    <x v="38"/>
    <s v="459 -  Sporting Goods, Hobby, Musical Instrument, Book, and Miscellaneous Retailers"/>
    <n v="15055"/>
    <s v="Industry Use"/>
    <n v="4437074.3260637103"/>
  </r>
  <r>
    <x v="10"/>
    <s v="311 -  Food Manufacturing"/>
    <x v="39"/>
    <s v="455 -  General Merchandise Retailers"/>
    <n v="15055"/>
    <s v="Industry Use"/>
    <n v="9719550.1491545606"/>
  </r>
  <r>
    <x v="10"/>
    <s v="311 -  Food Manufacturing"/>
    <x v="40"/>
    <s v="481 -  Air Transportation"/>
    <n v="15055"/>
    <s v="Industry Use"/>
    <n v="63528125.8459263"/>
  </r>
  <r>
    <x v="10"/>
    <s v="311 -  Food Manufacturing"/>
    <x v="41"/>
    <s v="482 -  Rail Transportation"/>
    <n v="15055"/>
    <s v="Industry Use"/>
    <n v="421077578.27611399"/>
  </r>
  <r>
    <x v="10"/>
    <s v="311 -  Food Manufacturing"/>
    <x v="42"/>
    <s v="483 -  Water Transportation"/>
    <n v="15055"/>
    <s v="Industry Use"/>
    <n v="100009494.10461199"/>
  </r>
  <r>
    <x v="10"/>
    <s v="311 -  Food Manufacturing"/>
    <x v="43"/>
    <s v="484 -  Truck Transportation"/>
    <n v="15055"/>
    <s v="Industry Use"/>
    <n v="3743492631.5643601"/>
  </r>
  <r>
    <x v="10"/>
    <s v="311 -  Food Manufacturing"/>
    <x v="98"/>
    <s v="485 -  Transit and Ground Passenger Transportation"/>
    <n v="15055"/>
    <s v="Industry Use"/>
    <n v="21679262.125336599"/>
  </r>
  <r>
    <x v="10"/>
    <s v="311 -  Food Manufacturing"/>
    <x v="44"/>
    <s v="486 -  Pipeline Transportation"/>
    <n v="15055"/>
    <s v="Industry Use"/>
    <n v="1818494.9448017001"/>
  </r>
  <r>
    <x v="10"/>
    <s v="311 -  Food Manufacturing"/>
    <x v="45"/>
    <s v="487-488 -  Scenic and Sightseeing Transportation and Support Activities for Transportation"/>
    <n v="15055"/>
    <s v="Industry Use"/>
    <n v="29085143.3339816"/>
  </r>
  <r>
    <x v="10"/>
    <s v="311 -  Food Manufacturing"/>
    <x v="46"/>
    <s v="492 -  Couriers and Messengers"/>
    <n v="15055"/>
    <s v="Industry Use"/>
    <n v="203532.82011398501"/>
  </r>
  <r>
    <x v="10"/>
    <s v="311 -  Food Manufacturing"/>
    <x v="47"/>
    <s v="493 -  Warehousing and Storage"/>
    <n v="15055"/>
    <s v="Industry Use"/>
    <n v="465406088.777098"/>
  </r>
  <r>
    <x v="10"/>
    <s v="311 -  Food Manufacturing"/>
    <x v="48"/>
    <s v="513 -  Publishing Industries"/>
    <n v="15055"/>
    <s v="Industry Use"/>
    <n v="59266346.905282304"/>
  </r>
  <r>
    <x v="10"/>
    <s v="311 -  Food Manufacturing"/>
    <x v="49"/>
    <s v="512 -  Motion Picture and Sound Recording Industries"/>
    <n v="15055"/>
    <s v="Industry Use"/>
    <n v="316850.46199759201"/>
  </r>
  <r>
    <x v="10"/>
    <s v="311 -  Food Manufacturing"/>
    <x v="50"/>
    <s v="516 -  Broadcasting and Content Providers"/>
    <n v="15055"/>
    <s v="Industry Use"/>
    <n v="92728058.518254101"/>
  </r>
  <r>
    <x v="10"/>
    <s v="311 -  Food Manufacturing"/>
    <x v="51"/>
    <s v="517 -  Telecommunications"/>
    <n v="15055"/>
    <s v="Industry Use"/>
    <n v="104575344.51073"/>
  </r>
  <r>
    <x v="10"/>
    <s v="311 -  Food Manufacturing"/>
    <x v="52"/>
    <s v="518 -  Computing Infrastructure Providers, Data Processing, Web Hosting, and Related Services"/>
    <n v="15055"/>
    <s v="Industry Use"/>
    <n v="278643493.46618903"/>
  </r>
  <r>
    <x v="10"/>
    <s v="311 -  Food Manufacturing"/>
    <x v="53"/>
    <s v="519 -  Web Search Portals, Libraries, Archives, and Other Information Services"/>
    <n v="15055"/>
    <s v="Industry Use"/>
    <n v="302400859.79368103"/>
  </r>
  <r>
    <x v="10"/>
    <s v="311 -  Food Manufacturing"/>
    <x v="54"/>
    <s v="522 -  Credit Intermediation and Related Activities"/>
    <n v="15055"/>
    <s v="Industry Use"/>
    <n v="88085975.194460198"/>
  </r>
  <r>
    <x v="10"/>
    <s v="311 -  Food Manufacturing"/>
    <x v="55"/>
    <s v="523 -  Securities, Commodity Contracts, and Other Financial Investments and Related Activities"/>
    <n v="15055"/>
    <s v="Industry Use"/>
    <n v="20764756.865506198"/>
  </r>
  <r>
    <x v="10"/>
    <s v="311 -  Food Manufacturing"/>
    <x v="56"/>
    <s v="521 -  Monetary Authorities-Central Bank"/>
    <n v="15055"/>
    <s v="Industry Use"/>
    <n v="223393983.71882501"/>
  </r>
  <r>
    <x v="10"/>
    <s v="311 -  Food Manufacturing"/>
    <x v="57"/>
    <s v="524 -  Insurance Carriers and Related Activities"/>
    <n v="15055"/>
    <s v="Industry Use"/>
    <n v="314658883.39971399"/>
  </r>
  <r>
    <x v="10"/>
    <s v="311 -  Food Manufacturing"/>
    <x v="58"/>
    <s v="531 -  Real Estate"/>
    <n v="15055"/>
    <s v="Industry Use"/>
    <n v="488688954.40309799"/>
  </r>
  <r>
    <x v="10"/>
    <s v="311 -  Food Manufacturing"/>
    <x v="59"/>
    <s v="532 -  Rental and Leasing Services"/>
    <n v="15055"/>
    <s v="Industry Use"/>
    <n v="151725384.79005101"/>
  </r>
  <r>
    <x v="10"/>
    <s v="311 -  Food Manufacturing"/>
    <x v="60"/>
    <s v="533 -  Lessors of Nonfinancial Intangible Assets (except Copyrighted Works)"/>
    <n v="15055"/>
    <s v="Industry Use"/>
    <n v="186527836.91268501"/>
  </r>
  <r>
    <x v="10"/>
    <s v="311 -  Food Manufacturing"/>
    <x v="61"/>
    <s v="541 -  Professional, Scientific, and Technical Services"/>
    <n v="15055"/>
    <s v="Industry Use"/>
    <n v="1893254884.5592599"/>
  </r>
  <r>
    <x v="10"/>
    <s v="311 -  Food Manufacturing"/>
    <x v="99"/>
    <s v="551 -  Management of Companies and Enterprises"/>
    <n v="15055"/>
    <s v="Industry Use"/>
    <n v="3505928321.9973698"/>
  </r>
  <r>
    <x v="10"/>
    <s v="311 -  Food Manufacturing"/>
    <x v="62"/>
    <s v="561 -  Administrative and Support Services"/>
    <n v="15055"/>
    <s v="Industry Use"/>
    <n v="527115054.87042499"/>
  </r>
  <r>
    <x v="10"/>
    <s v="311 -  Food Manufacturing"/>
    <x v="63"/>
    <s v="562 -  Waste Management and Remediation Services"/>
    <n v="15055"/>
    <s v="Industry Use"/>
    <n v="112046617.303562"/>
  </r>
  <r>
    <x v="10"/>
    <s v="311 -  Food Manufacturing"/>
    <x v="65"/>
    <s v="711 -  Performing Arts, Spectator Sports, and Related Industries"/>
    <n v="15055"/>
    <s v="Industry Use"/>
    <n v="13729192.463874601"/>
  </r>
  <r>
    <x v="10"/>
    <s v="311 -  Food Manufacturing"/>
    <x v="66"/>
    <s v="712 -  Museums, Historical Sites, and Similar Institutions"/>
    <n v="15055"/>
    <s v="Industry Use"/>
    <n v="425.34625945449301"/>
  </r>
  <r>
    <x v="10"/>
    <s v="311 -  Food Manufacturing"/>
    <x v="67"/>
    <s v="713 -  Amusement, Gambling, and Recreation Industries"/>
    <n v="15055"/>
    <s v="Industry Use"/>
    <n v="1133031.44688008"/>
  </r>
  <r>
    <x v="10"/>
    <s v="311 -  Food Manufacturing"/>
    <x v="68"/>
    <s v="721 -  Accommodation"/>
    <n v="15055"/>
    <s v="Industry Use"/>
    <n v="7701047.6926911501"/>
  </r>
  <r>
    <x v="10"/>
    <s v="311 -  Food Manufacturing"/>
    <x v="69"/>
    <s v="722 -  Food Services and Drinking Places"/>
    <n v="15055"/>
    <s v="Industry Use"/>
    <n v="61757639.6212283"/>
  </r>
  <r>
    <x v="10"/>
    <s v="311 -  Food Manufacturing"/>
    <x v="70"/>
    <s v="811 -  Repair and Maintenance"/>
    <n v="15055"/>
    <s v="Industry Use"/>
    <n v="214858477.308204"/>
  </r>
  <r>
    <x v="10"/>
    <s v="311 -  Food Manufacturing"/>
    <x v="71"/>
    <s v="812 -  Personal and Laundry Services"/>
    <n v="15055"/>
    <s v="Industry Use"/>
    <n v="242864.030079207"/>
  </r>
  <r>
    <x v="10"/>
    <s v="311 -  Food Manufacturing"/>
    <x v="72"/>
    <s v="813 -  Religious, Grantmaking, Civic, Professional, and Similar Organizations"/>
    <n v="15055"/>
    <s v="Industry Use"/>
    <n v="6678714.8337863097"/>
  </r>
  <r>
    <x v="10"/>
    <s v="311 -  Food Manufacturing"/>
    <x v="73"/>
    <s v="9A -  Government Enterprises"/>
    <n v="15055"/>
    <s v="Industry Use"/>
    <n v="271420135.23810101"/>
  </r>
  <r>
    <x v="10"/>
    <s v="311 -  Food Manufacturing"/>
    <x v="74"/>
    <s v="Vegetable and melon farming"/>
    <n v="15055"/>
    <s v="Industry Use"/>
    <n v="747353491.91196501"/>
  </r>
  <r>
    <x v="10"/>
    <s v="311 -  Food Manufacturing"/>
    <x v="75"/>
    <s v="Fruit farming"/>
    <n v="15055"/>
    <s v="Industry Use"/>
    <n v="1131313601.3841701"/>
  </r>
  <r>
    <x v="10"/>
    <s v="311 -  Food Manufacturing"/>
    <x v="76"/>
    <s v="Employee Compensation"/>
    <n v="15053"/>
    <s v="Factor Receipts"/>
    <n v="14236526390.7999"/>
  </r>
  <r>
    <x v="10"/>
    <s v="311 -  Food Manufacturing"/>
    <x v="77"/>
    <s v="Proprietor Income"/>
    <n v="15053"/>
    <s v="Factor Receipts"/>
    <n v="930612887.71664906"/>
  </r>
  <r>
    <x v="10"/>
    <s v="311 -  Food Manufacturing"/>
    <x v="78"/>
    <s v="Other Property Type Income"/>
    <n v="15053"/>
    <s v="Factor Receipts"/>
    <n v="8019892715.3663502"/>
  </r>
  <r>
    <x v="10"/>
    <s v="311 -  Food Manufacturing"/>
    <x v="79"/>
    <s v="Tax on Production and Imports"/>
    <n v="15053"/>
    <s v="Factor Receipts"/>
    <n v="1629606267.0230401"/>
  </r>
  <r>
    <x v="10"/>
    <s v="311 -  Food Manufacturing"/>
    <x v="80"/>
    <s v="Households LT15k"/>
    <n v="15055"/>
    <s v="Industry Use"/>
    <n v="576033.28394100198"/>
  </r>
  <r>
    <x v="10"/>
    <s v="311 -  Food Manufacturing"/>
    <x v="81"/>
    <s v="Households 15-30k"/>
    <n v="15055"/>
    <s v="Industry Use"/>
    <n v="758570.70312383201"/>
  </r>
  <r>
    <x v="10"/>
    <s v="311 -  Food Manufacturing"/>
    <x v="82"/>
    <s v="Households 30-40k"/>
    <n v="15055"/>
    <s v="Industry Use"/>
    <n v="675384.36563633697"/>
  </r>
  <r>
    <x v="10"/>
    <s v="311 -  Food Manufacturing"/>
    <x v="83"/>
    <s v="Households 40-50k"/>
    <n v="15055"/>
    <s v="Industry Use"/>
    <n v="521477.94100269099"/>
  </r>
  <r>
    <x v="10"/>
    <s v="311 -  Food Manufacturing"/>
    <x v="84"/>
    <s v="Households 50-70k"/>
    <n v="15055"/>
    <s v="Industry Use"/>
    <n v="1163819.38341559"/>
  </r>
  <r>
    <x v="10"/>
    <s v="311 -  Food Manufacturing"/>
    <x v="85"/>
    <s v="Households 70-100k"/>
    <n v="15055"/>
    <s v="Industry Use"/>
    <n v="3974940.0901396801"/>
  </r>
  <r>
    <x v="10"/>
    <s v="311 -  Food Manufacturing"/>
    <x v="86"/>
    <s v="Households 100-150k"/>
    <n v="15055"/>
    <s v="Industry Use"/>
    <n v="7029428.3550584903"/>
  </r>
  <r>
    <x v="10"/>
    <s v="311 -  Food Manufacturing"/>
    <x v="87"/>
    <s v="Households 150-200k"/>
    <n v="15055"/>
    <s v="Industry Use"/>
    <n v="8041086.48886282"/>
  </r>
  <r>
    <x v="10"/>
    <s v="311 -  Food Manufacturing"/>
    <x v="88"/>
    <s v="Households GT200k"/>
    <n v="15055"/>
    <s v="Industry Use"/>
    <n v="20346073.026719801"/>
  </r>
  <r>
    <x v="10"/>
    <s v="311 -  Food Manufacturing"/>
    <x v="89"/>
    <s v="Federal Government NonDefense"/>
    <n v="15055"/>
    <s v="Industry Use"/>
    <n v="18246603.7717719"/>
  </r>
  <r>
    <x v="10"/>
    <s v="311 -  Food Manufacturing"/>
    <x v="90"/>
    <s v="Federal Government Investment"/>
    <n v="15055"/>
    <s v="Industry Use"/>
    <n v="1585579.7530534"/>
  </r>
  <r>
    <x v="10"/>
    <s v="311 -  Food Manufacturing"/>
    <x v="91"/>
    <s v="State/Local Govt Other"/>
    <n v="15055"/>
    <s v="Industry Use"/>
    <n v="383783352.10777003"/>
  </r>
  <r>
    <x v="10"/>
    <s v="311 -  Food Manufacturing"/>
    <x v="93"/>
    <s v="State/Local Govt Investment"/>
    <n v="15055"/>
    <s v="Industry Use"/>
    <n v="8020385.2548997402"/>
  </r>
  <r>
    <x v="10"/>
    <s v="311 -  Food Manufacturing"/>
    <x v="94"/>
    <s v="Capital"/>
    <n v="15055"/>
    <s v="Industry Use"/>
    <n v="10604369.558532501"/>
  </r>
  <r>
    <x v="10"/>
    <s v="311 -  Food Manufacturing"/>
    <x v="95"/>
    <s v="Inventory Additions/Deletions"/>
    <n v="15055"/>
    <s v="Industry Use"/>
    <n v="228847264.249284"/>
  </r>
  <r>
    <x v="10"/>
    <s v="311 -  Food Manufacturing"/>
    <x v="96"/>
    <s v="Foreign Trade"/>
    <n v="15051"/>
    <s v="Commodity Trade"/>
    <n v="6945764744.5648098"/>
  </r>
  <r>
    <x v="10"/>
    <s v="311 -  Food Manufacturing"/>
    <x v="97"/>
    <s v="Domestic Trade"/>
    <n v="15051"/>
    <s v="Commodity Trade"/>
    <n v="25311225626.874298"/>
  </r>
  <r>
    <x v="11"/>
    <s v="312 -  Beverage and Tobacco Product Manufacturing"/>
    <x v="0"/>
    <s v="111 -  Crop Production"/>
    <n v="15055"/>
    <s v="Industry Use"/>
    <n v="88518566.4327095"/>
  </r>
  <r>
    <x v="11"/>
    <s v="312 -  Beverage and Tobacco Product Manufacturing"/>
    <x v="1"/>
    <s v="112 -  Animal Production and Aquaculture"/>
    <n v="15055"/>
    <s v="Industry Use"/>
    <n v="309073.32772471698"/>
  </r>
  <r>
    <x v="11"/>
    <s v="312 -  Beverage and Tobacco Product Manufacturing"/>
    <x v="2"/>
    <s v="113 -  Forestry and Logging"/>
    <n v="15055"/>
    <s v="Industry Use"/>
    <n v="14372045.881715801"/>
  </r>
  <r>
    <x v="11"/>
    <s v="312 -  Beverage and Tobacco Product Manufacturing"/>
    <x v="4"/>
    <s v="211 -  Oil and Gas Extraction"/>
    <n v="15055"/>
    <s v="Industry Use"/>
    <n v="880453.02455556195"/>
  </r>
  <r>
    <x v="11"/>
    <s v="312 -  Beverage and Tobacco Product Manufacturing"/>
    <x v="5"/>
    <s v="212 -  Mining (except Oil and Gas)"/>
    <n v="15055"/>
    <s v="Industry Use"/>
    <n v="7635269.0659194002"/>
  </r>
  <r>
    <x v="11"/>
    <s v="312 -  Beverage and Tobacco Product Manufacturing"/>
    <x v="6"/>
    <s v="213 -  Support Activities for Mining"/>
    <n v="15055"/>
    <s v="Industry Use"/>
    <n v="100865.178040545"/>
  </r>
  <r>
    <x v="11"/>
    <s v="312 -  Beverage and Tobacco Product Manufacturing"/>
    <x v="7"/>
    <s v="221 -  Utilities"/>
    <n v="15055"/>
    <s v="Industry Use"/>
    <n v="79381036.933417201"/>
  </r>
  <r>
    <x v="11"/>
    <s v="312 -  Beverage and Tobacco Product Manufacturing"/>
    <x v="8"/>
    <s v="23 -  Construction"/>
    <n v="15055"/>
    <s v="Industry Use"/>
    <n v="38437345.409348302"/>
  </r>
  <r>
    <x v="11"/>
    <s v="312 -  Beverage and Tobacco Product Manufacturing"/>
    <x v="9"/>
    <s v="311 -  Food Manufacturing"/>
    <n v="15055"/>
    <s v="Industry Use"/>
    <n v="842389981.25832903"/>
  </r>
  <r>
    <x v="11"/>
    <s v="312 -  Beverage and Tobacco Product Manufacturing"/>
    <x v="10"/>
    <s v="312 -  Beverage and Tobacco Product Manufacturing"/>
    <n v="15055"/>
    <s v="Industry Use"/>
    <n v="787445548.95619702"/>
  </r>
  <r>
    <x v="11"/>
    <s v="312 -  Beverage and Tobacco Product Manufacturing"/>
    <x v="11"/>
    <s v="313 -  Textile Mills"/>
    <n v="15055"/>
    <s v="Industry Use"/>
    <n v="26401.430616637099"/>
  </r>
  <r>
    <x v="11"/>
    <s v="312 -  Beverage and Tobacco Product Manufacturing"/>
    <x v="12"/>
    <s v="314 -  Textile Product Mills"/>
    <n v="15055"/>
    <s v="Industry Use"/>
    <n v="1365980.3803862699"/>
  </r>
  <r>
    <x v="11"/>
    <s v="312 -  Beverage and Tobacco Product Manufacturing"/>
    <x v="13"/>
    <s v="315 -  Apparel Manufacturing"/>
    <n v="15055"/>
    <s v="Industry Use"/>
    <n v="31032.876669859299"/>
  </r>
  <r>
    <x v="11"/>
    <s v="312 -  Beverage and Tobacco Product Manufacturing"/>
    <x v="14"/>
    <s v="316 -  Leather and Allied Product Manufacturing"/>
    <n v="15055"/>
    <s v="Industry Use"/>
    <n v="277000.720354138"/>
  </r>
  <r>
    <x v="11"/>
    <s v="312 -  Beverage and Tobacco Product Manufacturing"/>
    <x v="15"/>
    <s v="321 -  Wood Product Manufacturing"/>
    <n v="15055"/>
    <s v="Industry Use"/>
    <n v="13092439.077849001"/>
  </r>
  <r>
    <x v="11"/>
    <s v="312 -  Beverage and Tobacco Product Manufacturing"/>
    <x v="16"/>
    <s v="322 -  Paper Manufacturing"/>
    <n v="15055"/>
    <s v="Industry Use"/>
    <n v="211852426.84089899"/>
  </r>
  <r>
    <x v="11"/>
    <s v="312 -  Beverage and Tobacco Product Manufacturing"/>
    <x v="17"/>
    <s v="323 -  Printing and Related Support Activities"/>
    <n v="15055"/>
    <s v="Industry Use"/>
    <n v="3310286.61748139"/>
  </r>
  <r>
    <x v="11"/>
    <s v="312 -  Beverage and Tobacco Product Manufacturing"/>
    <x v="18"/>
    <s v="324 -  Petroleum and Coal Products Manufacturing"/>
    <n v="15055"/>
    <s v="Industry Use"/>
    <n v="63376193.918329403"/>
  </r>
  <r>
    <x v="11"/>
    <s v="312 -  Beverage and Tobacco Product Manufacturing"/>
    <x v="19"/>
    <s v="325 -  Chemical Manufacturing"/>
    <n v="15055"/>
    <s v="Industry Use"/>
    <n v="43241784.1177065"/>
  </r>
  <r>
    <x v="11"/>
    <s v="312 -  Beverage and Tobacco Product Manufacturing"/>
    <x v="20"/>
    <s v="326 -  Plastics and Rubber Products Manufacturing"/>
    <n v="15055"/>
    <s v="Industry Use"/>
    <n v="312288157.40877599"/>
  </r>
  <r>
    <x v="11"/>
    <s v="312 -  Beverage and Tobacco Product Manufacturing"/>
    <x v="21"/>
    <s v="327 -  Nonmetallic Mineral Product Manufacturing"/>
    <n v="15055"/>
    <s v="Industry Use"/>
    <n v="454413133.20270997"/>
  </r>
  <r>
    <x v="11"/>
    <s v="312 -  Beverage and Tobacco Product Manufacturing"/>
    <x v="22"/>
    <s v="331 -  Primary Metal Manufacturing"/>
    <n v="15055"/>
    <s v="Industry Use"/>
    <n v="36193982.539255597"/>
  </r>
  <r>
    <x v="11"/>
    <s v="312 -  Beverage and Tobacco Product Manufacturing"/>
    <x v="23"/>
    <s v="332 -  Fabricated Metal Product Manufacturing"/>
    <n v="15055"/>
    <s v="Industry Use"/>
    <n v="505025156.187024"/>
  </r>
  <r>
    <x v="11"/>
    <s v="312 -  Beverage and Tobacco Product Manufacturing"/>
    <x v="24"/>
    <s v="333 -  Machinery Manufacturing"/>
    <n v="15055"/>
    <s v="Industry Use"/>
    <n v="50727021.149092801"/>
  </r>
  <r>
    <x v="11"/>
    <s v="312 -  Beverage and Tobacco Product Manufacturing"/>
    <x v="25"/>
    <s v="334 -  Computer and Electronic Product Manufacturing"/>
    <n v="15055"/>
    <s v="Industry Use"/>
    <n v="169383152.32966"/>
  </r>
  <r>
    <x v="11"/>
    <s v="312 -  Beverage and Tobacco Product Manufacturing"/>
    <x v="26"/>
    <s v="335 -  Electrical Equipment, Appliance, and Component Manufacturing"/>
    <n v="15055"/>
    <s v="Industry Use"/>
    <n v="5783928.1696235603"/>
  </r>
  <r>
    <x v="11"/>
    <s v="312 -  Beverage and Tobacco Product Manufacturing"/>
    <x v="27"/>
    <s v="336 -  Transportation Equipment Manufacturing"/>
    <n v="15055"/>
    <s v="Industry Use"/>
    <n v="124822716.19049101"/>
  </r>
  <r>
    <x v="11"/>
    <s v="312 -  Beverage and Tobacco Product Manufacturing"/>
    <x v="28"/>
    <s v="337 -  Furniture and Related Product Manufacturing"/>
    <n v="15055"/>
    <s v="Industry Use"/>
    <n v="389935.606396847"/>
  </r>
  <r>
    <x v="11"/>
    <s v="312 -  Beverage and Tobacco Product Manufacturing"/>
    <x v="29"/>
    <s v="339 -  Miscellaneous Manufacturing"/>
    <n v="15055"/>
    <s v="Industry Use"/>
    <n v="2251859.5194398402"/>
  </r>
  <r>
    <x v="11"/>
    <s v="312 -  Beverage and Tobacco Product Manufacturing"/>
    <x v="30"/>
    <s v="42 -  Wholesale Trade"/>
    <n v="15055"/>
    <s v="Industry Use"/>
    <n v="3530293725.6104598"/>
  </r>
  <r>
    <x v="11"/>
    <s v="312 -  Beverage and Tobacco Product Manufacturing"/>
    <x v="31"/>
    <s v="441 -  Motor Vehicle and Parts Dealers"/>
    <n v="15055"/>
    <s v="Industry Use"/>
    <n v="86447726.924234703"/>
  </r>
  <r>
    <x v="11"/>
    <s v="312 -  Beverage and Tobacco Product Manufacturing"/>
    <x v="32"/>
    <s v="449 -  Furniture, Home Furnishings, Electronics, and Appliance Retailers"/>
    <n v="15055"/>
    <s v="Industry Use"/>
    <n v="3179532.7243817202"/>
  </r>
  <r>
    <x v="11"/>
    <s v="312 -  Beverage and Tobacco Product Manufacturing"/>
    <x v="33"/>
    <s v="444 -  Building Material and Garden Equipment and Supplies Dealers"/>
    <n v="15055"/>
    <s v="Industry Use"/>
    <n v="60545964.452505201"/>
  </r>
  <r>
    <x v="11"/>
    <s v="312 -  Beverage and Tobacco Product Manufacturing"/>
    <x v="34"/>
    <s v="445 -  Food and Beverage Stores"/>
    <n v="15055"/>
    <s v="Industry Use"/>
    <n v="1129958.9009571101"/>
  </r>
  <r>
    <x v="11"/>
    <s v="312 -  Beverage and Tobacco Product Manufacturing"/>
    <x v="35"/>
    <s v="446 -  Health and Personal Care Stores"/>
    <n v="15055"/>
    <s v="Industry Use"/>
    <n v="365342.15712562599"/>
  </r>
  <r>
    <x v="11"/>
    <s v="312 -  Beverage and Tobacco Product Manufacturing"/>
    <x v="36"/>
    <s v="457 -  Gasoline Stations and Fuel Dealers"/>
    <n v="15055"/>
    <s v="Industry Use"/>
    <n v="723514.12152613304"/>
  </r>
  <r>
    <x v="11"/>
    <s v="312 -  Beverage and Tobacco Product Manufacturing"/>
    <x v="37"/>
    <s v="458 -  Clothing, Clothing Accessories, Shoe, and Jewelry Retailers"/>
    <n v="15055"/>
    <s v="Industry Use"/>
    <n v="109339.33035754799"/>
  </r>
  <r>
    <x v="11"/>
    <s v="312 -  Beverage and Tobacco Product Manufacturing"/>
    <x v="38"/>
    <s v="459 -  Sporting Goods, Hobby, Musical Instrument, Book, and Miscellaneous Retailers"/>
    <n v="15055"/>
    <s v="Industry Use"/>
    <n v="4696218.2650389904"/>
  </r>
  <r>
    <x v="11"/>
    <s v="312 -  Beverage and Tobacco Product Manufacturing"/>
    <x v="39"/>
    <s v="455 -  General Merchandise Retailers"/>
    <n v="15055"/>
    <s v="Industry Use"/>
    <n v="7808987.7497236095"/>
  </r>
  <r>
    <x v="11"/>
    <s v="312 -  Beverage and Tobacco Product Manufacturing"/>
    <x v="40"/>
    <s v="481 -  Air Transportation"/>
    <n v="15055"/>
    <s v="Industry Use"/>
    <n v="19713096.081201799"/>
  </r>
  <r>
    <x v="11"/>
    <s v="312 -  Beverage and Tobacco Product Manufacturing"/>
    <x v="41"/>
    <s v="482 -  Rail Transportation"/>
    <n v="15055"/>
    <s v="Industry Use"/>
    <n v="30556825.304237999"/>
  </r>
  <r>
    <x v="11"/>
    <s v="312 -  Beverage and Tobacco Product Manufacturing"/>
    <x v="42"/>
    <s v="483 -  Water Transportation"/>
    <n v="15055"/>
    <s v="Industry Use"/>
    <n v="15114155.163675399"/>
  </r>
  <r>
    <x v="11"/>
    <s v="312 -  Beverage and Tobacco Product Manufacturing"/>
    <x v="43"/>
    <s v="484 -  Truck Transportation"/>
    <n v="15055"/>
    <s v="Industry Use"/>
    <n v="659577662.96718299"/>
  </r>
  <r>
    <x v="11"/>
    <s v="312 -  Beverage and Tobacco Product Manufacturing"/>
    <x v="98"/>
    <s v="485 -  Transit and Ground Passenger Transportation"/>
    <n v="15055"/>
    <s v="Industry Use"/>
    <n v="7009707.0641230298"/>
  </r>
  <r>
    <x v="11"/>
    <s v="312 -  Beverage and Tobacco Product Manufacturing"/>
    <x v="44"/>
    <s v="486 -  Pipeline Transportation"/>
    <n v="15055"/>
    <s v="Industry Use"/>
    <n v="399418.723724877"/>
  </r>
  <r>
    <x v="11"/>
    <s v="312 -  Beverage and Tobacco Product Manufacturing"/>
    <x v="45"/>
    <s v="487-488 -  Scenic and Sightseeing Transportation and Support Activities for Transportation"/>
    <n v="15055"/>
    <s v="Industry Use"/>
    <n v="8611156.4752762895"/>
  </r>
  <r>
    <x v="11"/>
    <s v="312 -  Beverage and Tobacco Product Manufacturing"/>
    <x v="46"/>
    <s v="492 -  Couriers and Messengers"/>
    <n v="15055"/>
    <s v="Industry Use"/>
    <n v="35845.350001901301"/>
  </r>
  <r>
    <x v="11"/>
    <s v="312 -  Beverage and Tobacco Product Manufacturing"/>
    <x v="47"/>
    <s v="493 -  Warehousing and Storage"/>
    <n v="15055"/>
    <s v="Industry Use"/>
    <n v="388613952.82686102"/>
  </r>
  <r>
    <x v="11"/>
    <s v="312 -  Beverage and Tobacco Product Manufacturing"/>
    <x v="48"/>
    <s v="513 -  Publishing Industries"/>
    <n v="15055"/>
    <s v="Industry Use"/>
    <n v="15903456.9045972"/>
  </r>
  <r>
    <x v="11"/>
    <s v="312 -  Beverage and Tobacco Product Manufacturing"/>
    <x v="49"/>
    <s v="512 -  Motion Picture and Sound Recording Industries"/>
    <n v="15055"/>
    <s v="Industry Use"/>
    <n v="101537.555368502"/>
  </r>
  <r>
    <x v="11"/>
    <s v="312 -  Beverage and Tobacco Product Manufacturing"/>
    <x v="50"/>
    <s v="516 -  Broadcasting and Content Providers"/>
    <n v="15055"/>
    <s v="Industry Use"/>
    <n v="29780772.4228586"/>
  </r>
  <r>
    <x v="11"/>
    <s v="312 -  Beverage and Tobacco Product Manufacturing"/>
    <x v="51"/>
    <s v="517 -  Telecommunications"/>
    <n v="15055"/>
    <s v="Industry Use"/>
    <n v="44224530.0491274"/>
  </r>
  <r>
    <x v="11"/>
    <s v="312 -  Beverage and Tobacco Product Manufacturing"/>
    <x v="52"/>
    <s v="518 -  Computing Infrastructure Providers, Data Processing, Web Hosting, and Related Services"/>
    <n v="15055"/>
    <s v="Industry Use"/>
    <n v="76055378.056984797"/>
  </r>
  <r>
    <x v="11"/>
    <s v="312 -  Beverage and Tobacco Product Manufacturing"/>
    <x v="53"/>
    <s v="519 -  Web Search Portals, Libraries, Archives, and Other Information Services"/>
    <n v="15055"/>
    <s v="Industry Use"/>
    <n v="96996819.280296594"/>
  </r>
  <r>
    <x v="11"/>
    <s v="312 -  Beverage and Tobacco Product Manufacturing"/>
    <x v="54"/>
    <s v="522 -  Credit Intermediation and Related Activities"/>
    <n v="15055"/>
    <s v="Industry Use"/>
    <n v="35963032.016560301"/>
  </r>
  <r>
    <x v="11"/>
    <s v="312 -  Beverage and Tobacco Product Manufacturing"/>
    <x v="55"/>
    <s v="523 -  Securities, Commodity Contracts, and Other Financial Investments and Related Activities"/>
    <n v="15055"/>
    <s v="Industry Use"/>
    <n v="7166267.6442792797"/>
  </r>
  <r>
    <x v="11"/>
    <s v="312 -  Beverage and Tobacco Product Manufacturing"/>
    <x v="56"/>
    <s v="521 -  Monetary Authorities-Central Bank"/>
    <n v="15055"/>
    <s v="Industry Use"/>
    <n v="60745420.188040599"/>
  </r>
  <r>
    <x v="11"/>
    <s v="312 -  Beverage and Tobacco Product Manufacturing"/>
    <x v="57"/>
    <s v="524 -  Insurance Carriers and Related Activities"/>
    <n v="15055"/>
    <s v="Industry Use"/>
    <n v="255428439.04544801"/>
  </r>
  <r>
    <x v="11"/>
    <s v="312 -  Beverage and Tobacco Product Manufacturing"/>
    <x v="58"/>
    <s v="531 -  Real Estate"/>
    <n v="15055"/>
    <s v="Industry Use"/>
    <n v="270163667.76373899"/>
  </r>
  <r>
    <x v="11"/>
    <s v="312 -  Beverage and Tobacco Product Manufacturing"/>
    <x v="59"/>
    <s v="532 -  Rental and Leasing Services"/>
    <n v="15055"/>
    <s v="Industry Use"/>
    <n v="38802680.476438798"/>
  </r>
  <r>
    <x v="11"/>
    <s v="312 -  Beverage and Tobacco Product Manufacturing"/>
    <x v="60"/>
    <s v="533 -  Lessors of Nonfinancial Intangible Assets (except Copyrighted Works)"/>
    <n v="15055"/>
    <s v="Industry Use"/>
    <n v="426662853.08796799"/>
  </r>
  <r>
    <x v="11"/>
    <s v="312 -  Beverage and Tobacco Product Manufacturing"/>
    <x v="61"/>
    <s v="541 -  Professional, Scientific, and Technical Services"/>
    <n v="15055"/>
    <s v="Industry Use"/>
    <n v="607977864.95828497"/>
  </r>
  <r>
    <x v="11"/>
    <s v="312 -  Beverage and Tobacco Product Manufacturing"/>
    <x v="99"/>
    <s v="551 -  Management of Companies and Enterprises"/>
    <n v="15055"/>
    <s v="Industry Use"/>
    <n v="387106959.33419001"/>
  </r>
  <r>
    <x v="11"/>
    <s v="312 -  Beverage and Tobacco Product Manufacturing"/>
    <x v="62"/>
    <s v="561 -  Administrative and Support Services"/>
    <n v="15055"/>
    <s v="Industry Use"/>
    <n v="115543852.43872701"/>
  </r>
  <r>
    <x v="11"/>
    <s v="312 -  Beverage and Tobacco Product Manufacturing"/>
    <x v="63"/>
    <s v="562 -  Waste Management and Remediation Services"/>
    <n v="15055"/>
    <s v="Industry Use"/>
    <n v="27920174.664705899"/>
  </r>
  <r>
    <x v="11"/>
    <s v="312 -  Beverage and Tobacco Product Manufacturing"/>
    <x v="65"/>
    <s v="711 -  Performing Arts, Spectator Sports, and Related Industries"/>
    <n v="15055"/>
    <s v="Industry Use"/>
    <n v="3351346.14091333"/>
  </r>
  <r>
    <x v="11"/>
    <s v="312 -  Beverage and Tobacco Product Manufacturing"/>
    <x v="66"/>
    <s v="712 -  Museums, Historical Sites, and Similar Institutions"/>
    <n v="15055"/>
    <s v="Industry Use"/>
    <n v="103.828579060683"/>
  </r>
  <r>
    <x v="11"/>
    <s v="312 -  Beverage and Tobacco Product Manufacturing"/>
    <x v="67"/>
    <s v="713 -  Amusement, Gambling, and Recreation Industries"/>
    <n v="15055"/>
    <s v="Industry Use"/>
    <n v="130122.90182652"/>
  </r>
  <r>
    <x v="11"/>
    <s v="312 -  Beverage and Tobacco Product Manufacturing"/>
    <x v="68"/>
    <s v="721 -  Accommodation"/>
    <n v="15055"/>
    <s v="Industry Use"/>
    <n v="2361546.0694211498"/>
  </r>
  <r>
    <x v="11"/>
    <s v="312 -  Beverage and Tobacco Product Manufacturing"/>
    <x v="69"/>
    <s v="722 -  Food Services and Drinking Places"/>
    <n v="15055"/>
    <s v="Industry Use"/>
    <n v="16053717.0517511"/>
  </r>
  <r>
    <x v="11"/>
    <s v="312 -  Beverage and Tobacco Product Manufacturing"/>
    <x v="70"/>
    <s v="811 -  Repair and Maintenance"/>
    <n v="15055"/>
    <s v="Industry Use"/>
    <n v="42923880.184544899"/>
  </r>
  <r>
    <x v="11"/>
    <s v="312 -  Beverage and Tobacco Product Manufacturing"/>
    <x v="71"/>
    <s v="812 -  Personal and Laundry Services"/>
    <n v="15055"/>
    <s v="Industry Use"/>
    <n v="1037.8716746652001"/>
  </r>
  <r>
    <x v="11"/>
    <s v="312 -  Beverage and Tobacco Product Manufacturing"/>
    <x v="72"/>
    <s v="813 -  Religious, Grantmaking, Civic, Professional, and Similar Organizations"/>
    <n v="15055"/>
    <s v="Industry Use"/>
    <n v="1179344.2036673699"/>
  </r>
  <r>
    <x v="11"/>
    <s v="312 -  Beverage and Tobacco Product Manufacturing"/>
    <x v="73"/>
    <s v="9A -  Government Enterprises"/>
    <n v="15055"/>
    <s v="Industry Use"/>
    <n v="59464226.735031903"/>
  </r>
  <r>
    <x v="11"/>
    <s v="312 -  Beverage and Tobacco Product Manufacturing"/>
    <x v="74"/>
    <s v="Vegetable and melon farming"/>
    <n v="15055"/>
    <s v="Industry Use"/>
    <n v="287.84724037818398"/>
  </r>
  <r>
    <x v="11"/>
    <s v="312 -  Beverage and Tobacco Product Manufacturing"/>
    <x v="75"/>
    <s v="Fruit farming"/>
    <n v="15055"/>
    <s v="Industry Use"/>
    <n v="1346536906.01144"/>
  </r>
  <r>
    <x v="11"/>
    <s v="312 -  Beverage and Tobacco Product Manufacturing"/>
    <x v="76"/>
    <s v="Employee Compensation"/>
    <n v="15053"/>
    <s v="Factor Receipts"/>
    <n v="5992852926.4671202"/>
  </r>
  <r>
    <x v="11"/>
    <s v="312 -  Beverage and Tobacco Product Manufacturing"/>
    <x v="77"/>
    <s v="Proprietor Income"/>
    <n v="15053"/>
    <s v="Factor Receipts"/>
    <n v="202078043.925464"/>
  </r>
  <r>
    <x v="11"/>
    <s v="312 -  Beverage and Tobacco Product Manufacturing"/>
    <x v="78"/>
    <s v="Other Property Type Income"/>
    <n v="15053"/>
    <s v="Factor Receipts"/>
    <n v="3983161911.9179401"/>
  </r>
  <r>
    <x v="11"/>
    <s v="312 -  Beverage and Tobacco Product Manufacturing"/>
    <x v="79"/>
    <s v="Tax on Production and Imports"/>
    <n v="15053"/>
    <s v="Factor Receipts"/>
    <n v="1976280236.66453"/>
  </r>
  <r>
    <x v="11"/>
    <s v="312 -  Beverage and Tobacco Product Manufacturing"/>
    <x v="80"/>
    <s v="Households LT15k"/>
    <n v="15055"/>
    <s v="Industry Use"/>
    <n v="134880.60121037799"/>
  </r>
  <r>
    <x v="11"/>
    <s v="312 -  Beverage and Tobacco Product Manufacturing"/>
    <x v="81"/>
    <s v="Households 15-30k"/>
    <n v="15055"/>
    <s v="Industry Use"/>
    <n v="177622.50090465401"/>
  </r>
  <r>
    <x v="11"/>
    <s v="312 -  Beverage and Tobacco Product Manufacturing"/>
    <x v="82"/>
    <s v="Households 30-40k"/>
    <n v="15055"/>
    <s v="Industry Use"/>
    <n v="158144.07226935399"/>
  </r>
  <r>
    <x v="11"/>
    <s v="312 -  Beverage and Tobacco Product Manufacturing"/>
    <x v="83"/>
    <s v="Households 40-50k"/>
    <n v="15055"/>
    <s v="Industry Use"/>
    <n v="122106.239624162"/>
  </r>
  <r>
    <x v="11"/>
    <s v="312 -  Beverage and Tobacco Product Manufacturing"/>
    <x v="84"/>
    <s v="Households 50-70k"/>
    <n v="15055"/>
    <s v="Industry Use"/>
    <n v="272513.17330382799"/>
  </r>
  <r>
    <x v="11"/>
    <s v="312 -  Beverage and Tobacco Product Manufacturing"/>
    <x v="85"/>
    <s v="Households 70-100k"/>
    <n v="15055"/>
    <s v="Industry Use"/>
    <n v="930748.83705537498"/>
  </r>
  <r>
    <x v="11"/>
    <s v="312 -  Beverage and Tobacco Product Manufacturing"/>
    <x v="86"/>
    <s v="Households 100-150k"/>
    <n v="15055"/>
    <s v="Industry Use"/>
    <n v="1645970.0318162099"/>
  </r>
  <r>
    <x v="11"/>
    <s v="312 -  Beverage and Tobacco Product Manufacturing"/>
    <x v="87"/>
    <s v="Households 150-200k"/>
    <n v="15055"/>
    <s v="Industry Use"/>
    <n v="1882854.01250104"/>
  </r>
  <r>
    <x v="11"/>
    <s v="312 -  Beverage and Tobacco Product Manufacturing"/>
    <x v="88"/>
    <s v="Households GT200k"/>
    <n v="15055"/>
    <s v="Industry Use"/>
    <n v="4764118.0442540199"/>
  </r>
  <r>
    <x v="11"/>
    <s v="312 -  Beverage and Tobacco Product Manufacturing"/>
    <x v="89"/>
    <s v="Federal Government NonDefense"/>
    <n v="15055"/>
    <s v="Industry Use"/>
    <n v="899607.22870704695"/>
  </r>
  <r>
    <x v="11"/>
    <s v="312 -  Beverage and Tobacco Product Manufacturing"/>
    <x v="90"/>
    <s v="Federal Government Investment"/>
    <n v="15055"/>
    <s v="Industry Use"/>
    <n v="371270.12678099098"/>
  </r>
  <r>
    <x v="11"/>
    <s v="312 -  Beverage and Tobacco Product Manufacturing"/>
    <x v="91"/>
    <s v="State/Local Govt Other"/>
    <n v="15055"/>
    <s v="Industry Use"/>
    <n v="29972324.033031799"/>
  </r>
  <r>
    <x v="11"/>
    <s v="312 -  Beverage and Tobacco Product Manufacturing"/>
    <x v="93"/>
    <s v="State/Local Govt Investment"/>
    <n v="15055"/>
    <s v="Industry Use"/>
    <n v="1878006.7320389899"/>
  </r>
  <r>
    <x v="11"/>
    <s v="312 -  Beverage and Tobacco Product Manufacturing"/>
    <x v="94"/>
    <s v="Capital"/>
    <n v="15055"/>
    <s v="Industry Use"/>
    <n v="2483057.4575937102"/>
  </r>
  <r>
    <x v="11"/>
    <s v="312 -  Beverage and Tobacco Product Manufacturing"/>
    <x v="95"/>
    <s v="Inventory Additions/Deletions"/>
    <n v="15055"/>
    <s v="Industry Use"/>
    <n v="39564865.6681825"/>
  </r>
  <r>
    <x v="11"/>
    <s v="312 -  Beverage and Tobacco Product Manufacturing"/>
    <x v="96"/>
    <s v="Foreign Trade"/>
    <n v="15051"/>
    <s v="Commodity Trade"/>
    <n v="2835043127.7283702"/>
  </r>
  <r>
    <x v="11"/>
    <s v="312 -  Beverage and Tobacco Product Manufacturing"/>
    <x v="97"/>
    <s v="Domestic Trade"/>
    <n v="15051"/>
    <s v="Commodity Trade"/>
    <n v="4282035555.8994298"/>
  </r>
  <r>
    <x v="12"/>
    <s v="313 -  Textile Mills"/>
    <x v="0"/>
    <s v="111 -  Crop Production"/>
    <n v="15055"/>
    <s v="Industry Use"/>
    <n v="8898969.2891278304"/>
  </r>
  <r>
    <x v="12"/>
    <s v="313 -  Textile Mills"/>
    <x v="1"/>
    <s v="112 -  Animal Production and Aquaculture"/>
    <n v="15055"/>
    <s v="Industry Use"/>
    <n v="1713479.00890016"/>
  </r>
  <r>
    <x v="12"/>
    <s v="313 -  Textile Mills"/>
    <x v="2"/>
    <s v="113 -  Forestry and Logging"/>
    <n v="15055"/>
    <s v="Industry Use"/>
    <n v="680.95767699736496"/>
  </r>
  <r>
    <x v="12"/>
    <s v="313 -  Textile Mills"/>
    <x v="4"/>
    <s v="211 -  Oil and Gas Extraction"/>
    <n v="15055"/>
    <s v="Industry Use"/>
    <n v="64010.425258400399"/>
  </r>
  <r>
    <x v="12"/>
    <s v="313 -  Textile Mills"/>
    <x v="5"/>
    <s v="212 -  Mining (except Oil and Gas)"/>
    <n v="15055"/>
    <s v="Industry Use"/>
    <n v="1524454.20420333"/>
  </r>
  <r>
    <x v="12"/>
    <s v="313 -  Textile Mills"/>
    <x v="6"/>
    <s v="213 -  Support Activities for Mining"/>
    <n v="15055"/>
    <s v="Industry Use"/>
    <n v="1431.77787906096"/>
  </r>
  <r>
    <x v="12"/>
    <s v="313 -  Textile Mills"/>
    <x v="7"/>
    <s v="221 -  Utilities"/>
    <n v="15055"/>
    <s v="Industry Use"/>
    <n v="14151331.5249277"/>
  </r>
  <r>
    <x v="12"/>
    <s v="313 -  Textile Mills"/>
    <x v="8"/>
    <s v="23 -  Construction"/>
    <n v="15055"/>
    <s v="Industry Use"/>
    <n v="4052221.1331618498"/>
  </r>
  <r>
    <x v="12"/>
    <s v="313 -  Textile Mills"/>
    <x v="9"/>
    <s v="311 -  Food Manufacturing"/>
    <n v="15055"/>
    <s v="Industry Use"/>
    <n v="89305.700790778894"/>
  </r>
  <r>
    <x v="12"/>
    <s v="313 -  Textile Mills"/>
    <x v="10"/>
    <s v="312 -  Beverage and Tobacco Product Manufacturing"/>
    <n v="15055"/>
    <s v="Industry Use"/>
    <n v="256.887178353141"/>
  </r>
  <r>
    <x v="12"/>
    <s v="313 -  Textile Mills"/>
    <x v="11"/>
    <s v="313 -  Textile Mills"/>
    <n v="15055"/>
    <s v="Industry Use"/>
    <n v="55964913.489610702"/>
  </r>
  <r>
    <x v="12"/>
    <s v="313 -  Textile Mills"/>
    <x v="12"/>
    <s v="314 -  Textile Product Mills"/>
    <n v="15055"/>
    <s v="Industry Use"/>
    <n v="175996.83888298599"/>
  </r>
  <r>
    <x v="12"/>
    <s v="313 -  Textile Mills"/>
    <x v="13"/>
    <s v="315 -  Apparel Manufacturing"/>
    <n v="15055"/>
    <s v="Industry Use"/>
    <n v="1621519.76068273"/>
  </r>
  <r>
    <x v="12"/>
    <s v="313 -  Textile Mills"/>
    <x v="14"/>
    <s v="316 -  Leather and Allied Product Manufacturing"/>
    <n v="15055"/>
    <s v="Industry Use"/>
    <n v="13745.441925372301"/>
  </r>
  <r>
    <x v="12"/>
    <s v="313 -  Textile Mills"/>
    <x v="15"/>
    <s v="321 -  Wood Product Manufacturing"/>
    <n v="15055"/>
    <s v="Industry Use"/>
    <n v="8006.9209841366101"/>
  </r>
  <r>
    <x v="12"/>
    <s v="313 -  Textile Mills"/>
    <x v="16"/>
    <s v="322 -  Paper Manufacturing"/>
    <n v="15055"/>
    <s v="Industry Use"/>
    <n v="4596002.6518763099"/>
  </r>
  <r>
    <x v="12"/>
    <s v="313 -  Textile Mills"/>
    <x v="17"/>
    <s v="323 -  Printing and Related Support Activities"/>
    <n v="15055"/>
    <s v="Industry Use"/>
    <n v="126030.223994788"/>
  </r>
  <r>
    <x v="12"/>
    <s v="313 -  Textile Mills"/>
    <x v="18"/>
    <s v="324 -  Petroleum and Coal Products Manufacturing"/>
    <n v="15055"/>
    <s v="Industry Use"/>
    <n v="8570149.0776222497"/>
  </r>
  <r>
    <x v="12"/>
    <s v="313 -  Textile Mills"/>
    <x v="19"/>
    <s v="325 -  Chemical Manufacturing"/>
    <n v="15055"/>
    <s v="Industry Use"/>
    <n v="72731797.700321198"/>
  </r>
  <r>
    <x v="12"/>
    <s v="313 -  Textile Mills"/>
    <x v="20"/>
    <s v="326 -  Plastics and Rubber Products Manufacturing"/>
    <n v="15055"/>
    <s v="Industry Use"/>
    <n v="6759587.3858288703"/>
  </r>
  <r>
    <x v="12"/>
    <s v="313 -  Textile Mills"/>
    <x v="21"/>
    <s v="327 -  Nonmetallic Mineral Product Manufacturing"/>
    <n v="15055"/>
    <s v="Industry Use"/>
    <n v="144577.62414697601"/>
  </r>
  <r>
    <x v="12"/>
    <s v="313 -  Textile Mills"/>
    <x v="22"/>
    <s v="331 -  Primary Metal Manufacturing"/>
    <n v="15055"/>
    <s v="Industry Use"/>
    <n v="21871.887095326601"/>
  </r>
  <r>
    <x v="12"/>
    <s v="313 -  Textile Mills"/>
    <x v="23"/>
    <s v="332 -  Fabricated Metal Product Manufacturing"/>
    <n v="15055"/>
    <s v="Industry Use"/>
    <n v="7101059.7968021901"/>
  </r>
  <r>
    <x v="12"/>
    <s v="313 -  Textile Mills"/>
    <x v="24"/>
    <s v="333 -  Machinery Manufacturing"/>
    <n v="15055"/>
    <s v="Industry Use"/>
    <n v="66988.822340883999"/>
  </r>
  <r>
    <x v="12"/>
    <s v="313 -  Textile Mills"/>
    <x v="25"/>
    <s v="334 -  Computer and Electronic Product Manufacturing"/>
    <n v="15055"/>
    <s v="Industry Use"/>
    <n v="4015465.7056334498"/>
  </r>
  <r>
    <x v="12"/>
    <s v="313 -  Textile Mills"/>
    <x v="26"/>
    <s v="335 -  Electrical Equipment, Appliance, and Component Manufacturing"/>
    <n v="15055"/>
    <s v="Industry Use"/>
    <n v="75372.559275054096"/>
  </r>
  <r>
    <x v="12"/>
    <s v="313 -  Textile Mills"/>
    <x v="27"/>
    <s v="336 -  Transportation Equipment Manufacturing"/>
    <n v="15055"/>
    <s v="Industry Use"/>
    <n v="78022.421584588694"/>
  </r>
  <r>
    <x v="12"/>
    <s v="313 -  Textile Mills"/>
    <x v="28"/>
    <s v="337 -  Furniture and Related Product Manufacturing"/>
    <n v="15055"/>
    <s v="Industry Use"/>
    <n v="13999.787677877601"/>
  </r>
  <r>
    <x v="12"/>
    <s v="313 -  Textile Mills"/>
    <x v="29"/>
    <s v="339 -  Miscellaneous Manufacturing"/>
    <n v="15055"/>
    <s v="Industry Use"/>
    <n v="96876.943739745198"/>
  </r>
  <r>
    <x v="12"/>
    <s v="313 -  Textile Mills"/>
    <x v="30"/>
    <s v="42 -  Wholesale Trade"/>
    <n v="15055"/>
    <s v="Industry Use"/>
    <n v="111068427.09683999"/>
  </r>
  <r>
    <x v="12"/>
    <s v="313 -  Textile Mills"/>
    <x v="31"/>
    <s v="441 -  Motor Vehicle and Parts Dealers"/>
    <n v="15055"/>
    <s v="Industry Use"/>
    <n v="50847.359835962801"/>
  </r>
  <r>
    <x v="12"/>
    <s v="313 -  Textile Mills"/>
    <x v="40"/>
    <s v="481 -  Air Transportation"/>
    <n v="15055"/>
    <s v="Industry Use"/>
    <n v="1131053.8557968601"/>
  </r>
  <r>
    <x v="12"/>
    <s v="313 -  Textile Mills"/>
    <x v="41"/>
    <s v="482 -  Rail Transportation"/>
    <n v="15055"/>
    <s v="Industry Use"/>
    <n v="1666865.11079232"/>
  </r>
  <r>
    <x v="12"/>
    <s v="313 -  Textile Mills"/>
    <x v="42"/>
    <s v="483 -  Water Transportation"/>
    <n v="15055"/>
    <s v="Industry Use"/>
    <n v="739962.88032537699"/>
  </r>
  <r>
    <x v="12"/>
    <s v="313 -  Textile Mills"/>
    <x v="43"/>
    <s v="484 -  Truck Transportation"/>
    <n v="15055"/>
    <s v="Industry Use"/>
    <n v="33636612.206477404"/>
  </r>
  <r>
    <x v="12"/>
    <s v="313 -  Textile Mills"/>
    <x v="98"/>
    <s v="485 -  Transit and Ground Passenger Transportation"/>
    <n v="15055"/>
    <s v="Industry Use"/>
    <n v="277569.94236996002"/>
  </r>
  <r>
    <x v="12"/>
    <s v="313 -  Textile Mills"/>
    <x v="44"/>
    <s v="486 -  Pipeline Transportation"/>
    <n v="15055"/>
    <s v="Industry Use"/>
    <n v="344650.798149582"/>
  </r>
  <r>
    <x v="12"/>
    <s v="313 -  Textile Mills"/>
    <x v="45"/>
    <s v="487-488 -  Scenic and Sightseeing Transportation and Support Activities for Transportation"/>
    <n v="15055"/>
    <s v="Industry Use"/>
    <n v="31115.8814662488"/>
  </r>
  <r>
    <x v="12"/>
    <s v="313 -  Textile Mills"/>
    <x v="46"/>
    <s v="492 -  Couriers and Messengers"/>
    <n v="15055"/>
    <s v="Industry Use"/>
    <n v="1825.20274342673"/>
  </r>
  <r>
    <x v="12"/>
    <s v="313 -  Textile Mills"/>
    <x v="47"/>
    <s v="493 -  Warehousing and Storage"/>
    <n v="15055"/>
    <s v="Industry Use"/>
    <n v="37044810.318682902"/>
  </r>
  <r>
    <x v="12"/>
    <s v="313 -  Textile Mills"/>
    <x v="48"/>
    <s v="513 -  Publishing Industries"/>
    <n v="15055"/>
    <s v="Industry Use"/>
    <n v="1488302.8550841899"/>
  </r>
  <r>
    <x v="12"/>
    <s v="313 -  Textile Mills"/>
    <x v="49"/>
    <s v="512 -  Motion Picture and Sound Recording Industries"/>
    <n v="15055"/>
    <s v="Industry Use"/>
    <n v="4742.8012389345304"/>
  </r>
  <r>
    <x v="12"/>
    <s v="313 -  Textile Mills"/>
    <x v="50"/>
    <s v="516 -  Broadcasting and Content Providers"/>
    <n v="15055"/>
    <s v="Industry Use"/>
    <n v="1392801.9683622399"/>
  </r>
  <r>
    <x v="12"/>
    <s v="313 -  Textile Mills"/>
    <x v="51"/>
    <s v="517 -  Telecommunications"/>
    <n v="15055"/>
    <s v="Industry Use"/>
    <n v="1759434.96581878"/>
  </r>
  <r>
    <x v="12"/>
    <s v="313 -  Textile Mills"/>
    <x v="52"/>
    <s v="518 -  Computing Infrastructure Providers, Data Processing, Web Hosting, and Related Services"/>
    <n v="15055"/>
    <s v="Industry Use"/>
    <n v="8100329.7568298001"/>
  </r>
  <r>
    <x v="12"/>
    <s v="313 -  Textile Mills"/>
    <x v="53"/>
    <s v="519 -  Web Search Portals, Libraries, Archives, and Other Information Services"/>
    <n v="15055"/>
    <s v="Industry Use"/>
    <n v="4565815.2157121096"/>
  </r>
  <r>
    <x v="12"/>
    <s v="313 -  Textile Mills"/>
    <x v="54"/>
    <s v="522 -  Credit Intermediation and Related Activities"/>
    <n v="15055"/>
    <s v="Industry Use"/>
    <n v="1502132.7626948899"/>
  </r>
  <r>
    <x v="12"/>
    <s v="313 -  Textile Mills"/>
    <x v="55"/>
    <s v="523 -  Securities, Commodity Contracts, and Other Financial Investments and Related Activities"/>
    <n v="15055"/>
    <s v="Industry Use"/>
    <n v="266810.52245666098"/>
  </r>
  <r>
    <x v="12"/>
    <s v="313 -  Textile Mills"/>
    <x v="56"/>
    <s v="521 -  Monetary Authorities-Central Bank"/>
    <n v="15055"/>
    <s v="Industry Use"/>
    <n v="5567671.0742083797"/>
  </r>
  <r>
    <x v="12"/>
    <s v="313 -  Textile Mills"/>
    <x v="57"/>
    <s v="524 -  Insurance Carriers and Related Activities"/>
    <n v="15055"/>
    <s v="Industry Use"/>
    <n v="12302324.493998"/>
  </r>
  <r>
    <x v="12"/>
    <s v="313 -  Textile Mills"/>
    <x v="58"/>
    <s v="531 -  Real Estate"/>
    <n v="15055"/>
    <s v="Industry Use"/>
    <n v="10215192.425703401"/>
  </r>
  <r>
    <x v="12"/>
    <s v="313 -  Textile Mills"/>
    <x v="59"/>
    <s v="532 -  Rental and Leasing Services"/>
    <n v="15055"/>
    <s v="Industry Use"/>
    <n v="916586.82972352498"/>
  </r>
  <r>
    <x v="12"/>
    <s v="313 -  Textile Mills"/>
    <x v="60"/>
    <s v="533 -  Lessors of Nonfinancial Intangible Assets (except Copyrighted Works)"/>
    <n v="15055"/>
    <s v="Industry Use"/>
    <n v="4282734.1164456503"/>
  </r>
  <r>
    <x v="12"/>
    <s v="313 -  Textile Mills"/>
    <x v="61"/>
    <s v="541 -  Professional, Scientific, and Technical Services"/>
    <n v="15055"/>
    <s v="Industry Use"/>
    <n v="28439785.982403301"/>
  </r>
  <r>
    <x v="12"/>
    <s v="313 -  Textile Mills"/>
    <x v="99"/>
    <s v="551 -  Management of Companies and Enterprises"/>
    <n v="15055"/>
    <s v="Industry Use"/>
    <n v="56853626.77121"/>
  </r>
  <r>
    <x v="12"/>
    <s v="313 -  Textile Mills"/>
    <x v="62"/>
    <s v="561 -  Administrative and Support Services"/>
    <n v="15055"/>
    <s v="Industry Use"/>
    <n v="11924499.145874601"/>
  </r>
  <r>
    <x v="12"/>
    <s v="313 -  Textile Mills"/>
    <x v="63"/>
    <s v="562 -  Waste Management and Remediation Services"/>
    <n v="15055"/>
    <s v="Industry Use"/>
    <n v="2880645.2867210899"/>
  </r>
  <r>
    <x v="12"/>
    <s v="313 -  Textile Mills"/>
    <x v="65"/>
    <s v="711 -  Performing Arts, Spectator Sports, and Related Industries"/>
    <n v="15055"/>
    <s v="Industry Use"/>
    <n v="296880.54185593099"/>
  </r>
  <r>
    <x v="12"/>
    <s v="313 -  Textile Mills"/>
    <x v="66"/>
    <s v="712 -  Museums, Historical Sites, and Similar Institutions"/>
    <n v="15055"/>
    <s v="Industry Use"/>
    <n v="9.1977025098536895"/>
  </r>
  <r>
    <x v="12"/>
    <s v="313 -  Textile Mills"/>
    <x v="68"/>
    <s v="721 -  Accommodation"/>
    <n v="15055"/>
    <s v="Industry Use"/>
    <n v="166605.392884378"/>
  </r>
  <r>
    <x v="12"/>
    <s v="313 -  Textile Mills"/>
    <x v="69"/>
    <s v="722 -  Food Services and Drinking Places"/>
    <n v="15055"/>
    <s v="Industry Use"/>
    <n v="1626337.1955168601"/>
  </r>
  <r>
    <x v="12"/>
    <s v="313 -  Textile Mills"/>
    <x v="70"/>
    <s v="811 -  Repair and Maintenance"/>
    <n v="15055"/>
    <s v="Industry Use"/>
    <n v="4709311.5600915104"/>
  </r>
  <r>
    <x v="12"/>
    <s v="313 -  Textile Mills"/>
    <x v="71"/>
    <s v="812 -  Personal and Laundry Services"/>
    <n v="15055"/>
    <s v="Industry Use"/>
    <n v="359771.14226439601"/>
  </r>
  <r>
    <x v="12"/>
    <s v="313 -  Textile Mills"/>
    <x v="72"/>
    <s v="813 -  Religious, Grantmaking, Civic, Professional, and Similar Organizations"/>
    <n v="15055"/>
    <s v="Industry Use"/>
    <n v="170361.54910362299"/>
  </r>
  <r>
    <x v="12"/>
    <s v="313 -  Textile Mills"/>
    <x v="73"/>
    <s v="9A -  Government Enterprises"/>
    <n v="15055"/>
    <s v="Industry Use"/>
    <n v="8445395.69035675"/>
  </r>
  <r>
    <x v="12"/>
    <s v="313 -  Textile Mills"/>
    <x v="76"/>
    <s v="Employee Compensation"/>
    <n v="15053"/>
    <s v="Factor Receipts"/>
    <n v="337730998.10268199"/>
  </r>
  <r>
    <x v="12"/>
    <s v="313 -  Textile Mills"/>
    <x v="77"/>
    <s v="Proprietor Income"/>
    <n v="15053"/>
    <s v="Factor Receipts"/>
    <n v="13361947.8692968"/>
  </r>
  <r>
    <x v="12"/>
    <s v="313 -  Textile Mills"/>
    <x v="78"/>
    <s v="Other Property Type Income"/>
    <n v="15053"/>
    <s v="Factor Receipts"/>
    <n v="9362343.6487567406"/>
  </r>
  <r>
    <x v="12"/>
    <s v="313 -  Textile Mills"/>
    <x v="79"/>
    <s v="Tax on Production and Imports"/>
    <n v="15053"/>
    <s v="Factor Receipts"/>
    <n v="34030310.971879698"/>
  </r>
  <r>
    <x v="12"/>
    <s v="313 -  Textile Mills"/>
    <x v="80"/>
    <s v="Households LT15k"/>
    <n v="15055"/>
    <s v="Industry Use"/>
    <n v="2102.9171907211999"/>
  </r>
  <r>
    <x v="12"/>
    <s v="313 -  Textile Mills"/>
    <x v="81"/>
    <s v="Households 15-30k"/>
    <n v="15055"/>
    <s v="Industry Use"/>
    <n v="2769.3041642711"/>
  </r>
  <r>
    <x v="12"/>
    <s v="313 -  Textile Mills"/>
    <x v="82"/>
    <s v="Households 30-40k"/>
    <n v="15055"/>
    <s v="Industry Use"/>
    <n v="2465.6168878367298"/>
  </r>
  <r>
    <x v="12"/>
    <s v="313 -  Textile Mills"/>
    <x v="83"/>
    <s v="Households 40-50k"/>
    <n v="15055"/>
    <s v="Industry Use"/>
    <n v="1903.75271236718"/>
  </r>
  <r>
    <x v="12"/>
    <s v="313 -  Textile Mills"/>
    <x v="84"/>
    <s v="Households 50-70k"/>
    <n v="15055"/>
    <s v="Industry Use"/>
    <n v="4248.7402317014003"/>
  </r>
  <r>
    <x v="12"/>
    <s v="313 -  Textile Mills"/>
    <x v="85"/>
    <s v="Households 70-100k"/>
    <n v="15055"/>
    <s v="Industry Use"/>
    <n v="14511.261902181601"/>
  </r>
  <r>
    <x v="12"/>
    <s v="313 -  Textile Mills"/>
    <x v="86"/>
    <s v="Households 100-150k"/>
    <n v="15055"/>
    <s v="Industry Use"/>
    <n v="25662.2423406866"/>
  </r>
  <r>
    <x v="12"/>
    <s v="313 -  Textile Mills"/>
    <x v="87"/>
    <s v="Households 150-200k"/>
    <n v="15055"/>
    <s v="Industry Use"/>
    <n v="29355.489484592901"/>
  </r>
  <r>
    <x v="12"/>
    <s v="313 -  Textile Mills"/>
    <x v="88"/>
    <s v="Households GT200k"/>
    <n v="15055"/>
    <s v="Industry Use"/>
    <n v="74277.143221363294"/>
  </r>
  <r>
    <x v="12"/>
    <s v="313 -  Textile Mills"/>
    <x v="89"/>
    <s v="Federal Government NonDefense"/>
    <n v="15055"/>
    <s v="Industry Use"/>
    <n v="52208.961986533301"/>
  </r>
  <r>
    <x v="12"/>
    <s v="313 -  Textile Mills"/>
    <x v="90"/>
    <s v="Federal Government Investment"/>
    <n v="15055"/>
    <s v="Industry Use"/>
    <n v="5788.4553079002098"/>
  </r>
  <r>
    <x v="12"/>
    <s v="313 -  Textile Mills"/>
    <x v="91"/>
    <s v="State/Local Govt Other"/>
    <n v="15055"/>
    <s v="Industry Use"/>
    <n v="3002482.4658829099"/>
  </r>
  <r>
    <x v="12"/>
    <s v="313 -  Textile Mills"/>
    <x v="93"/>
    <s v="State/Local Govt Investment"/>
    <n v="15055"/>
    <s v="Industry Use"/>
    <n v="29279.915759977099"/>
  </r>
  <r>
    <x v="12"/>
    <s v="313 -  Textile Mills"/>
    <x v="94"/>
    <s v="Capital"/>
    <n v="15055"/>
    <s v="Industry Use"/>
    <n v="38713.233528503297"/>
  </r>
  <r>
    <x v="12"/>
    <s v="313 -  Textile Mills"/>
    <x v="95"/>
    <s v="Inventory Additions/Deletions"/>
    <n v="15055"/>
    <s v="Industry Use"/>
    <n v="618793.24596314097"/>
  </r>
  <r>
    <x v="12"/>
    <s v="313 -  Textile Mills"/>
    <x v="96"/>
    <s v="Foreign Trade"/>
    <n v="15051"/>
    <s v="Commodity Trade"/>
    <n v="221039522.55609101"/>
  </r>
  <r>
    <x v="12"/>
    <s v="313 -  Textile Mills"/>
    <x v="97"/>
    <s v="Domestic Trade"/>
    <n v="15051"/>
    <s v="Commodity Trade"/>
    <n v="503514510.82314599"/>
  </r>
  <r>
    <x v="13"/>
    <s v="314 -  Textile Product Mills"/>
    <x v="0"/>
    <s v="111 -  Crop Production"/>
    <n v="15055"/>
    <s v="Industry Use"/>
    <n v="307.24735464350903"/>
  </r>
  <r>
    <x v="13"/>
    <s v="314 -  Textile Product Mills"/>
    <x v="1"/>
    <s v="112 -  Animal Production and Aquaculture"/>
    <n v="15055"/>
    <s v="Industry Use"/>
    <n v="5075172.9491796102"/>
  </r>
  <r>
    <x v="13"/>
    <s v="314 -  Textile Product Mills"/>
    <x v="4"/>
    <s v="211 -  Oil and Gas Extraction"/>
    <n v="15055"/>
    <s v="Industry Use"/>
    <n v="32608.020860542099"/>
  </r>
  <r>
    <x v="13"/>
    <s v="314 -  Textile Product Mills"/>
    <x v="5"/>
    <s v="212 -  Mining (except Oil and Gas)"/>
    <n v="15055"/>
    <s v="Industry Use"/>
    <n v="542278.08199064701"/>
  </r>
  <r>
    <x v="13"/>
    <s v="314 -  Textile Product Mills"/>
    <x v="6"/>
    <s v="213 -  Support Activities for Mining"/>
    <n v="15055"/>
    <s v="Industry Use"/>
    <n v="1770.5807253315099"/>
  </r>
  <r>
    <x v="13"/>
    <s v="314 -  Textile Product Mills"/>
    <x v="7"/>
    <s v="221 -  Utilities"/>
    <n v="15055"/>
    <s v="Industry Use"/>
    <n v="6359190.8336356096"/>
  </r>
  <r>
    <x v="13"/>
    <s v="314 -  Textile Product Mills"/>
    <x v="8"/>
    <s v="23 -  Construction"/>
    <n v="15055"/>
    <s v="Industry Use"/>
    <n v="2002102.34049372"/>
  </r>
  <r>
    <x v="13"/>
    <s v="314 -  Textile Product Mills"/>
    <x v="9"/>
    <s v="311 -  Food Manufacturing"/>
    <n v="15055"/>
    <s v="Industry Use"/>
    <n v="2026333.5624531601"/>
  </r>
  <r>
    <x v="13"/>
    <s v="314 -  Textile Product Mills"/>
    <x v="10"/>
    <s v="312 -  Beverage and Tobacco Product Manufacturing"/>
    <n v="15055"/>
    <s v="Industry Use"/>
    <n v="4611.2920267377503"/>
  </r>
  <r>
    <x v="13"/>
    <s v="314 -  Textile Product Mills"/>
    <x v="11"/>
    <s v="313 -  Textile Mills"/>
    <n v="15055"/>
    <s v="Industry Use"/>
    <n v="32952931.226927001"/>
  </r>
  <r>
    <x v="13"/>
    <s v="314 -  Textile Product Mills"/>
    <x v="12"/>
    <s v="314 -  Textile Product Mills"/>
    <n v="15055"/>
    <s v="Industry Use"/>
    <n v="3371106.4155873"/>
  </r>
  <r>
    <x v="13"/>
    <s v="314 -  Textile Product Mills"/>
    <x v="13"/>
    <s v="315 -  Apparel Manufacturing"/>
    <n v="15055"/>
    <s v="Industry Use"/>
    <n v="1337774.60494182"/>
  </r>
  <r>
    <x v="13"/>
    <s v="314 -  Textile Product Mills"/>
    <x v="14"/>
    <s v="316 -  Leather and Allied Product Manufacturing"/>
    <n v="15055"/>
    <s v="Industry Use"/>
    <n v="103877.282193758"/>
  </r>
  <r>
    <x v="13"/>
    <s v="314 -  Textile Product Mills"/>
    <x v="15"/>
    <s v="321 -  Wood Product Manufacturing"/>
    <n v="15055"/>
    <s v="Industry Use"/>
    <n v="1249194.83769024"/>
  </r>
  <r>
    <x v="13"/>
    <s v="314 -  Textile Product Mills"/>
    <x v="16"/>
    <s v="322 -  Paper Manufacturing"/>
    <n v="15055"/>
    <s v="Industry Use"/>
    <n v="4646738.0794838304"/>
  </r>
  <r>
    <x v="13"/>
    <s v="314 -  Textile Product Mills"/>
    <x v="17"/>
    <s v="323 -  Printing and Related Support Activities"/>
    <n v="15055"/>
    <s v="Industry Use"/>
    <n v="187137.761337245"/>
  </r>
  <r>
    <x v="13"/>
    <s v="314 -  Textile Product Mills"/>
    <x v="18"/>
    <s v="324 -  Petroleum and Coal Products Manufacturing"/>
    <n v="15055"/>
    <s v="Industry Use"/>
    <n v="10261076.3892102"/>
  </r>
  <r>
    <x v="13"/>
    <s v="314 -  Textile Product Mills"/>
    <x v="19"/>
    <s v="325 -  Chemical Manufacturing"/>
    <n v="15055"/>
    <s v="Industry Use"/>
    <n v="140956669.042999"/>
  </r>
  <r>
    <x v="13"/>
    <s v="314 -  Textile Product Mills"/>
    <x v="20"/>
    <s v="326 -  Plastics and Rubber Products Manufacturing"/>
    <n v="15055"/>
    <s v="Industry Use"/>
    <n v="4920398.5533218002"/>
  </r>
  <r>
    <x v="13"/>
    <s v="314 -  Textile Product Mills"/>
    <x v="21"/>
    <s v="327 -  Nonmetallic Mineral Product Manufacturing"/>
    <n v="15055"/>
    <s v="Industry Use"/>
    <n v="13940.3086986666"/>
  </r>
  <r>
    <x v="13"/>
    <s v="314 -  Textile Product Mills"/>
    <x v="22"/>
    <s v="331 -  Primary Metal Manufacturing"/>
    <n v="15055"/>
    <s v="Industry Use"/>
    <n v="1241431.0044436599"/>
  </r>
  <r>
    <x v="13"/>
    <s v="314 -  Textile Product Mills"/>
    <x v="23"/>
    <s v="332 -  Fabricated Metal Product Manufacturing"/>
    <n v="15055"/>
    <s v="Industry Use"/>
    <n v="8910693.7008095197"/>
  </r>
  <r>
    <x v="13"/>
    <s v="314 -  Textile Product Mills"/>
    <x v="24"/>
    <s v="333 -  Machinery Manufacturing"/>
    <n v="15055"/>
    <s v="Industry Use"/>
    <n v="88541.973329753193"/>
  </r>
  <r>
    <x v="13"/>
    <s v="314 -  Textile Product Mills"/>
    <x v="25"/>
    <s v="334 -  Computer and Electronic Product Manufacturing"/>
    <n v="15055"/>
    <s v="Industry Use"/>
    <n v="5466054.6011020504"/>
  </r>
  <r>
    <x v="13"/>
    <s v="314 -  Textile Product Mills"/>
    <x v="26"/>
    <s v="335 -  Electrical Equipment, Appliance, and Component Manufacturing"/>
    <n v="15055"/>
    <s v="Industry Use"/>
    <n v="103850.97981398"/>
  </r>
  <r>
    <x v="13"/>
    <s v="314 -  Textile Product Mills"/>
    <x v="27"/>
    <s v="336 -  Transportation Equipment Manufacturing"/>
    <n v="15055"/>
    <s v="Industry Use"/>
    <n v="498374.64836414001"/>
  </r>
  <r>
    <x v="13"/>
    <s v="314 -  Textile Product Mills"/>
    <x v="28"/>
    <s v="337 -  Furniture and Related Product Manufacturing"/>
    <n v="15055"/>
    <s v="Industry Use"/>
    <n v="36988.670602501603"/>
  </r>
  <r>
    <x v="13"/>
    <s v="314 -  Textile Product Mills"/>
    <x v="29"/>
    <s v="339 -  Miscellaneous Manufacturing"/>
    <n v="15055"/>
    <s v="Industry Use"/>
    <n v="251738.49599716501"/>
  </r>
  <r>
    <x v="13"/>
    <s v="314 -  Textile Product Mills"/>
    <x v="30"/>
    <s v="42 -  Wholesale Trade"/>
    <n v="15055"/>
    <s v="Industry Use"/>
    <n v="96754436.029268995"/>
  </r>
  <r>
    <x v="13"/>
    <s v="314 -  Textile Product Mills"/>
    <x v="31"/>
    <s v="441 -  Motor Vehicle and Parts Dealers"/>
    <n v="15055"/>
    <s v="Industry Use"/>
    <n v="346220.09095170099"/>
  </r>
  <r>
    <x v="13"/>
    <s v="314 -  Textile Product Mills"/>
    <x v="32"/>
    <s v="449 -  Furniture, Home Furnishings, Electronics, and Appliance Retailers"/>
    <n v="15055"/>
    <s v="Industry Use"/>
    <n v="360192.950207469"/>
  </r>
  <r>
    <x v="13"/>
    <s v="314 -  Textile Product Mills"/>
    <x v="33"/>
    <s v="444 -  Building Material and Garden Equipment and Supplies Dealers"/>
    <n v="15055"/>
    <s v="Industry Use"/>
    <n v="457592.129765035"/>
  </r>
  <r>
    <x v="13"/>
    <s v="314 -  Textile Product Mills"/>
    <x v="34"/>
    <s v="445 -  Food and Beverage Stores"/>
    <n v="15055"/>
    <s v="Industry Use"/>
    <n v="3521.8128911755298"/>
  </r>
  <r>
    <x v="13"/>
    <s v="314 -  Textile Product Mills"/>
    <x v="35"/>
    <s v="446 -  Health and Personal Care Stores"/>
    <n v="15055"/>
    <s v="Industry Use"/>
    <n v="4140.0753735885"/>
  </r>
  <r>
    <x v="13"/>
    <s v="314 -  Textile Product Mills"/>
    <x v="36"/>
    <s v="457 -  Gasoline Stations and Fuel Dealers"/>
    <n v="15055"/>
    <s v="Industry Use"/>
    <n v="2727.0453036217"/>
  </r>
  <r>
    <x v="13"/>
    <s v="314 -  Textile Product Mills"/>
    <x v="37"/>
    <s v="458 -  Clothing, Clothing Accessories, Shoe, and Jewelry Retailers"/>
    <n v="15055"/>
    <s v="Industry Use"/>
    <n v="776069.56236186705"/>
  </r>
  <r>
    <x v="13"/>
    <s v="314 -  Textile Product Mills"/>
    <x v="38"/>
    <s v="459 -  Sporting Goods, Hobby, Musical Instrument, Book, and Miscellaneous Retailers"/>
    <n v="15055"/>
    <s v="Industry Use"/>
    <n v="513121.53689555498"/>
  </r>
  <r>
    <x v="13"/>
    <s v="314 -  Textile Product Mills"/>
    <x v="39"/>
    <s v="455 -  General Merchandise Retailers"/>
    <n v="15055"/>
    <s v="Industry Use"/>
    <n v="188275.04134708401"/>
  </r>
  <r>
    <x v="13"/>
    <s v="314 -  Textile Product Mills"/>
    <x v="40"/>
    <s v="481 -  Air Transportation"/>
    <n v="15055"/>
    <s v="Industry Use"/>
    <n v="800736.320498824"/>
  </r>
  <r>
    <x v="13"/>
    <s v="314 -  Textile Product Mills"/>
    <x v="41"/>
    <s v="482 -  Rail Transportation"/>
    <n v="15055"/>
    <s v="Industry Use"/>
    <n v="479010.18748133897"/>
  </r>
  <r>
    <x v="13"/>
    <s v="314 -  Textile Product Mills"/>
    <x v="42"/>
    <s v="483 -  Water Transportation"/>
    <n v="15055"/>
    <s v="Industry Use"/>
    <n v="73859.024213817902"/>
  </r>
  <r>
    <x v="13"/>
    <s v="314 -  Textile Product Mills"/>
    <x v="43"/>
    <s v="484 -  Truck Transportation"/>
    <n v="15055"/>
    <s v="Industry Use"/>
    <n v="23695179.490605"/>
  </r>
  <r>
    <x v="13"/>
    <s v="314 -  Textile Product Mills"/>
    <x v="98"/>
    <s v="485 -  Transit and Ground Passenger Transportation"/>
    <n v="15055"/>
    <s v="Industry Use"/>
    <n v="286396.52894989401"/>
  </r>
  <r>
    <x v="13"/>
    <s v="314 -  Textile Product Mills"/>
    <x v="44"/>
    <s v="486 -  Pipeline Transportation"/>
    <n v="15055"/>
    <s v="Industry Use"/>
    <n v="44908.583243606103"/>
  </r>
  <r>
    <x v="13"/>
    <s v="314 -  Textile Product Mills"/>
    <x v="45"/>
    <s v="487-488 -  Scenic and Sightseeing Transportation and Support Activities for Transportation"/>
    <n v="15055"/>
    <s v="Industry Use"/>
    <n v="2011595.9522804799"/>
  </r>
  <r>
    <x v="13"/>
    <s v="314 -  Textile Product Mills"/>
    <x v="46"/>
    <s v="492 -  Couriers and Messengers"/>
    <n v="15055"/>
    <s v="Industry Use"/>
    <n v="1287.4041781455701"/>
  </r>
  <r>
    <x v="13"/>
    <s v="314 -  Textile Product Mills"/>
    <x v="47"/>
    <s v="493 -  Warehousing and Storage"/>
    <n v="15055"/>
    <s v="Industry Use"/>
    <n v="24862332.910589699"/>
  </r>
  <r>
    <x v="13"/>
    <s v="314 -  Textile Product Mills"/>
    <x v="48"/>
    <s v="513 -  Publishing Industries"/>
    <n v="15055"/>
    <s v="Industry Use"/>
    <n v="1152167.0012362199"/>
  </r>
  <r>
    <x v="13"/>
    <s v="314 -  Textile Product Mills"/>
    <x v="49"/>
    <s v="512 -  Motion Picture and Sound Recording Industries"/>
    <n v="15055"/>
    <s v="Industry Use"/>
    <n v="3704.8499704780202"/>
  </r>
  <r>
    <x v="13"/>
    <s v="314 -  Textile Product Mills"/>
    <x v="50"/>
    <s v="516 -  Broadcasting and Content Providers"/>
    <n v="15055"/>
    <s v="Industry Use"/>
    <n v="1087968.0656586001"/>
  </r>
  <r>
    <x v="13"/>
    <s v="314 -  Textile Product Mills"/>
    <x v="51"/>
    <s v="517 -  Telecommunications"/>
    <n v="15055"/>
    <s v="Industry Use"/>
    <n v="2799618.03103026"/>
  </r>
  <r>
    <x v="13"/>
    <s v="314 -  Textile Product Mills"/>
    <x v="52"/>
    <s v="518 -  Computing Infrastructure Providers, Data Processing, Web Hosting, and Related Services"/>
    <n v="15055"/>
    <s v="Industry Use"/>
    <n v="6267043.2970477697"/>
  </r>
  <r>
    <x v="13"/>
    <s v="314 -  Textile Product Mills"/>
    <x v="53"/>
    <s v="519 -  Web Search Portals, Libraries, Archives, and Other Information Services"/>
    <n v="15055"/>
    <s v="Industry Use"/>
    <n v="3566197.8072295599"/>
  </r>
  <r>
    <x v="13"/>
    <s v="314 -  Textile Product Mills"/>
    <x v="54"/>
    <s v="522 -  Credit Intermediation and Related Activities"/>
    <n v="15055"/>
    <s v="Industry Use"/>
    <n v="1209290.1754782801"/>
  </r>
  <r>
    <x v="13"/>
    <s v="314 -  Textile Product Mills"/>
    <x v="55"/>
    <s v="523 -  Securities, Commodity Contracts, and Other Financial Investments and Related Activities"/>
    <n v="15055"/>
    <s v="Industry Use"/>
    <n v="273960.992092714"/>
  </r>
  <r>
    <x v="13"/>
    <s v="314 -  Textile Product Mills"/>
    <x v="56"/>
    <s v="521 -  Monetary Authorities-Central Bank"/>
    <n v="15055"/>
    <s v="Industry Use"/>
    <n v="4854875.3531773696"/>
  </r>
  <r>
    <x v="13"/>
    <s v="314 -  Textile Product Mills"/>
    <x v="57"/>
    <s v="524 -  Insurance Carriers and Related Activities"/>
    <n v="15055"/>
    <s v="Industry Use"/>
    <n v="8195091.9144489504"/>
  </r>
  <r>
    <x v="13"/>
    <s v="314 -  Textile Product Mills"/>
    <x v="58"/>
    <s v="531 -  Real Estate"/>
    <n v="15055"/>
    <s v="Industry Use"/>
    <n v="21071511.194855399"/>
  </r>
  <r>
    <x v="13"/>
    <s v="314 -  Textile Product Mills"/>
    <x v="59"/>
    <s v="532 -  Rental and Leasing Services"/>
    <n v="15055"/>
    <s v="Industry Use"/>
    <n v="1353779.36985148"/>
  </r>
  <r>
    <x v="13"/>
    <s v="314 -  Textile Product Mills"/>
    <x v="60"/>
    <s v="533 -  Lessors of Nonfinancial Intangible Assets (except Copyrighted Works)"/>
    <n v="15055"/>
    <s v="Industry Use"/>
    <n v="28.9199059122985"/>
  </r>
  <r>
    <x v="13"/>
    <s v="314 -  Textile Product Mills"/>
    <x v="61"/>
    <s v="541 -  Professional, Scientific, and Technical Services"/>
    <n v="15055"/>
    <s v="Industry Use"/>
    <n v="22211635.3698304"/>
  </r>
  <r>
    <x v="13"/>
    <s v="314 -  Textile Product Mills"/>
    <x v="99"/>
    <s v="551 -  Management of Companies and Enterprises"/>
    <n v="15055"/>
    <s v="Industry Use"/>
    <n v="5608732.82684658"/>
  </r>
  <r>
    <x v="13"/>
    <s v="314 -  Textile Product Mills"/>
    <x v="62"/>
    <s v="561 -  Administrative and Support Services"/>
    <n v="15055"/>
    <s v="Industry Use"/>
    <n v="5087094.6768024601"/>
  </r>
  <r>
    <x v="13"/>
    <s v="314 -  Textile Product Mills"/>
    <x v="63"/>
    <s v="562 -  Waste Management and Remediation Services"/>
    <n v="15055"/>
    <s v="Industry Use"/>
    <n v="1176460.6125769999"/>
  </r>
  <r>
    <x v="13"/>
    <s v="314 -  Textile Product Mills"/>
    <x v="65"/>
    <s v="711 -  Performing Arts, Spectator Sports, and Related Industries"/>
    <n v="15055"/>
    <s v="Industry Use"/>
    <n v="145518.71609621501"/>
  </r>
  <r>
    <x v="13"/>
    <s v="314 -  Textile Product Mills"/>
    <x v="66"/>
    <s v="712 -  Museums, Historical Sites, and Similar Institutions"/>
    <n v="15055"/>
    <s v="Industry Use"/>
    <n v="4.5083381076498901"/>
  </r>
  <r>
    <x v="13"/>
    <s v="314 -  Textile Product Mills"/>
    <x v="68"/>
    <s v="721 -  Accommodation"/>
    <n v="15055"/>
    <s v="Industry Use"/>
    <n v="125830.968037845"/>
  </r>
  <r>
    <x v="13"/>
    <s v="314 -  Textile Product Mills"/>
    <x v="69"/>
    <s v="722 -  Food Services and Drinking Places"/>
    <n v="15055"/>
    <s v="Industry Use"/>
    <n v="1317644.99426889"/>
  </r>
  <r>
    <x v="13"/>
    <s v="314 -  Textile Product Mills"/>
    <x v="70"/>
    <s v="811 -  Repair and Maintenance"/>
    <n v="15055"/>
    <s v="Industry Use"/>
    <n v="2009702.8003349199"/>
  </r>
  <r>
    <x v="13"/>
    <s v="314 -  Textile Product Mills"/>
    <x v="71"/>
    <s v="812 -  Personal and Laundry Services"/>
    <n v="15055"/>
    <s v="Industry Use"/>
    <n v="115242.193126229"/>
  </r>
  <r>
    <x v="13"/>
    <s v="314 -  Textile Product Mills"/>
    <x v="72"/>
    <s v="813 -  Religious, Grantmaking, Civic, Professional, and Similar Organizations"/>
    <n v="15055"/>
    <s v="Industry Use"/>
    <n v="116545.159535713"/>
  </r>
  <r>
    <x v="13"/>
    <s v="314 -  Textile Product Mills"/>
    <x v="73"/>
    <s v="9A -  Government Enterprises"/>
    <n v="15055"/>
    <s v="Industry Use"/>
    <n v="4502591.0686415602"/>
  </r>
  <r>
    <x v="13"/>
    <s v="314 -  Textile Product Mills"/>
    <x v="76"/>
    <s v="Employee Compensation"/>
    <n v="15053"/>
    <s v="Factor Receipts"/>
    <n v="537222538.732921"/>
  </r>
  <r>
    <x v="13"/>
    <s v="314 -  Textile Product Mills"/>
    <x v="77"/>
    <s v="Proprietor Income"/>
    <n v="15053"/>
    <s v="Factor Receipts"/>
    <n v="52265514.850419298"/>
  </r>
  <r>
    <x v="13"/>
    <s v="314 -  Textile Product Mills"/>
    <x v="78"/>
    <s v="Other Property Type Income"/>
    <n v="15053"/>
    <s v="Factor Receipts"/>
    <n v="42742358.625970997"/>
  </r>
  <r>
    <x v="13"/>
    <s v="314 -  Textile Product Mills"/>
    <x v="79"/>
    <s v="Tax on Production and Imports"/>
    <n v="15053"/>
    <s v="Factor Receipts"/>
    <n v="37175243.229224101"/>
  </r>
  <r>
    <x v="13"/>
    <s v="314 -  Textile Product Mills"/>
    <x v="80"/>
    <s v="Households LT15k"/>
    <n v="15055"/>
    <s v="Industry Use"/>
    <n v="8105.0566945314104"/>
  </r>
  <r>
    <x v="13"/>
    <s v="314 -  Textile Product Mills"/>
    <x v="81"/>
    <s v="Households 15-30k"/>
    <n v="15055"/>
    <s v="Industry Use"/>
    <n v="10673.443231552699"/>
  </r>
  <r>
    <x v="13"/>
    <s v="314 -  Textile Product Mills"/>
    <x v="82"/>
    <s v="Households 30-40k"/>
    <n v="15055"/>
    <s v="Industry Use"/>
    <n v="9502.9727043399398"/>
  </r>
  <r>
    <x v="13"/>
    <s v="314 -  Textile Product Mills"/>
    <x v="83"/>
    <s v="Households 40-50k"/>
    <n v="15055"/>
    <s v="Industry Use"/>
    <n v="7337.4376005800596"/>
  </r>
  <r>
    <x v="13"/>
    <s v="314 -  Textile Product Mills"/>
    <x v="84"/>
    <s v="Households 50-70k"/>
    <n v="15055"/>
    <s v="Industry Use"/>
    <n v="16375.480979575001"/>
  </r>
  <r>
    <x v="13"/>
    <s v="314 -  Textile Product Mills"/>
    <x v="85"/>
    <s v="Households 70-100k"/>
    <n v="15055"/>
    <s v="Industry Use"/>
    <n v="55929.259100326002"/>
  </r>
  <r>
    <x v="13"/>
    <s v="314 -  Textile Product Mills"/>
    <x v="86"/>
    <s v="Households 100-150k"/>
    <n v="15055"/>
    <s v="Industry Use"/>
    <n v="98907.332156402001"/>
  </r>
  <r>
    <x v="13"/>
    <s v="314 -  Textile Product Mills"/>
    <x v="87"/>
    <s v="Households 150-200k"/>
    <n v="15055"/>
    <s v="Industry Use"/>
    <n v="113141.833457906"/>
  </r>
  <r>
    <x v="13"/>
    <s v="314 -  Textile Product Mills"/>
    <x v="88"/>
    <s v="Households GT200k"/>
    <n v="15055"/>
    <s v="Industry Use"/>
    <n v="286278.72727147798"/>
  </r>
  <r>
    <x v="13"/>
    <s v="314 -  Textile Product Mills"/>
    <x v="89"/>
    <s v="Federal Government NonDefense"/>
    <n v="15055"/>
    <s v="Industry Use"/>
    <n v="19112.723249653001"/>
  </r>
  <r>
    <x v="13"/>
    <s v="314 -  Textile Product Mills"/>
    <x v="90"/>
    <s v="Federal Government Investment"/>
    <n v="15055"/>
    <s v="Industry Use"/>
    <n v="22309.8458899385"/>
  </r>
  <r>
    <x v="13"/>
    <s v="314 -  Textile Product Mills"/>
    <x v="91"/>
    <s v="State/Local Govt Other"/>
    <n v="15055"/>
    <s v="Industry Use"/>
    <n v="1439291.8507590001"/>
  </r>
  <r>
    <x v="13"/>
    <s v="314 -  Textile Product Mills"/>
    <x v="93"/>
    <s v="State/Local Govt Investment"/>
    <n v="15055"/>
    <s v="Industry Use"/>
    <n v="112850.55745078099"/>
  </r>
  <r>
    <x v="13"/>
    <s v="314 -  Textile Product Mills"/>
    <x v="94"/>
    <s v="Capital"/>
    <n v="15055"/>
    <s v="Industry Use"/>
    <n v="149208.420551046"/>
  </r>
  <r>
    <x v="13"/>
    <s v="314 -  Textile Product Mills"/>
    <x v="95"/>
    <s v="Inventory Additions/Deletions"/>
    <n v="15055"/>
    <s v="Industry Use"/>
    <n v="187442.503912385"/>
  </r>
  <r>
    <x v="13"/>
    <s v="314 -  Textile Product Mills"/>
    <x v="96"/>
    <s v="Foreign Trade"/>
    <n v="15051"/>
    <s v="Commodity Trade"/>
    <n v="269143383.41947901"/>
  </r>
  <r>
    <x v="13"/>
    <s v="314 -  Textile Product Mills"/>
    <x v="97"/>
    <s v="Domestic Trade"/>
    <n v="15051"/>
    <s v="Commodity Trade"/>
    <n v="527788546.79309201"/>
  </r>
  <r>
    <x v="14"/>
    <s v="315 -  Apparel Manufacturing"/>
    <x v="0"/>
    <s v="111 -  Crop Production"/>
    <n v="15055"/>
    <s v="Industry Use"/>
    <n v="8624970.8016608693"/>
  </r>
  <r>
    <x v="14"/>
    <s v="315 -  Apparel Manufacturing"/>
    <x v="1"/>
    <s v="112 -  Animal Production and Aquaculture"/>
    <n v="15055"/>
    <s v="Industry Use"/>
    <n v="73504.489849569698"/>
  </r>
  <r>
    <x v="14"/>
    <s v="315 -  Apparel Manufacturing"/>
    <x v="2"/>
    <s v="113 -  Forestry and Logging"/>
    <n v="15055"/>
    <s v="Industry Use"/>
    <n v="25732145.247529801"/>
  </r>
  <r>
    <x v="14"/>
    <s v="315 -  Apparel Manufacturing"/>
    <x v="4"/>
    <s v="211 -  Oil and Gas Extraction"/>
    <n v="15055"/>
    <s v="Industry Use"/>
    <n v="153.20237961021601"/>
  </r>
  <r>
    <x v="14"/>
    <s v="315 -  Apparel Manufacturing"/>
    <x v="5"/>
    <s v="212 -  Mining (except Oil and Gas)"/>
    <n v="15055"/>
    <s v="Industry Use"/>
    <n v="5511.2412227998202"/>
  </r>
  <r>
    <x v="14"/>
    <s v="315 -  Apparel Manufacturing"/>
    <x v="6"/>
    <s v="213 -  Support Activities for Mining"/>
    <n v="15055"/>
    <s v="Industry Use"/>
    <n v="368.91522240964099"/>
  </r>
  <r>
    <x v="14"/>
    <s v="315 -  Apparel Manufacturing"/>
    <x v="7"/>
    <s v="221 -  Utilities"/>
    <n v="15055"/>
    <s v="Industry Use"/>
    <n v="1027474.1638073"/>
  </r>
  <r>
    <x v="14"/>
    <s v="315 -  Apparel Manufacturing"/>
    <x v="8"/>
    <s v="23 -  Construction"/>
    <n v="15055"/>
    <s v="Industry Use"/>
    <n v="500502.68653096497"/>
  </r>
  <r>
    <x v="14"/>
    <s v="315 -  Apparel Manufacturing"/>
    <x v="9"/>
    <s v="311 -  Food Manufacturing"/>
    <n v="15055"/>
    <s v="Industry Use"/>
    <n v="30741.136294175401"/>
  </r>
  <r>
    <x v="14"/>
    <s v="315 -  Apparel Manufacturing"/>
    <x v="10"/>
    <s v="312 -  Beverage and Tobacco Product Manufacturing"/>
    <n v="15055"/>
    <s v="Industry Use"/>
    <n v="13.8946978611578"/>
  </r>
  <r>
    <x v="14"/>
    <s v="315 -  Apparel Manufacturing"/>
    <x v="11"/>
    <s v="313 -  Textile Mills"/>
    <n v="15055"/>
    <s v="Industry Use"/>
    <n v="85821438.405592099"/>
  </r>
  <r>
    <x v="14"/>
    <s v="315 -  Apparel Manufacturing"/>
    <x v="12"/>
    <s v="314 -  Textile Product Mills"/>
    <n v="15055"/>
    <s v="Industry Use"/>
    <n v="2383937.1417738502"/>
  </r>
  <r>
    <x v="14"/>
    <s v="315 -  Apparel Manufacturing"/>
    <x v="13"/>
    <s v="315 -  Apparel Manufacturing"/>
    <n v="15055"/>
    <s v="Industry Use"/>
    <n v="17197801.0279098"/>
  </r>
  <r>
    <x v="14"/>
    <s v="315 -  Apparel Manufacturing"/>
    <x v="14"/>
    <s v="316 -  Leather and Allied Product Manufacturing"/>
    <n v="15055"/>
    <s v="Industry Use"/>
    <n v="332316.03199476498"/>
  </r>
  <r>
    <x v="14"/>
    <s v="315 -  Apparel Manufacturing"/>
    <x v="15"/>
    <s v="321 -  Wood Product Manufacturing"/>
    <n v="15055"/>
    <s v="Industry Use"/>
    <n v="2315.76865166777"/>
  </r>
  <r>
    <x v="14"/>
    <s v="315 -  Apparel Manufacturing"/>
    <x v="16"/>
    <s v="322 -  Paper Manufacturing"/>
    <n v="15055"/>
    <s v="Industry Use"/>
    <n v="782836.85213434696"/>
  </r>
  <r>
    <x v="14"/>
    <s v="315 -  Apparel Manufacturing"/>
    <x v="17"/>
    <s v="323 -  Printing and Related Support Activities"/>
    <n v="15055"/>
    <s v="Industry Use"/>
    <n v="716487.939713803"/>
  </r>
  <r>
    <x v="14"/>
    <s v="315 -  Apparel Manufacturing"/>
    <x v="18"/>
    <s v="324 -  Petroleum and Coal Products Manufacturing"/>
    <n v="15055"/>
    <s v="Industry Use"/>
    <n v="106336.323121386"/>
  </r>
  <r>
    <x v="14"/>
    <s v="315 -  Apparel Manufacturing"/>
    <x v="19"/>
    <s v="325 -  Chemical Manufacturing"/>
    <n v="15055"/>
    <s v="Industry Use"/>
    <n v="1806796.2363106799"/>
  </r>
  <r>
    <x v="14"/>
    <s v="315 -  Apparel Manufacturing"/>
    <x v="20"/>
    <s v="326 -  Plastics and Rubber Products Manufacturing"/>
    <n v="15055"/>
    <s v="Industry Use"/>
    <n v="928602.59105944005"/>
  </r>
  <r>
    <x v="14"/>
    <s v="315 -  Apparel Manufacturing"/>
    <x v="21"/>
    <s v="327 -  Nonmetallic Mineral Product Manufacturing"/>
    <n v="15055"/>
    <s v="Industry Use"/>
    <n v="2070.69191747784"/>
  </r>
  <r>
    <x v="14"/>
    <s v="315 -  Apparel Manufacturing"/>
    <x v="22"/>
    <s v="331 -  Primary Metal Manufacturing"/>
    <n v="15055"/>
    <s v="Industry Use"/>
    <n v="6671.5542985676102"/>
  </r>
  <r>
    <x v="14"/>
    <s v="315 -  Apparel Manufacturing"/>
    <x v="23"/>
    <s v="332 -  Fabricated Metal Product Manufacturing"/>
    <n v="15055"/>
    <s v="Industry Use"/>
    <n v="1999621.4676387999"/>
  </r>
  <r>
    <x v="14"/>
    <s v="315 -  Apparel Manufacturing"/>
    <x v="24"/>
    <s v="333 -  Machinery Manufacturing"/>
    <n v="15055"/>
    <s v="Industry Use"/>
    <n v="39745.0260906603"/>
  </r>
  <r>
    <x v="14"/>
    <s v="315 -  Apparel Manufacturing"/>
    <x v="25"/>
    <s v="334 -  Computer and Electronic Product Manufacturing"/>
    <n v="15055"/>
    <s v="Industry Use"/>
    <n v="779423.44343648397"/>
  </r>
  <r>
    <x v="14"/>
    <s v="315 -  Apparel Manufacturing"/>
    <x v="26"/>
    <s v="335 -  Electrical Equipment, Appliance, and Component Manufacturing"/>
    <n v="15055"/>
    <s v="Industry Use"/>
    <n v="5840.08689501546"/>
  </r>
  <r>
    <x v="14"/>
    <s v="315 -  Apparel Manufacturing"/>
    <x v="27"/>
    <s v="336 -  Transportation Equipment Manufacturing"/>
    <n v="15055"/>
    <s v="Industry Use"/>
    <n v="129595.261558415"/>
  </r>
  <r>
    <x v="14"/>
    <s v="315 -  Apparel Manufacturing"/>
    <x v="28"/>
    <s v="337 -  Furniture and Related Product Manufacturing"/>
    <n v="15055"/>
    <s v="Industry Use"/>
    <n v="36114.548246868399"/>
  </r>
  <r>
    <x v="14"/>
    <s v="315 -  Apparel Manufacturing"/>
    <x v="29"/>
    <s v="339 -  Miscellaneous Manufacturing"/>
    <n v="15055"/>
    <s v="Industry Use"/>
    <n v="18672365.974770799"/>
  </r>
  <r>
    <x v="14"/>
    <s v="315 -  Apparel Manufacturing"/>
    <x v="30"/>
    <s v="42 -  Wholesale Trade"/>
    <n v="15055"/>
    <s v="Industry Use"/>
    <n v="327046188.115421"/>
  </r>
  <r>
    <x v="14"/>
    <s v="315 -  Apparel Manufacturing"/>
    <x v="40"/>
    <s v="481 -  Air Transportation"/>
    <n v="15055"/>
    <s v="Industry Use"/>
    <n v="1357000.5743928"/>
  </r>
  <r>
    <x v="14"/>
    <s v="315 -  Apparel Manufacturing"/>
    <x v="41"/>
    <s v="482 -  Rail Transportation"/>
    <n v="15055"/>
    <s v="Industry Use"/>
    <n v="349882.76492115698"/>
  </r>
  <r>
    <x v="14"/>
    <s v="315 -  Apparel Manufacturing"/>
    <x v="43"/>
    <s v="484 -  Truck Transportation"/>
    <n v="15055"/>
    <s v="Industry Use"/>
    <n v="89245871.632548094"/>
  </r>
  <r>
    <x v="14"/>
    <s v="315 -  Apparel Manufacturing"/>
    <x v="45"/>
    <s v="487-488 -  Scenic and Sightseeing Transportation and Support Activities for Transportation"/>
    <n v="15055"/>
    <s v="Industry Use"/>
    <n v="80985.246869739902"/>
  </r>
  <r>
    <x v="14"/>
    <s v="315 -  Apparel Manufacturing"/>
    <x v="46"/>
    <s v="492 -  Couriers and Messengers"/>
    <n v="15055"/>
    <s v="Industry Use"/>
    <n v="4856.6393641361401"/>
  </r>
  <r>
    <x v="14"/>
    <s v="315 -  Apparel Manufacturing"/>
    <x v="47"/>
    <s v="493 -  Warehousing and Storage"/>
    <n v="15055"/>
    <s v="Industry Use"/>
    <n v="60914830.377958097"/>
  </r>
  <r>
    <x v="14"/>
    <s v="315 -  Apparel Manufacturing"/>
    <x v="48"/>
    <s v="513 -  Publishing Industries"/>
    <n v="15055"/>
    <s v="Industry Use"/>
    <n v="1399866.14350095"/>
  </r>
  <r>
    <x v="14"/>
    <s v="315 -  Apparel Manufacturing"/>
    <x v="49"/>
    <s v="512 -  Motion Picture and Sound Recording Industries"/>
    <n v="15055"/>
    <s v="Industry Use"/>
    <n v="9354.6768702774298"/>
  </r>
  <r>
    <x v="14"/>
    <s v="315 -  Apparel Manufacturing"/>
    <x v="50"/>
    <s v="516 -  Broadcasting and Content Providers"/>
    <n v="15055"/>
    <s v="Industry Use"/>
    <n v="2747055.0044748699"/>
  </r>
  <r>
    <x v="14"/>
    <s v="315 -  Apparel Manufacturing"/>
    <x v="51"/>
    <s v="517 -  Telecommunications"/>
    <n v="15055"/>
    <s v="Industry Use"/>
    <n v="2081145.91364841"/>
  </r>
  <r>
    <x v="14"/>
    <s v="315 -  Apparel Manufacturing"/>
    <x v="52"/>
    <s v="518 -  Computing Infrastructure Providers, Data Processing, Web Hosting, and Related Services"/>
    <n v="15055"/>
    <s v="Industry Use"/>
    <n v="6624770.3854344403"/>
  </r>
  <r>
    <x v="14"/>
    <s v="315 -  Apparel Manufacturing"/>
    <x v="53"/>
    <s v="519 -  Web Search Portals, Libraries, Archives, and Other Information Services"/>
    <n v="15055"/>
    <s v="Industry Use"/>
    <n v="8943904.2437561695"/>
  </r>
  <r>
    <x v="14"/>
    <s v="315 -  Apparel Manufacturing"/>
    <x v="54"/>
    <s v="522 -  Credit Intermediation and Related Activities"/>
    <n v="15055"/>
    <s v="Industry Use"/>
    <n v="41904363.921826899"/>
  </r>
  <r>
    <x v="14"/>
    <s v="315 -  Apparel Manufacturing"/>
    <x v="55"/>
    <s v="523 -  Securities, Commodity Contracts, and Other Financial Investments and Related Activities"/>
    <n v="15055"/>
    <s v="Industry Use"/>
    <n v="292437.03489936102"/>
  </r>
  <r>
    <x v="14"/>
    <s v="315 -  Apparel Manufacturing"/>
    <x v="56"/>
    <s v="521 -  Monetary Authorities-Central Bank"/>
    <n v="15055"/>
    <s v="Industry Use"/>
    <n v="35751292.466242701"/>
  </r>
  <r>
    <x v="14"/>
    <s v="315 -  Apparel Manufacturing"/>
    <x v="57"/>
    <s v="524 -  Insurance Carriers and Related Activities"/>
    <n v="15055"/>
    <s v="Industry Use"/>
    <n v="17938114.285772"/>
  </r>
  <r>
    <x v="14"/>
    <s v="315 -  Apparel Manufacturing"/>
    <x v="58"/>
    <s v="531 -  Real Estate"/>
    <n v="15055"/>
    <s v="Industry Use"/>
    <n v="19754466.706659202"/>
  </r>
  <r>
    <x v="14"/>
    <s v="315 -  Apparel Manufacturing"/>
    <x v="59"/>
    <s v="532 -  Rental and Leasing Services"/>
    <n v="15055"/>
    <s v="Industry Use"/>
    <n v="182073793.262918"/>
  </r>
  <r>
    <x v="14"/>
    <s v="315 -  Apparel Manufacturing"/>
    <x v="60"/>
    <s v="533 -  Lessors of Nonfinancial Intangible Assets (except Copyrighted Works)"/>
    <n v="15055"/>
    <s v="Industry Use"/>
    <n v="21548151.078337099"/>
  </r>
  <r>
    <x v="14"/>
    <s v="315 -  Apparel Manufacturing"/>
    <x v="61"/>
    <s v="541 -  Professional, Scientific, and Technical Services"/>
    <n v="15055"/>
    <s v="Industry Use"/>
    <n v="56297059.968249701"/>
  </r>
  <r>
    <x v="14"/>
    <s v="315 -  Apparel Manufacturing"/>
    <x v="99"/>
    <s v="551 -  Management of Companies and Enterprises"/>
    <n v="15055"/>
    <s v="Industry Use"/>
    <n v="107009400.41677199"/>
  </r>
  <r>
    <x v="14"/>
    <s v="315 -  Apparel Manufacturing"/>
    <x v="62"/>
    <s v="561 -  Administrative and Support Services"/>
    <n v="15055"/>
    <s v="Industry Use"/>
    <n v="228836840.27046701"/>
  </r>
  <r>
    <x v="14"/>
    <s v="315 -  Apparel Manufacturing"/>
    <x v="63"/>
    <s v="562 -  Waste Management and Remediation Services"/>
    <n v="15055"/>
    <s v="Industry Use"/>
    <n v="409877.593526215"/>
  </r>
  <r>
    <x v="14"/>
    <s v="315 -  Apparel Manufacturing"/>
    <x v="68"/>
    <s v="721 -  Accommodation"/>
    <n v="15055"/>
    <s v="Industry Use"/>
    <n v="96152.388311073504"/>
  </r>
  <r>
    <x v="14"/>
    <s v="315 -  Apparel Manufacturing"/>
    <x v="69"/>
    <s v="722 -  Food Services and Drinking Places"/>
    <n v="15055"/>
    <s v="Industry Use"/>
    <n v="1838954.63704895"/>
  </r>
  <r>
    <x v="14"/>
    <s v="315 -  Apparel Manufacturing"/>
    <x v="70"/>
    <s v="811 -  Repair and Maintenance"/>
    <n v="15055"/>
    <s v="Industry Use"/>
    <n v="1789320.90453344"/>
  </r>
  <r>
    <x v="14"/>
    <s v="315 -  Apparel Manufacturing"/>
    <x v="71"/>
    <s v="812 -  Personal and Laundry Services"/>
    <n v="15055"/>
    <s v="Industry Use"/>
    <n v="75.889891771713906"/>
  </r>
  <r>
    <x v="14"/>
    <s v="315 -  Apparel Manufacturing"/>
    <x v="73"/>
    <s v="9A -  Government Enterprises"/>
    <n v="15055"/>
    <s v="Industry Use"/>
    <n v="782263.25268696097"/>
  </r>
  <r>
    <x v="14"/>
    <s v="315 -  Apparel Manufacturing"/>
    <x v="76"/>
    <s v="Employee Compensation"/>
    <n v="15053"/>
    <s v="Factor Receipts"/>
    <n v="1898556183.5267799"/>
  </r>
  <r>
    <x v="14"/>
    <s v="315 -  Apparel Manufacturing"/>
    <x v="77"/>
    <s v="Proprietor Income"/>
    <n v="15053"/>
    <s v="Factor Receipts"/>
    <n v="515293944.81146902"/>
  </r>
  <r>
    <x v="14"/>
    <s v="315 -  Apparel Manufacturing"/>
    <x v="78"/>
    <s v="Other Property Type Income"/>
    <n v="15053"/>
    <s v="Factor Receipts"/>
    <n v="1118274416.88205"/>
  </r>
  <r>
    <x v="14"/>
    <s v="315 -  Apparel Manufacturing"/>
    <x v="79"/>
    <s v="Tax on Production and Imports"/>
    <n v="15053"/>
    <s v="Factor Receipts"/>
    <n v="86052294.938751206"/>
  </r>
  <r>
    <x v="14"/>
    <s v="315 -  Apparel Manufacturing"/>
    <x v="80"/>
    <s v="Households LT15k"/>
    <n v="15055"/>
    <s v="Industry Use"/>
    <n v="22410.113630986802"/>
  </r>
  <r>
    <x v="14"/>
    <s v="315 -  Apparel Manufacturing"/>
    <x v="81"/>
    <s v="Households 15-30k"/>
    <n v="15055"/>
    <s v="Industry Use"/>
    <n v="29511.5857504577"/>
  </r>
  <r>
    <x v="14"/>
    <s v="315 -  Apparel Manufacturing"/>
    <x v="82"/>
    <s v="Households 30-40k"/>
    <n v="15055"/>
    <s v="Industry Use"/>
    <n v="26275.287905155899"/>
  </r>
  <r>
    <x v="14"/>
    <s v="315 -  Apparel Manufacturing"/>
    <x v="83"/>
    <s v="Households 40-50k"/>
    <n v="15055"/>
    <s v="Industry Use"/>
    <n v="20287.681701254402"/>
  </r>
  <r>
    <x v="14"/>
    <s v="315 -  Apparel Manufacturing"/>
    <x v="84"/>
    <s v="Households 50-70k"/>
    <n v="15055"/>
    <s v="Industry Use"/>
    <n v="45277.461138790401"/>
  </r>
  <r>
    <x v="14"/>
    <s v="315 -  Apparel Manufacturing"/>
    <x v="85"/>
    <s v="Households 70-100k"/>
    <n v="15055"/>
    <s v="Industry Use"/>
    <n v="154641.86112120299"/>
  </r>
  <r>
    <x v="14"/>
    <s v="315 -  Apparel Manufacturing"/>
    <x v="86"/>
    <s v="Households 100-150k"/>
    <n v="15055"/>
    <s v="Industry Use"/>
    <n v="273474.28106927901"/>
  </r>
  <r>
    <x v="14"/>
    <s v="315 -  Apparel Manufacturing"/>
    <x v="87"/>
    <s v="Households 150-200k"/>
    <n v="15055"/>
    <s v="Industry Use"/>
    <n v="312832.03064089798"/>
  </r>
  <r>
    <x v="14"/>
    <s v="315 -  Apparel Manufacturing"/>
    <x v="88"/>
    <s v="Households GT200k"/>
    <n v="15055"/>
    <s v="Industry Use"/>
    <n v="791547.67820646695"/>
  </r>
  <r>
    <x v="14"/>
    <s v="315 -  Apparel Manufacturing"/>
    <x v="89"/>
    <s v="Federal Government NonDefense"/>
    <n v="15055"/>
    <s v="Industry Use"/>
    <n v="317669.89724517602"/>
  </r>
  <r>
    <x v="14"/>
    <s v="315 -  Apparel Manufacturing"/>
    <x v="90"/>
    <s v="Federal Government Investment"/>
    <n v="15055"/>
    <s v="Industry Use"/>
    <n v="61685.710578762497"/>
  </r>
  <r>
    <x v="14"/>
    <s v="315 -  Apparel Manufacturing"/>
    <x v="91"/>
    <s v="State/Local Govt Other"/>
    <n v="15055"/>
    <s v="Industry Use"/>
    <n v="6253277.2450226899"/>
  </r>
  <r>
    <x v="14"/>
    <s v="315 -  Apparel Manufacturing"/>
    <x v="93"/>
    <s v="State/Local Govt Investment"/>
    <n v="15055"/>
    <s v="Industry Use"/>
    <n v="312026.66571087099"/>
  </r>
  <r>
    <x v="14"/>
    <s v="315 -  Apparel Manufacturing"/>
    <x v="94"/>
    <s v="Capital"/>
    <n v="15055"/>
    <s v="Industry Use"/>
    <n v="412554.50581920001"/>
  </r>
  <r>
    <x v="14"/>
    <s v="315 -  Apparel Manufacturing"/>
    <x v="95"/>
    <s v="Inventory Additions/Deletions"/>
    <n v="15055"/>
    <s v="Industry Use"/>
    <n v="330939.58954238502"/>
  </r>
  <r>
    <x v="14"/>
    <s v="315 -  Apparel Manufacturing"/>
    <x v="96"/>
    <s v="Foreign Trade"/>
    <n v="15051"/>
    <s v="Commodity Trade"/>
    <n v="376482031.33345902"/>
  </r>
  <r>
    <x v="14"/>
    <s v="315 -  Apparel Manufacturing"/>
    <x v="97"/>
    <s v="Domestic Trade"/>
    <n v="15051"/>
    <s v="Commodity Trade"/>
    <n v="626341321.95241594"/>
  </r>
  <r>
    <x v="15"/>
    <s v="316 -  Leather and Allied Product Manufacturing"/>
    <x v="0"/>
    <s v="111 -  Crop Production"/>
    <n v="15055"/>
    <s v="Industry Use"/>
    <n v="147370.66879870699"/>
  </r>
  <r>
    <x v="15"/>
    <s v="316 -  Leather and Allied Product Manufacturing"/>
    <x v="1"/>
    <s v="112 -  Animal Production and Aquaculture"/>
    <n v="15055"/>
    <s v="Industry Use"/>
    <n v="1255.9353623264401"/>
  </r>
  <r>
    <x v="15"/>
    <s v="316 -  Leather and Allied Product Manufacturing"/>
    <x v="2"/>
    <s v="113 -  Forestry and Logging"/>
    <n v="15055"/>
    <s v="Industry Use"/>
    <n v="439672.61361901899"/>
  </r>
  <r>
    <x v="15"/>
    <s v="316 -  Leather and Allied Product Manufacturing"/>
    <x v="4"/>
    <s v="211 -  Oil and Gas Extraction"/>
    <n v="15055"/>
    <s v="Industry Use"/>
    <n v="6737.2681477700798"/>
  </r>
  <r>
    <x v="15"/>
    <s v="316 -  Leather and Allied Product Manufacturing"/>
    <x v="5"/>
    <s v="212 -  Mining (except Oil and Gas)"/>
    <n v="15055"/>
    <s v="Industry Use"/>
    <n v="13090.2897251426"/>
  </r>
  <r>
    <x v="15"/>
    <s v="316 -  Leather and Allied Product Manufacturing"/>
    <x v="6"/>
    <s v="213 -  Support Activities for Mining"/>
    <n v="15055"/>
    <s v="Industry Use"/>
    <n v="263.051776864602"/>
  </r>
  <r>
    <x v="15"/>
    <s v="316 -  Leather and Allied Product Manufacturing"/>
    <x v="7"/>
    <s v="221 -  Utilities"/>
    <n v="15055"/>
    <s v="Industry Use"/>
    <n v="910010.85119209997"/>
  </r>
  <r>
    <x v="15"/>
    <s v="316 -  Leather and Allied Product Manufacturing"/>
    <x v="8"/>
    <s v="23 -  Construction"/>
    <n v="15055"/>
    <s v="Industry Use"/>
    <n v="436143.33237040398"/>
  </r>
  <r>
    <x v="15"/>
    <s v="316 -  Leather and Allied Product Manufacturing"/>
    <x v="9"/>
    <s v="311 -  Food Manufacturing"/>
    <n v="15055"/>
    <s v="Industry Use"/>
    <n v="7640039.1022314504"/>
  </r>
  <r>
    <x v="15"/>
    <s v="316 -  Leather and Allied Product Manufacturing"/>
    <x v="10"/>
    <s v="312 -  Beverage and Tobacco Product Manufacturing"/>
    <n v="15055"/>
    <s v="Industry Use"/>
    <n v="17406.083957835999"/>
  </r>
  <r>
    <x v="15"/>
    <s v="316 -  Leather and Allied Product Manufacturing"/>
    <x v="11"/>
    <s v="313 -  Textile Mills"/>
    <n v="15055"/>
    <s v="Industry Use"/>
    <n v="603580.366605683"/>
  </r>
  <r>
    <x v="15"/>
    <s v="316 -  Leather and Allied Product Manufacturing"/>
    <x v="12"/>
    <s v="314 -  Textile Product Mills"/>
    <n v="15055"/>
    <s v="Industry Use"/>
    <n v="12522.4800482274"/>
  </r>
  <r>
    <x v="15"/>
    <s v="316 -  Leather and Allied Product Manufacturing"/>
    <x v="13"/>
    <s v="315 -  Apparel Manufacturing"/>
    <n v="15055"/>
    <s v="Industry Use"/>
    <n v="16418.361545036802"/>
  </r>
  <r>
    <x v="15"/>
    <s v="316 -  Leather and Allied Product Manufacturing"/>
    <x v="14"/>
    <s v="316 -  Leather and Allied Product Manufacturing"/>
    <n v="15055"/>
    <s v="Industry Use"/>
    <n v="506162.49670452398"/>
  </r>
  <r>
    <x v="15"/>
    <s v="316 -  Leather and Allied Product Manufacturing"/>
    <x v="15"/>
    <s v="321 -  Wood Product Manufacturing"/>
    <n v="15055"/>
    <s v="Industry Use"/>
    <n v="3247.0935371789601"/>
  </r>
  <r>
    <x v="15"/>
    <s v="316 -  Leather and Allied Product Manufacturing"/>
    <x v="16"/>
    <s v="322 -  Paper Manufacturing"/>
    <n v="15055"/>
    <s v="Industry Use"/>
    <n v="911656.77741102502"/>
  </r>
  <r>
    <x v="15"/>
    <s v="316 -  Leather and Allied Product Manufacturing"/>
    <x v="17"/>
    <s v="323 -  Printing and Related Support Activities"/>
    <n v="15055"/>
    <s v="Industry Use"/>
    <n v="23769.418316356499"/>
  </r>
  <r>
    <x v="15"/>
    <s v="316 -  Leather and Allied Product Manufacturing"/>
    <x v="18"/>
    <s v="324 -  Petroleum and Coal Products Manufacturing"/>
    <n v="15055"/>
    <s v="Industry Use"/>
    <n v="704506.03342201596"/>
  </r>
  <r>
    <x v="15"/>
    <s v="316 -  Leather and Allied Product Manufacturing"/>
    <x v="19"/>
    <s v="325 -  Chemical Manufacturing"/>
    <n v="15055"/>
    <s v="Industry Use"/>
    <n v="4092834.78209193"/>
  </r>
  <r>
    <x v="15"/>
    <s v="316 -  Leather and Allied Product Manufacturing"/>
    <x v="20"/>
    <s v="326 -  Plastics and Rubber Products Manufacturing"/>
    <n v="15055"/>
    <s v="Industry Use"/>
    <n v="3654401.9716010098"/>
  </r>
  <r>
    <x v="15"/>
    <s v="316 -  Leather and Allied Product Manufacturing"/>
    <x v="21"/>
    <s v="327 -  Nonmetallic Mineral Product Manufacturing"/>
    <n v="15055"/>
    <s v="Industry Use"/>
    <n v="2475.0134526385"/>
  </r>
  <r>
    <x v="15"/>
    <s v="316 -  Leather and Allied Product Manufacturing"/>
    <x v="22"/>
    <s v="331 -  Primary Metal Manufacturing"/>
    <n v="15055"/>
    <s v="Industry Use"/>
    <n v="3214.07575000322"/>
  </r>
  <r>
    <x v="15"/>
    <s v="316 -  Leather and Allied Product Manufacturing"/>
    <x v="23"/>
    <s v="332 -  Fabricated Metal Product Manufacturing"/>
    <n v="15055"/>
    <s v="Industry Use"/>
    <n v="1318422.5336837601"/>
  </r>
  <r>
    <x v="15"/>
    <s v="316 -  Leather and Allied Product Manufacturing"/>
    <x v="24"/>
    <s v="333 -  Machinery Manufacturing"/>
    <n v="15055"/>
    <s v="Industry Use"/>
    <n v="6138.9651837565598"/>
  </r>
  <r>
    <x v="15"/>
    <s v="316 -  Leather and Allied Product Manufacturing"/>
    <x v="25"/>
    <s v="334 -  Computer and Electronic Product Manufacturing"/>
    <n v="15055"/>
    <s v="Industry Use"/>
    <n v="1258986.93624438"/>
  </r>
  <r>
    <x v="15"/>
    <s v="316 -  Leather and Allied Product Manufacturing"/>
    <x v="26"/>
    <s v="335 -  Electrical Equipment, Appliance, and Component Manufacturing"/>
    <n v="15055"/>
    <s v="Industry Use"/>
    <n v="5717.0762239800297"/>
  </r>
  <r>
    <x v="15"/>
    <s v="316 -  Leather and Allied Product Manufacturing"/>
    <x v="27"/>
    <s v="336 -  Transportation Equipment Manufacturing"/>
    <n v="15055"/>
    <s v="Industry Use"/>
    <n v="4341.42994160339"/>
  </r>
  <r>
    <x v="15"/>
    <s v="316 -  Leather and Allied Product Manufacturing"/>
    <x v="28"/>
    <s v="337 -  Furniture and Related Product Manufacturing"/>
    <n v="15055"/>
    <s v="Industry Use"/>
    <n v="1490.6130091007601"/>
  </r>
  <r>
    <x v="15"/>
    <s v="316 -  Leather and Allied Product Manufacturing"/>
    <x v="29"/>
    <s v="339 -  Miscellaneous Manufacturing"/>
    <n v="15055"/>
    <s v="Industry Use"/>
    <n v="373949.80613803799"/>
  </r>
  <r>
    <x v="15"/>
    <s v="316 -  Leather and Allied Product Manufacturing"/>
    <x v="30"/>
    <s v="42 -  Wholesale Trade"/>
    <n v="15055"/>
    <s v="Industry Use"/>
    <n v="74956734.349721104"/>
  </r>
  <r>
    <x v="15"/>
    <s v="316 -  Leather and Allied Product Manufacturing"/>
    <x v="33"/>
    <s v="444 -  Building Material and Garden Equipment and Supplies Dealers"/>
    <n v="15055"/>
    <s v="Industry Use"/>
    <n v="135260.143907816"/>
  </r>
  <r>
    <x v="15"/>
    <s v="316 -  Leather and Allied Product Manufacturing"/>
    <x v="40"/>
    <s v="481 -  Air Transportation"/>
    <n v="15055"/>
    <s v="Industry Use"/>
    <n v="123665.575668447"/>
  </r>
  <r>
    <x v="15"/>
    <s v="316 -  Leather and Allied Product Manufacturing"/>
    <x v="41"/>
    <s v="482 -  Rail Transportation"/>
    <n v="15055"/>
    <s v="Industry Use"/>
    <n v="58748.638387688203"/>
  </r>
  <r>
    <x v="15"/>
    <s v="316 -  Leather and Allied Product Manufacturing"/>
    <x v="43"/>
    <s v="484 -  Truck Transportation"/>
    <n v="15055"/>
    <s v="Industry Use"/>
    <n v="5432883.4522428699"/>
  </r>
  <r>
    <x v="15"/>
    <s v="316 -  Leather and Allied Product Manufacturing"/>
    <x v="45"/>
    <s v="487-488 -  Scenic and Sightseeing Transportation and Support Activities for Transportation"/>
    <n v="15055"/>
    <s v="Industry Use"/>
    <n v="4932.5025420567499"/>
  </r>
  <r>
    <x v="15"/>
    <s v="316 -  Leather and Allied Product Manufacturing"/>
    <x v="46"/>
    <s v="492 -  Couriers and Messengers"/>
    <n v="15055"/>
    <s v="Industry Use"/>
    <n v="295.48530198662797"/>
  </r>
  <r>
    <x v="15"/>
    <s v="316 -  Leather and Allied Product Manufacturing"/>
    <x v="47"/>
    <s v="493 -  Warehousing and Storage"/>
    <n v="15055"/>
    <s v="Industry Use"/>
    <n v="1308667.05962978"/>
  </r>
  <r>
    <x v="15"/>
    <s v="316 -  Leather and Allied Product Manufacturing"/>
    <x v="48"/>
    <s v="513 -  Publishing Industries"/>
    <n v="15055"/>
    <s v="Industry Use"/>
    <n v="193640.81055355899"/>
  </r>
  <r>
    <x v="15"/>
    <s v="316 -  Leather and Allied Product Manufacturing"/>
    <x v="49"/>
    <s v="512 -  Motion Picture and Sound Recording Industries"/>
    <n v="15055"/>
    <s v="Industry Use"/>
    <n v="972.88946012019505"/>
  </r>
  <r>
    <x v="15"/>
    <s v="316 -  Leather and Allied Product Manufacturing"/>
    <x v="50"/>
    <s v="516 -  Broadcasting and Content Providers"/>
    <n v="15055"/>
    <s v="Industry Use"/>
    <n v="285696.39473048801"/>
  </r>
  <r>
    <x v="15"/>
    <s v="316 -  Leather and Allied Product Manufacturing"/>
    <x v="51"/>
    <s v="517 -  Telecommunications"/>
    <n v="15055"/>
    <s v="Industry Use"/>
    <n v="868927.20756757201"/>
  </r>
  <r>
    <x v="15"/>
    <s v="316 -  Leather and Allied Product Manufacturing"/>
    <x v="52"/>
    <s v="518 -  Computing Infrastructure Providers, Data Processing, Web Hosting, and Related Services"/>
    <n v="15055"/>
    <s v="Industry Use"/>
    <n v="1013786.8578330399"/>
  </r>
  <r>
    <x v="15"/>
    <s v="316 -  Leather and Allied Product Manufacturing"/>
    <x v="53"/>
    <s v="519 -  Web Search Portals, Libraries, Archives, and Other Information Services"/>
    <n v="15055"/>
    <s v="Industry Use"/>
    <n v="932156.23209457204"/>
  </r>
  <r>
    <x v="15"/>
    <s v="316 -  Leather and Allied Product Manufacturing"/>
    <x v="54"/>
    <s v="522 -  Credit Intermediation and Related Activities"/>
    <n v="15055"/>
    <s v="Industry Use"/>
    <n v="26949392.337922599"/>
  </r>
  <r>
    <x v="15"/>
    <s v="316 -  Leather and Allied Product Manufacturing"/>
    <x v="55"/>
    <s v="523 -  Securities, Commodity Contracts, and Other Financial Investments and Related Activities"/>
    <n v="15055"/>
    <s v="Industry Use"/>
    <n v="57390.291675901797"/>
  </r>
  <r>
    <x v="15"/>
    <s v="316 -  Leather and Allied Product Manufacturing"/>
    <x v="56"/>
    <s v="521 -  Monetary Authorities-Central Bank"/>
    <n v="15055"/>
    <s v="Industry Use"/>
    <n v="4468395.8792686798"/>
  </r>
  <r>
    <x v="15"/>
    <s v="316 -  Leather and Allied Product Manufacturing"/>
    <x v="57"/>
    <s v="524 -  Insurance Carriers and Related Activities"/>
    <n v="15055"/>
    <s v="Industry Use"/>
    <n v="2752879.5171087799"/>
  </r>
  <r>
    <x v="15"/>
    <s v="316 -  Leather and Allied Product Manufacturing"/>
    <x v="58"/>
    <s v="531 -  Real Estate"/>
    <n v="15055"/>
    <s v="Industry Use"/>
    <n v="399514.59564832598"/>
  </r>
  <r>
    <x v="15"/>
    <s v="316 -  Leather and Allied Product Manufacturing"/>
    <x v="59"/>
    <s v="532 -  Rental and Leasing Services"/>
    <n v="15055"/>
    <s v="Industry Use"/>
    <n v="121698583.027089"/>
  </r>
  <r>
    <x v="15"/>
    <s v="316 -  Leather and Allied Product Manufacturing"/>
    <x v="60"/>
    <s v="533 -  Lessors of Nonfinancial Intangible Assets (except Copyrighted Works)"/>
    <n v="15055"/>
    <s v="Industry Use"/>
    <n v="867588.59364846803"/>
  </r>
  <r>
    <x v="15"/>
    <s v="316 -  Leather and Allied Product Manufacturing"/>
    <x v="61"/>
    <s v="541 -  Professional, Scientific, and Technical Services"/>
    <n v="15055"/>
    <s v="Industry Use"/>
    <n v="5832470.1314091096"/>
  </r>
  <r>
    <x v="15"/>
    <s v="316 -  Leather and Allied Product Manufacturing"/>
    <x v="99"/>
    <s v="551 -  Management of Companies and Enterprises"/>
    <n v="15055"/>
    <s v="Industry Use"/>
    <n v="3003525.7997584199"/>
  </r>
  <r>
    <x v="15"/>
    <s v="316 -  Leather and Allied Product Manufacturing"/>
    <x v="62"/>
    <s v="561 -  Administrative and Support Services"/>
    <n v="15055"/>
    <s v="Industry Use"/>
    <n v="1050775.36457099"/>
  </r>
  <r>
    <x v="15"/>
    <s v="316 -  Leather and Allied Product Manufacturing"/>
    <x v="63"/>
    <s v="562 -  Waste Management and Remediation Services"/>
    <n v="15055"/>
    <s v="Industry Use"/>
    <n v="110056.289387276"/>
  </r>
  <r>
    <x v="15"/>
    <s v="316 -  Leather and Allied Product Manufacturing"/>
    <x v="68"/>
    <s v="721 -  Accommodation"/>
    <n v="15055"/>
    <s v="Industry Use"/>
    <n v="39795.021333460798"/>
  </r>
  <r>
    <x v="15"/>
    <s v="316 -  Leather and Allied Product Manufacturing"/>
    <x v="69"/>
    <s v="722 -  Food Services and Drinking Places"/>
    <n v="15055"/>
    <s v="Industry Use"/>
    <n v="363441.12306533603"/>
  </r>
  <r>
    <x v="15"/>
    <s v="316 -  Leather and Allied Product Manufacturing"/>
    <x v="70"/>
    <s v="811 -  Repair and Maintenance"/>
    <n v="15055"/>
    <s v="Industry Use"/>
    <n v="318515.71113875601"/>
  </r>
  <r>
    <x v="15"/>
    <s v="316 -  Leather and Allied Product Manufacturing"/>
    <x v="71"/>
    <s v="812 -  Personal and Laundry Services"/>
    <n v="15055"/>
    <s v="Industry Use"/>
    <n v="1.5347981737593901"/>
  </r>
  <r>
    <x v="15"/>
    <s v="316 -  Leather and Allied Product Manufacturing"/>
    <x v="73"/>
    <s v="9A -  Government Enterprises"/>
    <n v="15055"/>
    <s v="Industry Use"/>
    <n v="508315.01060621301"/>
  </r>
  <r>
    <x v="15"/>
    <s v="316 -  Leather and Allied Product Manufacturing"/>
    <x v="76"/>
    <s v="Employee Compensation"/>
    <n v="15053"/>
    <s v="Factor Receipts"/>
    <n v="268166389.93127799"/>
  </r>
  <r>
    <x v="15"/>
    <s v="316 -  Leather and Allied Product Manufacturing"/>
    <x v="77"/>
    <s v="Proprietor Income"/>
    <n v="15053"/>
    <s v="Factor Receipts"/>
    <n v="37618985.480119497"/>
  </r>
  <r>
    <x v="15"/>
    <s v="316 -  Leather and Allied Product Manufacturing"/>
    <x v="78"/>
    <s v="Other Property Type Income"/>
    <n v="15053"/>
    <s v="Factor Receipts"/>
    <n v="33705051.567446902"/>
  </r>
  <r>
    <x v="15"/>
    <s v="316 -  Leather and Allied Product Manufacturing"/>
    <x v="79"/>
    <s v="Tax on Production and Imports"/>
    <n v="15053"/>
    <s v="Factor Receipts"/>
    <n v="12594988.457486801"/>
  </r>
  <r>
    <x v="15"/>
    <s v="316 -  Leather and Allied Product Manufacturing"/>
    <x v="89"/>
    <s v="Federal Government NonDefense"/>
    <n v="15055"/>
    <s v="Industry Use"/>
    <n v="4837.1577439539096"/>
  </r>
  <r>
    <x v="15"/>
    <s v="316 -  Leather and Allied Product Manufacturing"/>
    <x v="91"/>
    <s v="State/Local Govt Other"/>
    <n v="15055"/>
    <s v="Industry Use"/>
    <n v="142723.70675261499"/>
  </r>
  <r>
    <x v="15"/>
    <s v="316 -  Leather and Allied Product Manufacturing"/>
    <x v="95"/>
    <s v="Inventory Additions/Deletions"/>
    <n v="15055"/>
    <s v="Industry Use"/>
    <n v="84251.9779380564"/>
  </r>
  <r>
    <x v="15"/>
    <s v="316 -  Leather and Allied Product Manufacturing"/>
    <x v="96"/>
    <s v="Foreign Trade"/>
    <n v="15051"/>
    <s v="Commodity Trade"/>
    <n v="46564014.876637302"/>
  </r>
  <r>
    <x v="15"/>
    <s v="316 -  Leather and Allied Product Manufacturing"/>
    <x v="97"/>
    <s v="Domestic Trade"/>
    <n v="15051"/>
    <s v="Commodity Trade"/>
    <n v="91024193.383060098"/>
  </r>
  <r>
    <x v="16"/>
    <s v="321 -  Wood Product Manufacturing"/>
    <x v="0"/>
    <s v="111 -  Crop Production"/>
    <n v="15055"/>
    <s v="Industry Use"/>
    <n v="67456208.528098598"/>
  </r>
  <r>
    <x v="16"/>
    <s v="321 -  Wood Product Manufacturing"/>
    <x v="1"/>
    <s v="112 -  Animal Production and Aquaculture"/>
    <n v="15055"/>
    <s v="Industry Use"/>
    <n v="572851.41429637896"/>
  </r>
  <r>
    <x v="16"/>
    <s v="321 -  Wood Product Manufacturing"/>
    <x v="2"/>
    <s v="113 -  Forestry and Logging"/>
    <n v="15055"/>
    <s v="Industry Use"/>
    <n v="200321592.790351"/>
  </r>
  <r>
    <x v="16"/>
    <s v="321 -  Wood Product Manufacturing"/>
    <x v="4"/>
    <s v="211 -  Oil and Gas Extraction"/>
    <n v="15055"/>
    <s v="Industry Use"/>
    <n v="1111648.6517358101"/>
  </r>
  <r>
    <x v="16"/>
    <s v="321 -  Wood Product Manufacturing"/>
    <x v="5"/>
    <s v="212 -  Mining (except Oil and Gas)"/>
    <n v="15055"/>
    <s v="Industry Use"/>
    <n v="575234.68838723097"/>
  </r>
  <r>
    <x v="16"/>
    <s v="321 -  Wood Product Manufacturing"/>
    <x v="6"/>
    <s v="213 -  Support Activities for Mining"/>
    <n v="15055"/>
    <s v="Industry Use"/>
    <n v="24880.8232012851"/>
  </r>
  <r>
    <x v="16"/>
    <s v="321 -  Wood Product Manufacturing"/>
    <x v="7"/>
    <s v="221 -  Utilities"/>
    <n v="15055"/>
    <s v="Industry Use"/>
    <n v="66275229.800918698"/>
  </r>
  <r>
    <x v="16"/>
    <s v="321 -  Wood Product Manufacturing"/>
    <x v="8"/>
    <s v="23 -  Construction"/>
    <n v="15055"/>
    <s v="Industry Use"/>
    <n v="30503274.107867401"/>
  </r>
  <r>
    <x v="16"/>
    <s v="321 -  Wood Product Manufacturing"/>
    <x v="9"/>
    <s v="311 -  Food Manufacturing"/>
    <n v="15055"/>
    <s v="Industry Use"/>
    <n v="2424727.8487015599"/>
  </r>
  <r>
    <x v="16"/>
    <s v="321 -  Wood Product Manufacturing"/>
    <x v="10"/>
    <s v="312 -  Beverage and Tobacco Product Manufacturing"/>
    <n v="15055"/>
    <s v="Industry Use"/>
    <n v="6718.2907079097404"/>
  </r>
  <r>
    <x v="16"/>
    <s v="321 -  Wood Product Manufacturing"/>
    <x v="11"/>
    <s v="313 -  Textile Mills"/>
    <n v="15055"/>
    <s v="Industry Use"/>
    <n v="2794553.4032843299"/>
  </r>
  <r>
    <x v="16"/>
    <s v="321 -  Wood Product Manufacturing"/>
    <x v="12"/>
    <s v="314 -  Textile Product Mills"/>
    <n v="15055"/>
    <s v="Industry Use"/>
    <n v="1724741.52040887"/>
  </r>
  <r>
    <x v="16"/>
    <s v="321 -  Wood Product Manufacturing"/>
    <x v="13"/>
    <s v="315 -  Apparel Manufacturing"/>
    <n v="15055"/>
    <s v="Industry Use"/>
    <n v="88096.310268153"/>
  </r>
  <r>
    <x v="16"/>
    <s v="321 -  Wood Product Manufacturing"/>
    <x v="14"/>
    <s v="316 -  Leather and Allied Product Manufacturing"/>
    <n v="15055"/>
    <s v="Industry Use"/>
    <n v="23235.8082835725"/>
  </r>
  <r>
    <x v="16"/>
    <s v="321 -  Wood Product Manufacturing"/>
    <x v="15"/>
    <s v="321 -  Wood Product Manufacturing"/>
    <n v="15055"/>
    <s v="Industry Use"/>
    <n v="1257802579.93155"/>
  </r>
  <r>
    <x v="16"/>
    <s v="321 -  Wood Product Manufacturing"/>
    <x v="16"/>
    <s v="322 -  Paper Manufacturing"/>
    <n v="15055"/>
    <s v="Industry Use"/>
    <n v="43100828.865955502"/>
  </r>
  <r>
    <x v="16"/>
    <s v="321 -  Wood Product Manufacturing"/>
    <x v="17"/>
    <s v="323 -  Printing and Related Support Activities"/>
    <n v="15055"/>
    <s v="Industry Use"/>
    <n v="1540759.59945187"/>
  </r>
  <r>
    <x v="16"/>
    <s v="321 -  Wood Product Manufacturing"/>
    <x v="18"/>
    <s v="324 -  Petroleum and Coal Products Manufacturing"/>
    <n v="15055"/>
    <s v="Industry Use"/>
    <n v="78682223.8332773"/>
  </r>
  <r>
    <x v="16"/>
    <s v="321 -  Wood Product Manufacturing"/>
    <x v="19"/>
    <s v="325 -  Chemical Manufacturing"/>
    <n v="15055"/>
    <s v="Industry Use"/>
    <n v="51063067.002795503"/>
  </r>
  <r>
    <x v="16"/>
    <s v="321 -  Wood Product Manufacturing"/>
    <x v="20"/>
    <s v="326 -  Plastics and Rubber Products Manufacturing"/>
    <n v="15055"/>
    <s v="Industry Use"/>
    <n v="45951517.911064602"/>
  </r>
  <r>
    <x v="16"/>
    <s v="321 -  Wood Product Manufacturing"/>
    <x v="21"/>
    <s v="327 -  Nonmetallic Mineral Product Manufacturing"/>
    <n v="15055"/>
    <s v="Industry Use"/>
    <n v="42528362.356143102"/>
  </r>
  <r>
    <x v="16"/>
    <s v="321 -  Wood Product Manufacturing"/>
    <x v="22"/>
    <s v="331 -  Primary Metal Manufacturing"/>
    <n v="15055"/>
    <s v="Industry Use"/>
    <n v="6242128.8344950601"/>
  </r>
  <r>
    <x v="16"/>
    <s v="321 -  Wood Product Manufacturing"/>
    <x v="23"/>
    <s v="332 -  Fabricated Metal Product Manufacturing"/>
    <n v="15055"/>
    <s v="Industry Use"/>
    <n v="125097507.33783101"/>
  </r>
  <r>
    <x v="16"/>
    <s v="321 -  Wood Product Manufacturing"/>
    <x v="24"/>
    <s v="333 -  Machinery Manufacturing"/>
    <n v="15055"/>
    <s v="Industry Use"/>
    <n v="4566383.4900011504"/>
  </r>
  <r>
    <x v="16"/>
    <s v="321 -  Wood Product Manufacturing"/>
    <x v="25"/>
    <s v="334 -  Computer and Electronic Product Manufacturing"/>
    <n v="15055"/>
    <s v="Industry Use"/>
    <n v="39851788.633493297"/>
  </r>
  <r>
    <x v="16"/>
    <s v="321 -  Wood Product Manufacturing"/>
    <x v="26"/>
    <s v="335 -  Electrical Equipment, Appliance, and Component Manufacturing"/>
    <n v="15055"/>
    <s v="Industry Use"/>
    <n v="3187691.3624118902"/>
  </r>
  <r>
    <x v="16"/>
    <s v="321 -  Wood Product Manufacturing"/>
    <x v="27"/>
    <s v="336 -  Transportation Equipment Manufacturing"/>
    <n v="15055"/>
    <s v="Industry Use"/>
    <n v="61730995.8494239"/>
  </r>
  <r>
    <x v="16"/>
    <s v="321 -  Wood Product Manufacturing"/>
    <x v="28"/>
    <s v="337 -  Furniture and Related Product Manufacturing"/>
    <n v="15055"/>
    <s v="Industry Use"/>
    <n v="20108499.403376602"/>
  </r>
  <r>
    <x v="16"/>
    <s v="321 -  Wood Product Manufacturing"/>
    <x v="29"/>
    <s v="339 -  Miscellaneous Manufacturing"/>
    <n v="15055"/>
    <s v="Industry Use"/>
    <n v="2694077.5202072002"/>
  </r>
  <r>
    <x v="16"/>
    <s v="321 -  Wood Product Manufacturing"/>
    <x v="30"/>
    <s v="42 -  Wholesale Trade"/>
    <n v="15055"/>
    <s v="Industry Use"/>
    <n v="1282698409.2221799"/>
  </r>
  <r>
    <x v="16"/>
    <s v="321 -  Wood Product Manufacturing"/>
    <x v="31"/>
    <s v="441 -  Motor Vehicle and Parts Dealers"/>
    <n v="15055"/>
    <s v="Industry Use"/>
    <n v="24758791.541007198"/>
  </r>
  <r>
    <x v="16"/>
    <s v="321 -  Wood Product Manufacturing"/>
    <x v="32"/>
    <s v="449 -  Furniture, Home Furnishings, Electronics, and Appliance Retailers"/>
    <n v="15055"/>
    <s v="Industry Use"/>
    <n v="6774052.7592278197"/>
  </r>
  <r>
    <x v="16"/>
    <s v="321 -  Wood Product Manufacturing"/>
    <x v="33"/>
    <s v="444 -  Building Material and Garden Equipment and Supplies Dealers"/>
    <n v="15055"/>
    <s v="Industry Use"/>
    <n v="9975849.6213419009"/>
  </r>
  <r>
    <x v="16"/>
    <s v="321 -  Wood Product Manufacturing"/>
    <x v="34"/>
    <s v="445 -  Food and Beverage Stores"/>
    <n v="15055"/>
    <s v="Industry Use"/>
    <n v="18032.445153641998"/>
  </r>
  <r>
    <x v="16"/>
    <s v="321 -  Wood Product Manufacturing"/>
    <x v="35"/>
    <s v="446 -  Health and Personal Care Stores"/>
    <n v="15055"/>
    <s v="Industry Use"/>
    <n v="21198.083036506599"/>
  </r>
  <r>
    <x v="16"/>
    <s v="321 -  Wood Product Manufacturing"/>
    <x v="36"/>
    <s v="457 -  Gasoline Stations and Fuel Dealers"/>
    <n v="15055"/>
    <s v="Industry Use"/>
    <n v="86323.877313639299"/>
  </r>
  <r>
    <x v="16"/>
    <s v="321 -  Wood Product Manufacturing"/>
    <x v="37"/>
    <s v="458 -  Clothing, Clothing Accessories, Shoe, and Jewelry Retailers"/>
    <n v="15055"/>
    <s v="Industry Use"/>
    <n v="17909.4656931313"/>
  </r>
  <r>
    <x v="16"/>
    <s v="321 -  Wood Product Manufacturing"/>
    <x v="38"/>
    <s v="459 -  Sporting Goods, Hobby, Musical Instrument, Book, and Miscellaneous Retailers"/>
    <n v="15055"/>
    <s v="Industry Use"/>
    <n v="9697353.0160652995"/>
  </r>
  <r>
    <x v="16"/>
    <s v="321 -  Wood Product Manufacturing"/>
    <x v="39"/>
    <s v="455 -  General Merchandise Retailers"/>
    <n v="15055"/>
    <s v="Industry Use"/>
    <n v="1190585.6890485301"/>
  </r>
  <r>
    <x v="16"/>
    <s v="321 -  Wood Product Manufacturing"/>
    <x v="40"/>
    <s v="481 -  Air Transportation"/>
    <n v="15055"/>
    <s v="Industry Use"/>
    <n v="11581328.2154945"/>
  </r>
  <r>
    <x v="16"/>
    <s v="321 -  Wood Product Manufacturing"/>
    <x v="41"/>
    <s v="482 -  Rail Transportation"/>
    <n v="15055"/>
    <s v="Industry Use"/>
    <n v="46735455.892629802"/>
  </r>
  <r>
    <x v="16"/>
    <s v="321 -  Wood Product Manufacturing"/>
    <x v="42"/>
    <s v="483 -  Water Transportation"/>
    <n v="15055"/>
    <s v="Industry Use"/>
    <n v="425832.69401292398"/>
  </r>
  <r>
    <x v="16"/>
    <s v="321 -  Wood Product Manufacturing"/>
    <x v="43"/>
    <s v="484 -  Truck Transportation"/>
    <n v="15055"/>
    <s v="Industry Use"/>
    <n v="279014433.17651498"/>
  </r>
  <r>
    <x v="16"/>
    <s v="321 -  Wood Product Manufacturing"/>
    <x v="98"/>
    <s v="485 -  Transit and Ground Passenger Transportation"/>
    <n v="15055"/>
    <s v="Industry Use"/>
    <n v="5386780.4610788599"/>
  </r>
  <r>
    <x v="16"/>
    <s v="321 -  Wood Product Manufacturing"/>
    <x v="44"/>
    <s v="486 -  Pipeline Transportation"/>
    <n v="15055"/>
    <s v="Industry Use"/>
    <n v="326209.65709191503"/>
  </r>
  <r>
    <x v="16"/>
    <s v="321 -  Wood Product Manufacturing"/>
    <x v="45"/>
    <s v="487-488 -  Scenic and Sightseeing Transportation and Support Activities for Transportation"/>
    <n v="15055"/>
    <s v="Industry Use"/>
    <n v="32445662.926499002"/>
  </r>
  <r>
    <x v="16"/>
    <s v="321 -  Wood Product Manufacturing"/>
    <x v="46"/>
    <s v="492 -  Couriers and Messengers"/>
    <n v="15055"/>
    <s v="Industry Use"/>
    <n v="15167.0719011661"/>
  </r>
  <r>
    <x v="16"/>
    <s v="321 -  Wood Product Manufacturing"/>
    <x v="47"/>
    <s v="493 -  Warehousing and Storage"/>
    <n v="15055"/>
    <s v="Industry Use"/>
    <n v="166990576.808925"/>
  </r>
  <r>
    <x v="16"/>
    <s v="321 -  Wood Product Manufacturing"/>
    <x v="48"/>
    <s v="513 -  Publishing Industries"/>
    <n v="15055"/>
    <s v="Industry Use"/>
    <n v="19025148.335558102"/>
  </r>
  <r>
    <x v="16"/>
    <s v="321 -  Wood Product Manufacturing"/>
    <x v="49"/>
    <s v="512 -  Motion Picture and Sound Recording Industries"/>
    <n v="15055"/>
    <s v="Industry Use"/>
    <n v="33520.712905874898"/>
  </r>
  <r>
    <x v="16"/>
    <s v="321 -  Wood Product Manufacturing"/>
    <x v="50"/>
    <s v="516 -  Broadcasting and Content Providers"/>
    <n v="15055"/>
    <s v="Industry Use"/>
    <n v="9765035.4896311294"/>
  </r>
  <r>
    <x v="16"/>
    <s v="321 -  Wood Product Manufacturing"/>
    <x v="51"/>
    <s v="517 -  Telecommunications"/>
    <n v="15055"/>
    <s v="Industry Use"/>
    <n v="25338139.273170698"/>
  </r>
  <r>
    <x v="16"/>
    <s v="321 -  Wood Product Manufacturing"/>
    <x v="52"/>
    <s v="518 -  Computing Infrastructure Providers, Data Processing, Web Hosting, and Related Services"/>
    <n v="15055"/>
    <s v="Industry Use"/>
    <n v="85846131.252974406"/>
  </r>
  <r>
    <x v="16"/>
    <s v="321 -  Wood Product Manufacturing"/>
    <x v="53"/>
    <s v="519 -  Web Search Portals, Libraries, Archives, and Other Information Services"/>
    <n v="15055"/>
    <s v="Industry Use"/>
    <n v="32352205.857030299"/>
  </r>
  <r>
    <x v="16"/>
    <s v="321 -  Wood Product Manufacturing"/>
    <x v="54"/>
    <s v="522 -  Credit Intermediation and Related Activities"/>
    <n v="15055"/>
    <s v="Industry Use"/>
    <n v="10644097.114075201"/>
  </r>
  <r>
    <x v="16"/>
    <s v="321 -  Wood Product Manufacturing"/>
    <x v="55"/>
    <s v="523 -  Securities, Commodity Contracts, and Other Financial Investments and Related Activities"/>
    <n v="15055"/>
    <s v="Industry Use"/>
    <n v="3247768.2411180302"/>
  </r>
  <r>
    <x v="16"/>
    <s v="321 -  Wood Product Manufacturing"/>
    <x v="56"/>
    <s v="521 -  Monetary Authorities-Central Bank"/>
    <n v="15055"/>
    <s v="Industry Use"/>
    <n v="33629598.884874098"/>
  </r>
  <r>
    <x v="16"/>
    <s v="321 -  Wood Product Manufacturing"/>
    <x v="57"/>
    <s v="524 -  Insurance Carriers and Related Activities"/>
    <n v="15055"/>
    <s v="Industry Use"/>
    <n v="19706604.138829"/>
  </r>
  <r>
    <x v="16"/>
    <s v="321 -  Wood Product Manufacturing"/>
    <x v="58"/>
    <s v="531 -  Real Estate"/>
    <n v="15055"/>
    <s v="Industry Use"/>
    <n v="67470815.549275801"/>
  </r>
  <r>
    <x v="16"/>
    <s v="321 -  Wood Product Manufacturing"/>
    <x v="59"/>
    <s v="532 -  Rental and Leasing Services"/>
    <n v="15055"/>
    <s v="Industry Use"/>
    <n v="16057975.690776501"/>
  </r>
  <r>
    <x v="16"/>
    <s v="321 -  Wood Product Manufacturing"/>
    <x v="60"/>
    <s v="533 -  Lessors of Nonfinancial Intangible Assets (except Copyrighted Works)"/>
    <n v="15055"/>
    <s v="Industry Use"/>
    <n v="8871412.2543649692"/>
  </r>
  <r>
    <x v="16"/>
    <s v="321 -  Wood Product Manufacturing"/>
    <x v="61"/>
    <s v="541 -  Professional, Scientific, and Technical Services"/>
    <n v="15055"/>
    <s v="Industry Use"/>
    <n v="199460802.20737699"/>
  </r>
  <r>
    <x v="16"/>
    <s v="321 -  Wood Product Manufacturing"/>
    <x v="99"/>
    <s v="551 -  Management of Companies and Enterprises"/>
    <n v="15055"/>
    <s v="Industry Use"/>
    <n v="47961219.189971901"/>
  </r>
  <r>
    <x v="16"/>
    <s v="321 -  Wood Product Manufacturing"/>
    <x v="62"/>
    <s v="561 -  Administrative and Support Services"/>
    <n v="15055"/>
    <s v="Industry Use"/>
    <n v="74233446.072582707"/>
  </r>
  <r>
    <x v="16"/>
    <s v="321 -  Wood Product Manufacturing"/>
    <x v="63"/>
    <s v="562 -  Waste Management and Remediation Services"/>
    <n v="15055"/>
    <s v="Industry Use"/>
    <n v="9841652.3698709104"/>
  </r>
  <r>
    <x v="16"/>
    <s v="321 -  Wood Product Manufacturing"/>
    <x v="65"/>
    <s v="711 -  Performing Arts, Spectator Sports, and Related Industries"/>
    <n v="15055"/>
    <s v="Industry Use"/>
    <n v="2856015.2458502301"/>
  </r>
  <r>
    <x v="16"/>
    <s v="321 -  Wood Product Manufacturing"/>
    <x v="66"/>
    <s v="712 -  Museums, Historical Sites, and Similar Institutions"/>
    <n v="15055"/>
    <s v="Industry Use"/>
    <n v="88.482655113465398"/>
  </r>
  <r>
    <x v="16"/>
    <s v="321 -  Wood Product Manufacturing"/>
    <x v="67"/>
    <s v="713 -  Amusement, Gambling, and Recreation Industries"/>
    <n v="15055"/>
    <s v="Industry Use"/>
    <n v="280375.22687220998"/>
  </r>
  <r>
    <x v="16"/>
    <s v="321 -  Wood Product Manufacturing"/>
    <x v="68"/>
    <s v="721 -  Accommodation"/>
    <n v="15055"/>
    <s v="Industry Use"/>
    <n v="1715745.20444219"/>
  </r>
  <r>
    <x v="16"/>
    <s v="321 -  Wood Product Manufacturing"/>
    <x v="69"/>
    <s v="722 -  Food Services and Drinking Places"/>
    <n v="15055"/>
    <s v="Industry Use"/>
    <n v="13029284.587681601"/>
  </r>
  <r>
    <x v="16"/>
    <s v="321 -  Wood Product Manufacturing"/>
    <x v="70"/>
    <s v="811 -  Repair and Maintenance"/>
    <n v="15055"/>
    <s v="Industry Use"/>
    <n v="37582081.812666103"/>
  </r>
  <r>
    <x v="16"/>
    <s v="321 -  Wood Product Manufacturing"/>
    <x v="71"/>
    <s v="812 -  Personal and Laundry Services"/>
    <n v="15055"/>
    <s v="Industry Use"/>
    <n v="75871.106806322903"/>
  </r>
  <r>
    <x v="16"/>
    <s v="321 -  Wood Product Manufacturing"/>
    <x v="72"/>
    <s v="813 -  Religious, Grantmaking, Civic, Professional, and Similar Organizations"/>
    <n v="15055"/>
    <s v="Industry Use"/>
    <n v="1460652.54063323"/>
  </r>
  <r>
    <x v="16"/>
    <s v="321 -  Wood Product Manufacturing"/>
    <x v="73"/>
    <s v="9A -  Government Enterprises"/>
    <n v="15055"/>
    <s v="Industry Use"/>
    <n v="43133041.236176804"/>
  </r>
  <r>
    <x v="16"/>
    <s v="321 -  Wood Product Manufacturing"/>
    <x v="74"/>
    <s v="Vegetable and melon farming"/>
    <n v="15055"/>
    <s v="Industry Use"/>
    <n v="620.223144371383"/>
  </r>
  <r>
    <x v="16"/>
    <s v="321 -  Wood Product Manufacturing"/>
    <x v="75"/>
    <s v="Fruit farming"/>
    <n v="15055"/>
    <s v="Industry Use"/>
    <n v="475.8904202667"/>
  </r>
  <r>
    <x v="16"/>
    <s v="321 -  Wood Product Manufacturing"/>
    <x v="76"/>
    <s v="Employee Compensation"/>
    <n v="15053"/>
    <s v="Factor Receipts"/>
    <n v="2022780273.5465701"/>
  </r>
  <r>
    <x v="16"/>
    <s v="321 -  Wood Product Manufacturing"/>
    <x v="77"/>
    <s v="Proprietor Income"/>
    <n v="15053"/>
    <s v="Factor Receipts"/>
    <n v="44863956.620953798"/>
  </r>
  <r>
    <x v="16"/>
    <s v="321 -  Wood Product Manufacturing"/>
    <x v="78"/>
    <s v="Other Property Type Income"/>
    <n v="15053"/>
    <s v="Factor Receipts"/>
    <n v="1271533497.06267"/>
  </r>
  <r>
    <x v="16"/>
    <s v="321 -  Wood Product Manufacturing"/>
    <x v="79"/>
    <s v="Tax on Production and Imports"/>
    <n v="15053"/>
    <s v="Factor Receipts"/>
    <n v="77613831.170175999"/>
  </r>
  <r>
    <x v="16"/>
    <s v="321 -  Wood Product Manufacturing"/>
    <x v="80"/>
    <s v="Households LT15k"/>
    <n v="15055"/>
    <s v="Industry Use"/>
    <n v="32867.1246133643"/>
  </r>
  <r>
    <x v="16"/>
    <s v="321 -  Wood Product Manufacturing"/>
    <x v="81"/>
    <s v="Households 15-30k"/>
    <n v="15055"/>
    <s v="Industry Use"/>
    <n v="43282.286844681599"/>
  </r>
  <r>
    <x v="16"/>
    <s v="321 -  Wood Product Manufacturing"/>
    <x v="82"/>
    <s v="Households 30-40k"/>
    <n v="15055"/>
    <s v="Industry Use"/>
    <n v="38535.8671558309"/>
  </r>
  <r>
    <x v="16"/>
    <s v="321 -  Wood Product Manufacturing"/>
    <x v="83"/>
    <s v="Households 40-50k"/>
    <n v="15055"/>
    <s v="Industry Use"/>
    <n v="29754.323140486398"/>
  </r>
  <r>
    <x v="16"/>
    <s v="321 -  Wood Product Manufacturing"/>
    <x v="84"/>
    <s v="Households 50-70k"/>
    <n v="15055"/>
    <s v="Industry Use"/>
    <n v="66404.837651858703"/>
  </r>
  <r>
    <x v="16"/>
    <s v="321 -  Wood Product Manufacturing"/>
    <x v="85"/>
    <s v="Households 70-100k"/>
    <n v="15055"/>
    <s v="Industry Use"/>
    <n v="226800.87230282201"/>
  </r>
  <r>
    <x v="16"/>
    <s v="321 -  Wood Product Manufacturing"/>
    <x v="86"/>
    <s v="Households 100-150k"/>
    <n v="15055"/>
    <s v="Industry Use"/>
    <n v="401082.89598433499"/>
  </r>
  <r>
    <x v="16"/>
    <s v="321 -  Wood Product Manufacturing"/>
    <x v="87"/>
    <s v="Households 150-200k"/>
    <n v="15055"/>
    <s v="Industry Use"/>
    <n v="458805.76526436198"/>
  </r>
  <r>
    <x v="16"/>
    <s v="321 -  Wood Product Manufacturing"/>
    <x v="88"/>
    <s v="Households GT200k"/>
    <n v="15055"/>
    <s v="Industry Use"/>
    <n v="1160899.7886141201"/>
  </r>
  <r>
    <x v="16"/>
    <s v="321 -  Wood Product Manufacturing"/>
    <x v="89"/>
    <s v="Federal Government NonDefense"/>
    <n v="15055"/>
    <s v="Industry Use"/>
    <n v="2167954.1444622902"/>
  </r>
  <r>
    <x v="16"/>
    <s v="321 -  Wood Product Manufacturing"/>
    <x v="90"/>
    <s v="Federal Government Investment"/>
    <n v="15055"/>
    <s v="Industry Use"/>
    <n v="90469.507198426407"/>
  </r>
  <r>
    <x v="16"/>
    <s v="321 -  Wood Product Manufacturing"/>
    <x v="91"/>
    <s v="State/Local Govt Other"/>
    <n v="15055"/>
    <s v="Industry Use"/>
    <n v="11920026.5685397"/>
  </r>
  <r>
    <x v="16"/>
    <s v="321 -  Wood Product Manufacturing"/>
    <x v="93"/>
    <s v="State/Local Govt Investment"/>
    <n v="15055"/>
    <s v="Industry Use"/>
    <n v="457624.60081556399"/>
  </r>
  <r>
    <x v="16"/>
    <s v="321 -  Wood Product Manufacturing"/>
    <x v="94"/>
    <s v="Capital"/>
    <n v="15055"/>
    <s v="Industry Use"/>
    <n v="605060.75854143396"/>
  </r>
  <r>
    <x v="16"/>
    <s v="321 -  Wood Product Manufacturing"/>
    <x v="95"/>
    <s v="Inventory Additions/Deletions"/>
    <n v="15055"/>
    <s v="Industry Use"/>
    <n v="1481287.41704257"/>
  </r>
  <r>
    <x v="16"/>
    <s v="321 -  Wood Product Manufacturing"/>
    <x v="96"/>
    <s v="Foreign Trade"/>
    <n v="15051"/>
    <s v="Commodity Trade"/>
    <n v="720092949.40131199"/>
  </r>
  <r>
    <x v="16"/>
    <s v="321 -  Wood Product Manufacturing"/>
    <x v="97"/>
    <s v="Domestic Trade"/>
    <n v="15051"/>
    <s v="Commodity Trade"/>
    <n v="1966839560.1756301"/>
  </r>
  <r>
    <x v="17"/>
    <s v="322 -  Paper Manufacturing"/>
    <x v="0"/>
    <s v="111 -  Crop Production"/>
    <n v="15055"/>
    <s v="Industry Use"/>
    <n v="2572526.9709706102"/>
  </r>
  <r>
    <x v="17"/>
    <s v="322 -  Paper Manufacturing"/>
    <x v="1"/>
    <s v="112 -  Animal Production and Aquaculture"/>
    <n v="15055"/>
    <s v="Industry Use"/>
    <n v="22768.8484742785"/>
  </r>
  <r>
    <x v="17"/>
    <s v="322 -  Paper Manufacturing"/>
    <x v="2"/>
    <s v="113 -  Forestry and Logging"/>
    <n v="15055"/>
    <s v="Industry Use"/>
    <n v="7649702.5232077502"/>
  </r>
  <r>
    <x v="17"/>
    <s v="322 -  Paper Manufacturing"/>
    <x v="4"/>
    <s v="211 -  Oil and Gas Extraction"/>
    <n v="15055"/>
    <s v="Industry Use"/>
    <n v="1217828.09671284"/>
  </r>
  <r>
    <x v="17"/>
    <s v="322 -  Paper Manufacturing"/>
    <x v="5"/>
    <s v="212 -  Mining (except Oil and Gas)"/>
    <n v="15055"/>
    <s v="Industry Use"/>
    <n v="12143291.2521124"/>
  </r>
  <r>
    <x v="17"/>
    <s v="322 -  Paper Manufacturing"/>
    <x v="6"/>
    <s v="213 -  Support Activities for Mining"/>
    <n v="15055"/>
    <s v="Industry Use"/>
    <n v="30373.5939174944"/>
  </r>
  <r>
    <x v="17"/>
    <s v="322 -  Paper Manufacturing"/>
    <x v="7"/>
    <s v="221 -  Utilities"/>
    <n v="15055"/>
    <s v="Industry Use"/>
    <n v="100420945.264173"/>
  </r>
  <r>
    <x v="17"/>
    <s v="322 -  Paper Manufacturing"/>
    <x v="8"/>
    <s v="23 -  Construction"/>
    <n v="15055"/>
    <s v="Industry Use"/>
    <n v="57639371.931583799"/>
  </r>
  <r>
    <x v="17"/>
    <s v="322 -  Paper Manufacturing"/>
    <x v="9"/>
    <s v="311 -  Food Manufacturing"/>
    <n v="15055"/>
    <s v="Industry Use"/>
    <n v="3226552.67550033"/>
  </r>
  <r>
    <x v="17"/>
    <s v="322 -  Paper Manufacturing"/>
    <x v="10"/>
    <s v="312 -  Beverage and Tobacco Product Manufacturing"/>
    <n v="15055"/>
    <s v="Industry Use"/>
    <n v="51467.652547474099"/>
  </r>
  <r>
    <x v="17"/>
    <s v="322 -  Paper Manufacturing"/>
    <x v="11"/>
    <s v="313 -  Textile Mills"/>
    <n v="15055"/>
    <s v="Industry Use"/>
    <n v="13937351.295965601"/>
  </r>
  <r>
    <x v="17"/>
    <s v="322 -  Paper Manufacturing"/>
    <x v="12"/>
    <s v="314 -  Textile Product Mills"/>
    <n v="15055"/>
    <s v="Industry Use"/>
    <n v="220092.35022964299"/>
  </r>
  <r>
    <x v="17"/>
    <s v="322 -  Paper Manufacturing"/>
    <x v="13"/>
    <s v="315 -  Apparel Manufacturing"/>
    <n v="15055"/>
    <s v="Industry Use"/>
    <n v="357555.42579971498"/>
  </r>
  <r>
    <x v="17"/>
    <s v="322 -  Paper Manufacturing"/>
    <x v="14"/>
    <s v="316 -  Leather and Allied Product Manufacturing"/>
    <n v="15055"/>
    <s v="Industry Use"/>
    <n v="17710.676955064901"/>
  </r>
  <r>
    <x v="17"/>
    <s v="322 -  Paper Manufacturing"/>
    <x v="15"/>
    <s v="321 -  Wood Product Manufacturing"/>
    <n v="15055"/>
    <s v="Industry Use"/>
    <n v="31116005.7551236"/>
  </r>
  <r>
    <x v="17"/>
    <s v="322 -  Paper Manufacturing"/>
    <x v="16"/>
    <s v="322 -  Paper Manufacturing"/>
    <n v="15055"/>
    <s v="Industry Use"/>
    <n v="1517428827.5843501"/>
  </r>
  <r>
    <x v="17"/>
    <s v="322 -  Paper Manufacturing"/>
    <x v="17"/>
    <s v="323 -  Printing and Related Support Activities"/>
    <n v="15055"/>
    <s v="Industry Use"/>
    <n v="9130968.8799581695"/>
  </r>
  <r>
    <x v="17"/>
    <s v="322 -  Paper Manufacturing"/>
    <x v="18"/>
    <s v="324 -  Petroleum and Coal Products Manufacturing"/>
    <n v="15055"/>
    <s v="Industry Use"/>
    <n v="92709705.296042994"/>
  </r>
  <r>
    <x v="17"/>
    <s v="322 -  Paper Manufacturing"/>
    <x v="19"/>
    <s v="325 -  Chemical Manufacturing"/>
    <n v="15055"/>
    <s v="Industry Use"/>
    <n v="128305785.582001"/>
  </r>
  <r>
    <x v="17"/>
    <s v="322 -  Paper Manufacturing"/>
    <x v="20"/>
    <s v="326 -  Plastics and Rubber Products Manufacturing"/>
    <n v="15055"/>
    <s v="Industry Use"/>
    <n v="58468182.220049597"/>
  </r>
  <r>
    <x v="17"/>
    <s v="322 -  Paper Manufacturing"/>
    <x v="21"/>
    <s v="327 -  Nonmetallic Mineral Product Manufacturing"/>
    <n v="15055"/>
    <s v="Industry Use"/>
    <n v="5915287.5814731801"/>
  </r>
  <r>
    <x v="17"/>
    <s v="322 -  Paper Manufacturing"/>
    <x v="22"/>
    <s v="331 -  Primary Metal Manufacturing"/>
    <n v="15055"/>
    <s v="Industry Use"/>
    <n v="11871353.542595601"/>
  </r>
  <r>
    <x v="17"/>
    <s v="322 -  Paper Manufacturing"/>
    <x v="23"/>
    <s v="332 -  Fabricated Metal Product Manufacturing"/>
    <n v="15055"/>
    <s v="Industry Use"/>
    <n v="148962648.118009"/>
  </r>
  <r>
    <x v="17"/>
    <s v="322 -  Paper Manufacturing"/>
    <x v="24"/>
    <s v="333 -  Machinery Manufacturing"/>
    <n v="15055"/>
    <s v="Industry Use"/>
    <n v="1505310.5439011101"/>
  </r>
  <r>
    <x v="17"/>
    <s v="322 -  Paper Manufacturing"/>
    <x v="25"/>
    <s v="334 -  Computer and Electronic Product Manufacturing"/>
    <n v="15055"/>
    <s v="Industry Use"/>
    <n v="25479168.534273699"/>
  </r>
  <r>
    <x v="17"/>
    <s v="322 -  Paper Manufacturing"/>
    <x v="26"/>
    <s v="335 -  Electrical Equipment, Appliance, and Component Manufacturing"/>
    <n v="15055"/>
    <s v="Industry Use"/>
    <n v="5812860.3053289503"/>
  </r>
  <r>
    <x v="17"/>
    <s v="322 -  Paper Manufacturing"/>
    <x v="27"/>
    <s v="336 -  Transportation Equipment Manufacturing"/>
    <n v="15055"/>
    <s v="Industry Use"/>
    <n v="30693759.857882399"/>
  </r>
  <r>
    <x v="17"/>
    <s v="322 -  Paper Manufacturing"/>
    <x v="28"/>
    <s v="337 -  Furniture and Related Product Manufacturing"/>
    <n v="15055"/>
    <s v="Industry Use"/>
    <n v="294111.28422557702"/>
  </r>
  <r>
    <x v="17"/>
    <s v="322 -  Paper Manufacturing"/>
    <x v="29"/>
    <s v="339 -  Miscellaneous Manufacturing"/>
    <n v="15055"/>
    <s v="Industry Use"/>
    <n v="1166548.6187322801"/>
  </r>
  <r>
    <x v="17"/>
    <s v="322 -  Paper Manufacturing"/>
    <x v="30"/>
    <s v="42 -  Wholesale Trade"/>
    <n v="15055"/>
    <s v="Industry Use"/>
    <n v="1205252857.00843"/>
  </r>
  <r>
    <x v="17"/>
    <s v="322 -  Paper Manufacturing"/>
    <x v="31"/>
    <s v="441 -  Motor Vehicle and Parts Dealers"/>
    <n v="15055"/>
    <s v="Industry Use"/>
    <n v="22239321.115005601"/>
  </r>
  <r>
    <x v="17"/>
    <s v="322 -  Paper Manufacturing"/>
    <x v="32"/>
    <s v="449 -  Furniture, Home Furnishings, Electronics, and Appliance Retailers"/>
    <n v="15055"/>
    <s v="Industry Use"/>
    <n v="472638.85975732899"/>
  </r>
  <r>
    <x v="17"/>
    <s v="322 -  Paper Manufacturing"/>
    <x v="33"/>
    <s v="444 -  Building Material and Garden Equipment and Supplies Dealers"/>
    <n v="15055"/>
    <s v="Industry Use"/>
    <n v="8494849.1404734198"/>
  </r>
  <r>
    <x v="17"/>
    <s v="322 -  Paper Manufacturing"/>
    <x v="34"/>
    <s v="445 -  Food and Beverage Stores"/>
    <n v="15055"/>
    <s v="Industry Use"/>
    <n v="189056.22271834401"/>
  </r>
  <r>
    <x v="17"/>
    <s v="322 -  Paper Manufacturing"/>
    <x v="35"/>
    <s v="446 -  Health and Personal Care Stores"/>
    <n v="15055"/>
    <s v="Industry Use"/>
    <n v="23652.6657374264"/>
  </r>
  <r>
    <x v="17"/>
    <s v="322 -  Paper Manufacturing"/>
    <x v="36"/>
    <s v="457 -  Gasoline Stations and Fuel Dealers"/>
    <n v="15055"/>
    <s v="Industry Use"/>
    <n v="154256.01763309201"/>
  </r>
  <r>
    <x v="17"/>
    <s v="322 -  Paper Manufacturing"/>
    <x v="37"/>
    <s v="458 -  Clothing, Clothing Accessories, Shoe, and Jewelry Retailers"/>
    <n v="15055"/>
    <s v="Industry Use"/>
    <n v="19983.250600821801"/>
  </r>
  <r>
    <x v="17"/>
    <s v="322 -  Paper Manufacturing"/>
    <x v="38"/>
    <s v="459 -  Sporting Goods, Hobby, Musical Instrument, Book, and Miscellaneous Retailers"/>
    <n v="15055"/>
    <s v="Industry Use"/>
    <n v="666579.50694665301"/>
  </r>
  <r>
    <x v="17"/>
    <s v="322 -  Paper Manufacturing"/>
    <x v="39"/>
    <s v="455 -  General Merchandise Retailers"/>
    <n v="15055"/>
    <s v="Industry Use"/>
    <n v="1695852.5260047601"/>
  </r>
  <r>
    <x v="17"/>
    <s v="322 -  Paper Manufacturing"/>
    <x v="40"/>
    <s v="481 -  Air Transportation"/>
    <n v="15055"/>
    <s v="Industry Use"/>
    <n v="13768951.3083742"/>
  </r>
  <r>
    <x v="17"/>
    <s v="322 -  Paper Manufacturing"/>
    <x v="41"/>
    <s v="482 -  Rail Transportation"/>
    <n v="15055"/>
    <s v="Industry Use"/>
    <n v="90843342.814724803"/>
  </r>
  <r>
    <x v="17"/>
    <s v="322 -  Paper Manufacturing"/>
    <x v="42"/>
    <s v="483 -  Water Transportation"/>
    <n v="15055"/>
    <s v="Industry Use"/>
    <n v="995830.39119752299"/>
  </r>
  <r>
    <x v="17"/>
    <s v="322 -  Paper Manufacturing"/>
    <x v="43"/>
    <s v="484 -  Truck Transportation"/>
    <n v="15055"/>
    <s v="Industry Use"/>
    <n v="312223915.21110499"/>
  </r>
  <r>
    <x v="17"/>
    <s v="322 -  Paper Manufacturing"/>
    <x v="98"/>
    <s v="485 -  Transit and Ground Passenger Transportation"/>
    <n v="15055"/>
    <s v="Industry Use"/>
    <n v="6854896.6230055904"/>
  </r>
  <r>
    <x v="17"/>
    <s v="322 -  Paper Manufacturing"/>
    <x v="44"/>
    <s v="486 -  Pipeline Transportation"/>
    <n v="15055"/>
    <s v="Industry Use"/>
    <n v="474742.16708278598"/>
  </r>
  <r>
    <x v="17"/>
    <s v="322 -  Paper Manufacturing"/>
    <x v="45"/>
    <s v="487-488 -  Scenic and Sightseeing Transportation and Support Activities for Transportation"/>
    <n v="15055"/>
    <s v="Industry Use"/>
    <n v="28237327.534448698"/>
  </r>
  <r>
    <x v="17"/>
    <s v="322 -  Paper Manufacturing"/>
    <x v="46"/>
    <s v="492 -  Couriers and Messengers"/>
    <n v="15055"/>
    <s v="Industry Use"/>
    <n v="16968.090974413899"/>
  </r>
  <r>
    <x v="17"/>
    <s v="322 -  Paper Manufacturing"/>
    <x v="47"/>
    <s v="493 -  Warehousing and Storage"/>
    <n v="15055"/>
    <s v="Industry Use"/>
    <n v="308575199.388264"/>
  </r>
  <r>
    <x v="17"/>
    <s v="322 -  Paper Manufacturing"/>
    <x v="48"/>
    <s v="513 -  Publishing Industries"/>
    <n v="15055"/>
    <s v="Industry Use"/>
    <n v="22918486.968655601"/>
  </r>
  <r>
    <x v="17"/>
    <s v="322 -  Paper Manufacturing"/>
    <x v="49"/>
    <s v="512 -  Motion Picture and Sound Recording Industries"/>
    <n v="15055"/>
    <s v="Industry Use"/>
    <n v="35091.1828060548"/>
  </r>
  <r>
    <x v="17"/>
    <s v="322 -  Paper Manufacturing"/>
    <x v="50"/>
    <s v="516 -  Broadcasting and Content Providers"/>
    <n v="15055"/>
    <s v="Industry Use"/>
    <n v="10190252.1526582"/>
  </r>
  <r>
    <x v="17"/>
    <s v="322 -  Paper Manufacturing"/>
    <x v="51"/>
    <s v="517 -  Telecommunications"/>
    <n v="15055"/>
    <s v="Industry Use"/>
    <n v="26789210.897250202"/>
  </r>
  <r>
    <x v="17"/>
    <s v="322 -  Paper Manufacturing"/>
    <x v="52"/>
    <s v="518 -  Computing Infrastructure Providers, Data Processing, Web Hosting, and Related Services"/>
    <n v="15055"/>
    <s v="Industry Use"/>
    <n v="122282425.33057401"/>
  </r>
  <r>
    <x v="17"/>
    <s v="322 -  Paper Manufacturing"/>
    <x v="53"/>
    <s v="519 -  Web Search Portals, Libraries, Archives, and Other Information Services"/>
    <n v="15055"/>
    <s v="Industry Use"/>
    <n v="33881214.227802597"/>
  </r>
  <r>
    <x v="17"/>
    <s v="322 -  Paper Manufacturing"/>
    <x v="54"/>
    <s v="522 -  Credit Intermediation and Related Activities"/>
    <n v="15055"/>
    <s v="Industry Use"/>
    <n v="15052127.3546455"/>
  </r>
  <r>
    <x v="17"/>
    <s v="322 -  Paper Manufacturing"/>
    <x v="55"/>
    <s v="523 -  Securities, Commodity Contracts, and Other Financial Investments and Related Activities"/>
    <n v="15055"/>
    <s v="Industry Use"/>
    <n v="2310347.2124598101"/>
  </r>
  <r>
    <x v="17"/>
    <s v="322 -  Paper Manufacturing"/>
    <x v="56"/>
    <s v="521 -  Monetary Authorities-Central Bank"/>
    <n v="15055"/>
    <s v="Industry Use"/>
    <n v="57972607.904618502"/>
  </r>
  <r>
    <x v="17"/>
    <s v="322 -  Paper Manufacturing"/>
    <x v="57"/>
    <s v="524 -  Insurance Carriers and Related Activities"/>
    <n v="15055"/>
    <s v="Industry Use"/>
    <n v="15988711.1509296"/>
  </r>
  <r>
    <x v="17"/>
    <s v="322 -  Paper Manufacturing"/>
    <x v="58"/>
    <s v="531 -  Real Estate"/>
    <n v="15055"/>
    <s v="Industry Use"/>
    <n v="179086646.95095399"/>
  </r>
  <r>
    <x v="17"/>
    <s v="322 -  Paper Manufacturing"/>
    <x v="59"/>
    <s v="532 -  Rental and Leasing Services"/>
    <n v="15055"/>
    <s v="Industry Use"/>
    <n v="28506691.865061"/>
  </r>
  <r>
    <x v="17"/>
    <s v="322 -  Paper Manufacturing"/>
    <x v="60"/>
    <s v="533 -  Lessors of Nonfinancial Intangible Assets (except Copyrighted Works)"/>
    <n v="15055"/>
    <s v="Industry Use"/>
    <n v="65274933.563995697"/>
  </r>
  <r>
    <x v="17"/>
    <s v="322 -  Paper Manufacturing"/>
    <x v="61"/>
    <s v="541 -  Professional, Scientific, and Technical Services"/>
    <n v="15055"/>
    <s v="Industry Use"/>
    <n v="208140199.357483"/>
  </r>
  <r>
    <x v="17"/>
    <s v="322 -  Paper Manufacturing"/>
    <x v="99"/>
    <s v="551 -  Management of Companies and Enterprises"/>
    <n v="15055"/>
    <s v="Industry Use"/>
    <n v="128182207.662907"/>
  </r>
  <r>
    <x v="17"/>
    <s v="322 -  Paper Manufacturing"/>
    <x v="62"/>
    <s v="561 -  Administrative and Support Services"/>
    <n v="15055"/>
    <s v="Industry Use"/>
    <n v="127744182.518346"/>
  </r>
  <r>
    <x v="17"/>
    <s v="322 -  Paper Manufacturing"/>
    <x v="63"/>
    <s v="562 -  Waste Management and Remediation Services"/>
    <n v="15055"/>
    <s v="Industry Use"/>
    <n v="13249588.062398801"/>
  </r>
  <r>
    <x v="17"/>
    <s v="322 -  Paper Manufacturing"/>
    <x v="65"/>
    <s v="711 -  Performing Arts, Spectator Sports, and Related Industries"/>
    <n v="15055"/>
    <s v="Industry Use"/>
    <n v="4573792.0319197504"/>
  </r>
  <r>
    <x v="17"/>
    <s v="322 -  Paper Manufacturing"/>
    <x v="66"/>
    <s v="712 -  Museums, Historical Sites, and Similar Institutions"/>
    <n v="15055"/>
    <s v="Industry Use"/>
    <n v="141.701366443718"/>
  </r>
  <r>
    <x v="17"/>
    <s v="322 -  Paper Manufacturing"/>
    <x v="67"/>
    <s v="713 -  Amusement, Gambling, and Recreation Industries"/>
    <n v="15055"/>
    <s v="Industry Use"/>
    <n v="409542.78568135202"/>
  </r>
  <r>
    <x v="17"/>
    <s v="322 -  Paper Manufacturing"/>
    <x v="68"/>
    <s v="721 -  Accommodation"/>
    <n v="15055"/>
    <s v="Industry Use"/>
    <n v="2444097.8427269598"/>
  </r>
  <r>
    <x v="17"/>
    <s v="322 -  Paper Manufacturing"/>
    <x v="69"/>
    <s v="722 -  Food Services and Drinking Places"/>
    <n v="15055"/>
    <s v="Industry Use"/>
    <n v="17986000.363622099"/>
  </r>
  <r>
    <x v="17"/>
    <s v="322 -  Paper Manufacturing"/>
    <x v="70"/>
    <s v="811 -  Repair and Maintenance"/>
    <n v="15055"/>
    <s v="Industry Use"/>
    <n v="67991391.9177939"/>
  </r>
  <r>
    <x v="17"/>
    <s v="322 -  Paper Manufacturing"/>
    <x v="71"/>
    <s v="812 -  Personal and Laundry Services"/>
    <n v="15055"/>
    <s v="Industry Use"/>
    <n v="687.98295249484897"/>
  </r>
  <r>
    <x v="17"/>
    <s v="322 -  Paper Manufacturing"/>
    <x v="72"/>
    <s v="813 -  Religious, Grantmaking, Civic, Professional, and Similar Organizations"/>
    <n v="15055"/>
    <s v="Industry Use"/>
    <n v="1701300.0372246201"/>
  </r>
  <r>
    <x v="17"/>
    <s v="322 -  Paper Manufacturing"/>
    <x v="73"/>
    <s v="9A -  Government Enterprises"/>
    <n v="15055"/>
    <s v="Industry Use"/>
    <n v="61001605.064862303"/>
  </r>
  <r>
    <x v="17"/>
    <s v="322 -  Paper Manufacturing"/>
    <x v="74"/>
    <s v="Vegetable and melon farming"/>
    <n v="15055"/>
    <s v="Industry Use"/>
    <n v="905.95705306615798"/>
  </r>
  <r>
    <x v="17"/>
    <s v="322 -  Paper Manufacturing"/>
    <x v="75"/>
    <s v="Fruit farming"/>
    <n v="15055"/>
    <s v="Industry Use"/>
    <n v="695.13091641268204"/>
  </r>
  <r>
    <x v="17"/>
    <s v="322 -  Paper Manufacturing"/>
    <x v="76"/>
    <s v="Employee Compensation"/>
    <n v="15053"/>
    <s v="Factor Receipts"/>
    <n v="2028157200.01301"/>
  </r>
  <r>
    <x v="17"/>
    <s v="322 -  Paper Manufacturing"/>
    <x v="77"/>
    <s v="Proprietor Income"/>
    <n v="15053"/>
    <s v="Factor Receipts"/>
    <n v="102098137.35659499"/>
  </r>
  <r>
    <x v="17"/>
    <s v="322 -  Paper Manufacturing"/>
    <x v="78"/>
    <s v="Other Property Type Income"/>
    <n v="15053"/>
    <s v="Factor Receipts"/>
    <n v="1278041652.79334"/>
  </r>
  <r>
    <x v="17"/>
    <s v="322 -  Paper Manufacturing"/>
    <x v="79"/>
    <s v="Tax on Production and Imports"/>
    <n v="15053"/>
    <s v="Factor Receipts"/>
    <n v="149588029.49232"/>
  </r>
  <r>
    <x v="17"/>
    <s v="322 -  Paper Manufacturing"/>
    <x v="80"/>
    <s v="Households LT15k"/>
    <n v="15055"/>
    <s v="Industry Use"/>
    <n v="156547.09958885401"/>
  </r>
  <r>
    <x v="17"/>
    <s v="322 -  Paper Manufacturing"/>
    <x v="81"/>
    <s v="Households 15-30k"/>
    <n v="15055"/>
    <s v="Industry Use"/>
    <n v="206154.8294478"/>
  </r>
  <r>
    <x v="17"/>
    <s v="322 -  Paper Manufacturing"/>
    <x v="82"/>
    <s v="Households 30-40k"/>
    <n v="15055"/>
    <s v="Industry Use"/>
    <n v="183547.49021561001"/>
  </r>
  <r>
    <x v="17"/>
    <s v="322 -  Paper Manufacturing"/>
    <x v="83"/>
    <s v="Households 40-50k"/>
    <n v="15055"/>
    <s v="Industry Use"/>
    <n v="141720.732880255"/>
  </r>
  <r>
    <x v="17"/>
    <s v="322 -  Paper Manufacturing"/>
    <x v="84"/>
    <s v="Households 50-70k"/>
    <n v="15055"/>
    <s v="Industry Use"/>
    <n v="316288.23194470297"/>
  </r>
  <r>
    <x v="17"/>
    <s v="322 -  Paper Manufacturing"/>
    <x v="85"/>
    <s v="Households 70-100k"/>
    <n v="15055"/>
    <s v="Industry Use"/>
    <n v="1080259.3521914601"/>
  </r>
  <r>
    <x v="17"/>
    <s v="322 -  Paper Manufacturing"/>
    <x v="86"/>
    <s v="Households 100-150k"/>
    <n v="15055"/>
    <s v="Industry Use"/>
    <n v="1910369.8543655099"/>
  </r>
  <r>
    <x v="17"/>
    <s v="322 -  Paper Manufacturing"/>
    <x v="87"/>
    <s v="Households 150-200k"/>
    <n v="15055"/>
    <s v="Industry Use"/>
    <n v="2185305.6107492698"/>
  </r>
  <r>
    <x v="17"/>
    <s v="322 -  Paper Manufacturing"/>
    <x v="88"/>
    <s v="Households GT200k"/>
    <n v="15055"/>
    <s v="Industry Use"/>
    <n v="5529400.4863132797"/>
  </r>
  <r>
    <x v="17"/>
    <s v="322 -  Paper Manufacturing"/>
    <x v="89"/>
    <s v="Federal Government NonDefense"/>
    <n v="15055"/>
    <s v="Industry Use"/>
    <n v="444535.83813364798"/>
  </r>
  <r>
    <x v="17"/>
    <s v="322 -  Paper Manufacturing"/>
    <x v="90"/>
    <s v="Federal Government Investment"/>
    <n v="15055"/>
    <s v="Industry Use"/>
    <n v="430908.97423341399"/>
  </r>
  <r>
    <x v="17"/>
    <s v="322 -  Paper Manufacturing"/>
    <x v="91"/>
    <s v="State/Local Govt Other"/>
    <n v="15055"/>
    <s v="Industry Use"/>
    <n v="18429533.400734302"/>
  </r>
  <r>
    <x v="17"/>
    <s v="322 -  Paper Manufacturing"/>
    <x v="93"/>
    <s v="State/Local Govt Investment"/>
    <n v="15055"/>
    <s v="Industry Use"/>
    <n v="2179679.6890791501"/>
  </r>
  <r>
    <x v="17"/>
    <s v="322 -  Paper Manufacturing"/>
    <x v="94"/>
    <s v="Capital"/>
    <n v="15055"/>
    <s v="Industry Use"/>
    <n v="2881922.5271132598"/>
  </r>
  <r>
    <x v="17"/>
    <s v="322 -  Paper Manufacturing"/>
    <x v="95"/>
    <s v="Inventory Additions/Deletions"/>
    <n v="15055"/>
    <s v="Industry Use"/>
    <n v="1745322.0275746"/>
  </r>
  <r>
    <x v="17"/>
    <s v="322 -  Paper Manufacturing"/>
    <x v="96"/>
    <s v="Foreign Trade"/>
    <n v="15051"/>
    <s v="Commodity Trade"/>
    <n v="841743655.19968998"/>
  </r>
  <r>
    <x v="17"/>
    <s v="322 -  Paper Manufacturing"/>
    <x v="97"/>
    <s v="Domestic Trade"/>
    <n v="15051"/>
    <s v="Commodity Trade"/>
    <n v="3322054488.6564102"/>
  </r>
  <r>
    <x v="18"/>
    <s v="323 -  Printing and Related Support Activities"/>
    <x v="0"/>
    <s v="111 -  Crop Production"/>
    <n v="15055"/>
    <s v="Industry Use"/>
    <n v="169451.31244500101"/>
  </r>
  <r>
    <x v="18"/>
    <s v="323 -  Printing and Related Support Activities"/>
    <x v="1"/>
    <s v="112 -  Animal Production and Aquaculture"/>
    <n v="15055"/>
    <s v="Industry Use"/>
    <n v="2438.5705594036699"/>
  </r>
  <r>
    <x v="18"/>
    <s v="323 -  Printing and Related Support Activities"/>
    <x v="2"/>
    <s v="113 -  Forestry and Logging"/>
    <n v="15055"/>
    <s v="Industry Use"/>
    <n v="502738.933495779"/>
  </r>
  <r>
    <x v="18"/>
    <s v="323 -  Printing and Related Support Activities"/>
    <x v="4"/>
    <s v="211 -  Oil and Gas Extraction"/>
    <n v="15055"/>
    <s v="Industry Use"/>
    <n v="675249.87786064204"/>
  </r>
  <r>
    <x v="18"/>
    <s v="323 -  Printing and Related Support Activities"/>
    <x v="5"/>
    <s v="212 -  Mining (except Oil and Gas)"/>
    <n v="15055"/>
    <s v="Industry Use"/>
    <n v="519176.67200471001"/>
  </r>
  <r>
    <x v="18"/>
    <s v="323 -  Printing and Related Support Activities"/>
    <x v="6"/>
    <s v="213 -  Support Activities for Mining"/>
    <n v="15055"/>
    <s v="Industry Use"/>
    <n v="7272.44451321818"/>
  </r>
  <r>
    <x v="18"/>
    <s v="323 -  Printing and Related Support Activities"/>
    <x v="7"/>
    <s v="221 -  Utilities"/>
    <n v="15055"/>
    <s v="Industry Use"/>
    <n v="52174993.492255501"/>
  </r>
  <r>
    <x v="18"/>
    <s v="323 -  Printing and Related Support Activities"/>
    <x v="8"/>
    <s v="23 -  Construction"/>
    <n v="15055"/>
    <s v="Industry Use"/>
    <n v="24705457.9810468"/>
  </r>
  <r>
    <x v="18"/>
    <s v="323 -  Printing and Related Support Activities"/>
    <x v="9"/>
    <s v="311 -  Food Manufacturing"/>
    <n v="15055"/>
    <s v="Industry Use"/>
    <n v="21571574.261543199"/>
  </r>
  <r>
    <x v="18"/>
    <s v="323 -  Printing and Related Support Activities"/>
    <x v="10"/>
    <s v="312 -  Beverage and Tobacco Product Manufacturing"/>
    <n v="15055"/>
    <s v="Industry Use"/>
    <n v="59464.510200611803"/>
  </r>
  <r>
    <x v="18"/>
    <s v="323 -  Printing and Related Support Activities"/>
    <x v="11"/>
    <s v="313 -  Textile Mills"/>
    <n v="15055"/>
    <s v="Industry Use"/>
    <n v="2341861.52146204"/>
  </r>
  <r>
    <x v="18"/>
    <s v="323 -  Printing and Related Support Activities"/>
    <x v="12"/>
    <s v="314 -  Textile Product Mills"/>
    <n v="15055"/>
    <s v="Industry Use"/>
    <n v="516005.565446369"/>
  </r>
  <r>
    <x v="18"/>
    <s v="323 -  Printing and Related Support Activities"/>
    <x v="13"/>
    <s v="315 -  Apparel Manufacturing"/>
    <n v="15055"/>
    <s v="Industry Use"/>
    <n v="20472648.650995299"/>
  </r>
  <r>
    <x v="18"/>
    <s v="323 -  Printing and Related Support Activities"/>
    <x v="14"/>
    <s v="316 -  Leather and Allied Product Manufacturing"/>
    <n v="15055"/>
    <s v="Industry Use"/>
    <n v="135519.23406568001"/>
  </r>
  <r>
    <x v="18"/>
    <s v="323 -  Printing and Related Support Activities"/>
    <x v="15"/>
    <s v="321 -  Wood Product Manufacturing"/>
    <n v="15055"/>
    <s v="Industry Use"/>
    <n v="264933.13879804203"/>
  </r>
  <r>
    <x v="18"/>
    <s v="323 -  Printing and Related Support Activities"/>
    <x v="16"/>
    <s v="322 -  Paper Manufacturing"/>
    <n v="15055"/>
    <s v="Industry Use"/>
    <n v="352972090.21190798"/>
  </r>
  <r>
    <x v="18"/>
    <s v="323 -  Printing and Related Support Activities"/>
    <x v="17"/>
    <s v="323 -  Printing and Related Support Activities"/>
    <n v="15055"/>
    <s v="Industry Use"/>
    <n v="77186293.459904894"/>
  </r>
  <r>
    <x v="18"/>
    <s v="323 -  Printing and Related Support Activities"/>
    <x v="18"/>
    <s v="324 -  Petroleum and Coal Products Manufacturing"/>
    <n v="15055"/>
    <s v="Industry Use"/>
    <n v="56723251.203199297"/>
  </r>
  <r>
    <x v="18"/>
    <s v="323 -  Printing and Related Support Activities"/>
    <x v="19"/>
    <s v="325 -  Chemical Manufacturing"/>
    <n v="15055"/>
    <s v="Industry Use"/>
    <n v="160444910.48518401"/>
  </r>
  <r>
    <x v="18"/>
    <s v="323 -  Printing and Related Support Activities"/>
    <x v="20"/>
    <s v="326 -  Plastics and Rubber Products Manufacturing"/>
    <n v="15055"/>
    <s v="Industry Use"/>
    <n v="85741109.160358503"/>
  </r>
  <r>
    <x v="18"/>
    <s v="323 -  Printing and Related Support Activities"/>
    <x v="21"/>
    <s v="327 -  Nonmetallic Mineral Product Manufacturing"/>
    <n v="15055"/>
    <s v="Industry Use"/>
    <n v="115267.99540447901"/>
  </r>
  <r>
    <x v="18"/>
    <s v="323 -  Printing and Related Support Activities"/>
    <x v="22"/>
    <s v="331 -  Primary Metal Manufacturing"/>
    <n v="15055"/>
    <s v="Industry Use"/>
    <n v="238328.26406434301"/>
  </r>
  <r>
    <x v="18"/>
    <s v="323 -  Printing and Related Support Activities"/>
    <x v="23"/>
    <s v="332 -  Fabricated Metal Product Manufacturing"/>
    <n v="15055"/>
    <s v="Industry Use"/>
    <n v="35161345.142601997"/>
  </r>
  <r>
    <x v="18"/>
    <s v="323 -  Printing and Related Support Activities"/>
    <x v="24"/>
    <s v="333 -  Machinery Manufacturing"/>
    <n v="15055"/>
    <s v="Industry Use"/>
    <n v="7867953.6339220405"/>
  </r>
  <r>
    <x v="18"/>
    <s v="323 -  Printing and Related Support Activities"/>
    <x v="25"/>
    <s v="334 -  Computer and Electronic Product Manufacturing"/>
    <n v="15055"/>
    <s v="Industry Use"/>
    <n v="21030383.5107954"/>
  </r>
  <r>
    <x v="18"/>
    <s v="323 -  Printing and Related Support Activities"/>
    <x v="26"/>
    <s v="335 -  Electrical Equipment, Appliance, and Component Manufacturing"/>
    <n v="15055"/>
    <s v="Industry Use"/>
    <n v="1341235.67778099"/>
  </r>
  <r>
    <x v="18"/>
    <s v="323 -  Printing and Related Support Activities"/>
    <x v="27"/>
    <s v="336 -  Transportation Equipment Manufacturing"/>
    <n v="15055"/>
    <s v="Industry Use"/>
    <n v="4109454.12491776"/>
  </r>
  <r>
    <x v="18"/>
    <s v="323 -  Printing and Related Support Activities"/>
    <x v="28"/>
    <s v="337 -  Furniture and Related Product Manufacturing"/>
    <n v="15055"/>
    <s v="Industry Use"/>
    <n v="46806.402712338"/>
  </r>
  <r>
    <x v="18"/>
    <s v="323 -  Printing and Related Support Activities"/>
    <x v="29"/>
    <s v="339 -  Miscellaneous Manufacturing"/>
    <n v="15055"/>
    <s v="Industry Use"/>
    <n v="841895.05256640399"/>
  </r>
  <r>
    <x v="18"/>
    <s v="323 -  Printing and Related Support Activities"/>
    <x v="30"/>
    <s v="42 -  Wholesale Trade"/>
    <n v="15055"/>
    <s v="Industry Use"/>
    <n v="519777318.71478301"/>
  </r>
  <r>
    <x v="18"/>
    <s v="323 -  Printing and Related Support Activities"/>
    <x v="31"/>
    <s v="441 -  Motor Vehicle and Parts Dealers"/>
    <n v="15055"/>
    <s v="Industry Use"/>
    <n v="4488158.2005597502"/>
  </r>
  <r>
    <x v="18"/>
    <s v="323 -  Printing and Related Support Activities"/>
    <x v="32"/>
    <s v="449 -  Furniture, Home Furnishings, Electronics, and Appliance Retailers"/>
    <n v="15055"/>
    <s v="Industry Use"/>
    <n v="25540163.839258298"/>
  </r>
  <r>
    <x v="18"/>
    <s v="323 -  Printing and Related Support Activities"/>
    <x v="33"/>
    <s v="444 -  Building Material and Garden Equipment and Supplies Dealers"/>
    <n v="15055"/>
    <s v="Industry Use"/>
    <n v="1014423.20803979"/>
  </r>
  <r>
    <x v="18"/>
    <s v="323 -  Printing and Related Support Activities"/>
    <x v="34"/>
    <s v="445 -  Food and Beverage Stores"/>
    <n v="15055"/>
    <s v="Industry Use"/>
    <n v="3081911.0457923599"/>
  </r>
  <r>
    <x v="18"/>
    <s v="323 -  Printing and Related Support Activities"/>
    <x v="35"/>
    <s v="446 -  Health and Personal Care Stores"/>
    <n v="15055"/>
    <s v="Industry Use"/>
    <n v="3133989.9246507399"/>
  </r>
  <r>
    <x v="18"/>
    <s v="323 -  Printing and Related Support Activities"/>
    <x v="36"/>
    <s v="457 -  Gasoline Stations and Fuel Dealers"/>
    <n v="15055"/>
    <s v="Industry Use"/>
    <n v="605769.80808099103"/>
  </r>
  <r>
    <x v="18"/>
    <s v="323 -  Printing and Related Support Activities"/>
    <x v="37"/>
    <s v="458 -  Clothing, Clothing Accessories, Shoe, and Jewelry Retailers"/>
    <n v="15055"/>
    <s v="Industry Use"/>
    <n v="16646052.916669499"/>
  </r>
  <r>
    <x v="18"/>
    <s v="323 -  Printing and Related Support Activities"/>
    <x v="38"/>
    <s v="459 -  Sporting Goods, Hobby, Musical Instrument, Book, and Miscellaneous Retailers"/>
    <n v="15055"/>
    <s v="Industry Use"/>
    <n v="36017043.992731899"/>
  </r>
  <r>
    <x v="18"/>
    <s v="323 -  Printing and Related Support Activities"/>
    <x v="39"/>
    <s v="455 -  General Merchandise Retailers"/>
    <n v="15055"/>
    <s v="Industry Use"/>
    <n v="13497622.6578761"/>
  </r>
  <r>
    <x v="18"/>
    <s v="323 -  Printing and Related Support Activities"/>
    <x v="40"/>
    <s v="481 -  Air Transportation"/>
    <n v="15055"/>
    <s v="Industry Use"/>
    <n v="13632659.5617413"/>
  </r>
  <r>
    <x v="18"/>
    <s v="323 -  Printing and Related Support Activities"/>
    <x v="41"/>
    <s v="482 -  Rail Transportation"/>
    <n v="15055"/>
    <s v="Industry Use"/>
    <n v="5555923.1074920297"/>
  </r>
  <r>
    <x v="18"/>
    <s v="323 -  Printing and Related Support Activities"/>
    <x v="42"/>
    <s v="483 -  Water Transportation"/>
    <n v="15055"/>
    <s v="Industry Use"/>
    <n v="48407.617106176796"/>
  </r>
  <r>
    <x v="18"/>
    <s v="323 -  Printing and Related Support Activities"/>
    <x v="43"/>
    <s v="484 -  Truck Transportation"/>
    <n v="15055"/>
    <s v="Industry Use"/>
    <n v="84568181.642561406"/>
  </r>
  <r>
    <x v="18"/>
    <s v="323 -  Printing and Related Support Activities"/>
    <x v="98"/>
    <s v="485 -  Transit and Ground Passenger Transportation"/>
    <n v="15055"/>
    <s v="Industry Use"/>
    <n v="6961534.2847521901"/>
  </r>
  <r>
    <x v="18"/>
    <s v="323 -  Printing and Related Support Activities"/>
    <x v="44"/>
    <s v="486 -  Pipeline Transportation"/>
    <n v="15055"/>
    <s v="Industry Use"/>
    <n v="253337.420583178"/>
  </r>
  <r>
    <x v="18"/>
    <s v="323 -  Printing and Related Support Activities"/>
    <x v="45"/>
    <s v="487-488 -  Scenic and Sightseeing Transportation and Support Activities for Transportation"/>
    <n v="15055"/>
    <s v="Industry Use"/>
    <n v="19098960.652483098"/>
  </r>
  <r>
    <x v="18"/>
    <s v="323 -  Printing and Related Support Activities"/>
    <x v="46"/>
    <s v="492 -  Couriers and Messengers"/>
    <n v="15055"/>
    <s v="Industry Use"/>
    <n v="2646800.1289701001"/>
  </r>
  <r>
    <x v="18"/>
    <s v="323 -  Printing and Related Support Activities"/>
    <x v="47"/>
    <s v="493 -  Warehousing and Storage"/>
    <n v="15055"/>
    <s v="Industry Use"/>
    <n v="94232895.4705991"/>
  </r>
  <r>
    <x v="18"/>
    <s v="323 -  Printing and Related Support Activities"/>
    <x v="48"/>
    <s v="513 -  Publishing Industries"/>
    <n v="15055"/>
    <s v="Industry Use"/>
    <n v="16020993.848734699"/>
  </r>
  <r>
    <x v="18"/>
    <s v="323 -  Printing and Related Support Activities"/>
    <x v="49"/>
    <s v="512 -  Motion Picture and Sound Recording Industries"/>
    <n v="15055"/>
    <s v="Industry Use"/>
    <n v="36267.811001513699"/>
  </r>
  <r>
    <x v="18"/>
    <s v="323 -  Printing and Related Support Activities"/>
    <x v="50"/>
    <s v="516 -  Broadcasting and Content Providers"/>
    <n v="15055"/>
    <s v="Industry Use"/>
    <n v="10524566.3848779"/>
  </r>
  <r>
    <x v="18"/>
    <s v="323 -  Printing and Related Support Activities"/>
    <x v="51"/>
    <s v="517 -  Telecommunications"/>
    <n v="15055"/>
    <s v="Industry Use"/>
    <n v="30415831.075757898"/>
  </r>
  <r>
    <x v="18"/>
    <s v="323 -  Printing and Related Support Activities"/>
    <x v="52"/>
    <s v="518 -  Computing Infrastructure Providers, Data Processing, Web Hosting, and Related Services"/>
    <n v="15055"/>
    <s v="Industry Use"/>
    <n v="44135858.9677632"/>
  </r>
  <r>
    <x v="18"/>
    <s v="323 -  Printing and Related Support Activities"/>
    <x v="53"/>
    <s v="519 -  Web Search Portals, Libraries, Archives, and Other Information Services"/>
    <n v="15055"/>
    <s v="Industry Use"/>
    <n v="34690226.426638901"/>
  </r>
  <r>
    <x v="18"/>
    <s v="323 -  Printing and Related Support Activities"/>
    <x v="54"/>
    <s v="522 -  Credit Intermediation and Related Activities"/>
    <n v="15055"/>
    <s v="Industry Use"/>
    <n v="12252889.637364401"/>
  </r>
  <r>
    <x v="18"/>
    <s v="323 -  Printing and Related Support Activities"/>
    <x v="55"/>
    <s v="523 -  Securities, Commodity Contracts, and Other Financial Investments and Related Activities"/>
    <n v="15055"/>
    <s v="Industry Use"/>
    <n v="3525653.04028551"/>
  </r>
  <r>
    <x v="18"/>
    <s v="323 -  Printing and Related Support Activities"/>
    <x v="56"/>
    <s v="521 -  Monetary Authorities-Central Bank"/>
    <n v="15055"/>
    <s v="Industry Use"/>
    <n v="38533459.002694502"/>
  </r>
  <r>
    <x v="18"/>
    <s v="323 -  Printing and Related Support Activities"/>
    <x v="57"/>
    <s v="524 -  Insurance Carriers and Related Activities"/>
    <n v="15055"/>
    <s v="Industry Use"/>
    <n v="5948797.1972363302"/>
  </r>
  <r>
    <x v="18"/>
    <s v="323 -  Printing and Related Support Activities"/>
    <x v="58"/>
    <s v="531 -  Real Estate"/>
    <n v="15055"/>
    <s v="Industry Use"/>
    <n v="166451974.18090299"/>
  </r>
  <r>
    <x v="18"/>
    <s v="323 -  Printing and Related Support Activities"/>
    <x v="59"/>
    <s v="532 -  Rental and Leasing Services"/>
    <n v="15055"/>
    <s v="Industry Use"/>
    <n v="21238533.196095701"/>
  </r>
  <r>
    <x v="18"/>
    <s v="323 -  Printing and Related Support Activities"/>
    <x v="60"/>
    <s v="533 -  Lessors of Nonfinancial Intangible Assets (except Copyrighted Works)"/>
    <n v="15055"/>
    <s v="Industry Use"/>
    <n v="26087694.980721701"/>
  </r>
  <r>
    <x v="18"/>
    <s v="323 -  Printing and Related Support Activities"/>
    <x v="61"/>
    <s v="541 -  Professional, Scientific, and Technical Services"/>
    <n v="15055"/>
    <s v="Industry Use"/>
    <n v="215233431.843474"/>
  </r>
  <r>
    <x v="18"/>
    <s v="323 -  Printing and Related Support Activities"/>
    <x v="99"/>
    <s v="551 -  Management of Companies and Enterprises"/>
    <n v="15055"/>
    <s v="Industry Use"/>
    <n v="39275589.0783443"/>
  </r>
  <r>
    <x v="18"/>
    <s v="323 -  Printing and Related Support Activities"/>
    <x v="62"/>
    <s v="561 -  Administrative and Support Services"/>
    <n v="15055"/>
    <s v="Industry Use"/>
    <n v="266910703.24769899"/>
  </r>
  <r>
    <x v="18"/>
    <s v="323 -  Printing and Related Support Activities"/>
    <x v="63"/>
    <s v="562 -  Waste Management and Remediation Services"/>
    <n v="15055"/>
    <s v="Industry Use"/>
    <n v="6636926.5713330796"/>
  </r>
  <r>
    <x v="18"/>
    <s v="323 -  Printing and Related Support Activities"/>
    <x v="64"/>
    <s v="611 -  Educational Services"/>
    <n v="15055"/>
    <s v="Industry Use"/>
    <n v="1584000.8845615599"/>
  </r>
  <r>
    <x v="18"/>
    <s v="323 -  Printing and Related Support Activities"/>
    <x v="65"/>
    <s v="711 -  Performing Arts, Spectator Sports, and Related Industries"/>
    <n v="15055"/>
    <s v="Industry Use"/>
    <n v="3614832.1165489"/>
  </r>
  <r>
    <x v="18"/>
    <s v="323 -  Printing and Related Support Activities"/>
    <x v="66"/>
    <s v="712 -  Museums, Historical Sites, and Similar Institutions"/>
    <n v="15055"/>
    <s v="Industry Use"/>
    <n v="111.99167929037201"/>
  </r>
  <r>
    <x v="18"/>
    <s v="323 -  Printing and Related Support Activities"/>
    <x v="67"/>
    <s v="713 -  Amusement, Gambling, and Recreation Industries"/>
    <n v="15055"/>
    <s v="Industry Use"/>
    <n v="447579.80530633201"/>
  </r>
  <r>
    <x v="18"/>
    <s v="323 -  Printing and Related Support Activities"/>
    <x v="68"/>
    <s v="721 -  Accommodation"/>
    <n v="15055"/>
    <s v="Industry Use"/>
    <n v="3432682.2568184799"/>
  </r>
  <r>
    <x v="18"/>
    <s v="323 -  Printing and Related Support Activities"/>
    <x v="69"/>
    <s v="722 -  Food Services and Drinking Places"/>
    <n v="15055"/>
    <s v="Industry Use"/>
    <n v="16554021.7398306"/>
  </r>
  <r>
    <x v="18"/>
    <s v="323 -  Printing and Related Support Activities"/>
    <x v="70"/>
    <s v="811 -  Repair and Maintenance"/>
    <n v="15055"/>
    <s v="Industry Use"/>
    <n v="30820839.351239499"/>
  </r>
  <r>
    <x v="18"/>
    <s v="323 -  Printing and Related Support Activities"/>
    <x v="71"/>
    <s v="812 -  Personal and Laundry Services"/>
    <n v="15055"/>
    <s v="Industry Use"/>
    <n v="639.44768993923901"/>
  </r>
  <r>
    <x v="18"/>
    <s v="323 -  Printing and Related Support Activities"/>
    <x v="72"/>
    <s v="813 -  Religious, Grantmaking, Civic, Professional, and Similar Organizations"/>
    <n v="15055"/>
    <s v="Industry Use"/>
    <n v="971665.10646835505"/>
  </r>
  <r>
    <x v="18"/>
    <s v="323 -  Printing and Related Support Activities"/>
    <x v="73"/>
    <s v="9A -  Government Enterprises"/>
    <n v="15055"/>
    <s v="Industry Use"/>
    <n v="37474488.791525401"/>
  </r>
  <r>
    <x v="18"/>
    <s v="323 -  Printing and Related Support Activities"/>
    <x v="74"/>
    <s v="Vegetable and melon farming"/>
    <n v="15055"/>
    <s v="Industry Use"/>
    <n v="990.09943674784495"/>
  </r>
  <r>
    <x v="18"/>
    <s v="323 -  Printing and Related Support Activities"/>
    <x v="75"/>
    <s v="Fruit farming"/>
    <n v="15055"/>
    <s v="Industry Use"/>
    <n v="759.692445107494"/>
  </r>
  <r>
    <x v="18"/>
    <s v="323 -  Printing and Related Support Activities"/>
    <x v="76"/>
    <s v="Employee Compensation"/>
    <n v="15053"/>
    <s v="Factor Receipts"/>
    <n v="2472209142.7393899"/>
  </r>
  <r>
    <x v="18"/>
    <s v="323 -  Printing and Related Support Activities"/>
    <x v="77"/>
    <s v="Proprietor Income"/>
    <n v="15053"/>
    <s v="Factor Receipts"/>
    <n v="199192248.516675"/>
  </r>
  <r>
    <x v="18"/>
    <s v="323 -  Printing and Related Support Activities"/>
    <x v="78"/>
    <s v="Other Property Type Income"/>
    <n v="15053"/>
    <s v="Factor Receipts"/>
    <n v="782674291.46313202"/>
  </r>
  <r>
    <x v="18"/>
    <s v="323 -  Printing and Related Support Activities"/>
    <x v="79"/>
    <s v="Tax on Production and Imports"/>
    <n v="15053"/>
    <s v="Factor Receipts"/>
    <n v="101651006.512804"/>
  </r>
  <r>
    <x v="18"/>
    <s v="323 -  Printing and Related Support Activities"/>
    <x v="80"/>
    <s v="Households LT15k"/>
    <n v="15055"/>
    <s v="Industry Use"/>
    <n v="48661.624686579002"/>
  </r>
  <r>
    <x v="18"/>
    <s v="323 -  Printing and Related Support Activities"/>
    <x v="81"/>
    <s v="Households 15-30k"/>
    <n v="15055"/>
    <s v="Industry Use"/>
    <n v="64081.857564027399"/>
  </r>
  <r>
    <x v="18"/>
    <s v="323 -  Printing and Related Support Activities"/>
    <x v="82"/>
    <s v="Households 30-40k"/>
    <n v="15055"/>
    <s v="Industry Use"/>
    <n v="57054.516528848297"/>
  </r>
  <r>
    <x v="18"/>
    <s v="323 -  Printing and Related Support Activities"/>
    <x v="83"/>
    <s v="Households 40-50k"/>
    <n v="15055"/>
    <s v="Industry Use"/>
    <n v="44052.9472078248"/>
  </r>
  <r>
    <x v="18"/>
    <s v="323 -  Printing and Related Support Activities"/>
    <x v="84"/>
    <s v="Households 50-70k"/>
    <n v="15055"/>
    <s v="Industry Use"/>
    <n v="98316.093214738605"/>
  </r>
  <r>
    <x v="18"/>
    <s v="323 -  Printing and Related Support Activities"/>
    <x v="85"/>
    <s v="Households 70-100k"/>
    <n v="15055"/>
    <s v="Industry Use"/>
    <n v="335791.43464533699"/>
  </r>
  <r>
    <x v="18"/>
    <s v="323 -  Printing and Related Support Activities"/>
    <x v="86"/>
    <s v="Households 100-150k"/>
    <n v="15055"/>
    <s v="Industry Use"/>
    <n v="593825.76304407895"/>
  </r>
  <r>
    <x v="18"/>
    <s v="323 -  Printing and Related Support Activities"/>
    <x v="87"/>
    <s v="Households 150-200k"/>
    <n v="15055"/>
    <s v="Industry Use"/>
    <n v="679287.71427284495"/>
  </r>
  <r>
    <x v="18"/>
    <s v="323 -  Printing and Related Support Activities"/>
    <x v="88"/>
    <s v="Households GT200k"/>
    <n v="15055"/>
    <s v="Industry Use"/>
    <n v="1718777.36421455"/>
  </r>
  <r>
    <x v="18"/>
    <s v="323 -  Printing and Related Support Activities"/>
    <x v="89"/>
    <s v="Federal Government NonDefense"/>
    <n v="15055"/>
    <s v="Industry Use"/>
    <n v="122467.932791012"/>
  </r>
  <r>
    <x v="18"/>
    <s v="323 -  Printing and Related Support Activities"/>
    <x v="90"/>
    <s v="Federal Government Investment"/>
    <n v="15055"/>
    <s v="Industry Use"/>
    <n v="133945.188593695"/>
  </r>
  <r>
    <x v="18"/>
    <s v="323 -  Printing and Related Support Activities"/>
    <x v="91"/>
    <s v="State/Local Govt Other"/>
    <n v="15055"/>
    <s v="Industry Use"/>
    <n v="13958751.1010742"/>
  </r>
  <r>
    <x v="18"/>
    <s v="323 -  Printing and Related Support Activities"/>
    <x v="92"/>
    <s v="State/Local Govt Education"/>
    <n v="15055"/>
    <s v="Industry Use"/>
    <n v="384513.955334395"/>
  </r>
  <r>
    <x v="18"/>
    <s v="323 -  Printing and Related Support Activities"/>
    <x v="93"/>
    <s v="State/Local Govt Investment"/>
    <n v="15055"/>
    <s v="Industry Use"/>
    <n v="677538.933940624"/>
  </r>
  <r>
    <x v="18"/>
    <s v="323 -  Printing and Related Support Activities"/>
    <x v="94"/>
    <s v="Capital"/>
    <n v="15055"/>
    <s v="Industry Use"/>
    <n v="895826.44941042096"/>
  </r>
  <r>
    <x v="18"/>
    <s v="323 -  Printing and Related Support Activities"/>
    <x v="95"/>
    <s v="Inventory Additions/Deletions"/>
    <n v="15055"/>
    <s v="Industry Use"/>
    <n v="651781.63251992106"/>
  </r>
  <r>
    <x v="18"/>
    <s v="323 -  Printing and Related Support Activities"/>
    <x v="96"/>
    <s v="Foreign Trade"/>
    <n v="15051"/>
    <s v="Commodity Trade"/>
    <n v="589937272.59310198"/>
  </r>
  <r>
    <x v="18"/>
    <s v="323 -  Printing and Related Support Activities"/>
    <x v="97"/>
    <s v="Domestic Trade"/>
    <n v="15051"/>
    <s v="Commodity Trade"/>
    <n v="1371268560.5689399"/>
  </r>
  <r>
    <x v="19"/>
    <s v="324 -  Petroleum and Coal Products Manufacturing"/>
    <x v="0"/>
    <s v="111 -  Crop Production"/>
    <n v="15055"/>
    <s v="Industry Use"/>
    <n v="740.96881074266003"/>
  </r>
  <r>
    <x v="19"/>
    <s v="324 -  Petroleum and Coal Products Manufacturing"/>
    <x v="1"/>
    <s v="112 -  Animal Production and Aquaculture"/>
    <n v="15055"/>
    <s v="Industry Use"/>
    <n v="825.20671264931002"/>
  </r>
  <r>
    <x v="19"/>
    <s v="324 -  Petroleum and Coal Products Manufacturing"/>
    <x v="4"/>
    <s v="211 -  Oil and Gas Extraction"/>
    <n v="15055"/>
    <s v="Industry Use"/>
    <n v="6324197454.4058504"/>
  </r>
  <r>
    <x v="19"/>
    <s v="324 -  Petroleum and Coal Products Manufacturing"/>
    <x v="5"/>
    <s v="212 -  Mining (except Oil and Gas)"/>
    <n v="15055"/>
    <s v="Industry Use"/>
    <n v="92341706.854734302"/>
  </r>
  <r>
    <x v="19"/>
    <s v="324 -  Petroleum and Coal Products Manufacturing"/>
    <x v="6"/>
    <s v="213 -  Support Activities for Mining"/>
    <n v="15055"/>
    <s v="Industry Use"/>
    <n v="29302.741173401799"/>
  </r>
  <r>
    <x v="19"/>
    <s v="324 -  Petroleum and Coal Products Manufacturing"/>
    <x v="7"/>
    <s v="221 -  Utilities"/>
    <n v="15055"/>
    <s v="Industry Use"/>
    <n v="454534563.662368"/>
  </r>
  <r>
    <x v="19"/>
    <s v="324 -  Petroleum and Coal Products Manufacturing"/>
    <x v="8"/>
    <s v="23 -  Construction"/>
    <n v="15055"/>
    <s v="Industry Use"/>
    <n v="1608557693.58354"/>
  </r>
  <r>
    <x v="19"/>
    <s v="324 -  Petroleum and Coal Products Manufacturing"/>
    <x v="9"/>
    <s v="311 -  Food Manufacturing"/>
    <n v="15055"/>
    <s v="Industry Use"/>
    <n v="23485602.731056899"/>
  </r>
  <r>
    <x v="19"/>
    <s v="324 -  Petroleum and Coal Products Manufacturing"/>
    <x v="10"/>
    <s v="312 -  Beverage and Tobacco Product Manufacturing"/>
    <n v="15055"/>
    <s v="Industry Use"/>
    <n v="52257.859384352203"/>
  </r>
  <r>
    <x v="19"/>
    <s v="324 -  Petroleum and Coal Products Manufacturing"/>
    <x v="11"/>
    <s v="313 -  Textile Mills"/>
    <n v="15055"/>
    <s v="Industry Use"/>
    <n v="846512.394729094"/>
  </r>
  <r>
    <x v="19"/>
    <s v="324 -  Petroleum and Coal Products Manufacturing"/>
    <x v="12"/>
    <s v="314 -  Textile Product Mills"/>
    <n v="15055"/>
    <s v="Industry Use"/>
    <n v="174549.739016901"/>
  </r>
  <r>
    <x v="19"/>
    <s v="324 -  Petroleum and Coal Products Manufacturing"/>
    <x v="13"/>
    <s v="315 -  Apparel Manufacturing"/>
    <n v="15055"/>
    <s v="Industry Use"/>
    <n v="3457.4424680073998"/>
  </r>
  <r>
    <x v="19"/>
    <s v="324 -  Petroleum and Coal Products Manufacturing"/>
    <x v="14"/>
    <s v="316 -  Leather and Allied Product Manufacturing"/>
    <n v="15055"/>
    <s v="Industry Use"/>
    <n v="235545.834173454"/>
  </r>
  <r>
    <x v="19"/>
    <s v="324 -  Petroleum and Coal Products Manufacturing"/>
    <x v="15"/>
    <s v="321 -  Wood Product Manufacturing"/>
    <n v="15055"/>
    <s v="Industry Use"/>
    <n v="244448.18906525601"/>
  </r>
  <r>
    <x v="19"/>
    <s v="324 -  Petroleum and Coal Products Manufacturing"/>
    <x v="16"/>
    <s v="322 -  Paper Manufacturing"/>
    <n v="15055"/>
    <s v="Industry Use"/>
    <n v="9243685.8138177898"/>
  </r>
  <r>
    <x v="19"/>
    <s v="324 -  Petroleum and Coal Products Manufacturing"/>
    <x v="17"/>
    <s v="323 -  Printing and Related Support Activities"/>
    <n v="15055"/>
    <s v="Industry Use"/>
    <n v="1705764.29587477"/>
  </r>
  <r>
    <x v="19"/>
    <s v="324 -  Petroleum and Coal Products Manufacturing"/>
    <x v="18"/>
    <s v="324 -  Petroleum and Coal Products Manufacturing"/>
    <n v="15055"/>
    <s v="Industry Use"/>
    <n v="1867374062.9614899"/>
  </r>
  <r>
    <x v="19"/>
    <s v="324 -  Petroleum and Coal Products Manufacturing"/>
    <x v="19"/>
    <s v="325 -  Chemical Manufacturing"/>
    <n v="15055"/>
    <s v="Industry Use"/>
    <n v="1758632164.01864"/>
  </r>
  <r>
    <x v="19"/>
    <s v="324 -  Petroleum and Coal Products Manufacturing"/>
    <x v="20"/>
    <s v="326 -  Plastics and Rubber Products Manufacturing"/>
    <n v="15055"/>
    <s v="Industry Use"/>
    <n v="17848774.261299498"/>
  </r>
  <r>
    <x v="19"/>
    <s v="324 -  Petroleum and Coal Products Manufacturing"/>
    <x v="21"/>
    <s v="327 -  Nonmetallic Mineral Product Manufacturing"/>
    <n v="15055"/>
    <s v="Industry Use"/>
    <n v="67043112.311698496"/>
  </r>
  <r>
    <x v="19"/>
    <s v="324 -  Petroleum and Coal Products Manufacturing"/>
    <x v="22"/>
    <s v="331 -  Primary Metal Manufacturing"/>
    <n v="15055"/>
    <s v="Industry Use"/>
    <n v="1769179.2165675799"/>
  </r>
  <r>
    <x v="19"/>
    <s v="324 -  Petroleum and Coal Products Manufacturing"/>
    <x v="23"/>
    <s v="332 -  Fabricated Metal Product Manufacturing"/>
    <n v="15055"/>
    <s v="Industry Use"/>
    <n v="70586893.899676502"/>
  </r>
  <r>
    <x v="19"/>
    <s v="324 -  Petroleum and Coal Products Manufacturing"/>
    <x v="24"/>
    <s v="333 -  Machinery Manufacturing"/>
    <n v="15055"/>
    <s v="Industry Use"/>
    <n v="733084.02503868204"/>
  </r>
  <r>
    <x v="19"/>
    <s v="324 -  Petroleum and Coal Products Manufacturing"/>
    <x v="25"/>
    <s v="334 -  Computer and Electronic Product Manufacturing"/>
    <n v="15055"/>
    <s v="Industry Use"/>
    <n v="11340608.4994829"/>
  </r>
  <r>
    <x v="19"/>
    <s v="324 -  Petroleum and Coal Products Manufacturing"/>
    <x v="26"/>
    <s v="335 -  Electrical Equipment, Appliance, and Component Manufacturing"/>
    <n v="15055"/>
    <s v="Industry Use"/>
    <n v="928112.679715281"/>
  </r>
  <r>
    <x v="19"/>
    <s v="324 -  Petroleum and Coal Products Manufacturing"/>
    <x v="27"/>
    <s v="336 -  Transportation Equipment Manufacturing"/>
    <n v="15055"/>
    <s v="Industry Use"/>
    <n v="5020001.3533898601"/>
  </r>
  <r>
    <x v="19"/>
    <s v="324 -  Petroleum and Coal Products Manufacturing"/>
    <x v="28"/>
    <s v="337 -  Furniture and Related Product Manufacturing"/>
    <n v="15055"/>
    <s v="Industry Use"/>
    <n v="47184.434447164604"/>
  </r>
  <r>
    <x v="19"/>
    <s v="324 -  Petroleum and Coal Products Manufacturing"/>
    <x v="29"/>
    <s v="339 -  Miscellaneous Manufacturing"/>
    <n v="15055"/>
    <s v="Industry Use"/>
    <n v="1185265.11182615"/>
  </r>
  <r>
    <x v="19"/>
    <s v="324 -  Petroleum and Coal Products Manufacturing"/>
    <x v="30"/>
    <s v="42 -  Wholesale Trade"/>
    <n v="15055"/>
    <s v="Industry Use"/>
    <n v="4153602939.4082699"/>
  </r>
  <r>
    <x v="19"/>
    <s v="324 -  Petroleum and Coal Products Manufacturing"/>
    <x v="31"/>
    <s v="441 -  Motor Vehicle and Parts Dealers"/>
    <n v="15055"/>
    <s v="Industry Use"/>
    <n v="1950387.6050720101"/>
  </r>
  <r>
    <x v="19"/>
    <s v="324 -  Petroleum and Coal Products Manufacturing"/>
    <x v="32"/>
    <s v="449 -  Furniture, Home Furnishings, Electronics, and Appliance Retailers"/>
    <n v="15055"/>
    <s v="Industry Use"/>
    <n v="3186305.26053571"/>
  </r>
  <r>
    <x v="19"/>
    <s v="324 -  Petroleum and Coal Products Manufacturing"/>
    <x v="33"/>
    <s v="444 -  Building Material and Garden Equipment and Supplies Dealers"/>
    <n v="15055"/>
    <s v="Industry Use"/>
    <n v="7869090.4955026098"/>
  </r>
  <r>
    <x v="19"/>
    <s v="324 -  Petroleum and Coal Products Manufacturing"/>
    <x v="34"/>
    <s v="445 -  Food and Beverage Stores"/>
    <n v="15055"/>
    <s v="Industry Use"/>
    <n v="2272400.87325521"/>
  </r>
  <r>
    <x v="19"/>
    <s v="324 -  Petroleum and Coal Products Manufacturing"/>
    <x v="35"/>
    <s v="446 -  Health and Personal Care Stores"/>
    <n v="15055"/>
    <s v="Industry Use"/>
    <n v="2033170.8679377399"/>
  </r>
  <r>
    <x v="19"/>
    <s v="324 -  Petroleum and Coal Products Manufacturing"/>
    <x v="36"/>
    <s v="457 -  Gasoline Stations and Fuel Dealers"/>
    <n v="15055"/>
    <s v="Industry Use"/>
    <n v="2796818.64723795"/>
  </r>
  <r>
    <x v="19"/>
    <s v="324 -  Petroleum and Coal Products Manufacturing"/>
    <x v="37"/>
    <s v="458 -  Clothing, Clothing Accessories, Shoe, and Jewelry Retailers"/>
    <n v="15055"/>
    <s v="Industry Use"/>
    <n v="1717749.84770537"/>
  </r>
  <r>
    <x v="19"/>
    <s v="324 -  Petroleum and Coal Products Manufacturing"/>
    <x v="38"/>
    <s v="459 -  Sporting Goods, Hobby, Musical Instrument, Book, and Miscellaneous Retailers"/>
    <n v="15055"/>
    <s v="Industry Use"/>
    <n v="4498799.6877762098"/>
  </r>
  <r>
    <x v="19"/>
    <s v="324 -  Petroleum and Coal Products Manufacturing"/>
    <x v="39"/>
    <s v="455 -  General Merchandise Retailers"/>
    <n v="15055"/>
    <s v="Industry Use"/>
    <n v="2310071.1120228302"/>
  </r>
  <r>
    <x v="19"/>
    <s v="324 -  Petroleum and Coal Products Manufacturing"/>
    <x v="40"/>
    <s v="481 -  Air Transportation"/>
    <n v="15055"/>
    <s v="Industry Use"/>
    <n v="14235554.8161007"/>
  </r>
  <r>
    <x v="19"/>
    <s v="324 -  Petroleum and Coal Products Manufacturing"/>
    <x v="41"/>
    <s v="482 -  Rail Transportation"/>
    <n v="15055"/>
    <s v="Industry Use"/>
    <n v="205651175.868238"/>
  </r>
  <r>
    <x v="19"/>
    <s v="324 -  Petroleum and Coal Products Manufacturing"/>
    <x v="42"/>
    <s v="483 -  Water Transportation"/>
    <n v="15055"/>
    <s v="Industry Use"/>
    <n v="9791501.7555149104"/>
  </r>
  <r>
    <x v="19"/>
    <s v="324 -  Petroleum and Coal Products Manufacturing"/>
    <x v="43"/>
    <s v="484 -  Truck Transportation"/>
    <n v="15055"/>
    <s v="Industry Use"/>
    <n v="1533693321.57865"/>
  </r>
  <r>
    <x v="19"/>
    <s v="324 -  Petroleum and Coal Products Manufacturing"/>
    <x v="98"/>
    <s v="485 -  Transit and Ground Passenger Transportation"/>
    <n v="15055"/>
    <s v="Industry Use"/>
    <n v="6650030.51199417"/>
  </r>
  <r>
    <x v="19"/>
    <s v="324 -  Petroleum and Coal Products Manufacturing"/>
    <x v="44"/>
    <s v="486 -  Pipeline Transportation"/>
    <n v="15055"/>
    <s v="Industry Use"/>
    <n v="1073503833.51902"/>
  </r>
  <r>
    <x v="19"/>
    <s v="324 -  Petroleum and Coal Products Manufacturing"/>
    <x v="45"/>
    <s v="487-488 -  Scenic and Sightseeing Transportation and Support Activities for Transportation"/>
    <n v="15055"/>
    <s v="Industry Use"/>
    <n v="76889081.767622501"/>
  </r>
  <r>
    <x v="19"/>
    <s v="324 -  Petroleum and Coal Products Manufacturing"/>
    <x v="46"/>
    <s v="492 -  Couriers and Messengers"/>
    <n v="15055"/>
    <s v="Industry Use"/>
    <n v="83350.479229725606"/>
  </r>
  <r>
    <x v="19"/>
    <s v="324 -  Petroleum and Coal Products Manufacturing"/>
    <x v="47"/>
    <s v="493 -  Warehousing and Storage"/>
    <n v="15055"/>
    <s v="Industry Use"/>
    <n v="172544733.88719901"/>
  </r>
  <r>
    <x v="19"/>
    <s v="324 -  Petroleum and Coal Products Manufacturing"/>
    <x v="48"/>
    <s v="513 -  Publishing Industries"/>
    <n v="15055"/>
    <s v="Industry Use"/>
    <n v="10949817.6827845"/>
  </r>
  <r>
    <x v="19"/>
    <s v="324 -  Petroleum and Coal Products Manufacturing"/>
    <x v="49"/>
    <s v="512 -  Motion Picture and Sound Recording Industries"/>
    <n v="15055"/>
    <s v="Industry Use"/>
    <n v="103345.011045341"/>
  </r>
  <r>
    <x v="19"/>
    <s v="324 -  Petroleum and Coal Products Manufacturing"/>
    <x v="50"/>
    <s v="516 -  Broadcasting and Content Providers"/>
    <n v="15055"/>
    <s v="Industry Use"/>
    <n v="30244991.0617458"/>
  </r>
  <r>
    <x v="19"/>
    <s v="324 -  Petroleum and Coal Products Manufacturing"/>
    <x v="51"/>
    <s v="517 -  Telecommunications"/>
    <n v="15055"/>
    <s v="Industry Use"/>
    <n v="9615506.99753437"/>
  </r>
  <r>
    <x v="19"/>
    <s v="324 -  Petroleum and Coal Products Manufacturing"/>
    <x v="52"/>
    <s v="518 -  Computing Infrastructure Providers, Data Processing, Web Hosting, and Related Services"/>
    <n v="15055"/>
    <s v="Industry Use"/>
    <n v="33445250.197868999"/>
  </r>
  <r>
    <x v="19"/>
    <s v="324 -  Petroleum and Coal Products Manufacturing"/>
    <x v="53"/>
    <s v="519 -  Web Search Portals, Libraries, Archives, and Other Information Services"/>
    <n v="15055"/>
    <s v="Industry Use"/>
    <n v="98299665.620435402"/>
  </r>
  <r>
    <x v="19"/>
    <s v="324 -  Petroleum and Coal Products Manufacturing"/>
    <x v="54"/>
    <s v="522 -  Credit Intermediation and Related Activities"/>
    <n v="15055"/>
    <s v="Industry Use"/>
    <n v="32615297.530265499"/>
  </r>
  <r>
    <x v="19"/>
    <s v="324 -  Petroleum and Coal Products Manufacturing"/>
    <x v="55"/>
    <s v="523 -  Securities, Commodity Contracts, and Other Financial Investments and Related Activities"/>
    <n v="15055"/>
    <s v="Industry Use"/>
    <n v="5331938.4452013699"/>
  </r>
  <r>
    <x v="19"/>
    <s v="324 -  Petroleum and Coal Products Manufacturing"/>
    <x v="56"/>
    <s v="521 -  Monetary Authorities-Central Bank"/>
    <n v="15055"/>
    <s v="Industry Use"/>
    <n v="141560545.435417"/>
  </r>
  <r>
    <x v="19"/>
    <s v="324 -  Petroleum and Coal Products Manufacturing"/>
    <x v="57"/>
    <s v="524 -  Insurance Carriers and Related Activities"/>
    <n v="15055"/>
    <s v="Industry Use"/>
    <n v="15742670.6150408"/>
  </r>
  <r>
    <x v="19"/>
    <s v="324 -  Petroleum and Coal Products Manufacturing"/>
    <x v="58"/>
    <s v="531 -  Real Estate"/>
    <n v="15055"/>
    <s v="Industry Use"/>
    <n v="4107346.5769575601"/>
  </r>
  <r>
    <x v="19"/>
    <s v="324 -  Petroleum and Coal Products Manufacturing"/>
    <x v="59"/>
    <s v="532 -  Rental and Leasing Services"/>
    <n v="15055"/>
    <s v="Industry Use"/>
    <n v="83001055.729845494"/>
  </r>
  <r>
    <x v="19"/>
    <s v="324 -  Petroleum and Coal Products Manufacturing"/>
    <x v="60"/>
    <s v="533 -  Lessors of Nonfinancial Intangible Assets (except Copyrighted Works)"/>
    <n v="15055"/>
    <s v="Industry Use"/>
    <n v="74955977.221369997"/>
  </r>
  <r>
    <x v="19"/>
    <s v="324 -  Petroleum and Coal Products Manufacturing"/>
    <x v="61"/>
    <s v="541 -  Professional, Scientific, and Technical Services"/>
    <n v="15055"/>
    <s v="Industry Use"/>
    <n v="617724732.44057095"/>
  </r>
  <r>
    <x v="19"/>
    <s v="324 -  Petroleum and Coal Products Manufacturing"/>
    <x v="99"/>
    <s v="551 -  Management of Companies and Enterprises"/>
    <n v="15055"/>
    <s v="Industry Use"/>
    <n v="440692195.09144998"/>
  </r>
  <r>
    <x v="19"/>
    <s v="324 -  Petroleum and Coal Products Manufacturing"/>
    <x v="62"/>
    <s v="561 -  Administrative and Support Services"/>
    <n v="15055"/>
    <s v="Industry Use"/>
    <n v="360272607.68200701"/>
  </r>
  <r>
    <x v="19"/>
    <s v="324 -  Petroleum and Coal Products Manufacturing"/>
    <x v="63"/>
    <s v="562 -  Waste Management and Remediation Services"/>
    <n v="15055"/>
    <s v="Industry Use"/>
    <n v="90425882.131961495"/>
  </r>
  <r>
    <x v="19"/>
    <s v="324 -  Petroleum and Coal Products Manufacturing"/>
    <x v="64"/>
    <s v="611 -  Educational Services"/>
    <n v="15055"/>
    <s v="Industry Use"/>
    <n v="641808.99113021896"/>
  </r>
  <r>
    <x v="19"/>
    <s v="324 -  Petroleum and Coal Products Manufacturing"/>
    <x v="65"/>
    <s v="711 -  Performing Arts, Spectator Sports, and Related Industries"/>
    <n v="15055"/>
    <s v="Industry Use"/>
    <n v="7194362.8544664197"/>
  </r>
  <r>
    <x v="19"/>
    <s v="324 -  Petroleum and Coal Products Manufacturing"/>
    <x v="66"/>
    <s v="712 -  Museums, Historical Sites, and Similar Institutions"/>
    <n v="15055"/>
    <s v="Industry Use"/>
    <n v="222.88968104698199"/>
  </r>
  <r>
    <x v="19"/>
    <s v="324 -  Petroleum and Coal Products Manufacturing"/>
    <x v="67"/>
    <s v="713 -  Amusement, Gambling, and Recreation Industries"/>
    <n v="15055"/>
    <s v="Industry Use"/>
    <n v="368430.40517978399"/>
  </r>
  <r>
    <x v="19"/>
    <s v="324 -  Petroleum and Coal Products Manufacturing"/>
    <x v="68"/>
    <s v="721 -  Accommodation"/>
    <n v="15055"/>
    <s v="Industry Use"/>
    <n v="2369913.1228976599"/>
  </r>
  <r>
    <x v="19"/>
    <s v="324 -  Petroleum and Coal Products Manufacturing"/>
    <x v="69"/>
    <s v="722 -  Food Services and Drinking Places"/>
    <n v="15055"/>
    <s v="Industry Use"/>
    <n v="27569594.286461499"/>
  </r>
  <r>
    <x v="19"/>
    <s v="324 -  Petroleum and Coal Products Manufacturing"/>
    <x v="70"/>
    <s v="811 -  Repair and Maintenance"/>
    <n v="15055"/>
    <s v="Industry Use"/>
    <n v="83505408.655244395"/>
  </r>
  <r>
    <x v="19"/>
    <s v="324 -  Petroleum and Coal Products Manufacturing"/>
    <x v="71"/>
    <s v="812 -  Personal and Laundry Services"/>
    <n v="15055"/>
    <s v="Industry Use"/>
    <n v="151804.852248963"/>
  </r>
  <r>
    <x v="19"/>
    <s v="324 -  Petroleum and Coal Products Manufacturing"/>
    <x v="72"/>
    <s v="813 -  Religious, Grantmaking, Civic, Professional, and Similar Organizations"/>
    <n v="15055"/>
    <s v="Industry Use"/>
    <n v="3697932.1195939598"/>
  </r>
  <r>
    <x v="19"/>
    <s v="324 -  Petroleum and Coal Products Manufacturing"/>
    <x v="73"/>
    <s v="9A -  Government Enterprises"/>
    <n v="15055"/>
    <s v="Industry Use"/>
    <n v="252039391.38642099"/>
  </r>
  <r>
    <x v="19"/>
    <s v="324 -  Petroleum and Coal Products Manufacturing"/>
    <x v="74"/>
    <s v="Vegetable and melon farming"/>
    <n v="15055"/>
    <s v="Industry Use"/>
    <n v="815.011607593912"/>
  </r>
  <r>
    <x v="19"/>
    <s v="324 -  Petroleum and Coal Products Manufacturing"/>
    <x v="75"/>
    <s v="Fruit farming"/>
    <n v="15055"/>
    <s v="Industry Use"/>
    <n v="625.34947297590895"/>
  </r>
  <r>
    <x v="19"/>
    <s v="324 -  Petroleum and Coal Products Manufacturing"/>
    <x v="76"/>
    <s v="Employee Compensation"/>
    <n v="15053"/>
    <s v="Factor Receipts"/>
    <n v="2924773205.2624502"/>
  </r>
  <r>
    <x v="19"/>
    <s v="324 -  Petroleum and Coal Products Manufacturing"/>
    <x v="77"/>
    <s v="Proprietor Income"/>
    <n v="15053"/>
    <s v="Factor Receipts"/>
    <n v="125088495.95061401"/>
  </r>
  <r>
    <x v="19"/>
    <s v="324 -  Petroleum and Coal Products Manufacturing"/>
    <x v="78"/>
    <s v="Other Property Type Income"/>
    <n v="15053"/>
    <s v="Factor Receipts"/>
    <n v="14416262010.075199"/>
  </r>
  <r>
    <x v="19"/>
    <s v="324 -  Petroleum and Coal Products Manufacturing"/>
    <x v="79"/>
    <s v="Tax on Production and Imports"/>
    <n v="15053"/>
    <s v="Factor Receipts"/>
    <n v="732623783.34182"/>
  </r>
  <r>
    <x v="19"/>
    <s v="324 -  Petroleum and Coal Products Manufacturing"/>
    <x v="80"/>
    <s v="Households LT15k"/>
    <n v="15055"/>
    <s v="Industry Use"/>
    <n v="1859801.6232996399"/>
  </r>
  <r>
    <x v="19"/>
    <s v="324 -  Petroleum and Coal Products Manufacturing"/>
    <x v="81"/>
    <s v="Households 15-30k"/>
    <n v="15055"/>
    <s v="Industry Use"/>
    <n v="2449148.4509456698"/>
  </r>
  <r>
    <x v="19"/>
    <s v="324 -  Petroleum and Coal Products Manufacturing"/>
    <x v="82"/>
    <s v="Households 30-40k"/>
    <n v="15055"/>
    <s v="Industry Use"/>
    <n v="2180570.0722153201"/>
  </r>
  <r>
    <x v="19"/>
    <s v="324 -  Petroleum and Coal Products Manufacturing"/>
    <x v="83"/>
    <s v="Households 40-50k"/>
    <n v="15055"/>
    <s v="Industry Use"/>
    <n v="1683662.2956167399"/>
  </r>
  <r>
    <x v="19"/>
    <s v="324 -  Petroleum and Coal Products Manufacturing"/>
    <x v="84"/>
    <s v="Households 50-70k"/>
    <n v="15055"/>
    <s v="Industry Use"/>
    <n v="3757548.8063734998"/>
  </r>
  <r>
    <x v="19"/>
    <s v="324 -  Petroleum and Coal Products Manufacturing"/>
    <x v="85"/>
    <s v="Households 70-100k"/>
    <n v="15055"/>
    <s v="Industry Use"/>
    <n v="12833633.4692038"/>
  </r>
  <r>
    <x v="19"/>
    <s v="324 -  Petroleum and Coal Products Manufacturing"/>
    <x v="86"/>
    <s v="Households 100-150k"/>
    <n v="15055"/>
    <s v="Industry Use"/>
    <n v="22695463.317958701"/>
  </r>
  <r>
    <x v="19"/>
    <s v="324 -  Petroleum and Coal Products Manufacturing"/>
    <x v="87"/>
    <s v="Households 150-200k"/>
    <n v="15055"/>
    <s v="Industry Use"/>
    <n v="25961738.8821087"/>
  </r>
  <r>
    <x v="19"/>
    <s v="324 -  Petroleum and Coal Products Manufacturing"/>
    <x v="88"/>
    <s v="Households GT200k"/>
    <n v="15055"/>
    <s v="Industry Use"/>
    <n v="65690057.671636499"/>
  </r>
  <r>
    <x v="19"/>
    <s v="324 -  Petroleum and Coal Products Manufacturing"/>
    <x v="89"/>
    <s v="Federal Government NonDefense"/>
    <n v="15055"/>
    <s v="Industry Use"/>
    <n v="4207347.52947425"/>
  </r>
  <r>
    <x v="19"/>
    <s v="324 -  Petroleum and Coal Products Manufacturing"/>
    <x v="90"/>
    <s v="Federal Government Investment"/>
    <n v="15055"/>
    <s v="Industry Use"/>
    <n v="5119259.3914448004"/>
  </r>
  <r>
    <x v="19"/>
    <s v="324 -  Petroleum and Coal Products Manufacturing"/>
    <x v="91"/>
    <s v="State/Local Govt Other"/>
    <n v="15055"/>
    <s v="Industry Use"/>
    <n v="97343678.315070197"/>
  </r>
  <r>
    <x v="19"/>
    <s v="324 -  Petroleum and Coal Products Manufacturing"/>
    <x v="92"/>
    <s v="State/Local Govt Education"/>
    <n v="15055"/>
    <s v="Industry Use"/>
    <n v="155798.21713102501"/>
  </r>
  <r>
    <x v="19"/>
    <s v="324 -  Petroleum and Coal Products Manufacturing"/>
    <x v="93"/>
    <s v="State/Local Govt Investment"/>
    <n v="15055"/>
    <s v="Industry Use"/>
    <n v="25894902.139159702"/>
  </r>
  <r>
    <x v="19"/>
    <s v="324 -  Petroleum and Coal Products Manufacturing"/>
    <x v="94"/>
    <s v="Capital"/>
    <n v="15055"/>
    <s v="Industry Use"/>
    <n v="34237646.102838799"/>
  </r>
  <r>
    <x v="19"/>
    <s v="324 -  Petroleum and Coal Products Manufacturing"/>
    <x v="95"/>
    <s v="Inventory Additions/Deletions"/>
    <n v="15055"/>
    <s v="Industry Use"/>
    <n v="179313287.90922499"/>
  </r>
  <r>
    <x v="19"/>
    <s v="324 -  Petroleum and Coal Products Manufacturing"/>
    <x v="96"/>
    <s v="Foreign Trade"/>
    <n v="15051"/>
    <s v="Commodity Trade"/>
    <n v="21655472871.5979"/>
  </r>
  <r>
    <x v="19"/>
    <s v="324 -  Petroleum and Coal Products Manufacturing"/>
    <x v="97"/>
    <s v="Domestic Trade"/>
    <n v="15051"/>
    <s v="Commodity Trade"/>
    <n v="34195162681.446098"/>
  </r>
  <r>
    <x v="20"/>
    <s v="325 -  Chemical Manufacturing"/>
    <x v="0"/>
    <s v="111 -  Crop Production"/>
    <n v="15055"/>
    <s v="Industry Use"/>
    <n v="287775248.75818998"/>
  </r>
  <r>
    <x v="20"/>
    <s v="325 -  Chemical Manufacturing"/>
    <x v="1"/>
    <s v="112 -  Animal Production and Aquaculture"/>
    <n v="15055"/>
    <s v="Industry Use"/>
    <n v="37515.769123239203"/>
  </r>
  <r>
    <x v="20"/>
    <s v="325 -  Chemical Manufacturing"/>
    <x v="2"/>
    <s v="113 -  Forestry and Logging"/>
    <n v="15055"/>
    <s v="Industry Use"/>
    <n v="12986809.0682342"/>
  </r>
  <r>
    <x v="20"/>
    <s v="325 -  Chemical Manufacturing"/>
    <x v="100"/>
    <s v="114 -  Fishing, Hunting and Trapping"/>
    <n v="15055"/>
    <s v="Industry Use"/>
    <n v="69107.702997459201"/>
  </r>
  <r>
    <x v="20"/>
    <s v="325 -  Chemical Manufacturing"/>
    <x v="4"/>
    <s v="211 -  Oil and Gas Extraction"/>
    <n v="15055"/>
    <s v="Industry Use"/>
    <n v="26551719.391208"/>
  </r>
  <r>
    <x v="20"/>
    <s v="325 -  Chemical Manufacturing"/>
    <x v="5"/>
    <s v="212 -  Mining (except Oil and Gas)"/>
    <n v="15055"/>
    <s v="Industry Use"/>
    <n v="168924753.06022799"/>
  </r>
  <r>
    <x v="20"/>
    <s v="325 -  Chemical Manufacturing"/>
    <x v="6"/>
    <s v="213 -  Support Activities for Mining"/>
    <n v="15055"/>
    <s v="Industry Use"/>
    <n v="78968.954825862995"/>
  </r>
  <r>
    <x v="20"/>
    <s v="325 -  Chemical Manufacturing"/>
    <x v="7"/>
    <s v="221 -  Utilities"/>
    <n v="15055"/>
    <s v="Industry Use"/>
    <n v="651148187.61261904"/>
  </r>
  <r>
    <x v="20"/>
    <s v="325 -  Chemical Manufacturing"/>
    <x v="8"/>
    <s v="23 -  Construction"/>
    <n v="15055"/>
    <s v="Industry Use"/>
    <n v="157546944.255229"/>
  </r>
  <r>
    <x v="20"/>
    <s v="325 -  Chemical Manufacturing"/>
    <x v="9"/>
    <s v="311 -  Food Manufacturing"/>
    <n v="15055"/>
    <s v="Industry Use"/>
    <n v="305119131.70301902"/>
  </r>
  <r>
    <x v="20"/>
    <s v="325 -  Chemical Manufacturing"/>
    <x v="10"/>
    <s v="312 -  Beverage and Tobacco Product Manufacturing"/>
    <n v="15055"/>
    <s v="Industry Use"/>
    <n v="703283.995533876"/>
  </r>
  <r>
    <x v="20"/>
    <s v="325 -  Chemical Manufacturing"/>
    <x v="11"/>
    <s v="313 -  Textile Mills"/>
    <n v="15055"/>
    <s v="Industry Use"/>
    <n v="1815072.24988554"/>
  </r>
  <r>
    <x v="20"/>
    <s v="325 -  Chemical Manufacturing"/>
    <x v="12"/>
    <s v="314 -  Textile Product Mills"/>
    <n v="15055"/>
    <s v="Industry Use"/>
    <n v="1490033.46725082"/>
  </r>
  <r>
    <x v="20"/>
    <s v="325 -  Chemical Manufacturing"/>
    <x v="13"/>
    <s v="315 -  Apparel Manufacturing"/>
    <n v="15055"/>
    <s v="Industry Use"/>
    <n v="53208.776154774401"/>
  </r>
  <r>
    <x v="20"/>
    <s v="325 -  Chemical Manufacturing"/>
    <x v="14"/>
    <s v="316 -  Leather and Allied Product Manufacturing"/>
    <n v="15055"/>
    <s v="Industry Use"/>
    <n v="527976.71095131803"/>
  </r>
  <r>
    <x v="20"/>
    <s v="325 -  Chemical Manufacturing"/>
    <x v="15"/>
    <s v="321 -  Wood Product Manufacturing"/>
    <n v="15055"/>
    <s v="Industry Use"/>
    <n v="8931413.5787687395"/>
  </r>
  <r>
    <x v="20"/>
    <s v="325 -  Chemical Manufacturing"/>
    <x v="16"/>
    <s v="322 -  Paper Manufacturing"/>
    <n v="15055"/>
    <s v="Industry Use"/>
    <n v="307754156.11234599"/>
  </r>
  <r>
    <x v="20"/>
    <s v="325 -  Chemical Manufacturing"/>
    <x v="17"/>
    <s v="323 -  Printing and Related Support Activities"/>
    <n v="15055"/>
    <s v="Industry Use"/>
    <n v="23441627.383447301"/>
  </r>
  <r>
    <x v="20"/>
    <s v="325 -  Chemical Manufacturing"/>
    <x v="18"/>
    <s v="324 -  Petroleum and Coal Products Manufacturing"/>
    <n v="15055"/>
    <s v="Industry Use"/>
    <n v="1122922349.11988"/>
  </r>
  <r>
    <x v="20"/>
    <s v="325 -  Chemical Manufacturing"/>
    <x v="19"/>
    <s v="325 -  Chemical Manufacturing"/>
    <n v="15055"/>
    <s v="Industry Use"/>
    <n v="3981011738.2733698"/>
  </r>
  <r>
    <x v="20"/>
    <s v="325 -  Chemical Manufacturing"/>
    <x v="20"/>
    <s v="326 -  Plastics and Rubber Products Manufacturing"/>
    <n v="15055"/>
    <s v="Industry Use"/>
    <n v="449911593.47376698"/>
  </r>
  <r>
    <x v="20"/>
    <s v="325 -  Chemical Manufacturing"/>
    <x v="21"/>
    <s v="327 -  Nonmetallic Mineral Product Manufacturing"/>
    <n v="15055"/>
    <s v="Industry Use"/>
    <n v="95396079.735083595"/>
  </r>
  <r>
    <x v="20"/>
    <s v="325 -  Chemical Manufacturing"/>
    <x v="22"/>
    <s v="331 -  Primary Metal Manufacturing"/>
    <n v="15055"/>
    <s v="Industry Use"/>
    <n v="2377080.5011497298"/>
  </r>
  <r>
    <x v="20"/>
    <s v="325 -  Chemical Manufacturing"/>
    <x v="23"/>
    <s v="332 -  Fabricated Metal Product Manufacturing"/>
    <n v="15055"/>
    <s v="Industry Use"/>
    <n v="359622258.52532703"/>
  </r>
  <r>
    <x v="20"/>
    <s v="325 -  Chemical Manufacturing"/>
    <x v="24"/>
    <s v="333 -  Machinery Manufacturing"/>
    <n v="15055"/>
    <s v="Industry Use"/>
    <n v="22507690.879862402"/>
  </r>
  <r>
    <x v="20"/>
    <s v="325 -  Chemical Manufacturing"/>
    <x v="25"/>
    <s v="334 -  Computer and Electronic Product Manufacturing"/>
    <n v="15055"/>
    <s v="Industry Use"/>
    <n v="96647587.641675696"/>
  </r>
  <r>
    <x v="20"/>
    <s v="325 -  Chemical Manufacturing"/>
    <x v="26"/>
    <s v="335 -  Electrical Equipment, Appliance, and Component Manufacturing"/>
    <n v="15055"/>
    <s v="Industry Use"/>
    <n v="4681349.62736216"/>
  </r>
  <r>
    <x v="20"/>
    <s v="325 -  Chemical Manufacturing"/>
    <x v="27"/>
    <s v="336 -  Transportation Equipment Manufacturing"/>
    <n v="15055"/>
    <s v="Industry Use"/>
    <n v="41428510.251933001"/>
  </r>
  <r>
    <x v="20"/>
    <s v="325 -  Chemical Manufacturing"/>
    <x v="28"/>
    <s v="337 -  Furniture and Related Product Manufacturing"/>
    <n v="15055"/>
    <s v="Industry Use"/>
    <n v="305969.19006096403"/>
  </r>
  <r>
    <x v="20"/>
    <s v="325 -  Chemical Manufacturing"/>
    <x v="29"/>
    <s v="339 -  Miscellaneous Manufacturing"/>
    <n v="15055"/>
    <s v="Industry Use"/>
    <n v="5331789.3680576403"/>
  </r>
  <r>
    <x v="20"/>
    <s v="325 -  Chemical Manufacturing"/>
    <x v="30"/>
    <s v="42 -  Wholesale Trade"/>
    <n v="15055"/>
    <s v="Industry Use"/>
    <n v="8225392532.0052299"/>
  </r>
  <r>
    <x v="20"/>
    <s v="325 -  Chemical Manufacturing"/>
    <x v="31"/>
    <s v="441 -  Motor Vehicle and Parts Dealers"/>
    <n v="15055"/>
    <s v="Industry Use"/>
    <n v="44360018.139648698"/>
  </r>
  <r>
    <x v="20"/>
    <s v="325 -  Chemical Manufacturing"/>
    <x v="32"/>
    <s v="449 -  Furniture, Home Furnishings, Electronics, and Appliance Retailers"/>
    <n v="15055"/>
    <s v="Industry Use"/>
    <n v="15942940.2696817"/>
  </r>
  <r>
    <x v="20"/>
    <s v="325 -  Chemical Manufacturing"/>
    <x v="33"/>
    <s v="444 -  Building Material and Garden Equipment and Supplies Dealers"/>
    <n v="15055"/>
    <s v="Industry Use"/>
    <n v="172129984.79914701"/>
  </r>
  <r>
    <x v="20"/>
    <s v="325 -  Chemical Manufacturing"/>
    <x v="34"/>
    <s v="445 -  Food and Beverage Stores"/>
    <n v="15055"/>
    <s v="Industry Use"/>
    <n v="8675430.6316651795"/>
  </r>
  <r>
    <x v="20"/>
    <s v="325 -  Chemical Manufacturing"/>
    <x v="35"/>
    <s v="446 -  Health and Personal Care Stores"/>
    <n v="15055"/>
    <s v="Industry Use"/>
    <n v="4767043.4556790004"/>
  </r>
  <r>
    <x v="20"/>
    <s v="325 -  Chemical Manufacturing"/>
    <x v="36"/>
    <s v="457 -  Gasoline Stations and Fuel Dealers"/>
    <n v="15055"/>
    <s v="Industry Use"/>
    <n v="5797127.50664292"/>
  </r>
  <r>
    <x v="20"/>
    <s v="325 -  Chemical Manufacturing"/>
    <x v="37"/>
    <s v="458 -  Clothing, Clothing Accessories, Shoe, and Jewelry Retailers"/>
    <n v="15055"/>
    <s v="Industry Use"/>
    <n v="3649629.35957791"/>
  </r>
  <r>
    <x v="20"/>
    <s v="325 -  Chemical Manufacturing"/>
    <x v="38"/>
    <s v="459 -  Sporting Goods, Hobby, Musical Instrument, Book, and Miscellaneous Retailers"/>
    <n v="15055"/>
    <s v="Industry Use"/>
    <n v="20020325.989294399"/>
  </r>
  <r>
    <x v="20"/>
    <s v="325 -  Chemical Manufacturing"/>
    <x v="39"/>
    <s v="455 -  General Merchandise Retailers"/>
    <n v="15055"/>
    <s v="Industry Use"/>
    <n v="23255038.8464326"/>
  </r>
  <r>
    <x v="20"/>
    <s v="325 -  Chemical Manufacturing"/>
    <x v="40"/>
    <s v="481 -  Air Transportation"/>
    <n v="15055"/>
    <s v="Industry Use"/>
    <n v="34043626.713432699"/>
  </r>
  <r>
    <x v="20"/>
    <s v="325 -  Chemical Manufacturing"/>
    <x v="41"/>
    <s v="482 -  Rail Transportation"/>
    <n v="15055"/>
    <s v="Industry Use"/>
    <n v="173138204.846623"/>
  </r>
  <r>
    <x v="20"/>
    <s v="325 -  Chemical Manufacturing"/>
    <x v="42"/>
    <s v="483 -  Water Transportation"/>
    <n v="15055"/>
    <s v="Industry Use"/>
    <n v="30612855.597401101"/>
  </r>
  <r>
    <x v="20"/>
    <s v="325 -  Chemical Manufacturing"/>
    <x v="43"/>
    <s v="484 -  Truck Transportation"/>
    <n v="15055"/>
    <s v="Industry Use"/>
    <n v="802103322.87323403"/>
  </r>
  <r>
    <x v="20"/>
    <s v="325 -  Chemical Manufacturing"/>
    <x v="98"/>
    <s v="485 -  Transit and Ground Passenger Transportation"/>
    <n v="15055"/>
    <s v="Industry Use"/>
    <n v="7415773.4415063001"/>
  </r>
  <r>
    <x v="20"/>
    <s v="325 -  Chemical Manufacturing"/>
    <x v="44"/>
    <s v="486 -  Pipeline Transportation"/>
    <n v="15055"/>
    <s v="Industry Use"/>
    <n v="9717158.2312940806"/>
  </r>
  <r>
    <x v="20"/>
    <s v="325 -  Chemical Manufacturing"/>
    <x v="45"/>
    <s v="487-488 -  Scenic and Sightseeing Transportation and Support Activities for Transportation"/>
    <n v="15055"/>
    <s v="Industry Use"/>
    <n v="7154015.1979552703"/>
  </r>
  <r>
    <x v="20"/>
    <s v="325 -  Chemical Manufacturing"/>
    <x v="46"/>
    <s v="492 -  Couriers and Messengers"/>
    <n v="15055"/>
    <s v="Industry Use"/>
    <n v="43453.2597458358"/>
  </r>
  <r>
    <x v="20"/>
    <s v="325 -  Chemical Manufacturing"/>
    <x v="47"/>
    <s v="493 -  Warehousing and Storage"/>
    <n v="15055"/>
    <s v="Industry Use"/>
    <n v="379944684.04552102"/>
  </r>
  <r>
    <x v="20"/>
    <s v="325 -  Chemical Manufacturing"/>
    <x v="48"/>
    <s v="513 -  Publishing Industries"/>
    <n v="15055"/>
    <s v="Industry Use"/>
    <n v="43215598.227657303"/>
  </r>
  <r>
    <x v="20"/>
    <s v="325 -  Chemical Manufacturing"/>
    <x v="49"/>
    <s v="512 -  Motion Picture and Sound Recording Industries"/>
    <n v="15055"/>
    <s v="Industry Use"/>
    <n v="160952.418670666"/>
  </r>
  <r>
    <x v="20"/>
    <s v="325 -  Chemical Manufacturing"/>
    <x v="50"/>
    <s v="516 -  Broadcasting and Content Providers"/>
    <n v="15055"/>
    <s v="Industry Use"/>
    <n v="47206311.197721899"/>
  </r>
  <r>
    <x v="20"/>
    <s v="325 -  Chemical Manufacturing"/>
    <x v="51"/>
    <s v="517 -  Telecommunications"/>
    <n v="15055"/>
    <s v="Industry Use"/>
    <n v="59769208.441270702"/>
  </r>
  <r>
    <x v="20"/>
    <s v="325 -  Chemical Manufacturing"/>
    <x v="52"/>
    <s v="518 -  Computing Infrastructure Providers, Data Processing, Web Hosting, and Related Services"/>
    <n v="15055"/>
    <s v="Industry Use"/>
    <n v="139204036.82629299"/>
  </r>
  <r>
    <x v="20"/>
    <s v="325 -  Chemical Manufacturing"/>
    <x v="53"/>
    <s v="519 -  Web Search Portals, Libraries, Archives, and Other Information Services"/>
    <n v="15055"/>
    <s v="Industry Use"/>
    <n v="154461316.35846701"/>
  </r>
  <r>
    <x v="20"/>
    <s v="325 -  Chemical Manufacturing"/>
    <x v="54"/>
    <s v="522 -  Credit Intermediation and Related Activities"/>
    <n v="15055"/>
    <s v="Industry Use"/>
    <n v="51713742.029026903"/>
  </r>
  <r>
    <x v="20"/>
    <s v="325 -  Chemical Manufacturing"/>
    <x v="55"/>
    <s v="523 -  Securities, Commodity Contracts, and Other Financial Investments and Related Activities"/>
    <n v="15055"/>
    <s v="Industry Use"/>
    <n v="7021490.4962387802"/>
  </r>
  <r>
    <x v="20"/>
    <s v="325 -  Chemical Manufacturing"/>
    <x v="56"/>
    <s v="521 -  Monetary Authorities-Central Bank"/>
    <n v="15055"/>
    <s v="Industry Use"/>
    <n v="277436291.51269501"/>
  </r>
  <r>
    <x v="20"/>
    <s v="325 -  Chemical Manufacturing"/>
    <x v="57"/>
    <s v="524 -  Insurance Carriers and Related Activities"/>
    <n v="15055"/>
    <s v="Industry Use"/>
    <n v="265042123.217985"/>
  </r>
  <r>
    <x v="20"/>
    <s v="325 -  Chemical Manufacturing"/>
    <x v="58"/>
    <s v="531 -  Real Estate"/>
    <n v="15055"/>
    <s v="Industry Use"/>
    <n v="98125802.0895928"/>
  </r>
  <r>
    <x v="20"/>
    <s v="325 -  Chemical Manufacturing"/>
    <x v="59"/>
    <s v="532 -  Rental and Leasing Services"/>
    <n v="15055"/>
    <s v="Industry Use"/>
    <n v="77543519.287362695"/>
  </r>
  <r>
    <x v="20"/>
    <s v="325 -  Chemical Manufacturing"/>
    <x v="60"/>
    <s v="533 -  Lessors of Nonfinancial Intangible Assets (except Copyrighted Works)"/>
    <n v="15055"/>
    <s v="Industry Use"/>
    <n v="384093644.76184797"/>
  </r>
  <r>
    <x v="20"/>
    <s v="325 -  Chemical Manufacturing"/>
    <x v="61"/>
    <s v="541 -  Professional, Scientific, and Technical Services"/>
    <n v="15055"/>
    <s v="Industry Use"/>
    <n v="964232125.08669603"/>
  </r>
  <r>
    <x v="20"/>
    <s v="325 -  Chemical Manufacturing"/>
    <x v="99"/>
    <s v="551 -  Management of Companies and Enterprises"/>
    <n v="15055"/>
    <s v="Industry Use"/>
    <n v="3388934120.3937802"/>
  </r>
  <r>
    <x v="20"/>
    <s v="325 -  Chemical Manufacturing"/>
    <x v="62"/>
    <s v="561 -  Administrative and Support Services"/>
    <n v="15055"/>
    <s v="Industry Use"/>
    <n v="423679266.80515897"/>
  </r>
  <r>
    <x v="20"/>
    <s v="325 -  Chemical Manufacturing"/>
    <x v="63"/>
    <s v="562 -  Waste Management and Remediation Services"/>
    <n v="15055"/>
    <s v="Industry Use"/>
    <n v="105604159.04627299"/>
  </r>
  <r>
    <x v="20"/>
    <s v="325 -  Chemical Manufacturing"/>
    <x v="65"/>
    <s v="711 -  Performing Arts, Spectator Sports, and Related Industries"/>
    <n v="15055"/>
    <s v="Industry Use"/>
    <n v="3242268.7246079599"/>
  </r>
  <r>
    <x v="20"/>
    <s v="325 -  Chemical Manufacturing"/>
    <x v="66"/>
    <s v="712 -  Museums, Historical Sites, and Similar Institutions"/>
    <n v="15055"/>
    <s v="Industry Use"/>
    <n v="100.449234562561"/>
  </r>
  <r>
    <x v="20"/>
    <s v="325 -  Chemical Manufacturing"/>
    <x v="67"/>
    <s v="713 -  Amusement, Gambling, and Recreation Industries"/>
    <n v="15055"/>
    <s v="Industry Use"/>
    <n v="214569.34278374401"/>
  </r>
  <r>
    <x v="20"/>
    <s v="325 -  Chemical Manufacturing"/>
    <x v="68"/>
    <s v="721 -  Accommodation"/>
    <n v="15055"/>
    <s v="Industry Use"/>
    <n v="2717038.0679984898"/>
  </r>
  <r>
    <x v="20"/>
    <s v="325 -  Chemical Manufacturing"/>
    <x v="69"/>
    <s v="722 -  Food Services and Drinking Places"/>
    <n v="15055"/>
    <s v="Industry Use"/>
    <n v="23255281.140719999"/>
  </r>
  <r>
    <x v="20"/>
    <s v="325 -  Chemical Manufacturing"/>
    <x v="70"/>
    <s v="811 -  Repair and Maintenance"/>
    <n v="15055"/>
    <s v="Industry Use"/>
    <n v="188228671.96043801"/>
  </r>
  <r>
    <x v="20"/>
    <s v="325 -  Chemical Manufacturing"/>
    <x v="71"/>
    <s v="812 -  Personal and Laundry Services"/>
    <n v="15055"/>
    <s v="Industry Use"/>
    <n v="225810.55841472399"/>
  </r>
  <r>
    <x v="20"/>
    <s v="325 -  Chemical Manufacturing"/>
    <x v="72"/>
    <s v="813 -  Religious, Grantmaking, Civic, Professional, and Similar Organizations"/>
    <n v="15055"/>
    <s v="Industry Use"/>
    <n v="912844.91943200398"/>
  </r>
  <r>
    <x v="20"/>
    <s v="325 -  Chemical Manufacturing"/>
    <x v="73"/>
    <s v="9A -  Government Enterprises"/>
    <n v="15055"/>
    <s v="Industry Use"/>
    <n v="361091934.44739097"/>
  </r>
  <r>
    <x v="20"/>
    <s v="325 -  Chemical Manufacturing"/>
    <x v="74"/>
    <s v="Vegetable and melon farming"/>
    <n v="15055"/>
    <s v="Industry Use"/>
    <n v="474.65275000094903"/>
  </r>
  <r>
    <x v="20"/>
    <s v="325 -  Chemical Manufacturing"/>
    <x v="75"/>
    <s v="Fruit farming"/>
    <n v="15055"/>
    <s v="Industry Use"/>
    <n v="364.195852297057"/>
  </r>
  <r>
    <x v="20"/>
    <s v="325 -  Chemical Manufacturing"/>
    <x v="76"/>
    <s v="Employee Compensation"/>
    <n v="15053"/>
    <s v="Factor Receipts"/>
    <n v="11678077986.0352"/>
  </r>
  <r>
    <x v="20"/>
    <s v="325 -  Chemical Manufacturing"/>
    <x v="77"/>
    <s v="Proprietor Income"/>
    <n v="15053"/>
    <s v="Factor Receipts"/>
    <n v="254173811.25640699"/>
  </r>
  <r>
    <x v="20"/>
    <s v="325 -  Chemical Manufacturing"/>
    <x v="78"/>
    <s v="Other Property Type Income"/>
    <n v="15053"/>
    <s v="Factor Receipts"/>
    <n v="42506077637.5"/>
  </r>
  <r>
    <x v="20"/>
    <s v="325 -  Chemical Manufacturing"/>
    <x v="79"/>
    <s v="Tax on Production and Imports"/>
    <n v="15053"/>
    <s v="Factor Receipts"/>
    <n v="1985606474.6675799"/>
  </r>
  <r>
    <x v="20"/>
    <s v="325 -  Chemical Manufacturing"/>
    <x v="80"/>
    <s v="Households LT15k"/>
    <n v="15055"/>
    <s v="Industry Use"/>
    <n v="393553.02939180599"/>
  </r>
  <r>
    <x v="20"/>
    <s v="325 -  Chemical Manufacturing"/>
    <x v="81"/>
    <s v="Households 15-30k"/>
    <n v="15055"/>
    <s v="Industry Use"/>
    <n v="518264.84084352403"/>
  </r>
  <r>
    <x v="20"/>
    <s v="325 -  Chemical Manufacturing"/>
    <x v="82"/>
    <s v="Households 30-40k"/>
    <n v="15055"/>
    <s v="Industry Use"/>
    <n v="461430.911216698"/>
  </r>
  <r>
    <x v="20"/>
    <s v="325 -  Chemical Manufacturing"/>
    <x v="83"/>
    <s v="Households 40-50k"/>
    <n v="15055"/>
    <s v="Industry Use"/>
    <n v="356280.14763055003"/>
  </r>
  <r>
    <x v="20"/>
    <s v="325 -  Chemical Manufacturing"/>
    <x v="84"/>
    <s v="Households 50-70k"/>
    <n v="15055"/>
    <s v="Industry Use"/>
    <n v="795135.72700952401"/>
  </r>
  <r>
    <x v="20"/>
    <s v="325 -  Chemical Manufacturing"/>
    <x v="85"/>
    <s v="Households 70-100k"/>
    <n v="15055"/>
    <s v="Industry Use"/>
    <n v="2715727.9930470702"/>
  </r>
  <r>
    <x v="20"/>
    <s v="325 -  Chemical Manufacturing"/>
    <x v="86"/>
    <s v="Households 100-150k"/>
    <n v="15055"/>
    <s v="Industry Use"/>
    <n v="4802591.97020509"/>
  </r>
  <r>
    <x v="20"/>
    <s v="325 -  Chemical Manufacturing"/>
    <x v="87"/>
    <s v="Households 150-200k"/>
    <n v="15055"/>
    <s v="Industry Use"/>
    <n v="5493769.2586833304"/>
  </r>
  <r>
    <x v="20"/>
    <s v="325 -  Chemical Manufacturing"/>
    <x v="88"/>
    <s v="Households GT200k"/>
    <n v="15055"/>
    <s v="Industry Use"/>
    <n v="13900687.510815"/>
  </r>
  <r>
    <x v="20"/>
    <s v="325 -  Chemical Manufacturing"/>
    <x v="89"/>
    <s v="Federal Government NonDefense"/>
    <n v="15055"/>
    <s v="Industry Use"/>
    <n v="2561874.1502435501"/>
  </r>
  <r>
    <x v="20"/>
    <s v="325 -  Chemical Manufacturing"/>
    <x v="90"/>
    <s v="Federal Government Investment"/>
    <n v="15055"/>
    <s v="Industry Use"/>
    <n v="1083287.60256219"/>
  </r>
  <r>
    <x v="20"/>
    <s v="325 -  Chemical Manufacturing"/>
    <x v="91"/>
    <s v="State/Local Govt Other"/>
    <n v="15055"/>
    <s v="Industry Use"/>
    <n v="115685377.202824"/>
  </r>
  <r>
    <x v="20"/>
    <s v="325 -  Chemical Manufacturing"/>
    <x v="93"/>
    <s v="State/Local Govt Investment"/>
    <n v="15055"/>
    <s v="Industry Use"/>
    <n v="5479625.9208494797"/>
  </r>
  <r>
    <x v="20"/>
    <s v="325 -  Chemical Manufacturing"/>
    <x v="94"/>
    <s v="Capital"/>
    <n v="15055"/>
    <s v="Industry Use"/>
    <n v="7245035.8007058501"/>
  </r>
  <r>
    <x v="20"/>
    <s v="325 -  Chemical Manufacturing"/>
    <x v="95"/>
    <s v="Inventory Additions/Deletions"/>
    <n v="15055"/>
    <s v="Industry Use"/>
    <n v="27699358.574774001"/>
  </r>
  <r>
    <x v="20"/>
    <s v="325 -  Chemical Manufacturing"/>
    <x v="96"/>
    <s v="Foreign Trade"/>
    <n v="15051"/>
    <s v="Commodity Trade"/>
    <n v="5717255895.5912104"/>
  </r>
  <r>
    <x v="20"/>
    <s v="325 -  Chemical Manufacturing"/>
    <x v="97"/>
    <s v="Domestic Trade"/>
    <n v="15051"/>
    <s v="Commodity Trade"/>
    <n v="12619961199.1721"/>
  </r>
  <r>
    <x v="21"/>
    <s v="326 -  Plastics and Rubber Products Manufacturing"/>
    <x v="0"/>
    <s v="111 -  Crop Production"/>
    <n v="15055"/>
    <s v="Industry Use"/>
    <n v="9412174.4006961994"/>
  </r>
  <r>
    <x v="21"/>
    <s v="326 -  Plastics and Rubber Products Manufacturing"/>
    <x v="1"/>
    <s v="112 -  Animal Production and Aquaculture"/>
    <n v="15055"/>
    <s v="Industry Use"/>
    <n v="81566.0136890133"/>
  </r>
  <r>
    <x v="21"/>
    <s v="326 -  Plastics and Rubber Products Manufacturing"/>
    <x v="2"/>
    <s v="113 -  Forestry and Logging"/>
    <n v="15055"/>
    <s v="Industry Use"/>
    <n v="28046349.1361214"/>
  </r>
  <r>
    <x v="21"/>
    <s v="326 -  Plastics and Rubber Products Manufacturing"/>
    <x v="4"/>
    <s v="211 -  Oil and Gas Extraction"/>
    <n v="15055"/>
    <s v="Industry Use"/>
    <n v="993644.59028895199"/>
  </r>
  <r>
    <x v="21"/>
    <s v="326 -  Plastics and Rubber Products Manufacturing"/>
    <x v="5"/>
    <s v="212 -  Mining (except Oil and Gas)"/>
    <n v="15055"/>
    <s v="Industry Use"/>
    <n v="8402869.76324719"/>
  </r>
  <r>
    <x v="21"/>
    <s v="326 -  Plastics and Rubber Products Manufacturing"/>
    <x v="6"/>
    <s v="213 -  Support Activities for Mining"/>
    <n v="15055"/>
    <s v="Industry Use"/>
    <n v="48947.131673316697"/>
  </r>
  <r>
    <x v="21"/>
    <s v="326 -  Plastics and Rubber Products Manufacturing"/>
    <x v="7"/>
    <s v="221 -  Utilities"/>
    <n v="15055"/>
    <s v="Industry Use"/>
    <n v="176362529.17373699"/>
  </r>
  <r>
    <x v="21"/>
    <s v="326 -  Plastics and Rubber Products Manufacturing"/>
    <x v="8"/>
    <s v="23 -  Construction"/>
    <n v="15055"/>
    <s v="Industry Use"/>
    <n v="59262257.371734902"/>
  </r>
  <r>
    <x v="21"/>
    <s v="326 -  Plastics and Rubber Products Manufacturing"/>
    <x v="9"/>
    <s v="311 -  Food Manufacturing"/>
    <n v="15055"/>
    <s v="Industry Use"/>
    <n v="22416837.515922699"/>
  </r>
  <r>
    <x v="21"/>
    <s v="326 -  Plastics and Rubber Products Manufacturing"/>
    <x v="10"/>
    <s v="312 -  Beverage and Tobacco Product Manufacturing"/>
    <n v="15055"/>
    <s v="Industry Use"/>
    <n v="54133.922863192602"/>
  </r>
  <r>
    <x v="21"/>
    <s v="326 -  Plastics and Rubber Products Manufacturing"/>
    <x v="11"/>
    <s v="313 -  Textile Mills"/>
    <n v="15055"/>
    <s v="Industry Use"/>
    <n v="5130477.9052064596"/>
  </r>
  <r>
    <x v="21"/>
    <s v="326 -  Plastics and Rubber Products Manufacturing"/>
    <x v="12"/>
    <s v="314 -  Textile Product Mills"/>
    <n v="15055"/>
    <s v="Industry Use"/>
    <n v="3061536.6392812799"/>
  </r>
  <r>
    <x v="21"/>
    <s v="326 -  Plastics and Rubber Products Manufacturing"/>
    <x v="13"/>
    <s v="315 -  Apparel Manufacturing"/>
    <n v="15055"/>
    <s v="Industry Use"/>
    <n v="175267.31263072399"/>
  </r>
  <r>
    <x v="21"/>
    <s v="326 -  Plastics and Rubber Products Manufacturing"/>
    <x v="14"/>
    <s v="316 -  Leather and Allied Product Manufacturing"/>
    <n v="15055"/>
    <s v="Industry Use"/>
    <n v="188980.94629017299"/>
  </r>
  <r>
    <x v="21"/>
    <s v="326 -  Plastics and Rubber Products Manufacturing"/>
    <x v="15"/>
    <s v="321 -  Wood Product Manufacturing"/>
    <n v="15055"/>
    <s v="Industry Use"/>
    <n v="41894755.104559503"/>
  </r>
  <r>
    <x v="21"/>
    <s v="326 -  Plastics and Rubber Products Manufacturing"/>
    <x v="16"/>
    <s v="322 -  Paper Manufacturing"/>
    <n v="15055"/>
    <s v="Industry Use"/>
    <n v="147815200.156414"/>
  </r>
  <r>
    <x v="21"/>
    <s v="326 -  Plastics and Rubber Products Manufacturing"/>
    <x v="17"/>
    <s v="323 -  Printing and Related Support Activities"/>
    <n v="15055"/>
    <s v="Industry Use"/>
    <n v="2463754.0544304601"/>
  </r>
  <r>
    <x v="21"/>
    <s v="326 -  Plastics and Rubber Products Manufacturing"/>
    <x v="18"/>
    <s v="324 -  Petroleum and Coal Products Manufacturing"/>
    <n v="15055"/>
    <s v="Industry Use"/>
    <n v="150565934.64689299"/>
  </r>
  <r>
    <x v="21"/>
    <s v="326 -  Plastics and Rubber Products Manufacturing"/>
    <x v="19"/>
    <s v="325 -  Chemical Manufacturing"/>
    <n v="15055"/>
    <s v="Industry Use"/>
    <n v="1429968668.5569201"/>
  </r>
  <r>
    <x v="21"/>
    <s v="326 -  Plastics and Rubber Products Manufacturing"/>
    <x v="20"/>
    <s v="326 -  Plastics and Rubber Products Manufacturing"/>
    <n v="15055"/>
    <s v="Industry Use"/>
    <n v="541552304.19426298"/>
  </r>
  <r>
    <x v="21"/>
    <s v="326 -  Plastics and Rubber Products Manufacturing"/>
    <x v="21"/>
    <s v="327 -  Nonmetallic Mineral Product Manufacturing"/>
    <n v="15055"/>
    <s v="Industry Use"/>
    <n v="64360882.863400601"/>
  </r>
  <r>
    <x v="21"/>
    <s v="326 -  Plastics and Rubber Products Manufacturing"/>
    <x v="22"/>
    <s v="331 -  Primary Metal Manufacturing"/>
    <n v="15055"/>
    <s v="Industry Use"/>
    <n v="20073273.021568701"/>
  </r>
  <r>
    <x v="21"/>
    <s v="326 -  Plastics and Rubber Products Manufacturing"/>
    <x v="23"/>
    <s v="332 -  Fabricated Metal Product Manufacturing"/>
    <n v="15055"/>
    <s v="Industry Use"/>
    <n v="246174001.48074999"/>
  </r>
  <r>
    <x v="21"/>
    <s v="326 -  Plastics and Rubber Products Manufacturing"/>
    <x v="24"/>
    <s v="333 -  Machinery Manufacturing"/>
    <n v="15055"/>
    <s v="Industry Use"/>
    <n v="11325865.189309999"/>
  </r>
  <r>
    <x v="21"/>
    <s v="326 -  Plastics and Rubber Products Manufacturing"/>
    <x v="25"/>
    <s v="334 -  Computer and Electronic Product Manufacturing"/>
    <n v="15055"/>
    <s v="Industry Use"/>
    <n v="54148543.880503699"/>
  </r>
  <r>
    <x v="21"/>
    <s v="326 -  Plastics and Rubber Products Manufacturing"/>
    <x v="26"/>
    <s v="335 -  Electrical Equipment, Appliance, and Component Manufacturing"/>
    <n v="15055"/>
    <s v="Industry Use"/>
    <n v="5370782.1401029602"/>
  </r>
  <r>
    <x v="21"/>
    <s v="326 -  Plastics and Rubber Products Manufacturing"/>
    <x v="27"/>
    <s v="336 -  Transportation Equipment Manufacturing"/>
    <n v="15055"/>
    <s v="Industry Use"/>
    <n v="13335921.321314501"/>
  </r>
  <r>
    <x v="21"/>
    <s v="326 -  Plastics and Rubber Products Manufacturing"/>
    <x v="28"/>
    <s v="337 -  Furniture and Related Product Manufacturing"/>
    <n v="15055"/>
    <s v="Industry Use"/>
    <n v="6779748.8345280401"/>
  </r>
  <r>
    <x v="21"/>
    <s v="326 -  Plastics and Rubber Products Manufacturing"/>
    <x v="29"/>
    <s v="339 -  Miscellaneous Manufacturing"/>
    <n v="15055"/>
    <s v="Industry Use"/>
    <n v="3807371.43790241"/>
  </r>
  <r>
    <x v="21"/>
    <s v="326 -  Plastics and Rubber Products Manufacturing"/>
    <x v="30"/>
    <s v="42 -  Wholesale Trade"/>
    <n v="15055"/>
    <s v="Industry Use"/>
    <n v="1655238654.1331501"/>
  </r>
  <r>
    <x v="21"/>
    <s v="326 -  Plastics and Rubber Products Manufacturing"/>
    <x v="31"/>
    <s v="441 -  Motor Vehicle and Parts Dealers"/>
    <n v="15055"/>
    <s v="Industry Use"/>
    <n v="7818882.0935808998"/>
  </r>
  <r>
    <x v="21"/>
    <s v="326 -  Plastics and Rubber Products Manufacturing"/>
    <x v="32"/>
    <s v="449 -  Furniture, Home Furnishings, Electronics, and Appliance Retailers"/>
    <n v="15055"/>
    <s v="Industry Use"/>
    <n v="493063.994693488"/>
  </r>
  <r>
    <x v="21"/>
    <s v="326 -  Plastics and Rubber Products Manufacturing"/>
    <x v="33"/>
    <s v="444 -  Building Material and Garden Equipment and Supplies Dealers"/>
    <n v="15055"/>
    <s v="Industry Use"/>
    <n v="5842378.3260268299"/>
  </r>
  <r>
    <x v="21"/>
    <s v="326 -  Plastics and Rubber Products Manufacturing"/>
    <x v="34"/>
    <s v="445 -  Food and Beverage Stores"/>
    <n v="15055"/>
    <s v="Industry Use"/>
    <n v="108089.19242423501"/>
  </r>
  <r>
    <x v="21"/>
    <s v="326 -  Plastics and Rubber Products Manufacturing"/>
    <x v="35"/>
    <s v="446 -  Health and Personal Care Stores"/>
    <n v="15055"/>
    <s v="Industry Use"/>
    <n v="40981.206899632503"/>
  </r>
  <r>
    <x v="21"/>
    <s v="326 -  Plastics and Rubber Products Manufacturing"/>
    <x v="36"/>
    <s v="457 -  Gasoline Stations and Fuel Dealers"/>
    <n v="15055"/>
    <s v="Industry Use"/>
    <n v="64568.113403776602"/>
  </r>
  <r>
    <x v="21"/>
    <s v="326 -  Plastics and Rubber Products Manufacturing"/>
    <x v="37"/>
    <s v="458 -  Clothing, Clothing Accessories, Shoe, and Jewelry Retailers"/>
    <n v="15055"/>
    <s v="Industry Use"/>
    <n v="22356.019228159199"/>
  </r>
  <r>
    <x v="21"/>
    <s v="326 -  Plastics and Rubber Products Manufacturing"/>
    <x v="38"/>
    <s v="459 -  Sporting Goods, Hobby, Musical Instrument, Book, and Miscellaneous Retailers"/>
    <n v="15055"/>
    <s v="Industry Use"/>
    <n v="695343.60000984604"/>
  </r>
  <r>
    <x v="21"/>
    <s v="326 -  Plastics and Rubber Products Manufacturing"/>
    <x v="39"/>
    <s v="455 -  General Merchandise Retailers"/>
    <n v="15055"/>
    <s v="Industry Use"/>
    <n v="919992.54123758897"/>
  </r>
  <r>
    <x v="21"/>
    <s v="326 -  Plastics and Rubber Products Manufacturing"/>
    <x v="40"/>
    <s v="481 -  Air Transportation"/>
    <n v="15055"/>
    <s v="Industry Use"/>
    <n v="28158031.2511435"/>
  </r>
  <r>
    <x v="21"/>
    <s v="326 -  Plastics and Rubber Products Manufacturing"/>
    <x v="41"/>
    <s v="482 -  Rail Transportation"/>
    <n v="15055"/>
    <s v="Industry Use"/>
    <n v="82482459.705195606"/>
  </r>
  <r>
    <x v="21"/>
    <s v="326 -  Plastics and Rubber Products Manufacturing"/>
    <x v="42"/>
    <s v="483 -  Water Transportation"/>
    <n v="15055"/>
    <s v="Industry Use"/>
    <n v="3284628.6430291398"/>
  </r>
  <r>
    <x v="21"/>
    <s v="326 -  Plastics and Rubber Products Manufacturing"/>
    <x v="43"/>
    <s v="484 -  Truck Transportation"/>
    <n v="15055"/>
    <s v="Industry Use"/>
    <n v="266239760.13133401"/>
  </r>
  <r>
    <x v="21"/>
    <s v="326 -  Plastics and Rubber Products Manufacturing"/>
    <x v="98"/>
    <s v="485 -  Transit and Ground Passenger Transportation"/>
    <n v="15055"/>
    <s v="Industry Use"/>
    <n v="11679450.6903797"/>
  </r>
  <r>
    <x v="21"/>
    <s v="326 -  Plastics and Rubber Products Manufacturing"/>
    <x v="44"/>
    <s v="486 -  Pipeline Transportation"/>
    <n v="15055"/>
    <s v="Industry Use"/>
    <n v="634573.73366944597"/>
  </r>
  <r>
    <x v="21"/>
    <s v="326 -  Plastics and Rubber Products Manufacturing"/>
    <x v="45"/>
    <s v="487-488 -  Scenic and Sightseeing Transportation and Support Activities for Transportation"/>
    <n v="15055"/>
    <s v="Industry Use"/>
    <n v="22123854.0594404"/>
  </r>
  <r>
    <x v="21"/>
    <s v="326 -  Plastics and Rubber Products Manufacturing"/>
    <x v="46"/>
    <s v="492 -  Couriers and Messengers"/>
    <n v="15055"/>
    <s v="Industry Use"/>
    <n v="112964.900879865"/>
  </r>
  <r>
    <x v="21"/>
    <s v="326 -  Plastics and Rubber Products Manufacturing"/>
    <x v="47"/>
    <s v="493 -  Warehousing and Storage"/>
    <n v="15055"/>
    <s v="Industry Use"/>
    <n v="325722726.40293902"/>
  </r>
  <r>
    <x v="21"/>
    <s v="326 -  Plastics and Rubber Products Manufacturing"/>
    <x v="48"/>
    <s v="513 -  Publishing Industries"/>
    <n v="15055"/>
    <s v="Industry Use"/>
    <n v="14273047.369926101"/>
  </r>
  <r>
    <x v="21"/>
    <s v="326 -  Plastics and Rubber Products Manufacturing"/>
    <x v="49"/>
    <s v="512 -  Motion Picture and Sound Recording Industries"/>
    <n v="15055"/>
    <s v="Industry Use"/>
    <n v="66317.193258836094"/>
  </r>
  <r>
    <x v="21"/>
    <s v="326 -  Plastics and Rubber Products Manufacturing"/>
    <x v="50"/>
    <s v="516 -  Broadcasting and Content Providers"/>
    <n v="15055"/>
    <s v="Industry Use"/>
    <n v="19292857.379179299"/>
  </r>
  <r>
    <x v="21"/>
    <s v="326 -  Plastics and Rubber Products Manufacturing"/>
    <x v="51"/>
    <s v="517 -  Telecommunications"/>
    <n v="15055"/>
    <s v="Industry Use"/>
    <n v="27375580.626116"/>
  </r>
  <r>
    <x v="21"/>
    <s v="326 -  Plastics and Rubber Products Manufacturing"/>
    <x v="52"/>
    <s v="518 -  Computing Infrastructure Providers, Data Processing, Web Hosting, and Related Services"/>
    <n v="15055"/>
    <s v="Industry Use"/>
    <n v="66981384.893139802"/>
  </r>
  <r>
    <x v="21"/>
    <s v="326 -  Plastics and Rubber Products Manufacturing"/>
    <x v="53"/>
    <s v="519 -  Web Search Portals, Libraries, Archives, and Other Information Services"/>
    <n v="15055"/>
    <s v="Industry Use"/>
    <n v="62992762.293619499"/>
  </r>
  <r>
    <x v="21"/>
    <s v="326 -  Plastics and Rubber Products Manufacturing"/>
    <x v="54"/>
    <s v="522 -  Credit Intermediation and Related Activities"/>
    <n v="15055"/>
    <s v="Industry Use"/>
    <n v="19690259.2786301"/>
  </r>
  <r>
    <x v="21"/>
    <s v="326 -  Plastics and Rubber Products Manufacturing"/>
    <x v="55"/>
    <s v="523 -  Securities, Commodity Contracts, and Other Financial Investments and Related Activities"/>
    <n v="15055"/>
    <s v="Industry Use"/>
    <n v="7961178.4642969202"/>
  </r>
  <r>
    <x v="21"/>
    <s v="326 -  Plastics and Rubber Products Manufacturing"/>
    <x v="56"/>
    <s v="521 -  Monetary Authorities-Central Bank"/>
    <n v="15055"/>
    <s v="Industry Use"/>
    <n v="82893816.600630596"/>
  </r>
  <r>
    <x v="21"/>
    <s v="326 -  Plastics and Rubber Products Manufacturing"/>
    <x v="57"/>
    <s v="524 -  Insurance Carriers and Related Activities"/>
    <n v="15055"/>
    <s v="Industry Use"/>
    <n v="67983753.493461594"/>
  </r>
  <r>
    <x v="21"/>
    <s v="326 -  Plastics and Rubber Products Manufacturing"/>
    <x v="58"/>
    <s v="531 -  Real Estate"/>
    <n v="15055"/>
    <s v="Industry Use"/>
    <n v="206844839.71648699"/>
  </r>
  <r>
    <x v="21"/>
    <s v="326 -  Plastics and Rubber Products Manufacturing"/>
    <x v="59"/>
    <s v="532 -  Rental and Leasing Services"/>
    <n v="15055"/>
    <s v="Industry Use"/>
    <n v="27851457.3159802"/>
  </r>
  <r>
    <x v="21"/>
    <s v="326 -  Plastics and Rubber Products Manufacturing"/>
    <x v="60"/>
    <s v="533 -  Lessors of Nonfinancial Intangible Assets (except Copyrighted Works)"/>
    <n v="15055"/>
    <s v="Industry Use"/>
    <n v="64204494.830768302"/>
  </r>
  <r>
    <x v="21"/>
    <s v="326 -  Plastics and Rubber Products Manufacturing"/>
    <x v="61"/>
    <s v="541 -  Professional, Scientific, and Technical Services"/>
    <n v="15055"/>
    <s v="Industry Use"/>
    <n v="393963126.90100098"/>
  </r>
  <r>
    <x v="21"/>
    <s v="326 -  Plastics and Rubber Products Manufacturing"/>
    <x v="99"/>
    <s v="551 -  Management of Companies and Enterprises"/>
    <n v="15055"/>
    <s v="Industry Use"/>
    <n v="154443660.95912799"/>
  </r>
  <r>
    <x v="21"/>
    <s v="326 -  Plastics and Rubber Products Manufacturing"/>
    <x v="62"/>
    <s v="561 -  Administrative and Support Services"/>
    <n v="15055"/>
    <s v="Industry Use"/>
    <n v="164221839.015338"/>
  </r>
  <r>
    <x v="21"/>
    <s v="326 -  Plastics and Rubber Products Manufacturing"/>
    <x v="63"/>
    <s v="562 -  Waste Management and Remediation Services"/>
    <n v="15055"/>
    <s v="Industry Use"/>
    <n v="20426458.3101223"/>
  </r>
  <r>
    <x v="21"/>
    <s v="326 -  Plastics and Rubber Products Manufacturing"/>
    <x v="64"/>
    <s v="611 -  Educational Services"/>
    <n v="15055"/>
    <s v="Industry Use"/>
    <n v="58272.803082254897"/>
  </r>
  <r>
    <x v="21"/>
    <s v="326 -  Plastics and Rubber Products Manufacturing"/>
    <x v="65"/>
    <s v="711 -  Performing Arts, Spectator Sports, and Related Industries"/>
    <n v="15055"/>
    <s v="Industry Use"/>
    <n v="9350336.3209591303"/>
  </r>
  <r>
    <x v="21"/>
    <s v="326 -  Plastics and Rubber Products Manufacturing"/>
    <x v="66"/>
    <s v="712 -  Museums, Historical Sites, and Similar Institutions"/>
    <n v="15055"/>
    <s v="Industry Use"/>
    <n v="289.68423228288299"/>
  </r>
  <r>
    <x v="21"/>
    <s v="326 -  Plastics and Rubber Products Manufacturing"/>
    <x v="67"/>
    <s v="713 -  Amusement, Gambling, and Recreation Industries"/>
    <n v="15055"/>
    <s v="Industry Use"/>
    <n v="647804.03068114095"/>
  </r>
  <r>
    <x v="21"/>
    <s v="326 -  Plastics and Rubber Products Manufacturing"/>
    <x v="68"/>
    <s v="721 -  Accommodation"/>
    <n v="15055"/>
    <s v="Industry Use"/>
    <n v="5166080.5405580904"/>
  </r>
  <r>
    <x v="21"/>
    <s v="326 -  Plastics and Rubber Products Manufacturing"/>
    <x v="69"/>
    <s v="722 -  Food Services and Drinking Places"/>
    <n v="15055"/>
    <s v="Industry Use"/>
    <n v="30748800.944734201"/>
  </r>
  <r>
    <x v="21"/>
    <s v="326 -  Plastics and Rubber Products Manufacturing"/>
    <x v="70"/>
    <s v="811 -  Repair and Maintenance"/>
    <n v="15055"/>
    <s v="Industry Use"/>
    <n v="72747887.634921893"/>
  </r>
  <r>
    <x v="21"/>
    <s v="326 -  Plastics and Rubber Products Manufacturing"/>
    <x v="71"/>
    <s v="812 -  Personal and Laundry Services"/>
    <n v="15055"/>
    <s v="Industry Use"/>
    <n v="221351.60180085001"/>
  </r>
  <r>
    <x v="21"/>
    <s v="326 -  Plastics and Rubber Products Manufacturing"/>
    <x v="72"/>
    <s v="813 -  Religious, Grantmaking, Civic, Professional, and Similar Organizations"/>
    <n v="15055"/>
    <s v="Industry Use"/>
    <n v="2409542.6980840699"/>
  </r>
  <r>
    <x v="21"/>
    <s v="326 -  Plastics and Rubber Products Manufacturing"/>
    <x v="73"/>
    <s v="9A -  Government Enterprises"/>
    <n v="15055"/>
    <s v="Industry Use"/>
    <n v="95816382.360290602"/>
  </r>
  <r>
    <x v="21"/>
    <s v="326 -  Plastics and Rubber Products Manufacturing"/>
    <x v="74"/>
    <s v="Vegetable and melon farming"/>
    <n v="15055"/>
    <s v="Industry Use"/>
    <n v="1433.0190913358999"/>
  </r>
  <r>
    <x v="21"/>
    <s v="326 -  Plastics and Rubber Products Manufacturing"/>
    <x v="75"/>
    <s v="Fruit farming"/>
    <n v="15055"/>
    <s v="Industry Use"/>
    <n v="1099.5398411280401"/>
  </r>
  <r>
    <x v="21"/>
    <s v="326 -  Plastics and Rubber Products Manufacturing"/>
    <x v="76"/>
    <s v="Employee Compensation"/>
    <n v="15053"/>
    <s v="Factor Receipts"/>
    <n v="4198446394.9492402"/>
  </r>
  <r>
    <x v="21"/>
    <s v="326 -  Plastics and Rubber Products Manufacturing"/>
    <x v="77"/>
    <s v="Proprietor Income"/>
    <n v="15053"/>
    <s v="Factor Receipts"/>
    <n v="146676705.27514699"/>
  </r>
  <r>
    <x v="21"/>
    <s v="326 -  Plastics and Rubber Products Manufacturing"/>
    <x v="78"/>
    <s v="Other Property Type Income"/>
    <n v="15053"/>
    <s v="Factor Receipts"/>
    <n v="2343280312.4162302"/>
  </r>
  <r>
    <x v="21"/>
    <s v="326 -  Plastics and Rubber Products Manufacturing"/>
    <x v="79"/>
    <s v="Tax on Production and Imports"/>
    <n v="15053"/>
    <s v="Factor Receipts"/>
    <n v="187205585.71657199"/>
  </r>
  <r>
    <x v="21"/>
    <s v="326 -  Plastics and Rubber Products Manufacturing"/>
    <x v="80"/>
    <s v="Households LT15k"/>
    <n v="15055"/>
    <s v="Industry Use"/>
    <n v="116351.583449376"/>
  </r>
  <r>
    <x v="21"/>
    <s v="326 -  Plastics and Rubber Products Manufacturing"/>
    <x v="81"/>
    <s v="Households 15-30k"/>
    <n v="15055"/>
    <s v="Industry Use"/>
    <n v="153221.879581188"/>
  </r>
  <r>
    <x v="21"/>
    <s v="326 -  Plastics and Rubber Products Manufacturing"/>
    <x v="82"/>
    <s v="Households 30-40k"/>
    <n v="15055"/>
    <s v="Industry Use"/>
    <n v="136419.270499634"/>
  </r>
  <r>
    <x v="21"/>
    <s v="326 -  Plastics and Rubber Products Manufacturing"/>
    <x v="83"/>
    <s v="Households 40-50k"/>
    <n v="15055"/>
    <s v="Industry Use"/>
    <n v="105332.080386865"/>
  </r>
  <r>
    <x v="21"/>
    <s v="326 -  Plastics and Rubber Products Manufacturing"/>
    <x v="84"/>
    <s v="Households 50-70k"/>
    <n v="15055"/>
    <s v="Industry Use"/>
    <n v="235077.08996091801"/>
  </r>
  <r>
    <x v="21"/>
    <s v="326 -  Plastics and Rubber Products Manufacturing"/>
    <x v="85"/>
    <s v="Households 70-100k"/>
    <n v="15055"/>
    <s v="Industry Use"/>
    <n v="802888.62900416902"/>
  </r>
  <r>
    <x v="21"/>
    <s v="326 -  Plastics and Rubber Products Manufacturing"/>
    <x v="86"/>
    <s v="Households 100-150k"/>
    <n v="15055"/>
    <s v="Industry Use"/>
    <n v="1419857.39827278"/>
  </r>
  <r>
    <x v="21"/>
    <s v="326 -  Plastics and Rubber Products Manufacturing"/>
    <x v="87"/>
    <s v="Households 150-200k"/>
    <n v="15055"/>
    <s v="Industry Use"/>
    <n v="1624199.80184409"/>
  </r>
  <r>
    <x v="21"/>
    <s v="326 -  Plastics and Rubber Products Manufacturing"/>
    <x v="88"/>
    <s v="Households GT200k"/>
    <n v="15055"/>
    <s v="Industry Use"/>
    <n v="4109654.5627352302"/>
  </r>
  <r>
    <x v="21"/>
    <s v="326 -  Plastics and Rubber Products Manufacturing"/>
    <x v="89"/>
    <s v="Federal Government NonDefense"/>
    <n v="15055"/>
    <s v="Industry Use"/>
    <n v="580307.16049401904"/>
  </r>
  <r>
    <x v="21"/>
    <s v="326 -  Plastics and Rubber Products Manufacturing"/>
    <x v="90"/>
    <s v="Federal Government Investment"/>
    <n v="15055"/>
    <s v="Industry Use"/>
    <n v="320267.45692689897"/>
  </r>
  <r>
    <x v="21"/>
    <s v="326 -  Plastics and Rubber Products Manufacturing"/>
    <x v="91"/>
    <s v="State/Local Govt Other"/>
    <n v="15055"/>
    <s v="Industry Use"/>
    <n v="26428898.516276699"/>
  </r>
  <r>
    <x v="21"/>
    <s v="326 -  Plastics and Rubber Products Manufacturing"/>
    <x v="92"/>
    <s v="State/Local Govt Education"/>
    <n v="15055"/>
    <s v="Industry Use"/>
    <n v="14145.6398288453"/>
  </r>
  <r>
    <x v="21"/>
    <s v="326 -  Plastics and Rubber Products Manufacturing"/>
    <x v="93"/>
    <s v="State/Local Govt Investment"/>
    <n v="15055"/>
    <s v="Industry Use"/>
    <n v="1620018.4091744099"/>
  </r>
  <r>
    <x v="21"/>
    <s v="326 -  Plastics and Rubber Products Manufacturing"/>
    <x v="94"/>
    <s v="Capital"/>
    <n v="15055"/>
    <s v="Industry Use"/>
    <n v="2141951.21013874"/>
  </r>
  <r>
    <x v="21"/>
    <s v="326 -  Plastics and Rubber Products Manufacturing"/>
    <x v="95"/>
    <s v="Inventory Additions/Deletions"/>
    <n v="15055"/>
    <s v="Industry Use"/>
    <n v="2760389.3378759902"/>
  </r>
  <r>
    <x v="21"/>
    <s v="326 -  Plastics and Rubber Products Manufacturing"/>
    <x v="96"/>
    <s v="Foreign Trade"/>
    <n v="15051"/>
    <s v="Commodity Trade"/>
    <n v="2306540521.3935099"/>
  </r>
  <r>
    <x v="21"/>
    <s v="326 -  Plastics and Rubber Products Manufacturing"/>
    <x v="97"/>
    <s v="Domestic Trade"/>
    <n v="15051"/>
    <s v="Commodity Trade"/>
    <n v="4989330271.7619104"/>
  </r>
  <r>
    <x v="22"/>
    <s v="327 -  Nonmetallic Mineral Product Manufacturing"/>
    <x v="0"/>
    <s v="111 -  Crop Production"/>
    <n v="15055"/>
    <s v="Industry Use"/>
    <n v="39748.938288073303"/>
  </r>
  <r>
    <x v="22"/>
    <s v="327 -  Nonmetallic Mineral Product Manufacturing"/>
    <x v="1"/>
    <s v="112 -  Animal Production and Aquaculture"/>
    <n v="15055"/>
    <s v="Industry Use"/>
    <n v="2138.1401108988498"/>
  </r>
  <r>
    <x v="22"/>
    <s v="327 -  Nonmetallic Mineral Product Manufacturing"/>
    <x v="2"/>
    <s v="113 -  Forestry and Logging"/>
    <n v="15055"/>
    <s v="Industry Use"/>
    <n v="101741.613392435"/>
  </r>
  <r>
    <x v="22"/>
    <s v="327 -  Nonmetallic Mineral Product Manufacturing"/>
    <x v="4"/>
    <s v="211 -  Oil and Gas Extraction"/>
    <n v="15055"/>
    <s v="Industry Use"/>
    <n v="1279687.3811579"/>
  </r>
  <r>
    <x v="22"/>
    <s v="327 -  Nonmetallic Mineral Product Manufacturing"/>
    <x v="5"/>
    <s v="212 -  Mining (except Oil and Gas)"/>
    <n v="15055"/>
    <s v="Industry Use"/>
    <n v="338829135.04028398"/>
  </r>
  <r>
    <x v="22"/>
    <s v="327 -  Nonmetallic Mineral Product Manufacturing"/>
    <x v="6"/>
    <s v="213 -  Support Activities for Mining"/>
    <n v="15055"/>
    <s v="Industry Use"/>
    <n v="19298.5355858615"/>
  </r>
  <r>
    <x v="22"/>
    <s v="327 -  Nonmetallic Mineral Product Manufacturing"/>
    <x v="7"/>
    <s v="221 -  Utilities"/>
    <n v="15055"/>
    <s v="Industry Use"/>
    <n v="219768984.48783299"/>
  </r>
  <r>
    <x v="22"/>
    <s v="327 -  Nonmetallic Mineral Product Manufacturing"/>
    <x v="8"/>
    <s v="23 -  Construction"/>
    <n v="15055"/>
    <s v="Industry Use"/>
    <n v="103044635.37514099"/>
  </r>
  <r>
    <x v="22"/>
    <s v="327 -  Nonmetallic Mineral Product Manufacturing"/>
    <x v="9"/>
    <s v="311 -  Food Manufacturing"/>
    <n v="15055"/>
    <s v="Industry Use"/>
    <n v="74467045.8301052"/>
  </r>
  <r>
    <x v="22"/>
    <s v="327 -  Nonmetallic Mineral Product Manufacturing"/>
    <x v="10"/>
    <s v="312 -  Beverage and Tobacco Product Manufacturing"/>
    <n v="15055"/>
    <s v="Industry Use"/>
    <n v="172934.00791304299"/>
  </r>
  <r>
    <x v="22"/>
    <s v="327 -  Nonmetallic Mineral Product Manufacturing"/>
    <x v="11"/>
    <s v="313 -  Textile Mills"/>
    <n v="15055"/>
    <s v="Industry Use"/>
    <n v="1366891.44632015"/>
  </r>
  <r>
    <x v="22"/>
    <s v="327 -  Nonmetallic Mineral Product Manufacturing"/>
    <x v="12"/>
    <s v="314 -  Textile Product Mills"/>
    <n v="15055"/>
    <s v="Industry Use"/>
    <n v="1043172.20535782"/>
  </r>
  <r>
    <x v="22"/>
    <s v="327 -  Nonmetallic Mineral Product Manufacturing"/>
    <x v="13"/>
    <s v="315 -  Apparel Manufacturing"/>
    <n v="15055"/>
    <s v="Industry Use"/>
    <n v="44806.829350861597"/>
  </r>
  <r>
    <x v="22"/>
    <s v="327 -  Nonmetallic Mineral Product Manufacturing"/>
    <x v="14"/>
    <s v="316 -  Leather and Allied Product Manufacturing"/>
    <n v="15055"/>
    <s v="Industry Use"/>
    <n v="391589.97266455"/>
  </r>
  <r>
    <x v="22"/>
    <s v="327 -  Nonmetallic Mineral Product Manufacturing"/>
    <x v="15"/>
    <s v="321 -  Wood Product Manufacturing"/>
    <n v="15055"/>
    <s v="Industry Use"/>
    <n v="17503511.273605902"/>
  </r>
  <r>
    <x v="22"/>
    <s v="327 -  Nonmetallic Mineral Product Manufacturing"/>
    <x v="16"/>
    <s v="322 -  Paper Manufacturing"/>
    <n v="15055"/>
    <s v="Industry Use"/>
    <n v="90002955.019700304"/>
  </r>
  <r>
    <x v="22"/>
    <s v="327 -  Nonmetallic Mineral Product Manufacturing"/>
    <x v="17"/>
    <s v="323 -  Printing and Related Support Activities"/>
    <n v="15055"/>
    <s v="Industry Use"/>
    <n v="1412084.6213005199"/>
  </r>
  <r>
    <x v="22"/>
    <s v="327 -  Nonmetallic Mineral Product Manufacturing"/>
    <x v="18"/>
    <s v="324 -  Petroleum and Coal Products Manufacturing"/>
    <n v="15055"/>
    <s v="Industry Use"/>
    <n v="80036388.523517907"/>
  </r>
  <r>
    <x v="22"/>
    <s v="327 -  Nonmetallic Mineral Product Manufacturing"/>
    <x v="19"/>
    <s v="325 -  Chemical Manufacturing"/>
    <n v="15055"/>
    <s v="Industry Use"/>
    <n v="120486608.246916"/>
  </r>
  <r>
    <x v="22"/>
    <s v="327 -  Nonmetallic Mineral Product Manufacturing"/>
    <x v="20"/>
    <s v="326 -  Plastics and Rubber Products Manufacturing"/>
    <n v="15055"/>
    <s v="Industry Use"/>
    <n v="44408966.4554362"/>
  </r>
  <r>
    <x v="22"/>
    <s v="327 -  Nonmetallic Mineral Product Manufacturing"/>
    <x v="21"/>
    <s v="327 -  Nonmetallic Mineral Product Manufacturing"/>
    <n v="15055"/>
    <s v="Industry Use"/>
    <n v="1156262587.0178499"/>
  </r>
  <r>
    <x v="22"/>
    <s v="327 -  Nonmetallic Mineral Product Manufacturing"/>
    <x v="22"/>
    <s v="331 -  Primary Metal Manufacturing"/>
    <n v="15055"/>
    <s v="Industry Use"/>
    <n v="27799580.281124201"/>
  </r>
  <r>
    <x v="22"/>
    <s v="327 -  Nonmetallic Mineral Product Manufacturing"/>
    <x v="23"/>
    <s v="332 -  Fabricated Metal Product Manufacturing"/>
    <n v="15055"/>
    <s v="Industry Use"/>
    <n v="95043771.485857397"/>
  </r>
  <r>
    <x v="22"/>
    <s v="327 -  Nonmetallic Mineral Product Manufacturing"/>
    <x v="24"/>
    <s v="333 -  Machinery Manufacturing"/>
    <n v="15055"/>
    <s v="Industry Use"/>
    <n v="1462210.6729641401"/>
  </r>
  <r>
    <x v="22"/>
    <s v="327 -  Nonmetallic Mineral Product Manufacturing"/>
    <x v="25"/>
    <s v="334 -  Computer and Electronic Product Manufacturing"/>
    <n v="15055"/>
    <s v="Industry Use"/>
    <n v="26795944.766768999"/>
  </r>
  <r>
    <x v="22"/>
    <s v="327 -  Nonmetallic Mineral Product Manufacturing"/>
    <x v="26"/>
    <s v="335 -  Electrical Equipment, Appliance, and Component Manufacturing"/>
    <n v="15055"/>
    <s v="Industry Use"/>
    <n v="3216677.1397187598"/>
  </r>
  <r>
    <x v="22"/>
    <s v="327 -  Nonmetallic Mineral Product Manufacturing"/>
    <x v="27"/>
    <s v="336 -  Transportation Equipment Manufacturing"/>
    <n v="15055"/>
    <s v="Industry Use"/>
    <n v="19505815.784808699"/>
  </r>
  <r>
    <x v="22"/>
    <s v="327 -  Nonmetallic Mineral Product Manufacturing"/>
    <x v="28"/>
    <s v="337 -  Furniture and Related Product Manufacturing"/>
    <n v="15055"/>
    <s v="Industry Use"/>
    <n v="345301.71005258401"/>
  </r>
  <r>
    <x v="22"/>
    <s v="327 -  Nonmetallic Mineral Product Manufacturing"/>
    <x v="29"/>
    <s v="339 -  Miscellaneous Manufacturing"/>
    <n v="15055"/>
    <s v="Industry Use"/>
    <n v="2448924.4978842302"/>
  </r>
  <r>
    <x v="22"/>
    <s v="327 -  Nonmetallic Mineral Product Manufacturing"/>
    <x v="30"/>
    <s v="42 -  Wholesale Trade"/>
    <n v="15055"/>
    <s v="Industry Use"/>
    <n v="939850817.08482897"/>
  </r>
  <r>
    <x v="22"/>
    <s v="327 -  Nonmetallic Mineral Product Manufacturing"/>
    <x v="31"/>
    <s v="441 -  Motor Vehicle and Parts Dealers"/>
    <n v="15055"/>
    <s v="Industry Use"/>
    <n v="15855646.452278901"/>
  </r>
  <r>
    <x v="22"/>
    <s v="327 -  Nonmetallic Mineral Product Manufacturing"/>
    <x v="32"/>
    <s v="449 -  Furniture, Home Furnishings, Electronics, and Appliance Retailers"/>
    <n v="15055"/>
    <s v="Industry Use"/>
    <n v="9474.8187513631092"/>
  </r>
  <r>
    <x v="22"/>
    <s v="327 -  Nonmetallic Mineral Product Manufacturing"/>
    <x v="33"/>
    <s v="444 -  Building Material and Garden Equipment and Supplies Dealers"/>
    <n v="15055"/>
    <s v="Industry Use"/>
    <n v="192271.78303411801"/>
  </r>
  <r>
    <x v="22"/>
    <s v="327 -  Nonmetallic Mineral Product Manufacturing"/>
    <x v="34"/>
    <s v="445 -  Food and Beverage Stores"/>
    <n v="15055"/>
    <s v="Industry Use"/>
    <n v="503615.97810779198"/>
  </r>
  <r>
    <x v="22"/>
    <s v="327 -  Nonmetallic Mineral Product Manufacturing"/>
    <x v="35"/>
    <s v="446 -  Health and Personal Care Stores"/>
    <n v="15055"/>
    <s v="Industry Use"/>
    <n v="6261.1908301456197"/>
  </r>
  <r>
    <x v="22"/>
    <s v="327 -  Nonmetallic Mineral Product Manufacturing"/>
    <x v="36"/>
    <s v="457 -  Gasoline Stations and Fuel Dealers"/>
    <n v="15055"/>
    <s v="Industry Use"/>
    <n v="103895.813796113"/>
  </r>
  <r>
    <x v="22"/>
    <s v="327 -  Nonmetallic Mineral Product Manufacturing"/>
    <x v="37"/>
    <s v="458 -  Clothing, Clothing Accessories, Shoe, and Jewelry Retailers"/>
    <n v="15055"/>
    <s v="Industry Use"/>
    <n v="5289.8454156221096"/>
  </r>
  <r>
    <x v="22"/>
    <s v="327 -  Nonmetallic Mineral Product Manufacturing"/>
    <x v="38"/>
    <s v="459 -  Sporting Goods, Hobby, Musical Instrument, Book, and Miscellaneous Retailers"/>
    <n v="15055"/>
    <s v="Industry Use"/>
    <n v="13372.4638594222"/>
  </r>
  <r>
    <x v="22"/>
    <s v="327 -  Nonmetallic Mineral Product Manufacturing"/>
    <x v="39"/>
    <s v="455 -  General Merchandise Retailers"/>
    <n v="15055"/>
    <s v="Industry Use"/>
    <n v="1592078.3643108499"/>
  </r>
  <r>
    <x v="22"/>
    <s v="327 -  Nonmetallic Mineral Product Manufacturing"/>
    <x v="40"/>
    <s v="481 -  Air Transportation"/>
    <n v="15055"/>
    <s v="Industry Use"/>
    <n v="37854779.229626201"/>
  </r>
  <r>
    <x v="22"/>
    <s v="327 -  Nonmetallic Mineral Product Manufacturing"/>
    <x v="41"/>
    <s v="482 -  Rail Transportation"/>
    <n v="15055"/>
    <s v="Industry Use"/>
    <n v="174478030.17333099"/>
  </r>
  <r>
    <x v="22"/>
    <s v="327 -  Nonmetallic Mineral Product Manufacturing"/>
    <x v="42"/>
    <s v="483 -  Water Transportation"/>
    <n v="15055"/>
    <s v="Industry Use"/>
    <n v="17797468.3432693"/>
  </r>
  <r>
    <x v="22"/>
    <s v="327 -  Nonmetallic Mineral Product Manufacturing"/>
    <x v="43"/>
    <s v="484 -  Truck Transportation"/>
    <n v="15055"/>
    <s v="Industry Use"/>
    <n v="496467049.94016802"/>
  </r>
  <r>
    <x v="22"/>
    <s v="327 -  Nonmetallic Mineral Product Manufacturing"/>
    <x v="98"/>
    <s v="485 -  Transit and Ground Passenger Transportation"/>
    <n v="15055"/>
    <s v="Industry Use"/>
    <n v="12122891.576095"/>
  </r>
  <r>
    <x v="22"/>
    <s v="327 -  Nonmetallic Mineral Product Manufacturing"/>
    <x v="44"/>
    <s v="486 -  Pipeline Transportation"/>
    <n v="15055"/>
    <s v="Industry Use"/>
    <n v="382920.634281996"/>
  </r>
  <r>
    <x v="22"/>
    <s v="327 -  Nonmetallic Mineral Product Manufacturing"/>
    <x v="45"/>
    <s v="487-488 -  Scenic and Sightseeing Transportation and Support Activities for Transportation"/>
    <n v="15055"/>
    <s v="Industry Use"/>
    <n v="47769078.8340514"/>
  </r>
  <r>
    <x v="22"/>
    <s v="327 -  Nonmetallic Mineral Product Manufacturing"/>
    <x v="46"/>
    <s v="492 -  Couriers and Messengers"/>
    <n v="15055"/>
    <s v="Industry Use"/>
    <n v="26974.760517770701"/>
  </r>
  <r>
    <x v="22"/>
    <s v="327 -  Nonmetallic Mineral Product Manufacturing"/>
    <x v="47"/>
    <s v="493 -  Warehousing and Storage"/>
    <n v="15055"/>
    <s v="Industry Use"/>
    <n v="320428428.73460901"/>
  </r>
  <r>
    <x v="22"/>
    <s v="327 -  Nonmetallic Mineral Product Manufacturing"/>
    <x v="48"/>
    <s v="513 -  Publishing Industries"/>
    <n v="15055"/>
    <s v="Industry Use"/>
    <n v="32098242.914417502"/>
  </r>
  <r>
    <x v="22"/>
    <s v="327 -  Nonmetallic Mineral Product Manufacturing"/>
    <x v="49"/>
    <s v="512 -  Motion Picture and Sound Recording Industries"/>
    <n v="15055"/>
    <s v="Industry Use"/>
    <n v="56943.766608257603"/>
  </r>
  <r>
    <x v="22"/>
    <s v="327 -  Nonmetallic Mineral Product Manufacturing"/>
    <x v="50"/>
    <s v="516 -  Broadcasting and Content Providers"/>
    <n v="15055"/>
    <s v="Industry Use"/>
    <n v="16491171.623920901"/>
  </r>
  <r>
    <x v="22"/>
    <s v="327 -  Nonmetallic Mineral Product Manufacturing"/>
    <x v="51"/>
    <s v="517 -  Telecommunications"/>
    <n v="15055"/>
    <s v="Industry Use"/>
    <n v="66412332.282232299"/>
  </r>
  <r>
    <x v="22"/>
    <s v="327 -  Nonmetallic Mineral Product Manufacturing"/>
    <x v="52"/>
    <s v="518 -  Computing Infrastructure Providers, Data Processing, Web Hosting, and Related Services"/>
    <n v="15055"/>
    <s v="Industry Use"/>
    <n v="182686457.06594899"/>
  </r>
  <r>
    <x v="22"/>
    <s v="327 -  Nonmetallic Mineral Product Manufacturing"/>
    <x v="53"/>
    <s v="519 -  Web Search Portals, Libraries, Archives, and Other Information Services"/>
    <n v="15055"/>
    <s v="Industry Use"/>
    <n v="54632263.940784499"/>
  </r>
  <r>
    <x v="22"/>
    <s v="327 -  Nonmetallic Mineral Product Manufacturing"/>
    <x v="54"/>
    <s v="522 -  Credit Intermediation and Related Activities"/>
    <n v="15055"/>
    <s v="Industry Use"/>
    <n v="25270344.778282002"/>
  </r>
  <r>
    <x v="22"/>
    <s v="327 -  Nonmetallic Mineral Product Manufacturing"/>
    <x v="55"/>
    <s v="523 -  Securities, Commodity Contracts, and Other Financial Investments and Related Activities"/>
    <n v="15055"/>
    <s v="Industry Use"/>
    <n v="9207181.3091695998"/>
  </r>
  <r>
    <x v="22"/>
    <s v="327 -  Nonmetallic Mineral Product Manufacturing"/>
    <x v="56"/>
    <s v="521 -  Monetary Authorities-Central Bank"/>
    <n v="15055"/>
    <s v="Industry Use"/>
    <n v="55272656.5256228"/>
  </r>
  <r>
    <x v="22"/>
    <s v="327 -  Nonmetallic Mineral Product Manufacturing"/>
    <x v="57"/>
    <s v="524 -  Insurance Carriers and Related Activities"/>
    <n v="15055"/>
    <s v="Industry Use"/>
    <n v="97025208.440320402"/>
  </r>
  <r>
    <x v="22"/>
    <s v="327 -  Nonmetallic Mineral Product Manufacturing"/>
    <x v="58"/>
    <s v="531 -  Real Estate"/>
    <n v="15055"/>
    <s v="Industry Use"/>
    <n v="98827686.631736204"/>
  </r>
  <r>
    <x v="22"/>
    <s v="327 -  Nonmetallic Mineral Product Manufacturing"/>
    <x v="59"/>
    <s v="532 -  Rental and Leasing Services"/>
    <n v="15055"/>
    <s v="Industry Use"/>
    <n v="46746622.245224997"/>
  </r>
  <r>
    <x v="22"/>
    <s v="327 -  Nonmetallic Mineral Product Manufacturing"/>
    <x v="60"/>
    <s v="533 -  Lessors of Nonfinancial Intangible Assets (except Copyrighted Works)"/>
    <n v="15055"/>
    <s v="Industry Use"/>
    <n v="63374400.188723601"/>
  </r>
  <r>
    <x v="22"/>
    <s v="327 -  Nonmetallic Mineral Product Manufacturing"/>
    <x v="61"/>
    <s v="541 -  Professional, Scientific, and Technical Services"/>
    <n v="15055"/>
    <s v="Industry Use"/>
    <n v="336733060.748321"/>
  </r>
  <r>
    <x v="22"/>
    <s v="327 -  Nonmetallic Mineral Product Manufacturing"/>
    <x v="99"/>
    <s v="551 -  Management of Companies and Enterprises"/>
    <n v="15055"/>
    <s v="Industry Use"/>
    <n v="322811070.38300699"/>
  </r>
  <r>
    <x v="22"/>
    <s v="327 -  Nonmetallic Mineral Product Manufacturing"/>
    <x v="62"/>
    <s v="561 -  Administrative and Support Services"/>
    <n v="15055"/>
    <s v="Industry Use"/>
    <n v="154763416.50500801"/>
  </r>
  <r>
    <x v="22"/>
    <s v="327 -  Nonmetallic Mineral Product Manufacturing"/>
    <x v="63"/>
    <s v="562 -  Waste Management and Remediation Services"/>
    <n v="15055"/>
    <s v="Industry Use"/>
    <n v="24221716.095177099"/>
  </r>
  <r>
    <x v="22"/>
    <s v="327 -  Nonmetallic Mineral Product Manufacturing"/>
    <x v="65"/>
    <s v="711 -  Performing Arts, Spectator Sports, and Related Industries"/>
    <n v="15055"/>
    <s v="Industry Use"/>
    <n v="5644678.8021835499"/>
  </r>
  <r>
    <x v="22"/>
    <s v="327 -  Nonmetallic Mineral Product Manufacturing"/>
    <x v="66"/>
    <s v="712 -  Museums, Historical Sites, and Similar Institutions"/>
    <n v="15055"/>
    <s v="Industry Use"/>
    <n v="174.878676997821"/>
  </r>
  <r>
    <x v="22"/>
    <s v="327 -  Nonmetallic Mineral Product Manufacturing"/>
    <x v="67"/>
    <s v="713 -  Amusement, Gambling, and Recreation Industries"/>
    <n v="15055"/>
    <s v="Industry Use"/>
    <n v="824859.83413920796"/>
  </r>
  <r>
    <x v="22"/>
    <s v="327 -  Nonmetallic Mineral Product Manufacturing"/>
    <x v="68"/>
    <s v="721 -  Accommodation"/>
    <n v="15055"/>
    <s v="Industry Use"/>
    <n v="4262336.9681368899"/>
  </r>
  <r>
    <x v="22"/>
    <s v="327 -  Nonmetallic Mineral Product Manufacturing"/>
    <x v="69"/>
    <s v="722 -  Food Services and Drinking Places"/>
    <n v="15055"/>
    <s v="Industry Use"/>
    <n v="28167879.6267014"/>
  </r>
  <r>
    <x v="22"/>
    <s v="327 -  Nonmetallic Mineral Product Manufacturing"/>
    <x v="70"/>
    <s v="811 -  Repair and Maintenance"/>
    <n v="15055"/>
    <s v="Industry Use"/>
    <n v="124802885.129757"/>
  </r>
  <r>
    <x v="22"/>
    <s v="327 -  Nonmetallic Mineral Product Manufacturing"/>
    <x v="71"/>
    <s v="812 -  Personal and Laundry Services"/>
    <n v="15055"/>
    <s v="Industry Use"/>
    <n v="5627904.1930348696"/>
  </r>
  <r>
    <x v="22"/>
    <s v="327 -  Nonmetallic Mineral Product Manufacturing"/>
    <x v="72"/>
    <s v="813 -  Religious, Grantmaking, Civic, Professional, and Similar Organizations"/>
    <n v="15055"/>
    <s v="Industry Use"/>
    <n v="2585572.2849802002"/>
  </r>
  <r>
    <x v="22"/>
    <s v="327 -  Nonmetallic Mineral Product Manufacturing"/>
    <x v="73"/>
    <s v="9A -  Government Enterprises"/>
    <n v="15055"/>
    <s v="Industry Use"/>
    <n v="122695292.829285"/>
  </r>
  <r>
    <x v="22"/>
    <s v="327 -  Nonmetallic Mineral Product Manufacturing"/>
    <x v="74"/>
    <s v="Vegetable and melon farming"/>
    <n v="15055"/>
    <s v="Industry Use"/>
    <n v="1824.68745795666"/>
  </r>
  <r>
    <x v="22"/>
    <s v="327 -  Nonmetallic Mineral Product Manufacturing"/>
    <x v="75"/>
    <s v="Fruit farming"/>
    <n v="15055"/>
    <s v="Industry Use"/>
    <n v="1400.0626856685201"/>
  </r>
  <r>
    <x v="22"/>
    <s v="327 -  Nonmetallic Mineral Product Manufacturing"/>
    <x v="76"/>
    <s v="Employee Compensation"/>
    <n v="15053"/>
    <s v="Factor Receipts"/>
    <n v="3093100421.49752"/>
  </r>
  <r>
    <x v="22"/>
    <s v="327 -  Nonmetallic Mineral Product Manufacturing"/>
    <x v="77"/>
    <s v="Proprietor Income"/>
    <n v="15053"/>
    <s v="Factor Receipts"/>
    <n v="123327194.80232599"/>
  </r>
  <r>
    <x v="22"/>
    <s v="327 -  Nonmetallic Mineral Product Manufacturing"/>
    <x v="78"/>
    <s v="Other Property Type Income"/>
    <n v="15053"/>
    <s v="Factor Receipts"/>
    <n v="2088547041.42641"/>
  </r>
  <r>
    <x v="22"/>
    <s v="327 -  Nonmetallic Mineral Product Manufacturing"/>
    <x v="79"/>
    <s v="Tax on Production and Imports"/>
    <n v="15053"/>
    <s v="Factor Receipts"/>
    <n v="182310056.60288599"/>
  </r>
  <r>
    <x v="22"/>
    <s v="327 -  Nonmetallic Mineral Product Manufacturing"/>
    <x v="80"/>
    <s v="Households LT15k"/>
    <n v="15055"/>
    <s v="Industry Use"/>
    <n v="74330.374473410295"/>
  </r>
  <r>
    <x v="22"/>
    <s v="327 -  Nonmetallic Mineral Product Manufacturing"/>
    <x v="81"/>
    <s v="Households 15-30k"/>
    <n v="15055"/>
    <s v="Industry Use"/>
    <n v="97884.698679195702"/>
  </r>
  <r>
    <x v="22"/>
    <s v="327 -  Nonmetallic Mineral Product Manufacturing"/>
    <x v="82"/>
    <s v="Households 30-40k"/>
    <n v="15055"/>
    <s v="Industry Use"/>
    <n v="87150.472395927194"/>
  </r>
  <r>
    <x v="22"/>
    <s v="327 -  Nonmetallic Mineral Product Manufacturing"/>
    <x v="83"/>
    <s v="Households 40-50k"/>
    <n v="15055"/>
    <s v="Industry Use"/>
    <n v="67290.643987028699"/>
  </r>
  <r>
    <x v="22"/>
    <s v="327 -  Nonmetallic Mineral Product Manufacturing"/>
    <x v="84"/>
    <s v="Households 50-70k"/>
    <n v="15055"/>
    <s v="Industry Use"/>
    <n v="150177.31266645799"/>
  </r>
  <r>
    <x v="22"/>
    <s v="327 -  Nonmetallic Mineral Product Manufacturing"/>
    <x v="85"/>
    <s v="Households 70-100k"/>
    <n v="15055"/>
    <s v="Industry Use"/>
    <n v="512919.64135828498"/>
  </r>
  <r>
    <x v="22"/>
    <s v="327 -  Nonmetallic Mineral Product Manufacturing"/>
    <x v="86"/>
    <s v="Households 100-150k"/>
    <n v="15055"/>
    <s v="Industry Use"/>
    <n v="907065.71396492596"/>
  </r>
  <r>
    <x v="22"/>
    <s v="327 -  Nonmetallic Mineral Product Manufacturing"/>
    <x v="87"/>
    <s v="Households 150-200k"/>
    <n v="15055"/>
    <s v="Industry Use"/>
    <n v="1037608.39269744"/>
  </r>
  <r>
    <x v="22"/>
    <s v="327 -  Nonmetallic Mineral Product Manufacturing"/>
    <x v="88"/>
    <s v="Households GT200k"/>
    <n v="15055"/>
    <s v="Industry Use"/>
    <n v="2625423.3380276798"/>
  </r>
  <r>
    <x v="22"/>
    <s v="327 -  Nonmetallic Mineral Product Manufacturing"/>
    <x v="89"/>
    <s v="Federal Government NonDefense"/>
    <n v="15055"/>
    <s v="Industry Use"/>
    <n v="204245.428815716"/>
  </r>
  <r>
    <x v="22"/>
    <s v="327 -  Nonmetallic Mineral Product Manufacturing"/>
    <x v="90"/>
    <s v="Federal Government Investment"/>
    <n v="15055"/>
    <s v="Industry Use"/>
    <n v="204600.56751510201"/>
  </r>
  <r>
    <x v="22"/>
    <s v="327 -  Nonmetallic Mineral Product Manufacturing"/>
    <x v="91"/>
    <s v="State/Local Govt Other"/>
    <n v="15055"/>
    <s v="Industry Use"/>
    <n v="29398161.267898299"/>
  </r>
  <r>
    <x v="22"/>
    <s v="327 -  Nonmetallic Mineral Product Manufacturing"/>
    <x v="93"/>
    <s v="State/Local Govt Investment"/>
    <n v="15055"/>
    <s v="Industry Use"/>
    <n v="1034937.13998438"/>
  </r>
  <r>
    <x v="22"/>
    <s v="327 -  Nonmetallic Mineral Product Manufacturing"/>
    <x v="94"/>
    <s v="Capital"/>
    <n v="15055"/>
    <s v="Industry Use"/>
    <n v="1368370.1659518699"/>
  </r>
  <r>
    <x v="22"/>
    <s v="327 -  Nonmetallic Mineral Product Manufacturing"/>
    <x v="95"/>
    <s v="Inventory Additions/Deletions"/>
    <n v="15055"/>
    <s v="Industry Use"/>
    <n v="7029666.8603624003"/>
  </r>
  <r>
    <x v="22"/>
    <s v="327 -  Nonmetallic Mineral Product Manufacturing"/>
    <x v="96"/>
    <s v="Foreign Trade"/>
    <n v="15051"/>
    <s v="Commodity Trade"/>
    <n v="744227619.19635904"/>
  </r>
  <r>
    <x v="22"/>
    <s v="327 -  Nonmetallic Mineral Product Manufacturing"/>
    <x v="97"/>
    <s v="Domestic Trade"/>
    <n v="15051"/>
    <s v="Commodity Trade"/>
    <n v="2625110672.34831"/>
  </r>
  <r>
    <x v="23"/>
    <s v="331 -  Primary Metal Manufacturing"/>
    <x v="0"/>
    <s v="111 -  Crop Production"/>
    <n v="15055"/>
    <s v="Industry Use"/>
    <n v="4018.0799975795298"/>
  </r>
  <r>
    <x v="23"/>
    <s v="331 -  Primary Metal Manufacturing"/>
    <x v="1"/>
    <s v="112 -  Animal Production and Aquaculture"/>
    <n v="15055"/>
    <s v="Industry Use"/>
    <n v="410.55085775698598"/>
  </r>
  <r>
    <x v="23"/>
    <s v="331 -  Primary Metal Manufacturing"/>
    <x v="4"/>
    <s v="211 -  Oil and Gas Extraction"/>
    <n v="15055"/>
    <s v="Industry Use"/>
    <n v="887570.28623556602"/>
  </r>
  <r>
    <x v="23"/>
    <s v="331 -  Primary Metal Manufacturing"/>
    <x v="5"/>
    <s v="212 -  Mining (except Oil and Gas)"/>
    <n v="15055"/>
    <s v="Industry Use"/>
    <n v="151657049.06837299"/>
  </r>
  <r>
    <x v="23"/>
    <s v="331 -  Primary Metal Manufacturing"/>
    <x v="6"/>
    <s v="213 -  Support Activities for Mining"/>
    <n v="15055"/>
    <s v="Industry Use"/>
    <n v="22232.738416862499"/>
  </r>
  <r>
    <x v="23"/>
    <s v="331 -  Primary Metal Manufacturing"/>
    <x v="7"/>
    <s v="221 -  Utilities"/>
    <n v="15055"/>
    <s v="Industry Use"/>
    <n v="104777777.340849"/>
  </r>
  <r>
    <x v="23"/>
    <s v="331 -  Primary Metal Manufacturing"/>
    <x v="8"/>
    <s v="23 -  Construction"/>
    <n v="15055"/>
    <s v="Industry Use"/>
    <n v="47865176.4245454"/>
  </r>
  <r>
    <x v="23"/>
    <s v="331 -  Primary Metal Manufacturing"/>
    <x v="9"/>
    <s v="311 -  Food Manufacturing"/>
    <n v="15055"/>
    <s v="Industry Use"/>
    <n v="158164.63860308801"/>
  </r>
  <r>
    <x v="23"/>
    <s v="331 -  Primary Metal Manufacturing"/>
    <x v="10"/>
    <s v="312 -  Beverage and Tobacco Product Manufacturing"/>
    <n v="15055"/>
    <s v="Industry Use"/>
    <n v="1097.3046337415101"/>
  </r>
  <r>
    <x v="23"/>
    <s v="331 -  Primary Metal Manufacturing"/>
    <x v="11"/>
    <s v="313 -  Textile Mills"/>
    <n v="15055"/>
    <s v="Industry Use"/>
    <n v="17858.594292158701"/>
  </r>
  <r>
    <x v="23"/>
    <s v="331 -  Primary Metal Manufacturing"/>
    <x v="12"/>
    <s v="314 -  Textile Product Mills"/>
    <n v="15055"/>
    <s v="Industry Use"/>
    <n v="45620.072056997102"/>
  </r>
  <r>
    <x v="23"/>
    <s v="331 -  Primary Metal Manufacturing"/>
    <x v="13"/>
    <s v="315 -  Apparel Manufacturing"/>
    <n v="15055"/>
    <s v="Industry Use"/>
    <n v="716.44813221819902"/>
  </r>
  <r>
    <x v="23"/>
    <s v="331 -  Primary Metal Manufacturing"/>
    <x v="14"/>
    <s v="316 -  Leather and Allied Product Manufacturing"/>
    <n v="15055"/>
    <s v="Industry Use"/>
    <n v="19194.3026257192"/>
  </r>
  <r>
    <x v="23"/>
    <s v="331 -  Primary Metal Manufacturing"/>
    <x v="15"/>
    <s v="321 -  Wood Product Manufacturing"/>
    <n v="15055"/>
    <s v="Industry Use"/>
    <n v="14963115.5397026"/>
  </r>
  <r>
    <x v="23"/>
    <s v="331 -  Primary Metal Manufacturing"/>
    <x v="16"/>
    <s v="322 -  Paper Manufacturing"/>
    <n v="15055"/>
    <s v="Industry Use"/>
    <n v="24741285.247773498"/>
  </r>
  <r>
    <x v="23"/>
    <s v="331 -  Primary Metal Manufacturing"/>
    <x v="17"/>
    <s v="323 -  Printing and Related Support Activities"/>
    <n v="15055"/>
    <s v="Industry Use"/>
    <n v="624080.74604425498"/>
  </r>
  <r>
    <x v="23"/>
    <s v="331 -  Primary Metal Manufacturing"/>
    <x v="18"/>
    <s v="324 -  Petroleum and Coal Products Manufacturing"/>
    <n v="15055"/>
    <s v="Industry Use"/>
    <n v="56071054.556624703"/>
  </r>
  <r>
    <x v="23"/>
    <s v="331 -  Primary Metal Manufacturing"/>
    <x v="19"/>
    <s v="325 -  Chemical Manufacturing"/>
    <n v="15055"/>
    <s v="Industry Use"/>
    <n v="38631536.119934998"/>
  </r>
  <r>
    <x v="23"/>
    <s v="331 -  Primary Metal Manufacturing"/>
    <x v="20"/>
    <s v="326 -  Plastics and Rubber Products Manufacturing"/>
    <n v="15055"/>
    <s v="Industry Use"/>
    <n v="8483830.5749361496"/>
  </r>
  <r>
    <x v="23"/>
    <s v="331 -  Primary Metal Manufacturing"/>
    <x v="21"/>
    <s v="327 -  Nonmetallic Mineral Product Manufacturing"/>
    <n v="15055"/>
    <s v="Industry Use"/>
    <n v="49191041.026868701"/>
  </r>
  <r>
    <x v="23"/>
    <s v="331 -  Primary Metal Manufacturing"/>
    <x v="22"/>
    <s v="331 -  Primary Metal Manufacturing"/>
    <n v="15055"/>
    <s v="Industry Use"/>
    <n v="650518489.56375599"/>
  </r>
  <r>
    <x v="23"/>
    <s v="331 -  Primary Metal Manufacturing"/>
    <x v="23"/>
    <s v="332 -  Fabricated Metal Product Manufacturing"/>
    <n v="15055"/>
    <s v="Industry Use"/>
    <n v="128681303.91895799"/>
  </r>
  <r>
    <x v="23"/>
    <s v="331 -  Primary Metal Manufacturing"/>
    <x v="24"/>
    <s v="333 -  Machinery Manufacturing"/>
    <n v="15055"/>
    <s v="Industry Use"/>
    <n v="4302501.4500466697"/>
  </r>
  <r>
    <x v="23"/>
    <s v="331 -  Primary Metal Manufacturing"/>
    <x v="25"/>
    <s v="334 -  Computer and Electronic Product Manufacturing"/>
    <n v="15055"/>
    <s v="Industry Use"/>
    <n v="25658491.502333902"/>
  </r>
  <r>
    <x v="23"/>
    <s v="331 -  Primary Metal Manufacturing"/>
    <x v="26"/>
    <s v="335 -  Electrical Equipment, Appliance, and Component Manufacturing"/>
    <n v="15055"/>
    <s v="Industry Use"/>
    <n v="14924908.487576401"/>
  </r>
  <r>
    <x v="23"/>
    <s v="331 -  Primary Metal Manufacturing"/>
    <x v="27"/>
    <s v="336 -  Transportation Equipment Manufacturing"/>
    <n v="15055"/>
    <s v="Industry Use"/>
    <n v="9888687.2592882495"/>
  </r>
  <r>
    <x v="23"/>
    <s v="331 -  Primary Metal Manufacturing"/>
    <x v="28"/>
    <s v="337 -  Furniture and Related Product Manufacturing"/>
    <n v="15055"/>
    <s v="Industry Use"/>
    <n v="398514.459834348"/>
  </r>
  <r>
    <x v="23"/>
    <s v="331 -  Primary Metal Manufacturing"/>
    <x v="29"/>
    <s v="339 -  Miscellaneous Manufacturing"/>
    <n v="15055"/>
    <s v="Industry Use"/>
    <n v="643953.51614927896"/>
  </r>
  <r>
    <x v="23"/>
    <s v="331 -  Primary Metal Manufacturing"/>
    <x v="30"/>
    <s v="42 -  Wholesale Trade"/>
    <n v="15055"/>
    <s v="Industry Use"/>
    <n v="1300775887.9082899"/>
  </r>
  <r>
    <x v="23"/>
    <s v="331 -  Primary Metal Manufacturing"/>
    <x v="31"/>
    <s v="441 -  Motor Vehicle and Parts Dealers"/>
    <n v="15055"/>
    <s v="Industry Use"/>
    <n v="4691406.86616241"/>
  </r>
  <r>
    <x v="23"/>
    <s v="331 -  Primary Metal Manufacturing"/>
    <x v="32"/>
    <s v="449 -  Furniture, Home Furnishings, Electronics, and Appliance Retailers"/>
    <n v="15055"/>
    <s v="Industry Use"/>
    <n v="19552.266521514"/>
  </r>
  <r>
    <x v="23"/>
    <s v="331 -  Primary Metal Manufacturing"/>
    <x v="33"/>
    <s v="444 -  Building Material and Garden Equipment and Supplies Dealers"/>
    <n v="15055"/>
    <s v="Industry Use"/>
    <n v="285296.52405798598"/>
  </r>
  <r>
    <x v="23"/>
    <s v="331 -  Primary Metal Manufacturing"/>
    <x v="34"/>
    <s v="445 -  Food and Beverage Stores"/>
    <n v="15055"/>
    <s v="Industry Use"/>
    <n v="2037.1255994744399"/>
  </r>
  <r>
    <x v="23"/>
    <s v="331 -  Primary Metal Manufacturing"/>
    <x v="35"/>
    <s v="446 -  Health and Personal Care Stores"/>
    <n v="15055"/>
    <s v="Industry Use"/>
    <n v="2394.7477585828701"/>
  </r>
  <r>
    <x v="23"/>
    <s v="331 -  Primary Metal Manufacturing"/>
    <x v="36"/>
    <s v="457 -  Gasoline Stations and Fuel Dealers"/>
    <n v="15055"/>
    <s v="Industry Use"/>
    <n v="1577.40742356134"/>
  </r>
  <r>
    <x v="23"/>
    <s v="331 -  Primary Metal Manufacturing"/>
    <x v="37"/>
    <s v="458 -  Clothing, Clothing Accessories, Shoe, and Jewelry Retailers"/>
    <n v="15055"/>
    <s v="Industry Use"/>
    <n v="2023.23260797599"/>
  </r>
  <r>
    <x v="23"/>
    <s v="331 -  Primary Metal Manufacturing"/>
    <x v="38"/>
    <s v="459 -  Sporting Goods, Hobby, Musical Instrument, Book, and Miscellaneous Retailers"/>
    <n v="15055"/>
    <s v="Industry Use"/>
    <n v="27575.968576812498"/>
  </r>
  <r>
    <x v="23"/>
    <s v="331 -  Primary Metal Manufacturing"/>
    <x v="39"/>
    <s v="455 -  General Merchandise Retailers"/>
    <n v="15055"/>
    <s v="Industry Use"/>
    <n v="239730.89265569201"/>
  </r>
  <r>
    <x v="23"/>
    <s v="331 -  Primary Metal Manufacturing"/>
    <x v="40"/>
    <s v="481 -  Air Transportation"/>
    <n v="15055"/>
    <s v="Industry Use"/>
    <n v="8875448.2633904107"/>
  </r>
  <r>
    <x v="23"/>
    <s v="331 -  Primary Metal Manufacturing"/>
    <x v="41"/>
    <s v="482 -  Rail Transportation"/>
    <n v="15055"/>
    <s v="Industry Use"/>
    <n v="66227535.7623569"/>
  </r>
  <r>
    <x v="23"/>
    <s v="331 -  Primary Metal Manufacturing"/>
    <x v="42"/>
    <s v="483 -  Water Transportation"/>
    <n v="15055"/>
    <s v="Industry Use"/>
    <n v="9109848.6889393106"/>
  </r>
  <r>
    <x v="23"/>
    <s v="331 -  Primary Metal Manufacturing"/>
    <x v="43"/>
    <s v="484 -  Truck Transportation"/>
    <n v="15055"/>
    <s v="Industry Use"/>
    <n v="437208183.42070299"/>
  </r>
  <r>
    <x v="23"/>
    <s v="331 -  Primary Metal Manufacturing"/>
    <x v="98"/>
    <s v="485 -  Transit and Ground Passenger Transportation"/>
    <n v="15055"/>
    <s v="Industry Use"/>
    <n v="3535016.1390187098"/>
  </r>
  <r>
    <x v="23"/>
    <s v="331 -  Primary Metal Manufacturing"/>
    <x v="44"/>
    <s v="486 -  Pipeline Transportation"/>
    <n v="15055"/>
    <s v="Industry Use"/>
    <n v="139371.90676185899"/>
  </r>
  <r>
    <x v="23"/>
    <s v="331 -  Primary Metal Manufacturing"/>
    <x v="45"/>
    <s v="487-488 -  Scenic and Sightseeing Transportation and Support Activities for Transportation"/>
    <n v="15055"/>
    <s v="Industry Use"/>
    <n v="6862299.8054053904"/>
  </r>
  <r>
    <x v="23"/>
    <s v="331 -  Primary Metal Manufacturing"/>
    <x v="46"/>
    <s v="492 -  Couriers and Messengers"/>
    <n v="15055"/>
    <s v="Industry Use"/>
    <n v="23772.7149172178"/>
  </r>
  <r>
    <x v="23"/>
    <s v="331 -  Primary Metal Manufacturing"/>
    <x v="47"/>
    <s v="493 -  Warehousing and Storage"/>
    <n v="15055"/>
    <s v="Industry Use"/>
    <n v="6039284.2456948301"/>
  </r>
  <r>
    <x v="23"/>
    <s v="331 -  Primary Metal Manufacturing"/>
    <x v="48"/>
    <s v="513 -  Publishing Industries"/>
    <n v="15055"/>
    <s v="Industry Use"/>
    <n v="11159804.8374511"/>
  </r>
  <r>
    <x v="23"/>
    <s v="331 -  Primary Metal Manufacturing"/>
    <x v="49"/>
    <s v="512 -  Motion Picture and Sound Recording Industries"/>
    <n v="15055"/>
    <s v="Industry Use"/>
    <n v="24660.373514877199"/>
  </r>
  <r>
    <x v="23"/>
    <s v="331 -  Primary Metal Manufacturing"/>
    <x v="50"/>
    <s v="516 -  Broadcasting and Content Providers"/>
    <n v="15055"/>
    <s v="Industry Use"/>
    <n v="7190731.5431821803"/>
  </r>
  <r>
    <x v="23"/>
    <s v="331 -  Primary Metal Manufacturing"/>
    <x v="51"/>
    <s v="517 -  Telecommunications"/>
    <n v="15055"/>
    <s v="Industry Use"/>
    <n v="10588199.7931531"/>
  </r>
  <r>
    <x v="23"/>
    <s v="331 -  Primary Metal Manufacturing"/>
    <x v="52"/>
    <s v="518 -  Computing Infrastructure Providers, Data Processing, Web Hosting, and Related Services"/>
    <n v="15055"/>
    <s v="Industry Use"/>
    <n v="52942090.038690001"/>
  </r>
  <r>
    <x v="23"/>
    <s v="331 -  Primary Metal Manufacturing"/>
    <x v="53"/>
    <s v="519 -  Web Search Portals, Libraries, Archives, and Other Information Services"/>
    <n v="15055"/>
    <s v="Industry Use"/>
    <n v="23708488.1942936"/>
  </r>
  <r>
    <x v="23"/>
    <s v="331 -  Primary Metal Manufacturing"/>
    <x v="54"/>
    <s v="522 -  Credit Intermediation and Related Activities"/>
    <n v="15055"/>
    <s v="Industry Use"/>
    <n v="10814178.0611444"/>
  </r>
  <r>
    <x v="23"/>
    <s v="331 -  Primary Metal Manufacturing"/>
    <x v="55"/>
    <s v="523 -  Securities, Commodity Contracts, and Other Financial Investments and Related Activities"/>
    <n v="15055"/>
    <s v="Industry Use"/>
    <n v="84669029.469197601"/>
  </r>
  <r>
    <x v="23"/>
    <s v="331 -  Primary Metal Manufacturing"/>
    <x v="56"/>
    <s v="521 -  Monetary Authorities-Central Bank"/>
    <n v="15055"/>
    <s v="Industry Use"/>
    <n v="31971800.642563201"/>
  </r>
  <r>
    <x v="23"/>
    <s v="331 -  Primary Metal Manufacturing"/>
    <x v="57"/>
    <s v="524 -  Insurance Carriers and Related Activities"/>
    <n v="15055"/>
    <s v="Industry Use"/>
    <n v="35487062.301598102"/>
  </r>
  <r>
    <x v="23"/>
    <s v="331 -  Primary Metal Manufacturing"/>
    <x v="58"/>
    <s v="531 -  Real Estate"/>
    <n v="15055"/>
    <s v="Industry Use"/>
    <n v="28638346.812125899"/>
  </r>
  <r>
    <x v="23"/>
    <s v="331 -  Primary Metal Manufacturing"/>
    <x v="59"/>
    <s v="532 -  Rental and Leasing Services"/>
    <n v="15055"/>
    <s v="Industry Use"/>
    <n v="14865187.0974048"/>
  </r>
  <r>
    <x v="23"/>
    <s v="331 -  Primary Metal Manufacturing"/>
    <x v="60"/>
    <s v="533 -  Lessors of Nonfinancial Intangible Assets (except Copyrighted Works)"/>
    <n v="15055"/>
    <s v="Industry Use"/>
    <n v="27904598.500925899"/>
  </r>
  <r>
    <x v="23"/>
    <s v="331 -  Primary Metal Manufacturing"/>
    <x v="61"/>
    <s v="541 -  Professional, Scientific, and Technical Services"/>
    <n v="15055"/>
    <s v="Industry Use"/>
    <n v="146997726.46915299"/>
  </r>
  <r>
    <x v="23"/>
    <s v="331 -  Primary Metal Manufacturing"/>
    <x v="99"/>
    <s v="551 -  Management of Companies and Enterprises"/>
    <n v="15055"/>
    <s v="Industry Use"/>
    <n v="66657202.0244743"/>
  </r>
  <r>
    <x v="23"/>
    <s v="331 -  Primary Metal Manufacturing"/>
    <x v="62"/>
    <s v="561 -  Administrative and Support Services"/>
    <n v="15055"/>
    <s v="Industry Use"/>
    <n v="207818481.75988701"/>
  </r>
  <r>
    <x v="23"/>
    <s v="331 -  Primary Metal Manufacturing"/>
    <x v="63"/>
    <s v="562 -  Waste Management and Remediation Services"/>
    <n v="15055"/>
    <s v="Industry Use"/>
    <n v="12699178.7203313"/>
  </r>
  <r>
    <x v="23"/>
    <s v="331 -  Primary Metal Manufacturing"/>
    <x v="65"/>
    <s v="711 -  Performing Arts, Spectator Sports, and Related Industries"/>
    <n v="15055"/>
    <s v="Industry Use"/>
    <n v="2746730.4968948499"/>
  </r>
  <r>
    <x v="23"/>
    <s v="331 -  Primary Metal Manufacturing"/>
    <x v="66"/>
    <s v="712 -  Museums, Historical Sites, and Similar Institutions"/>
    <n v="15055"/>
    <s v="Industry Use"/>
    <n v="85.096887210079302"/>
  </r>
  <r>
    <x v="23"/>
    <s v="331 -  Primary Metal Manufacturing"/>
    <x v="67"/>
    <s v="713 -  Amusement, Gambling, and Recreation Industries"/>
    <n v="15055"/>
    <s v="Industry Use"/>
    <n v="183298.82264856799"/>
  </r>
  <r>
    <x v="23"/>
    <s v="331 -  Primary Metal Manufacturing"/>
    <x v="68"/>
    <s v="721 -  Accommodation"/>
    <n v="15055"/>
    <s v="Industry Use"/>
    <n v="1233210.5850677299"/>
  </r>
  <r>
    <x v="23"/>
    <s v="331 -  Primary Metal Manufacturing"/>
    <x v="69"/>
    <s v="722 -  Food Services and Drinking Places"/>
    <n v="15055"/>
    <s v="Industry Use"/>
    <n v="10137905.879022799"/>
  </r>
  <r>
    <x v="23"/>
    <s v="331 -  Primary Metal Manufacturing"/>
    <x v="70"/>
    <s v="811 -  Repair and Maintenance"/>
    <n v="15055"/>
    <s v="Industry Use"/>
    <n v="55018221.199797802"/>
  </r>
  <r>
    <x v="23"/>
    <s v="331 -  Primary Metal Manufacturing"/>
    <x v="71"/>
    <s v="812 -  Personal and Laundry Services"/>
    <n v="15055"/>
    <s v="Industry Use"/>
    <n v="1255360.6190750999"/>
  </r>
  <r>
    <x v="23"/>
    <s v="331 -  Primary Metal Manufacturing"/>
    <x v="72"/>
    <s v="813 -  Religious, Grantmaking, Civic, Professional, and Similar Organizations"/>
    <n v="15055"/>
    <s v="Industry Use"/>
    <n v="961083.05241431296"/>
  </r>
  <r>
    <x v="23"/>
    <s v="331 -  Primary Metal Manufacturing"/>
    <x v="73"/>
    <s v="9A -  Government Enterprises"/>
    <n v="15055"/>
    <s v="Industry Use"/>
    <n v="56198370.8133789"/>
  </r>
  <r>
    <x v="23"/>
    <s v="331 -  Primary Metal Manufacturing"/>
    <x v="74"/>
    <s v="Vegetable and melon farming"/>
    <n v="15055"/>
    <s v="Industry Use"/>
    <n v="405.47866304352101"/>
  </r>
  <r>
    <x v="23"/>
    <s v="331 -  Primary Metal Manufacturing"/>
    <x v="75"/>
    <s v="Fruit farming"/>
    <n v="15055"/>
    <s v="Industry Use"/>
    <n v="311.11933360780199"/>
  </r>
  <r>
    <x v="23"/>
    <s v="331 -  Primary Metal Manufacturing"/>
    <x v="76"/>
    <s v="Employee Compensation"/>
    <n v="15053"/>
    <s v="Factor Receipts"/>
    <n v="1511751707.4042499"/>
  </r>
  <r>
    <x v="23"/>
    <s v="331 -  Primary Metal Manufacturing"/>
    <x v="77"/>
    <s v="Proprietor Income"/>
    <n v="15053"/>
    <s v="Factor Receipts"/>
    <n v="486275067.63745302"/>
  </r>
  <r>
    <x v="23"/>
    <s v="331 -  Primary Metal Manufacturing"/>
    <x v="78"/>
    <s v="Other Property Type Income"/>
    <n v="15053"/>
    <s v="Factor Receipts"/>
    <n v="470915898.88909698"/>
  </r>
  <r>
    <x v="23"/>
    <s v="331 -  Primary Metal Manufacturing"/>
    <x v="79"/>
    <s v="Tax on Production and Imports"/>
    <n v="15053"/>
    <s v="Factor Receipts"/>
    <n v="142487930.61803699"/>
  </r>
  <r>
    <x v="23"/>
    <s v="331 -  Primary Metal Manufacturing"/>
    <x v="80"/>
    <s v="Households LT15k"/>
    <n v="15055"/>
    <s v="Industry Use"/>
    <n v="1681781.8429193201"/>
  </r>
  <r>
    <x v="23"/>
    <s v="331 -  Primary Metal Manufacturing"/>
    <x v="81"/>
    <s v="Households 15-30k"/>
    <n v="15055"/>
    <s v="Industry Use"/>
    <n v="2214716.5288019502"/>
  </r>
  <r>
    <x v="23"/>
    <s v="331 -  Primary Metal Manufacturing"/>
    <x v="82"/>
    <s v="Households 30-40k"/>
    <n v="15055"/>
    <s v="Industry Use"/>
    <n v="1971846.41024165"/>
  </r>
  <r>
    <x v="23"/>
    <s v="331 -  Primary Metal Manufacturing"/>
    <x v="83"/>
    <s v="Households 40-50k"/>
    <n v="15055"/>
    <s v="Industry Use"/>
    <n v="1522502.5308626101"/>
  </r>
  <r>
    <x v="23"/>
    <s v="331 -  Primary Metal Manufacturing"/>
    <x v="84"/>
    <s v="Households 50-70k"/>
    <n v="15055"/>
    <s v="Industry Use"/>
    <n v="3397877.10542501"/>
  </r>
  <r>
    <x v="23"/>
    <s v="331 -  Primary Metal Manufacturing"/>
    <x v="85"/>
    <s v="Households 70-100k"/>
    <n v="15055"/>
    <s v="Industry Use"/>
    <n v="11605201.0476771"/>
  </r>
  <r>
    <x v="23"/>
    <s v="331 -  Primary Metal Manufacturing"/>
    <x v="86"/>
    <s v="Households 100-150k"/>
    <n v="15055"/>
    <s v="Industry Use"/>
    <n v="20523058.828750599"/>
  </r>
  <r>
    <x v="23"/>
    <s v="331 -  Primary Metal Manufacturing"/>
    <x v="87"/>
    <s v="Households 150-200k"/>
    <n v="15055"/>
    <s v="Industry Use"/>
    <n v="23476687.252847102"/>
  </r>
  <r>
    <x v="23"/>
    <s v="331 -  Primary Metal Manufacturing"/>
    <x v="88"/>
    <s v="Households GT200k"/>
    <n v="15055"/>
    <s v="Industry Use"/>
    <n v="59402220.574727401"/>
  </r>
  <r>
    <x v="23"/>
    <s v="331 -  Primary Metal Manufacturing"/>
    <x v="89"/>
    <s v="Federal Government NonDefense"/>
    <n v="15055"/>
    <s v="Industry Use"/>
    <n v="3757243.9925226201"/>
  </r>
  <r>
    <x v="23"/>
    <s v="331 -  Primary Metal Manufacturing"/>
    <x v="90"/>
    <s v="Federal Government Investment"/>
    <n v="15055"/>
    <s v="Industry Use"/>
    <n v="4629245.0688645197"/>
  </r>
  <r>
    <x v="23"/>
    <s v="331 -  Primary Metal Manufacturing"/>
    <x v="91"/>
    <s v="State/Local Govt Other"/>
    <n v="15055"/>
    <s v="Industry Use"/>
    <n v="41552909.042405397"/>
  </r>
  <r>
    <x v="23"/>
    <s v="331 -  Primary Metal Manufacturing"/>
    <x v="93"/>
    <s v="State/Local Govt Investment"/>
    <n v="15055"/>
    <s v="Industry Use"/>
    <n v="23416248.107443999"/>
  </r>
  <r>
    <x v="23"/>
    <s v="331 -  Primary Metal Manufacturing"/>
    <x v="94"/>
    <s v="Capital"/>
    <n v="15055"/>
    <s v="Industry Use"/>
    <n v="30960426.5523188"/>
  </r>
  <r>
    <x v="23"/>
    <s v="331 -  Primary Metal Manufacturing"/>
    <x v="95"/>
    <s v="Inventory Additions/Deletions"/>
    <n v="15055"/>
    <s v="Industry Use"/>
    <n v="5322363.2622227101"/>
  </r>
  <r>
    <x v="23"/>
    <s v="331 -  Primary Metal Manufacturing"/>
    <x v="96"/>
    <s v="Foreign Trade"/>
    <n v="15051"/>
    <s v="Commodity Trade"/>
    <n v="2421603909.1161299"/>
  </r>
  <r>
    <x v="23"/>
    <s v="331 -  Primary Metal Manufacturing"/>
    <x v="97"/>
    <s v="Domestic Trade"/>
    <n v="15051"/>
    <s v="Commodity Trade"/>
    <n v="2748447918.28897"/>
  </r>
  <r>
    <x v="24"/>
    <s v="332 -  Fabricated Metal Product Manufacturing"/>
    <x v="0"/>
    <s v="111 -  Crop Production"/>
    <n v="15055"/>
    <s v="Industry Use"/>
    <n v="3238.0837672965599"/>
  </r>
  <r>
    <x v="24"/>
    <s v="332 -  Fabricated Metal Product Manufacturing"/>
    <x v="1"/>
    <s v="112 -  Animal Production and Aquaculture"/>
    <n v="15055"/>
    <s v="Industry Use"/>
    <n v="2558.1697977113799"/>
  </r>
  <r>
    <x v="24"/>
    <s v="332 -  Fabricated Metal Product Manufacturing"/>
    <x v="4"/>
    <s v="211 -  Oil and Gas Extraction"/>
    <n v="15055"/>
    <s v="Industry Use"/>
    <n v="1702004.12892829"/>
  </r>
  <r>
    <x v="24"/>
    <s v="332 -  Fabricated Metal Product Manufacturing"/>
    <x v="5"/>
    <s v="212 -  Mining (except Oil and Gas)"/>
    <n v="15055"/>
    <s v="Industry Use"/>
    <n v="19911855.355820801"/>
  </r>
  <r>
    <x v="24"/>
    <s v="332 -  Fabricated Metal Product Manufacturing"/>
    <x v="6"/>
    <s v="213 -  Support Activities for Mining"/>
    <n v="15055"/>
    <s v="Industry Use"/>
    <n v="364025.88919272402"/>
  </r>
  <r>
    <x v="24"/>
    <s v="332 -  Fabricated Metal Product Manufacturing"/>
    <x v="7"/>
    <s v="221 -  Utilities"/>
    <n v="15055"/>
    <s v="Industry Use"/>
    <n v="234440335.15959901"/>
  </r>
  <r>
    <x v="24"/>
    <s v="332 -  Fabricated Metal Product Manufacturing"/>
    <x v="8"/>
    <s v="23 -  Construction"/>
    <n v="15055"/>
    <s v="Industry Use"/>
    <n v="141885553.41295701"/>
  </r>
  <r>
    <x v="24"/>
    <s v="332 -  Fabricated Metal Product Manufacturing"/>
    <x v="9"/>
    <s v="311 -  Food Manufacturing"/>
    <n v="15055"/>
    <s v="Industry Use"/>
    <n v="297371.31166398502"/>
  </r>
  <r>
    <x v="24"/>
    <s v="332 -  Fabricated Metal Product Manufacturing"/>
    <x v="10"/>
    <s v="312 -  Beverage and Tobacco Product Manufacturing"/>
    <n v="15055"/>
    <s v="Industry Use"/>
    <n v="2541.801287197"/>
  </r>
  <r>
    <x v="24"/>
    <s v="332 -  Fabricated Metal Product Manufacturing"/>
    <x v="11"/>
    <s v="313 -  Textile Mills"/>
    <n v="15055"/>
    <s v="Industry Use"/>
    <n v="141740.31012231301"/>
  </r>
  <r>
    <x v="24"/>
    <s v="332 -  Fabricated Metal Product Manufacturing"/>
    <x v="12"/>
    <s v="314 -  Textile Product Mills"/>
    <n v="15055"/>
    <s v="Industry Use"/>
    <n v="498256.966002759"/>
  </r>
  <r>
    <x v="24"/>
    <s v="332 -  Fabricated Metal Product Manufacturing"/>
    <x v="13"/>
    <s v="315 -  Apparel Manufacturing"/>
    <n v="15055"/>
    <s v="Industry Use"/>
    <n v="9796.6496534807102"/>
  </r>
  <r>
    <x v="24"/>
    <s v="332 -  Fabricated Metal Product Manufacturing"/>
    <x v="14"/>
    <s v="316 -  Leather and Allied Product Manufacturing"/>
    <n v="15055"/>
    <s v="Industry Use"/>
    <n v="51525.656006699501"/>
  </r>
  <r>
    <x v="24"/>
    <s v="332 -  Fabricated Metal Product Manufacturing"/>
    <x v="15"/>
    <s v="321 -  Wood Product Manufacturing"/>
    <n v="15055"/>
    <s v="Industry Use"/>
    <n v="4740988.6036104998"/>
  </r>
  <r>
    <x v="24"/>
    <s v="332 -  Fabricated Metal Product Manufacturing"/>
    <x v="16"/>
    <s v="322 -  Paper Manufacturing"/>
    <n v="15055"/>
    <s v="Industry Use"/>
    <n v="73474860.915490597"/>
  </r>
  <r>
    <x v="24"/>
    <s v="332 -  Fabricated Metal Product Manufacturing"/>
    <x v="17"/>
    <s v="323 -  Printing and Related Support Activities"/>
    <n v="15055"/>
    <s v="Industry Use"/>
    <n v="5757240.44465404"/>
  </r>
  <r>
    <x v="24"/>
    <s v="332 -  Fabricated Metal Product Manufacturing"/>
    <x v="18"/>
    <s v="324 -  Petroleum and Coal Products Manufacturing"/>
    <n v="15055"/>
    <s v="Industry Use"/>
    <n v="134397922.87827301"/>
  </r>
  <r>
    <x v="24"/>
    <s v="332 -  Fabricated Metal Product Manufacturing"/>
    <x v="19"/>
    <s v="325 -  Chemical Manufacturing"/>
    <n v="15055"/>
    <s v="Industry Use"/>
    <n v="269691230.92021698"/>
  </r>
  <r>
    <x v="24"/>
    <s v="332 -  Fabricated Metal Product Manufacturing"/>
    <x v="20"/>
    <s v="326 -  Plastics and Rubber Products Manufacturing"/>
    <n v="15055"/>
    <s v="Industry Use"/>
    <n v="100661452.467685"/>
  </r>
  <r>
    <x v="24"/>
    <s v="332 -  Fabricated Metal Product Manufacturing"/>
    <x v="21"/>
    <s v="327 -  Nonmetallic Mineral Product Manufacturing"/>
    <n v="15055"/>
    <s v="Industry Use"/>
    <n v="65771378.551259503"/>
  </r>
  <r>
    <x v="24"/>
    <s v="332 -  Fabricated Metal Product Manufacturing"/>
    <x v="22"/>
    <s v="331 -  Primary Metal Manufacturing"/>
    <n v="15055"/>
    <s v="Industry Use"/>
    <n v="1820051602.5509601"/>
  </r>
  <r>
    <x v="24"/>
    <s v="332 -  Fabricated Metal Product Manufacturing"/>
    <x v="23"/>
    <s v="332 -  Fabricated Metal Product Manufacturing"/>
    <n v="15055"/>
    <s v="Industry Use"/>
    <n v="1866474214.14657"/>
  </r>
  <r>
    <x v="24"/>
    <s v="332 -  Fabricated Metal Product Manufacturing"/>
    <x v="24"/>
    <s v="333 -  Machinery Manufacturing"/>
    <n v="15055"/>
    <s v="Industry Use"/>
    <n v="42764643.942226902"/>
  </r>
  <r>
    <x v="24"/>
    <s v="332 -  Fabricated Metal Product Manufacturing"/>
    <x v="25"/>
    <s v="334 -  Computer and Electronic Product Manufacturing"/>
    <n v="15055"/>
    <s v="Industry Use"/>
    <n v="210134606.762716"/>
  </r>
  <r>
    <x v="24"/>
    <s v="332 -  Fabricated Metal Product Manufacturing"/>
    <x v="26"/>
    <s v="335 -  Electrical Equipment, Appliance, and Component Manufacturing"/>
    <n v="15055"/>
    <s v="Industry Use"/>
    <n v="48522495.566169403"/>
  </r>
  <r>
    <x v="24"/>
    <s v="332 -  Fabricated Metal Product Manufacturing"/>
    <x v="27"/>
    <s v="336 -  Transportation Equipment Manufacturing"/>
    <n v="15055"/>
    <s v="Industry Use"/>
    <n v="49057954.013581403"/>
  </r>
  <r>
    <x v="24"/>
    <s v="332 -  Fabricated Metal Product Manufacturing"/>
    <x v="28"/>
    <s v="337 -  Furniture and Related Product Manufacturing"/>
    <n v="15055"/>
    <s v="Industry Use"/>
    <n v="1268422.56411103"/>
  </r>
  <r>
    <x v="24"/>
    <s v="332 -  Fabricated Metal Product Manufacturing"/>
    <x v="29"/>
    <s v="339 -  Miscellaneous Manufacturing"/>
    <n v="15055"/>
    <s v="Industry Use"/>
    <n v="4737651.5826187199"/>
  </r>
  <r>
    <x v="24"/>
    <s v="332 -  Fabricated Metal Product Manufacturing"/>
    <x v="30"/>
    <s v="42 -  Wholesale Trade"/>
    <n v="15055"/>
    <s v="Industry Use"/>
    <n v="2880067418.8466601"/>
  </r>
  <r>
    <x v="24"/>
    <s v="332 -  Fabricated Metal Product Manufacturing"/>
    <x v="31"/>
    <s v="441 -  Motor Vehicle and Parts Dealers"/>
    <n v="15055"/>
    <s v="Industry Use"/>
    <n v="34841279.394447103"/>
  </r>
  <r>
    <x v="24"/>
    <s v="332 -  Fabricated Metal Product Manufacturing"/>
    <x v="32"/>
    <s v="449 -  Furniture, Home Furnishings, Electronics, and Appliance Retailers"/>
    <n v="15055"/>
    <s v="Industry Use"/>
    <n v="1009760.5184121"/>
  </r>
  <r>
    <x v="24"/>
    <s v="332 -  Fabricated Metal Product Manufacturing"/>
    <x v="33"/>
    <s v="444 -  Building Material and Garden Equipment and Supplies Dealers"/>
    <n v="15055"/>
    <s v="Industry Use"/>
    <n v="18804175.1904613"/>
  </r>
  <r>
    <x v="24"/>
    <s v="332 -  Fabricated Metal Product Manufacturing"/>
    <x v="34"/>
    <s v="445 -  Food and Beverage Stores"/>
    <n v="15055"/>
    <s v="Industry Use"/>
    <n v="320589.67264894699"/>
  </r>
  <r>
    <x v="24"/>
    <s v="332 -  Fabricated Metal Product Manufacturing"/>
    <x v="35"/>
    <s v="446 -  Health and Personal Care Stores"/>
    <n v="15055"/>
    <s v="Industry Use"/>
    <n v="45369.092758173501"/>
  </r>
  <r>
    <x v="24"/>
    <s v="332 -  Fabricated Metal Product Manufacturing"/>
    <x v="36"/>
    <s v="457 -  Gasoline Stations and Fuel Dealers"/>
    <n v="15055"/>
    <s v="Industry Use"/>
    <n v="94923.082778163502"/>
  </r>
  <r>
    <x v="24"/>
    <s v="332 -  Fabricated Metal Product Manufacturing"/>
    <x v="37"/>
    <s v="458 -  Clothing, Clothing Accessories, Shoe, and Jewelry Retailers"/>
    <n v="15055"/>
    <s v="Industry Use"/>
    <n v="38330.645694786603"/>
  </r>
  <r>
    <x v="24"/>
    <s v="332 -  Fabricated Metal Product Manufacturing"/>
    <x v="38"/>
    <s v="459 -  Sporting Goods, Hobby, Musical Instrument, Book, and Miscellaneous Retailers"/>
    <n v="15055"/>
    <s v="Industry Use"/>
    <n v="1362462.7605481001"/>
  </r>
  <r>
    <x v="24"/>
    <s v="332 -  Fabricated Metal Product Manufacturing"/>
    <x v="39"/>
    <s v="455 -  General Merchandise Retailers"/>
    <n v="15055"/>
    <s v="Industry Use"/>
    <n v="3004143.9157186202"/>
  </r>
  <r>
    <x v="24"/>
    <s v="332 -  Fabricated Metal Product Manufacturing"/>
    <x v="40"/>
    <s v="481 -  Air Transportation"/>
    <n v="15055"/>
    <s v="Industry Use"/>
    <n v="42338006.9500788"/>
  </r>
  <r>
    <x v="24"/>
    <s v="332 -  Fabricated Metal Product Manufacturing"/>
    <x v="41"/>
    <s v="482 -  Rail Transportation"/>
    <n v="15055"/>
    <s v="Industry Use"/>
    <n v="51754000.7668861"/>
  </r>
  <r>
    <x v="24"/>
    <s v="332 -  Fabricated Metal Product Manufacturing"/>
    <x v="42"/>
    <s v="483 -  Water Transportation"/>
    <n v="15055"/>
    <s v="Industry Use"/>
    <n v="6760447.7100046203"/>
  </r>
  <r>
    <x v="24"/>
    <s v="332 -  Fabricated Metal Product Manufacturing"/>
    <x v="43"/>
    <s v="484 -  Truck Transportation"/>
    <n v="15055"/>
    <s v="Industry Use"/>
    <n v="537040712.82546198"/>
  </r>
  <r>
    <x v="24"/>
    <s v="332 -  Fabricated Metal Product Manufacturing"/>
    <x v="98"/>
    <s v="485 -  Transit and Ground Passenger Transportation"/>
    <n v="15055"/>
    <s v="Industry Use"/>
    <n v="20445129.908873498"/>
  </r>
  <r>
    <x v="24"/>
    <s v="332 -  Fabricated Metal Product Manufacturing"/>
    <x v="44"/>
    <s v="486 -  Pipeline Transportation"/>
    <n v="15055"/>
    <s v="Industry Use"/>
    <n v="583861.32477091695"/>
  </r>
  <r>
    <x v="24"/>
    <s v="332 -  Fabricated Metal Product Manufacturing"/>
    <x v="45"/>
    <s v="487-488 -  Scenic and Sightseeing Transportation and Support Activities for Transportation"/>
    <n v="15055"/>
    <s v="Industry Use"/>
    <n v="5950432.9419691702"/>
  </r>
  <r>
    <x v="24"/>
    <s v="332 -  Fabricated Metal Product Manufacturing"/>
    <x v="46"/>
    <s v="492 -  Couriers and Messengers"/>
    <n v="15055"/>
    <s v="Industry Use"/>
    <n v="29160.8171435283"/>
  </r>
  <r>
    <x v="24"/>
    <s v="332 -  Fabricated Metal Product Manufacturing"/>
    <x v="47"/>
    <s v="493 -  Warehousing and Storage"/>
    <n v="15055"/>
    <s v="Industry Use"/>
    <n v="101608247.142498"/>
  </r>
  <r>
    <x v="24"/>
    <s v="332 -  Fabricated Metal Product Manufacturing"/>
    <x v="48"/>
    <s v="513 -  Publishing Industries"/>
    <n v="15055"/>
    <s v="Industry Use"/>
    <n v="74577895.272659093"/>
  </r>
  <r>
    <x v="24"/>
    <s v="332 -  Fabricated Metal Product Manufacturing"/>
    <x v="49"/>
    <s v="512 -  Motion Picture and Sound Recording Industries"/>
    <n v="15055"/>
    <s v="Industry Use"/>
    <n v="282732.854700253"/>
  </r>
  <r>
    <x v="24"/>
    <s v="332 -  Fabricated Metal Product Manufacturing"/>
    <x v="50"/>
    <s v="516 -  Broadcasting and Content Providers"/>
    <n v="15055"/>
    <s v="Industry Use"/>
    <n v="82706396.919443905"/>
  </r>
  <r>
    <x v="24"/>
    <s v="332 -  Fabricated Metal Product Manufacturing"/>
    <x v="51"/>
    <s v="517 -  Telecommunications"/>
    <n v="15055"/>
    <s v="Industry Use"/>
    <n v="98890307.164847001"/>
  </r>
  <r>
    <x v="24"/>
    <s v="332 -  Fabricated Metal Product Manufacturing"/>
    <x v="52"/>
    <s v="518 -  Computing Infrastructure Providers, Data Processing, Web Hosting, and Related Services"/>
    <n v="15055"/>
    <s v="Industry Use"/>
    <n v="314046681.33130097"/>
  </r>
  <r>
    <x v="24"/>
    <s v="332 -  Fabricated Metal Product Manufacturing"/>
    <x v="53"/>
    <s v="519 -  Web Search Portals, Libraries, Archives, and Other Information Services"/>
    <n v="15055"/>
    <s v="Industry Use"/>
    <n v="270578987.42923898"/>
  </r>
  <r>
    <x v="24"/>
    <s v="332 -  Fabricated Metal Product Manufacturing"/>
    <x v="54"/>
    <s v="522 -  Credit Intermediation and Related Activities"/>
    <n v="15055"/>
    <s v="Industry Use"/>
    <n v="37815388.823308498"/>
  </r>
  <r>
    <x v="24"/>
    <s v="332 -  Fabricated Metal Product Manufacturing"/>
    <x v="55"/>
    <s v="523 -  Securities, Commodity Contracts, and Other Financial Investments and Related Activities"/>
    <n v="15055"/>
    <s v="Industry Use"/>
    <n v="253466017.28267699"/>
  </r>
  <r>
    <x v="24"/>
    <s v="332 -  Fabricated Metal Product Manufacturing"/>
    <x v="56"/>
    <s v="521 -  Monetary Authorities-Central Bank"/>
    <n v="15055"/>
    <s v="Industry Use"/>
    <n v="138847673.33987901"/>
  </r>
  <r>
    <x v="24"/>
    <s v="332 -  Fabricated Metal Product Manufacturing"/>
    <x v="57"/>
    <s v="524 -  Insurance Carriers and Related Activities"/>
    <n v="15055"/>
    <s v="Industry Use"/>
    <n v="80595710.225776002"/>
  </r>
  <r>
    <x v="24"/>
    <s v="332 -  Fabricated Metal Product Manufacturing"/>
    <x v="58"/>
    <s v="531 -  Real Estate"/>
    <n v="15055"/>
    <s v="Industry Use"/>
    <n v="567174277.94036198"/>
  </r>
  <r>
    <x v="24"/>
    <s v="332 -  Fabricated Metal Product Manufacturing"/>
    <x v="59"/>
    <s v="532 -  Rental and Leasing Services"/>
    <n v="15055"/>
    <s v="Industry Use"/>
    <n v="72966071.089417696"/>
  </r>
  <r>
    <x v="24"/>
    <s v="332 -  Fabricated Metal Product Manufacturing"/>
    <x v="60"/>
    <s v="533 -  Lessors of Nonfinancial Intangible Assets (except Copyrighted Works)"/>
    <n v="15055"/>
    <s v="Industry Use"/>
    <n v="218604377.20436099"/>
  </r>
  <r>
    <x v="24"/>
    <s v="332 -  Fabricated Metal Product Manufacturing"/>
    <x v="61"/>
    <s v="541 -  Professional, Scientific, and Technical Services"/>
    <n v="15055"/>
    <s v="Industry Use"/>
    <n v="1689459939.43681"/>
  </r>
  <r>
    <x v="24"/>
    <s v="332 -  Fabricated Metal Product Manufacturing"/>
    <x v="99"/>
    <s v="551 -  Management of Companies and Enterprises"/>
    <n v="15055"/>
    <s v="Industry Use"/>
    <n v="608100755.38806498"/>
  </r>
  <r>
    <x v="24"/>
    <s v="332 -  Fabricated Metal Product Manufacturing"/>
    <x v="62"/>
    <s v="561 -  Administrative and Support Services"/>
    <n v="15055"/>
    <s v="Industry Use"/>
    <n v="1074791131.22365"/>
  </r>
  <r>
    <x v="24"/>
    <s v="332 -  Fabricated Metal Product Manufacturing"/>
    <x v="63"/>
    <s v="562 -  Waste Management and Remediation Services"/>
    <n v="15055"/>
    <s v="Industry Use"/>
    <n v="35850585.674464002"/>
  </r>
  <r>
    <x v="24"/>
    <s v="332 -  Fabricated Metal Product Manufacturing"/>
    <x v="65"/>
    <s v="711 -  Performing Arts, Spectator Sports, and Related Industries"/>
    <n v="15055"/>
    <s v="Industry Use"/>
    <n v="10454061.690672001"/>
  </r>
  <r>
    <x v="24"/>
    <s v="332 -  Fabricated Metal Product Manufacturing"/>
    <x v="66"/>
    <s v="712 -  Museums, Historical Sites, and Similar Institutions"/>
    <n v="15055"/>
    <s v="Industry Use"/>
    <n v="323.87892062363699"/>
  </r>
  <r>
    <x v="24"/>
    <s v="332 -  Fabricated Metal Product Manufacturing"/>
    <x v="67"/>
    <s v="713 -  Amusement, Gambling, and Recreation Industries"/>
    <n v="15055"/>
    <s v="Industry Use"/>
    <n v="1142147.19856505"/>
  </r>
  <r>
    <x v="24"/>
    <s v="332 -  Fabricated Metal Product Manufacturing"/>
    <x v="68"/>
    <s v="721 -  Accommodation"/>
    <n v="15055"/>
    <s v="Industry Use"/>
    <n v="7596411.0000545597"/>
  </r>
  <r>
    <x v="24"/>
    <s v="332 -  Fabricated Metal Product Manufacturing"/>
    <x v="69"/>
    <s v="722 -  Food Services and Drinking Places"/>
    <n v="15055"/>
    <s v="Industry Use"/>
    <n v="46222544.106995501"/>
  </r>
  <r>
    <x v="24"/>
    <s v="332 -  Fabricated Metal Product Manufacturing"/>
    <x v="70"/>
    <s v="811 -  Repair and Maintenance"/>
    <n v="15055"/>
    <s v="Industry Use"/>
    <n v="188743975.82912299"/>
  </r>
  <r>
    <x v="24"/>
    <s v="332 -  Fabricated Metal Product Manufacturing"/>
    <x v="71"/>
    <s v="812 -  Personal and Laundry Services"/>
    <n v="15055"/>
    <s v="Industry Use"/>
    <n v="16321854.6915907"/>
  </r>
  <r>
    <x v="24"/>
    <s v="332 -  Fabricated Metal Product Manufacturing"/>
    <x v="72"/>
    <s v="813 -  Religious, Grantmaking, Civic, Professional, and Similar Organizations"/>
    <n v="15055"/>
    <s v="Industry Use"/>
    <n v="3410085.82675118"/>
  </r>
  <r>
    <x v="24"/>
    <s v="332 -  Fabricated Metal Product Manufacturing"/>
    <x v="73"/>
    <s v="9A -  Government Enterprises"/>
    <n v="15055"/>
    <s v="Industry Use"/>
    <n v="145485570.72869599"/>
  </r>
  <r>
    <x v="24"/>
    <s v="332 -  Fabricated Metal Product Manufacturing"/>
    <x v="74"/>
    <s v="Vegetable and melon farming"/>
    <n v="15055"/>
    <s v="Industry Use"/>
    <n v="2526.5646138981201"/>
  </r>
  <r>
    <x v="24"/>
    <s v="332 -  Fabricated Metal Product Manufacturing"/>
    <x v="75"/>
    <s v="Fruit farming"/>
    <n v="15055"/>
    <s v="Industry Use"/>
    <n v="1938.60533398442"/>
  </r>
  <r>
    <x v="24"/>
    <s v="332 -  Fabricated Metal Product Manufacturing"/>
    <x v="76"/>
    <s v="Employee Compensation"/>
    <n v="15053"/>
    <s v="Factor Receipts"/>
    <n v="11040613313.3204"/>
  </r>
  <r>
    <x v="24"/>
    <s v="332 -  Fabricated Metal Product Manufacturing"/>
    <x v="77"/>
    <s v="Proprietor Income"/>
    <n v="15053"/>
    <s v="Factor Receipts"/>
    <n v="420798722.85920203"/>
  </r>
  <r>
    <x v="24"/>
    <s v="332 -  Fabricated Metal Product Manufacturing"/>
    <x v="78"/>
    <s v="Other Property Type Income"/>
    <n v="15053"/>
    <s v="Factor Receipts"/>
    <n v="2696324398.3292198"/>
  </r>
  <r>
    <x v="24"/>
    <s v="332 -  Fabricated Metal Product Manufacturing"/>
    <x v="79"/>
    <s v="Tax on Production and Imports"/>
    <n v="15053"/>
    <s v="Factor Receipts"/>
    <n v="428283023.74823701"/>
  </r>
  <r>
    <x v="24"/>
    <s v="332 -  Fabricated Metal Product Manufacturing"/>
    <x v="80"/>
    <s v="Households LT15k"/>
    <n v="15055"/>
    <s v="Industry Use"/>
    <n v="292367.83722021099"/>
  </r>
  <r>
    <x v="24"/>
    <s v="332 -  Fabricated Metal Product Manufacturing"/>
    <x v="81"/>
    <s v="Households 15-30k"/>
    <n v="15055"/>
    <s v="Industry Use"/>
    <n v="385015.38371807802"/>
  </r>
  <r>
    <x v="24"/>
    <s v="332 -  Fabricated Metal Product Manufacturing"/>
    <x v="82"/>
    <s v="Households 30-40k"/>
    <n v="15055"/>
    <s v="Industry Use"/>
    <n v="342793.84851251799"/>
  </r>
  <r>
    <x v="24"/>
    <s v="332 -  Fabricated Metal Product Manufacturing"/>
    <x v="83"/>
    <s v="Households 40-50k"/>
    <n v="15055"/>
    <s v="Industry Use"/>
    <n v="264678.069860666"/>
  </r>
  <r>
    <x v="24"/>
    <s v="332 -  Fabricated Metal Product Manufacturing"/>
    <x v="84"/>
    <s v="Households 50-70k"/>
    <n v="15055"/>
    <s v="Industry Use"/>
    <n v="590700.85970766202"/>
  </r>
  <r>
    <x v="24"/>
    <s v="332 -  Fabricated Metal Product Manufacturing"/>
    <x v="85"/>
    <s v="Households 70-100k"/>
    <n v="15055"/>
    <s v="Industry Use"/>
    <n v="2017495.6372018899"/>
  </r>
  <r>
    <x v="24"/>
    <s v="332 -  Fabricated Metal Product Manufacturing"/>
    <x v="86"/>
    <s v="Households 100-150k"/>
    <n v="15055"/>
    <s v="Industry Use"/>
    <n v="3567812.5246550301"/>
  </r>
  <r>
    <x v="24"/>
    <s v="332 -  Fabricated Metal Product Manufacturing"/>
    <x v="87"/>
    <s v="Households 150-200k"/>
    <n v="15055"/>
    <s v="Industry Use"/>
    <n v="4081283.3757888698"/>
  </r>
  <r>
    <x v="24"/>
    <s v="332 -  Fabricated Metal Product Manufacturing"/>
    <x v="88"/>
    <s v="Households GT200k"/>
    <n v="15055"/>
    <s v="Industry Use"/>
    <n v="10326725.0913851"/>
  </r>
  <r>
    <x v="24"/>
    <s v="332 -  Fabricated Metal Product Manufacturing"/>
    <x v="89"/>
    <s v="Federal Government NonDefense"/>
    <n v="15055"/>
    <s v="Industry Use"/>
    <n v="689299.47661183204"/>
  </r>
  <r>
    <x v="24"/>
    <s v="332 -  Fabricated Metal Product Manufacturing"/>
    <x v="90"/>
    <s v="Federal Government Investment"/>
    <n v="15055"/>
    <s v="Industry Use"/>
    <n v="804766.90508019296"/>
  </r>
  <r>
    <x v="24"/>
    <s v="332 -  Fabricated Metal Product Manufacturing"/>
    <x v="91"/>
    <s v="State/Local Govt Other"/>
    <n v="15055"/>
    <s v="Industry Use"/>
    <n v="66788217.921004198"/>
  </r>
  <r>
    <x v="24"/>
    <s v="332 -  Fabricated Metal Product Manufacturing"/>
    <x v="93"/>
    <s v="State/Local Govt Investment"/>
    <n v="15055"/>
    <s v="Industry Use"/>
    <n v="4070776.3874423499"/>
  </r>
  <r>
    <x v="24"/>
    <s v="332 -  Fabricated Metal Product Manufacturing"/>
    <x v="94"/>
    <s v="Capital"/>
    <n v="15055"/>
    <s v="Industry Use"/>
    <n v="5382287.2381616402"/>
  </r>
  <r>
    <x v="24"/>
    <s v="332 -  Fabricated Metal Product Manufacturing"/>
    <x v="95"/>
    <s v="Inventory Additions/Deletions"/>
    <n v="15055"/>
    <s v="Industry Use"/>
    <n v="7757792.6120438101"/>
  </r>
  <r>
    <x v="24"/>
    <s v="332 -  Fabricated Metal Product Manufacturing"/>
    <x v="96"/>
    <s v="Foreign Trade"/>
    <n v="15051"/>
    <s v="Commodity Trade"/>
    <n v="4376689189.0390997"/>
  </r>
  <r>
    <x v="24"/>
    <s v="332 -  Fabricated Metal Product Manufacturing"/>
    <x v="97"/>
    <s v="Domestic Trade"/>
    <n v="15051"/>
    <s v="Commodity Trade"/>
    <n v="9019755428.4282207"/>
  </r>
  <r>
    <x v="25"/>
    <s v="333 -  Machinery Manufacturing"/>
    <x v="0"/>
    <s v="111 -  Crop Production"/>
    <n v="15055"/>
    <s v="Industry Use"/>
    <n v="3920.8077024129898"/>
  </r>
  <r>
    <x v="25"/>
    <s v="333 -  Machinery Manufacturing"/>
    <x v="1"/>
    <s v="112 -  Animal Production and Aquaculture"/>
    <n v="15055"/>
    <s v="Industry Use"/>
    <n v="679.98761064175403"/>
  </r>
  <r>
    <x v="25"/>
    <s v="333 -  Machinery Manufacturing"/>
    <x v="4"/>
    <s v="211 -  Oil and Gas Extraction"/>
    <n v="15055"/>
    <s v="Industry Use"/>
    <n v="1036274.58739168"/>
  </r>
  <r>
    <x v="25"/>
    <s v="333 -  Machinery Manufacturing"/>
    <x v="5"/>
    <s v="212 -  Mining (except Oil and Gas)"/>
    <n v="15055"/>
    <s v="Industry Use"/>
    <n v="3640828.6388289402"/>
  </r>
  <r>
    <x v="25"/>
    <s v="333 -  Machinery Manufacturing"/>
    <x v="6"/>
    <s v="213 -  Support Activities for Mining"/>
    <n v="15055"/>
    <s v="Industry Use"/>
    <n v="178233.30409678901"/>
  </r>
  <r>
    <x v="25"/>
    <s v="333 -  Machinery Manufacturing"/>
    <x v="7"/>
    <s v="221 -  Utilities"/>
    <n v="15055"/>
    <s v="Industry Use"/>
    <n v="79814024.224198505"/>
  </r>
  <r>
    <x v="25"/>
    <s v="333 -  Machinery Manufacturing"/>
    <x v="8"/>
    <s v="23 -  Construction"/>
    <n v="15055"/>
    <s v="Industry Use"/>
    <n v="61786814.976324297"/>
  </r>
  <r>
    <x v="25"/>
    <s v="333 -  Machinery Manufacturing"/>
    <x v="9"/>
    <s v="311 -  Food Manufacturing"/>
    <n v="15055"/>
    <s v="Industry Use"/>
    <n v="56761.081521908003"/>
  </r>
  <r>
    <x v="25"/>
    <s v="333 -  Machinery Manufacturing"/>
    <x v="10"/>
    <s v="312 -  Beverage and Tobacco Product Manufacturing"/>
    <n v="15055"/>
    <s v="Industry Use"/>
    <n v="1991.6935784013399"/>
  </r>
  <r>
    <x v="25"/>
    <s v="333 -  Machinery Manufacturing"/>
    <x v="11"/>
    <s v="313 -  Textile Mills"/>
    <n v="15055"/>
    <s v="Industry Use"/>
    <n v="5684240.2610972403"/>
  </r>
  <r>
    <x v="25"/>
    <s v="333 -  Machinery Manufacturing"/>
    <x v="12"/>
    <s v="314 -  Textile Product Mills"/>
    <n v="15055"/>
    <s v="Industry Use"/>
    <n v="804199.29224056401"/>
  </r>
  <r>
    <x v="25"/>
    <s v="333 -  Machinery Manufacturing"/>
    <x v="13"/>
    <s v="315 -  Apparel Manufacturing"/>
    <n v="15055"/>
    <s v="Industry Use"/>
    <n v="163051.97574150801"/>
  </r>
  <r>
    <x v="25"/>
    <s v="333 -  Machinery Manufacturing"/>
    <x v="14"/>
    <s v="316 -  Leather and Allied Product Manufacturing"/>
    <n v="15055"/>
    <s v="Industry Use"/>
    <n v="26781.923510796401"/>
  </r>
  <r>
    <x v="25"/>
    <s v="333 -  Machinery Manufacturing"/>
    <x v="15"/>
    <s v="321 -  Wood Product Manufacturing"/>
    <n v="15055"/>
    <s v="Industry Use"/>
    <n v="13991254.0152514"/>
  </r>
  <r>
    <x v="25"/>
    <s v="333 -  Machinery Manufacturing"/>
    <x v="16"/>
    <s v="322 -  Paper Manufacturing"/>
    <n v="15055"/>
    <s v="Industry Use"/>
    <n v="66554902.595836401"/>
  </r>
  <r>
    <x v="25"/>
    <s v="333 -  Machinery Manufacturing"/>
    <x v="17"/>
    <s v="323 -  Printing and Related Support Activities"/>
    <n v="15055"/>
    <s v="Industry Use"/>
    <n v="8222366.4348756503"/>
  </r>
  <r>
    <x v="25"/>
    <s v="333 -  Machinery Manufacturing"/>
    <x v="18"/>
    <s v="324 -  Petroleum and Coal Products Manufacturing"/>
    <n v="15055"/>
    <s v="Industry Use"/>
    <n v="73045656.300418496"/>
  </r>
  <r>
    <x v="25"/>
    <s v="333 -  Machinery Manufacturing"/>
    <x v="19"/>
    <s v="325 -  Chemical Manufacturing"/>
    <n v="15055"/>
    <s v="Industry Use"/>
    <n v="50631037.821038298"/>
  </r>
  <r>
    <x v="25"/>
    <s v="333 -  Machinery Manufacturing"/>
    <x v="20"/>
    <s v="326 -  Plastics and Rubber Products Manufacturing"/>
    <n v="15055"/>
    <s v="Industry Use"/>
    <n v="213837984.40521199"/>
  </r>
  <r>
    <x v="25"/>
    <s v="333 -  Machinery Manufacturing"/>
    <x v="21"/>
    <s v="327 -  Nonmetallic Mineral Product Manufacturing"/>
    <n v="15055"/>
    <s v="Industry Use"/>
    <n v="59896558.675697498"/>
  </r>
  <r>
    <x v="25"/>
    <s v="333 -  Machinery Manufacturing"/>
    <x v="22"/>
    <s v="331 -  Primary Metal Manufacturing"/>
    <n v="15055"/>
    <s v="Industry Use"/>
    <n v="508529958.64948702"/>
  </r>
  <r>
    <x v="25"/>
    <s v="333 -  Machinery Manufacturing"/>
    <x v="23"/>
    <s v="332 -  Fabricated Metal Product Manufacturing"/>
    <n v="15055"/>
    <s v="Industry Use"/>
    <n v="905552040.26506102"/>
  </r>
  <r>
    <x v="25"/>
    <s v="333 -  Machinery Manufacturing"/>
    <x v="24"/>
    <s v="333 -  Machinery Manufacturing"/>
    <n v="15055"/>
    <s v="Industry Use"/>
    <n v="240287870.59124801"/>
  </r>
  <r>
    <x v="25"/>
    <s v="333 -  Machinery Manufacturing"/>
    <x v="25"/>
    <s v="334 -  Computer and Electronic Product Manufacturing"/>
    <n v="15055"/>
    <s v="Industry Use"/>
    <n v="216046478.82801101"/>
  </r>
  <r>
    <x v="25"/>
    <s v="333 -  Machinery Manufacturing"/>
    <x v="26"/>
    <s v="335 -  Electrical Equipment, Appliance, and Component Manufacturing"/>
    <n v="15055"/>
    <s v="Industry Use"/>
    <n v="66449715.6624749"/>
  </r>
  <r>
    <x v="25"/>
    <s v="333 -  Machinery Manufacturing"/>
    <x v="27"/>
    <s v="336 -  Transportation Equipment Manufacturing"/>
    <n v="15055"/>
    <s v="Industry Use"/>
    <n v="167320558.35354799"/>
  </r>
  <r>
    <x v="25"/>
    <s v="333 -  Machinery Manufacturing"/>
    <x v="28"/>
    <s v="337 -  Furniture and Related Product Manufacturing"/>
    <n v="15055"/>
    <s v="Industry Use"/>
    <n v="975010.39249322098"/>
  </r>
  <r>
    <x v="25"/>
    <s v="333 -  Machinery Manufacturing"/>
    <x v="29"/>
    <s v="339 -  Miscellaneous Manufacturing"/>
    <n v="15055"/>
    <s v="Industry Use"/>
    <n v="16140700.4717359"/>
  </r>
  <r>
    <x v="25"/>
    <s v="333 -  Machinery Manufacturing"/>
    <x v="30"/>
    <s v="42 -  Wholesale Trade"/>
    <n v="15055"/>
    <s v="Industry Use"/>
    <n v="3208999734.5202198"/>
  </r>
  <r>
    <x v="25"/>
    <s v="333 -  Machinery Manufacturing"/>
    <x v="31"/>
    <s v="441 -  Motor Vehicle and Parts Dealers"/>
    <n v="15055"/>
    <s v="Industry Use"/>
    <n v="78951234.192807302"/>
  </r>
  <r>
    <x v="25"/>
    <s v="333 -  Machinery Manufacturing"/>
    <x v="32"/>
    <s v="449 -  Furniture, Home Furnishings, Electronics, and Appliance Retailers"/>
    <n v="15055"/>
    <s v="Industry Use"/>
    <n v="2806672.8952198001"/>
  </r>
  <r>
    <x v="25"/>
    <s v="333 -  Machinery Manufacturing"/>
    <x v="33"/>
    <s v="444 -  Building Material and Garden Equipment and Supplies Dealers"/>
    <n v="15055"/>
    <s v="Industry Use"/>
    <n v="44373987.347926699"/>
  </r>
  <r>
    <x v="25"/>
    <s v="333 -  Machinery Manufacturing"/>
    <x v="34"/>
    <s v="445 -  Food and Beverage Stores"/>
    <n v="15055"/>
    <s v="Industry Use"/>
    <n v="897418.32078787498"/>
  </r>
  <r>
    <x v="25"/>
    <s v="333 -  Machinery Manufacturing"/>
    <x v="35"/>
    <s v="446 -  Health and Personal Care Stores"/>
    <n v="15055"/>
    <s v="Industry Use"/>
    <n v="175142.215789051"/>
  </r>
  <r>
    <x v="25"/>
    <s v="333 -  Machinery Manufacturing"/>
    <x v="36"/>
    <s v="457 -  Gasoline Stations and Fuel Dealers"/>
    <n v="15055"/>
    <s v="Industry Use"/>
    <n v="623404.89752236195"/>
  </r>
  <r>
    <x v="25"/>
    <s v="333 -  Machinery Manufacturing"/>
    <x v="37"/>
    <s v="458 -  Clothing, Clothing Accessories, Shoe, and Jewelry Retailers"/>
    <n v="15055"/>
    <s v="Industry Use"/>
    <n v="93763.569892920903"/>
  </r>
  <r>
    <x v="25"/>
    <s v="333 -  Machinery Manufacturing"/>
    <x v="38"/>
    <s v="459 -  Sporting Goods, Hobby, Musical Instrument, Book, and Miscellaneous Retailers"/>
    <n v="15055"/>
    <s v="Industry Use"/>
    <n v="3599929.9191700201"/>
  </r>
  <r>
    <x v="25"/>
    <s v="333 -  Machinery Manufacturing"/>
    <x v="39"/>
    <s v="455 -  General Merchandise Retailers"/>
    <n v="15055"/>
    <s v="Industry Use"/>
    <n v="7377915.0700356904"/>
  </r>
  <r>
    <x v="25"/>
    <s v="333 -  Machinery Manufacturing"/>
    <x v="40"/>
    <s v="481 -  Air Transportation"/>
    <n v="15055"/>
    <s v="Industry Use"/>
    <n v="25514752.327828299"/>
  </r>
  <r>
    <x v="25"/>
    <s v="333 -  Machinery Manufacturing"/>
    <x v="41"/>
    <s v="482 -  Rail Transportation"/>
    <n v="15055"/>
    <s v="Industry Use"/>
    <n v="16082300.345019"/>
  </r>
  <r>
    <x v="25"/>
    <s v="333 -  Machinery Manufacturing"/>
    <x v="42"/>
    <s v="483 -  Water Transportation"/>
    <n v="15055"/>
    <s v="Industry Use"/>
    <n v="2119381.5571483499"/>
  </r>
  <r>
    <x v="25"/>
    <s v="333 -  Machinery Manufacturing"/>
    <x v="43"/>
    <s v="484 -  Truck Transportation"/>
    <n v="15055"/>
    <s v="Industry Use"/>
    <n v="339010842.06566501"/>
  </r>
  <r>
    <x v="25"/>
    <s v="333 -  Machinery Manufacturing"/>
    <x v="98"/>
    <s v="485 -  Transit and Ground Passenger Transportation"/>
    <n v="15055"/>
    <s v="Industry Use"/>
    <n v="10619516.857349001"/>
  </r>
  <r>
    <x v="25"/>
    <s v="333 -  Machinery Manufacturing"/>
    <x v="44"/>
    <s v="486 -  Pipeline Transportation"/>
    <n v="15055"/>
    <s v="Industry Use"/>
    <n v="236530.95272320299"/>
  </r>
  <r>
    <x v="25"/>
    <s v="333 -  Machinery Manufacturing"/>
    <x v="45"/>
    <s v="487-488 -  Scenic and Sightseeing Transportation and Support Activities for Transportation"/>
    <n v="15055"/>
    <s v="Industry Use"/>
    <n v="1812418.76845571"/>
  </r>
  <r>
    <x v="25"/>
    <s v="333 -  Machinery Manufacturing"/>
    <x v="46"/>
    <s v="492 -  Couriers and Messengers"/>
    <n v="15055"/>
    <s v="Industry Use"/>
    <n v="18419.0559088351"/>
  </r>
  <r>
    <x v="25"/>
    <s v="333 -  Machinery Manufacturing"/>
    <x v="47"/>
    <s v="493 -  Warehousing and Storage"/>
    <n v="15055"/>
    <s v="Industry Use"/>
    <n v="60737063.807017997"/>
  </r>
  <r>
    <x v="25"/>
    <s v="333 -  Machinery Manufacturing"/>
    <x v="48"/>
    <s v="513 -  Publishing Industries"/>
    <n v="15055"/>
    <s v="Industry Use"/>
    <n v="68434968.9725274"/>
  </r>
  <r>
    <x v="25"/>
    <s v="333 -  Machinery Manufacturing"/>
    <x v="49"/>
    <s v="512 -  Motion Picture and Sound Recording Industries"/>
    <n v="15055"/>
    <s v="Industry Use"/>
    <n v="510982.59440569603"/>
  </r>
  <r>
    <x v="25"/>
    <s v="333 -  Machinery Manufacturing"/>
    <x v="50"/>
    <s v="516 -  Broadcasting and Content Providers"/>
    <n v="15055"/>
    <s v="Industry Use"/>
    <n v="149967271.63897899"/>
  </r>
  <r>
    <x v="25"/>
    <s v="333 -  Machinery Manufacturing"/>
    <x v="51"/>
    <s v="517 -  Telecommunications"/>
    <n v="15055"/>
    <s v="Industry Use"/>
    <n v="61387923.448067203"/>
  </r>
  <r>
    <x v="25"/>
    <s v="333 -  Machinery Manufacturing"/>
    <x v="52"/>
    <s v="518 -  Computing Infrastructure Providers, Data Processing, Web Hosting, and Related Services"/>
    <n v="15055"/>
    <s v="Industry Use"/>
    <n v="271510043.58506101"/>
  </r>
  <r>
    <x v="25"/>
    <s v="333 -  Machinery Manufacturing"/>
    <x v="53"/>
    <s v="519 -  Web Search Portals, Libraries, Archives, and Other Information Services"/>
    <n v="15055"/>
    <s v="Industry Use"/>
    <n v="487992255.41440803"/>
  </r>
  <r>
    <x v="25"/>
    <s v="333 -  Machinery Manufacturing"/>
    <x v="54"/>
    <s v="522 -  Credit Intermediation and Related Activities"/>
    <n v="15055"/>
    <s v="Industry Use"/>
    <n v="23510728.904509299"/>
  </r>
  <r>
    <x v="25"/>
    <s v="333 -  Machinery Manufacturing"/>
    <x v="55"/>
    <s v="523 -  Securities, Commodity Contracts, and Other Financial Investments and Related Activities"/>
    <n v="15055"/>
    <s v="Industry Use"/>
    <n v="176880964.399813"/>
  </r>
  <r>
    <x v="25"/>
    <s v="333 -  Machinery Manufacturing"/>
    <x v="56"/>
    <s v="521 -  Monetary Authorities-Central Bank"/>
    <n v="15055"/>
    <s v="Industry Use"/>
    <n v="87691294.495370299"/>
  </r>
  <r>
    <x v="25"/>
    <s v="333 -  Machinery Manufacturing"/>
    <x v="57"/>
    <s v="524 -  Insurance Carriers and Related Activities"/>
    <n v="15055"/>
    <s v="Industry Use"/>
    <n v="125622343.907061"/>
  </r>
  <r>
    <x v="25"/>
    <s v="333 -  Machinery Manufacturing"/>
    <x v="58"/>
    <s v="531 -  Real Estate"/>
    <n v="15055"/>
    <s v="Industry Use"/>
    <n v="111786985.877554"/>
  </r>
  <r>
    <x v="25"/>
    <s v="333 -  Machinery Manufacturing"/>
    <x v="59"/>
    <s v="532 -  Rental and Leasing Services"/>
    <n v="15055"/>
    <s v="Industry Use"/>
    <n v="23195500.031420499"/>
  </r>
  <r>
    <x v="25"/>
    <s v="333 -  Machinery Manufacturing"/>
    <x v="60"/>
    <s v="533 -  Lessors of Nonfinancial Intangible Assets (except Copyrighted Works)"/>
    <n v="15055"/>
    <s v="Industry Use"/>
    <n v="158069747.94245899"/>
  </r>
  <r>
    <x v="25"/>
    <s v="333 -  Machinery Manufacturing"/>
    <x v="61"/>
    <s v="541 -  Professional, Scientific, and Technical Services"/>
    <n v="15055"/>
    <s v="Industry Use"/>
    <n v="3061457361.3664799"/>
  </r>
  <r>
    <x v="25"/>
    <s v="333 -  Machinery Manufacturing"/>
    <x v="99"/>
    <s v="551 -  Management of Companies and Enterprises"/>
    <n v="15055"/>
    <s v="Industry Use"/>
    <n v="1495741831.55461"/>
  </r>
  <r>
    <x v="25"/>
    <s v="333 -  Machinery Manufacturing"/>
    <x v="62"/>
    <s v="561 -  Administrative and Support Services"/>
    <n v="15055"/>
    <s v="Industry Use"/>
    <n v="259435584.394301"/>
  </r>
  <r>
    <x v="25"/>
    <s v="333 -  Machinery Manufacturing"/>
    <x v="63"/>
    <s v="562 -  Waste Management and Remediation Services"/>
    <n v="15055"/>
    <s v="Industry Use"/>
    <n v="16892473.826159701"/>
  </r>
  <r>
    <x v="25"/>
    <s v="333 -  Machinery Manufacturing"/>
    <x v="65"/>
    <s v="711 -  Performing Arts, Spectator Sports, and Related Industries"/>
    <n v="15055"/>
    <s v="Industry Use"/>
    <n v="5889696.6637839302"/>
  </r>
  <r>
    <x v="25"/>
    <s v="333 -  Machinery Manufacturing"/>
    <x v="66"/>
    <s v="712 -  Museums, Historical Sites, and Similar Institutions"/>
    <n v="15055"/>
    <s v="Industry Use"/>
    <n v="182.46961369752"/>
  </r>
  <r>
    <x v="25"/>
    <s v="333 -  Machinery Manufacturing"/>
    <x v="67"/>
    <s v="713 -  Amusement, Gambling, and Recreation Industries"/>
    <n v="15055"/>
    <s v="Industry Use"/>
    <n v="303594.368617845"/>
  </r>
  <r>
    <x v="25"/>
    <s v="333 -  Machinery Manufacturing"/>
    <x v="68"/>
    <s v="721 -  Accommodation"/>
    <n v="15055"/>
    <s v="Industry Use"/>
    <n v="4363976.2008443903"/>
  </r>
  <r>
    <x v="25"/>
    <s v="333 -  Machinery Manufacturing"/>
    <x v="69"/>
    <s v="722 -  Food Services and Drinking Places"/>
    <n v="15055"/>
    <s v="Industry Use"/>
    <n v="28169776.586039901"/>
  </r>
  <r>
    <x v="25"/>
    <s v="333 -  Machinery Manufacturing"/>
    <x v="70"/>
    <s v="811 -  Repair and Maintenance"/>
    <n v="15055"/>
    <s v="Industry Use"/>
    <n v="78753922.640581802"/>
  </r>
  <r>
    <x v="25"/>
    <s v="333 -  Machinery Manufacturing"/>
    <x v="71"/>
    <s v="812 -  Personal and Laundry Services"/>
    <n v="15055"/>
    <s v="Industry Use"/>
    <n v="4487647.6779896598"/>
  </r>
  <r>
    <x v="25"/>
    <s v="333 -  Machinery Manufacturing"/>
    <x v="72"/>
    <s v="813 -  Religious, Grantmaking, Civic, Professional, and Similar Organizations"/>
    <n v="15055"/>
    <s v="Industry Use"/>
    <n v="2322823.9886244698"/>
  </r>
  <r>
    <x v="25"/>
    <s v="333 -  Machinery Manufacturing"/>
    <x v="73"/>
    <s v="9A -  Government Enterprises"/>
    <n v="15055"/>
    <s v="Industry Use"/>
    <n v="70904139.493369401"/>
  </r>
  <r>
    <x v="25"/>
    <s v="333 -  Machinery Manufacturing"/>
    <x v="74"/>
    <s v="Vegetable and melon farming"/>
    <n v="15055"/>
    <s v="Industry Use"/>
    <n v="671.58663059567004"/>
  </r>
  <r>
    <x v="25"/>
    <s v="333 -  Machinery Manufacturing"/>
    <x v="75"/>
    <s v="Fruit farming"/>
    <n v="15055"/>
    <s v="Industry Use"/>
    <n v="515.30106023953294"/>
  </r>
  <r>
    <x v="25"/>
    <s v="333 -  Machinery Manufacturing"/>
    <x v="76"/>
    <s v="Employee Compensation"/>
    <n v="15053"/>
    <s v="Factor Receipts"/>
    <n v="10447118566.2059"/>
  </r>
  <r>
    <x v="25"/>
    <s v="333 -  Machinery Manufacturing"/>
    <x v="77"/>
    <s v="Proprietor Income"/>
    <n v="15053"/>
    <s v="Factor Receipts"/>
    <n v="165095376.934095"/>
  </r>
  <r>
    <x v="25"/>
    <s v="333 -  Machinery Manufacturing"/>
    <x v="78"/>
    <s v="Other Property Type Income"/>
    <n v="15053"/>
    <s v="Factor Receipts"/>
    <n v="5028189019.5977898"/>
  </r>
  <r>
    <x v="25"/>
    <s v="333 -  Machinery Manufacturing"/>
    <x v="79"/>
    <s v="Tax on Production and Imports"/>
    <n v="15053"/>
    <s v="Factor Receipts"/>
    <n v="410068942.476161"/>
  </r>
  <r>
    <x v="25"/>
    <s v="333 -  Machinery Manufacturing"/>
    <x v="80"/>
    <s v="Households LT15k"/>
    <n v="15055"/>
    <s v="Industry Use"/>
    <n v="220495.39339371101"/>
  </r>
  <r>
    <x v="25"/>
    <s v="333 -  Machinery Manufacturing"/>
    <x v="81"/>
    <s v="Households 15-30k"/>
    <n v="15055"/>
    <s v="Industry Use"/>
    <n v="290367.501783741"/>
  </r>
  <r>
    <x v="25"/>
    <s v="333 -  Machinery Manufacturing"/>
    <x v="82"/>
    <s v="Households 30-40k"/>
    <n v="15055"/>
    <s v="Industry Use"/>
    <n v="258525.23724687801"/>
  </r>
  <r>
    <x v="25"/>
    <s v="333 -  Machinery Manufacturing"/>
    <x v="83"/>
    <s v="Households 40-50k"/>
    <n v="15055"/>
    <s v="Industry Use"/>
    <n v="199612.56919193501"/>
  </r>
  <r>
    <x v="25"/>
    <s v="333 -  Machinery Manufacturing"/>
    <x v="84"/>
    <s v="Households 50-70k"/>
    <n v="15055"/>
    <s v="Industry Use"/>
    <n v="445489.55753003201"/>
  </r>
  <r>
    <x v="25"/>
    <s v="333 -  Machinery Manufacturing"/>
    <x v="85"/>
    <s v="Households 70-100k"/>
    <n v="15055"/>
    <s v="Industry Use"/>
    <n v="1521537.0419143101"/>
  </r>
  <r>
    <x v="25"/>
    <s v="333 -  Machinery Manufacturing"/>
    <x v="86"/>
    <s v="Households 100-150k"/>
    <n v="15055"/>
    <s v="Industry Use"/>
    <n v="2690741.3402873301"/>
  </r>
  <r>
    <x v="25"/>
    <s v="333 -  Machinery Manufacturing"/>
    <x v="87"/>
    <s v="Households 150-200k"/>
    <n v="15055"/>
    <s v="Industry Use"/>
    <n v="3077986.2520170901"/>
  </r>
  <r>
    <x v="25"/>
    <s v="333 -  Machinery Manufacturing"/>
    <x v="88"/>
    <s v="Households GT200k"/>
    <n v="15055"/>
    <s v="Industry Use"/>
    <n v="7788118.3277305802"/>
  </r>
  <r>
    <x v="25"/>
    <s v="333 -  Machinery Manufacturing"/>
    <x v="89"/>
    <s v="Federal Government NonDefense"/>
    <n v="15055"/>
    <s v="Industry Use"/>
    <n v="503542.551510702"/>
  </r>
  <r>
    <x v="25"/>
    <s v="333 -  Machinery Manufacturing"/>
    <x v="90"/>
    <s v="Federal Government Investment"/>
    <n v="15055"/>
    <s v="Industry Use"/>
    <n v="606931.997079566"/>
  </r>
  <r>
    <x v="25"/>
    <s v="333 -  Machinery Manufacturing"/>
    <x v="91"/>
    <s v="State/Local Govt Other"/>
    <n v="15055"/>
    <s v="Industry Use"/>
    <n v="30273094.5979927"/>
  </r>
  <r>
    <x v="25"/>
    <s v="333 -  Machinery Manufacturing"/>
    <x v="93"/>
    <s v="State/Local Govt Investment"/>
    <n v="15055"/>
    <s v="Industry Use"/>
    <n v="3070062.1843396099"/>
  </r>
  <r>
    <x v="25"/>
    <s v="333 -  Machinery Manufacturing"/>
    <x v="94"/>
    <s v="Capital"/>
    <n v="15055"/>
    <s v="Industry Use"/>
    <n v="4059165.85497237"/>
  </r>
  <r>
    <x v="25"/>
    <s v="333 -  Machinery Manufacturing"/>
    <x v="95"/>
    <s v="Inventory Additions/Deletions"/>
    <n v="15055"/>
    <s v="Industry Use"/>
    <n v="4527423.7458398398"/>
  </r>
  <r>
    <x v="25"/>
    <s v="333 -  Machinery Manufacturing"/>
    <x v="96"/>
    <s v="Foreign Trade"/>
    <n v="15051"/>
    <s v="Commodity Trade"/>
    <n v="2923927604.6395001"/>
  </r>
  <r>
    <x v="25"/>
    <s v="333 -  Machinery Manufacturing"/>
    <x v="97"/>
    <s v="Domestic Trade"/>
    <n v="15051"/>
    <s v="Commodity Trade"/>
    <n v="5056380130.93783"/>
  </r>
  <r>
    <x v="26"/>
    <s v="334 -  Computer and Electronic Product Manufacturing"/>
    <x v="0"/>
    <s v="111 -  Crop Production"/>
    <n v="15055"/>
    <s v="Industry Use"/>
    <n v="41106.794999054298"/>
  </r>
  <r>
    <x v="26"/>
    <s v="334 -  Computer and Electronic Product Manufacturing"/>
    <x v="1"/>
    <s v="112 -  Animal Production and Aquaculture"/>
    <n v="15055"/>
    <s v="Industry Use"/>
    <n v="655.11861192092294"/>
  </r>
  <r>
    <x v="26"/>
    <s v="334 -  Computer and Electronic Product Manufacturing"/>
    <x v="4"/>
    <s v="211 -  Oil and Gas Extraction"/>
    <n v="15055"/>
    <s v="Industry Use"/>
    <n v="2320499.1589008998"/>
  </r>
  <r>
    <x v="26"/>
    <s v="334 -  Computer and Electronic Product Manufacturing"/>
    <x v="5"/>
    <s v="212 -  Mining (except Oil and Gas)"/>
    <n v="15055"/>
    <s v="Industry Use"/>
    <n v="3881332.4211776899"/>
  </r>
  <r>
    <x v="26"/>
    <s v="334 -  Computer and Electronic Product Manufacturing"/>
    <x v="6"/>
    <s v="213 -  Support Activities for Mining"/>
    <n v="15055"/>
    <s v="Industry Use"/>
    <n v="475936.74128437898"/>
  </r>
  <r>
    <x v="26"/>
    <s v="334 -  Computer and Electronic Product Manufacturing"/>
    <x v="7"/>
    <s v="221 -  Utilities"/>
    <n v="15055"/>
    <s v="Industry Use"/>
    <n v="928712699.43689096"/>
  </r>
  <r>
    <x v="26"/>
    <s v="334 -  Computer and Electronic Product Manufacturing"/>
    <x v="8"/>
    <s v="23 -  Construction"/>
    <n v="15055"/>
    <s v="Industry Use"/>
    <n v="472323633.96207601"/>
  </r>
  <r>
    <x v="26"/>
    <s v="334 -  Computer and Electronic Product Manufacturing"/>
    <x v="9"/>
    <s v="311 -  Food Manufacturing"/>
    <n v="15055"/>
    <s v="Industry Use"/>
    <n v="571922.95354298397"/>
  </r>
  <r>
    <x v="26"/>
    <s v="334 -  Computer and Electronic Product Manufacturing"/>
    <x v="10"/>
    <s v="312 -  Beverage and Tobacco Product Manufacturing"/>
    <n v="15055"/>
    <s v="Industry Use"/>
    <n v="5318.2369196822001"/>
  </r>
  <r>
    <x v="26"/>
    <s v="334 -  Computer and Electronic Product Manufacturing"/>
    <x v="11"/>
    <s v="313 -  Textile Mills"/>
    <n v="15055"/>
    <s v="Industry Use"/>
    <n v="303752.51788014697"/>
  </r>
  <r>
    <x v="26"/>
    <s v="334 -  Computer and Electronic Product Manufacturing"/>
    <x v="12"/>
    <s v="314 -  Textile Product Mills"/>
    <n v="15055"/>
    <s v="Industry Use"/>
    <n v="2777360.1121918098"/>
  </r>
  <r>
    <x v="26"/>
    <s v="334 -  Computer and Electronic Product Manufacturing"/>
    <x v="13"/>
    <s v="315 -  Apparel Manufacturing"/>
    <n v="15055"/>
    <s v="Industry Use"/>
    <n v="73902.5044545493"/>
  </r>
  <r>
    <x v="26"/>
    <s v="334 -  Computer and Electronic Product Manufacturing"/>
    <x v="14"/>
    <s v="316 -  Leather and Allied Product Manufacturing"/>
    <n v="15055"/>
    <s v="Industry Use"/>
    <n v="115280.67407642701"/>
  </r>
  <r>
    <x v="26"/>
    <s v="334 -  Computer and Electronic Product Manufacturing"/>
    <x v="15"/>
    <s v="321 -  Wood Product Manufacturing"/>
    <n v="15055"/>
    <s v="Industry Use"/>
    <n v="165666477.68992999"/>
  </r>
  <r>
    <x v="26"/>
    <s v="334 -  Computer and Electronic Product Manufacturing"/>
    <x v="16"/>
    <s v="322 -  Paper Manufacturing"/>
    <n v="15055"/>
    <s v="Industry Use"/>
    <n v="157958833.52501199"/>
  </r>
  <r>
    <x v="26"/>
    <s v="334 -  Computer and Electronic Product Manufacturing"/>
    <x v="17"/>
    <s v="323 -  Printing and Related Support Activities"/>
    <n v="15055"/>
    <s v="Industry Use"/>
    <n v="10660929.6184147"/>
  </r>
  <r>
    <x v="26"/>
    <s v="334 -  Computer and Electronic Product Manufacturing"/>
    <x v="18"/>
    <s v="324 -  Petroleum and Coal Products Manufacturing"/>
    <n v="15055"/>
    <s v="Industry Use"/>
    <n v="193328272.19062299"/>
  </r>
  <r>
    <x v="26"/>
    <s v="334 -  Computer and Electronic Product Manufacturing"/>
    <x v="19"/>
    <s v="325 -  Chemical Manufacturing"/>
    <n v="15055"/>
    <s v="Industry Use"/>
    <n v="532929782.74904299"/>
  </r>
  <r>
    <x v="26"/>
    <s v="334 -  Computer and Electronic Product Manufacturing"/>
    <x v="20"/>
    <s v="326 -  Plastics and Rubber Products Manufacturing"/>
    <n v="15055"/>
    <s v="Industry Use"/>
    <n v="815262482.61386001"/>
  </r>
  <r>
    <x v="26"/>
    <s v="334 -  Computer and Electronic Product Manufacturing"/>
    <x v="21"/>
    <s v="327 -  Nonmetallic Mineral Product Manufacturing"/>
    <n v="15055"/>
    <s v="Industry Use"/>
    <n v="177042194.25561899"/>
  </r>
  <r>
    <x v="26"/>
    <s v="334 -  Computer and Electronic Product Manufacturing"/>
    <x v="22"/>
    <s v="331 -  Primary Metal Manufacturing"/>
    <n v="15055"/>
    <s v="Industry Use"/>
    <n v="654444364.60361302"/>
  </r>
  <r>
    <x v="26"/>
    <s v="334 -  Computer and Electronic Product Manufacturing"/>
    <x v="23"/>
    <s v="332 -  Fabricated Metal Product Manufacturing"/>
    <n v="15055"/>
    <s v="Industry Use"/>
    <n v="2397976588.74189"/>
  </r>
  <r>
    <x v="26"/>
    <s v="334 -  Computer and Electronic Product Manufacturing"/>
    <x v="24"/>
    <s v="333 -  Machinery Manufacturing"/>
    <n v="15055"/>
    <s v="Industry Use"/>
    <n v="33257131.431131199"/>
  </r>
  <r>
    <x v="26"/>
    <s v="334 -  Computer and Electronic Product Manufacturing"/>
    <x v="25"/>
    <s v="334 -  Computer and Electronic Product Manufacturing"/>
    <n v="15055"/>
    <s v="Industry Use"/>
    <n v="7775069617.3434095"/>
  </r>
  <r>
    <x v="26"/>
    <s v="334 -  Computer and Electronic Product Manufacturing"/>
    <x v="26"/>
    <s v="335 -  Electrical Equipment, Appliance, and Component Manufacturing"/>
    <n v="15055"/>
    <s v="Industry Use"/>
    <n v="263336980.30625701"/>
  </r>
  <r>
    <x v="26"/>
    <s v="334 -  Computer and Electronic Product Manufacturing"/>
    <x v="27"/>
    <s v="336 -  Transportation Equipment Manufacturing"/>
    <n v="15055"/>
    <s v="Industry Use"/>
    <n v="195939459.18763399"/>
  </r>
  <r>
    <x v="26"/>
    <s v="334 -  Computer and Electronic Product Manufacturing"/>
    <x v="28"/>
    <s v="337 -  Furniture and Related Product Manufacturing"/>
    <n v="15055"/>
    <s v="Industry Use"/>
    <n v="17730626.7149822"/>
  </r>
  <r>
    <x v="26"/>
    <s v="334 -  Computer and Electronic Product Manufacturing"/>
    <x v="29"/>
    <s v="339 -  Miscellaneous Manufacturing"/>
    <n v="15055"/>
    <s v="Industry Use"/>
    <n v="9357963.0188226402"/>
  </r>
  <r>
    <x v="26"/>
    <s v="334 -  Computer and Electronic Product Manufacturing"/>
    <x v="30"/>
    <s v="42 -  Wholesale Trade"/>
    <n v="15055"/>
    <s v="Industry Use"/>
    <n v="16747353614.8543"/>
  </r>
  <r>
    <x v="26"/>
    <s v="334 -  Computer and Electronic Product Manufacturing"/>
    <x v="31"/>
    <s v="441 -  Motor Vehicle and Parts Dealers"/>
    <n v="15055"/>
    <s v="Industry Use"/>
    <n v="69693164.296480194"/>
  </r>
  <r>
    <x v="26"/>
    <s v="334 -  Computer and Electronic Product Manufacturing"/>
    <x v="32"/>
    <s v="449 -  Furniture, Home Furnishings, Electronics, and Appliance Retailers"/>
    <n v="15055"/>
    <s v="Industry Use"/>
    <n v="4461580.6240699096"/>
  </r>
  <r>
    <x v="26"/>
    <s v="334 -  Computer and Electronic Product Manufacturing"/>
    <x v="33"/>
    <s v="444 -  Building Material and Garden Equipment and Supplies Dealers"/>
    <n v="15055"/>
    <s v="Industry Use"/>
    <n v="99582877.573843896"/>
  </r>
  <r>
    <x v="26"/>
    <s v="334 -  Computer and Electronic Product Manufacturing"/>
    <x v="34"/>
    <s v="445 -  Food and Beverage Stores"/>
    <n v="15055"/>
    <s v="Industry Use"/>
    <n v="4456841.8331241598"/>
  </r>
  <r>
    <x v="26"/>
    <s v="334 -  Computer and Electronic Product Manufacturing"/>
    <x v="35"/>
    <s v="446 -  Health and Personal Care Stores"/>
    <n v="15055"/>
    <s v="Industry Use"/>
    <n v="1425670.5223846601"/>
  </r>
  <r>
    <x v="26"/>
    <s v="334 -  Computer and Electronic Product Manufacturing"/>
    <x v="36"/>
    <s v="457 -  Gasoline Stations and Fuel Dealers"/>
    <n v="15055"/>
    <s v="Industry Use"/>
    <n v="1270767.8446826001"/>
  </r>
  <r>
    <x v="26"/>
    <s v="334 -  Computer and Electronic Product Manufacturing"/>
    <x v="37"/>
    <s v="458 -  Clothing, Clothing Accessories, Shoe, and Jewelry Retailers"/>
    <n v="15055"/>
    <s v="Industry Use"/>
    <n v="1191872.72540808"/>
  </r>
  <r>
    <x v="26"/>
    <s v="334 -  Computer and Electronic Product Manufacturing"/>
    <x v="38"/>
    <s v="459 -  Sporting Goods, Hobby, Musical Instrument, Book, and Miscellaneous Retailers"/>
    <n v="15055"/>
    <s v="Industry Use"/>
    <n v="11881983.636110701"/>
  </r>
  <r>
    <x v="26"/>
    <s v="334 -  Computer and Electronic Product Manufacturing"/>
    <x v="39"/>
    <s v="455 -  General Merchandise Retailers"/>
    <n v="15055"/>
    <s v="Industry Use"/>
    <n v="14614503.1364832"/>
  </r>
  <r>
    <x v="26"/>
    <s v="334 -  Computer and Electronic Product Manufacturing"/>
    <x v="40"/>
    <s v="481 -  Air Transportation"/>
    <n v="15055"/>
    <s v="Industry Use"/>
    <n v="55441853.890789203"/>
  </r>
  <r>
    <x v="26"/>
    <s v="334 -  Computer and Electronic Product Manufacturing"/>
    <x v="41"/>
    <s v="482 -  Rail Transportation"/>
    <n v="15055"/>
    <s v="Industry Use"/>
    <n v="33426050.689644001"/>
  </r>
  <r>
    <x v="26"/>
    <s v="334 -  Computer and Electronic Product Manufacturing"/>
    <x v="42"/>
    <s v="483 -  Water Transportation"/>
    <n v="15055"/>
    <s v="Industry Use"/>
    <n v="8449255.4399080891"/>
  </r>
  <r>
    <x v="26"/>
    <s v="334 -  Computer and Electronic Product Manufacturing"/>
    <x v="43"/>
    <s v="484 -  Truck Transportation"/>
    <n v="15055"/>
    <s v="Industry Use"/>
    <n v="1328526950.9185901"/>
  </r>
  <r>
    <x v="26"/>
    <s v="334 -  Computer and Electronic Product Manufacturing"/>
    <x v="98"/>
    <s v="485 -  Transit and Ground Passenger Transportation"/>
    <n v="15055"/>
    <s v="Industry Use"/>
    <n v="13695051.482452899"/>
  </r>
  <r>
    <x v="26"/>
    <s v="334 -  Computer and Electronic Product Manufacturing"/>
    <x v="44"/>
    <s v="486 -  Pipeline Transportation"/>
    <n v="15055"/>
    <s v="Industry Use"/>
    <n v="787279.20906784397"/>
  </r>
  <r>
    <x v="26"/>
    <s v="334 -  Computer and Electronic Product Manufacturing"/>
    <x v="45"/>
    <s v="487-488 -  Scenic and Sightseeing Transportation and Support Activities for Transportation"/>
    <n v="15055"/>
    <s v="Industry Use"/>
    <n v="1222957.3542037001"/>
  </r>
  <r>
    <x v="26"/>
    <s v="334 -  Computer and Electronic Product Manufacturing"/>
    <x v="46"/>
    <s v="492 -  Couriers and Messengers"/>
    <n v="15055"/>
    <s v="Industry Use"/>
    <n v="72113.507944863304"/>
  </r>
  <r>
    <x v="26"/>
    <s v="334 -  Computer and Electronic Product Manufacturing"/>
    <x v="47"/>
    <s v="493 -  Warehousing and Storage"/>
    <n v="15055"/>
    <s v="Industry Use"/>
    <n v="545850706.90895104"/>
  </r>
  <r>
    <x v="26"/>
    <s v="334 -  Computer and Electronic Product Manufacturing"/>
    <x v="48"/>
    <s v="513 -  Publishing Industries"/>
    <n v="15055"/>
    <s v="Industry Use"/>
    <n v="364624663.86048001"/>
  </r>
  <r>
    <x v="26"/>
    <s v="334 -  Computer and Electronic Product Manufacturing"/>
    <x v="49"/>
    <s v="512 -  Motion Picture and Sound Recording Industries"/>
    <n v="15055"/>
    <s v="Industry Use"/>
    <n v="584859.08608882001"/>
  </r>
  <r>
    <x v="26"/>
    <s v="334 -  Computer and Electronic Product Manufacturing"/>
    <x v="50"/>
    <s v="516 -  Broadcasting and Content Providers"/>
    <n v="15055"/>
    <s v="Industry Use"/>
    <n v="171670983.33133799"/>
  </r>
  <r>
    <x v="26"/>
    <s v="334 -  Computer and Electronic Product Manufacturing"/>
    <x v="51"/>
    <s v="517 -  Telecommunications"/>
    <n v="15055"/>
    <s v="Industry Use"/>
    <n v="145245053.72689801"/>
  </r>
  <r>
    <x v="26"/>
    <s v="334 -  Computer and Electronic Product Manufacturing"/>
    <x v="52"/>
    <s v="518 -  Computing Infrastructure Providers, Data Processing, Web Hosting, and Related Services"/>
    <n v="15055"/>
    <s v="Industry Use"/>
    <n v="244863148.35430199"/>
  </r>
  <r>
    <x v="26"/>
    <s v="334 -  Computer and Electronic Product Manufacturing"/>
    <x v="53"/>
    <s v="519 -  Web Search Portals, Libraries, Archives, and Other Information Services"/>
    <n v="15055"/>
    <s v="Industry Use"/>
    <n v="569961296.02795303"/>
  </r>
  <r>
    <x v="26"/>
    <s v="334 -  Computer and Electronic Product Manufacturing"/>
    <x v="54"/>
    <s v="522 -  Credit Intermediation and Related Activities"/>
    <n v="15055"/>
    <s v="Industry Use"/>
    <n v="70474483.388638407"/>
  </r>
  <r>
    <x v="26"/>
    <s v="334 -  Computer and Electronic Product Manufacturing"/>
    <x v="55"/>
    <s v="523 -  Securities, Commodity Contracts, and Other Financial Investments and Related Activities"/>
    <n v="15055"/>
    <s v="Industry Use"/>
    <n v="107967548.380541"/>
  </r>
  <r>
    <x v="26"/>
    <s v="334 -  Computer and Electronic Product Manufacturing"/>
    <x v="56"/>
    <s v="521 -  Monetary Authorities-Central Bank"/>
    <n v="15055"/>
    <s v="Industry Use"/>
    <n v="503398430.05986202"/>
  </r>
  <r>
    <x v="26"/>
    <s v="334 -  Computer and Electronic Product Manufacturing"/>
    <x v="57"/>
    <s v="524 -  Insurance Carriers and Related Activities"/>
    <n v="15055"/>
    <s v="Industry Use"/>
    <n v="391053713.23358202"/>
  </r>
  <r>
    <x v="26"/>
    <s v="334 -  Computer and Electronic Product Manufacturing"/>
    <x v="58"/>
    <s v="531 -  Real Estate"/>
    <n v="15055"/>
    <s v="Industry Use"/>
    <n v="29162068.533489101"/>
  </r>
  <r>
    <x v="26"/>
    <s v="334 -  Computer and Electronic Product Manufacturing"/>
    <x v="59"/>
    <s v="532 -  Rental and Leasing Services"/>
    <n v="15055"/>
    <s v="Industry Use"/>
    <n v="45048452.182065398"/>
  </r>
  <r>
    <x v="26"/>
    <s v="334 -  Computer and Electronic Product Manufacturing"/>
    <x v="60"/>
    <s v="533 -  Lessors of Nonfinancial Intangible Assets (except Copyrighted Works)"/>
    <n v="15055"/>
    <s v="Industry Use"/>
    <n v="569206479.87926197"/>
  </r>
  <r>
    <x v="26"/>
    <s v="334 -  Computer and Electronic Product Manufacturing"/>
    <x v="61"/>
    <s v="541 -  Professional, Scientific, and Technical Services"/>
    <n v="15055"/>
    <s v="Industry Use"/>
    <n v="3511494718.9785099"/>
  </r>
  <r>
    <x v="26"/>
    <s v="334 -  Computer and Electronic Product Manufacturing"/>
    <x v="99"/>
    <s v="551 -  Management of Companies and Enterprises"/>
    <n v="15055"/>
    <s v="Industry Use"/>
    <n v="4727447305.8334999"/>
  </r>
  <r>
    <x v="26"/>
    <s v="334 -  Computer and Electronic Product Manufacturing"/>
    <x v="62"/>
    <s v="561 -  Administrative and Support Services"/>
    <n v="15055"/>
    <s v="Industry Use"/>
    <n v="1326876854.1551001"/>
  </r>
  <r>
    <x v="26"/>
    <s v="334 -  Computer and Electronic Product Manufacturing"/>
    <x v="63"/>
    <s v="562 -  Waste Management and Remediation Services"/>
    <n v="15055"/>
    <s v="Industry Use"/>
    <n v="101621496.933091"/>
  </r>
  <r>
    <x v="26"/>
    <s v="334 -  Computer and Electronic Product Manufacturing"/>
    <x v="65"/>
    <s v="711 -  Performing Arts, Spectator Sports, and Related Industries"/>
    <n v="15055"/>
    <s v="Industry Use"/>
    <n v="3788448.5032973299"/>
  </r>
  <r>
    <x v="26"/>
    <s v="334 -  Computer and Electronic Product Manufacturing"/>
    <x v="66"/>
    <s v="712 -  Museums, Historical Sites, and Similar Institutions"/>
    <n v="15055"/>
    <s v="Industry Use"/>
    <n v="117.370515727968"/>
  </r>
  <r>
    <x v="26"/>
    <s v="334 -  Computer and Electronic Product Manufacturing"/>
    <x v="67"/>
    <s v="713 -  Amusement, Gambling, and Recreation Industries"/>
    <n v="15055"/>
    <s v="Industry Use"/>
    <n v="292491.095783678"/>
  </r>
  <r>
    <x v="26"/>
    <s v="334 -  Computer and Electronic Product Manufacturing"/>
    <x v="68"/>
    <s v="721 -  Accommodation"/>
    <n v="15055"/>
    <s v="Industry Use"/>
    <n v="4985762.3470059801"/>
  </r>
  <r>
    <x v="26"/>
    <s v="334 -  Computer and Electronic Product Manufacturing"/>
    <x v="69"/>
    <s v="722 -  Food Services and Drinking Places"/>
    <n v="15055"/>
    <s v="Industry Use"/>
    <n v="38790399.926326498"/>
  </r>
  <r>
    <x v="26"/>
    <s v="334 -  Computer and Electronic Product Manufacturing"/>
    <x v="70"/>
    <s v="811 -  Repair and Maintenance"/>
    <n v="15055"/>
    <s v="Industry Use"/>
    <n v="565134728.92945898"/>
  </r>
  <r>
    <x v="26"/>
    <s v="334 -  Computer and Electronic Product Manufacturing"/>
    <x v="71"/>
    <s v="812 -  Personal and Laundry Services"/>
    <n v="15055"/>
    <s v="Industry Use"/>
    <n v="112.029163653496"/>
  </r>
  <r>
    <x v="26"/>
    <s v="334 -  Computer and Electronic Product Manufacturing"/>
    <x v="72"/>
    <s v="813 -  Religious, Grantmaking, Civic, Professional, and Similar Organizations"/>
    <n v="15055"/>
    <s v="Industry Use"/>
    <n v="390755.77770631801"/>
  </r>
  <r>
    <x v="26"/>
    <s v="334 -  Computer and Electronic Product Manufacturing"/>
    <x v="73"/>
    <s v="9A -  Government Enterprises"/>
    <n v="15055"/>
    <s v="Industry Use"/>
    <n v="510333460.289065"/>
  </r>
  <r>
    <x v="26"/>
    <s v="334 -  Computer and Electronic Product Manufacturing"/>
    <x v="74"/>
    <s v="Vegetable and melon farming"/>
    <n v="15055"/>
    <s v="Industry Use"/>
    <n v="647.02487859338203"/>
  </r>
  <r>
    <x v="26"/>
    <s v="334 -  Computer and Electronic Product Manufacturing"/>
    <x v="75"/>
    <s v="Fruit farming"/>
    <n v="15055"/>
    <s v="Industry Use"/>
    <n v="496.45509715522599"/>
  </r>
  <r>
    <x v="26"/>
    <s v="334 -  Computer and Electronic Product Manufacturing"/>
    <x v="76"/>
    <s v="Employee Compensation"/>
    <n v="15053"/>
    <s v="Factor Receipts"/>
    <n v="54466841500.274803"/>
  </r>
  <r>
    <x v="26"/>
    <s v="334 -  Computer and Electronic Product Manufacturing"/>
    <x v="77"/>
    <s v="Proprietor Income"/>
    <n v="15053"/>
    <s v="Factor Receipts"/>
    <n v="-1728131.84689745"/>
  </r>
  <r>
    <x v="26"/>
    <s v="334 -  Computer and Electronic Product Manufacturing"/>
    <x v="78"/>
    <s v="Other Property Type Income"/>
    <n v="15053"/>
    <s v="Factor Receipts"/>
    <n v="40907577166.647697"/>
  </r>
  <r>
    <x v="26"/>
    <s v="334 -  Computer and Electronic Product Manufacturing"/>
    <x v="79"/>
    <s v="Tax on Production and Imports"/>
    <n v="15053"/>
    <s v="Factor Receipts"/>
    <n v="2963662695.0087099"/>
  </r>
  <r>
    <x v="26"/>
    <s v="334 -  Computer and Electronic Product Manufacturing"/>
    <x v="80"/>
    <s v="Households LT15k"/>
    <n v="15055"/>
    <s v="Industry Use"/>
    <n v="1686360.34935036"/>
  </r>
  <r>
    <x v="26"/>
    <s v="334 -  Computer and Electronic Product Manufacturing"/>
    <x v="81"/>
    <s v="Households 15-30k"/>
    <n v="15055"/>
    <s v="Industry Use"/>
    <n v="2220745.90408195"/>
  </r>
  <r>
    <x v="26"/>
    <s v="334 -  Computer and Electronic Product Manufacturing"/>
    <x v="82"/>
    <s v="Households 30-40k"/>
    <n v="15055"/>
    <s v="Industry Use"/>
    <n v="1977214.59251114"/>
  </r>
  <r>
    <x v="26"/>
    <s v="334 -  Computer and Electronic Product Manufacturing"/>
    <x v="83"/>
    <s v="Households 40-50k"/>
    <n v="15055"/>
    <s v="Industry Use"/>
    <n v="1526647.4130648901"/>
  </r>
  <r>
    <x v="26"/>
    <s v="334 -  Computer and Electronic Product Manufacturing"/>
    <x v="84"/>
    <s v="Households 50-70k"/>
    <n v="15055"/>
    <s v="Industry Use"/>
    <n v="3407127.5336208902"/>
  </r>
  <r>
    <x v="26"/>
    <s v="334 -  Computer and Electronic Product Manufacturing"/>
    <x v="85"/>
    <s v="Households 70-100k"/>
    <n v="15055"/>
    <s v="Industry Use"/>
    <n v="11636795.209460899"/>
  </r>
  <r>
    <x v="26"/>
    <s v="334 -  Computer and Electronic Product Manufacturing"/>
    <x v="86"/>
    <s v="Households 100-150k"/>
    <n v="15055"/>
    <s v="Industry Use"/>
    <n v="20578931.0913914"/>
  </r>
  <r>
    <x v="26"/>
    <s v="334 -  Computer and Electronic Product Manufacturing"/>
    <x v="87"/>
    <s v="Households 150-200k"/>
    <n v="15055"/>
    <s v="Industry Use"/>
    <n v="23540600.514855001"/>
  </r>
  <r>
    <x v="26"/>
    <s v="334 -  Computer and Electronic Product Manufacturing"/>
    <x v="88"/>
    <s v="Households GT200k"/>
    <n v="15055"/>
    <s v="Industry Use"/>
    <n v="59563938.011542603"/>
  </r>
  <r>
    <x v="26"/>
    <s v="334 -  Computer and Electronic Product Manufacturing"/>
    <x v="89"/>
    <s v="Federal Government NonDefense"/>
    <n v="15055"/>
    <s v="Industry Use"/>
    <n v="3905183.1670992901"/>
  </r>
  <r>
    <x v="26"/>
    <s v="334 -  Computer and Electronic Product Manufacturing"/>
    <x v="90"/>
    <s v="Federal Government Investment"/>
    <n v="15055"/>
    <s v="Industry Use"/>
    <n v="4641847.7904409701"/>
  </r>
  <r>
    <x v="26"/>
    <s v="334 -  Computer and Electronic Product Manufacturing"/>
    <x v="91"/>
    <s v="State/Local Govt Other"/>
    <n v="15055"/>
    <s v="Industry Use"/>
    <n v="162456690.10339099"/>
  </r>
  <r>
    <x v="26"/>
    <s v="334 -  Computer and Electronic Product Manufacturing"/>
    <x v="93"/>
    <s v="State/Local Govt Investment"/>
    <n v="15055"/>
    <s v="Industry Use"/>
    <n v="23479996.829076398"/>
  </r>
  <r>
    <x v="26"/>
    <s v="334 -  Computer and Electronic Product Manufacturing"/>
    <x v="94"/>
    <s v="Capital"/>
    <n v="15055"/>
    <s v="Industry Use"/>
    <n v="31044713.650954299"/>
  </r>
  <r>
    <x v="26"/>
    <s v="334 -  Computer and Electronic Product Manufacturing"/>
    <x v="95"/>
    <s v="Inventory Additions/Deletions"/>
    <n v="15055"/>
    <s v="Industry Use"/>
    <n v="18701852.849535599"/>
  </r>
  <r>
    <x v="26"/>
    <s v="334 -  Computer and Electronic Product Manufacturing"/>
    <x v="96"/>
    <s v="Foreign Trade"/>
    <n v="15051"/>
    <s v="Commodity Trade"/>
    <n v="21322586430.875801"/>
  </r>
  <r>
    <x v="26"/>
    <s v="334 -  Computer and Electronic Product Manufacturing"/>
    <x v="97"/>
    <s v="Domestic Trade"/>
    <n v="15051"/>
    <s v="Commodity Trade"/>
    <n v="25729465027.768902"/>
  </r>
  <r>
    <x v="27"/>
    <s v="335 -  Electrical Equipment, Appliance, and Component Manufacturing"/>
    <x v="0"/>
    <s v="111 -  Crop Production"/>
    <n v="15055"/>
    <s v="Industry Use"/>
    <n v="4074.6214118343401"/>
  </r>
  <r>
    <x v="27"/>
    <s v="335 -  Electrical Equipment, Appliance, and Component Manufacturing"/>
    <x v="4"/>
    <s v="211 -  Oil and Gas Extraction"/>
    <n v="15055"/>
    <s v="Industry Use"/>
    <n v="1521050.4674437901"/>
  </r>
  <r>
    <x v="27"/>
    <s v="335 -  Electrical Equipment, Appliance, and Component Manufacturing"/>
    <x v="5"/>
    <s v="212 -  Mining (except Oil and Gas)"/>
    <n v="15055"/>
    <s v="Industry Use"/>
    <n v="3288312.4475718099"/>
  </r>
  <r>
    <x v="27"/>
    <s v="335 -  Electrical Equipment, Appliance, and Component Manufacturing"/>
    <x v="6"/>
    <s v="213 -  Support Activities for Mining"/>
    <n v="15055"/>
    <s v="Industry Use"/>
    <n v="125128.517334053"/>
  </r>
  <r>
    <x v="27"/>
    <s v="335 -  Electrical Equipment, Appliance, and Component Manufacturing"/>
    <x v="7"/>
    <s v="221 -  Utilities"/>
    <n v="15055"/>
    <s v="Industry Use"/>
    <n v="71595598.796243206"/>
  </r>
  <r>
    <x v="27"/>
    <s v="335 -  Electrical Equipment, Appliance, and Component Manufacturing"/>
    <x v="8"/>
    <s v="23 -  Construction"/>
    <n v="15055"/>
    <s v="Industry Use"/>
    <n v="27171754.1977305"/>
  </r>
  <r>
    <x v="27"/>
    <s v="335 -  Electrical Equipment, Appliance, and Component Manufacturing"/>
    <x v="9"/>
    <s v="311 -  Food Manufacturing"/>
    <n v="15055"/>
    <s v="Industry Use"/>
    <n v="121209.56237107499"/>
  </r>
  <r>
    <x v="27"/>
    <s v="335 -  Electrical Equipment, Appliance, and Component Manufacturing"/>
    <x v="10"/>
    <s v="312 -  Beverage and Tobacco Product Manufacturing"/>
    <n v="15055"/>
    <s v="Industry Use"/>
    <n v="2766.87876212332"/>
  </r>
  <r>
    <x v="27"/>
    <s v="335 -  Electrical Equipment, Appliance, and Component Manufacturing"/>
    <x v="11"/>
    <s v="313 -  Textile Mills"/>
    <n v="15055"/>
    <s v="Industry Use"/>
    <n v="52611.638145209101"/>
  </r>
  <r>
    <x v="27"/>
    <s v="335 -  Electrical Equipment, Appliance, and Component Manufacturing"/>
    <x v="12"/>
    <s v="314 -  Textile Product Mills"/>
    <n v="15055"/>
    <s v="Industry Use"/>
    <n v="390181.90189035702"/>
  </r>
  <r>
    <x v="27"/>
    <s v="335 -  Electrical Equipment, Appliance, and Component Manufacturing"/>
    <x v="13"/>
    <s v="315 -  Apparel Manufacturing"/>
    <n v="15055"/>
    <s v="Industry Use"/>
    <n v="9552.4780002655498"/>
  </r>
  <r>
    <x v="27"/>
    <s v="335 -  Electrical Equipment, Appliance, and Component Manufacturing"/>
    <x v="14"/>
    <s v="316 -  Leather and Allied Product Manufacturing"/>
    <n v="15055"/>
    <s v="Industry Use"/>
    <n v="43336.970455770301"/>
  </r>
  <r>
    <x v="27"/>
    <s v="335 -  Electrical Equipment, Appliance, and Component Manufacturing"/>
    <x v="15"/>
    <s v="321 -  Wood Product Manufacturing"/>
    <n v="15055"/>
    <s v="Industry Use"/>
    <n v="16923369.893734299"/>
  </r>
  <r>
    <x v="27"/>
    <s v="335 -  Electrical Equipment, Appliance, and Component Manufacturing"/>
    <x v="16"/>
    <s v="322 -  Paper Manufacturing"/>
    <n v="15055"/>
    <s v="Industry Use"/>
    <n v="89620865.833622694"/>
  </r>
  <r>
    <x v="27"/>
    <s v="335 -  Electrical Equipment, Appliance, and Component Manufacturing"/>
    <x v="17"/>
    <s v="323 -  Printing and Related Support Activities"/>
    <n v="15055"/>
    <s v="Industry Use"/>
    <n v="1601237.70078328"/>
  </r>
  <r>
    <x v="27"/>
    <s v="335 -  Electrical Equipment, Appliance, and Component Manufacturing"/>
    <x v="18"/>
    <s v="324 -  Petroleum and Coal Products Manufacturing"/>
    <n v="15055"/>
    <s v="Industry Use"/>
    <n v="113457034.381607"/>
  </r>
  <r>
    <x v="27"/>
    <s v="335 -  Electrical Equipment, Appliance, and Component Manufacturing"/>
    <x v="19"/>
    <s v="325 -  Chemical Manufacturing"/>
    <n v="15055"/>
    <s v="Industry Use"/>
    <n v="110381799.509367"/>
  </r>
  <r>
    <x v="27"/>
    <s v="335 -  Electrical Equipment, Appliance, and Component Manufacturing"/>
    <x v="20"/>
    <s v="326 -  Plastics and Rubber Products Manufacturing"/>
    <n v="15055"/>
    <s v="Industry Use"/>
    <n v="106298462.36368901"/>
  </r>
  <r>
    <x v="27"/>
    <s v="335 -  Electrical Equipment, Appliance, and Component Manufacturing"/>
    <x v="21"/>
    <s v="327 -  Nonmetallic Mineral Product Manufacturing"/>
    <n v="15055"/>
    <s v="Industry Use"/>
    <n v="96775500.074105501"/>
  </r>
  <r>
    <x v="27"/>
    <s v="335 -  Electrical Equipment, Appliance, and Component Manufacturing"/>
    <x v="22"/>
    <s v="331 -  Primary Metal Manufacturing"/>
    <n v="15055"/>
    <s v="Industry Use"/>
    <n v="518448156.06621099"/>
  </r>
  <r>
    <x v="27"/>
    <s v="335 -  Electrical Equipment, Appliance, and Component Manufacturing"/>
    <x v="23"/>
    <s v="332 -  Fabricated Metal Product Manufacturing"/>
    <n v="15055"/>
    <s v="Industry Use"/>
    <n v="636392049.11250699"/>
  </r>
  <r>
    <x v="27"/>
    <s v="335 -  Electrical Equipment, Appliance, and Component Manufacturing"/>
    <x v="24"/>
    <s v="333 -  Machinery Manufacturing"/>
    <n v="15055"/>
    <s v="Industry Use"/>
    <n v="33762670.690307401"/>
  </r>
  <r>
    <x v="27"/>
    <s v="335 -  Electrical Equipment, Appliance, and Component Manufacturing"/>
    <x v="25"/>
    <s v="334 -  Computer and Electronic Product Manufacturing"/>
    <n v="15055"/>
    <s v="Industry Use"/>
    <n v="238973557.77241701"/>
  </r>
  <r>
    <x v="27"/>
    <s v="335 -  Electrical Equipment, Appliance, and Component Manufacturing"/>
    <x v="26"/>
    <s v="335 -  Electrical Equipment, Appliance, and Component Manufacturing"/>
    <n v="15055"/>
    <s v="Industry Use"/>
    <n v="108177497.88224301"/>
  </r>
  <r>
    <x v="27"/>
    <s v="335 -  Electrical Equipment, Appliance, and Component Manufacturing"/>
    <x v="27"/>
    <s v="336 -  Transportation Equipment Manufacturing"/>
    <n v="15055"/>
    <s v="Industry Use"/>
    <n v="33905765.976478301"/>
  </r>
  <r>
    <x v="27"/>
    <s v="335 -  Electrical Equipment, Appliance, and Component Manufacturing"/>
    <x v="28"/>
    <s v="337 -  Furniture and Related Product Manufacturing"/>
    <n v="15055"/>
    <s v="Industry Use"/>
    <n v="590385.05934749998"/>
  </r>
  <r>
    <x v="27"/>
    <s v="335 -  Electrical Equipment, Appliance, and Component Manufacturing"/>
    <x v="29"/>
    <s v="339 -  Miscellaneous Manufacturing"/>
    <n v="15055"/>
    <s v="Industry Use"/>
    <n v="6082454.2602000302"/>
  </r>
  <r>
    <x v="27"/>
    <s v="335 -  Electrical Equipment, Appliance, and Component Manufacturing"/>
    <x v="30"/>
    <s v="42 -  Wholesale Trade"/>
    <n v="15055"/>
    <s v="Industry Use"/>
    <n v="2337823495.7017999"/>
  </r>
  <r>
    <x v="27"/>
    <s v="335 -  Electrical Equipment, Appliance, and Component Manufacturing"/>
    <x v="31"/>
    <s v="441 -  Motor Vehicle and Parts Dealers"/>
    <n v="15055"/>
    <s v="Industry Use"/>
    <n v="754062.54594139603"/>
  </r>
  <r>
    <x v="27"/>
    <s v="335 -  Electrical Equipment, Appliance, and Component Manufacturing"/>
    <x v="32"/>
    <s v="449 -  Furniture, Home Furnishings, Electronics, and Appliance Retailers"/>
    <n v="15055"/>
    <s v="Industry Use"/>
    <n v="2200743.5584514602"/>
  </r>
  <r>
    <x v="27"/>
    <s v="335 -  Electrical Equipment, Appliance, and Component Manufacturing"/>
    <x v="33"/>
    <s v="444 -  Building Material and Garden Equipment and Supplies Dealers"/>
    <n v="15055"/>
    <s v="Industry Use"/>
    <n v="42051333.247749299"/>
  </r>
  <r>
    <x v="27"/>
    <s v="335 -  Electrical Equipment, Appliance, and Component Manufacturing"/>
    <x v="34"/>
    <s v="445 -  Food and Beverage Stores"/>
    <n v="15055"/>
    <s v="Industry Use"/>
    <n v="747507.50947279902"/>
  </r>
  <r>
    <x v="27"/>
    <s v="335 -  Electrical Equipment, Appliance, and Component Manufacturing"/>
    <x v="35"/>
    <s v="446 -  Health and Personal Care Stores"/>
    <n v="15055"/>
    <s v="Industry Use"/>
    <n v="67881.042414923606"/>
  </r>
  <r>
    <x v="27"/>
    <s v="335 -  Electrical Equipment, Appliance, and Component Manufacturing"/>
    <x v="36"/>
    <s v="457 -  Gasoline Stations and Fuel Dealers"/>
    <n v="15055"/>
    <s v="Industry Use"/>
    <n v="41617.171237817602"/>
  </r>
  <r>
    <x v="27"/>
    <s v="335 -  Electrical Equipment, Appliance, and Component Manufacturing"/>
    <x v="37"/>
    <s v="458 -  Clothing, Clothing Accessories, Shoe, and Jewelry Retailers"/>
    <n v="15055"/>
    <s v="Industry Use"/>
    <n v="57221.139865459299"/>
  </r>
  <r>
    <x v="27"/>
    <s v="335 -  Electrical Equipment, Appliance, and Component Manufacturing"/>
    <x v="38"/>
    <s v="459 -  Sporting Goods, Hobby, Musical Instrument, Book, and Miscellaneous Retailers"/>
    <n v="15055"/>
    <s v="Industry Use"/>
    <n v="3360619.1670900402"/>
  </r>
  <r>
    <x v="27"/>
    <s v="335 -  Electrical Equipment, Appliance, and Component Manufacturing"/>
    <x v="39"/>
    <s v="455 -  General Merchandise Retailers"/>
    <n v="15055"/>
    <s v="Industry Use"/>
    <n v="4418194.3775735898"/>
  </r>
  <r>
    <x v="27"/>
    <s v="335 -  Electrical Equipment, Appliance, and Component Manufacturing"/>
    <x v="40"/>
    <s v="481 -  Air Transportation"/>
    <n v="15055"/>
    <s v="Industry Use"/>
    <n v="7748560.1992720198"/>
  </r>
  <r>
    <x v="27"/>
    <s v="335 -  Electrical Equipment, Appliance, and Component Manufacturing"/>
    <x v="41"/>
    <s v="482 -  Rail Transportation"/>
    <n v="15055"/>
    <s v="Industry Use"/>
    <n v="23000831.782523099"/>
  </r>
  <r>
    <x v="27"/>
    <s v="335 -  Electrical Equipment, Appliance, and Component Manufacturing"/>
    <x v="42"/>
    <s v="483 -  Water Transportation"/>
    <n v="15055"/>
    <s v="Industry Use"/>
    <n v="6233204.9555857303"/>
  </r>
  <r>
    <x v="27"/>
    <s v="335 -  Electrical Equipment, Appliance, and Component Manufacturing"/>
    <x v="43"/>
    <s v="484 -  Truck Transportation"/>
    <n v="15055"/>
    <s v="Industry Use"/>
    <n v="283008753.09328699"/>
  </r>
  <r>
    <x v="27"/>
    <s v="335 -  Electrical Equipment, Appliance, and Component Manufacturing"/>
    <x v="98"/>
    <s v="485 -  Transit and Ground Passenger Transportation"/>
    <n v="15055"/>
    <s v="Industry Use"/>
    <n v="1847082.8075699699"/>
  </r>
  <r>
    <x v="27"/>
    <s v="335 -  Electrical Equipment, Appliance, and Component Manufacturing"/>
    <x v="44"/>
    <s v="486 -  Pipeline Transportation"/>
    <n v="15055"/>
    <s v="Industry Use"/>
    <n v="520316.73332974699"/>
  </r>
  <r>
    <x v="27"/>
    <s v="335 -  Electrical Equipment, Appliance, and Component Manufacturing"/>
    <x v="45"/>
    <s v="487-488 -  Scenic and Sightseeing Transportation and Support Activities for Transportation"/>
    <n v="15055"/>
    <s v="Industry Use"/>
    <n v="482919.05961005"/>
  </r>
  <r>
    <x v="27"/>
    <s v="335 -  Electrical Equipment, Appliance, and Component Manufacturing"/>
    <x v="46"/>
    <s v="492 -  Couriers and Messengers"/>
    <n v="15055"/>
    <s v="Industry Use"/>
    <n v="15381.930616064299"/>
  </r>
  <r>
    <x v="27"/>
    <s v="335 -  Electrical Equipment, Appliance, and Component Manufacturing"/>
    <x v="47"/>
    <s v="493 -  Warehousing and Storage"/>
    <n v="15055"/>
    <s v="Industry Use"/>
    <n v="20194387.700038001"/>
  </r>
  <r>
    <x v="27"/>
    <s v="335 -  Electrical Equipment, Appliance, and Component Manufacturing"/>
    <x v="48"/>
    <s v="513 -  Publishing Industries"/>
    <n v="15055"/>
    <s v="Industry Use"/>
    <n v="20666760.2579454"/>
  </r>
  <r>
    <x v="27"/>
    <s v="335 -  Electrical Equipment, Appliance, and Component Manufacturing"/>
    <x v="49"/>
    <s v="512 -  Motion Picture and Sound Recording Industries"/>
    <n v="15055"/>
    <s v="Industry Use"/>
    <n v="47793.067134178396"/>
  </r>
  <r>
    <x v="27"/>
    <s v="335 -  Electrical Equipment, Appliance, and Component Manufacturing"/>
    <x v="50"/>
    <s v="516 -  Broadcasting and Content Providers"/>
    <n v="15055"/>
    <s v="Industry Use"/>
    <n v="14034982.676932599"/>
  </r>
  <r>
    <x v="27"/>
    <s v="335 -  Electrical Equipment, Appliance, and Component Manufacturing"/>
    <x v="51"/>
    <s v="517 -  Telecommunications"/>
    <n v="15055"/>
    <s v="Industry Use"/>
    <n v="19826762.038143098"/>
  </r>
  <r>
    <x v="27"/>
    <s v="335 -  Electrical Equipment, Appliance, and Component Manufacturing"/>
    <x v="52"/>
    <s v="518 -  Computing Infrastructure Providers, Data Processing, Web Hosting, and Related Services"/>
    <n v="15055"/>
    <s v="Industry Use"/>
    <n v="115302474.62037"/>
  </r>
  <r>
    <x v="27"/>
    <s v="335 -  Electrical Equipment, Appliance, and Component Manufacturing"/>
    <x v="53"/>
    <s v="519 -  Web Search Portals, Libraries, Archives, and Other Information Services"/>
    <n v="15055"/>
    <s v="Industry Use"/>
    <n v="46234780.636872999"/>
  </r>
  <r>
    <x v="27"/>
    <s v="335 -  Electrical Equipment, Appliance, and Component Manufacturing"/>
    <x v="54"/>
    <s v="522 -  Credit Intermediation and Related Activities"/>
    <n v="15055"/>
    <s v="Industry Use"/>
    <n v="15327419.6926091"/>
  </r>
  <r>
    <x v="27"/>
    <s v="335 -  Electrical Equipment, Appliance, and Component Manufacturing"/>
    <x v="55"/>
    <s v="523 -  Securities, Commodity Contracts, and Other Financial Investments and Related Activities"/>
    <n v="15055"/>
    <s v="Industry Use"/>
    <n v="75837691.108354002"/>
  </r>
  <r>
    <x v="27"/>
    <s v="335 -  Electrical Equipment, Appliance, and Component Manufacturing"/>
    <x v="56"/>
    <s v="521 -  Monetary Authorities-Central Bank"/>
    <n v="15055"/>
    <s v="Industry Use"/>
    <n v="80743455.246878907"/>
  </r>
  <r>
    <x v="27"/>
    <s v="335 -  Electrical Equipment, Appliance, and Component Manufacturing"/>
    <x v="57"/>
    <s v="524 -  Insurance Carriers and Related Activities"/>
    <n v="15055"/>
    <s v="Industry Use"/>
    <n v="118604356.31911799"/>
  </r>
  <r>
    <x v="27"/>
    <s v="335 -  Electrical Equipment, Appliance, and Component Manufacturing"/>
    <x v="58"/>
    <s v="531 -  Real Estate"/>
    <n v="15055"/>
    <s v="Industry Use"/>
    <n v="114554496.09964"/>
  </r>
  <r>
    <x v="27"/>
    <s v="335 -  Electrical Equipment, Appliance, and Component Manufacturing"/>
    <x v="59"/>
    <s v="532 -  Rental and Leasing Services"/>
    <n v="15055"/>
    <s v="Industry Use"/>
    <n v="12855823.418885799"/>
  </r>
  <r>
    <x v="27"/>
    <s v="335 -  Electrical Equipment, Appliance, and Component Manufacturing"/>
    <x v="60"/>
    <s v="533 -  Lessors of Nonfinancial Intangible Assets (except Copyrighted Works)"/>
    <n v="15055"/>
    <s v="Industry Use"/>
    <n v="116473675.226128"/>
  </r>
  <r>
    <x v="27"/>
    <s v="335 -  Electrical Equipment, Appliance, and Component Manufacturing"/>
    <x v="61"/>
    <s v="541 -  Professional, Scientific, and Technical Services"/>
    <n v="15055"/>
    <s v="Industry Use"/>
    <n v="286557426.83481997"/>
  </r>
  <r>
    <x v="27"/>
    <s v="335 -  Electrical Equipment, Appliance, and Component Manufacturing"/>
    <x v="99"/>
    <s v="551 -  Management of Companies and Enterprises"/>
    <n v="15055"/>
    <s v="Industry Use"/>
    <n v="380875730.96245301"/>
  </r>
  <r>
    <x v="27"/>
    <s v="335 -  Electrical Equipment, Appliance, and Component Manufacturing"/>
    <x v="62"/>
    <s v="561 -  Administrative and Support Services"/>
    <n v="15055"/>
    <s v="Industry Use"/>
    <n v="87854772.329838797"/>
  </r>
  <r>
    <x v="27"/>
    <s v="335 -  Electrical Equipment, Appliance, and Component Manufacturing"/>
    <x v="63"/>
    <s v="562 -  Waste Management and Remediation Services"/>
    <n v="15055"/>
    <s v="Industry Use"/>
    <n v="11190255.448989"/>
  </r>
  <r>
    <x v="27"/>
    <s v="335 -  Electrical Equipment, Appliance, and Component Manufacturing"/>
    <x v="65"/>
    <s v="711 -  Performing Arts, Spectator Sports, and Related Industries"/>
    <n v="15055"/>
    <s v="Industry Use"/>
    <n v="1102495.9630458599"/>
  </r>
  <r>
    <x v="27"/>
    <s v="335 -  Electrical Equipment, Appliance, and Component Manufacturing"/>
    <x v="66"/>
    <s v="712 -  Museums, Historical Sites, and Similar Institutions"/>
    <n v="15055"/>
    <s v="Industry Use"/>
    <n v="34.156599900479002"/>
  </r>
  <r>
    <x v="27"/>
    <s v="335 -  Electrical Equipment, Appliance, and Component Manufacturing"/>
    <x v="68"/>
    <s v="721 -  Accommodation"/>
    <n v="15055"/>
    <s v="Industry Use"/>
    <n v="1065031.06976132"/>
  </r>
  <r>
    <x v="27"/>
    <s v="335 -  Electrical Equipment, Appliance, and Component Manufacturing"/>
    <x v="69"/>
    <s v="722 -  Food Services and Drinking Places"/>
    <n v="15055"/>
    <s v="Industry Use"/>
    <n v="8232959.3767117802"/>
  </r>
  <r>
    <x v="27"/>
    <s v="335 -  Electrical Equipment, Appliance, and Component Manufacturing"/>
    <x v="70"/>
    <s v="811 -  Repair and Maintenance"/>
    <n v="15055"/>
    <s v="Industry Use"/>
    <n v="29438402.710335299"/>
  </r>
  <r>
    <x v="27"/>
    <s v="335 -  Electrical Equipment, Appliance, and Component Manufacturing"/>
    <x v="71"/>
    <s v="812 -  Personal and Laundry Services"/>
    <n v="15055"/>
    <s v="Industry Use"/>
    <n v="440.07759590021402"/>
  </r>
  <r>
    <x v="27"/>
    <s v="335 -  Electrical Equipment, Appliance, and Component Manufacturing"/>
    <x v="72"/>
    <s v="813 -  Religious, Grantmaking, Civic, Professional, and Similar Organizations"/>
    <n v="15055"/>
    <s v="Industry Use"/>
    <n v="394070.37538721203"/>
  </r>
  <r>
    <x v="27"/>
    <s v="335 -  Electrical Equipment, Appliance, and Component Manufacturing"/>
    <x v="73"/>
    <s v="9A -  Government Enterprises"/>
    <n v="15055"/>
    <s v="Industry Use"/>
    <n v="60060778.008203901"/>
  </r>
  <r>
    <x v="27"/>
    <s v="335 -  Electrical Equipment, Appliance, and Component Manufacturing"/>
    <x v="76"/>
    <s v="Employee Compensation"/>
    <n v="15053"/>
    <s v="Factor Receipts"/>
    <n v="4521673681.6772203"/>
  </r>
  <r>
    <x v="27"/>
    <s v="335 -  Electrical Equipment, Appliance, and Component Manufacturing"/>
    <x v="77"/>
    <s v="Proprietor Income"/>
    <n v="15053"/>
    <s v="Factor Receipts"/>
    <n v="96729823.328295097"/>
  </r>
  <r>
    <x v="27"/>
    <s v="335 -  Electrical Equipment, Appliance, and Component Manufacturing"/>
    <x v="78"/>
    <s v="Other Property Type Income"/>
    <n v="15053"/>
    <s v="Factor Receipts"/>
    <n v="1863515002.1445601"/>
  </r>
  <r>
    <x v="27"/>
    <s v="335 -  Electrical Equipment, Appliance, and Component Manufacturing"/>
    <x v="79"/>
    <s v="Tax on Production and Imports"/>
    <n v="15053"/>
    <s v="Factor Receipts"/>
    <n v="111537704.22409201"/>
  </r>
  <r>
    <x v="27"/>
    <s v="335 -  Electrical Equipment, Appliance, and Component Manufacturing"/>
    <x v="80"/>
    <s v="Households LT15k"/>
    <n v="15055"/>
    <s v="Industry Use"/>
    <n v="119384.651459138"/>
  </r>
  <r>
    <x v="27"/>
    <s v="335 -  Electrical Equipment, Appliance, and Component Manufacturing"/>
    <x v="81"/>
    <s v="Households 15-30k"/>
    <n v="15055"/>
    <s v="Industry Use"/>
    <n v="157216.08720239799"/>
  </r>
  <r>
    <x v="27"/>
    <s v="335 -  Electrical Equipment, Appliance, and Component Manufacturing"/>
    <x v="82"/>
    <s v="Households 30-40k"/>
    <n v="15055"/>
    <s v="Industry Use"/>
    <n v="139975.46555088201"/>
  </r>
  <r>
    <x v="27"/>
    <s v="335 -  Electrical Equipment, Appliance, and Component Manufacturing"/>
    <x v="83"/>
    <s v="Households 40-50k"/>
    <n v="15055"/>
    <s v="Industry Use"/>
    <n v="108077.890576566"/>
  </r>
  <r>
    <x v="27"/>
    <s v="335 -  Electrical Equipment, Appliance, and Component Manufacturing"/>
    <x v="84"/>
    <s v="Households 50-70k"/>
    <n v="15055"/>
    <s v="Industry Use"/>
    <n v="241205.10971149299"/>
  </r>
  <r>
    <x v="27"/>
    <s v="335 -  Electrical Equipment, Appliance, and Component Manufacturing"/>
    <x v="85"/>
    <s v="Households 70-100k"/>
    <n v="15055"/>
    <s v="Industry Use"/>
    <n v="823818.43282668397"/>
  </r>
  <r>
    <x v="27"/>
    <s v="335 -  Electrical Equipment, Appliance, and Component Manufacturing"/>
    <x v="86"/>
    <s v="Households 100-150k"/>
    <n v="15055"/>
    <s v="Industry Use"/>
    <n v="1456870.4231535301"/>
  </r>
  <r>
    <x v="27"/>
    <s v="335 -  Electrical Equipment, Appliance, and Component Manufacturing"/>
    <x v="87"/>
    <s v="Households 150-200k"/>
    <n v="15055"/>
    <s v="Industry Use"/>
    <n v="1666539.65072615"/>
  </r>
  <r>
    <x v="27"/>
    <s v="335 -  Electrical Equipment, Appliance, and Component Manufacturing"/>
    <x v="88"/>
    <s v="Households GT200k"/>
    <n v="15055"/>
    <s v="Industry Use"/>
    <n v="4216785.5653040903"/>
  </r>
  <r>
    <x v="27"/>
    <s v="335 -  Electrical Equipment, Appliance, and Component Manufacturing"/>
    <x v="89"/>
    <s v="Federal Government NonDefense"/>
    <n v="15055"/>
    <s v="Industry Use"/>
    <n v="277358.82431992202"/>
  </r>
  <r>
    <x v="27"/>
    <s v="335 -  Electrical Equipment, Appliance, and Component Manufacturing"/>
    <x v="90"/>
    <s v="Federal Government Investment"/>
    <n v="15055"/>
    <s v="Industry Use"/>
    <n v="328616.23009675898"/>
  </r>
  <r>
    <x v="27"/>
    <s v="335 -  Electrical Equipment, Appliance, and Component Manufacturing"/>
    <x v="91"/>
    <s v="State/Local Govt Other"/>
    <n v="15055"/>
    <s v="Industry Use"/>
    <n v="14768535.858796701"/>
  </r>
  <r>
    <x v="27"/>
    <s v="335 -  Electrical Equipment, Appliance, and Component Manufacturing"/>
    <x v="93"/>
    <s v="State/Local Govt Investment"/>
    <n v="15055"/>
    <s v="Industry Use"/>
    <n v="1662249.2569757299"/>
  </r>
  <r>
    <x v="27"/>
    <s v="335 -  Electrical Equipment, Appliance, and Component Manufacturing"/>
    <x v="94"/>
    <s v="Capital"/>
    <n v="15055"/>
    <s v="Industry Use"/>
    <n v="2197787.8691797401"/>
  </r>
  <r>
    <x v="27"/>
    <s v="335 -  Electrical Equipment, Appliance, and Component Manufacturing"/>
    <x v="95"/>
    <s v="Inventory Additions/Deletions"/>
    <n v="15055"/>
    <s v="Industry Use"/>
    <n v="3745220.5917155799"/>
  </r>
  <r>
    <x v="27"/>
    <s v="335 -  Electrical Equipment, Appliance, and Component Manufacturing"/>
    <x v="96"/>
    <s v="Foreign Trade"/>
    <n v="15051"/>
    <s v="Commodity Trade"/>
    <n v="2285161467.41259"/>
  </r>
  <r>
    <x v="27"/>
    <s v="335 -  Electrical Equipment, Appliance, and Component Manufacturing"/>
    <x v="97"/>
    <s v="Domestic Trade"/>
    <n v="15051"/>
    <s v="Commodity Trade"/>
    <n v="4023365237.4816098"/>
  </r>
  <r>
    <x v="28"/>
    <s v="336 -  Transportation Equipment Manufacturing"/>
    <x v="0"/>
    <s v="111 -  Crop Production"/>
    <n v="15055"/>
    <s v="Industry Use"/>
    <n v="16024.139854453901"/>
  </r>
  <r>
    <x v="28"/>
    <s v="336 -  Transportation Equipment Manufacturing"/>
    <x v="1"/>
    <s v="112 -  Animal Production and Aquaculture"/>
    <n v="15055"/>
    <s v="Industry Use"/>
    <n v="788.40955835544605"/>
  </r>
  <r>
    <x v="28"/>
    <s v="336 -  Transportation Equipment Manufacturing"/>
    <x v="4"/>
    <s v="211 -  Oil and Gas Extraction"/>
    <n v="15055"/>
    <s v="Industry Use"/>
    <n v="867972.70049269404"/>
  </r>
  <r>
    <x v="28"/>
    <s v="336 -  Transportation Equipment Manufacturing"/>
    <x v="5"/>
    <s v="212 -  Mining (except Oil and Gas)"/>
    <n v="15055"/>
    <s v="Industry Use"/>
    <n v="6066007.5941800904"/>
  </r>
  <r>
    <x v="28"/>
    <s v="336 -  Transportation Equipment Manufacturing"/>
    <x v="6"/>
    <s v="213 -  Support Activities for Mining"/>
    <n v="15055"/>
    <s v="Industry Use"/>
    <n v="317739.762176121"/>
  </r>
  <r>
    <x v="28"/>
    <s v="336 -  Transportation Equipment Manufacturing"/>
    <x v="7"/>
    <s v="221 -  Utilities"/>
    <n v="15055"/>
    <s v="Industry Use"/>
    <n v="240476522.77151099"/>
  </r>
  <r>
    <x v="28"/>
    <s v="336 -  Transportation Equipment Manufacturing"/>
    <x v="8"/>
    <s v="23 -  Construction"/>
    <n v="15055"/>
    <s v="Industry Use"/>
    <n v="114121442.09581099"/>
  </r>
  <r>
    <x v="28"/>
    <s v="336 -  Transportation Equipment Manufacturing"/>
    <x v="9"/>
    <s v="311 -  Food Manufacturing"/>
    <n v="15055"/>
    <s v="Industry Use"/>
    <n v="486963.70903439098"/>
  </r>
  <r>
    <x v="28"/>
    <s v="336 -  Transportation Equipment Manufacturing"/>
    <x v="10"/>
    <s v="312 -  Beverage and Tobacco Product Manufacturing"/>
    <n v="15055"/>
    <s v="Industry Use"/>
    <n v="9239.6590770987696"/>
  </r>
  <r>
    <x v="28"/>
    <s v="336 -  Transportation Equipment Manufacturing"/>
    <x v="11"/>
    <s v="313 -  Textile Mills"/>
    <n v="15055"/>
    <s v="Industry Use"/>
    <n v="3670469.4208031199"/>
  </r>
  <r>
    <x v="28"/>
    <s v="336 -  Transportation Equipment Manufacturing"/>
    <x v="12"/>
    <s v="314 -  Textile Product Mills"/>
    <n v="15055"/>
    <s v="Industry Use"/>
    <n v="57306670.403837897"/>
  </r>
  <r>
    <x v="28"/>
    <s v="336 -  Transportation Equipment Manufacturing"/>
    <x v="13"/>
    <s v="315 -  Apparel Manufacturing"/>
    <n v="15055"/>
    <s v="Industry Use"/>
    <n v="597185.45333675202"/>
  </r>
  <r>
    <x v="28"/>
    <s v="336 -  Transportation Equipment Manufacturing"/>
    <x v="14"/>
    <s v="316 -  Leather and Allied Product Manufacturing"/>
    <n v="15055"/>
    <s v="Industry Use"/>
    <n v="848679.94691908499"/>
  </r>
  <r>
    <x v="28"/>
    <s v="336 -  Transportation Equipment Manufacturing"/>
    <x v="15"/>
    <s v="321 -  Wood Product Manufacturing"/>
    <n v="15055"/>
    <s v="Industry Use"/>
    <n v="63843274.046626903"/>
  </r>
  <r>
    <x v="28"/>
    <s v="336 -  Transportation Equipment Manufacturing"/>
    <x v="16"/>
    <s v="322 -  Paper Manufacturing"/>
    <n v="15055"/>
    <s v="Industry Use"/>
    <n v="299466101.85888797"/>
  </r>
  <r>
    <x v="28"/>
    <s v="336 -  Transportation Equipment Manufacturing"/>
    <x v="17"/>
    <s v="323 -  Printing and Related Support Activities"/>
    <n v="15055"/>
    <s v="Industry Use"/>
    <n v="8445290.7459231298"/>
  </r>
  <r>
    <x v="28"/>
    <s v="336 -  Transportation Equipment Manufacturing"/>
    <x v="18"/>
    <s v="324 -  Petroleum and Coal Products Manufacturing"/>
    <n v="15055"/>
    <s v="Industry Use"/>
    <n v="77654583.459614098"/>
  </r>
  <r>
    <x v="28"/>
    <s v="336 -  Transportation Equipment Manufacturing"/>
    <x v="19"/>
    <s v="325 -  Chemical Manufacturing"/>
    <n v="15055"/>
    <s v="Industry Use"/>
    <n v="407125958.13170999"/>
  </r>
  <r>
    <x v="28"/>
    <s v="336 -  Transportation Equipment Manufacturing"/>
    <x v="20"/>
    <s v="326 -  Plastics and Rubber Products Manufacturing"/>
    <n v="15055"/>
    <s v="Industry Use"/>
    <n v="970708890.81401002"/>
  </r>
  <r>
    <x v="28"/>
    <s v="336 -  Transportation Equipment Manufacturing"/>
    <x v="21"/>
    <s v="327 -  Nonmetallic Mineral Product Manufacturing"/>
    <n v="15055"/>
    <s v="Industry Use"/>
    <n v="459534928.53794402"/>
  </r>
  <r>
    <x v="28"/>
    <s v="336 -  Transportation Equipment Manufacturing"/>
    <x v="22"/>
    <s v="331 -  Primary Metal Manufacturing"/>
    <n v="15055"/>
    <s v="Industry Use"/>
    <n v="675328971.58798897"/>
  </r>
  <r>
    <x v="28"/>
    <s v="336 -  Transportation Equipment Manufacturing"/>
    <x v="23"/>
    <s v="332 -  Fabricated Metal Product Manufacturing"/>
    <n v="15055"/>
    <s v="Industry Use"/>
    <n v="1621223279.0267301"/>
  </r>
  <r>
    <x v="28"/>
    <s v="336 -  Transportation Equipment Manufacturing"/>
    <x v="24"/>
    <s v="333 -  Machinery Manufacturing"/>
    <n v="15055"/>
    <s v="Industry Use"/>
    <n v="511091568.06693101"/>
  </r>
  <r>
    <x v="28"/>
    <s v="336 -  Transportation Equipment Manufacturing"/>
    <x v="25"/>
    <s v="334 -  Computer and Electronic Product Manufacturing"/>
    <n v="15055"/>
    <s v="Industry Use"/>
    <n v="664733437.51874399"/>
  </r>
  <r>
    <x v="28"/>
    <s v="336 -  Transportation Equipment Manufacturing"/>
    <x v="26"/>
    <s v="335 -  Electrical Equipment, Appliance, and Component Manufacturing"/>
    <n v="15055"/>
    <s v="Industry Use"/>
    <n v="170828459.61933699"/>
  </r>
  <r>
    <x v="28"/>
    <s v="336 -  Transportation Equipment Manufacturing"/>
    <x v="27"/>
    <s v="336 -  Transportation Equipment Manufacturing"/>
    <n v="15055"/>
    <s v="Industry Use"/>
    <n v="11332188183.7927"/>
  </r>
  <r>
    <x v="28"/>
    <s v="336 -  Transportation Equipment Manufacturing"/>
    <x v="28"/>
    <s v="337 -  Furniture and Related Product Manufacturing"/>
    <n v="15055"/>
    <s v="Industry Use"/>
    <n v="7728608.0999417603"/>
  </r>
  <r>
    <x v="28"/>
    <s v="336 -  Transportation Equipment Manufacturing"/>
    <x v="29"/>
    <s v="339 -  Miscellaneous Manufacturing"/>
    <n v="15055"/>
    <s v="Industry Use"/>
    <n v="25817629.641334198"/>
  </r>
  <r>
    <x v="28"/>
    <s v="336 -  Transportation Equipment Manufacturing"/>
    <x v="30"/>
    <s v="42 -  Wholesale Trade"/>
    <n v="15055"/>
    <s v="Industry Use"/>
    <n v="16559966256.989"/>
  </r>
  <r>
    <x v="28"/>
    <s v="336 -  Transportation Equipment Manufacturing"/>
    <x v="31"/>
    <s v="441 -  Motor Vehicle and Parts Dealers"/>
    <n v="15055"/>
    <s v="Industry Use"/>
    <n v="136888823.98017001"/>
  </r>
  <r>
    <x v="28"/>
    <s v="336 -  Transportation Equipment Manufacturing"/>
    <x v="32"/>
    <s v="449 -  Furniture, Home Furnishings, Electronics, and Appliance Retailers"/>
    <n v="15055"/>
    <s v="Industry Use"/>
    <n v="1311243.59331285"/>
  </r>
  <r>
    <x v="28"/>
    <s v="336 -  Transportation Equipment Manufacturing"/>
    <x v="33"/>
    <s v="444 -  Building Material and Garden Equipment and Supplies Dealers"/>
    <n v="15055"/>
    <s v="Industry Use"/>
    <n v="21831673.232682001"/>
  </r>
  <r>
    <x v="28"/>
    <s v="336 -  Transportation Equipment Manufacturing"/>
    <x v="34"/>
    <s v="445 -  Food and Beverage Stores"/>
    <n v="15055"/>
    <s v="Industry Use"/>
    <n v="412345.56121273799"/>
  </r>
  <r>
    <x v="28"/>
    <s v="336 -  Transportation Equipment Manufacturing"/>
    <x v="35"/>
    <s v="446 -  Health and Personal Care Stores"/>
    <n v="15055"/>
    <s v="Industry Use"/>
    <n v="114368.56865703499"/>
  </r>
  <r>
    <x v="28"/>
    <s v="336 -  Transportation Equipment Manufacturing"/>
    <x v="36"/>
    <s v="457 -  Gasoline Stations and Fuel Dealers"/>
    <n v="15055"/>
    <s v="Industry Use"/>
    <n v="1170021.21950529"/>
  </r>
  <r>
    <x v="28"/>
    <s v="336 -  Transportation Equipment Manufacturing"/>
    <x v="37"/>
    <s v="458 -  Clothing, Clothing Accessories, Shoe, and Jewelry Retailers"/>
    <n v="15055"/>
    <s v="Industry Use"/>
    <n v="86363.5196962185"/>
  </r>
  <r>
    <x v="28"/>
    <s v="336 -  Transportation Equipment Manufacturing"/>
    <x v="38"/>
    <s v="459 -  Sporting Goods, Hobby, Musical Instrument, Book, and Miscellaneous Retailers"/>
    <n v="15055"/>
    <s v="Industry Use"/>
    <n v="1849419.4413784"/>
  </r>
  <r>
    <x v="28"/>
    <s v="336 -  Transportation Equipment Manufacturing"/>
    <x v="39"/>
    <s v="455 -  General Merchandise Retailers"/>
    <n v="15055"/>
    <s v="Industry Use"/>
    <n v="7193087.7488472303"/>
  </r>
  <r>
    <x v="28"/>
    <s v="336 -  Transportation Equipment Manufacturing"/>
    <x v="40"/>
    <s v="481 -  Air Transportation"/>
    <n v="15055"/>
    <s v="Industry Use"/>
    <n v="51100776.687069103"/>
  </r>
  <r>
    <x v="28"/>
    <s v="336 -  Transportation Equipment Manufacturing"/>
    <x v="41"/>
    <s v="482 -  Rail Transportation"/>
    <n v="15055"/>
    <s v="Industry Use"/>
    <n v="93676534.421399996"/>
  </r>
  <r>
    <x v="28"/>
    <s v="336 -  Transportation Equipment Manufacturing"/>
    <x v="42"/>
    <s v="483 -  Water Transportation"/>
    <n v="15055"/>
    <s v="Industry Use"/>
    <n v="4350766.7631241996"/>
  </r>
  <r>
    <x v="28"/>
    <s v="336 -  Transportation Equipment Manufacturing"/>
    <x v="43"/>
    <s v="484 -  Truck Transportation"/>
    <n v="15055"/>
    <s v="Industry Use"/>
    <n v="1308166552.7850599"/>
  </r>
  <r>
    <x v="28"/>
    <s v="336 -  Transportation Equipment Manufacturing"/>
    <x v="98"/>
    <s v="485 -  Transit and Ground Passenger Transportation"/>
    <n v="15055"/>
    <s v="Industry Use"/>
    <n v="10368725.7287009"/>
  </r>
  <r>
    <x v="28"/>
    <s v="336 -  Transportation Equipment Manufacturing"/>
    <x v="44"/>
    <s v="486 -  Pipeline Transportation"/>
    <n v="15055"/>
    <s v="Industry Use"/>
    <n v="201156.05355007999"/>
  </r>
  <r>
    <x v="28"/>
    <s v="336 -  Transportation Equipment Manufacturing"/>
    <x v="45"/>
    <s v="487-488 -  Scenic and Sightseeing Transportation and Support Activities for Transportation"/>
    <n v="15055"/>
    <s v="Industry Use"/>
    <n v="1265438.8051347199"/>
  </r>
  <r>
    <x v="28"/>
    <s v="336 -  Transportation Equipment Manufacturing"/>
    <x v="46"/>
    <s v="492 -  Couriers and Messengers"/>
    <n v="15055"/>
    <s v="Industry Use"/>
    <n v="71113.989876758802"/>
  </r>
  <r>
    <x v="28"/>
    <s v="336 -  Transportation Equipment Manufacturing"/>
    <x v="47"/>
    <s v="493 -  Warehousing and Storage"/>
    <n v="15055"/>
    <s v="Industry Use"/>
    <n v="53916701.209303401"/>
  </r>
  <r>
    <x v="28"/>
    <s v="336 -  Transportation Equipment Manufacturing"/>
    <x v="48"/>
    <s v="513 -  Publishing Industries"/>
    <n v="15055"/>
    <s v="Industry Use"/>
    <n v="167891404.68033099"/>
  </r>
  <r>
    <x v="28"/>
    <s v="336 -  Transportation Equipment Manufacturing"/>
    <x v="49"/>
    <s v="512 -  Motion Picture and Sound Recording Industries"/>
    <n v="15055"/>
    <s v="Industry Use"/>
    <n v="260603.40048241001"/>
  </r>
  <r>
    <x v="28"/>
    <s v="336 -  Transportation Equipment Manufacturing"/>
    <x v="50"/>
    <s v="516 -  Broadcasting and Content Providers"/>
    <n v="15055"/>
    <s v="Industry Use"/>
    <n v="76429856.828948602"/>
  </r>
  <r>
    <x v="28"/>
    <s v="336 -  Transportation Equipment Manufacturing"/>
    <x v="51"/>
    <s v="517 -  Telecommunications"/>
    <n v="15055"/>
    <s v="Industry Use"/>
    <n v="99114846.837997094"/>
  </r>
  <r>
    <x v="28"/>
    <s v="336 -  Transportation Equipment Manufacturing"/>
    <x v="52"/>
    <s v="518 -  Computing Infrastructure Providers, Data Processing, Web Hosting, and Related Services"/>
    <n v="15055"/>
    <s v="Industry Use"/>
    <n v="499573917.85992801"/>
  </r>
  <r>
    <x v="28"/>
    <s v="336 -  Transportation Equipment Manufacturing"/>
    <x v="53"/>
    <s v="519 -  Web Search Portals, Libraries, Archives, and Other Information Services"/>
    <n v="15055"/>
    <s v="Industry Use"/>
    <n v="253973256.16631201"/>
  </r>
  <r>
    <x v="28"/>
    <s v="336 -  Transportation Equipment Manufacturing"/>
    <x v="54"/>
    <s v="522 -  Credit Intermediation and Related Activities"/>
    <n v="15055"/>
    <s v="Industry Use"/>
    <n v="67271198.080993593"/>
  </r>
  <r>
    <x v="28"/>
    <s v="336 -  Transportation Equipment Manufacturing"/>
    <x v="55"/>
    <s v="523 -  Securities, Commodity Contracts, and Other Financial Investments and Related Activities"/>
    <n v="15055"/>
    <s v="Industry Use"/>
    <n v="183524355.93104699"/>
  </r>
  <r>
    <x v="28"/>
    <s v="336 -  Transportation Equipment Manufacturing"/>
    <x v="56"/>
    <s v="521 -  Monetary Authorities-Central Bank"/>
    <n v="15055"/>
    <s v="Industry Use"/>
    <n v="278291341.09878701"/>
  </r>
  <r>
    <x v="28"/>
    <s v="336 -  Transportation Equipment Manufacturing"/>
    <x v="57"/>
    <s v="524 -  Insurance Carriers and Related Activities"/>
    <n v="15055"/>
    <s v="Industry Use"/>
    <n v="335874984.66509598"/>
  </r>
  <r>
    <x v="28"/>
    <s v="336 -  Transportation Equipment Manufacturing"/>
    <x v="58"/>
    <s v="531 -  Real Estate"/>
    <n v="15055"/>
    <s v="Industry Use"/>
    <n v="57145906.525523499"/>
  </r>
  <r>
    <x v="28"/>
    <s v="336 -  Transportation Equipment Manufacturing"/>
    <x v="59"/>
    <s v="532 -  Rental and Leasing Services"/>
    <n v="15055"/>
    <s v="Industry Use"/>
    <n v="136086739.40981299"/>
  </r>
  <r>
    <x v="28"/>
    <s v="336 -  Transportation Equipment Manufacturing"/>
    <x v="60"/>
    <s v="533 -  Lessors of Nonfinancial Intangible Assets (except Copyrighted Works)"/>
    <n v="15055"/>
    <s v="Industry Use"/>
    <n v="231251038.159684"/>
  </r>
  <r>
    <x v="28"/>
    <s v="336 -  Transportation Equipment Manufacturing"/>
    <x v="61"/>
    <s v="541 -  Professional, Scientific, and Technical Services"/>
    <n v="15055"/>
    <s v="Industry Use"/>
    <n v="1563475809.03409"/>
  </r>
  <r>
    <x v="28"/>
    <s v="336 -  Transportation Equipment Manufacturing"/>
    <x v="99"/>
    <s v="551 -  Management of Companies and Enterprises"/>
    <n v="15055"/>
    <s v="Industry Use"/>
    <n v="2018448489.31899"/>
  </r>
  <r>
    <x v="28"/>
    <s v="336 -  Transportation Equipment Manufacturing"/>
    <x v="62"/>
    <s v="561 -  Administrative and Support Services"/>
    <n v="15055"/>
    <s v="Industry Use"/>
    <n v="1906086064.9871099"/>
  </r>
  <r>
    <x v="28"/>
    <s v="336 -  Transportation Equipment Manufacturing"/>
    <x v="63"/>
    <s v="562 -  Waste Management and Remediation Services"/>
    <n v="15055"/>
    <s v="Industry Use"/>
    <n v="44820907.970025197"/>
  </r>
  <r>
    <x v="28"/>
    <s v="336 -  Transportation Equipment Manufacturing"/>
    <x v="65"/>
    <s v="711 -  Performing Arts, Spectator Sports, and Related Industries"/>
    <n v="15055"/>
    <s v="Industry Use"/>
    <n v="4097368.5014922"/>
  </r>
  <r>
    <x v="28"/>
    <s v="336 -  Transportation Equipment Manufacturing"/>
    <x v="66"/>
    <s v="712 -  Museums, Historical Sites, and Similar Institutions"/>
    <n v="15055"/>
    <s v="Industry Use"/>
    <n v="126.94121451805501"/>
  </r>
  <r>
    <x v="28"/>
    <s v="336 -  Transportation Equipment Manufacturing"/>
    <x v="67"/>
    <s v="713 -  Amusement, Gambling, and Recreation Industries"/>
    <n v="15055"/>
    <s v="Industry Use"/>
    <n v="352001.56346274703"/>
  </r>
  <r>
    <x v="28"/>
    <s v="336 -  Transportation Equipment Manufacturing"/>
    <x v="68"/>
    <s v="721 -  Accommodation"/>
    <n v="15055"/>
    <s v="Industry Use"/>
    <n v="3911179.7581526502"/>
  </r>
  <r>
    <x v="28"/>
    <s v="336 -  Transportation Equipment Manufacturing"/>
    <x v="69"/>
    <s v="722 -  Food Services and Drinking Places"/>
    <n v="15055"/>
    <s v="Industry Use"/>
    <n v="27511433.5428617"/>
  </r>
  <r>
    <x v="28"/>
    <s v="336 -  Transportation Equipment Manufacturing"/>
    <x v="70"/>
    <s v="811 -  Repair and Maintenance"/>
    <n v="15055"/>
    <s v="Industry Use"/>
    <n v="143770584.51020899"/>
  </r>
  <r>
    <x v="28"/>
    <s v="336 -  Transportation Equipment Manufacturing"/>
    <x v="71"/>
    <s v="812 -  Personal and Laundry Services"/>
    <n v="15055"/>
    <s v="Industry Use"/>
    <n v="3103063.75081986"/>
  </r>
  <r>
    <x v="28"/>
    <s v="336 -  Transportation Equipment Manufacturing"/>
    <x v="72"/>
    <s v="813 -  Religious, Grantmaking, Civic, Professional, and Similar Organizations"/>
    <n v="15055"/>
    <s v="Industry Use"/>
    <n v="1131060.69121354"/>
  </r>
  <r>
    <x v="28"/>
    <s v="336 -  Transportation Equipment Manufacturing"/>
    <x v="73"/>
    <s v="9A -  Government Enterprises"/>
    <n v="15055"/>
    <s v="Industry Use"/>
    <n v="131925013.756707"/>
  </r>
  <r>
    <x v="28"/>
    <s v="336 -  Transportation Equipment Manufacturing"/>
    <x v="74"/>
    <s v="Vegetable and melon farming"/>
    <n v="15055"/>
    <s v="Industry Use"/>
    <n v="778.66906769910099"/>
  </r>
  <r>
    <x v="28"/>
    <s v="336 -  Transportation Equipment Manufacturing"/>
    <x v="75"/>
    <s v="Fruit farming"/>
    <n v="15055"/>
    <s v="Industry Use"/>
    <n v="597.46424047361302"/>
  </r>
  <r>
    <x v="28"/>
    <s v="336 -  Transportation Equipment Manufacturing"/>
    <x v="76"/>
    <s v="Employee Compensation"/>
    <n v="15053"/>
    <s v="Factor Receipts"/>
    <n v="22799971418.452801"/>
  </r>
  <r>
    <x v="28"/>
    <s v="336 -  Transportation Equipment Manufacturing"/>
    <x v="77"/>
    <s v="Proprietor Income"/>
    <n v="15053"/>
    <s v="Factor Receipts"/>
    <n v="184921596.80342701"/>
  </r>
  <r>
    <x v="28"/>
    <s v="336 -  Transportation Equipment Manufacturing"/>
    <x v="78"/>
    <s v="Other Property Type Income"/>
    <n v="15053"/>
    <s v="Factor Receipts"/>
    <n v="9834950907.1577702"/>
  </r>
  <r>
    <x v="28"/>
    <s v="336 -  Transportation Equipment Manufacturing"/>
    <x v="79"/>
    <s v="Tax on Production and Imports"/>
    <n v="15053"/>
    <s v="Factor Receipts"/>
    <n v="1014038499.6342"/>
  </r>
  <r>
    <x v="28"/>
    <s v="336 -  Transportation Equipment Manufacturing"/>
    <x v="80"/>
    <s v="Households LT15k"/>
    <n v="15055"/>
    <s v="Industry Use"/>
    <n v="498560.616375043"/>
  </r>
  <r>
    <x v="28"/>
    <s v="336 -  Transportation Equipment Manufacturing"/>
    <x v="81"/>
    <s v="Households 15-30k"/>
    <n v="15055"/>
    <s v="Industry Use"/>
    <n v="656547.95973942801"/>
  </r>
  <r>
    <x v="28"/>
    <s v="336 -  Transportation Equipment Manufacturing"/>
    <x v="82"/>
    <s v="Households 30-40k"/>
    <n v="15055"/>
    <s v="Industry Use"/>
    <n v="584549.63455932296"/>
  </r>
  <r>
    <x v="28"/>
    <s v="336 -  Transportation Equipment Manufacturing"/>
    <x v="83"/>
    <s v="Households 40-50k"/>
    <n v="15055"/>
    <s v="Industry Use"/>
    <n v="451342.60630487901"/>
  </r>
  <r>
    <x v="28"/>
    <s v="336 -  Transportation Equipment Manufacturing"/>
    <x v="84"/>
    <s v="Households 50-70k"/>
    <n v="15055"/>
    <s v="Industry Use"/>
    <n v="1007293.37231202"/>
  </r>
  <r>
    <x v="28"/>
    <s v="336 -  Transportation Equipment Manufacturing"/>
    <x v="85"/>
    <s v="Households 70-100k"/>
    <n v="15055"/>
    <s v="Industry Use"/>
    <n v="3440336.9330250099"/>
  </r>
  <r>
    <x v="28"/>
    <s v="336 -  Transportation Equipment Manufacturing"/>
    <x v="86"/>
    <s v="Households 100-150k"/>
    <n v="15055"/>
    <s v="Industry Use"/>
    <n v="6084016.7246674402"/>
  </r>
  <r>
    <x v="28"/>
    <s v="336 -  Transportation Equipment Manufacturing"/>
    <x v="87"/>
    <s v="Households 150-200k"/>
    <n v="15055"/>
    <s v="Industry Use"/>
    <n v="6959613.5292471796"/>
  </r>
  <r>
    <x v="28"/>
    <s v="336 -  Transportation Equipment Manufacturing"/>
    <x v="88"/>
    <s v="Households GT200k"/>
    <n v="15055"/>
    <s v="Industry Use"/>
    <n v="17609660.746707801"/>
  </r>
  <r>
    <x v="28"/>
    <s v="336 -  Transportation Equipment Manufacturing"/>
    <x v="89"/>
    <s v="Federal Government NonDefense"/>
    <n v="15055"/>
    <s v="Industry Use"/>
    <n v="1148853.94316237"/>
  </r>
  <r>
    <x v="28"/>
    <s v="336 -  Transportation Equipment Manufacturing"/>
    <x v="90"/>
    <s v="Federal Government Investment"/>
    <n v="15055"/>
    <s v="Industry Use"/>
    <n v="1372329.76120015"/>
  </r>
  <r>
    <x v="28"/>
    <s v="336 -  Transportation Equipment Manufacturing"/>
    <x v="91"/>
    <s v="State/Local Govt Other"/>
    <n v="15055"/>
    <s v="Industry Use"/>
    <n v="96600040.186218798"/>
  </r>
  <r>
    <x v="28"/>
    <s v="336 -  Transportation Equipment Manufacturing"/>
    <x v="93"/>
    <s v="State/Local Govt Investment"/>
    <n v="15055"/>
    <s v="Industry Use"/>
    <n v="6941696.4743614802"/>
  </r>
  <r>
    <x v="28"/>
    <s v="336 -  Transportation Equipment Manufacturing"/>
    <x v="94"/>
    <s v="Capital"/>
    <n v="15055"/>
    <s v="Industry Use"/>
    <n v="9178151.9762184601"/>
  </r>
  <r>
    <x v="28"/>
    <s v="336 -  Transportation Equipment Manufacturing"/>
    <x v="95"/>
    <s v="Inventory Additions/Deletions"/>
    <n v="15055"/>
    <s v="Industry Use"/>
    <n v="18747000.186733801"/>
  </r>
  <r>
    <x v="28"/>
    <s v="336 -  Transportation Equipment Manufacturing"/>
    <x v="96"/>
    <s v="Foreign Trade"/>
    <n v="15051"/>
    <s v="Commodity Trade"/>
    <n v="15194018982.481001"/>
  </r>
  <r>
    <x v="28"/>
    <s v="336 -  Transportation Equipment Manufacturing"/>
    <x v="97"/>
    <s v="Domestic Trade"/>
    <n v="15051"/>
    <s v="Commodity Trade"/>
    <n v="26585708892.3489"/>
  </r>
  <r>
    <x v="29"/>
    <s v="337 -  Furniture and Related Product Manufacturing"/>
    <x v="0"/>
    <s v="111 -  Crop Production"/>
    <n v="15055"/>
    <s v="Industry Use"/>
    <n v="721216.84409559704"/>
  </r>
  <r>
    <x v="29"/>
    <s v="337 -  Furniture and Related Product Manufacturing"/>
    <x v="1"/>
    <s v="112 -  Animal Production and Aquaculture"/>
    <n v="15055"/>
    <s v="Industry Use"/>
    <n v="6113.9405378500296"/>
  </r>
  <r>
    <x v="29"/>
    <s v="337 -  Furniture and Related Product Manufacturing"/>
    <x v="2"/>
    <s v="113 -  Forestry and Logging"/>
    <n v="15055"/>
    <s v="Industry Use"/>
    <n v="1896971.7069047301"/>
  </r>
  <r>
    <x v="29"/>
    <s v="337 -  Furniture and Related Product Manufacturing"/>
    <x v="4"/>
    <s v="211 -  Oil and Gas Extraction"/>
    <n v="15055"/>
    <s v="Industry Use"/>
    <n v="394673.16901619901"/>
  </r>
  <r>
    <x v="29"/>
    <s v="337 -  Furniture and Related Product Manufacturing"/>
    <x v="5"/>
    <s v="212 -  Mining (except Oil and Gas)"/>
    <n v="15055"/>
    <s v="Industry Use"/>
    <n v="601637.036578445"/>
  </r>
  <r>
    <x v="29"/>
    <s v="337 -  Furniture and Related Product Manufacturing"/>
    <x v="6"/>
    <s v="213 -  Support Activities for Mining"/>
    <n v="15055"/>
    <s v="Industry Use"/>
    <n v="38292.422358150703"/>
  </r>
  <r>
    <x v="29"/>
    <s v="337 -  Furniture and Related Product Manufacturing"/>
    <x v="7"/>
    <s v="221 -  Utilities"/>
    <n v="15055"/>
    <s v="Industry Use"/>
    <n v="29963408.572175201"/>
  </r>
  <r>
    <x v="29"/>
    <s v="337 -  Furniture and Related Product Manufacturing"/>
    <x v="8"/>
    <s v="23 -  Construction"/>
    <n v="15055"/>
    <s v="Industry Use"/>
    <n v="12871510.831745001"/>
  </r>
  <r>
    <x v="29"/>
    <s v="337 -  Furniture and Related Product Manufacturing"/>
    <x v="9"/>
    <s v="311 -  Food Manufacturing"/>
    <n v="15055"/>
    <s v="Industry Use"/>
    <n v="60319.889034609798"/>
  </r>
  <r>
    <x v="29"/>
    <s v="337 -  Furniture and Related Product Manufacturing"/>
    <x v="10"/>
    <s v="312 -  Beverage and Tobacco Product Manufacturing"/>
    <n v="15055"/>
    <s v="Industry Use"/>
    <n v="1846.77681661268"/>
  </r>
  <r>
    <x v="29"/>
    <s v="337 -  Furniture and Related Product Manufacturing"/>
    <x v="11"/>
    <s v="313 -  Textile Mills"/>
    <n v="15055"/>
    <s v="Industry Use"/>
    <n v="33887969.892315"/>
  </r>
  <r>
    <x v="29"/>
    <s v="337 -  Furniture and Related Product Manufacturing"/>
    <x v="12"/>
    <s v="314 -  Textile Product Mills"/>
    <n v="15055"/>
    <s v="Industry Use"/>
    <n v="3048982.7474265001"/>
  </r>
  <r>
    <x v="29"/>
    <s v="337 -  Furniture and Related Product Manufacturing"/>
    <x v="13"/>
    <s v="315 -  Apparel Manufacturing"/>
    <n v="15055"/>
    <s v="Industry Use"/>
    <n v="894832.95226738695"/>
  </r>
  <r>
    <x v="29"/>
    <s v="337 -  Furniture and Related Product Manufacturing"/>
    <x v="14"/>
    <s v="316 -  Leather and Allied Product Manufacturing"/>
    <n v="15055"/>
    <s v="Industry Use"/>
    <n v="20128.950346318299"/>
  </r>
  <r>
    <x v="29"/>
    <s v="337 -  Furniture and Related Product Manufacturing"/>
    <x v="15"/>
    <s v="321 -  Wood Product Manufacturing"/>
    <n v="15055"/>
    <s v="Industry Use"/>
    <n v="342821015.725954"/>
  </r>
  <r>
    <x v="29"/>
    <s v="337 -  Furniture and Related Product Manufacturing"/>
    <x v="16"/>
    <s v="322 -  Paper Manufacturing"/>
    <n v="15055"/>
    <s v="Industry Use"/>
    <n v="61424360.291844897"/>
  </r>
  <r>
    <x v="29"/>
    <s v="337 -  Furniture and Related Product Manufacturing"/>
    <x v="17"/>
    <s v="323 -  Printing and Related Support Activities"/>
    <n v="15055"/>
    <s v="Industry Use"/>
    <n v="1372312.59527561"/>
  </r>
  <r>
    <x v="29"/>
    <s v="337 -  Furniture and Related Product Manufacturing"/>
    <x v="18"/>
    <s v="324 -  Petroleum and Coal Products Manufacturing"/>
    <n v="15055"/>
    <s v="Industry Use"/>
    <n v="31019490.276769701"/>
  </r>
  <r>
    <x v="29"/>
    <s v="337 -  Furniture and Related Product Manufacturing"/>
    <x v="19"/>
    <s v="325 -  Chemical Manufacturing"/>
    <n v="15055"/>
    <s v="Industry Use"/>
    <n v="55718953.248132899"/>
  </r>
  <r>
    <x v="29"/>
    <s v="337 -  Furniture and Related Product Manufacturing"/>
    <x v="20"/>
    <s v="326 -  Plastics and Rubber Products Manufacturing"/>
    <n v="15055"/>
    <s v="Industry Use"/>
    <n v="133606454.486588"/>
  </r>
  <r>
    <x v="29"/>
    <s v="337 -  Furniture and Related Product Manufacturing"/>
    <x v="21"/>
    <s v="327 -  Nonmetallic Mineral Product Manufacturing"/>
    <n v="15055"/>
    <s v="Industry Use"/>
    <n v="15972661.495018"/>
  </r>
  <r>
    <x v="29"/>
    <s v="337 -  Furniture and Related Product Manufacturing"/>
    <x v="22"/>
    <s v="331 -  Primary Metal Manufacturing"/>
    <n v="15055"/>
    <s v="Industry Use"/>
    <n v="66237014.041570298"/>
  </r>
  <r>
    <x v="29"/>
    <s v="337 -  Furniture and Related Product Manufacturing"/>
    <x v="23"/>
    <s v="332 -  Fabricated Metal Product Manufacturing"/>
    <n v="15055"/>
    <s v="Industry Use"/>
    <n v="193901554.235717"/>
  </r>
  <r>
    <x v="29"/>
    <s v="337 -  Furniture and Related Product Manufacturing"/>
    <x v="24"/>
    <s v="333 -  Machinery Manufacturing"/>
    <n v="15055"/>
    <s v="Industry Use"/>
    <n v="974492.39386731095"/>
  </r>
  <r>
    <x v="29"/>
    <s v="337 -  Furniture and Related Product Manufacturing"/>
    <x v="25"/>
    <s v="334 -  Computer and Electronic Product Manufacturing"/>
    <n v="15055"/>
    <s v="Industry Use"/>
    <n v="37944868.265140399"/>
  </r>
  <r>
    <x v="29"/>
    <s v="337 -  Furniture and Related Product Manufacturing"/>
    <x v="26"/>
    <s v="335 -  Electrical Equipment, Appliance, and Component Manufacturing"/>
    <n v="15055"/>
    <s v="Industry Use"/>
    <n v="1943184.02160093"/>
  </r>
  <r>
    <x v="29"/>
    <s v="337 -  Furniture and Related Product Manufacturing"/>
    <x v="27"/>
    <s v="336 -  Transportation Equipment Manufacturing"/>
    <n v="15055"/>
    <s v="Industry Use"/>
    <n v="14141632.598659299"/>
  </r>
  <r>
    <x v="29"/>
    <s v="337 -  Furniture and Related Product Manufacturing"/>
    <x v="28"/>
    <s v="337 -  Furniture and Related Product Manufacturing"/>
    <n v="15055"/>
    <s v="Industry Use"/>
    <n v="55750123.707297899"/>
  </r>
  <r>
    <x v="29"/>
    <s v="337 -  Furniture and Related Product Manufacturing"/>
    <x v="29"/>
    <s v="339 -  Miscellaneous Manufacturing"/>
    <n v="15055"/>
    <s v="Industry Use"/>
    <n v="1379646.3769829799"/>
  </r>
  <r>
    <x v="29"/>
    <s v="337 -  Furniture and Related Product Manufacturing"/>
    <x v="30"/>
    <s v="42 -  Wholesale Trade"/>
    <n v="15055"/>
    <s v="Industry Use"/>
    <n v="711340356.80659902"/>
  </r>
  <r>
    <x v="29"/>
    <s v="337 -  Furniture and Related Product Manufacturing"/>
    <x v="31"/>
    <s v="441 -  Motor Vehicle and Parts Dealers"/>
    <n v="15055"/>
    <s v="Industry Use"/>
    <n v="10328258.443477999"/>
  </r>
  <r>
    <x v="29"/>
    <s v="337 -  Furniture and Related Product Manufacturing"/>
    <x v="32"/>
    <s v="449 -  Furniture, Home Furnishings, Electronics, and Appliance Retailers"/>
    <n v="15055"/>
    <s v="Industry Use"/>
    <n v="1852249.9586003199"/>
  </r>
  <r>
    <x v="29"/>
    <s v="337 -  Furniture and Related Product Manufacturing"/>
    <x v="33"/>
    <s v="444 -  Building Material and Garden Equipment and Supplies Dealers"/>
    <n v="15055"/>
    <s v="Industry Use"/>
    <n v="32196033.667092498"/>
  </r>
  <r>
    <x v="29"/>
    <s v="337 -  Furniture and Related Product Manufacturing"/>
    <x v="34"/>
    <s v="445 -  Food and Beverage Stores"/>
    <n v="15055"/>
    <s v="Industry Use"/>
    <n v="548674.88808615506"/>
  </r>
  <r>
    <x v="29"/>
    <s v="337 -  Furniture and Related Product Manufacturing"/>
    <x v="35"/>
    <s v="446 -  Health and Personal Care Stores"/>
    <n v="15055"/>
    <s v="Industry Use"/>
    <n v="66028.845691798895"/>
  </r>
  <r>
    <x v="29"/>
    <s v="337 -  Furniture and Related Product Manufacturing"/>
    <x v="36"/>
    <s v="457 -  Gasoline Stations and Fuel Dealers"/>
    <n v="15055"/>
    <s v="Industry Use"/>
    <n v="38051.996533350699"/>
  </r>
  <r>
    <x v="29"/>
    <s v="337 -  Furniture and Related Product Manufacturing"/>
    <x v="37"/>
    <s v="458 -  Clothing, Clothing Accessories, Shoe, and Jewelry Retailers"/>
    <n v="15055"/>
    <s v="Industry Use"/>
    <n v="48806.693207419601"/>
  </r>
  <r>
    <x v="29"/>
    <s v="337 -  Furniture and Related Product Manufacturing"/>
    <x v="38"/>
    <s v="459 -  Sporting Goods, Hobby, Musical Instrument, Book, and Miscellaneous Retailers"/>
    <n v="15055"/>
    <s v="Industry Use"/>
    <n v="2382194.1108537102"/>
  </r>
  <r>
    <x v="29"/>
    <s v="337 -  Furniture and Related Product Manufacturing"/>
    <x v="39"/>
    <s v="455 -  General Merchandise Retailers"/>
    <n v="15055"/>
    <s v="Industry Use"/>
    <n v="3618179.48486184"/>
  </r>
  <r>
    <x v="29"/>
    <s v="337 -  Furniture and Related Product Manufacturing"/>
    <x v="40"/>
    <s v="481 -  Air Transportation"/>
    <n v="15055"/>
    <s v="Industry Use"/>
    <n v="12123220.287833201"/>
  </r>
  <r>
    <x v="29"/>
    <s v="337 -  Furniture and Related Product Manufacturing"/>
    <x v="41"/>
    <s v="482 -  Rail Transportation"/>
    <n v="15055"/>
    <s v="Industry Use"/>
    <n v="13523097.9601692"/>
  </r>
  <r>
    <x v="29"/>
    <s v="337 -  Furniture and Related Product Manufacturing"/>
    <x v="42"/>
    <s v="483 -  Water Transportation"/>
    <n v="15055"/>
    <s v="Industry Use"/>
    <n v="686957.66004371201"/>
  </r>
  <r>
    <x v="29"/>
    <s v="337 -  Furniture and Related Product Manufacturing"/>
    <x v="43"/>
    <s v="484 -  Truck Transportation"/>
    <n v="15055"/>
    <s v="Industry Use"/>
    <n v="148367397.33693299"/>
  </r>
  <r>
    <x v="29"/>
    <s v="337 -  Furniture and Related Product Manufacturing"/>
    <x v="98"/>
    <s v="485 -  Transit and Ground Passenger Transportation"/>
    <n v="15055"/>
    <s v="Industry Use"/>
    <n v="6156163.3035635296"/>
  </r>
  <r>
    <x v="29"/>
    <s v="337 -  Furniture and Related Product Manufacturing"/>
    <x v="44"/>
    <s v="486 -  Pipeline Transportation"/>
    <n v="15055"/>
    <s v="Industry Use"/>
    <n v="148490.59687546201"/>
  </r>
  <r>
    <x v="29"/>
    <s v="337 -  Furniture and Related Product Manufacturing"/>
    <x v="45"/>
    <s v="487-488 -  Scenic and Sightseeing Transportation and Support Activities for Transportation"/>
    <n v="15055"/>
    <s v="Industry Use"/>
    <n v="24481802.5855463"/>
  </r>
  <r>
    <x v="29"/>
    <s v="337 -  Furniture and Related Product Manufacturing"/>
    <x v="46"/>
    <s v="492 -  Couriers and Messengers"/>
    <n v="15055"/>
    <s v="Industry Use"/>
    <n v="8058.0824991586396"/>
  </r>
  <r>
    <x v="29"/>
    <s v="337 -  Furniture and Related Product Manufacturing"/>
    <x v="47"/>
    <s v="493 -  Warehousing and Storage"/>
    <n v="15055"/>
    <s v="Industry Use"/>
    <n v="15200558.441679301"/>
  </r>
  <r>
    <x v="29"/>
    <s v="337 -  Furniture and Related Product Manufacturing"/>
    <x v="48"/>
    <s v="513 -  Publishing Industries"/>
    <n v="15055"/>
    <s v="Industry Use"/>
    <n v="19996155.649033301"/>
  </r>
  <r>
    <x v="29"/>
    <s v="337 -  Furniture and Related Product Manufacturing"/>
    <x v="49"/>
    <s v="512 -  Motion Picture and Sound Recording Industries"/>
    <n v="15055"/>
    <s v="Industry Use"/>
    <n v="49723.618277626098"/>
  </r>
  <r>
    <x v="29"/>
    <s v="337 -  Furniture and Related Product Manufacturing"/>
    <x v="50"/>
    <s v="516 -  Broadcasting and Content Providers"/>
    <n v="15055"/>
    <s v="Industry Use"/>
    <n v="14514333.2191216"/>
  </r>
  <r>
    <x v="29"/>
    <s v="337 -  Furniture and Related Product Manufacturing"/>
    <x v="51"/>
    <s v="517 -  Telecommunications"/>
    <n v="15055"/>
    <s v="Industry Use"/>
    <n v="15766199.8832641"/>
  </r>
  <r>
    <x v="29"/>
    <s v="337 -  Furniture and Related Product Manufacturing"/>
    <x v="52"/>
    <s v="518 -  Computing Infrastructure Providers, Data Processing, Web Hosting, and Related Services"/>
    <n v="15055"/>
    <s v="Industry Use"/>
    <n v="96587649.499403805"/>
  </r>
  <r>
    <x v="29"/>
    <s v="337 -  Furniture and Related Product Manufacturing"/>
    <x v="53"/>
    <s v="519 -  Web Search Portals, Libraries, Archives, and Other Information Services"/>
    <n v="15055"/>
    <s v="Industry Use"/>
    <n v="47760034.896490701"/>
  </r>
  <r>
    <x v="29"/>
    <s v="337 -  Furniture and Related Product Manufacturing"/>
    <x v="54"/>
    <s v="522 -  Credit Intermediation and Related Activities"/>
    <n v="15055"/>
    <s v="Industry Use"/>
    <n v="11933705.6331964"/>
  </r>
  <r>
    <x v="29"/>
    <s v="337 -  Furniture and Related Product Manufacturing"/>
    <x v="55"/>
    <s v="523 -  Securities, Commodity Contracts, and Other Financial Investments and Related Activities"/>
    <n v="15055"/>
    <s v="Industry Use"/>
    <n v="74953400.474721596"/>
  </r>
  <r>
    <x v="29"/>
    <s v="337 -  Furniture and Related Product Manufacturing"/>
    <x v="56"/>
    <s v="521 -  Monetary Authorities-Central Bank"/>
    <n v="15055"/>
    <s v="Industry Use"/>
    <n v="29634123.795779798"/>
  </r>
  <r>
    <x v="29"/>
    <s v="337 -  Furniture and Related Product Manufacturing"/>
    <x v="57"/>
    <s v="524 -  Insurance Carriers and Related Activities"/>
    <n v="15055"/>
    <s v="Industry Use"/>
    <n v="48667660.076607399"/>
  </r>
  <r>
    <x v="29"/>
    <s v="337 -  Furniture and Related Product Manufacturing"/>
    <x v="58"/>
    <s v="531 -  Real Estate"/>
    <n v="15055"/>
    <s v="Industry Use"/>
    <n v="102720715.40688001"/>
  </r>
  <r>
    <x v="29"/>
    <s v="337 -  Furniture and Related Product Manufacturing"/>
    <x v="59"/>
    <s v="532 -  Rental and Leasing Services"/>
    <n v="15055"/>
    <s v="Industry Use"/>
    <n v="13309120.584607899"/>
  </r>
  <r>
    <x v="29"/>
    <s v="337 -  Furniture and Related Product Manufacturing"/>
    <x v="60"/>
    <s v="533 -  Lessors of Nonfinancial Intangible Assets (except Copyrighted Works)"/>
    <n v="15055"/>
    <s v="Industry Use"/>
    <n v="10151786.906790299"/>
  </r>
  <r>
    <x v="29"/>
    <s v="337 -  Furniture and Related Product Manufacturing"/>
    <x v="61"/>
    <s v="541 -  Professional, Scientific, and Technical Services"/>
    <n v="15055"/>
    <s v="Industry Use"/>
    <n v="296354555.42362899"/>
  </r>
  <r>
    <x v="29"/>
    <s v="337 -  Furniture and Related Product Manufacturing"/>
    <x v="99"/>
    <s v="551 -  Management of Companies and Enterprises"/>
    <n v="15055"/>
    <s v="Industry Use"/>
    <n v="59218337.8616549"/>
  </r>
  <r>
    <x v="29"/>
    <s v="337 -  Furniture and Related Product Manufacturing"/>
    <x v="62"/>
    <s v="561 -  Administrative and Support Services"/>
    <n v="15055"/>
    <s v="Industry Use"/>
    <n v="47916290.207940601"/>
  </r>
  <r>
    <x v="29"/>
    <s v="337 -  Furniture and Related Product Manufacturing"/>
    <x v="63"/>
    <s v="562 -  Waste Management and Remediation Services"/>
    <n v="15055"/>
    <s v="Industry Use"/>
    <n v="8916560.7038081903"/>
  </r>
  <r>
    <x v="29"/>
    <s v="337 -  Furniture and Related Product Manufacturing"/>
    <x v="65"/>
    <s v="711 -  Performing Arts, Spectator Sports, and Related Industries"/>
    <n v="15055"/>
    <s v="Industry Use"/>
    <n v="2264057.86277792"/>
  </r>
  <r>
    <x v="29"/>
    <s v="337 -  Furniture and Related Product Manufacturing"/>
    <x v="66"/>
    <s v="712 -  Museums, Historical Sites, and Similar Institutions"/>
    <n v="15055"/>
    <s v="Industry Use"/>
    <n v="70.143130825434298"/>
  </r>
  <r>
    <x v="29"/>
    <s v="337 -  Furniture and Related Product Manufacturing"/>
    <x v="67"/>
    <s v="713 -  Amusement, Gambling, and Recreation Industries"/>
    <n v="15055"/>
    <s v="Industry Use"/>
    <n v="310384.186137582"/>
  </r>
  <r>
    <x v="29"/>
    <s v="337 -  Furniture and Related Product Manufacturing"/>
    <x v="68"/>
    <s v="721 -  Accommodation"/>
    <n v="15055"/>
    <s v="Industry Use"/>
    <n v="2161736.6062129401"/>
  </r>
  <r>
    <x v="29"/>
    <s v="337 -  Furniture and Related Product Manufacturing"/>
    <x v="69"/>
    <s v="722 -  Food Services and Drinking Places"/>
    <n v="15055"/>
    <s v="Industry Use"/>
    <n v="13011942.337016899"/>
  </r>
  <r>
    <x v="29"/>
    <s v="337 -  Furniture and Related Product Manufacturing"/>
    <x v="70"/>
    <s v="811 -  Repair and Maintenance"/>
    <n v="15055"/>
    <s v="Industry Use"/>
    <n v="15984250.755838601"/>
  </r>
  <r>
    <x v="29"/>
    <s v="337 -  Furniture and Related Product Manufacturing"/>
    <x v="71"/>
    <s v="812 -  Personal and Laundry Services"/>
    <n v="15055"/>
    <s v="Industry Use"/>
    <n v="394.61264502467299"/>
  </r>
  <r>
    <x v="29"/>
    <s v="337 -  Furniture and Related Product Manufacturing"/>
    <x v="72"/>
    <s v="813 -  Religious, Grantmaking, Civic, Professional, and Similar Organizations"/>
    <n v="15055"/>
    <s v="Industry Use"/>
    <n v="1330618.0075284699"/>
  </r>
  <r>
    <x v="29"/>
    <s v="337 -  Furniture and Related Product Manufacturing"/>
    <x v="73"/>
    <s v="9A -  Government Enterprises"/>
    <n v="15055"/>
    <s v="Industry Use"/>
    <n v="24823246.147896498"/>
  </r>
  <r>
    <x v="29"/>
    <s v="337 -  Furniture and Related Product Manufacturing"/>
    <x v="74"/>
    <s v="Vegetable and melon farming"/>
    <n v="15055"/>
    <s v="Industry Use"/>
    <n v="686.60650955850895"/>
  </r>
  <r>
    <x v="29"/>
    <s v="337 -  Furniture and Related Product Manufacturing"/>
    <x v="75"/>
    <s v="Fruit farming"/>
    <n v="15055"/>
    <s v="Industry Use"/>
    <n v="526.825648731348"/>
  </r>
  <r>
    <x v="29"/>
    <s v="337 -  Furniture and Related Product Manufacturing"/>
    <x v="76"/>
    <s v="Employee Compensation"/>
    <n v="15053"/>
    <s v="Factor Receipts"/>
    <n v="2196966014.1682701"/>
  </r>
  <r>
    <x v="29"/>
    <s v="337 -  Furniture and Related Product Manufacturing"/>
    <x v="77"/>
    <s v="Proprietor Income"/>
    <n v="15053"/>
    <s v="Factor Receipts"/>
    <n v="102445841.2823"/>
  </r>
  <r>
    <x v="29"/>
    <s v="337 -  Furniture and Related Product Manufacturing"/>
    <x v="78"/>
    <s v="Other Property Type Income"/>
    <n v="15053"/>
    <s v="Factor Receipts"/>
    <n v="785061153.29406095"/>
  </r>
  <r>
    <x v="29"/>
    <s v="337 -  Furniture and Related Product Manufacturing"/>
    <x v="79"/>
    <s v="Tax on Production and Imports"/>
    <n v="15053"/>
    <s v="Factor Receipts"/>
    <n v="54527816.087161303"/>
  </r>
  <r>
    <x v="29"/>
    <s v="337 -  Furniture and Related Product Manufacturing"/>
    <x v="80"/>
    <s v="Households LT15k"/>
    <n v="15055"/>
    <s v="Industry Use"/>
    <n v="29334.432887814401"/>
  </r>
  <r>
    <x v="29"/>
    <s v="337 -  Furniture and Related Product Manufacturing"/>
    <x v="81"/>
    <s v="Households 15-30k"/>
    <n v="15055"/>
    <s v="Industry Use"/>
    <n v="38630.131282009999"/>
  </r>
  <r>
    <x v="29"/>
    <s v="337 -  Furniture and Related Product Manufacturing"/>
    <x v="82"/>
    <s v="Households 30-40k"/>
    <n v="15055"/>
    <s v="Industry Use"/>
    <n v="34393.876013017703"/>
  </r>
  <r>
    <x v="29"/>
    <s v="337 -  Furniture and Related Product Manufacturing"/>
    <x v="83"/>
    <s v="Households 40-50k"/>
    <n v="15055"/>
    <s v="Industry Use"/>
    <n v="26556.2079297936"/>
  </r>
  <r>
    <x v="29"/>
    <s v="337 -  Furniture and Related Product Manufacturing"/>
    <x v="84"/>
    <s v="Households 50-70k"/>
    <n v="15055"/>
    <s v="Industry Use"/>
    <n v="59267.376639713497"/>
  </r>
  <r>
    <x v="29"/>
    <s v="337 -  Furniture and Related Product Manufacturing"/>
    <x v="85"/>
    <s v="Households 70-100k"/>
    <n v="15055"/>
    <s v="Industry Use"/>
    <n v="202423.39558841899"/>
  </r>
  <r>
    <x v="29"/>
    <s v="337 -  Furniture and Related Product Manufacturing"/>
    <x v="86"/>
    <s v="Households 100-150k"/>
    <n v="15055"/>
    <s v="Industry Use"/>
    <n v="357972.88120295899"/>
  </r>
  <r>
    <x v="29"/>
    <s v="337 -  Furniture and Related Product Manufacturing"/>
    <x v="87"/>
    <s v="Households 150-200k"/>
    <n v="15055"/>
    <s v="Industry Use"/>
    <n v="409491.46260933299"/>
  </r>
  <r>
    <x v="29"/>
    <s v="337 -  Furniture and Related Product Manufacturing"/>
    <x v="88"/>
    <s v="Households GT200k"/>
    <n v="15055"/>
    <s v="Industry Use"/>
    <n v="1036121.5755616101"/>
  </r>
  <r>
    <x v="29"/>
    <s v="337 -  Furniture and Related Product Manufacturing"/>
    <x v="89"/>
    <s v="Federal Government NonDefense"/>
    <n v="15055"/>
    <s v="Industry Use"/>
    <n v="89970.703580832007"/>
  </r>
  <r>
    <x v="29"/>
    <s v="337 -  Furniture and Related Product Manufacturing"/>
    <x v="90"/>
    <s v="Federal Government Investment"/>
    <n v="15055"/>
    <s v="Industry Use"/>
    <n v="80745.477997389899"/>
  </r>
  <r>
    <x v="29"/>
    <s v="337 -  Furniture and Related Product Manufacturing"/>
    <x v="91"/>
    <s v="State/Local Govt Other"/>
    <n v="15055"/>
    <s v="Industry Use"/>
    <n v="9968468.8215097208"/>
  </r>
  <r>
    <x v="29"/>
    <s v="337 -  Furniture and Related Product Manufacturing"/>
    <x v="93"/>
    <s v="State/Local Govt Investment"/>
    <n v="15055"/>
    <s v="Industry Use"/>
    <n v="408437.25450137298"/>
  </r>
  <r>
    <x v="29"/>
    <s v="337 -  Furniture and Related Product Manufacturing"/>
    <x v="94"/>
    <s v="Capital"/>
    <n v="15055"/>
    <s v="Industry Use"/>
    <n v="540026.37660815299"/>
  </r>
  <r>
    <x v="29"/>
    <s v="337 -  Furniture and Related Product Manufacturing"/>
    <x v="95"/>
    <s v="Inventory Additions/Deletions"/>
    <n v="15055"/>
    <s v="Industry Use"/>
    <n v="960126.27121033799"/>
  </r>
  <r>
    <x v="29"/>
    <s v="337 -  Furniture and Related Product Manufacturing"/>
    <x v="96"/>
    <s v="Foreign Trade"/>
    <n v="15051"/>
    <s v="Commodity Trade"/>
    <n v="655043212.84829104"/>
  </r>
  <r>
    <x v="29"/>
    <s v="337 -  Furniture and Related Product Manufacturing"/>
    <x v="97"/>
    <s v="Domestic Trade"/>
    <n v="15051"/>
    <s v="Commodity Trade"/>
    <n v="1585926315.1057701"/>
  </r>
  <r>
    <x v="30"/>
    <s v="339 -  Miscellaneous Manufacturing"/>
    <x v="0"/>
    <s v="111 -  Crop Production"/>
    <n v="15055"/>
    <s v="Industry Use"/>
    <n v="14726032.157393901"/>
  </r>
  <r>
    <x v="30"/>
    <s v="339 -  Miscellaneous Manufacturing"/>
    <x v="1"/>
    <s v="112 -  Animal Production and Aquaculture"/>
    <n v="15055"/>
    <s v="Industry Use"/>
    <n v="1247973.4586097801"/>
  </r>
  <r>
    <x v="30"/>
    <s v="339 -  Miscellaneous Manufacturing"/>
    <x v="2"/>
    <s v="113 -  Forestry and Logging"/>
    <n v="15055"/>
    <s v="Industry Use"/>
    <n v="12507925.2851467"/>
  </r>
  <r>
    <x v="30"/>
    <s v="339 -  Miscellaneous Manufacturing"/>
    <x v="4"/>
    <s v="211 -  Oil and Gas Extraction"/>
    <n v="15055"/>
    <s v="Industry Use"/>
    <n v="1941835.2548166499"/>
  </r>
  <r>
    <x v="30"/>
    <s v="339 -  Miscellaneous Manufacturing"/>
    <x v="5"/>
    <s v="212 -  Mining (except Oil and Gas)"/>
    <n v="15055"/>
    <s v="Industry Use"/>
    <n v="6328362.6686594496"/>
  </r>
  <r>
    <x v="30"/>
    <s v="339 -  Miscellaneous Manufacturing"/>
    <x v="6"/>
    <s v="213 -  Support Activities for Mining"/>
    <n v="15055"/>
    <s v="Industry Use"/>
    <n v="75599.448351971601"/>
  </r>
  <r>
    <x v="30"/>
    <s v="339 -  Miscellaneous Manufacturing"/>
    <x v="7"/>
    <s v="221 -  Utilities"/>
    <n v="15055"/>
    <s v="Industry Use"/>
    <n v="82007185.157925293"/>
  </r>
  <r>
    <x v="30"/>
    <s v="339 -  Miscellaneous Manufacturing"/>
    <x v="8"/>
    <s v="23 -  Construction"/>
    <n v="15055"/>
    <s v="Industry Use"/>
    <n v="60800315.1191293"/>
  </r>
  <r>
    <x v="30"/>
    <s v="339 -  Miscellaneous Manufacturing"/>
    <x v="9"/>
    <s v="311 -  Food Manufacturing"/>
    <n v="15055"/>
    <s v="Industry Use"/>
    <n v="741535.28897664801"/>
  </r>
  <r>
    <x v="30"/>
    <s v="339 -  Miscellaneous Manufacturing"/>
    <x v="10"/>
    <s v="312 -  Beverage and Tobacco Product Manufacturing"/>
    <n v="15055"/>
    <s v="Industry Use"/>
    <n v="6855.8526056813598"/>
  </r>
  <r>
    <x v="30"/>
    <s v="339 -  Miscellaneous Manufacturing"/>
    <x v="11"/>
    <s v="313 -  Textile Mills"/>
    <n v="15055"/>
    <s v="Industry Use"/>
    <n v="61809015.972694002"/>
  </r>
  <r>
    <x v="30"/>
    <s v="339 -  Miscellaneous Manufacturing"/>
    <x v="12"/>
    <s v="314 -  Textile Product Mills"/>
    <n v="15055"/>
    <s v="Industry Use"/>
    <n v="1415818.7007029499"/>
  </r>
  <r>
    <x v="30"/>
    <s v="339 -  Miscellaneous Manufacturing"/>
    <x v="13"/>
    <s v="315 -  Apparel Manufacturing"/>
    <n v="15055"/>
    <s v="Industry Use"/>
    <n v="1598156.2391647999"/>
  </r>
  <r>
    <x v="30"/>
    <s v="339 -  Miscellaneous Manufacturing"/>
    <x v="14"/>
    <s v="316 -  Leather and Allied Product Manufacturing"/>
    <n v="15055"/>
    <s v="Industry Use"/>
    <n v="187454.048132425"/>
  </r>
  <r>
    <x v="30"/>
    <s v="339 -  Miscellaneous Manufacturing"/>
    <x v="15"/>
    <s v="321 -  Wood Product Manufacturing"/>
    <n v="15055"/>
    <s v="Industry Use"/>
    <n v="92828513.746393695"/>
  </r>
  <r>
    <x v="30"/>
    <s v="339 -  Miscellaneous Manufacturing"/>
    <x v="16"/>
    <s v="322 -  Paper Manufacturing"/>
    <n v="15055"/>
    <s v="Industry Use"/>
    <n v="190964664.93313301"/>
  </r>
  <r>
    <x v="30"/>
    <s v="339 -  Miscellaneous Manufacturing"/>
    <x v="17"/>
    <s v="323 -  Printing and Related Support Activities"/>
    <n v="15055"/>
    <s v="Industry Use"/>
    <n v="4172200.4953798498"/>
  </r>
  <r>
    <x v="30"/>
    <s v="339 -  Miscellaneous Manufacturing"/>
    <x v="18"/>
    <s v="324 -  Petroleum and Coal Products Manufacturing"/>
    <n v="15055"/>
    <s v="Industry Use"/>
    <n v="155522978.01016101"/>
  </r>
  <r>
    <x v="30"/>
    <s v="339 -  Miscellaneous Manufacturing"/>
    <x v="19"/>
    <s v="325 -  Chemical Manufacturing"/>
    <n v="15055"/>
    <s v="Industry Use"/>
    <n v="328344950.76217002"/>
  </r>
  <r>
    <x v="30"/>
    <s v="339 -  Miscellaneous Manufacturing"/>
    <x v="20"/>
    <s v="326 -  Plastics and Rubber Products Manufacturing"/>
    <n v="15055"/>
    <s v="Industry Use"/>
    <n v="309849323.76138699"/>
  </r>
  <r>
    <x v="30"/>
    <s v="339 -  Miscellaneous Manufacturing"/>
    <x v="21"/>
    <s v="327 -  Nonmetallic Mineral Product Manufacturing"/>
    <n v="15055"/>
    <s v="Industry Use"/>
    <n v="65006348.784948498"/>
  </r>
  <r>
    <x v="30"/>
    <s v="339 -  Miscellaneous Manufacturing"/>
    <x v="22"/>
    <s v="331 -  Primary Metal Manufacturing"/>
    <n v="15055"/>
    <s v="Industry Use"/>
    <n v="162592947.51068601"/>
  </r>
  <r>
    <x v="30"/>
    <s v="339 -  Miscellaneous Manufacturing"/>
    <x v="23"/>
    <s v="332 -  Fabricated Metal Product Manufacturing"/>
    <n v="15055"/>
    <s v="Industry Use"/>
    <n v="379123699.70423102"/>
  </r>
  <r>
    <x v="30"/>
    <s v="339 -  Miscellaneous Manufacturing"/>
    <x v="24"/>
    <s v="333 -  Machinery Manufacturing"/>
    <n v="15055"/>
    <s v="Industry Use"/>
    <n v="11014524.3548561"/>
  </r>
  <r>
    <x v="30"/>
    <s v="339 -  Miscellaneous Manufacturing"/>
    <x v="25"/>
    <s v="334 -  Computer and Electronic Product Manufacturing"/>
    <n v="15055"/>
    <s v="Industry Use"/>
    <n v="134767382.523399"/>
  </r>
  <r>
    <x v="30"/>
    <s v="339 -  Miscellaneous Manufacturing"/>
    <x v="26"/>
    <s v="335 -  Electrical Equipment, Appliance, and Component Manufacturing"/>
    <n v="15055"/>
    <s v="Industry Use"/>
    <n v="17094849.318479002"/>
  </r>
  <r>
    <x v="30"/>
    <s v="339 -  Miscellaneous Manufacturing"/>
    <x v="27"/>
    <s v="336 -  Transportation Equipment Manufacturing"/>
    <n v="15055"/>
    <s v="Industry Use"/>
    <n v="52208292.844423801"/>
  </r>
  <r>
    <x v="30"/>
    <s v="339 -  Miscellaneous Manufacturing"/>
    <x v="28"/>
    <s v="337 -  Furniture and Related Product Manufacturing"/>
    <n v="15055"/>
    <s v="Industry Use"/>
    <n v="6736679.3253872497"/>
  </r>
  <r>
    <x v="30"/>
    <s v="339 -  Miscellaneous Manufacturing"/>
    <x v="29"/>
    <s v="339 -  Miscellaneous Manufacturing"/>
    <n v="15055"/>
    <s v="Industry Use"/>
    <n v="219227673.65436"/>
  </r>
  <r>
    <x v="30"/>
    <s v="339 -  Miscellaneous Manufacturing"/>
    <x v="30"/>
    <s v="42 -  Wholesale Trade"/>
    <n v="15055"/>
    <s v="Industry Use"/>
    <n v="3098726606.8610601"/>
  </r>
  <r>
    <x v="30"/>
    <s v="339 -  Miscellaneous Manufacturing"/>
    <x v="31"/>
    <s v="441 -  Motor Vehicle and Parts Dealers"/>
    <n v="15055"/>
    <s v="Industry Use"/>
    <n v="43159364.107215203"/>
  </r>
  <r>
    <x v="30"/>
    <s v="339 -  Miscellaneous Manufacturing"/>
    <x v="32"/>
    <s v="449 -  Furniture, Home Furnishings, Electronics, and Appliance Retailers"/>
    <n v="15055"/>
    <s v="Industry Use"/>
    <n v="6374280.7488630097"/>
  </r>
  <r>
    <x v="30"/>
    <s v="339 -  Miscellaneous Manufacturing"/>
    <x v="33"/>
    <s v="444 -  Building Material and Garden Equipment and Supplies Dealers"/>
    <n v="15055"/>
    <s v="Industry Use"/>
    <n v="120654632.93237799"/>
  </r>
  <r>
    <x v="30"/>
    <s v="339 -  Miscellaneous Manufacturing"/>
    <x v="34"/>
    <s v="445 -  Food and Beverage Stores"/>
    <n v="15055"/>
    <s v="Industry Use"/>
    <n v="2107317.7370099602"/>
  </r>
  <r>
    <x v="30"/>
    <s v="339 -  Miscellaneous Manufacturing"/>
    <x v="35"/>
    <s v="446 -  Health and Personal Care Stores"/>
    <n v="15055"/>
    <s v="Industry Use"/>
    <n v="535833.67291029298"/>
  </r>
  <r>
    <x v="30"/>
    <s v="339 -  Miscellaneous Manufacturing"/>
    <x v="36"/>
    <s v="457 -  Gasoline Stations and Fuel Dealers"/>
    <n v="15055"/>
    <s v="Industry Use"/>
    <n v="501524.11569515202"/>
  </r>
  <r>
    <x v="30"/>
    <s v="339 -  Miscellaneous Manufacturing"/>
    <x v="37"/>
    <s v="458 -  Clothing, Clothing Accessories, Shoe, and Jewelry Retailers"/>
    <n v="15055"/>
    <s v="Industry Use"/>
    <n v="175452.20994775399"/>
  </r>
  <r>
    <x v="30"/>
    <s v="339 -  Miscellaneous Manufacturing"/>
    <x v="38"/>
    <s v="459 -  Sporting Goods, Hobby, Musical Instrument, Book, and Miscellaneous Retailers"/>
    <n v="15055"/>
    <s v="Industry Use"/>
    <n v="8988935.7939706091"/>
  </r>
  <r>
    <x v="30"/>
    <s v="339 -  Miscellaneous Manufacturing"/>
    <x v="39"/>
    <s v="455 -  General Merchandise Retailers"/>
    <n v="15055"/>
    <s v="Industry Use"/>
    <n v="14041181.790010501"/>
  </r>
  <r>
    <x v="30"/>
    <s v="339 -  Miscellaneous Manufacturing"/>
    <x v="40"/>
    <s v="481 -  Air Transportation"/>
    <n v="15055"/>
    <s v="Industry Use"/>
    <n v="28973760.519894399"/>
  </r>
  <r>
    <x v="30"/>
    <s v="339 -  Miscellaneous Manufacturing"/>
    <x v="41"/>
    <s v="482 -  Rail Transportation"/>
    <n v="15055"/>
    <s v="Industry Use"/>
    <n v="23643920.434555002"/>
  </r>
  <r>
    <x v="30"/>
    <s v="339 -  Miscellaneous Manufacturing"/>
    <x v="42"/>
    <s v="483 -  Water Transportation"/>
    <n v="15055"/>
    <s v="Industry Use"/>
    <n v="4254223.8593987199"/>
  </r>
  <r>
    <x v="30"/>
    <s v="339 -  Miscellaneous Manufacturing"/>
    <x v="43"/>
    <s v="484 -  Truck Transportation"/>
    <n v="15055"/>
    <s v="Industry Use"/>
    <n v="318845935.00298601"/>
  </r>
  <r>
    <x v="30"/>
    <s v="339 -  Miscellaneous Manufacturing"/>
    <x v="98"/>
    <s v="485 -  Transit and Ground Passenger Transportation"/>
    <n v="15055"/>
    <s v="Industry Use"/>
    <n v="15032239.0174831"/>
  </r>
  <r>
    <x v="30"/>
    <s v="339 -  Miscellaneous Manufacturing"/>
    <x v="44"/>
    <s v="486 -  Pipeline Transportation"/>
    <n v="15055"/>
    <s v="Industry Use"/>
    <n v="818576.29853959603"/>
  </r>
  <r>
    <x v="30"/>
    <s v="339 -  Miscellaneous Manufacturing"/>
    <x v="45"/>
    <s v="487-488 -  Scenic and Sightseeing Transportation and Support Activities for Transportation"/>
    <n v="15055"/>
    <s v="Industry Use"/>
    <n v="17465410.054528099"/>
  </r>
  <r>
    <x v="30"/>
    <s v="339 -  Miscellaneous Manufacturing"/>
    <x v="46"/>
    <s v="492 -  Couriers and Messengers"/>
    <n v="15055"/>
    <s v="Industry Use"/>
    <n v="17310.466306881899"/>
  </r>
  <r>
    <x v="30"/>
    <s v="339 -  Miscellaneous Manufacturing"/>
    <x v="47"/>
    <s v="493 -  Warehousing and Storage"/>
    <n v="15055"/>
    <s v="Industry Use"/>
    <n v="131001335.383514"/>
  </r>
  <r>
    <x v="30"/>
    <s v="339 -  Miscellaneous Manufacturing"/>
    <x v="48"/>
    <s v="513 -  Publishing Industries"/>
    <n v="15055"/>
    <s v="Industry Use"/>
    <n v="50592515.337528698"/>
  </r>
  <r>
    <x v="30"/>
    <s v="339 -  Miscellaneous Manufacturing"/>
    <x v="49"/>
    <s v="512 -  Motion Picture and Sound Recording Industries"/>
    <n v="15055"/>
    <s v="Industry Use"/>
    <n v="158937.59598755901"/>
  </r>
  <r>
    <x v="30"/>
    <s v="339 -  Miscellaneous Manufacturing"/>
    <x v="50"/>
    <s v="516 -  Broadcasting and Content Providers"/>
    <n v="15055"/>
    <s v="Industry Use"/>
    <n v="46401073.071339697"/>
  </r>
  <r>
    <x v="30"/>
    <s v="339 -  Miscellaneous Manufacturing"/>
    <x v="51"/>
    <s v="517 -  Telecommunications"/>
    <n v="15055"/>
    <s v="Industry Use"/>
    <n v="60356271.6848609"/>
  </r>
  <r>
    <x v="30"/>
    <s v="339 -  Miscellaneous Manufacturing"/>
    <x v="52"/>
    <s v="518 -  Computing Infrastructure Providers, Data Processing, Web Hosting, and Related Services"/>
    <n v="15055"/>
    <s v="Industry Use"/>
    <n v="215196906.458033"/>
  </r>
  <r>
    <x v="30"/>
    <s v="339 -  Miscellaneous Manufacturing"/>
    <x v="53"/>
    <s v="519 -  Web Search Portals, Libraries, Archives, and Other Information Services"/>
    <n v="15055"/>
    <s v="Industry Use"/>
    <n v="152152808.47430301"/>
  </r>
  <r>
    <x v="30"/>
    <s v="339 -  Miscellaneous Manufacturing"/>
    <x v="54"/>
    <s v="522 -  Credit Intermediation and Related Activities"/>
    <n v="15055"/>
    <s v="Industry Use"/>
    <n v="27159177.593134601"/>
  </r>
  <r>
    <x v="30"/>
    <s v="339 -  Miscellaneous Manufacturing"/>
    <x v="55"/>
    <s v="523 -  Securities, Commodity Contracts, and Other Financial Investments and Related Activities"/>
    <n v="15055"/>
    <s v="Industry Use"/>
    <n v="193185309.39465001"/>
  </r>
  <r>
    <x v="30"/>
    <s v="339 -  Miscellaneous Manufacturing"/>
    <x v="56"/>
    <s v="521 -  Monetary Authorities-Central Bank"/>
    <n v="15055"/>
    <s v="Industry Use"/>
    <n v="206042058.76501101"/>
  </r>
  <r>
    <x v="30"/>
    <s v="339 -  Miscellaneous Manufacturing"/>
    <x v="57"/>
    <s v="524 -  Insurance Carriers and Related Activities"/>
    <n v="15055"/>
    <s v="Industry Use"/>
    <n v="102467065.838383"/>
  </r>
  <r>
    <x v="30"/>
    <s v="339 -  Miscellaneous Manufacturing"/>
    <x v="58"/>
    <s v="531 -  Real Estate"/>
    <n v="15055"/>
    <s v="Industry Use"/>
    <n v="127490970.11273301"/>
  </r>
  <r>
    <x v="30"/>
    <s v="339 -  Miscellaneous Manufacturing"/>
    <x v="59"/>
    <s v="532 -  Rental and Leasing Services"/>
    <n v="15055"/>
    <s v="Industry Use"/>
    <n v="19067340.805032302"/>
  </r>
  <r>
    <x v="30"/>
    <s v="339 -  Miscellaneous Manufacturing"/>
    <x v="60"/>
    <s v="533 -  Lessors of Nonfinancial Intangible Assets (except Copyrighted Works)"/>
    <n v="15055"/>
    <s v="Industry Use"/>
    <n v="254753363.056014"/>
  </r>
  <r>
    <x v="30"/>
    <s v="339 -  Miscellaneous Manufacturing"/>
    <x v="61"/>
    <s v="541 -  Professional, Scientific, and Technical Services"/>
    <n v="15055"/>
    <s v="Industry Use"/>
    <n v="947660686.70662999"/>
  </r>
  <r>
    <x v="30"/>
    <s v="339 -  Miscellaneous Manufacturing"/>
    <x v="99"/>
    <s v="551 -  Management of Companies and Enterprises"/>
    <n v="15055"/>
    <s v="Industry Use"/>
    <n v="770141559.23395097"/>
  </r>
  <r>
    <x v="30"/>
    <s v="339 -  Miscellaneous Manufacturing"/>
    <x v="62"/>
    <s v="561 -  Administrative and Support Services"/>
    <n v="15055"/>
    <s v="Industry Use"/>
    <n v="365258606.71997797"/>
  </r>
  <r>
    <x v="30"/>
    <s v="339 -  Miscellaneous Manufacturing"/>
    <x v="63"/>
    <s v="562 -  Waste Management and Remediation Services"/>
    <n v="15055"/>
    <s v="Industry Use"/>
    <n v="22640611.861576401"/>
  </r>
  <r>
    <x v="30"/>
    <s v="339 -  Miscellaneous Manufacturing"/>
    <x v="65"/>
    <s v="711 -  Performing Arts, Spectator Sports, and Related Industries"/>
    <n v="15055"/>
    <s v="Industry Use"/>
    <n v="6700341.2210981399"/>
  </r>
  <r>
    <x v="30"/>
    <s v="339 -  Miscellaneous Manufacturing"/>
    <x v="66"/>
    <s v="712 -  Museums, Historical Sites, and Similar Institutions"/>
    <n v="15055"/>
    <s v="Industry Use"/>
    <n v="207.58431954114599"/>
  </r>
  <r>
    <x v="30"/>
    <s v="339 -  Miscellaneous Manufacturing"/>
    <x v="67"/>
    <s v="713 -  Amusement, Gambling, and Recreation Industries"/>
    <n v="15055"/>
    <s v="Industry Use"/>
    <n v="968677.88657524798"/>
  </r>
  <r>
    <x v="30"/>
    <s v="339 -  Miscellaneous Manufacturing"/>
    <x v="68"/>
    <s v="721 -  Accommodation"/>
    <n v="15055"/>
    <s v="Industry Use"/>
    <n v="5459990.11882242"/>
  </r>
  <r>
    <x v="30"/>
    <s v="339 -  Miscellaneous Manufacturing"/>
    <x v="69"/>
    <s v="722 -  Food Services and Drinking Places"/>
    <n v="15055"/>
    <s v="Industry Use"/>
    <n v="34732443.706095003"/>
  </r>
  <r>
    <x v="30"/>
    <s v="339 -  Miscellaneous Manufacturing"/>
    <x v="70"/>
    <s v="811 -  Repair and Maintenance"/>
    <n v="15055"/>
    <s v="Industry Use"/>
    <n v="92949748.599665895"/>
  </r>
  <r>
    <x v="30"/>
    <s v="339 -  Miscellaneous Manufacturing"/>
    <x v="71"/>
    <s v="812 -  Personal and Laundry Services"/>
    <n v="15055"/>
    <s v="Industry Use"/>
    <n v="2483080.5125787002"/>
  </r>
  <r>
    <x v="30"/>
    <s v="339 -  Miscellaneous Manufacturing"/>
    <x v="72"/>
    <s v="813 -  Religious, Grantmaking, Civic, Professional, and Similar Organizations"/>
    <n v="15055"/>
    <s v="Industry Use"/>
    <n v="2542798.65960364"/>
  </r>
  <r>
    <x v="30"/>
    <s v="339 -  Miscellaneous Manufacturing"/>
    <x v="73"/>
    <s v="9A -  Government Enterprises"/>
    <n v="15055"/>
    <s v="Industry Use"/>
    <n v="60157443.355795398"/>
  </r>
  <r>
    <x v="30"/>
    <s v="339 -  Miscellaneous Manufacturing"/>
    <x v="74"/>
    <s v="Vegetable and melon farming"/>
    <n v="15055"/>
    <s v="Industry Use"/>
    <n v="2142.8299903563002"/>
  </r>
  <r>
    <x v="30"/>
    <s v="339 -  Miscellaneous Manufacturing"/>
    <x v="75"/>
    <s v="Fruit farming"/>
    <n v="15055"/>
    <s v="Industry Use"/>
    <n v="1644.1699635448199"/>
  </r>
  <r>
    <x v="30"/>
    <s v="339 -  Miscellaneous Manufacturing"/>
    <x v="76"/>
    <s v="Employee Compensation"/>
    <n v="15053"/>
    <s v="Factor Receipts"/>
    <n v="11491053437.242701"/>
  </r>
  <r>
    <x v="30"/>
    <s v="339 -  Miscellaneous Manufacturing"/>
    <x v="77"/>
    <s v="Proprietor Income"/>
    <n v="15053"/>
    <s v="Factor Receipts"/>
    <n v="344344561.4357"/>
  </r>
  <r>
    <x v="30"/>
    <s v="339 -  Miscellaneous Manufacturing"/>
    <x v="78"/>
    <s v="Other Property Type Income"/>
    <n v="15053"/>
    <s v="Factor Receipts"/>
    <n v="4942716447.3750896"/>
  </r>
  <r>
    <x v="30"/>
    <s v="339 -  Miscellaneous Manufacturing"/>
    <x v="79"/>
    <s v="Tax on Production and Imports"/>
    <n v="15053"/>
    <s v="Factor Receipts"/>
    <n v="472837602.50029498"/>
  </r>
  <r>
    <x v="30"/>
    <s v="339 -  Miscellaneous Manufacturing"/>
    <x v="80"/>
    <s v="Households LT15k"/>
    <n v="15055"/>
    <s v="Industry Use"/>
    <n v="229788.150161111"/>
  </r>
  <r>
    <x v="30"/>
    <s v="339 -  Miscellaneous Manufacturing"/>
    <x v="81"/>
    <s v="Households 15-30k"/>
    <n v="15055"/>
    <s v="Industry Use"/>
    <n v="302605.011718544"/>
  </r>
  <r>
    <x v="30"/>
    <s v="339 -  Miscellaneous Manufacturing"/>
    <x v="82"/>
    <s v="Households 30-40k"/>
    <n v="15055"/>
    <s v="Industry Use"/>
    <n v="269420.75806023099"/>
  </r>
  <r>
    <x v="30"/>
    <s v="339 -  Miscellaneous Manufacturing"/>
    <x v="83"/>
    <s v="Households 40-50k"/>
    <n v="15055"/>
    <s v="Industry Use"/>
    <n v="208025.22137784399"/>
  </r>
  <r>
    <x v="30"/>
    <s v="339 -  Miscellaneous Manufacturing"/>
    <x v="84"/>
    <s v="Households 50-70k"/>
    <n v="15055"/>
    <s v="Industry Use"/>
    <n v="464264.67131733597"/>
  </r>
  <r>
    <x v="30"/>
    <s v="339 -  Miscellaneous Manufacturing"/>
    <x v="85"/>
    <s v="Households 70-100k"/>
    <n v="15055"/>
    <s v="Industry Use"/>
    <n v="1585662.07158263"/>
  </r>
  <r>
    <x v="30"/>
    <s v="339 -  Miscellaneous Manufacturing"/>
    <x v="86"/>
    <s v="Households 100-150k"/>
    <n v="15055"/>
    <s v="Industry Use"/>
    <n v="2804142.3706418802"/>
  </r>
  <r>
    <x v="30"/>
    <s v="339 -  Miscellaneous Manufacturing"/>
    <x v="87"/>
    <s v="Households 150-200k"/>
    <n v="15055"/>
    <s v="Industry Use"/>
    <n v="3207707.68126402"/>
  </r>
  <r>
    <x v="30"/>
    <s v="339 -  Miscellaneous Manufacturing"/>
    <x v="88"/>
    <s v="Households GT200k"/>
    <n v="15055"/>
    <s v="Industry Use"/>
    <n v="8116347.8121720301"/>
  </r>
  <r>
    <x v="30"/>
    <s v="339 -  Miscellaneous Manufacturing"/>
    <x v="89"/>
    <s v="Federal Government NonDefense"/>
    <n v="15055"/>
    <s v="Industry Use"/>
    <n v="708092.65400407498"/>
  </r>
  <r>
    <x v="30"/>
    <s v="339 -  Miscellaneous Manufacturing"/>
    <x v="90"/>
    <s v="Federal Government Investment"/>
    <n v="15055"/>
    <s v="Industry Use"/>
    <n v="632511.08667597303"/>
  </r>
  <r>
    <x v="30"/>
    <s v="339 -  Miscellaneous Manufacturing"/>
    <x v="91"/>
    <s v="State/Local Govt Other"/>
    <n v="15055"/>
    <s v="Industry Use"/>
    <n v="33875016.987960704"/>
  </r>
  <r>
    <x v="30"/>
    <s v="339 -  Miscellaneous Manufacturing"/>
    <x v="93"/>
    <s v="State/Local Govt Investment"/>
    <n v="15055"/>
    <s v="Industry Use"/>
    <n v="3199449.6545300698"/>
  </r>
  <r>
    <x v="30"/>
    <s v="339 -  Miscellaneous Manufacturing"/>
    <x v="94"/>
    <s v="Capital"/>
    <n v="15055"/>
    <s v="Industry Use"/>
    <n v="4230239.0025253501"/>
  </r>
  <r>
    <x v="30"/>
    <s v="339 -  Miscellaneous Manufacturing"/>
    <x v="95"/>
    <s v="Inventory Additions/Deletions"/>
    <n v="15055"/>
    <s v="Industry Use"/>
    <n v="4323831.3440062702"/>
  </r>
  <r>
    <x v="30"/>
    <s v="339 -  Miscellaneous Manufacturing"/>
    <x v="96"/>
    <s v="Foreign Trade"/>
    <n v="15051"/>
    <s v="Commodity Trade"/>
    <n v="2134247566.16575"/>
  </r>
  <r>
    <x v="30"/>
    <s v="339 -  Miscellaneous Manufacturing"/>
    <x v="97"/>
    <s v="Domestic Trade"/>
    <n v="15051"/>
    <s v="Commodity Trade"/>
    <n v="4042409485.6908498"/>
  </r>
  <r>
    <x v="31"/>
    <s v="42 -  Wholesale Trade"/>
    <x v="0"/>
    <s v="111 -  Crop Production"/>
    <n v="15055"/>
    <s v="Industry Use"/>
    <n v="2276261.9291060702"/>
  </r>
  <r>
    <x v="31"/>
    <s v="42 -  Wholesale Trade"/>
    <x v="1"/>
    <s v="112 -  Animal Production and Aquaculture"/>
    <n v="15055"/>
    <s v="Industry Use"/>
    <n v="88381.354518808395"/>
  </r>
  <r>
    <x v="31"/>
    <s v="42 -  Wholesale Trade"/>
    <x v="2"/>
    <s v="113 -  Forestry and Logging"/>
    <n v="15055"/>
    <s v="Industry Use"/>
    <n v="163.18034043727201"/>
  </r>
  <r>
    <x v="31"/>
    <s v="42 -  Wholesale Trade"/>
    <x v="4"/>
    <s v="211 -  Oil and Gas Extraction"/>
    <n v="15055"/>
    <s v="Industry Use"/>
    <n v="8608050.2153148092"/>
  </r>
  <r>
    <x v="31"/>
    <s v="42 -  Wholesale Trade"/>
    <x v="5"/>
    <s v="212 -  Mining (except Oil and Gas)"/>
    <n v="15055"/>
    <s v="Industry Use"/>
    <n v="1744137.9415067199"/>
  </r>
  <r>
    <x v="31"/>
    <s v="42 -  Wholesale Trade"/>
    <x v="6"/>
    <s v="213 -  Support Activities for Mining"/>
    <n v="15055"/>
    <s v="Industry Use"/>
    <n v="33080.8430781844"/>
  </r>
  <r>
    <x v="31"/>
    <s v="42 -  Wholesale Trade"/>
    <x v="7"/>
    <s v="221 -  Utilities"/>
    <n v="15055"/>
    <s v="Industry Use"/>
    <n v="873048694.36545205"/>
  </r>
  <r>
    <x v="31"/>
    <s v="42 -  Wholesale Trade"/>
    <x v="8"/>
    <s v="23 -  Construction"/>
    <n v="15055"/>
    <s v="Industry Use"/>
    <n v="420942585.402318"/>
  </r>
  <r>
    <x v="31"/>
    <s v="42 -  Wholesale Trade"/>
    <x v="9"/>
    <s v="311 -  Food Manufacturing"/>
    <n v="15055"/>
    <s v="Industry Use"/>
    <n v="184736104.76502699"/>
  </r>
  <r>
    <x v="31"/>
    <s v="42 -  Wholesale Trade"/>
    <x v="10"/>
    <s v="312 -  Beverage and Tobacco Product Manufacturing"/>
    <n v="15055"/>
    <s v="Industry Use"/>
    <n v="1738700.97082007"/>
  </r>
  <r>
    <x v="31"/>
    <s v="42 -  Wholesale Trade"/>
    <x v="11"/>
    <s v="313 -  Textile Mills"/>
    <n v="15055"/>
    <s v="Industry Use"/>
    <n v="10174734.8321147"/>
  </r>
  <r>
    <x v="31"/>
    <s v="42 -  Wholesale Trade"/>
    <x v="12"/>
    <s v="314 -  Textile Product Mills"/>
    <n v="15055"/>
    <s v="Industry Use"/>
    <n v="38717711.703371704"/>
  </r>
  <r>
    <x v="31"/>
    <s v="42 -  Wholesale Trade"/>
    <x v="13"/>
    <s v="315 -  Apparel Manufacturing"/>
    <n v="15055"/>
    <s v="Industry Use"/>
    <n v="8446310.9477574397"/>
  </r>
  <r>
    <x v="31"/>
    <s v="42 -  Wholesale Trade"/>
    <x v="14"/>
    <s v="316 -  Leather and Allied Product Manufacturing"/>
    <n v="15055"/>
    <s v="Industry Use"/>
    <n v="264035.92110975599"/>
  </r>
  <r>
    <x v="31"/>
    <s v="42 -  Wholesale Trade"/>
    <x v="15"/>
    <s v="321 -  Wood Product Manufacturing"/>
    <n v="15055"/>
    <s v="Industry Use"/>
    <n v="261107381.440934"/>
  </r>
  <r>
    <x v="31"/>
    <s v="42 -  Wholesale Trade"/>
    <x v="16"/>
    <s v="322 -  Paper Manufacturing"/>
    <n v="15055"/>
    <s v="Industry Use"/>
    <n v="366819461.23655701"/>
  </r>
  <r>
    <x v="31"/>
    <s v="42 -  Wholesale Trade"/>
    <x v="17"/>
    <s v="323 -  Printing and Related Support Activities"/>
    <n v="15055"/>
    <s v="Industry Use"/>
    <n v="773853122.66141796"/>
  </r>
  <r>
    <x v="31"/>
    <s v="42 -  Wholesale Trade"/>
    <x v="18"/>
    <s v="324 -  Petroleum and Coal Products Manufacturing"/>
    <n v="15055"/>
    <s v="Industry Use"/>
    <n v="611619371.61093998"/>
  </r>
  <r>
    <x v="31"/>
    <s v="42 -  Wholesale Trade"/>
    <x v="19"/>
    <s v="325 -  Chemical Manufacturing"/>
    <n v="15055"/>
    <s v="Industry Use"/>
    <n v="89486694.856071904"/>
  </r>
  <r>
    <x v="31"/>
    <s v="42 -  Wholesale Trade"/>
    <x v="20"/>
    <s v="326 -  Plastics and Rubber Products Manufacturing"/>
    <n v="15055"/>
    <s v="Industry Use"/>
    <n v="885178450.33472097"/>
  </r>
  <r>
    <x v="31"/>
    <s v="42 -  Wholesale Trade"/>
    <x v="21"/>
    <s v="327 -  Nonmetallic Mineral Product Manufacturing"/>
    <n v="15055"/>
    <s v="Industry Use"/>
    <n v="6613304.1027714098"/>
  </r>
  <r>
    <x v="31"/>
    <s v="42 -  Wholesale Trade"/>
    <x v="22"/>
    <s v="331 -  Primary Metal Manufacturing"/>
    <n v="15055"/>
    <s v="Industry Use"/>
    <n v="13611989.392464699"/>
  </r>
  <r>
    <x v="31"/>
    <s v="42 -  Wholesale Trade"/>
    <x v="23"/>
    <s v="332 -  Fabricated Metal Product Manufacturing"/>
    <n v="15055"/>
    <s v="Industry Use"/>
    <n v="150496909.48340201"/>
  </r>
  <r>
    <x v="31"/>
    <s v="42 -  Wholesale Trade"/>
    <x v="24"/>
    <s v="333 -  Machinery Manufacturing"/>
    <n v="15055"/>
    <s v="Industry Use"/>
    <n v="19308391.690315999"/>
  </r>
  <r>
    <x v="31"/>
    <s v="42 -  Wholesale Trade"/>
    <x v="25"/>
    <s v="334 -  Computer and Electronic Product Manufacturing"/>
    <n v="15055"/>
    <s v="Industry Use"/>
    <n v="1551950042.84271"/>
  </r>
  <r>
    <x v="31"/>
    <s v="42 -  Wholesale Trade"/>
    <x v="26"/>
    <s v="335 -  Electrical Equipment, Appliance, and Component Manufacturing"/>
    <n v="15055"/>
    <s v="Industry Use"/>
    <n v="12958490.5359834"/>
  </r>
  <r>
    <x v="31"/>
    <s v="42 -  Wholesale Trade"/>
    <x v="27"/>
    <s v="336 -  Transportation Equipment Manufacturing"/>
    <n v="15055"/>
    <s v="Industry Use"/>
    <n v="308769231.368819"/>
  </r>
  <r>
    <x v="31"/>
    <s v="42 -  Wholesale Trade"/>
    <x v="28"/>
    <s v="337 -  Furniture and Related Product Manufacturing"/>
    <n v="15055"/>
    <s v="Industry Use"/>
    <n v="15625208.978416"/>
  </r>
  <r>
    <x v="31"/>
    <s v="42 -  Wholesale Trade"/>
    <x v="29"/>
    <s v="339 -  Miscellaneous Manufacturing"/>
    <n v="15055"/>
    <s v="Industry Use"/>
    <n v="29423561.247938801"/>
  </r>
  <r>
    <x v="31"/>
    <s v="42 -  Wholesale Trade"/>
    <x v="30"/>
    <s v="42 -  Wholesale Trade"/>
    <n v="15055"/>
    <s v="Industry Use"/>
    <n v="9927888642.5999508"/>
  </r>
  <r>
    <x v="31"/>
    <s v="42 -  Wholesale Trade"/>
    <x v="31"/>
    <s v="441 -  Motor Vehicle and Parts Dealers"/>
    <n v="15055"/>
    <s v="Industry Use"/>
    <n v="4018296.3493561498"/>
  </r>
  <r>
    <x v="31"/>
    <s v="42 -  Wholesale Trade"/>
    <x v="32"/>
    <s v="449 -  Furniture, Home Furnishings, Electronics, and Appliance Retailers"/>
    <n v="15055"/>
    <s v="Industry Use"/>
    <n v="15758694.044903301"/>
  </r>
  <r>
    <x v="31"/>
    <s v="42 -  Wholesale Trade"/>
    <x v="33"/>
    <s v="444 -  Building Material and Garden Equipment and Supplies Dealers"/>
    <n v="15055"/>
    <s v="Industry Use"/>
    <n v="806390.02786161599"/>
  </r>
  <r>
    <x v="31"/>
    <s v="42 -  Wholesale Trade"/>
    <x v="34"/>
    <s v="445 -  Food and Beverage Stores"/>
    <n v="15055"/>
    <s v="Industry Use"/>
    <n v="2300423.24309116"/>
  </r>
  <r>
    <x v="31"/>
    <s v="42 -  Wholesale Trade"/>
    <x v="35"/>
    <s v="446 -  Health and Personal Care Stores"/>
    <n v="15055"/>
    <s v="Industry Use"/>
    <n v="2307539.1945581902"/>
  </r>
  <r>
    <x v="31"/>
    <s v="42 -  Wholesale Trade"/>
    <x v="36"/>
    <s v="457 -  Gasoline Stations and Fuel Dealers"/>
    <n v="15055"/>
    <s v="Industry Use"/>
    <n v="531780.429713925"/>
  </r>
  <r>
    <x v="31"/>
    <s v="42 -  Wholesale Trade"/>
    <x v="37"/>
    <s v="458 -  Clothing, Clothing Accessories, Shoe, and Jewelry Retailers"/>
    <n v="15055"/>
    <s v="Industry Use"/>
    <n v="682078.38356154505"/>
  </r>
  <r>
    <x v="31"/>
    <s v="42 -  Wholesale Trade"/>
    <x v="38"/>
    <s v="459 -  Sporting Goods, Hobby, Musical Instrument, Book, and Miscellaneous Retailers"/>
    <n v="15055"/>
    <s v="Industry Use"/>
    <n v="22222099.683459502"/>
  </r>
  <r>
    <x v="31"/>
    <s v="42 -  Wholesale Trade"/>
    <x v="39"/>
    <s v="455 -  General Merchandise Retailers"/>
    <n v="15055"/>
    <s v="Industry Use"/>
    <n v="7505403.5789113902"/>
  </r>
  <r>
    <x v="31"/>
    <s v="42 -  Wholesale Trade"/>
    <x v="40"/>
    <s v="481 -  Air Transportation"/>
    <n v="15055"/>
    <s v="Industry Use"/>
    <n v="931061103.20432401"/>
  </r>
  <r>
    <x v="31"/>
    <s v="42 -  Wholesale Trade"/>
    <x v="41"/>
    <s v="482 -  Rail Transportation"/>
    <n v="15055"/>
    <s v="Industry Use"/>
    <n v="19856672.574214"/>
  </r>
  <r>
    <x v="31"/>
    <s v="42 -  Wholesale Trade"/>
    <x v="42"/>
    <s v="483 -  Water Transportation"/>
    <n v="15055"/>
    <s v="Industry Use"/>
    <n v="2592518.1802990302"/>
  </r>
  <r>
    <x v="31"/>
    <s v="42 -  Wholesale Trade"/>
    <x v="43"/>
    <s v="484 -  Truck Transportation"/>
    <n v="15055"/>
    <s v="Industry Use"/>
    <n v="1822855905.13991"/>
  </r>
  <r>
    <x v="31"/>
    <s v="42 -  Wholesale Trade"/>
    <x v="98"/>
    <s v="485 -  Transit and Ground Passenger Transportation"/>
    <n v="15055"/>
    <s v="Industry Use"/>
    <n v="224020767.94982901"/>
  </r>
  <r>
    <x v="31"/>
    <s v="42 -  Wholesale Trade"/>
    <x v="44"/>
    <s v="486 -  Pipeline Transportation"/>
    <n v="15055"/>
    <s v="Industry Use"/>
    <n v="3694010.9408562202"/>
  </r>
  <r>
    <x v="31"/>
    <s v="42 -  Wholesale Trade"/>
    <x v="45"/>
    <s v="487-488 -  Scenic and Sightseeing Transportation and Support Activities for Transportation"/>
    <n v="15055"/>
    <s v="Industry Use"/>
    <n v="1621255861.5243101"/>
  </r>
  <r>
    <x v="31"/>
    <s v="42 -  Wholesale Trade"/>
    <x v="46"/>
    <s v="492 -  Couriers and Messengers"/>
    <n v="15055"/>
    <s v="Industry Use"/>
    <n v="6331807039.1441202"/>
  </r>
  <r>
    <x v="31"/>
    <s v="42 -  Wholesale Trade"/>
    <x v="47"/>
    <s v="493 -  Warehousing and Storage"/>
    <n v="15055"/>
    <s v="Industry Use"/>
    <n v="5154377423.6799202"/>
  </r>
  <r>
    <x v="31"/>
    <s v="42 -  Wholesale Trade"/>
    <x v="48"/>
    <s v="513 -  Publishing Industries"/>
    <n v="15055"/>
    <s v="Industry Use"/>
    <n v="1144924960.3385"/>
  </r>
  <r>
    <x v="31"/>
    <s v="42 -  Wholesale Trade"/>
    <x v="49"/>
    <s v="512 -  Motion Picture and Sound Recording Industries"/>
    <n v="15055"/>
    <s v="Industry Use"/>
    <n v="24217369.3163951"/>
  </r>
  <r>
    <x v="31"/>
    <s v="42 -  Wholesale Trade"/>
    <x v="50"/>
    <s v="516 -  Broadcasting and Content Providers"/>
    <n v="15055"/>
    <s v="Industry Use"/>
    <n v="1006945844.31485"/>
  </r>
  <r>
    <x v="31"/>
    <s v="42 -  Wholesale Trade"/>
    <x v="51"/>
    <s v="517 -  Telecommunications"/>
    <n v="15055"/>
    <s v="Industry Use"/>
    <n v="1130614784.3641701"/>
  </r>
  <r>
    <x v="31"/>
    <s v="42 -  Wholesale Trade"/>
    <x v="52"/>
    <s v="518 -  Computing Infrastructure Providers, Data Processing, Web Hosting, and Related Services"/>
    <n v="15055"/>
    <s v="Industry Use"/>
    <n v="851661385.95131505"/>
  </r>
  <r>
    <x v="31"/>
    <s v="42 -  Wholesale Trade"/>
    <x v="53"/>
    <s v="519 -  Web Search Portals, Libraries, Archives, and Other Information Services"/>
    <n v="15055"/>
    <s v="Industry Use"/>
    <n v="3316068749.4523501"/>
  </r>
  <r>
    <x v="31"/>
    <s v="42 -  Wholesale Trade"/>
    <x v="54"/>
    <s v="522 -  Credit Intermediation and Related Activities"/>
    <n v="15055"/>
    <s v="Industry Use"/>
    <n v="2059514843.33167"/>
  </r>
  <r>
    <x v="31"/>
    <s v="42 -  Wholesale Trade"/>
    <x v="55"/>
    <s v="523 -  Securities, Commodity Contracts, and Other Financial Investments and Related Activities"/>
    <n v="15055"/>
    <s v="Industry Use"/>
    <n v="708889918.66994095"/>
  </r>
  <r>
    <x v="31"/>
    <s v="42 -  Wholesale Trade"/>
    <x v="56"/>
    <s v="521 -  Monetary Authorities-Central Bank"/>
    <n v="15055"/>
    <s v="Industry Use"/>
    <n v="1556233725.17472"/>
  </r>
  <r>
    <x v="31"/>
    <s v="42 -  Wholesale Trade"/>
    <x v="57"/>
    <s v="524 -  Insurance Carriers and Related Activities"/>
    <n v="15055"/>
    <s v="Industry Use"/>
    <n v="4145815613.4068198"/>
  </r>
  <r>
    <x v="31"/>
    <s v="42 -  Wholesale Trade"/>
    <x v="58"/>
    <s v="531 -  Real Estate"/>
    <n v="15055"/>
    <s v="Industry Use"/>
    <n v="10066759473.8636"/>
  </r>
  <r>
    <x v="31"/>
    <s v="42 -  Wholesale Trade"/>
    <x v="59"/>
    <s v="532 -  Rental and Leasing Services"/>
    <n v="15055"/>
    <s v="Industry Use"/>
    <n v="918139855.18273401"/>
  </r>
  <r>
    <x v="31"/>
    <s v="42 -  Wholesale Trade"/>
    <x v="60"/>
    <s v="533 -  Lessors of Nonfinancial Intangible Assets (except Copyrighted Works)"/>
    <n v="15055"/>
    <s v="Industry Use"/>
    <n v="4407057290.8062897"/>
  </r>
  <r>
    <x v="31"/>
    <s v="42 -  Wholesale Trade"/>
    <x v="61"/>
    <s v="541 -  Professional, Scientific, and Technical Services"/>
    <n v="15055"/>
    <s v="Industry Use"/>
    <n v="20577775443.9492"/>
  </r>
  <r>
    <x v="31"/>
    <s v="42 -  Wholesale Trade"/>
    <x v="99"/>
    <s v="551 -  Management of Companies and Enterprises"/>
    <n v="15055"/>
    <s v="Industry Use"/>
    <n v="14982995576.372299"/>
  </r>
  <r>
    <x v="31"/>
    <s v="42 -  Wholesale Trade"/>
    <x v="62"/>
    <s v="561 -  Administrative and Support Services"/>
    <n v="15055"/>
    <s v="Industry Use"/>
    <n v="9121817420.8012791"/>
  </r>
  <r>
    <x v="31"/>
    <s v="42 -  Wholesale Trade"/>
    <x v="63"/>
    <s v="562 -  Waste Management and Remediation Services"/>
    <n v="15055"/>
    <s v="Industry Use"/>
    <n v="328902591.54358"/>
  </r>
  <r>
    <x v="31"/>
    <s v="42 -  Wholesale Trade"/>
    <x v="64"/>
    <s v="611 -  Educational Services"/>
    <n v="15055"/>
    <s v="Industry Use"/>
    <n v="188983806.08848301"/>
  </r>
  <r>
    <x v="31"/>
    <s v="42 -  Wholesale Trade"/>
    <x v="65"/>
    <s v="711 -  Performing Arts, Spectator Sports, and Related Industries"/>
    <n v="15055"/>
    <s v="Industry Use"/>
    <n v="557892803.43462396"/>
  </r>
  <r>
    <x v="31"/>
    <s v="42 -  Wholesale Trade"/>
    <x v="66"/>
    <s v="712 -  Museums, Historical Sites, and Similar Institutions"/>
    <n v="15055"/>
    <s v="Industry Use"/>
    <n v="17284.164217370799"/>
  </r>
  <r>
    <x v="31"/>
    <s v="42 -  Wholesale Trade"/>
    <x v="67"/>
    <s v="713 -  Amusement, Gambling, and Recreation Industries"/>
    <n v="15055"/>
    <s v="Industry Use"/>
    <n v="39459662.356795199"/>
  </r>
  <r>
    <x v="31"/>
    <s v="42 -  Wholesale Trade"/>
    <x v="68"/>
    <s v="721 -  Accommodation"/>
    <n v="15055"/>
    <s v="Industry Use"/>
    <n v="102695256.954767"/>
  </r>
  <r>
    <x v="31"/>
    <s v="42 -  Wholesale Trade"/>
    <x v="69"/>
    <s v="722 -  Food Services and Drinking Places"/>
    <n v="15055"/>
    <s v="Industry Use"/>
    <n v="1291023581.29106"/>
  </r>
  <r>
    <x v="31"/>
    <s v="42 -  Wholesale Trade"/>
    <x v="70"/>
    <s v="811 -  Repair and Maintenance"/>
    <n v="15055"/>
    <s v="Industry Use"/>
    <n v="1959959817.5541201"/>
  </r>
  <r>
    <x v="31"/>
    <s v="42 -  Wholesale Trade"/>
    <x v="71"/>
    <s v="812 -  Personal and Laundry Services"/>
    <n v="15055"/>
    <s v="Industry Use"/>
    <n v="445839508.793118"/>
  </r>
  <r>
    <x v="31"/>
    <s v="42 -  Wholesale Trade"/>
    <x v="72"/>
    <s v="813 -  Religious, Grantmaking, Civic, Professional, and Similar Organizations"/>
    <n v="15055"/>
    <s v="Industry Use"/>
    <n v="115681900.459819"/>
  </r>
  <r>
    <x v="31"/>
    <s v="42 -  Wholesale Trade"/>
    <x v="73"/>
    <s v="9A -  Government Enterprises"/>
    <n v="15055"/>
    <s v="Industry Use"/>
    <n v="3691247870.2209902"/>
  </r>
  <r>
    <x v="31"/>
    <s v="42 -  Wholesale Trade"/>
    <x v="74"/>
    <s v="Vegetable and melon farming"/>
    <n v="15055"/>
    <s v="Industry Use"/>
    <n v="87289.4375718839"/>
  </r>
  <r>
    <x v="31"/>
    <s v="42 -  Wholesale Trade"/>
    <x v="75"/>
    <s v="Fruit farming"/>
    <n v="15055"/>
    <s v="Industry Use"/>
    <n v="66976.228649174402"/>
  </r>
  <r>
    <x v="31"/>
    <s v="42 -  Wholesale Trade"/>
    <x v="76"/>
    <s v="Employee Compensation"/>
    <n v="15053"/>
    <s v="Factor Receipts"/>
    <n v="81904571377.199493"/>
  </r>
  <r>
    <x v="31"/>
    <s v="42 -  Wholesale Trade"/>
    <x v="77"/>
    <s v="Proprietor Income"/>
    <n v="15053"/>
    <s v="Factor Receipts"/>
    <n v="7330221181.8446903"/>
  </r>
  <r>
    <x v="31"/>
    <s v="42 -  Wholesale Trade"/>
    <x v="78"/>
    <s v="Other Property Type Income"/>
    <n v="15053"/>
    <s v="Factor Receipts"/>
    <n v="57999214133.606796"/>
  </r>
  <r>
    <x v="31"/>
    <s v="42 -  Wholesale Trade"/>
    <x v="79"/>
    <s v="Tax on Production and Imports"/>
    <n v="15053"/>
    <s v="Factor Receipts"/>
    <n v="59624739188.605499"/>
  </r>
  <r>
    <x v="31"/>
    <s v="42 -  Wholesale Trade"/>
    <x v="80"/>
    <s v="Households LT15k"/>
    <n v="15055"/>
    <s v="Industry Use"/>
    <n v="1838402.4839108801"/>
  </r>
  <r>
    <x v="31"/>
    <s v="42 -  Wholesale Trade"/>
    <x v="81"/>
    <s v="Households 15-30k"/>
    <n v="15055"/>
    <s v="Industry Use"/>
    <n v="2420968.2039618199"/>
  </r>
  <r>
    <x v="31"/>
    <s v="42 -  Wholesale Trade"/>
    <x v="82"/>
    <s v="Households 30-40k"/>
    <n v="15055"/>
    <s v="Industry Use"/>
    <n v="2155480.1258803401"/>
  </r>
  <r>
    <x v="31"/>
    <s v="42 -  Wholesale Trade"/>
    <x v="83"/>
    <s v="Households 40-50k"/>
    <n v="15055"/>
    <s v="Industry Use"/>
    <n v="1664289.8401375499"/>
  </r>
  <r>
    <x v="31"/>
    <s v="42 -  Wholesale Trade"/>
    <x v="84"/>
    <s v="Households 50-70k"/>
    <n v="15055"/>
    <s v="Industry Use"/>
    <n v="3714313.92064144"/>
  </r>
  <r>
    <x v="31"/>
    <s v="42 -  Wholesale Trade"/>
    <x v="85"/>
    <s v="Households 70-100k"/>
    <n v="15055"/>
    <s v="Industry Use"/>
    <n v="12685967.8751796"/>
  </r>
  <r>
    <x v="31"/>
    <s v="42 -  Wholesale Trade"/>
    <x v="86"/>
    <s v="Households 100-150k"/>
    <n v="15055"/>
    <s v="Industry Use"/>
    <n v="22434326.1208786"/>
  </r>
  <r>
    <x v="31"/>
    <s v="42 -  Wholesale Trade"/>
    <x v="87"/>
    <s v="Households 150-200k"/>
    <n v="15055"/>
    <s v="Industry Use"/>
    <n v="25663019.4584064"/>
  </r>
  <r>
    <x v="31"/>
    <s v="42 -  Wholesale Trade"/>
    <x v="88"/>
    <s v="Households GT200k"/>
    <n v="15055"/>
    <s v="Industry Use"/>
    <n v="64934218.617105"/>
  </r>
  <r>
    <x v="31"/>
    <s v="42 -  Wholesale Trade"/>
    <x v="89"/>
    <s v="Federal Government NonDefense"/>
    <n v="15055"/>
    <s v="Industry Use"/>
    <n v="4235581.6913523898"/>
  </r>
  <r>
    <x v="31"/>
    <s v="42 -  Wholesale Trade"/>
    <x v="90"/>
    <s v="Federal Government Investment"/>
    <n v="15055"/>
    <s v="Industry Use"/>
    <n v="5060356.4719547201"/>
  </r>
  <r>
    <x v="31"/>
    <s v="42 -  Wholesale Trade"/>
    <x v="91"/>
    <s v="State/Local Govt Other"/>
    <n v="15055"/>
    <s v="Industry Use"/>
    <n v="573406220.16070497"/>
  </r>
  <r>
    <x v="31"/>
    <s v="42 -  Wholesale Trade"/>
    <x v="92"/>
    <s v="State/Local Govt Education"/>
    <n v="15055"/>
    <s v="Industry Use"/>
    <n v="45915964.667855099"/>
  </r>
  <r>
    <x v="31"/>
    <s v="42 -  Wholesale Trade"/>
    <x v="93"/>
    <s v="State/Local Govt Investment"/>
    <n v="15055"/>
    <s v="Industry Use"/>
    <n v="25596951.7484341"/>
  </r>
  <r>
    <x v="31"/>
    <s v="42 -  Wholesale Trade"/>
    <x v="94"/>
    <s v="Capital"/>
    <n v="15055"/>
    <s v="Industry Use"/>
    <n v="33843702.925180003"/>
  </r>
  <r>
    <x v="31"/>
    <s v="42 -  Wholesale Trade"/>
    <x v="95"/>
    <s v="Inventory Additions/Deletions"/>
    <n v="15055"/>
    <s v="Industry Use"/>
    <n v="10990794.4255994"/>
  </r>
  <r>
    <x v="31"/>
    <s v="42 -  Wholesale Trade"/>
    <x v="96"/>
    <s v="Foreign Trade"/>
    <n v="15051"/>
    <s v="Commodity Trade"/>
    <n v="9462676430.7748108"/>
  </r>
  <r>
    <x v="31"/>
    <s v="42 -  Wholesale Trade"/>
    <x v="97"/>
    <s v="Domestic Trade"/>
    <n v="15051"/>
    <s v="Commodity Trade"/>
    <n v="15969627726.1637"/>
  </r>
  <r>
    <x v="32"/>
    <s v="441 -  Motor Vehicle and Parts Dealers"/>
    <x v="0"/>
    <s v="111 -  Crop Production"/>
    <n v="15055"/>
    <s v="Industry Use"/>
    <n v="12539322.2790849"/>
  </r>
  <r>
    <x v="32"/>
    <s v="441 -  Motor Vehicle and Parts Dealers"/>
    <x v="1"/>
    <s v="112 -  Animal Production and Aquaculture"/>
    <n v="15055"/>
    <s v="Industry Use"/>
    <n v="700.08894544618204"/>
  </r>
  <r>
    <x v="32"/>
    <s v="441 -  Motor Vehicle and Parts Dealers"/>
    <x v="2"/>
    <s v="113 -  Forestry and Logging"/>
    <n v="15055"/>
    <s v="Industry Use"/>
    <n v="959.32345628044095"/>
  </r>
  <r>
    <x v="32"/>
    <s v="441 -  Motor Vehicle and Parts Dealers"/>
    <x v="4"/>
    <s v="211 -  Oil and Gas Extraction"/>
    <n v="15055"/>
    <s v="Industry Use"/>
    <n v="878486.71961719496"/>
  </r>
  <r>
    <x v="32"/>
    <s v="441 -  Motor Vehicle and Parts Dealers"/>
    <x v="5"/>
    <s v="212 -  Mining (except Oil and Gas)"/>
    <n v="15055"/>
    <s v="Industry Use"/>
    <n v="21326.0312009345"/>
  </r>
  <r>
    <x v="32"/>
    <s v="441 -  Motor Vehicle and Parts Dealers"/>
    <x v="6"/>
    <s v="213 -  Support Activities for Mining"/>
    <n v="15055"/>
    <s v="Industry Use"/>
    <n v="2554.2504409930498"/>
  </r>
  <r>
    <x v="32"/>
    <s v="441 -  Motor Vehicle and Parts Dealers"/>
    <x v="7"/>
    <s v="221 -  Utilities"/>
    <n v="15055"/>
    <s v="Industry Use"/>
    <n v="122840525.34221201"/>
  </r>
  <r>
    <x v="32"/>
    <s v="441 -  Motor Vehicle and Parts Dealers"/>
    <x v="8"/>
    <s v="23 -  Construction"/>
    <n v="15055"/>
    <s v="Industry Use"/>
    <n v="77857799.801716104"/>
  </r>
  <r>
    <x v="32"/>
    <s v="441 -  Motor Vehicle and Parts Dealers"/>
    <x v="9"/>
    <s v="311 -  Food Manufacturing"/>
    <n v="15055"/>
    <s v="Industry Use"/>
    <n v="6572.5314247194401"/>
  </r>
  <r>
    <x v="32"/>
    <s v="441 -  Motor Vehicle and Parts Dealers"/>
    <x v="10"/>
    <s v="312 -  Beverage and Tobacco Product Manufacturing"/>
    <n v="15055"/>
    <s v="Industry Use"/>
    <n v="134.417348876082"/>
  </r>
  <r>
    <x v="32"/>
    <s v="441 -  Motor Vehicle and Parts Dealers"/>
    <x v="11"/>
    <s v="313 -  Textile Mills"/>
    <n v="15055"/>
    <s v="Industry Use"/>
    <n v="73597.043683416297"/>
  </r>
  <r>
    <x v="32"/>
    <s v="441 -  Motor Vehicle and Parts Dealers"/>
    <x v="12"/>
    <s v="314 -  Textile Product Mills"/>
    <n v="15055"/>
    <s v="Industry Use"/>
    <n v="533580.81144695799"/>
  </r>
  <r>
    <x v="32"/>
    <s v="441 -  Motor Vehicle and Parts Dealers"/>
    <x v="13"/>
    <s v="315 -  Apparel Manufacturing"/>
    <n v="15055"/>
    <s v="Industry Use"/>
    <n v="23754.8068687185"/>
  </r>
  <r>
    <x v="32"/>
    <s v="441 -  Motor Vehicle and Parts Dealers"/>
    <x v="14"/>
    <s v="316 -  Leather and Allied Product Manufacturing"/>
    <n v="15055"/>
    <s v="Industry Use"/>
    <n v="19972.473605764699"/>
  </r>
  <r>
    <x v="32"/>
    <s v="441 -  Motor Vehicle and Parts Dealers"/>
    <x v="15"/>
    <s v="321 -  Wood Product Manufacturing"/>
    <n v="15055"/>
    <s v="Industry Use"/>
    <n v="7930644.0367441503"/>
  </r>
  <r>
    <x v="32"/>
    <s v="441 -  Motor Vehicle and Parts Dealers"/>
    <x v="16"/>
    <s v="322 -  Paper Manufacturing"/>
    <n v="15055"/>
    <s v="Industry Use"/>
    <n v="4711107.2855492504"/>
  </r>
  <r>
    <x v="32"/>
    <s v="441 -  Motor Vehicle and Parts Dealers"/>
    <x v="17"/>
    <s v="323 -  Printing and Related Support Activities"/>
    <n v="15055"/>
    <s v="Industry Use"/>
    <n v="28541064.338280901"/>
  </r>
  <r>
    <x v="32"/>
    <s v="441 -  Motor Vehicle and Parts Dealers"/>
    <x v="18"/>
    <s v="324 -  Petroleum and Coal Products Manufacturing"/>
    <n v="15055"/>
    <s v="Industry Use"/>
    <n v="60408614.483282097"/>
  </r>
  <r>
    <x v="32"/>
    <s v="441 -  Motor Vehicle and Parts Dealers"/>
    <x v="19"/>
    <s v="325 -  Chemical Manufacturing"/>
    <n v="15055"/>
    <s v="Industry Use"/>
    <n v="2497656.9548774301"/>
  </r>
  <r>
    <x v="32"/>
    <s v="441 -  Motor Vehicle and Parts Dealers"/>
    <x v="20"/>
    <s v="326 -  Plastics and Rubber Products Manufacturing"/>
    <n v="15055"/>
    <s v="Industry Use"/>
    <n v="23079896.1873625"/>
  </r>
  <r>
    <x v="32"/>
    <s v="441 -  Motor Vehicle and Parts Dealers"/>
    <x v="21"/>
    <s v="327 -  Nonmetallic Mineral Product Manufacturing"/>
    <n v="15055"/>
    <s v="Industry Use"/>
    <n v="9175531.8137364294"/>
  </r>
  <r>
    <x v="32"/>
    <s v="441 -  Motor Vehicle and Parts Dealers"/>
    <x v="22"/>
    <s v="331 -  Primary Metal Manufacturing"/>
    <n v="15055"/>
    <s v="Industry Use"/>
    <n v="82394.059087503498"/>
  </r>
  <r>
    <x v="32"/>
    <s v="441 -  Motor Vehicle and Parts Dealers"/>
    <x v="23"/>
    <s v="332 -  Fabricated Metal Product Manufacturing"/>
    <n v="15055"/>
    <s v="Industry Use"/>
    <n v="10486846.758401001"/>
  </r>
  <r>
    <x v="32"/>
    <s v="441 -  Motor Vehicle and Parts Dealers"/>
    <x v="24"/>
    <s v="333 -  Machinery Manufacturing"/>
    <n v="15055"/>
    <s v="Industry Use"/>
    <n v="1764201.63788053"/>
  </r>
  <r>
    <x v="32"/>
    <s v="441 -  Motor Vehicle and Parts Dealers"/>
    <x v="25"/>
    <s v="334 -  Computer and Electronic Product Manufacturing"/>
    <n v="15055"/>
    <s v="Industry Use"/>
    <n v="8126127.6936513698"/>
  </r>
  <r>
    <x v="32"/>
    <s v="441 -  Motor Vehicle and Parts Dealers"/>
    <x v="26"/>
    <s v="335 -  Electrical Equipment, Appliance, and Component Manufacturing"/>
    <n v="15055"/>
    <s v="Industry Use"/>
    <n v="2273322.3358621402"/>
  </r>
  <r>
    <x v="32"/>
    <s v="441 -  Motor Vehicle and Parts Dealers"/>
    <x v="27"/>
    <s v="336 -  Transportation Equipment Manufacturing"/>
    <n v="15055"/>
    <s v="Industry Use"/>
    <n v="42144295.9285082"/>
  </r>
  <r>
    <x v="32"/>
    <s v="441 -  Motor Vehicle and Parts Dealers"/>
    <x v="28"/>
    <s v="337 -  Furniture and Related Product Manufacturing"/>
    <n v="15055"/>
    <s v="Industry Use"/>
    <n v="2216274.17372467"/>
  </r>
  <r>
    <x v="32"/>
    <s v="441 -  Motor Vehicle and Parts Dealers"/>
    <x v="29"/>
    <s v="339 -  Miscellaneous Manufacturing"/>
    <n v="15055"/>
    <s v="Industry Use"/>
    <n v="10303942.1386155"/>
  </r>
  <r>
    <x v="32"/>
    <s v="441 -  Motor Vehicle and Parts Dealers"/>
    <x v="30"/>
    <s v="42 -  Wholesale Trade"/>
    <n v="15055"/>
    <s v="Industry Use"/>
    <n v="475346216.29792303"/>
  </r>
  <r>
    <x v="32"/>
    <s v="441 -  Motor Vehicle and Parts Dealers"/>
    <x v="31"/>
    <s v="441 -  Motor Vehicle and Parts Dealers"/>
    <n v="15055"/>
    <s v="Industry Use"/>
    <n v="30735603.999169301"/>
  </r>
  <r>
    <x v="32"/>
    <s v="441 -  Motor Vehicle and Parts Dealers"/>
    <x v="32"/>
    <s v="449 -  Furniture, Home Furnishings, Electronics, and Appliance Retailers"/>
    <n v="15055"/>
    <s v="Industry Use"/>
    <n v="3784727.6030365401"/>
  </r>
  <r>
    <x v="32"/>
    <s v="441 -  Motor Vehicle and Parts Dealers"/>
    <x v="33"/>
    <s v="444 -  Building Material and Garden Equipment and Supplies Dealers"/>
    <n v="15055"/>
    <s v="Industry Use"/>
    <n v="12340150.221556099"/>
  </r>
  <r>
    <x v="32"/>
    <s v="441 -  Motor Vehicle and Parts Dealers"/>
    <x v="34"/>
    <s v="445 -  Food and Beverage Stores"/>
    <n v="15055"/>
    <s v="Industry Use"/>
    <n v="1842539.11177135"/>
  </r>
  <r>
    <x v="32"/>
    <s v="441 -  Motor Vehicle and Parts Dealers"/>
    <x v="35"/>
    <s v="446 -  Health and Personal Care Stores"/>
    <n v="15055"/>
    <s v="Industry Use"/>
    <n v="1680281.5139230201"/>
  </r>
  <r>
    <x v="32"/>
    <s v="441 -  Motor Vehicle and Parts Dealers"/>
    <x v="36"/>
    <s v="457 -  Gasoline Stations and Fuel Dealers"/>
    <n v="15055"/>
    <s v="Industry Use"/>
    <n v="5990269.4620254301"/>
  </r>
  <r>
    <x v="32"/>
    <s v="441 -  Motor Vehicle and Parts Dealers"/>
    <x v="37"/>
    <s v="458 -  Clothing, Clothing Accessories, Shoe, and Jewelry Retailers"/>
    <n v="15055"/>
    <s v="Industry Use"/>
    <n v="1266113.87692877"/>
  </r>
  <r>
    <x v="32"/>
    <s v="441 -  Motor Vehicle and Parts Dealers"/>
    <x v="38"/>
    <s v="459 -  Sporting Goods, Hobby, Musical Instrument, Book, and Miscellaneous Retailers"/>
    <n v="15055"/>
    <s v="Industry Use"/>
    <n v="5340545.9456311204"/>
  </r>
  <r>
    <x v="32"/>
    <s v="441 -  Motor Vehicle and Parts Dealers"/>
    <x v="39"/>
    <s v="455 -  General Merchandise Retailers"/>
    <n v="15055"/>
    <s v="Industry Use"/>
    <n v="4468323.2781698499"/>
  </r>
  <r>
    <x v="32"/>
    <s v="441 -  Motor Vehicle and Parts Dealers"/>
    <x v="40"/>
    <s v="481 -  Air Transportation"/>
    <n v="15055"/>
    <s v="Industry Use"/>
    <n v="13825893.326535501"/>
  </r>
  <r>
    <x v="32"/>
    <s v="441 -  Motor Vehicle and Parts Dealers"/>
    <x v="41"/>
    <s v="482 -  Rail Transportation"/>
    <n v="15055"/>
    <s v="Industry Use"/>
    <n v="907612.11585980398"/>
  </r>
  <r>
    <x v="32"/>
    <s v="441 -  Motor Vehicle and Parts Dealers"/>
    <x v="42"/>
    <s v="483 -  Water Transportation"/>
    <n v="15055"/>
    <s v="Industry Use"/>
    <n v="662154.92491089797"/>
  </r>
  <r>
    <x v="32"/>
    <s v="441 -  Motor Vehicle and Parts Dealers"/>
    <x v="43"/>
    <s v="484 -  Truck Transportation"/>
    <n v="15055"/>
    <s v="Industry Use"/>
    <n v="207166620.36584499"/>
  </r>
  <r>
    <x v="32"/>
    <s v="441 -  Motor Vehicle and Parts Dealers"/>
    <x v="98"/>
    <s v="485 -  Transit and Ground Passenger Transportation"/>
    <n v="15055"/>
    <s v="Industry Use"/>
    <n v="10148808.5856952"/>
  </r>
  <r>
    <x v="32"/>
    <s v="441 -  Motor Vehicle and Parts Dealers"/>
    <x v="44"/>
    <s v="486 -  Pipeline Transportation"/>
    <n v="15055"/>
    <s v="Industry Use"/>
    <n v="351463.29949146498"/>
  </r>
  <r>
    <x v="32"/>
    <s v="441 -  Motor Vehicle and Parts Dealers"/>
    <x v="45"/>
    <s v="487-488 -  Scenic and Sightseeing Transportation and Support Activities for Transportation"/>
    <n v="15055"/>
    <s v="Industry Use"/>
    <n v="54425127.974386297"/>
  </r>
  <r>
    <x v="32"/>
    <s v="441 -  Motor Vehicle and Parts Dealers"/>
    <x v="46"/>
    <s v="492 -  Couriers and Messengers"/>
    <n v="15055"/>
    <s v="Industry Use"/>
    <n v="124816439.790785"/>
  </r>
  <r>
    <x v="32"/>
    <s v="441 -  Motor Vehicle and Parts Dealers"/>
    <x v="47"/>
    <s v="493 -  Warehousing and Storage"/>
    <n v="15055"/>
    <s v="Industry Use"/>
    <n v="797653130.49699605"/>
  </r>
  <r>
    <x v="32"/>
    <s v="441 -  Motor Vehicle and Parts Dealers"/>
    <x v="48"/>
    <s v="513 -  Publishing Industries"/>
    <n v="15055"/>
    <s v="Industry Use"/>
    <n v="158822165.54012901"/>
  </r>
  <r>
    <x v="32"/>
    <s v="441 -  Motor Vehicle and Parts Dealers"/>
    <x v="49"/>
    <s v="512 -  Motion Picture and Sound Recording Industries"/>
    <n v="15055"/>
    <s v="Industry Use"/>
    <n v="27938367.775512598"/>
  </r>
  <r>
    <x v="32"/>
    <s v="441 -  Motor Vehicle and Parts Dealers"/>
    <x v="50"/>
    <s v="516 -  Broadcasting and Content Providers"/>
    <n v="15055"/>
    <s v="Industry Use"/>
    <n v="105854397.028246"/>
  </r>
  <r>
    <x v="32"/>
    <s v="441 -  Motor Vehicle and Parts Dealers"/>
    <x v="51"/>
    <s v="517 -  Telecommunications"/>
    <n v="15055"/>
    <s v="Industry Use"/>
    <n v="98067861.811995298"/>
  </r>
  <r>
    <x v="32"/>
    <s v="441 -  Motor Vehicle and Parts Dealers"/>
    <x v="52"/>
    <s v="518 -  Computing Infrastructure Providers, Data Processing, Web Hosting, and Related Services"/>
    <n v="15055"/>
    <s v="Industry Use"/>
    <n v="492952382.25474799"/>
  </r>
  <r>
    <x v="32"/>
    <s v="441 -  Motor Vehicle and Parts Dealers"/>
    <x v="53"/>
    <s v="519 -  Web Search Portals, Libraries, Archives, and Other Information Services"/>
    <n v="15055"/>
    <s v="Industry Use"/>
    <n v="403740445.69721299"/>
  </r>
  <r>
    <x v="32"/>
    <s v="441 -  Motor Vehicle and Parts Dealers"/>
    <x v="54"/>
    <s v="522 -  Credit Intermediation and Related Activities"/>
    <n v="15055"/>
    <s v="Industry Use"/>
    <n v="60556154.583754599"/>
  </r>
  <r>
    <x v="32"/>
    <s v="441 -  Motor Vehicle and Parts Dealers"/>
    <x v="55"/>
    <s v="523 -  Securities, Commodity Contracts, and Other Financial Investments and Related Activities"/>
    <n v="15055"/>
    <s v="Industry Use"/>
    <n v="14157938.609303599"/>
  </r>
  <r>
    <x v="32"/>
    <s v="441 -  Motor Vehicle and Parts Dealers"/>
    <x v="56"/>
    <s v="521 -  Monetary Authorities-Central Bank"/>
    <n v="15055"/>
    <s v="Industry Use"/>
    <n v="163664279.40232599"/>
  </r>
  <r>
    <x v="32"/>
    <s v="441 -  Motor Vehicle and Parts Dealers"/>
    <x v="57"/>
    <s v="524 -  Insurance Carriers and Related Activities"/>
    <n v="15055"/>
    <s v="Industry Use"/>
    <n v="194213449.256062"/>
  </r>
  <r>
    <x v="32"/>
    <s v="441 -  Motor Vehicle and Parts Dealers"/>
    <x v="58"/>
    <s v="531 -  Real Estate"/>
    <n v="15055"/>
    <s v="Industry Use"/>
    <n v="950890259.06704605"/>
  </r>
  <r>
    <x v="32"/>
    <s v="441 -  Motor Vehicle and Parts Dealers"/>
    <x v="59"/>
    <s v="532 -  Rental and Leasing Services"/>
    <n v="15055"/>
    <s v="Industry Use"/>
    <n v="29067693.106558502"/>
  </r>
  <r>
    <x v="32"/>
    <s v="441 -  Motor Vehicle and Parts Dealers"/>
    <x v="60"/>
    <s v="533 -  Lessors of Nonfinancial Intangible Assets (except Copyrighted Works)"/>
    <n v="15055"/>
    <s v="Industry Use"/>
    <n v="45266402.251020104"/>
  </r>
  <r>
    <x v="32"/>
    <s v="441 -  Motor Vehicle and Parts Dealers"/>
    <x v="61"/>
    <s v="541 -  Professional, Scientific, and Technical Services"/>
    <n v="15055"/>
    <s v="Industry Use"/>
    <n v="2159290579.1886501"/>
  </r>
  <r>
    <x v="32"/>
    <s v="441 -  Motor Vehicle and Parts Dealers"/>
    <x v="99"/>
    <s v="551 -  Management of Companies and Enterprises"/>
    <n v="15055"/>
    <s v="Industry Use"/>
    <n v="134515384.42239499"/>
  </r>
  <r>
    <x v="32"/>
    <s v="441 -  Motor Vehicle and Parts Dealers"/>
    <x v="62"/>
    <s v="561 -  Administrative and Support Services"/>
    <n v="15055"/>
    <s v="Industry Use"/>
    <n v="495275371.76292902"/>
  </r>
  <r>
    <x v="32"/>
    <s v="441 -  Motor Vehicle and Parts Dealers"/>
    <x v="63"/>
    <s v="562 -  Waste Management and Remediation Services"/>
    <n v="15055"/>
    <s v="Industry Use"/>
    <n v="47955758.021333396"/>
  </r>
  <r>
    <x v="32"/>
    <s v="441 -  Motor Vehicle and Parts Dealers"/>
    <x v="64"/>
    <s v="611 -  Educational Services"/>
    <n v="15055"/>
    <s v="Industry Use"/>
    <n v="5148409.6303792298"/>
  </r>
  <r>
    <x v="32"/>
    <s v="441 -  Motor Vehicle and Parts Dealers"/>
    <x v="65"/>
    <s v="711 -  Performing Arts, Spectator Sports, and Related Industries"/>
    <n v="15055"/>
    <s v="Industry Use"/>
    <n v="35073205.352814101"/>
  </r>
  <r>
    <x v="32"/>
    <s v="441 -  Motor Vehicle and Parts Dealers"/>
    <x v="66"/>
    <s v="712 -  Museums, Historical Sites, and Similar Institutions"/>
    <n v="15055"/>
    <s v="Industry Use"/>
    <n v="1086.6084617251099"/>
  </r>
  <r>
    <x v="32"/>
    <s v="441 -  Motor Vehicle and Parts Dealers"/>
    <x v="67"/>
    <s v="713 -  Amusement, Gambling, and Recreation Industries"/>
    <n v="15055"/>
    <s v="Industry Use"/>
    <n v="312569.02043917199"/>
  </r>
  <r>
    <x v="32"/>
    <s v="441 -  Motor Vehicle and Parts Dealers"/>
    <x v="68"/>
    <s v="721 -  Accommodation"/>
    <n v="15055"/>
    <s v="Industry Use"/>
    <n v="633008.18968408799"/>
  </r>
  <r>
    <x v="32"/>
    <s v="441 -  Motor Vehicle and Parts Dealers"/>
    <x v="69"/>
    <s v="722 -  Food Services and Drinking Places"/>
    <n v="15055"/>
    <s v="Industry Use"/>
    <n v="70467293.626549497"/>
  </r>
  <r>
    <x v="32"/>
    <s v="441 -  Motor Vehicle and Parts Dealers"/>
    <x v="70"/>
    <s v="811 -  Repair and Maintenance"/>
    <n v="15055"/>
    <s v="Industry Use"/>
    <n v="115272293.913175"/>
  </r>
  <r>
    <x v="32"/>
    <s v="441 -  Motor Vehicle and Parts Dealers"/>
    <x v="71"/>
    <s v="812 -  Personal and Laundry Services"/>
    <n v="15055"/>
    <s v="Industry Use"/>
    <n v="26500185.5943201"/>
  </r>
  <r>
    <x v="32"/>
    <s v="441 -  Motor Vehicle and Parts Dealers"/>
    <x v="72"/>
    <s v="813 -  Religious, Grantmaking, Civic, Professional, and Similar Organizations"/>
    <n v="15055"/>
    <s v="Industry Use"/>
    <n v="4254688.9914086703"/>
  </r>
  <r>
    <x v="32"/>
    <s v="441 -  Motor Vehicle and Parts Dealers"/>
    <x v="73"/>
    <s v="9A -  Government Enterprises"/>
    <n v="15055"/>
    <s v="Industry Use"/>
    <n v="179794330.91539201"/>
  </r>
  <r>
    <x v="32"/>
    <s v="441 -  Motor Vehicle and Parts Dealers"/>
    <x v="74"/>
    <s v="Vegetable and melon farming"/>
    <n v="15055"/>
    <s v="Industry Use"/>
    <n v="691.43962129801605"/>
  </r>
  <r>
    <x v="32"/>
    <s v="441 -  Motor Vehicle and Parts Dealers"/>
    <x v="75"/>
    <s v="Fruit farming"/>
    <n v="15055"/>
    <s v="Industry Use"/>
    <n v="530.53404239221504"/>
  </r>
  <r>
    <x v="32"/>
    <s v="441 -  Motor Vehicle and Parts Dealers"/>
    <x v="76"/>
    <s v="Employee Compensation"/>
    <n v="15053"/>
    <s v="Factor Receipts"/>
    <n v="14633840631.2896"/>
  </r>
  <r>
    <x v="32"/>
    <s v="441 -  Motor Vehicle and Parts Dealers"/>
    <x v="77"/>
    <s v="Proprietor Income"/>
    <n v="15053"/>
    <s v="Factor Receipts"/>
    <n v="1441465411.2376201"/>
  </r>
  <r>
    <x v="32"/>
    <s v="441 -  Motor Vehicle and Parts Dealers"/>
    <x v="78"/>
    <s v="Other Property Type Income"/>
    <n v="15053"/>
    <s v="Factor Receipts"/>
    <n v="12193950894.0016"/>
  </r>
  <r>
    <x v="32"/>
    <s v="441 -  Motor Vehicle and Parts Dealers"/>
    <x v="79"/>
    <s v="Tax on Production and Imports"/>
    <n v="15053"/>
    <s v="Factor Receipts"/>
    <n v="8773674432.3688202"/>
  </r>
  <r>
    <x v="32"/>
    <s v="441 -  Motor Vehicle and Parts Dealers"/>
    <x v="80"/>
    <s v="Households LT15k"/>
    <n v="15055"/>
    <s v="Industry Use"/>
    <n v="32251.0674364271"/>
  </r>
  <r>
    <x v="32"/>
    <s v="441 -  Motor Vehicle and Parts Dealers"/>
    <x v="81"/>
    <s v="Households 15-30k"/>
    <n v="15055"/>
    <s v="Industry Use"/>
    <n v="42471.009199965498"/>
  </r>
  <r>
    <x v="32"/>
    <s v="441 -  Motor Vehicle and Parts Dealers"/>
    <x v="82"/>
    <s v="Households 30-40k"/>
    <n v="15055"/>
    <s v="Industry Use"/>
    <n v="37813.5557942464"/>
  </r>
  <r>
    <x v="32"/>
    <s v="441 -  Motor Vehicle and Parts Dealers"/>
    <x v="83"/>
    <s v="Households 40-50k"/>
    <n v="15055"/>
    <s v="Industry Use"/>
    <n v="29196.6119159349"/>
  </r>
  <r>
    <x v="32"/>
    <s v="441 -  Motor Vehicle and Parts Dealers"/>
    <x v="84"/>
    <s v="Households 50-70k"/>
    <n v="15055"/>
    <s v="Industry Use"/>
    <n v="65160.153874375399"/>
  </r>
  <r>
    <x v="32"/>
    <s v="441 -  Motor Vehicle and Parts Dealers"/>
    <x v="85"/>
    <s v="Households 70-100k"/>
    <n v="15055"/>
    <s v="Industry Use"/>
    <n v="222549.74578167399"/>
  </r>
  <r>
    <x v="32"/>
    <s v="441 -  Motor Vehicle and Parts Dealers"/>
    <x v="86"/>
    <s v="Households 100-150k"/>
    <n v="15055"/>
    <s v="Industry Use"/>
    <n v="393565.04951846501"/>
  </r>
  <r>
    <x v="32"/>
    <s v="441 -  Motor Vehicle and Parts Dealers"/>
    <x v="87"/>
    <s v="Households 150-200k"/>
    <n v="15055"/>
    <s v="Industry Use"/>
    <n v="450205.96872492402"/>
  </r>
  <r>
    <x v="32"/>
    <s v="441 -  Motor Vehicle and Parts Dealers"/>
    <x v="88"/>
    <s v="Households GT200k"/>
    <n v="15055"/>
    <s v="Industry Use"/>
    <n v="1139140.0315652899"/>
  </r>
  <r>
    <x v="32"/>
    <s v="441 -  Motor Vehicle and Parts Dealers"/>
    <x v="89"/>
    <s v="Federal Government NonDefense"/>
    <n v="15055"/>
    <s v="Industry Use"/>
    <n v="155505.41944134401"/>
  </r>
  <r>
    <x v="32"/>
    <s v="441 -  Motor Vehicle and Parts Dealers"/>
    <x v="90"/>
    <s v="Federal Government Investment"/>
    <n v="15055"/>
    <s v="Industry Use"/>
    <n v="88773.758335110804"/>
  </r>
  <r>
    <x v="32"/>
    <s v="441 -  Motor Vehicle and Parts Dealers"/>
    <x v="91"/>
    <s v="State/Local Govt Other"/>
    <n v="15055"/>
    <s v="Industry Use"/>
    <n v="57681828.184326299"/>
  </r>
  <r>
    <x v="32"/>
    <s v="441 -  Motor Vehicle and Parts Dealers"/>
    <x v="92"/>
    <s v="State/Local Govt Education"/>
    <n v="15055"/>
    <s v="Industry Use"/>
    <n v="1425607.2605187199"/>
  </r>
  <r>
    <x v="32"/>
    <s v="441 -  Motor Vehicle and Parts Dealers"/>
    <x v="93"/>
    <s v="State/Local Govt Investment"/>
    <n v="15055"/>
    <s v="Industry Use"/>
    <n v="449046.94387137197"/>
  </r>
  <r>
    <x v="32"/>
    <s v="441 -  Motor Vehicle and Parts Dealers"/>
    <x v="94"/>
    <s v="Capital"/>
    <n v="15055"/>
    <s v="Industry Use"/>
    <n v="593719.57712786505"/>
  </r>
  <r>
    <x v="32"/>
    <s v="441 -  Motor Vehicle and Parts Dealers"/>
    <x v="95"/>
    <s v="Inventory Additions/Deletions"/>
    <n v="15055"/>
    <s v="Industry Use"/>
    <n v="1132627.7353803799"/>
  </r>
  <r>
    <x v="32"/>
    <s v="441 -  Motor Vehicle and Parts Dealers"/>
    <x v="96"/>
    <s v="Foreign Trade"/>
    <n v="15051"/>
    <s v="Commodity Trade"/>
    <n v="407112373.031344"/>
  </r>
  <r>
    <x v="32"/>
    <s v="441 -  Motor Vehicle and Parts Dealers"/>
    <x v="97"/>
    <s v="Domestic Trade"/>
    <n v="15051"/>
    <s v="Commodity Trade"/>
    <n v="813580007.30271697"/>
  </r>
  <r>
    <x v="33"/>
    <s v="449 -  Furniture, Home Furnishings, Electronics, and Appliance Retailers"/>
    <x v="0"/>
    <s v="111 -  Crop Production"/>
    <n v="15055"/>
    <s v="Industry Use"/>
    <n v="1711.7622117001199"/>
  </r>
  <r>
    <x v="33"/>
    <s v="449 -  Furniture, Home Furnishings, Electronics, and Appliance Retailers"/>
    <x v="1"/>
    <s v="112 -  Animal Production and Aquaculture"/>
    <n v="15055"/>
    <s v="Industry Use"/>
    <n v="1659.9098137547201"/>
  </r>
  <r>
    <x v="33"/>
    <s v="449 -  Furniture, Home Furnishings, Electronics, and Appliance Retailers"/>
    <x v="4"/>
    <s v="211 -  Oil and Gas Extraction"/>
    <n v="15055"/>
    <s v="Industry Use"/>
    <n v="30152.574906928599"/>
  </r>
  <r>
    <x v="33"/>
    <s v="449 -  Furniture, Home Furnishings, Electronics, and Appliance Retailers"/>
    <x v="5"/>
    <s v="212 -  Mining (except Oil and Gas)"/>
    <n v="15055"/>
    <s v="Industry Use"/>
    <n v="2534.9645540932202"/>
  </r>
  <r>
    <x v="33"/>
    <s v="449 -  Furniture, Home Furnishings, Electronics, and Appliance Retailers"/>
    <x v="6"/>
    <s v="213 -  Support Activities for Mining"/>
    <n v="15055"/>
    <s v="Industry Use"/>
    <n v="441.60211811302599"/>
  </r>
  <r>
    <x v="33"/>
    <s v="449 -  Furniture, Home Furnishings, Electronics, and Appliance Retailers"/>
    <x v="7"/>
    <s v="221 -  Utilities"/>
    <n v="15055"/>
    <s v="Industry Use"/>
    <n v="8875751.3105914798"/>
  </r>
  <r>
    <x v="33"/>
    <s v="449 -  Furniture, Home Furnishings, Electronics, and Appliance Retailers"/>
    <x v="8"/>
    <s v="23 -  Construction"/>
    <n v="15055"/>
    <s v="Industry Use"/>
    <n v="3533566.67813191"/>
  </r>
  <r>
    <x v="33"/>
    <s v="449 -  Furniture, Home Furnishings, Electronics, and Appliance Retailers"/>
    <x v="9"/>
    <s v="311 -  Food Manufacturing"/>
    <n v="15055"/>
    <s v="Industry Use"/>
    <n v="661.82996995379699"/>
  </r>
  <r>
    <x v="33"/>
    <s v="449 -  Furniture, Home Furnishings, Electronics, and Appliance Retailers"/>
    <x v="10"/>
    <s v="312 -  Beverage and Tobacco Product Manufacturing"/>
    <n v="15055"/>
    <s v="Industry Use"/>
    <n v="23.096141573456201"/>
  </r>
  <r>
    <x v="33"/>
    <s v="449 -  Furniture, Home Furnishings, Electronics, and Appliance Retailers"/>
    <x v="11"/>
    <s v="313 -  Textile Mills"/>
    <n v="15055"/>
    <s v="Industry Use"/>
    <n v="391866.899596292"/>
  </r>
  <r>
    <x v="33"/>
    <s v="449 -  Furniture, Home Furnishings, Electronics, and Appliance Retailers"/>
    <x v="12"/>
    <s v="314 -  Textile Product Mills"/>
    <n v="15055"/>
    <s v="Industry Use"/>
    <n v="41193.446054446802"/>
  </r>
  <r>
    <x v="33"/>
    <s v="449 -  Furniture, Home Furnishings, Electronics, and Appliance Retailers"/>
    <x v="13"/>
    <s v="315 -  Apparel Manufacturing"/>
    <n v="15055"/>
    <s v="Industry Use"/>
    <n v="15303.3077221118"/>
  </r>
  <r>
    <x v="33"/>
    <s v="449 -  Furniture, Home Furnishings, Electronics, and Appliance Retailers"/>
    <x v="14"/>
    <s v="316 -  Leather and Allied Product Manufacturing"/>
    <n v="15055"/>
    <s v="Industry Use"/>
    <n v="766.05804820653805"/>
  </r>
  <r>
    <x v="33"/>
    <s v="449 -  Furniture, Home Furnishings, Electronics, and Appliance Retailers"/>
    <x v="15"/>
    <s v="321 -  Wood Product Manufacturing"/>
    <n v="15055"/>
    <s v="Industry Use"/>
    <n v="900725.09393738001"/>
  </r>
  <r>
    <x v="33"/>
    <s v="449 -  Furniture, Home Furnishings, Electronics, and Appliance Retailers"/>
    <x v="16"/>
    <s v="322 -  Paper Manufacturing"/>
    <n v="15055"/>
    <s v="Industry Use"/>
    <n v="783216.37923992798"/>
  </r>
  <r>
    <x v="33"/>
    <s v="449 -  Furniture, Home Furnishings, Electronics, and Appliance Retailers"/>
    <x v="17"/>
    <s v="323 -  Printing and Related Support Activities"/>
    <n v="15055"/>
    <s v="Industry Use"/>
    <n v="7400585.7316018697"/>
  </r>
  <r>
    <x v="33"/>
    <s v="449 -  Furniture, Home Furnishings, Electronics, and Appliance Retailers"/>
    <x v="18"/>
    <s v="324 -  Petroleum and Coal Products Manufacturing"/>
    <n v="15055"/>
    <s v="Industry Use"/>
    <n v="2163148.0840060301"/>
  </r>
  <r>
    <x v="33"/>
    <s v="449 -  Furniture, Home Furnishings, Electronics, and Appliance Retailers"/>
    <x v="19"/>
    <s v="325 -  Chemical Manufacturing"/>
    <n v="15055"/>
    <s v="Industry Use"/>
    <n v="494940.483888246"/>
  </r>
  <r>
    <x v="33"/>
    <s v="449 -  Furniture, Home Furnishings, Electronics, and Appliance Retailers"/>
    <x v="20"/>
    <s v="326 -  Plastics and Rubber Products Manufacturing"/>
    <n v="15055"/>
    <s v="Industry Use"/>
    <n v="2045418.3022988599"/>
  </r>
  <r>
    <x v="33"/>
    <s v="449 -  Furniture, Home Furnishings, Electronics, and Appliance Retailers"/>
    <x v="21"/>
    <s v="327 -  Nonmetallic Mineral Product Manufacturing"/>
    <n v="15055"/>
    <s v="Industry Use"/>
    <n v="774862.68051500397"/>
  </r>
  <r>
    <x v="33"/>
    <s v="449 -  Furniture, Home Furnishings, Electronics, and Appliance Retailers"/>
    <x v="22"/>
    <s v="331 -  Primary Metal Manufacturing"/>
    <n v="15055"/>
    <s v="Industry Use"/>
    <n v="12808.9895589428"/>
  </r>
  <r>
    <x v="33"/>
    <s v="449 -  Furniture, Home Furnishings, Electronics, and Appliance Retailers"/>
    <x v="23"/>
    <s v="332 -  Fabricated Metal Product Manufacturing"/>
    <n v="15055"/>
    <s v="Industry Use"/>
    <n v="2162770.1078574802"/>
  </r>
  <r>
    <x v="33"/>
    <s v="449 -  Furniture, Home Furnishings, Electronics, and Appliance Retailers"/>
    <x v="24"/>
    <s v="333 -  Machinery Manufacturing"/>
    <n v="15055"/>
    <s v="Industry Use"/>
    <n v="45964.709656295898"/>
  </r>
  <r>
    <x v="33"/>
    <s v="449 -  Furniture, Home Furnishings, Electronics, and Appliance Retailers"/>
    <x v="25"/>
    <s v="334 -  Computer and Electronic Product Manufacturing"/>
    <n v="15055"/>
    <s v="Industry Use"/>
    <n v="102392.483227324"/>
  </r>
  <r>
    <x v="33"/>
    <s v="449 -  Furniture, Home Furnishings, Electronics, and Appliance Retailers"/>
    <x v="26"/>
    <s v="335 -  Electrical Equipment, Appliance, and Component Manufacturing"/>
    <n v="15055"/>
    <s v="Industry Use"/>
    <n v="63807.631687255198"/>
  </r>
  <r>
    <x v="33"/>
    <s v="449 -  Furniture, Home Furnishings, Electronics, and Appliance Retailers"/>
    <x v="27"/>
    <s v="336 -  Transportation Equipment Manufacturing"/>
    <n v="15055"/>
    <s v="Industry Use"/>
    <n v="1220879.0747175701"/>
  </r>
  <r>
    <x v="33"/>
    <s v="449 -  Furniture, Home Furnishings, Electronics, and Appliance Retailers"/>
    <x v="28"/>
    <s v="337 -  Furniture and Related Product Manufacturing"/>
    <n v="15055"/>
    <s v="Industry Use"/>
    <n v="727598.59529723297"/>
  </r>
  <r>
    <x v="33"/>
    <s v="449 -  Furniture, Home Furnishings, Electronics, and Appliance Retailers"/>
    <x v="29"/>
    <s v="339 -  Miscellaneous Manufacturing"/>
    <n v="15055"/>
    <s v="Industry Use"/>
    <n v="244854.21908243001"/>
  </r>
  <r>
    <x v="33"/>
    <s v="449 -  Furniture, Home Furnishings, Electronics, and Appliance Retailers"/>
    <x v="30"/>
    <s v="42 -  Wholesale Trade"/>
    <n v="15055"/>
    <s v="Industry Use"/>
    <n v="46704365.0309444"/>
  </r>
  <r>
    <x v="33"/>
    <s v="449 -  Furniture, Home Furnishings, Electronics, and Appliance Retailers"/>
    <x v="31"/>
    <s v="441 -  Motor Vehicle and Parts Dealers"/>
    <n v="15055"/>
    <s v="Industry Use"/>
    <n v="1435588.64310162"/>
  </r>
  <r>
    <x v="33"/>
    <s v="449 -  Furniture, Home Furnishings, Electronics, and Appliance Retailers"/>
    <x v="32"/>
    <s v="449 -  Furniture, Home Furnishings, Electronics, and Appliance Retailers"/>
    <n v="15055"/>
    <s v="Industry Use"/>
    <n v="255835.844501552"/>
  </r>
  <r>
    <x v="33"/>
    <s v="449 -  Furniture, Home Furnishings, Electronics, and Appliance Retailers"/>
    <x v="33"/>
    <s v="444 -  Building Material and Garden Equipment and Supplies Dealers"/>
    <n v="15055"/>
    <s v="Industry Use"/>
    <n v="89972.502641358704"/>
  </r>
  <r>
    <x v="33"/>
    <s v="449 -  Furniture, Home Furnishings, Electronics, and Appliance Retailers"/>
    <x v="34"/>
    <s v="445 -  Food and Beverage Stores"/>
    <n v="15055"/>
    <s v="Industry Use"/>
    <n v="82514.922416798596"/>
  </r>
  <r>
    <x v="33"/>
    <s v="449 -  Furniture, Home Furnishings, Electronics, and Appliance Retailers"/>
    <x v="35"/>
    <s v="446 -  Health and Personal Care Stores"/>
    <n v="15055"/>
    <s v="Industry Use"/>
    <n v="94968.221174142207"/>
  </r>
  <r>
    <x v="33"/>
    <s v="449 -  Furniture, Home Furnishings, Electronics, and Appliance Retailers"/>
    <x v="36"/>
    <s v="457 -  Gasoline Stations and Fuel Dealers"/>
    <n v="15055"/>
    <s v="Industry Use"/>
    <n v="60416.959150733099"/>
  </r>
  <r>
    <x v="33"/>
    <s v="449 -  Furniture, Home Furnishings, Electronics, and Appliance Retailers"/>
    <x v="37"/>
    <s v="458 -  Clothing, Clothing Accessories, Shoe, and Jewelry Retailers"/>
    <n v="15055"/>
    <s v="Industry Use"/>
    <n v="67751.473219530395"/>
  </r>
  <r>
    <x v="33"/>
    <s v="449 -  Furniture, Home Furnishings, Electronics, and Appliance Retailers"/>
    <x v="38"/>
    <s v="459 -  Sporting Goods, Hobby, Musical Instrument, Book, and Miscellaneous Retailers"/>
    <n v="15055"/>
    <s v="Industry Use"/>
    <n v="360947.72231010802"/>
  </r>
  <r>
    <x v="33"/>
    <s v="449 -  Furniture, Home Furnishings, Electronics, and Appliance Retailers"/>
    <x v="39"/>
    <s v="455 -  General Merchandise Retailers"/>
    <n v="15055"/>
    <s v="Industry Use"/>
    <n v="204690.36568436501"/>
  </r>
  <r>
    <x v="33"/>
    <s v="449 -  Furniture, Home Furnishings, Electronics, and Appliance Retailers"/>
    <x v="40"/>
    <s v="481 -  Air Transportation"/>
    <n v="15055"/>
    <s v="Industry Use"/>
    <n v="411258.54771090701"/>
  </r>
  <r>
    <x v="33"/>
    <s v="449 -  Furniture, Home Furnishings, Electronics, and Appliance Retailers"/>
    <x v="41"/>
    <s v="482 -  Rail Transportation"/>
    <n v="15055"/>
    <s v="Industry Use"/>
    <n v="71394.377227651697"/>
  </r>
  <r>
    <x v="33"/>
    <s v="449 -  Furniture, Home Furnishings, Electronics, and Appliance Retailers"/>
    <x v="42"/>
    <s v="483 -  Water Transportation"/>
    <n v="15055"/>
    <s v="Industry Use"/>
    <n v="10410.3106125296"/>
  </r>
  <r>
    <x v="33"/>
    <s v="449 -  Furniture, Home Furnishings, Electronics, and Appliance Retailers"/>
    <x v="43"/>
    <s v="484 -  Truck Transportation"/>
    <n v="15055"/>
    <s v="Industry Use"/>
    <n v="11478146.219420699"/>
  </r>
  <r>
    <x v="33"/>
    <s v="449 -  Furniture, Home Furnishings, Electronics, and Appliance Retailers"/>
    <x v="98"/>
    <s v="485 -  Transit and Ground Passenger Transportation"/>
    <n v="15055"/>
    <s v="Industry Use"/>
    <n v="27750.707353413702"/>
  </r>
  <r>
    <x v="33"/>
    <s v="449 -  Furniture, Home Furnishings, Electronics, and Appliance Retailers"/>
    <x v="44"/>
    <s v="486 -  Pipeline Transportation"/>
    <n v="15055"/>
    <s v="Industry Use"/>
    <n v="12935.3847789801"/>
  </r>
  <r>
    <x v="33"/>
    <s v="449 -  Furniture, Home Furnishings, Electronics, and Appliance Retailers"/>
    <x v="45"/>
    <s v="487-488 -  Scenic and Sightseeing Transportation and Support Activities for Transportation"/>
    <n v="15055"/>
    <s v="Industry Use"/>
    <n v="5868488.6428600503"/>
  </r>
  <r>
    <x v="33"/>
    <s v="449 -  Furniture, Home Furnishings, Electronics, and Appliance Retailers"/>
    <x v="46"/>
    <s v="492 -  Couriers and Messengers"/>
    <n v="15055"/>
    <s v="Industry Use"/>
    <n v="19458839.848781299"/>
  </r>
  <r>
    <x v="33"/>
    <s v="449 -  Furniture, Home Furnishings, Electronics, and Appliance Retailers"/>
    <x v="47"/>
    <s v="493 -  Warehousing and Storage"/>
    <n v="15055"/>
    <s v="Industry Use"/>
    <n v="41371545.763756402"/>
  </r>
  <r>
    <x v="33"/>
    <s v="449 -  Furniture, Home Furnishings, Electronics, and Appliance Retailers"/>
    <x v="48"/>
    <s v="513 -  Publishing Industries"/>
    <n v="15055"/>
    <s v="Industry Use"/>
    <n v="5659782.7046170104"/>
  </r>
  <r>
    <x v="33"/>
    <s v="449 -  Furniture, Home Furnishings, Electronics, and Appliance Retailers"/>
    <x v="49"/>
    <s v="512 -  Motion Picture and Sound Recording Industries"/>
    <n v="15055"/>
    <s v="Industry Use"/>
    <n v="21186.823901454602"/>
  </r>
  <r>
    <x v="33"/>
    <s v="449 -  Furniture, Home Furnishings, Electronics, and Appliance Retailers"/>
    <x v="50"/>
    <s v="516 -  Broadcasting and Content Providers"/>
    <n v="15055"/>
    <s v="Industry Use"/>
    <n v="6013007.3292544298"/>
  </r>
  <r>
    <x v="33"/>
    <s v="449 -  Furniture, Home Furnishings, Electronics, and Appliance Retailers"/>
    <x v="51"/>
    <s v="517 -  Telecommunications"/>
    <n v="15055"/>
    <s v="Industry Use"/>
    <n v="7193653.8635235596"/>
  </r>
  <r>
    <x v="33"/>
    <s v="449 -  Furniture, Home Furnishings, Electronics, and Appliance Retailers"/>
    <x v="52"/>
    <s v="518 -  Computing Infrastructure Providers, Data Processing, Web Hosting, and Related Services"/>
    <n v="15055"/>
    <s v="Industry Use"/>
    <n v="16987841.980830502"/>
  </r>
  <r>
    <x v="33"/>
    <s v="449 -  Furniture, Home Furnishings, Electronics, and Appliance Retailers"/>
    <x v="53"/>
    <s v="519 -  Web Search Portals, Libraries, Archives, and Other Information Services"/>
    <n v="15055"/>
    <s v="Industry Use"/>
    <n v="21143858.0468705"/>
  </r>
  <r>
    <x v="33"/>
    <s v="449 -  Furniture, Home Furnishings, Electronics, and Appliance Retailers"/>
    <x v="54"/>
    <s v="522 -  Credit Intermediation and Related Activities"/>
    <n v="15055"/>
    <s v="Industry Use"/>
    <n v="6852710.3188519403"/>
  </r>
  <r>
    <x v="33"/>
    <s v="449 -  Furniture, Home Furnishings, Electronics, and Appliance Retailers"/>
    <x v="55"/>
    <s v="523 -  Securities, Commodity Contracts, and Other Financial Investments and Related Activities"/>
    <n v="15055"/>
    <s v="Industry Use"/>
    <n v="1747428.8980079"/>
  </r>
  <r>
    <x v="33"/>
    <s v="449 -  Furniture, Home Furnishings, Electronics, and Appliance Retailers"/>
    <x v="56"/>
    <s v="521 -  Monetary Authorities-Central Bank"/>
    <n v="15055"/>
    <s v="Industry Use"/>
    <n v="5745056.2972374"/>
  </r>
  <r>
    <x v="33"/>
    <s v="449 -  Furniture, Home Furnishings, Electronics, and Appliance Retailers"/>
    <x v="57"/>
    <s v="524 -  Insurance Carriers and Related Activities"/>
    <n v="15055"/>
    <s v="Industry Use"/>
    <n v="13737035.270129399"/>
  </r>
  <r>
    <x v="33"/>
    <s v="449 -  Furniture, Home Furnishings, Electronics, and Appliance Retailers"/>
    <x v="58"/>
    <s v="531 -  Real Estate"/>
    <n v="15055"/>
    <s v="Industry Use"/>
    <n v="205833132.427856"/>
  </r>
  <r>
    <x v="33"/>
    <s v="449 -  Furniture, Home Furnishings, Electronics, and Appliance Retailers"/>
    <x v="59"/>
    <s v="532 -  Rental and Leasing Services"/>
    <n v="15055"/>
    <s v="Industry Use"/>
    <n v="1966712.8021909001"/>
  </r>
  <r>
    <x v="33"/>
    <s v="449 -  Furniture, Home Furnishings, Electronics, and Appliance Retailers"/>
    <x v="60"/>
    <s v="533 -  Lessors of Nonfinancial Intangible Assets (except Copyrighted Works)"/>
    <n v="15055"/>
    <s v="Industry Use"/>
    <n v="6818687.2755748304"/>
  </r>
  <r>
    <x v="33"/>
    <s v="449 -  Furniture, Home Furnishings, Electronics, and Appliance Retailers"/>
    <x v="61"/>
    <s v="541 -  Professional, Scientific, and Technical Services"/>
    <n v="15055"/>
    <s v="Industry Use"/>
    <n v="122810434.827815"/>
  </r>
  <r>
    <x v="33"/>
    <s v="449 -  Furniture, Home Furnishings, Electronics, and Appliance Retailers"/>
    <x v="99"/>
    <s v="551 -  Management of Companies and Enterprises"/>
    <n v="15055"/>
    <s v="Industry Use"/>
    <n v="41279265.772061303"/>
  </r>
  <r>
    <x v="33"/>
    <s v="449 -  Furniture, Home Furnishings, Electronics, and Appliance Retailers"/>
    <x v="62"/>
    <s v="561 -  Administrative and Support Services"/>
    <n v="15055"/>
    <s v="Industry Use"/>
    <n v="32157960.549263701"/>
  </r>
  <r>
    <x v="33"/>
    <s v="449 -  Furniture, Home Furnishings, Electronics, and Appliance Retailers"/>
    <x v="63"/>
    <s v="562 -  Waste Management and Remediation Services"/>
    <n v="15055"/>
    <s v="Industry Use"/>
    <n v="1556584.2718205799"/>
  </r>
  <r>
    <x v="33"/>
    <s v="449 -  Furniture, Home Furnishings, Electronics, and Appliance Retailers"/>
    <x v="64"/>
    <s v="611 -  Educational Services"/>
    <n v="15055"/>
    <s v="Industry Use"/>
    <n v="2114153.55454286"/>
  </r>
  <r>
    <x v="33"/>
    <s v="449 -  Furniture, Home Furnishings, Electronics, and Appliance Retailers"/>
    <x v="65"/>
    <s v="711 -  Performing Arts, Spectator Sports, and Related Industries"/>
    <n v="15055"/>
    <s v="Industry Use"/>
    <n v="720558.07382695901"/>
  </r>
  <r>
    <x v="33"/>
    <s v="449 -  Furniture, Home Furnishings, Electronics, and Appliance Retailers"/>
    <x v="66"/>
    <s v="712 -  Museums, Historical Sites, and Similar Institutions"/>
    <n v="15055"/>
    <s v="Industry Use"/>
    <n v="22.3237224059962"/>
  </r>
  <r>
    <x v="33"/>
    <s v="449 -  Furniture, Home Furnishings, Electronics, and Appliance Retailers"/>
    <x v="67"/>
    <s v="713 -  Amusement, Gambling, and Recreation Industries"/>
    <n v="15055"/>
    <s v="Industry Use"/>
    <n v="741100.667104544"/>
  </r>
  <r>
    <x v="33"/>
    <s v="449 -  Furniture, Home Furnishings, Electronics, and Appliance Retailers"/>
    <x v="68"/>
    <s v="721 -  Accommodation"/>
    <n v="15055"/>
    <s v="Industry Use"/>
    <n v="23024.593492591401"/>
  </r>
  <r>
    <x v="33"/>
    <s v="449 -  Furniture, Home Furnishings, Electronics, and Appliance Retailers"/>
    <x v="69"/>
    <s v="722 -  Food Services and Drinking Places"/>
    <n v="15055"/>
    <s v="Industry Use"/>
    <n v="4662630.3982858201"/>
  </r>
  <r>
    <x v="33"/>
    <s v="449 -  Furniture, Home Furnishings, Electronics, and Appliance Retailers"/>
    <x v="70"/>
    <s v="811 -  Repair and Maintenance"/>
    <n v="15055"/>
    <s v="Industry Use"/>
    <n v="5122987.2329545897"/>
  </r>
  <r>
    <x v="33"/>
    <s v="449 -  Furniture, Home Furnishings, Electronics, and Appliance Retailers"/>
    <x v="71"/>
    <s v="812 -  Personal and Laundry Services"/>
    <n v="15055"/>
    <s v="Industry Use"/>
    <n v="1740767.7973277799"/>
  </r>
  <r>
    <x v="33"/>
    <s v="449 -  Furniture, Home Furnishings, Electronics, and Appliance Retailers"/>
    <x v="72"/>
    <s v="813 -  Religious, Grantmaking, Civic, Professional, and Similar Organizations"/>
    <n v="15055"/>
    <s v="Industry Use"/>
    <n v="441191.72674215602"/>
  </r>
  <r>
    <x v="33"/>
    <s v="449 -  Furniture, Home Furnishings, Electronics, and Appliance Retailers"/>
    <x v="73"/>
    <s v="9A -  Government Enterprises"/>
    <n v="15055"/>
    <s v="Industry Use"/>
    <n v="16616679.6830163"/>
  </r>
  <r>
    <x v="33"/>
    <s v="449 -  Furniture, Home Furnishings, Electronics, and Appliance Retailers"/>
    <x v="74"/>
    <s v="Vegetable and melon farming"/>
    <n v="15055"/>
    <s v="Industry Use"/>
    <n v="1639.40227949172"/>
  </r>
  <r>
    <x v="33"/>
    <s v="449 -  Furniture, Home Furnishings, Electronics, and Appliance Retailers"/>
    <x v="75"/>
    <s v="Fruit farming"/>
    <n v="15055"/>
    <s v="Industry Use"/>
    <n v="1257.8953991860999"/>
  </r>
  <r>
    <x v="33"/>
    <s v="449 -  Furniture, Home Furnishings, Electronics, and Appliance Retailers"/>
    <x v="76"/>
    <s v="Employee Compensation"/>
    <n v="15053"/>
    <s v="Factor Receipts"/>
    <n v="7169762041.78932"/>
  </r>
  <r>
    <x v="33"/>
    <s v="449 -  Furniture, Home Furnishings, Electronics, and Appliance Retailers"/>
    <x v="77"/>
    <s v="Proprietor Income"/>
    <n v="15053"/>
    <s v="Factor Receipts"/>
    <n v="601507423.43397999"/>
  </r>
  <r>
    <x v="33"/>
    <s v="449 -  Furniture, Home Furnishings, Electronics, and Appliance Retailers"/>
    <x v="78"/>
    <s v="Other Property Type Income"/>
    <n v="15053"/>
    <s v="Factor Receipts"/>
    <n v="5475004978.9635096"/>
  </r>
  <r>
    <x v="33"/>
    <s v="449 -  Furniture, Home Furnishings, Electronics, and Appliance Retailers"/>
    <x v="79"/>
    <s v="Tax on Production and Imports"/>
    <n v="15053"/>
    <s v="Factor Receipts"/>
    <n v="3153427615.18085"/>
  </r>
  <r>
    <x v="33"/>
    <s v="449 -  Furniture, Home Furnishings, Electronics, and Appliance Retailers"/>
    <x v="80"/>
    <s v="Households LT15k"/>
    <n v="15055"/>
    <s v="Industry Use"/>
    <n v="10328.974604896401"/>
  </r>
  <r>
    <x v="33"/>
    <s v="449 -  Furniture, Home Furnishings, Electronics, and Appliance Retailers"/>
    <x v="81"/>
    <s v="Households 15-30k"/>
    <n v="15055"/>
    <s v="Industry Use"/>
    <n v="13602.0916620974"/>
  </r>
  <r>
    <x v="33"/>
    <s v="449 -  Furniture, Home Furnishings, Electronics, and Appliance Retailers"/>
    <x v="82"/>
    <s v="Households 30-40k"/>
    <n v="15055"/>
    <s v="Industry Use"/>
    <n v="12110.4598565459"/>
  </r>
  <r>
    <x v="33"/>
    <s v="449 -  Furniture, Home Furnishings, Electronics, and Appliance Retailers"/>
    <x v="83"/>
    <s v="Households 40-50k"/>
    <n v="15055"/>
    <s v="Industry Use"/>
    <n v="9350.7312160492802"/>
  </r>
  <r>
    <x v="33"/>
    <s v="449 -  Furniture, Home Furnishings, Electronics, and Appliance Retailers"/>
    <x v="84"/>
    <s v="Households 50-70k"/>
    <n v="15055"/>
    <s v="Industry Use"/>
    <n v="20868.691430020201"/>
  </r>
  <r>
    <x v="33"/>
    <s v="449 -  Furniture, Home Furnishings, Electronics, and Appliance Retailers"/>
    <x v="85"/>
    <s v="Households 70-100k"/>
    <n v="15055"/>
    <s v="Industry Use"/>
    <n v="71275.491176726602"/>
  </r>
  <r>
    <x v="33"/>
    <s v="449 -  Furniture, Home Furnishings, Electronics, and Appliance Retailers"/>
    <x v="86"/>
    <s v="Households 100-150k"/>
    <n v="15055"/>
    <s v="Industry Use"/>
    <n v="126046.166064554"/>
  </r>
  <r>
    <x v="33"/>
    <s v="449 -  Furniture, Home Furnishings, Electronics, and Appliance Retailers"/>
    <x v="87"/>
    <s v="Households 150-200k"/>
    <n v="15055"/>
    <s v="Industry Use"/>
    <n v="144186.42195638601"/>
  </r>
  <r>
    <x v="33"/>
    <s v="449 -  Furniture, Home Furnishings, Electronics, and Appliance Retailers"/>
    <x v="88"/>
    <s v="Households GT200k"/>
    <n v="15055"/>
    <s v="Industry Use"/>
    <n v="364829.73720643902"/>
  </r>
  <r>
    <x v="33"/>
    <s v="449 -  Furniture, Home Furnishings, Electronics, and Appliance Retailers"/>
    <x v="89"/>
    <s v="Federal Government NonDefense"/>
    <n v="15055"/>
    <s v="Industry Use"/>
    <n v="24419.716552265301"/>
  </r>
  <r>
    <x v="33"/>
    <s v="449 -  Furniture, Home Furnishings, Electronics, and Appliance Retailers"/>
    <x v="90"/>
    <s v="Federal Government Investment"/>
    <n v="15055"/>
    <s v="Industry Use"/>
    <n v="28431.365790668398"/>
  </r>
  <r>
    <x v="33"/>
    <s v="449 -  Furniture, Home Furnishings, Electronics, and Appliance Retailers"/>
    <x v="91"/>
    <s v="State/Local Govt Other"/>
    <n v="15055"/>
    <s v="Industry Use"/>
    <n v="2666851.0586951701"/>
  </r>
  <r>
    <x v="33"/>
    <s v="449 -  Furniture, Home Furnishings, Electronics, and Appliance Retailers"/>
    <x v="92"/>
    <s v="State/Local Govt Education"/>
    <n v="15055"/>
    <s v="Industry Use"/>
    <n v="517847.69798310398"/>
  </r>
  <r>
    <x v="33"/>
    <s v="449 -  Furniture, Home Furnishings, Electronics, and Appliance Retailers"/>
    <x v="93"/>
    <s v="State/Local Govt Investment"/>
    <n v="15055"/>
    <s v="Industry Use"/>
    <n v="143815.22375333801"/>
  </r>
  <r>
    <x v="33"/>
    <s v="449 -  Furniture, Home Furnishings, Electronics, and Appliance Retailers"/>
    <x v="94"/>
    <s v="Capital"/>
    <n v="15055"/>
    <s v="Industry Use"/>
    <n v="190149.19263283"/>
  </r>
  <r>
    <x v="33"/>
    <s v="449 -  Furniture, Home Furnishings, Electronics, and Appliance Retailers"/>
    <x v="95"/>
    <s v="Inventory Additions/Deletions"/>
    <n v="15055"/>
    <s v="Industry Use"/>
    <n v="48611.536919354803"/>
  </r>
  <r>
    <x v="33"/>
    <s v="449 -  Furniture, Home Furnishings, Electronics, and Appliance Retailers"/>
    <x v="96"/>
    <s v="Foreign Trade"/>
    <n v="15051"/>
    <s v="Commodity Trade"/>
    <n v="30431674.185920998"/>
  </r>
  <r>
    <x v="33"/>
    <s v="449 -  Furniture, Home Furnishings, Electronics, and Appliance Retailers"/>
    <x v="97"/>
    <s v="Domestic Trade"/>
    <n v="15051"/>
    <s v="Commodity Trade"/>
    <n v="65696235.709530897"/>
  </r>
  <r>
    <x v="34"/>
    <s v="444 -  Building Material and Garden Equipment and Supplies Dealers"/>
    <x v="0"/>
    <s v="111 -  Crop Production"/>
    <n v="15055"/>
    <s v="Industry Use"/>
    <n v="2715.36149556899"/>
  </r>
  <r>
    <x v="34"/>
    <s v="444 -  Building Material and Garden Equipment and Supplies Dealers"/>
    <x v="1"/>
    <s v="112 -  Animal Production and Aquaculture"/>
    <n v="15055"/>
    <s v="Industry Use"/>
    <n v="2569.88638607843"/>
  </r>
  <r>
    <x v="34"/>
    <s v="444 -  Building Material and Garden Equipment and Supplies Dealers"/>
    <x v="4"/>
    <s v="211 -  Oil and Gas Extraction"/>
    <n v="15055"/>
    <s v="Industry Use"/>
    <n v="308016.01534502499"/>
  </r>
  <r>
    <x v="34"/>
    <s v="444 -  Building Material and Garden Equipment and Supplies Dealers"/>
    <x v="5"/>
    <s v="212 -  Mining (except Oil and Gas)"/>
    <n v="15055"/>
    <s v="Industry Use"/>
    <n v="3611.2322432538399"/>
  </r>
  <r>
    <x v="34"/>
    <s v="444 -  Building Material and Garden Equipment and Supplies Dealers"/>
    <x v="6"/>
    <s v="213 -  Support Activities for Mining"/>
    <n v="15055"/>
    <s v="Industry Use"/>
    <n v="372.68977438333098"/>
  </r>
  <r>
    <x v="34"/>
    <s v="444 -  Building Material and Garden Equipment and Supplies Dealers"/>
    <x v="7"/>
    <s v="221 -  Utilities"/>
    <n v="15055"/>
    <s v="Industry Use"/>
    <n v="32174350.607477698"/>
  </r>
  <r>
    <x v="34"/>
    <s v="444 -  Building Material and Garden Equipment and Supplies Dealers"/>
    <x v="8"/>
    <s v="23 -  Construction"/>
    <n v="15055"/>
    <s v="Industry Use"/>
    <n v="17701652.1115481"/>
  </r>
  <r>
    <x v="34"/>
    <s v="444 -  Building Material and Garden Equipment and Supplies Dealers"/>
    <x v="9"/>
    <s v="311 -  Food Manufacturing"/>
    <n v="15055"/>
    <s v="Industry Use"/>
    <n v="1202.2314993299101"/>
  </r>
  <r>
    <x v="34"/>
    <s v="444 -  Building Material and Garden Equipment and Supplies Dealers"/>
    <x v="10"/>
    <s v="312 -  Beverage and Tobacco Product Manufacturing"/>
    <n v="15055"/>
    <s v="Industry Use"/>
    <n v="34.801607841145497"/>
  </r>
  <r>
    <x v="34"/>
    <s v="444 -  Building Material and Garden Equipment and Supplies Dealers"/>
    <x v="11"/>
    <s v="313 -  Textile Mills"/>
    <n v="15055"/>
    <s v="Industry Use"/>
    <n v="679.91641543799597"/>
  </r>
  <r>
    <x v="34"/>
    <s v="444 -  Building Material and Garden Equipment and Supplies Dealers"/>
    <x v="12"/>
    <s v="314 -  Textile Product Mills"/>
    <n v="15055"/>
    <s v="Industry Use"/>
    <n v="64248.448284553102"/>
  </r>
  <r>
    <x v="34"/>
    <s v="444 -  Building Material and Garden Equipment and Supplies Dealers"/>
    <x v="13"/>
    <s v="315 -  Apparel Manufacturing"/>
    <n v="15055"/>
    <s v="Industry Use"/>
    <n v="3998.7744140705399"/>
  </r>
  <r>
    <x v="34"/>
    <s v="444 -  Building Material and Garden Equipment and Supplies Dealers"/>
    <x v="14"/>
    <s v="316 -  Leather and Allied Product Manufacturing"/>
    <n v="15055"/>
    <s v="Industry Use"/>
    <n v="1698.79810770523"/>
  </r>
  <r>
    <x v="34"/>
    <s v="444 -  Building Material and Garden Equipment and Supplies Dealers"/>
    <x v="15"/>
    <s v="321 -  Wood Product Manufacturing"/>
    <n v="15055"/>
    <s v="Industry Use"/>
    <n v="1653370.19186347"/>
  </r>
  <r>
    <x v="34"/>
    <s v="444 -  Building Material and Garden Equipment and Supplies Dealers"/>
    <x v="16"/>
    <s v="322 -  Paper Manufacturing"/>
    <n v="15055"/>
    <s v="Industry Use"/>
    <n v="1210238.9027348999"/>
  </r>
  <r>
    <x v="34"/>
    <s v="444 -  Building Material and Garden Equipment and Supplies Dealers"/>
    <x v="17"/>
    <s v="323 -  Printing and Related Support Activities"/>
    <n v="15055"/>
    <s v="Industry Use"/>
    <n v="5305023.5530968197"/>
  </r>
  <r>
    <x v="34"/>
    <s v="444 -  Building Material and Garden Equipment and Supplies Dealers"/>
    <x v="18"/>
    <s v="324 -  Petroleum and Coal Products Manufacturing"/>
    <n v="15055"/>
    <s v="Industry Use"/>
    <n v="20649991.632355802"/>
  </r>
  <r>
    <x v="34"/>
    <s v="444 -  Building Material and Garden Equipment and Supplies Dealers"/>
    <x v="19"/>
    <s v="325 -  Chemical Manufacturing"/>
    <n v="15055"/>
    <s v="Industry Use"/>
    <n v="569481.57999190094"/>
  </r>
  <r>
    <x v="34"/>
    <s v="444 -  Building Material and Garden Equipment and Supplies Dealers"/>
    <x v="20"/>
    <s v="326 -  Plastics and Rubber Products Manufacturing"/>
    <n v="15055"/>
    <s v="Industry Use"/>
    <n v="5842558.46316134"/>
  </r>
  <r>
    <x v="34"/>
    <s v="444 -  Building Material and Garden Equipment and Supplies Dealers"/>
    <x v="21"/>
    <s v="327 -  Nonmetallic Mineral Product Manufacturing"/>
    <n v="15055"/>
    <s v="Industry Use"/>
    <n v="527768.70150593098"/>
  </r>
  <r>
    <x v="34"/>
    <s v="444 -  Building Material and Garden Equipment and Supplies Dealers"/>
    <x v="22"/>
    <s v="331 -  Primary Metal Manufacturing"/>
    <n v="15055"/>
    <s v="Industry Use"/>
    <n v="17484.007857207602"/>
  </r>
  <r>
    <x v="34"/>
    <s v="444 -  Building Material and Garden Equipment and Supplies Dealers"/>
    <x v="23"/>
    <s v="332 -  Fabricated Metal Product Manufacturing"/>
    <n v="15055"/>
    <s v="Industry Use"/>
    <n v="1047647.00328952"/>
  </r>
  <r>
    <x v="34"/>
    <s v="444 -  Building Material and Garden Equipment and Supplies Dealers"/>
    <x v="24"/>
    <s v="333 -  Machinery Manufacturing"/>
    <n v="15055"/>
    <s v="Industry Use"/>
    <n v="263637.68778547598"/>
  </r>
  <r>
    <x v="34"/>
    <s v="444 -  Building Material and Garden Equipment and Supplies Dealers"/>
    <x v="25"/>
    <s v="334 -  Computer and Electronic Product Manufacturing"/>
    <n v="15055"/>
    <s v="Industry Use"/>
    <n v="466966.52186377998"/>
  </r>
  <r>
    <x v="34"/>
    <s v="444 -  Building Material and Garden Equipment and Supplies Dealers"/>
    <x v="26"/>
    <s v="335 -  Electrical Equipment, Appliance, and Component Manufacturing"/>
    <n v="15055"/>
    <s v="Industry Use"/>
    <n v="425498.54249654699"/>
  </r>
  <r>
    <x v="34"/>
    <s v="444 -  Building Material and Garden Equipment and Supplies Dealers"/>
    <x v="27"/>
    <s v="336 -  Transportation Equipment Manufacturing"/>
    <n v="15055"/>
    <s v="Industry Use"/>
    <n v="14450551.2852757"/>
  </r>
  <r>
    <x v="34"/>
    <s v="444 -  Building Material and Garden Equipment and Supplies Dealers"/>
    <x v="28"/>
    <s v="337 -  Furniture and Related Product Manufacturing"/>
    <n v="15055"/>
    <s v="Industry Use"/>
    <n v="94704.765995100606"/>
  </r>
  <r>
    <x v="34"/>
    <s v="444 -  Building Material and Garden Equipment and Supplies Dealers"/>
    <x v="29"/>
    <s v="339 -  Miscellaneous Manufacturing"/>
    <n v="15055"/>
    <s v="Industry Use"/>
    <n v="704245.65899031598"/>
  </r>
  <r>
    <x v="34"/>
    <s v="444 -  Building Material and Garden Equipment and Supplies Dealers"/>
    <x v="30"/>
    <s v="42 -  Wholesale Trade"/>
    <n v="15055"/>
    <s v="Industry Use"/>
    <n v="80857803.170380503"/>
  </r>
  <r>
    <x v="34"/>
    <s v="444 -  Building Material and Garden Equipment and Supplies Dealers"/>
    <x v="31"/>
    <s v="441 -  Motor Vehicle and Parts Dealers"/>
    <n v="15055"/>
    <s v="Industry Use"/>
    <n v="13404479.7770939"/>
  </r>
  <r>
    <x v="34"/>
    <s v="444 -  Building Material and Garden Equipment and Supplies Dealers"/>
    <x v="32"/>
    <s v="449 -  Furniture, Home Furnishings, Electronics, and Appliance Retailers"/>
    <n v="15055"/>
    <s v="Industry Use"/>
    <n v="338728.85157110897"/>
  </r>
  <r>
    <x v="34"/>
    <s v="444 -  Building Material and Garden Equipment and Supplies Dealers"/>
    <x v="33"/>
    <s v="444 -  Building Material and Garden Equipment and Supplies Dealers"/>
    <n v="15055"/>
    <s v="Industry Use"/>
    <n v="3826435.4597910699"/>
  </r>
  <r>
    <x v="34"/>
    <s v="444 -  Building Material and Garden Equipment and Supplies Dealers"/>
    <x v="34"/>
    <s v="445 -  Food and Beverage Stores"/>
    <n v="15055"/>
    <s v="Industry Use"/>
    <n v="102148.96510431"/>
  </r>
  <r>
    <x v="34"/>
    <s v="444 -  Building Material and Garden Equipment and Supplies Dealers"/>
    <x v="35"/>
    <s v="446 -  Health and Personal Care Stores"/>
    <n v="15055"/>
    <s v="Industry Use"/>
    <n v="33942.0250784331"/>
  </r>
  <r>
    <x v="34"/>
    <s v="444 -  Building Material and Garden Equipment and Supplies Dealers"/>
    <x v="36"/>
    <s v="457 -  Gasoline Stations and Fuel Dealers"/>
    <n v="15055"/>
    <s v="Industry Use"/>
    <n v="95978.720482184697"/>
  </r>
  <r>
    <x v="34"/>
    <s v="444 -  Building Material and Garden Equipment and Supplies Dealers"/>
    <x v="37"/>
    <s v="458 -  Clothing, Clothing Accessories, Shoe, and Jewelry Retailers"/>
    <n v="15055"/>
    <s v="Industry Use"/>
    <n v="17894.325980783298"/>
  </r>
  <r>
    <x v="34"/>
    <s v="444 -  Building Material and Garden Equipment and Supplies Dealers"/>
    <x v="38"/>
    <s v="459 -  Sporting Goods, Hobby, Musical Instrument, Book, and Miscellaneous Retailers"/>
    <n v="15055"/>
    <s v="Industry Use"/>
    <n v="477771.54289244203"/>
  </r>
  <r>
    <x v="34"/>
    <s v="444 -  Building Material and Garden Equipment and Supplies Dealers"/>
    <x v="39"/>
    <s v="455 -  General Merchandise Retailers"/>
    <n v="15055"/>
    <s v="Industry Use"/>
    <n v="982651.223463053"/>
  </r>
  <r>
    <x v="34"/>
    <s v="444 -  Building Material and Garden Equipment and Supplies Dealers"/>
    <x v="40"/>
    <s v="481 -  Air Transportation"/>
    <n v="15055"/>
    <s v="Industry Use"/>
    <n v="1764262.16281966"/>
  </r>
  <r>
    <x v="34"/>
    <s v="444 -  Building Material and Garden Equipment and Supplies Dealers"/>
    <x v="41"/>
    <s v="482 -  Rail Transportation"/>
    <n v="15055"/>
    <s v="Industry Use"/>
    <n v="357760.62917080399"/>
  </r>
  <r>
    <x v="34"/>
    <s v="444 -  Building Material and Garden Equipment and Supplies Dealers"/>
    <x v="42"/>
    <s v="483 -  Water Transportation"/>
    <n v="15055"/>
    <s v="Industry Use"/>
    <n v="45009.271210272898"/>
  </r>
  <r>
    <x v="34"/>
    <s v="444 -  Building Material and Garden Equipment and Supplies Dealers"/>
    <x v="43"/>
    <s v="484 -  Truck Transportation"/>
    <n v="15055"/>
    <s v="Industry Use"/>
    <n v="23200019.1239517"/>
  </r>
  <r>
    <x v="34"/>
    <s v="444 -  Building Material and Garden Equipment and Supplies Dealers"/>
    <x v="98"/>
    <s v="485 -  Transit and Ground Passenger Transportation"/>
    <n v="15055"/>
    <s v="Industry Use"/>
    <n v="1586866.13281506"/>
  </r>
  <r>
    <x v="34"/>
    <s v="444 -  Building Material and Garden Equipment and Supplies Dealers"/>
    <x v="44"/>
    <s v="486 -  Pipeline Transportation"/>
    <n v="15055"/>
    <s v="Industry Use"/>
    <n v="121869.04895166001"/>
  </r>
  <r>
    <x v="34"/>
    <s v="444 -  Building Material and Garden Equipment and Supplies Dealers"/>
    <x v="45"/>
    <s v="487-488 -  Scenic and Sightseeing Transportation and Support Activities for Transportation"/>
    <n v="15055"/>
    <s v="Industry Use"/>
    <n v="20316444.123085499"/>
  </r>
  <r>
    <x v="34"/>
    <s v="444 -  Building Material and Garden Equipment and Supplies Dealers"/>
    <x v="46"/>
    <s v="492 -  Couriers and Messengers"/>
    <n v="15055"/>
    <s v="Industry Use"/>
    <n v="45425502.9858521"/>
  </r>
  <r>
    <x v="34"/>
    <s v="444 -  Building Material and Garden Equipment and Supplies Dealers"/>
    <x v="47"/>
    <s v="493 -  Warehousing and Storage"/>
    <n v="15055"/>
    <s v="Industry Use"/>
    <n v="85892891.015689105"/>
  </r>
  <r>
    <x v="34"/>
    <s v="444 -  Building Material and Garden Equipment and Supplies Dealers"/>
    <x v="48"/>
    <s v="513 -  Publishing Industries"/>
    <n v="15055"/>
    <s v="Industry Use"/>
    <n v="22608840.5334397"/>
  </r>
  <r>
    <x v="34"/>
    <s v="444 -  Building Material and Garden Equipment and Supplies Dealers"/>
    <x v="49"/>
    <s v="512 -  Motion Picture and Sound Recording Industries"/>
    <n v="15055"/>
    <s v="Industry Use"/>
    <n v="52245.589309030001"/>
  </r>
  <r>
    <x v="34"/>
    <s v="444 -  Building Material and Garden Equipment and Supplies Dealers"/>
    <x v="50"/>
    <s v="516 -  Broadcasting and Content Providers"/>
    <n v="15055"/>
    <s v="Industry Use"/>
    <n v="15019673.128654201"/>
  </r>
  <r>
    <x v="34"/>
    <s v="444 -  Building Material and Garden Equipment and Supplies Dealers"/>
    <x v="51"/>
    <s v="517 -  Telecommunications"/>
    <n v="15055"/>
    <s v="Industry Use"/>
    <n v="26022859.476677399"/>
  </r>
  <r>
    <x v="34"/>
    <s v="444 -  Building Material and Garden Equipment and Supplies Dealers"/>
    <x v="52"/>
    <s v="518 -  Computing Infrastructure Providers, Data Processing, Web Hosting, and Related Services"/>
    <n v="15055"/>
    <s v="Industry Use"/>
    <n v="69636686.803972796"/>
  </r>
  <r>
    <x v="34"/>
    <s v="444 -  Building Material and Garden Equipment and Supplies Dealers"/>
    <x v="53"/>
    <s v="519 -  Web Search Portals, Libraries, Archives, and Other Information Services"/>
    <n v="15055"/>
    <s v="Industry Use"/>
    <n v="54260890.547339"/>
  </r>
  <r>
    <x v="34"/>
    <s v="444 -  Building Material and Garden Equipment and Supplies Dealers"/>
    <x v="54"/>
    <s v="522 -  Credit Intermediation and Related Activities"/>
    <n v="15055"/>
    <s v="Industry Use"/>
    <n v="15677547.569036899"/>
  </r>
  <r>
    <x v="34"/>
    <s v="444 -  Building Material and Garden Equipment and Supplies Dealers"/>
    <x v="55"/>
    <s v="523 -  Securities, Commodity Contracts, and Other Financial Investments and Related Activities"/>
    <n v="15055"/>
    <s v="Industry Use"/>
    <n v="3829406.7940997202"/>
  </r>
  <r>
    <x v="34"/>
    <s v="444 -  Building Material and Garden Equipment and Supplies Dealers"/>
    <x v="56"/>
    <s v="521 -  Monetary Authorities-Central Bank"/>
    <n v="15055"/>
    <s v="Industry Use"/>
    <n v="21618268.309316698"/>
  </r>
  <r>
    <x v="34"/>
    <s v="444 -  Building Material and Garden Equipment and Supplies Dealers"/>
    <x v="57"/>
    <s v="524 -  Insurance Carriers and Related Activities"/>
    <n v="15055"/>
    <s v="Industry Use"/>
    <n v="40128418.669376701"/>
  </r>
  <r>
    <x v="34"/>
    <s v="444 -  Building Material and Garden Equipment and Supplies Dealers"/>
    <x v="58"/>
    <s v="531 -  Real Estate"/>
    <n v="15055"/>
    <s v="Industry Use"/>
    <n v="323875616.70464998"/>
  </r>
  <r>
    <x v="34"/>
    <s v="444 -  Building Material and Garden Equipment and Supplies Dealers"/>
    <x v="59"/>
    <s v="532 -  Rental and Leasing Services"/>
    <n v="15055"/>
    <s v="Industry Use"/>
    <n v="19189766.350496002"/>
  </r>
  <r>
    <x v="34"/>
    <s v="444 -  Building Material and Garden Equipment and Supplies Dealers"/>
    <x v="60"/>
    <s v="533 -  Lessors of Nonfinancial Intangible Assets (except Copyrighted Works)"/>
    <n v="15055"/>
    <s v="Industry Use"/>
    <n v="149898585.67144901"/>
  </r>
  <r>
    <x v="34"/>
    <s v="444 -  Building Material and Garden Equipment and Supplies Dealers"/>
    <x v="61"/>
    <s v="541 -  Professional, Scientific, and Technical Services"/>
    <n v="15055"/>
    <s v="Industry Use"/>
    <n v="306886382.16959399"/>
  </r>
  <r>
    <x v="34"/>
    <s v="444 -  Building Material and Garden Equipment and Supplies Dealers"/>
    <x v="99"/>
    <s v="551 -  Management of Companies and Enterprises"/>
    <n v="15055"/>
    <s v="Industry Use"/>
    <n v="15373301.5093529"/>
  </r>
  <r>
    <x v="34"/>
    <s v="444 -  Building Material and Garden Equipment and Supplies Dealers"/>
    <x v="62"/>
    <s v="561 -  Administrative and Support Services"/>
    <n v="15055"/>
    <s v="Industry Use"/>
    <n v="131893724.68972"/>
  </r>
  <r>
    <x v="34"/>
    <s v="444 -  Building Material and Garden Equipment and Supplies Dealers"/>
    <x v="63"/>
    <s v="562 -  Waste Management and Remediation Services"/>
    <n v="15055"/>
    <s v="Industry Use"/>
    <n v="4371369.8774949899"/>
  </r>
  <r>
    <x v="34"/>
    <s v="444 -  Building Material and Garden Equipment and Supplies Dealers"/>
    <x v="64"/>
    <s v="611 -  Educational Services"/>
    <n v="15055"/>
    <s v="Industry Use"/>
    <n v="26978953.168900799"/>
  </r>
  <r>
    <x v="34"/>
    <s v="444 -  Building Material and Garden Equipment and Supplies Dealers"/>
    <x v="65"/>
    <s v="711 -  Performing Arts, Spectator Sports, and Related Industries"/>
    <n v="15055"/>
    <s v="Industry Use"/>
    <n v="4681827.2248403402"/>
  </r>
  <r>
    <x v="34"/>
    <s v="444 -  Building Material and Garden Equipment and Supplies Dealers"/>
    <x v="66"/>
    <s v="712 -  Museums, Historical Sites, and Similar Institutions"/>
    <n v="15055"/>
    <s v="Industry Use"/>
    <n v="145.04842165611601"/>
  </r>
  <r>
    <x v="34"/>
    <s v="444 -  Building Material and Garden Equipment and Supplies Dealers"/>
    <x v="67"/>
    <s v="713 -  Amusement, Gambling, and Recreation Industries"/>
    <n v="15055"/>
    <s v="Industry Use"/>
    <n v="1147378.3089441"/>
  </r>
  <r>
    <x v="34"/>
    <s v="444 -  Building Material and Garden Equipment and Supplies Dealers"/>
    <x v="68"/>
    <s v="721 -  Accommodation"/>
    <n v="15055"/>
    <s v="Industry Use"/>
    <n v="731032.89979854098"/>
  </r>
  <r>
    <x v="34"/>
    <s v="444 -  Building Material and Garden Equipment and Supplies Dealers"/>
    <x v="69"/>
    <s v="722 -  Food Services and Drinking Places"/>
    <n v="15055"/>
    <s v="Industry Use"/>
    <n v="29132369.518679701"/>
  </r>
  <r>
    <x v="34"/>
    <s v="444 -  Building Material and Garden Equipment and Supplies Dealers"/>
    <x v="70"/>
    <s v="811 -  Repair and Maintenance"/>
    <n v="15055"/>
    <s v="Industry Use"/>
    <n v="45255616.6296468"/>
  </r>
  <r>
    <x v="34"/>
    <s v="444 -  Building Material and Garden Equipment and Supplies Dealers"/>
    <x v="71"/>
    <s v="812 -  Personal and Laundry Services"/>
    <n v="15055"/>
    <s v="Industry Use"/>
    <n v="1264203.4307402"/>
  </r>
  <r>
    <x v="34"/>
    <s v="444 -  Building Material and Garden Equipment and Supplies Dealers"/>
    <x v="72"/>
    <s v="813 -  Religious, Grantmaking, Civic, Professional, and Similar Organizations"/>
    <n v="15055"/>
    <s v="Industry Use"/>
    <n v="2454830.1773389699"/>
  </r>
  <r>
    <x v="34"/>
    <s v="444 -  Building Material and Garden Equipment and Supplies Dealers"/>
    <x v="73"/>
    <s v="9A -  Government Enterprises"/>
    <n v="15055"/>
    <s v="Industry Use"/>
    <n v="47732218.368547797"/>
  </r>
  <r>
    <x v="34"/>
    <s v="444 -  Building Material and Garden Equipment and Supplies Dealers"/>
    <x v="74"/>
    <s v="Vegetable and melon farming"/>
    <n v="15055"/>
    <s v="Industry Use"/>
    <n v="2538.1364484144601"/>
  </r>
  <r>
    <x v="34"/>
    <s v="444 -  Building Material and Garden Equipment and Supplies Dealers"/>
    <x v="75"/>
    <s v="Fruit farming"/>
    <n v="15055"/>
    <s v="Industry Use"/>
    <n v="1947.48427576725"/>
  </r>
  <r>
    <x v="34"/>
    <s v="444 -  Building Material and Garden Equipment and Supplies Dealers"/>
    <x v="76"/>
    <s v="Employee Compensation"/>
    <n v="15053"/>
    <s v="Factor Receipts"/>
    <n v="7730671283.3962498"/>
  </r>
  <r>
    <x v="34"/>
    <s v="444 -  Building Material and Garden Equipment and Supplies Dealers"/>
    <x v="77"/>
    <s v="Proprietor Income"/>
    <n v="15053"/>
    <s v="Factor Receipts"/>
    <n v="407727994.01066703"/>
  </r>
  <r>
    <x v="34"/>
    <s v="444 -  Building Material and Garden Equipment and Supplies Dealers"/>
    <x v="78"/>
    <s v="Other Property Type Income"/>
    <n v="15053"/>
    <s v="Factor Receipts"/>
    <n v="9508997862.1271496"/>
  </r>
  <r>
    <x v="34"/>
    <s v="444 -  Building Material and Garden Equipment and Supplies Dealers"/>
    <x v="79"/>
    <s v="Tax on Production and Imports"/>
    <n v="15053"/>
    <s v="Factor Receipts"/>
    <n v="5417049889.2401104"/>
  </r>
  <r>
    <x v="34"/>
    <s v="444 -  Building Material and Garden Equipment and Supplies Dealers"/>
    <x v="80"/>
    <s v="Households LT15k"/>
    <n v="15055"/>
    <s v="Industry Use"/>
    <n v="4246.3860220523502"/>
  </r>
  <r>
    <x v="34"/>
    <s v="444 -  Building Material and Garden Equipment and Supplies Dealers"/>
    <x v="81"/>
    <s v="Households 15-30k"/>
    <n v="15055"/>
    <s v="Industry Use"/>
    <n v="5592.0102540695898"/>
  </r>
  <r>
    <x v="34"/>
    <s v="444 -  Building Material and Garden Equipment and Supplies Dealers"/>
    <x v="82"/>
    <s v="Households 30-40k"/>
    <n v="15055"/>
    <s v="Industry Use"/>
    <n v="4978.7795422678601"/>
  </r>
  <r>
    <x v="34"/>
    <s v="444 -  Building Material and Garden Equipment and Supplies Dealers"/>
    <x v="83"/>
    <s v="Households 40-50k"/>
    <n v="15055"/>
    <s v="Industry Use"/>
    <n v="3844.2164736252798"/>
  </r>
  <r>
    <x v="34"/>
    <s v="444 -  Building Material and Garden Equipment and Supplies Dealers"/>
    <x v="84"/>
    <s v="Households 50-70k"/>
    <n v="15055"/>
    <s v="Industry Use"/>
    <n v="8579.4111203403099"/>
  </r>
  <r>
    <x v="34"/>
    <s v="444 -  Building Material and Garden Equipment and Supplies Dealers"/>
    <x v="85"/>
    <s v="Households 70-100k"/>
    <n v="15055"/>
    <s v="Industry Use"/>
    <n v="29302.351978316299"/>
  </r>
  <r>
    <x v="34"/>
    <s v="444 -  Building Material and Garden Equipment and Supplies Dealers"/>
    <x v="86"/>
    <s v="Households 100-150k"/>
    <n v="15055"/>
    <s v="Industry Use"/>
    <n v="51819.342982611401"/>
  </r>
  <r>
    <x v="34"/>
    <s v="444 -  Building Material and Garden Equipment and Supplies Dealers"/>
    <x v="87"/>
    <s v="Households 150-200k"/>
    <n v="15055"/>
    <s v="Industry Use"/>
    <n v="59277.056066639198"/>
  </r>
  <r>
    <x v="34"/>
    <s v="444 -  Building Material and Garden Equipment and Supplies Dealers"/>
    <x v="88"/>
    <s v="Households GT200k"/>
    <n v="15055"/>
    <s v="Industry Use"/>
    <n v="149986.61103959399"/>
  </r>
  <r>
    <x v="34"/>
    <s v="444 -  Building Material and Garden Equipment and Supplies Dealers"/>
    <x v="89"/>
    <s v="Federal Government NonDefense"/>
    <n v="15055"/>
    <s v="Industry Use"/>
    <n v="14731.555893435499"/>
  </r>
  <r>
    <x v="34"/>
    <s v="444 -  Building Material and Garden Equipment and Supplies Dealers"/>
    <x v="90"/>
    <s v="Federal Government Investment"/>
    <n v="15055"/>
    <s v="Industry Use"/>
    <n v="11688.532395473099"/>
  </r>
  <r>
    <x v="34"/>
    <s v="444 -  Building Material and Garden Equipment and Supplies Dealers"/>
    <x v="91"/>
    <s v="State/Local Govt Other"/>
    <n v="15055"/>
    <s v="Industry Use"/>
    <n v="8109260.4506944399"/>
  </r>
  <r>
    <x v="34"/>
    <s v="444 -  Building Material and Garden Equipment and Supplies Dealers"/>
    <x v="92"/>
    <s v="State/Local Govt Education"/>
    <n v="15055"/>
    <s v="Industry Use"/>
    <n v="6564225.7907601204"/>
  </r>
  <r>
    <x v="34"/>
    <s v="444 -  Building Material and Garden Equipment and Supplies Dealers"/>
    <x v="93"/>
    <s v="State/Local Govt Investment"/>
    <n v="15055"/>
    <s v="Industry Use"/>
    <n v="59124.451290160599"/>
  </r>
  <r>
    <x v="34"/>
    <s v="444 -  Building Material and Garden Equipment and Supplies Dealers"/>
    <x v="94"/>
    <s v="Capital"/>
    <n v="15055"/>
    <s v="Industry Use"/>
    <n v="78172.994376210394"/>
  </r>
  <r>
    <x v="34"/>
    <s v="444 -  Building Material and Garden Equipment and Supplies Dealers"/>
    <x v="95"/>
    <s v="Inventory Additions/Deletions"/>
    <n v="15055"/>
    <s v="Industry Use"/>
    <n v="93890.306808640104"/>
  </r>
  <r>
    <x v="34"/>
    <s v="444 -  Building Material and Garden Equipment and Supplies Dealers"/>
    <x v="96"/>
    <s v="Foreign Trade"/>
    <n v="15051"/>
    <s v="Commodity Trade"/>
    <n v="67497066.979762793"/>
  </r>
  <r>
    <x v="34"/>
    <s v="444 -  Building Material and Garden Equipment and Supplies Dealers"/>
    <x v="97"/>
    <s v="Domestic Trade"/>
    <n v="15051"/>
    <s v="Commodity Trade"/>
    <n v="186190791.14774501"/>
  </r>
  <r>
    <x v="35"/>
    <s v="445 -  Food and Beverage Stores"/>
    <x v="0"/>
    <s v="111 -  Crop Production"/>
    <n v="15055"/>
    <s v="Industry Use"/>
    <n v="7745341.3675034102"/>
  </r>
  <r>
    <x v="35"/>
    <s v="445 -  Food and Beverage Stores"/>
    <x v="1"/>
    <s v="112 -  Animal Production and Aquaculture"/>
    <n v="15055"/>
    <s v="Industry Use"/>
    <n v="4660.1209379987404"/>
  </r>
  <r>
    <x v="35"/>
    <s v="445 -  Food and Beverage Stores"/>
    <x v="2"/>
    <s v="113 -  Forestry and Logging"/>
    <n v="15055"/>
    <s v="Industry Use"/>
    <n v="591.30149104468398"/>
  </r>
  <r>
    <x v="35"/>
    <s v="445 -  Food and Beverage Stores"/>
    <x v="100"/>
    <s v="114 -  Fishing, Hunting and Trapping"/>
    <n v="15055"/>
    <s v="Industry Use"/>
    <n v="4618407.1917085601"/>
  </r>
  <r>
    <x v="35"/>
    <s v="445 -  Food and Beverage Stores"/>
    <x v="4"/>
    <s v="211 -  Oil and Gas Extraction"/>
    <n v="15055"/>
    <s v="Industry Use"/>
    <n v="624983.79254720605"/>
  </r>
  <r>
    <x v="35"/>
    <s v="445 -  Food and Beverage Stores"/>
    <x v="5"/>
    <s v="212 -  Mining (except Oil and Gas)"/>
    <n v="15055"/>
    <s v="Industry Use"/>
    <n v="11315.6468452018"/>
  </r>
  <r>
    <x v="35"/>
    <s v="445 -  Food and Beverage Stores"/>
    <x v="6"/>
    <s v="213 -  Support Activities for Mining"/>
    <n v="15055"/>
    <s v="Industry Use"/>
    <n v="1527.4505556296899"/>
  </r>
  <r>
    <x v="35"/>
    <s v="445 -  Food and Beverage Stores"/>
    <x v="7"/>
    <s v="221 -  Utilities"/>
    <n v="15055"/>
    <s v="Industry Use"/>
    <n v="321347202.404607"/>
  </r>
  <r>
    <x v="35"/>
    <s v="445 -  Food and Beverage Stores"/>
    <x v="8"/>
    <s v="23 -  Construction"/>
    <n v="15055"/>
    <s v="Industry Use"/>
    <n v="75608918.848018706"/>
  </r>
  <r>
    <x v="35"/>
    <s v="445 -  Food and Beverage Stores"/>
    <x v="9"/>
    <s v="311 -  Food Manufacturing"/>
    <n v="15055"/>
    <s v="Industry Use"/>
    <n v="40193708.346291602"/>
  </r>
  <r>
    <x v="35"/>
    <s v="445 -  Food and Beverage Stores"/>
    <x v="10"/>
    <s v="312 -  Beverage and Tobacco Product Manufacturing"/>
    <n v="15055"/>
    <s v="Industry Use"/>
    <n v="92928.779155207405"/>
  </r>
  <r>
    <x v="35"/>
    <s v="445 -  Food and Beverage Stores"/>
    <x v="11"/>
    <s v="313 -  Textile Mills"/>
    <n v="15055"/>
    <s v="Industry Use"/>
    <n v="17385.560713446499"/>
  </r>
  <r>
    <x v="35"/>
    <s v="445 -  Food and Beverage Stores"/>
    <x v="12"/>
    <s v="314 -  Textile Product Mills"/>
    <n v="15055"/>
    <s v="Industry Use"/>
    <n v="1498907.22904888"/>
  </r>
  <r>
    <x v="35"/>
    <s v="445 -  Food and Beverage Stores"/>
    <x v="13"/>
    <s v="315 -  Apparel Manufacturing"/>
    <n v="15055"/>
    <s v="Industry Use"/>
    <n v="41514.486656055698"/>
  </r>
  <r>
    <x v="35"/>
    <s v="445 -  Food and Beverage Stores"/>
    <x v="14"/>
    <s v="316 -  Leather and Allied Product Manufacturing"/>
    <n v="15055"/>
    <s v="Industry Use"/>
    <n v="13438.266365794199"/>
  </r>
  <r>
    <x v="35"/>
    <s v="445 -  Food and Beverage Stores"/>
    <x v="15"/>
    <s v="321 -  Wood Product Manufacturing"/>
    <n v="15055"/>
    <s v="Industry Use"/>
    <n v="45482609.500618801"/>
  </r>
  <r>
    <x v="35"/>
    <s v="445 -  Food and Beverage Stores"/>
    <x v="16"/>
    <s v="322 -  Paper Manufacturing"/>
    <n v="15055"/>
    <s v="Industry Use"/>
    <n v="32318615.242029"/>
  </r>
  <r>
    <x v="35"/>
    <s v="445 -  Food and Beverage Stores"/>
    <x v="17"/>
    <s v="323 -  Printing and Related Support Activities"/>
    <n v="15055"/>
    <s v="Industry Use"/>
    <n v="39909224.553253897"/>
  </r>
  <r>
    <x v="35"/>
    <s v="445 -  Food and Beverage Stores"/>
    <x v="18"/>
    <s v="324 -  Petroleum and Coal Products Manufacturing"/>
    <n v="15055"/>
    <s v="Industry Use"/>
    <n v="44359475.491634801"/>
  </r>
  <r>
    <x v="35"/>
    <s v="445 -  Food and Beverage Stores"/>
    <x v="19"/>
    <s v="325 -  Chemical Manufacturing"/>
    <n v="15055"/>
    <s v="Industry Use"/>
    <n v="2166193.8387434101"/>
  </r>
  <r>
    <x v="35"/>
    <s v="445 -  Food and Beverage Stores"/>
    <x v="20"/>
    <s v="326 -  Plastics and Rubber Products Manufacturing"/>
    <n v="15055"/>
    <s v="Industry Use"/>
    <n v="49906022.134139098"/>
  </r>
  <r>
    <x v="35"/>
    <s v="445 -  Food and Beverage Stores"/>
    <x v="21"/>
    <s v="327 -  Nonmetallic Mineral Product Manufacturing"/>
    <n v="15055"/>
    <s v="Industry Use"/>
    <n v="3148687.2417749101"/>
  </r>
  <r>
    <x v="35"/>
    <s v="445 -  Food and Beverage Stores"/>
    <x v="22"/>
    <s v="331 -  Primary Metal Manufacturing"/>
    <n v="15055"/>
    <s v="Industry Use"/>
    <n v="64183.809809738799"/>
  </r>
  <r>
    <x v="35"/>
    <s v="445 -  Food and Beverage Stores"/>
    <x v="23"/>
    <s v="332 -  Fabricated Metal Product Manufacturing"/>
    <n v="15055"/>
    <s v="Industry Use"/>
    <n v="6508535.7680971399"/>
  </r>
  <r>
    <x v="35"/>
    <s v="445 -  Food and Beverage Stores"/>
    <x v="24"/>
    <s v="333 -  Machinery Manufacturing"/>
    <n v="15055"/>
    <s v="Industry Use"/>
    <n v="1040342.3245846099"/>
  </r>
  <r>
    <x v="35"/>
    <s v="445 -  Food and Beverage Stores"/>
    <x v="25"/>
    <s v="334 -  Computer and Electronic Product Manufacturing"/>
    <n v="15055"/>
    <s v="Industry Use"/>
    <n v="2223163.2618820001"/>
  </r>
  <r>
    <x v="35"/>
    <s v="445 -  Food and Beverage Stores"/>
    <x v="26"/>
    <s v="335 -  Electrical Equipment, Appliance, and Component Manufacturing"/>
    <n v="15055"/>
    <s v="Industry Use"/>
    <n v="1573893.0264219099"/>
  </r>
  <r>
    <x v="35"/>
    <s v="445 -  Food and Beverage Stores"/>
    <x v="27"/>
    <s v="336 -  Transportation Equipment Manufacturing"/>
    <n v="15055"/>
    <s v="Industry Use"/>
    <n v="55316561.161940403"/>
  </r>
  <r>
    <x v="35"/>
    <s v="445 -  Food and Beverage Stores"/>
    <x v="28"/>
    <s v="337 -  Furniture and Related Product Manufacturing"/>
    <n v="15055"/>
    <s v="Industry Use"/>
    <n v="386786.84730854398"/>
  </r>
  <r>
    <x v="35"/>
    <s v="445 -  Food and Beverage Stores"/>
    <x v="29"/>
    <s v="339 -  Miscellaneous Manufacturing"/>
    <n v="15055"/>
    <s v="Industry Use"/>
    <n v="2776962.4966243999"/>
  </r>
  <r>
    <x v="35"/>
    <s v="445 -  Food and Beverage Stores"/>
    <x v="30"/>
    <s v="42 -  Wholesale Trade"/>
    <n v="15055"/>
    <s v="Industry Use"/>
    <n v="361556625.70055801"/>
  </r>
  <r>
    <x v="35"/>
    <s v="445 -  Food and Beverage Stores"/>
    <x v="31"/>
    <s v="441 -  Motor Vehicle and Parts Dealers"/>
    <n v="15055"/>
    <s v="Industry Use"/>
    <n v="51713697.2206707"/>
  </r>
  <r>
    <x v="35"/>
    <s v="445 -  Food and Beverage Stores"/>
    <x v="32"/>
    <s v="449 -  Furniture, Home Furnishings, Electronics, and Appliance Retailers"/>
    <n v="15055"/>
    <s v="Industry Use"/>
    <n v="1733633.3226630499"/>
  </r>
  <r>
    <x v="35"/>
    <s v="445 -  Food and Beverage Stores"/>
    <x v="33"/>
    <s v="444 -  Building Material and Garden Equipment and Supplies Dealers"/>
    <n v="15055"/>
    <s v="Industry Use"/>
    <n v="14513857.409670001"/>
  </r>
  <r>
    <x v="35"/>
    <s v="445 -  Food and Beverage Stores"/>
    <x v="34"/>
    <s v="445 -  Food and Beverage Stores"/>
    <n v="15055"/>
    <s v="Industry Use"/>
    <n v="526372.59777805605"/>
  </r>
  <r>
    <x v="35"/>
    <s v="445 -  Food and Beverage Stores"/>
    <x v="35"/>
    <s v="446 -  Health and Personal Care Stores"/>
    <n v="15055"/>
    <s v="Industry Use"/>
    <n v="245046.845951419"/>
  </r>
  <r>
    <x v="35"/>
    <s v="445 -  Food and Beverage Stores"/>
    <x v="36"/>
    <s v="457 -  Gasoline Stations and Fuel Dealers"/>
    <n v="15055"/>
    <s v="Industry Use"/>
    <n v="469854.20636468998"/>
  </r>
  <r>
    <x v="35"/>
    <s v="445 -  Food and Beverage Stores"/>
    <x v="37"/>
    <s v="458 -  Clothing, Clothing Accessories, Shoe, and Jewelry Retailers"/>
    <n v="15055"/>
    <s v="Industry Use"/>
    <n v="80335.323066178695"/>
  </r>
  <r>
    <x v="35"/>
    <s v="445 -  Food and Beverage Stores"/>
    <x v="38"/>
    <s v="459 -  Sporting Goods, Hobby, Musical Instrument, Book, and Miscellaneous Retailers"/>
    <n v="15055"/>
    <s v="Industry Use"/>
    <n v="2445176.7747891298"/>
  </r>
  <r>
    <x v="35"/>
    <s v="445 -  Food and Beverage Stores"/>
    <x v="39"/>
    <s v="455 -  General Merchandise Retailers"/>
    <n v="15055"/>
    <s v="Industry Use"/>
    <n v="4530271.8379315296"/>
  </r>
  <r>
    <x v="35"/>
    <s v="445 -  Food and Beverage Stores"/>
    <x v="40"/>
    <s v="481 -  Air Transportation"/>
    <n v="15055"/>
    <s v="Industry Use"/>
    <n v="5584119.95737263"/>
  </r>
  <r>
    <x v="35"/>
    <s v="445 -  Food and Beverage Stores"/>
    <x v="41"/>
    <s v="482 -  Rail Transportation"/>
    <n v="15055"/>
    <s v="Industry Use"/>
    <n v="2504955.3086032202"/>
  </r>
  <r>
    <x v="35"/>
    <s v="445 -  Food and Beverage Stores"/>
    <x v="42"/>
    <s v="483 -  Water Transportation"/>
    <n v="15055"/>
    <s v="Industry Use"/>
    <n v="408124.55144051602"/>
  </r>
  <r>
    <x v="35"/>
    <s v="445 -  Food and Beverage Stores"/>
    <x v="43"/>
    <s v="484 -  Truck Transportation"/>
    <n v="15055"/>
    <s v="Industry Use"/>
    <n v="183940723.25741199"/>
  </r>
  <r>
    <x v="35"/>
    <s v="445 -  Food and Beverage Stores"/>
    <x v="98"/>
    <s v="485 -  Transit and Ground Passenger Transportation"/>
    <n v="15055"/>
    <s v="Industry Use"/>
    <n v="793357.096480584"/>
  </r>
  <r>
    <x v="35"/>
    <s v="445 -  Food and Beverage Stores"/>
    <x v="44"/>
    <s v="486 -  Pipeline Transportation"/>
    <n v="15055"/>
    <s v="Industry Use"/>
    <n v="283551.48880240001"/>
  </r>
  <r>
    <x v="35"/>
    <s v="445 -  Food and Beverage Stores"/>
    <x v="45"/>
    <s v="487-488 -  Scenic and Sightseeing Transportation and Support Activities for Transportation"/>
    <n v="15055"/>
    <s v="Industry Use"/>
    <n v="29827683.061146401"/>
  </r>
  <r>
    <x v="35"/>
    <s v="445 -  Food and Beverage Stores"/>
    <x v="46"/>
    <s v="492 -  Couriers and Messengers"/>
    <n v="15055"/>
    <s v="Industry Use"/>
    <n v="160870536.177587"/>
  </r>
  <r>
    <x v="35"/>
    <s v="445 -  Food and Beverage Stores"/>
    <x v="47"/>
    <s v="493 -  Warehousing and Storage"/>
    <n v="15055"/>
    <s v="Industry Use"/>
    <n v="912851771.97328901"/>
  </r>
  <r>
    <x v="35"/>
    <s v="445 -  Food and Beverage Stores"/>
    <x v="48"/>
    <s v="513 -  Publishing Industries"/>
    <n v="15055"/>
    <s v="Industry Use"/>
    <n v="56052831.687068701"/>
  </r>
  <r>
    <x v="35"/>
    <s v="445 -  Food and Beverage Stores"/>
    <x v="49"/>
    <s v="512 -  Motion Picture and Sound Recording Industries"/>
    <n v="15055"/>
    <s v="Industry Use"/>
    <n v="35478984.850241303"/>
  </r>
  <r>
    <x v="35"/>
    <s v="445 -  Food and Beverage Stores"/>
    <x v="50"/>
    <s v="516 -  Broadcasting and Content Providers"/>
    <n v="15055"/>
    <s v="Industry Use"/>
    <n v="58857340.6487519"/>
  </r>
  <r>
    <x v="35"/>
    <s v="445 -  Food and Beverage Stores"/>
    <x v="51"/>
    <s v="517 -  Telecommunications"/>
    <n v="15055"/>
    <s v="Industry Use"/>
    <n v="53753359.039741702"/>
  </r>
  <r>
    <x v="35"/>
    <s v="445 -  Food and Beverage Stores"/>
    <x v="52"/>
    <s v="518 -  Computing Infrastructure Providers, Data Processing, Web Hosting, and Related Services"/>
    <n v="15055"/>
    <s v="Industry Use"/>
    <n v="219535484.18713799"/>
  </r>
  <r>
    <x v="35"/>
    <s v="445 -  Food and Beverage Stores"/>
    <x v="53"/>
    <s v="519 -  Web Search Portals, Libraries, Archives, and Other Information Services"/>
    <n v="15055"/>
    <s v="Industry Use"/>
    <n v="233107891.41463101"/>
  </r>
  <r>
    <x v="35"/>
    <s v="445 -  Food and Beverage Stores"/>
    <x v="54"/>
    <s v="522 -  Credit Intermediation and Related Activities"/>
    <n v="15055"/>
    <s v="Industry Use"/>
    <n v="83366505.9019811"/>
  </r>
  <r>
    <x v="35"/>
    <s v="445 -  Food and Beverage Stores"/>
    <x v="55"/>
    <s v="523 -  Securities, Commodity Contracts, and Other Financial Investments and Related Activities"/>
    <n v="15055"/>
    <s v="Industry Use"/>
    <n v="23929594.5652458"/>
  </r>
  <r>
    <x v="35"/>
    <s v="445 -  Food and Beverage Stores"/>
    <x v="56"/>
    <s v="521 -  Monetary Authorities-Central Bank"/>
    <n v="15055"/>
    <s v="Industry Use"/>
    <n v="86397068.115393907"/>
  </r>
  <r>
    <x v="35"/>
    <s v="445 -  Food and Beverage Stores"/>
    <x v="57"/>
    <s v="524 -  Insurance Carriers and Related Activities"/>
    <n v="15055"/>
    <s v="Industry Use"/>
    <n v="110091266.69208901"/>
  </r>
  <r>
    <x v="35"/>
    <s v="445 -  Food and Beverage Stores"/>
    <x v="58"/>
    <s v="531 -  Real Estate"/>
    <n v="15055"/>
    <s v="Industry Use"/>
    <n v="2036555913.1689899"/>
  </r>
  <r>
    <x v="35"/>
    <s v="445 -  Food and Beverage Stores"/>
    <x v="59"/>
    <s v="532 -  Rental and Leasing Services"/>
    <n v="15055"/>
    <s v="Industry Use"/>
    <n v="23899837.897536099"/>
  </r>
  <r>
    <x v="35"/>
    <s v="445 -  Food and Beverage Stores"/>
    <x v="60"/>
    <s v="533 -  Lessors of Nonfinancial Intangible Assets (except Copyrighted Works)"/>
    <n v="15055"/>
    <s v="Industry Use"/>
    <n v="144759413.93233401"/>
  </r>
  <r>
    <x v="35"/>
    <s v="445 -  Food and Beverage Stores"/>
    <x v="61"/>
    <s v="541 -  Professional, Scientific, and Technical Services"/>
    <n v="15055"/>
    <s v="Industry Use"/>
    <n v="1197861809.6863899"/>
  </r>
  <r>
    <x v="35"/>
    <s v="445 -  Food and Beverage Stores"/>
    <x v="99"/>
    <s v="551 -  Management of Companies and Enterprises"/>
    <n v="15055"/>
    <s v="Industry Use"/>
    <n v="273718409.70797598"/>
  </r>
  <r>
    <x v="35"/>
    <s v="445 -  Food and Beverage Stores"/>
    <x v="62"/>
    <s v="561 -  Administrative and Support Services"/>
    <n v="15055"/>
    <s v="Industry Use"/>
    <n v="337518819.05672902"/>
  </r>
  <r>
    <x v="35"/>
    <s v="445 -  Food and Beverage Stores"/>
    <x v="63"/>
    <s v="562 -  Waste Management and Remediation Services"/>
    <n v="15055"/>
    <s v="Industry Use"/>
    <n v="33511295.1842467"/>
  </r>
  <r>
    <x v="35"/>
    <s v="445 -  Food and Beverage Stores"/>
    <x v="64"/>
    <s v="611 -  Educational Services"/>
    <n v="15055"/>
    <s v="Industry Use"/>
    <n v="50784054.301779099"/>
  </r>
  <r>
    <x v="35"/>
    <s v="445 -  Food and Beverage Stores"/>
    <x v="65"/>
    <s v="711 -  Performing Arts, Spectator Sports, and Related Industries"/>
    <n v="15055"/>
    <s v="Industry Use"/>
    <n v="48445753.970675603"/>
  </r>
  <r>
    <x v="35"/>
    <s v="445 -  Food and Beverage Stores"/>
    <x v="66"/>
    <s v="712 -  Museums, Historical Sites, and Similar Institutions"/>
    <n v="15055"/>
    <s v="Industry Use"/>
    <n v="1500.9054823945601"/>
  </r>
  <r>
    <x v="35"/>
    <s v="445 -  Food and Beverage Stores"/>
    <x v="67"/>
    <s v="713 -  Amusement, Gambling, and Recreation Industries"/>
    <n v="15055"/>
    <s v="Industry Use"/>
    <n v="2080606.25180992"/>
  </r>
  <r>
    <x v="35"/>
    <s v="445 -  Food and Beverage Stores"/>
    <x v="68"/>
    <s v="721 -  Accommodation"/>
    <n v="15055"/>
    <s v="Industry Use"/>
    <n v="1369898.69214443"/>
  </r>
  <r>
    <x v="35"/>
    <s v="445 -  Food and Beverage Stores"/>
    <x v="69"/>
    <s v="722 -  Food Services and Drinking Places"/>
    <n v="15055"/>
    <s v="Industry Use"/>
    <n v="91594502.806526005"/>
  </r>
  <r>
    <x v="35"/>
    <s v="445 -  Food and Beverage Stores"/>
    <x v="70"/>
    <s v="811 -  Repair and Maintenance"/>
    <n v="15055"/>
    <s v="Industry Use"/>
    <n v="200394956.61526099"/>
  </r>
  <r>
    <x v="35"/>
    <s v="445 -  Food and Beverage Stores"/>
    <x v="71"/>
    <s v="812 -  Personal and Laundry Services"/>
    <n v="15055"/>
    <s v="Industry Use"/>
    <n v="3853959.7835310898"/>
  </r>
  <r>
    <x v="35"/>
    <s v="445 -  Food and Beverage Stores"/>
    <x v="72"/>
    <s v="813 -  Religious, Grantmaking, Civic, Professional, and Similar Organizations"/>
    <n v="15055"/>
    <s v="Industry Use"/>
    <n v="3582217.3929774198"/>
  </r>
  <r>
    <x v="35"/>
    <s v="445 -  Food and Beverage Stores"/>
    <x v="73"/>
    <s v="9A -  Government Enterprises"/>
    <n v="15055"/>
    <s v="Industry Use"/>
    <n v="264281481.038057"/>
  </r>
  <r>
    <x v="35"/>
    <s v="445 -  Food and Beverage Stores"/>
    <x v="74"/>
    <s v="Vegetable and melon farming"/>
    <n v="15055"/>
    <s v="Industry Use"/>
    <n v="4602.5469728267599"/>
  </r>
  <r>
    <x v="35"/>
    <s v="445 -  Food and Beverage Stores"/>
    <x v="75"/>
    <s v="Fruit farming"/>
    <n v="15055"/>
    <s v="Industry Use"/>
    <n v="3531.4838426671499"/>
  </r>
  <r>
    <x v="35"/>
    <s v="445 -  Food and Beverage Stores"/>
    <x v="76"/>
    <s v="Employee Compensation"/>
    <n v="15053"/>
    <s v="Factor Receipts"/>
    <n v="17776901859.8871"/>
  </r>
  <r>
    <x v="35"/>
    <s v="445 -  Food and Beverage Stores"/>
    <x v="77"/>
    <s v="Proprietor Income"/>
    <n v="15053"/>
    <s v="Factor Receipts"/>
    <n v="2423968206.3118701"/>
  </r>
  <r>
    <x v="35"/>
    <s v="445 -  Food and Beverage Stores"/>
    <x v="78"/>
    <s v="Other Property Type Income"/>
    <n v="15053"/>
    <s v="Factor Receipts"/>
    <n v="12863879632.8608"/>
  </r>
  <r>
    <x v="35"/>
    <s v="445 -  Food and Beverage Stores"/>
    <x v="79"/>
    <s v="Tax on Production and Imports"/>
    <n v="15053"/>
    <s v="Factor Receipts"/>
    <n v="6424715511.4266996"/>
  </r>
  <r>
    <x v="35"/>
    <s v="445 -  Food and Beverage Stores"/>
    <x v="80"/>
    <s v="Households LT15k"/>
    <n v="15055"/>
    <s v="Industry Use"/>
    <n v="161910.932580333"/>
  </r>
  <r>
    <x v="35"/>
    <s v="445 -  Food and Beverage Stores"/>
    <x v="81"/>
    <s v="Households 15-30k"/>
    <n v="15055"/>
    <s v="Industry Use"/>
    <n v="213218.39101137401"/>
  </r>
  <r>
    <x v="35"/>
    <s v="445 -  Food and Beverage Stores"/>
    <x v="82"/>
    <s v="Households 30-40k"/>
    <n v="15055"/>
    <s v="Industry Use"/>
    <n v="189836.44789101399"/>
  </r>
  <r>
    <x v="35"/>
    <s v="445 -  Food and Beverage Stores"/>
    <x v="83"/>
    <s v="Households 40-50k"/>
    <n v="15055"/>
    <s v="Industry Use"/>
    <n v="146576.56441336"/>
  </r>
  <r>
    <x v="35"/>
    <s v="445 -  Food and Beverage Stores"/>
    <x v="84"/>
    <s v="Households 50-70k"/>
    <n v="15055"/>
    <s v="Industry Use"/>
    <n v="327125.33629078901"/>
  </r>
  <r>
    <x v="35"/>
    <s v="445 -  Food and Beverage Stores"/>
    <x v="85"/>
    <s v="Households 70-100k"/>
    <n v="15055"/>
    <s v="Industry Use"/>
    <n v="1117272.69046381"/>
  </r>
  <r>
    <x v="35"/>
    <s v="445 -  Food and Beverage Stores"/>
    <x v="86"/>
    <s v="Households 100-150k"/>
    <n v="15055"/>
    <s v="Industry Use"/>
    <n v="1975825.58543739"/>
  </r>
  <r>
    <x v="35"/>
    <s v="445 -  Food and Beverage Stores"/>
    <x v="87"/>
    <s v="Households 150-200k"/>
    <n v="15055"/>
    <s v="Industry Use"/>
    <n v="2260181.5705223"/>
  </r>
  <r>
    <x v="35"/>
    <s v="445 -  Food and Beverage Stores"/>
    <x v="88"/>
    <s v="Households GT200k"/>
    <n v="15055"/>
    <s v="Industry Use"/>
    <n v="5718856.4444848401"/>
  </r>
  <r>
    <x v="35"/>
    <s v="445 -  Food and Beverage Stores"/>
    <x v="89"/>
    <s v="Federal Government NonDefense"/>
    <n v="15055"/>
    <s v="Industry Use"/>
    <n v="453340.79762491398"/>
  </r>
  <r>
    <x v="35"/>
    <s v="445 -  Food and Beverage Stores"/>
    <x v="90"/>
    <s v="Federal Government Investment"/>
    <n v="15055"/>
    <s v="Industry Use"/>
    <n v="445673.37279709103"/>
  </r>
  <r>
    <x v="35"/>
    <s v="445 -  Food and Beverage Stores"/>
    <x v="91"/>
    <s v="State/Local Govt Other"/>
    <n v="15055"/>
    <s v="Industry Use"/>
    <n v="56829305.449239701"/>
  </r>
  <r>
    <x v="35"/>
    <s v="445 -  Food and Beverage Stores"/>
    <x v="92"/>
    <s v="State/Local Govt Education"/>
    <n v="15055"/>
    <s v="Industry Use"/>
    <n v="12458131.6966874"/>
  </r>
  <r>
    <x v="35"/>
    <s v="445 -  Food and Beverage Stores"/>
    <x v="93"/>
    <s v="State/Local Govt Investment"/>
    <n v="15055"/>
    <s v="Industry Use"/>
    <n v="2254362.8857518798"/>
  </r>
  <r>
    <x v="35"/>
    <s v="445 -  Food and Beverage Stores"/>
    <x v="94"/>
    <s v="Capital"/>
    <n v="15055"/>
    <s v="Industry Use"/>
    <n v="2980666.9380312199"/>
  </r>
  <r>
    <x v="35"/>
    <s v="445 -  Food and Beverage Stores"/>
    <x v="95"/>
    <s v="Inventory Additions/Deletions"/>
    <n v="15055"/>
    <s v="Industry Use"/>
    <n v="813503.76445284404"/>
  </r>
  <r>
    <x v="35"/>
    <s v="445 -  Food and Beverage Stores"/>
    <x v="96"/>
    <s v="Foreign Trade"/>
    <n v="15051"/>
    <s v="Commodity Trade"/>
    <n v="434645976.04382598"/>
  </r>
  <r>
    <x v="35"/>
    <s v="445 -  Food and Beverage Stores"/>
    <x v="97"/>
    <s v="Domestic Trade"/>
    <n v="15051"/>
    <s v="Commodity Trade"/>
    <n v="1034712494.6373"/>
  </r>
  <r>
    <x v="36"/>
    <s v="446 -  Health and Personal Care Stores"/>
    <x v="0"/>
    <s v="111 -  Crop Production"/>
    <n v="15055"/>
    <s v="Industry Use"/>
    <n v="2875.9914423454202"/>
  </r>
  <r>
    <x v="36"/>
    <s v="446 -  Health and Personal Care Stores"/>
    <x v="1"/>
    <s v="112 -  Animal Production and Aquaculture"/>
    <n v="15055"/>
    <s v="Industry Use"/>
    <n v="43.987443265573901"/>
  </r>
  <r>
    <x v="36"/>
    <s v="446 -  Health and Personal Care Stores"/>
    <x v="4"/>
    <s v="211 -  Oil and Gas Extraction"/>
    <n v="15055"/>
    <s v="Industry Use"/>
    <n v="91788.658038405396"/>
  </r>
  <r>
    <x v="36"/>
    <s v="446 -  Health and Personal Care Stores"/>
    <x v="5"/>
    <s v="212 -  Mining (except Oil and Gas)"/>
    <n v="15055"/>
    <s v="Industry Use"/>
    <n v="5744.4172824441603"/>
  </r>
  <r>
    <x v="36"/>
    <s v="446 -  Health and Personal Care Stores"/>
    <x v="6"/>
    <s v="213 -  Support Activities for Mining"/>
    <n v="15055"/>
    <s v="Industry Use"/>
    <n v="584.49817866680098"/>
  </r>
  <r>
    <x v="36"/>
    <s v="446 -  Health and Personal Care Stores"/>
    <x v="7"/>
    <s v="221 -  Utilities"/>
    <n v="15055"/>
    <s v="Industry Use"/>
    <n v="62776904.7827347"/>
  </r>
  <r>
    <x v="36"/>
    <s v="446 -  Health and Personal Care Stores"/>
    <x v="8"/>
    <s v="23 -  Construction"/>
    <n v="15055"/>
    <s v="Industry Use"/>
    <n v="21128488.920676898"/>
  </r>
  <r>
    <x v="36"/>
    <s v="446 -  Health and Personal Care Stores"/>
    <x v="9"/>
    <s v="311 -  Food Manufacturing"/>
    <n v="15055"/>
    <s v="Industry Use"/>
    <n v="2570.7568738783398"/>
  </r>
  <r>
    <x v="36"/>
    <s v="446 -  Health and Personal Care Stores"/>
    <x v="10"/>
    <s v="312 -  Beverage and Tobacco Product Manufacturing"/>
    <n v="15055"/>
    <s v="Industry Use"/>
    <n v="232.19183848119101"/>
  </r>
  <r>
    <x v="36"/>
    <s v="446 -  Health and Personal Care Stores"/>
    <x v="11"/>
    <s v="313 -  Textile Mills"/>
    <n v="15055"/>
    <s v="Industry Use"/>
    <n v="4378.6305247647297"/>
  </r>
  <r>
    <x v="36"/>
    <s v="446 -  Health and Personal Care Stores"/>
    <x v="12"/>
    <s v="314 -  Textile Product Mills"/>
    <n v="15055"/>
    <s v="Industry Use"/>
    <n v="360179.92196513701"/>
  </r>
  <r>
    <x v="36"/>
    <s v="446 -  Health and Personal Care Stores"/>
    <x v="13"/>
    <s v="315 -  Apparel Manufacturing"/>
    <n v="15055"/>
    <s v="Industry Use"/>
    <n v="16264.9674383291"/>
  </r>
  <r>
    <x v="36"/>
    <s v="446 -  Health and Personal Care Stores"/>
    <x v="14"/>
    <s v="316 -  Leather and Allied Product Manufacturing"/>
    <n v="15055"/>
    <s v="Industry Use"/>
    <n v="4066.1582152728201"/>
  </r>
  <r>
    <x v="36"/>
    <s v="446 -  Health and Personal Care Stores"/>
    <x v="15"/>
    <s v="321 -  Wood Product Manufacturing"/>
    <n v="15055"/>
    <s v="Industry Use"/>
    <n v="11473609.5890017"/>
  </r>
  <r>
    <x v="36"/>
    <s v="446 -  Health and Personal Care Stores"/>
    <x v="16"/>
    <s v="322 -  Paper Manufacturing"/>
    <n v="15055"/>
    <s v="Industry Use"/>
    <n v="7944159.7001140704"/>
  </r>
  <r>
    <x v="36"/>
    <s v="446 -  Health and Personal Care Stores"/>
    <x v="17"/>
    <s v="323 -  Printing and Related Support Activities"/>
    <n v="15055"/>
    <s v="Industry Use"/>
    <n v="19462501.5978892"/>
  </r>
  <r>
    <x v="36"/>
    <s v="446 -  Health and Personal Care Stores"/>
    <x v="18"/>
    <s v="324 -  Petroleum and Coal Products Manufacturing"/>
    <n v="15055"/>
    <s v="Industry Use"/>
    <n v="6591531.68080597"/>
  </r>
  <r>
    <x v="36"/>
    <s v="446 -  Health and Personal Care Stores"/>
    <x v="19"/>
    <s v="325 -  Chemical Manufacturing"/>
    <n v="15055"/>
    <s v="Industry Use"/>
    <n v="1728548.13967145"/>
  </r>
  <r>
    <x v="36"/>
    <s v="446 -  Health and Personal Care Stores"/>
    <x v="20"/>
    <s v="326 -  Plastics and Rubber Products Manufacturing"/>
    <n v="15055"/>
    <s v="Industry Use"/>
    <n v="13287229.0048241"/>
  </r>
  <r>
    <x v="36"/>
    <s v="446 -  Health and Personal Care Stores"/>
    <x v="21"/>
    <s v="327 -  Nonmetallic Mineral Product Manufacturing"/>
    <n v="15055"/>
    <s v="Industry Use"/>
    <n v="136610.03246392301"/>
  </r>
  <r>
    <x v="36"/>
    <s v="446 -  Health and Personal Care Stores"/>
    <x v="22"/>
    <s v="331 -  Primary Metal Manufacturing"/>
    <n v="15055"/>
    <s v="Industry Use"/>
    <n v="16103.4985729542"/>
  </r>
  <r>
    <x v="36"/>
    <s v="446 -  Health and Personal Care Stores"/>
    <x v="23"/>
    <s v="332 -  Fabricated Metal Product Manufacturing"/>
    <n v="15055"/>
    <s v="Industry Use"/>
    <n v="2876802.31172411"/>
  </r>
  <r>
    <x v="36"/>
    <s v="446 -  Health and Personal Care Stores"/>
    <x v="24"/>
    <s v="333 -  Machinery Manufacturing"/>
    <n v="15055"/>
    <s v="Industry Use"/>
    <n v="207735.27773182999"/>
  </r>
  <r>
    <x v="36"/>
    <s v="446 -  Health and Personal Care Stores"/>
    <x v="25"/>
    <s v="334 -  Computer and Electronic Product Manufacturing"/>
    <n v="15055"/>
    <s v="Industry Use"/>
    <n v="4841476.1160338903"/>
  </r>
  <r>
    <x v="36"/>
    <s v="446 -  Health and Personal Care Stores"/>
    <x v="26"/>
    <s v="335 -  Electrical Equipment, Appliance, and Component Manufacturing"/>
    <n v="15055"/>
    <s v="Industry Use"/>
    <n v="64036.251986171599"/>
  </r>
  <r>
    <x v="36"/>
    <s v="446 -  Health and Personal Care Stores"/>
    <x v="27"/>
    <s v="336 -  Transportation Equipment Manufacturing"/>
    <n v="15055"/>
    <s v="Industry Use"/>
    <n v="19810707.354915101"/>
  </r>
  <r>
    <x v="36"/>
    <s v="446 -  Health and Personal Care Stores"/>
    <x v="28"/>
    <s v="337 -  Furniture and Related Product Manufacturing"/>
    <n v="15055"/>
    <s v="Industry Use"/>
    <n v="108366.774624835"/>
  </r>
  <r>
    <x v="36"/>
    <s v="446 -  Health and Personal Care Stores"/>
    <x v="29"/>
    <s v="339 -  Miscellaneous Manufacturing"/>
    <n v="15055"/>
    <s v="Industry Use"/>
    <n v="884980.296455067"/>
  </r>
  <r>
    <x v="36"/>
    <s v="446 -  Health and Personal Care Stores"/>
    <x v="30"/>
    <s v="42 -  Wholesale Trade"/>
    <n v="15055"/>
    <s v="Industry Use"/>
    <n v="110544180.072952"/>
  </r>
  <r>
    <x v="36"/>
    <s v="446 -  Health and Personal Care Stores"/>
    <x v="31"/>
    <s v="441 -  Motor Vehicle and Parts Dealers"/>
    <n v="15055"/>
    <s v="Industry Use"/>
    <n v="18688427.909956399"/>
  </r>
  <r>
    <x v="36"/>
    <s v="446 -  Health and Personal Care Stores"/>
    <x v="32"/>
    <s v="449 -  Furniture, Home Furnishings, Electronics, and Appliance Retailers"/>
    <n v="15055"/>
    <s v="Industry Use"/>
    <n v="572906.00081522204"/>
  </r>
  <r>
    <x v="36"/>
    <s v="446 -  Health and Personal Care Stores"/>
    <x v="33"/>
    <s v="444 -  Building Material and Garden Equipment and Supplies Dealers"/>
    <n v="15055"/>
    <s v="Industry Use"/>
    <n v="2419001.1542335702"/>
  </r>
  <r>
    <x v="36"/>
    <s v="446 -  Health and Personal Care Stores"/>
    <x v="34"/>
    <s v="445 -  Food and Beverage Stores"/>
    <n v="15055"/>
    <s v="Industry Use"/>
    <n v="144875.98084449201"/>
  </r>
  <r>
    <x v="36"/>
    <s v="446 -  Health and Personal Care Stores"/>
    <x v="35"/>
    <s v="446 -  Health and Personal Care Stores"/>
    <n v="15055"/>
    <s v="Industry Use"/>
    <n v="89984.055754930305"/>
  </r>
  <r>
    <x v="36"/>
    <s v="446 -  Health and Personal Care Stores"/>
    <x v="36"/>
    <s v="457 -  Gasoline Stations and Fuel Dealers"/>
    <n v="15055"/>
    <s v="Industry Use"/>
    <n v="212106.049943536"/>
  </r>
  <r>
    <x v="36"/>
    <s v="446 -  Health and Personal Care Stores"/>
    <x v="37"/>
    <s v="458 -  Clothing, Clothing Accessories, Shoe, and Jewelry Retailers"/>
    <n v="15055"/>
    <s v="Industry Use"/>
    <n v="48008.353942480302"/>
  </r>
  <r>
    <x v="36"/>
    <s v="446 -  Health and Personal Care Stores"/>
    <x v="38"/>
    <s v="459 -  Sporting Goods, Hobby, Musical Instrument, Book, and Miscellaneous Retailers"/>
    <n v="15055"/>
    <s v="Industry Use"/>
    <n v="808109.59743600094"/>
  </r>
  <r>
    <x v="36"/>
    <s v="446 -  Health and Personal Care Stores"/>
    <x v="39"/>
    <s v="455 -  General Merchandise Retailers"/>
    <n v="15055"/>
    <s v="Industry Use"/>
    <n v="1134648.84240125"/>
  </r>
  <r>
    <x v="36"/>
    <s v="446 -  Health and Personal Care Stores"/>
    <x v="40"/>
    <s v="481 -  Air Transportation"/>
    <n v="15055"/>
    <s v="Industry Use"/>
    <n v="2159624.5116781001"/>
  </r>
  <r>
    <x v="36"/>
    <s v="446 -  Health and Personal Care Stores"/>
    <x v="41"/>
    <s v="482 -  Rail Transportation"/>
    <n v="15055"/>
    <s v="Industry Use"/>
    <n v="227844.74818898499"/>
  </r>
  <r>
    <x v="36"/>
    <s v="446 -  Health and Personal Care Stores"/>
    <x v="42"/>
    <s v="483 -  Water Transportation"/>
    <n v="15055"/>
    <s v="Industry Use"/>
    <n v="46397.9064910288"/>
  </r>
  <r>
    <x v="36"/>
    <s v="446 -  Health and Personal Care Stores"/>
    <x v="43"/>
    <s v="484 -  Truck Transportation"/>
    <n v="15055"/>
    <s v="Industry Use"/>
    <n v="29574507.682760101"/>
  </r>
  <r>
    <x v="36"/>
    <s v="446 -  Health and Personal Care Stores"/>
    <x v="98"/>
    <s v="485 -  Transit and Ground Passenger Transportation"/>
    <n v="15055"/>
    <s v="Industry Use"/>
    <n v="48610.9687255596"/>
  </r>
  <r>
    <x v="36"/>
    <s v="446 -  Health and Personal Care Stores"/>
    <x v="44"/>
    <s v="486 -  Pipeline Transportation"/>
    <n v="15055"/>
    <s v="Industry Use"/>
    <n v="45917.881431030299"/>
  </r>
  <r>
    <x v="36"/>
    <s v="446 -  Health and Personal Care Stores"/>
    <x v="45"/>
    <s v="487-488 -  Scenic and Sightseeing Transportation and Support Activities for Transportation"/>
    <n v="15055"/>
    <s v="Industry Use"/>
    <n v="17182760.5190349"/>
  </r>
  <r>
    <x v="36"/>
    <s v="446 -  Health and Personal Care Stores"/>
    <x v="46"/>
    <s v="492 -  Couriers and Messengers"/>
    <n v="15055"/>
    <s v="Industry Use"/>
    <n v="77195214.2224347"/>
  </r>
  <r>
    <x v="36"/>
    <s v="446 -  Health and Personal Care Stores"/>
    <x v="47"/>
    <s v="493 -  Warehousing and Storage"/>
    <n v="15055"/>
    <s v="Industry Use"/>
    <n v="85765361.450274199"/>
  </r>
  <r>
    <x v="36"/>
    <s v="446 -  Health and Personal Care Stores"/>
    <x v="48"/>
    <s v="513 -  Publishing Industries"/>
    <n v="15055"/>
    <s v="Industry Use"/>
    <n v="32995612.167714801"/>
  </r>
  <r>
    <x v="36"/>
    <s v="446 -  Health and Personal Care Stores"/>
    <x v="49"/>
    <s v="512 -  Motion Picture and Sound Recording Industries"/>
    <n v="15055"/>
    <s v="Industry Use"/>
    <n v="101834.222006579"/>
  </r>
  <r>
    <x v="36"/>
    <s v="446 -  Health and Personal Care Stores"/>
    <x v="50"/>
    <s v="516 -  Broadcasting and Content Providers"/>
    <n v="15055"/>
    <s v="Industry Use"/>
    <n v="29898943.977208201"/>
  </r>
  <r>
    <x v="36"/>
    <s v="446 -  Health and Personal Care Stores"/>
    <x v="51"/>
    <s v="517 -  Telecommunications"/>
    <n v="15055"/>
    <s v="Industry Use"/>
    <n v="50623786.150338598"/>
  </r>
  <r>
    <x v="36"/>
    <s v="446 -  Health and Personal Care Stores"/>
    <x v="52"/>
    <s v="518 -  Computing Infrastructure Providers, Data Processing, Web Hosting, and Related Services"/>
    <n v="15055"/>
    <s v="Industry Use"/>
    <n v="108321571.06887101"/>
  </r>
  <r>
    <x v="36"/>
    <s v="446 -  Health and Personal Care Stores"/>
    <x v="53"/>
    <s v="519 -  Web Search Portals, Libraries, Archives, and Other Information Services"/>
    <n v="15055"/>
    <s v="Industry Use"/>
    <n v="111101314.035708"/>
  </r>
  <r>
    <x v="36"/>
    <s v="446 -  Health and Personal Care Stores"/>
    <x v="54"/>
    <s v="522 -  Credit Intermediation and Related Activities"/>
    <n v="15055"/>
    <s v="Industry Use"/>
    <n v="47139326.959565401"/>
  </r>
  <r>
    <x v="36"/>
    <s v="446 -  Health and Personal Care Stores"/>
    <x v="55"/>
    <s v="523 -  Securities, Commodity Contracts, and Other Financial Investments and Related Activities"/>
    <n v="15055"/>
    <s v="Industry Use"/>
    <n v="12488673.4462387"/>
  </r>
  <r>
    <x v="36"/>
    <s v="446 -  Health and Personal Care Stores"/>
    <x v="56"/>
    <s v="521 -  Monetary Authorities-Central Bank"/>
    <n v="15055"/>
    <s v="Industry Use"/>
    <n v="28382486.1461551"/>
  </r>
  <r>
    <x v="36"/>
    <s v="446 -  Health and Personal Care Stores"/>
    <x v="57"/>
    <s v="524 -  Insurance Carriers and Related Activities"/>
    <n v="15055"/>
    <s v="Industry Use"/>
    <n v="68717362.655821607"/>
  </r>
  <r>
    <x v="36"/>
    <s v="446 -  Health and Personal Care Stores"/>
    <x v="58"/>
    <s v="531 -  Real Estate"/>
    <n v="15055"/>
    <s v="Industry Use"/>
    <n v="1461322699.9075501"/>
  </r>
  <r>
    <x v="36"/>
    <s v="446 -  Health and Personal Care Stores"/>
    <x v="59"/>
    <s v="532 -  Rental and Leasing Services"/>
    <n v="15055"/>
    <s v="Industry Use"/>
    <n v="27459823.694478501"/>
  </r>
  <r>
    <x v="36"/>
    <s v="446 -  Health and Personal Care Stores"/>
    <x v="60"/>
    <s v="533 -  Lessors of Nonfinancial Intangible Assets (except Copyrighted Works)"/>
    <n v="15055"/>
    <s v="Industry Use"/>
    <n v="38222406.267909199"/>
  </r>
  <r>
    <x v="36"/>
    <s v="446 -  Health and Personal Care Stores"/>
    <x v="61"/>
    <s v="541 -  Professional, Scientific, and Technical Services"/>
    <n v="15055"/>
    <s v="Industry Use"/>
    <n v="610736449.74447894"/>
  </r>
  <r>
    <x v="36"/>
    <s v="446 -  Health and Personal Care Stores"/>
    <x v="99"/>
    <s v="551 -  Management of Companies and Enterprises"/>
    <n v="15055"/>
    <s v="Industry Use"/>
    <n v="29421506.914012302"/>
  </r>
  <r>
    <x v="36"/>
    <s v="446 -  Health and Personal Care Stores"/>
    <x v="62"/>
    <s v="561 -  Administrative and Support Services"/>
    <n v="15055"/>
    <s v="Industry Use"/>
    <n v="222090897.815855"/>
  </r>
  <r>
    <x v="36"/>
    <s v="446 -  Health and Personal Care Stores"/>
    <x v="63"/>
    <s v="562 -  Waste Management and Remediation Services"/>
    <n v="15055"/>
    <s v="Industry Use"/>
    <n v="10462701.6836309"/>
  </r>
  <r>
    <x v="36"/>
    <s v="446 -  Health and Personal Care Stores"/>
    <x v="64"/>
    <s v="611 -  Educational Services"/>
    <n v="15055"/>
    <s v="Industry Use"/>
    <n v="673537.82773683197"/>
  </r>
  <r>
    <x v="36"/>
    <s v="446 -  Health and Personal Care Stores"/>
    <x v="65"/>
    <s v="711 -  Performing Arts, Spectator Sports, and Related Industries"/>
    <n v="15055"/>
    <s v="Industry Use"/>
    <n v="2980459.3252453799"/>
  </r>
  <r>
    <x v="36"/>
    <s v="446 -  Health and Personal Care Stores"/>
    <x v="66"/>
    <s v="712 -  Museums, Historical Sites, and Similar Institutions"/>
    <n v="15055"/>
    <s v="Industry Use"/>
    <n v="92.338076604660998"/>
  </r>
  <r>
    <x v="36"/>
    <s v="446 -  Health and Personal Care Stores"/>
    <x v="67"/>
    <s v="713 -  Amusement, Gambling, and Recreation Industries"/>
    <n v="15055"/>
    <s v="Industry Use"/>
    <n v="19639.0932074802"/>
  </r>
  <r>
    <x v="36"/>
    <s v="446 -  Health and Personal Care Stores"/>
    <x v="68"/>
    <s v="721 -  Accommodation"/>
    <n v="15055"/>
    <s v="Industry Use"/>
    <n v="53233.808884822902"/>
  </r>
  <r>
    <x v="36"/>
    <s v="446 -  Health and Personal Care Stores"/>
    <x v="69"/>
    <s v="722 -  Food Services and Drinking Places"/>
    <n v="15055"/>
    <s v="Industry Use"/>
    <n v="25199395.505473498"/>
  </r>
  <r>
    <x v="36"/>
    <s v="446 -  Health and Personal Care Stores"/>
    <x v="70"/>
    <s v="811 -  Repair and Maintenance"/>
    <n v="15055"/>
    <s v="Industry Use"/>
    <n v="39204306.188072599"/>
  </r>
  <r>
    <x v="36"/>
    <s v="446 -  Health and Personal Care Stores"/>
    <x v="71"/>
    <s v="812 -  Personal and Laundry Services"/>
    <n v="15055"/>
    <s v="Industry Use"/>
    <n v="2901042.0317358002"/>
  </r>
  <r>
    <x v="36"/>
    <s v="446 -  Health and Personal Care Stores"/>
    <x v="72"/>
    <s v="813 -  Religious, Grantmaking, Civic, Professional, and Similar Organizations"/>
    <n v="15055"/>
    <s v="Industry Use"/>
    <n v="1688879.9714194499"/>
  </r>
  <r>
    <x v="36"/>
    <s v="446 -  Health and Personal Care Stores"/>
    <x v="73"/>
    <s v="9A -  Government Enterprises"/>
    <n v="15055"/>
    <s v="Industry Use"/>
    <n v="108898508.94235"/>
  </r>
  <r>
    <x v="36"/>
    <s v="446 -  Health and Personal Care Stores"/>
    <x v="74"/>
    <s v="Vegetable and melon farming"/>
    <n v="15055"/>
    <s v="Industry Use"/>
    <n v="43.443995668339703"/>
  </r>
  <r>
    <x v="36"/>
    <s v="446 -  Health and Personal Care Stores"/>
    <x v="75"/>
    <s v="Fruit farming"/>
    <n v="15055"/>
    <s v="Industry Use"/>
    <n v="33.334101676623497"/>
  </r>
  <r>
    <x v="36"/>
    <s v="446 -  Health and Personal Care Stores"/>
    <x v="76"/>
    <s v="Employee Compensation"/>
    <n v="15053"/>
    <s v="Factor Receipts"/>
    <n v="8670154832.4087505"/>
  </r>
  <r>
    <x v="36"/>
    <s v="446 -  Health and Personal Care Stores"/>
    <x v="77"/>
    <s v="Proprietor Income"/>
    <n v="15053"/>
    <s v="Factor Receipts"/>
    <n v="509857847.19384098"/>
  </r>
  <r>
    <x v="36"/>
    <s v="446 -  Health and Personal Care Stores"/>
    <x v="78"/>
    <s v="Other Property Type Income"/>
    <n v="15053"/>
    <s v="Factor Receipts"/>
    <n v="8785636596.3857193"/>
  </r>
  <r>
    <x v="36"/>
    <s v="446 -  Health and Personal Care Stores"/>
    <x v="79"/>
    <s v="Tax on Production and Imports"/>
    <n v="15053"/>
    <s v="Factor Receipts"/>
    <n v="2596263256.9188199"/>
  </r>
  <r>
    <x v="36"/>
    <s v="446 -  Health and Personal Care Stores"/>
    <x v="80"/>
    <s v="Households LT15k"/>
    <n v="15055"/>
    <s v="Industry Use"/>
    <n v="49109.217099007699"/>
  </r>
  <r>
    <x v="36"/>
    <s v="446 -  Health and Personal Care Stores"/>
    <x v="81"/>
    <s v="Households 15-30k"/>
    <n v="15055"/>
    <s v="Industry Use"/>
    <n v="64671.2861621216"/>
  </r>
  <r>
    <x v="36"/>
    <s v="446 -  Health and Personal Care Stores"/>
    <x v="82"/>
    <s v="Households 30-40k"/>
    <n v="15055"/>
    <s v="Industry Use"/>
    <n v="57579.307241398099"/>
  </r>
  <r>
    <x v="36"/>
    <s v="446 -  Health and Personal Care Stores"/>
    <x v="83"/>
    <s v="Households 40-50k"/>
    <n v="15055"/>
    <s v="Industry Use"/>
    <n v="44458.148740703102"/>
  </r>
  <r>
    <x v="36"/>
    <s v="446 -  Health and Personal Care Stores"/>
    <x v="84"/>
    <s v="Households 50-70k"/>
    <n v="15055"/>
    <s v="Industry Use"/>
    <n v="99220.410274146096"/>
  </r>
  <r>
    <x v="36"/>
    <s v="446 -  Health and Personal Care Stores"/>
    <x v="85"/>
    <s v="Households 70-100k"/>
    <n v="15055"/>
    <s v="Industry Use"/>
    <n v="338880.06350378197"/>
  </r>
  <r>
    <x v="36"/>
    <s v="446 -  Health and Personal Care Stores"/>
    <x v="86"/>
    <s v="Households 100-150k"/>
    <n v="15055"/>
    <s v="Industry Use"/>
    <n v="599287.80644183198"/>
  </r>
  <r>
    <x v="36"/>
    <s v="446 -  Health and Personal Care Stores"/>
    <x v="87"/>
    <s v="Households 150-200k"/>
    <n v="15055"/>
    <s v="Industry Use"/>
    <n v="685535.84159540897"/>
  </r>
  <r>
    <x v="36"/>
    <s v="446 -  Health and Personal Care Stores"/>
    <x v="88"/>
    <s v="Households GT200k"/>
    <n v="15055"/>
    <s v="Industry Use"/>
    <n v="1734586.77690538"/>
  </r>
  <r>
    <x v="36"/>
    <s v="446 -  Health and Personal Care Stores"/>
    <x v="89"/>
    <s v="Federal Government NonDefense"/>
    <n v="15055"/>
    <s v="Industry Use"/>
    <n v="119469.43261267499"/>
  </r>
  <r>
    <x v="36"/>
    <s v="446 -  Health and Personal Care Stores"/>
    <x v="90"/>
    <s v="Federal Government Investment"/>
    <n v="15055"/>
    <s v="Industry Use"/>
    <n v="135177.224114129"/>
  </r>
  <r>
    <x v="36"/>
    <s v="446 -  Health and Personal Care Stores"/>
    <x v="91"/>
    <s v="State/Local Govt Other"/>
    <n v="15055"/>
    <s v="Industry Use"/>
    <n v="16807305.746872801"/>
  </r>
  <r>
    <x v="36"/>
    <s v="446 -  Health and Personal Care Stores"/>
    <x v="92"/>
    <s v="State/Local Govt Education"/>
    <n v="15055"/>
    <s v="Industry Use"/>
    <n v="204893.019323902"/>
  </r>
  <r>
    <x v="36"/>
    <s v="446 -  Health and Personal Care Stores"/>
    <x v="93"/>
    <s v="State/Local Govt Investment"/>
    <n v="15055"/>
    <s v="Industry Use"/>
    <n v="683770.97588147805"/>
  </r>
  <r>
    <x v="36"/>
    <s v="446 -  Health and Personal Care Stores"/>
    <x v="94"/>
    <s v="Capital"/>
    <n v="15055"/>
    <s v="Industry Use"/>
    <n v="904066.31242756499"/>
  </r>
  <r>
    <x v="36"/>
    <s v="446 -  Health and Personal Care Stores"/>
    <x v="95"/>
    <s v="Inventory Additions/Deletions"/>
    <n v="15055"/>
    <s v="Industry Use"/>
    <n v="119527.407090812"/>
  </r>
  <r>
    <x v="36"/>
    <s v="446 -  Health and Personal Care Stores"/>
    <x v="96"/>
    <s v="Foreign Trade"/>
    <n v="15051"/>
    <s v="Commodity Trade"/>
    <n v="158732070.17295399"/>
  </r>
  <r>
    <x v="36"/>
    <s v="446 -  Health and Personal Care Stores"/>
    <x v="97"/>
    <s v="Domestic Trade"/>
    <n v="15051"/>
    <s v="Commodity Trade"/>
    <n v="375980457.81836802"/>
  </r>
  <r>
    <x v="37"/>
    <s v="457 -  Gasoline Stations and Fuel Dealers"/>
    <x v="0"/>
    <s v="111 -  Crop Production"/>
    <n v="15055"/>
    <s v="Industry Use"/>
    <n v="4764014.1974461302"/>
  </r>
  <r>
    <x v="37"/>
    <s v="457 -  Gasoline Stations and Fuel Dealers"/>
    <x v="1"/>
    <s v="112 -  Animal Production and Aquaculture"/>
    <n v="15055"/>
    <s v="Industry Use"/>
    <n v="3917.8431775880899"/>
  </r>
  <r>
    <x v="37"/>
    <s v="457 -  Gasoline Stations and Fuel Dealers"/>
    <x v="2"/>
    <s v="113 -  Forestry and Logging"/>
    <n v="15055"/>
    <s v="Industry Use"/>
    <n v="364.23301872011302"/>
  </r>
  <r>
    <x v="37"/>
    <s v="457 -  Gasoline Stations and Fuel Dealers"/>
    <x v="4"/>
    <s v="211 -  Oil and Gas Extraction"/>
    <n v="15055"/>
    <s v="Industry Use"/>
    <n v="207143.097124258"/>
  </r>
  <r>
    <x v="37"/>
    <s v="457 -  Gasoline Stations and Fuel Dealers"/>
    <x v="5"/>
    <s v="212 -  Mining (except Oil and Gas)"/>
    <n v="15055"/>
    <s v="Industry Use"/>
    <n v="3044.1958358389902"/>
  </r>
  <r>
    <x v="37"/>
    <s v="457 -  Gasoline Stations and Fuel Dealers"/>
    <x v="6"/>
    <s v="213 -  Support Activities for Mining"/>
    <n v="15055"/>
    <s v="Industry Use"/>
    <n v="580.45026695807201"/>
  </r>
  <r>
    <x v="37"/>
    <s v="457 -  Gasoline Stations and Fuel Dealers"/>
    <x v="7"/>
    <s v="221 -  Utilities"/>
    <n v="15055"/>
    <s v="Industry Use"/>
    <n v="90652003.488318101"/>
  </r>
  <r>
    <x v="37"/>
    <s v="457 -  Gasoline Stations and Fuel Dealers"/>
    <x v="8"/>
    <s v="23 -  Construction"/>
    <n v="15055"/>
    <s v="Industry Use"/>
    <n v="62398819.265822701"/>
  </r>
  <r>
    <x v="37"/>
    <s v="457 -  Gasoline Stations and Fuel Dealers"/>
    <x v="9"/>
    <s v="311 -  Food Manufacturing"/>
    <n v="15055"/>
    <s v="Industry Use"/>
    <n v="24968.2457757917"/>
  </r>
  <r>
    <x v="37"/>
    <s v="457 -  Gasoline Stations and Fuel Dealers"/>
    <x v="10"/>
    <s v="312 -  Beverage and Tobacco Product Manufacturing"/>
    <n v="15055"/>
    <s v="Industry Use"/>
    <n v="99.577591696592705"/>
  </r>
  <r>
    <x v="37"/>
    <s v="457 -  Gasoline Stations and Fuel Dealers"/>
    <x v="11"/>
    <s v="313 -  Textile Mills"/>
    <n v="15055"/>
    <s v="Industry Use"/>
    <n v="1113.77174701183"/>
  </r>
  <r>
    <x v="37"/>
    <s v="457 -  Gasoline Stations and Fuel Dealers"/>
    <x v="12"/>
    <s v="314 -  Textile Product Mills"/>
    <n v="15055"/>
    <s v="Industry Use"/>
    <n v="115878.39289882001"/>
  </r>
  <r>
    <x v="37"/>
    <s v="457 -  Gasoline Stations and Fuel Dealers"/>
    <x v="13"/>
    <s v="315 -  Apparel Manufacturing"/>
    <n v="15055"/>
    <s v="Industry Use"/>
    <n v="8605.9993168148903"/>
  </r>
  <r>
    <x v="37"/>
    <s v="457 -  Gasoline Stations and Fuel Dealers"/>
    <x v="14"/>
    <s v="316 -  Leather and Allied Product Manufacturing"/>
    <n v="15055"/>
    <s v="Industry Use"/>
    <n v="4615.4024261102704"/>
  </r>
  <r>
    <x v="37"/>
    <s v="457 -  Gasoline Stations and Fuel Dealers"/>
    <x v="15"/>
    <s v="321 -  Wood Product Manufacturing"/>
    <n v="15055"/>
    <s v="Industry Use"/>
    <n v="2374587.3578061401"/>
  </r>
  <r>
    <x v="37"/>
    <s v="457 -  Gasoline Stations and Fuel Dealers"/>
    <x v="16"/>
    <s v="322 -  Paper Manufacturing"/>
    <n v="15055"/>
    <s v="Industry Use"/>
    <n v="1586146.76792238"/>
  </r>
  <r>
    <x v="37"/>
    <s v="457 -  Gasoline Stations and Fuel Dealers"/>
    <x v="17"/>
    <s v="323 -  Printing and Related Support Activities"/>
    <n v="15055"/>
    <s v="Industry Use"/>
    <n v="10374307.175530201"/>
  </r>
  <r>
    <x v="37"/>
    <s v="457 -  Gasoline Stations and Fuel Dealers"/>
    <x v="18"/>
    <s v="324 -  Petroleum and Coal Products Manufacturing"/>
    <n v="15055"/>
    <s v="Industry Use"/>
    <n v="14706162.8460923"/>
  </r>
  <r>
    <x v="37"/>
    <s v="457 -  Gasoline Stations and Fuel Dealers"/>
    <x v="19"/>
    <s v="325 -  Chemical Manufacturing"/>
    <n v="15055"/>
    <s v="Industry Use"/>
    <n v="726534.41083657404"/>
  </r>
  <r>
    <x v="37"/>
    <s v="457 -  Gasoline Stations and Fuel Dealers"/>
    <x v="20"/>
    <s v="326 -  Plastics and Rubber Products Manufacturing"/>
    <n v="15055"/>
    <s v="Industry Use"/>
    <n v="14249485.3256821"/>
  </r>
  <r>
    <x v="37"/>
    <s v="457 -  Gasoline Stations and Fuel Dealers"/>
    <x v="21"/>
    <s v="327 -  Nonmetallic Mineral Product Manufacturing"/>
    <n v="15055"/>
    <s v="Industry Use"/>
    <n v="117942.747110183"/>
  </r>
  <r>
    <x v="37"/>
    <s v="457 -  Gasoline Stations and Fuel Dealers"/>
    <x v="22"/>
    <s v="331 -  Primary Metal Manufacturing"/>
    <n v="15055"/>
    <s v="Industry Use"/>
    <n v="18622.705163807299"/>
  </r>
  <r>
    <x v="37"/>
    <s v="457 -  Gasoline Stations and Fuel Dealers"/>
    <x v="23"/>
    <s v="332 -  Fabricated Metal Product Manufacturing"/>
    <n v="15055"/>
    <s v="Industry Use"/>
    <n v="2454022.8128690999"/>
  </r>
  <r>
    <x v="37"/>
    <s v="457 -  Gasoline Stations and Fuel Dealers"/>
    <x v="24"/>
    <s v="333 -  Machinery Manufacturing"/>
    <n v="15055"/>
    <s v="Industry Use"/>
    <n v="440721.952568479"/>
  </r>
  <r>
    <x v="37"/>
    <s v="457 -  Gasoline Stations and Fuel Dealers"/>
    <x v="25"/>
    <s v="334 -  Computer and Electronic Product Manufacturing"/>
    <n v="15055"/>
    <s v="Industry Use"/>
    <n v="962002.27646985895"/>
  </r>
  <r>
    <x v="37"/>
    <s v="457 -  Gasoline Stations and Fuel Dealers"/>
    <x v="26"/>
    <s v="335 -  Electrical Equipment, Appliance, and Component Manufacturing"/>
    <n v="15055"/>
    <s v="Industry Use"/>
    <n v="780380.89654067601"/>
  </r>
  <r>
    <x v="37"/>
    <s v="457 -  Gasoline Stations and Fuel Dealers"/>
    <x v="27"/>
    <s v="336 -  Transportation Equipment Manufacturing"/>
    <n v="15055"/>
    <s v="Industry Use"/>
    <n v="5456066.0476823105"/>
  </r>
  <r>
    <x v="37"/>
    <s v="457 -  Gasoline Stations and Fuel Dealers"/>
    <x v="28"/>
    <s v="337 -  Furniture and Related Product Manufacturing"/>
    <n v="15055"/>
    <s v="Industry Use"/>
    <n v="31665.1249813135"/>
  </r>
  <r>
    <x v="37"/>
    <s v="457 -  Gasoline Stations and Fuel Dealers"/>
    <x v="29"/>
    <s v="339 -  Miscellaneous Manufacturing"/>
    <n v="15055"/>
    <s v="Industry Use"/>
    <n v="428520.82160076097"/>
  </r>
  <r>
    <x v="37"/>
    <s v="457 -  Gasoline Stations and Fuel Dealers"/>
    <x v="30"/>
    <s v="42 -  Wholesale Trade"/>
    <n v="15055"/>
    <s v="Industry Use"/>
    <n v="80321567.440769807"/>
  </r>
  <r>
    <x v="37"/>
    <s v="457 -  Gasoline Stations and Fuel Dealers"/>
    <x v="31"/>
    <s v="441 -  Motor Vehicle and Parts Dealers"/>
    <n v="15055"/>
    <s v="Industry Use"/>
    <n v="3658749.7369349701"/>
  </r>
  <r>
    <x v="37"/>
    <s v="457 -  Gasoline Stations and Fuel Dealers"/>
    <x v="32"/>
    <s v="449 -  Furniture, Home Furnishings, Electronics, and Appliance Retailers"/>
    <n v="15055"/>
    <s v="Industry Use"/>
    <n v="633853.90699434699"/>
  </r>
  <r>
    <x v="37"/>
    <s v="457 -  Gasoline Stations and Fuel Dealers"/>
    <x v="33"/>
    <s v="444 -  Building Material and Garden Equipment and Supplies Dealers"/>
    <n v="15055"/>
    <s v="Industry Use"/>
    <n v="8102802.4939601598"/>
  </r>
  <r>
    <x v="37"/>
    <s v="457 -  Gasoline Stations and Fuel Dealers"/>
    <x v="34"/>
    <s v="445 -  Food and Beverage Stores"/>
    <n v="15055"/>
    <s v="Industry Use"/>
    <n v="236892.55873322199"/>
  </r>
  <r>
    <x v="37"/>
    <s v="457 -  Gasoline Stations and Fuel Dealers"/>
    <x v="35"/>
    <s v="446 -  Health and Personal Care Stores"/>
    <n v="15055"/>
    <s v="Industry Use"/>
    <n v="94485.294724026593"/>
  </r>
  <r>
    <x v="37"/>
    <s v="457 -  Gasoline Stations and Fuel Dealers"/>
    <x v="36"/>
    <s v="457 -  Gasoline Stations and Fuel Dealers"/>
    <n v="15055"/>
    <s v="Industry Use"/>
    <n v="61851.194619215501"/>
  </r>
  <r>
    <x v="37"/>
    <s v="457 -  Gasoline Stations and Fuel Dealers"/>
    <x v="37"/>
    <s v="458 -  Clothing, Clothing Accessories, Shoe, and Jewelry Retailers"/>
    <n v="15055"/>
    <s v="Industry Use"/>
    <n v="21230.687628452401"/>
  </r>
  <r>
    <x v="37"/>
    <s v="457 -  Gasoline Stations and Fuel Dealers"/>
    <x v="38"/>
    <s v="459 -  Sporting Goods, Hobby, Musical Instrument, Book, and Miscellaneous Retailers"/>
    <n v="15055"/>
    <s v="Industry Use"/>
    <n v="893921.764643598"/>
  </r>
  <r>
    <x v="37"/>
    <s v="457 -  Gasoline Stations and Fuel Dealers"/>
    <x v="39"/>
    <s v="455 -  General Merchandise Retailers"/>
    <n v="15055"/>
    <s v="Industry Use"/>
    <n v="1437656.9882779999"/>
  </r>
  <r>
    <x v="37"/>
    <s v="457 -  Gasoline Stations and Fuel Dealers"/>
    <x v="40"/>
    <s v="481 -  Air Transportation"/>
    <n v="15055"/>
    <s v="Industry Use"/>
    <n v="1304793.63624523"/>
  </r>
  <r>
    <x v="37"/>
    <s v="457 -  Gasoline Stations and Fuel Dealers"/>
    <x v="41"/>
    <s v="482 -  Rail Transportation"/>
    <n v="15055"/>
    <s v="Industry Use"/>
    <n v="535984.19475881697"/>
  </r>
  <r>
    <x v="37"/>
    <s v="457 -  Gasoline Stations and Fuel Dealers"/>
    <x v="42"/>
    <s v="483 -  Water Transportation"/>
    <n v="15055"/>
    <s v="Industry Use"/>
    <n v="165127.771055155"/>
  </r>
  <r>
    <x v="37"/>
    <s v="457 -  Gasoline Stations and Fuel Dealers"/>
    <x v="43"/>
    <s v="484 -  Truck Transportation"/>
    <n v="15055"/>
    <s v="Industry Use"/>
    <n v="68051911.424050599"/>
  </r>
  <r>
    <x v="37"/>
    <s v="457 -  Gasoline Stations and Fuel Dealers"/>
    <x v="98"/>
    <s v="485 -  Transit and Ground Passenger Transportation"/>
    <n v="15055"/>
    <s v="Industry Use"/>
    <n v="1540443.87712373"/>
  </r>
  <r>
    <x v="37"/>
    <s v="457 -  Gasoline Stations and Fuel Dealers"/>
    <x v="44"/>
    <s v="486 -  Pipeline Transportation"/>
    <n v="15055"/>
    <s v="Industry Use"/>
    <n v="92580.9969986793"/>
  </r>
  <r>
    <x v="37"/>
    <s v="457 -  Gasoline Stations and Fuel Dealers"/>
    <x v="45"/>
    <s v="487-488 -  Scenic and Sightseeing Transportation and Support Activities for Transportation"/>
    <n v="15055"/>
    <s v="Industry Use"/>
    <n v="6763916.7339666402"/>
  </r>
  <r>
    <x v="37"/>
    <s v="457 -  Gasoline Stations and Fuel Dealers"/>
    <x v="46"/>
    <s v="492 -  Couriers and Messengers"/>
    <n v="15055"/>
    <s v="Industry Use"/>
    <n v="34240160.764060996"/>
  </r>
  <r>
    <x v="37"/>
    <s v="457 -  Gasoline Stations and Fuel Dealers"/>
    <x v="47"/>
    <s v="493 -  Warehousing and Storage"/>
    <n v="15055"/>
    <s v="Industry Use"/>
    <n v="357274723.45381898"/>
  </r>
  <r>
    <x v="37"/>
    <s v="457 -  Gasoline Stations and Fuel Dealers"/>
    <x v="48"/>
    <s v="513 -  Publishing Industries"/>
    <n v="15055"/>
    <s v="Industry Use"/>
    <n v="30325386.809782401"/>
  </r>
  <r>
    <x v="37"/>
    <s v="457 -  Gasoline Stations and Fuel Dealers"/>
    <x v="49"/>
    <s v="512 -  Motion Picture and Sound Recording Industries"/>
    <n v="15055"/>
    <s v="Industry Use"/>
    <n v="214418.188754323"/>
  </r>
  <r>
    <x v="37"/>
    <s v="457 -  Gasoline Stations and Fuel Dealers"/>
    <x v="50"/>
    <s v="516 -  Broadcasting and Content Providers"/>
    <n v="15055"/>
    <s v="Industry Use"/>
    <n v="11783775.870544501"/>
  </r>
  <r>
    <x v="37"/>
    <s v="457 -  Gasoline Stations and Fuel Dealers"/>
    <x v="51"/>
    <s v="517 -  Telecommunications"/>
    <n v="15055"/>
    <s v="Industry Use"/>
    <n v="32595044.191946901"/>
  </r>
  <r>
    <x v="37"/>
    <s v="457 -  Gasoline Stations and Fuel Dealers"/>
    <x v="52"/>
    <s v="518 -  Computing Infrastructure Providers, Data Processing, Web Hosting, and Related Services"/>
    <n v="15055"/>
    <s v="Industry Use"/>
    <n v="128051857.608"/>
  </r>
  <r>
    <x v="37"/>
    <s v="457 -  Gasoline Stations and Fuel Dealers"/>
    <x v="53"/>
    <s v="519 -  Web Search Portals, Libraries, Archives, and Other Information Services"/>
    <n v="15055"/>
    <s v="Industry Use"/>
    <n v="56066557.8552569"/>
  </r>
  <r>
    <x v="37"/>
    <s v="457 -  Gasoline Stations and Fuel Dealers"/>
    <x v="54"/>
    <s v="522 -  Credit Intermediation and Related Activities"/>
    <n v="15055"/>
    <s v="Industry Use"/>
    <n v="43056938.252655298"/>
  </r>
  <r>
    <x v="37"/>
    <s v="457 -  Gasoline Stations and Fuel Dealers"/>
    <x v="55"/>
    <s v="523 -  Securities, Commodity Contracts, and Other Financial Investments and Related Activities"/>
    <n v="15055"/>
    <s v="Industry Use"/>
    <n v="13843457.1837599"/>
  </r>
  <r>
    <x v="37"/>
    <s v="457 -  Gasoline Stations and Fuel Dealers"/>
    <x v="56"/>
    <s v="521 -  Monetary Authorities-Central Bank"/>
    <n v="15055"/>
    <s v="Industry Use"/>
    <n v="30340214.969595"/>
  </r>
  <r>
    <x v="37"/>
    <s v="457 -  Gasoline Stations and Fuel Dealers"/>
    <x v="57"/>
    <s v="524 -  Insurance Carriers and Related Activities"/>
    <n v="15055"/>
    <s v="Industry Use"/>
    <n v="47406403.793396197"/>
  </r>
  <r>
    <x v="37"/>
    <s v="457 -  Gasoline Stations and Fuel Dealers"/>
    <x v="58"/>
    <s v="531 -  Real Estate"/>
    <n v="15055"/>
    <s v="Industry Use"/>
    <n v="450273808.81800801"/>
  </r>
  <r>
    <x v="37"/>
    <s v="457 -  Gasoline Stations and Fuel Dealers"/>
    <x v="59"/>
    <s v="532 -  Rental and Leasing Services"/>
    <n v="15055"/>
    <s v="Industry Use"/>
    <n v="12742890.826323699"/>
  </r>
  <r>
    <x v="37"/>
    <s v="457 -  Gasoline Stations and Fuel Dealers"/>
    <x v="60"/>
    <s v="533 -  Lessors of Nonfinancial Intangible Assets (except Copyrighted Works)"/>
    <n v="15055"/>
    <s v="Industry Use"/>
    <n v="30757935.244978402"/>
  </r>
  <r>
    <x v="37"/>
    <s v="457 -  Gasoline Stations and Fuel Dealers"/>
    <x v="61"/>
    <s v="541 -  Professional, Scientific, and Technical Services"/>
    <n v="15055"/>
    <s v="Industry Use"/>
    <n v="240794737.33061299"/>
  </r>
  <r>
    <x v="37"/>
    <s v="457 -  Gasoline Stations and Fuel Dealers"/>
    <x v="99"/>
    <s v="551 -  Management of Companies and Enterprises"/>
    <n v="15055"/>
    <s v="Industry Use"/>
    <n v="4399916.9532063501"/>
  </r>
  <r>
    <x v="37"/>
    <s v="457 -  Gasoline Stations and Fuel Dealers"/>
    <x v="62"/>
    <s v="561 -  Administrative and Support Services"/>
    <n v="15055"/>
    <s v="Industry Use"/>
    <n v="155479778.504839"/>
  </r>
  <r>
    <x v="37"/>
    <s v="457 -  Gasoline Stations and Fuel Dealers"/>
    <x v="63"/>
    <s v="562 -  Waste Management and Remediation Services"/>
    <n v="15055"/>
    <s v="Industry Use"/>
    <n v="21578513.127965301"/>
  </r>
  <r>
    <x v="37"/>
    <s v="457 -  Gasoline Stations and Fuel Dealers"/>
    <x v="64"/>
    <s v="611 -  Educational Services"/>
    <n v="15055"/>
    <s v="Industry Use"/>
    <n v="40938099.382647902"/>
  </r>
  <r>
    <x v="37"/>
    <s v="457 -  Gasoline Stations and Fuel Dealers"/>
    <x v="65"/>
    <s v="711 -  Performing Arts, Spectator Sports, and Related Industries"/>
    <n v="15055"/>
    <s v="Industry Use"/>
    <n v="7972188.5543690603"/>
  </r>
  <r>
    <x v="37"/>
    <s v="457 -  Gasoline Stations and Fuel Dealers"/>
    <x v="66"/>
    <s v="712 -  Museums, Historical Sites, and Similar Institutions"/>
    <n v="15055"/>
    <s v="Industry Use"/>
    <n v="246.98762073511099"/>
  </r>
  <r>
    <x v="37"/>
    <s v="457 -  Gasoline Stations and Fuel Dealers"/>
    <x v="67"/>
    <s v="713 -  Amusement, Gambling, and Recreation Industries"/>
    <n v="15055"/>
    <s v="Industry Use"/>
    <n v="1749201.1725346399"/>
  </r>
  <r>
    <x v="37"/>
    <s v="457 -  Gasoline Stations and Fuel Dealers"/>
    <x v="68"/>
    <s v="721 -  Accommodation"/>
    <n v="15055"/>
    <s v="Industry Use"/>
    <n v="928479.15750700398"/>
  </r>
  <r>
    <x v="37"/>
    <s v="457 -  Gasoline Stations and Fuel Dealers"/>
    <x v="69"/>
    <s v="722 -  Food Services and Drinking Places"/>
    <n v="15055"/>
    <s v="Industry Use"/>
    <n v="49132378.738133296"/>
  </r>
  <r>
    <x v="37"/>
    <s v="457 -  Gasoline Stations and Fuel Dealers"/>
    <x v="70"/>
    <s v="811 -  Repair and Maintenance"/>
    <n v="15055"/>
    <s v="Industry Use"/>
    <n v="89202427.272978902"/>
  </r>
  <r>
    <x v="37"/>
    <s v="457 -  Gasoline Stations and Fuel Dealers"/>
    <x v="71"/>
    <s v="812 -  Personal and Laundry Services"/>
    <n v="15055"/>
    <s v="Industry Use"/>
    <n v="9829988.3779821005"/>
  </r>
  <r>
    <x v="37"/>
    <s v="457 -  Gasoline Stations and Fuel Dealers"/>
    <x v="72"/>
    <s v="813 -  Religious, Grantmaking, Civic, Professional, and Similar Organizations"/>
    <n v="15055"/>
    <s v="Industry Use"/>
    <n v="4514056.1735808197"/>
  </r>
  <r>
    <x v="37"/>
    <s v="457 -  Gasoline Stations and Fuel Dealers"/>
    <x v="73"/>
    <s v="9A -  Government Enterprises"/>
    <n v="15055"/>
    <s v="Industry Use"/>
    <n v="76321892.841799095"/>
  </r>
  <r>
    <x v="37"/>
    <s v="457 -  Gasoline Stations and Fuel Dealers"/>
    <x v="74"/>
    <s v="Vegetable and melon farming"/>
    <n v="15055"/>
    <s v="Industry Use"/>
    <n v="3869.4397628147799"/>
  </r>
  <r>
    <x v="37"/>
    <s v="457 -  Gasoline Stations and Fuel Dealers"/>
    <x v="75"/>
    <s v="Fruit farming"/>
    <n v="15055"/>
    <s v="Industry Use"/>
    <n v="2968.9787161827999"/>
  </r>
  <r>
    <x v="37"/>
    <s v="457 -  Gasoline Stations and Fuel Dealers"/>
    <x v="76"/>
    <s v="Employee Compensation"/>
    <n v="15053"/>
    <s v="Factor Receipts"/>
    <n v="2631420707.7877698"/>
  </r>
  <r>
    <x v="37"/>
    <s v="457 -  Gasoline Stations and Fuel Dealers"/>
    <x v="77"/>
    <s v="Proprietor Income"/>
    <n v="15053"/>
    <s v="Factor Receipts"/>
    <n v="2537184370.7388601"/>
  </r>
  <r>
    <x v="37"/>
    <s v="457 -  Gasoline Stations and Fuel Dealers"/>
    <x v="78"/>
    <s v="Other Property Type Income"/>
    <n v="15053"/>
    <s v="Factor Receipts"/>
    <n v="1753334343.16079"/>
  </r>
  <r>
    <x v="37"/>
    <s v="457 -  Gasoline Stations and Fuel Dealers"/>
    <x v="79"/>
    <s v="Tax on Production and Imports"/>
    <n v="15053"/>
    <s v="Factor Receipts"/>
    <n v="1948431354.7212501"/>
  </r>
  <r>
    <x v="37"/>
    <s v="457 -  Gasoline Stations and Fuel Dealers"/>
    <x v="80"/>
    <s v="Households LT15k"/>
    <n v="15055"/>
    <s v="Industry Use"/>
    <n v="23665.873966972398"/>
  </r>
  <r>
    <x v="37"/>
    <s v="457 -  Gasoline Stations and Fuel Dealers"/>
    <x v="81"/>
    <s v="Households 15-30k"/>
    <n v="15055"/>
    <s v="Industry Use"/>
    <n v="31165.2801246897"/>
  </r>
  <r>
    <x v="37"/>
    <s v="457 -  Gasoline Stations and Fuel Dealers"/>
    <x v="82"/>
    <s v="Households 30-40k"/>
    <n v="15055"/>
    <s v="Industry Use"/>
    <n v="27747.634940570901"/>
  </r>
  <r>
    <x v="37"/>
    <s v="457 -  Gasoline Stations and Fuel Dealers"/>
    <x v="83"/>
    <s v="Households 40-50k"/>
    <n v="15055"/>
    <s v="Industry Use"/>
    <n v="21424.510653085701"/>
  </r>
  <r>
    <x v="37"/>
    <s v="457 -  Gasoline Stations and Fuel Dealers"/>
    <x v="84"/>
    <s v="Households 50-70k"/>
    <n v="15055"/>
    <s v="Industry Use"/>
    <n v="47814.603107299001"/>
  </r>
  <r>
    <x v="37"/>
    <s v="457 -  Gasoline Stations and Fuel Dealers"/>
    <x v="85"/>
    <s v="Households 70-100k"/>
    <n v="15055"/>
    <s v="Industry Use"/>
    <n v="163307.284183159"/>
  </r>
  <r>
    <x v="37"/>
    <s v="457 -  Gasoline Stations and Fuel Dealers"/>
    <x v="86"/>
    <s v="Households 100-150k"/>
    <n v="15055"/>
    <s v="Industry Use"/>
    <n v="288798.52978723898"/>
  </r>
  <r>
    <x v="37"/>
    <s v="457 -  Gasoline Stations and Fuel Dealers"/>
    <x v="87"/>
    <s v="Households 150-200k"/>
    <n v="15055"/>
    <s v="Industry Use"/>
    <n v="330361.70774889301"/>
  </r>
  <r>
    <x v="37"/>
    <s v="457 -  Gasoline Stations and Fuel Dealers"/>
    <x v="88"/>
    <s v="Households GT200k"/>
    <n v="15055"/>
    <s v="Industry Use"/>
    <n v="835902.39209594799"/>
  </r>
  <r>
    <x v="37"/>
    <s v="457 -  Gasoline Stations and Fuel Dealers"/>
    <x v="89"/>
    <s v="Federal Government NonDefense"/>
    <n v="15055"/>
    <s v="Industry Use"/>
    <n v="91862.373211041398"/>
  </r>
  <r>
    <x v="37"/>
    <s v="457 -  Gasoline Stations and Fuel Dealers"/>
    <x v="90"/>
    <s v="Federal Government Investment"/>
    <n v="15055"/>
    <s v="Industry Use"/>
    <n v="65142.295847245499"/>
  </r>
  <r>
    <x v="37"/>
    <s v="457 -  Gasoline Stations and Fuel Dealers"/>
    <x v="91"/>
    <s v="State/Local Govt Other"/>
    <n v="15055"/>
    <s v="Industry Use"/>
    <n v="23976240.430915199"/>
  </r>
  <r>
    <x v="37"/>
    <s v="457 -  Gasoline Stations and Fuel Dealers"/>
    <x v="92"/>
    <s v="State/Local Govt Education"/>
    <n v="15055"/>
    <s v="Industry Use"/>
    <n v="9990795.4323146697"/>
  </r>
  <r>
    <x v="37"/>
    <s v="457 -  Gasoline Stations and Fuel Dealers"/>
    <x v="93"/>
    <s v="State/Local Govt Investment"/>
    <n v="15055"/>
    <s v="Industry Use"/>
    <n v="329511.21384933998"/>
  </r>
  <r>
    <x v="37"/>
    <s v="457 -  Gasoline Stations and Fuel Dealers"/>
    <x v="94"/>
    <s v="Capital"/>
    <n v="15055"/>
    <s v="Industry Use"/>
    <n v="435672.174625821"/>
  </r>
  <r>
    <x v="37"/>
    <s v="457 -  Gasoline Stations and Fuel Dealers"/>
    <x v="95"/>
    <s v="Inventory Additions/Deletions"/>
    <n v="15055"/>
    <s v="Industry Use"/>
    <n v="317775.07831021002"/>
  </r>
  <r>
    <x v="37"/>
    <s v="457 -  Gasoline Stations and Fuel Dealers"/>
    <x v="96"/>
    <s v="Foreign Trade"/>
    <n v="15051"/>
    <s v="Commodity Trade"/>
    <n v="82846994.5925363"/>
  </r>
  <r>
    <x v="37"/>
    <s v="457 -  Gasoline Stations and Fuel Dealers"/>
    <x v="97"/>
    <s v="Domestic Trade"/>
    <n v="15051"/>
    <s v="Commodity Trade"/>
    <n v="281854447.32671201"/>
  </r>
  <r>
    <x v="38"/>
    <s v="458 -  Clothing, Clothing Accessories, Shoe, and Jewelry Retailers"/>
    <x v="0"/>
    <s v="111 -  Crop Production"/>
    <n v="15055"/>
    <s v="Industry Use"/>
    <n v="3176.8186246732198"/>
  </r>
  <r>
    <x v="38"/>
    <s v="458 -  Clothing, Clothing Accessories, Shoe, and Jewelry Retailers"/>
    <x v="1"/>
    <s v="112 -  Animal Production and Aquaculture"/>
    <n v="15055"/>
    <s v="Industry Use"/>
    <n v="62.280960924374398"/>
  </r>
  <r>
    <x v="38"/>
    <s v="458 -  Clothing, Clothing Accessories, Shoe, and Jewelry Retailers"/>
    <x v="4"/>
    <s v="211 -  Oil and Gas Extraction"/>
    <n v="15055"/>
    <s v="Industry Use"/>
    <n v="180610.51000734599"/>
  </r>
  <r>
    <x v="38"/>
    <s v="458 -  Clothing, Clothing Accessories, Shoe, and Jewelry Retailers"/>
    <x v="5"/>
    <s v="212 -  Mining (except Oil and Gas)"/>
    <n v="15055"/>
    <s v="Industry Use"/>
    <n v="89210.798095810693"/>
  </r>
  <r>
    <x v="38"/>
    <s v="458 -  Clothing, Clothing Accessories, Shoe, and Jewelry Retailers"/>
    <x v="6"/>
    <s v="213 -  Support Activities for Mining"/>
    <n v="15055"/>
    <s v="Industry Use"/>
    <n v="870.72369859561695"/>
  </r>
  <r>
    <x v="38"/>
    <s v="458 -  Clothing, Clothing Accessories, Shoe, and Jewelry Retailers"/>
    <x v="7"/>
    <s v="221 -  Utilities"/>
    <n v="15055"/>
    <s v="Industry Use"/>
    <n v="83837751.278352901"/>
  </r>
  <r>
    <x v="38"/>
    <s v="458 -  Clothing, Clothing Accessories, Shoe, and Jewelry Retailers"/>
    <x v="8"/>
    <s v="23 -  Construction"/>
    <n v="15055"/>
    <s v="Industry Use"/>
    <n v="42669369.360964499"/>
  </r>
  <r>
    <x v="38"/>
    <s v="458 -  Clothing, Clothing Accessories, Shoe, and Jewelry Retailers"/>
    <x v="9"/>
    <s v="311 -  Food Manufacturing"/>
    <n v="15055"/>
    <s v="Industry Use"/>
    <n v="7988.4859994895196"/>
  </r>
  <r>
    <x v="38"/>
    <s v="458 -  Clothing, Clothing Accessories, Shoe, and Jewelry Retailers"/>
    <x v="10"/>
    <s v="312 -  Beverage and Tobacco Product Manufacturing"/>
    <n v="15055"/>
    <s v="Industry Use"/>
    <n v="321.29574416976101"/>
  </r>
  <r>
    <x v="38"/>
    <s v="458 -  Clothing, Clothing Accessories, Shoe, and Jewelry Retailers"/>
    <x v="11"/>
    <s v="313 -  Textile Mills"/>
    <n v="15055"/>
    <s v="Industry Use"/>
    <n v="4549001.4328618497"/>
  </r>
  <r>
    <x v="38"/>
    <s v="458 -  Clothing, Clothing Accessories, Shoe, and Jewelry Retailers"/>
    <x v="12"/>
    <s v="314 -  Textile Product Mills"/>
    <n v="15055"/>
    <s v="Industry Use"/>
    <n v="4939289.3438243698"/>
  </r>
  <r>
    <x v="38"/>
    <s v="458 -  Clothing, Clothing Accessories, Shoe, and Jewelry Retailers"/>
    <x v="13"/>
    <s v="315 -  Apparel Manufacturing"/>
    <n v="15055"/>
    <s v="Industry Use"/>
    <n v="670916.56870219798"/>
  </r>
  <r>
    <x v="38"/>
    <s v="458 -  Clothing, Clothing Accessories, Shoe, and Jewelry Retailers"/>
    <x v="14"/>
    <s v="316 -  Leather and Allied Product Manufacturing"/>
    <n v="15055"/>
    <s v="Industry Use"/>
    <n v="82232.381313483507"/>
  </r>
  <r>
    <x v="38"/>
    <s v="458 -  Clothing, Clothing Accessories, Shoe, and Jewelry Retailers"/>
    <x v="15"/>
    <s v="321 -  Wood Product Manufacturing"/>
    <n v="15055"/>
    <s v="Industry Use"/>
    <n v="12645524.8485092"/>
  </r>
  <r>
    <x v="38"/>
    <s v="458 -  Clothing, Clothing Accessories, Shoe, and Jewelry Retailers"/>
    <x v="16"/>
    <s v="322 -  Paper Manufacturing"/>
    <n v="15055"/>
    <s v="Industry Use"/>
    <n v="11041674.929095101"/>
  </r>
  <r>
    <x v="38"/>
    <s v="458 -  Clothing, Clothing Accessories, Shoe, and Jewelry Retailers"/>
    <x v="17"/>
    <s v="323 -  Printing and Related Support Activities"/>
    <n v="15055"/>
    <s v="Industry Use"/>
    <n v="27566235.782879502"/>
  </r>
  <r>
    <x v="38"/>
    <s v="458 -  Clothing, Clothing Accessories, Shoe, and Jewelry Retailers"/>
    <x v="18"/>
    <s v="324 -  Petroleum and Coal Products Manufacturing"/>
    <n v="15055"/>
    <s v="Industry Use"/>
    <n v="12812687.597271301"/>
  </r>
  <r>
    <x v="38"/>
    <s v="458 -  Clothing, Clothing Accessories, Shoe, and Jewelry Retailers"/>
    <x v="19"/>
    <s v="325 -  Chemical Manufacturing"/>
    <n v="15055"/>
    <s v="Industry Use"/>
    <n v="766079.61163931002"/>
  </r>
  <r>
    <x v="38"/>
    <s v="458 -  Clothing, Clothing Accessories, Shoe, and Jewelry Retailers"/>
    <x v="20"/>
    <s v="326 -  Plastics and Rubber Products Manufacturing"/>
    <n v="15055"/>
    <s v="Industry Use"/>
    <n v="16242492.811592201"/>
  </r>
  <r>
    <x v="38"/>
    <s v="458 -  Clothing, Clothing Accessories, Shoe, and Jewelry Retailers"/>
    <x v="21"/>
    <s v="327 -  Nonmetallic Mineral Product Manufacturing"/>
    <n v="15055"/>
    <s v="Industry Use"/>
    <n v="4701248.4599757297"/>
  </r>
  <r>
    <x v="38"/>
    <s v="458 -  Clothing, Clothing Accessories, Shoe, and Jewelry Retailers"/>
    <x v="22"/>
    <s v="331 -  Primary Metal Manufacturing"/>
    <n v="15055"/>
    <s v="Industry Use"/>
    <n v="166179.16885983301"/>
  </r>
  <r>
    <x v="38"/>
    <s v="458 -  Clothing, Clothing Accessories, Shoe, and Jewelry Retailers"/>
    <x v="23"/>
    <s v="332 -  Fabricated Metal Product Manufacturing"/>
    <n v="15055"/>
    <s v="Industry Use"/>
    <n v="4154311.9989458099"/>
  </r>
  <r>
    <x v="38"/>
    <s v="458 -  Clothing, Clothing Accessories, Shoe, and Jewelry Retailers"/>
    <x v="24"/>
    <s v="333 -  Machinery Manufacturing"/>
    <n v="15055"/>
    <s v="Industry Use"/>
    <n v="1111583.67732951"/>
  </r>
  <r>
    <x v="38"/>
    <s v="458 -  Clothing, Clothing Accessories, Shoe, and Jewelry Retailers"/>
    <x v="25"/>
    <s v="334 -  Computer and Electronic Product Manufacturing"/>
    <n v="15055"/>
    <s v="Industry Use"/>
    <n v="706094.05485794903"/>
  </r>
  <r>
    <x v="38"/>
    <s v="458 -  Clothing, Clothing Accessories, Shoe, and Jewelry Retailers"/>
    <x v="26"/>
    <s v="335 -  Electrical Equipment, Appliance, and Component Manufacturing"/>
    <n v="15055"/>
    <s v="Industry Use"/>
    <n v="259404.42398709699"/>
  </r>
  <r>
    <x v="38"/>
    <s v="458 -  Clothing, Clothing Accessories, Shoe, and Jewelry Retailers"/>
    <x v="27"/>
    <s v="336 -  Transportation Equipment Manufacturing"/>
    <n v="15055"/>
    <s v="Industry Use"/>
    <n v="4222675.5262017502"/>
  </r>
  <r>
    <x v="38"/>
    <s v="458 -  Clothing, Clothing Accessories, Shoe, and Jewelry Retailers"/>
    <x v="28"/>
    <s v="337 -  Furniture and Related Product Manufacturing"/>
    <n v="15055"/>
    <s v="Industry Use"/>
    <n v="2741851.67741659"/>
  </r>
  <r>
    <x v="38"/>
    <s v="458 -  Clothing, Clothing Accessories, Shoe, and Jewelry Retailers"/>
    <x v="29"/>
    <s v="339 -  Miscellaneous Manufacturing"/>
    <n v="15055"/>
    <s v="Industry Use"/>
    <n v="9873521.8958299495"/>
  </r>
  <r>
    <x v="38"/>
    <s v="458 -  Clothing, Clothing Accessories, Shoe, and Jewelry Retailers"/>
    <x v="30"/>
    <s v="42 -  Wholesale Trade"/>
    <n v="15055"/>
    <s v="Industry Use"/>
    <n v="243546400.288176"/>
  </r>
  <r>
    <x v="38"/>
    <s v="458 -  Clothing, Clothing Accessories, Shoe, and Jewelry Retailers"/>
    <x v="31"/>
    <s v="441 -  Motor Vehicle and Parts Dealers"/>
    <n v="15055"/>
    <s v="Industry Use"/>
    <n v="3342834.81417449"/>
  </r>
  <r>
    <x v="38"/>
    <s v="458 -  Clothing, Clothing Accessories, Shoe, and Jewelry Retailers"/>
    <x v="32"/>
    <s v="449 -  Furniture, Home Furnishings, Electronics, and Appliance Retailers"/>
    <n v="15055"/>
    <s v="Industry Use"/>
    <n v="563718.16658322804"/>
  </r>
  <r>
    <x v="38"/>
    <s v="458 -  Clothing, Clothing Accessories, Shoe, and Jewelry Retailers"/>
    <x v="33"/>
    <s v="444 -  Building Material and Garden Equipment and Supplies Dealers"/>
    <n v="15055"/>
    <s v="Industry Use"/>
    <n v="28051.708896733198"/>
  </r>
  <r>
    <x v="38"/>
    <s v="458 -  Clothing, Clothing Accessories, Shoe, and Jewelry Retailers"/>
    <x v="34"/>
    <s v="445 -  Food and Beverage Stores"/>
    <n v="15055"/>
    <s v="Industry Use"/>
    <n v="61638.802168349102"/>
  </r>
  <r>
    <x v="38"/>
    <s v="458 -  Clothing, Clothing Accessories, Shoe, and Jewelry Retailers"/>
    <x v="35"/>
    <s v="446 -  Health and Personal Care Stores"/>
    <n v="15055"/>
    <s v="Industry Use"/>
    <n v="69601.348596825497"/>
  </r>
  <r>
    <x v="38"/>
    <s v="458 -  Clothing, Clothing Accessories, Shoe, and Jewelry Retailers"/>
    <x v="36"/>
    <s v="457 -  Gasoline Stations and Fuel Dealers"/>
    <n v="15055"/>
    <s v="Industry Use"/>
    <n v="26070.7489798856"/>
  </r>
  <r>
    <x v="38"/>
    <s v="458 -  Clothing, Clothing Accessories, Shoe, and Jewelry Retailers"/>
    <x v="37"/>
    <s v="458 -  Clothing, Clothing Accessories, Shoe, and Jewelry Retailers"/>
    <n v="15055"/>
    <s v="Industry Use"/>
    <n v="29466.403675461901"/>
  </r>
  <r>
    <x v="38"/>
    <s v="458 -  Clothing, Clothing Accessories, Shoe, and Jewelry Retailers"/>
    <x v="38"/>
    <s v="459 -  Sporting Goods, Hobby, Musical Instrument, Book, and Miscellaneous Retailers"/>
    <n v="15055"/>
    <s v="Industry Use"/>
    <n v="795053.17112953495"/>
  </r>
  <r>
    <x v="38"/>
    <s v="458 -  Clothing, Clothing Accessories, Shoe, and Jewelry Retailers"/>
    <x v="39"/>
    <s v="455 -  General Merchandise Retailers"/>
    <n v="15055"/>
    <s v="Industry Use"/>
    <n v="475913.35438285797"/>
  </r>
  <r>
    <x v="38"/>
    <s v="458 -  Clothing, Clothing Accessories, Shoe, and Jewelry Retailers"/>
    <x v="40"/>
    <s v="481 -  Air Transportation"/>
    <n v="15055"/>
    <s v="Industry Use"/>
    <n v="3859943.9773681299"/>
  </r>
  <r>
    <x v="38"/>
    <s v="458 -  Clothing, Clothing Accessories, Shoe, and Jewelry Retailers"/>
    <x v="41"/>
    <s v="482 -  Rail Transportation"/>
    <n v="15055"/>
    <s v="Industry Use"/>
    <n v="520037.83856394602"/>
  </r>
  <r>
    <x v="38"/>
    <s v="458 -  Clothing, Clothing Accessories, Shoe, and Jewelry Retailers"/>
    <x v="42"/>
    <s v="483 -  Water Transportation"/>
    <n v="15055"/>
    <s v="Industry Use"/>
    <n v="141959.600377133"/>
  </r>
  <r>
    <x v="38"/>
    <s v="458 -  Clothing, Clothing Accessories, Shoe, and Jewelry Retailers"/>
    <x v="43"/>
    <s v="484 -  Truck Transportation"/>
    <n v="15055"/>
    <s v="Industry Use"/>
    <n v="136046200.76747"/>
  </r>
  <r>
    <x v="38"/>
    <s v="458 -  Clothing, Clothing Accessories, Shoe, and Jewelry Retailers"/>
    <x v="98"/>
    <s v="485 -  Transit and Ground Passenger Transportation"/>
    <n v="15055"/>
    <s v="Industry Use"/>
    <n v="268335.54207519599"/>
  </r>
  <r>
    <x v="38"/>
    <s v="458 -  Clothing, Clothing Accessories, Shoe, and Jewelry Retailers"/>
    <x v="44"/>
    <s v="486 -  Pipeline Transportation"/>
    <n v="15055"/>
    <s v="Industry Use"/>
    <n v="75104.314162179697"/>
  </r>
  <r>
    <x v="38"/>
    <s v="458 -  Clothing, Clothing Accessories, Shoe, and Jewelry Retailers"/>
    <x v="45"/>
    <s v="487-488 -  Scenic and Sightseeing Transportation and Support Activities for Transportation"/>
    <n v="15055"/>
    <s v="Industry Use"/>
    <n v="26978607.402814299"/>
  </r>
  <r>
    <x v="38"/>
    <s v="458 -  Clothing, Clothing Accessories, Shoe, and Jewelry Retailers"/>
    <x v="46"/>
    <s v="492 -  Couriers and Messengers"/>
    <n v="15055"/>
    <s v="Industry Use"/>
    <n v="148845736.45825401"/>
  </r>
  <r>
    <x v="38"/>
    <s v="458 -  Clothing, Clothing Accessories, Shoe, and Jewelry Retailers"/>
    <x v="47"/>
    <s v="493 -  Warehousing and Storage"/>
    <n v="15055"/>
    <s v="Industry Use"/>
    <n v="592297740.07098901"/>
  </r>
  <r>
    <x v="38"/>
    <s v="458 -  Clothing, Clothing Accessories, Shoe, and Jewelry Retailers"/>
    <x v="48"/>
    <s v="513 -  Publishing Industries"/>
    <n v="15055"/>
    <s v="Industry Use"/>
    <n v="46193618.020189598"/>
  </r>
  <r>
    <x v="38"/>
    <s v="458 -  Clothing, Clothing Accessories, Shoe, and Jewelry Retailers"/>
    <x v="49"/>
    <s v="512 -  Motion Picture and Sound Recording Industries"/>
    <n v="15055"/>
    <s v="Industry Use"/>
    <n v="175942.99745433399"/>
  </r>
  <r>
    <x v="38"/>
    <s v="458 -  Clothing, Clothing Accessories, Shoe, and Jewelry Retailers"/>
    <x v="50"/>
    <s v="516 -  Broadcasting and Content Providers"/>
    <n v="15055"/>
    <s v="Industry Use"/>
    <n v="51658868.698663197"/>
  </r>
  <r>
    <x v="38"/>
    <s v="458 -  Clothing, Clothing Accessories, Shoe, and Jewelry Retailers"/>
    <x v="51"/>
    <s v="517 -  Telecommunications"/>
    <n v="15055"/>
    <s v="Industry Use"/>
    <n v="65547872.015050001"/>
  </r>
  <r>
    <x v="38"/>
    <s v="458 -  Clothing, Clothing Accessories, Shoe, and Jewelry Retailers"/>
    <x v="52"/>
    <s v="518 -  Computing Infrastructure Providers, Data Processing, Web Hosting, and Related Services"/>
    <n v="15055"/>
    <s v="Industry Use"/>
    <n v="173559505.38683999"/>
  </r>
  <r>
    <x v="38"/>
    <s v="458 -  Clothing, Clothing Accessories, Shoe, and Jewelry Retailers"/>
    <x v="53"/>
    <s v="519 -  Web Search Portals, Libraries, Archives, and Other Information Services"/>
    <n v="15055"/>
    <s v="Industry Use"/>
    <n v="186365754.043919"/>
  </r>
  <r>
    <x v="38"/>
    <s v="458 -  Clothing, Clothing Accessories, Shoe, and Jewelry Retailers"/>
    <x v="54"/>
    <s v="522 -  Credit Intermediation and Related Activities"/>
    <n v="15055"/>
    <s v="Industry Use"/>
    <n v="88406943.399421796"/>
  </r>
  <r>
    <x v="38"/>
    <s v="458 -  Clothing, Clothing Accessories, Shoe, and Jewelry Retailers"/>
    <x v="55"/>
    <s v="523 -  Securities, Commodity Contracts, and Other Financial Investments and Related Activities"/>
    <n v="15055"/>
    <s v="Industry Use"/>
    <n v="25167391.301692098"/>
  </r>
  <r>
    <x v="38"/>
    <s v="458 -  Clothing, Clothing Accessories, Shoe, and Jewelry Retailers"/>
    <x v="56"/>
    <s v="521 -  Monetary Authorities-Central Bank"/>
    <n v="15055"/>
    <s v="Industry Use"/>
    <n v="47373875.414376602"/>
  </r>
  <r>
    <x v="38"/>
    <s v="458 -  Clothing, Clothing Accessories, Shoe, and Jewelry Retailers"/>
    <x v="57"/>
    <s v="524 -  Insurance Carriers and Related Activities"/>
    <n v="15055"/>
    <s v="Industry Use"/>
    <n v="96790704.393118903"/>
  </r>
  <r>
    <x v="38"/>
    <s v="458 -  Clothing, Clothing Accessories, Shoe, and Jewelry Retailers"/>
    <x v="58"/>
    <s v="531 -  Real Estate"/>
    <n v="15055"/>
    <s v="Industry Use"/>
    <n v="2845090847.3561602"/>
  </r>
  <r>
    <x v="38"/>
    <s v="458 -  Clothing, Clothing Accessories, Shoe, and Jewelry Retailers"/>
    <x v="59"/>
    <s v="532 -  Rental and Leasing Services"/>
    <n v="15055"/>
    <s v="Industry Use"/>
    <n v="13635059.052546101"/>
  </r>
  <r>
    <x v="38"/>
    <s v="458 -  Clothing, Clothing Accessories, Shoe, and Jewelry Retailers"/>
    <x v="60"/>
    <s v="533 -  Lessors of Nonfinancial Intangible Assets (except Copyrighted Works)"/>
    <n v="15055"/>
    <s v="Industry Use"/>
    <n v="108752663.36636101"/>
  </r>
  <r>
    <x v="38"/>
    <s v="458 -  Clothing, Clothing Accessories, Shoe, and Jewelry Retailers"/>
    <x v="61"/>
    <s v="541 -  Professional, Scientific, and Technical Services"/>
    <n v="15055"/>
    <s v="Industry Use"/>
    <n v="1054926220.04585"/>
  </r>
  <r>
    <x v="38"/>
    <s v="458 -  Clothing, Clothing Accessories, Shoe, and Jewelry Retailers"/>
    <x v="99"/>
    <s v="551 -  Management of Companies and Enterprises"/>
    <n v="15055"/>
    <s v="Industry Use"/>
    <n v="2300807238.1472602"/>
  </r>
  <r>
    <x v="38"/>
    <s v="458 -  Clothing, Clothing Accessories, Shoe, and Jewelry Retailers"/>
    <x v="62"/>
    <s v="561 -  Administrative and Support Services"/>
    <n v="15055"/>
    <s v="Industry Use"/>
    <n v="254967611.81968501"/>
  </r>
  <r>
    <x v="38"/>
    <s v="458 -  Clothing, Clothing Accessories, Shoe, and Jewelry Retailers"/>
    <x v="63"/>
    <s v="562 -  Waste Management and Remediation Services"/>
    <n v="15055"/>
    <s v="Industry Use"/>
    <n v="13328219.734344199"/>
  </r>
  <r>
    <x v="38"/>
    <s v="458 -  Clothing, Clothing Accessories, Shoe, and Jewelry Retailers"/>
    <x v="64"/>
    <s v="611 -  Educational Services"/>
    <n v="15055"/>
    <s v="Industry Use"/>
    <n v="953649.04200276604"/>
  </r>
  <r>
    <x v="38"/>
    <s v="458 -  Clothing, Clothing Accessories, Shoe, and Jewelry Retailers"/>
    <x v="65"/>
    <s v="711 -  Performing Arts, Spectator Sports, and Related Industries"/>
    <n v="15055"/>
    <s v="Industry Use"/>
    <n v="4872223.0388945099"/>
  </r>
  <r>
    <x v="38"/>
    <s v="458 -  Clothing, Clothing Accessories, Shoe, and Jewelry Retailers"/>
    <x v="66"/>
    <s v="712 -  Museums, Historical Sites, and Similar Institutions"/>
    <n v="15055"/>
    <s v="Industry Use"/>
    <n v="150.947104155966"/>
  </r>
  <r>
    <x v="38"/>
    <s v="458 -  Clothing, Clothing Accessories, Shoe, and Jewelry Retailers"/>
    <x v="67"/>
    <s v="713 -  Amusement, Gambling, and Recreation Industries"/>
    <n v="15055"/>
    <s v="Industry Use"/>
    <n v="27806.608109967001"/>
  </r>
  <r>
    <x v="38"/>
    <s v="458 -  Clothing, Clothing Accessories, Shoe, and Jewelry Retailers"/>
    <x v="68"/>
    <s v="721 -  Accommodation"/>
    <n v="15055"/>
    <s v="Industry Use"/>
    <n v="103357.122859614"/>
  </r>
  <r>
    <x v="38"/>
    <s v="458 -  Clothing, Clothing Accessories, Shoe, and Jewelry Retailers"/>
    <x v="69"/>
    <s v="722 -  Food Services and Drinking Places"/>
    <n v="15055"/>
    <s v="Industry Use"/>
    <n v="31559080.071402598"/>
  </r>
  <r>
    <x v="38"/>
    <s v="458 -  Clothing, Clothing Accessories, Shoe, and Jewelry Retailers"/>
    <x v="70"/>
    <s v="811 -  Repair and Maintenance"/>
    <n v="15055"/>
    <s v="Industry Use"/>
    <n v="34962565.341881402"/>
  </r>
  <r>
    <x v="38"/>
    <s v="458 -  Clothing, Clothing Accessories, Shoe, and Jewelry Retailers"/>
    <x v="71"/>
    <s v="812 -  Personal and Laundry Services"/>
    <n v="15055"/>
    <s v="Industry Use"/>
    <n v="140235.69890955099"/>
  </r>
  <r>
    <x v="38"/>
    <s v="458 -  Clothing, Clothing Accessories, Shoe, and Jewelry Retailers"/>
    <x v="72"/>
    <s v="813 -  Religious, Grantmaking, Civic, Professional, and Similar Organizations"/>
    <n v="15055"/>
    <s v="Industry Use"/>
    <n v="4145989.7730408302"/>
  </r>
  <r>
    <x v="38"/>
    <s v="458 -  Clothing, Clothing Accessories, Shoe, and Jewelry Retailers"/>
    <x v="73"/>
    <s v="9A -  Government Enterprises"/>
    <n v="15055"/>
    <s v="Industry Use"/>
    <n v="151115196.91504699"/>
  </r>
  <r>
    <x v="38"/>
    <s v="458 -  Clothing, Clothing Accessories, Shoe, and Jewelry Retailers"/>
    <x v="74"/>
    <s v="Vegetable and melon farming"/>
    <n v="15055"/>
    <s v="Industry Use"/>
    <n v="61.511504096355402"/>
  </r>
  <r>
    <x v="38"/>
    <s v="458 -  Clothing, Clothing Accessories, Shoe, and Jewelry Retailers"/>
    <x v="75"/>
    <s v="Fruit farming"/>
    <n v="15055"/>
    <s v="Industry Use"/>
    <n v="47.197102851297601"/>
  </r>
  <r>
    <x v="38"/>
    <s v="458 -  Clothing, Clothing Accessories, Shoe, and Jewelry Retailers"/>
    <x v="76"/>
    <s v="Employee Compensation"/>
    <n v="15053"/>
    <s v="Factor Receipts"/>
    <n v="7718935088.7440701"/>
  </r>
  <r>
    <x v="38"/>
    <s v="458 -  Clothing, Clothing Accessories, Shoe, and Jewelry Retailers"/>
    <x v="77"/>
    <s v="Proprietor Income"/>
    <n v="15053"/>
    <s v="Factor Receipts"/>
    <n v="901467037.61990404"/>
  </r>
  <r>
    <x v="38"/>
    <s v="458 -  Clothing, Clothing Accessories, Shoe, and Jewelry Retailers"/>
    <x v="78"/>
    <s v="Other Property Type Income"/>
    <n v="15053"/>
    <s v="Factor Receipts"/>
    <n v="7780633610.8205204"/>
  </r>
  <r>
    <x v="38"/>
    <s v="458 -  Clothing, Clothing Accessories, Shoe, and Jewelry Retailers"/>
    <x v="79"/>
    <s v="Tax on Production and Imports"/>
    <n v="15053"/>
    <s v="Factor Receipts"/>
    <n v="5310600799.4047003"/>
  </r>
  <r>
    <x v="38"/>
    <s v="458 -  Clothing, Clothing Accessories, Shoe, and Jewelry Retailers"/>
    <x v="80"/>
    <s v="Households LT15k"/>
    <n v="15055"/>
    <s v="Industry Use"/>
    <n v="126341.863705"/>
  </r>
  <r>
    <x v="38"/>
    <s v="458 -  Clothing, Clothing Accessories, Shoe, and Jewelry Retailers"/>
    <x v="81"/>
    <s v="Households 15-30k"/>
    <n v="15055"/>
    <s v="Industry Use"/>
    <n v="166377.94908131301"/>
  </r>
  <r>
    <x v="38"/>
    <s v="458 -  Clothing, Clothing Accessories, Shoe, and Jewelry Retailers"/>
    <x v="82"/>
    <s v="Households 30-40k"/>
    <n v="15055"/>
    <s v="Industry Use"/>
    <n v="148132.619851275"/>
  </r>
  <r>
    <x v="38"/>
    <s v="458 -  Clothing, Clothing Accessories, Shoe, and Jewelry Retailers"/>
    <x v="83"/>
    <s v="Households 40-50k"/>
    <n v="15055"/>
    <s v="Industry Use"/>
    <n v="114376.19454308201"/>
  </r>
  <r>
    <x v="38"/>
    <s v="458 -  Clothing, Clothing Accessories, Shoe, and Jewelry Retailers"/>
    <x v="84"/>
    <s v="Households 50-70k"/>
    <n v="15055"/>
    <s v="Industry Use"/>
    <n v="255261.482306622"/>
  </r>
  <r>
    <x v="38"/>
    <s v="458 -  Clothing, Clothing Accessories, Shoe, and Jewelry Retailers"/>
    <x v="85"/>
    <s v="Households 70-100k"/>
    <n v="15055"/>
    <s v="Industry Use"/>
    <n v="871826.94664464495"/>
  </r>
  <r>
    <x v="38"/>
    <s v="458 -  Clothing, Clothing Accessories, Shoe, and Jewelry Retailers"/>
    <x v="86"/>
    <s v="Households 100-150k"/>
    <n v="15055"/>
    <s v="Industry Use"/>
    <n v="1541770.4218109499"/>
  </r>
  <r>
    <x v="38"/>
    <s v="458 -  Clothing, Clothing Accessories, Shoe, and Jewelry Retailers"/>
    <x v="87"/>
    <s v="Households 150-200k"/>
    <n v="15055"/>
    <s v="Industry Use"/>
    <n v="1763658.24951199"/>
  </r>
  <r>
    <x v="38"/>
    <s v="458 -  Clothing, Clothing Accessories, Shoe, and Jewelry Retailers"/>
    <x v="88"/>
    <s v="Households GT200k"/>
    <n v="15055"/>
    <s v="Industry Use"/>
    <n v="4462521.2760051303"/>
  </r>
  <r>
    <x v="38"/>
    <s v="458 -  Clothing, Clothing Accessories, Shoe, and Jewelry Retailers"/>
    <x v="89"/>
    <s v="Federal Government NonDefense"/>
    <n v="15055"/>
    <s v="Industry Use"/>
    <n v="294684.75099901902"/>
  </r>
  <r>
    <x v="38"/>
    <s v="458 -  Clothing, Clothing Accessories, Shoe, and Jewelry Retailers"/>
    <x v="90"/>
    <s v="Federal Government Investment"/>
    <n v="15055"/>
    <s v="Industry Use"/>
    <n v="347766.53821656498"/>
  </r>
  <r>
    <x v="38"/>
    <s v="458 -  Clothing, Clothing Accessories, Shoe, and Jewelry Retailers"/>
    <x v="91"/>
    <s v="State/Local Govt Other"/>
    <n v="15055"/>
    <s v="Industry Use"/>
    <n v="22242146.358302899"/>
  </r>
  <r>
    <x v="38"/>
    <s v="458 -  Clothing, Clothing Accessories, Shoe, and Jewelry Retailers"/>
    <x v="92"/>
    <s v="State/Local Govt Education"/>
    <n v="15055"/>
    <s v="Industry Use"/>
    <n v="286622.20277610997"/>
  </r>
  <r>
    <x v="38"/>
    <s v="458 -  Clothing, Clothing Accessories, Shoe, and Jewelry Retailers"/>
    <x v="93"/>
    <s v="State/Local Govt Investment"/>
    <n v="15055"/>
    <s v="Industry Use"/>
    <n v="1759117.8304896799"/>
  </r>
  <r>
    <x v="38"/>
    <s v="458 -  Clothing, Clothing Accessories, Shoe, and Jewelry Retailers"/>
    <x v="94"/>
    <s v="Capital"/>
    <n v="15055"/>
    <s v="Industry Use"/>
    <n v="2325865.2768731201"/>
  </r>
  <r>
    <x v="38"/>
    <s v="458 -  Clothing, Clothing Accessories, Shoe, and Jewelry Retailers"/>
    <x v="95"/>
    <s v="Inventory Additions/Deletions"/>
    <n v="15055"/>
    <s v="Industry Use"/>
    <n v="270889.74890262203"/>
  </r>
  <r>
    <x v="38"/>
    <s v="458 -  Clothing, Clothing Accessories, Shoe, and Jewelry Retailers"/>
    <x v="96"/>
    <s v="Foreign Trade"/>
    <n v="15051"/>
    <s v="Commodity Trade"/>
    <n v="303580544.77094001"/>
  </r>
  <r>
    <x v="38"/>
    <s v="458 -  Clothing, Clothing Accessories, Shoe, and Jewelry Retailers"/>
    <x v="97"/>
    <s v="Domestic Trade"/>
    <n v="15051"/>
    <s v="Commodity Trade"/>
    <n v="604722808.80730796"/>
  </r>
  <r>
    <x v="39"/>
    <s v="459 -  Sporting Goods, Hobby, Musical Instrument, Book, and Miscellaneous Retailers"/>
    <x v="0"/>
    <s v="111 -  Crop Production"/>
    <n v="15055"/>
    <s v="Industry Use"/>
    <n v="15981.1991315634"/>
  </r>
  <r>
    <x v="39"/>
    <s v="459 -  Sporting Goods, Hobby, Musical Instrument, Book, and Miscellaneous Retailers"/>
    <x v="1"/>
    <s v="112 -  Animal Production and Aquaculture"/>
    <n v="15055"/>
    <s v="Industry Use"/>
    <n v="15684.617384614599"/>
  </r>
  <r>
    <x v="39"/>
    <s v="459 -  Sporting Goods, Hobby, Musical Instrument, Book, and Miscellaneous Retailers"/>
    <x v="4"/>
    <s v="211 -  Oil and Gas Extraction"/>
    <n v="15055"/>
    <s v="Industry Use"/>
    <n v="277254.27068988699"/>
  </r>
  <r>
    <x v="39"/>
    <s v="459 -  Sporting Goods, Hobby, Musical Instrument, Book, and Miscellaneous Retailers"/>
    <x v="5"/>
    <s v="212 -  Mining (except Oil and Gas)"/>
    <n v="15055"/>
    <s v="Industry Use"/>
    <n v="23750.902932368401"/>
  </r>
  <r>
    <x v="39"/>
    <s v="459 -  Sporting Goods, Hobby, Musical Instrument, Book, and Miscellaneous Retailers"/>
    <x v="6"/>
    <s v="213 -  Support Activities for Mining"/>
    <n v="15055"/>
    <s v="Industry Use"/>
    <n v="4296.3858571197497"/>
  </r>
  <r>
    <x v="39"/>
    <s v="459 -  Sporting Goods, Hobby, Musical Instrument, Book, and Miscellaneous Retailers"/>
    <x v="7"/>
    <s v="221 -  Utilities"/>
    <n v="15055"/>
    <s v="Industry Use"/>
    <n v="82873665.727708995"/>
  </r>
  <r>
    <x v="39"/>
    <s v="459 -  Sporting Goods, Hobby, Musical Instrument, Book, and Miscellaneous Retailers"/>
    <x v="8"/>
    <s v="23 -  Construction"/>
    <n v="15055"/>
    <s v="Industry Use"/>
    <n v="33434818.630897701"/>
  </r>
  <r>
    <x v="39"/>
    <s v="459 -  Sporting Goods, Hobby, Musical Instrument, Book, and Miscellaneous Retailers"/>
    <x v="9"/>
    <s v="311 -  Food Manufacturing"/>
    <n v="15055"/>
    <s v="Industry Use"/>
    <n v="6225.33668182973"/>
  </r>
  <r>
    <x v="39"/>
    <s v="459 -  Sporting Goods, Hobby, Musical Instrument, Book, and Miscellaneous Retailers"/>
    <x v="10"/>
    <s v="312 -  Beverage and Tobacco Product Manufacturing"/>
    <n v="15055"/>
    <s v="Industry Use"/>
    <n v="197.82462757868001"/>
  </r>
  <r>
    <x v="39"/>
    <s v="459 -  Sporting Goods, Hobby, Musical Instrument, Book, and Miscellaneous Retailers"/>
    <x v="11"/>
    <s v="313 -  Textile Mills"/>
    <n v="15055"/>
    <s v="Industry Use"/>
    <n v="3861033.201957"/>
  </r>
  <r>
    <x v="39"/>
    <s v="459 -  Sporting Goods, Hobby, Musical Instrument, Book, and Miscellaneous Retailers"/>
    <x v="12"/>
    <s v="314 -  Textile Product Mills"/>
    <n v="15055"/>
    <s v="Industry Use"/>
    <n v="281112.57152660401"/>
  </r>
  <r>
    <x v="39"/>
    <s v="459 -  Sporting Goods, Hobby, Musical Instrument, Book, and Miscellaneous Retailers"/>
    <x v="13"/>
    <s v="315 -  Apparel Manufacturing"/>
    <n v="15055"/>
    <s v="Industry Use"/>
    <n v="130184.963892302"/>
  </r>
  <r>
    <x v="39"/>
    <s v="459 -  Sporting Goods, Hobby, Musical Instrument, Book, and Miscellaneous Retailers"/>
    <x v="14"/>
    <s v="316 -  Leather and Allied Product Manufacturing"/>
    <n v="15055"/>
    <s v="Industry Use"/>
    <n v="5555.5303579291103"/>
  </r>
  <r>
    <x v="39"/>
    <s v="459 -  Sporting Goods, Hobby, Musical Instrument, Book, and Miscellaneous Retailers"/>
    <x v="15"/>
    <s v="321 -  Wood Product Manufacturing"/>
    <n v="15055"/>
    <s v="Industry Use"/>
    <n v="7726388.5887901001"/>
  </r>
  <r>
    <x v="39"/>
    <s v="459 -  Sporting Goods, Hobby, Musical Instrument, Book, and Miscellaneous Retailers"/>
    <x v="16"/>
    <s v="322 -  Paper Manufacturing"/>
    <n v="15055"/>
    <s v="Industry Use"/>
    <n v="6680597.51335466"/>
  </r>
  <r>
    <x v="39"/>
    <s v="459 -  Sporting Goods, Hobby, Musical Instrument, Book, and Miscellaneous Retailers"/>
    <x v="17"/>
    <s v="323 -  Printing and Related Support Activities"/>
    <n v="15055"/>
    <s v="Industry Use"/>
    <n v="44193417.759519301"/>
  </r>
  <r>
    <x v="39"/>
    <s v="459 -  Sporting Goods, Hobby, Musical Instrument, Book, and Miscellaneous Retailers"/>
    <x v="18"/>
    <s v="324 -  Petroleum and Coal Products Manufacturing"/>
    <n v="15055"/>
    <s v="Industry Use"/>
    <n v="19904682.425761599"/>
  </r>
  <r>
    <x v="39"/>
    <s v="459 -  Sporting Goods, Hobby, Musical Instrument, Book, and Miscellaneous Retailers"/>
    <x v="19"/>
    <s v="325 -  Chemical Manufacturing"/>
    <n v="15055"/>
    <s v="Industry Use"/>
    <n v="4799045.7287536496"/>
  </r>
  <r>
    <x v="39"/>
    <s v="459 -  Sporting Goods, Hobby, Musical Instrument, Book, and Miscellaneous Retailers"/>
    <x v="20"/>
    <s v="326 -  Plastics and Rubber Products Manufacturing"/>
    <n v="15055"/>
    <s v="Industry Use"/>
    <n v="17932879.057651799"/>
  </r>
  <r>
    <x v="39"/>
    <s v="459 -  Sporting Goods, Hobby, Musical Instrument, Book, and Miscellaneous Retailers"/>
    <x v="21"/>
    <s v="327 -  Nonmetallic Mineral Product Manufacturing"/>
    <n v="15055"/>
    <s v="Industry Use"/>
    <n v="6760386.1230712896"/>
  </r>
  <r>
    <x v="39"/>
    <s v="459 -  Sporting Goods, Hobby, Musical Instrument, Book, and Miscellaneous Retailers"/>
    <x v="22"/>
    <s v="331 -  Primary Metal Manufacturing"/>
    <n v="15055"/>
    <s v="Industry Use"/>
    <n v="120218.770418441"/>
  </r>
  <r>
    <x v="39"/>
    <s v="459 -  Sporting Goods, Hobby, Musical Instrument, Book, and Miscellaneous Retailers"/>
    <x v="23"/>
    <s v="332 -  Fabricated Metal Product Manufacturing"/>
    <n v="15055"/>
    <s v="Industry Use"/>
    <n v="20960320.2676269"/>
  </r>
  <r>
    <x v="39"/>
    <s v="459 -  Sporting Goods, Hobby, Musical Instrument, Book, and Miscellaneous Retailers"/>
    <x v="24"/>
    <s v="333 -  Machinery Manufacturing"/>
    <n v="15055"/>
    <s v="Industry Use"/>
    <n v="429518.44224966801"/>
  </r>
  <r>
    <x v="39"/>
    <s v="459 -  Sporting Goods, Hobby, Musical Instrument, Book, and Miscellaneous Retailers"/>
    <x v="25"/>
    <s v="334 -  Computer and Electronic Product Manufacturing"/>
    <n v="15055"/>
    <s v="Industry Use"/>
    <n v="914503.98005333799"/>
  </r>
  <r>
    <x v="39"/>
    <s v="459 -  Sporting Goods, Hobby, Musical Instrument, Book, and Miscellaneous Retailers"/>
    <x v="26"/>
    <s v="335 -  Electrical Equipment, Appliance, and Component Manufacturing"/>
    <n v="15055"/>
    <s v="Industry Use"/>
    <n v="526166.305066881"/>
  </r>
  <r>
    <x v="39"/>
    <s v="459 -  Sporting Goods, Hobby, Musical Instrument, Book, and Miscellaneous Retailers"/>
    <x v="27"/>
    <s v="336 -  Transportation Equipment Manufacturing"/>
    <n v="15055"/>
    <s v="Industry Use"/>
    <n v="8864200.3245171402"/>
  </r>
  <r>
    <x v="39"/>
    <s v="459 -  Sporting Goods, Hobby, Musical Instrument, Book, and Miscellaneous Retailers"/>
    <x v="28"/>
    <s v="337 -  Furniture and Related Product Manufacturing"/>
    <n v="15055"/>
    <s v="Industry Use"/>
    <n v="6918252.0982615398"/>
  </r>
  <r>
    <x v="39"/>
    <s v="459 -  Sporting Goods, Hobby, Musical Instrument, Book, and Miscellaneous Retailers"/>
    <x v="29"/>
    <s v="339 -  Miscellaneous Manufacturing"/>
    <n v="15055"/>
    <s v="Industry Use"/>
    <n v="1457112.0426153"/>
  </r>
  <r>
    <x v="39"/>
    <s v="459 -  Sporting Goods, Hobby, Musical Instrument, Book, and Miscellaneous Retailers"/>
    <x v="30"/>
    <s v="42 -  Wholesale Trade"/>
    <n v="15055"/>
    <s v="Industry Use"/>
    <n v="341619316.51030701"/>
  </r>
  <r>
    <x v="39"/>
    <s v="459 -  Sporting Goods, Hobby, Musical Instrument, Book, and Miscellaneous Retailers"/>
    <x v="31"/>
    <s v="441 -  Motor Vehicle and Parts Dealers"/>
    <n v="15055"/>
    <s v="Industry Use"/>
    <n v="10395067.6590288"/>
  </r>
  <r>
    <x v="39"/>
    <s v="459 -  Sporting Goods, Hobby, Musical Instrument, Book, and Miscellaneous Retailers"/>
    <x v="32"/>
    <s v="449 -  Furniture, Home Furnishings, Electronics, and Appliance Retailers"/>
    <n v="15055"/>
    <s v="Industry Use"/>
    <n v="2163089.7818231499"/>
  </r>
  <r>
    <x v="39"/>
    <s v="459 -  Sporting Goods, Hobby, Musical Instrument, Book, and Miscellaneous Retailers"/>
    <x v="33"/>
    <s v="444 -  Building Material and Garden Equipment and Supplies Dealers"/>
    <n v="15055"/>
    <s v="Industry Use"/>
    <n v="768462.31900950498"/>
  </r>
  <r>
    <x v="39"/>
    <s v="459 -  Sporting Goods, Hobby, Musical Instrument, Book, and Miscellaneous Retailers"/>
    <x v="34"/>
    <s v="445 -  Food and Beverage Stores"/>
    <n v="15055"/>
    <s v="Industry Use"/>
    <n v="701598.37558661995"/>
  </r>
  <r>
    <x v="39"/>
    <s v="459 -  Sporting Goods, Hobby, Musical Instrument, Book, and Miscellaneous Retailers"/>
    <x v="35"/>
    <s v="446 -  Health and Personal Care Stores"/>
    <n v="15055"/>
    <s v="Industry Use"/>
    <n v="817484.50694465404"/>
  </r>
  <r>
    <x v="39"/>
    <s v="459 -  Sporting Goods, Hobby, Musical Instrument, Book, and Miscellaneous Retailers"/>
    <x v="36"/>
    <s v="457 -  Gasoline Stations and Fuel Dealers"/>
    <n v="15055"/>
    <s v="Industry Use"/>
    <n v="516026.06544738798"/>
  </r>
  <r>
    <x v="39"/>
    <s v="459 -  Sporting Goods, Hobby, Musical Instrument, Book, and Miscellaneous Retailers"/>
    <x v="37"/>
    <s v="458 -  Clothing, Clothing Accessories, Shoe, and Jewelry Retailers"/>
    <n v="15055"/>
    <s v="Industry Use"/>
    <n v="586892.22088397504"/>
  </r>
  <r>
    <x v="39"/>
    <s v="459 -  Sporting Goods, Hobby, Musical Instrument, Book, and Miscellaneous Retailers"/>
    <x v="38"/>
    <s v="459 -  Sporting Goods, Hobby, Musical Instrument, Book, and Miscellaneous Retailers"/>
    <n v="15055"/>
    <s v="Industry Use"/>
    <n v="3051859.1436079601"/>
  </r>
  <r>
    <x v="39"/>
    <s v="459 -  Sporting Goods, Hobby, Musical Instrument, Book, and Miscellaneous Retailers"/>
    <x v="39"/>
    <s v="455 -  General Merchandise Retailers"/>
    <n v="15055"/>
    <s v="Industry Use"/>
    <n v="1652563.68770704"/>
  </r>
  <r>
    <x v="39"/>
    <s v="459 -  Sporting Goods, Hobby, Musical Instrument, Book, and Miscellaneous Retailers"/>
    <x v="40"/>
    <s v="481 -  Air Transportation"/>
    <n v="15055"/>
    <s v="Industry Use"/>
    <n v="3058645.3279380901"/>
  </r>
  <r>
    <x v="39"/>
    <s v="459 -  Sporting Goods, Hobby, Musical Instrument, Book, and Miscellaneous Retailers"/>
    <x v="41"/>
    <s v="482 -  Rail Transportation"/>
    <n v="15055"/>
    <s v="Industry Use"/>
    <n v="618448.61253417504"/>
  </r>
  <r>
    <x v="39"/>
    <s v="459 -  Sporting Goods, Hobby, Musical Instrument, Book, and Miscellaneous Retailers"/>
    <x v="42"/>
    <s v="483 -  Water Transportation"/>
    <n v="15055"/>
    <s v="Industry Use"/>
    <n v="95025.396230286002"/>
  </r>
  <r>
    <x v="39"/>
    <s v="459 -  Sporting Goods, Hobby, Musical Instrument, Book, and Miscellaneous Retailers"/>
    <x v="43"/>
    <s v="484 -  Truck Transportation"/>
    <n v="15055"/>
    <s v="Industry Use"/>
    <n v="98568875.458379805"/>
  </r>
  <r>
    <x v="39"/>
    <s v="459 -  Sporting Goods, Hobby, Musical Instrument, Book, and Miscellaneous Retailers"/>
    <x v="98"/>
    <s v="485 -  Transit and Ground Passenger Transportation"/>
    <n v="15055"/>
    <s v="Industry Use"/>
    <n v="106333.009278065"/>
  </r>
  <r>
    <x v="39"/>
    <s v="459 -  Sporting Goods, Hobby, Musical Instrument, Book, and Miscellaneous Retailers"/>
    <x v="44"/>
    <s v="486 -  Pipeline Transportation"/>
    <n v="15055"/>
    <s v="Industry Use"/>
    <n v="121551.16024780901"/>
  </r>
  <r>
    <x v="39"/>
    <s v="459 -  Sporting Goods, Hobby, Musical Instrument, Book, and Miscellaneous Retailers"/>
    <x v="45"/>
    <s v="487-488 -  Scenic and Sightseeing Transportation and Support Activities for Transportation"/>
    <n v="15055"/>
    <s v="Industry Use"/>
    <n v="48254076.249658003"/>
  </r>
  <r>
    <x v="39"/>
    <s v="459 -  Sporting Goods, Hobby, Musical Instrument, Book, and Miscellaneous Retailers"/>
    <x v="46"/>
    <s v="492 -  Couriers and Messengers"/>
    <n v="15055"/>
    <s v="Industry Use"/>
    <n v="142607142.2123"/>
  </r>
  <r>
    <x v="39"/>
    <s v="459 -  Sporting Goods, Hobby, Musical Instrument, Book, and Miscellaneous Retailers"/>
    <x v="47"/>
    <s v="493 -  Warehousing and Storage"/>
    <n v="15055"/>
    <s v="Industry Use"/>
    <n v="374087576.96377599"/>
  </r>
  <r>
    <x v="39"/>
    <s v="459 -  Sporting Goods, Hobby, Musical Instrument, Book, and Miscellaneous Retailers"/>
    <x v="48"/>
    <s v="513 -  Publishing Industries"/>
    <n v="15055"/>
    <s v="Industry Use"/>
    <n v="48637616.863512099"/>
  </r>
  <r>
    <x v="39"/>
    <s v="459 -  Sporting Goods, Hobby, Musical Instrument, Book, and Miscellaneous Retailers"/>
    <x v="49"/>
    <s v="512 -  Motion Picture and Sound Recording Industries"/>
    <n v="15055"/>
    <s v="Industry Use"/>
    <n v="175654.839702217"/>
  </r>
  <r>
    <x v="39"/>
    <s v="459 -  Sporting Goods, Hobby, Musical Instrument, Book, and Miscellaneous Retailers"/>
    <x v="50"/>
    <s v="516 -  Broadcasting and Content Providers"/>
    <n v="15055"/>
    <s v="Industry Use"/>
    <n v="49610740.670083798"/>
  </r>
  <r>
    <x v="39"/>
    <s v="459 -  Sporting Goods, Hobby, Musical Instrument, Book, and Miscellaneous Retailers"/>
    <x v="51"/>
    <s v="517 -  Telecommunications"/>
    <n v="15055"/>
    <s v="Industry Use"/>
    <n v="59345096.430836998"/>
  </r>
  <r>
    <x v="39"/>
    <s v="459 -  Sporting Goods, Hobby, Musical Instrument, Book, and Miscellaneous Retailers"/>
    <x v="52"/>
    <s v="518 -  Computing Infrastructure Providers, Data Processing, Web Hosting, and Related Services"/>
    <n v="15055"/>
    <s v="Industry Use"/>
    <n v="148410396.193441"/>
  </r>
  <r>
    <x v="39"/>
    <s v="459 -  Sporting Goods, Hobby, Musical Instrument, Book, and Miscellaneous Retailers"/>
    <x v="53"/>
    <s v="519 -  Web Search Portals, Libraries, Archives, and Other Information Services"/>
    <n v="15055"/>
    <s v="Industry Use"/>
    <n v="175517960.58446401"/>
  </r>
  <r>
    <x v="39"/>
    <s v="459 -  Sporting Goods, Hobby, Musical Instrument, Book, and Miscellaneous Retailers"/>
    <x v="54"/>
    <s v="522 -  Credit Intermediation and Related Activities"/>
    <n v="15055"/>
    <s v="Industry Use"/>
    <n v="64058790.781810999"/>
  </r>
  <r>
    <x v="39"/>
    <s v="459 -  Sporting Goods, Hobby, Musical Instrument, Book, and Miscellaneous Retailers"/>
    <x v="55"/>
    <s v="523 -  Securities, Commodity Contracts, and Other Financial Investments and Related Activities"/>
    <n v="15055"/>
    <s v="Industry Use"/>
    <n v="16502728.637162801"/>
  </r>
  <r>
    <x v="39"/>
    <s v="459 -  Sporting Goods, Hobby, Musical Instrument, Book, and Miscellaneous Retailers"/>
    <x v="56"/>
    <s v="521 -  Monetary Authorities-Central Bank"/>
    <n v="15055"/>
    <s v="Industry Use"/>
    <n v="52009488.286142901"/>
  </r>
  <r>
    <x v="39"/>
    <s v="459 -  Sporting Goods, Hobby, Musical Instrument, Book, and Miscellaneous Retailers"/>
    <x v="57"/>
    <s v="524 -  Insurance Carriers and Related Activities"/>
    <n v="15055"/>
    <s v="Industry Use"/>
    <n v="129873675.89926299"/>
  </r>
  <r>
    <x v="39"/>
    <s v="459 -  Sporting Goods, Hobby, Musical Instrument, Book, and Miscellaneous Retailers"/>
    <x v="58"/>
    <s v="531 -  Real Estate"/>
    <n v="15055"/>
    <s v="Industry Use"/>
    <n v="1964449040.78128"/>
  </r>
  <r>
    <x v="39"/>
    <s v="459 -  Sporting Goods, Hobby, Musical Instrument, Book, and Miscellaneous Retailers"/>
    <x v="59"/>
    <s v="532 -  Rental and Leasing Services"/>
    <n v="15055"/>
    <s v="Industry Use"/>
    <n v="16396087.5315683"/>
  </r>
  <r>
    <x v="39"/>
    <s v="459 -  Sporting Goods, Hobby, Musical Instrument, Book, and Miscellaneous Retailers"/>
    <x v="60"/>
    <s v="533 -  Lessors of Nonfinancial Intangible Assets (except Copyrighted Works)"/>
    <n v="15055"/>
    <s v="Industry Use"/>
    <n v="61747030.425377302"/>
  </r>
  <r>
    <x v="39"/>
    <s v="459 -  Sporting Goods, Hobby, Musical Instrument, Book, and Miscellaneous Retailers"/>
    <x v="61"/>
    <s v="541 -  Professional, Scientific, and Technical Services"/>
    <n v="15055"/>
    <s v="Industry Use"/>
    <n v="1013271925.76318"/>
  </r>
  <r>
    <x v="39"/>
    <s v="459 -  Sporting Goods, Hobby, Musical Instrument, Book, and Miscellaneous Retailers"/>
    <x v="99"/>
    <s v="551 -  Management of Companies and Enterprises"/>
    <n v="15055"/>
    <s v="Industry Use"/>
    <n v="402813930.72529602"/>
  </r>
  <r>
    <x v="39"/>
    <s v="459 -  Sporting Goods, Hobby, Musical Instrument, Book, and Miscellaneous Retailers"/>
    <x v="62"/>
    <s v="561 -  Administrative and Support Services"/>
    <n v="15055"/>
    <s v="Industry Use"/>
    <n v="269778224.27663499"/>
  </r>
  <r>
    <x v="39"/>
    <s v="459 -  Sporting Goods, Hobby, Musical Instrument, Book, and Miscellaneous Retailers"/>
    <x v="63"/>
    <s v="562 -  Waste Management and Remediation Services"/>
    <n v="15055"/>
    <s v="Industry Use"/>
    <n v="14687374.1300522"/>
  </r>
  <r>
    <x v="39"/>
    <s v="459 -  Sporting Goods, Hobby, Musical Instrument, Book, and Miscellaneous Retailers"/>
    <x v="64"/>
    <s v="611 -  Educational Services"/>
    <n v="15055"/>
    <s v="Industry Use"/>
    <n v="16117620.989898499"/>
  </r>
  <r>
    <x v="39"/>
    <s v="459 -  Sporting Goods, Hobby, Musical Instrument, Book, and Miscellaneous Retailers"/>
    <x v="65"/>
    <s v="711 -  Performing Arts, Spectator Sports, and Related Industries"/>
    <n v="15055"/>
    <s v="Industry Use"/>
    <n v="6192190.7847224502"/>
  </r>
  <r>
    <x v="39"/>
    <s v="459 -  Sporting Goods, Hobby, Musical Instrument, Book, and Miscellaneous Retailers"/>
    <x v="66"/>
    <s v="712 -  Museums, Historical Sites, and Similar Institutions"/>
    <n v="15055"/>
    <s v="Industry Use"/>
    <n v="191.84123137909401"/>
  </r>
  <r>
    <x v="39"/>
    <s v="459 -  Sporting Goods, Hobby, Musical Instrument, Book, and Miscellaneous Retailers"/>
    <x v="67"/>
    <s v="713 -  Amusement, Gambling, and Recreation Industries"/>
    <n v="15055"/>
    <s v="Industry Use"/>
    <n v="7002718.0457016304"/>
  </r>
  <r>
    <x v="39"/>
    <s v="459 -  Sporting Goods, Hobby, Musical Instrument, Book, and Miscellaneous Retailers"/>
    <x v="68"/>
    <s v="721 -  Accommodation"/>
    <n v="15055"/>
    <s v="Industry Use"/>
    <n v="151869.55718848601"/>
  </r>
  <r>
    <x v="39"/>
    <s v="459 -  Sporting Goods, Hobby, Musical Instrument, Book, and Miscellaneous Retailers"/>
    <x v="69"/>
    <s v="722 -  Food Services and Drinking Places"/>
    <n v="15055"/>
    <s v="Industry Use"/>
    <n v="40798393.164888397"/>
  </r>
  <r>
    <x v="39"/>
    <s v="459 -  Sporting Goods, Hobby, Musical Instrument, Book, and Miscellaneous Retailers"/>
    <x v="70"/>
    <s v="811 -  Repair and Maintenance"/>
    <n v="15055"/>
    <s v="Industry Use"/>
    <n v="44083684.414438903"/>
  </r>
  <r>
    <x v="39"/>
    <s v="459 -  Sporting Goods, Hobby, Musical Instrument, Book, and Miscellaneous Retailers"/>
    <x v="71"/>
    <s v="812 -  Personal and Laundry Services"/>
    <n v="15055"/>
    <s v="Industry Use"/>
    <n v="17028135.939706199"/>
  </r>
  <r>
    <x v="39"/>
    <s v="459 -  Sporting Goods, Hobby, Musical Instrument, Book, and Miscellaneous Retailers"/>
    <x v="72"/>
    <s v="813 -  Religious, Grantmaking, Civic, Professional, and Similar Organizations"/>
    <n v="15055"/>
    <s v="Industry Use"/>
    <n v="3898572.3858922599"/>
  </r>
  <r>
    <x v="39"/>
    <s v="459 -  Sporting Goods, Hobby, Musical Instrument, Book, and Miscellaneous Retailers"/>
    <x v="73"/>
    <s v="9A -  Government Enterprises"/>
    <n v="15055"/>
    <s v="Industry Use"/>
    <n v="142468642.67006201"/>
  </r>
  <r>
    <x v="39"/>
    <s v="459 -  Sporting Goods, Hobby, Musical Instrument, Book, and Miscellaneous Retailers"/>
    <x v="74"/>
    <s v="Vegetable and melon farming"/>
    <n v="15055"/>
    <s v="Industry Use"/>
    <n v="15490.8400927691"/>
  </r>
  <r>
    <x v="39"/>
    <s v="459 -  Sporting Goods, Hobby, Musical Instrument, Book, and Miscellaneous Retailers"/>
    <x v="75"/>
    <s v="Fruit farming"/>
    <n v="15055"/>
    <s v="Industry Use"/>
    <n v="11885.951804497499"/>
  </r>
  <r>
    <x v="39"/>
    <s v="459 -  Sporting Goods, Hobby, Musical Instrument, Book, and Miscellaneous Retailers"/>
    <x v="76"/>
    <s v="Employee Compensation"/>
    <n v="15053"/>
    <s v="Factor Receipts"/>
    <n v="8652571695.2679005"/>
  </r>
  <r>
    <x v="39"/>
    <s v="459 -  Sporting Goods, Hobby, Musical Instrument, Book, and Miscellaneous Retailers"/>
    <x v="77"/>
    <s v="Proprietor Income"/>
    <n v="15053"/>
    <s v="Factor Receipts"/>
    <n v="1934607709.94136"/>
  </r>
  <r>
    <x v="39"/>
    <s v="459 -  Sporting Goods, Hobby, Musical Instrument, Book, and Miscellaneous Retailers"/>
    <x v="78"/>
    <s v="Other Property Type Income"/>
    <n v="15053"/>
    <s v="Factor Receipts"/>
    <n v="2784579788.3520498"/>
  </r>
  <r>
    <x v="39"/>
    <s v="459 -  Sporting Goods, Hobby, Musical Instrument, Book, and Miscellaneous Retailers"/>
    <x v="79"/>
    <s v="Tax on Production and Imports"/>
    <n v="15053"/>
    <s v="Factor Receipts"/>
    <n v="3288773942.4215498"/>
  </r>
  <r>
    <x v="39"/>
    <s v="459 -  Sporting Goods, Hobby, Musical Instrument, Book, and Miscellaneous Retailers"/>
    <x v="80"/>
    <s v="Households LT15k"/>
    <n v="15055"/>
    <s v="Industry Use"/>
    <n v="64453.752297391598"/>
  </r>
  <r>
    <x v="39"/>
    <s v="459 -  Sporting Goods, Hobby, Musical Instrument, Book, and Miscellaneous Retailers"/>
    <x v="81"/>
    <s v="Households 15-30k"/>
    <n v="15055"/>
    <s v="Industry Use"/>
    <n v="84878.304018642899"/>
  </r>
  <r>
    <x v="39"/>
    <s v="459 -  Sporting Goods, Hobby, Musical Instrument, Book, and Miscellaneous Retailers"/>
    <x v="82"/>
    <s v="Households 30-40k"/>
    <n v="15055"/>
    <s v="Industry Use"/>
    <n v="75570.384250077303"/>
  </r>
  <r>
    <x v="39"/>
    <s v="459 -  Sporting Goods, Hobby, Musical Instrument, Book, and Miscellaneous Retailers"/>
    <x v="83"/>
    <s v="Households 40-50k"/>
    <n v="15055"/>
    <s v="Industry Use"/>
    <n v="58349.423505506602"/>
  </r>
  <r>
    <x v="39"/>
    <s v="459 -  Sporting Goods, Hobby, Musical Instrument, Book, and Miscellaneous Retailers"/>
    <x v="84"/>
    <s v="Households 50-70k"/>
    <n v="15055"/>
    <s v="Industry Use"/>
    <n v="130222.555447429"/>
  </r>
  <r>
    <x v="39"/>
    <s v="459 -  Sporting Goods, Hobby, Musical Instrument, Book, and Miscellaneous Retailers"/>
    <x v="85"/>
    <s v="Households 70-100k"/>
    <n v="15055"/>
    <s v="Industry Use"/>
    <n v="444765.62571872998"/>
  </r>
  <r>
    <x v="39"/>
    <s v="459 -  Sporting Goods, Hobby, Musical Instrument, Book, and Miscellaneous Retailers"/>
    <x v="86"/>
    <s v="Households 100-150k"/>
    <n v="15055"/>
    <s v="Industry Use"/>
    <n v="786539.67855719395"/>
  </r>
  <r>
    <x v="39"/>
    <s v="459 -  Sporting Goods, Hobby, Musical Instrument, Book, and Miscellaneous Retailers"/>
    <x v="87"/>
    <s v="Households 150-200k"/>
    <n v="15055"/>
    <s v="Industry Use"/>
    <n v="899736.54509892699"/>
  </r>
  <r>
    <x v="39"/>
    <s v="459 -  Sporting Goods, Hobby, Musical Instrument, Book, and Miscellaneous Retailers"/>
    <x v="88"/>
    <s v="Households GT200k"/>
    <n v="15055"/>
    <s v="Industry Use"/>
    <n v="2276571.1420646799"/>
  </r>
  <r>
    <x v="39"/>
    <s v="459 -  Sporting Goods, Hobby, Musical Instrument, Book, and Miscellaneous Retailers"/>
    <x v="89"/>
    <s v="Federal Government NonDefense"/>
    <n v="15055"/>
    <s v="Industry Use"/>
    <n v="156930.06449966301"/>
  </r>
  <r>
    <x v="39"/>
    <s v="459 -  Sporting Goods, Hobby, Musical Instrument, Book, and Miscellaneous Retailers"/>
    <x v="90"/>
    <s v="Federal Government Investment"/>
    <n v="15055"/>
    <s v="Industry Use"/>
    <n v="177414.339587936"/>
  </r>
  <r>
    <x v="39"/>
    <s v="459 -  Sporting Goods, Hobby, Musical Instrument, Book, and Miscellaneous Retailers"/>
    <x v="91"/>
    <s v="State/Local Govt Other"/>
    <n v="15055"/>
    <s v="Industry Use"/>
    <n v="23606481.7650172"/>
  </r>
  <r>
    <x v="39"/>
    <s v="459 -  Sporting Goods, Hobby, Musical Instrument, Book, and Miscellaneous Retailers"/>
    <x v="92"/>
    <s v="State/Local Govt Education"/>
    <n v="15055"/>
    <s v="Industry Use"/>
    <n v="3953959.5745144198"/>
  </r>
  <r>
    <x v="39"/>
    <s v="459 -  Sporting Goods, Hobby, Musical Instrument, Book, and Miscellaneous Retailers"/>
    <x v="93"/>
    <s v="State/Local Govt Investment"/>
    <n v="15055"/>
    <s v="Industry Use"/>
    <n v="897420.23414380604"/>
  </r>
  <r>
    <x v="39"/>
    <s v="459 -  Sporting Goods, Hobby, Musical Instrument, Book, and Miscellaneous Retailers"/>
    <x v="94"/>
    <s v="Capital"/>
    <n v="15055"/>
    <s v="Industry Use"/>
    <n v="1186548.4649072001"/>
  </r>
  <r>
    <x v="39"/>
    <s v="459 -  Sporting Goods, Hobby, Musical Instrument, Book, and Miscellaneous Retailers"/>
    <x v="95"/>
    <s v="Inventory Additions/Deletions"/>
    <n v="15055"/>
    <s v="Industry Use"/>
    <n v="360144.07076951902"/>
  </r>
  <r>
    <x v="39"/>
    <s v="459 -  Sporting Goods, Hobby, Musical Instrument, Book, and Miscellaneous Retailers"/>
    <x v="96"/>
    <s v="Foreign Trade"/>
    <n v="15051"/>
    <s v="Commodity Trade"/>
    <n v="239169710.91698301"/>
  </r>
  <r>
    <x v="39"/>
    <s v="459 -  Sporting Goods, Hobby, Musical Instrument, Book, and Miscellaneous Retailers"/>
    <x v="97"/>
    <s v="Domestic Trade"/>
    <n v="15051"/>
    <s v="Commodity Trade"/>
    <n v="572504445.70039904"/>
  </r>
  <r>
    <x v="40"/>
    <s v="455 -  General Merchandise Retailers"/>
    <x v="0"/>
    <s v="111 -  Crop Production"/>
    <n v="15055"/>
    <s v="Industry Use"/>
    <n v="543367.15903136495"/>
  </r>
  <r>
    <x v="40"/>
    <s v="455 -  General Merchandise Retailers"/>
    <x v="1"/>
    <s v="112 -  Animal Production and Aquaculture"/>
    <n v="15055"/>
    <s v="Industry Use"/>
    <n v="102003.954992214"/>
  </r>
  <r>
    <x v="40"/>
    <s v="455 -  General Merchandise Retailers"/>
    <x v="2"/>
    <s v="113 -  Forestry and Logging"/>
    <n v="15055"/>
    <s v="Industry Use"/>
    <n v="41.405000862010198"/>
  </r>
  <r>
    <x v="40"/>
    <s v="455 -  General Merchandise Retailers"/>
    <x v="4"/>
    <s v="211 -  Oil and Gas Extraction"/>
    <n v="15055"/>
    <s v="Industry Use"/>
    <n v="300796.329109877"/>
  </r>
  <r>
    <x v="40"/>
    <s v="455 -  General Merchandise Retailers"/>
    <x v="5"/>
    <s v="212 -  Mining (except Oil and Gas)"/>
    <n v="15055"/>
    <s v="Industry Use"/>
    <n v="4149.7976342702596"/>
  </r>
  <r>
    <x v="40"/>
    <s v="455 -  General Merchandise Retailers"/>
    <x v="6"/>
    <s v="213 -  Support Activities for Mining"/>
    <n v="15055"/>
    <s v="Industry Use"/>
    <n v="834.73487320961601"/>
  </r>
  <r>
    <x v="40"/>
    <s v="455 -  General Merchandise Retailers"/>
    <x v="7"/>
    <s v="221 -  Utilities"/>
    <n v="15055"/>
    <s v="Industry Use"/>
    <n v="237773794.83658001"/>
  </r>
  <r>
    <x v="40"/>
    <s v="455 -  General Merchandise Retailers"/>
    <x v="8"/>
    <s v="23 -  Construction"/>
    <n v="15055"/>
    <s v="Industry Use"/>
    <n v="133831475.14771099"/>
  </r>
  <r>
    <x v="40"/>
    <s v="455 -  General Merchandise Retailers"/>
    <x v="9"/>
    <s v="311 -  Food Manufacturing"/>
    <n v="15055"/>
    <s v="Industry Use"/>
    <n v="9451330.9074146301"/>
  </r>
  <r>
    <x v="40"/>
    <s v="455 -  General Merchandise Retailers"/>
    <x v="10"/>
    <s v="312 -  Beverage and Tobacco Product Manufacturing"/>
    <n v="15055"/>
    <s v="Industry Use"/>
    <n v="21913.899797337399"/>
  </r>
  <r>
    <x v="40"/>
    <s v="455 -  General Merchandise Retailers"/>
    <x v="11"/>
    <s v="313 -  Textile Mills"/>
    <n v="15055"/>
    <s v="Industry Use"/>
    <n v="339400.791286049"/>
  </r>
  <r>
    <x v="40"/>
    <s v="455 -  General Merchandise Retailers"/>
    <x v="12"/>
    <s v="314 -  Textile Product Mills"/>
    <n v="15055"/>
    <s v="Industry Use"/>
    <n v="26333285.521427799"/>
  </r>
  <r>
    <x v="40"/>
    <s v="455 -  General Merchandise Retailers"/>
    <x v="13"/>
    <s v="315 -  Apparel Manufacturing"/>
    <n v="15055"/>
    <s v="Industry Use"/>
    <n v="3189404.9905247302"/>
  </r>
  <r>
    <x v="40"/>
    <s v="455 -  General Merchandise Retailers"/>
    <x v="14"/>
    <s v="316 -  Leather and Allied Product Manufacturing"/>
    <n v="15055"/>
    <s v="Industry Use"/>
    <n v="65274.890397403098"/>
  </r>
  <r>
    <x v="40"/>
    <s v="455 -  General Merchandise Retailers"/>
    <x v="15"/>
    <s v="321 -  Wood Product Manufacturing"/>
    <n v="15055"/>
    <s v="Industry Use"/>
    <n v="8246904.1805737801"/>
  </r>
  <r>
    <x v="40"/>
    <s v="455 -  General Merchandise Retailers"/>
    <x v="16"/>
    <s v="322 -  Paper Manufacturing"/>
    <n v="15055"/>
    <s v="Industry Use"/>
    <n v="9704149.2928747796"/>
  </r>
  <r>
    <x v="40"/>
    <s v="455 -  General Merchandise Retailers"/>
    <x v="17"/>
    <s v="323 -  Printing and Related Support Activities"/>
    <n v="15055"/>
    <s v="Industry Use"/>
    <n v="27326682.537184902"/>
  </r>
  <r>
    <x v="40"/>
    <s v="455 -  General Merchandise Retailers"/>
    <x v="18"/>
    <s v="324 -  Petroleum and Coal Products Manufacturing"/>
    <n v="15055"/>
    <s v="Industry Use"/>
    <n v="20728220.5602776"/>
  </r>
  <r>
    <x v="40"/>
    <s v="455 -  General Merchandise Retailers"/>
    <x v="19"/>
    <s v="325 -  Chemical Manufacturing"/>
    <n v="15055"/>
    <s v="Industry Use"/>
    <n v="951239.95030917099"/>
  </r>
  <r>
    <x v="40"/>
    <s v="455 -  General Merchandise Retailers"/>
    <x v="20"/>
    <s v="326 -  Plastics and Rubber Products Manufacturing"/>
    <n v="15055"/>
    <s v="Industry Use"/>
    <n v="11864997.1709584"/>
  </r>
  <r>
    <x v="40"/>
    <s v="455 -  General Merchandise Retailers"/>
    <x v="21"/>
    <s v="327 -  Nonmetallic Mineral Product Manufacturing"/>
    <n v="15055"/>
    <s v="Industry Use"/>
    <n v="198849.817695729"/>
  </r>
  <r>
    <x v="40"/>
    <s v="455 -  General Merchandise Retailers"/>
    <x v="22"/>
    <s v="331 -  Primary Metal Manufacturing"/>
    <n v="15055"/>
    <s v="Industry Use"/>
    <n v="50609.572948625297"/>
  </r>
  <r>
    <x v="40"/>
    <s v="455 -  General Merchandise Retailers"/>
    <x v="23"/>
    <s v="332 -  Fabricated Metal Product Manufacturing"/>
    <n v="15055"/>
    <s v="Industry Use"/>
    <n v="3733895.6099924999"/>
  </r>
  <r>
    <x v="40"/>
    <s v="455 -  General Merchandise Retailers"/>
    <x v="24"/>
    <s v="333 -  Machinery Manufacturing"/>
    <n v="15055"/>
    <s v="Industry Use"/>
    <n v="991020.33357193496"/>
  </r>
  <r>
    <x v="40"/>
    <s v="455 -  General Merchandise Retailers"/>
    <x v="25"/>
    <s v="334 -  Computer and Electronic Product Manufacturing"/>
    <n v="15055"/>
    <s v="Industry Use"/>
    <n v="1599503.14948507"/>
  </r>
  <r>
    <x v="40"/>
    <s v="455 -  General Merchandise Retailers"/>
    <x v="26"/>
    <s v="335 -  Electrical Equipment, Appliance, and Component Manufacturing"/>
    <n v="15055"/>
    <s v="Industry Use"/>
    <n v="3353492.07146532"/>
  </r>
  <r>
    <x v="40"/>
    <s v="455 -  General Merchandise Retailers"/>
    <x v="27"/>
    <s v="336 -  Transportation Equipment Manufacturing"/>
    <n v="15055"/>
    <s v="Industry Use"/>
    <n v="8239853.7216030303"/>
  </r>
  <r>
    <x v="40"/>
    <s v="455 -  General Merchandise Retailers"/>
    <x v="28"/>
    <s v="337 -  Furniture and Related Product Manufacturing"/>
    <n v="15055"/>
    <s v="Industry Use"/>
    <n v="220169.23271460799"/>
  </r>
  <r>
    <x v="40"/>
    <s v="455 -  General Merchandise Retailers"/>
    <x v="29"/>
    <s v="339 -  Miscellaneous Manufacturing"/>
    <n v="15055"/>
    <s v="Industry Use"/>
    <n v="971434.66148993303"/>
  </r>
  <r>
    <x v="40"/>
    <s v="455 -  General Merchandise Retailers"/>
    <x v="30"/>
    <s v="42 -  Wholesale Trade"/>
    <n v="15055"/>
    <s v="Industry Use"/>
    <n v="289634954.420138"/>
  </r>
  <r>
    <x v="40"/>
    <s v="455 -  General Merchandise Retailers"/>
    <x v="31"/>
    <s v="441 -  Motor Vehicle and Parts Dealers"/>
    <n v="15055"/>
    <s v="Industry Use"/>
    <n v="12358704.612810099"/>
  </r>
  <r>
    <x v="40"/>
    <s v="455 -  General Merchandise Retailers"/>
    <x v="32"/>
    <s v="449 -  Furniture, Home Furnishings, Electronics, and Appliance Retailers"/>
    <n v="15055"/>
    <s v="Industry Use"/>
    <n v="4914188.4738136502"/>
  </r>
  <r>
    <x v="40"/>
    <s v="455 -  General Merchandise Retailers"/>
    <x v="33"/>
    <s v="444 -  Building Material and Garden Equipment and Supplies Dealers"/>
    <n v="15055"/>
    <s v="Industry Use"/>
    <n v="2796536.4935693801"/>
  </r>
  <r>
    <x v="40"/>
    <s v="455 -  General Merchandise Retailers"/>
    <x v="34"/>
    <s v="445 -  Food and Beverage Stores"/>
    <n v="15055"/>
    <s v="Industry Use"/>
    <n v="2389278.23222744"/>
  </r>
  <r>
    <x v="40"/>
    <s v="455 -  General Merchandise Retailers"/>
    <x v="35"/>
    <s v="446 -  Health and Personal Care Stores"/>
    <n v="15055"/>
    <s v="Industry Use"/>
    <n v="2678472.24064284"/>
  </r>
  <r>
    <x v="40"/>
    <s v="455 -  General Merchandise Retailers"/>
    <x v="36"/>
    <s v="457 -  Gasoline Stations and Fuel Dealers"/>
    <n v="15055"/>
    <s v="Industry Use"/>
    <n v="1812265.1970714501"/>
  </r>
  <r>
    <x v="40"/>
    <s v="455 -  General Merchandise Retailers"/>
    <x v="37"/>
    <s v="458 -  Clothing, Clothing Accessories, Shoe, and Jewelry Retailers"/>
    <n v="15055"/>
    <s v="Industry Use"/>
    <n v="2228064.0462417202"/>
  </r>
  <r>
    <x v="40"/>
    <s v="455 -  General Merchandise Retailers"/>
    <x v="38"/>
    <s v="459 -  Sporting Goods, Hobby, Musical Instrument, Book, and Miscellaneous Retailers"/>
    <n v="15055"/>
    <s v="Industry Use"/>
    <n v="6934815.7645648802"/>
  </r>
  <r>
    <x v="40"/>
    <s v="455 -  General Merchandise Retailers"/>
    <x v="39"/>
    <s v="455 -  General Merchandise Retailers"/>
    <n v="15055"/>
    <s v="Industry Use"/>
    <n v="3386111.0298844101"/>
  </r>
  <r>
    <x v="40"/>
    <s v="455 -  General Merchandise Retailers"/>
    <x v="40"/>
    <s v="481 -  Air Transportation"/>
    <n v="15055"/>
    <s v="Industry Use"/>
    <n v="6276353.4561935496"/>
  </r>
  <r>
    <x v="40"/>
    <s v="455 -  General Merchandise Retailers"/>
    <x v="41"/>
    <s v="482 -  Rail Transportation"/>
    <n v="15055"/>
    <s v="Industry Use"/>
    <n v="738606.22152565897"/>
  </r>
  <r>
    <x v="40"/>
    <s v="455 -  General Merchandise Retailers"/>
    <x v="42"/>
    <s v="483 -  Water Transportation"/>
    <n v="15055"/>
    <s v="Industry Use"/>
    <n v="119167.735825166"/>
  </r>
  <r>
    <x v="40"/>
    <s v="455 -  General Merchandise Retailers"/>
    <x v="43"/>
    <s v="484 -  Truck Transportation"/>
    <n v="15055"/>
    <s v="Industry Use"/>
    <n v="120067145.587154"/>
  </r>
  <r>
    <x v="40"/>
    <s v="455 -  General Merchandise Retailers"/>
    <x v="98"/>
    <s v="485 -  Transit and Ground Passenger Transportation"/>
    <n v="15055"/>
    <s v="Industry Use"/>
    <n v="2640891.9757038499"/>
  </r>
  <r>
    <x v="40"/>
    <s v="455 -  General Merchandise Retailers"/>
    <x v="44"/>
    <s v="486 -  Pipeline Transportation"/>
    <n v="15055"/>
    <s v="Industry Use"/>
    <n v="120998.00679758099"/>
  </r>
  <r>
    <x v="40"/>
    <s v="455 -  General Merchandise Retailers"/>
    <x v="45"/>
    <s v="487-488 -  Scenic and Sightseeing Transportation and Support Activities for Transportation"/>
    <n v="15055"/>
    <s v="Industry Use"/>
    <n v="11503599.448727399"/>
  </r>
  <r>
    <x v="40"/>
    <s v="455 -  General Merchandise Retailers"/>
    <x v="46"/>
    <s v="492 -  Couriers and Messengers"/>
    <n v="15055"/>
    <s v="Industry Use"/>
    <n v="59003271.365929499"/>
  </r>
  <r>
    <x v="40"/>
    <s v="455 -  General Merchandise Retailers"/>
    <x v="47"/>
    <s v="493 -  Warehousing and Storage"/>
    <n v="15055"/>
    <s v="Industry Use"/>
    <n v="659765631.26340997"/>
  </r>
  <r>
    <x v="40"/>
    <s v="455 -  General Merchandise Retailers"/>
    <x v="48"/>
    <s v="513 -  Publishing Industries"/>
    <n v="15055"/>
    <s v="Industry Use"/>
    <n v="63235156.315405697"/>
  </r>
  <r>
    <x v="40"/>
    <s v="455 -  General Merchandise Retailers"/>
    <x v="49"/>
    <s v="512 -  Motion Picture and Sound Recording Industries"/>
    <n v="15055"/>
    <s v="Industry Use"/>
    <n v="133263.40458911299"/>
  </r>
  <r>
    <x v="40"/>
    <s v="455 -  General Merchandise Retailers"/>
    <x v="50"/>
    <s v="516 -  Broadcasting and Content Providers"/>
    <n v="15055"/>
    <s v="Industry Use"/>
    <n v="39102161.891732298"/>
  </r>
  <r>
    <x v="40"/>
    <s v="455 -  General Merchandise Retailers"/>
    <x v="51"/>
    <s v="517 -  Telecommunications"/>
    <n v="15055"/>
    <s v="Industry Use"/>
    <n v="30639809.049498901"/>
  </r>
  <r>
    <x v="40"/>
    <s v="455 -  General Merchandise Retailers"/>
    <x v="52"/>
    <s v="518 -  Computing Infrastructure Providers, Data Processing, Web Hosting, and Related Services"/>
    <n v="15055"/>
    <s v="Industry Use"/>
    <n v="111390018.85377701"/>
  </r>
  <r>
    <x v="40"/>
    <s v="455 -  General Merchandise Retailers"/>
    <x v="53"/>
    <s v="519 -  Web Search Portals, Libraries, Archives, and Other Information Services"/>
    <n v="15055"/>
    <s v="Industry Use"/>
    <n v="214849287.949754"/>
  </r>
  <r>
    <x v="40"/>
    <s v="455 -  General Merchandise Retailers"/>
    <x v="54"/>
    <s v="522 -  Credit Intermediation and Related Activities"/>
    <n v="15055"/>
    <s v="Industry Use"/>
    <n v="76935511.729848698"/>
  </r>
  <r>
    <x v="40"/>
    <s v="455 -  General Merchandise Retailers"/>
    <x v="55"/>
    <s v="523 -  Securities, Commodity Contracts, and Other Financial Investments and Related Activities"/>
    <n v="15055"/>
    <s v="Industry Use"/>
    <n v="19010276.938084599"/>
  </r>
  <r>
    <x v="40"/>
    <s v="455 -  General Merchandise Retailers"/>
    <x v="56"/>
    <s v="521 -  Monetary Authorities-Central Bank"/>
    <n v="15055"/>
    <s v="Industry Use"/>
    <n v="97613954.635246307"/>
  </r>
  <r>
    <x v="40"/>
    <s v="455 -  General Merchandise Retailers"/>
    <x v="57"/>
    <s v="524 -  Insurance Carriers and Related Activities"/>
    <n v="15055"/>
    <s v="Industry Use"/>
    <n v="102751196.980443"/>
  </r>
  <r>
    <x v="40"/>
    <s v="455 -  General Merchandise Retailers"/>
    <x v="58"/>
    <s v="531 -  Real Estate"/>
    <n v="15055"/>
    <s v="Industry Use"/>
    <n v="1288150048.34516"/>
  </r>
  <r>
    <x v="40"/>
    <s v="455 -  General Merchandise Retailers"/>
    <x v="59"/>
    <s v="532 -  Rental and Leasing Services"/>
    <n v="15055"/>
    <s v="Industry Use"/>
    <n v="22343793.2283017"/>
  </r>
  <r>
    <x v="40"/>
    <s v="455 -  General Merchandise Retailers"/>
    <x v="60"/>
    <s v="533 -  Lessors of Nonfinancial Intangible Assets (except Copyrighted Works)"/>
    <n v="15055"/>
    <s v="Industry Use"/>
    <n v="419431417.125624"/>
  </r>
  <r>
    <x v="40"/>
    <s v="455 -  General Merchandise Retailers"/>
    <x v="61"/>
    <s v="541 -  Professional, Scientific, and Technical Services"/>
    <n v="15055"/>
    <s v="Industry Use"/>
    <n v="799376228.83017099"/>
  </r>
  <r>
    <x v="40"/>
    <s v="455 -  General Merchandise Retailers"/>
    <x v="99"/>
    <s v="551 -  Management of Companies and Enterprises"/>
    <n v="15055"/>
    <s v="Industry Use"/>
    <n v="899786887.58319795"/>
  </r>
  <r>
    <x v="40"/>
    <s v="455 -  General Merchandise Retailers"/>
    <x v="62"/>
    <s v="561 -  Administrative and Support Services"/>
    <n v="15055"/>
    <s v="Industry Use"/>
    <n v="462347430.66659403"/>
  </r>
  <r>
    <x v="40"/>
    <s v="455 -  General Merchandise Retailers"/>
    <x v="63"/>
    <s v="562 -  Waste Management and Remediation Services"/>
    <n v="15055"/>
    <s v="Industry Use"/>
    <n v="17700071.878925301"/>
  </r>
  <r>
    <x v="40"/>
    <s v="455 -  General Merchandise Retailers"/>
    <x v="64"/>
    <s v="611 -  Educational Services"/>
    <n v="15055"/>
    <s v="Industry Use"/>
    <n v="668346.44261313905"/>
  </r>
  <r>
    <x v="40"/>
    <s v="455 -  General Merchandise Retailers"/>
    <x v="65"/>
    <s v="711 -  Performing Arts, Spectator Sports, and Related Industries"/>
    <n v="15055"/>
    <s v="Industry Use"/>
    <n v="7840217.4600250702"/>
  </r>
  <r>
    <x v="40"/>
    <s v="455 -  General Merchandise Retailers"/>
    <x v="66"/>
    <s v="712 -  Museums, Historical Sites, and Similar Institutions"/>
    <n v="15055"/>
    <s v="Industry Use"/>
    <n v="242.89900361629401"/>
  </r>
  <r>
    <x v="40"/>
    <s v="455 -  General Merchandise Retailers"/>
    <x v="67"/>
    <s v="713 -  Amusement, Gambling, and Recreation Industries"/>
    <n v="15055"/>
    <s v="Industry Use"/>
    <n v="118497.53741426401"/>
  </r>
  <r>
    <x v="40"/>
    <s v="455 -  General Merchandise Retailers"/>
    <x v="68"/>
    <s v="721 -  Accommodation"/>
    <n v="15055"/>
    <s v="Industry Use"/>
    <n v="1007676.12301277"/>
  </r>
  <r>
    <x v="40"/>
    <s v="455 -  General Merchandise Retailers"/>
    <x v="69"/>
    <s v="722 -  Food Services and Drinking Places"/>
    <n v="15055"/>
    <s v="Industry Use"/>
    <n v="98203436.025193095"/>
  </r>
  <r>
    <x v="40"/>
    <s v="455 -  General Merchandise Retailers"/>
    <x v="70"/>
    <s v="811 -  Repair and Maintenance"/>
    <n v="15055"/>
    <s v="Industry Use"/>
    <n v="171216255.960596"/>
  </r>
  <r>
    <x v="40"/>
    <s v="455 -  General Merchandise Retailers"/>
    <x v="71"/>
    <s v="812 -  Personal and Laundry Services"/>
    <n v="15055"/>
    <s v="Industry Use"/>
    <n v="3273202.5242574401"/>
  </r>
  <r>
    <x v="40"/>
    <s v="455 -  General Merchandise Retailers"/>
    <x v="72"/>
    <s v="813 -  Religious, Grantmaking, Civic, Professional, and Similar Organizations"/>
    <n v="15055"/>
    <s v="Industry Use"/>
    <n v="1356585.6477218801"/>
  </r>
  <r>
    <x v="40"/>
    <s v="455 -  General Merchandise Retailers"/>
    <x v="73"/>
    <s v="9A -  Government Enterprises"/>
    <n v="15055"/>
    <s v="Industry Use"/>
    <n v="165637879.91959599"/>
  </r>
  <r>
    <x v="40"/>
    <s v="455 -  General Merchandise Retailers"/>
    <x v="74"/>
    <s v="Vegetable and melon farming"/>
    <n v="15055"/>
    <s v="Industry Use"/>
    <n v="262.13056008988298"/>
  </r>
  <r>
    <x v="40"/>
    <s v="455 -  General Merchandise Retailers"/>
    <x v="75"/>
    <s v="Fruit farming"/>
    <n v="15055"/>
    <s v="Industry Use"/>
    <n v="201.12990548321699"/>
  </r>
  <r>
    <x v="40"/>
    <s v="455 -  General Merchandise Retailers"/>
    <x v="76"/>
    <s v="Employee Compensation"/>
    <n v="15053"/>
    <s v="Factor Receipts"/>
    <n v="14800188840.2894"/>
  </r>
  <r>
    <x v="40"/>
    <s v="455 -  General Merchandise Retailers"/>
    <x v="77"/>
    <s v="Proprietor Income"/>
    <n v="15053"/>
    <s v="Factor Receipts"/>
    <n v="247001676.93899801"/>
  </r>
  <r>
    <x v="40"/>
    <s v="455 -  General Merchandise Retailers"/>
    <x v="78"/>
    <s v="Other Property Type Income"/>
    <n v="15053"/>
    <s v="Factor Receipts"/>
    <n v="5118911803.7344198"/>
  </r>
  <r>
    <x v="40"/>
    <s v="455 -  General Merchandise Retailers"/>
    <x v="79"/>
    <s v="Tax on Production and Imports"/>
    <n v="15053"/>
    <s v="Factor Receipts"/>
    <n v="7455529391.9709501"/>
  </r>
  <r>
    <x v="40"/>
    <s v="455 -  General Merchandise Retailers"/>
    <x v="80"/>
    <s v="Households LT15k"/>
    <n v="15055"/>
    <s v="Industry Use"/>
    <n v="209512.53265635099"/>
  </r>
  <r>
    <x v="40"/>
    <s v="455 -  General Merchandise Retailers"/>
    <x v="81"/>
    <s v="Households 15-30k"/>
    <n v="15055"/>
    <s v="Industry Use"/>
    <n v="275904.31601980299"/>
  </r>
  <r>
    <x v="40"/>
    <s v="455 -  General Merchandise Retailers"/>
    <x v="82"/>
    <s v="Households 30-40k"/>
    <n v="15055"/>
    <s v="Industry Use"/>
    <n v="245648.112541123"/>
  </r>
  <r>
    <x v="40"/>
    <s v="455 -  General Merchandise Retailers"/>
    <x v="83"/>
    <s v="Households 40-50k"/>
    <n v="15055"/>
    <s v="Industry Use"/>
    <n v="189669.88052566"/>
  </r>
  <r>
    <x v="40"/>
    <s v="455 -  General Merchandise Retailers"/>
    <x v="84"/>
    <s v="Households 50-70k"/>
    <n v="15055"/>
    <s v="Industry Use"/>
    <n v="423299.75258674298"/>
  </r>
  <r>
    <x v="40"/>
    <s v="455 -  General Merchandise Retailers"/>
    <x v="85"/>
    <s v="Households 70-100k"/>
    <n v="15055"/>
    <s v="Industry Use"/>
    <n v="1445749.38403685"/>
  </r>
  <r>
    <x v="40"/>
    <s v="455 -  General Merchandise Retailers"/>
    <x v="86"/>
    <s v="Households 100-150k"/>
    <n v="15055"/>
    <s v="Industry Use"/>
    <n v="2556715.6948269601"/>
  </r>
  <r>
    <x v="40"/>
    <s v="455 -  General Merchandise Retailers"/>
    <x v="87"/>
    <s v="Households 150-200k"/>
    <n v="15055"/>
    <s v="Industry Use"/>
    <n v="2924671.9635092602"/>
  </r>
  <r>
    <x v="40"/>
    <s v="455 -  General Merchandise Retailers"/>
    <x v="88"/>
    <s v="Households GT200k"/>
    <n v="15055"/>
    <s v="Industry Use"/>
    <n v="7400192.6768449498"/>
  </r>
  <r>
    <x v="40"/>
    <s v="455 -  General Merchandise Retailers"/>
    <x v="89"/>
    <s v="Federal Government NonDefense"/>
    <n v="15055"/>
    <s v="Industry Use"/>
    <n v="508460.65274954698"/>
  </r>
  <r>
    <x v="40"/>
    <s v="455 -  General Merchandise Retailers"/>
    <x v="90"/>
    <s v="Federal Government Investment"/>
    <n v="15055"/>
    <s v="Industry Use"/>
    <n v="576700.75506413798"/>
  </r>
  <r>
    <x v="40"/>
    <s v="455 -  General Merchandise Retailers"/>
    <x v="91"/>
    <s v="State/Local Govt Other"/>
    <n v="15055"/>
    <s v="Industry Use"/>
    <n v="34499568.178007603"/>
  </r>
  <r>
    <x v="40"/>
    <s v="455 -  General Merchandise Retailers"/>
    <x v="92"/>
    <s v="State/Local Govt Education"/>
    <n v="15055"/>
    <s v="Industry Use"/>
    <n v="434570.34698588302"/>
  </r>
  <r>
    <x v="40"/>
    <s v="455 -  General Merchandise Retailers"/>
    <x v="93"/>
    <s v="State/Local Govt Investment"/>
    <n v="15055"/>
    <s v="Industry Use"/>
    <n v="2917142.5931106601"/>
  </r>
  <r>
    <x v="40"/>
    <s v="455 -  General Merchandise Retailers"/>
    <x v="94"/>
    <s v="Capital"/>
    <n v="15055"/>
    <s v="Industry Use"/>
    <n v="3856979.0763334101"/>
  </r>
  <r>
    <x v="40"/>
    <s v="455 -  General Merchandise Retailers"/>
    <x v="95"/>
    <s v="Inventory Additions/Deletions"/>
    <n v="15055"/>
    <s v="Industry Use"/>
    <n v="438772.22396003403"/>
  </r>
  <r>
    <x v="40"/>
    <s v="455 -  General Merchandise Retailers"/>
    <x v="96"/>
    <s v="Foreign Trade"/>
    <n v="15051"/>
    <s v="Commodity Trade"/>
    <n v="431095149.84135097"/>
  </r>
  <r>
    <x v="40"/>
    <s v="455 -  General Merchandise Retailers"/>
    <x v="97"/>
    <s v="Domestic Trade"/>
    <n v="15051"/>
    <s v="Commodity Trade"/>
    <n v="735376370.64042902"/>
  </r>
  <r>
    <x v="41"/>
    <s v="481 -  Air Transportation"/>
    <x v="4"/>
    <s v="211 -  Oil and Gas Extraction"/>
    <n v="15055"/>
    <s v="Industry Use"/>
    <n v="41965871.577982403"/>
  </r>
  <r>
    <x v="41"/>
    <s v="481 -  Air Transportation"/>
    <x v="5"/>
    <s v="212 -  Mining (except Oil and Gas)"/>
    <n v="15055"/>
    <s v="Industry Use"/>
    <n v="224704.79288674501"/>
  </r>
  <r>
    <x v="41"/>
    <s v="481 -  Air Transportation"/>
    <x v="6"/>
    <s v="213 -  Support Activities for Mining"/>
    <n v="15055"/>
    <s v="Industry Use"/>
    <n v="28734.8471235658"/>
  </r>
  <r>
    <x v="41"/>
    <s v="481 -  Air Transportation"/>
    <x v="7"/>
    <s v="221 -  Utilities"/>
    <n v="15055"/>
    <s v="Industry Use"/>
    <n v="14431954.1274225"/>
  </r>
  <r>
    <x v="41"/>
    <s v="481 -  Air Transportation"/>
    <x v="8"/>
    <s v="23 -  Construction"/>
    <n v="15055"/>
    <s v="Industry Use"/>
    <n v="27440115.037131298"/>
  </r>
  <r>
    <x v="41"/>
    <s v="481 -  Air Transportation"/>
    <x v="9"/>
    <s v="311 -  Food Manufacturing"/>
    <n v="15055"/>
    <s v="Industry Use"/>
    <n v="10339915.142121499"/>
  </r>
  <r>
    <x v="41"/>
    <s v="481 -  Air Transportation"/>
    <x v="10"/>
    <s v="312 -  Beverage and Tobacco Product Manufacturing"/>
    <n v="15055"/>
    <s v="Industry Use"/>
    <n v="24962216.193272199"/>
  </r>
  <r>
    <x v="41"/>
    <s v="481 -  Air Transportation"/>
    <x v="11"/>
    <s v="313 -  Textile Mills"/>
    <n v="15055"/>
    <s v="Industry Use"/>
    <n v="264.49187681271798"/>
  </r>
  <r>
    <x v="41"/>
    <s v="481 -  Air Transportation"/>
    <x v="12"/>
    <s v="314 -  Textile Product Mills"/>
    <n v="15055"/>
    <s v="Industry Use"/>
    <n v="46700.872951502301"/>
  </r>
  <r>
    <x v="41"/>
    <s v="481 -  Air Transportation"/>
    <x v="13"/>
    <s v="315 -  Apparel Manufacturing"/>
    <n v="15055"/>
    <s v="Industry Use"/>
    <n v="1442.91711282648"/>
  </r>
  <r>
    <x v="41"/>
    <s v="481 -  Air Transportation"/>
    <x v="14"/>
    <s v="316 -  Leather and Allied Product Manufacturing"/>
    <n v="15055"/>
    <s v="Industry Use"/>
    <n v="1658.68420872152"/>
  </r>
  <r>
    <x v="41"/>
    <s v="481 -  Air Transportation"/>
    <x v="15"/>
    <s v="321 -  Wood Product Manufacturing"/>
    <n v="15055"/>
    <s v="Industry Use"/>
    <n v="248008.33637713399"/>
  </r>
  <r>
    <x v="41"/>
    <s v="481 -  Air Transportation"/>
    <x v="16"/>
    <s v="322 -  Paper Manufacturing"/>
    <n v="15055"/>
    <s v="Industry Use"/>
    <n v="1688039.08027987"/>
  </r>
  <r>
    <x v="41"/>
    <s v="481 -  Air Transportation"/>
    <x v="17"/>
    <s v="323 -  Printing and Related Support Activities"/>
    <n v="15055"/>
    <s v="Industry Use"/>
    <n v="1553823.3190597701"/>
  </r>
  <r>
    <x v="41"/>
    <s v="481 -  Air Transportation"/>
    <x v="18"/>
    <s v="324 -  Petroleum and Coal Products Manufacturing"/>
    <n v="15055"/>
    <s v="Industry Use"/>
    <n v="2974047191.0391698"/>
  </r>
  <r>
    <x v="41"/>
    <s v="481 -  Air Transportation"/>
    <x v="19"/>
    <s v="325 -  Chemical Manufacturing"/>
    <n v="15055"/>
    <s v="Industry Use"/>
    <n v="8986106.6875277199"/>
  </r>
  <r>
    <x v="41"/>
    <s v="481 -  Air Transportation"/>
    <x v="20"/>
    <s v="326 -  Plastics and Rubber Products Manufacturing"/>
    <n v="15055"/>
    <s v="Industry Use"/>
    <n v="13387453.309108799"/>
  </r>
  <r>
    <x v="41"/>
    <s v="481 -  Air Transportation"/>
    <x v="21"/>
    <s v="327 -  Nonmetallic Mineral Product Manufacturing"/>
    <n v="15055"/>
    <s v="Industry Use"/>
    <n v="170726.94975228401"/>
  </r>
  <r>
    <x v="41"/>
    <s v="481 -  Air Transportation"/>
    <x v="22"/>
    <s v="331 -  Primary Metal Manufacturing"/>
    <n v="15055"/>
    <s v="Industry Use"/>
    <n v="2534530.8229213399"/>
  </r>
  <r>
    <x v="41"/>
    <s v="481 -  Air Transportation"/>
    <x v="23"/>
    <s v="332 -  Fabricated Metal Product Manufacturing"/>
    <n v="15055"/>
    <s v="Industry Use"/>
    <n v="15228652.4469095"/>
  </r>
  <r>
    <x v="41"/>
    <s v="481 -  Air Transportation"/>
    <x v="24"/>
    <s v="333 -  Machinery Manufacturing"/>
    <n v="15055"/>
    <s v="Industry Use"/>
    <n v="180275.554482231"/>
  </r>
  <r>
    <x v="41"/>
    <s v="481 -  Air Transportation"/>
    <x v="25"/>
    <s v="334 -  Computer and Electronic Product Manufacturing"/>
    <n v="15055"/>
    <s v="Industry Use"/>
    <n v="162825.64010232399"/>
  </r>
  <r>
    <x v="41"/>
    <s v="481 -  Air Transportation"/>
    <x v="26"/>
    <s v="335 -  Electrical Equipment, Appliance, and Component Manufacturing"/>
    <n v="15055"/>
    <s v="Industry Use"/>
    <n v="124610.477273546"/>
  </r>
  <r>
    <x v="41"/>
    <s v="481 -  Air Transportation"/>
    <x v="27"/>
    <s v="336 -  Transportation Equipment Manufacturing"/>
    <n v="15055"/>
    <s v="Industry Use"/>
    <n v="14142802.6418608"/>
  </r>
  <r>
    <x v="41"/>
    <s v="481 -  Air Transportation"/>
    <x v="28"/>
    <s v="337 -  Furniture and Related Product Manufacturing"/>
    <n v="15055"/>
    <s v="Industry Use"/>
    <n v="8047.1630495774998"/>
  </r>
  <r>
    <x v="41"/>
    <s v="481 -  Air Transportation"/>
    <x v="29"/>
    <s v="339 -  Miscellaneous Manufacturing"/>
    <n v="15055"/>
    <s v="Industry Use"/>
    <n v="280889.24862466898"/>
  </r>
  <r>
    <x v="41"/>
    <s v="481 -  Air Transportation"/>
    <x v="30"/>
    <s v="42 -  Wholesale Trade"/>
    <n v="15055"/>
    <s v="Industry Use"/>
    <n v="456974127.41084498"/>
  </r>
  <r>
    <x v="41"/>
    <s v="481 -  Air Transportation"/>
    <x v="33"/>
    <s v="444 -  Building Material and Garden Equipment and Supplies Dealers"/>
    <n v="15055"/>
    <s v="Industry Use"/>
    <n v="135064.166597612"/>
  </r>
  <r>
    <x v="41"/>
    <s v="481 -  Air Transportation"/>
    <x v="40"/>
    <s v="481 -  Air Transportation"/>
    <n v="15055"/>
    <s v="Industry Use"/>
    <n v="27559796.525921199"/>
  </r>
  <r>
    <x v="41"/>
    <s v="481 -  Air Transportation"/>
    <x v="41"/>
    <s v="482 -  Rail Transportation"/>
    <n v="15055"/>
    <s v="Industry Use"/>
    <n v="7530562.9042172199"/>
  </r>
  <r>
    <x v="41"/>
    <s v="481 -  Air Transportation"/>
    <x v="42"/>
    <s v="483 -  Water Transportation"/>
    <n v="15055"/>
    <s v="Industry Use"/>
    <n v="1517568.84431354"/>
  </r>
  <r>
    <x v="41"/>
    <s v="481 -  Air Transportation"/>
    <x v="43"/>
    <s v="484 -  Truck Transportation"/>
    <n v="15055"/>
    <s v="Industry Use"/>
    <n v="219091136.92031699"/>
  </r>
  <r>
    <x v="41"/>
    <s v="481 -  Air Transportation"/>
    <x v="98"/>
    <s v="485 -  Transit and Ground Passenger Transportation"/>
    <n v="15055"/>
    <s v="Industry Use"/>
    <n v="171023.683312687"/>
  </r>
  <r>
    <x v="41"/>
    <s v="481 -  Air Transportation"/>
    <x v="44"/>
    <s v="486 -  Pipeline Transportation"/>
    <n v="15055"/>
    <s v="Industry Use"/>
    <n v="16185597.515463101"/>
  </r>
  <r>
    <x v="41"/>
    <s v="481 -  Air Transportation"/>
    <x v="45"/>
    <s v="487-488 -  Scenic and Sightseeing Transportation and Support Activities for Transportation"/>
    <n v="15055"/>
    <s v="Industry Use"/>
    <n v="1823727379.5657699"/>
  </r>
  <r>
    <x v="41"/>
    <s v="481 -  Air Transportation"/>
    <x v="46"/>
    <s v="492 -  Couriers and Messengers"/>
    <n v="15055"/>
    <s v="Industry Use"/>
    <n v="160861.80624926899"/>
  </r>
  <r>
    <x v="41"/>
    <s v="481 -  Air Transportation"/>
    <x v="47"/>
    <s v="493 -  Warehousing and Storage"/>
    <n v="15055"/>
    <s v="Industry Use"/>
    <n v="13350240.9111939"/>
  </r>
  <r>
    <x v="41"/>
    <s v="481 -  Air Transportation"/>
    <x v="48"/>
    <s v="513 -  Publishing Industries"/>
    <n v="15055"/>
    <s v="Industry Use"/>
    <n v="28438948.616149198"/>
  </r>
  <r>
    <x v="41"/>
    <s v="481 -  Air Transportation"/>
    <x v="49"/>
    <s v="512 -  Motion Picture and Sound Recording Industries"/>
    <n v="15055"/>
    <s v="Industry Use"/>
    <n v="1948120.6920315099"/>
  </r>
  <r>
    <x v="41"/>
    <s v="481 -  Air Transportation"/>
    <x v="50"/>
    <s v="516 -  Broadcasting and Content Providers"/>
    <n v="15055"/>
    <s v="Industry Use"/>
    <n v="17466713.330982201"/>
  </r>
  <r>
    <x v="41"/>
    <s v="481 -  Air Transportation"/>
    <x v="51"/>
    <s v="517 -  Telecommunications"/>
    <n v="15055"/>
    <s v="Industry Use"/>
    <n v="57871061.8011242"/>
  </r>
  <r>
    <x v="41"/>
    <s v="481 -  Air Transportation"/>
    <x v="52"/>
    <s v="518 -  Computing Infrastructure Providers, Data Processing, Web Hosting, and Related Services"/>
    <n v="15055"/>
    <s v="Industry Use"/>
    <n v="134537095.596735"/>
  </r>
  <r>
    <x v="41"/>
    <s v="481 -  Air Transportation"/>
    <x v="53"/>
    <s v="519 -  Web Search Portals, Libraries, Archives, and Other Information Services"/>
    <n v="15055"/>
    <s v="Industry Use"/>
    <n v="58447924.019882299"/>
  </r>
  <r>
    <x v="41"/>
    <s v="481 -  Air Transportation"/>
    <x v="54"/>
    <s v="522 -  Credit Intermediation and Related Activities"/>
    <n v="15055"/>
    <s v="Industry Use"/>
    <n v="272087025.41669601"/>
  </r>
  <r>
    <x v="41"/>
    <s v="481 -  Air Transportation"/>
    <x v="55"/>
    <s v="523 -  Securities, Commodity Contracts, and Other Financial Investments and Related Activities"/>
    <n v="15055"/>
    <s v="Industry Use"/>
    <n v="257882073.42577499"/>
  </r>
  <r>
    <x v="41"/>
    <s v="481 -  Air Transportation"/>
    <x v="56"/>
    <s v="521 -  Monetary Authorities-Central Bank"/>
    <n v="15055"/>
    <s v="Industry Use"/>
    <n v="99000667.746481299"/>
  </r>
  <r>
    <x v="41"/>
    <s v="481 -  Air Transportation"/>
    <x v="57"/>
    <s v="524 -  Insurance Carriers and Related Activities"/>
    <n v="15055"/>
    <s v="Industry Use"/>
    <n v="62432232.154914103"/>
  </r>
  <r>
    <x v="41"/>
    <s v="481 -  Air Transportation"/>
    <x v="58"/>
    <s v="531 -  Real Estate"/>
    <n v="15055"/>
    <s v="Industry Use"/>
    <n v="29177206.932397898"/>
  </r>
  <r>
    <x v="41"/>
    <s v="481 -  Air Transportation"/>
    <x v="59"/>
    <s v="532 -  Rental and Leasing Services"/>
    <n v="15055"/>
    <s v="Industry Use"/>
    <n v="1183548240.72312"/>
  </r>
  <r>
    <x v="41"/>
    <s v="481 -  Air Transportation"/>
    <x v="60"/>
    <s v="533 -  Lessors of Nonfinancial Intangible Assets (except Copyrighted Works)"/>
    <n v="15055"/>
    <s v="Industry Use"/>
    <n v="84875546.6346412"/>
  </r>
  <r>
    <x v="41"/>
    <s v="481 -  Air Transportation"/>
    <x v="61"/>
    <s v="541 -  Professional, Scientific, and Technical Services"/>
    <n v="15055"/>
    <s v="Industry Use"/>
    <n v="356937040.31301302"/>
  </r>
  <r>
    <x v="41"/>
    <s v="481 -  Air Transportation"/>
    <x v="99"/>
    <s v="551 -  Management of Companies and Enterprises"/>
    <n v="15055"/>
    <s v="Industry Use"/>
    <n v="462914154.69777203"/>
  </r>
  <r>
    <x v="41"/>
    <s v="481 -  Air Transportation"/>
    <x v="62"/>
    <s v="561 -  Administrative and Support Services"/>
    <n v="15055"/>
    <s v="Industry Use"/>
    <n v="564156234.13444102"/>
  </r>
  <r>
    <x v="41"/>
    <s v="481 -  Air Transportation"/>
    <x v="63"/>
    <s v="562 -  Waste Management and Remediation Services"/>
    <n v="15055"/>
    <s v="Industry Use"/>
    <n v="7538102.6706755301"/>
  </r>
  <r>
    <x v="41"/>
    <s v="481 -  Air Transportation"/>
    <x v="64"/>
    <s v="611 -  Educational Services"/>
    <n v="15055"/>
    <s v="Industry Use"/>
    <n v="20734889.9834533"/>
  </r>
  <r>
    <x v="41"/>
    <s v="481 -  Air Transportation"/>
    <x v="68"/>
    <s v="721 -  Accommodation"/>
    <n v="15055"/>
    <s v="Industry Use"/>
    <n v="755.64750819863298"/>
  </r>
  <r>
    <x v="41"/>
    <s v="481 -  Air Transportation"/>
    <x v="69"/>
    <s v="722 -  Food Services and Drinking Places"/>
    <n v="15055"/>
    <s v="Industry Use"/>
    <n v="998211813.16980803"/>
  </r>
  <r>
    <x v="41"/>
    <s v="481 -  Air Transportation"/>
    <x v="70"/>
    <s v="811 -  Repair and Maintenance"/>
    <n v="15055"/>
    <s v="Industry Use"/>
    <n v="51589077.838853903"/>
  </r>
  <r>
    <x v="41"/>
    <s v="481 -  Air Transportation"/>
    <x v="71"/>
    <s v="812 -  Personal and Laundry Services"/>
    <n v="15055"/>
    <s v="Industry Use"/>
    <n v="228556.74245804001"/>
  </r>
  <r>
    <x v="41"/>
    <s v="481 -  Air Transportation"/>
    <x v="72"/>
    <s v="813 -  Religious, Grantmaking, Civic, Professional, and Similar Organizations"/>
    <n v="15055"/>
    <s v="Industry Use"/>
    <n v="5477575.0541730803"/>
  </r>
  <r>
    <x v="41"/>
    <s v="481 -  Air Transportation"/>
    <x v="73"/>
    <s v="9A -  Government Enterprises"/>
    <n v="15055"/>
    <s v="Industry Use"/>
    <n v="463712774.17708302"/>
  </r>
  <r>
    <x v="41"/>
    <s v="481 -  Air Transportation"/>
    <x v="76"/>
    <s v="Employee Compensation"/>
    <n v="15053"/>
    <s v="Factor Receipts"/>
    <n v="9770301097.2554798"/>
  </r>
  <r>
    <x v="41"/>
    <s v="481 -  Air Transportation"/>
    <x v="77"/>
    <s v="Proprietor Income"/>
    <n v="15053"/>
    <s v="Factor Receipts"/>
    <n v="355632434.42028099"/>
  </r>
  <r>
    <x v="41"/>
    <s v="481 -  Air Transportation"/>
    <x v="78"/>
    <s v="Other Property Type Income"/>
    <n v="15053"/>
    <s v="Factor Receipts"/>
    <n v="6683105818.1859102"/>
  </r>
  <r>
    <x v="41"/>
    <s v="481 -  Air Transportation"/>
    <x v="79"/>
    <s v="Tax on Production and Imports"/>
    <n v="15053"/>
    <s v="Factor Receipts"/>
    <n v="4688705001.32059"/>
  </r>
  <r>
    <x v="41"/>
    <s v="481 -  Air Transportation"/>
    <x v="80"/>
    <s v="Households LT15k"/>
    <n v="15055"/>
    <s v="Industry Use"/>
    <n v="3457619.71592368"/>
  </r>
  <r>
    <x v="41"/>
    <s v="481 -  Air Transportation"/>
    <x v="81"/>
    <s v="Households 15-30k"/>
    <n v="15055"/>
    <s v="Industry Use"/>
    <n v="4553294.2143525202"/>
  </r>
  <r>
    <x v="41"/>
    <s v="481 -  Air Transportation"/>
    <x v="82"/>
    <s v="Households 30-40k"/>
    <n v="15055"/>
    <s v="Industry Use"/>
    <n v="4053971.12207491"/>
  </r>
  <r>
    <x v="41"/>
    <s v="481 -  Air Transportation"/>
    <x v="83"/>
    <s v="Households 40-50k"/>
    <n v="15055"/>
    <s v="Industry Use"/>
    <n v="3130153.1708276402"/>
  </r>
  <r>
    <x v="41"/>
    <s v="481 -  Air Transportation"/>
    <x v="84"/>
    <s v="Households 50-70k"/>
    <n v="15055"/>
    <s v="Industry Use"/>
    <n v="6985785.2975802198"/>
  </r>
  <r>
    <x v="41"/>
    <s v="481 -  Air Transportation"/>
    <x v="85"/>
    <s v="Households 70-100k"/>
    <n v="15055"/>
    <s v="Industry Use"/>
    <n v="23859439.3908149"/>
  </r>
  <r>
    <x v="41"/>
    <s v="481 -  Air Transportation"/>
    <x v="86"/>
    <s v="Households 100-150k"/>
    <n v="15055"/>
    <s v="Industry Use"/>
    <n v="42193898.772371098"/>
  </r>
  <r>
    <x v="41"/>
    <s v="481 -  Air Transportation"/>
    <x v="87"/>
    <s v="Households 150-200k"/>
    <n v="15055"/>
    <s v="Industry Use"/>
    <n v="48266341.470968202"/>
  </r>
  <r>
    <x v="41"/>
    <s v="481 -  Air Transportation"/>
    <x v="88"/>
    <s v="Households GT200k"/>
    <n v="15055"/>
    <s v="Industry Use"/>
    <n v="122126594.41744"/>
  </r>
  <r>
    <x v="41"/>
    <s v="481 -  Air Transportation"/>
    <x v="89"/>
    <s v="Federal Government NonDefense"/>
    <n v="15055"/>
    <s v="Industry Use"/>
    <n v="7691117.4572633402"/>
  </r>
  <r>
    <x v="41"/>
    <s v="481 -  Air Transportation"/>
    <x v="90"/>
    <s v="Federal Government Investment"/>
    <n v="15055"/>
    <s v="Industry Use"/>
    <n v="9517387.2207848802"/>
  </r>
  <r>
    <x v="41"/>
    <s v="481 -  Air Transportation"/>
    <x v="91"/>
    <s v="State/Local Govt Other"/>
    <n v="15055"/>
    <s v="Industry Use"/>
    <n v="69795959.7248988"/>
  </r>
  <r>
    <x v="41"/>
    <s v="481 -  Air Transportation"/>
    <x v="92"/>
    <s v="State/Local Govt Education"/>
    <n v="15055"/>
    <s v="Industry Use"/>
    <n v="5036026.27270843"/>
  </r>
  <r>
    <x v="41"/>
    <s v="481 -  Air Transportation"/>
    <x v="93"/>
    <s v="State/Local Govt Investment"/>
    <n v="15055"/>
    <s v="Industry Use"/>
    <n v="48142083.035405204"/>
  </r>
  <r>
    <x v="41"/>
    <s v="481 -  Air Transportation"/>
    <x v="94"/>
    <s v="Capital"/>
    <n v="15055"/>
    <s v="Industry Use"/>
    <n v="63652358.783278599"/>
  </r>
  <r>
    <x v="41"/>
    <s v="481 -  Air Transportation"/>
    <x v="95"/>
    <s v="Inventory Additions/Deletions"/>
    <n v="15055"/>
    <s v="Industry Use"/>
    <n v="1628091.3852041301"/>
  </r>
  <r>
    <x v="41"/>
    <s v="481 -  Air Transportation"/>
    <x v="96"/>
    <s v="Foreign Trade"/>
    <n v="15051"/>
    <s v="Commodity Trade"/>
    <n v="3083729463.8979502"/>
  </r>
  <r>
    <x v="41"/>
    <s v="481 -  Air Transportation"/>
    <x v="97"/>
    <s v="Domestic Trade"/>
    <n v="15051"/>
    <s v="Commodity Trade"/>
    <n v="1170180888.97914"/>
  </r>
  <r>
    <x v="42"/>
    <s v="482 -  Rail Transportation"/>
    <x v="0"/>
    <s v="111 -  Crop Production"/>
    <n v="15055"/>
    <s v="Industry Use"/>
    <n v="13294.1901458551"/>
  </r>
  <r>
    <x v="42"/>
    <s v="482 -  Rail Transportation"/>
    <x v="4"/>
    <s v="211 -  Oil and Gas Extraction"/>
    <n v="15055"/>
    <s v="Industry Use"/>
    <n v="3907900.1177864298"/>
  </r>
  <r>
    <x v="42"/>
    <s v="482 -  Rail Transportation"/>
    <x v="5"/>
    <s v="212 -  Mining (except Oil and Gas)"/>
    <n v="15055"/>
    <s v="Industry Use"/>
    <n v="1718616.1655662099"/>
  </r>
  <r>
    <x v="42"/>
    <s v="482 -  Rail Transportation"/>
    <x v="6"/>
    <s v="213 -  Support Activities for Mining"/>
    <n v="15055"/>
    <s v="Industry Use"/>
    <n v="4597.1657375423702"/>
  </r>
  <r>
    <x v="42"/>
    <s v="482 -  Rail Transportation"/>
    <x v="7"/>
    <s v="221 -  Utilities"/>
    <n v="15055"/>
    <s v="Industry Use"/>
    <n v="2051014.54951614"/>
  </r>
  <r>
    <x v="42"/>
    <s v="482 -  Rail Transportation"/>
    <x v="8"/>
    <s v="23 -  Construction"/>
    <n v="15055"/>
    <s v="Industry Use"/>
    <n v="134065784.653322"/>
  </r>
  <r>
    <x v="42"/>
    <s v="482 -  Rail Transportation"/>
    <x v="9"/>
    <s v="311 -  Food Manufacturing"/>
    <n v="15055"/>
    <s v="Industry Use"/>
    <n v="61846.271923076303"/>
  </r>
  <r>
    <x v="42"/>
    <s v="482 -  Rail Transportation"/>
    <x v="10"/>
    <s v="312 -  Beverage and Tobacco Product Manufacturing"/>
    <n v="15055"/>
    <s v="Industry Use"/>
    <n v="156.53363525112701"/>
  </r>
  <r>
    <x v="42"/>
    <s v="482 -  Rail Transportation"/>
    <x v="11"/>
    <s v="313 -  Textile Mills"/>
    <n v="15055"/>
    <s v="Industry Use"/>
    <n v="1713.9741853550399"/>
  </r>
  <r>
    <x v="42"/>
    <s v="482 -  Rail Transportation"/>
    <x v="12"/>
    <s v="314 -  Textile Product Mills"/>
    <n v="15055"/>
    <s v="Industry Use"/>
    <n v="4125.0993979864197"/>
  </r>
  <r>
    <x v="42"/>
    <s v="482 -  Rail Transportation"/>
    <x v="13"/>
    <s v="315 -  Apparel Manufacturing"/>
    <n v="15055"/>
    <s v="Industry Use"/>
    <n v="232.44901185741699"/>
  </r>
  <r>
    <x v="42"/>
    <s v="482 -  Rail Transportation"/>
    <x v="14"/>
    <s v="316 -  Leather and Allied Product Manufacturing"/>
    <n v="15055"/>
    <s v="Industry Use"/>
    <n v="675.58132564304196"/>
  </r>
  <r>
    <x v="42"/>
    <s v="482 -  Rail Transportation"/>
    <x v="15"/>
    <s v="321 -  Wood Product Manufacturing"/>
    <n v="15055"/>
    <s v="Industry Use"/>
    <n v="53712766.081452198"/>
  </r>
  <r>
    <x v="42"/>
    <s v="482 -  Rail Transportation"/>
    <x v="16"/>
    <s v="322 -  Paper Manufacturing"/>
    <n v="15055"/>
    <s v="Industry Use"/>
    <n v="1035556.55851047"/>
  </r>
  <r>
    <x v="42"/>
    <s v="482 -  Rail Transportation"/>
    <x v="17"/>
    <s v="323 -  Printing and Related Support Activities"/>
    <n v="15055"/>
    <s v="Industry Use"/>
    <n v="742321.32548342599"/>
  </r>
  <r>
    <x v="42"/>
    <s v="482 -  Rail Transportation"/>
    <x v="18"/>
    <s v="324 -  Petroleum and Coal Products Manufacturing"/>
    <n v="15055"/>
    <s v="Industry Use"/>
    <n v="277062315.88157701"/>
  </r>
  <r>
    <x v="42"/>
    <s v="482 -  Rail Transportation"/>
    <x v="19"/>
    <s v="325 -  Chemical Manufacturing"/>
    <n v="15055"/>
    <s v="Industry Use"/>
    <n v="4531505.8261964004"/>
  </r>
  <r>
    <x v="42"/>
    <s v="482 -  Rail Transportation"/>
    <x v="20"/>
    <s v="326 -  Plastics and Rubber Products Manufacturing"/>
    <n v="15055"/>
    <s v="Industry Use"/>
    <n v="139113.53777484101"/>
  </r>
  <r>
    <x v="42"/>
    <s v="482 -  Rail Transportation"/>
    <x v="21"/>
    <s v="327 -  Nonmetallic Mineral Product Manufacturing"/>
    <n v="15055"/>
    <s v="Industry Use"/>
    <n v="631254.36599679699"/>
  </r>
  <r>
    <x v="42"/>
    <s v="482 -  Rail Transportation"/>
    <x v="22"/>
    <s v="331 -  Primary Metal Manufacturing"/>
    <n v="15055"/>
    <s v="Industry Use"/>
    <n v="7904527.7991147302"/>
  </r>
  <r>
    <x v="42"/>
    <s v="482 -  Rail Transportation"/>
    <x v="23"/>
    <s v="332 -  Fabricated Metal Product Manufacturing"/>
    <n v="15055"/>
    <s v="Industry Use"/>
    <n v="11156420.635472501"/>
  </r>
  <r>
    <x v="42"/>
    <s v="482 -  Rail Transportation"/>
    <x v="24"/>
    <s v="333 -  Machinery Manufacturing"/>
    <n v="15055"/>
    <s v="Industry Use"/>
    <n v="446176.51787440601"/>
  </r>
  <r>
    <x v="42"/>
    <s v="482 -  Rail Transportation"/>
    <x v="25"/>
    <s v="334 -  Computer and Electronic Product Manufacturing"/>
    <n v="15055"/>
    <s v="Industry Use"/>
    <n v="696961.88250888896"/>
  </r>
  <r>
    <x v="42"/>
    <s v="482 -  Rail Transportation"/>
    <x v="26"/>
    <s v="335 -  Electrical Equipment, Appliance, and Component Manufacturing"/>
    <n v="15055"/>
    <s v="Industry Use"/>
    <n v="755379.74049552204"/>
  </r>
  <r>
    <x v="42"/>
    <s v="482 -  Rail Transportation"/>
    <x v="27"/>
    <s v="336 -  Transportation Equipment Manufacturing"/>
    <n v="15055"/>
    <s v="Industry Use"/>
    <n v="3533003.7573137898"/>
  </r>
  <r>
    <x v="42"/>
    <s v="482 -  Rail Transportation"/>
    <x v="28"/>
    <s v="337 -  Furniture and Related Product Manufacturing"/>
    <n v="15055"/>
    <s v="Industry Use"/>
    <n v="410900.35013849201"/>
  </r>
  <r>
    <x v="42"/>
    <s v="482 -  Rail Transportation"/>
    <x v="29"/>
    <s v="339 -  Miscellaneous Manufacturing"/>
    <n v="15055"/>
    <s v="Industry Use"/>
    <n v="198240.50485536901"/>
  </r>
  <r>
    <x v="42"/>
    <s v="482 -  Rail Transportation"/>
    <x v="30"/>
    <s v="42 -  Wholesale Trade"/>
    <n v="15055"/>
    <s v="Industry Use"/>
    <n v="162133694.961824"/>
  </r>
  <r>
    <x v="42"/>
    <s v="482 -  Rail Transportation"/>
    <x v="31"/>
    <s v="441 -  Motor Vehicle and Parts Dealers"/>
    <n v="15055"/>
    <s v="Industry Use"/>
    <n v="331090.59888600401"/>
  </r>
  <r>
    <x v="42"/>
    <s v="482 -  Rail Transportation"/>
    <x v="32"/>
    <s v="449 -  Furniture, Home Furnishings, Electronics, and Appliance Retailers"/>
    <n v="15055"/>
    <s v="Industry Use"/>
    <n v="24207.890591024101"/>
  </r>
  <r>
    <x v="42"/>
    <s v="482 -  Rail Transportation"/>
    <x v="33"/>
    <s v="444 -  Building Material and Garden Equipment and Supplies Dealers"/>
    <n v="15055"/>
    <s v="Industry Use"/>
    <n v="259375.07292288"/>
  </r>
  <r>
    <x v="42"/>
    <s v="482 -  Rail Transportation"/>
    <x v="34"/>
    <s v="445 -  Food and Beverage Stores"/>
    <n v="15055"/>
    <s v="Industry Use"/>
    <n v="220896.76935492799"/>
  </r>
  <r>
    <x v="42"/>
    <s v="482 -  Rail Transportation"/>
    <x v="35"/>
    <s v="446 -  Health and Personal Care Stores"/>
    <n v="15055"/>
    <s v="Industry Use"/>
    <n v="319.338856382053"/>
  </r>
  <r>
    <x v="42"/>
    <s v="482 -  Rail Transportation"/>
    <x v="36"/>
    <s v="457 -  Gasoline Stations and Fuel Dealers"/>
    <n v="15055"/>
    <s v="Industry Use"/>
    <n v="4550326.7432685299"/>
  </r>
  <r>
    <x v="42"/>
    <s v="482 -  Rail Transportation"/>
    <x v="37"/>
    <s v="458 -  Clothing, Clothing Accessories, Shoe, and Jewelry Retailers"/>
    <n v="15055"/>
    <s v="Industry Use"/>
    <n v="269.79742852260603"/>
  </r>
  <r>
    <x v="42"/>
    <s v="482 -  Rail Transportation"/>
    <x v="38"/>
    <s v="459 -  Sporting Goods, Hobby, Musical Instrument, Book, and Miscellaneous Retailers"/>
    <n v="15055"/>
    <s v="Industry Use"/>
    <n v="34143.8830266027"/>
  </r>
  <r>
    <x v="42"/>
    <s v="482 -  Rail Transportation"/>
    <x v="39"/>
    <s v="455 -  General Merchandise Retailers"/>
    <n v="15055"/>
    <s v="Industry Use"/>
    <n v="506985.71051456401"/>
  </r>
  <r>
    <x v="42"/>
    <s v="482 -  Rail Transportation"/>
    <x v="40"/>
    <s v="481 -  Air Transportation"/>
    <n v="15055"/>
    <s v="Industry Use"/>
    <n v="1093014.39465051"/>
  </r>
  <r>
    <x v="42"/>
    <s v="482 -  Rail Transportation"/>
    <x v="41"/>
    <s v="482 -  Rail Transportation"/>
    <n v="15055"/>
    <s v="Industry Use"/>
    <n v="5130412.2708307402"/>
  </r>
  <r>
    <x v="42"/>
    <s v="482 -  Rail Transportation"/>
    <x v="42"/>
    <s v="483 -  Water Transportation"/>
    <n v="15055"/>
    <s v="Industry Use"/>
    <n v="275524.97098800802"/>
  </r>
  <r>
    <x v="42"/>
    <s v="482 -  Rail Transportation"/>
    <x v="43"/>
    <s v="484 -  Truck Transportation"/>
    <n v="15055"/>
    <s v="Industry Use"/>
    <n v="27100589.028180499"/>
  </r>
  <r>
    <x v="42"/>
    <s v="482 -  Rail Transportation"/>
    <x v="98"/>
    <s v="485 -  Transit and Ground Passenger Transportation"/>
    <n v="15055"/>
    <s v="Industry Use"/>
    <n v="21392116.616792601"/>
  </r>
  <r>
    <x v="42"/>
    <s v="482 -  Rail Transportation"/>
    <x v="44"/>
    <s v="486 -  Pipeline Transportation"/>
    <n v="15055"/>
    <s v="Industry Use"/>
    <n v="1507010.1025072201"/>
  </r>
  <r>
    <x v="42"/>
    <s v="482 -  Rail Transportation"/>
    <x v="45"/>
    <s v="487-488 -  Scenic and Sightseeing Transportation and Support Activities for Transportation"/>
    <n v="15055"/>
    <s v="Industry Use"/>
    <n v="36754416.702221803"/>
  </r>
  <r>
    <x v="42"/>
    <s v="482 -  Rail Transportation"/>
    <x v="46"/>
    <s v="492 -  Couriers and Messengers"/>
    <n v="15055"/>
    <s v="Industry Use"/>
    <n v="70465.993537112096"/>
  </r>
  <r>
    <x v="42"/>
    <s v="482 -  Rail Transportation"/>
    <x v="47"/>
    <s v="493 -  Warehousing and Storage"/>
    <n v="15055"/>
    <s v="Industry Use"/>
    <n v="85899.442285209894"/>
  </r>
  <r>
    <x v="42"/>
    <s v="482 -  Rail Transportation"/>
    <x v="48"/>
    <s v="513 -  Publishing Industries"/>
    <n v="15055"/>
    <s v="Industry Use"/>
    <n v="8380530.0738409404"/>
  </r>
  <r>
    <x v="42"/>
    <s v="482 -  Rail Transportation"/>
    <x v="49"/>
    <s v="512 -  Motion Picture and Sound Recording Industries"/>
    <n v="15055"/>
    <s v="Industry Use"/>
    <n v="28571.644546753399"/>
  </r>
  <r>
    <x v="42"/>
    <s v="482 -  Rail Transportation"/>
    <x v="50"/>
    <s v="516 -  Broadcasting and Content Providers"/>
    <n v="15055"/>
    <s v="Industry Use"/>
    <n v="8390195.6703136805"/>
  </r>
  <r>
    <x v="42"/>
    <s v="482 -  Rail Transportation"/>
    <x v="51"/>
    <s v="517 -  Telecommunications"/>
    <n v="15055"/>
    <s v="Industry Use"/>
    <n v="4518999.70146803"/>
  </r>
  <r>
    <x v="42"/>
    <s v="482 -  Rail Transportation"/>
    <x v="52"/>
    <s v="518 -  Computing Infrastructure Providers, Data Processing, Web Hosting, and Related Services"/>
    <n v="15055"/>
    <s v="Industry Use"/>
    <n v="422483.94270997599"/>
  </r>
  <r>
    <x v="42"/>
    <s v="482 -  Rail Transportation"/>
    <x v="53"/>
    <s v="519 -  Web Search Portals, Libraries, Archives, and Other Information Services"/>
    <n v="15055"/>
    <s v="Industry Use"/>
    <n v="27482307.806101199"/>
  </r>
  <r>
    <x v="42"/>
    <s v="482 -  Rail Transportation"/>
    <x v="54"/>
    <s v="522 -  Credit Intermediation and Related Activities"/>
    <n v="15055"/>
    <s v="Industry Use"/>
    <n v="223006478.163995"/>
  </r>
  <r>
    <x v="42"/>
    <s v="482 -  Rail Transportation"/>
    <x v="55"/>
    <s v="523 -  Securities, Commodity Contracts, and Other Financial Investments and Related Activities"/>
    <n v="15055"/>
    <s v="Industry Use"/>
    <n v="44121544.1475427"/>
  </r>
  <r>
    <x v="42"/>
    <s v="482 -  Rail Transportation"/>
    <x v="56"/>
    <s v="521 -  Monetary Authorities-Central Bank"/>
    <n v="15055"/>
    <s v="Industry Use"/>
    <n v="61926406.880925097"/>
  </r>
  <r>
    <x v="42"/>
    <s v="482 -  Rail Transportation"/>
    <x v="57"/>
    <s v="524 -  Insurance Carriers and Related Activities"/>
    <n v="15055"/>
    <s v="Industry Use"/>
    <n v="1991612.3367608699"/>
  </r>
  <r>
    <x v="42"/>
    <s v="482 -  Rail Transportation"/>
    <x v="58"/>
    <s v="531 -  Real Estate"/>
    <n v="15055"/>
    <s v="Industry Use"/>
    <n v="7976603.5548206596"/>
  </r>
  <r>
    <x v="42"/>
    <s v="482 -  Rail Transportation"/>
    <x v="59"/>
    <s v="532 -  Rental and Leasing Services"/>
    <n v="15055"/>
    <s v="Industry Use"/>
    <n v="261496205.03066501"/>
  </r>
  <r>
    <x v="42"/>
    <s v="482 -  Rail Transportation"/>
    <x v="60"/>
    <s v="533 -  Lessors of Nonfinancial Intangible Assets (except Copyrighted Works)"/>
    <n v="15055"/>
    <s v="Industry Use"/>
    <n v="4075285.9325161302"/>
  </r>
  <r>
    <x v="42"/>
    <s v="482 -  Rail Transportation"/>
    <x v="61"/>
    <s v="541 -  Professional, Scientific, and Technical Services"/>
    <n v="15055"/>
    <s v="Industry Use"/>
    <n v="171459934.494445"/>
  </r>
  <r>
    <x v="42"/>
    <s v="482 -  Rail Transportation"/>
    <x v="62"/>
    <s v="561 -  Administrative and Support Services"/>
    <n v="15055"/>
    <s v="Industry Use"/>
    <n v="52372610.637125999"/>
  </r>
  <r>
    <x v="42"/>
    <s v="482 -  Rail Transportation"/>
    <x v="63"/>
    <s v="562 -  Waste Management and Remediation Services"/>
    <n v="15055"/>
    <s v="Industry Use"/>
    <n v="6642762.7955302102"/>
  </r>
  <r>
    <x v="42"/>
    <s v="482 -  Rail Transportation"/>
    <x v="64"/>
    <s v="611 -  Educational Services"/>
    <n v="15055"/>
    <s v="Industry Use"/>
    <n v="503567.799986784"/>
  </r>
  <r>
    <x v="42"/>
    <s v="482 -  Rail Transportation"/>
    <x v="65"/>
    <s v="711 -  Performing Arts, Spectator Sports, and Related Industries"/>
    <n v="15055"/>
    <s v="Industry Use"/>
    <n v="10060147.099024899"/>
  </r>
  <r>
    <x v="42"/>
    <s v="482 -  Rail Transportation"/>
    <x v="66"/>
    <s v="712 -  Museums, Historical Sites, and Similar Institutions"/>
    <n v="15055"/>
    <s v="Industry Use"/>
    <n v="311.67499103764698"/>
  </r>
  <r>
    <x v="42"/>
    <s v="482 -  Rail Transportation"/>
    <x v="68"/>
    <s v="721 -  Accommodation"/>
    <n v="15055"/>
    <s v="Industry Use"/>
    <n v="261600.678686217"/>
  </r>
  <r>
    <x v="42"/>
    <s v="482 -  Rail Transportation"/>
    <x v="69"/>
    <s v="722 -  Food Services and Drinking Places"/>
    <n v="15055"/>
    <s v="Industry Use"/>
    <n v="125030.54595991"/>
  </r>
  <r>
    <x v="42"/>
    <s v="482 -  Rail Transportation"/>
    <x v="70"/>
    <s v="811 -  Repair and Maintenance"/>
    <n v="15055"/>
    <s v="Industry Use"/>
    <n v="2993255.5002770699"/>
  </r>
  <r>
    <x v="42"/>
    <s v="482 -  Rail Transportation"/>
    <x v="71"/>
    <s v="812 -  Personal and Laundry Services"/>
    <n v="15055"/>
    <s v="Industry Use"/>
    <n v="1206698.99665229"/>
  </r>
  <r>
    <x v="42"/>
    <s v="482 -  Rail Transportation"/>
    <x v="72"/>
    <s v="813 -  Religious, Grantmaking, Civic, Professional, and Similar Organizations"/>
    <n v="15055"/>
    <s v="Industry Use"/>
    <n v="1903195.2194250999"/>
  </r>
  <r>
    <x v="42"/>
    <s v="482 -  Rail Transportation"/>
    <x v="73"/>
    <s v="9A -  Government Enterprises"/>
    <n v="15055"/>
    <s v="Industry Use"/>
    <n v="10650089.7120944"/>
  </r>
  <r>
    <x v="42"/>
    <s v="482 -  Rail Transportation"/>
    <x v="76"/>
    <s v="Employee Compensation"/>
    <n v="15053"/>
    <s v="Factor Receipts"/>
    <n v="1414856709.60653"/>
  </r>
  <r>
    <x v="42"/>
    <s v="482 -  Rail Transportation"/>
    <x v="77"/>
    <s v="Proprietor Income"/>
    <n v="15053"/>
    <s v="Factor Receipts"/>
    <n v="-60142946.554113299"/>
  </r>
  <r>
    <x v="42"/>
    <s v="482 -  Rail Transportation"/>
    <x v="78"/>
    <s v="Other Property Type Income"/>
    <n v="15053"/>
    <s v="Factor Receipts"/>
    <n v="1321507999.9554801"/>
  </r>
  <r>
    <x v="42"/>
    <s v="482 -  Rail Transportation"/>
    <x v="79"/>
    <s v="Tax on Production and Imports"/>
    <n v="15053"/>
    <s v="Factor Receipts"/>
    <n v="-428613056.09643698"/>
  </r>
  <r>
    <x v="42"/>
    <s v="482 -  Rail Transportation"/>
    <x v="80"/>
    <s v="Households LT15k"/>
    <n v="15055"/>
    <s v="Industry Use"/>
    <n v="14517.914174134101"/>
  </r>
  <r>
    <x v="42"/>
    <s v="482 -  Rail Transportation"/>
    <x v="81"/>
    <s v="Households 15-30k"/>
    <n v="15055"/>
    <s v="Industry Use"/>
    <n v="19118.451433254901"/>
  </r>
  <r>
    <x v="42"/>
    <s v="482 -  Rail Transportation"/>
    <x v="82"/>
    <s v="Households 30-40k"/>
    <n v="15055"/>
    <s v="Industry Use"/>
    <n v="17021.884894874602"/>
  </r>
  <r>
    <x v="42"/>
    <s v="482 -  Rail Transportation"/>
    <x v="83"/>
    <s v="Households 40-50k"/>
    <n v="15055"/>
    <s v="Industry Use"/>
    <n v="13142.941913677099"/>
  </r>
  <r>
    <x v="42"/>
    <s v="482 -  Rail Transportation"/>
    <x v="84"/>
    <s v="Households 50-70k"/>
    <n v="15055"/>
    <s v="Industry Use"/>
    <n v="29332.037563912501"/>
  </r>
  <r>
    <x v="42"/>
    <s v="482 -  Rail Transportation"/>
    <x v="85"/>
    <s v="Households 70-100k"/>
    <n v="15055"/>
    <s v="Industry Use"/>
    <n v="100181.431672069"/>
  </r>
  <r>
    <x v="42"/>
    <s v="482 -  Rail Transportation"/>
    <x v="86"/>
    <s v="Households 100-150k"/>
    <n v="15055"/>
    <s v="Industry Use"/>
    <n v="177164.48059000701"/>
  </r>
  <r>
    <x v="42"/>
    <s v="482 -  Rail Transportation"/>
    <x v="87"/>
    <s v="Households 150-200k"/>
    <n v="15055"/>
    <s v="Industry Use"/>
    <n v="202661.559265135"/>
  </r>
  <r>
    <x v="42"/>
    <s v="482 -  Rail Transportation"/>
    <x v="88"/>
    <s v="Households GT200k"/>
    <n v="15055"/>
    <s v="Industry Use"/>
    <n v="512787.28194608499"/>
  </r>
  <r>
    <x v="42"/>
    <s v="482 -  Rail Transportation"/>
    <x v="89"/>
    <s v="Federal Government NonDefense"/>
    <n v="15055"/>
    <s v="Industry Use"/>
    <n v="32627.908746942499"/>
  </r>
  <r>
    <x v="42"/>
    <s v="482 -  Rail Transportation"/>
    <x v="90"/>
    <s v="Federal Government Investment"/>
    <n v="15055"/>
    <s v="Industry Use"/>
    <n v="39961.772023978701"/>
  </r>
  <r>
    <x v="42"/>
    <s v="482 -  Rail Transportation"/>
    <x v="91"/>
    <s v="State/Local Govt Other"/>
    <n v="15055"/>
    <s v="Industry Use"/>
    <n v="7260537.9129940001"/>
  </r>
  <r>
    <x v="42"/>
    <s v="482 -  Rail Transportation"/>
    <x v="92"/>
    <s v="State/Local Govt Education"/>
    <n v="15055"/>
    <s v="Industry Use"/>
    <n v="122240.365165928"/>
  </r>
  <r>
    <x v="42"/>
    <s v="482 -  Rail Transportation"/>
    <x v="93"/>
    <s v="State/Local Govt Investment"/>
    <n v="15055"/>
    <s v="Industry Use"/>
    <n v="202139.82077127899"/>
  </r>
  <r>
    <x v="42"/>
    <s v="482 -  Rail Transportation"/>
    <x v="94"/>
    <s v="Capital"/>
    <n v="15055"/>
    <s v="Industry Use"/>
    <n v="267264.638022798"/>
  </r>
  <r>
    <x v="42"/>
    <s v="482 -  Rail Transportation"/>
    <x v="95"/>
    <s v="Inventory Additions/Deletions"/>
    <n v="15055"/>
    <s v="Industry Use"/>
    <n v="329300.58645629702"/>
  </r>
  <r>
    <x v="42"/>
    <s v="482 -  Rail Transportation"/>
    <x v="96"/>
    <s v="Foreign Trade"/>
    <n v="15051"/>
    <s v="Commodity Trade"/>
    <n v="92490661.893389493"/>
  </r>
  <r>
    <x v="42"/>
    <s v="482 -  Rail Transportation"/>
    <x v="97"/>
    <s v="Domestic Trade"/>
    <n v="15051"/>
    <s v="Commodity Trade"/>
    <n v="346899128.58323401"/>
  </r>
  <r>
    <x v="43"/>
    <s v="483 -  Water Transportation"/>
    <x v="4"/>
    <s v="211 -  Oil and Gas Extraction"/>
    <n v="15055"/>
    <s v="Industry Use"/>
    <n v="5099197.65345072"/>
  </r>
  <r>
    <x v="43"/>
    <s v="483 -  Water Transportation"/>
    <x v="5"/>
    <s v="212 -  Mining (except Oil and Gas)"/>
    <n v="15055"/>
    <s v="Industry Use"/>
    <n v="27881.044240278399"/>
  </r>
  <r>
    <x v="43"/>
    <s v="483 -  Water Transportation"/>
    <x v="6"/>
    <s v="213 -  Support Activities for Mining"/>
    <n v="15055"/>
    <s v="Industry Use"/>
    <n v="23567.722841753399"/>
  </r>
  <r>
    <x v="43"/>
    <s v="483 -  Water Transportation"/>
    <x v="7"/>
    <s v="221 -  Utilities"/>
    <n v="15055"/>
    <s v="Industry Use"/>
    <n v="15620285.9140788"/>
  </r>
  <r>
    <x v="43"/>
    <s v="483 -  Water Transportation"/>
    <x v="8"/>
    <s v="23 -  Construction"/>
    <n v="15055"/>
    <s v="Industry Use"/>
    <n v="5980123.61732079"/>
  </r>
  <r>
    <x v="43"/>
    <s v="483 -  Water Transportation"/>
    <x v="9"/>
    <s v="311 -  Food Manufacturing"/>
    <n v="15055"/>
    <s v="Industry Use"/>
    <n v="14689081.8417996"/>
  </r>
  <r>
    <x v="43"/>
    <s v="483 -  Water Transportation"/>
    <x v="10"/>
    <s v="312 -  Beverage and Tobacco Product Manufacturing"/>
    <n v="15055"/>
    <s v="Industry Use"/>
    <n v="2046704.9804517401"/>
  </r>
  <r>
    <x v="43"/>
    <s v="483 -  Water Transportation"/>
    <x v="11"/>
    <s v="313 -  Textile Mills"/>
    <n v="15055"/>
    <s v="Industry Use"/>
    <n v="13893.8352538131"/>
  </r>
  <r>
    <x v="43"/>
    <s v="483 -  Water Transportation"/>
    <x v="12"/>
    <s v="314 -  Textile Product Mills"/>
    <n v="15055"/>
    <s v="Industry Use"/>
    <n v="1093972.9641249001"/>
  </r>
  <r>
    <x v="43"/>
    <s v="483 -  Water Transportation"/>
    <x v="13"/>
    <s v="315 -  Apparel Manufacturing"/>
    <n v="15055"/>
    <s v="Industry Use"/>
    <n v="9512.65977512881"/>
  </r>
  <r>
    <x v="43"/>
    <s v="483 -  Water Transportation"/>
    <x v="14"/>
    <s v="316 -  Leather and Allied Product Manufacturing"/>
    <n v="15055"/>
    <s v="Industry Use"/>
    <n v="4693.39366115965"/>
  </r>
  <r>
    <x v="43"/>
    <s v="483 -  Water Transportation"/>
    <x v="15"/>
    <s v="321 -  Wood Product Manufacturing"/>
    <n v="15055"/>
    <s v="Industry Use"/>
    <n v="59153.698742350003"/>
  </r>
  <r>
    <x v="43"/>
    <s v="483 -  Water Transportation"/>
    <x v="16"/>
    <s v="322 -  Paper Manufacturing"/>
    <n v="15055"/>
    <s v="Industry Use"/>
    <n v="182649.24000668299"/>
  </r>
  <r>
    <x v="43"/>
    <s v="483 -  Water Transportation"/>
    <x v="17"/>
    <s v="323 -  Printing and Related Support Activities"/>
    <n v="15055"/>
    <s v="Industry Use"/>
    <n v="465203.07464126899"/>
  </r>
  <r>
    <x v="43"/>
    <s v="483 -  Water Transportation"/>
    <x v="18"/>
    <s v="324 -  Petroleum and Coal Products Manufacturing"/>
    <n v="15055"/>
    <s v="Industry Use"/>
    <n v="361375877.17416298"/>
  </r>
  <r>
    <x v="43"/>
    <s v="483 -  Water Transportation"/>
    <x v="19"/>
    <s v="325 -  Chemical Manufacturing"/>
    <n v="15055"/>
    <s v="Industry Use"/>
    <n v="1315036.9208275699"/>
  </r>
  <r>
    <x v="43"/>
    <s v="483 -  Water Transportation"/>
    <x v="20"/>
    <s v="326 -  Plastics and Rubber Products Manufacturing"/>
    <n v="15055"/>
    <s v="Industry Use"/>
    <n v="125475.93672908199"/>
  </r>
  <r>
    <x v="43"/>
    <s v="483 -  Water Transportation"/>
    <x v="21"/>
    <s v="327 -  Nonmetallic Mineral Product Manufacturing"/>
    <n v="15055"/>
    <s v="Industry Use"/>
    <n v="45350.074016606901"/>
  </r>
  <r>
    <x v="43"/>
    <s v="483 -  Water Transportation"/>
    <x v="22"/>
    <s v="331 -  Primary Metal Manufacturing"/>
    <n v="15055"/>
    <s v="Industry Use"/>
    <n v="491253.66415525199"/>
  </r>
  <r>
    <x v="43"/>
    <s v="483 -  Water Transportation"/>
    <x v="23"/>
    <s v="332 -  Fabricated Metal Product Manufacturing"/>
    <n v="15055"/>
    <s v="Industry Use"/>
    <n v="102040457.50330999"/>
  </r>
  <r>
    <x v="43"/>
    <s v="483 -  Water Transportation"/>
    <x v="24"/>
    <s v="333 -  Machinery Manufacturing"/>
    <n v="15055"/>
    <s v="Industry Use"/>
    <n v="734993.32206207502"/>
  </r>
  <r>
    <x v="43"/>
    <s v="483 -  Water Transportation"/>
    <x v="25"/>
    <s v="334 -  Computer and Electronic Product Manufacturing"/>
    <n v="15055"/>
    <s v="Industry Use"/>
    <n v="119916.07859528399"/>
  </r>
  <r>
    <x v="43"/>
    <s v="483 -  Water Transportation"/>
    <x v="26"/>
    <s v="335 -  Electrical Equipment, Appliance, and Component Manufacturing"/>
    <n v="15055"/>
    <s v="Industry Use"/>
    <n v="206806.69236584299"/>
  </r>
  <r>
    <x v="43"/>
    <s v="483 -  Water Transportation"/>
    <x v="27"/>
    <s v="336 -  Transportation Equipment Manufacturing"/>
    <n v="15055"/>
    <s v="Industry Use"/>
    <n v="43509650.995542198"/>
  </r>
  <r>
    <x v="43"/>
    <s v="483 -  Water Transportation"/>
    <x v="28"/>
    <s v="337 -  Furniture and Related Product Manufacturing"/>
    <n v="15055"/>
    <s v="Industry Use"/>
    <n v="34262.952603222097"/>
  </r>
  <r>
    <x v="43"/>
    <s v="483 -  Water Transportation"/>
    <x v="29"/>
    <s v="339 -  Miscellaneous Manufacturing"/>
    <n v="15055"/>
    <s v="Industry Use"/>
    <n v="218361.61392569201"/>
  </r>
  <r>
    <x v="43"/>
    <s v="483 -  Water Transportation"/>
    <x v="30"/>
    <s v="42 -  Wholesale Trade"/>
    <n v="15055"/>
    <s v="Industry Use"/>
    <n v="174234165.403413"/>
  </r>
  <r>
    <x v="43"/>
    <s v="483 -  Water Transportation"/>
    <x v="31"/>
    <s v="441 -  Motor Vehicle and Parts Dealers"/>
    <n v="15055"/>
    <s v="Industry Use"/>
    <n v="2712244.9613995398"/>
  </r>
  <r>
    <x v="43"/>
    <s v="483 -  Water Transportation"/>
    <x v="32"/>
    <s v="449 -  Furniture, Home Furnishings, Electronics, and Appliance Retailers"/>
    <n v="15055"/>
    <s v="Industry Use"/>
    <n v="4772160.1782430802"/>
  </r>
  <r>
    <x v="43"/>
    <s v="483 -  Water Transportation"/>
    <x v="33"/>
    <s v="444 -  Building Material and Garden Equipment and Supplies Dealers"/>
    <n v="15055"/>
    <s v="Industry Use"/>
    <n v="3149908.5466123899"/>
  </r>
  <r>
    <x v="43"/>
    <s v="483 -  Water Transportation"/>
    <x v="34"/>
    <s v="445 -  Food and Beverage Stores"/>
    <n v="15055"/>
    <s v="Industry Use"/>
    <n v="2682619.4740658002"/>
  </r>
  <r>
    <x v="43"/>
    <s v="483 -  Water Transportation"/>
    <x v="35"/>
    <s v="446 -  Health and Personal Care Stores"/>
    <n v="15055"/>
    <s v="Industry Use"/>
    <n v="3153559.5911745499"/>
  </r>
  <r>
    <x v="43"/>
    <s v="483 -  Water Transportation"/>
    <x v="36"/>
    <s v="457 -  Gasoline Stations and Fuel Dealers"/>
    <n v="15055"/>
    <s v="Industry Use"/>
    <n v="3689763.3458758998"/>
  </r>
  <r>
    <x v="43"/>
    <s v="483 -  Water Transportation"/>
    <x v="37"/>
    <s v="458 -  Clothing, Clothing Accessories, Shoe, and Jewelry Retailers"/>
    <n v="15055"/>
    <s v="Industry Use"/>
    <n v="2664324.2793284901"/>
  </r>
  <r>
    <x v="43"/>
    <s v="483 -  Water Transportation"/>
    <x v="38"/>
    <s v="459 -  Sporting Goods, Hobby, Musical Instrument, Book, and Miscellaneous Retailers"/>
    <n v="15055"/>
    <s v="Industry Use"/>
    <n v="6735278.1292780796"/>
  </r>
  <r>
    <x v="43"/>
    <s v="483 -  Water Transportation"/>
    <x v="39"/>
    <s v="455 -  General Merchandise Retailers"/>
    <n v="15055"/>
    <s v="Industry Use"/>
    <n v="2494995.45415245"/>
  </r>
  <r>
    <x v="43"/>
    <s v="483 -  Water Transportation"/>
    <x v="40"/>
    <s v="481 -  Air Transportation"/>
    <n v="15055"/>
    <s v="Industry Use"/>
    <n v="11190661.6117291"/>
  </r>
  <r>
    <x v="43"/>
    <s v="483 -  Water Transportation"/>
    <x v="41"/>
    <s v="482 -  Rail Transportation"/>
    <n v="15055"/>
    <s v="Industry Use"/>
    <n v="978596.67348268395"/>
  </r>
  <r>
    <x v="43"/>
    <s v="483 -  Water Transportation"/>
    <x v="42"/>
    <s v="483 -  Water Transportation"/>
    <n v="15055"/>
    <s v="Industry Use"/>
    <n v="181406.68170130401"/>
  </r>
  <r>
    <x v="43"/>
    <s v="483 -  Water Transportation"/>
    <x v="43"/>
    <s v="484 -  Truck Transportation"/>
    <n v="15055"/>
    <s v="Industry Use"/>
    <n v="28550060.474661801"/>
  </r>
  <r>
    <x v="43"/>
    <s v="483 -  Water Transportation"/>
    <x v="44"/>
    <s v="486 -  Pipeline Transportation"/>
    <n v="15055"/>
    <s v="Industry Use"/>
    <n v="1963097.21896337"/>
  </r>
  <r>
    <x v="43"/>
    <s v="483 -  Water Transportation"/>
    <x v="45"/>
    <s v="487-488 -  Scenic and Sightseeing Transportation and Support Activities for Transportation"/>
    <n v="15055"/>
    <s v="Industry Use"/>
    <n v="172339368.800919"/>
  </r>
  <r>
    <x v="43"/>
    <s v="483 -  Water Transportation"/>
    <x v="46"/>
    <s v="492 -  Couriers and Messengers"/>
    <n v="15055"/>
    <s v="Industry Use"/>
    <n v="51781146.0080394"/>
  </r>
  <r>
    <x v="43"/>
    <s v="483 -  Water Transportation"/>
    <x v="47"/>
    <s v="493 -  Warehousing and Storage"/>
    <n v="15055"/>
    <s v="Industry Use"/>
    <n v="84299925.867431805"/>
  </r>
  <r>
    <x v="43"/>
    <s v="483 -  Water Transportation"/>
    <x v="48"/>
    <s v="513 -  Publishing Industries"/>
    <n v="15055"/>
    <s v="Industry Use"/>
    <n v="766621.96399822098"/>
  </r>
  <r>
    <x v="43"/>
    <s v="483 -  Water Transportation"/>
    <x v="49"/>
    <s v="512 -  Motion Picture and Sound Recording Industries"/>
    <n v="15055"/>
    <s v="Industry Use"/>
    <n v="22265.6986377793"/>
  </r>
  <r>
    <x v="43"/>
    <s v="483 -  Water Transportation"/>
    <x v="50"/>
    <s v="516 -  Broadcasting and Content Providers"/>
    <n v="15055"/>
    <s v="Industry Use"/>
    <n v="6538927.8112092996"/>
  </r>
  <r>
    <x v="43"/>
    <s v="483 -  Water Transportation"/>
    <x v="51"/>
    <s v="517 -  Telecommunications"/>
    <n v="15055"/>
    <s v="Industry Use"/>
    <n v="4814732.0773608601"/>
  </r>
  <r>
    <x v="43"/>
    <s v="483 -  Water Transportation"/>
    <x v="52"/>
    <s v="518 -  Computing Infrastructure Providers, Data Processing, Web Hosting, and Related Services"/>
    <n v="15055"/>
    <s v="Industry Use"/>
    <n v="237383.39692054299"/>
  </r>
  <r>
    <x v="43"/>
    <s v="483 -  Water Transportation"/>
    <x v="53"/>
    <s v="519 -  Web Search Portals, Libraries, Archives, and Other Information Services"/>
    <n v="15055"/>
    <s v="Industry Use"/>
    <n v="21186393.993701901"/>
  </r>
  <r>
    <x v="43"/>
    <s v="483 -  Water Transportation"/>
    <x v="54"/>
    <s v="522 -  Credit Intermediation and Related Activities"/>
    <n v="15055"/>
    <s v="Industry Use"/>
    <n v="92138045.229345098"/>
  </r>
  <r>
    <x v="43"/>
    <s v="483 -  Water Transportation"/>
    <x v="55"/>
    <s v="523 -  Securities, Commodity Contracts, and Other Financial Investments and Related Activities"/>
    <n v="15055"/>
    <s v="Industry Use"/>
    <n v="54718185.008570299"/>
  </r>
  <r>
    <x v="43"/>
    <s v="483 -  Water Transportation"/>
    <x v="56"/>
    <s v="521 -  Monetary Authorities-Central Bank"/>
    <n v="15055"/>
    <s v="Industry Use"/>
    <n v="49482262.545394897"/>
  </r>
  <r>
    <x v="43"/>
    <s v="483 -  Water Transportation"/>
    <x v="57"/>
    <s v="524 -  Insurance Carriers and Related Activities"/>
    <n v="15055"/>
    <s v="Industry Use"/>
    <n v="48942842.189021602"/>
  </r>
  <r>
    <x v="43"/>
    <s v="483 -  Water Transportation"/>
    <x v="58"/>
    <s v="531 -  Real Estate"/>
    <n v="15055"/>
    <s v="Industry Use"/>
    <n v="63724729.013560399"/>
  </r>
  <r>
    <x v="43"/>
    <s v="483 -  Water Transportation"/>
    <x v="59"/>
    <s v="532 -  Rental and Leasing Services"/>
    <n v="15055"/>
    <s v="Industry Use"/>
    <n v="378579925.463557"/>
  </r>
  <r>
    <x v="43"/>
    <s v="483 -  Water Transportation"/>
    <x v="60"/>
    <s v="533 -  Lessors of Nonfinancial Intangible Assets (except Copyrighted Works)"/>
    <n v="15055"/>
    <s v="Industry Use"/>
    <n v="573824.03136895294"/>
  </r>
  <r>
    <x v="43"/>
    <s v="483 -  Water Transportation"/>
    <x v="61"/>
    <s v="541 -  Professional, Scientific, and Technical Services"/>
    <n v="15055"/>
    <s v="Industry Use"/>
    <n v="133925006.830045"/>
  </r>
  <r>
    <x v="43"/>
    <s v="483 -  Water Transportation"/>
    <x v="99"/>
    <s v="551 -  Management of Companies and Enterprises"/>
    <n v="15055"/>
    <s v="Industry Use"/>
    <n v="138198053.26705"/>
  </r>
  <r>
    <x v="43"/>
    <s v="483 -  Water Transportation"/>
    <x v="62"/>
    <s v="561 -  Administrative and Support Services"/>
    <n v="15055"/>
    <s v="Industry Use"/>
    <n v="472266818.83842999"/>
  </r>
  <r>
    <x v="43"/>
    <s v="483 -  Water Transportation"/>
    <x v="63"/>
    <s v="562 -  Waste Management and Remediation Services"/>
    <n v="15055"/>
    <s v="Industry Use"/>
    <n v="704813.41307978705"/>
  </r>
  <r>
    <x v="43"/>
    <s v="483 -  Water Transportation"/>
    <x v="68"/>
    <s v="721 -  Accommodation"/>
    <n v="15055"/>
    <s v="Industry Use"/>
    <n v="1.08256674890438"/>
  </r>
  <r>
    <x v="43"/>
    <s v="483 -  Water Transportation"/>
    <x v="69"/>
    <s v="722 -  Food Services and Drinking Places"/>
    <n v="15055"/>
    <s v="Industry Use"/>
    <n v="1430914.23943709"/>
  </r>
  <r>
    <x v="43"/>
    <s v="483 -  Water Transportation"/>
    <x v="70"/>
    <s v="811 -  Repair and Maintenance"/>
    <n v="15055"/>
    <s v="Industry Use"/>
    <n v="39831106.892967902"/>
  </r>
  <r>
    <x v="43"/>
    <s v="483 -  Water Transportation"/>
    <x v="71"/>
    <s v="812 -  Personal and Laundry Services"/>
    <n v="15055"/>
    <s v="Industry Use"/>
    <n v="244.808572148933"/>
  </r>
  <r>
    <x v="43"/>
    <s v="483 -  Water Transportation"/>
    <x v="73"/>
    <s v="9A -  Government Enterprises"/>
    <n v="15055"/>
    <s v="Industry Use"/>
    <n v="224310374.08416399"/>
  </r>
  <r>
    <x v="43"/>
    <s v="483 -  Water Transportation"/>
    <x v="76"/>
    <s v="Employee Compensation"/>
    <n v="15053"/>
    <s v="Factor Receipts"/>
    <n v="755228098.91518903"/>
  </r>
  <r>
    <x v="43"/>
    <s v="483 -  Water Transportation"/>
    <x v="77"/>
    <s v="Proprietor Income"/>
    <n v="15053"/>
    <s v="Factor Receipts"/>
    <n v="40543362.461484499"/>
  </r>
  <r>
    <x v="43"/>
    <s v="483 -  Water Transportation"/>
    <x v="78"/>
    <s v="Other Property Type Income"/>
    <n v="15053"/>
    <s v="Factor Receipts"/>
    <n v="897046737.72878897"/>
  </r>
  <r>
    <x v="43"/>
    <s v="483 -  Water Transportation"/>
    <x v="79"/>
    <s v="Tax on Production and Imports"/>
    <n v="15053"/>
    <s v="Factor Receipts"/>
    <n v="107192377.163771"/>
  </r>
  <r>
    <x v="43"/>
    <s v="483 -  Water Transportation"/>
    <x v="80"/>
    <s v="Households LT15k"/>
    <n v="15055"/>
    <s v="Industry Use"/>
    <n v="236125.21218467999"/>
  </r>
  <r>
    <x v="43"/>
    <s v="483 -  Water Transportation"/>
    <x v="81"/>
    <s v="Households 15-30k"/>
    <n v="15055"/>
    <s v="Industry Use"/>
    <n v="310950.20587480901"/>
  </r>
  <r>
    <x v="43"/>
    <s v="483 -  Water Transportation"/>
    <x v="82"/>
    <s v="Households 30-40k"/>
    <n v="15055"/>
    <s v="Industry Use"/>
    <n v="276850.80200752598"/>
  </r>
  <r>
    <x v="43"/>
    <s v="483 -  Water Transportation"/>
    <x v="83"/>
    <s v="Households 40-50k"/>
    <n v="15055"/>
    <s v="Industry Use"/>
    <n v="213762.108721311"/>
  </r>
  <r>
    <x v="43"/>
    <s v="483 -  Water Transportation"/>
    <x v="84"/>
    <s v="Households 50-70k"/>
    <n v="15055"/>
    <s v="Industry Use"/>
    <n v="477068.09053380601"/>
  </r>
  <r>
    <x v="43"/>
    <s v="483 -  Water Transportation"/>
    <x v="85"/>
    <s v="Households 70-100k"/>
    <n v="15055"/>
    <s v="Industry Use"/>
    <n v="1629391.2146606999"/>
  </r>
  <r>
    <x v="43"/>
    <s v="483 -  Water Transportation"/>
    <x v="86"/>
    <s v="Households 100-150k"/>
    <n v="15055"/>
    <s v="Industry Use"/>
    <n v="2881474.5747316801"/>
  </r>
  <r>
    <x v="43"/>
    <s v="483 -  Water Transportation"/>
    <x v="87"/>
    <s v="Households 150-200k"/>
    <n v="15055"/>
    <s v="Industry Use"/>
    <n v="3296169.3470000299"/>
  </r>
  <r>
    <x v="43"/>
    <s v="483 -  Water Transportation"/>
    <x v="88"/>
    <s v="Households GT200k"/>
    <n v="15055"/>
    <s v="Industry Use"/>
    <n v="8340179.1953592496"/>
  </r>
  <r>
    <x v="43"/>
    <s v="483 -  Water Transportation"/>
    <x v="89"/>
    <s v="Federal Government NonDefense"/>
    <n v="15055"/>
    <s v="Industry Use"/>
    <n v="527107.72322514199"/>
  </r>
  <r>
    <x v="43"/>
    <s v="483 -  Water Transportation"/>
    <x v="90"/>
    <s v="Federal Government Investment"/>
    <n v="15055"/>
    <s v="Industry Use"/>
    <n v="649954.37948306801"/>
  </r>
  <r>
    <x v="43"/>
    <s v="483 -  Water Transportation"/>
    <x v="91"/>
    <s v="State/Local Govt Other"/>
    <n v="15055"/>
    <s v="Industry Use"/>
    <n v="15697983.7487264"/>
  </r>
  <r>
    <x v="43"/>
    <s v="483 -  Water Transportation"/>
    <x v="93"/>
    <s v="State/Local Govt Investment"/>
    <n v="15055"/>
    <s v="Industry Use"/>
    <n v="3287683.58168353"/>
  </r>
  <r>
    <x v="43"/>
    <s v="483 -  Water Transportation"/>
    <x v="94"/>
    <s v="Capital"/>
    <n v="15055"/>
    <s v="Industry Use"/>
    <n v="4346899.8787051197"/>
  </r>
  <r>
    <x v="43"/>
    <s v="483 -  Water Transportation"/>
    <x v="95"/>
    <s v="Inventory Additions/Deletions"/>
    <n v="15055"/>
    <s v="Industry Use"/>
    <n v="338082.55896045797"/>
  </r>
  <r>
    <x v="43"/>
    <s v="483 -  Water Transportation"/>
    <x v="96"/>
    <s v="Foreign Trade"/>
    <n v="15051"/>
    <s v="Commodity Trade"/>
    <n v="325852491.61613703"/>
  </r>
  <r>
    <x v="43"/>
    <s v="483 -  Water Transportation"/>
    <x v="97"/>
    <s v="Domestic Trade"/>
    <n v="15051"/>
    <s v="Commodity Trade"/>
    <n v="514033249.45528698"/>
  </r>
  <r>
    <x v="44"/>
    <s v="484 -  Truck Transportation"/>
    <x v="0"/>
    <s v="111 -  Crop Production"/>
    <n v="15055"/>
    <s v="Industry Use"/>
    <n v="4668.8731212409302"/>
  </r>
  <r>
    <x v="44"/>
    <s v="484 -  Truck Transportation"/>
    <x v="4"/>
    <s v="211 -  Oil and Gas Extraction"/>
    <n v="15055"/>
    <s v="Industry Use"/>
    <n v="37430549.593055502"/>
  </r>
  <r>
    <x v="44"/>
    <s v="484 -  Truck Transportation"/>
    <x v="5"/>
    <s v="212 -  Mining (except Oil and Gas)"/>
    <n v="15055"/>
    <s v="Industry Use"/>
    <n v="460999.47989747999"/>
  </r>
  <r>
    <x v="44"/>
    <s v="484 -  Truck Transportation"/>
    <x v="6"/>
    <s v="213 -  Support Activities for Mining"/>
    <n v="15055"/>
    <s v="Industry Use"/>
    <n v="44958.133546525001"/>
  </r>
  <r>
    <x v="44"/>
    <s v="484 -  Truck Transportation"/>
    <x v="7"/>
    <s v="221 -  Utilities"/>
    <n v="15055"/>
    <s v="Industry Use"/>
    <n v="260225163.65193099"/>
  </r>
  <r>
    <x v="44"/>
    <s v="484 -  Truck Transportation"/>
    <x v="8"/>
    <s v="23 -  Construction"/>
    <n v="15055"/>
    <s v="Industry Use"/>
    <n v="75785790.940319806"/>
  </r>
  <r>
    <x v="44"/>
    <s v="484 -  Truck Transportation"/>
    <x v="9"/>
    <s v="311 -  Food Manufacturing"/>
    <n v="15055"/>
    <s v="Industry Use"/>
    <n v="1117987.4442980699"/>
  </r>
  <r>
    <x v="44"/>
    <s v="484 -  Truck Transportation"/>
    <x v="10"/>
    <s v="312 -  Beverage and Tobacco Product Manufacturing"/>
    <n v="15055"/>
    <s v="Industry Use"/>
    <n v="1086692.18556027"/>
  </r>
  <r>
    <x v="44"/>
    <s v="484 -  Truck Transportation"/>
    <x v="11"/>
    <s v="313 -  Textile Mills"/>
    <n v="15055"/>
    <s v="Industry Use"/>
    <n v="11074.7709270789"/>
  </r>
  <r>
    <x v="44"/>
    <s v="484 -  Truck Transportation"/>
    <x v="12"/>
    <s v="314 -  Textile Product Mills"/>
    <n v="15055"/>
    <s v="Industry Use"/>
    <n v="825304.62002914399"/>
  </r>
  <r>
    <x v="44"/>
    <s v="484 -  Truck Transportation"/>
    <x v="13"/>
    <s v="315 -  Apparel Manufacturing"/>
    <n v="15055"/>
    <s v="Industry Use"/>
    <n v="19333.404455793301"/>
  </r>
  <r>
    <x v="44"/>
    <s v="484 -  Truck Transportation"/>
    <x v="14"/>
    <s v="316 -  Leather and Allied Product Manufacturing"/>
    <n v="15055"/>
    <s v="Industry Use"/>
    <n v="6795.8569462969799"/>
  </r>
  <r>
    <x v="44"/>
    <s v="484 -  Truck Transportation"/>
    <x v="15"/>
    <s v="321 -  Wood Product Manufacturing"/>
    <n v="15055"/>
    <s v="Industry Use"/>
    <n v="18971381.235908799"/>
  </r>
  <r>
    <x v="44"/>
    <s v="484 -  Truck Transportation"/>
    <x v="16"/>
    <s v="322 -  Paper Manufacturing"/>
    <n v="15055"/>
    <s v="Industry Use"/>
    <n v="11733106.9558549"/>
  </r>
  <r>
    <x v="44"/>
    <s v="484 -  Truck Transportation"/>
    <x v="17"/>
    <s v="323 -  Printing and Related Support Activities"/>
    <n v="15055"/>
    <s v="Industry Use"/>
    <n v="17205587.636935499"/>
  </r>
  <r>
    <x v="44"/>
    <s v="484 -  Truck Transportation"/>
    <x v="18"/>
    <s v="324 -  Petroleum and Coal Products Manufacturing"/>
    <n v="15055"/>
    <s v="Industry Use"/>
    <n v="2652923101.0342102"/>
  </r>
  <r>
    <x v="44"/>
    <s v="484 -  Truck Transportation"/>
    <x v="19"/>
    <s v="325 -  Chemical Manufacturing"/>
    <n v="15055"/>
    <s v="Industry Use"/>
    <n v="15536252.8411026"/>
  </r>
  <r>
    <x v="44"/>
    <s v="484 -  Truck Transportation"/>
    <x v="20"/>
    <s v="326 -  Plastics and Rubber Products Manufacturing"/>
    <n v="15055"/>
    <s v="Industry Use"/>
    <n v="41232377.926228903"/>
  </r>
  <r>
    <x v="44"/>
    <s v="484 -  Truck Transportation"/>
    <x v="21"/>
    <s v="327 -  Nonmetallic Mineral Product Manufacturing"/>
    <n v="15055"/>
    <s v="Industry Use"/>
    <n v="12225737.3172617"/>
  </r>
  <r>
    <x v="44"/>
    <s v="484 -  Truck Transportation"/>
    <x v="22"/>
    <s v="331 -  Primary Metal Manufacturing"/>
    <n v="15055"/>
    <s v="Industry Use"/>
    <n v="2133107.7395518101"/>
  </r>
  <r>
    <x v="44"/>
    <s v="484 -  Truck Transportation"/>
    <x v="23"/>
    <s v="332 -  Fabricated Metal Product Manufacturing"/>
    <n v="15055"/>
    <s v="Industry Use"/>
    <n v="109024037.324579"/>
  </r>
  <r>
    <x v="44"/>
    <s v="484 -  Truck Transportation"/>
    <x v="24"/>
    <s v="333 -  Machinery Manufacturing"/>
    <n v="15055"/>
    <s v="Industry Use"/>
    <n v="10362908.468780201"/>
  </r>
  <r>
    <x v="44"/>
    <s v="484 -  Truck Transportation"/>
    <x v="25"/>
    <s v="334 -  Computer and Electronic Product Manufacturing"/>
    <n v="15055"/>
    <s v="Industry Use"/>
    <n v="2181523.0445321598"/>
  </r>
  <r>
    <x v="44"/>
    <s v="484 -  Truck Transportation"/>
    <x v="26"/>
    <s v="335 -  Electrical Equipment, Appliance, and Component Manufacturing"/>
    <n v="15055"/>
    <s v="Industry Use"/>
    <n v="1754353.0679250001"/>
  </r>
  <r>
    <x v="44"/>
    <s v="484 -  Truck Transportation"/>
    <x v="27"/>
    <s v="336 -  Transportation Equipment Manufacturing"/>
    <n v="15055"/>
    <s v="Industry Use"/>
    <n v="263715523.232907"/>
  </r>
  <r>
    <x v="44"/>
    <s v="484 -  Truck Transportation"/>
    <x v="28"/>
    <s v="337 -  Furniture and Related Product Manufacturing"/>
    <n v="15055"/>
    <s v="Industry Use"/>
    <n v="192307.331585376"/>
  </r>
  <r>
    <x v="44"/>
    <s v="484 -  Truck Transportation"/>
    <x v="29"/>
    <s v="339 -  Miscellaneous Manufacturing"/>
    <n v="15055"/>
    <s v="Industry Use"/>
    <n v="728770.96874581405"/>
  </r>
  <r>
    <x v="44"/>
    <s v="484 -  Truck Transportation"/>
    <x v="30"/>
    <s v="42 -  Wholesale Trade"/>
    <n v="15055"/>
    <s v="Industry Use"/>
    <n v="1754894596.6069"/>
  </r>
  <r>
    <x v="44"/>
    <s v="484 -  Truck Transportation"/>
    <x v="31"/>
    <s v="441 -  Motor Vehicle and Parts Dealers"/>
    <n v="15055"/>
    <s v="Industry Use"/>
    <n v="177152620.49870899"/>
  </r>
  <r>
    <x v="44"/>
    <s v="484 -  Truck Transportation"/>
    <x v="32"/>
    <s v="449 -  Furniture, Home Furnishings, Electronics, and Appliance Retailers"/>
    <n v="15055"/>
    <s v="Industry Use"/>
    <n v="2181390.61565866"/>
  </r>
  <r>
    <x v="44"/>
    <s v="484 -  Truck Transportation"/>
    <x v="33"/>
    <s v="444 -  Building Material and Garden Equipment and Supplies Dealers"/>
    <n v="15055"/>
    <s v="Industry Use"/>
    <n v="7901250.6201066403"/>
  </r>
  <r>
    <x v="44"/>
    <s v="484 -  Truck Transportation"/>
    <x v="34"/>
    <s v="445 -  Food and Beverage Stores"/>
    <n v="15055"/>
    <s v="Industry Use"/>
    <n v="33780154.384204097"/>
  </r>
  <r>
    <x v="44"/>
    <s v="484 -  Truck Transportation"/>
    <x v="35"/>
    <s v="446 -  Health and Personal Care Stores"/>
    <n v="15055"/>
    <s v="Industry Use"/>
    <n v="1151578.1858020099"/>
  </r>
  <r>
    <x v="44"/>
    <s v="484 -  Truck Transportation"/>
    <x v="36"/>
    <s v="457 -  Gasoline Stations and Fuel Dealers"/>
    <n v="15055"/>
    <s v="Industry Use"/>
    <n v="705536112.55954695"/>
  </r>
  <r>
    <x v="44"/>
    <s v="484 -  Truck Transportation"/>
    <x v="37"/>
    <s v="458 -  Clothing, Clothing Accessories, Shoe, and Jewelry Retailers"/>
    <n v="15055"/>
    <s v="Industry Use"/>
    <n v="984310.53468142694"/>
  </r>
  <r>
    <x v="44"/>
    <s v="484 -  Truck Transportation"/>
    <x v="38"/>
    <s v="459 -  Sporting Goods, Hobby, Musical Instrument, Book, and Miscellaneous Retailers"/>
    <n v="15055"/>
    <s v="Industry Use"/>
    <n v="3078669.03310986"/>
  </r>
  <r>
    <x v="44"/>
    <s v="484 -  Truck Transportation"/>
    <x v="39"/>
    <s v="455 -  General Merchandise Retailers"/>
    <n v="15055"/>
    <s v="Industry Use"/>
    <n v="79773718.281357706"/>
  </r>
  <r>
    <x v="44"/>
    <s v="484 -  Truck Transportation"/>
    <x v="40"/>
    <s v="481 -  Air Transportation"/>
    <n v="15055"/>
    <s v="Industry Use"/>
    <n v="324582353.06653798"/>
  </r>
  <r>
    <x v="44"/>
    <s v="484 -  Truck Transportation"/>
    <x v="41"/>
    <s v="482 -  Rail Transportation"/>
    <n v="15055"/>
    <s v="Industry Use"/>
    <n v="307280581.282763"/>
  </r>
  <r>
    <x v="44"/>
    <s v="484 -  Truck Transportation"/>
    <x v="42"/>
    <s v="483 -  Water Transportation"/>
    <n v="15055"/>
    <s v="Industry Use"/>
    <n v="1830163.55915467"/>
  </r>
  <r>
    <x v="44"/>
    <s v="484 -  Truck Transportation"/>
    <x v="43"/>
    <s v="484 -  Truck Transportation"/>
    <n v="15055"/>
    <s v="Industry Use"/>
    <n v="2178996680.9330401"/>
  </r>
  <r>
    <x v="44"/>
    <s v="484 -  Truck Transportation"/>
    <x v="44"/>
    <s v="486 -  Pipeline Transportation"/>
    <n v="15055"/>
    <s v="Industry Use"/>
    <n v="14452767.9344387"/>
  </r>
  <r>
    <x v="44"/>
    <s v="484 -  Truck Transportation"/>
    <x v="45"/>
    <s v="487-488 -  Scenic and Sightseeing Transportation and Support Activities for Transportation"/>
    <n v="15055"/>
    <s v="Industry Use"/>
    <n v="2556968968.91258"/>
  </r>
  <r>
    <x v="44"/>
    <s v="484 -  Truck Transportation"/>
    <x v="46"/>
    <s v="492 -  Couriers and Messengers"/>
    <n v="15055"/>
    <s v="Industry Use"/>
    <n v="2520288227.73067"/>
  </r>
  <r>
    <x v="44"/>
    <s v="484 -  Truck Transportation"/>
    <x v="47"/>
    <s v="493 -  Warehousing and Storage"/>
    <n v="15055"/>
    <s v="Industry Use"/>
    <n v="1115439043.37868"/>
  </r>
  <r>
    <x v="44"/>
    <s v="484 -  Truck Transportation"/>
    <x v="48"/>
    <s v="513 -  Publishing Industries"/>
    <n v="15055"/>
    <s v="Industry Use"/>
    <n v="13592497.2842947"/>
  </r>
  <r>
    <x v="44"/>
    <s v="484 -  Truck Transportation"/>
    <x v="49"/>
    <s v="512 -  Motion Picture and Sound Recording Industries"/>
    <n v="15055"/>
    <s v="Industry Use"/>
    <n v="351663.50660136901"/>
  </r>
  <r>
    <x v="44"/>
    <s v="484 -  Truck Transportation"/>
    <x v="50"/>
    <s v="516 -  Broadcasting and Content Providers"/>
    <n v="15055"/>
    <s v="Industry Use"/>
    <n v="25804787.5534949"/>
  </r>
  <r>
    <x v="44"/>
    <s v="484 -  Truck Transportation"/>
    <x v="51"/>
    <s v="517 -  Telecommunications"/>
    <n v="15055"/>
    <s v="Industry Use"/>
    <n v="112077481.45718101"/>
  </r>
  <r>
    <x v="44"/>
    <s v="484 -  Truck Transportation"/>
    <x v="52"/>
    <s v="518 -  Computing Infrastructure Providers, Data Processing, Web Hosting, and Related Services"/>
    <n v="15055"/>
    <s v="Industry Use"/>
    <n v="27840846.825252999"/>
  </r>
  <r>
    <x v="44"/>
    <s v="484 -  Truck Transportation"/>
    <x v="53"/>
    <s v="519 -  Web Search Portals, Libraries, Archives, and Other Information Services"/>
    <n v="15055"/>
    <s v="Industry Use"/>
    <n v="86809318.114116997"/>
  </r>
  <r>
    <x v="44"/>
    <s v="484 -  Truck Transportation"/>
    <x v="54"/>
    <s v="522 -  Credit Intermediation and Related Activities"/>
    <n v="15055"/>
    <s v="Industry Use"/>
    <n v="191306565.28865501"/>
  </r>
  <r>
    <x v="44"/>
    <s v="484 -  Truck Transportation"/>
    <x v="55"/>
    <s v="523 -  Securities, Commodity Contracts, and Other Financial Investments and Related Activities"/>
    <n v="15055"/>
    <s v="Industry Use"/>
    <n v="66175783.484319396"/>
  </r>
  <r>
    <x v="44"/>
    <s v="484 -  Truck Transportation"/>
    <x v="56"/>
    <s v="521 -  Monetary Authorities-Central Bank"/>
    <n v="15055"/>
    <s v="Industry Use"/>
    <n v="177957495.95302799"/>
  </r>
  <r>
    <x v="44"/>
    <s v="484 -  Truck Transportation"/>
    <x v="57"/>
    <s v="524 -  Insurance Carriers and Related Activities"/>
    <n v="15055"/>
    <s v="Industry Use"/>
    <n v="1316693621.9459"/>
  </r>
  <r>
    <x v="44"/>
    <s v="484 -  Truck Transportation"/>
    <x v="58"/>
    <s v="531 -  Real Estate"/>
    <n v="15055"/>
    <s v="Industry Use"/>
    <n v="881259171.85218203"/>
  </r>
  <r>
    <x v="44"/>
    <s v="484 -  Truck Transportation"/>
    <x v="59"/>
    <s v="532 -  Rental and Leasing Services"/>
    <n v="15055"/>
    <s v="Industry Use"/>
    <n v="795407352.08554304"/>
  </r>
  <r>
    <x v="44"/>
    <s v="484 -  Truck Transportation"/>
    <x v="60"/>
    <s v="533 -  Lessors of Nonfinancial Intangible Assets (except Copyrighted Works)"/>
    <n v="15055"/>
    <s v="Industry Use"/>
    <n v="285058374.912889"/>
  </r>
  <r>
    <x v="44"/>
    <s v="484 -  Truck Transportation"/>
    <x v="61"/>
    <s v="541 -  Professional, Scientific, and Technical Services"/>
    <n v="15055"/>
    <s v="Industry Use"/>
    <n v="527993683.56492001"/>
  </r>
  <r>
    <x v="44"/>
    <s v="484 -  Truck Transportation"/>
    <x v="99"/>
    <s v="551 -  Management of Companies and Enterprises"/>
    <n v="15055"/>
    <s v="Industry Use"/>
    <n v="742767957.34345698"/>
  </r>
  <r>
    <x v="44"/>
    <s v="484 -  Truck Transportation"/>
    <x v="62"/>
    <s v="561 -  Administrative and Support Services"/>
    <n v="15055"/>
    <s v="Industry Use"/>
    <n v="1451754667.9253199"/>
  </r>
  <r>
    <x v="44"/>
    <s v="484 -  Truck Transportation"/>
    <x v="63"/>
    <s v="562 -  Waste Management and Remediation Services"/>
    <n v="15055"/>
    <s v="Industry Use"/>
    <n v="88283484.099459693"/>
  </r>
  <r>
    <x v="44"/>
    <s v="484 -  Truck Transportation"/>
    <x v="65"/>
    <s v="711 -  Performing Arts, Spectator Sports, and Related Industries"/>
    <n v="15055"/>
    <s v="Industry Use"/>
    <n v="9777307.0630810596"/>
  </r>
  <r>
    <x v="44"/>
    <s v="484 -  Truck Transportation"/>
    <x v="66"/>
    <s v="712 -  Museums, Historical Sites, and Similar Institutions"/>
    <n v="15055"/>
    <s v="Industry Use"/>
    <n v="302.91227963788498"/>
  </r>
  <r>
    <x v="44"/>
    <s v="484 -  Truck Transportation"/>
    <x v="68"/>
    <s v="721 -  Accommodation"/>
    <n v="15055"/>
    <s v="Industry Use"/>
    <n v="93.428241975250103"/>
  </r>
  <r>
    <x v="44"/>
    <s v="484 -  Truck Transportation"/>
    <x v="69"/>
    <s v="722 -  Food Services and Drinking Places"/>
    <n v="15055"/>
    <s v="Industry Use"/>
    <n v="123418425.807914"/>
  </r>
  <r>
    <x v="44"/>
    <s v="484 -  Truck Transportation"/>
    <x v="70"/>
    <s v="811 -  Repair and Maintenance"/>
    <n v="15055"/>
    <s v="Industry Use"/>
    <n v="915691018.33454204"/>
  </r>
  <r>
    <x v="44"/>
    <s v="484 -  Truck Transportation"/>
    <x v="71"/>
    <s v="812 -  Personal and Laundry Services"/>
    <n v="15055"/>
    <s v="Industry Use"/>
    <n v="1002144.34839697"/>
  </r>
  <r>
    <x v="44"/>
    <s v="484 -  Truck Transportation"/>
    <x v="72"/>
    <s v="813 -  Religious, Grantmaking, Civic, Professional, and Similar Organizations"/>
    <n v="15055"/>
    <s v="Industry Use"/>
    <n v="13066907.834113801"/>
  </r>
  <r>
    <x v="44"/>
    <s v="484 -  Truck Transportation"/>
    <x v="73"/>
    <s v="9A -  Government Enterprises"/>
    <n v="15055"/>
    <s v="Industry Use"/>
    <n v="1202774267.9579"/>
  </r>
  <r>
    <x v="44"/>
    <s v="484 -  Truck Transportation"/>
    <x v="76"/>
    <s v="Employee Compensation"/>
    <n v="15053"/>
    <s v="Factor Receipts"/>
    <n v="12822603964.7003"/>
  </r>
  <r>
    <x v="44"/>
    <s v="484 -  Truck Transportation"/>
    <x v="77"/>
    <s v="Proprietor Income"/>
    <n v="15053"/>
    <s v="Factor Receipts"/>
    <n v="8623725968.9347801"/>
  </r>
  <r>
    <x v="44"/>
    <s v="484 -  Truck Transportation"/>
    <x v="78"/>
    <s v="Other Property Type Income"/>
    <n v="15053"/>
    <s v="Factor Receipts"/>
    <n v="6626396343.0029697"/>
  </r>
  <r>
    <x v="44"/>
    <s v="484 -  Truck Transportation"/>
    <x v="79"/>
    <s v="Tax on Production and Imports"/>
    <n v="15053"/>
    <s v="Factor Receipts"/>
    <n v="819605279.71254003"/>
  </r>
  <r>
    <x v="44"/>
    <s v="484 -  Truck Transportation"/>
    <x v="80"/>
    <s v="Households LT15k"/>
    <n v="15055"/>
    <s v="Industry Use"/>
    <n v="300656.74680067401"/>
  </r>
  <r>
    <x v="44"/>
    <s v="484 -  Truck Transportation"/>
    <x v="81"/>
    <s v="Households 15-30k"/>
    <n v="15055"/>
    <s v="Industry Use"/>
    <n v="395930.940412239"/>
  </r>
  <r>
    <x v="44"/>
    <s v="484 -  Truck Transportation"/>
    <x v="82"/>
    <s v="Households 30-40k"/>
    <n v="15055"/>
    <s v="Industry Use"/>
    <n v="352512.38404664001"/>
  </r>
  <r>
    <x v="44"/>
    <s v="484 -  Truck Transportation"/>
    <x v="83"/>
    <s v="Households 40-50k"/>
    <n v="15055"/>
    <s v="Industry Use"/>
    <n v="272181.94788591599"/>
  </r>
  <r>
    <x v="44"/>
    <s v="484 -  Truck Transportation"/>
    <x v="84"/>
    <s v="Households 50-70k"/>
    <n v="15055"/>
    <s v="Industry Use"/>
    <n v="607447.79761222599"/>
  </r>
  <r>
    <x v="44"/>
    <s v="484 -  Truck Transportation"/>
    <x v="85"/>
    <s v="Households 70-100k"/>
    <n v="15055"/>
    <s v="Industry Use"/>
    <n v="2074693.58029557"/>
  </r>
  <r>
    <x v="44"/>
    <s v="484 -  Truck Transportation"/>
    <x v="86"/>
    <s v="Households 100-150k"/>
    <n v="15055"/>
    <s v="Industry Use"/>
    <n v="3668963.4436415001"/>
  </r>
  <r>
    <x v="44"/>
    <s v="484 -  Truck Transportation"/>
    <x v="87"/>
    <s v="Households 150-200k"/>
    <n v="15055"/>
    <s v="Industry Use"/>
    <n v="4196991.6876052702"/>
  </r>
  <r>
    <x v="44"/>
    <s v="484 -  Truck Transportation"/>
    <x v="88"/>
    <s v="Households GT200k"/>
    <n v="15055"/>
    <s v="Industry Use"/>
    <n v="10619497.6868889"/>
  </r>
  <r>
    <x v="44"/>
    <s v="484 -  Truck Transportation"/>
    <x v="89"/>
    <s v="Federal Government NonDefense"/>
    <n v="15055"/>
    <s v="Industry Use"/>
    <n v="710263.13551594899"/>
  </r>
  <r>
    <x v="44"/>
    <s v="484 -  Truck Transportation"/>
    <x v="90"/>
    <s v="Federal Government Investment"/>
    <n v="15055"/>
    <s v="Industry Use"/>
    <n v="827582.82140321296"/>
  </r>
  <r>
    <x v="44"/>
    <s v="484 -  Truck Transportation"/>
    <x v="91"/>
    <s v="State/Local Govt Other"/>
    <n v="15055"/>
    <s v="Industry Use"/>
    <n v="116285173.26192801"/>
  </r>
  <r>
    <x v="44"/>
    <s v="484 -  Truck Transportation"/>
    <x v="92"/>
    <s v="State/Local Govt Education"/>
    <n v="15055"/>
    <s v="Industry Use"/>
    <n v="8940.7169180669898"/>
  </r>
  <r>
    <x v="44"/>
    <s v="484 -  Truck Transportation"/>
    <x v="93"/>
    <s v="State/Local Govt Investment"/>
    <n v="15055"/>
    <s v="Industry Use"/>
    <n v="4186186.8160264599"/>
  </r>
  <r>
    <x v="44"/>
    <s v="484 -  Truck Transportation"/>
    <x v="94"/>
    <s v="Capital"/>
    <n v="15055"/>
    <s v="Industry Use"/>
    <n v="5534880.2616534801"/>
  </r>
  <r>
    <x v="44"/>
    <s v="484 -  Truck Transportation"/>
    <x v="95"/>
    <s v="Inventory Additions/Deletions"/>
    <n v="15055"/>
    <s v="Industry Use"/>
    <n v="3598550.6631423798"/>
  </r>
  <r>
    <x v="44"/>
    <s v="484 -  Truck Transportation"/>
    <x v="96"/>
    <s v="Foreign Trade"/>
    <n v="15051"/>
    <s v="Commodity Trade"/>
    <n v="1326659648.0030601"/>
  </r>
  <r>
    <x v="44"/>
    <s v="484 -  Truck Transportation"/>
    <x v="97"/>
    <s v="Domestic Trade"/>
    <n v="15051"/>
    <s v="Commodity Trade"/>
    <n v="3219039177.3282399"/>
  </r>
  <r>
    <x v="45"/>
    <s v="485 -  Transit and Ground Passenger Transportation"/>
    <x v="4"/>
    <s v="211 -  Oil and Gas Extraction"/>
    <n v="15055"/>
    <s v="Industry Use"/>
    <n v="8081658.5138359498"/>
  </r>
  <r>
    <x v="45"/>
    <s v="485 -  Transit and Ground Passenger Transportation"/>
    <x v="5"/>
    <s v="212 -  Mining (except Oil and Gas)"/>
    <n v="15055"/>
    <s v="Industry Use"/>
    <n v="137584.05306047201"/>
  </r>
  <r>
    <x v="45"/>
    <s v="485 -  Transit and Ground Passenger Transportation"/>
    <x v="6"/>
    <s v="213 -  Support Activities for Mining"/>
    <n v="15055"/>
    <s v="Industry Use"/>
    <n v="13703.4281839332"/>
  </r>
  <r>
    <x v="45"/>
    <s v="485 -  Transit and Ground Passenger Transportation"/>
    <x v="7"/>
    <s v="221 -  Utilities"/>
    <n v="15055"/>
    <s v="Industry Use"/>
    <n v="36245665.395358302"/>
  </r>
  <r>
    <x v="45"/>
    <s v="485 -  Transit and Ground Passenger Transportation"/>
    <x v="8"/>
    <s v="23 -  Construction"/>
    <n v="15055"/>
    <s v="Industry Use"/>
    <n v="83831080.476236805"/>
  </r>
  <r>
    <x v="45"/>
    <s v="485 -  Transit and Ground Passenger Transportation"/>
    <x v="9"/>
    <s v="311 -  Food Manufacturing"/>
    <n v="15055"/>
    <s v="Industry Use"/>
    <n v="11549.6615495269"/>
  </r>
  <r>
    <x v="45"/>
    <s v="485 -  Transit and Ground Passenger Transportation"/>
    <x v="10"/>
    <s v="312 -  Beverage and Tobacco Product Manufacturing"/>
    <n v="15055"/>
    <s v="Industry Use"/>
    <n v="2762.2463739048999"/>
  </r>
  <r>
    <x v="45"/>
    <s v="485 -  Transit and Ground Passenger Transportation"/>
    <x v="11"/>
    <s v="313 -  Textile Mills"/>
    <n v="15055"/>
    <s v="Industry Use"/>
    <n v="1212.2872088056599"/>
  </r>
  <r>
    <x v="45"/>
    <s v="485 -  Transit and Ground Passenger Transportation"/>
    <x v="12"/>
    <s v="314 -  Textile Product Mills"/>
    <n v="15055"/>
    <s v="Industry Use"/>
    <n v="94263.856869543"/>
  </r>
  <r>
    <x v="45"/>
    <s v="485 -  Transit and Ground Passenger Transportation"/>
    <x v="13"/>
    <s v="315 -  Apparel Manufacturing"/>
    <n v="15055"/>
    <s v="Industry Use"/>
    <n v="10222.0543254556"/>
  </r>
  <r>
    <x v="45"/>
    <s v="485 -  Transit and Ground Passenger Transportation"/>
    <x v="14"/>
    <s v="316 -  Leather and Allied Product Manufacturing"/>
    <n v="15055"/>
    <s v="Industry Use"/>
    <n v="1025.35757050488"/>
  </r>
  <r>
    <x v="45"/>
    <s v="485 -  Transit and Ground Passenger Transportation"/>
    <x v="15"/>
    <s v="321 -  Wood Product Manufacturing"/>
    <n v="15055"/>
    <s v="Industry Use"/>
    <n v="28500.632946106802"/>
  </r>
  <r>
    <x v="45"/>
    <s v="485 -  Transit and Ground Passenger Transportation"/>
    <x v="16"/>
    <s v="322 -  Paper Manufacturing"/>
    <n v="15055"/>
    <s v="Industry Use"/>
    <n v="94772448.093772694"/>
  </r>
  <r>
    <x v="45"/>
    <s v="485 -  Transit and Ground Passenger Transportation"/>
    <x v="17"/>
    <s v="323 -  Printing and Related Support Activities"/>
    <n v="15055"/>
    <s v="Industry Use"/>
    <n v="15691602.2785824"/>
  </r>
  <r>
    <x v="45"/>
    <s v="485 -  Transit and Ground Passenger Transportation"/>
    <x v="18"/>
    <s v="324 -  Petroleum and Coal Products Manufacturing"/>
    <n v="15055"/>
    <s v="Industry Use"/>
    <n v="572796187.30625498"/>
  </r>
  <r>
    <x v="45"/>
    <s v="485 -  Transit and Ground Passenger Transportation"/>
    <x v="19"/>
    <s v="325 -  Chemical Manufacturing"/>
    <n v="15055"/>
    <s v="Industry Use"/>
    <n v="3702091.63491354"/>
  </r>
  <r>
    <x v="45"/>
    <s v="485 -  Transit and Ground Passenger Transportation"/>
    <x v="20"/>
    <s v="326 -  Plastics and Rubber Products Manufacturing"/>
    <n v="15055"/>
    <s v="Industry Use"/>
    <n v="7404434.0779259196"/>
  </r>
  <r>
    <x v="45"/>
    <s v="485 -  Transit and Ground Passenger Transportation"/>
    <x v="21"/>
    <s v="327 -  Nonmetallic Mineral Product Manufacturing"/>
    <n v="15055"/>
    <s v="Industry Use"/>
    <n v="61309.282832983299"/>
  </r>
  <r>
    <x v="45"/>
    <s v="485 -  Transit and Ground Passenger Transportation"/>
    <x v="22"/>
    <s v="331 -  Primary Metal Manufacturing"/>
    <n v="15055"/>
    <s v="Industry Use"/>
    <n v="497956.14061691298"/>
  </r>
  <r>
    <x v="45"/>
    <s v="485 -  Transit and Ground Passenger Transportation"/>
    <x v="23"/>
    <s v="332 -  Fabricated Metal Product Manufacturing"/>
    <n v="15055"/>
    <s v="Industry Use"/>
    <n v="43579089.310949802"/>
  </r>
  <r>
    <x v="45"/>
    <s v="485 -  Transit and Ground Passenger Transportation"/>
    <x v="24"/>
    <s v="333 -  Machinery Manufacturing"/>
    <n v="15055"/>
    <s v="Industry Use"/>
    <n v="2758176.20876117"/>
  </r>
  <r>
    <x v="45"/>
    <s v="485 -  Transit and Ground Passenger Transportation"/>
    <x v="25"/>
    <s v="334 -  Computer and Electronic Product Manufacturing"/>
    <n v="15055"/>
    <s v="Industry Use"/>
    <n v="325603.69911570603"/>
  </r>
  <r>
    <x v="45"/>
    <s v="485 -  Transit and Ground Passenger Transportation"/>
    <x v="26"/>
    <s v="335 -  Electrical Equipment, Appliance, and Component Manufacturing"/>
    <n v="15055"/>
    <s v="Industry Use"/>
    <n v="4095910.11953511"/>
  </r>
  <r>
    <x v="45"/>
    <s v="485 -  Transit and Ground Passenger Transportation"/>
    <x v="27"/>
    <s v="336 -  Transportation Equipment Manufacturing"/>
    <n v="15055"/>
    <s v="Industry Use"/>
    <n v="55705891.325195298"/>
  </r>
  <r>
    <x v="45"/>
    <s v="485 -  Transit and Ground Passenger Transportation"/>
    <x v="28"/>
    <s v="337 -  Furniture and Related Product Manufacturing"/>
    <n v="15055"/>
    <s v="Industry Use"/>
    <n v="20572.352813580401"/>
  </r>
  <r>
    <x v="45"/>
    <s v="485 -  Transit and Ground Passenger Transportation"/>
    <x v="29"/>
    <s v="339 -  Miscellaneous Manufacturing"/>
    <n v="15055"/>
    <s v="Industry Use"/>
    <n v="1381726.3638613599"/>
  </r>
  <r>
    <x v="45"/>
    <s v="485 -  Transit and Ground Passenger Transportation"/>
    <x v="30"/>
    <s v="42 -  Wholesale Trade"/>
    <n v="15055"/>
    <s v="Industry Use"/>
    <n v="407806334.37520301"/>
  </r>
  <r>
    <x v="45"/>
    <s v="485 -  Transit and Ground Passenger Transportation"/>
    <x v="31"/>
    <s v="441 -  Motor Vehicle and Parts Dealers"/>
    <n v="15055"/>
    <s v="Industry Use"/>
    <n v="1303392.6355683799"/>
  </r>
  <r>
    <x v="45"/>
    <s v="485 -  Transit and Ground Passenger Transportation"/>
    <x v="32"/>
    <s v="449 -  Furniture, Home Furnishings, Electronics, and Appliance Retailers"/>
    <n v="15055"/>
    <s v="Industry Use"/>
    <n v="4893.7128779510704"/>
  </r>
  <r>
    <x v="45"/>
    <s v="485 -  Transit and Ground Passenger Transportation"/>
    <x v="33"/>
    <s v="444 -  Building Material and Garden Equipment and Supplies Dealers"/>
    <n v="15055"/>
    <s v="Industry Use"/>
    <n v="615951.90908140095"/>
  </r>
  <r>
    <x v="45"/>
    <s v="485 -  Transit and Ground Passenger Transportation"/>
    <x v="34"/>
    <s v="445 -  Food and Beverage Stores"/>
    <n v="15055"/>
    <s v="Industry Use"/>
    <n v="5481907.8527371902"/>
  </r>
  <r>
    <x v="45"/>
    <s v="485 -  Transit and Ground Passenger Transportation"/>
    <x v="35"/>
    <s v="446 -  Health and Personal Care Stores"/>
    <n v="15055"/>
    <s v="Industry Use"/>
    <n v="3233.8845735054101"/>
  </r>
  <r>
    <x v="45"/>
    <s v="485 -  Transit and Ground Passenger Transportation"/>
    <x v="36"/>
    <s v="457 -  Gasoline Stations and Fuel Dealers"/>
    <n v="15055"/>
    <s v="Industry Use"/>
    <n v="128987170.282796"/>
  </r>
  <r>
    <x v="45"/>
    <s v="485 -  Transit and Ground Passenger Transportation"/>
    <x v="37"/>
    <s v="458 -  Clothing, Clothing Accessories, Shoe, and Jewelry Retailers"/>
    <n v="15055"/>
    <s v="Industry Use"/>
    <n v="2732.1878457122002"/>
  </r>
  <r>
    <x v="45"/>
    <s v="485 -  Transit and Ground Passenger Transportation"/>
    <x v="38"/>
    <s v="459 -  Sporting Goods, Hobby, Musical Instrument, Book, and Miscellaneous Retailers"/>
    <n v="15055"/>
    <s v="Industry Use"/>
    <n v="6906.8338208976902"/>
  </r>
  <r>
    <x v="45"/>
    <s v="485 -  Transit and Ground Passenger Transportation"/>
    <x v="39"/>
    <s v="455 -  General Merchandise Retailers"/>
    <n v="15055"/>
    <s v="Industry Use"/>
    <n v="13439757.909060501"/>
  </r>
  <r>
    <x v="45"/>
    <s v="485 -  Transit and Ground Passenger Transportation"/>
    <x v="40"/>
    <s v="481 -  Air Transportation"/>
    <n v="15055"/>
    <s v="Industry Use"/>
    <n v="9035092.25691141"/>
  </r>
  <r>
    <x v="45"/>
    <s v="485 -  Transit and Ground Passenger Transportation"/>
    <x v="41"/>
    <s v="482 -  Rail Transportation"/>
    <n v="15055"/>
    <s v="Industry Use"/>
    <n v="2804213.85354573"/>
  </r>
  <r>
    <x v="45"/>
    <s v="485 -  Transit and Ground Passenger Transportation"/>
    <x v="42"/>
    <s v="483 -  Water Transportation"/>
    <n v="15055"/>
    <s v="Industry Use"/>
    <n v="297435.13057329599"/>
  </r>
  <r>
    <x v="45"/>
    <s v="485 -  Transit and Ground Passenger Transportation"/>
    <x v="43"/>
    <s v="484 -  Truck Transportation"/>
    <n v="15055"/>
    <s v="Industry Use"/>
    <n v="83416676.580287799"/>
  </r>
  <r>
    <x v="45"/>
    <s v="485 -  Transit and Ground Passenger Transportation"/>
    <x v="44"/>
    <s v="486 -  Pipeline Transportation"/>
    <n v="15055"/>
    <s v="Industry Use"/>
    <n v="3076360.8336035698"/>
  </r>
  <r>
    <x v="45"/>
    <s v="485 -  Transit and Ground Passenger Transportation"/>
    <x v="45"/>
    <s v="487-488 -  Scenic and Sightseeing Transportation and Support Activities for Transportation"/>
    <n v="15055"/>
    <s v="Industry Use"/>
    <n v="77796837.450274706"/>
  </r>
  <r>
    <x v="45"/>
    <s v="485 -  Transit and Ground Passenger Transportation"/>
    <x v="46"/>
    <s v="492 -  Couriers and Messengers"/>
    <n v="15055"/>
    <s v="Industry Use"/>
    <n v="125741991.441027"/>
  </r>
  <r>
    <x v="45"/>
    <s v="485 -  Transit and Ground Passenger Transportation"/>
    <x v="47"/>
    <s v="493 -  Warehousing and Storage"/>
    <n v="15055"/>
    <s v="Industry Use"/>
    <n v="81754249.936341599"/>
  </r>
  <r>
    <x v="45"/>
    <s v="485 -  Transit and Ground Passenger Transportation"/>
    <x v="48"/>
    <s v="513 -  Publishing Industries"/>
    <n v="15055"/>
    <s v="Industry Use"/>
    <n v="17511939.399073601"/>
  </r>
  <r>
    <x v="45"/>
    <s v="485 -  Transit and Ground Passenger Transportation"/>
    <x v="49"/>
    <s v="512 -  Motion Picture and Sound Recording Industries"/>
    <n v="15055"/>
    <s v="Industry Use"/>
    <n v="93308.602376738694"/>
  </r>
  <r>
    <x v="45"/>
    <s v="485 -  Transit and Ground Passenger Transportation"/>
    <x v="50"/>
    <s v="516 -  Broadcasting and Content Providers"/>
    <n v="15055"/>
    <s v="Industry Use"/>
    <n v="27405460.6584449"/>
  </r>
  <r>
    <x v="45"/>
    <s v="485 -  Transit and Ground Passenger Transportation"/>
    <x v="51"/>
    <s v="517 -  Telecommunications"/>
    <n v="15055"/>
    <s v="Industry Use"/>
    <n v="159774357.33380499"/>
  </r>
  <r>
    <x v="45"/>
    <s v="485 -  Transit and Ground Passenger Transportation"/>
    <x v="52"/>
    <s v="518 -  Computing Infrastructure Providers, Data Processing, Web Hosting, and Related Services"/>
    <n v="15055"/>
    <s v="Industry Use"/>
    <n v="56118708.134510003"/>
  </r>
  <r>
    <x v="45"/>
    <s v="485 -  Transit and Ground Passenger Transportation"/>
    <x v="53"/>
    <s v="519 -  Web Search Portals, Libraries, Archives, and Other Information Services"/>
    <n v="15055"/>
    <s v="Industry Use"/>
    <n v="89353937.011175394"/>
  </r>
  <r>
    <x v="45"/>
    <s v="485 -  Transit and Ground Passenger Transportation"/>
    <x v="54"/>
    <s v="522 -  Credit Intermediation and Related Activities"/>
    <n v="15055"/>
    <s v="Industry Use"/>
    <n v="489934948.93476701"/>
  </r>
  <r>
    <x v="45"/>
    <s v="485 -  Transit and Ground Passenger Transportation"/>
    <x v="55"/>
    <s v="523 -  Securities, Commodity Contracts, and Other Financial Investments and Related Activities"/>
    <n v="15055"/>
    <s v="Industry Use"/>
    <n v="623994770.83047497"/>
  </r>
  <r>
    <x v="45"/>
    <s v="485 -  Transit and Ground Passenger Transportation"/>
    <x v="56"/>
    <s v="521 -  Monetary Authorities-Central Bank"/>
    <n v="15055"/>
    <s v="Industry Use"/>
    <n v="405222997.61470503"/>
  </r>
  <r>
    <x v="45"/>
    <s v="485 -  Transit and Ground Passenger Transportation"/>
    <x v="57"/>
    <s v="524 -  Insurance Carriers and Related Activities"/>
    <n v="15055"/>
    <s v="Industry Use"/>
    <n v="1416620948.7033999"/>
  </r>
  <r>
    <x v="45"/>
    <s v="485 -  Transit and Ground Passenger Transportation"/>
    <x v="58"/>
    <s v="531 -  Real Estate"/>
    <n v="15055"/>
    <s v="Industry Use"/>
    <n v="562499899.39459395"/>
  </r>
  <r>
    <x v="45"/>
    <s v="485 -  Transit and Ground Passenger Transportation"/>
    <x v="59"/>
    <s v="532 -  Rental and Leasing Services"/>
    <n v="15055"/>
    <s v="Industry Use"/>
    <n v="183612017.39029101"/>
  </r>
  <r>
    <x v="45"/>
    <s v="485 -  Transit and Ground Passenger Transportation"/>
    <x v="60"/>
    <s v="533 -  Lessors of Nonfinancial Intangible Assets (except Copyrighted Works)"/>
    <n v="15055"/>
    <s v="Industry Use"/>
    <n v="123662.364077911"/>
  </r>
  <r>
    <x v="45"/>
    <s v="485 -  Transit and Ground Passenger Transportation"/>
    <x v="61"/>
    <s v="541 -  Professional, Scientific, and Technical Services"/>
    <n v="15055"/>
    <s v="Industry Use"/>
    <n v="561178048.13030899"/>
  </r>
  <r>
    <x v="45"/>
    <s v="485 -  Transit and Ground Passenger Transportation"/>
    <x v="99"/>
    <s v="551 -  Management of Companies and Enterprises"/>
    <n v="15055"/>
    <s v="Industry Use"/>
    <n v="49400793.1380319"/>
  </r>
  <r>
    <x v="45"/>
    <s v="485 -  Transit and Ground Passenger Transportation"/>
    <x v="62"/>
    <s v="561 -  Administrative and Support Services"/>
    <n v="15055"/>
    <s v="Industry Use"/>
    <n v="1811211418.0071499"/>
  </r>
  <r>
    <x v="45"/>
    <s v="485 -  Transit and Ground Passenger Transportation"/>
    <x v="63"/>
    <s v="562 -  Waste Management and Remediation Services"/>
    <n v="15055"/>
    <s v="Industry Use"/>
    <n v="7604198.5586707601"/>
  </r>
  <r>
    <x v="45"/>
    <s v="485 -  Transit and Ground Passenger Transportation"/>
    <x v="65"/>
    <s v="711 -  Performing Arts, Spectator Sports, and Related Industries"/>
    <n v="15055"/>
    <s v="Industry Use"/>
    <n v="6792111.2805331899"/>
  </r>
  <r>
    <x v="45"/>
    <s v="485 -  Transit and Ground Passenger Transportation"/>
    <x v="66"/>
    <s v="712 -  Museums, Historical Sites, and Similar Institutions"/>
    <n v="15055"/>
    <s v="Industry Use"/>
    <n v="210.42746210858601"/>
  </r>
  <r>
    <x v="45"/>
    <s v="485 -  Transit and Ground Passenger Transportation"/>
    <x v="68"/>
    <s v="721 -  Accommodation"/>
    <n v="15055"/>
    <s v="Industry Use"/>
    <n v="32.219124281674603"/>
  </r>
  <r>
    <x v="45"/>
    <s v="485 -  Transit and Ground Passenger Transportation"/>
    <x v="69"/>
    <s v="722 -  Food Services and Drinking Places"/>
    <n v="15055"/>
    <s v="Industry Use"/>
    <n v="42561020.577287197"/>
  </r>
  <r>
    <x v="45"/>
    <s v="485 -  Transit and Ground Passenger Transportation"/>
    <x v="70"/>
    <s v="811 -  Repair and Maintenance"/>
    <n v="15055"/>
    <s v="Industry Use"/>
    <n v="379849950.871705"/>
  </r>
  <r>
    <x v="45"/>
    <s v="485 -  Transit and Ground Passenger Transportation"/>
    <x v="71"/>
    <s v="812 -  Personal and Laundry Services"/>
    <n v="15055"/>
    <s v="Industry Use"/>
    <n v="16622785.1449998"/>
  </r>
  <r>
    <x v="45"/>
    <s v="485 -  Transit and Ground Passenger Transportation"/>
    <x v="72"/>
    <s v="813 -  Religious, Grantmaking, Civic, Professional, and Similar Organizations"/>
    <n v="15055"/>
    <s v="Industry Use"/>
    <n v="7701930.3849769598"/>
  </r>
  <r>
    <x v="45"/>
    <s v="485 -  Transit and Ground Passenger Transportation"/>
    <x v="73"/>
    <s v="9A -  Government Enterprises"/>
    <n v="15055"/>
    <s v="Industry Use"/>
    <n v="137970722.830975"/>
  </r>
  <r>
    <x v="45"/>
    <s v="485 -  Transit and Ground Passenger Transportation"/>
    <x v="76"/>
    <s v="Employee Compensation"/>
    <n v="15053"/>
    <s v="Factor Receipts"/>
    <n v="6522875101.8421297"/>
  </r>
  <r>
    <x v="45"/>
    <s v="485 -  Transit and Ground Passenger Transportation"/>
    <x v="77"/>
    <s v="Proprietor Income"/>
    <n v="15053"/>
    <s v="Factor Receipts"/>
    <n v="5161392197.8861704"/>
  </r>
  <r>
    <x v="45"/>
    <s v="485 -  Transit and Ground Passenger Transportation"/>
    <x v="78"/>
    <s v="Other Property Type Income"/>
    <n v="15053"/>
    <s v="Factor Receipts"/>
    <n v="10427180032.4622"/>
  </r>
  <r>
    <x v="45"/>
    <s v="485 -  Transit and Ground Passenger Transportation"/>
    <x v="79"/>
    <s v="Tax on Production and Imports"/>
    <n v="15053"/>
    <s v="Factor Receipts"/>
    <n v="447499862.063959"/>
  </r>
  <r>
    <x v="45"/>
    <s v="485 -  Transit and Ground Passenger Transportation"/>
    <x v="80"/>
    <s v="Households LT15k"/>
    <n v="15055"/>
    <s v="Industry Use"/>
    <n v="8793.05081386253"/>
  </r>
  <r>
    <x v="45"/>
    <s v="485 -  Transit and Ground Passenger Transportation"/>
    <x v="81"/>
    <s v="Households 15-30k"/>
    <n v="15055"/>
    <s v="Industry Use"/>
    <n v="11579.4536955236"/>
  </r>
  <r>
    <x v="45"/>
    <s v="485 -  Transit and Ground Passenger Transportation"/>
    <x v="82"/>
    <s v="Households 30-40k"/>
    <n v="15055"/>
    <s v="Industry Use"/>
    <n v="10309.6283001189"/>
  </r>
  <r>
    <x v="45"/>
    <s v="485 -  Transit and Ground Passenger Transportation"/>
    <x v="83"/>
    <s v="Households 40-50k"/>
    <n v="15055"/>
    <s v="Industry Use"/>
    <n v="7960.2727157945101"/>
  </r>
  <r>
    <x v="45"/>
    <s v="485 -  Transit and Ground Passenger Transportation"/>
    <x v="84"/>
    <s v="Households 50-70k"/>
    <n v="15055"/>
    <s v="Industry Use"/>
    <n v="17765.506372336"/>
  </r>
  <r>
    <x v="45"/>
    <s v="485 -  Transit and Ground Passenger Transportation"/>
    <x v="85"/>
    <s v="Households 70-100k"/>
    <n v="15055"/>
    <s v="Industry Use"/>
    <n v="60676.7892916364"/>
  </r>
  <r>
    <x v="45"/>
    <s v="485 -  Transit and Ground Passenger Transportation"/>
    <x v="86"/>
    <s v="Households 100-150k"/>
    <n v="15055"/>
    <s v="Industry Use"/>
    <n v="107303.036893205"/>
  </r>
  <r>
    <x v="45"/>
    <s v="485 -  Transit and Ground Passenger Transportation"/>
    <x v="87"/>
    <s v="Households 150-200k"/>
    <n v="15055"/>
    <s v="Industry Use"/>
    <n v="122745.827483253"/>
  </r>
  <r>
    <x v="45"/>
    <s v="485 -  Transit and Ground Passenger Transportation"/>
    <x v="88"/>
    <s v="Households GT200k"/>
    <n v="15055"/>
    <s v="Industry Use"/>
    <n v="310579.36923802498"/>
  </r>
  <r>
    <x v="45"/>
    <s v="485 -  Transit and Ground Passenger Transportation"/>
    <x v="89"/>
    <s v="Federal Government NonDefense"/>
    <n v="15055"/>
    <s v="Industry Use"/>
    <n v="25236.778221271099"/>
  </r>
  <r>
    <x v="45"/>
    <s v="485 -  Transit and Ground Passenger Transportation"/>
    <x v="90"/>
    <s v="Federal Government Investment"/>
    <n v="15055"/>
    <s v="Industry Use"/>
    <n v="24203.607198951599"/>
  </r>
  <r>
    <x v="45"/>
    <s v="485 -  Transit and Ground Passenger Transportation"/>
    <x v="91"/>
    <s v="State/Local Govt Other"/>
    <n v="15055"/>
    <s v="Industry Use"/>
    <n v="51365546.741086401"/>
  </r>
  <r>
    <x v="45"/>
    <s v="485 -  Transit and Ground Passenger Transportation"/>
    <x v="93"/>
    <s v="State/Local Govt Investment"/>
    <n v="15055"/>
    <s v="Industry Use"/>
    <n v="122429.826642292"/>
  </r>
  <r>
    <x v="45"/>
    <s v="485 -  Transit and Ground Passenger Transportation"/>
    <x v="94"/>
    <s v="Capital"/>
    <n v="15055"/>
    <s v="Industry Use"/>
    <n v="161873.910721283"/>
  </r>
  <r>
    <x v="45"/>
    <s v="485 -  Transit and Ground Passenger Transportation"/>
    <x v="95"/>
    <s v="Inventory Additions/Deletions"/>
    <n v="15055"/>
    <s v="Industry Use"/>
    <n v="631975.47248657502"/>
  </r>
  <r>
    <x v="45"/>
    <s v="485 -  Transit and Ground Passenger Transportation"/>
    <x v="96"/>
    <s v="Foreign Trade"/>
    <n v="15051"/>
    <s v="Commodity Trade"/>
    <n v="529856768.96059501"/>
  </r>
  <r>
    <x v="45"/>
    <s v="485 -  Transit and Ground Passenger Transportation"/>
    <x v="97"/>
    <s v="Domestic Trade"/>
    <n v="15051"/>
    <s v="Commodity Trade"/>
    <n v="1991513600.7636199"/>
  </r>
  <r>
    <x v="46"/>
    <s v="486 -  Pipeline Transportation"/>
    <x v="0"/>
    <s v="111 -  Crop Production"/>
    <n v="15055"/>
    <s v="Industry Use"/>
    <n v="29.103440100599499"/>
  </r>
  <r>
    <x v="46"/>
    <s v="486 -  Pipeline Transportation"/>
    <x v="4"/>
    <s v="211 -  Oil and Gas Extraction"/>
    <n v="15055"/>
    <s v="Industry Use"/>
    <n v="274518.45435705502"/>
  </r>
  <r>
    <x v="46"/>
    <s v="486 -  Pipeline Transportation"/>
    <x v="5"/>
    <s v="212 -  Mining (except Oil and Gas)"/>
    <n v="15055"/>
    <s v="Industry Use"/>
    <n v="985.22413664422697"/>
  </r>
  <r>
    <x v="46"/>
    <s v="486 -  Pipeline Transportation"/>
    <x v="6"/>
    <s v="213 -  Support Activities for Mining"/>
    <n v="15055"/>
    <s v="Industry Use"/>
    <n v="26270.727155528701"/>
  </r>
  <r>
    <x v="46"/>
    <s v="486 -  Pipeline Transportation"/>
    <x v="7"/>
    <s v="221 -  Utilities"/>
    <n v="15055"/>
    <s v="Industry Use"/>
    <n v="42612105.385954797"/>
  </r>
  <r>
    <x v="46"/>
    <s v="486 -  Pipeline Transportation"/>
    <x v="8"/>
    <s v="23 -  Construction"/>
    <n v="15055"/>
    <s v="Industry Use"/>
    <n v="64869637.908454098"/>
  </r>
  <r>
    <x v="46"/>
    <s v="486 -  Pipeline Transportation"/>
    <x v="9"/>
    <s v="311 -  Food Manufacturing"/>
    <n v="15055"/>
    <s v="Industry Use"/>
    <n v="303.90062682421302"/>
  </r>
  <r>
    <x v="46"/>
    <s v="486 -  Pipeline Transportation"/>
    <x v="10"/>
    <s v="312 -  Beverage and Tobacco Product Manufacturing"/>
    <n v="15055"/>
    <s v="Industry Use"/>
    <n v="55.444380895688496"/>
  </r>
  <r>
    <x v="46"/>
    <s v="486 -  Pipeline Transportation"/>
    <x v="11"/>
    <s v="313 -  Textile Mills"/>
    <n v="15055"/>
    <s v="Industry Use"/>
    <n v="567.45914994721704"/>
  </r>
  <r>
    <x v="46"/>
    <s v="486 -  Pipeline Transportation"/>
    <x v="12"/>
    <s v="314 -  Textile Product Mills"/>
    <n v="15055"/>
    <s v="Industry Use"/>
    <n v="41856.68509667"/>
  </r>
  <r>
    <x v="46"/>
    <s v="486 -  Pipeline Transportation"/>
    <x v="13"/>
    <s v="315 -  Apparel Manufacturing"/>
    <n v="15055"/>
    <s v="Industry Use"/>
    <n v="661.53747119111597"/>
  </r>
  <r>
    <x v="46"/>
    <s v="486 -  Pipeline Transportation"/>
    <x v="14"/>
    <s v="316 -  Leather and Allied Product Manufacturing"/>
    <n v="15055"/>
    <s v="Industry Use"/>
    <n v="89.785706346838097"/>
  </r>
  <r>
    <x v="46"/>
    <s v="486 -  Pipeline Transportation"/>
    <x v="15"/>
    <s v="321 -  Wood Product Manufacturing"/>
    <n v="15055"/>
    <s v="Industry Use"/>
    <n v="177644.172685578"/>
  </r>
  <r>
    <x v="46"/>
    <s v="486 -  Pipeline Transportation"/>
    <x v="16"/>
    <s v="322 -  Paper Manufacturing"/>
    <n v="15055"/>
    <s v="Industry Use"/>
    <n v="1876832.24855124"/>
  </r>
  <r>
    <x v="46"/>
    <s v="486 -  Pipeline Transportation"/>
    <x v="17"/>
    <s v="323 -  Printing and Related Support Activities"/>
    <n v="15055"/>
    <s v="Industry Use"/>
    <n v="548918.85473287303"/>
  </r>
  <r>
    <x v="46"/>
    <s v="486 -  Pipeline Transportation"/>
    <x v="18"/>
    <s v="324 -  Petroleum and Coal Products Manufacturing"/>
    <n v="15055"/>
    <s v="Industry Use"/>
    <n v="10771298.8515715"/>
  </r>
  <r>
    <x v="46"/>
    <s v="486 -  Pipeline Transportation"/>
    <x v="19"/>
    <s v="325 -  Chemical Manufacturing"/>
    <n v="15055"/>
    <s v="Industry Use"/>
    <n v="135627.82019735299"/>
  </r>
  <r>
    <x v="46"/>
    <s v="486 -  Pipeline Transportation"/>
    <x v="20"/>
    <s v="326 -  Plastics and Rubber Products Manufacturing"/>
    <n v="15055"/>
    <s v="Industry Use"/>
    <n v="3139676.3895814801"/>
  </r>
  <r>
    <x v="46"/>
    <s v="486 -  Pipeline Transportation"/>
    <x v="21"/>
    <s v="327 -  Nonmetallic Mineral Product Manufacturing"/>
    <n v="15055"/>
    <s v="Industry Use"/>
    <n v="33628.821509138099"/>
  </r>
  <r>
    <x v="46"/>
    <s v="486 -  Pipeline Transportation"/>
    <x v="22"/>
    <s v="331 -  Primary Metal Manufacturing"/>
    <n v="15055"/>
    <s v="Industry Use"/>
    <n v="279325.57339185203"/>
  </r>
  <r>
    <x v="46"/>
    <s v="486 -  Pipeline Transportation"/>
    <x v="23"/>
    <s v="332 -  Fabricated Metal Product Manufacturing"/>
    <n v="15055"/>
    <s v="Industry Use"/>
    <n v="130832795.93626501"/>
  </r>
  <r>
    <x v="46"/>
    <s v="486 -  Pipeline Transportation"/>
    <x v="24"/>
    <s v="333 -  Machinery Manufacturing"/>
    <n v="15055"/>
    <s v="Industry Use"/>
    <n v="1405310.02765748"/>
  </r>
  <r>
    <x v="46"/>
    <s v="486 -  Pipeline Transportation"/>
    <x v="25"/>
    <s v="334 -  Computer and Electronic Product Manufacturing"/>
    <n v="15055"/>
    <s v="Industry Use"/>
    <n v="120084.252208783"/>
  </r>
  <r>
    <x v="46"/>
    <s v="486 -  Pipeline Transportation"/>
    <x v="26"/>
    <s v="335 -  Electrical Equipment, Appliance, and Component Manufacturing"/>
    <n v="15055"/>
    <s v="Industry Use"/>
    <n v="77778.578782516997"/>
  </r>
  <r>
    <x v="46"/>
    <s v="486 -  Pipeline Transportation"/>
    <x v="27"/>
    <s v="336 -  Transportation Equipment Manufacturing"/>
    <n v="15055"/>
    <s v="Industry Use"/>
    <n v="127879.21996294201"/>
  </r>
  <r>
    <x v="46"/>
    <s v="486 -  Pipeline Transportation"/>
    <x v="28"/>
    <s v="337 -  Furniture and Related Product Manufacturing"/>
    <n v="15055"/>
    <s v="Industry Use"/>
    <n v="38250.878364359"/>
  </r>
  <r>
    <x v="46"/>
    <s v="486 -  Pipeline Transportation"/>
    <x v="29"/>
    <s v="339 -  Miscellaneous Manufacturing"/>
    <n v="15055"/>
    <s v="Industry Use"/>
    <n v="224383.98407929801"/>
  </r>
  <r>
    <x v="46"/>
    <s v="486 -  Pipeline Transportation"/>
    <x v="30"/>
    <s v="42 -  Wholesale Trade"/>
    <n v="15055"/>
    <s v="Industry Use"/>
    <n v="64764848.505491696"/>
  </r>
  <r>
    <x v="46"/>
    <s v="486 -  Pipeline Transportation"/>
    <x v="31"/>
    <s v="441 -  Motor Vehicle and Parts Dealers"/>
    <n v="15055"/>
    <s v="Industry Use"/>
    <n v="8047.6802094633304"/>
  </r>
  <r>
    <x v="46"/>
    <s v="486 -  Pipeline Transportation"/>
    <x v="32"/>
    <s v="449 -  Furniture, Home Furnishings, Electronics, and Appliance Retailers"/>
    <n v="15055"/>
    <s v="Industry Use"/>
    <n v="225367.310643948"/>
  </r>
  <r>
    <x v="46"/>
    <s v="486 -  Pipeline Transportation"/>
    <x v="33"/>
    <s v="444 -  Building Material and Garden Equipment and Supplies Dealers"/>
    <n v="15055"/>
    <s v="Industry Use"/>
    <n v="9346.3005860324502"/>
  </r>
  <r>
    <x v="46"/>
    <s v="486 -  Pipeline Transportation"/>
    <x v="34"/>
    <s v="445 -  Food and Beverage Stores"/>
    <n v="15055"/>
    <s v="Industry Use"/>
    <n v="18904.469139311499"/>
  </r>
  <r>
    <x v="46"/>
    <s v="486 -  Pipeline Transportation"/>
    <x v="35"/>
    <s v="446 -  Health and Personal Care Stores"/>
    <n v="15055"/>
    <s v="Industry Use"/>
    <n v="22223.192870505802"/>
  </r>
  <r>
    <x v="46"/>
    <s v="486 -  Pipeline Transportation"/>
    <x v="36"/>
    <s v="457 -  Gasoline Stations and Fuel Dealers"/>
    <n v="15055"/>
    <s v="Industry Use"/>
    <n v="6163.4935578950199"/>
  </r>
  <r>
    <x v="46"/>
    <s v="486 -  Pipeline Transportation"/>
    <x v="37"/>
    <s v="458 -  Clothing, Clothing Accessories, Shoe, and Jewelry Retailers"/>
    <n v="15055"/>
    <s v="Industry Use"/>
    <n v="7905.4916054781797"/>
  </r>
  <r>
    <x v="46"/>
    <s v="486 -  Pipeline Transportation"/>
    <x v="38"/>
    <s v="459 -  Sporting Goods, Hobby, Musical Instrument, Book, and Miscellaneous Retailers"/>
    <n v="15055"/>
    <s v="Industry Use"/>
    <n v="317802.22933861602"/>
  </r>
  <r>
    <x v="46"/>
    <s v="486 -  Pipeline Transportation"/>
    <x v="39"/>
    <s v="455 -  General Merchandise Retailers"/>
    <n v="15055"/>
    <s v="Industry Use"/>
    <n v="58299.1362766483"/>
  </r>
  <r>
    <x v="46"/>
    <s v="486 -  Pipeline Transportation"/>
    <x v="40"/>
    <s v="481 -  Air Transportation"/>
    <n v="15055"/>
    <s v="Industry Use"/>
    <n v="319772.83115175"/>
  </r>
  <r>
    <x v="46"/>
    <s v="486 -  Pipeline Transportation"/>
    <x v="41"/>
    <s v="482 -  Rail Transportation"/>
    <n v="15055"/>
    <s v="Industry Use"/>
    <n v="144508.70866931701"/>
  </r>
  <r>
    <x v="46"/>
    <s v="486 -  Pipeline Transportation"/>
    <x v="42"/>
    <s v="483 -  Water Transportation"/>
    <n v="15055"/>
    <s v="Industry Use"/>
    <n v="76822.213635602893"/>
  </r>
  <r>
    <x v="46"/>
    <s v="486 -  Pipeline Transportation"/>
    <x v="43"/>
    <s v="484 -  Truck Transportation"/>
    <n v="15055"/>
    <s v="Industry Use"/>
    <n v="9985261.5855048802"/>
  </r>
  <r>
    <x v="46"/>
    <s v="486 -  Pipeline Transportation"/>
    <x v="98"/>
    <s v="485 -  Transit and Ground Passenger Transportation"/>
    <n v="15055"/>
    <s v="Industry Use"/>
    <n v="195271.92197093301"/>
  </r>
  <r>
    <x v="46"/>
    <s v="486 -  Pipeline Transportation"/>
    <x v="44"/>
    <s v="486 -  Pipeline Transportation"/>
    <n v="15055"/>
    <s v="Industry Use"/>
    <n v="90590.3869131596"/>
  </r>
  <r>
    <x v="46"/>
    <s v="486 -  Pipeline Transportation"/>
    <x v="45"/>
    <s v="487-488 -  Scenic and Sightseeing Transportation and Support Activities for Transportation"/>
    <n v="15055"/>
    <s v="Industry Use"/>
    <n v="21585630.301037099"/>
  </r>
  <r>
    <x v="46"/>
    <s v="486 -  Pipeline Transportation"/>
    <x v="46"/>
    <s v="492 -  Couriers and Messengers"/>
    <n v="15055"/>
    <s v="Industry Use"/>
    <n v="2381492.2135940301"/>
  </r>
  <r>
    <x v="46"/>
    <s v="486 -  Pipeline Transportation"/>
    <x v="47"/>
    <s v="493 -  Warehousing and Storage"/>
    <n v="15055"/>
    <s v="Industry Use"/>
    <n v="9950342.0372181498"/>
  </r>
  <r>
    <x v="46"/>
    <s v="486 -  Pipeline Transportation"/>
    <x v="48"/>
    <s v="513 -  Publishing Industries"/>
    <n v="15055"/>
    <s v="Industry Use"/>
    <n v="1326299.8592988199"/>
  </r>
  <r>
    <x v="46"/>
    <s v="486 -  Pipeline Transportation"/>
    <x v="49"/>
    <s v="512 -  Motion Picture and Sound Recording Industries"/>
    <n v="15055"/>
    <s v="Industry Use"/>
    <n v="4327542.2170673702"/>
  </r>
  <r>
    <x v="46"/>
    <s v="486 -  Pipeline Transportation"/>
    <x v="50"/>
    <s v="516 -  Broadcasting and Content Providers"/>
    <n v="15055"/>
    <s v="Industry Use"/>
    <n v="4317917.6866878299"/>
  </r>
  <r>
    <x v="46"/>
    <s v="486 -  Pipeline Transportation"/>
    <x v="51"/>
    <s v="517 -  Telecommunications"/>
    <n v="15055"/>
    <s v="Industry Use"/>
    <n v="9616543.2419492193"/>
  </r>
  <r>
    <x v="46"/>
    <s v="486 -  Pipeline Transportation"/>
    <x v="52"/>
    <s v="518 -  Computing Infrastructure Providers, Data Processing, Web Hosting, and Related Services"/>
    <n v="15055"/>
    <s v="Industry Use"/>
    <n v="5164794.8181575797"/>
  </r>
  <r>
    <x v="46"/>
    <s v="486 -  Pipeline Transportation"/>
    <x v="53"/>
    <s v="519 -  Web Search Portals, Libraries, Archives, and Other Information Services"/>
    <n v="15055"/>
    <s v="Industry Use"/>
    <n v="13944906.176702799"/>
  </r>
  <r>
    <x v="46"/>
    <s v="486 -  Pipeline Transportation"/>
    <x v="54"/>
    <s v="522 -  Credit Intermediation and Related Activities"/>
    <n v="15055"/>
    <s v="Industry Use"/>
    <n v="3979204.5070264698"/>
  </r>
  <r>
    <x v="46"/>
    <s v="486 -  Pipeline Transportation"/>
    <x v="55"/>
    <s v="523 -  Securities, Commodity Contracts, and Other Financial Investments and Related Activities"/>
    <n v="15055"/>
    <s v="Industry Use"/>
    <n v="7931742.6035788702"/>
  </r>
  <r>
    <x v="46"/>
    <s v="486 -  Pipeline Transportation"/>
    <x v="56"/>
    <s v="521 -  Monetary Authorities-Central Bank"/>
    <n v="15055"/>
    <s v="Industry Use"/>
    <n v="84919540.426441401"/>
  </r>
  <r>
    <x v="46"/>
    <s v="486 -  Pipeline Transportation"/>
    <x v="57"/>
    <s v="524 -  Insurance Carriers and Related Activities"/>
    <n v="15055"/>
    <s v="Industry Use"/>
    <n v="24386449.033777799"/>
  </r>
  <r>
    <x v="46"/>
    <s v="486 -  Pipeline Transportation"/>
    <x v="58"/>
    <s v="531 -  Real Estate"/>
    <n v="15055"/>
    <s v="Industry Use"/>
    <n v="23555718.083404701"/>
  </r>
  <r>
    <x v="46"/>
    <s v="486 -  Pipeline Transportation"/>
    <x v="59"/>
    <s v="532 -  Rental and Leasing Services"/>
    <n v="15055"/>
    <s v="Industry Use"/>
    <n v="6099295.7344255401"/>
  </r>
  <r>
    <x v="46"/>
    <s v="486 -  Pipeline Transportation"/>
    <x v="60"/>
    <s v="533 -  Lessors of Nonfinancial Intangible Assets (except Copyrighted Works)"/>
    <n v="15055"/>
    <s v="Industry Use"/>
    <n v="1672.1065819939599"/>
  </r>
  <r>
    <x v="46"/>
    <s v="486 -  Pipeline Transportation"/>
    <x v="61"/>
    <s v="541 -  Professional, Scientific, and Technical Services"/>
    <n v="15055"/>
    <s v="Industry Use"/>
    <n v="87758247.817744702"/>
  </r>
  <r>
    <x v="46"/>
    <s v="486 -  Pipeline Transportation"/>
    <x v="62"/>
    <s v="561 -  Administrative and Support Services"/>
    <n v="15055"/>
    <s v="Industry Use"/>
    <n v="126774360.518526"/>
  </r>
  <r>
    <x v="46"/>
    <s v="486 -  Pipeline Transportation"/>
    <x v="63"/>
    <s v="562 -  Waste Management and Remediation Services"/>
    <n v="15055"/>
    <s v="Industry Use"/>
    <n v="1740024.72472092"/>
  </r>
  <r>
    <x v="46"/>
    <s v="486 -  Pipeline Transportation"/>
    <x v="64"/>
    <s v="611 -  Educational Services"/>
    <n v="15055"/>
    <s v="Industry Use"/>
    <n v="201197.67710428499"/>
  </r>
  <r>
    <x v="46"/>
    <s v="486 -  Pipeline Transportation"/>
    <x v="68"/>
    <s v="721 -  Accommodation"/>
    <n v="15055"/>
    <s v="Industry Use"/>
    <n v="87340.099782714693"/>
  </r>
  <r>
    <x v="46"/>
    <s v="486 -  Pipeline Transportation"/>
    <x v="69"/>
    <s v="722 -  Food Services and Drinking Places"/>
    <n v="15055"/>
    <s v="Industry Use"/>
    <n v="2461771.5172010101"/>
  </r>
  <r>
    <x v="46"/>
    <s v="486 -  Pipeline Transportation"/>
    <x v="70"/>
    <s v="811 -  Repair and Maintenance"/>
    <n v="15055"/>
    <s v="Industry Use"/>
    <n v="21684248.105781101"/>
  </r>
  <r>
    <x v="46"/>
    <s v="486 -  Pipeline Transportation"/>
    <x v="71"/>
    <s v="812 -  Personal and Laundry Services"/>
    <n v="15055"/>
    <s v="Industry Use"/>
    <n v="90.492067057082394"/>
  </r>
  <r>
    <x v="46"/>
    <s v="486 -  Pipeline Transportation"/>
    <x v="72"/>
    <s v="813 -  Religious, Grantmaking, Civic, Professional, and Similar Organizations"/>
    <n v="15055"/>
    <s v="Industry Use"/>
    <n v="240546.218703166"/>
  </r>
  <r>
    <x v="46"/>
    <s v="486 -  Pipeline Transportation"/>
    <x v="73"/>
    <s v="9A -  Government Enterprises"/>
    <n v="15055"/>
    <s v="Industry Use"/>
    <n v="28064970.764058702"/>
  </r>
  <r>
    <x v="46"/>
    <s v="486 -  Pipeline Transportation"/>
    <x v="76"/>
    <s v="Employee Compensation"/>
    <n v="15053"/>
    <s v="Factor Receipts"/>
    <n v="496581344.481745"/>
  </r>
  <r>
    <x v="46"/>
    <s v="486 -  Pipeline Transportation"/>
    <x v="77"/>
    <s v="Proprietor Income"/>
    <n v="15053"/>
    <s v="Factor Receipts"/>
    <n v="241649716.03357899"/>
  </r>
  <r>
    <x v="46"/>
    <s v="486 -  Pipeline Transportation"/>
    <x v="78"/>
    <s v="Other Property Type Income"/>
    <n v="15053"/>
    <s v="Factor Receipts"/>
    <n v="290240264.98939598"/>
  </r>
  <r>
    <x v="46"/>
    <s v="486 -  Pipeline Transportation"/>
    <x v="79"/>
    <s v="Tax on Production and Imports"/>
    <n v="15053"/>
    <s v="Factor Receipts"/>
    <n v="305407245.33177698"/>
  </r>
  <r>
    <x v="46"/>
    <s v="486 -  Pipeline Transportation"/>
    <x v="80"/>
    <s v="Households LT15k"/>
    <n v="15055"/>
    <s v="Industry Use"/>
    <n v="33373.756250532002"/>
  </r>
  <r>
    <x v="46"/>
    <s v="486 -  Pipeline Transportation"/>
    <x v="81"/>
    <s v="Households 15-30k"/>
    <n v="15055"/>
    <s v="Industry Use"/>
    <n v="43949.463426218201"/>
  </r>
  <r>
    <x v="46"/>
    <s v="486 -  Pipeline Transportation"/>
    <x v="82"/>
    <s v="Households 30-40k"/>
    <n v="15055"/>
    <s v="Industry Use"/>
    <n v="39129.879856865897"/>
  </r>
  <r>
    <x v="46"/>
    <s v="486 -  Pipeline Transportation"/>
    <x v="83"/>
    <s v="Households 40-50k"/>
    <n v="15055"/>
    <s v="Industry Use"/>
    <n v="30212.972371984699"/>
  </r>
  <r>
    <x v="46"/>
    <s v="486 -  Pipeline Transportation"/>
    <x v="84"/>
    <s v="Households 50-70k"/>
    <n v="15055"/>
    <s v="Industry Use"/>
    <n v="67428.437738911598"/>
  </r>
  <r>
    <x v="46"/>
    <s v="486 -  Pipeline Transportation"/>
    <x v="85"/>
    <s v="Households 70-100k"/>
    <n v="15055"/>
    <s v="Industry Use"/>
    <n v="230296.90362888199"/>
  </r>
  <r>
    <x v="46"/>
    <s v="486 -  Pipeline Transportation"/>
    <x v="86"/>
    <s v="Households 100-150k"/>
    <n v="15055"/>
    <s v="Industry Use"/>
    <n v="407265.40469548298"/>
  </r>
  <r>
    <x v="46"/>
    <s v="486 -  Pipeline Transportation"/>
    <x v="87"/>
    <s v="Households 150-200k"/>
    <n v="15055"/>
    <s v="Industry Use"/>
    <n v="465878.04550585698"/>
  </r>
  <r>
    <x v="46"/>
    <s v="486 -  Pipeline Transportation"/>
    <x v="88"/>
    <s v="Households GT200k"/>
    <n v="15055"/>
    <s v="Industry Use"/>
    <n v="1178794.52590593"/>
  </r>
  <r>
    <x v="46"/>
    <s v="486 -  Pipeline Transportation"/>
    <x v="89"/>
    <s v="Federal Government NonDefense"/>
    <n v="15055"/>
    <s v="Industry Use"/>
    <n v="81341.908561756994"/>
  </r>
  <r>
    <x v="46"/>
    <s v="486 -  Pipeline Transportation"/>
    <x v="90"/>
    <s v="Federal Government Investment"/>
    <n v="15055"/>
    <s v="Industry Use"/>
    <n v="91864.0531188522"/>
  </r>
  <r>
    <x v="46"/>
    <s v="486 -  Pipeline Transportation"/>
    <x v="91"/>
    <s v="State/Local Govt Other"/>
    <n v="15055"/>
    <s v="Industry Use"/>
    <n v="5903196.4440026404"/>
  </r>
  <r>
    <x v="46"/>
    <s v="486 -  Pipeline Transportation"/>
    <x v="92"/>
    <s v="State/Local Govt Education"/>
    <n v="15055"/>
    <s v="Industry Use"/>
    <n v="48840.4491319933"/>
  </r>
  <r>
    <x v="46"/>
    <s v="486 -  Pipeline Transportation"/>
    <x v="93"/>
    <s v="State/Local Govt Investment"/>
    <n v="15055"/>
    <s v="Industry Use"/>
    <n v="464678.67394933401"/>
  </r>
  <r>
    <x v="46"/>
    <s v="486 -  Pipeline Transportation"/>
    <x v="94"/>
    <s v="Capital"/>
    <n v="15055"/>
    <s v="Industry Use"/>
    <n v="614387.49236107303"/>
  </r>
  <r>
    <x v="46"/>
    <s v="486 -  Pipeline Transportation"/>
    <x v="95"/>
    <s v="Inventory Additions/Deletions"/>
    <n v="15055"/>
    <s v="Industry Use"/>
    <n v="80513.655473368402"/>
  </r>
  <r>
    <x v="46"/>
    <s v="486 -  Pipeline Transportation"/>
    <x v="96"/>
    <s v="Foreign Trade"/>
    <n v="15051"/>
    <s v="Commodity Trade"/>
    <n v="89969196.2556528"/>
  </r>
  <r>
    <x v="46"/>
    <s v="486 -  Pipeline Transportation"/>
    <x v="97"/>
    <s v="Domestic Trade"/>
    <n v="15051"/>
    <s v="Commodity Trade"/>
    <n v="273116940.043369"/>
  </r>
  <r>
    <x v="47"/>
    <s v="487-488 -  Scenic and Sightseeing Transportation and Support Activities for Transportation"/>
    <x v="0"/>
    <s v="111 -  Crop Production"/>
    <n v="15055"/>
    <s v="Industry Use"/>
    <n v="24807.806820526199"/>
  </r>
  <r>
    <x v="47"/>
    <s v="487-488 -  Scenic and Sightseeing Transportation and Support Activities for Transportation"/>
    <x v="1"/>
    <s v="112 -  Animal Production and Aquaculture"/>
    <n v="15055"/>
    <s v="Industry Use"/>
    <n v="362728.33050449099"/>
  </r>
  <r>
    <x v="47"/>
    <s v="487-488 -  Scenic and Sightseeing Transportation and Support Activities for Transportation"/>
    <x v="2"/>
    <s v="113 -  Forestry and Logging"/>
    <n v="15055"/>
    <s v="Industry Use"/>
    <n v="1.8684839083975"/>
  </r>
  <r>
    <x v="47"/>
    <s v="487-488 -  Scenic and Sightseeing Transportation and Support Activities for Transportation"/>
    <x v="100"/>
    <s v="114 -  Fishing, Hunting and Trapping"/>
    <n v="15055"/>
    <s v="Industry Use"/>
    <n v="2999.57214909306"/>
  </r>
  <r>
    <x v="47"/>
    <s v="487-488 -  Scenic and Sightseeing Transportation and Support Activities for Transportation"/>
    <x v="4"/>
    <s v="211 -  Oil and Gas Extraction"/>
    <n v="15055"/>
    <s v="Industry Use"/>
    <n v="824425.27798784897"/>
  </r>
  <r>
    <x v="47"/>
    <s v="487-488 -  Scenic and Sightseeing Transportation and Support Activities for Transportation"/>
    <x v="5"/>
    <s v="212 -  Mining (except Oil and Gas)"/>
    <n v="15055"/>
    <s v="Industry Use"/>
    <n v="30205.093395369498"/>
  </r>
  <r>
    <x v="47"/>
    <s v="487-488 -  Scenic and Sightseeing Transportation and Support Activities for Transportation"/>
    <x v="6"/>
    <s v="213 -  Support Activities for Mining"/>
    <n v="15055"/>
    <s v="Industry Use"/>
    <n v="1344.6080665921099"/>
  </r>
  <r>
    <x v="47"/>
    <s v="487-488 -  Scenic and Sightseeing Transportation and Support Activities for Transportation"/>
    <x v="7"/>
    <s v="221 -  Utilities"/>
    <n v="15055"/>
    <s v="Industry Use"/>
    <n v="21525795.302715801"/>
  </r>
  <r>
    <x v="47"/>
    <s v="487-488 -  Scenic and Sightseeing Transportation and Support Activities for Transportation"/>
    <x v="8"/>
    <s v="23 -  Construction"/>
    <n v="15055"/>
    <s v="Industry Use"/>
    <n v="34440285.232744299"/>
  </r>
  <r>
    <x v="47"/>
    <s v="487-488 -  Scenic and Sightseeing Transportation and Support Activities for Transportation"/>
    <x v="9"/>
    <s v="311 -  Food Manufacturing"/>
    <n v="15055"/>
    <s v="Industry Use"/>
    <n v="138633.717531617"/>
  </r>
  <r>
    <x v="47"/>
    <s v="487-488 -  Scenic and Sightseeing Transportation and Support Activities for Transportation"/>
    <x v="10"/>
    <s v="312 -  Beverage and Tobacco Product Manufacturing"/>
    <n v="15055"/>
    <s v="Industry Use"/>
    <n v="51750.580126665802"/>
  </r>
  <r>
    <x v="47"/>
    <s v="487-488 -  Scenic and Sightseeing Transportation and Support Activities for Transportation"/>
    <x v="11"/>
    <s v="313 -  Textile Mills"/>
    <n v="15055"/>
    <s v="Industry Use"/>
    <n v="3628.73978951959"/>
  </r>
  <r>
    <x v="47"/>
    <s v="487-488 -  Scenic and Sightseeing Transportation and Support Activities for Transportation"/>
    <x v="12"/>
    <s v="314 -  Textile Product Mills"/>
    <n v="15055"/>
    <s v="Industry Use"/>
    <n v="278566.47693239001"/>
  </r>
  <r>
    <x v="47"/>
    <s v="487-488 -  Scenic and Sightseeing Transportation and Support Activities for Transportation"/>
    <x v="13"/>
    <s v="315 -  Apparel Manufacturing"/>
    <n v="15055"/>
    <s v="Industry Use"/>
    <n v="5592.76021827149"/>
  </r>
  <r>
    <x v="47"/>
    <s v="487-488 -  Scenic and Sightseeing Transportation and Support Activities for Transportation"/>
    <x v="14"/>
    <s v="316 -  Leather and Allied Product Manufacturing"/>
    <n v="15055"/>
    <s v="Industry Use"/>
    <n v="990.08744408047198"/>
  </r>
  <r>
    <x v="47"/>
    <s v="487-488 -  Scenic and Sightseeing Transportation and Support Activities for Transportation"/>
    <x v="15"/>
    <s v="321 -  Wood Product Manufacturing"/>
    <n v="15055"/>
    <s v="Industry Use"/>
    <n v="638150.254787212"/>
  </r>
  <r>
    <x v="47"/>
    <s v="487-488 -  Scenic and Sightseeing Transportation and Support Activities for Transportation"/>
    <x v="16"/>
    <s v="322 -  Paper Manufacturing"/>
    <n v="15055"/>
    <s v="Industry Use"/>
    <n v="24103478.421201002"/>
  </r>
  <r>
    <x v="47"/>
    <s v="487-488 -  Scenic and Sightseeing Transportation and Support Activities for Transportation"/>
    <x v="17"/>
    <s v="323 -  Printing and Related Support Activities"/>
    <n v="15055"/>
    <s v="Industry Use"/>
    <n v="4850733.3062162399"/>
  </r>
  <r>
    <x v="47"/>
    <s v="487-488 -  Scenic and Sightseeing Transportation and Support Activities for Transportation"/>
    <x v="18"/>
    <s v="324 -  Petroleum and Coal Products Manufacturing"/>
    <n v="15055"/>
    <s v="Industry Use"/>
    <n v="58402538.486297801"/>
  </r>
  <r>
    <x v="47"/>
    <s v="487-488 -  Scenic and Sightseeing Transportation and Support Activities for Transportation"/>
    <x v="19"/>
    <s v="325 -  Chemical Manufacturing"/>
    <n v="15055"/>
    <s v="Industry Use"/>
    <n v="995077.77763158304"/>
  </r>
  <r>
    <x v="47"/>
    <s v="487-488 -  Scenic and Sightseeing Transportation and Support Activities for Transportation"/>
    <x v="20"/>
    <s v="326 -  Plastics and Rubber Products Manufacturing"/>
    <n v="15055"/>
    <s v="Industry Use"/>
    <n v="2838685.7331842398"/>
  </r>
  <r>
    <x v="47"/>
    <s v="487-488 -  Scenic and Sightseeing Transportation and Support Activities for Transportation"/>
    <x v="21"/>
    <s v="327 -  Nonmetallic Mineral Product Manufacturing"/>
    <n v="15055"/>
    <s v="Industry Use"/>
    <n v="169659.86596701699"/>
  </r>
  <r>
    <x v="47"/>
    <s v="487-488 -  Scenic and Sightseeing Transportation and Support Activities for Transportation"/>
    <x v="22"/>
    <s v="331 -  Primary Metal Manufacturing"/>
    <n v="15055"/>
    <s v="Industry Use"/>
    <n v="1928594.0732031299"/>
  </r>
  <r>
    <x v="47"/>
    <s v="487-488 -  Scenic and Sightseeing Transportation and Support Activities for Transportation"/>
    <x v="23"/>
    <s v="332 -  Fabricated Metal Product Manufacturing"/>
    <n v="15055"/>
    <s v="Industry Use"/>
    <n v="4483859.5269503398"/>
  </r>
  <r>
    <x v="47"/>
    <s v="487-488 -  Scenic and Sightseeing Transportation and Support Activities for Transportation"/>
    <x v="24"/>
    <s v="333 -  Machinery Manufacturing"/>
    <n v="15055"/>
    <s v="Industry Use"/>
    <n v="5145282.1087868903"/>
  </r>
  <r>
    <x v="47"/>
    <s v="487-488 -  Scenic and Sightseeing Transportation and Support Activities for Transportation"/>
    <x v="25"/>
    <s v="334 -  Computer and Electronic Product Manufacturing"/>
    <n v="15055"/>
    <s v="Industry Use"/>
    <n v="353565.07794795098"/>
  </r>
  <r>
    <x v="47"/>
    <s v="487-488 -  Scenic and Sightseeing Transportation and Support Activities for Transportation"/>
    <x v="26"/>
    <s v="335 -  Electrical Equipment, Appliance, and Component Manufacturing"/>
    <n v="15055"/>
    <s v="Industry Use"/>
    <n v="285849.68810685701"/>
  </r>
  <r>
    <x v="47"/>
    <s v="487-488 -  Scenic and Sightseeing Transportation and Support Activities for Transportation"/>
    <x v="27"/>
    <s v="336 -  Transportation Equipment Manufacturing"/>
    <n v="15055"/>
    <s v="Industry Use"/>
    <n v="19404342.595746499"/>
  </r>
  <r>
    <x v="47"/>
    <s v="487-488 -  Scenic and Sightseeing Transportation and Support Activities for Transportation"/>
    <x v="28"/>
    <s v="337 -  Furniture and Related Product Manufacturing"/>
    <n v="15055"/>
    <s v="Industry Use"/>
    <n v="11059.9884436107"/>
  </r>
  <r>
    <x v="47"/>
    <s v="487-488 -  Scenic and Sightseeing Transportation and Support Activities for Transportation"/>
    <x v="29"/>
    <s v="339 -  Miscellaneous Manufacturing"/>
    <n v="15055"/>
    <s v="Industry Use"/>
    <n v="862591.20567552606"/>
  </r>
  <r>
    <x v="47"/>
    <s v="487-488 -  Scenic and Sightseeing Transportation and Support Activities for Transportation"/>
    <x v="30"/>
    <s v="42 -  Wholesale Trade"/>
    <n v="15055"/>
    <s v="Industry Use"/>
    <n v="114192356.11376099"/>
  </r>
  <r>
    <x v="47"/>
    <s v="487-488 -  Scenic and Sightseeing Transportation and Support Activities for Transportation"/>
    <x v="31"/>
    <s v="441 -  Motor Vehicle and Parts Dealers"/>
    <n v="15055"/>
    <s v="Industry Use"/>
    <n v="441825.82475822698"/>
  </r>
  <r>
    <x v="47"/>
    <s v="487-488 -  Scenic and Sightseeing Transportation and Support Activities for Transportation"/>
    <x v="32"/>
    <s v="449 -  Furniture, Home Furnishings, Electronics, and Appliance Retailers"/>
    <n v="15055"/>
    <s v="Industry Use"/>
    <n v="44662.866426472603"/>
  </r>
  <r>
    <x v="47"/>
    <s v="487-488 -  Scenic and Sightseeing Transportation and Support Activities for Transportation"/>
    <x v="33"/>
    <s v="444 -  Building Material and Garden Equipment and Supplies Dealers"/>
    <n v="15055"/>
    <s v="Industry Use"/>
    <n v="41224.209491700698"/>
  </r>
  <r>
    <x v="47"/>
    <s v="487-488 -  Scenic and Sightseeing Transportation and Support Activities for Transportation"/>
    <x v="34"/>
    <s v="445 -  Food and Beverage Stores"/>
    <n v="15055"/>
    <s v="Industry Use"/>
    <n v="143005.50127114999"/>
  </r>
  <r>
    <x v="47"/>
    <s v="487-488 -  Scenic and Sightseeing Transportation and Support Activities for Transportation"/>
    <x v="35"/>
    <s v="446 -  Health and Personal Care Stores"/>
    <n v="15055"/>
    <s v="Industry Use"/>
    <n v="377.810255254629"/>
  </r>
  <r>
    <x v="47"/>
    <s v="487-488 -  Scenic and Sightseeing Transportation and Support Activities for Transportation"/>
    <x v="36"/>
    <s v="457 -  Gasoline Stations and Fuel Dealers"/>
    <n v="15055"/>
    <s v="Industry Use"/>
    <n v="3464800.1780923498"/>
  </r>
  <r>
    <x v="47"/>
    <s v="487-488 -  Scenic and Sightseeing Transportation and Support Activities for Transportation"/>
    <x v="37"/>
    <s v="458 -  Clothing, Clothing Accessories, Shoe, and Jewelry Retailers"/>
    <n v="15055"/>
    <s v="Industry Use"/>
    <n v="319.19772147996298"/>
  </r>
  <r>
    <x v="47"/>
    <s v="487-488 -  Scenic and Sightseeing Transportation and Support Activities for Transportation"/>
    <x v="38"/>
    <s v="459 -  Sporting Goods, Hobby, Musical Instrument, Book, and Miscellaneous Retailers"/>
    <n v="15055"/>
    <s v="Industry Use"/>
    <n v="62998.514501789003"/>
  </r>
  <r>
    <x v="47"/>
    <s v="487-488 -  Scenic and Sightseeing Transportation and Support Activities for Transportation"/>
    <x v="39"/>
    <s v="455 -  General Merchandise Retailers"/>
    <n v="15055"/>
    <s v="Industry Use"/>
    <n v="384603.30261213903"/>
  </r>
  <r>
    <x v="47"/>
    <s v="487-488 -  Scenic and Sightseeing Transportation and Support Activities for Transportation"/>
    <x v="40"/>
    <s v="481 -  Air Transportation"/>
    <n v="15055"/>
    <s v="Industry Use"/>
    <n v="37275171.547439598"/>
  </r>
  <r>
    <x v="47"/>
    <s v="487-488 -  Scenic and Sightseeing Transportation and Support Activities for Transportation"/>
    <x v="41"/>
    <s v="482 -  Rail Transportation"/>
    <n v="15055"/>
    <s v="Industry Use"/>
    <n v="3580224.596343"/>
  </r>
  <r>
    <x v="47"/>
    <s v="487-488 -  Scenic and Sightseeing Transportation and Support Activities for Transportation"/>
    <x v="42"/>
    <s v="483 -  Water Transportation"/>
    <n v="15055"/>
    <s v="Industry Use"/>
    <n v="98932.618846677899"/>
  </r>
  <r>
    <x v="47"/>
    <s v="487-488 -  Scenic and Sightseeing Transportation and Support Activities for Transportation"/>
    <x v="43"/>
    <s v="484 -  Truck Transportation"/>
    <n v="15055"/>
    <s v="Industry Use"/>
    <n v="159318421.769449"/>
  </r>
  <r>
    <x v="47"/>
    <s v="487-488 -  Scenic and Sightseeing Transportation and Support Activities for Transportation"/>
    <x v="98"/>
    <s v="485 -  Transit and Ground Passenger Transportation"/>
    <n v="15055"/>
    <s v="Industry Use"/>
    <n v="8286438.4330054503"/>
  </r>
  <r>
    <x v="47"/>
    <s v="487-488 -  Scenic and Sightseeing Transportation and Support Activities for Transportation"/>
    <x v="44"/>
    <s v="486 -  Pipeline Transportation"/>
    <n v="15055"/>
    <s v="Industry Use"/>
    <n v="310761.721788536"/>
  </r>
  <r>
    <x v="47"/>
    <s v="487-488 -  Scenic and Sightseeing Transportation and Support Activities for Transportation"/>
    <x v="45"/>
    <s v="487-488 -  Scenic and Sightseeing Transportation and Support Activities for Transportation"/>
    <n v="15055"/>
    <s v="Industry Use"/>
    <n v="356056555.00019902"/>
  </r>
  <r>
    <x v="47"/>
    <s v="487-488 -  Scenic and Sightseeing Transportation and Support Activities for Transportation"/>
    <x v="46"/>
    <s v="492 -  Couriers and Messengers"/>
    <n v="15055"/>
    <s v="Industry Use"/>
    <n v="10250610.522372801"/>
  </r>
  <r>
    <x v="47"/>
    <s v="487-488 -  Scenic and Sightseeing Transportation and Support Activities for Transportation"/>
    <x v="47"/>
    <s v="493 -  Warehousing and Storage"/>
    <n v="15055"/>
    <s v="Industry Use"/>
    <n v="20442564.856456898"/>
  </r>
  <r>
    <x v="47"/>
    <s v="487-488 -  Scenic and Sightseeing Transportation and Support Activities for Transportation"/>
    <x v="48"/>
    <s v="513 -  Publishing Industries"/>
    <n v="15055"/>
    <s v="Industry Use"/>
    <n v="27415572.334715098"/>
  </r>
  <r>
    <x v="47"/>
    <s v="487-488 -  Scenic and Sightseeing Transportation and Support Activities for Transportation"/>
    <x v="49"/>
    <s v="512 -  Motion Picture and Sound Recording Industries"/>
    <n v="15055"/>
    <s v="Industry Use"/>
    <n v="769827.41059196403"/>
  </r>
  <r>
    <x v="47"/>
    <s v="487-488 -  Scenic and Sightseeing Transportation and Support Activities for Transportation"/>
    <x v="50"/>
    <s v="516 -  Broadcasting and Content Providers"/>
    <n v="15055"/>
    <s v="Industry Use"/>
    <n v="4780735.5030542295"/>
  </r>
  <r>
    <x v="47"/>
    <s v="487-488 -  Scenic and Sightseeing Transportation and Support Activities for Transportation"/>
    <x v="51"/>
    <s v="517 -  Telecommunications"/>
    <n v="15055"/>
    <s v="Industry Use"/>
    <n v="23276888.519612402"/>
  </r>
  <r>
    <x v="47"/>
    <s v="487-488 -  Scenic and Sightseeing Transportation and Support Activities for Transportation"/>
    <x v="52"/>
    <s v="518 -  Computing Infrastructure Providers, Data Processing, Web Hosting, and Related Services"/>
    <n v="15055"/>
    <s v="Industry Use"/>
    <n v="32463039.448894799"/>
  </r>
  <r>
    <x v="47"/>
    <s v="487-488 -  Scenic and Sightseeing Transportation and Support Activities for Transportation"/>
    <x v="53"/>
    <s v="519 -  Web Search Portals, Libraries, Archives, and Other Information Services"/>
    <n v="15055"/>
    <s v="Industry Use"/>
    <n v="19790701.125216901"/>
  </r>
  <r>
    <x v="47"/>
    <s v="487-488 -  Scenic and Sightseeing Transportation and Support Activities for Transportation"/>
    <x v="54"/>
    <s v="522 -  Credit Intermediation and Related Activities"/>
    <n v="15055"/>
    <s v="Industry Use"/>
    <n v="24503897.415545098"/>
  </r>
  <r>
    <x v="47"/>
    <s v="487-488 -  Scenic and Sightseeing Transportation and Support Activities for Transportation"/>
    <x v="55"/>
    <s v="523 -  Securities, Commodity Contracts, and Other Financial Investments and Related Activities"/>
    <n v="15055"/>
    <s v="Industry Use"/>
    <n v="67632171.262005404"/>
  </r>
  <r>
    <x v="47"/>
    <s v="487-488 -  Scenic and Sightseeing Transportation and Support Activities for Transportation"/>
    <x v="56"/>
    <s v="521 -  Monetary Authorities-Central Bank"/>
    <n v="15055"/>
    <s v="Industry Use"/>
    <n v="29638746.242817599"/>
  </r>
  <r>
    <x v="47"/>
    <s v="487-488 -  Scenic and Sightseeing Transportation and Support Activities for Transportation"/>
    <x v="57"/>
    <s v="524 -  Insurance Carriers and Related Activities"/>
    <n v="15055"/>
    <s v="Industry Use"/>
    <n v="94625917.5328843"/>
  </r>
  <r>
    <x v="47"/>
    <s v="487-488 -  Scenic and Sightseeing Transportation and Support Activities for Transportation"/>
    <x v="58"/>
    <s v="531 -  Real Estate"/>
    <n v="15055"/>
    <s v="Industry Use"/>
    <n v="181168734.0492"/>
  </r>
  <r>
    <x v="47"/>
    <s v="487-488 -  Scenic and Sightseeing Transportation and Support Activities for Transportation"/>
    <x v="59"/>
    <s v="532 -  Rental and Leasing Services"/>
    <n v="15055"/>
    <s v="Industry Use"/>
    <n v="73256911.508478299"/>
  </r>
  <r>
    <x v="47"/>
    <s v="487-488 -  Scenic and Sightseeing Transportation and Support Activities for Transportation"/>
    <x v="60"/>
    <s v="533 -  Lessors of Nonfinancial Intangible Assets (except Copyrighted Works)"/>
    <n v="15055"/>
    <s v="Industry Use"/>
    <n v="4408910.7253095796"/>
  </r>
  <r>
    <x v="47"/>
    <s v="487-488 -  Scenic and Sightseeing Transportation and Support Activities for Transportation"/>
    <x v="61"/>
    <s v="541 -  Professional, Scientific, and Technical Services"/>
    <n v="15055"/>
    <s v="Industry Use"/>
    <n v="98205806.056680202"/>
  </r>
  <r>
    <x v="47"/>
    <s v="487-488 -  Scenic and Sightseeing Transportation and Support Activities for Transportation"/>
    <x v="99"/>
    <s v="551 -  Management of Companies and Enterprises"/>
    <n v="15055"/>
    <s v="Industry Use"/>
    <n v="153800693.112775"/>
  </r>
  <r>
    <x v="47"/>
    <s v="487-488 -  Scenic and Sightseeing Transportation and Support Activities for Transportation"/>
    <x v="62"/>
    <s v="561 -  Administrative and Support Services"/>
    <n v="15055"/>
    <s v="Industry Use"/>
    <n v="290848974.174842"/>
  </r>
  <r>
    <x v="47"/>
    <s v="487-488 -  Scenic and Sightseeing Transportation and Support Activities for Transportation"/>
    <x v="63"/>
    <s v="562 -  Waste Management and Remediation Services"/>
    <n v="15055"/>
    <s v="Industry Use"/>
    <n v="5020690.6031002002"/>
  </r>
  <r>
    <x v="47"/>
    <s v="487-488 -  Scenic and Sightseeing Transportation and Support Activities for Transportation"/>
    <x v="64"/>
    <s v="611 -  Educational Services"/>
    <n v="15055"/>
    <s v="Industry Use"/>
    <n v="971377.85689209297"/>
  </r>
  <r>
    <x v="47"/>
    <s v="487-488 -  Scenic and Sightseeing Transportation and Support Activities for Transportation"/>
    <x v="65"/>
    <s v="711 -  Performing Arts, Spectator Sports, and Related Industries"/>
    <n v="15055"/>
    <s v="Industry Use"/>
    <n v="11412559.6808984"/>
  </r>
  <r>
    <x v="47"/>
    <s v="487-488 -  Scenic and Sightseeing Transportation and Support Activities for Transportation"/>
    <x v="66"/>
    <s v="712 -  Museums, Historical Sites, and Similar Institutions"/>
    <n v="15055"/>
    <s v="Industry Use"/>
    <n v="353.57429680182099"/>
  </r>
  <r>
    <x v="47"/>
    <s v="487-488 -  Scenic and Sightseeing Transportation and Support Activities for Transportation"/>
    <x v="67"/>
    <s v="713 -  Amusement, Gambling, and Recreation Industries"/>
    <n v="15055"/>
    <s v="Industry Use"/>
    <n v="116875.472020441"/>
  </r>
  <r>
    <x v="47"/>
    <s v="487-488 -  Scenic and Sightseeing Transportation and Support Activities for Transportation"/>
    <x v="68"/>
    <s v="721 -  Accommodation"/>
    <n v="15055"/>
    <s v="Industry Use"/>
    <n v="2456035.1138341902"/>
  </r>
  <r>
    <x v="47"/>
    <s v="487-488 -  Scenic and Sightseeing Transportation and Support Activities for Transportation"/>
    <x v="69"/>
    <s v="722 -  Food Services and Drinking Places"/>
    <n v="15055"/>
    <s v="Industry Use"/>
    <n v="12619411.5041514"/>
  </r>
  <r>
    <x v="47"/>
    <s v="487-488 -  Scenic and Sightseeing Transportation and Support Activities for Transportation"/>
    <x v="70"/>
    <s v="811 -  Repair and Maintenance"/>
    <n v="15055"/>
    <s v="Industry Use"/>
    <n v="65102860.8065525"/>
  </r>
  <r>
    <x v="47"/>
    <s v="487-488 -  Scenic and Sightseeing Transportation and Support Activities for Transportation"/>
    <x v="71"/>
    <s v="812 -  Personal and Laundry Services"/>
    <n v="15055"/>
    <s v="Industry Use"/>
    <n v="20253453.503279202"/>
  </r>
  <r>
    <x v="47"/>
    <s v="487-488 -  Scenic and Sightseeing Transportation and Support Activities for Transportation"/>
    <x v="72"/>
    <s v="813 -  Religious, Grantmaking, Civic, Professional, and Similar Organizations"/>
    <n v="15055"/>
    <s v="Industry Use"/>
    <n v="1222475.5054218599"/>
  </r>
  <r>
    <x v="47"/>
    <s v="487-488 -  Scenic and Sightseeing Transportation and Support Activities for Transportation"/>
    <x v="73"/>
    <s v="9A -  Government Enterprises"/>
    <n v="15055"/>
    <s v="Industry Use"/>
    <n v="108990600.183191"/>
  </r>
  <r>
    <x v="47"/>
    <s v="487-488 -  Scenic and Sightseeing Transportation and Support Activities for Transportation"/>
    <x v="74"/>
    <s v="Vegetable and melon farming"/>
    <n v="15055"/>
    <s v="Industry Use"/>
    <n v="231494.82281967701"/>
  </r>
  <r>
    <x v="47"/>
    <s v="487-488 -  Scenic and Sightseeing Transportation and Support Activities for Transportation"/>
    <x v="75"/>
    <s v="Fruit farming"/>
    <n v="15055"/>
    <s v="Industry Use"/>
    <n v="370347.88389691798"/>
  </r>
  <r>
    <x v="47"/>
    <s v="487-488 -  Scenic and Sightseeing Transportation and Support Activities for Transportation"/>
    <x v="76"/>
    <s v="Employee Compensation"/>
    <n v="15053"/>
    <s v="Factor Receipts"/>
    <n v="11385586791.383499"/>
  </r>
  <r>
    <x v="47"/>
    <s v="487-488 -  Scenic and Sightseeing Transportation and Support Activities for Transportation"/>
    <x v="77"/>
    <s v="Proprietor Income"/>
    <n v="15053"/>
    <s v="Factor Receipts"/>
    <n v="4039581454.6113901"/>
  </r>
  <r>
    <x v="47"/>
    <s v="487-488 -  Scenic and Sightseeing Transportation and Support Activities for Transportation"/>
    <x v="78"/>
    <s v="Other Property Type Income"/>
    <n v="15053"/>
    <s v="Factor Receipts"/>
    <n v="-2539960613.7666202"/>
  </r>
  <r>
    <x v="47"/>
    <s v="487-488 -  Scenic and Sightseeing Transportation and Support Activities for Transportation"/>
    <x v="79"/>
    <s v="Tax on Production and Imports"/>
    <n v="15053"/>
    <s v="Factor Receipts"/>
    <n v="235634015.75875399"/>
  </r>
  <r>
    <x v="47"/>
    <s v="487-488 -  Scenic and Sightseeing Transportation and Support Activities for Transportation"/>
    <x v="80"/>
    <s v="Households LT15k"/>
    <n v="15055"/>
    <s v="Industry Use"/>
    <n v="214291.67751241001"/>
  </r>
  <r>
    <x v="47"/>
    <s v="487-488 -  Scenic and Sightseeing Transportation and Support Activities for Transportation"/>
    <x v="81"/>
    <s v="Households 15-30k"/>
    <n v="15055"/>
    <s v="Industry Use"/>
    <n v="282197.90941945498"/>
  </r>
  <r>
    <x v="47"/>
    <s v="487-488 -  Scenic and Sightseeing Transportation and Support Activities for Transportation"/>
    <x v="82"/>
    <s v="Households 30-40k"/>
    <n v="15055"/>
    <s v="Industry Use"/>
    <n v="251251.53825779399"/>
  </r>
  <r>
    <x v="47"/>
    <s v="487-488 -  Scenic and Sightseeing Transportation and Support Activities for Transportation"/>
    <x v="83"/>
    <s v="Households 40-50k"/>
    <n v="15055"/>
    <s v="Industry Use"/>
    <n v="193996.39895570601"/>
  </r>
  <r>
    <x v="47"/>
    <s v="487-488 -  Scenic and Sightseeing Transportation and Support Activities for Transportation"/>
    <x v="84"/>
    <s v="Households 50-70k"/>
    <n v="15055"/>
    <s v="Industry Use"/>
    <n v="432955.551261393"/>
  </r>
  <r>
    <x v="47"/>
    <s v="487-488 -  Scenic and Sightseeing Transportation and Support Activities for Transportation"/>
    <x v="85"/>
    <s v="Households 70-100k"/>
    <n v="15055"/>
    <s v="Industry Use"/>
    <n v="1478728.0590796601"/>
  </r>
  <r>
    <x v="47"/>
    <s v="487-488 -  Scenic and Sightseeing Transportation and Support Activities for Transportation"/>
    <x v="86"/>
    <s v="Households 100-150k"/>
    <n v="15055"/>
    <s v="Industry Use"/>
    <n v="2615036.3809759701"/>
  </r>
  <r>
    <x v="47"/>
    <s v="487-488 -  Scenic and Sightseeing Transportation and Support Activities for Transportation"/>
    <x v="87"/>
    <s v="Households 150-200k"/>
    <n v="15055"/>
    <s v="Industry Use"/>
    <n v="2991386.0201475401"/>
  </r>
  <r>
    <x v="47"/>
    <s v="487-488 -  Scenic and Sightseeing Transportation and Support Activities for Transportation"/>
    <x v="88"/>
    <s v="Households GT200k"/>
    <n v="15055"/>
    <s v="Industry Use"/>
    <n v="7568996.86395959"/>
  </r>
  <r>
    <x v="47"/>
    <s v="487-488 -  Scenic and Sightseeing Transportation and Support Activities for Transportation"/>
    <x v="89"/>
    <s v="Federal Government NonDefense"/>
    <n v="15055"/>
    <s v="Industry Use"/>
    <n v="480214.69438308501"/>
  </r>
  <r>
    <x v="47"/>
    <s v="487-488 -  Scenic and Sightseeing Transportation and Support Activities for Transportation"/>
    <x v="90"/>
    <s v="Federal Government Investment"/>
    <n v="15055"/>
    <s v="Industry Use"/>
    <n v="589855.75067278103"/>
  </r>
  <r>
    <x v="47"/>
    <s v="487-488 -  Scenic and Sightseeing Transportation and Support Activities for Transportation"/>
    <x v="91"/>
    <s v="State/Local Govt Other"/>
    <n v="15055"/>
    <s v="Industry Use"/>
    <n v="14794730.4482482"/>
  </r>
  <r>
    <x v="47"/>
    <s v="487-488 -  Scenic and Sightseeing Transportation and Support Activities for Transportation"/>
    <x v="92"/>
    <s v="State/Local Govt Education"/>
    <n v="15055"/>
    <s v="Industry Use"/>
    <n v="246113.096302105"/>
  </r>
  <r>
    <x v="47"/>
    <s v="487-488 -  Scenic and Sightseeing Transportation and Support Activities for Transportation"/>
    <x v="93"/>
    <s v="State/Local Govt Investment"/>
    <n v="15055"/>
    <s v="Industry Use"/>
    <n v="2983684.8989168699"/>
  </r>
  <r>
    <x v="47"/>
    <s v="487-488 -  Scenic and Sightseeing Transportation and Support Activities for Transportation"/>
    <x v="94"/>
    <s v="Capital"/>
    <n v="15055"/>
    <s v="Industry Use"/>
    <n v="3944959.7879351201"/>
  </r>
  <r>
    <x v="47"/>
    <s v="487-488 -  Scenic and Sightseeing Transportation and Support Activities for Transportation"/>
    <x v="95"/>
    <s v="Inventory Additions/Deletions"/>
    <n v="15055"/>
    <s v="Industry Use"/>
    <n v="177774.26587231099"/>
  </r>
  <r>
    <x v="47"/>
    <s v="487-488 -  Scenic and Sightseeing Transportation and Support Activities for Transportation"/>
    <x v="96"/>
    <s v="Foreign Trade"/>
    <n v="15051"/>
    <s v="Commodity Trade"/>
    <n v="270257933.06763601"/>
  </r>
  <r>
    <x v="47"/>
    <s v="487-488 -  Scenic and Sightseeing Transportation and Support Activities for Transportation"/>
    <x v="97"/>
    <s v="Domestic Trade"/>
    <n v="15051"/>
    <s v="Commodity Trade"/>
    <n v="318783387.07926899"/>
  </r>
  <r>
    <x v="48"/>
    <s v="492 -  Couriers and Messengers"/>
    <x v="0"/>
    <s v="111 -  Crop Production"/>
    <n v="15055"/>
    <s v="Industry Use"/>
    <n v="140.96414622578499"/>
  </r>
  <r>
    <x v="48"/>
    <s v="492 -  Couriers and Messengers"/>
    <x v="4"/>
    <s v="211 -  Oil and Gas Extraction"/>
    <n v="15055"/>
    <s v="Industry Use"/>
    <n v="3132621.1061214898"/>
  </r>
  <r>
    <x v="48"/>
    <s v="492 -  Couriers and Messengers"/>
    <x v="5"/>
    <s v="212 -  Mining (except Oil and Gas)"/>
    <n v="15055"/>
    <s v="Industry Use"/>
    <n v="17709.356828036602"/>
  </r>
  <r>
    <x v="48"/>
    <s v="492 -  Couriers and Messengers"/>
    <x v="6"/>
    <s v="213 -  Support Activities for Mining"/>
    <n v="15055"/>
    <s v="Industry Use"/>
    <n v="2529.7969425490201"/>
  </r>
  <r>
    <x v="48"/>
    <s v="492 -  Couriers and Messengers"/>
    <x v="7"/>
    <s v="221 -  Utilities"/>
    <n v="15055"/>
    <s v="Industry Use"/>
    <n v="5597721.3972512102"/>
  </r>
  <r>
    <x v="48"/>
    <s v="492 -  Couriers and Messengers"/>
    <x v="8"/>
    <s v="23 -  Construction"/>
    <n v="15055"/>
    <s v="Industry Use"/>
    <n v="11440235.452583401"/>
  </r>
  <r>
    <x v="48"/>
    <s v="492 -  Couriers and Messengers"/>
    <x v="9"/>
    <s v="311 -  Food Manufacturing"/>
    <n v="15055"/>
    <s v="Industry Use"/>
    <n v="3738.0178787938098"/>
  </r>
  <r>
    <x v="48"/>
    <s v="492 -  Couriers and Messengers"/>
    <x v="10"/>
    <s v="312 -  Beverage and Tobacco Product Manufacturing"/>
    <n v="15055"/>
    <s v="Industry Use"/>
    <n v="262.64466862543298"/>
  </r>
  <r>
    <x v="48"/>
    <s v="492 -  Couriers and Messengers"/>
    <x v="11"/>
    <s v="313 -  Textile Mills"/>
    <n v="15055"/>
    <s v="Industry Use"/>
    <n v="2047.6534633405799"/>
  </r>
  <r>
    <x v="48"/>
    <s v="492 -  Couriers and Messengers"/>
    <x v="12"/>
    <s v="314 -  Textile Product Mills"/>
    <n v="15055"/>
    <s v="Industry Use"/>
    <n v="204741.75383678501"/>
  </r>
  <r>
    <x v="48"/>
    <s v="492 -  Couriers and Messengers"/>
    <x v="13"/>
    <s v="315 -  Apparel Manufacturing"/>
    <n v="15055"/>
    <s v="Industry Use"/>
    <n v="3754.7029869411699"/>
  </r>
  <r>
    <x v="48"/>
    <s v="492 -  Couriers and Messengers"/>
    <x v="14"/>
    <s v="316 -  Leather and Allied Product Manufacturing"/>
    <n v="15055"/>
    <s v="Industry Use"/>
    <n v="429.57118021584603"/>
  </r>
  <r>
    <x v="48"/>
    <s v="492 -  Couriers and Messengers"/>
    <x v="15"/>
    <s v="321 -  Wood Product Manufacturing"/>
    <n v="15055"/>
    <s v="Industry Use"/>
    <n v="594373.13215553097"/>
  </r>
  <r>
    <x v="48"/>
    <s v="492 -  Couriers and Messengers"/>
    <x v="16"/>
    <s v="322 -  Paper Manufacturing"/>
    <n v="15055"/>
    <s v="Industry Use"/>
    <n v="9039298.3477445394"/>
  </r>
  <r>
    <x v="48"/>
    <s v="492 -  Couriers and Messengers"/>
    <x v="17"/>
    <s v="323 -  Printing and Related Support Activities"/>
    <n v="15055"/>
    <s v="Industry Use"/>
    <n v="596755.06053697004"/>
  </r>
  <r>
    <x v="48"/>
    <s v="492 -  Couriers and Messengers"/>
    <x v="18"/>
    <s v="324 -  Petroleum and Coal Products Manufacturing"/>
    <n v="15055"/>
    <s v="Industry Use"/>
    <n v="222012267.213135"/>
  </r>
  <r>
    <x v="48"/>
    <s v="492 -  Couriers and Messengers"/>
    <x v="19"/>
    <s v="325 -  Chemical Manufacturing"/>
    <n v="15055"/>
    <s v="Industry Use"/>
    <n v="1063402.77786912"/>
  </r>
  <r>
    <x v="48"/>
    <s v="492 -  Couriers and Messengers"/>
    <x v="20"/>
    <s v="326 -  Plastics and Rubber Products Manufacturing"/>
    <n v="15055"/>
    <s v="Industry Use"/>
    <n v="27079854.019510798"/>
  </r>
  <r>
    <x v="48"/>
    <s v="492 -  Couriers and Messengers"/>
    <x v="21"/>
    <s v="327 -  Nonmetallic Mineral Product Manufacturing"/>
    <n v="15055"/>
    <s v="Industry Use"/>
    <n v="370739.780953334"/>
  </r>
  <r>
    <x v="48"/>
    <s v="492 -  Couriers and Messengers"/>
    <x v="22"/>
    <s v="331 -  Primary Metal Manufacturing"/>
    <n v="15055"/>
    <s v="Industry Use"/>
    <n v="168114.40486808401"/>
  </r>
  <r>
    <x v="48"/>
    <s v="492 -  Couriers and Messengers"/>
    <x v="23"/>
    <s v="332 -  Fabricated Metal Product Manufacturing"/>
    <n v="15055"/>
    <s v="Industry Use"/>
    <n v="3073985.6165474001"/>
  </r>
  <r>
    <x v="48"/>
    <s v="492 -  Couriers and Messengers"/>
    <x v="24"/>
    <s v="333 -  Machinery Manufacturing"/>
    <n v="15055"/>
    <s v="Industry Use"/>
    <n v="82717.413697282696"/>
  </r>
  <r>
    <x v="48"/>
    <s v="492 -  Couriers and Messengers"/>
    <x v="25"/>
    <s v="334 -  Computer and Electronic Product Manufacturing"/>
    <n v="15055"/>
    <s v="Industry Use"/>
    <n v="54206.003847441098"/>
  </r>
  <r>
    <x v="48"/>
    <s v="492 -  Couriers and Messengers"/>
    <x v="26"/>
    <s v="335 -  Electrical Equipment, Appliance, and Component Manufacturing"/>
    <n v="15055"/>
    <s v="Industry Use"/>
    <n v="76578.018871925204"/>
  </r>
  <r>
    <x v="48"/>
    <s v="492 -  Couriers and Messengers"/>
    <x v="27"/>
    <s v="336 -  Transportation Equipment Manufacturing"/>
    <n v="15055"/>
    <s v="Industry Use"/>
    <n v="18797874.215543199"/>
  </r>
  <r>
    <x v="48"/>
    <s v="492 -  Couriers and Messengers"/>
    <x v="28"/>
    <s v="337 -  Furniture and Related Product Manufacturing"/>
    <n v="15055"/>
    <s v="Industry Use"/>
    <n v="11591.051856661999"/>
  </r>
  <r>
    <x v="48"/>
    <s v="492 -  Couriers and Messengers"/>
    <x v="29"/>
    <s v="339 -  Miscellaneous Manufacturing"/>
    <n v="15055"/>
    <s v="Industry Use"/>
    <n v="293748.77371824603"/>
  </r>
  <r>
    <x v="48"/>
    <s v="492 -  Couriers and Messengers"/>
    <x v="30"/>
    <s v="42 -  Wholesale Trade"/>
    <n v="15055"/>
    <s v="Industry Use"/>
    <n v="147491809.184944"/>
  </r>
  <r>
    <x v="48"/>
    <s v="492 -  Couriers and Messengers"/>
    <x v="31"/>
    <s v="441 -  Motor Vehicle and Parts Dealers"/>
    <n v="15055"/>
    <s v="Industry Use"/>
    <n v="314707.69326773298"/>
  </r>
  <r>
    <x v="48"/>
    <s v="492 -  Couriers and Messengers"/>
    <x v="32"/>
    <s v="449 -  Furniture, Home Furnishings, Electronics, and Appliance Retailers"/>
    <n v="15055"/>
    <s v="Industry Use"/>
    <n v="390507.49568986602"/>
  </r>
  <r>
    <x v="48"/>
    <s v="492 -  Couriers and Messengers"/>
    <x v="33"/>
    <s v="444 -  Building Material and Garden Equipment and Supplies Dealers"/>
    <n v="15055"/>
    <s v="Industry Use"/>
    <n v="365490.75279586401"/>
  </r>
  <r>
    <x v="48"/>
    <s v="492 -  Couriers and Messengers"/>
    <x v="34"/>
    <s v="445 -  Food and Beverage Stores"/>
    <n v="15055"/>
    <s v="Industry Use"/>
    <n v="1271519.9905594599"/>
  </r>
  <r>
    <x v="48"/>
    <s v="492 -  Couriers and Messengers"/>
    <x v="35"/>
    <s v="446 -  Health and Personal Care Stores"/>
    <n v="15055"/>
    <s v="Industry Use"/>
    <n v="248756.498672544"/>
  </r>
  <r>
    <x v="48"/>
    <s v="492 -  Couriers and Messengers"/>
    <x v="36"/>
    <s v="457 -  Gasoline Stations and Fuel Dealers"/>
    <n v="15055"/>
    <s v="Industry Use"/>
    <n v="20712359.308800101"/>
  </r>
  <r>
    <x v="48"/>
    <s v="492 -  Couriers and Messengers"/>
    <x v="37"/>
    <s v="458 -  Clothing, Clothing Accessories, Shoe, and Jewelry Retailers"/>
    <n v="15055"/>
    <s v="Industry Use"/>
    <n v="210165.04045422401"/>
  </r>
  <r>
    <x v="48"/>
    <s v="492 -  Couriers and Messengers"/>
    <x v="38"/>
    <s v="459 -  Sporting Goods, Hobby, Musical Instrument, Book, and Miscellaneous Retailers"/>
    <n v="15055"/>
    <s v="Industry Use"/>
    <n v="551150.10745667096"/>
  </r>
  <r>
    <x v="48"/>
    <s v="492 -  Couriers and Messengers"/>
    <x v="39"/>
    <s v="455 -  General Merchandise Retailers"/>
    <n v="15055"/>
    <s v="Industry Use"/>
    <n v="2318602.6328690001"/>
  </r>
  <r>
    <x v="48"/>
    <s v="492 -  Couriers and Messengers"/>
    <x v="40"/>
    <s v="481 -  Air Transportation"/>
    <n v="15055"/>
    <s v="Industry Use"/>
    <n v="1541535.08535413"/>
  </r>
  <r>
    <x v="48"/>
    <s v="492 -  Couriers and Messengers"/>
    <x v="41"/>
    <s v="482 -  Rail Transportation"/>
    <n v="15055"/>
    <s v="Industry Use"/>
    <n v="644167.26755752903"/>
  </r>
  <r>
    <x v="48"/>
    <s v="492 -  Couriers and Messengers"/>
    <x v="42"/>
    <s v="483 -  Water Transportation"/>
    <n v="15055"/>
    <s v="Industry Use"/>
    <n v="113316.25461780799"/>
  </r>
  <r>
    <x v="48"/>
    <s v="492 -  Couriers and Messengers"/>
    <x v="43"/>
    <s v="484 -  Truck Transportation"/>
    <n v="15055"/>
    <s v="Industry Use"/>
    <n v="21829550.597654302"/>
  </r>
  <r>
    <x v="48"/>
    <s v="492 -  Couriers and Messengers"/>
    <x v="44"/>
    <s v="486 -  Pipeline Transportation"/>
    <n v="15055"/>
    <s v="Industry Use"/>
    <n v="1211456.99540569"/>
  </r>
  <r>
    <x v="48"/>
    <s v="492 -  Couriers and Messengers"/>
    <x v="45"/>
    <s v="487-488 -  Scenic and Sightseeing Transportation and Support Activities for Transportation"/>
    <n v="15055"/>
    <s v="Industry Use"/>
    <n v="200600737.43421799"/>
  </r>
  <r>
    <x v="48"/>
    <s v="492 -  Couriers and Messengers"/>
    <x v="46"/>
    <s v="492 -  Couriers and Messengers"/>
    <n v="15055"/>
    <s v="Industry Use"/>
    <n v="50568589.663697399"/>
  </r>
  <r>
    <x v="48"/>
    <s v="492 -  Couriers and Messengers"/>
    <x v="47"/>
    <s v="493 -  Warehousing and Storage"/>
    <n v="15055"/>
    <s v="Industry Use"/>
    <n v="26169198.484884299"/>
  </r>
  <r>
    <x v="48"/>
    <s v="492 -  Couriers and Messengers"/>
    <x v="48"/>
    <s v="513 -  Publishing Industries"/>
    <n v="15055"/>
    <s v="Industry Use"/>
    <n v="3386805.9825637499"/>
  </r>
  <r>
    <x v="48"/>
    <s v="492 -  Couriers and Messengers"/>
    <x v="49"/>
    <s v="512 -  Motion Picture and Sound Recording Industries"/>
    <n v="15055"/>
    <s v="Industry Use"/>
    <n v="3876.04140175866"/>
  </r>
  <r>
    <x v="48"/>
    <s v="492 -  Couriers and Messengers"/>
    <x v="50"/>
    <s v="516 -  Broadcasting and Content Providers"/>
    <n v="15055"/>
    <s v="Industry Use"/>
    <n v="1138234.9320750099"/>
  </r>
  <r>
    <x v="48"/>
    <s v="492 -  Couriers and Messengers"/>
    <x v="51"/>
    <s v="517 -  Telecommunications"/>
    <n v="15055"/>
    <s v="Industry Use"/>
    <n v="4170689.1466777599"/>
  </r>
  <r>
    <x v="48"/>
    <s v="492 -  Couriers and Messengers"/>
    <x v="52"/>
    <s v="518 -  Computing Infrastructure Providers, Data Processing, Web Hosting, and Related Services"/>
    <n v="15055"/>
    <s v="Industry Use"/>
    <n v="18772146.7022653"/>
  </r>
  <r>
    <x v="48"/>
    <s v="492 -  Couriers and Messengers"/>
    <x v="53"/>
    <s v="519 -  Web Search Portals, Libraries, Archives, and Other Information Services"/>
    <n v="15055"/>
    <s v="Industry Use"/>
    <n v="3817398.9373857598"/>
  </r>
  <r>
    <x v="48"/>
    <s v="492 -  Couriers and Messengers"/>
    <x v="54"/>
    <s v="522 -  Credit Intermediation and Related Activities"/>
    <n v="15055"/>
    <s v="Industry Use"/>
    <n v="4529700.4591430398"/>
  </r>
  <r>
    <x v="48"/>
    <s v="492 -  Couriers and Messengers"/>
    <x v="55"/>
    <s v="523 -  Securities, Commodity Contracts, and Other Financial Investments and Related Activities"/>
    <n v="15055"/>
    <s v="Industry Use"/>
    <n v="732920.15720936703"/>
  </r>
  <r>
    <x v="48"/>
    <s v="492 -  Couriers and Messengers"/>
    <x v="56"/>
    <s v="521 -  Monetary Authorities-Central Bank"/>
    <n v="15055"/>
    <s v="Industry Use"/>
    <n v="11550702.538817501"/>
  </r>
  <r>
    <x v="48"/>
    <s v="492 -  Couriers and Messengers"/>
    <x v="57"/>
    <s v="524 -  Insurance Carriers and Related Activities"/>
    <n v="15055"/>
    <s v="Industry Use"/>
    <n v="12431979.1715737"/>
  </r>
  <r>
    <x v="48"/>
    <s v="492 -  Couriers and Messengers"/>
    <x v="58"/>
    <s v="531 -  Real Estate"/>
    <n v="15055"/>
    <s v="Industry Use"/>
    <n v="66735749.422596902"/>
  </r>
  <r>
    <x v="48"/>
    <s v="492 -  Couriers and Messengers"/>
    <x v="59"/>
    <s v="532 -  Rental and Leasing Services"/>
    <n v="15055"/>
    <s v="Industry Use"/>
    <n v="17115898.091792598"/>
  </r>
  <r>
    <x v="48"/>
    <s v="492 -  Couriers and Messengers"/>
    <x v="60"/>
    <s v="533 -  Lessors of Nonfinancial Intangible Assets (except Copyrighted Works)"/>
    <n v="15055"/>
    <s v="Industry Use"/>
    <n v="129.56539187920899"/>
  </r>
  <r>
    <x v="48"/>
    <s v="492 -  Couriers and Messengers"/>
    <x v="61"/>
    <s v="541 -  Professional, Scientific, and Technical Services"/>
    <n v="15055"/>
    <s v="Industry Use"/>
    <n v="23295933.730599299"/>
  </r>
  <r>
    <x v="48"/>
    <s v="492 -  Couriers and Messengers"/>
    <x v="99"/>
    <s v="551 -  Management of Companies and Enterprises"/>
    <n v="15055"/>
    <s v="Industry Use"/>
    <n v="120929083.68758"/>
  </r>
  <r>
    <x v="48"/>
    <s v="492 -  Couriers and Messengers"/>
    <x v="62"/>
    <s v="561 -  Administrative and Support Services"/>
    <n v="15055"/>
    <s v="Industry Use"/>
    <n v="60694524.897701703"/>
  </r>
  <r>
    <x v="48"/>
    <s v="492 -  Couriers and Messengers"/>
    <x v="63"/>
    <s v="562 -  Waste Management and Remediation Services"/>
    <n v="15055"/>
    <s v="Industry Use"/>
    <n v="2681228.6709463499"/>
  </r>
  <r>
    <x v="48"/>
    <s v="492 -  Couriers and Messengers"/>
    <x v="65"/>
    <s v="711 -  Performing Arts, Spectator Sports, and Related Industries"/>
    <n v="15055"/>
    <s v="Industry Use"/>
    <n v="99220.557073233605"/>
  </r>
  <r>
    <x v="48"/>
    <s v="492 -  Couriers and Messengers"/>
    <x v="66"/>
    <s v="712 -  Museums, Historical Sites, and Similar Institutions"/>
    <n v="15055"/>
    <s v="Industry Use"/>
    <n v="3.0739676002896199"/>
  </r>
  <r>
    <x v="48"/>
    <s v="492 -  Couriers and Messengers"/>
    <x v="68"/>
    <s v="721 -  Accommodation"/>
    <n v="15055"/>
    <s v="Industry Use"/>
    <n v="7042.9102413374803"/>
  </r>
  <r>
    <x v="48"/>
    <s v="492 -  Couriers and Messengers"/>
    <x v="69"/>
    <s v="722 -  Food Services and Drinking Places"/>
    <n v="15055"/>
    <s v="Industry Use"/>
    <n v="37116876.093677402"/>
  </r>
  <r>
    <x v="48"/>
    <s v="492 -  Couriers and Messengers"/>
    <x v="70"/>
    <s v="811 -  Repair and Maintenance"/>
    <n v="15055"/>
    <s v="Industry Use"/>
    <n v="1707419.6092006699"/>
  </r>
  <r>
    <x v="48"/>
    <s v="492 -  Couriers and Messengers"/>
    <x v="71"/>
    <s v="812 -  Personal and Laundry Services"/>
    <n v="15055"/>
    <s v="Industry Use"/>
    <n v="200901.52596997801"/>
  </r>
  <r>
    <x v="48"/>
    <s v="492 -  Couriers and Messengers"/>
    <x v="72"/>
    <s v="813 -  Religious, Grantmaking, Civic, Professional, and Similar Organizations"/>
    <n v="15055"/>
    <s v="Industry Use"/>
    <n v="260821.83888477201"/>
  </r>
  <r>
    <x v="48"/>
    <s v="492 -  Couriers and Messengers"/>
    <x v="73"/>
    <s v="9A -  Government Enterprises"/>
    <n v="15055"/>
    <s v="Industry Use"/>
    <n v="73767990.883067206"/>
  </r>
  <r>
    <x v="48"/>
    <s v="492 -  Couriers and Messengers"/>
    <x v="76"/>
    <s v="Employee Compensation"/>
    <n v="15053"/>
    <s v="Factor Receipts"/>
    <n v="10974219901.5933"/>
  </r>
  <r>
    <x v="48"/>
    <s v="492 -  Couriers and Messengers"/>
    <x v="77"/>
    <s v="Proprietor Income"/>
    <n v="15053"/>
    <s v="Factor Receipts"/>
    <n v="148022192.77050599"/>
  </r>
  <r>
    <x v="48"/>
    <s v="492 -  Couriers and Messengers"/>
    <x v="78"/>
    <s v="Other Property Type Income"/>
    <n v="15053"/>
    <s v="Factor Receipts"/>
    <n v="9169355881.42379"/>
  </r>
  <r>
    <x v="48"/>
    <s v="492 -  Couriers and Messengers"/>
    <x v="79"/>
    <s v="Tax on Production and Imports"/>
    <n v="15053"/>
    <s v="Factor Receipts"/>
    <n v="361060511.37416297"/>
  </r>
  <r>
    <x v="48"/>
    <s v="492 -  Couriers and Messengers"/>
    <x v="80"/>
    <s v="Households LT15k"/>
    <n v="15055"/>
    <s v="Industry Use"/>
    <n v="47633.414327260201"/>
  </r>
  <r>
    <x v="48"/>
    <s v="492 -  Couriers and Messengers"/>
    <x v="81"/>
    <s v="Households 15-30k"/>
    <n v="15055"/>
    <s v="Industry Use"/>
    <n v="62727.820780091199"/>
  </r>
  <r>
    <x v="48"/>
    <s v="492 -  Couriers and Messengers"/>
    <x v="82"/>
    <s v="Households 30-40k"/>
    <n v="15055"/>
    <s v="Industry Use"/>
    <n v="55848.966050031901"/>
  </r>
  <r>
    <x v="48"/>
    <s v="492 -  Couriers and Messengers"/>
    <x v="83"/>
    <s v="Households 40-50k"/>
    <n v="15055"/>
    <s v="Industry Use"/>
    <n v="43122.1172782992"/>
  </r>
  <r>
    <x v="48"/>
    <s v="492 -  Couriers and Messengers"/>
    <x v="84"/>
    <s v="Households 50-70k"/>
    <n v="15055"/>
    <s v="Industry Use"/>
    <n v="96238.693905072098"/>
  </r>
  <r>
    <x v="48"/>
    <s v="492 -  Couriers and Messengers"/>
    <x v="85"/>
    <s v="Households 70-100k"/>
    <n v="15055"/>
    <s v="Industry Use"/>
    <n v="328696.22905167501"/>
  </r>
  <r>
    <x v="48"/>
    <s v="492 -  Couriers and Messengers"/>
    <x v="86"/>
    <s v="Households 100-150k"/>
    <n v="15055"/>
    <s v="Industry Use"/>
    <n v="581278.34389963106"/>
  </r>
  <r>
    <x v="48"/>
    <s v="492 -  Couriers and Messengers"/>
    <x v="87"/>
    <s v="Households 150-200k"/>
    <n v="15055"/>
    <s v="Industry Use"/>
    <n v="664934.50125803205"/>
  </r>
  <r>
    <x v="48"/>
    <s v="492 -  Couriers and Messengers"/>
    <x v="88"/>
    <s v="Households GT200k"/>
    <n v="15055"/>
    <s v="Industry Use"/>
    <n v="1682459.9436057899"/>
  </r>
  <r>
    <x v="48"/>
    <s v="492 -  Couriers and Messengers"/>
    <x v="89"/>
    <s v="Federal Government NonDefense"/>
    <n v="15055"/>
    <s v="Industry Use"/>
    <n v="106767.037055493"/>
  </r>
  <r>
    <x v="48"/>
    <s v="492 -  Couriers and Messengers"/>
    <x v="90"/>
    <s v="Federal Government Investment"/>
    <n v="15055"/>
    <s v="Industry Use"/>
    <n v="131114.95365230099"/>
  </r>
  <r>
    <x v="48"/>
    <s v="492 -  Couriers and Messengers"/>
    <x v="91"/>
    <s v="State/Local Govt Other"/>
    <n v="15055"/>
    <s v="Industry Use"/>
    <n v="4441263.9656954799"/>
  </r>
  <r>
    <x v="48"/>
    <s v="492 -  Couriers and Messengers"/>
    <x v="93"/>
    <s v="State/Local Govt Investment"/>
    <n v="15055"/>
    <s v="Industry Use"/>
    <n v="663222.67230310896"/>
  </r>
  <r>
    <x v="48"/>
    <s v="492 -  Couriers and Messengers"/>
    <x v="94"/>
    <s v="Capital"/>
    <n v="15055"/>
    <s v="Industry Use"/>
    <n v="876897.81639892096"/>
  </r>
  <r>
    <x v="48"/>
    <s v="492 -  Couriers and Messengers"/>
    <x v="95"/>
    <s v="Inventory Additions/Deletions"/>
    <n v="15055"/>
    <s v="Industry Use"/>
    <n v="233186.754183688"/>
  </r>
  <r>
    <x v="48"/>
    <s v="492 -  Couriers and Messengers"/>
    <x v="96"/>
    <s v="Foreign Trade"/>
    <n v="15051"/>
    <s v="Commodity Trade"/>
    <n v="95465476.8099567"/>
  </r>
  <r>
    <x v="48"/>
    <s v="492 -  Couriers and Messengers"/>
    <x v="97"/>
    <s v="Domestic Trade"/>
    <n v="15051"/>
    <s v="Commodity Trade"/>
    <n v="158257895.05613199"/>
  </r>
  <r>
    <x v="49"/>
    <s v="493 -  Warehousing and Storage"/>
    <x v="0"/>
    <s v="111 -  Crop Production"/>
    <n v="15055"/>
    <s v="Industry Use"/>
    <n v="2429.01028425394"/>
  </r>
  <r>
    <x v="49"/>
    <s v="493 -  Warehousing and Storage"/>
    <x v="1"/>
    <s v="112 -  Animal Production and Aquaculture"/>
    <n v="15055"/>
    <s v="Industry Use"/>
    <n v="157.13937543329399"/>
  </r>
  <r>
    <x v="49"/>
    <s v="493 -  Warehousing and Storage"/>
    <x v="4"/>
    <s v="211 -  Oil and Gas Extraction"/>
    <n v="15055"/>
    <s v="Industry Use"/>
    <n v="7902867.1834660601"/>
  </r>
  <r>
    <x v="49"/>
    <s v="493 -  Warehousing and Storage"/>
    <x v="5"/>
    <s v="212 -  Mining (except Oil and Gas)"/>
    <n v="15055"/>
    <s v="Industry Use"/>
    <n v="160340.23194269801"/>
  </r>
  <r>
    <x v="49"/>
    <s v="493 -  Warehousing and Storage"/>
    <x v="6"/>
    <s v="213 -  Support Activities for Mining"/>
    <n v="15055"/>
    <s v="Industry Use"/>
    <n v="11172.151505265099"/>
  </r>
  <r>
    <x v="49"/>
    <s v="493 -  Warehousing and Storage"/>
    <x v="7"/>
    <s v="221 -  Utilities"/>
    <n v="15055"/>
    <s v="Industry Use"/>
    <n v="129018850.189455"/>
  </r>
  <r>
    <x v="49"/>
    <s v="493 -  Warehousing and Storage"/>
    <x v="8"/>
    <s v="23 -  Construction"/>
    <n v="15055"/>
    <s v="Industry Use"/>
    <n v="86453284.2352909"/>
  </r>
  <r>
    <x v="49"/>
    <s v="493 -  Warehousing and Storage"/>
    <x v="9"/>
    <s v="311 -  Food Manufacturing"/>
    <n v="15055"/>
    <s v="Industry Use"/>
    <n v="18266.359530464098"/>
  </r>
  <r>
    <x v="49"/>
    <s v="493 -  Warehousing and Storage"/>
    <x v="10"/>
    <s v="312 -  Beverage and Tobacco Product Manufacturing"/>
    <n v="15055"/>
    <s v="Industry Use"/>
    <n v="366.59227568192"/>
  </r>
  <r>
    <x v="49"/>
    <s v="493 -  Warehousing and Storage"/>
    <x v="11"/>
    <s v="313 -  Textile Mills"/>
    <n v="15055"/>
    <s v="Industry Use"/>
    <n v="5974.98476488302"/>
  </r>
  <r>
    <x v="49"/>
    <s v="493 -  Warehousing and Storage"/>
    <x v="12"/>
    <s v="314 -  Textile Product Mills"/>
    <n v="15055"/>
    <s v="Industry Use"/>
    <n v="182655.24079861899"/>
  </r>
  <r>
    <x v="49"/>
    <s v="493 -  Warehousing and Storage"/>
    <x v="13"/>
    <s v="315 -  Apparel Manufacturing"/>
    <n v="15055"/>
    <s v="Industry Use"/>
    <n v="2714.20646941626"/>
  </r>
  <r>
    <x v="49"/>
    <s v="493 -  Warehousing and Storage"/>
    <x v="14"/>
    <s v="316 -  Leather and Allied Product Manufacturing"/>
    <n v="15055"/>
    <s v="Industry Use"/>
    <n v="2413.0646073580601"/>
  </r>
  <r>
    <x v="49"/>
    <s v="493 -  Warehousing and Storage"/>
    <x v="15"/>
    <s v="321 -  Wood Product Manufacturing"/>
    <n v="15055"/>
    <s v="Industry Use"/>
    <n v="9271080.8621293399"/>
  </r>
  <r>
    <x v="49"/>
    <s v="493 -  Warehousing and Storage"/>
    <x v="16"/>
    <s v="322 -  Paper Manufacturing"/>
    <n v="15055"/>
    <s v="Industry Use"/>
    <n v="12137953.283857699"/>
  </r>
  <r>
    <x v="49"/>
    <s v="493 -  Warehousing and Storage"/>
    <x v="17"/>
    <s v="323 -  Printing and Related Support Activities"/>
    <n v="15055"/>
    <s v="Industry Use"/>
    <n v="1820313.78814191"/>
  </r>
  <r>
    <x v="49"/>
    <s v="493 -  Warehousing and Storage"/>
    <x v="18"/>
    <s v="324 -  Petroleum and Coal Products Manufacturing"/>
    <n v="15055"/>
    <s v="Industry Use"/>
    <n v="488849025.39883602"/>
  </r>
  <r>
    <x v="49"/>
    <s v="493 -  Warehousing and Storage"/>
    <x v="19"/>
    <s v="325 -  Chemical Manufacturing"/>
    <n v="15055"/>
    <s v="Industry Use"/>
    <n v="10872443.837060001"/>
  </r>
  <r>
    <x v="49"/>
    <s v="493 -  Warehousing and Storage"/>
    <x v="20"/>
    <s v="326 -  Plastics and Rubber Products Manufacturing"/>
    <n v="15055"/>
    <s v="Industry Use"/>
    <n v="11981141.5054588"/>
  </r>
  <r>
    <x v="49"/>
    <s v="493 -  Warehousing and Storage"/>
    <x v="21"/>
    <s v="327 -  Nonmetallic Mineral Product Manufacturing"/>
    <n v="15055"/>
    <s v="Industry Use"/>
    <n v="2742327.6256595999"/>
  </r>
  <r>
    <x v="49"/>
    <s v="493 -  Warehousing and Storage"/>
    <x v="22"/>
    <s v="331 -  Primary Metal Manufacturing"/>
    <n v="15055"/>
    <s v="Industry Use"/>
    <n v="424849.56715413602"/>
  </r>
  <r>
    <x v="49"/>
    <s v="493 -  Warehousing and Storage"/>
    <x v="23"/>
    <s v="332 -  Fabricated Metal Product Manufacturing"/>
    <n v="15055"/>
    <s v="Industry Use"/>
    <n v="34604650.126525402"/>
  </r>
  <r>
    <x v="49"/>
    <s v="493 -  Warehousing and Storage"/>
    <x v="24"/>
    <s v="333 -  Machinery Manufacturing"/>
    <n v="15055"/>
    <s v="Industry Use"/>
    <n v="11228313.969598399"/>
  </r>
  <r>
    <x v="49"/>
    <s v="493 -  Warehousing and Storage"/>
    <x v="25"/>
    <s v="334 -  Computer and Electronic Product Manufacturing"/>
    <n v="15055"/>
    <s v="Industry Use"/>
    <n v="1901649.5122207"/>
  </r>
  <r>
    <x v="49"/>
    <s v="493 -  Warehousing and Storage"/>
    <x v="26"/>
    <s v="335 -  Electrical Equipment, Appliance, and Component Manufacturing"/>
    <n v="15055"/>
    <s v="Industry Use"/>
    <n v="1277595.73132473"/>
  </r>
  <r>
    <x v="49"/>
    <s v="493 -  Warehousing and Storage"/>
    <x v="27"/>
    <s v="336 -  Transportation Equipment Manufacturing"/>
    <n v="15055"/>
    <s v="Industry Use"/>
    <n v="60830218.729828"/>
  </r>
  <r>
    <x v="49"/>
    <s v="493 -  Warehousing and Storage"/>
    <x v="28"/>
    <s v="337 -  Furniture and Related Product Manufacturing"/>
    <n v="15055"/>
    <s v="Industry Use"/>
    <n v="87083.510576733504"/>
  </r>
  <r>
    <x v="49"/>
    <s v="493 -  Warehousing and Storage"/>
    <x v="29"/>
    <s v="339 -  Miscellaneous Manufacturing"/>
    <n v="15055"/>
    <s v="Industry Use"/>
    <n v="1814022.74900907"/>
  </r>
  <r>
    <x v="49"/>
    <s v="493 -  Warehousing and Storage"/>
    <x v="30"/>
    <s v="42 -  Wholesale Trade"/>
    <n v="15055"/>
    <s v="Industry Use"/>
    <n v="431347137.93820697"/>
  </r>
  <r>
    <x v="49"/>
    <s v="493 -  Warehousing and Storage"/>
    <x v="31"/>
    <s v="441 -  Motor Vehicle and Parts Dealers"/>
    <n v="15055"/>
    <s v="Industry Use"/>
    <n v="5757381.5262491005"/>
  </r>
  <r>
    <x v="49"/>
    <s v="493 -  Warehousing and Storage"/>
    <x v="32"/>
    <s v="449 -  Furniture, Home Furnishings, Electronics, and Appliance Retailers"/>
    <n v="15055"/>
    <s v="Industry Use"/>
    <n v="6211.3142199937702"/>
  </r>
  <r>
    <x v="49"/>
    <s v="493 -  Warehousing and Storage"/>
    <x v="33"/>
    <s v="444 -  Building Material and Garden Equipment and Supplies Dealers"/>
    <n v="15055"/>
    <s v="Industry Use"/>
    <n v="261932.91789411899"/>
  </r>
  <r>
    <x v="49"/>
    <s v="493 -  Warehousing and Storage"/>
    <x v="34"/>
    <s v="445 -  Food and Beverage Stores"/>
    <n v="15055"/>
    <s v="Industry Use"/>
    <n v="2628.2787382772199"/>
  </r>
  <r>
    <x v="49"/>
    <s v="493 -  Warehousing and Storage"/>
    <x v="35"/>
    <s v="446 -  Health and Personal Care Stores"/>
    <n v="15055"/>
    <s v="Industry Use"/>
    <n v="3089.6792122411198"/>
  </r>
  <r>
    <x v="49"/>
    <s v="493 -  Warehousing and Storage"/>
    <x v="36"/>
    <s v="457 -  Gasoline Stations and Fuel Dealers"/>
    <n v="15055"/>
    <s v="Industry Use"/>
    <n v="83186.961498802993"/>
  </r>
  <r>
    <x v="49"/>
    <s v="493 -  Warehousing and Storage"/>
    <x v="37"/>
    <s v="458 -  Clothing, Clothing Accessories, Shoe, and Jewelry Retailers"/>
    <n v="15055"/>
    <s v="Industry Use"/>
    <n v="2610.35414188715"/>
  </r>
  <r>
    <x v="49"/>
    <s v="493 -  Warehousing and Storage"/>
    <x v="38"/>
    <s v="459 -  Sporting Goods, Hobby, Musical Instrument, Book, and Miscellaneous Retailers"/>
    <n v="15055"/>
    <s v="Industry Use"/>
    <n v="8763.9549063151298"/>
  </r>
  <r>
    <x v="49"/>
    <s v="493 -  Warehousing and Storage"/>
    <x v="39"/>
    <s v="455 -  General Merchandise Retailers"/>
    <n v="15055"/>
    <s v="Industry Use"/>
    <n v="210834.273257589"/>
  </r>
  <r>
    <x v="49"/>
    <s v="493 -  Warehousing and Storage"/>
    <x v="40"/>
    <s v="481 -  Air Transportation"/>
    <n v="15055"/>
    <s v="Industry Use"/>
    <n v="37517234.388434"/>
  </r>
  <r>
    <x v="49"/>
    <s v="493 -  Warehousing and Storage"/>
    <x v="41"/>
    <s v="482 -  Rail Transportation"/>
    <n v="15055"/>
    <s v="Industry Use"/>
    <n v="2004074.49044631"/>
  </r>
  <r>
    <x v="49"/>
    <s v="493 -  Warehousing and Storage"/>
    <x v="42"/>
    <s v="483 -  Water Transportation"/>
    <n v="15055"/>
    <s v="Industry Use"/>
    <n v="376843.01371882198"/>
  </r>
  <r>
    <x v="49"/>
    <s v="493 -  Warehousing and Storage"/>
    <x v="43"/>
    <s v="484 -  Truck Transportation"/>
    <n v="15055"/>
    <s v="Industry Use"/>
    <n v="202542605.18446201"/>
  </r>
  <r>
    <x v="49"/>
    <s v="493 -  Warehousing and Storage"/>
    <x v="98"/>
    <s v="485 -  Transit and Ground Passenger Transportation"/>
    <n v="15055"/>
    <s v="Industry Use"/>
    <n v="601792.99323272204"/>
  </r>
  <r>
    <x v="49"/>
    <s v="493 -  Warehousing and Storage"/>
    <x v="44"/>
    <s v="486 -  Pipeline Transportation"/>
    <n v="15055"/>
    <s v="Industry Use"/>
    <n v="2687139.2883967501"/>
  </r>
  <r>
    <x v="49"/>
    <s v="493 -  Warehousing and Storage"/>
    <x v="45"/>
    <s v="487-488 -  Scenic and Sightseeing Transportation and Support Activities for Transportation"/>
    <n v="15055"/>
    <s v="Industry Use"/>
    <n v="282496597.91902"/>
  </r>
  <r>
    <x v="49"/>
    <s v="493 -  Warehousing and Storage"/>
    <x v="46"/>
    <s v="492 -  Couriers and Messengers"/>
    <n v="15055"/>
    <s v="Industry Use"/>
    <n v="186990446.88060501"/>
  </r>
  <r>
    <x v="49"/>
    <s v="493 -  Warehousing and Storage"/>
    <x v="47"/>
    <s v="493 -  Warehousing and Storage"/>
    <n v="15055"/>
    <s v="Industry Use"/>
    <n v="1110796744.6224101"/>
  </r>
  <r>
    <x v="49"/>
    <s v="493 -  Warehousing and Storage"/>
    <x v="48"/>
    <s v="513 -  Publishing Industries"/>
    <n v="15055"/>
    <s v="Industry Use"/>
    <n v="35060918.182626396"/>
  </r>
  <r>
    <x v="49"/>
    <s v="493 -  Warehousing and Storage"/>
    <x v="49"/>
    <s v="512 -  Motion Picture and Sound Recording Industries"/>
    <n v="15055"/>
    <s v="Industry Use"/>
    <n v="47593.773385454697"/>
  </r>
  <r>
    <x v="49"/>
    <s v="493 -  Warehousing and Storage"/>
    <x v="50"/>
    <s v="516 -  Broadcasting and Content Providers"/>
    <n v="15055"/>
    <s v="Industry Use"/>
    <n v="13957776.362805299"/>
  </r>
  <r>
    <x v="49"/>
    <s v="493 -  Warehousing and Storage"/>
    <x v="51"/>
    <s v="517 -  Telecommunications"/>
    <n v="15055"/>
    <s v="Industry Use"/>
    <n v="36786369.976471797"/>
  </r>
  <r>
    <x v="49"/>
    <s v="493 -  Warehousing and Storage"/>
    <x v="52"/>
    <s v="518 -  Computing Infrastructure Providers, Data Processing, Web Hosting, and Related Services"/>
    <n v="15055"/>
    <s v="Industry Use"/>
    <n v="35149539.018384703"/>
  </r>
  <r>
    <x v="49"/>
    <s v="493 -  Warehousing and Storage"/>
    <x v="53"/>
    <s v="519 -  Web Search Portals, Libraries, Archives, and Other Information Services"/>
    <n v="15055"/>
    <s v="Industry Use"/>
    <n v="46996691.039940201"/>
  </r>
  <r>
    <x v="49"/>
    <s v="493 -  Warehousing and Storage"/>
    <x v="54"/>
    <s v="522 -  Credit Intermediation and Related Activities"/>
    <n v="15055"/>
    <s v="Industry Use"/>
    <n v="107942391.596976"/>
  </r>
  <r>
    <x v="49"/>
    <s v="493 -  Warehousing and Storage"/>
    <x v="55"/>
    <s v="523 -  Securities, Commodity Contracts, and Other Financial Investments and Related Activities"/>
    <n v="15055"/>
    <s v="Industry Use"/>
    <n v="5719618.6335230898"/>
  </r>
  <r>
    <x v="49"/>
    <s v="493 -  Warehousing and Storage"/>
    <x v="56"/>
    <s v="521 -  Monetary Authorities-Central Bank"/>
    <n v="15055"/>
    <s v="Industry Use"/>
    <n v="20524058.713688001"/>
  </r>
  <r>
    <x v="49"/>
    <s v="493 -  Warehousing and Storage"/>
    <x v="57"/>
    <s v="524 -  Insurance Carriers and Related Activities"/>
    <n v="15055"/>
    <s v="Industry Use"/>
    <n v="226381834.95785999"/>
  </r>
  <r>
    <x v="49"/>
    <s v="493 -  Warehousing and Storage"/>
    <x v="58"/>
    <s v="531 -  Real Estate"/>
    <n v="15055"/>
    <s v="Industry Use"/>
    <n v="1023366273.55452"/>
  </r>
  <r>
    <x v="49"/>
    <s v="493 -  Warehousing and Storage"/>
    <x v="59"/>
    <s v="532 -  Rental and Leasing Services"/>
    <n v="15055"/>
    <s v="Industry Use"/>
    <n v="462415422.895854"/>
  </r>
  <r>
    <x v="49"/>
    <s v="493 -  Warehousing and Storage"/>
    <x v="60"/>
    <s v="533 -  Lessors of Nonfinancial Intangible Assets (except Copyrighted Works)"/>
    <n v="15055"/>
    <s v="Industry Use"/>
    <n v="15989752.429663001"/>
  </r>
  <r>
    <x v="49"/>
    <s v="493 -  Warehousing and Storage"/>
    <x v="61"/>
    <s v="541 -  Professional, Scientific, and Technical Services"/>
    <n v="15055"/>
    <s v="Industry Use"/>
    <n v="286077993.87497902"/>
  </r>
  <r>
    <x v="49"/>
    <s v="493 -  Warehousing and Storage"/>
    <x v="99"/>
    <s v="551 -  Management of Companies and Enterprises"/>
    <n v="15055"/>
    <s v="Industry Use"/>
    <n v="220823256.113408"/>
  </r>
  <r>
    <x v="49"/>
    <s v="493 -  Warehousing and Storage"/>
    <x v="62"/>
    <s v="561 -  Administrative and Support Services"/>
    <n v="15055"/>
    <s v="Industry Use"/>
    <n v="648073450.68486297"/>
  </r>
  <r>
    <x v="49"/>
    <s v="493 -  Warehousing and Storage"/>
    <x v="63"/>
    <s v="562 -  Waste Management and Remediation Services"/>
    <n v="15055"/>
    <s v="Industry Use"/>
    <n v="24598837.2966723"/>
  </r>
  <r>
    <x v="49"/>
    <s v="493 -  Warehousing and Storage"/>
    <x v="65"/>
    <s v="711 -  Performing Arts, Spectator Sports, and Related Industries"/>
    <n v="15055"/>
    <s v="Industry Use"/>
    <n v="1070922.3585818999"/>
  </r>
  <r>
    <x v="49"/>
    <s v="493 -  Warehousing and Storage"/>
    <x v="66"/>
    <s v="712 -  Museums, Historical Sites, and Similar Institutions"/>
    <n v="15055"/>
    <s v="Industry Use"/>
    <n v="33.178413121353003"/>
  </r>
  <r>
    <x v="49"/>
    <s v="493 -  Warehousing and Storage"/>
    <x v="67"/>
    <s v="713 -  Amusement, Gambling, and Recreation Industries"/>
    <n v="15055"/>
    <s v="Industry Use"/>
    <n v="70158.086299027404"/>
  </r>
  <r>
    <x v="49"/>
    <s v="493 -  Warehousing and Storage"/>
    <x v="68"/>
    <s v="721 -  Accommodation"/>
    <n v="15055"/>
    <s v="Industry Use"/>
    <n v="336478.51095776801"/>
  </r>
  <r>
    <x v="49"/>
    <s v="493 -  Warehousing and Storage"/>
    <x v="69"/>
    <s v="722 -  Food Services and Drinking Places"/>
    <n v="15055"/>
    <s v="Industry Use"/>
    <n v="36410110.9100205"/>
  </r>
  <r>
    <x v="49"/>
    <s v="493 -  Warehousing and Storage"/>
    <x v="70"/>
    <s v="811 -  Repair and Maintenance"/>
    <n v="15055"/>
    <s v="Industry Use"/>
    <n v="109190517.556272"/>
  </r>
  <r>
    <x v="49"/>
    <s v="493 -  Warehousing and Storage"/>
    <x v="71"/>
    <s v="812 -  Personal and Laundry Services"/>
    <n v="15055"/>
    <s v="Industry Use"/>
    <n v="3931.4128711493499"/>
  </r>
  <r>
    <x v="49"/>
    <s v="493 -  Warehousing and Storage"/>
    <x v="72"/>
    <s v="813 -  Religious, Grantmaking, Civic, Professional, and Similar Organizations"/>
    <n v="15055"/>
    <s v="Industry Use"/>
    <n v="2501955.8256146298"/>
  </r>
  <r>
    <x v="49"/>
    <s v="493 -  Warehousing and Storage"/>
    <x v="73"/>
    <s v="9A -  Government Enterprises"/>
    <n v="15055"/>
    <s v="Industry Use"/>
    <n v="225265463.87374601"/>
  </r>
  <r>
    <x v="49"/>
    <s v="493 -  Warehousing and Storage"/>
    <x v="74"/>
    <s v="Vegetable and melon farming"/>
    <n v="15055"/>
    <s v="Industry Use"/>
    <n v="155.19798012430701"/>
  </r>
  <r>
    <x v="49"/>
    <s v="493 -  Warehousing and Storage"/>
    <x v="75"/>
    <s v="Fruit farming"/>
    <n v="15055"/>
    <s v="Industry Use"/>
    <n v="119.081708988394"/>
  </r>
  <r>
    <x v="49"/>
    <s v="493 -  Warehousing and Storage"/>
    <x v="76"/>
    <s v="Employee Compensation"/>
    <n v="15053"/>
    <s v="Factor Receipts"/>
    <n v="19496864394.3311"/>
  </r>
  <r>
    <x v="49"/>
    <s v="493 -  Warehousing and Storage"/>
    <x v="77"/>
    <s v="Proprietor Income"/>
    <n v="15053"/>
    <s v="Factor Receipts"/>
    <n v="210908043.23995301"/>
  </r>
  <r>
    <x v="49"/>
    <s v="493 -  Warehousing and Storage"/>
    <x v="78"/>
    <s v="Other Property Type Income"/>
    <n v="15053"/>
    <s v="Factor Receipts"/>
    <n v="1114155969.05743"/>
  </r>
  <r>
    <x v="49"/>
    <s v="493 -  Warehousing and Storage"/>
    <x v="79"/>
    <s v="Tax on Production and Imports"/>
    <n v="15053"/>
    <s v="Factor Receipts"/>
    <n v="244164983.06776601"/>
  </r>
  <r>
    <x v="49"/>
    <s v="493 -  Warehousing and Storage"/>
    <x v="80"/>
    <s v="Households LT15k"/>
    <n v="15055"/>
    <s v="Industry Use"/>
    <n v="21574.763116403199"/>
  </r>
  <r>
    <x v="49"/>
    <s v="493 -  Warehousing and Storage"/>
    <x v="81"/>
    <s v="Households 15-30k"/>
    <n v="15055"/>
    <s v="Industry Use"/>
    <n v="28411.5235754612"/>
  </r>
  <r>
    <x v="49"/>
    <s v="493 -  Warehousing and Storage"/>
    <x v="82"/>
    <s v="Households 30-40k"/>
    <n v="15055"/>
    <s v="Industry Use"/>
    <n v="25295.860686096399"/>
  </r>
  <r>
    <x v="49"/>
    <s v="493 -  Warehousing and Storage"/>
    <x v="83"/>
    <s v="Households 40-50k"/>
    <n v="15055"/>
    <s v="Industry Use"/>
    <n v="19531.446118164"/>
  </r>
  <r>
    <x v="49"/>
    <s v="493 -  Warehousing and Storage"/>
    <x v="84"/>
    <s v="Households 50-70k"/>
    <n v="15055"/>
    <s v="Industry Use"/>
    <n v="43589.716440832803"/>
  </r>
  <r>
    <x v="49"/>
    <s v="493 -  Warehousing and Storage"/>
    <x v="85"/>
    <s v="Households 70-100k"/>
    <n v="15055"/>
    <s v="Industry Use"/>
    <n v="148877.49239059901"/>
  </r>
  <r>
    <x v="49"/>
    <s v="493 -  Warehousing and Storage"/>
    <x v="86"/>
    <s v="Households 100-150k"/>
    <n v="15055"/>
    <s v="Industry Use"/>
    <n v="263280.36214596202"/>
  </r>
  <r>
    <x v="49"/>
    <s v="493 -  Warehousing and Storage"/>
    <x v="87"/>
    <s v="Households 150-200k"/>
    <n v="15055"/>
    <s v="Industry Use"/>
    <n v="301171.02784201998"/>
  </r>
  <r>
    <x v="49"/>
    <s v="493 -  Warehousing and Storage"/>
    <x v="88"/>
    <s v="Households GT200k"/>
    <n v="15055"/>
    <s v="Industry Use"/>
    <n v="762042.26064388303"/>
  </r>
  <r>
    <x v="49"/>
    <s v="493 -  Warehousing and Storage"/>
    <x v="89"/>
    <s v="Federal Government NonDefense"/>
    <n v="15055"/>
    <s v="Industry Use"/>
    <n v="69232.068723678007"/>
  </r>
  <r>
    <x v="49"/>
    <s v="493 -  Warehousing and Storage"/>
    <x v="90"/>
    <s v="Federal Government Investment"/>
    <n v="15055"/>
    <s v="Industry Use"/>
    <n v="59386.3384772676"/>
  </r>
  <r>
    <x v="49"/>
    <s v="493 -  Warehousing and Storage"/>
    <x v="91"/>
    <s v="State/Local Govt Other"/>
    <n v="15055"/>
    <s v="Industry Use"/>
    <n v="38710541.908015497"/>
  </r>
  <r>
    <x v="49"/>
    <s v="493 -  Warehousing and Storage"/>
    <x v="92"/>
    <s v="State/Local Govt Education"/>
    <n v="15055"/>
    <s v="Industry Use"/>
    <n v="1413.33793900662"/>
  </r>
  <r>
    <x v="49"/>
    <s v="493 -  Warehousing and Storage"/>
    <x v="93"/>
    <s v="State/Local Govt Investment"/>
    <n v="15055"/>
    <s v="Industry Use"/>
    <n v="300395.68337595899"/>
  </r>
  <r>
    <x v="49"/>
    <s v="493 -  Warehousing and Storage"/>
    <x v="94"/>
    <s v="Capital"/>
    <n v="15055"/>
    <s v="Industry Use"/>
    <n v="397176.28755558003"/>
  </r>
  <r>
    <x v="49"/>
    <s v="493 -  Warehousing and Storage"/>
    <x v="95"/>
    <s v="Inventory Additions/Deletions"/>
    <n v="15055"/>
    <s v="Industry Use"/>
    <n v="655876.85110888002"/>
  </r>
  <r>
    <x v="49"/>
    <s v="493 -  Warehousing and Storage"/>
    <x v="96"/>
    <s v="Foreign Trade"/>
    <n v="15051"/>
    <s v="Commodity Trade"/>
    <n v="278250780.70233601"/>
  </r>
  <r>
    <x v="49"/>
    <s v="493 -  Warehousing and Storage"/>
    <x v="97"/>
    <s v="Domestic Trade"/>
    <n v="15051"/>
    <s v="Commodity Trade"/>
    <n v="872877417.14184105"/>
  </r>
  <r>
    <x v="50"/>
    <s v="513 -  Publishing Industries"/>
    <x v="0"/>
    <s v="111 -  Crop Production"/>
    <n v="15055"/>
    <s v="Industry Use"/>
    <n v="3389.2414400269599"/>
  </r>
  <r>
    <x v="50"/>
    <s v="513 -  Publishing Industries"/>
    <x v="1"/>
    <s v="112 -  Animal Production and Aquaculture"/>
    <n v="15055"/>
    <s v="Industry Use"/>
    <n v="3400.3708096339701"/>
  </r>
  <r>
    <x v="50"/>
    <s v="513 -  Publishing Industries"/>
    <x v="4"/>
    <s v="211 -  Oil and Gas Extraction"/>
    <n v="15055"/>
    <s v="Industry Use"/>
    <n v="250131.293521563"/>
  </r>
  <r>
    <x v="50"/>
    <s v="513 -  Publishing Industries"/>
    <x v="5"/>
    <s v="212 -  Mining (except Oil and Gas)"/>
    <n v="15055"/>
    <s v="Industry Use"/>
    <n v="364096.76769223303"/>
  </r>
  <r>
    <x v="50"/>
    <s v="513 -  Publishing Industries"/>
    <x v="6"/>
    <s v="213 -  Support Activities for Mining"/>
    <n v="15055"/>
    <s v="Industry Use"/>
    <n v="9199.0877503871798"/>
  </r>
  <r>
    <x v="50"/>
    <s v="513 -  Publishing Industries"/>
    <x v="7"/>
    <s v="221 -  Utilities"/>
    <n v="15055"/>
    <s v="Industry Use"/>
    <n v="36666022.532022402"/>
  </r>
  <r>
    <x v="50"/>
    <s v="513 -  Publishing Industries"/>
    <x v="8"/>
    <s v="23 -  Construction"/>
    <n v="15055"/>
    <s v="Industry Use"/>
    <n v="10158490.8179584"/>
  </r>
  <r>
    <x v="50"/>
    <s v="513 -  Publishing Industries"/>
    <x v="9"/>
    <s v="311 -  Food Manufacturing"/>
    <n v="15055"/>
    <s v="Industry Use"/>
    <n v="1000013.99292847"/>
  </r>
  <r>
    <x v="50"/>
    <s v="513 -  Publishing Industries"/>
    <x v="10"/>
    <s v="312 -  Beverage and Tobacco Product Manufacturing"/>
    <n v="15055"/>
    <s v="Industry Use"/>
    <n v="2876.6763435344401"/>
  </r>
  <r>
    <x v="50"/>
    <s v="513 -  Publishing Industries"/>
    <x v="11"/>
    <s v="313 -  Textile Mills"/>
    <n v="15055"/>
    <s v="Industry Use"/>
    <n v="10502.8508959559"/>
  </r>
  <r>
    <x v="50"/>
    <s v="513 -  Publishing Industries"/>
    <x v="12"/>
    <s v="314 -  Textile Product Mills"/>
    <n v="15055"/>
    <s v="Industry Use"/>
    <n v="249624.819163765"/>
  </r>
  <r>
    <x v="50"/>
    <s v="513 -  Publishing Industries"/>
    <x v="13"/>
    <s v="315 -  Apparel Manufacturing"/>
    <n v="15055"/>
    <s v="Industry Use"/>
    <n v="51248.889795118397"/>
  </r>
  <r>
    <x v="50"/>
    <s v="513 -  Publishing Industries"/>
    <x v="14"/>
    <s v="316 -  Leather and Allied Product Manufacturing"/>
    <n v="15055"/>
    <s v="Industry Use"/>
    <n v="5381.2260500259999"/>
  </r>
  <r>
    <x v="50"/>
    <s v="513 -  Publishing Industries"/>
    <x v="15"/>
    <s v="321 -  Wood Product Manufacturing"/>
    <n v="15055"/>
    <s v="Industry Use"/>
    <n v="1395328.44129919"/>
  </r>
  <r>
    <x v="50"/>
    <s v="513 -  Publishing Industries"/>
    <x v="16"/>
    <s v="322 -  Paper Manufacturing"/>
    <n v="15055"/>
    <s v="Industry Use"/>
    <n v="20902179.824987199"/>
  </r>
  <r>
    <x v="50"/>
    <s v="513 -  Publishing Industries"/>
    <x v="17"/>
    <s v="323 -  Printing and Related Support Activities"/>
    <n v="15055"/>
    <s v="Industry Use"/>
    <n v="80048923.163489193"/>
  </r>
  <r>
    <x v="50"/>
    <s v="513 -  Publishing Industries"/>
    <x v="18"/>
    <s v="324 -  Petroleum and Coal Products Manufacturing"/>
    <n v="15055"/>
    <s v="Industry Use"/>
    <n v="16639477.8253031"/>
  </r>
  <r>
    <x v="50"/>
    <s v="513 -  Publishing Industries"/>
    <x v="19"/>
    <s v="325 -  Chemical Manufacturing"/>
    <n v="15055"/>
    <s v="Industry Use"/>
    <n v="8758727.8898165897"/>
  </r>
  <r>
    <x v="50"/>
    <s v="513 -  Publishing Industries"/>
    <x v="20"/>
    <s v="326 -  Plastics and Rubber Products Manufacturing"/>
    <n v="15055"/>
    <s v="Industry Use"/>
    <n v="8422823.2823995296"/>
  </r>
  <r>
    <x v="50"/>
    <s v="513 -  Publishing Industries"/>
    <x v="21"/>
    <s v="327 -  Nonmetallic Mineral Product Manufacturing"/>
    <n v="15055"/>
    <s v="Industry Use"/>
    <n v="235918.031138116"/>
  </r>
  <r>
    <x v="50"/>
    <s v="513 -  Publishing Industries"/>
    <x v="22"/>
    <s v="331 -  Primary Metal Manufacturing"/>
    <n v="15055"/>
    <s v="Industry Use"/>
    <n v="246609.312906532"/>
  </r>
  <r>
    <x v="50"/>
    <s v="513 -  Publishing Industries"/>
    <x v="23"/>
    <s v="332 -  Fabricated Metal Product Manufacturing"/>
    <n v="15055"/>
    <s v="Industry Use"/>
    <n v="45782066.168405503"/>
  </r>
  <r>
    <x v="50"/>
    <s v="513 -  Publishing Industries"/>
    <x v="24"/>
    <s v="333 -  Machinery Manufacturing"/>
    <n v="15055"/>
    <s v="Industry Use"/>
    <n v="1016254.4330502599"/>
  </r>
  <r>
    <x v="50"/>
    <s v="513 -  Publishing Industries"/>
    <x v="25"/>
    <s v="334 -  Computer and Electronic Product Manufacturing"/>
    <n v="15055"/>
    <s v="Industry Use"/>
    <n v="62831069.547340199"/>
  </r>
  <r>
    <x v="50"/>
    <s v="513 -  Publishing Industries"/>
    <x v="26"/>
    <s v="335 -  Electrical Equipment, Appliance, and Component Manufacturing"/>
    <n v="15055"/>
    <s v="Industry Use"/>
    <n v="114703.00642816701"/>
  </r>
  <r>
    <x v="50"/>
    <s v="513 -  Publishing Industries"/>
    <x v="27"/>
    <s v="336 -  Transportation Equipment Manufacturing"/>
    <n v="15055"/>
    <s v="Industry Use"/>
    <n v="4363472.6724694204"/>
  </r>
  <r>
    <x v="50"/>
    <s v="513 -  Publishing Industries"/>
    <x v="28"/>
    <s v="337 -  Furniture and Related Product Manufacturing"/>
    <n v="15055"/>
    <s v="Industry Use"/>
    <n v="73385.676197424793"/>
  </r>
  <r>
    <x v="50"/>
    <s v="513 -  Publishing Industries"/>
    <x v="29"/>
    <s v="339 -  Miscellaneous Manufacturing"/>
    <n v="15055"/>
    <s v="Industry Use"/>
    <n v="2883845.0106162298"/>
  </r>
  <r>
    <x v="50"/>
    <s v="513 -  Publishing Industries"/>
    <x v="30"/>
    <s v="42 -  Wholesale Trade"/>
    <n v="15055"/>
    <s v="Industry Use"/>
    <n v="2385083388.9181399"/>
  </r>
  <r>
    <x v="50"/>
    <s v="513 -  Publishing Industries"/>
    <x v="31"/>
    <s v="441 -  Motor Vehicle and Parts Dealers"/>
    <n v="15055"/>
    <s v="Industry Use"/>
    <n v="3829996.0895541599"/>
  </r>
  <r>
    <x v="50"/>
    <s v="513 -  Publishing Industries"/>
    <x v="32"/>
    <s v="449 -  Furniture, Home Furnishings, Electronics, and Appliance Retailers"/>
    <n v="15055"/>
    <s v="Industry Use"/>
    <n v="417814.95121767803"/>
  </r>
  <r>
    <x v="50"/>
    <s v="513 -  Publishing Industries"/>
    <x v="33"/>
    <s v="444 -  Building Material and Garden Equipment and Supplies Dealers"/>
    <n v="15055"/>
    <s v="Industry Use"/>
    <n v="68639.283176770507"/>
  </r>
  <r>
    <x v="50"/>
    <s v="513 -  Publishing Industries"/>
    <x v="34"/>
    <s v="445 -  Food and Beverage Stores"/>
    <n v="15055"/>
    <s v="Industry Use"/>
    <n v="14952.578709843499"/>
  </r>
  <r>
    <x v="50"/>
    <s v="513 -  Publishing Industries"/>
    <x v="35"/>
    <s v="446 -  Health and Personal Care Stores"/>
    <n v="15055"/>
    <s v="Industry Use"/>
    <n v="17577.538841821901"/>
  </r>
  <r>
    <x v="50"/>
    <s v="513 -  Publishing Industries"/>
    <x v="36"/>
    <s v="457 -  Gasoline Stations and Fuel Dealers"/>
    <n v="15055"/>
    <s v="Industry Use"/>
    <n v="13842.814414855"/>
  </r>
  <r>
    <x v="50"/>
    <s v="513 -  Publishing Industries"/>
    <x v="37"/>
    <s v="458 -  Clothing, Clothing Accessories, Shoe, and Jewelry Retailers"/>
    <n v="15055"/>
    <s v="Industry Use"/>
    <n v="14850.603628410399"/>
  </r>
  <r>
    <x v="50"/>
    <s v="513 -  Publishing Industries"/>
    <x v="38"/>
    <s v="459 -  Sporting Goods, Hobby, Musical Instrument, Book, and Miscellaneous Retailers"/>
    <n v="15055"/>
    <s v="Industry Use"/>
    <n v="589683.30522770598"/>
  </r>
  <r>
    <x v="50"/>
    <s v="513 -  Publishing Industries"/>
    <x v="39"/>
    <s v="455 -  General Merchandise Retailers"/>
    <n v="15055"/>
    <s v="Industry Use"/>
    <n v="351972.86078537197"/>
  </r>
  <r>
    <x v="50"/>
    <s v="513 -  Publishing Industries"/>
    <x v="40"/>
    <s v="481 -  Air Transportation"/>
    <n v="15055"/>
    <s v="Industry Use"/>
    <n v="36636194.408411197"/>
  </r>
  <r>
    <x v="50"/>
    <s v="513 -  Publishing Industries"/>
    <x v="41"/>
    <s v="482 -  Rail Transportation"/>
    <n v="15055"/>
    <s v="Industry Use"/>
    <n v="1194955.6556580199"/>
  </r>
  <r>
    <x v="50"/>
    <s v="513 -  Publishing Industries"/>
    <x v="42"/>
    <s v="483 -  Water Transportation"/>
    <n v="15055"/>
    <s v="Industry Use"/>
    <n v="1082.1587109505001"/>
  </r>
  <r>
    <x v="50"/>
    <s v="513 -  Publishing Industries"/>
    <x v="43"/>
    <s v="484 -  Truck Transportation"/>
    <n v="15055"/>
    <s v="Industry Use"/>
    <n v="80379771.923305601"/>
  </r>
  <r>
    <x v="50"/>
    <s v="513 -  Publishing Industries"/>
    <x v="98"/>
    <s v="485 -  Transit and Ground Passenger Transportation"/>
    <n v="15055"/>
    <s v="Industry Use"/>
    <n v="24074625.459777001"/>
  </r>
  <r>
    <x v="50"/>
    <s v="513 -  Publishing Industries"/>
    <x v="44"/>
    <s v="486 -  Pipeline Transportation"/>
    <n v="15055"/>
    <s v="Industry Use"/>
    <n v="91541.411645929198"/>
  </r>
  <r>
    <x v="50"/>
    <s v="513 -  Publishing Industries"/>
    <x v="45"/>
    <s v="487-488 -  Scenic and Sightseeing Transportation and Support Activities for Transportation"/>
    <n v="15055"/>
    <s v="Industry Use"/>
    <n v="9197158.3043937702"/>
  </r>
  <r>
    <x v="50"/>
    <s v="513 -  Publishing Industries"/>
    <x v="46"/>
    <s v="492 -  Couriers and Messengers"/>
    <n v="15055"/>
    <s v="Industry Use"/>
    <n v="45542899.617485799"/>
  </r>
  <r>
    <x v="50"/>
    <s v="513 -  Publishing Industries"/>
    <x v="47"/>
    <s v="493 -  Warehousing and Storage"/>
    <n v="15055"/>
    <s v="Industry Use"/>
    <n v="34137052.096017197"/>
  </r>
  <r>
    <x v="50"/>
    <s v="513 -  Publishing Industries"/>
    <x v="48"/>
    <s v="513 -  Publishing Industries"/>
    <n v="15055"/>
    <s v="Industry Use"/>
    <n v="10827261938.556299"/>
  </r>
  <r>
    <x v="50"/>
    <s v="513 -  Publishing Industries"/>
    <x v="49"/>
    <s v="512 -  Motion Picture and Sound Recording Industries"/>
    <n v="15055"/>
    <s v="Industry Use"/>
    <n v="25288834.100954499"/>
  </r>
  <r>
    <x v="50"/>
    <s v="513 -  Publishing Industries"/>
    <x v="50"/>
    <s v="516 -  Broadcasting and Content Providers"/>
    <n v="15055"/>
    <s v="Industry Use"/>
    <n v="187148252.84397"/>
  </r>
  <r>
    <x v="50"/>
    <s v="513 -  Publishing Industries"/>
    <x v="51"/>
    <s v="517 -  Telecommunications"/>
    <n v="15055"/>
    <s v="Industry Use"/>
    <n v="174782185.37999901"/>
  </r>
  <r>
    <x v="50"/>
    <s v="513 -  Publishing Industries"/>
    <x v="52"/>
    <s v="518 -  Computing Infrastructure Providers, Data Processing, Web Hosting, and Related Services"/>
    <n v="15055"/>
    <s v="Industry Use"/>
    <n v="727347646.29212296"/>
  </r>
  <r>
    <x v="50"/>
    <s v="513 -  Publishing Industries"/>
    <x v="53"/>
    <s v="519 -  Web Search Portals, Libraries, Archives, and Other Information Services"/>
    <n v="15055"/>
    <s v="Industry Use"/>
    <n v="1128313036.7035899"/>
  </r>
  <r>
    <x v="50"/>
    <s v="513 -  Publishing Industries"/>
    <x v="54"/>
    <s v="522 -  Credit Intermediation and Related Activities"/>
    <n v="15055"/>
    <s v="Industry Use"/>
    <n v="19015235.287651502"/>
  </r>
  <r>
    <x v="50"/>
    <s v="513 -  Publishing Industries"/>
    <x v="55"/>
    <s v="523 -  Securities, Commodity Contracts, and Other Financial Investments and Related Activities"/>
    <n v="15055"/>
    <s v="Industry Use"/>
    <n v="20204336.501725599"/>
  </r>
  <r>
    <x v="50"/>
    <s v="513 -  Publishing Industries"/>
    <x v="56"/>
    <s v="521 -  Monetary Authorities-Central Bank"/>
    <n v="15055"/>
    <s v="Industry Use"/>
    <n v="331628076.010059"/>
  </r>
  <r>
    <x v="50"/>
    <s v="513 -  Publishing Industries"/>
    <x v="57"/>
    <s v="524 -  Insurance Carriers and Related Activities"/>
    <n v="15055"/>
    <s v="Industry Use"/>
    <n v="28527606.271055602"/>
  </r>
  <r>
    <x v="50"/>
    <s v="513 -  Publishing Industries"/>
    <x v="58"/>
    <s v="531 -  Real Estate"/>
    <n v="15055"/>
    <s v="Industry Use"/>
    <n v="561536331.31416798"/>
  </r>
  <r>
    <x v="50"/>
    <s v="513 -  Publishing Industries"/>
    <x v="59"/>
    <s v="532 -  Rental and Leasing Services"/>
    <n v="15055"/>
    <s v="Industry Use"/>
    <n v="25053046.614686999"/>
  </r>
  <r>
    <x v="50"/>
    <s v="513 -  Publishing Industries"/>
    <x v="60"/>
    <s v="533 -  Lessors of Nonfinancial Intangible Assets (except Copyrighted Works)"/>
    <n v="15055"/>
    <s v="Industry Use"/>
    <n v="199067140.02263501"/>
  </r>
  <r>
    <x v="50"/>
    <s v="513 -  Publishing Industries"/>
    <x v="61"/>
    <s v="541 -  Professional, Scientific, and Technical Services"/>
    <n v="15055"/>
    <s v="Industry Use"/>
    <n v="4038237369.6628399"/>
  </r>
  <r>
    <x v="50"/>
    <s v="513 -  Publishing Industries"/>
    <x v="99"/>
    <s v="551 -  Management of Companies and Enterprises"/>
    <n v="15055"/>
    <s v="Industry Use"/>
    <n v="331364238.70375699"/>
  </r>
  <r>
    <x v="50"/>
    <s v="513 -  Publishing Industries"/>
    <x v="62"/>
    <s v="561 -  Administrative and Support Services"/>
    <n v="15055"/>
    <s v="Industry Use"/>
    <n v="2165714562.00245"/>
  </r>
  <r>
    <x v="50"/>
    <s v="513 -  Publishing Industries"/>
    <x v="63"/>
    <s v="562 -  Waste Management and Remediation Services"/>
    <n v="15055"/>
    <s v="Industry Use"/>
    <n v="4591527.7758211503"/>
  </r>
  <r>
    <x v="50"/>
    <s v="513 -  Publishing Industries"/>
    <x v="65"/>
    <s v="711 -  Performing Arts, Spectator Sports, and Related Industries"/>
    <n v="15055"/>
    <s v="Industry Use"/>
    <n v="21202564.338010799"/>
  </r>
  <r>
    <x v="50"/>
    <s v="513 -  Publishing Industries"/>
    <x v="66"/>
    <s v="712 -  Museums, Historical Sites, and Similar Institutions"/>
    <n v="15055"/>
    <s v="Industry Use"/>
    <n v="656.87996258674298"/>
  </r>
  <r>
    <x v="50"/>
    <s v="513 -  Publishing Industries"/>
    <x v="67"/>
    <s v="713 -  Amusement, Gambling, and Recreation Industries"/>
    <n v="15055"/>
    <s v="Industry Use"/>
    <n v="1518165.0560413599"/>
  </r>
  <r>
    <x v="50"/>
    <s v="513 -  Publishing Industries"/>
    <x v="68"/>
    <s v="721 -  Accommodation"/>
    <n v="15055"/>
    <s v="Industry Use"/>
    <n v="10209986.6261907"/>
  </r>
  <r>
    <x v="50"/>
    <s v="513 -  Publishing Industries"/>
    <x v="69"/>
    <s v="722 -  Food Services and Drinking Places"/>
    <n v="15055"/>
    <s v="Industry Use"/>
    <n v="48780722.733456001"/>
  </r>
  <r>
    <x v="50"/>
    <s v="513 -  Publishing Industries"/>
    <x v="70"/>
    <s v="811 -  Repair and Maintenance"/>
    <n v="15055"/>
    <s v="Industry Use"/>
    <n v="182303683.316248"/>
  </r>
  <r>
    <x v="50"/>
    <s v="513 -  Publishing Industries"/>
    <x v="71"/>
    <s v="812 -  Personal and Laundry Services"/>
    <n v="15055"/>
    <s v="Industry Use"/>
    <n v="927964.49167749996"/>
  </r>
  <r>
    <x v="50"/>
    <s v="513 -  Publishing Industries"/>
    <x v="72"/>
    <s v="813 -  Religious, Grantmaking, Civic, Professional, and Similar Organizations"/>
    <n v="15055"/>
    <s v="Industry Use"/>
    <n v="3507244.76837578"/>
  </r>
  <r>
    <x v="50"/>
    <s v="513 -  Publishing Industries"/>
    <x v="73"/>
    <s v="9A -  Government Enterprises"/>
    <n v="15055"/>
    <s v="Industry Use"/>
    <n v="48294106.617195003"/>
  </r>
  <r>
    <x v="50"/>
    <s v="513 -  Publishing Industries"/>
    <x v="74"/>
    <s v="Vegetable and melon farming"/>
    <n v="15055"/>
    <s v="Industry Use"/>
    <n v="3358.3605628677601"/>
  </r>
  <r>
    <x v="50"/>
    <s v="513 -  Publishing Industries"/>
    <x v="75"/>
    <s v="Fruit farming"/>
    <n v="15055"/>
    <s v="Industry Use"/>
    <n v="2576.8332481208699"/>
  </r>
  <r>
    <x v="50"/>
    <s v="513 -  Publishing Industries"/>
    <x v="76"/>
    <s v="Employee Compensation"/>
    <n v="15053"/>
    <s v="Factor Receipts"/>
    <n v="37853159859.229698"/>
  </r>
  <r>
    <x v="50"/>
    <s v="513 -  Publishing Industries"/>
    <x v="77"/>
    <s v="Proprietor Income"/>
    <n v="15053"/>
    <s v="Factor Receipts"/>
    <n v="1428330204.43661"/>
  </r>
  <r>
    <x v="50"/>
    <s v="513 -  Publishing Industries"/>
    <x v="78"/>
    <s v="Other Property Type Income"/>
    <n v="15053"/>
    <s v="Factor Receipts"/>
    <n v="48551191236.400703"/>
  </r>
  <r>
    <x v="50"/>
    <s v="513 -  Publishing Industries"/>
    <x v="79"/>
    <s v="Tax on Production and Imports"/>
    <n v="15053"/>
    <s v="Factor Receipts"/>
    <n v="1457311280.8631699"/>
  </r>
  <r>
    <x v="50"/>
    <s v="513 -  Publishing Industries"/>
    <x v="80"/>
    <s v="Households LT15k"/>
    <n v="15055"/>
    <s v="Industry Use"/>
    <n v="171135.795251692"/>
  </r>
  <r>
    <x v="50"/>
    <s v="513 -  Publishing Industries"/>
    <x v="81"/>
    <s v="Households 15-30k"/>
    <n v="15055"/>
    <s v="Industry Use"/>
    <n v="225366.49209844699"/>
  </r>
  <r>
    <x v="50"/>
    <s v="513 -  Publishing Industries"/>
    <x v="82"/>
    <s v="Households 30-40k"/>
    <n v="15055"/>
    <s v="Industry Use"/>
    <n v="200652.364604634"/>
  </r>
  <r>
    <x v="50"/>
    <s v="513 -  Publishing Industries"/>
    <x v="83"/>
    <s v="Households 40-50k"/>
    <n v="15055"/>
    <s v="Industry Use"/>
    <n v="154927.75266238101"/>
  </r>
  <r>
    <x v="50"/>
    <s v="513 -  Publishing Industries"/>
    <x v="84"/>
    <s v="Households 50-70k"/>
    <n v="15055"/>
    <s v="Industry Use"/>
    <n v="345763.27664177498"/>
  </r>
  <r>
    <x v="50"/>
    <s v="513 -  Publishing Industries"/>
    <x v="85"/>
    <s v="Households 70-100k"/>
    <n v="15055"/>
    <s v="Industry Use"/>
    <n v="1180929.2142805399"/>
  </r>
  <r>
    <x v="50"/>
    <s v="513 -  Publishing Industries"/>
    <x v="86"/>
    <s v="Households 100-150k"/>
    <n v="15055"/>
    <s v="Industry Use"/>
    <n v="2088398.0930361301"/>
  </r>
  <r>
    <x v="50"/>
    <s v="513 -  Publishing Industries"/>
    <x v="87"/>
    <s v="Households 150-200k"/>
    <n v="15055"/>
    <s v="Industry Use"/>
    <n v="2388955.2380451001"/>
  </r>
  <r>
    <x v="50"/>
    <s v="513 -  Publishing Industries"/>
    <x v="88"/>
    <s v="Households GT200k"/>
    <n v="15055"/>
    <s v="Industry Use"/>
    <n v="6044687.8413944803"/>
  </r>
  <r>
    <x v="50"/>
    <s v="513 -  Publishing Industries"/>
    <x v="89"/>
    <s v="Federal Government NonDefense"/>
    <n v="15055"/>
    <s v="Industry Use"/>
    <n v="386614.64748930099"/>
  </r>
  <r>
    <x v="50"/>
    <s v="513 -  Publishing Industries"/>
    <x v="90"/>
    <s v="Federal Government Investment"/>
    <n v="15055"/>
    <s v="Industry Use"/>
    <n v="471065.57822024799"/>
  </r>
  <r>
    <x v="50"/>
    <s v="513 -  Publishing Industries"/>
    <x v="91"/>
    <s v="State/Local Govt Other"/>
    <n v="15055"/>
    <s v="Industry Use"/>
    <n v="66124241.167125598"/>
  </r>
  <r>
    <x v="50"/>
    <s v="513 -  Publishing Industries"/>
    <x v="92"/>
    <s v="State/Local Govt Education"/>
    <n v="15055"/>
    <s v="Industry Use"/>
    <n v="295753.359930153"/>
  </r>
  <r>
    <x v="50"/>
    <s v="513 -  Publishing Industries"/>
    <x v="93"/>
    <s v="State/Local Govt Investment"/>
    <n v="15055"/>
    <s v="Industry Use"/>
    <n v="2382805.03416673"/>
  </r>
  <r>
    <x v="50"/>
    <s v="513 -  Publishing Industries"/>
    <x v="94"/>
    <s v="Capital"/>
    <n v="15055"/>
    <s v="Industry Use"/>
    <n v="3150490.2027990702"/>
  </r>
  <r>
    <x v="50"/>
    <s v="513 -  Publishing Industries"/>
    <x v="95"/>
    <s v="Inventory Additions/Deletions"/>
    <n v="15055"/>
    <s v="Industry Use"/>
    <n v="7130428.9131179601"/>
  </r>
  <r>
    <x v="50"/>
    <s v="513 -  Publishing Industries"/>
    <x v="96"/>
    <s v="Foreign Trade"/>
    <n v="15051"/>
    <s v="Commodity Trade"/>
    <n v="956867420.70463502"/>
  </r>
  <r>
    <x v="50"/>
    <s v="513 -  Publishing Industries"/>
    <x v="97"/>
    <s v="Domestic Trade"/>
    <n v="15051"/>
    <s v="Commodity Trade"/>
    <n v="1846765033.3724401"/>
  </r>
  <r>
    <x v="51"/>
    <s v="512 -  Motion Picture and Sound Recording Industries"/>
    <x v="0"/>
    <s v="111 -  Crop Production"/>
    <n v="15055"/>
    <s v="Industry Use"/>
    <n v="4593.51782923669"/>
  </r>
  <r>
    <x v="51"/>
    <s v="512 -  Motion Picture and Sound Recording Industries"/>
    <x v="1"/>
    <s v="112 -  Animal Production and Aquaculture"/>
    <n v="15055"/>
    <s v="Industry Use"/>
    <n v="2955.1555966389801"/>
  </r>
  <r>
    <x v="51"/>
    <s v="512 -  Motion Picture and Sound Recording Industries"/>
    <x v="4"/>
    <s v="211 -  Oil and Gas Extraction"/>
    <n v="15055"/>
    <s v="Industry Use"/>
    <n v="268527.03494563099"/>
  </r>
  <r>
    <x v="51"/>
    <s v="512 -  Motion Picture and Sound Recording Industries"/>
    <x v="5"/>
    <s v="212 -  Mining (except Oil and Gas)"/>
    <n v="15055"/>
    <s v="Industry Use"/>
    <n v="1746912.39187744"/>
  </r>
  <r>
    <x v="51"/>
    <s v="512 -  Motion Picture and Sound Recording Industries"/>
    <x v="6"/>
    <s v="213 -  Support Activities for Mining"/>
    <n v="15055"/>
    <s v="Industry Use"/>
    <n v="707.65986195164305"/>
  </r>
  <r>
    <x v="51"/>
    <s v="512 -  Motion Picture and Sound Recording Industries"/>
    <x v="7"/>
    <s v="221 -  Utilities"/>
    <n v="15055"/>
    <s v="Industry Use"/>
    <n v="61966723.374947302"/>
  </r>
  <r>
    <x v="51"/>
    <s v="512 -  Motion Picture and Sound Recording Industries"/>
    <x v="8"/>
    <s v="23 -  Construction"/>
    <n v="15055"/>
    <s v="Industry Use"/>
    <n v="30190293.710981298"/>
  </r>
  <r>
    <x v="51"/>
    <s v="512 -  Motion Picture and Sound Recording Industries"/>
    <x v="9"/>
    <s v="311 -  Food Manufacturing"/>
    <n v="15055"/>
    <s v="Industry Use"/>
    <n v="3553453.8213010002"/>
  </r>
  <r>
    <x v="51"/>
    <s v="512 -  Motion Picture and Sound Recording Industries"/>
    <x v="10"/>
    <s v="312 -  Beverage and Tobacco Product Manufacturing"/>
    <n v="15055"/>
    <s v="Industry Use"/>
    <n v="8304.5232877233593"/>
  </r>
  <r>
    <x v="51"/>
    <s v="512 -  Motion Picture and Sound Recording Industries"/>
    <x v="11"/>
    <s v="313 -  Textile Mills"/>
    <n v="15055"/>
    <s v="Industry Use"/>
    <n v="6374390.6559849298"/>
  </r>
  <r>
    <x v="51"/>
    <s v="512 -  Motion Picture and Sound Recording Industries"/>
    <x v="12"/>
    <s v="314 -  Textile Product Mills"/>
    <n v="15055"/>
    <s v="Industry Use"/>
    <n v="217659.453073382"/>
  </r>
  <r>
    <x v="51"/>
    <s v="512 -  Motion Picture and Sound Recording Industries"/>
    <x v="13"/>
    <s v="315 -  Apparel Manufacturing"/>
    <n v="15055"/>
    <s v="Industry Use"/>
    <n v="287593.54780410399"/>
  </r>
  <r>
    <x v="51"/>
    <s v="512 -  Motion Picture and Sound Recording Industries"/>
    <x v="14"/>
    <s v="316 -  Leather and Allied Product Manufacturing"/>
    <n v="15055"/>
    <s v="Industry Use"/>
    <n v="5843.2513628796996"/>
  </r>
  <r>
    <x v="51"/>
    <s v="512 -  Motion Picture and Sound Recording Industries"/>
    <x v="15"/>
    <s v="321 -  Wood Product Manufacturing"/>
    <n v="15055"/>
    <s v="Industry Use"/>
    <n v="7858221.0883520404"/>
  </r>
  <r>
    <x v="51"/>
    <s v="512 -  Motion Picture and Sound Recording Industries"/>
    <x v="16"/>
    <s v="322 -  Paper Manufacturing"/>
    <n v="15055"/>
    <s v="Industry Use"/>
    <n v="6540875.2227258598"/>
  </r>
  <r>
    <x v="51"/>
    <s v="512 -  Motion Picture and Sound Recording Industries"/>
    <x v="17"/>
    <s v="323 -  Printing and Related Support Activities"/>
    <n v="15055"/>
    <s v="Industry Use"/>
    <n v="63805782.8394631"/>
  </r>
  <r>
    <x v="51"/>
    <s v="512 -  Motion Picture and Sound Recording Industries"/>
    <x v="18"/>
    <s v="324 -  Petroleum and Coal Products Manufacturing"/>
    <n v="15055"/>
    <s v="Industry Use"/>
    <n v="19636762.294391599"/>
  </r>
  <r>
    <x v="51"/>
    <s v="512 -  Motion Picture and Sound Recording Industries"/>
    <x v="19"/>
    <s v="325 -  Chemical Manufacturing"/>
    <n v="15055"/>
    <s v="Industry Use"/>
    <n v="12960448.4524961"/>
  </r>
  <r>
    <x v="51"/>
    <s v="512 -  Motion Picture and Sound Recording Industries"/>
    <x v="20"/>
    <s v="326 -  Plastics and Rubber Products Manufacturing"/>
    <n v="15055"/>
    <s v="Industry Use"/>
    <n v="7686078.3145645699"/>
  </r>
  <r>
    <x v="51"/>
    <s v="512 -  Motion Picture and Sound Recording Industries"/>
    <x v="21"/>
    <s v="327 -  Nonmetallic Mineral Product Manufacturing"/>
    <n v="15055"/>
    <s v="Industry Use"/>
    <n v="225599.93902046801"/>
  </r>
  <r>
    <x v="51"/>
    <s v="512 -  Motion Picture and Sound Recording Industries"/>
    <x v="22"/>
    <s v="331 -  Primary Metal Manufacturing"/>
    <n v="15055"/>
    <s v="Industry Use"/>
    <n v="413891.53113495302"/>
  </r>
  <r>
    <x v="51"/>
    <s v="512 -  Motion Picture and Sound Recording Industries"/>
    <x v="23"/>
    <s v="332 -  Fabricated Metal Product Manufacturing"/>
    <n v="15055"/>
    <s v="Industry Use"/>
    <n v="3217723.8690489498"/>
  </r>
  <r>
    <x v="51"/>
    <s v="512 -  Motion Picture and Sound Recording Industries"/>
    <x v="24"/>
    <s v="333 -  Machinery Manufacturing"/>
    <n v="15055"/>
    <s v="Industry Use"/>
    <n v="1490127.6877008299"/>
  </r>
  <r>
    <x v="51"/>
    <s v="512 -  Motion Picture and Sound Recording Industries"/>
    <x v="25"/>
    <s v="334 -  Computer and Electronic Product Manufacturing"/>
    <n v="15055"/>
    <s v="Industry Use"/>
    <n v="143899177.23672199"/>
  </r>
  <r>
    <x v="51"/>
    <s v="512 -  Motion Picture and Sound Recording Industries"/>
    <x v="26"/>
    <s v="335 -  Electrical Equipment, Appliance, and Component Manufacturing"/>
    <n v="15055"/>
    <s v="Industry Use"/>
    <n v="63297.427876933201"/>
  </r>
  <r>
    <x v="51"/>
    <s v="512 -  Motion Picture and Sound Recording Industries"/>
    <x v="27"/>
    <s v="336 -  Transportation Equipment Manufacturing"/>
    <n v="15055"/>
    <s v="Industry Use"/>
    <n v="5510562.7711825604"/>
  </r>
  <r>
    <x v="51"/>
    <s v="512 -  Motion Picture and Sound Recording Industries"/>
    <x v="28"/>
    <s v="337 -  Furniture and Related Product Manufacturing"/>
    <n v="15055"/>
    <s v="Industry Use"/>
    <n v="87418.5072066055"/>
  </r>
  <r>
    <x v="51"/>
    <s v="512 -  Motion Picture and Sound Recording Industries"/>
    <x v="29"/>
    <s v="339 -  Miscellaneous Manufacturing"/>
    <n v="15055"/>
    <s v="Industry Use"/>
    <n v="1713535.6534998701"/>
  </r>
  <r>
    <x v="51"/>
    <s v="512 -  Motion Picture and Sound Recording Industries"/>
    <x v="30"/>
    <s v="42 -  Wholesale Trade"/>
    <n v="15055"/>
    <s v="Industry Use"/>
    <n v="84594200.264200702"/>
  </r>
  <r>
    <x v="51"/>
    <s v="512 -  Motion Picture and Sound Recording Industries"/>
    <x v="31"/>
    <s v="441 -  Motor Vehicle and Parts Dealers"/>
    <n v="15055"/>
    <s v="Industry Use"/>
    <n v="5254704.6434602896"/>
  </r>
  <r>
    <x v="51"/>
    <s v="512 -  Motion Picture and Sound Recording Industries"/>
    <x v="32"/>
    <s v="449 -  Furniture, Home Furnishings, Electronics, and Appliance Retailers"/>
    <n v="15055"/>
    <s v="Industry Use"/>
    <n v="478889.86063238"/>
  </r>
  <r>
    <x v="51"/>
    <s v="512 -  Motion Picture and Sound Recording Industries"/>
    <x v="33"/>
    <s v="444 -  Building Material and Garden Equipment and Supplies Dealers"/>
    <n v="15055"/>
    <s v="Industry Use"/>
    <n v="24793.0585792436"/>
  </r>
  <r>
    <x v="51"/>
    <s v="512 -  Motion Picture and Sound Recording Industries"/>
    <x v="34"/>
    <s v="445 -  Food and Beverage Stores"/>
    <n v="15055"/>
    <s v="Industry Use"/>
    <n v="54295.732902265299"/>
  </r>
  <r>
    <x v="51"/>
    <s v="512 -  Motion Picture and Sound Recording Industries"/>
    <x v="35"/>
    <s v="446 -  Health and Personal Care Stores"/>
    <n v="15055"/>
    <s v="Industry Use"/>
    <n v="24821.796099830499"/>
  </r>
  <r>
    <x v="51"/>
    <s v="512 -  Motion Picture and Sound Recording Industries"/>
    <x v="36"/>
    <s v="457 -  Gasoline Stations and Fuel Dealers"/>
    <n v="15055"/>
    <s v="Industry Use"/>
    <n v="16349.983121883701"/>
  </r>
  <r>
    <x v="51"/>
    <s v="512 -  Motion Picture and Sound Recording Industries"/>
    <x v="37"/>
    <s v="458 -  Clothing, Clothing Accessories, Shoe, and Jewelry Retailers"/>
    <n v="15055"/>
    <s v="Industry Use"/>
    <n v="20971.005016172199"/>
  </r>
  <r>
    <x v="51"/>
    <s v="512 -  Motion Picture and Sound Recording Industries"/>
    <x v="38"/>
    <s v="459 -  Sporting Goods, Hobby, Musical Instrument, Book, and Miscellaneous Retailers"/>
    <n v="15055"/>
    <s v="Industry Use"/>
    <n v="675325.476939118"/>
  </r>
  <r>
    <x v="51"/>
    <s v="512 -  Motion Picture and Sound Recording Industries"/>
    <x v="39"/>
    <s v="455 -  General Merchandise Retailers"/>
    <n v="15055"/>
    <s v="Industry Use"/>
    <n v="420818.80565077899"/>
  </r>
  <r>
    <x v="51"/>
    <s v="512 -  Motion Picture and Sound Recording Industries"/>
    <x v="40"/>
    <s v="481 -  Air Transportation"/>
    <n v="15055"/>
    <s v="Industry Use"/>
    <n v="42642938.666299"/>
  </r>
  <r>
    <x v="51"/>
    <s v="512 -  Motion Picture and Sound Recording Industries"/>
    <x v="41"/>
    <s v="482 -  Rail Transportation"/>
    <n v="15055"/>
    <s v="Industry Use"/>
    <n v="584137.47098894499"/>
  </r>
  <r>
    <x v="51"/>
    <s v="512 -  Motion Picture and Sound Recording Industries"/>
    <x v="42"/>
    <s v="483 -  Water Transportation"/>
    <n v="15055"/>
    <s v="Industry Use"/>
    <n v="2990.5142407674598"/>
  </r>
  <r>
    <x v="51"/>
    <s v="512 -  Motion Picture and Sound Recording Industries"/>
    <x v="43"/>
    <s v="484 -  Truck Transportation"/>
    <n v="15055"/>
    <s v="Industry Use"/>
    <n v="54565284.542213596"/>
  </r>
  <r>
    <x v="51"/>
    <s v="512 -  Motion Picture and Sound Recording Industries"/>
    <x v="98"/>
    <s v="485 -  Transit and Ground Passenger Transportation"/>
    <n v="15055"/>
    <s v="Industry Use"/>
    <n v="21937116.074545301"/>
  </r>
  <r>
    <x v="51"/>
    <s v="512 -  Motion Picture and Sound Recording Industries"/>
    <x v="44"/>
    <s v="486 -  Pipeline Transportation"/>
    <n v="15055"/>
    <s v="Industry Use"/>
    <n v="91546.800180144099"/>
  </r>
  <r>
    <x v="51"/>
    <s v="512 -  Motion Picture and Sound Recording Industries"/>
    <x v="45"/>
    <s v="487-488 -  Scenic and Sightseeing Transportation and Support Activities for Transportation"/>
    <n v="15055"/>
    <s v="Industry Use"/>
    <n v="25209856.044718001"/>
  </r>
  <r>
    <x v="51"/>
    <s v="512 -  Motion Picture and Sound Recording Industries"/>
    <x v="46"/>
    <s v="492 -  Couriers and Messengers"/>
    <n v="15055"/>
    <s v="Industry Use"/>
    <n v="124573801.128425"/>
  </r>
  <r>
    <x v="51"/>
    <s v="512 -  Motion Picture and Sound Recording Industries"/>
    <x v="47"/>
    <s v="493 -  Warehousing and Storage"/>
    <n v="15055"/>
    <s v="Industry Use"/>
    <n v="59677999.8956367"/>
  </r>
  <r>
    <x v="51"/>
    <s v="512 -  Motion Picture and Sound Recording Industries"/>
    <x v="48"/>
    <s v="513 -  Publishing Industries"/>
    <n v="15055"/>
    <s v="Industry Use"/>
    <n v="36151822.449119799"/>
  </r>
  <r>
    <x v="51"/>
    <s v="512 -  Motion Picture and Sound Recording Industries"/>
    <x v="49"/>
    <s v="512 -  Motion Picture and Sound Recording Industries"/>
    <n v="15055"/>
    <s v="Industry Use"/>
    <n v="12801898853.310301"/>
  </r>
  <r>
    <x v="51"/>
    <s v="512 -  Motion Picture and Sound Recording Industries"/>
    <x v="50"/>
    <s v="516 -  Broadcasting and Content Providers"/>
    <n v="15055"/>
    <s v="Industry Use"/>
    <n v="179090988.44488701"/>
  </r>
  <r>
    <x v="51"/>
    <s v="512 -  Motion Picture and Sound Recording Industries"/>
    <x v="51"/>
    <s v="517 -  Telecommunications"/>
    <n v="15055"/>
    <s v="Industry Use"/>
    <n v="125508589.856591"/>
  </r>
  <r>
    <x v="51"/>
    <s v="512 -  Motion Picture and Sound Recording Industries"/>
    <x v="52"/>
    <s v="518 -  Computing Infrastructure Providers, Data Processing, Web Hosting, and Related Services"/>
    <n v="15055"/>
    <s v="Industry Use"/>
    <n v="41326851.690527"/>
  </r>
  <r>
    <x v="51"/>
    <s v="512 -  Motion Picture and Sound Recording Industries"/>
    <x v="53"/>
    <s v="519 -  Web Search Portals, Libraries, Archives, and Other Information Services"/>
    <n v="15055"/>
    <s v="Industry Use"/>
    <n v="364888446.03397697"/>
  </r>
  <r>
    <x v="51"/>
    <s v="512 -  Motion Picture and Sound Recording Industries"/>
    <x v="54"/>
    <s v="522 -  Credit Intermediation and Related Activities"/>
    <n v="15055"/>
    <s v="Industry Use"/>
    <n v="76677038.082310095"/>
  </r>
  <r>
    <x v="51"/>
    <s v="512 -  Motion Picture and Sound Recording Industries"/>
    <x v="55"/>
    <s v="523 -  Securities, Commodity Contracts, and Other Financial Investments and Related Activities"/>
    <n v="15055"/>
    <s v="Industry Use"/>
    <n v="106792677.709112"/>
  </r>
  <r>
    <x v="51"/>
    <s v="512 -  Motion Picture and Sound Recording Industries"/>
    <x v="56"/>
    <s v="521 -  Monetary Authorities-Central Bank"/>
    <n v="15055"/>
    <s v="Industry Use"/>
    <n v="466685208.31807202"/>
  </r>
  <r>
    <x v="51"/>
    <s v="512 -  Motion Picture and Sound Recording Industries"/>
    <x v="57"/>
    <s v="524 -  Insurance Carriers and Related Activities"/>
    <n v="15055"/>
    <s v="Industry Use"/>
    <n v="297278213.14605701"/>
  </r>
  <r>
    <x v="51"/>
    <s v="512 -  Motion Picture and Sound Recording Industries"/>
    <x v="58"/>
    <s v="531 -  Real Estate"/>
    <n v="15055"/>
    <s v="Industry Use"/>
    <n v="1060743383.33178"/>
  </r>
  <r>
    <x v="51"/>
    <s v="512 -  Motion Picture and Sound Recording Industries"/>
    <x v="59"/>
    <s v="532 -  Rental and Leasing Services"/>
    <n v="15055"/>
    <s v="Industry Use"/>
    <n v="188167215.16465801"/>
  </r>
  <r>
    <x v="51"/>
    <s v="512 -  Motion Picture and Sound Recording Industries"/>
    <x v="60"/>
    <s v="533 -  Lessors of Nonfinancial Intangible Assets (except Copyrighted Works)"/>
    <n v="15055"/>
    <s v="Industry Use"/>
    <n v="48728944.121319398"/>
  </r>
  <r>
    <x v="51"/>
    <s v="512 -  Motion Picture and Sound Recording Industries"/>
    <x v="61"/>
    <s v="541 -  Professional, Scientific, and Technical Services"/>
    <n v="15055"/>
    <s v="Industry Use"/>
    <n v="2182614837.0999699"/>
  </r>
  <r>
    <x v="51"/>
    <s v="512 -  Motion Picture and Sound Recording Industries"/>
    <x v="99"/>
    <s v="551 -  Management of Companies and Enterprises"/>
    <n v="15055"/>
    <s v="Industry Use"/>
    <n v="92819872.995533302"/>
  </r>
  <r>
    <x v="51"/>
    <s v="512 -  Motion Picture and Sound Recording Industries"/>
    <x v="62"/>
    <s v="561 -  Administrative and Support Services"/>
    <n v="15055"/>
    <s v="Industry Use"/>
    <n v="460030793.61273599"/>
  </r>
  <r>
    <x v="51"/>
    <s v="512 -  Motion Picture and Sound Recording Industries"/>
    <x v="63"/>
    <s v="562 -  Waste Management and Remediation Services"/>
    <n v="15055"/>
    <s v="Industry Use"/>
    <n v="12436626.818547299"/>
  </r>
  <r>
    <x v="51"/>
    <s v="512 -  Motion Picture and Sound Recording Industries"/>
    <x v="65"/>
    <s v="711 -  Performing Arts, Spectator Sports, and Related Industries"/>
    <n v="15055"/>
    <s v="Industry Use"/>
    <n v="2728725485.823"/>
  </r>
  <r>
    <x v="51"/>
    <s v="512 -  Motion Picture and Sound Recording Industries"/>
    <x v="66"/>
    <s v="712 -  Museums, Historical Sites, and Similar Institutions"/>
    <n v="15055"/>
    <s v="Industry Use"/>
    <n v="84539.071145442096"/>
  </r>
  <r>
    <x v="51"/>
    <s v="512 -  Motion Picture and Sound Recording Industries"/>
    <x v="67"/>
    <s v="713 -  Amusement, Gambling, and Recreation Industries"/>
    <n v="15055"/>
    <s v="Industry Use"/>
    <n v="1319389.6234114901"/>
  </r>
  <r>
    <x v="51"/>
    <s v="512 -  Motion Picture and Sound Recording Industries"/>
    <x v="68"/>
    <s v="721 -  Accommodation"/>
    <n v="15055"/>
    <s v="Industry Use"/>
    <n v="10682548.1415732"/>
  </r>
  <r>
    <x v="51"/>
    <s v="512 -  Motion Picture and Sound Recording Industries"/>
    <x v="69"/>
    <s v="722 -  Food Services and Drinking Places"/>
    <n v="15055"/>
    <s v="Industry Use"/>
    <n v="78968768.829269007"/>
  </r>
  <r>
    <x v="51"/>
    <s v="512 -  Motion Picture and Sound Recording Industries"/>
    <x v="70"/>
    <s v="811 -  Repair and Maintenance"/>
    <n v="15055"/>
    <s v="Industry Use"/>
    <n v="86753223.7332277"/>
  </r>
  <r>
    <x v="51"/>
    <s v="512 -  Motion Picture and Sound Recording Industries"/>
    <x v="71"/>
    <s v="812 -  Personal and Laundry Services"/>
    <n v="15055"/>
    <s v="Industry Use"/>
    <n v="1687085.44761924"/>
  </r>
  <r>
    <x v="51"/>
    <s v="512 -  Motion Picture and Sound Recording Industries"/>
    <x v="72"/>
    <s v="813 -  Religious, Grantmaking, Civic, Professional, and Similar Organizations"/>
    <n v="15055"/>
    <s v="Industry Use"/>
    <n v="5916562.0195706701"/>
  </r>
  <r>
    <x v="51"/>
    <s v="512 -  Motion Picture and Sound Recording Industries"/>
    <x v="73"/>
    <s v="9A -  Government Enterprises"/>
    <n v="15055"/>
    <s v="Industry Use"/>
    <n v="115268932.696675"/>
  </r>
  <r>
    <x v="51"/>
    <s v="512 -  Motion Picture and Sound Recording Industries"/>
    <x v="74"/>
    <s v="Vegetable and melon farming"/>
    <n v="15055"/>
    <s v="Industry Use"/>
    <n v="2918.6458090900501"/>
  </r>
  <r>
    <x v="51"/>
    <s v="512 -  Motion Picture and Sound Recording Industries"/>
    <x v="75"/>
    <s v="Fruit farming"/>
    <n v="15055"/>
    <s v="Industry Use"/>
    <n v="2239.4449373624402"/>
  </r>
  <r>
    <x v="51"/>
    <s v="512 -  Motion Picture and Sound Recording Industries"/>
    <x v="76"/>
    <s v="Employee Compensation"/>
    <n v="15053"/>
    <s v="Factor Receipts"/>
    <n v="21603107818.2691"/>
  </r>
  <r>
    <x v="51"/>
    <s v="512 -  Motion Picture and Sound Recording Industries"/>
    <x v="77"/>
    <s v="Proprietor Income"/>
    <n v="15053"/>
    <s v="Factor Receipts"/>
    <n v="1493686454.1310699"/>
  </r>
  <r>
    <x v="51"/>
    <s v="512 -  Motion Picture and Sound Recording Industries"/>
    <x v="78"/>
    <s v="Other Property Type Income"/>
    <n v="15053"/>
    <s v="Factor Receipts"/>
    <n v="32081244628.6078"/>
  </r>
  <r>
    <x v="51"/>
    <s v="512 -  Motion Picture and Sound Recording Industries"/>
    <x v="79"/>
    <s v="Tax on Production and Imports"/>
    <n v="15053"/>
    <s v="Factor Receipts"/>
    <n v="2522767348.7230301"/>
  </r>
  <r>
    <x v="51"/>
    <s v="512 -  Motion Picture and Sound Recording Industries"/>
    <x v="80"/>
    <s v="Households LT15k"/>
    <n v="15055"/>
    <s v="Industry Use"/>
    <n v="202602.739134239"/>
  </r>
  <r>
    <x v="51"/>
    <s v="512 -  Motion Picture and Sound Recording Industries"/>
    <x v="81"/>
    <s v="Households 15-30k"/>
    <n v="15055"/>
    <s v="Industry Use"/>
    <n v="266804.89923845202"/>
  </r>
  <r>
    <x v="51"/>
    <s v="512 -  Motion Picture and Sound Recording Industries"/>
    <x v="82"/>
    <s v="Households 30-40k"/>
    <n v="15055"/>
    <s v="Industry Use"/>
    <n v="237546.55548754099"/>
  </r>
  <r>
    <x v="51"/>
    <s v="512 -  Motion Picture and Sound Recording Industries"/>
    <x v="83"/>
    <s v="Households 40-50k"/>
    <n v="15055"/>
    <s v="Industry Use"/>
    <n v="183414.50431890201"/>
  </r>
  <r>
    <x v="51"/>
    <s v="512 -  Motion Picture and Sound Recording Industries"/>
    <x v="84"/>
    <s v="Households 50-70k"/>
    <n v="15055"/>
    <s v="Industry Use"/>
    <n v="409339.184924028"/>
  </r>
  <r>
    <x v="51"/>
    <s v="512 -  Motion Picture and Sound Recording Industries"/>
    <x v="85"/>
    <s v="Households 70-100k"/>
    <n v="15055"/>
    <s v="Industry Use"/>
    <n v="1398068.08496726"/>
  </r>
  <r>
    <x v="51"/>
    <s v="512 -  Motion Picture and Sound Recording Industries"/>
    <x v="86"/>
    <s v="Households 100-150k"/>
    <n v="15055"/>
    <s v="Industry Use"/>
    <n v="2472394.3546091998"/>
  </r>
  <r>
    <x v="51"/>
    <s v="512 -  Motion Picture and Sound Recording Industries"/>
    <x v="87"/>
    <s v="Households 150-200k"/>
    <n v="15055"/>
    <s v="Industry Use"/>
    <n v="2828215.3022702499"/>
  </r>
  <r>
    <x v="51"/>
    <s v="512 -  Motion Picture and Sound Recording Industries"/>
    <x v="88"/>
    <s v="Households GT200k"/>
    <n v="15055"/>
    <s v="Industry Use"/>
    <n v="7156131.8430010704"/>
  </r>
  <r>
    <x v="51"/>
    <s v="512 -  Motion Picture and Sound Recording Industries"/>
    <x v="89"/>
    <s v="Federal Government NonDefense"/>
    <n v="15055"/>
    <s v="Industry Use"/>
    <n v="460676.95139912801"/>
  </r>
  <r>
    <x v="51"/>
    <s v="512 -  Motion Picture and Sound Recording Industries"/>
    <x v="90"/>
    <s v="Federal Government Investment"/>
    <n v="15055"/>
    <s v="Industry Use"/>
    <n v="557680.97094422695"/>
  </r>
  <r>
    <x v="51"/>
    <s v="512 -  Motion Picture and Sound Recording Industries"/>
    <x v="91"/>
    <s v="State/Local Govt Other"/>
    <n v="15055"/>
    <s v="Industry Use"/>
    <n v="48842046.206946999"/>
  </r>
  <r>
    <x v="51"/>
    <s v="512 -  Motion Picture and Sound Recording Industries"/>
    <x v="92"/>
    <s v="State/Local Govt Education"/>
    <n v="15055"/>
    <s v="Industry Use"/>
    <n v="55752.095620953602"/>
  </r>
  <r>
    <x v="51"/>
    <s v="512 -  Motion Picture and Sound Recording Industries"/>
    <x v="93"/>
    <s v="State/Local Govt Investment"/>
    <n v="15055"/>
    <s v="Industry Use"/>
    <n v="2820934.2530300301"/>
  </r>
  <r>
    <x v="51"/>
    <s v="512 -  Motion Picture and Sound Recording Industries"/>
    <x v="94"/>
    <s v="Capital"/>
    <n v="15055"/>
    <s v="Industry Use"/>
    <n v="3729774.61415315"/>
  </r>
  <r>
    <x v="51"/>
    <s v="512 -  Motion Picture and Sound Recording Industries"/>
    <x v="95"/>
    <s v="Inventory Additions/Deletions"/>
    <n v="15055"/>
    <s v="Industry Use"/>
    <n v="2853510.8558563399"/>
  </r>
  <r>
    <x v="51"/>
    <s v="512 -  Motion Picture and Sound Recording Industries"/>
    <x v="96"/>
    <s v="Foreign Trade"/>
    <n v="15051"/>
    <s v="Commodity Trade"/>
    <n v="2107630791.47562"/>
  </r>
  <r>
    <x v="51"/>
    <s v="512 -  Motion Picture and Sound Recording Industries"/>
    <x v="97"/>
    <s v="Domestic Trade"/>
    <n v="15051"/>
    <s v="Commodity Trade"/>
    <n v="1920119341.5977199"/>
  </r>
  <r>
    <x v="52"/>
    <s v="516 -  Broadcasting and Content Providers"/>
    <x v="0"/>
    <s v="111 -  Crop Production"/>
    <n v="15055"/>
    <s v="Industry Use"/>
    <n v="3541.7296600127302"/>
  </r>
  <r>
    <x v="52"/>
    <s v="516 -  Broadcasting and Content Providers"/>
    <x v="1"/>
    <s v="112 -  Animal Production and Aquaculture"/>
    <n v="15055"/>
    <s v="Industry Use"/>
    <n v="297.38853011496298"/>
  </r>
  <r>
    <x v="52"/>
    <s v="516 -  Broadcasting and Content Providers"/>
    <x v="4"/>
    <s v="211 -  Oil and Gas Extraction"/>
    <n v="15055"/>
    <s v="Industry Use"/>
    <n v="96285.8596931996"/>
  </r>
  <r>
    <x v="52"/>
    <s v="516 -  Broadcasting and Content Providers"/>
    <x v="5"/>
    <s v="212 -  Mining (except Oil and Gas)"/>
    <n v="15055"/>
    <s v="Industry Use"/>
    <n v="6520385.4873341499"/>
  </r>
  <r>
    <x v="52"/>
    <s v="516 -  Broadcasting and Content Providers"/>
    <x v="6"/>
    <s v="213 -  Support Activities for Mining"/>
    <n v="15055"/>
    <s v="Industry Use"/>
    <n v="40615.583720984803"/>
  </r>
  <r>
    <x v="52"/>
    <s v="516 -  Broadcasting and Content Providers"/>
    <x v="7"/>
    <s v="221 -  Utilities"/>
    <n v="15055"/>
    <s v="Industry Use"/>
    <n v="32353696.995126098"/>
  </r>
  <r>
    <x v="52"/>
    <s v="516 -  Broadcasting and Content Providers"/>
    <x v="8"/>
    <s v="23 -  Construction"/>
    <n v="15055"/>
    <s v="Industry Use"/>
    <n v="9281085.1007569898"/>
  </r>
  <r>
    <x v="52"/>
    <s v="516 -  Broadcasting and Content Providers"/>
    <x v="9"/>
    <s v="311 -  Food Manufacturing"/>
    <n v="15055"/>
    <s v="Industry Use"/>
    <n v="2878.8834586520602"/>
  </r>
  <r>
    <x v="52"/>
    <s v="516 -  Broadcasting and Content Providers"/>
    <x v="10"/>
    <s v="312 -  Beverage and Tobacco Product Manufacturing"/>
    <n v="15055"/>
    <s v="Industry Use"/>
    <n v="14.336872456523301"/>
  </r>
  <r>
    <x v="52"/>
    <s v="516 -  Broadcasting and Content Providers"/>
    <x v="11"/>
    <s v="313 -  Textile Mills"/>
    <n v="15055"/>
    <s v="Industry Use"/>
    <n v="4201.9632579632898"/>
  </r>
  <r>
    <x v="52"/>
    <s v="516 -  Broadcasting and Content Providers"/>
    <x v="12"/>
    <s v="314 -  Textile Product Mills"/>
    <n v="15055"/>
    <s v="Industry Use"/>
    <n v="596946.79229729297"/>
  </r>
  <r>
    <x v="52"/>
    <s v="516 -  Broadcasting and Content Providers"/>
    <x v="13"/>
    <s v="315 -  Apparel Manufacturing"/>
    <n v="15055"/>
    <s v="Industry Use"/>
    <n v="189784.590669884"/>
  </r>
  <r>
    <x v="52"/>
    <s v="516 -  Broadcasting and Content Providers"/>
    <x v="14"/>
    <s v="316 -  Leather and Allied Product Manufacturing"/>
    <n v="15055"/>
    <s v="Industry Use"/>
    <n v="13803.273057045"/>
  </r>
  <r>
    <x v="52"/>
    <s v="516 -  Broadcasting and Content Providers"/>
    <x v="15"/>
    <s v="321 -  Wood Product Manufacturing"/>
    <n v="15055"/>
    <s v="Industry Use"/>
    <n v="13477900.540547499"/>
  </r>
  <r>
    <x v="52"/>
    <s v="516 -  Broadcasting and Content Providers"/>
    <x v="16"/>
    <s v="322 -  Paper Manufacturing"/>
    <n v="15055"/>
    <s v="Industry Use"/>
    <n v="985361.90869983495"/>
  </r>
  <r>
    <x v="52"/>
    <s v="516 -  Broadcasting and Content Providers"/>
    <x v="17"/>
    <s v="323 -  Printing and Related Support Activities"/>
    <n v="15055"/>
    <s v="Industry Use"/>
    <n v="32051059.491062898"/>
  </r>
  <r>
    <x v="52"/>
    <s v="516 -  Broadcasting and Content Providers"/>
    <x v="18"/>
    <s v="324 -  Petroleum and Coal Products Manufacturing"/>
    <n v="15055"/>
    <s v="Industry Use"/>
    <n v="6405300.9492000705"/>
  </r>
  <r>
    <x v="52"/>
    <s v="516 -  Broadcasting and Content Providers"/>
    <x v="19"/>
    <s v="325 -  Chemical Manufacturing"/>
    <n v="15055"/>
    <s v="Industry Use"/>
    <n v="2774831.8042841498"/>
  </r>
  <r>
    <x v="52"/>
    <s v="516 -  Broadcasting and Content Providers"/>
    <x v="20"/>
    <s v="326 -  Plastics and Rubber Products Manufacturing"/>
    <n v="15055"/>
    <s v="Industry Use"/>
    <n v="157422766.49751601"/>
  </r>
  <r>
    <x v="52"/>
    <s v="516 -  Broadcasting and Content Providers"/>
    <x v="21"/>
    <s v="327 -  Nonmetallic Mineral Product Manufacturing"/>
    <n v="15055"/>
    <s v="Industry Use"/>
    <n v="37983073.157659598"/>
  </r>
  <r>
    <x v="52"/>
    <s v="516 -  Broadcasting and Content Providers"/>
    <x v="22"/>
    <s v="331 -  Primary Metal Manufacturing"/>
    <n v="15055"/>
    <s v="Industry Use"/>
    <n v="2693954.8125277502"/>
  </r>
  <r>
    <x v="52"/>
    <s v="516 -  Broadcasting and Content Providers"/>
    <x v="23"/>
    <s v="332 -  Fabricated Metal Product Manufacturing"/>
    <n v="15055"/>
    <s v="Industry Use"/>
    <n v="204045477.053949"/>
  </r>
  <r>
    <x v="52"/>
    <s v="516 -  Broadcasting and Content Providers"/>
    <x v="24"/>
    <s v="333 -  Machinery Manufacturing"/>
    <n v="15055"/>
    <s v="Industry Use"/>
    <n v="14084495.498906"/>
  </r>
  <r>
    <x v="52"/>
    <s v="516 -  Broadcasting and Content Providers"/>
    <x v="25"/>
    <s v="334 -  Computer and Electronic Product Manufacturing"/>
    <n v="15055"/>
    <s v="Industry Use"/>
    <n v="5155819.2759736003"/>
  </r>
  <r>
    <x v="52"/>
    <s v="516 -  Broadcasting and Content Providers"/>
    <x v="26"/>
    <s v="335 -  Electrical Equipment, Appliance, and Component Manufacturing"/>
    <n v="15055"/>
    <s v="Industry Use"/>
    <n v="357601.447595187"/>
  </r>
  <r>
    <x v="52"/>
    <s v="516 -  Broadcasting and Content Providers"/>
    <x v="27"/>
    <s v="336 -  Transportation Equipment Manufacturing"/>
    <n v="15055"/>
    <s v="Industry Use"/>
    <n v="61467440.748641796"/>
  </r>
  <r>
    <x v="52"/>
    <s v="516 -  Broadcasting and Content Providers"/>
    <x v="28"/>
    <s v="337 -  Furniture and Related Product Manufacturing"/>
    <n v="15055"/>
    <s v="Industry Use"/>
    <n v="210152.364711392"/>
  </r>
  <r>
    <x v="52"/>
    <s v="516 -  Broadcasting and Content Providers"/>
    <x v="29"/>
    <s v="339 -  Miscellaneous Manufacturing"/>
    <n v="15055"/>
    <s v="Industry Use"/>
    <n v="1664935.3167819099"/>
  </r>
  <r>
    <x v="52"/>
    <s v="516 -  Broadcasting and Content Providers"/>
    <x v="30"/>
    <s v="42 -  Wholesale Trade"/>
    <n v="15055"/>
    <s v="Industry Use"/>
    <n v="536700415.505647"/>
  </r>
  <r>
    <x v="52"/>
    <s v="516 -  Broadcasting and Content Providers"/>
    <x v="31"/>
    <s v="441 -  Motor Vehicle and Parts Dealers"/>
    <n v="15055"/>
    <s v="Industry Use"/>
    <n v="322044.25563383102"/>
  </r>
  <r>
    <x v="52"/>
    <s v="516 -  Broadcasting and Content Providers"/>
    <x v="40"/>
    <s v="481 -  Air Transportation"/>
    <n v="15055"/>
    <s v="Industry Use"/>
    <n v="5697405.4290063204"/>
  </r>
  <r>
    <x v="52"/>
    <s v="516 -  Broadcasting and Content Providers"/>
    <x v="41"/>
    <s v="482 -  Rail Transportation"/>
    <n v="15055"/>
    <s v="Industry Use"/>
    <n v="830998.33550375002"/>
  </r>
  <r>
    <x v="52"/>
    <s v="516 -  Broadcasting and Content Providers"/>
    <x v="42"/>
    <s v="483 -  Water Transportation"/>
    <n v="15055"/>
    <s v="Industry Use"/>
    <n v="199216.12774550999"/>
  </r>
  <r>
    <x v="52"/>
    <s v="516 -  Broadcasting and Content Providers"/>
    <x v="43"/>
    <s v="484 -  Truck Transportation"/>
    <n v="15055"/>
    <s v="Industry Use"/>
    <n v="53770113.6248402"/>
  </r>
  <r>
    <x v="52"/>
    <s v="516 -  Broadcasting and Content Providers"/>
    <x v="98"/>
    <s v="485 -  Transit and Ground Passenger Transportation"/>
    <n v="15055"/>
    <s v="Industry Use"/>
    <n v="2195614.6606272999"/>
  </r>
  <r>
    <x v="52"/>
    <s v="516 -  Broadcasting and Content Providers"/>
    <x v="45"/>
    <s v="487-488 -  Scenic and Sightseeing Transportation and Support Activities for Transportation"/>
    <n v="15055"/>
    <s v="Industry Use"/>
    <n v="311380.61694102403"/>
  </r>
  <r>
    <x v="52"/>
    <s v="516 -  Broadcasting and Content Providers"/>
    <x v="46"/>
    <s v="492 -  Couriers and Messengers"/>
    <n v="15055"/>
    <s v="Industry Use"/>
    <n v="2918.4815084213001"/>
  </r>
  <r>
    <x v="52"/>
    <s v="516 -  Broadcasting and Content Providers"/>
    <x v="47"/>
    <s v="493 -  Warehousing and Storage"/>
    <n v="15055"/>
    <s v="Industry Use"/>
    <n v="39277856.084468998"/>
  </r>
  <r>
    <x v="52"/>
    <s v="516 -  Broadcasting and Content Providers"/>
    <x v="48"/>
    <s v="513 -  Publishing Industries"/>
    <n v="15055"/>
    <s v="Industry Use"/>
    <n v="33312519.340226799"/>
  </r>
  <r>
    <x v="52"/>
    <s v="516 -  Broadcasting and Content Providers"/>
    <x v="49"/>
    <s v="512 -  Motion Picture and Sound Recording Industries"/>
    <n v="15055"/>
    <s v="Industry Use"/>
    <n v="3953624597.6479402"/>
  </r>
  <r>
    <x v="52"/>
    <s v="516 -  Broadcasting and Content Providers"/>
    <x v="50"/>
    <s v="516 -  Broadcasting and Content Providers"/>
    <n v="15055"/>
    <s v="Industry Use"/>
    <n v="10496698108.774"/>
  </r>
  <r>
    <x v="52"/>
    <s v="516 -  Broadcasting and Content Providers"/>
    <x v="51"/>
    <s v="517 -  Telecommunications"/>
    <n v="15055"/>
    <s v="Industry Use"/>
    <n v="72501542.644744605"/>
  </r>
  <r>
    <x v="52"/>
    <s v="516 -  Broadcasting and Content Providers"/>
    <x v="52"/>
    <s v="518 -  Computing Infrastructure Providers, Data Processing, Web Hosting, and Related Services"/>
    <n v="15055"/>
    <s v="Industry Use"/>
    <n v="74674606.639409006"/>
  </r>
  <r>
    <x v="52"/>
    <s v="516 -  Broadcasting and Content Providers"/>
    <x v="53"/>
    <s v="519 -  Web Search Portals, Libraries, Archives, and Other Information Services"/>
    <n v="15055"/>
    <s v="Industry Use"/>
    <n v="244497554.38749301"/>
  </r>
  <r>
    <x v="52"/>
    <s v="516 -  Broadcasting and Content Providers"/>
    <x v="54"/>
    <s v="522 -  Credit Intermediation and Related Activities"/>
    <n v="15055"/>
    <s v="Industry Use"/>
    <n v="86897421.912217498"/>
  </r>
  <r>
    <x v="52"/>
    <s v="516 -  Broadcasting and Content Providers"/>
    <x v="55"/>
    <s v="523 -  Securities, Commodity Contracts, and Other Financial Investments and Related Activities"/>
    <n v="15055"/>
    <s v="Industry Use"/>
    <n v="16245506.9727905"/>
  </r>
  <r>
    <x v="52"/>
    <s v="516 -  Broadcasting and Content Providers"/>
    <x v="56"/>
    <s v="521 -  Monetary Authorities-Central Bank"/>
    <n v="15055"/>
    <s v="Industry Use"/>
    <n v="659332933.41154599"/>
  </r>
  <r>
    <x v="52"/>
    <s v="516 -  Broadcasting and Content Providers"/>
    <x v="57"/>
    <s v="524 -  Insurance Carriers and Related Activities"/>
    <n v="15055"/>
    <s v="Industry Use"/>
    <n v="1471305.16932844"/>
  </r>
  <r>
    <x v="52"/>
    <s v="516 -  Broadcasting and Content Providers"/>
    <x v="58"/>
    <s v="531 -  Real Estate"/>
    <n v="15055"/>
    <s v="Industry Use"/>
    <n v="277725316.526088"/>
  </r>
  <r>
    <x v="52"/>
    <s v="516 -  Broadcasting and Content Providers"/>
    <x v="59"/>
    <s v="532 -  Rental and Leasing Services"/>
    <n v="15055"/>
    <s v="Industry Use"/>
    <n v="321161475.11906701"/>
  </r>
  <r>
    <x v="52"/>
    <s v="516 -  Broadcasting and Content Providers"/>
    <x v="60"/>
    <s v="533 -  Lessors of Nonfinancial Intangible Assets (except Copyrighted Works)"/>
    <n v="15055"/>
    <s v="Industry Use"/>
    <n v="297434744.81923002"/>
  </r>
  <r>
    <x v="52"/>
    <s v="516 -  Broadcasting and Content Providers"/>
    <x v="61"/>
    <s v="541 -  Professional, Scientific, and Technical Services"/>
    <n v="15055"/>
    <s v="Industry Use"/>
    <n v="1528615052.40396"/>
  </r>
  <r>
    <x v="52"/>
    <s v="516 -  Broadcasting and Content Providers"/>
    <x v="99"/>
    <s v="551 -  Management of Companies and Enterprises"/>
    <n v="15055"/>
    <s v="Industry Use"/>
    <n v="392799757.04756701"/>
  </r>
  <r>
    <x v="52"/>
    <s v="516 -  Broadcasting and Content Providers"/>
    <x v="62"/>
    <s v="561 -  Administrative and Support Services"/>
    <n v="15055"/>
    <s v="Industry Use"/>
    <n v="332715797.68813503"/>
  </r>
  <r>
    <x v="52"/>
    <s v="516 -  Broadcasting and Content Providers"/>
    <x v="63"/>
    <s v="562 -  Waste Management and Remediation Services"/>
    <n v="15055"/>
    <s v="Industry Use"/>
    <n v="4221251.5594245801"/>
  </r>
  <r>
    <x v="52"/>
    <s v="516 -  Broadcasting and Content Providers"/>
    <x v="65"/>
    <s v="711 -  Performing Arts, Spectator Sports, and Related Industries"/>
    <n v="15055"/>
    <s v="Industry Use"/>
    <n v="3656854239.5327001"/>
  </r>
  <r>
    <x v="52"/>
    <s v="516 -  Broadcasting and Content Providers"/>
    <x v="66"/>
    <s v="712 -  Museums, Historical Sites, and Similar Institutions"/>
    <n v="15055"/>
    <s v="Industry Use"/>
    <n v="113293.57325628"/>
  </r>
  <r>
    <x v="52"/>
    <s v="516 -  Broadcasting and Content Providers"/>
    <x v="67"/>
    <s v="713 -  Amusement, Gambling, and Recreation Industries"/>
    <n v="15055"/>
    <s v="Industry Use"/>
    <n v="132775.18828502201"/>
  </r>
  <r>
    <x v="52"/>
    <s v="516 -  Broadcasting and Content Providers"/>
    <x v="68"/>
    <s v="721 -  Accommodation"/>
    <n v="15055"/>
    <s v="Industry Use"/>
    <n v="1017327.41367381"/>
  </r>
  <r>
    <x v="52"/>
    <s v="516 -  Broadcasting and Content Providers"/>
    <x v="69"/>
    <s v="722 -  Food Services and Drinking Places"/>
    <n v="15055"/>
    <s v="Industry Use"/>
    <n v="4354534.96606474"/>
  </r>
  <r>
    <x v="52"/>
    <s v="516 -  Broadcasting and Content Providers"/>
    <x v="70"/>
    <s v="811 -  Repair and Maintenance"/>
    <n v="15055"/>
    <s v="Industry Use"/>
    <n v="44176782.743966602"/>
  </r>
  <r>
    <x v="52"/>
    <s v="516 -  Broadcasting and Content Providers"/>
    <x v="71"/>
    <s v="812 -  Personal and Laundry Services"/>
    <n v="15055"/>
    <s v="Industry Use"/>
    <n v="418113.95896730101"/>
  </r>
  <r>
    <x v="52"/>
    <s v="516 -  Broadcasting and Content Providers"/>
    <x v="72"/>
    <s v="813 -  Religious, Grantmaking, Civic, Professional, and Similar Organizations"/>
    <n v="15055"/>
    <s v="Industry Use"/>
    <n v="353547.157874203"/>
  </r>
  <r>
    <x v="52"/>
    <s v="516 -  Broadcasting and Content Providers"/>
    <x v="73"/>
    <s v="9A -  Government Enterprises"/>
    <n v="15055"/>
    <s v="Industry Use"/>
    <n v="22900969.1757144"/>
  </r>
  <r>
    <x v="52"/>
    <s v="516 -  Broadcasting and Content Providers"/>
    <x v="74"/>
    <s v="Vegetable and melon farming"/>
    <n v="15055"/>
    <s v="Industry Use"/>
    <n v="293.71441154525502"/>
  </r>
  <r>
    <x v="52"/>
    <s v="516 -  Broadcasting and Content Providers"/>
    <x v="75"/>
    <s v="Fruit farming"/>
    <n v="15055"/>
    <s v="Industry Use"/>
    <n v="225.363848507017"/>
  </r>
  <r>
    <x v="52"/>
    <s v="516 -  Broadcasting and Content Providers"/>
    <x v="76"/>
    <s v="Employee Compensation"/>
    <n v="15053"/>
    <s v="Factor Receipts"/>
    <n v="29820556001.131802"/>
  </r>
  <r>
    <x v="52"/>
    <s v="516 -  Broadcasting and Content Providers"/>
    <x v="77"/>
    <s v="Proprietor Income"/>
    <n v="15053"/>
    <s v="Factor Receipts"/>
    <n v="9257047969.4461098"/>
  </r>
  <r>
    <x v="52"/>
    <s v="516 -  Broadcasting and Content Providers"/>
    <x v="78"/>
    <s v="Other Property Type Income"/>
    <n v="15053"/>
    <s v="Factor Receipts"/>
    <n v="7776615378.9234505"/>
  </r>
  <r>
    <x v="52"/>
    <s v="516 -  Broadcasting and Content Providers"/>
    <x v="79"/>
    <s v="Tax on Production and Imports"/>
    <n v="15053"/>
    <s v="Factor Receipts"/>
    <n v="261329720.51791799"/>
  </r>
  <r>
    <x v="52"/>
    <s v="516 -  Broadcasting and Content Providers"/>
    <x v="80"/>
    <s v="Households LT15k"/>
    <n v="15055"/>
    <s v="Industry Use"/>
    <n v="76193.849563489493"/>
  </r>
  <r>
    <x v="52"/>
    <s v="516 -  Broadcasting and Content Providers"/>
    <x v="81"/>
    <s v="Households 15-30k"/>
    <n v="15055"/>
    <s v="Industry Use"/>
    <n v="100338.68467053201"/>
  </r>
  <r>
    <x v="52"/>
    <s v="516 -  Broadcasting and Content Providers"/>
    <x v="82"/>
    <s v="Households 30-40k"/>
    <n v="15055"/>
    <s v="Industry Use"/>
    <n v="89335.349514453497"/>
  </r>
  <r>
    <x v="52"/>
    <s v="516 -  Broadcasting and Content Providers"/>
    <x v="83"/>
    <s v="Households 40-50k"/>
    <n v="15055"/>
    <s v="Industry Use"/>
    <n v="68977.631840292903"/>
  </r>
  <r>
    <x v="52"/>
    <s v="516 -  Broadcasting and Content Providers"/>
    <x v="84"/>
    <s v="Households 50-70k"/>
    <n v="15055"/>
    <s v="Industry Use"/>
    <n v="153942.28335618699"/>
  </r>
  <r>
    <x v="52"/>
    <s v="516 -  Broadcasting and Content Providers"/>
    <x v="85"/>
    <s v="Households 70-100k"/>
    <n v="15055"/>
    <s v="Industry Use"/>
    <n v="525778.62372794095"/>
  </r>
  <r>
    <x v="52"/>
    <s v="516 -  Broadcasting and Content Providers"/>
    <x v="86"/>
    <s v="Households 100-150k"/>
    <n v="15055"/>
    <s v="Industry Use"/>
    <n v="929806.00519866904"/>
  </r>
  <r>
    <x v="52"/>
    <s v="516 -  Broadcasting and Content Providers"/>
    <x v="87"/>
    <s v="Households 150-200k"/>
    <n v="15055"/>
    <s v="Industry Use"/>
    <n v="1063621.4110193199"/>
  </r>
  <r>
    <x v="52"/>
    <s v="516 -  Broadcasting and Content Providers"/>
    <x v="88"/>
    <s v="Households GT200k"/>
    <n v="15055"/>
    <s v="Industry Use"/>
    <n v="2691243.1462284001"/>
  </r>
  <r>
    <x v="52"/>
    <s v="516 -  Broadcasting and Content Providers"/>
    <x v="89"/>
    <s v="Federal Government NonDefense"/>
    <n v="15055"/>
    <s v="Industry Use"/>
    <n v="174843.94301469499"/>
  </r>
  <r>
    <x v="52"/>
    <s v="516 -  Broadcasting and Content Providers"/>
    <x v="90"/>
    <s v="Federal Government Investment"/>
    <n v="15055"/>
    <s v="Industry Use"/>
    <n v="209729.93843084801"/>
  </r>
  <r>
    <x v="52"/>
    <s v="516 -  Broadcasting and Content Providers"/>
    <x v="91"/>
    <s v="State/Local Govt Other"/>
    <n v="15055"/>
    <s v="Industry Use"/>
    <n v="42017172.643553503"/>
  </r>
  <r>
    <x v="52"/>
    <s v="516 -  Broadcasting and Content Providers"/>
    <x v="92"/>
    <s v="State/Local Govt Education"/>
    <n v="15055"/>
    <s v="Industry Use"/>
    <n v="2965.9807335492501"/>
  </r>
  <r>
    <x v="52"/>
    <s v="516 -  Broadcasting and Content Providers"/>
    <x v="93"/>
    <s v="State/Local Govt Investment"/>
    <n v="15055"/>
    <s v="Industry Use"/>
    <n v="1060883.1895478601"/>
  </r>
  <r>
    <x v="52"/>
    <s v="516 -  Broadcasting and Content Providers"/>
    <x v="94"/>
    <s v="Capital"/>
    <n v="15055"/>
    <s v="Industry Use"/>
    <n v="1402675.43800685"/>
  </r>
  <r>
    <x v="52"/>
    <s v="516 -  Broadcasting and Content Providers"/>
    <x v="95"/>
    <s v="Inventory Additions/Deletions"/>
    <n v="15055"/>
    <s v="Industry Use"/>
    <n v="1498593.19906237"/>
  </r>
  <r>
    <x v="52"/>
    <s v="516 -  Broadcasting and Content Providers"/>
    <x v="96"/>
    <s v="Foreign Trade"/>
    <n v="15051"/>
    <s v="Commodity Trade"/>
    <n v="916425108.52758503"/>
  </r>
  <r>
    <x v="52"/>
    <s v="516 -  Broadcasting and Content Providers"/>
    <x v="97"/>
    <s v="Domestic Trade"/>
    <n v="15051"/>
    <s v="Commodity Trade"/>
    <n v="2157465501.5020399"/>
  </r>
  <r>
    <x v="53"/>
    <s v="517 -  Telecommunications"/>
    <x v="0"/>
    <s v="111 -  Crop Production"/>
    <n v="15055"/>
    <s v="Industry Use"/>
    <n v="13101.164053983"/>
  </r>
  <r>
    <x v="53"/>
    <s v="517 -  Telecommunications"/>
    <x v="1"/>
    <s v="112 -  Animal Production and Aquaculture"/>
    <n v="15055"/>
    <s v="Industry Use"/>
    <n v="5601.4112039536103"/>
  </r>
  <r>
    <x v="53"/>
    <s v="517 -  Telecommunications"/>
    <x v="4"/>
    <s v="211 -  Oil and Gas Extraction"/>
    <n v="15055"/>
    <s v="Industry Use"/>
    <n v="693525.18554286705"/>
  </r>
  <r>
    <x v="53"/>
    <s v="517 -  Telecommunications"/>
    <x v="5"/>
    <s v="212 -  Mining (except Oil and Gas)"/>
    <n v="15055"/>
    <s v="Industry Use"/>
    <n v="4112023.4508305499"/>
  </r>
  <r>
    <x v="53"/>
    <s v="517 -  Telecommunications"/>
    <x v="6"/>
    <s v="213 -  Support Activities for Mining"/>
    <n v="15055"/>
    <s v="Industry Use"/>
    <n v="51165.7793515339"/>
  </r>
  <r>
    <x v="53"/>
    <s v="517 -  Telecommunications"/>
    <x v="7"/>
    <s v="221 -  Utilities"/>
    <n v="15055"/>
    <s v="Industry Use"/>
    <n v="100617459.43407901"/>
  </r>
  <r>
    <x v="53"/>
    <s v="517 -  Telecommunications"/>
    <x v="8"/>
    <s v="23 -  Construction"/>
    <n v="15055"/>
    <s v="Industry Use"/>
    <n v="214816729.84220201"/>
  </r>
  <r>
    <x v="53"/>
    <s v="517 -  Telecommunications"/>
    <x v="9"/>
    <s v="311 -  Food Manufacturing"/>
    <n v="15055"/>
    <s v="Industry Use"/>
    <n v="19062.015050244201"/>
  </r>
  <r>
    <x v="53"/>
    <s v="517 -  Telecommunications"/>
    <x v="10"/>
    <s v="312 -  Beverage and Tobacco Product Manufacturing"/>
    <n v="15055"/>
    <s v="Industry Use"/>
    <n v="493.48821004881"/>
  </r>
  <r>
    <x v="53"/>
    <s v="517 -  Telecommunications"/>
    <x v="11"/>
    <s v="313 -  Textile Mills"/>
    <n v="15055"/>
    <s v="Industry Use"/>
    <n v="15321.0773426915"/>
  </r>
  <r>
    <x v="53"/>
    <s v="517 -  Telecommunications"/>
    <x v="12"/>
    <s v="314 -  Textile Product Mills"/>
    <n v="15055"/>
    <s v="Industry Use"/>
    <n v="464163.53621657199"/>
  </r>
  <r>
    <x v="53"/>
    <s v="517 -  Telecommunications"/>
    <x v="13"/>
    <s v="315 -  Apparel Manufacturing"/>
    <n v="15055"/>
    <s v="Industry Use"/>
    <n v="6459821.0396727901"/>
  </r>
  <r>
    <x v="53"/>
    <s v="517 -  Telecommunications"/>
    <x v="14"/>
    <s v="316 -  Leather and Allied Product Manufacturing"/>
    <n v="15055"/>
    <s v="Industry Use"/>
    <n v="46289.536200745701"/>
  </r>
  <r>
    <x v="53"/>
    <s v="517 -  Telecommunications"/>
    <x v="15"/>
    <s v="321 -  Wood Product Manufacturing"/>
    <n v="15055"/>
    <s v="Industry Use"/>
    <n v="33036249.2605148"/>
  </r>
  <r>
    <x v="53"/>
    <s v="517 -  Telecommunications"/>
    <x v="16"/>
    <s v="322 -  Paper Manufacturing"/>
    <n v="15055"/>
    <s v="Industry Use"/>
    <n v="15566397.064821601"/>
  </r>
  <r>
    <x v="53"/>
    <s v="517 -  Telecommunications"/>
    <x v="17"/>
    <s v="323 -  Printing and Related Support Activities"/>
    <n v="15055"/>
    <s v="Industry Use"/>
    <n v="22844028.3101888"/>
  </r>
  <r>
    <x v="53"/>
    <s v="517 -  Telecommunications"/>
    <x v="18"/>
    <s v="324 -  Petroleum and Coal Products Manufacturing"/>
    <n v="15055"/>
    <s v="Industry Use"/>
    <n v="48684597.453222699"/>
  </r>
  <r>
    <x v="53"/>
    <s v="517 -  Telecommunications"/>
    <x v="19"/>
    <s v="325 -  Chemical Manufacturing"/>
    <n v="15055"/>
    <s v="Industry Use"/>
    <n v="15176815.388315899"/>
  </r>
  <r>
    <x v="53"/>
    <s v="517 -  Telecommunications"/>
    <x v="20"/>
    <s v="326 -  Plastics and Rubber Products Manufacturing"/>
    <n v="15055"/>
    <s v="Industry Use"/>
    <n v="103574831.471286"/>
  </r>
  <r>
    <x v="53"/>
    <s v="517 -  Telecommunications"/>
    <x v="21"/>
    <s v="327 -  Nonmetallic Mineral Product Manufacturing"/>
    <n v="15055"/>
    <s v="Industry Use"/>
    <n v="133521775.731433"/>
  </r>
  <r>
    <x v="53"/>
    <s v="517 -  Telecommunications"/>
    <x v="22"/>
    <s v="331 -  Primary Metal Manufacturing"/>
    <n v="15055"/>
    <s v="Industry Use"/>
    <n v="6123037.35522631"/>
  </r>
  <r>
    <x v="53"/>
    <s v="517 -  Telecommunications"/>
    <x v="23"/>
    <s v="332 -  Fabricated Metal Product Manufacturing"/>
    <n v="15055"/>
    <s v="Industry Use"/>
    <n v="255570316.84013301"/>
  </r>
  <r>
    <x v="53"/>
    <s v="517 -  Telecommunications"/>
    <x v="24"/>
    <s v="333 -  Machinery Manufacturing"/>
    <n v="15055"/>
    <s v="Industry Use"/>
    <n v="4934759.9290383896"/>
  </r>
  <r>
    <x v="53"/>
    <s v="517 -  Telecommunications"/>
    <x v="25"/>
    <s v="334 -  Computer and Electronic Product Manufacturing"/>
    <n v="15055"/>
    <s v="Industry Use"/>
    <n v="179072060.13141301"/>
  </r>
  <r>
    <x v="53"/>
    <s v="517 -  Telecommunications"/>
    <x v="26"/>
    <s v="335 -  Electrical Equipment, Appliance, and Component Manufacturing"/>
    <n v="15055"/>
    <s v="Industry Use"/>
    <n v="28358450.916664701"/>
  </r>
  <r>
    <x v="53"/>
    <s v="517 -  Telecommunications"/>
    <x v="27"/>
    <s v="336 -  Transportation Equipment Manufacturing"/>
    <n v="15055"/>
    <s v="Industry Use"/>
    <n v="7196579.9624854596"/>
  </r>
  <r>
    <x v="53"/>
    <s v="517 -  Telecommunications"/>
    <x v="28"/>
    <s v="337 -  Furniture and Related Product Manufacturing"/>
    <n v="15055"/>
    <s v="Industry Use"/>
    <n v="4953817.1708386997"/>
  </r>
  <r>
    <x v="53"/>
    <s v="517 -  Telecommunications"/>
    <x v="29"/>
    <s v="339 -  Miscellaneous Manufacturing"/>
    <n v="15055"/>
    <s v="Industry Use"/>
    <n v="6530235.3282109899"/>
  </r>
  <r>
    <x v="53"/>
    <s v="517 -  Telecommunications"/>
    <x v="30"/>
    <s v="42 -  Wholesale Trade"/>
    <n v="15055"/>
    <s v="Industry Use"/>
    <n v="1205128162.0132799"/>
  </r>
  <r>
    <x v="53"/>
    <s v="517 -  Telecommunications"/>
    <x v="31"/>
    <s v="441 -  Motor Vehicle and Parts Dealers"/>
    <n v="15055"/>
    <s v="Industry Use"/>
    <n v="5824391.2111081304"/>
  </r>
  <r>
    <x v="53"/>
    <s v="517 -  Telecommunications"/>
    <x v="32"/>
    <s v="449 -  Furniture, Home Furnishings, Electronics, and Appliance Retailers"/>
    <n v="15055"/>
    <s v="Industry Use"/>
    <n v="80615.261709471801"/>
  </r>
  <r>
    <x v="53"/>
    <s v="517 -  Telecommunications"/>
    <x v="33"/>
    <s v="444 -  Building Material and Garden Equipment and Supplies Dealers"/>
    <n v="15055"/>
    <s v="Industry Use"/>
    <n v="671903.72340657096"/>
  </r>
  <r>
    <x v="53"/>
    <s v="517 -  Telecommunications"/>
    <x v="34"/>
    <s v="445 -  Food and Beverage Stores"/>
    <n v="15055"/>
    <s v="Industry Use"/>
    <n v="4352.0136212753896"/>
  </r>
  <r>
    <x v="53"/>
    <s v="517 -  Telecommunications"/>
    <x v="35"/>
    <s v="446 -  Health and Personal Care Stores"/>
    <n v="15055"/>
    <s v="Industry Use"/>
    <n v="5116.0197817749104"/>
  </r>
  <r>
    <x v="53"/>
    <s v="517 -  Telecommunications"/>
    <x v="36"/>
    <s v="457 -  Gasoline Stations and Fuel Dealers"/>
    <n v="15055"/>
    <s v="Industry Use"/>
    <n v="3369.8946178924598"/>
  </r>
  <r>
    <x v="53"/>
    <s v="517 -  Telecommunications"/>
    <x v="37"/>
    <s v="458 -  Clothing, Clothing Accessories, Shoe, and Jewelry Retailers"/>
    <n v="15055"/>
    <s v="Industry Use"/>
    <n v="4322.33332652228"/>
  </r>
  <r>
    <x v="53"/>
    <s v="517 -  Telecommunications"/>
    <x v="38"/>
    <s v="459 -  Sporting Goods, Hobby, Musical Instrument, Book, and Miscellaneous Retailers"/>
    <n v="15055"/>
    <s v="Industry Use"/>
    <n v="113703.342123818"/>
  </r>
  <r>
    <x v="53"/>
    <s v="517 -  Telecommunications"/>
    <x v="39"/>
    <s v="455 -  General Merchandise Retailers"/>
    <n v="15055"/>
    <s v="Industry Use"/>
    <n v="309652.33148215897"/>
  </r>
  <r>
    <x v="53"/>
    <s v="517 -  Telecommunications"/>
    <x v="40"/>
    <s v="481 -  Air Transportation"/>
    <n v="15055"/>
    <s v="Industry Use"/>
    <n v="58157868.4236167"/>
  </r>
  <r>
    <x v="53"/>
    <s v="517 -  Telecommunications"/>
    <x v="41"/>
    <s v="482 -  Rail Transportation"/>
    <n v="15055"/>
    <s v="Industry Use"/>
    <n v="11645626.510803699"/>
  </r>
  <r>
    <x v="53"/>
    <s v="517 -  Telecommunications"/>
    <x v="42"/>
    <s v="483 -  Water Transportation"/>
    <n v="15055"/>
    <s v="Industry Use"/>
    <n v="910973.37633988995"/>
  </r>
  <r>
    <x v="53"/>
    <s v="517 -  Telecommunications"/>
    <x v="43"/>
    <s v="484 -  Truck Transportation"/>
    <n v="15055"/>
    <s v="Industry Use"/>
    <n v="105606963.17463"/>
  </r>
  <r>
    <x v="53"/>
    <s v="517 -  Telecommunications"/>
    <x v="98"/>
    <s v="485 -  Transit and Ground Passenger Transportation"/>
    <n v="15055"/>
    <s v="Industry Use"/>
    <n v="84785307.101907998"/>
  </r>
  <r>
    <x v="53"/>
    <s v="517 -  Telecommunications"/>
    <x v="44"/>
    <s v="486 -  Pipeline Transportation"/>
    <n v="15055"/>
    <s v="Industry Use"/>
    <n v="173218.028482094"/>
  </r>
  <r>
    <x v="53"/>
    <s v="517 -  Telecommunications"/>
    <x v="45"/>
    <s v="487-488 -  Scenic and Sightseeing Transportation and Support Activities for Transportation"/>
    <n v="15055"/>
    <s v="Industry Use"/>
    <n v="7933618.4419078603"/>
  </r>
  <r>
    <x v="53"/>
    <s v="517 -  Telecommunications"/>
    <x v="46"/>
    <s v="492 -  Couriers and Messengers"/>
    <n v="15055"/>
    <s v="Industry Use"/>
    <n v="3464673.8106145901"/>
  </r>
  <r>
    <x v="53"/>
    <s v="517 -  Telecommunications"/>
    <x v="47"/>
    <s v="493 -  Warehousing and Storage"/>
    <n v="15055"/>
    <s v="Industry Use"/>
    <n v="21658328.493070502"/>
  </r>
  <r>
    <x v="53"/>
    <s v="517 -  Telecommunications"/>
    <x v="48"/>
    <s v="513 -  Publishing Industries"/>
    <n v="15055"/>
    <s v="Industry Use"/>
    <n v="243629403.04196"/>
  </r>
  <r>
    <x v="53"/>
    <s v="517 -  Telecommunications"/>
    <x v="49"/>
    <s v="512 -  Motion Picture and Sound Recording Industries"/>
    <n v="15055"/>
    <s v="Industry Use"/>
    <n v="2727693558.6540999"/>
  </r>
  <r>
    <x v="53"/>
    <s v="517 -  Telecommunications"/>
    <x v="50"/>
    <s v="516 -  Broadcasting and Content Providers"/>
    <n v="15055"/>
    <s v="Industry Use"/>
    <n v="1810013160.9406199"/>
  </r>
  <r>
    <x v="53"/>
    <s v="517 -  Telecommunications"/>
    <x v="51"/>
    <s v="517 -  Telecommunications"/>
    <n v="15055"/>
    <s v="Industry Use"/>
    <n v="3132850765.3958502"/>
  </r>
  <r>
    <x v="53"/>
    <s v="517 -  Telecommunications"/>
    <x v="52"/>
    <s v="518 -  Computing Infrastructure Providers, Data Processing, Web Hosting, and Related Services"/>
    <n v="15055"/>
    <s v="Industry Use"/>
    <n v="556858577.86121702"/>
  </r>
  <r>
    <x v="53"/>
    <s v="517 -  Telecommunications"/>
    <x v="53"/>
    <s v="519 -  Web Search Portals, Libraries, Archives, and Other Information Services"/>
    <n v="15055"/>
    <s v="Industry Use"/>
    <n v="691966620.61135304"/>
  </r>
  <r>
    <x v="53"/>
    <s v="517 -  Telecommunications"/>
    <x v="54"/>
    <s v="522 -  Credit Intermediation and Related Activities"/>
    <n v="15055"/>
    <s v="Industry Use"/>
    <n v="99217387.057396293"/>
  </r>
  <r>
    <x v="53"/>
    <s v="517 -  Telecommunications"/>
    <x v="55"/>
    <s v="523 -  Securities, Commodity Contracts, and Other Financial Investments and Related Activities"/>
    <n v="15055"/>
    <s v="Industry Use"/>
    <n v="19613944.5941283"/>
  </r>
  <r>
    <x v="53"/>
    <s v="517 -  Telecommunications"/>
    <x v="56"/>
    <s v="521 -  Monetary Authorities-Central Bank"/>
    <n v="15055"/>
    <s v="Industry Use"/>
    <n v="681974029.71854496"/>
  </r>
  <r>
    <x v="53"/>
    <s v="517 -  Telecommunications"/>
    <x v="57"/>
    <s v="524 -  Insurance Carriers and Related Activities"/>
    <n v="15055"/>
    <s v="Industry Use"/>
    <n v="206386714.48507401"/>
  </r>
  <r>
    <x v="53"/>
    <s v="517 -  Telecommunications"/>
    <x v="58"/>
    <s v="531 -  Real Estate"/>
    <n v="15055"/>
    <s v="Industry Use"/>
    <n v="2043795537.8192999"/>
  </r>
  <r>
    <x v="53"/>
    <s v="517 -  Telecommunications"/>
    <x v="59"/>
    <s v="532 -  Rental and Leasing Services"/>
    <n v="15055"/>
    <s v="Industry Use"/>
    <n v="271990096.56828201"/>
  </r>
  <r>
    <x v="53"/>
    <s v="517 -  Telecommunications"/>
    <x v="60"/>
    <s v="533 -  Lessors of Nonfinancial Intangible Assets (except Copyrighted Works)"/>
    <n v="15055"/>
    <s v="Industry Use"/>
    <n v="355440335.78338403"/>
  </r>
  <r>
    <x v="53"/>
    <s v="517 -  Telecommunications"/>
    <x v="61"/>
    <s v="541 -  Professional, Scientific, and Technical Services"/>
    <n v="15055"/>
    <s v="Industry Use"/>
    <n v="3684928988.6856699"/>
  </r>
  <r>
    <x v="53"/>
    <s v="517 -  Telecommunications"/>
    <x v="99"/>
    <s v="551 -  Management of Companies and Enterprises"/>
    <n v="15055"/>
    <s v="Industry Use"/>
    <n v="60925306.048748396"/>
  </r>
  <r>
    <x v="53"/>
    <s v="517 -  Telecommunications"/>
    <x v="62"/>
    <s v="561 -  Administrative and Support Services"/>
    <n v="15055"/>
    <s v="Industry Use"/>
    <n v="2473334741.81675"/>
  </r>
  <r>
    <x v="53"/>
    <s v="517 -  Telecommunications"/>
    <x v="63"/>
    <s v="562 -  Waste Management and Remediation Services"/>
    <n v="15055"/>
    <s v="Industry Use"/>
    <n v="8965627.6768775005"/>
  </r>
  <r>
    <x v="53"/>
    <s v="517 -  Telecommunications"/>
    <x v="64"/>
    <s v="611 -  Educational Services"/>
    <n v="15055"/>
    <s v="Industry Use"/>
    <n v="1265035.11702697"/>
  </r>
  <r>
    <x v="53"/>
    <s v="517 -  Telecommunications"/>
    <x v="65"/>
    <s v="711 -  Performing Arts, Spectator Sports, and Related Industries"/>
    <n v="15055"/>
    <s v="Industry Use"/>
    <n v="913745616.88211298"/>
  </r>
  <r>
    <x v="53"/>
    <s v="517 -  Telecommunications"/>
    <x v="66"/>
    <s v="712 -  Museums, Historical Sites, and Similar Institutions"/>
    <n v="15055"/>
    <s v="Industry Use"/>
    <n v="28308.895898751201"/>
  </r>
  <r>
    <x v="53"/>
    <s v="517 -  Telecommunications"/>
    <x v="67"/>
    <s v="713 -  Amusement, Gambling, and Recreation Industries"/>
    <n v="15055"/>
    <s v="Industry Use"/>
    <n v="2500864.5322644599"/>
  </r>
  <r>
    <x v="53"/>
    <s v="517 -  Telecommunications"/>
    <x v="68"/>
    <s v="721 -  Accommodation"/>
    <n v="15055"/>
    <s v="Industry Use"/>
    <n v="16994466.2167238"/>
  </r>
  <r>
    <x v="53"/>
    <s v="517 -  Telecommunications"/>
    <x v="69"/>
    <s v="722 -  Food Services and Drinking Places"/>
    <n v="15055"/>
    <s v="Industry Use"/>
    <n v="87467945.1239236"/>
  </r>
  <r>
    <x v="53"/>
    <s v="517 -  Telecommunications"/>
    <x v="70"/>
    <s v="811 -  Repair and Maintenance"/>
    <n v="15055"/>
    <s v="Industry Use"/>
    <n v="207171458.18466499"/>
  </r>
  <r>
    <x v="53"/>
    <s v="517 -  Telecommunications"/>
    <x v="71"/>
    <s v="812 -  Personal and Laundry Services"/>
    <n v="15055"/>
    <s v="Industry Use"/>
    <n v="41139913.504697204"/>
  </r>
  <r>
    <x v="53"/>
    <s v="517 -  Telecommunications"/>
    <x v="72"/>
    <s v="813 -  Religious, Grantmaking, Civic, Professional, and Similar Organizations"/>
    <n v="15055"/>
    <s v="Industry Use"/>
    <n v="12300729.4937496"/>
  </r>
  <r>
    <x v="53"/>
    <s v="517 -  Telecommunications"/>
    <x v="73"/>
    <s v="9A -  Government Enterprises"/>
    <n v="15055"/>
    <s v="Industry Use"/>
    <n v="102754085.093392"/>
  </r>
  <r>
    <x v="53"/>
    <s v="517 -  Telecommunications"/>
    <x v="74"/>
    <s v="Vegetable and melon farming"/>
    <n v="15055"/>
    <s v="Industry Use"/>
    <n v="5532.2079669859304"/>
  </r>
  <r>
    <x v="53"/>
    <s v="517 -  Telecommunications"/>
    <x v="75"/>
    <s v="Fruit farming"/>
    <n v="15055"/>
    <s v="Industry Use"/>
    <n v="4244.8025332561101"/>
  </r>
  <r>
    <x v="53"/>
    <s v="517 -  Telecommunications"/>
    <x v="76"/>
    <s v="Employee Compensation"/>
    <n v="15053"/>
    <s v="Factor Receipts"/>
    <n v="9362423550.2091999"/>
  </r>
  <r>
    <x v="53"/>
    <s v="517 -  Telecommunications"/>
    <x v="77"/>
    <s v="Proprietor Income"/>
    <n v="15053"/>
    <s v="Factor Receipts"/>
    <n v="-227432658.87812299"/>
  </r>
  <r>
    <x v="53"/>
    <s v="517 -  Telecommunications"/>
    <x v="78"/>
    <s v="Other Property Type Income"/>
    <n v="15053"/>
    <s v="Factor Receipts"/>
    <n v="24334066244.299599"/>
  </r>
  <r>
    <x v="53"/>
    <s v="517 -  Telecommunications"/>
    <x v="79"/>
    <s v="Tax on Production and Imports"/>
    <n v="15053"/>
    <s v="Factor Receipts"/>
    <n v="753845262.73329699"/>
  </r>
  <r>
    <x v="53"/>
    <s v="517 -  Telecommunications"/>
    <x v="80"/>
    <s v="Households LT15k"/>
    <n v="15055"/>
    <s v="Industry Use"/>
    <n v="1121656.0471342499"/>
  </r>
  <r>
    <x v="53"/>
    <s v="517 -  Telecommunications"/>
    <x v="81"/>
    <s v="Households 15-30k"/>
    <n v="15055"/>
    <s v="Industry Use"/>
    <n v="1477094.18892688"/>
  </r>
  <r>
    <x v="53"/>
    <s v="517 -  Telecommunications"/>
    <x v="82"/>
    <s v="Households 30-40k"/>
    <n v="15055"/>
    <s v="Industry Use"/>
    <n v="1315113.1696298199"/>
  </r>
  <r>
    <x v="53"/>
    <s v="517 -  Telecommunications"/>
    <x v="83"/>
    <s v="Households 40-50k"/>
    <n v="15055"/>
    <s v="Industry Use"/>
    <n v="1015425.50105958"/>
  </r>
  <r>
    <x v="53"/>
    <s v="517 -  Telecommunications"/>
    <x v="84"/>
    <s v="Households 50-70k"/>
    <n v="15055"/>
    <s v="Industry Use"/>
    <n v="2266197.2590352199"/>
  </r>
  <r>
    <x v="53"/>
    <s v="517 -  Telecommunications"/>
    <x v="85"/>
    <s v="Households 70-100k"/>
    <n v="15055"/>
    <s v="Industry Use"/>
    <n v="7740031.1985412799"/>
  </r>
  <r>
    <x v="53"/>
    <s v="517 -  Telecommunications"/>
    <x v="86"/>
    <s v="Households 100-150k"/>
    <n v="15055"/>
    <s v="Industry Use"/>
    <n v="13687752.1528007"/>
  </r>
  <r>
    <x v="53"/>
    <s v="517 -  Telecommunications"/>
    <x v="87"/>
    <s v="Households 150-200k"/>
    <n v="15055"/>
    <s v="Industry Use"/>
    <n v="15657659.960298801"/>
  </r>
  <r>
    <x v="53"/>
    <s v="517 -  Telecommunications"/>
    <x v="88"/>
    <s v="Households GT200k"/>
    <n v="15055"/>
    <s v="Industry Use"/>
    <n v="39618015.975953102"/>
  </r>
  <r>
    <x v="53"/>
    <s v="517 -  Telecommunications"/>
    <x v="89"/>
    <s v="Federal Government NonDefense"/>
    <n v="15055"/>
    <s v="Industry Use"/>
    <n v="2510942.5746327601"/>
  </r>
  <r>
    <x v="53"/>
    <s v="517 -  Telecommunications"/>
    <x v="90"/>
    <s v="Federal Government Investment"/>
    <n v="15055"/>
    <s v="Industry Use"/>
    <n v="3087452.0063464502"/>
  </r>
  <r>
    <x v="53"/>
    <s v="517 -  Telecommunications"/>
    <x v="91"/>
    <s v="State/Local Govt Other"/>
    <n v="15055"/>
    <s v="Industry Use"/>
    <n v="98091688.879609704"/>
  </r>
  <r>
    <x v="53"/>
    <s v="517 -  Telecommunications"/>
    <x v="92"/>
    <s v="State/Local Govt Education"/>
    <n v="15055"/>
    <s v="Industry Use"/>
    <n v="621049.89326537901"/>
  </r>
  <r>
    <x v="53"/>
    <s v="517 -  Telecommunications"/>
    <x v="93"/>
    <s v="State/Local Govt Investment"/>
    <n v="15055"/>
    <s v="Industry Use"/>
    <n v="15617350.372458801"/>
  </r>
  <r>
    <x v="53"/>
    <s v="517 -  Telecommunications"/>
    <x v="94"/>
    <s v="Capital"/>
    <n v="15055"/>
    <s v="Industry Use"/>
    <n v="20648902.716171101"/>
  </r>
  <r>
    <x v="53"/>
    <s v="517 -  Telecommunications"/>
    <x v="95"/>
    <s v="Inventory Additions/Deletions"/>
    <n v="15055"/>
    <s v="Industry Use"/>
    <n v="1987822.12475305"/>
  </r>
  <r>
    <x v="53"/>
    <s v="517 -  Telecommunications"/>
    <x v="96"/>
    <s v="Foreign Trade"/>
    <n v="15051"/>
    <s v="Commodity Trade"/>
    <n v="2383359117.9935598"/>
  </r>
  <r>
    <x v="53"/>
    <s v="517 -  Telecommunications"/>
    <x v="97"/>
    <s v="Domestic Trade"/>
    <n v="15051"/>
    <s v="Commodity Trade"/>
    <n v="3730676867.8340001"/>
  </r>
  <r>
    <x v="54"/>
    <s v="518 -  Computing Infrastructure Providers, Data Processing, Web Hosting, and Related Services"/>
    <x v="0"/>
    <s v="111 -  Crop Production"/>
    <n v="15055"/>
    <s v="Industry Use"/>
    <n v="48360.449930672898"/>
  </r>
  <r>
    <x v="54"/>
    <s v="518 -  Computing Infrastructure Providers, Data Processing, Web Hosting, and Related Services"/>
    <x v="1"/>
    <s v="112 -  Animal Production and Aquaculture"/>
    <n v="15055"/>
    <s v="Industry Use"/>
    <n v="30357.8539013687"/>
  </r>
  <r>
    <x v="54"/>
    <s v="518 -  Computing Infrastructure Providers, Data Processing, Web Hosting, and Related Services"/>
    <x v="4"/>
    <s v="211 -  Oil and Gas Extraction"/>
    <n v="15055"/>
    <s v="Industry Use"/>
    <n v="1382398.5506298901"/>
  </r>
  <r>
    <x v="54"/>
    <s v="518 -  Computing Infrastructure Providers, Data Processing, Web Hosting, and Related Services"/>
    <x v="5"/>
    <s v="212 -  Mining (except Oil and Gas)"/>
    <n v="15055"/>
    <s v="Industry Use"/>
    <n v="2304796.4000464398"/>
  </r>
  <r>
    <x v="54"/>
    <s v="518 -  Computing Infrastructure Providers, Data Processing, Web Hosting, and Related Services"/>
    <x v="6"/>
    <s v="213 -  Support Activities for Mining"/>
    <n v="15055"/>
    <s v="Industry Use"/>
    <n v="20611.2031433786"/>
  </r>
  <r>
    <x v="54"/>
    <s v="518 -  Computing Infrastructure Providers, Data Processing, Web Hosting, and Related Services"/>
    <x v="7"/>
    <s v="221 -  Utilities"/>
    <n v="15055"/>
    <s v="Industry Use"/>
    <n v="198112716.04807699"/>
  </r>
  <r>
    <x v="54"/>
    <s v="518 -  Computing Infrastructure Providers, Data Processing, Web Hosting, and Related Services"/>
    <x v="8"/>
    <s v="23 -  Construction"/>
    <n v="15055"/>
    <s v="Industry Use"/>
    <n v="40970773.058742099"/>
  </r>
  <r>
    <x v="54"/>
    <s v="518 -  Computing Infrastructure Providers, Data Processing, Web Hosting, and Related Services"/>
    <x v="9"/>
    <s v="311 -  Food Manufacturing"/>
    <n v="15055"/>
    <s v="Industry Use"/>
    <n v="17824.508970385301"/>
  </r>
  <r>
    <x v="54"/>
    <s v="518 -  Computing Infrastructure Providers, Data Processing, Web Hosting, and Related Services"/>
    <x v="10"/>
    <s v="312 -  Beverage and Tobacco Product Manufacturing"/>
    <n v="15055"/>
    <s v="Industry Use"/>
    <n v="243.78201611509101"/>
  </r>
  <r>
    <x v="54"/>
    <s v="518 -  Computing Infrastructure Providers, Data Processing, Web Hosting, and Related Services"/>
    <x v="11"/>
    <s v="313 -  Textile Mills"/>
    <n v="15055"/>
    <s v="Industry Use"/>
    <n v="7086.0300079321896"/>
  </r>
  <r>
    <x v="54"/>
    <s v="518 -  Computing Infrastructure Providers, Data Processing, Web Hosting, and Related Services"/>
    <x v="12"/>
    <s v="314 -  Textile Product Mills"/>
    <n v="15055"/>
    <s v="Industry Use"/>
    <n v="259154.59620872399"/>
  </r>
  <r>
    <x v="54"/>
    <s v="518 -  Computing Infrastructure Providers, Data Processing, Web Hosting, and Related Services"/>
    <x v="13"/>
    <s v="315 -  Apparel Manufacturing"/>
    <n v="15055"/>
    <s v="Industry Use"/>
    <n v="23543.622975283201"/>
  </r>
  <r>
    <x v="54"/>
    <s v="518 -  Computing Infrastructure Providers, Data Processing, Web Hosting, and Related Services"/>
    <x v="14"/>
    <s v="316 -  Leather and Allied Product Manufacturing"/>
    <n v="15055"/>
    <s v="Industry Use"/>
    <n v="34463.219777412603"/>
  </r>
  <r>
    <x v="54"/>
    <s v="518 -  Computing Infrastructure Providers, Data Processing, Web Hosting, and Related Services"/>
    <x v="15"/>
    <s v="321 -  Wood Product Manufacturing"/>
    <n v="15055"/>
    <s v="Industry Use"/>
    <n v="85491751.134848297"/>
  </r>
  <r>
    <x v="54"/>
    <s v="518 -  Computing Infrastructure Providers, Data Processing, Web Hosting, and Related Services"/>
    <x v="16"/>
    <s v="322 -  Paper Manufacturing"/>
    <n v="15055"/>
    <s v="Industry Use"/>
    <n v="8049162.6999250101"/>
  </r>
  <r>
    <x v="54"/>
    <s v="518 -  Computing Infrastructure Providers, Data Processing, Web Hosting, and Related Services"/>
    <x v="17"/>
    <s v="323 -  Printing and Related Support Activities"/>
    <n v="15055"/>
    <s v="Industry Use"/>
    <n v="42787924.588896498"/>
  </r>
  <r>
    <x v="54"/>
    <s v="518 -  Computing Infrastructure Providers, Data Processing, Web Hosting, and Related Services"/>
    <x v="18"/>
    <s v="324 -  Petroleum and Coal Products Manufacturing"/>
    <n v="15055"/>
    <s v="Industry Use"/>
    <n v="96446465.493504897"/>
  </r>
  <r>
    <x v="54"/>
    <s v="518 -  Computing Infrastructure Providers, Data Processing, Web Hosting, and Related Services"/>
    <x v="19"/>
    <s v="325 -  Chemical Manufacturing"/>
    <n v="15055"/>
    <s v="Industry Use"/>
    <n v="11347022.618618401"/>
  </r>
  <r>
    <x v="54"/>
    <s v="518 -  Computing Infrastructure Providers, Data Processing, Web Hosting, and Related Services"/>
    <x v="20"/>
    <s v="326 -  Plastics and Rubber Products Manufacturing"/>
    <n v="15055"/>
    <s v="Industry Use"/>
    <n v="13397899.918931199"/>
  </r>
  <r>
    <x v="54"/>
    <s v="518 -  Computing Infrastructure Providers, Data Processing, Web Hosting, and Related Services"/>
    <x v="21"/>
    <s v="327 -  Nonmetallic Mineral Product Manufacturing"/>
    <n v="15055"/>
    <s v="Industry Use"/>
    <n v="94513715.076896995"/>
  </r>
  <r>
    <x v="54"/>
    <s v="518 -  Computing Infrastructure Providers, Data Processing, Web Hosting, and Related Services"/>
    <x v="22"/>
    <s v="331 -  Primary Metal Manufacturing"/>
    <n v="15055"/>
    <s v="Industry Use"/>
    <n v="4482202.8498419896"/>
  </r>
  <r>
    <x v="54"/>
    <s v="518 -  Computing Infrastructure Providers, Data Processing, Web Hosting, and Related Services"/>
    <x v="23"/>
    <s v="332 -  Fabricated Metal Product Manufacturing"/>
    <n v="15055"/>
    <s v="Industry Use"/>
    <n v="99747096.909775496"/>
  </r>
  <r>
    <x v="54"/>
    <s v="518 -  Computing Infrastructure Providers, Data Processing, Web Hosting, and Related Services"/>
    <x v="24"/>
    <s v="333 -  Machinery Manufacturing"/>
    <n v="15055"/>
    <s v="Industry Use"/>
    <n v="4553896.1393999802"/>
  </r>
  <r>
    <x v="54"/>
    <s v="518 -  Computing Infrastructure Providers, Data Processing, Web Hosting, and Related Services"/>
    <x v="25"/>
    <s v="334 -  Computer and Electronic Product Manufacturing"/>
    <n v="15055"/>
    <s v="Industry Use"/>
    <n v="117035341.404788"/>
  </r>
  <r>
    <x v="54"/>
    <s v="518 -  Computing Infrastructure Providers, Data Processing, Web Hosting, and Related Services"/>
    <x v="26"/>
    <s v="335 -  Electrical Equipment, Appliance, and Component Manufacturing"/>
    <n v="15055"/>
    <s v="Industry Use"/>
    <n v="4624899.0010179495"/>
  </r>
  <r>
    <x v="54"/>
    <s v="518 -  Computing Infrastructure Providers, Data Processing, Web Hosting, and Related Services"/>
    <x v="27"/>
    <s v="336 -  Transportation Equipment Manufacturing"/>
    <n v="15055"/>
    <s v="Industry Use"/>
    <n v="2416122.9513589698"/>
  </r>
  <r>
    <x v="54"/>
    <s v="518 -  Computing Infrastructure Providers, Data Processing, Web Hosting, and Related Services"/>
    <x v="28"/>
    <s v="337 -  Furniture and Related Product Manufacturing"/>
    <n v="15055"/>
    <s v="Industry Use"/>
    <n v="19252744.592362199"/>
  </r>
  <r>
    <x v="54"/>
    <s v="518 -  Computing Infrastructure Providers, Data Processing, Web Hosting, and Related Services"/>
    <x v="29"/>
    <s v="339 -  Miscellaneous Manufacturing"/>
    <n v="15055"/>
    <s v="Industry Use"/>
    <n v="7128923.3123550098"/>
  </r>
  <r>
    <x v="54"/>
    <s v="518 -  Computing Infrastructure Providers, Data Processing, Web Hosting, and Related Services"/>
    <x v="30"/>
    <s v="42 -  Wholesale Trade"/>
    <n v="15055"/>
    <s v="Industry Use"/>
    <n v="665028930.51306701"/>
  </r>
  <r>
    <x v="54"/>
    <s v="518 -  Computing Infrastructure Providers, Data Processing, Web Hosting, and Related Services"/>
    <x v="31"/>
    <s v="441 -  Motor Vehicle and Parts Dealers"/>
    <n v="15055"/>
    <s v="Industry Use"/>
    <n v="2112511.4914633199"/>
  </r>
  <r>
    <x v="54"/>
    <s v="518 -  Computing Infrastructure Providers, Data Processing, Web Hosting, and Related Services"/>
    <x v="32"/>
    <s v="449 -  Furniture, Home Furnishings, Electronics, and Appliance Retailers"/>
    <n v="15055"/>
    <s v="Industry Use"/>
    <n v="1171328.5105256201"/>
  </r>
  <r>
    <x v="54"/>
    <s v="518 -  Computing Infrastructure Providers, Data Processing, Web Hosting, and Related Services"/>
    <x v="33"/>
    <s v="444 -  Building Material and Garden Equipment and Supplies Dealers"/>
    <n v="15055"/>
    <s v="Industry Use"/>
    <n v="57138.832114504497"/>
  </r>
  <r>
    <x v="54"/>
    <s v="518 -  Computing Infrastructure Providers, Data Processing, Web Hosting, and Related Services"/>
    <x v="34"/>
    <s v="445 -  Food and Beverage Stores"/>
    <n v="15055"/>
    <s v="Industry Use"/>
    <n v="93269.377354189797"/>
  </r>
  <r>
    <x v="54"/>
    <s v="518 -  Computing Infrastructure Providers, Data Processing, Web Hosting, and Related Services"/>
    <x v="35"/>
    <s v="446 -  Health and Personal Care Stores"/>
    <n v="15055"/>
    <s v="Industry Use"/>
    <n v="109643.034489866"/>
  </r>
  <r>
    <x v="54"/>
    <s v="518 -  Computing Infrastructure Providers, Data Processing, Web Hosting, and Related Services"/>
    <x v="36"/>
    <s v="457 -  Gasoline Stations and Fuel Dealers"/>
    <n v="15055"/>
    <s v="Industry Use"/>
    <n v="37680.665243069299"/>
  </r>
  <r>
    <x v="54"/>
    <s v="518 -  Computing Infrastructure Providers, Data Processing, Web Hosting, and Related Services"/>
    <x v="37"/>
    <s v="458 -  Clothing, Clothing Accessories, Shoe, and Jewelry Retailers"/>
    <n v="15055"/>
    <s v="Industry Use"/>
    <n v="48330.411960331898"/>
  </r>
  <r>
    <x v="54"/>
    <s v="518 -  Computing Infrastructure Providers, Data Processing, Web Hosting, and Related Services"/>
    <x v="38"/>
    <s v="459 -  Sporting Goods, Hobby, Musical Instrument, Book, and Miscellaneous Retailers"/>
    <n v="15055"/>
    <s v="Industry Use"/>
    <n v="1651738.60173282"/>
  </r>
  <r>
    <x v="54"/>
    <s v="518 -  Computing Infrastructure Providers, Data Processing, Web Hosting, and Related Services"/>
    <x v="39"/>
    <s v="455 -  General Merchandise Retailers"/>
    <n v="15055"/>
    <s v="Industry Use"/>
    <n v="532733.96151480998"/>
  </r>
  <r>
    <x v="54"/>
    <s v="518 -  Computing Infrastructure Providers, Data Processing, Web Hosting, and Related Services"/>
    <x v="40"/>
    <s v="481 -  Air Transportation"/>
    <n v="15055"/>
    <s v="Industry Use"/>
    <n v="238250893.73312801"/>
  </r>
  <r>
    <x v="54"/>
    <s v="518 -  Computing Infrastructure Providers, Data Processing, Web Hosting, and Related Services"/>
    <x v="41"/>
    <s v="482 -  Rail Transportation"/>
    <n v="15055"/>
    <s v="Industry Use"/>
    <n v="1515374.9244526401"/>
  </r>
  <r>
    <x v="54"/>
    <s v="518 -  Computing Infrastructure Providers, Data Processing, Web Hosting, and Related Services"/>
    <x v="42"/>
    <s v="483 -  Water Transportation"/>
    <n v="15055"/>
    <s v="Industry Use"/>
    <n v="129348.783142377"/>
  </r>
  <r>
    <x v="54"/>
    <s v="518 -  Computing Infrastructure Providers, Data Processing, Web Hosting, and Related Services"/>
    <x v="43"/>
    <s v="484 -  Truck Transportation"/>
    <n v="15055"/>
    <s v="Industry Use"/>
    <n v="181654148.92603099"/>
  </r>
  <r>
    <x v="54"/>
    <s v="518 -  Computing Infrastructure Providers, Data Processing, Web Hosting, and Related Services"/>
    <x v="98"/>
    <s v="485 -  Transit and Ground Passenger Transportation"/>
    <n v="15055"/>
    <s v="Industry Use"/>
    <n v="221466399.702371"/>
  </r>
  <r>
    <x v="54"/>
    <s v="518 -  Computing Infrastructure Providers, Data Processing, Web Hosting, and Related Services"/>
    <x v="44"/>
    <s v="486 -  Pipeline Transportation"/>
    <n v="15055"/>
    <s v="Industry Use"/>
    <n v="511520.30581695802"/>
  </r>
  <r>
    <x v="54"/>
    <s v="518 -  Computing Infrastructure Providers, Data Processing, Web Hosting, and Related Services"/>
    <x v="45"/>
    <s v="487-488 -  Scenic and Sightseeing Transportation and Support Activities for Transportation"/>
    <n v="15055"/>
    <s v="Industry Use"/>
    <n v="80700010.791664094"/>
  </r>
  <r>
    <x v="54"/>
    <s v="518 -  Computing Infrastructure Providers, Data Processing, Web Hosting, and Related Services"/>
    <x v="46"/>
    <s v="492 -  Couriers and Messengers"/>
    <n v="15055"/>
    <s v="Industry Use"/>
    <n v="578105746.79050899"/>
  </r>
  <r>
    <x v="54"/>
    <s v="518 -  Computing Infrastructure Providers, Data Processing, Web Hosting, and Related Services"/>
    <x v="47"/>
    <s v="493 -  Warehousing and Storage"/>
    <n v="15055"/>
    <s v="Industry Use"/>
    <n v="252063076.82133299"/>
  </r>
  <r>
    <x v="54"/>
    <s v="518 -  Computing Infrastructure Providers, Data Processing, Web Hosting, and Related Services"/>
    <x v="48"/>
    <s v="513 -  Publishing Industries"/>
    <n v="15055"/>
    <s v="Industry Use"/>
    <n v="864055793.68368006"/>
  </r>
  <r>
    <x v="54"/>
    <s v="518 -  Computing Infrastructure Providers, Data Processing, Web Hosting, and Related Services"/>
    <x v="49"/>
    <s v="512 -  Motion Picture and Sound Recording Industries"/>
    <n v="15055"/>
    <s v="Industry Use"/>
    <n v="5675129.6658132598"/>
  </r>
  <r>
    <x v="54"/>
    <s v="518 -  Computing Infrastructure Providers, Data Processing, Web Hosting, and Related Services"/>
    <x v="50"/>
    <s v="516 -  Broadcasting and Content Providers"/>
    <n v="15055"/>
    <s v="Industry Use"/>
    <n v="1946988786.65782"/>
  </r>
  <r>
    <x v="54"/>
    <s v="518 -  Computing Infrastructure Providers, Data Processing, Web Hosting, and Related Services"/>
    <x v="51"/>
    <s v="517 -  Telecommunications"/>
    <n v="15055"/>
    <s v="Industry Use"/>
    <n v="505513601.45596999"/>
  </r>
  <r>
    <x v="54"/>
    <s v="518 -  Computing Infrastructure Providers, Data Processing, Web Hosting, and Related Services"/>
    <x v="52"/>
    <s v="518 -  Computing Infrastructure Providers, Data Processing, Web Hosting, and Related Services"/>
    <n v="15055"/>
    <s v="Industry Use"/>
    <n v="1047735433.67626"/>
  </r>
  <r>
    <x v="54"/>
    <s v="518 -  Computing Infrastructure Providers, Data Processing, Web Hosting, and Related Services"/>
    <x v="53"/>
    <s v="519 -  Web Search Portals, Libraries, Archives, and Other Information Services"/>
    <n v="15055"/>
    <s v="Industry Use"/>
    <n v="1026820531.70266"/>
  </r>
  <r>
    <x v="54"/>
    <s v="518 -  Computing Infrastructure Providers, Data Processing, Web Hosting, and Related Services"/>
    <x v="54"/>
    <s v="522 -  Credit Intermediation and Related Activities"/>
    <n v="15055"/>
    <s v="Industry Use"/>
    <n v="57285289.434224799"/>
  </r>
  <r>
    <x v="54"/>
    <s v="518 -  Computing Infrastructure Providers, Data Processing, Web Hosting, and Related Services"/>
    <x v="55"/>
    <s v="523 -  Securities, Commodity Contracts, and Other Financial Investments and Related Activities"/>
    <n v="15055"/>
    <s v="Industry Use"/>
    <n v="26424663.029673401"/>
  </r>
  <r>
    <x v="54"/>
    <s v="518 -  Computing Infrastructure Providers, Data Processing, Web Hosting, and Related Services"/>
    <x v="56"/>
    <s v="521 -  Monetary Authorities-Central Bank"/>
    <n v="15055"/>
    <s v="Industry Use"/>
    <n v="316810325.24268103"/>
  </r>
  <r>
    <x v="54"/>
    <s v="518 -  Computing Infrastructure Providers, Data Processing, Web Hosting, and Related Services"/>
    <x v="57"/>
    <s v="524 -  Insurance Carriers and Related Activities"/>
    <n v="15055"/>
    <s v="Industry Use"/>
    <n v="89396382.7911015"/>
  </r>
  <r>
    <x v="54"/>
    <s v="518 -  Computing Infrastructure Providers, Data Processing, Web Hosting, and Related Services"/>
    <x v="58"/>
    <s v="531 -  Real Estate"/>
    <n v="15055"/>
    <s v="Industry Use"/>
    <n v="1825310004.5671501"/>
  </r>
  <r>
    <x v="54"/>
    <s v="518 -  Computing Infrastructure Providers, Data Processing, Web Hosting, and Related Services"/>
    <x v="59"/>
    <s v="532 -  Rental and Leasing Services"/>
    <n v="15055"/>
    <s v="Industry Use"/>
    <n v="154925760.09765801"/>
  </r>
  <r>
    <x v="54"/>
    <s v="518 -  Computing Infrastructure Providers, Data Processing, Web Hosting, and Related Services"/>
    <x v="60"/>
    <s v="533 -  Lessors of Nonfinancial Intangible Assets (except Copyrighted Works)"/>
    <n v="15055"/>
    <s v="Industry Use"/>
    <n v="2962984547.4236898"/>
  </r>
  <r>
    <x v="54"/>
    <s v="518 -  Computing Infrastructure Providers, Data Processing, Web Hosting, and Related Services"/>
    <x v="61"/>
    <s v="541 -  Professional, Scientific, and Technical Services"/>
    <n v="15055"/>
    <s v="Industry Use"/>
    <n v="5281379920.5283804"/>
  </r>
  <r>
    <x v="54"/>
    <s v="518 -  Computing Infrastructure Providers, Data Processing, Web Hosting, and Related Services"/>
    <x v="99"/>
    <s v="551 -  Management of Companies and Enterprises"/>
    <n v="15055"/>
    <s v="Industry Use"/>
    <n v="619409539.16495597"/>
  </r>
  <r>
    <x v="54"/>
    <s v="518 -  Computing Infrastructure Providers, Data Processing, Web Hosting, and Related Services"/>
    <x v="62"/>
    <s v="561 -  Administrative and Support Services"/>
    <n v="15055"/>
    <s v="Industry Use"/>
    <n v="2084970306.4370401"/>
  </r>
  <r>
    <x v="54"/>
    <s v="518 -  Computing Infrastructure Providers, Data Processing, Web Hosting, and Related Services"/>
    <x v="63"/>
    <s v="562 -  Waste Management and Remediation Services"/>
    <n v="15055"/>
    <s v="Industry Use"/>
    <n v="9554273.5494018309"/>
  </r>
  <r>
    <x v="54"/>
    <s v="518 -  Computing Infrastructure Providers, Data Processing, Web Hosting, and Related Services"/>
    <x v="64"/>
    <s v="611 -  Educational Services"/>
    <n v="15055"/>
    <s v="Industry Use"/>
    <n v="18014767.652835"/>
  </r>
  <r>
    <x v="54"/>
    <s v="518 -  Computing Infrastructure Providers, Data Processing, Web Hosting, and Related Services"/>
    <x v="65"/>
    <s v="711 -  Performing Arts, Spectator Sports, and Related Industries"/>
    <n v="15055"/>
    <s v="Industry Use"/>
    <n v="93355798.443425402"/>
  </r>
  <r>
    <x v="54"/>
    <s v="518 -  Computing Infrastructure Providers, Data Processing, Web Hosting, and Related Services"/>
    <x v="66"/>
    <s v="712 -  Museums, Historical Sites, and Similar Institutions"/>
    <n v="15055"/>
    <s v="Industry Use"/>
    <n v="2892.27059572389"/>
  </r>
  <r>
    <x v="54"/>
    <s v="518 -  Computing Infrastructure Providers, Data Processing, Web Hosting, and Related Services"/>
    <x v="67"/>
    <s v="713 -  Amusement, Gambling, and Recreation Industries"/>
    <n v="15055"/>
    <s v="Industry Use"/>
    <n v="13553884.4289832"/>
  </r>
  <r>
    <x v="54"/>
    <s v="518 -  Computing Infrastructure Providers, Data Processing, Web Hosting, and Related Services"/>
    <x v="68"/>
    <s v="721 -  Accommodation"/>
    <n v="15055"/>
    <s v="Industry Use"/>
    <n v="144425037.41415301"/>
  </r>
  <r>
    <x v="54"/>
    <s v="518 -  Computing Infrastructure Providers, Data Processing, Web Hosting, and Related Services"/>
    <x v="69"/>
    <s v="722 -  Food Services and Drinking Places"/>
    <n v="15055"/>
    <s v="Industry Use"/>
    <n v="652851661.32056499"/>
  </r>
  <r>
    <x v="54"/>
    <s v="518 -  Computing Infrastructure Providers, Data Processing, Web Hosting, and Related Services"/>
    <x v="70"/>
    <s v="811 -  Repair and Maintenance"/>
    <n v="15055"/>
    <s v="Industry Use"/>
    <n v="289904097.440382"/>
  </r>
  <r>
    <x v="54"/>
    <s v="518 -  Computing Infrastructure Providers, Data Processing, Web Hosting, and Related Services"/>
    <x v="71"/>
    <s v="812 -  Personal and Laundry Services"/>
    <n v="15055"/>
    <s v="Industry Use"/>
    <n v="922555.573133128"/>
  </r>
  <r>
    <x v="54"/>
    <s v="518 -  Computing Infrastructure Providers, Data Processing, Web Hosting, and Related Services"/>
    <x v="72"/>
    <s v="813 -  Religious, Grantmaking, Civic, Professional, and Similar Organizations"/>
    <n v="15055"/>
    <s v="Industry Use"/>
    <n v="11448096.1947261"/>
  </r>
  <r>
    <x v="54"/>
    <s v="518 -  Computing Infrastructure Providers, Data Processing, Web Hosting, and Related Services"/>
    <x v="73"/>
    <s v="9A -  Government Enterprises"/>
    <n v="15055"/>
    <s v="Industry Use"/>
    <n v="314482779.76716501"/>
  </r>
  <r>
    <x v="54"/>
    <s v="518 -  Computing Infrastructure Providers, Data Processing, Web Hosting, and Related Services"/>
    <x v="74"/>
    <s v="Vegetable and melon farming"/>
    <n v="15055"/>
    <s v="Industry Use"/>
    <n v="29982.794531350701"/>
  </r>
  <r>
    <x v="54"/>
    <s v="518 -  Computing Infrastructure Providers, Data Processing, Web Hosting, and Related Services"/>
    <x v="75"/>
    <s v="Fruit farming"/>
    <n v="15055"/>
    <s v="Industry Use"/>
    <n v="23005.469595553699"/>
  </r>
  <r>
    <x v="54"/>
    <s v="518 -  Computing Infrastructure Providers, Data Processing, Web Hosting, and Related Services"/>
    <x v="76"/>
    <s v="Employee Compensation"/>
    <n v="15053"/>
    <s v="Factor Receipts"/>
    <n v="35906878541.1371"/>
  </r>
  <r>
    <x v="54"/>
    <s v="518 -  Computing Infrastructure Providers, Data Processing, Web Hosting, and Related Services"/>
    <x v="77"/>
    <s v="Proprietor Income"/>
    <n v="15053"/>
    <s v="Factor Receipts"/>
    <n v="1610311804.53774"/>
  </r>
  <r>
    <x v="54"/>
    <s v="518 -  Computing Infrastructure Providers, Data Processing, Web Hosting, and Related Services"/>
    <x v="78"/>
    <s v="Other Property Type Income"/>
    <n v="15053"/>
    <s v="Factor Receipts"/>
    <n v="23177854926.837898"/>
  </r>
  <r>
    <x v="54"/>
    <s v="518 -  Computing Infrastructure Providers, Data Processing, Web Hosting, and Related Services"/>
    <x v="79"/>
    <s v="Tax on Production and Imports"/>
    <n v="15053"/>
    <s v="Factor Receipts"/>
    <n v="926621983.44835103"/>
  </r>
  <r>
    <x v="54"/>
    <s v="518 -  Computing Infrastructure Providers, Data Processing, Web Hosting, and Related Services"/>
    <x v="80"/>
    <s v="Households LT15k"/>
    <n v="15055"/>
    <s v="Industry Use"/>
    <n v="219607.399329768"/>
  </r>
  <r>
    <x v="54"/>
    <s v="518 -  Computing Infrastructure Providers, Data Processing, Web Hosting, and Related Services"/>
    <x v="81"/>
    <s v="Households 15-30k"/>
    <n v="15055"/>
    <s v="Industry Use"/>
    <n v="289198.11400662101"/>
  </r>
  <r>
    <x v="54"/>
    <s v="518 -  Computing Infrastructure Providers, Data Processing, Web Hosting, and Related Services"/>
    <x v="82"/>
    <s v="Households 30-40k"/>
    <n v="15055"/>
    <s v="Industry Use"/>
    <n v="257484.08680595001"/>
  </r>
  <r>
    <x v="54"/>
    <s v="518 -  Computing Infrastructure Providers, Data Processing, Web Hosting, and Related Services"/>
    <x v="83"/>
    <s v="Households 40-50k"/>
    <n v="15055"/>
    <s v="Industry Use"/>
    <n v="198808.67585973101"/>
  </r>
  <r>
    <x v="54"/>
    <s v="518 -  Computing Infrastructure Providers, Data Processing, Web Hosting, and Related Services"/>
    <x v="84"/>
    <s v="Households 50-70k"/>
    <n v="15055"/>
    <s v="Industry Use"/>
    <n v="443695.45164624701"/>
  </r>
  <r>
    <x v="54"/>
    <s v="518 -  Computing Infrastructure Providers, Data Processing, Web Hosting, and Related Services"/>
    <x v="85"/>
    <s v="Households 70-100k"/>
    <n v="15055"/>
    <s v="Industry Use"/>
    <n v="1515409.4043229199"/>
  </r>
  <r>
    <x v="54"/>
    <s v="518 -  Computing Infrastructure Providers, Data Processing, Web Hosting, and Related Services"/>
    <x v="86"/>
    <s v="Households 100-150k"/>
    <n v="15055"/>
    <s v="Industry Use"/>
    <n v="2679905.0035230801"/>
  </r>
  <r>
    <x v="54"/>
    <s v="518 -  Computing Infrastructure Providers, Data Processing, Web Hosting, and Related Services"/>
    <x v="87"/>
    <s v="Households 150-200k"/>
    <n v="15055"/>
    <s v="Industry Use"/>
    <n v="3065590.3761730599"/>
  </r>
  <r>
    <x v="54"/>
    <s v="518 -  Computing Infrastructure Providers, Data Processing, Web Hosting, and Related Services"/>
    <x v="88"/>
    <s v="Households GT200k"/>
    <n v="15055"/>
    <s v="Industry Use"/>
    <n v="7756753.4872327195"/>
  </r>
  <r>
    <x v="54"/>
    <s v="518 -  Computing Infrastructure Providers, Data Processing, Web Hosting, and Related Services"/>
    <x v="89"/>
    <s v="Federal Government NonDefense"/>
    <n v="15055"/>
    <s v="Industry Use"/>
    <n v="520774.8858926"/>
  </r>
  <r>
    <x v="54"/>
    <s v="518 -  Computing Infrastructure Providers, Data Processing, Web Hosting, and Related Services"/>
    <x v="90"/>
    <s v="Federal Government Investment"/>
    <n v="15055"/>
    <s v="Industry Use"/>
    <n v="604487.71920904797"/>
  </r>
  <r>
    <x v="54"/>
    <s v="518 -  Computing Infrastructure Providers, Data Processing, Web Hosting, and Related Services"/>
    <x v="91"/>
    <s v="State/Local Govt Other"/>
    <n v="15055"/>
    <s v="Industry Use"/>
    <n v="77555326.874028906"/>
  </r>
  <r>
    <x v="54"/>
    <s v="518 -  Computing Infrastructure Providers, Data Processing, Web Hosting, and Related Services"/>
    <x v="92"/>
    <s v="State/Local Govt Education"/>
    <n v="15055"/>
    <s v="Industry Use"/>
    <n v="4873586.37886554"/>
  </r>
  <r>
    <x v="54"/>
    <s v="518 -  Computing Infrastructure Providers, Data Processing, Web Hosting, and Related Services"/>
    <x v="93"/>
    <s v="State/Local Govt Investment"/>
    <n v="15055"/>
    <s v="Industry Use"/>
    <n v="3057698.2208405701"/>
  </r>
  <r>
    <x v="54"/>
    <s v="518 -  Computing Infrastructure Providers, Data Processing, Web Hosting, and Related Services"/>
    <x v="94"/>
    <s v="Capital"/>
    <n v="15055"/>
    <s v="Industry Use"/>
    <n v="4042818.5058133001"/>
  </r>
  <r>
    <x v="54"/>
    <s v="518 -  Computing Infrastructure Providers, Data Processing, Web Hosting, and Related Services"/>
    <x v="95"/>
    <s v="Inventory Additions/Deletions"/>
    <n v="15055"/>
    <s v="Industry Use"/>
    <n v="1065101.83810195"/>
  </r>
  <r>
    <x v="54"/>
    <s v="518 -  Computing Infrastructure Providers, Data Processing, Web Hosting, and Related Services"/>
    <x v="96"/>
    <s v="Foreign Trade"/>
    <n v="15051"/>
    <s v="Commodity Trade"/>
    <n v="1276282941.6675401"/>
  </r>
  <r>
    <x v="54"/>
    <s v="518 -  Computing Infrastructure Providers, Data Processing, Web Hosting, and Related Services"/>
    <x v="97"/>
    <s v="Domestic Trade"/>
    <n v="15051"/>
    <s v="Commodity Trade"/>
    <n v="2588651774.2719302"/>
  </r>
  <r>
    <x v="55"/>
    <s v="519 -  Web Search Portals, Libraries, Archives, and Other Information Services"/>
    <x v="0"/>
    <s v="111 -  Crop Production"/>
    <n v="15055"/>
    <s v="Industry Use"/>
    <n v="14600.8397131737"/>
  </r>
  <r>
    <x v="55"/>
    <s v="519 -  Web Search Portals, Libraries, Archives, and Other Information Services"/>
    <x v="1"/>
    <s v="112 -  Animal Production and Aquaculture"/>
    <n v="15055"/>
    <s v="Industry Use"/>
    <n v="9846.39954103934"/>
  </r>
  <r>
    <x v="55"/>
    <s v="519 -  Web Search Portals, Libraries, Archives, and Other Information Services"/>
    <x v="4"/>
    <s v="211 -  Oil and Gas Extraction"/>
    <n v="15055"/>
    <s v="Industry Use"/>
    <n v="828582.44308711297"/>
  </r>
  <r>
    <x v="55"/>
    <s v="519 -  Web Search Portals, Libraries, Archives, and Other Information Services"/>
    <x v="5"/>
    <s v="212 -  Mining (except Oil and Gas)"/>
    <n v="15055"/>
    <s v="Industry Use"/>
    <n v="55596390.218664102"/>
  </r>
  <r>
    <x v="55"/>
    <s v="519 -  Web Search Portals, Libraries, Archives, and Other Information Services"/>
    <x v="6"/>
    <s v="213 -  Support Activities for Mining"/>
    <n v="15055"/>
    <s v="Industry Use"/>
    <n v="11843.998218864601"/>
  </r>
  <r>
    <x v="55"/>
    <s v="519 -  Web Search Portals, Libraries, Archives, and Other Information Services"/>
    <x v="7"/>
    <s v="221 -  Utilities"/>
    <n v="15055"/>
    <s v="Industry Use"/>
    <n v="154738870.24783599"/>
  </r>
  <r>
    <x v="55"/>
    <s v="519 -  Web Search Portals, Libraries, Archives, and Other Information Services"/>
    <x v="8"/>
    <s v="23 -  Construction"/>
    <n v="15055"/>
    <s v="Industry Use"/>
    <n v="177336497.51370999"/>
  </r>
  <r>
    <x v="55"/>
    <s v="519 -  Web Search Portals, Libraries, Archives, and Other Information Services"/>
    <x v="9"/>
    <s v="311 -  Food Manufacturing"/>
    <n v="15055"/>
    <s v="Industry Use"/>
    <n v="33378995.352454599"/>
  </r>
  <r>
    <x v="55"/>
    <s v="519 -  Web Search Portals, Libraries, Archives, and Other Information Services"/>
    <x v="10"/>
    <s v="312 -  Beverage and Tobacco Product Manufacturing"/>
    <n v="15055"/>
    <s v="Industry Use"/>
    <n v="76759.815924776005"/>
  </r>
  <r>
    <x v="55"/>
    <s v="519 -  Web Search Portals, Libraries, Archives, and Other Information Services"/>
    <x v="11"/>
    <s v="313 -  Textile Mills"/>
    <n v="15055"/>
    <s v="Industry Use"/>
    <n v="40459.973380771502"/>
  </r>
  <r>
    <x v="55"/>
    <s v="519 -  Web Search Portals, Libraries, Archives, and Other Information Services"/>
    <x v="12"/>
    <s v="314 -  Textile Product Mills"/>
    <n v="15055"/>
    <s v="Industry Use"/>
    <n v="2394330.1415750398"/>
  </r>
  <r>
    <x v="55"/>
    <s v="519 -  Web Search Portals, Libraries, Archives, and Other Information Services"/>
    <x v="13"/>
    <s v="315 -  Apparel Manufacturing"/>
    <n v="15055"/>
    <s v="Industry Use"/>
    <n v="535035.02104108699"/>
  </r>
  <r>
    <x v="55"/>
    <s v="519 -  Web Search Portals, Libraries, Archives, and Other Information Services"/>
    <x v="14"/>
    <s v="316 -  Leather and Allied Product Manufacturing"/>
    <n v="15055"/>
    <s v="Industry Use"/>
    <n v="51195.479236978899"/>
  </r>
  <r>
    <x v="55"/>
    <s v="519 -  Web Search Portals, Libraries, Archives, and Other Information Services"/>
    <x v="15"/>
    <s v="321 -  Wood Product Manufacturing"/>
    <n v="15055"/>
    <s v="Industry Use"/>
    <n v="23328752.792493001"/>
  </r>
  <r>
    <x v="55"/>
    <s v="519 -  Web Search Portals, Libraries, Archives, and Other Information Services"/>
    <x v="16"/>
    <s v="322 -  Paper Manufacturing"/>
    <n v="15055"/>
    <s v="Industry Use"/>
    <n v="17946468.9255521"/>
  </r>
  <r>
    <x v="55"/>
    <s v="519 -  Web Search Portals, Libraries, Archives, and Other Information Services"/>
    <x v="17"/>
    <s v="323 -  Printing and Related Support Activities"/>
    <n v="15055"/>
    <s v="Industry Use"/>
    <n v="784689875.23958397"/>
  </r>
  <r>
    <x v="55"/>
    <s v="519 -  Web Search Portals, Libraries, Archives, and Other Information Services"/>
    <x v="18"/>
    <s v="324 -  Petroleum and Coal Products Manufacturing"/>
    <n v="15055"/>
    <s v="Industry Use"/>
    <n v="38272434.985376202"/>
  </r>
  <r>
    <x v="55"/>
    <s v="519 -  Web Search Portals, Libraries, Archives, and Other Information Services"/>
    <x v="19"/>
    <s v="325 -  Chemical Manufacturing"/>
    <n v="15055"/>
    <s v="Industry Use"/>
    <n v="76223215.110802993"/>
  </r>
  <r>
    <x v="55"/>
    <s v="519 -  Web Search Portals, Libraries, Archives, and Other Information Services"/>
    <x v="20"/>
    <s v="326 -  Plastics and Rubber Products Manufacturing"/>
    <n v="15055"/>
    <s v="Industry Use"/>
    <n v="27308107.596747302"/>
  </r>
  <r>
    <x v="55"/>
    <s v="519 -  Web Search Portals, Libraries, Archives, and Other Information Services"/>
    <x v="21"/>
    <s v="327 -  Nonmetallic Mineral Product Manufacturing"/>
    <n v="15055"/>
    <s v="Industry Use"/>
    <n v="1867346.4216233499"/>
  </r>
  <r>
    <x v="55"/>
    <s v="519 -  Web Search Portals, Libraries, Archives, and Other Information Services"/>
    <x v="22"/>
    <s v="331 -  Primary Metal Manufacturing"/>
    <n v="15055"/>
    <s v="Industry Use"/>
    <n v="19999362.238626201"/>
  </r>
  <r>
    <x v="55"/>
    <s v="519 -  Web Search Portals, Libraries, Archives, and Other Information Services"/>
    <x v="23"/>
    <s v="332 -  Fabricated Metal Product Manufacturing"/>
    <n v="15055"/>
    <s v="Industry Use"/>
    <n v="61474027.676555797"/>
  </r>
  <r>
    <x v="55"/>
    <s v="519 -  Web Search Portals, Libraries, Archives, and Other Information Services"/>
    <x v="24"/>
    <s v="333 -  Machinery Manufacturing"/>
    <n v="15055"/>
    <s v="Industry Use"/>
    <n v="21372113.878643502"/>
  </r>
  <r>
    <x v="55"/>
    <s v="519 -  Web Search Portals, Libraries, Archives, and Other Information Services"/>
    <x v="25"/>
    <s v="334 -  Computer and Electronic Product Manufacturing"/>
    <n v="15055"/>
    <s v="Industry Use"/>
    <n v="33905094.5485745"/>
  </r>
  <r>
    <x v="55"/>
    <s v="519 -  Web Search Portals, Libraries, Archives, and Other Information Services"/>
    <x v="26"/>
    <s v="335 -  Electrical Equipment, Appliance, and Component Manufacturing"/>
    <n v="15055"/>
    <s v="Industry Use"/>
    <n v="458509.07849856099"/>
  </r>
  <r>
    <x v="55"/>
    <s v="519 -  Web Search Portals, Libraries, Archives, and Other Information Services"/>
    <x v="27"/>
    <s v="336 -  Transportation Equipment Manufacturing"/>
    <n v="15055"/>
    <s v="Industry Use"/>
    <n v="20387258.589961499"/>
  </r>
  <r>
    <x v="55"/>
    <s v="519 -  Web Search Portals, Libraries, Archives, and Other Information Services"/>
    <x v="28"/>
    <s v="337 -  Furniture and Related Product Manufacturing"/>
    <n v="15055"/>
    <s v="Industry Use"/>
    <n v="439628.05448275199"/>
  </r>
  <r>
    <x v="55"/>
    <s v="519 -  Web Search Portals, Libraries, Archives, and Other Information Services"/>
    <x v="29"/>
    <s v="339 -  Miscellaneous Manufacturing"/>
    <n v="15055"/>
    <s v="Industry Use"/>
    <n v="13039948.484355399"/>
  </r>
  <r>
    <x v="55"/>
    <s v="519 -  Web Search Portals, Libraries, Archives, and Other Information Services"/>
    <x v="30"/>
    <s v="42 -  Wholesale Trade"/>
    <n v="15055"/>
    <s v="Industry Use"/>
    <n v="701888967.45330095"/>
  </r>
  <r>
    <x v="55"/>
    <s v="519 -  Web Search Portals, Libraries, Archives, and Other Information Services"/>
    <x v="31"/>
    <s v="441 -  Motor Vehicle and Parts Dealers"/>
    <n v="15055"/>
    <s v="Industry Use"/>
    <n v="391022.98872100801"/>
  </r>
  <r>
    <x v="55"/>
    <s v="519 -  Web Search Portals, Libraries, Archives, and Other Information Services"/>
    <x v="32"/>
    <s v="449 -  Furniture, Home Furnishings, Electronics, and Appliance Retailers"/>
    <n v="15055"/>
    <s v="Industry Use"/>
    <n v="7927719.60130197"/>
  </r>
  <r>
    <x v="55"/>
    <s v="519 -  Web Search Portals, Libraries, Archives, and Other Information Services"/>
    <x v="33"/>
    <s v="444 -  Building Material and Garden Equipment and Supplies Dealers"/>
    <n v="15055"/>
    <s v="Industry Use"/>
    <n v="398017.30353819201"/>
  </r>
  <r>
    <x v="55"/>
    <s v="519 -  Web Search Portals, Libraries, Archives, and Other Information Services"/>
    <x v="34"/>
    <s v="445 -  Food and Beverage Stores"/>
    <n v="15055"/>
    <s v="Industry Use"/>
    <n v="1179634.41607155"/>
  </r>
  <r>
    <x v="55"/>
    <s v="519 -  Web Search Portals, Libraries, Archives, and Other Information Services"/>
    <x v="35"/>
    <s v="446 -  Health and Personal Care Stores"/>
    <n v="15055"/>
    <s v="Industry Use"/>
    <n v="1236194.86136244"/>
  </r>
  <r>
    <x v="55"/>
    <s v="519 -  Web Search Portals, Libraries, Archives, and Other Information Services"/>
    <x v="36"/>
    <s v="457 -  Gasoline Stations and Fuel Dealers"/>
    <n v="15055"/>
    <s v="Industry Use"/>
    <n v="262475.73183710099"/>
  </r>
  <r>
    <x v="55"/>
    <s v="519 -  Web Search Portals, Libraries, Archives, and Other Information Services"/>
    <x v="37"/>
    <s v="458 -  Clothing, Clothing Accessories, Shoe, and Jewelry Retailers"/>
    <n v="15055"/>
    <s v="Industry Use"/>
    <n v="336659.667960878"/>
  </r>
  <r>
    <x v="55"/>
    <s v="519 -  Web Search Portals, Libraries, Archives, and Other Information Services"/>
    <x v="38"/>
    <s v="459 -  Sporting Goods, Hobby, Musical Instrument, Book, and Miscellaneous Retailers"/>
    <n v="15055"/>
    <s v="Industry Use"/>
    <n v="11179239.7274583"/>
  </r>
  <r>
    <x v="55"/>
    <s v="519 -  Web Search Portals, Libraries, Archives, and Other Information Services"/>
    <x v="39"/>
    <s v="455 -  General Merchandise Retailers"/>
    <n v="15055"/>
    <s v="Industry Use"/>
    <n v="3702478.49659942"/>
  </r>
  <r>
    <x v="55"/>
    <s v="519 -  Web Search Portals, Libraries, Archives, and Other Information Services"/>
    <x v="40"/>
    <s v="481 -  Air Transportation"/>
    <n v="15055"/>
    <s v="Industry Use"/>
    <n v="138102630.41384801"/>
  </r>
  <r>
    <x v="55"/>
    <s v="519 -  Web Search Portals, Libraries, Archives, and Other Information Services"/>
    <x v="41"/>
    <s v="482 -  Rail Transportation"/>
    <n v="15055"/>
    <s v="Industry Use"/>
    <n v="3516139.3663305398"/>
  </r>
  <r>
    <x v="55"/>
    <s v="519 -  Web Search Portals, Libraries, Archives, and Other Information Services"/>
    <x v="42"/>
    <s v="483 -  Water Transportation"/>
    <n v="15055"/>
    <s v="Industry Use"/>
    <n v="785921.21310371603"/>
  </r>
  <r>
    <x v="55"/>
    <s v="519 -  Web Search Portals, Libraries, Archives, and Other Information Services"/>
    <x v="43"/>
    <s v="484 -  Truck Transportation"/>
    <n v="15055"/>
    <s v="Industry Use"/>
    <n v="237282811.26641101"/>
  </r>
  <r>
    <x v="55"/>
    <s v="519 -  Web Search Portals, Libraries, Archives, and Other Information Services"/>
    <x v="98"/>
    <s v="485 -  Transit and Ground Passenger Transportation"/>
    <n v="15055"/>
    <s v="Industry Use"/>
    <n v="68554378.020982996"/>
  </r>
  <r>
    <x v="55"/>
    <s v="519 -  Web Search Portals, Libraries, Archives, and Other Information Services"/>
    <x v="44"/>
    <s v="486 -  Pipeline Transportation"/>
    <n v="15055"/>
    <s v="Industry Use"/>
    <n v="157444.00882212099"/>
  </r>
  <r>
    <x v="55"/>
    <s v="519 -  Web Search Portals, Libraries, Archives, and Other Information Services"/>
    <x v="45"/>
    <s v="487-488 -  Scenic and Sightseeing Transportation and Support Activities for Transportation"/>
    <n v="15055"/>
    <s v="Industry Use"/>
    <n v="97686903.265883699"/>
  </r>
  <r>
    <x v="55"/>
    <s v="519 -  Web Search Portals, Libraries, Archives, and Other Information Services"/>
    <x v="46"/>
    <s v="492 -  Couriers and Messengers"/>
    <n v="15055"/>
    <s v="Industry Use"/>
    <n v="476478629.02395499"/>
  </r>
  <r>
    <x v="55"/>
    <s v="519 -  Web Search Portals, Libraries, Archives, and Other Information Services"/>
    <x v="47"/>
    <s v="493 -  Warehousing and Storage"/>
    <n v="15055"/>
    <s v="Industry Use"/>
    <n v="206084114.80557901"/>
  </r>
  <r>
    <x v="55"/>
    <s v="519 -  Web Search Portals, Libraries, Archives, and Other Information Services"/>
    <x v="48"/>
    <s v="513 -  Publishing Industries"/>
    <n v="15055"/>
    <s v="Industry Use"/>
    <n v="886969824.95897603"/>
  </r>
  <r>
    <x v="55"/>
    <s v="519 -  Web Search Portals, Libraries, Archives, and Other Information Services"/>
    <x v="49"/>
    <s v="512 -  Motion Picture and Sound Recording Industries"/>
    <n v="15055"/>
    <s v="Industry Use"/>
    <n v="2649954.7375841602"/>
  </r>
  <r>
    <x v="55"/>
    <s v="519 -  Web Search Portals, Libraries, Archives, and Other Information Services"/>
    <x v="50"/>
    <s v="516 -  Broadcasting and Content Providers"/>
    <n v="15055"/>
    <s v="Industry Use"/>
    <n v="776937349.666852"/>
  </r>
  <r>
    <x v="55"/>
    <s v="519 -  Web Search Portals, Libraries, Archives, and Other Information Services"/>
    <x v="51"/>
    <s v="517 -  Telecommunications"/>
    <n v="15055"/>
    <s v="Industry Use"/>
    <n v="1465616795.9212301"/>
  </r>
  <r>
    <x v="55"/>
    <s v="519 -  Web Search Portals, Libraries, Archives, and Other Information Services"/>
    <x v="52"/>
    <s v="518 -  Computing Infrastructure Providers, Data Processing, Web Hosting, and Related Services"/>
    <n v="15055"/>
    <s v="Industry Use"/>
    <n v="959104587.45958197"/>
  </r>
  <r>
    <x v="55"/>
    <s v="519 -  Web Search Portals, Libraries, Archives, and Other Information Services"/>
    <x v="53"/>
    <s v="519 -  Web Search Portals, Libraries, Archives, and Other Information Services"/>
    <n v="15055"/>
    <s v="Industry Use"/>
    <n v="9430105865.4506092"/>
  </r>
  <r>
    <x v="55"/>
    <s v="519 -  Web Search Portals, Libraries, Archives, and Other Information Services"/>
    <x v="54"/>
    <s v="522 -  Credit Intermediation and Related Activities"/>
    <n v="15055"/>
    <s v="Industry Use"/>
    <n v="270959182.77902597"/>
  </r>
  <r>
    <x v="55"/>
    <s v="519 -  Web Search Portals, Libraries, Archives, and Other Information Services"/>
    <x v="55"/>
    <s v="523 -  Securities, Commodity Contracts, and Other Financial Investments and Related Activities"/>
    <n v="15055"/>
    <s v="Industry Use"/>
    <n v="10832704.212145001"/>
  </r>
  <r>
    <x v="55"/>
    <s v="519 -  Web Search Portals, Libraries, Archives, and Other Information Services"/>
    <x v="56"/>
    <s v="521 -  Monetary Authorities-Central Bank"/>
    <n v="15055"/>
    <s v="Industry Use"/>
    <n v="470303233.88652802"/>
  </r>
  <r>
    <x v="55"/>
    <s v="519 -  Web Search Portals, Libraries, Archives, and Other Information Services"/>
    <x v="57"/>
    <s v="524 -  Insurance Carriers and Related Activities"/>
    <n v="15055"/>
    <s v="Industry Use"/>
    <n v="162457852.74768901"/>
  </r>
  <r>
    <x v="55"/>
    <s v="519 -  Web Search Portals, Libraries, Archives, and Other Information Services"/>
    <x v="58"/>
    <s v="531 -  Real Estate"/>
    <n v="15055"/>
    <s v="Industry Use"/>
    <n v="1282976007.63749"/>
  </r>
  <r>
    <x v="55"/>
    <s v="519 -  Web Search Portals, Libraries, Archives, and Other Information Services"/>
    <x v="59"/>
    <s v="532 -  Rental and Leasing Services"/>
    <n v="15055"/>
    <s v="Industry Use"/>
    <n v="1152575840.2214701"/>
  </r>
  <r>
    <x v="55"/>
    <s v="519 -  Web Search Portals, Libraries, Archives, and Other Information Services"/>
    <x v="60"/>
    <s v="533 -  Lessors of Nonfinancial Intangible Assets (except Copyrighted Works)"/>
    <n v="15055"/>
    <s v="Industry Use"/>
    <n v="191159878.999365"/>
  </r>
  <r>
    <x v="55"/>
    <s v="519 -  Web Search Portals, Libraries, Archives, and Other Information Services"/>
    <x v="61"/>
    <s v="541 -  Professional, Scientific, and Technical Services"/>
    <n v="15055"/>
    <s v="Industry Use"/>
    <n v="15876637405.017799"/>
  </r>
  <r>
    <x v="55"/>
    <s v="519 -  Web Search Portals, Libraries, Archives, and Other Information Services"/>
    <x v="99"/>
    <s v="551 -  Management of Companies and Enterprises"/>
    <n v="15055"/>
    <s v="Industry Use"/>
    <n v="11970678.1212238"/>
  </r>
  <r>
    <x v="55"/>
    <s v="519 -  Web Search Portals, Libraries, Archives, and Other Information Services"/>
    <x v="62"/>
    <s v="561 -  Administrative and Support Services"/>
    <n v="15055"/>
    <s v="Industry Use"/>
    <n v="5309069584.7191"/>
  </r>
  <r>
    <x v="55"/>
    <s v="519 -  Web Search Portals, Libraries, Archives, and Other Information Services"/>
    <x v="63"/>
    <s v="562 -  Waste Management and Remediation Services"/>
    <n v="15055"/>
    <s v="Industry Use"/>
    <n v="14094781.100536"/>
  </r>
  <r>
    <x v="55"/>
    <s v="519 -  Web Search Portals, Libraries, Archives, and Other Information Services"/>
    <x v="65"/>
    <s v="711 -  Performing Arts, Spectator Sports, and Related Industries"/>
    <n v="15055"/>
    <s v="Industry Use"/>
    <n v="26042582.4772508"/>
  </r>
  <r>
    <x v="55"/>
    <s v="519 -  Web Search Portals, Libraries, Archives, and Other Information Services"/>
    <x v="66"/>
    <s v="712 -  Museums, Historical Sites, and Similar Institutions"/>
    <n v="15055"/>
    <s v="Industry Use"/>
    <n v="806.82932170852803"/>
  </r>
  <r>
    <x v="55"/>
    <s v="519 -  Web Search Portals, Libraries, Archives, and Other Information Services"/>
    <x v="67"/>
    <s v="713 -  Amusement, Gambling, and Recreation Industries"/>
    <n v="15055"/>
    <s v="Industry Use"/>
    <n v="4396126.3485369096"/>
  </r>
  <r>
    <x v="55"/>
    <s v="519 -  Web Search Portals, Libraries, Archives, and Other Information Services"/>
    <x v="68"/>
    <s v="721 -  Accommodation"/>
    <n v="15055"/>
    <s v="Industry Use"/>
    <n v="28941731.0156633"/>
  </r>
  <r>
    <x v="55"/>
    <s v="519 -  Web Search Portals, Libraries, Archives, and Other Information Services"/>
    <x v="69"/>
    <s v="722 -  Food Services and Drinking Places"/>
    <n v="15055"/>
    <s v="Industry Use"/>
    <n v="113266045.273886"/>
  </r>
  <r>
    <x v="55"/>
    <s v="519 -  Web Search Portals, Libraries, Archives, and Other Information Services"/>
    <x v="70"/>
    <s v="811 -  Repair and Maintenance"/>
    <n v="15055"/>
    <s v="Industry Use"/>
    <n v="539413896.69885004"/>
  </r>
  <r>
    <x v="55"/>
    <s v="519 -  Web Search Portals, Libraries, Archives, and Other Information Services"/>
    <x v="71"/>
    <s v="812 -  Personal and Laundry Services"/>
    <n v="15055"/>
    <s v="Industry Use"/>
    <n v="4928.7460996755699"/>
  </r>
  <r>
    <x v="55"/>
    <s v="519 -  Web Search Portals, Libraries, Archives, and Other Information Services"/>
    <x v="72"/>
    <s v="813 -  Religious, Grantmaking, Civic, Professional, and Similar Organizations"/>
    <n v="15055"/>
    <s v="Industry Use"/>
    <n v="2090318.9769977201"/>
  </r>
  <r>
    <x v="55"/>
    <s v="519 -  Web Search Portals, Libraries, Archives, and Other Information Services"/>
    <x v="73"/>
    <s v="9A -  Government Enterprises"/>
    <n v="15055"/>
    <s v="Industry Use"/>
    <n v="303266018.10975099"/>
  </r>
  <r>
    <x v="55"/>
    <s v="519 -  Web Search Portals, Libraries, Archives, and Other Information Services"/>
    <x v="74"/>
    <s v="Vegetable and melon farming"/>
    <n v="15055"/>
    <s v="Industry Use"/>
    <n v="9724.7511392515808"/>
  </r>
  <r>
    <x v="55"/>
    <s v="519 -  Web Search Portals, Libraries, Archives, and Other Information Services"/>
    <x v="75"/>
    <s v="Fruit farming"/>
    <n v="15055"/>
    <s v="Industry Use"/>
    <n v="7461.6949538992903"/>
  </r>
  <r>
    <x v="55"/>
    <s v="519 -  Web Search Portals, Libraries, Archives, and Other Information Services"/>
    <x v="76"/>
    <s v="Employee Compensation"/>
    <n v="15053"/>
    <s v="Factor Receipts"/>
    <n v="42262655391.091301"/>
  </r>
  <r>
    <x v="55"/>
    <s v="519 -  Web Search Portals, Libraries, Archives, and Other Information Services"/>
    <x v="77"/>
    <s v="Proprietor Income"/>
    <n v="15053"/>
    <s v="Factor Receipts"/>
    <n v="541309771.16343296"/>
  </r>
  <r>
    <x v="55"/>
    <s v="519 -  Web Search Portals, Libraries, Archives, and Other Information Services"/>
    <x v="78"/>
    <s v="Other Property Type Income"/>
    <n v="15053"/>
    <s v="Factor Receipts"/>
    <n v="81300602046.877197"/>
  </r>
  <r>
    <x v="55"/>
    <s v="519 -  Web Search Portals, Libraries, Archives, and Other Information Services"/>
    <x v="79"/>
    <s v="Tax on Production and Imports"/>
    <n v="15053"/>
    <s v="Factor Receipts"/>
    <n v="1268745490.8868799"/>
  </r>
  <r>
    <x v="55"/>
    <s v="519 -  Web Search Portals, Libraries, Archives, and Other Information Services"/>
    <x v="80"/>
    <s v="Households LT15k"/>
    <n v="15055"/>
    <s v="Industry Use"/>
    <n v="226677.916893849"/>
  </r>
  <r>
    <x v="55"/>
    <s v="519 -  Web Search Portals, Libraries, Archives, and Other Information Services"/>
    <x v="81"/>
    <s v="Households 15-30k"/>
    <n v="15055"/>
    <s v="Industry Use"/>
    <n v="298509.18617824902"/>
  </r>
  <r>
    <x v="55"/>
    <s v="519 -  Web Search Portals, Libraries, Archives, and Other Information Services"/>
    <x v="82"/>
    <s v="Households 30-40k"/>
    <n v="15055"/>
    <s v="Industry Use"/>
    <n v="265774.088708386"/>
  </r>
  <r>
    <x v="55"/>
    <s v="519 -  Web Search Portals, Libraries, Archives, and Other Information Services"/>
    <x v="83"/>
    <s v="Households 40-50k"/>
    <n v="15055"/>
    <s v="Industry Use"/>
    <n v="205209.55414911499"/>
  </r>
  <r>
    <x v="55"/>
    <s v="519 -  Web Search Portals, Libraries, Archives, and Other Information Services"/>
    <x v="84"/>
    <s v="Households 50-70k"/>
    <n v="15055"/>
    <s v="Industry Use"/>
    <n v="457980.74664788198"/>
  </r>
  <r>
    <x v="55"/>
    <s v="519 -  Web Search Portals, Libraries, Archives, and Other Information Services"/>
    <x v="85"/>
    <s v="Households 70-100k"/>
    <n v="15055"/>
    <s v="Industry Use"/>
    <n v="1564199.7858981299"/>
  </r>
  <r>
    <x v="55"/>
    <s v="519 -  Web Search Portals, Libraries, Archives, and Other Information Services"/>
    <x v="86"/>
    <s v="Households 100-150k"/>
    <n v="15055"/>
    <s v="Industry Use"/>
    <n v="2766187.6855060598"/>
  </r>
  <r>
    <x v="55"/>
    <s v="519 -  Web Search Portals, Libraries, Archives, and Other Information Services"/>
    <x v="87"/>
    <s v="Households 150-200k"/>
    <n v="15055"/>
    <s v="Industry Use"/>
    <n v="3164290.6506864098"/>
  </r>
  <r>
    <x v="55"/>
    <s v="519 -  Web Search Portals, Libraries, Archives, and Other Information Services"/>
    <x v="88"/>
    <s v="Households GT200k"/>
    <n v="15055"/>
    <s v="Industry Use"/>
    <n v="8006491.2553548701"/>
  </r>
  <r>
    <x v="55"/>
    <s v="519 -  Web Search Portals, Libraries, Archives, and Other Information Services"/>
    <x v="89"/>
    <s v="Federal Government NonDefense"/>
    <n v="15055"/>
    <s v="Industry Use"/>
    <n v="529629.88922603196"/>
  </r>
  <r>
    <x v="55"/>
    <s v="519 -  Web Search Portals, Libraries, Archives, and Other Information Services"/>
    <x v="90"/>
    <s v="Federal Government Investment"/>
    <n v="15055"/>
    <s v="Industry Use"/>
    <n v="623949.90968615795"/>
  </r>
  <r>
    <x v="55"/>
    <s v="519 -  Web Search Portals, Libraries, Archives, and Other Information Services"/>
    <x v="91"/>
    <s v="State/Local Govt Other"/>
    <n v="15055"/>
    <s v="Industry Use"/>
    <n v="174691560.22387499"/>
  </r>
  <r>
    <x v="55"/>
    <s v="519 -  Web Search Portals, Libraries, Archives, and Other Information Services"/>
    <x v="92"/>
    <s v="State/Local Govt Education"/>
    <n v="15055"/>
    <s v="Industry Use"/>
    <n v="21835628.714701001"/>
  </r>
  <r>
    <x v="55"/>
    <s v="519 -  Web Search Portals, Libraries, Archives, and Other Information Services"/>
    <x v="93"/>
    <s v="State/Local Govt Investment"/>
    <n v="15055"/>
    <s v="Industry Use"/>
    <n v="3156144.39816471"/>
  </r>
  <r>
    <x v="55"/>
    <s v="519 -  Web Search Portals, Libraries, Archives, and Other Information Services"/>
    <x v="94"/>
    <s v="Capital"/>
    <n v="15055"/>
    <s v="Industry Use"/>
    <n v="4172981.7851061798"/>
  </r>
  <r>
    <x v="55"/>
    <s v="519 -  Web Search Portals, Libraries, Archives, and Other Information Services"/>
    <x v="95"/>
    <s v="Inventory Additions/Deletions"/>
    <n v="15055"/>
    <s v="Industry Use"/>
    <n v="1965539.5557200499"/>
  </r>
  <r>
    <x v="55"/>
    <s v="519 -  Web Search Portals, Libraries, Archives, and Other Information Services"/>
    <x v="96"/>
    <s v="Foreign Trade"/>
    <n v="15051"/>
    <s v="Commodity Trade"/>
    <n v="2297870937.62464"/>
  </r>
  <r>
    <x v="55"/>
    <s v="519 -  Web Search Portals, Libraries, Archives, and Other Information Services"/>
    <x v="97"/>
    <s v="Domestic Trade"/>
    <n v="15051"/>
    <s v="Commodity Trade"/>
    <n v="4056007859.0402002"/>
  </r>
  <r>
    <x v="56"/>
    <s v="522 -  Credit Intermediation and Related Activities"/>
    <x v="0"/>
    <s v="111 -  Crop Production"/>
    <n v="15055"/>
    <s v="Industry Use"/>
    <n v="12127.847671313"/>
  </r>
  <r>
    <x v="56"/>
    <s v="522 -  Credit Intermediation and Related Activities"/>
    <x v="1"/>
    <s v="112 -  Animal Production and Aquaculture"/>
    <n v="15055"/>
    <s v="Industry Use"/>
    <n v="13102.2678514525"/>
  </r>
  <r>
    <x v="56"/>
    <s v="522 -  Credit Intermediation and Related Activities"/>
    <x v="4"/>
    <s v="211 -  Oil and Gas Extraction"/>
    <n v="15055"/>
    <s v="Industry Use"/>
    <n v="3093071.5997786699"/>
  </r>
  <r>
    <x v="56"/>
    <s v="522 -  Credit Intermediation and Related Activities"/>
    <x v="5"/>
    <s v="212 -  Mining (except Oil and Gas)"/>
    <n v="15055"/>
    <s v="Industry Use"/>
    <n v="18983.009236100901"/>
  </r>
  <r>
    <x v="56"/>
    <s v="522 -  Credit Intermediation and Related Activities"/>
    <x v="6"/>
    <s v="213 -  Support Activities for Mining"/>
    <n v="15055"/>
    <s v="Industry Use"/>
    <n v="2904.4227435542002"/>
  </r>
  <r>
    <x v="56"/>
    <s v="522 -  Credit Intermediation and Related Activities"/>
    <x v="7"/>
    <s v="221 -  Utilities"/>
    <n v="15055"/>
    <s v="Industry Use"/>
    <n v="20708751.7026667"/>
  </r>
  <r>
    <x v="56"/>
    <s v="522 -  Credit Intermediation and Related Activities"/>
    <x v="8"/>
    <s v="23 -  Construction"/>
    <n v="15055"/>
    <s v="Industry Use"/>
    <n v="50310272.478500098"/>
  </r>
  <r>
    <x v="56"/>
    <s v="522 -  Credit Intermediation and Related Activities"/>
    <x v="9"/>
    <s v="311 -  Food Manufacturing"/>
    <n v="15055"/>
    <s v="Industry Use"/>
    <n v="6908.0104733342496"/>
  </r>
  <r>
    <x v="56"/>
    <s v="522 -  Credit Intermediation and Related Activities"/>
    <x v="10"/>
    <s v="312 -  Beverage and Tobacco Product Manufacturing"/>
    <n v="15055"/>
    <s v="Industry Use"/>
    <n v="377.945418250557"/>
  </r>
  <r>
    <x v="56"/>
    <s v="522 -  Credit Intermediation and Related Activities"/>
    <x v="11"/>
    <s v="313 -  Textile Mills"/>
    <n v="15055"/>
    <s v="Industry Use"/>
    <n v="427.669185258418"/>
  </r>
  <r>
    <x v="56"/>
    <s v="522 -  Credit Intermediation and Related Activities"/>
    <x v="12"/>
    <s v="314 -  Textile Product Mills"/>
    <n v="15055"/>
    <s v="Industry Use"/>
    <n v="69318.309363535402"/>
  </r>
  <r>
    <x v="56"/>
    <s v="522 -  Credit Intermediation and Related Activities"/>
    <x v="13"/>
    <s v="315 -  Apparel Manufacturing"/>
    <n v="15055"/>
    <s v="Industry Use"/>
    <n v="15123.2023816827"/>
  </r>
  <r>
    <x v="56"/>
    <s v="522 -  Credit Intermediation and Related Activities"/>
    <x v="14"/>
    <s v="316 -  Leather and Allied Product Manufacturing"/>
    <n v="15055"/>
    <s v="Industry Use"/>
    <n v="2217.9329960710102"/>
  </r>
  <r>
    <x v="56"/>
    <s v="522 -  Credit Intermediation and Related Activities"/>
    <x v="15"/>
    <s v="321 -  Wood Product Manufacturing"/>
    <n v="15055"/>
    <s v="Industry Use"/>
    <n v="1483508.3828562901"/>
  </r>
  <r>
    <x v="56"/>
    <s v="522 -  Credit Intermediation and Related Activities"/>
    <x v="16"/>
    <s v="322 -  Paper Manufacturing"/>
    <n v="15055"/>
    <s v="Industry Use"/>
    <n v="12944970.551758099"/>
  </r>
  <r>
    <x v="56"/>
    <s v="522 -  Credit Intermediation and Related Activities"/>
    <x v="17"/>
    <s v="323 -  Printing and Related Support Activities"/>
    <n v="15055"/>
    <s v="Industry Use"/>
    <n v="29072118.856755201"/>
  </r>
  <r>
    <x v="56"/>
    <s v="522 -  Credit Intermediation and Related Activities"/>
    <x v="18"/>
    <s v="324 -  Petroleum and Coal Products Manufacturing"/>
    <n v="15055"/>
    <s v="Industry Use"/>
    <n v="219230087.732306"/>
  </r>
  <r>
    <x v="56"/>
    <s v="522 -  Credit Intermediation and Related Activities"/>
    <x v="19"/>
    <s v="325 -  Chemical Manufacturing"/>
    <n v="15055"/>
    <s v="Industry Use"/>
    <n v="1196098.2457952199"/>
  </r>
  <r>
    <x v="56"/>
    <s v="522 -  Credit Intermediation and Related Activities"/>
    <x v="20"/>
    <s v="326 -  Plastics and Rubber Products Manufacturing"/>
    <n v="15055"/>
    <s v="Industry Use"/>
    <n v="754387.62597180298"/>
  </r>
  <r>
    <x v="56"/>
    <s v="522 -  Credit Intermediation and Related Activities"/>
    <x v="21"/>
    <s v="327 -  Nonmetallic Mineral Product Manufacturing"/>
    <n v="15055"/>
    <s v="Industry Use"/>
    <n v="684442.447405193"/>
  </r>
  <r>
    <x v="56"/>
    <s v="522 -  Credit Intermediation and Related Activities"/>
    <x v="22"/>
    <s v="331 -  Primary Metal Manufacturing"/>
    <n v="15055"/>
    <s v="Industry Use"/>
    <n v="187837.406694198"/>
  </r>
  <r>
    <x v="56"/>
    <s v="522 -  Credit Intermediation and Related Activities"/>
    <x v="23"/>
    <s v="332 -  Fabricated Metal Product Manufacturing"/>
    <n v="15055"/>
    <s v="Industry Use"/>
    <n v="5108490.8542669797"/>
  </r>
  <r>
    <x v="56"/>
    <s v="522 -  Credit Intermediation and Related Activities"/>
    <x v="24"/>
    <s v="333 -  Machinery Manufacturing"/>
    <n v="15055"/>
    <s v="Industry Use"/>
    <n v="30850.213335866101"/>
  </r>
  <r>
    <x v="56"/>
    <s v="522 -  Credit Intermediation and Related Activities"/>
    <x v="25"/>
    <s v="334 -  Computer and Electronic Product Manufacturing"/>
    <n v="15055"/>
    <s v="Industry Use"/>
    <n v="2572429.1270992998"/>
  </r>
  <r>
    <x v="56"/>
    <s v="522 -  Credit Intermediation and Related Activities"/>
    <x v="26"/>
    <s v="335 -  Electrical Equipment, Appliance, and Component Manufacturing"/>
    <n v="15055"/>
    <s v="Industry Use"/>
    <n v="696580.24617799197"/>
  </r>
  <r>
    <x v="56"/>
    <s v="522 -  Credit Intermediation and Related Activities"/>
    <x v="27"/>
    <s v="336 -  Transportation Equipment Manufacturing"/>
    <n v="15055"/>
    <s v="Industry Use"/>
    <n v="935392.98704858206"/>
  </r>
  <r>
    <x v="56"/>
    <s v="522 -  Credit Intermediation and Related Activities"/>
    <x v="28"/>
    <s v="337 -  Furniture and Related Product Manufacturing"/>
    <n v="15055"/>
    <s v="Industry Use"/>
    <n v="35099.931400929403"/>
  </r>
  <r>
    <x v="56"/>
    <s v="522 -  Credit Intermediation and Related Activities"/>
    <x v="29"/>
    <s v="339 -  Miscellaneous Manufacturing"/>
    <n v="15055"/>
    <s v="Industry Use"/>
    <n v="2938571.3414088702"/>
  </r>
  <r>
    <x v="56"/>
    <s v="522 -  Credit Intermediation and Related Activities"/>
    <x v="30"/>
    <s v="42 -  Wholesale Trade"/>
    <n v="15055"/>
    <s v="Industry Use"/>
    <n v="126196795.604819"/>
  </r>
  <r>
    <x v="56"/>
    <s v="522 -  Credit Intermediation and Related Activities"/>
    <x v="31"/>
    <s v="441 -  Motor Vehicle and Parts Dealers"/>
    <n v="15055"/>
    <s v="Industry Use"/>
    <n v="904437.36427314801"/>
  </r>
  <r>
    <x v="56"/>
    <s v="522 -  Credit Intermediation and Related Activities"/>
    <x v="32"/>
    <s v="449 -  Furniture, Home Furnishings, Electronics, and Appliance Retailers"/>
    <n v="15055"/>
    <s v="Industry Use"/>
    <n v="1523394.4338495999"/>
  </r>
  <r>
    <x v="56"/>
    <s v="522 -  Credit Intermediation and Related Activities"/>
    <x v="33"/>
    <s v="444 -  Building Material and Garden Equipment and Supplies Dealers"/>
    <n v="15055"/>
    <s v="Industry Use"/>
    <n v="386811.45192683302"/>
  </r>
  <r>
    <x v="56"/>
    <s v="522 -  Credit Intermediation and Related Activities"/>
    <x v="34"/>
    <s v="445 -  Food and Beverage Stores"/>
    <n v="15055"/>
    <s v="Industry Use"/>
    <n v="254968.21243040499"/>
  </r>
  <r>
    <x v="56"/>
    <s v="522 -  Credit Intermediation and Related Activities"/>
    <x v="35"/>
    <s v="446 -  Health and Personal Care Stores"/>
    <n v="15055"/>
    <s v="Industry Use"/>
    <n v="188631.02642700399"/>
  </r>
  <r>
    <x v="56"/>
    <s v="522 -  Credit Intermediation and Related Activities"/>
    <x v="36"/>
    <s v="457 -  Gasoline Stations and Fuel Dealers"/>
    <n v="15055"/>
    <s v="Industry Use"/>
    <n v="51070.947353318697"/>
  </r>
  <r>
    <x v="56"/>
    <s v="522 -  Credit Intermediation and Related Activities"/>
    <x v="37"/>
    <s v="458 -  Clothing, Clothing Accessories, Shoe, and Jewelry Retailers"/>
    <n v="15055"/>
    <s v="Industry Use"/>
    <n v="65505.210931601498"/>
  </r>
  <r>
    <x v="56"/>
    <s v="522 -  Credit Intermediation and Related Activities"/>
    <x v="38"/>
    <s v="459 -  Sporting Goods, Hobby, Musical Instrument, Book, and Miscellaneous Retailers"/>
    <n v="15055"/>
    <s v="Industry Use"/>
    <n v="2148226.4776527998"/>
  </r>
  <r>
    <x v="56"/>
    <s v="522 -  Credit Intermediation and Related Activities"/>
    <x v="39"/>
    <s v="455 -  General Merchandise Retailers"/>
    <n v="15055"/>
    <s v="Industry Use"/>
    <n v="713908.85810019402"/>
  </r>
  <r>
    <x v="56"/>
    <s v="522 -  Credit Intermediation and Related Activities"/>
    <x v="40"/>
    <s v="481 -  Air Transportation"/>
    <n v="15055"/>
    <s v="Industry Use"/>
    <n v="119811678.079955"/>
  </r>
  <r>
    <x v="56"/>
    <s v="522 -  Credit Intermediation and Related Activities"/>
    <x v="41"/>
    <s v="482 -  Rail Transportation"/>
    <n v="15055"/>
    <s v="Industry Use"/>
    <n v="1239418.98361716"/>
  </r>
  <r>
    <x v="56"/>
    <s v="522 -  Credit Intermediation and Related Activities"/>
    <x v="42"/>
    <s v="483 -  Water Transportation"/>
    <n v="15055"/>
    <s v="Industry Use"/>
    <n v="95581.4332406506"/>
  </r>
  <r>
    <x v="56"/>
    <s v="522 -  Credit Intermediation and Related Activities"/>
    <x v="43"/>
    <s v="484 -  Truck Transportation"/>
    <n v="15055"/>
    <s v="Industry Use"/>
    <n v="16671589.095122701"/>
  </r>
  <r>
    <x v="56"/>
    <s v="522 -  Credit Intermediation and Related Activities"/>
    <x v="98"/>
    <s v="485 -  Transit and Ground Passenger Transportation"/>
    <n v="15055"/>
    <s v="Industry Use"/>
    <n v="94710152.012079895"/>
  </r>
  <r>
    <x v="56"/>
    <s v="522 -  Credit Intermediation and Related Activities"/>
    <x v="44"/>
    <s v="486 -  Pipeline Transportation"/>
    <n v="15055"/>
    <s v="Industry Use"/>
    <n v="1184884.6731704399"/>
  </r>
  <r>
    <x v="56"/>
    <s v="522 -  Credit Intermediation and Related Activities"/>
    <x v="45"/>
    <s v="487-488 -  Scenic and Sightseeing Transportation and Support Activities for Transportation"/>
    <n v="15055"/>
    <s v="Industry Use"/>
    <n v="546017.38818794105"/>
  </r>
  <r>
    <x v="56"/>
    <s v="522 -  Credit Intermediation and Related Activities"/>
    <x v="46"/>
    <s v="492 -  Couriers and Messengers"/>
    <n v="15055"/>
    <s v="Industry Use"/>
    <n v="31361548.6658834"/>
  </r>
  <r>
    <x v="56"/>
    <s v="522 -  Credit Intermediation and Related Activities"/>
    <x v="48"/>
    <s v="513 -  Publishing Industries"/>
    <n v="15055"/>
    <s v="Industry Use"/>
    <n v="509911585.32079297"/>
  </r>
  <r>
    <x v="56"/>
    <s v="522 -  Credit Intermediation and Related Activities"/>
    <x v="49"/>
    <s v="512 -  Motion Picture and Sound Recording Industries"/>
    <n v="15055"/>
    <s v="Industry Use"/>
    <n v="2293105.1407638201"/>
  </r>
  <r>
    <x v="56"/>
    <s v="522 -  Credit Intermediation and Related Activities"/>
    <x v="50"/>
    <s v="516 -  Broadcasting and Content Providers"/>
    <n v="15055"/>
    <s v="Industry Use"/>
    <n v="162560804.65804201"/>
  </r>
  <r>
    <x v="56"/>
    <s v="522 -  Credit Intermediation and Related Activities"/>
    <x v="51"/>
    <s v="517 -  Telecommunications"/>
    <n v="15055"/>
    <s v="Industry Use"/>
    <n v="130832045.765361"/>
  </r>
  <r>
    <x v="56"/>
    <s v="522 -  Credit Intermediation and Related Activities"/>
    <x v="52"/>
    <s v="518 -  Computing Infrastructure Providers, Data Processing, Web Hosting, and Related Services"/>
    <n v="15055"/>
    <s v="Industry Use"/>
    <n v="2611967429.1052899"/>
  </r>
  <r>
    <x v="56"/>
    <s v="522 -  Credit Intermediation and Related Activities"/>
    <x v="53"/>
    <s v="519 -  Web Search Portals, Libraries, Archives, and Other Information Services"/>
    <n v="15055"/>
    <s v="Industry Use"/>
    <n v="556403346.07477796"/>
  </r>
  <r>
    <x v="56"/>
    <s v="522 -  Credit Intermediation and Related Activities"/>
    <x v="54"/>
    <s v="522 -  Credit Intermediation and Related Activities"/>
    <n v="15055"/>
    <s v="Industry Use"/>
    <n v="722258084.65799403"/>
  </r>
  <r>
    <x v="56"/>
    <s v="522 -  Credit Intermediation and Related Activities"/>
    <x v="55"/>
    <s v="523 -  Securities, Commodity Contracts, and Other Financial Investments and Related Activities"/>
    <n v="15055"/>
    <s v="Industry Use"/>
    <n v="1412368495.53882"/>
  </r>
  <r>
    <x v="56"/>
    <s v="522 -  Credit Intermediation and Related Activities"/>
    <x v="56"/>
    <s v="521 -  Monetary Authorities-Central Bank"/>
    <n v="15055"/>
    <s v="Industry Use"/>
    <n v="996864147.31933403"/>
  </r>
  <r>
    <x v="56"/>
    <s v="522 -  Credit Intermediation and Related Activities"/>
    <x v="57"/>
    <s v="524 -  Insurance Carriers and Related Activities"/>
    <n v="15055"/>
    <s v="Industry Use"/>
    <n v="221234510.505014"/>
  </r>
  <r>
    <x v="56"/>
    <s v="522 -  Credit Intermediation and Related Activities"/>
    <x v="58"/>
    <s v="531 -  Real Estate"/>
    <n v="15055"/>
    <s v="Industry Use"/>
    <n v="512791981.09674698"/>
  </r>
  <r>
    <x v="56"/>
    <s v="522 -  Credit Intermediation and Related Activities"/>
    <x v="59"/>
    <s v="532 -  Rental and Leasing Services"/>
    <n v="15055"/>
    <s v="Industry Use"/>
    <n v="49215033.940170497"/>
  </r>
  <r>
    <x v="56"/>
    <s v="522 -  Credit Intermediation and Related Activities"/>
    <x v="60"/>
    <s v="533 -  Lessors of Nonfinancial Intangible Assets (except Copyrighted Works)"/>
    <n v="15055"/>
    <s v="Industry Use"/>
    <n v="101449178.07003701"/>
  </r>
  <r>
    <x v="56"/>
    <s v="522 -  Credit Intermediation and Related Activities"/>
    <x v="61"/>
    <s v="541 -  Professional, Scientific, and Technical Services"/>
    <n v="15055"/>
    <s v="Industry Use"/>
    <n v="3319979380.31916"/>
  </r>
  <r>
    <x v="56"/>
    <s v="522 -  Credit Intermediation and Related Activities"/>
    <x v="99"/>
    <s v="551 -  Management of Companies and Enterprises"/>
    <n v="15055"/>
    <s v="Industry Use"/>
    <n v="215670237.466663"/>
  </r>
  <r>
    <x v="56"/>
    <s v="522 -  Credit Intermediation and Related Activities"/>
    <x v="62"/>
    <s v="561 -  Administrative and Support Services"/>
    <n v="15055"/>
    <s v="Industry Use"/>
    <n v="822310812.33152294"/>
  </r>
  <r>
    <x v="56"/>
    <s v="522 -  Credit Intermediation and Related Activities"/>
    <x v="63"/>
    <s v="562 -  Waste Management and Remediation Services"/>
    <n v="15055"/>
    <s v="Industry Use"/>
    <n v="10045316.765093699"/>
  </r>
  <r>
    <x v="56"/>
    <s v="522 -  Credit Intermediation and Related Activities"/>
    <x v="64"/>
    <s v="611 -  Educational Services"/>
    <n v="15055"/>
    <s v="Industry Use"/>
    <n v="1038339.19001238"/>
  </r>
  <r>
    <x v="56"/>
    <s v="522 -  Credit Intermediation and Related Activities"/>
    <x v="65"/>
    <s v="711 -  Performing Arts, Spectator Sports, and Related Industries"/>
    <n v="15055"/>
    <s v="Industry Use"/>
    <n v="46151208.616168797"/>
  </r>
  <r>
    <x v="56"/>
    <s v="522 -  Credit Intermediation and Related Activities"/>
    <x v="66"/>
    <s v="712 -  Museums, Historical Sites, and Similar Institutions"/>
    <n v="15055"/>
    <s v="Industry Use"/>
    <n v="1429.8178138185499"/>
  </r>
  <r>
    <x v="56"/>
    <s v="522 -  Credit Intermediation and Related Activities"/>
    <x v="67"/>
    <s v="713 -  Amusement, Gambling, and Recreation Industries"/>
    <n v="15055"/>
    <s v="Industry Use"/>
    <n v="5849775.3099788399"/>
  </r>
  <r>
    <x v="56"/>
    <s v="522 -  Credit Intermediation and Related Activities"/>
    <x v="68"/>
    <s v="721 -  Accommodation"/>
    <n v="15055"/>
    <s v="Industry Use"/>
    <n v="39738882.212869801"/>
  </r>
  <r>
    <x v="56"/>
    <s v="522 -  Credit Intermediation and Related Activities"/>
    <x v="69"/>
    <s v="722 -  Food Services and Drinking Places"/>
    <n v="15055"/>
    <s v="Industry Use"/>
    <n v="207620438.367434"/>
  </r>
  <r>
    <x v="56"/>
    <s v="522 -  Credit Intermediation and Related Activities"/>
    <x v="70"/>
    <s v="811 -  Repair and Maintenance"/>
    <n v="15055"/>
    <s v="Industry Use"/>
    <n v="51625243.2022774"/>
  </r>
  <r>
    <x v="56"/>
    <s v="522 -  Credit Intermediation and Related Activities"/>
    <x v="71"/>
    <s v="812 -  Personal and Laundry Services"/>
    <n v="15055"/>
    <s v="Industry Use"/>
    <n v="2861523.14508664"/>
  </r>
  <r>
    <x v="56"/>
    <s v="522 -  Credit Intermediation and Related Activities"/>
    <x v="72"/>
    <s v="813 -  Religious, Grantmaking, Civic, Professional, and Similar Organizations"/>
    <n v="15055"/>
    <s v="Industry Use"/>
    <n v="59881805.501371004"/>
  </r>
  <r>
    <x v="56"/>
    <s v="522 -  Credit Intermediation and Related Activities"/>
    <x v="73"/>
    <s v="9A -  Government Enterprises"/>
    <n v="15055"/>
    <s v="Industry Use"/>
    <n v="89780855.7805354"/>
  </r>
  <r>
    <x v="56"/>
    <s v="522 -  Credit Intermediation and Related Activities"/>
    <x v="74"/>
    <s v="Vegetable and melon farming"/>
    <n v="15055"/>
    <s v="Industry Use"/>
    <n v="12940.394474561699"/>
  </r>
  <r>
    <x v="56"/>
    <s v="522 -  Credit Intermediation and Related Activities"/>
    <x v="75"/>
    <s v="Fruit farming"/>
    <n v="15055"/>
    <s v="Industry Use"/>
    <n v="9929.0228376718096"/>
  </r>
  <r>
    <x v="56"/>
    <s v="522 -  Credit Intermediation and Related Activities"/>
    <x v="76"/>
    <s v="Employee Compensation"/>
    <n v="15053"/>
    <s v="Factor Receipts"/>
    <n v="14257988096.863501"/>
  </r>
  <r>
    <x v="56"/>
    <s v="522 -  Credit Intermediation and Related Activities"/>
    <x v="77"/>
    <s v="Proprietor Income"/>
    <n v="15053"/>
    <s v="Factor Receipts"/>
    <n v="474600167.85750198"/>
  </r>
  <r>
    <x v="56"/>
    <s v="522 -  Credit Intermediation and Related Activities"/>
    <x v="78"/>
    <s v="Other Property Type Income"/>
    <n v="15053"/>
    <s v="Factor Receipts"/>
    <n v="6662392968.66642"/>
  </r>
  <r>
    <x v="56"/>
    <s v="522 -  Credit Intermediation and Related Activities"/>
    <x v="79"/>
    <s v="Tax on Production and Imports"/>
    <n v="15053"/>
    <s v="Factor Receipts"/>
    <n v="1032562545.4864399"/>
  </r>
  <r>
    <x v="56"/>
    <s v="522 -  Credit Intermediation and Related Activities"/>
    <x v="80"/>
    <s v="Households LT15k"/>
    <n v="15055"/>
    <s v="Industry Use"/>
    <n v="191137.08149155599"/>
  </r>
  <r>
    <x v="56"/>
    <s v="522 -  Credit Intermediation and Related Activities"/>
    <x v="81"/>
    <s v="Households 15-30k"/>
    <n v="15055"/>
    <s v="Industry Use"/>
    <n v="251705.924539834"/>
  </r>
  <r>
    <x v="56"/>
    <s v="522 -  Credit Intermediation and Related Activities"/>
    <x v="82"/>
    <s v="Households 30-40k"/>
    <n v="15055"/>
    <s v="Industry Use"/>
    <n v="224103.36369725701"/>
  </r>
  <r>
    <x v="56"/>
    <s v="522 -  Credit Intermediation and Related Activities"/>
    <x v="83"/>
    <s v="Households 40-50k"/>
    <n v="15055"/>
    <s v="Industry Use"/>
    <n v="173034.74379735501"/>
  </r>
  <r>
    <x v="56"/>
    <s v="522 -  Credit Intermediation and Related Activities"/>
    <x v="84"/>
    <s v="Households 50-70k"/>
    <n v="15055"/>
    <s v="Industry Use"/>
    <n v="386173.93565775797"/>
  </r>
  <r>
    <x v="56"/>
    <s v="522 -  Credit Intermediation and Related Activities"/>
    <x v="85"/>
    <s v="Households 70-100k"/>
    <n v="15055"/>
    <s v="Industry Use"/>
    <n v="1318948.86825827"/>
  </r>
  <r>
    <x v="56"/>
    <s v="522 -  Credit Intermediation and Related Activities"/>
    <x v="86"/>
    <s v="Households 100-150k"/>
    <n v="15055"/>
    <s v="Industry Use"/>
    <n v="2332477.0595677602"/>
  </r>
  <r>
    <x v="56"/>
    <s v="522 -  Credit Intermediation and Related Activities"/>
    <x v="87"/>
    <s v="Households 150-200k"/>
    <n v="15055"/>
    <s v="Industry Use"/>
    <n v="2668161.4523855201"/>
  </r>
  <r>
    <x v="56"/>
    <s v="522 -  Credit Intermediation and Related Activities"/>
    <x v="88"/>
    <s v="Households GT200k"/>
    <n v="15055"/>
    <s v="Industry Use"/>
    <n v="6751153.3214452304"/>
  </r>
  <r>
    <x v="56"/>
    <s v="522 -  Credit Intermediation and Related Activities"/>
    <x v="89"/>
    <s v="Federal Government NonDefense"/>
    <n v="15055"/>
    <s v="Industry Use"/>
    <n v="428187.97404046502"/>
  </r>
  <r>
    <x v="56"/>
    <s v="522 -  Credit Intermediation and Related Activities"/>
    <x v="90"/>
    <s v="Federal Government Investment"/>
    <n v="15055"/>
    <s v="Industry Use"/>
    <n v="526120.79009964003"/>
  </r>
  <r>
    <x v="56"/>
    <s v="522 -  Credit Intermediation and Related Activities"/>
    <x v="91"/>
    <s v="State/Local Govt Other"/>
    <n v="15055"/>
    <s v="Industry Use"/>
    <n v="38328170.699872002"/>
  </r>
  <r>
    <x v="56"/>
    <s v="522 -  Credit Intermediation and Related Activities"/>
    <x v="92"/>
    <s v="State/Local Govt Education"/>
    <n v="15055"/>
    <s v="Industry Use"/>
    <n v="284308.84378026001"/>
  </r>
  <r>
    <x v="56"/>
    <s v="522 -  Credit Intermediation and Related Activities"/>
    <x v="93"/>
    <s v="State/Local Govt Investment"/>
    <n v="15055"/>
    <s v="Industry Use"/>
    <n v="2661292.4509696499"/>
  </r>
  <r>
    <x v="56"/>
    <s v="522 -  Credit Intermediation and Related Activities"/>
    <x v="94"/>
    <s v="Capital"/>
    <n v="15055"/>
    <s v="Industry Use"/>
    <n v="3518699.8824245101"/>
  </r>
  <r>
    <x v="56"/>
    <s v="522 -  Credit Intermediation and Related Activities"/>
    <x v="95"/>
    <s v="Inventory Additions/Deletions"/>
    <n v="15055"/>
    <s v="Industry Use"/>
    <n v="239384.04095007299"/>
  </r>
  <r>
    <x v="56"/>
    <s v="522 -  Credit Intermediation and Related Activities"/>
    <x v="96"/>
    <s v="Foreign Trade"/>
    <n v="15051"/>
    <s v="Commodity Trade"/>
    <n v="659739151.13106799"/>
  </r>
  <r>
    <x v="56"/>
    <s v="522 -  Credit Intermediation and Related Activities"/>
    <x v="97"/>
    <s v="Domestic Trade"/>
    <n v="15051"/>
    <s v="Commodity Trade"/>
    <n v="1743495351.7123699"/>
  </r>
  <r>
    <x v="57"/>
    <s v="523 -  Securities, Commodity Contracts, and Other Financial Investments and Related Activities"/>
    <x v="0"/>
    <s v="111 -  Crop Production"/>
    <n v="15055"/>
    <s v="Industry Use"/>
    <n v="31166.7788591399"/>
  </r>
  <r>
    <x v="57"/>
    <s v="523 -  Securities, Commodity Contracts, and Other Financial Investments and Related Activities"/>
    <x v="1"/>
    <s v="112 -  Animal Production and Aquaculture"/>
    <n v="15055"/>
    <s v="Industry Use"/>
    <n v="34620.4556368946"/>
  </r>
  <r>
    <x v="57"/>
    <s v="523 -  Securities, Commodity Contracts, and Other Financial Investments and Related Activities"/>
    <x v="4"/>
    <s v="211 -  Oil and Gas Extraction"/>
    <n v="15055"/>
    <s v="Industry Use"/>
    <n v="7259110.91078954"/>
  </r>
  <r>
    <x v="57"/>
    <s v="523 -  Securities, Commodity Contracts, and Other Financial Investments and Related Activities"/>
    <x v="5"/>
    <s v="212 -  Mining (except Oil and Gas)"/>
    <n v="15055"/>
    <s v="Industry Use"/>
    <n v="48209.966279295397"/>
  </r>
  <r>
    <x v="57"/>
    <s v="523 -  Securities, Commodity Contracts, and Other Financial Investments and Related Activities"/>
    <x v="6"/>
    <s v="213 -  Support Activities for Mining"/>
    <n v="15055"/>
    <s v="Industry Use"/>
    <n v="6624.0960113465999"/>
  </r>
  <r>
    <x v="57"/>
    <s v="523 -  Securities, Commodity Contracts, and Other Financial Investments and Related Activities"/>
    <x v="7"/>
    <s v="221 -  Utilities"/>
    <n v="15055"/>
    <s v="Industry Use"/>
    <n v="84196152.704917893"/>
  </r>
  <r>
    <x v="57"/>
    <s v="523 -  Securities, Commodity Contracts, and Other Financial Investments and Related Activities"/>
    <x v="8"/>
    <s v="23 -  Construction"/>
    <n v="15055"/>
    <s v="Industry Use"/>
    <n v="213256048.855737"/>
  </r>
  <r>
    <x v="57"/>
    <s v="523 -  Securities, Commodity Contracts, and Other Financial Investments and Related Activities"/>
    <x v="9"/>
    <s v="311 -  Food Manufacturing"/>
    <n v="15055"/>
    <s v="Industry Use"/>
    <n v="18734.4241145735"/>
  </r>
  <r>
    <x v="57"/>
    <s v="523 -  Securities, Commodity Contracts, and Other Financial Investments and Related Activities"/>
    <x v="10"/>
    <s v="312 -  Beverage and Tobacco Product Manufacturing"/>
    <n v="15055"/>
    <s v="Industry Use"/>
    <n v="718.54537146422604"/>
  </r>
  <r>
    <x v="57"/>
    <s v="523 -  Securities, Commodity Contracts, and Other Financial Investments and Related Activities"/>
    <x v="11"/>
    <s v="313 -  Textile Mills"/>
    <n v="15055"/>
    <s v="Industry Use"/>
    <n v="1733.95225948303"/>
  </r>
  <r>
    <x v="57"/>
    <s v="523 -  Securities, Commodity Contracts, and Other Financial Investments and Related Activities"/>
    <x v="12"/>
    <s v="314 -  Textile Product Mills"/>
    <n v="15055"/>
    <s v="Industry Use"/>
    <n v="294228.52167635597"/>
  </r>
  <r>
    <x v="57"/>
    <s v="523 -  Securities, Commodity Contracts, and Other Financial Investments and Related Activities"/>
    <x v="13"/>
    <s v="315 -  Apparel Manufacturing"/>
    <n v="15055"/>
    <s v="Industry Use"/>
    <n v="63390.047144299198"/>
  </r>
  <r>
    <x v="57"/>
    <s v="523 -  Securities, Commodity Contracts, and Other Financial Investments and Related Activities"/>
    <x v="14"/>
    <s v="316 -  Leather and Allied Product Manufacturing"/>
    <n v="15055"/>
    <s v="Industry Use"/>
    <n v="7704.5522968589403"/>
  </r>
  <r>
    <x v="57"/>
    <s v="523 -  Securities, Commodity Contracts, and Other Financial Investments and Related Activities"/>
    <x v="15"/>
    <s v="321 -  Wood Product Manufacturing"/>
    <n v="15055"/>
    <s v="Industry Use"/>
    <n v="768117.28969958704"/>
  </r>
  <r>
    <x v="57"/>
    <s v="523 -  Securities, Commodity Contracts, and Other Financial Investments and Related Activities"/>
    <x v="16"/>
    <s v="322 -  Paper Manufacturing"/>
    <n v="15055"/>
    <s v="Industry Use"/>
    <n v="17860807.384386301"/>
  </r>
  <r>
    <x v="57"/>
    <s v="523 -  Securities, Commodity Contracts, and Other Financial Investments and Related Activities"/>
    <x v="17"/>
    <s v="323 -  Printing and Related Support Activities"/>
    <n v="15055"/>
    <s v="Industry Use"/>
    <n v="111454507.246793"/>
  </r>
  <r>
    <x v="57"/>
    <s v="523 -  Securities, Commodity Contracts, and Other Financial Investments and Related Activities"/>
    <x v="18"/>
    <s v="324 -  Petroleum and Coal Products Manufacturing"/>
    <n v="15055"/>
    <s v="Industry Use"/>
    <n v="514547672.90186799"/>
  </r>
  <r>
    <x v="57"/>
    <s v="523 -  Securities, Commodity Contracts, and Other Financial Investments and Related Activities"/>
    <x v="19"/>
    <s v="325 -  Chemical Manufacturing"/>
    <n v="15055"/>
    <s v="Industry Use"/>
    <n v="3672079.01908434"/>
  </r>
  <r>
    <x v="57"/>
    <s v="523 -  Securities, Commodity Contracts, and Other Financial Investments and Related Activities"/>
    <x v="20"/>
    <s v="326 -  Plastics and Rubber Products Manufacturing"/>
    <n v="15055"/>
    <s v="Industry Use"/>
    <n v="6784123.96903395"/>
  </r>
  <r>
    <x v="57"/>
    <s v="523 -  Securities, Commodity Contracts, and Other Financial Investments and Related Activities"/>
    <x v="21"/>
    <s v="327 -  Nonmetallic Mineral Product Manufacturing"/>
    <n v="15055"/>
    <s v="Industry Use"/>
    <n v="2416364.8967845198"/>
  </r>
  <r>
    <x v="57"/>
    <s v="523 -  Securities, Commodity Contracts, and Other Financial Investments and Related Activities"/>
    <x v="22"/>
    <s v="331 -  Primary Metal Manufacturing"/>
    <n v="15055"/>
    <s v="Industry Use"/>
    <n v="1148644.8409295001"/>
  </r>
  <r>
    <x v="57"/>
    <s v="523 -  Securities, Commodity Contracts, and Other Financial Investments and Related Activities"/>
    <x v="23"/>
    <s v="332 -  Fabricated Metal Product Manufacturing"/>
    <n v="15055"/>
    <s v="Industry Use"/>
    <n v="15825429.043522"/>
  </r>
  <r>
    <x v="57"/>
    <s v="523 -  Securities, Commodity Contracts, and Other Financial Investments and Related Activities"/>
    <x v="24"/>
    <s v="333 -  Machinery Manufacturing"/>
    <n v="15055"/>
    <s v="Industry Use"/>
    <n v="1116356.7041092601"/>
  </r>
  <r>
    <x v="57"/>
    <s v="523 -  Securities, Commodity Contracts, and Other Financial Investments and Related Activities"/>
    <x v="25"/>
    <s v="334 -  Computer and Electronic Product Manufacturing"/>
    <n v="15055"/>
    <s v="Industry Use"/>
    <n v="11008379.5090602"/>
  </r>
  <r>
    <x v="57"/>
    <s v="523 -  Securities, Commodity Contracts, and Other Financial Investments and Related Activities"/>
    <x v="26"/>
    <s v="335 -  Electrical Equipment, Appliance, and Component Manufacturing"/>
    <n v="15055"/>
    <s v="Industry Use"/>
    <n v="2163759.2930292599"/>
  </r>
  <r>
    <x v="57"/>
    <s v="523 -  Securities, Commodity Contracts, and Other Financial Investments and Related Activities"/>
    <x v="27"/>
    <s v="336 -  Transportation Equipment Manufacturing"/>
    <n v="15055"/>
    <s v="Industry Use"/>
    <n v="1179070.22983349"/>
  </r>
  <r>
    <x v="57"/>
    <s v="523 -  Securities, Commodity Contracts, and Other Financial Investments and Related Activities"/>
    <x v="28"/>
    <s v="337 -  Furniture and Related Product Manufacturing"/>
    <n v="15055"/>
    <s v="Industry Use"/>
    <n v="77333.0938827543"/>
  </r>
  <r>
    <x v="57"/>
    <s v="523 -  Securities, Commodity Contracts, and Other Financial Investments and Related Activities"/>
    <x v="29"/>
    <s v="339 -  Miscellaneous Manufacturing"/>
    <n v="15055"/>
    <s v="Industry Use"/>
    <n v="7280600.3178969398"/>
  </r>
  <r>
    <x v="57"/>
    <s v="523 -  Securities, Commodity Contracts, and Other Financial Investments and Related Activities"/>
    <x v="30"/>
    <s v="42 -  Wholesale Trade"/>
    <n v="15055"/>
    <s v="Industry Use"/>
    <n v="377281449.90052301"/>
  </r>
  <r>
    <x v="57"/>
    <s v="523 -  Securities, Commodity Contracts, and Other Financial Investments and Related Activities"/>
    <x v="31"/>
    <s v="441 -  Motor Vehicle and Parts Dealers"/>
    <n v="15055"/>
    <s v="Industry Use"/>
    <n v="1003147.19109403"/>
  </r>
  <r>
    <x v="57"/>
    <s v="523 -  Securities, Commodity Contracts, and Other Financial Investments and Related Activities"/>
    <x v="32"/>
    <s v="449 -  Furniture, Home Furnishings, Electronics, and Appliance Retailers"/>
    <n v="15055"/>
    <s v="Industry Use"/>
    <n v="6642329.2137161102"/>
  </r>
  <r>
    <x v="57"/>
    <s v="523 -  Securities, Commodity Contracts, and Other Financial Investments and Related Activities"/>
    <x v="33"/>
    <s v="444 -  Building Material and Garden Equipment and Supplies Dealers"/>
    <n v="15055"/>
    <s v="Industry Use"/>
    <n v="1037624.13132337"/>
  </r>
  <r>
    <x v="57"/>
    <s v="523 -  Securities, Commodity Contracts, and Other Financial Investments and Related Activities"/>
    <x v="34"/>
    <s v="445 -  Food and Beverage Stores"/>
    <n v="15055"/>
    <s v="Industry Use"/>
    <n v="990837.327646608"/>
  </r>
  <r>
    <x v="57"/>
    <s v="523 -  Securities, Commodity Contracts, and Other Financial Investments and Related Activities"/>
    <x v="35"/>
    <s v="446 -  Health and Personal Care Stores"/>
    <n v="15055"/>
    <s v="Industry Use"/>
    <n v="1051856.59177747"/>
  </r>
  <r>
    <x v="57"/>
    <s v="523 -  Securities, Commodity Contracts, and Other Financial Investments and Related Activities"/>
    <x v="36"/>
    <s v="457 -  Gasoline Stations and Fuel Dealers"/>
    <n v="15055"/>
    <s v="Industry Use"/>
    <n v="226529.39878413701"/>
  </r>
  <r>
    <x v="57"/>
    <s v="523 -  Securities, Commodity Contracts, and Other Financial Investments and Related Activities"/>
    <x v="37"/>
    <s v="458 -  Clothing, Clothing Accessories, Shoe, and Jewelry Retailers"/>
    <n v="15055"/>
    <s v="Industry Use"/>
    <n v="290553.76527295797"/>
  </r>
  <r>
    <x v="57"/>
    <s v="523 -  Securities, Commodity Contracts, and Other Financial Investments and Related Activities"/>
    <x v="38"/>
    <s v="459 -  Sporting Goods, Hobby, Musical Instrument, Book, and Miscellaneous Retailers"/>
    <n v="15055"/>
    <s v="Industry Use"/>
    <n v="9366705.9552393202"/>
  </r>
  <r>
    <x v="57"/>
    <s v="523 -  Securities, Commodity Contracts, and Other Financial Investments and Related Activities"/>
    <x v="39"/>
    <s v="455 -  General Merchandise Retailers"/>
    <n v="15055"/>
    <s v="Industry Use"/>
    <n v="3069188.6826985502"/>
  </r>
  <r>
    <x v="57"/>
    <s v="523 -  Securities, Commodity Contracts, and Other Financial Investments and Related Activities"/>
    <x v="40"/>
    <s v="481 -  Air Transportation"/>
    <n v="15055"/>
    <s v="Industry Use"/>
    <n v="435603300.65157902"/>
  </r>
  <r>
    <x v="57"/>
    <s v="523 -  Securities, Commodity Contracts, and Other Financial Investments and Related Activities"/>
    <x v="41"/>
    <s v="482 -  Rail Transportation"/>
    <n v="15055"/>
    <s v="Industry Use"/>
    <n v="3107303.3368878402"/>
  </r>
  <r>
    <x v="57"/>
    <s v="523 -  Securities, Commodity Contracts, and Other Financial Investments and Related Activities"/>
    <x v="42"/>
    <s v="483 -  Water Transportation"/>
    <n v="15055"/>
    <s v="Industry Use"/>
    <n v="204859.65477669399"/>
  </r>
  <r>
    <x v="57"/>
    <s v="523 -  Securities, Commodity Contracts, and Other Financial Investments and Related Activities"/>
    <x v="43"/>
    <s v="484 -  Truck Transportation"/>
    <n v="15055"/>
    <s v="Industry Use"/>
    <n v="118925015.878194"/>
  </r>
  <r>
    <x v="57"/>
    <s v="523 -  Securities, Commodity Contracts, and Other Financial Investments and Related Activities"/>
    <x v="98"/>
    <s v="485 -  Transit and Ground Passenger Transportation"/>
    <n v="15055"/>
    <s v="Industry Use"/>
    <n v="253637367.29043201"/>
  </r>
  <r>
    <x v="57"/>
    <s v="523 -  Securities, Commodity Contracts, and Other Financial Investments and Related Activities"/>
    <x v="44"/>
    <s v="486 -  Pipeline Transportation"/>
    <n v="15055"/>
    <s v="Industry Use"/>
    <n v="2792878.2292776299"/>
  </r>
  <r>
    <x v="57"/>
    <s v="523 -  Securities, Commodity Contracts, and Other Financial Investments and Related Activities"/>
    <x v="45"/>
    <s v="487-488 -  Scenic and Sightseeing Transportation and Support Activities for Transportation"/>
    <n v="15055"/>
    <s v="Industry Use"/>
    <n v="1572856.98200673"/>
  </r>
  <r>
    <x v="57"/>
    <s v="523 -  Securities, Commodity Contracts, and Other Financial Investments and Related Activities"/>
    <x v="46"/>
    <s v="492 -  Couriers and Messengers"/>
    <n v="15055"/>
    <s v="Industry Use"/>
    <n v="728284318.81129098"/>
  </r>
  <r>
    <x v="57"/>
    <s v="523 -  Securities, Commodity Contracts, and Other Financial Investments and Related Activities"/>
    <x v="48"/>
    <s v="513 -  Publishing Industries"/>
    <n v="15055"/>
    <s v="Industry Use"/>
    <n v="540868071.84540796"/>
  </r>
  <r>
    <x v="57"/>
    <s v="523 -  Securities, Commodity Contracts, and Other Financial Investments and Related Activities"/>
    <x v="49"/>
    <s v="512 -  Motion Picture and Sound Recording Industries"/>
    <n v="15055"/>
    <s v="Industry Use"/>
    <n v="8912901.0297719799"/>
  </r>
  <r>
    <x v="57"/>
    <s v="523 -  Securities, Commodity Contracts, and Other Financial Investments and Related Activities"/>
    <x v="50"/>
    <s v="516 -  Broadcasting and Content Providers"/>
    <n v="15055"/>
    <s v="Industry Use"/>
    <n v="474486040.357844"/>
  </r>
  <r>
    <x v="57"/>
    <s v="523 -  Securities, Commodity Contracts, and Other Financial Investments and Related Activities"/>
    <x v="51"/>
    <s v="517 -  Telecommunications"/>
    <n v="15055"/>
    <s v="Industry Use"/>
    <n v="441647925.44297999"/>
  </r>
  <r>
    <x v="57"/>
    <s v="523 -  Securities, Commodity Contracts, and Other Financial Investments and Related Activities"/>
    <x v="52"/>
    <s v="518 -  Computing Infrastructure Providers, Data Processing, Web Hosting, and Related Services"/>
    <n v="15055"/>
    <s v="Industry Use"/>
    <n v="1125359109.1770101"/>
  </r>
  <r>
    <x v="57"/>
    <s v="523 -  Securities, Commodity Contracts, and Other Financial Investments and Related Activities"/>
    <x v="53"/>
    <s v="519 -  Web Search Portals, Libraries, Archives, and Other Information Services"/>
    <n v="15055"/>
    <s v="Industry Use"/>
    <n v="1587323974.1530499"/>
  </r>
  <r>
    <x v="57"/>
    <s v="523 -  Securities, Commodity Contracts, and Other Financial Investments and Related Activities"/>
    <x v="54"/>
    <s v="522 -  Credit Intermediation and Related Activities"/>
    <n v="15055"/>
    <s v="Industry Use"/>
    <n v="1965922200.0081601"/>
  </r>
  <r>
    <x v="57"/>
    <s v="523 -  Securities, Commodity Contracts, and Other Financial Investments and Related Activities"/>
    <x v="55"/>
    <s v="523 -  Securities, Commodity Contracts, and Other Financial Investments and Related Activities"/>
    <n v="15055"/>
    <s v="Industry Use"/>
    <n v="6246260475.2721901"/>
  </r>
  <r>
    <x v="57"/>
    <s v="523 -  Securities, Commodity Contracts, and Other Financial Investments and Related Activities"/>
    <x v="56"/>
    <s v="521 -  Monetary Authorities-Central Bank"/>
    <n v="15055"/>
    <s v="Industry Use"/>
    <n v="3512524779.7235298"/>
  </r>
  <r>
    <x v="57"/>
    <s v="523 -  Securities, Commodity Contracts, and Other Financial Investments and Related Activities"/>
    <x v="57"/>
    <s v="524 -  Insurance Carriers and Related Activities"/>
    <n v="15055"/>
    <s v="Industry Use"/>
    <n v="1362336878.0840499"/>
  </r>
  <r>
    <x v="57"/>
    <s v="523 -  Securities, Commodity Contracts, and Other Financial Investments and Related Activities"/>
    <x v="58"/>
    <s v="531 -  Real Estate"/>
    <n v="15055"/>
    <s v="Industry Use"/>
    <n v="4053084402.6166701"/>
  </r>
  <r>
    <x v="57"/>
    <s v="523 -  Securities, Commodity Contracts, and Other Financial Investments and Related Activities"/>
    <x v="59"/>
    <s v="532 -  Rental and Leasing Services"/>
    <n v="15055"/>
    <s v="Industry Use"/>
    <n v="182817477.97693899"/>
  </r>
  <r>
    <x v="57"/>
    <s v="523 -  Securities, Commodity Contracts, and Other Financial Investments and Related Activities"/>
    <x v="60"/>
    <s v="533 -  Lessors of Nonfinancial Intangible Assets (except Copyrighted Works)"/>
    <n v="15055"/>
    <s v="Industry Use"/>
    <n v="1536974276.3195701"/>
  </r>
  <r>
    <x v="57"/>
    <s v="523 -  Securities, Commodity Contracts, and Other Financial Investments and Related Activities"/>
    <x v="61"/>
    <s v="541 -  Professional, Scientific, and Technical Services"/>
    <n v="15055"/>
    <s v="Industry Use"/>
    <n v="9692658521.3397293"/>
  </r>
  <r>
    <x v="57"/>
    <s v="523 -  Securities, Commodity Contracts, and Other Financial Investments and Related Activities"/>
    <x v="99"/>
    <s v="551 -  Management of Companies and Enterprises"/>
    <n v="15055"/>
    <s v="Industry Use"/>
    <n v="2520047227.7299399"/>
  </r>
  <r>
    <x v="57"/>
    <s v="523 -  Securities, Commodity Contracts, and Other Financial Investments and Related Activities"/>
    <x v="62"/>
    <s v="561 -  Administrative and Support Services"/>
    <n v="15055"/>
    <s v="Industry Use"/>
    <n v="2392561318.1943498"/>
  </r>
  <r>
    <x v="57"/>
    <s v="523 -  Securities, Commodity Contracts, and Other Financial Investments and Related Activities"/>
    <x v="63"/>
    <s v="562 -  Waste Management and Remediation Services"/>
    <n v="15055"/>
    <s v="Industry Use"/>
    <n v="22264149.055599499"/>
  </r>
  <r>
    <x v="57"/>
    <s v="523 -  Securities, Commodity Contracts, and Other Financial Investments and Related Activities"/>
    <x v="64"/>
    <s v="611 -  Educational Services"/>
    <n v="15055"/>
    <s v="Industry Use"/>
    <n v="840528.54524034495"/>
  </r>
  <r>
    <x v="57"/>
    <s v="523 -  Securities, Commodity Contracts, and Other Financial Investments and Related Activities"/>
    <x v="65"/>
    <s v="711 -  Performing Arts, Spectator Sports, and Related Industries"/>
    <n v="15055"/>
    <s v="Industry Use"/>
    <n v="120991191.61984"/>
  </r>
  <r>
    <x v="57"/>
    <s v="523 -  Securities, Commodity Contracts, and Other Financial Investments and Related Activities"/>
    <x v="66"/>
    <s v="712 -  Museums, Historical Sites, and Similar Institutions"/>
    <n v="15055"/>
    <s v="Industry Use"/>
    <n v="3748.4470348751602"/>
  </r>
  <r>
    <x v="57"/>
    <s v="523 -  Securities, Commodity Contracts, and Other Financial Investments and Related Activities"/>
    <x v="67"/>
    <s v="713 -  Amusement, Gambling, and Recreation Industries"/>
    <n v="15055"/>
    <s v="Industry Use"/>
    <n v="15457010.1070305"/>
  </r>
  <r>
    <x v="57"/>
    <s v="523 -  Securities, Commodity Contracts, and Other Financial Investments and Related Activities"/>
    <x v="68"/>
    <s v="721 -  Accommodation"/>
    <n v="15055"/>
    <s v="Industry Use"/>
    <n v="105918081.411153"/>
  </r>
  <r>
    <x v="57"/>
    <s v="523 -  Securities, Commodity Contracts, and Other Financial Investments and Related Activities"/>
    <x v="69"/>
    <s v="722 -  Food Services and Drinking Places"/>
    <n v="15055"/>
    <s v="Industry Use"/>
    <n v="579121494.51699901"/>
  </r>
  <r>
    <x v="57"/>
    <s v="523 -  Securities, Commodity Contracts, and Other Financial Investments and Related Activities"/>
    <x v="70"/>
    <s v="811 -  Repair and Maintenance"/>
    <n v="15055"/>
    <s v="Industry Use"/>
    <n v="379347449.06113499"/>
  </r>
  <r>
    <x v="57"/>
    <s v="523 -  Securities, Commodity Contracts, and Other Financial Investments and Related Activities"/>
    <x v="71"/>
    <s v="812 -  Personal and Laundry Services"/>
    <n v="15055"/>
    <s v="Industry Use"/>
    <n v="8959080.5679451805"/>
  </r>
  <r>
    <x v="57"/>
    <s v="523 -  Securities, Commodity Contracts, and Other Financial Investments and Related Activities"/>
    <x v="72"/>
    <s v="813 -  Religious, Grantmaking, Civic, Professional, and Similar Organizations"/>
    <n v="15055"/>
    <s v="Industry Use"/>
    <n v="260250714.93430701"/>
  </r>
  <r>
    <x v="57"/>
    <s v="523 -  Securities, Commodity Contracts, and Other Financial Investments and Related Activities"/>
    <x v="73"/>
    <s v="9A -  Government Enterprises"/>
    <n v="15055"/>
    <s v="Industry Use"/>
    <n v="588842070.19513094"/>
  </r>
  <r>
    <x v="57"/>
    <s v="523 -  Securities, Commodity Contracts, and Other Financial Investments and Related Activities"/>
    <x v="74"/>
    <s v="Vegetable and melon farming"/>
    <n v="15055"/>
    <s v="Industry Use"/>
    <n v="34192.733495431799"/>
  </r>
  <r>
    <x v="57"/>
    <s v="523 -  Securities, Commodity Contracts, and Other Financial Investments and Related Activities"/>
    <x v="75"/>
    <s v="Fruit farming"/>
    <n v="15055"/>
    <s v="Industry Use"/>
    <n v="26235.709616577598"/>
  </r>
  <r>
    <x v="57"/>
    <s v="523 -  Securities, Commodity Contracts, and Other Financial Investments and Related Activities"/>
    <x v="76"/>
    <s v="Employee Compensation"/>
    <n v="15053"/>
    <s v="Factor Receipts"/>
    <n v="41217357141.643402"/>
  </r>
  <r>
    <x v="57"/>
    <s v="523 -  Securities, Commodity Contracts, and Other Financial Investments and Related Activities"/>
    <x v="77"/>
    <s v="Proprietor Income"/>
    <n v="15053"/>
    <s v="Factor Receipts"/>
    <n v="9193438702.5678596"/>
  </r>
  <r>
    <x v="57"/>
    <s v="523 -  Securities, Commodity Contracts, and Other Financial Investments and Related Activities"/>
    <x v="78"/>
    <s v="Other Property Type Income"/>
    <n v="15053"/>
    <s v="Factor Receipts"/>
    <n v="-3315708161.31002"/>
  </r>
  <r>
    <x v="57"/>
    <s v="523 -  Securities, Commodity Contracts, and Other Financial Investments and Related Activities"/>
    <x v="79"/>
    <s v="Tax on Production and Imports"/>
    <n v="15053"/>
    <s v="Factor Receipts"/>
    <n v="1295325869.86566"/>
  </r>
  <r>
    <x v="57"/>
    <s v="523 -  Securities, Commodity Contracts, and Other Financial Investments and Related Activities"/>
    <x v="80"/>
    <s v="Households LT15k"/>
    <n v="15055"/>
    <s v="Industry Use"/>
    <n v="6385190.0556412898"/>
  </r>
  <r>
    <x v="57"/>
    <s v="523 -  Securities, Commodity Contracts, and Other Financial Investments and Related Activities"/>
    <x v="81"/>
    <s v="Households 15-30k"/>
    <n v="15055"/>
    <s v="Industry Use"/>
    <n v="8408573.3326881807"/>
  </r>
  <r>
    <x v="57"/>
    <s v="523 -  Securities, Commodity Contracts, and Other Financial Investments and Related Activities"/>
    <x v="82"/>
    <s v="Households 30-40k"/>
    <n v="15055"/>
    <s v="Industry Use"/>
    <n v="7486472.8400632199"/>
  </r>
  <r>
    <x v="57"/>
    <s v="523 -  Securities, Commodity Contracts, and Other Financial Investments and Related Activities"/>
    <x v="83"/>
    <s v="Households 40-50k"/>
    <n v="15055"/>
    <s v="Industry Use"/>
    <n v="5780457.2339047603"/>
  </r>
  <r>
    <x v="57"/>
    <s v="523 -  Securities, Commodity Contracts, and Other Financial Investments and Related Activities"/>
    <x v="84"/>
    <s v="Households 50-70k"/>
    <n v="15055"/>
    <s v="Industry Use"/>
    <n v="12900657.2375581"/>
  </r>
  <r>
    <x v="57"/>
    <s v="523 -  Securities, Commodity Contracts, and Other Financial Investments and Related Activities"/>
    <x v="85"/>
    <s v="Households 70-100k"/>
    <n v="15055"/>
    <s v="Industry Use"/>
    <n v="44061252.436116703"/>
  </r>
  <r>
    <x v="57"/>
    <s v="523 -  Securities, Commodity Contracts, and Other Financial Investments and Related Activities"/>
    <x v="86"/>
    <s v="Households 100-150k"/>
    <n v="15055"/>
    <s v="Industry Use"/>
    <n v="77919518.334915206"/>
  </r>
  <r>
    <x v="57"/>
    <s v="523 -  Securities, Commodity Contracts, and Other Financial Investments and Related Activities"/>
    <x v="87"/>
    <s v="Households 150-200k"/>
    <n v="15055"/>
    <s v="Industry Use"/>
    <n v="89133504.810630202"/>
  </r>
  <r>
    <x v="57"/>
    <s v="523 -  Securities, Commodity Contracts, and Other Financial Investments and Related Activities"/>
    <x v="88"/>
    <s v="Households GT200k"/>
    <n v="15055"/>
    <s v="Industry Use"/>
    <n v="225531313.52539799"/>
  </r>
  <r>
    <x v="57"/>
    <s v="523 -  Securities, Commodity Contracts, and Other Financial Investments and Related Activities"/>
    <x v="89"/>
    <s v="Federal Government NonDefense"/>
    <n v="15055"/>
    <s v="Industry Use"/>
    <n v="14210409.901721099"/>
  </r>
  <r>
    <x v="57"/>
    <s v="523 -  Securities, Commodity Contracts, and Other Financial Investments and Related Activities"/>
    <x v="90"/>
    <s v="Federal Government Investment"/>
    <n v="15055"/>
    <s v="Industry Use"/>
    <n v="17575769.237424299"/>
  </r>
  <r>
    <x v="57"/>
    <s v="523 -  Securities, Commodity Contracts, and Other Financial Investments and Related Activities"/>
    <x v="91"/>
    <s v="State/Local Govt Other"/>
    <n v="15055"/>
    <s v="Industry Use"/>
    <n v="188937922.35243699"/>
  </r>
  <r>
    <x v="57"/>
    <s v="523 -  Securities, Commodity Contracts, and Other Financial Investments and Related Activities"/>
    <x v="92"/>
    <s v="State/Local Govt Education"/>
    <n v="15055"/>
    <s v="Industry Use"/>
    <n v="301187.70177384297"/>
  </r>
  <r>
    <x v="57"/>
    <s v="523 -  Securities, Commodity Contracts, and Other Financial Investments and Related Activities"/>
    <x v="93"/>
    <s v="State/Local Govt Investment"/>
    <n v="15055"/>
    <s v="Industry Use"/>
    <n v="88904036.623763904"/>
  </r>
  <r>
    <x v="57"/>
    <s v="523 -  Securities, Commodity Contracts, and Other Financial Investments and Related Activities"/>
    <x v="94"/>
    <s v="Capital"/>
    <n v="15055"/>
    <s v="Industry Use"/>
    <n v="117546879.56264301"/>
  </r>
  <r>
    <x v="57"/>
    <s v="523 -  Securities, Commodity Contracts, and Other Financial Investments and Related Activities"/>
    <x v="95"/>
    <s v="Inventory Additions/Deletions"/>
    <n v="15055"/>
    <s v="Industry Use"/>
    <n v="714601.36308616598"/>
  </r>
  <r>
    <x v="57"/>
    <s v="523 -  Securities, Commodity Contracts, and Other Financial Investments and Related Activities"/>
    <x v="96"/>
    <s v="Foreign Trade"/>
    <n v="15051"/>
    <s v="Commodity Trade"/>
    <n v="6728083721.5445299"/>
  </r>
  <r>
    <x v="57"/>
    <s v="523 -  Securities, Commodity Contracts, and Other Financial Investments and Related Activities"/>
    <x v="97"/>
    <s v="Domestic Trade"/>
    <n v="15051"/>
    <s v="Commodity Trade"/>
    <n v="6350202113.8578501"/>
  </r>
  <r>
    <x v="58"/>
    <s v="521 -  Monetary Authorities-Central Bank"/>
    <x v="0"/>
    <s v="111 -  Crop Production"/>
    <n v="15055"/>
    <s v="Industry Use"/>
    <n v="49524.648784032797"/>
  </r>
  <r>
    <x v="58"/>
    <s v="521 -  Monetary Authorities-Central Bank"/>
    <x v="1"/>
    <s v="112 -  Animal Production and Aquaculture"/>
    <n v="15055"/>
    <s v="Industry Use"/>
    <n v="21624.7405334041"/>
  </r>
  <r>
    <x v="58"/>
    <s v="521 -  Monetary Authorities-Central Bank"/>
    <x v="2"/>
    <s v="113 -  Forestry and Logging"/>
    <n v="15055"/>
    <s v="Industry Use"/>
    <n v="2.26497894947852"/>
  </r>
  <r>
    <x v="58"/>
    <s v="521 -  Monetary Authorities-Central Bank"/>
    <x v="4"/>
    <s v="211 -  Oil and Gas Extraction"/>
    <n v="15055"/>
    <s v="Industry Use"/>
    <n v="3059569.6807364998"/>
  </r>
  <r>
    <x v="58"/>
    <s v="521 -  Monetary Authorities-Central Bank"/>
    <x v="5"/>
    <s v="212 -  Mining (except Oil and Gas)"/>
    <n v="15055"/>
    <s v="Industry Use"/>
    <n v="20342.8388876434"/>
  </r>
  <r>
    <x v="58"/>
    <s v="521 -  Monetary Authorities-Central Bank"/>
    <x v="6"/>
    <s v="213 -  Support Activities for Mining"/>
    <n v="15055"/>
    <s v="Industry Use"/>
    <n v="2716.4885329381"/>
  </r>
  <r>
    <x v="58"/>
    <s v="521 -  Monetary Authorities-Central Bank"/>
    <x v="7"/>
    <s v="221 -  Utilities"/>
    <n v="15055"/>
    <s v="Industry Use"/>
    <n v="111783989.1594"/>
  </r>
  <r>
    <x v="58"/>
    <s v="521 -  Monetary Authorities-Central Bank"/>
    <x v="8"/>
    <s v="23 -  Construction"/>
    <n v="15055"/>
    <s v="Industry Use"/>
    <n v="351805991.55856299"/>
  </r>
  <r>
    <x v="58"/>
    <s v="521 -  Monetary Authorities-Central Bank"/>
    <x v="9"/>
    <s v="311 -  Food Manufacturing"/>
    <n v="15055"/>
    <s v="Industry Use"/>
    <n v="6837.7023846550101"/>
  </r>
  <r>
    <x v="58"/>
    <s v="521 -  Monetary Authorities-Central Bank"/>
    <x v="10"/>
    <s v="312 -  Beverage and Tobacco Product Manufacturing"/>
    <n v="15055"/>
    <s v="Industry Use"/>
    <n v="432.56499090796399"/>
  </r>
  <r>
    <x v="58"/>
    <s v="521 -  Monetary Authorities-Central Bank"/>
    <x v="11"/>
    <s v="313 -  Textile Mills"/>
    <n v="15055"/>
    <s v="Industry Use"/>
    <n v="624.80729786922097"/>
  </r>
  <r>
    <x v="58"/>
    <s v="521 -  Monetary Authorities-Central Bank"/>
    <x v="12"/>
    <s v="314 -  Textile Product Mills"/>
    <n v="15055"/>
    <s v="Industry Use"/>
    <n v="69466.491180498706"/>
  </r>
  <r>
    <x v="58"/>
    <s v="521 -  Monetary Authorities-Central Bank"/>
    <x v="13"/>
    <s v="315 -  Apparel Manufacturing"/>
    <n v="15055"/>
    <s v="Industry Use"/>
    <n v="14907.5230971001"/>
  </r>
  <r>
    <x v="58"/>
    <s v="521 -  Monetary Authorities-Central Bank"/>
    <x v="14"/>
    <s v="316 -  Leather and Allied Product Manufacturing"/>
    <n v="15055"/>
    <s v="Industry Use"/>
    <n v="2145.66672714061"/>
  </r>
  <r>
    <x v="58"/>
    <s v="521 -  Monetary Authorities-Central Bank"/>
    <x v="15"/>
    <s v="321 -  Wood Product Manufacturing"/>
    <n v="15055"/>
    <s v="Industry Use"/>
    <n v="2078568.7074386301"/>
  </r>
  <r>
    <x v="58"/>
    <s v="521 -  Monetary Authorities-Central Bank"/>
    <x v="16"/>
    <s v="322 -  Paper Manufacturing"/>
    <n v="15055"/>
    <s v="Industry Use"/>
    <n v="14599808.9662394"/>
  </r>
  <r>
    <x v="58"/>
    <s v="521 -  Monetary Authorities-Central Bank"/>
    <x v="17"/>
    <s v="323 -  Printing and Related Support Activities"/>
    <n v="15055"/>
    <s v="Industry Use"/>
    <n v="27391249.482838999"/>
  </r>
  <r>
    <x v="58"/>
    <s v="521 -  Monetary Authorities-Central Bank"/>
    <x v="18"/>
    <s v="324 -  Petroleum and Coal Products Manufacturing"/>
    <n v="15055"/>
    <s v="Industry Use"/>
    <n v="216879150.74121201"/>
  </r>
  <r>
    <x v="58"/>
    <s v="521 -  Monetary Authorities-Central Bank"/>
    <x v="19"/>
    <s v="325 -  Chemical Manufacturing"/>
    <n v="15055"/>
    <s v="Industry Use"/>
    <n v="1618397.87550472"/>
  </r>
  <r>
    <x v="58"/>
    <s v="521 -  Monetary Authorities-Central Bank"/>
    <x v="20"/>
    <s v="326 -  Plastics and Rubber Products Manufacturing"/>
    <n v="15055"/>
    <s v="Industry Use"/>
    <n v="1140858.7760856"/>
  </r>
  <r>
    <x v="58"/>
    <s v="521 -  Monetary Authorities-Central Bank"/>
    <x v="21"/>
    <s v="327 -  Nonmetallic Mineral Product Manufacturing"/>
    <n v="15055"/>
    <s v="Industry Use"/>
    <n v="842615.48264048295"/>
  </r>
  <r>
    <x v="58"/>
    <s v="521 -  Monetary Authorities-Central Bank"/>
    <x v="22"/>
    <s v="331 -  Primary Metal Manufacturing"/>
    <n v="15055"/>
    <s v="Industry Use"/>
    <n v="201868.336737137"/>
  </r>
  <r>
    <x v="58"/>
    <s v="521 -  Monetary Authorities-Central Bank"/>
    <x v="23"/>
    <s v="332 -  Fabricated Metal Product Manufacturing"/>
    <n v="15055"/>
    <s v="Industry Use"/>
    <n v="4477729.03997951"/>
  </r>
  <r>
    <x v="58"/>
    <s v="521 -  Monetary Authorities-Central Bank"/>
    <x v="24"/>
    <s v="333 -  Machinery Manufacturing"/>
    <n v="15055"/>
    <s v="Industry Use"/>
    <n v="80300.749959856097"/>
  </r>
  <r>
    <x v="58"/>
    <s v="521 -  Monetary Authorities-Central Bank"/>
    <x v="25"/>
    <s v="334 -  Computer and Electronic Product Manufacturing"/>
    <n v="15055"/>
    <s v="Industry Use"/>
    <n v="3446475.0150271598"/>
  </r>
  <r>
    <x v="58"/>
    <s v="521 -  Monetary Authorities-Central Bank"/>
    <x v="26"/>
    <s v="335 -  Electrical Equipment, Appliance, and Component Manufacturing"/>
    <n v="15055"/>
    <s v="Industry Use"/>
    <n v="968819.86461019004"/>
  </r>
  <r>
    <x v="58"/>
    <s v="521 -  Monetary Authorities-Central Bank"/>
    <x v="27"/>
    <s v="336 -  Transportation Equipment Manufacturing"/>
    <n v="15055"/>
    <s v="Industry Use"/>
    <n v="1845881.5757164201"/>
  </r>
  <r>
    <x v="58"/>
    <s v="521 -  Monetary Authorities-Central Bank"/>
    <x v="28"/>
    <s v="337 -  Furniture and Related Product Manufacturing"/>
    <n v="15055"/>
    <s v="Industry Use"/>
    <n v="36290.588959503802"/>
  </r>
  <r>
    <x v="58"/>
    <s v="521 -  Monetary Authorities-Central Bank"/>
    <x v="29"/>
    <s v="339 -  Miscellaneous Manufacturing"/>
    <n v="15055"/>
    <s v="Industry Use"/>
    <n v="2746603.2841363"/>
  </r>
  <r>
    <x v="58"/>
    <s v="521 -  Monetary Authorities-Central Bank"/>
    <x v="30"/>
    <s v="42 -  Wholesale Trade"/>
    <n v="15055"/>
    <s v="Industry Use"/>
    <n v="132681428.81099001"/>
  </r>
  <r>
    <x v="58"/>
    <s v="521 -  Monetary Authorities-Central Bank"/>
    <x v="31"/>
    <s v="441 -  Motor Vehicle and Parts Dealers"/>
    <n v="15055"/>
    <s v="Industry Use"/>
    <n v="1605695.72628431"/>
  </r>
  <r>
    <x v="58"/>
    <s v="521 -  Monetary Authorities-Central Bank"/>
    <x v="32"/>
    <s v="449 -  Furniture, Home Furnishings, Electronics, and Appliance Retailers"/>
    <n v="15055"/>
    <s v="Industry Use"/>
    <n v="2501546.5455315402"/>
  </r>
  <r>
    <x v="58"/>
    <s v="521 -  Monetary Authorities-Central Bank"/>
    <x v="33"/>
    <s v="444 -  Building Material and Garden Equipment and Supplies Dealers"/>
    <n v="15055"/>
    <s v="Industry Use"/>
    <n v="550052.53493476205"/>
  </r>
  <r>
    <x v="58"/>
    <s v="521 -  Monetary Authorities-Central Bank"/>
    <x v="34"/>
    <s v="445 -  Food and Beverage Stores"/>
    <n v="15055"/>
    <s v="Industry Use"/>
    <n v="369311.69573901797"/>
  </r>
  <r>
    <x v="58"/>
    <s v="521 -  Monetary Authorities-Central Bank"/>
    <x v="35"/>
    <s v="446 -  Health and Personal Care Stores"/>
    <n v="15055"/>
    <s v="Industry Use"/>
    <n v="395753.97513039497"/>
  </r>
  <r>
    <x v="58"/>
    <s v="521 -  Monetary Authorities-Central Bank"/>
    <x v="36"/>
    <s v="457 -  Gasoline Stations and Fuel Dealers"/>
    <n v="15055"/>
    <s v="Industry Use"/>
    <n v="82761.088346641598"/>
  </r>
  <r>
    <x v="58"/>
    <s v="521 -  Monetary Authorities-Central Bank"/>
    <x v="37"/>
    <s v="458 -  Clothing, Clothing Accessories, Shoe, and Jewelry Retailers"/>
    <n v="15055"/>
    <s v="Industry Use"/>
    <n v="106151.987186964"/>
  </r>
  <r>
    <x v="58"/>
    <s v="521 -  Monetary Authorities-Central Bank"/>
    <x v="38"/>
    <s v="459 -  Sporting Goods, Hobby, Musical Instrument, Book, and Miscellaneous Retailers"/>
    <n v="15055"/>
    <s v="Industry Use"/>
    <n v="3527571.1760449102"/>
  </r>
  <r>
    <x v="58"/>
    <s v="521 -  Monetary Authorities-Central Bank"/>
    <x v="39"/>
    <s v="455 -  General Merchandise Retailers"/>
    <n v="15055"/>
    <s v="Industry Use"/>
    <n v="1196663.81470045"/>
  </r>
  <r>
    <x v="58"/>
    <s v="521 -  Monetary Authorities-Central Bank"/>
    <x v="40"/>
    <s v="481 -  Air Transportation"/>
    <n v="15055"/>
    <s v="Industry Use"/>
    <n v="193438419.233064"/>
  </r>
  <r>
    <x v="58"/>
    <s v="521 -  Monetary Authorities-Central Bank"/>
    <x v="41"/>
    <s v="482 -  Rail Transportation"/>
    <n v="15055"/>
    <s v="Industry Use"/>
    <n v="1377664.68103766"/>
  </r>
  <r>
    <x v="58"/>
    <s v="521 -  Monetary Authorities-Central Bank"/>
    <x v="42"/>
    <s v="483 -  Water Transportation"/>
    <n v="15055"/>
    <s v="Industry Use"/>
    <n v="111839.65149852099"/>
  </r>
  <r>
    <x v="58"/>
    <s v="521 -  Monetary Authorities-Central Bank"/>
    <x v="43"/>
    <s v="484 -  Truck Transportation"/>
    <n v="15055"/>
    <s v="Industry Use"/>
    <n v="19259880.0243182"/>
  </r>
  <r>
    <x v="58"/>
    <s v="521 -  Monetary Authorities-Central Bank"/>
    <x v="98"/>
    <s v="485 -  Transit and Ground Passenger Transportation"/>
    <n v="15055"/>
    <s v="Industry Use"/>
    <n v="157747171.322611"/>
  </r>
  <r>
    <x v="58"/>
    <s v="521 -  Monetary Authorities-Central Bank"/>
    <x v="44"/>
    <s v="486 -  Pipeline Transportation"/>
    <n v="15055"/>
    <s v="Industry Use"/>
    <n v="1181820.0835042901"/>
  </r>
  <r>
    <x v="58"/>
    <s v="521 -  Monetary Authorities-Central Bank"/>
    <x v="45"/>
    <s v="487-488 -  Scenic and Sightseeing Transportation and Support Activities for Transportation"/>
    <n v="15055"/>
    <s v="Industry Use"/>
    <n v="746070.52836146206"/>
  </r>
  <r>
    <x v="58"/>
    <s v="521 -  Monetary Authorities-Central Bank"/>
    <x v="46"/>
    <s v="492 -  Couriers and Messengers"/>
    <n v="15055"/>
    <s v="Industry Use"/>
    <n v="40107640.4017912"/>
  </r>
  <r>
    <x v="58"/>
    <s v="521 -  Monetary Authorities-Central Bank"/>
    <x v="48"/>
    <s v="513 -  Publishing Industries"/>
    <n v="15055"/>
    <s v="Industry Use"/>
    <n v="297764384.18663001"/>
  </r>
  <r>
    <x v="58"/>
    <s v="521 -  Monetary Authorities-Central Bank"/>
    <x v="49"/>
    <s v="512 -  Motion Picture and Sound Recording Industries"/>
    <n v="15055"/>
    <s v="Industry Use"/>
    <n v="2493668.0354890898"/>
  </r>
  <r>
    <x v="58"/>
    <s v="521 -  Monetary Authorities-Central Bank"/>
    <x v="50"/>
    <s v="516 -  Broadcasting and Content Providers"/>
    <n v="15055"/>
    <s v="Industry Use"/>
    <n v="133806882.860061"/>
  </r>
  <r>
    <x v="58"/>
    <s v="521 -  Monetary Authorities-Central Bank"/>
    <x v="51"/>
    <s v="517 -  Telecommunications"/>
    <n v="15055"/>
    <s v="Industry Use"/>
    <n v="482758701.69067597"/>
  </r>
  <r>
    <x v="58"/>
    <s v="521 -  Monetary Authorities-Central Bank"/>
    <x v="52"/>
    <s v="518 -  Computing Infrastructure Providers, Data Processing, Web Hosting, and Related Services"/>
    <n v="15055"/>
    <s v="Industry Use"/>
    <n v="1163639727.5948501"/>
  </r>
  <r>
    <x v="58"/>
    <s v="521 -  Monetary Authorities-Central Bank"/>
    <x v="53"/>
    <s v="519 -  Web Search Portals, Libraries, Archives, and Other Information Services"/>
    <n v="15055"/>
    <s v="Industry Use"/>
    <n v="449206926.46889198"/>
  </r>
  <r>
    <x v="58"/>
    <s v="521 -  Monetary Authorities-Central Bank"/>
    <x v="54"/>
    <s v="522 -  Credit Intermediation and Related Activities"/>
    <n v="15055"/>
    <s v="Industry Use"/>
    <n v="1003217128.55801"/>
  </r>
  <r>
    <x v="58"/>
    <s v="521 -  Monetary Authorities-Central Bank"/>
    <x v="55"/>
    <s v="523 -  Securities, Commodity Contracts, and Other Financial Investments and Related Activities"/>
    <n v="15055"/>
    <s v="Industry Use"/>
    <n v="1899291662.25261"/>
  </r>
  <r>
    <x v="58"/>
    <s v="521 -  Monetary Authorities-Central Bank"/>
    <x v="56"/>
    <s v="521 -  Monetary Authorities-Central Bank"/>
    <n v="15055"/>
    <s v="Industry Use"/>
    <n v="1817134100.0862401"/>
  </r>
  <r>
    <x v="58"/>
    <s v="521 -  Monetary Authorities-Central Bank"/>
    <x v="57"/>
    <s v="524 -  Insurance Carriers and Related Activities"/>
    <n v="15055"/>
    <s v="Industry Use"/>
    <n v="40535448.805377103"/>
  </r>
  <r>
    <x v="58"/>
    <s v="521 -  Monetary Authorities-Central Bank"/>
    <x v="58"/>
    <s v="531 -  Real Estate"/>
    <n v="15055"/>
    <s v="Industry Use"/>
    <n v="1438896992.9751"/>
  </r>
  <r>
    <x v="58"/>
    <s v="521 -  Monetary Authorities-Central Bank"/>
    <x v="59"/>
    <s v="532 -  Rental and Leasing Services"/>
    <n v="15055"/>
    <s v="Industry Use"/>
    <n v="113550545.305834"/>
  </r>
  <r>
    <x v="58"/>
    <s v="521 -  Monetary Authorities-Central Bank"/>
    <x v="60"/>
    <s v="533 -  Lessors of Nonfinancial Intangible Assets (except Copyrighted Works)"/>
    <n v="15055"/>
    <s v="Industry Use"/>
    <n v="96710255.738944694"/>
  </r>
  <r>
    <x v="58"/>
    <s v="521 -  Monetary Authorities-Central Bank"/>
    <x v="61"/>
    <s v="541 -  Professional, Scientific, and Technical Services"/>
    <n v="15055"/>
    <s v="Industry Use"/>
    <n v="2733659131.2486801"/>
  </r>
  <r>
    <x v="58"/>
    <s v="521 -  Monetary Authorities-Central Bank"/>
    <x v="99"/>
    <s v="551 -  Management of Companies and Enterprises"/>
    <n v="15055"/>
    <s v="Industry Use"/>
    <n v="572725726.36330903"/>
  </r>
  <r>
    <x v="58"/>
    <s v="521 -  Monetary Authorities-Central Bank"/>
    <x v="62"/>
    <s v="561 -  Administrative and Support Services"/>
    <n v="15055"/>
    <s v="Industry Use"/>
    <n v="881545951.63780999"/>
  </r>
  <r>
    <x v="58"/>
    <s v="521 -  Monetary Authorities-Central Bank"/>
    <x v="63"/>
    <s v="562 -  Waste Management and Remediation Services"/>
    <n v="15055"/>
    <s v="Industry Use"/>
    <n v="29711631.455851901"/>
  </r>
  <r>
    <x v="58"/>
    <s v="521 -  Monetary Authorities-Central Bank"/>
    <x v="64"/>
    <s v="611 -  Educational Services"/>
    <n v="15055"/>
    <s v="Industry Use"/>
    <n v="472461.64351792802"/>
  </r>
  <r>
    <x v="58"/>
    <s v="521 -  Monetary Authorities-Central Bank"/>
    <x v="65"/>
    <s v="711 -  Performing Arts, Spectator Sports, and Related Industries"/>
    <n v="15055"/>
    <s v="Industry Use"/>
    <n v="153313702.47374099"/>
  </r>
  <r>
    <x v="58"/>
    <s v="521 -  Monetary Authorities-Central Bank"/>
    <x v="66"/>
    <s v="712 -  Museums, Historical Sites, and Similar Institutions"/>
    <n v="15055"/>
    <s v="Industry Use"/>
    <n v="4749.8358000235603"/>
  </r>
  <r>
    <x v="58"/>
    <s v="521 -  Monetary Authorities-Central Bank"/>
    <x v="67"/>
    <s v="713 -  Amusement, Gambling, and Recreation Industries"/>
    <n v="15055"/>
    <s v="Industry Use"/>
    <n v="9654807.4494585693"/>
  </r>
  <r>
    <x v="58"/>
    <s v="521 -  Monetary Authorities-Central Bank"/>
    <x v="68"/>
    <s v="721 -  Accommodation"/>
    <n v="15055"/>
    <s v="Industry Use"/>
    <n v="64887463.735435799"/>
  </r>
  <r>
    <x v="58"/>
    <s v="521 -  Monetary Authorities-Central Bank"/>
    <x v="69"/>
    <s v="722 -  Food Services and Drinking Places"/>
    <n v="15055"/>
    <s v="Industry Use"/>
    <n v="627368756.078174"/>
  </r>
  <r>
    <x v="58"/>
    <s v="521 -  Monetary Authorities-Central Bank"/>
    <x v="70"/>
    <s v="811 -  Repair and Maintenance"/>
    <n v="15055"/>
    <s v="Industry Use"/>
    <n v="216895907.00138"/>
  </r>
  <r>
    <x v="58"/>
    <s v="521 -  Monetary Authorities-Central Bank"/>
    <x v="71"/>
    <s v="812 -  Personal and Laundry Services"/>
    <n v="15055"/>
    <s v="Industry Use"/>
    <n v="2639455.02243543"/>
  </r>
  <r>
    <x v="58"/>
    <s v="521 -  Monetary Authorities-Central Bank"/>
    <x v="72"/>
    <s v="813 -  Religious, Grantmaking, Civic, Professional, and Similar Organizations"/>
    <n v="15055"/>
    <s v="Industry Use"/>
    <n v="116653103.14989901"/>
  </r>
  <r>
    <x v="58"/>
    <s v="521 -  Monetary Authorities-Central Bank"/>
    <x v="73"/>
    <s v="9A -  Government Enterprises"/>
    <n v="15055"/>
    <s v="Industry Use"/>
    <n v="148497593.773633"/>
  </r>
  <r>
    <x v="58"/>
    <s v="521 -  Monetary Authorities-Central Bank"/>
    <x v="74"/>
    <s v="Vegetable and melon farming"/>
    <n v="15055"/>
    <s v="Industry Use"/>
    <n v="21357.575351451102"/>
  </r>
  <r>
    <x v="58"/>
    <s v="521 -  Monetary Authorities-Central Bank"/>
    <x v="75"/>
    <s v="Fruit farming"/>
    <n v="15055"/>
    <s v="Industry Use"/>
    <n v="16387.433461840901"/>
  </r>
  <r>
    <x v="58"/>
    <s v="521 -  Monetary Authorities-Central Bank"/>
    <x v="76"/>
    <s v="Employee Compensation"/>
    <n v="15053"/>
    <s v="Factor Receipts"/>
    <n v="19570958651.986698"/>
  </r>
  <r>
    <x v="58"/>
    <s v="521 -  Monetary Authorities-Central Bank"/>
    <x v="77"/>
    <s v="Proprietor Income"/>
    <n v="15053"/>
    <s v="Factor Receipts"/>
    <n v="609416788.54010606"/>
  </r>
  <r>
    <x v="58"/>
    <s v="521 -  Monetary Authorities-Central Bank"/>
    <x v="78"/>
    <s v="Other Property Type Income"/>
    <n v="15053"/>
    <s v="Factor Receipts"/>
    <n v="34414897219.537399"/>
  </r>
  <r>
    <x v="58"/>
    <s v="521 -  Monetary Authorities-Central Bank"/>
    <x v="79"/>
    <s v="Tax on Production and Imports"/>
    <n v="15053"/>
    <s v="Factor Receipts"/>
    <n v="1509609198.01442"/>
  </r>
  <r>
    <x v="58"/>
    <s v="521 -  Monetary Authorities-Central Bank"/>
    <x v="80"/>
    <s v="Households LT15k"/>
    <n v="15055"/>
    <s v="Industry Use"/>
    <n v="334742.33057466702"/>
  </r>
  <r>
    <x v="58"/>
    <s v="521 -  Monetary Authorities-Central Bank"/>
    <x v="81"/>
    <s v="Households 15-30k"/>
    <n v="15055"/>
    <s v="Industry Use"/>
    <n v="440817.800200834"/>
  </r>
  <r>
    <x v="58"/>
    <s v="521 -  Monetary Authorities-Central Bank"/>
    <x v="82"/>
    <s v="Households 30-40k"/>
    <n v="15055"/>
    <s v="Industry Use"/>
    <n v="392476.86355907802"/>
  </r>
  <r>
    <x v="58"/>
    <s v="521 -  Monetary Authorities-Central Bank"/>
    <x v="83"/>
    <s v="Households 40-50k"/>
    <n v="15055"/>
    <s v="Industry Use"/>
    <n v="303039.33154737297"/>
  </r>
  <r>
    <x v="58"/>
    <s v="521 -  Monetary Authorities-Central Bank"/>
    <x v="84"/>
    <s v="Households 50-70k"/>
    <n v="15055"/>
    <s v="Industry Use"/>
    <n v="676314.41382545198"/>
  </r>
  <r>
    <x v="58"/>
    <s v="521 -  Monetary Authorities-Central Bank"/>
    <x v="85"/>
    <s v="Households 70-100k"/>
    <n v="15055"/>
    <s v="Industry Use"/>
    <n v="2309902.4774483601"/>
  </r>
  <r>
    <x v="58"/>
    <s v="521 -  Monetary Authorities-Central Bank"/>
    <x v="86"/>
    <s v="Households 100-150k"/>
    <n v="15055"/>
    <s v="Industry Use"/>
    <n v="4084915.3960015401"/>
  </r>
  <r>
    <x v="58"/>
    <s v="521 -  Monetary Authorities-Central Bank"/>
    <x v="87"/>
    <s v="Households 150-200k"/>
    <n v="15055"/>
    <s v="Industry Use"/>
    <n v="4672806.4274669401"/>
  </r>
  <r>
    <x v="58"/>
    <s v="521 -  Monetary Authorities-Central Bank"/>
    <x v="88"/>
    <s v="Households GT200k"/>
    <n v="15055"/>
    <s v="Industry Use"/>
    <n v="11823434.674486799"/>
  </r>
  <r>
    <x v="58"/>
    <s v="521 -  Monetary Authorities-Central Bank"/>
    <x v="89"/>
    <s v="Federal Government NonDefense"/>
    <n v="15055"/>
    <s v="Industry Use"/>
    <n v="762922.73485370504"/>
  </r>
  <r>
    <x v="58"/>
    <s v="521 -  Monetary Authorities-Central Bank"/>
    <x v="90"/>
    <s v="Federal Government Investment"/>
    <n v="15055"/>
    <s v="Industry Use"/>
    <n v="921406.23926769802"/>
  </r>
  <r>
    <x v="58"/>
    <s v="521 -  Monetary Authorities-Central Bank"/>
    <x v="91"/>
    <s v="State/Local Govt Other"/>
    <n v="15055"/>
    <s v="Industry Use"/>
    <n v="59797633.2467345"/>
  </r>
  <r>
    <x v="58"/>
    <s v="521 -  Monetary Authorities-Central Bank"/>
    <x v="92"/>
    <s v="State/Local Govt Education"/>
    <n v="15055"/>
    <s v="Industry Use"/>
    <n v="128802.774207432"/>
  </r>
  <r>
    <x v="58"/>
    <s v="521 -  Monetary Authorities-Central Bank"/>
    <x v="93"/>
    <s v="State/Local Govt Investment"/>
    <n v="15055"/>
    <s v="Industry Use"/>
    <n v="4660776.6029832503"/>
  </r>
  <r>
    <x v="58"/>
    <s v="521 -  Monetary Authorities-Central Bank"/>
    <x v="94"/>
    <s v="Capital"/>
    <n v="15055"/>
    <s v="Industry Use"/>
    <n v="6162372.0004724497"/>
  </r>
  <r>
    <x v="58"/>
    <s v="521 -  Monetary Authorities-Central Bank"/>
    <x v="95"/>
    <s v="Inventory Additions/Deletions"/>
    <n v="15055"/>
    <s v="Industry Use"/>
    <n v="260491.86282696199"/>
  </r>
  <r>
    <x v="58"/>
    <s v="521 -  Monetary Authorities-Central Bank"/>
    <x v="96"/>
    <s v="Foreign Trade"/>
    <n v="15051"/>
    <s v="Commodity Trade"/>
    <n v="771917911.84992397"/>
  </r>
  <r>
    <x v="58"/>
    <s v="521 -  Monetary Authorities-Central Bank"/>
    <x v="97"/>
    <s v="Domestic Trade"/>
    <n v="15051"/>
    <s v="Commodity Trade"/>
    <n v="2856817655.5988402"/>
  </r>
  <r>
    <x v="59"/>
    <s v="524 -  Insurance Carriers and Related Activities"/>
    <x v="0"/>
    <s v="111 -  Crop Production"/>
    <n v="15055"/>
    <s v="Industry Use"/>
    <n v="2904.0969704756799"/>
  </r>
  <r>
    <x v="59"/>
    <s v="524 -  Insurance Carriers and Related Activities"/>
    <x v="1"/>
    <s v="112 -  Animal Production and Aquaculture"/>
    <n v="15055"/>
    <s v="Industry Use"/>
    <n v="3234.25261559809"/>
  </r>
  <r>
    <x v="59"/>
    <s v="524 -  Insurance Carriers and Related Activities"/>
    <x v="4"/>
    <s v="211 -  Oil and Gas Extraction"/>
    <n v="15055"/>
    <s v="Industry Use"/>
    <n v="41443.822517066197"/>
  </r>
  <r>
    <x v="59"/>
    <s v="524 -  Insurance Carriers and Related Activities"/>
    <x v="5"/>
    <s v="212 -  Mining (except Oil and Gas)"/>
    <n v="15055"/>
    <s v="Industry Use"/>
    <n v="3163.0035957445398"/>
  </r>
  <r>
    <x v="59"/>
    <s v="524 -  Insurance Carriers and Related Activities"/>
    <x v="6"/>
    <s v="213 -  Support Activities for Mining"/>
    <n v="15055"/>
    <s v="Industry Use"/>
    <n v="25.704050570519598"/>
  </r>
  <r>
    <x v="59"/>
    <s v="524 -  Insurance Carriers and Related Activities"/>
    <x v="7"/>
    <s v="221 -  Utilities"/>
    <n v="15055"/>
    <s v="Industry Use"/>
    <n v="29463541.590087298"/>
  </r>
  <r>
    <x v="59"/>
    <s v="524 -  Insurance Carriers and Related Activities"/>
    <x v="8"/>
    <s v="23 -  Construction"/>
    <n v="15055"/>
    <s v="Industry Use"/>
    <n v="51797521.555940799"/>
  </r>
  <r>
    <x v="59"/>
    <s v="524 -  Insurance Carriers and Related Activities"/>
    <x v="9"/>
    <s v="311 -  Food Manufacturing"/>
    <n v="15055"/>
    <s v="Industry Use"/>
    <n v="3970.5513243293199"/>
  </r>
  <r>
    <x v="59"/>
    <s v="524 -  Insurance Carriers and Related Activities"/>
    <x v="10"/>
    <s v="312 -  Beverage and Tobacco Product Manufacturing"/>
    <n v="15055"/>
    <s v="Industry Use"/>
    <n v="470.03548296567197"/>
  </r>
  <r>
    <x v="59"/>
    <s v="524 -  Insurance Carriers and Related Activities"/>
    <x v="11"/>
    <s v="313 -  Textile Mills"/>
    <n v="15055"/>
    <s v="Industry Use"/>
    <n v="1365.45940202821"/>
  </r>
  <r>
    <x v="59"/>
    <s v="524 -  Insurance Carriers and Related Activities"/>
    <x v="12"/>
    <s v="314 -  Textile Product Mills"/>
    <n v="15055"/>
    <s v="Industry Use"/>
    <n v="405846.13460192602"/>
  </r>
  <r>
    <x v="59"/>
    <s v="524 -  Insurance Carriers and Related Activities"/>
    <x v="13"/>
    <s v="315 -  Apparel Manufacturing"/>
    <n v="15055"/>
    <s v="Industry Use"/>
    <n v="86580.923221941499"/>
  </r>
  <r>
    <x v="59"/>
    <s v="524 -  Insurance Carriers and Related Activities"/>
    <x v="14"/>
    <s v="316 -  Leather and Allied Product Manufacturing"/>
    <n v="15055"/>
    <s v="Industry Use"/>
    <n v="6749.96276214101"/>
  </r>
  <r>
    <x v="59"/>
    <s v="524 -  Insurance Carriers and Related Activities"/>
    <x v="15"/>
    <s v="321 -  Wood Product Manufacturing"/>
    <n v="15055"/>
    <s v="Industry Use"/>
    <n v="24474.846736424901"/>
  </r>
  <r>
    <x v="59"/>
    <s v="524 -  Insurance Carriers and Related Activities"/>
    <x v="16"/>
    <s v="322 -  Paper Manufacturing"/>
    <n v="15055"/>
    <s v="Industry Use"/>
    <n v="16305362.157067601"/>
  </r>
  <r>
    <x v="59"/>
    <s v="524 -  Insurance Carriers and Related Activities"/>
    <x v="17"/>
    <s v="323 -  Printing and Related Support Activities"/>
    <n v="15055"/>
    <s v="Industry Use"/>
    <n v="129099301.37553801"/>
  </r>
  <r>
    <x v="59"/>
    <s v="524 -  Insurance Carriers and Related Activities"/>
    <x v="18"/>
    <s v="324 -  Petroleum and Coal Products Manufacturing"/>
    <n v="15055"/>
    <s v="Industry Use"/>
    <n v="2948306.71209695"/>
  </r>
  <r>
    <x v="59"/>
    <s v="524 -  Insurance Carriers and Related Activities"/>
    <x v="19"/>
    <s v="325 -  Chemical Manufacturing"/>
    <n v="15055"/>
    <s v="Industry Use"/>
    <n v="699035.09742031503"/>
  </r>
  <r>
    <x v="59"/>
    <s v="524 -  Insurance Carriers and Related Activities"/>
    <x v="20"/>
    <s v="326 -  Plastics and Rubber Products Manufacturing"/>
    <n v="15055"/>
    <s v="Industry Use"/>
    <n v="12449107.482525701"/>
  </r>
  <r>
    <x v="59"/>
    <s v="524 -  Insurance Carriers and Related Activities"/>
    <x v="21"/>
    <s v="327 -  Nonmetallic Mineral Product Manufacturing"/>
    <n v="15055"/>
    <s v="Industry Use"/>
    <n v="1042037.5672602199"/>
  </r>
  <r>
    <x v="59"/>
    <s v="524 -  Insurance Carriers and Related Activities"/>
    <x v="22"/>
    <s v="331 -  Primary Metal Manufacturing"/>
    <n v="15055"/>
    <s v="Industry Use"/>
    <n v="27674.2661713938"/>
  </r>
  <r>
    <x v="59"/>
    <s v="524 -  Insurance Carriers and Related Activities"/>
    <x v="23"/>
    <s v="332 -  Fabricated Metal Product Manufacturing"/>
    <n v="15055"/>
    <s v="Industry Use"/>
    <n v="769674.51967437495"/>
  </r>
  <r>
    <x v="59"/>
    <s v="524 -  Insurance Carriers and Related Activities"/>
    <x v="24"/>
    <s v="333 -  Machinery Manufacturing"/>
    <n v="15055"/>
    <s v="Industry Use"/>
    <n v="1647389.10918585"/>
  </r>
  <r>
    <x v="59"/>
    <s v="524 -  Insurance Carriers and Related Activities"/>
    <x v="25"/>
    <s v="334 -  Computer and Electronic Product Manufacturing"/>
    <n v="15055"/>
    <s v="Industry Use"/>
    <n v="723217.78540767101"/>
  </r>
  <r>
    <x v="59"/>
    <s v="524 -  Insurance Carriers and Related Activities"/>
    <x v="26"/>
    <s v="335 -  Electrical Equipment, Appliance, and Component Manufacturing"/>
    <n v="15055"/>
    <s v="Industry Use"/>
    <n v="577538.23430901405"/>
  </r>
  <r>
    <x v="59"/>
    <s v="524 -  Insurance Carriers and Related Activities"/>
    <x v="27"/>
    <s v="336 -  Transportation Equipment Manufacturing"/>
    <n v="15055"/>
    <s v="Industry Use"/>
    <n v="24350.7764795476"/>
  </r>
  <r>
    <x v="59"/>
    <s v="524 -  Insurance Carriers and Related Activities"/>
    <x v="28"/>
    <s v="337 -  Furniture and Related Product Manufacturing"/>
    <n v="15055"/>
    <s v="Industry Use"/>
    <n v="47410.8170340543"/>
  </r>
  <r>
    <x v="59"/>
    <s v="524 -  Insurance Carriers and Related Activities"/>
    <x v="29"/>
    <s v="339 -  Miscellaneous Manufacturing"/>
    <n v="15055"/>
    <s v="Industry Use"/>
    <n v="3069368.7605218301"/>
  </r>
  <r>
    <x v="59"/>
    <s v="524 -  Insurance Carriers and Related Activities"/>
    <x v="30"/>
    <s v="42 -  Wholesale Trade"/>
    <n v="15055"/>
    <s v="Industry Use"/>
    <n v="88992627.805802703"/>
  </r>
  <r>
    <x v="59"/>
    <s v="524 -  Insurance Carriers and Related Activities"/>
    <x v="31"/>
    <s v="441 -  Motor Vehicle and Parts Dealers"/>
    <n v="15055"/>
    <s v="Industry Use"/>
    <n v="586769.80566859199"/>
  </r>
  <r>
    <x v="59"/>
    <s v="524 -  Insurance Carriers and Related Activities"/>
    <x v="32"/>
    <s v="449 -  Furniture, Home Furnishings, Electronics, and Appliance Retailers"/>
    <n v="15055"/>
    <s v="Industry Use"/>
    <n v="526103.968339368"/>
  </r>
  <r>
    <x v="59"/>
    <s v="524 -  Insurance Carriers and Related Activities"/>
    <x v="33"/>
    <s v="444 -  Building Material and Garden Equipment and Supplies Dealers"/>
    <n v="15055"/>
    <s v="Industry Use"/>
    <n v="26865.024804314799"/>
  </r>
  <r>
    <x v="59"/>
    <s v="524 -  Insurance Carriers and Related Activities"/>
    <x v="34"/>
    <s v="445 -  Food and Beverage Stores"/>
    <n v="15055"/>
    <s v="Industry Use"/>
    <n v="54339.043310782399"/>
  </r>
  <r>
    <x v="59"/>
    <s v="524 -  Insurance Carriers and Related Activities"/>
    <x v="35"/>
    <s v="446 -  Health and Personal Care Stores"/>
    <n v="15055"/>
    <s v="Industry Use"/>
    <n v="63878.389337214103"/>
  </r>
  <r>
    <x v="59"/>
    <s v="524 -  Insurance Carriers and Related Activities"/>
    <x v="36"/>
    <s v="457 -  Gasoline Stations and Fuel Dealers"/>
    <n v="15055"/>
    <s v="Industry Use"/>
    <n v="17716.358016725699"/>
  </r>
  <r>
    <x v="59"/>
    <s v="524 -  Insurance Carriers and Related Activities"/>
    <x v="37"/>
    <s v="458 -  Clothing, Clothing Accessories, Shoe, and Jewelry Retailers"/>
    <n v="15055"/>
    <s v="Industry Use"/>
    <n v="22723.560634125799"/>
  </r>
  <r>
    <x v="59"/>
    <s v="524 -  Insurance Carriers and Related Activities"/>
    <x v="38"/>
    <s v="459 -  Sporting Goods, Hobby, Musical Instrument, Book, and Miscellaneous Retailers"/>
    <n v="15055"/>
    <s v="Industry Use"/>
    <n v="741886.71606546699"/>
  </r>
  <r>
    <x v="59"/>
    <s v="524 -  Insurance Carriers and Related Activities"/>
    <x v="39"/>
    <s v="455 -  General Merchandise Retailers"/>
    <n v="15055"/>
    <s v="Industry Use"/>
    <n v="255352.61270189399"/>
  </r>
  <r>
    <x v="59"/>
    <s v="524 -  Insurance Carriers and Related Activities"/>
    <x v="40"/>
    <s v="481 -  Air Transportation"/>
    <n v="15055"/>
    <s v="Industry Use"/>
    <n v="11124720.4781386"/>
  </r>
  <r>
    <x v="59"/>
    <s v="524 -  Insurance Carriers and Related Activities"/>
    <x v="41"/>
    <s v="482 -  Rail Transportation"/>
    <n v="15055"/>
    <s v="Industry Use"/>
    <n v="5317690.0399131496"/>
  </r>
  <r>
    <x v="59"/>
    <s v="524 -  Insurance Carriers and Related Activities"/>
    <x v="42"/>
    <s v="483 -  Water Transportation"/>
    <n v="15055"/>
    <s v="Industry Use"/>
    <n v="7.5571410552220897"/>
  </r>
  <r>
    <x v="59"/>
    <s v="524 -  Insurance Carriers and Related Activities"/>
    <x v="43"/>
    <s v="484 -  Truck Transportation"/>
    <n v="15055"/>
    <s v="Industry Use"/>
    <n v="21549349.456150699"/>
  </r>
  <r>
    <x v="59"/>
    <s v="524 -  Insurance Carriers and Related Activities"/>
    <x v="98"/>
    <s v="485 -  Transit and Ground Passenger Transportation"/>
    <n v="15055"/>
    <s v="Industry Use"/>
    <n v="87585075.825757399"/>
  </r>
  <r>
    <x v="59"/>
    <s v="524 -  Insurance Carriers and Related Activities"/>
    <x v="45"/>
    <s v="487-488 -  Scenic and Sightseeing Transportation and Support Activities for Transportation"/>
    <n v="15055"/>
    <s v="Industry Use"/>
    <n v="189636.380787186"/>
  </r>
  <r>
    <x v="59"/>
    <s v="524 -  Insurance Carriers and Related Activities"/>
    <x v="46"/>
    <s v="492 -  Couriers and Messengers"/>
    <n v="15055"/>
    <s v="Industry Use"/>
    <n v="7933326.3579053003"/>
  </r>
  <r>
    <x v="59"/>
    <s v="524 -  Insurance Carriers and Related Activities"/>
    <x v="47"/>
    <s v="493 -  Warehousing and Storage"/>
    <n v="15055"/>
    <s v="Industry Use"/>
    <n v="2890555.17060911"/>
  </r>
  <r>
    <x v="59"/>
    <s v="524 -  Insurance Carriers and Related Activities"/>
    <x v="48"/>
    <s v="513 -  Publishing Industries"/>
    <n v="15055"/>
    <s v="Industry Use"/>
    <n v="121008284.136751"/>
  </r>
  <r>
    <x v="59"/>
    <s v="524 -  Insurance Carriers and Related Activities"/>
    <x v="49"/>
    <s v="512 -  Motion Picture and Sound Recording Industries"/>
    <n v="15055"/>
    <s v="Industry Use"/>
    <n v="647923.112966193"/>
  </r>
  <r>
    <x v="59"/>
    <s v="524 -  Insurance Carriers and Related Activities"/>
    <x v="50"/>
    <s v="516 -  Broadcasting and Content Providers"/>
    <n v="15055"/>
    <s v="Industry Use"/>
    <n v="189861767.07837"/>
  </r>
  <r>
    <x v="59"/>
    <s v="524 -  Insurance Carriers and Related Activities"/>
    <x v="51"/>
    <s v="517 -  Telecommunications"/>
    <n v="15055"/>
    <s v="Industry Use"/>
    <n v="151250807.657408"/>
  </r>
  <r>
    <x v="59"/>
    <s v="524 -  Insurance Carriers and Related Activities"/>
    <x v="52"/>
    <s v="518 -  Computing Infrastructure Providers, Data Processing, Web Hosting, and Related Services"/>
    <n v="15055"/>
    <s v="Industry Use"/>
    <n v="168576287.31832099"/>
  </r>
  <r>
    <x v="59"/>
    <s v="524 -  Insurance Carriers and Related Activities"/>
    <x v="53"/>
    <s v="519 -  Web Search Portals, Libraries, Archives, and Other Information Services"/>
    <n v="15055"/>
    <s v="Industry Use"/>
    <n v="777091501.01043499"/>
  </r>
  <r>
    <x v="59"/>
    <s v="524 -  Insurance Carriers and Related Activities"/>
    <x v="54"/>
    <s v="522 -  Credit Intermediation and Related Activities"/>
    <n v="15055"/>
    <s v="Industry Use"/>
    <n v="35688438.468942903"/>
  </r>
  <r>
    <x v="59"/>
    <s v="524 -  Insurance Carriers and Related Activities"/>
    <x v="55"/>
    <s v="523 -  Securities, Commodity Contracts, and Other Financial Investments and Related Activities"/>
    <n v="15055"/>
    <s v="Industry Use"/>
    <n v="280772713.99981302"/>
  </r>
  <r>
    <x v="59"/>
    <s v="524 -  Insurance Carriers and Related Activities"/>
    <x v="56"/>
    <s v="521 -  Monetary Authorities-Central Bank"/>
    <n v="15055"/>
    <s v="Industry Use"/>
    <n v="70275250.151565999"/>
  </r>
  <r>
    <x v="59"/>
    <s v="524 -  Insurance Carriers and Related Activities"/>
    <x v="57"/>
    <s v="524 -  Insurance Carriers and Related Activities"/>
    <n v="15055"/>
    <s v="Industry Use"/>
    <n v="25047507133.157001"/>
  </r>
  <r>
    <x v="59"/>
    <s v="524 -  Insurance Carriers and Related Activities"/>
    <x v="101"/>
    <s v="525 -  Funds, Trusts, and Other Financial Vehicles"/>
    <n v="15055"/>
    <s v="Industry Use"/>
    <n v="369093528.30084097"/>
  </r>
  <r>
    <x v="59"/>
    <s v="524 -  Insurance Carriers and Related Activities"/>
    <x v="58"/>
    <s v="531 -  Real Estate"/>
    <n v="15055"/>
    <s v="Industry Use"/>
    <n v="1728318946.0229101"/>
  </r>
  <r>
    <x v="59"/>
    <s v="524 -  Insurance Carriers and Related Activities"/>
    <x v="59"/>
    <s v="532 -  Rental and Leasing Services"/>
    <n v="15055"/>
    <s v="Industry Use"/>
    <n v="154384511.20092201"/>
  </r>
  <r>
    <x v="59"/>
    <s v="524 -  Insurance Carriers and Related Activities"/>
    <x v="60"/>
    <s v="533 -  Lessors of Nonfinancial Intangible Assets (except Copyrighted Works)"/>
    <n v="15055"/>
    <s v="Industry Use"/>
    <n v="193370446.740073"/>
  </r>
  <r>
    <x v="59"/>
    <s v="524 -  Insurance Carriers and Related Activities"/>
    <x v="61"/>
    <s v="541 -  Professional, Scientific, and Technical Services"/>
    <n v="15055"/>
    <s v="Industry Use"/>
    <n v="3877612661.41751"/>
  </r>
  <r>
    <x v="59"/>
    <s v="524 -  Insurance Carriers and Related Activities"/>
    <x v="99"/>
    <s v="551 -  Management of Companies and Enterprises"/>
    <n v="15055"/>
    <s v="Industry Use"/>
    <n v="621604532.31818998"/>
  </r>
  <r>
    <x v="59"/>
    <s v="524 -  Insurance Carriers and Related Activities"/>
    <x v="62"/>
    <s v="561 -  Administrative and Support Services"/>
    <n v="15055"/>
    <s v="Industry Use"/>
    <n v="837290102.95416796"/>
  </r>
  <r>
    <x v="59"/>
    <s v="524 -  Insurance Carriers and Related Activities"/>
    <x v="63"/>
    <s v="562 -  Waste Management and Remediation Services"/>
    <n v="15055"/>
    <s v="Industry Use"/>
    <n v="92180565.505724102"/>
  </r>
  <r>
    <x v="59"/>
    <s v="524 -  Insurance Carriers and Related Activities"/>
    <x v="65"/>
    <s v="711 -  Performing Arts, Spectator Sports, and Related Industries"/>
    <n v="15055"/>
    <s v="Industry Use"/>
    <n v="20690233.190211002"/>
  </r>
  <r>
    <x v="59"/>
    <s v="524 -  Insurance Carriers and Related Activities"/>
    <x v="66"/>
    <s v="712 -  Museums, Historical Sites, and Similar Institutions"/>
    <n v="15055"/>
    <s v="Industry Use"/>
    <n v="641.00735115004898"/>
  </r>
  <r>
    <x v="59"/>
    <s v="524 -  Insurance Carriers and Related Activities"/>
    <x v="67"/>
    <s v="713 -  Amusement, Gambling, and Recreation Industries"/>
    <n v="15055"/>
    <s v="Industry Use"/>
    <n v="1443998.1926382801"/>
  </r>
  <r>
    <x v="59"/>
    <s v="524 -  Insurance Carriers and Related Activities"/>
    <x v="68"/>
    <s v="721 -  Accommodation"/>
    <n v="15055"/>
    <s v="Industry Use"/>
    <n v="9839868.0029061101"/>
  </r>
  <r>
    <x v="59"/>
    <s v="524 -  Insurance Carriers and Related Activities"/>
    <x v="69"/>
    <s v="722 -  Food Services and Drinking Places"/>
    <n v="15055"/>
    <s v="Industry Use"/>
    <n v="280750661.98182499"/>
  </r>
  <r>
    <x v="59"/>
    <s v="524 -  Insurance Carriers and Related Activities"/>
    <x v="70"/>
    <s v="811 -  Repair and Maintenance"/>
    <n v="15055"/>
    <s v="Industry Use"/>
    <n v="267306311.39461499"/>
  </r>
  <r>
    <x v="59"/>
    <s v="524 -  Insurance Carriers and Related Activities"/>
    <x v="71"/>
    <s v="812 -  Personal and Laundry Services"/>
    <n v="15055"/>
    <s v="Industry Use"/>
    <n v="560251.59999442298"/>
  </r>
  <r>
    <x v="59"/>
    <s v="524 -  Insurance Carriers and Related Activities"/>
    <x v="72"/>
    <s v="813 -  Religious, Grantmaking, Civic, Professional, and Similar Organizations"/>
    <n v="15055"/>
    <s v="Industry Use"/>
    <n v="179695994.425888"/>
  </r>
  <r>
    <x v="59"/>
    <s v="524 -  Insurance Carriers and Related Activities"/>
    <x v="73"/>
    <s v="9A -  Government Enterprises"/>
    <n v="15055"/>
    <s v="Industry Use"/>
    <n v="188924366.82387799"/>
  </r>
  <r>
    <x v="59"/>
    <s v="524 -  Insurance Carriers and Related Activities"/>
    <x v="74"/>
    <s v="Vegetable and melon farming"/>
    <n v="15055"/>
    <s v="Industry Use"/>
    <n v="3194.2946939206799"/>
  </r>
  <r>
    <x v="59"/>
    <s v="524 -  Insurance Carriers and Related Activities"/>
    <x v="75"/>
    <s v="Fruit farming"/>
    <n v="15055"/>
    <s v="Industry Use"/>
    <n v="2450.9473052417402"/>
  </r>
  <r>
    <x v="59"/>
    <s v="524 -  Insurance Carriers and Related Activities"/>
    <x v="76"/>
    <s v="Employee Compensation"/>
    <n v="15053"/>
    <s v="Factor Receipts"/>
    <n v="27646350488.244499"/>
  </r>
  <r>
    <x v="59"/>
    <s v="524 -  Insurance Carriers and Related Activities"/>
    <x v="77"/>
    <s v="Proprietor Income"/>
    <n v="15053"/>
    <s v="Factor Receipts"/>
    <n v="900247692.35549295"/>
  </r>
  <r>
    <x v="59"/>
    <s v="524 -  Insurance Carriers and Related Activities"/>
    <x v="78"/>
    <s v="Other Property Type Income"/>
    <n v="15053"/>
    <s v="Factor Receipts"/>
    <n v="13339827617.7286"/>
  </r>
  <r>
    <x v="59"/>
    <s v="524 -  Insurance Carriers and Related Activities"/>
    <x v="79"/>
    <s v="Tax on Production and Imports"/>
    <n v="15053"/>
    <s v="Factor Receipts"/>
    <n v="5002864520.8407097"/>
  </r>
  <r>
    <x v="59"/>
    <s v="524 -  Insurance Carriers and Related Activities"/>
    <x v="80"/>
    <s v="Households LT15k"/>
    <n v="15055"/>
    <s v="Industry Use"/>
    <n v="201905.598466225"/>
  </r>
  <r>
    <x v="59"/>
    <s v="524 -  Insurance Carriers and Related Activities"/>
    <x v="81"/>
    <s v="Households 15-30k"/>
    <n v="15055"/>
    <s v="Industry Use"/>
    <n v="265886.84380406199"/>
  </r>
  <r>
    <x v="59"/>
    <s v="524 -  Insurance Carriers and Related Activities"/>
    <x v="82"/>
    <s v="Households 30-40k"/>
    <n v="15055"/>
    <s v="Industry Use"/>
    <n v="236729.17579620701"/>
  </r>
  <r>
    <x v="59"/>
    <s v="524 -  Insurance Carriers and Related Activities"/>
    <x v="83"/>
    <s v="Households 40-50k"/>
    <n v="15055"/>
    <s v="Industry Use"/>
    <n v="182783.388912414"/>
  </r>
  <r>
    <x v="59"/>
    <s v="524 -  Insurance Carriers and Related Activities"/>
    <x v="84"/>
    <s v="Households 50-70k"/>
    <n v="15055"/>
    <s v="Industry Use"/>
    <n v="407930.67981673399"/>
  </r>
  <r>
    <x v="59"/>
    <s v="524 -  Insurance Carriers and Related Activities"/>
    <x v="85"/>
    <s v="Households 70-100k"/>
    <n v="15055"/>
    <s v="Industry Use"/>
    <n v="1393257.43866085"/>
  </r>
  <r>
    <x v="59"/>
    <s v="524 -  Insurance Carriers and Related Activities"/>
    <x v="86"/>
    <s v="Households 100-150k"/>
    <n v="15055"/>
    <s v="Industry Use"/>
    <n v="2463887.0330432099"/>
  </r>
  <r>
    <x v="59"/>
    <s v="524 -  Insurance Carriers and Related Activities"/>
    <x v="87"/>
    <s v="Households 150-200k"/>
    <n v="15055"/>
    <s v="Industry Use"/>
    <n v="2818483.62779469"/>
  </r>
  <r>
    <x v="59"/>
    <s v="524 -  Insurance Carriers and Related Activities"/>
    <x v="88"/>
    <s v="Households GT200k"/>
    <n v="15055"/>
    <s v="Industry Use"/>
    <n v="7131508.1357661998"/>
  </r>
  <r>
    <x v="59"/>
    <s v="524 -  Insurance Carriers and Related Activities"/>
    <x v="89"/>
    <s v="Federal Government NonDefense"/>
    <n v="15055"/>
    <s v="Industry Use"/>
    <n v="453853.26972248399"/>
  </r>
  <r>
    <x v="59"/>
    <s v="524 -  Insurance Carriers and Related Activities"/>
    <x v="90"/>
    <s v="Federal Government Investment"/>
    <n v="15055"/>
    <s v="Industry Use"/>
    <n v="555762.03299558803"/>
  </r>
  <r>
    <x v="59"/>
    <s v="524 -  Insurance Carriers and Related Activities"/>
    <x v="91"/>
    <s v="State/Local Govt Other"/>
    <n v="15055"/>
    <s v="Industry Use"/>
    <n v="105415895.043871"/>
  </r>
  <r>
    <x v="59"/>
    <s v="524 -  Insurance Carriers and Related Activities"/>
    <x v="92"/>
    <s v="State/Local Govt Education"/>
    <n v="15055"/>
    <s v="Industry Use"/>
    <n v="501164.55377919099"/>
  </r>
  <r>
    <x v="59"/>
    <s v="524 -  Insurance Carriers and Related Activities"/>
    <x v="93"/>
    <s v="State/Local Govt Investment"/>
    <n v="15055"/>
    <s v="Industry Use"/>
    <n v="2811227.6320930002"/>
  </r>
  <r>
    <x v="59"/>
    <s v="524 -  Insurance Carriers and Related Activities"/>
    <x v="94"/>
    <s v="Capital"/>
    <n v="15055"/>
    <s v="Industry Use"/>
    <n v="3716940.7424238599"/>
  </r>
  <r>
    <x v="59"/>
    <s v="524 -  Insurance Carriers and Related Activities"/>
    <x v="95"/>
    <s v="Inventory Additions/Deletions"/>
    <n v="15055"/>
    <s v="Industry Use"/>
    <n v="133875.39044737801"/>
  </r>
  <r>
    <x v="59"/>
    <s v="524 -  Insurance Carriers and Related Activities"/>
    <x v="96"/>
    <s v="Foreign Trade"/>
    <n v="15051"/>
    <s v="Commodity Trade"/>
    <n v="5373802010.1716805"/>
  </r>
  <r>
    <x v="59"/>
    <s v="524 -  Insurance Carriers and Related Activities"/>
    <x v="97"/>
    <s v="Domestic Trade"/>
    <n v="15051"/>
    <s v="Commodity Trade"/>
    <n v="13891805093.2061"/>
  </r>
  <r>
    <x v="60"/>
    <s v="525 -  Funds, Trusts, and Other Financial Vehicles"/>
    <x v="0"/>
    <s v="111 -  Crop Production"/>
    <n v="15055"/>
    <s v="Industry Use"/>
    <n v="3422.3682813257901"/>
  </r>
  <r>
    <x v="60"/>
    <s v="525 -  Funds, Trusts, and Other Financial Vehicles"/>
    <x v="1"/>
    <s v="112 -  Animal Production and Aquaculture"/>
    <n v="15055"/>
    <s v="Industry Use"/>
    <n v="3811.44420380868"/>
  </r>
  <r>
    <x v="60"/>
    <s v="525 -  Funds, Trusts, and Other Financial Vehicles"/>
    <x v="4"/>
    <s v="211 -  Oil and Gas Extraction"/>
    <n v="15055"/>
    <s v="Industry Use"/>
    <n v="1333657.4555220101"/>
  </r>
  <r>
    <x v="60"/>
    <s v="525 -  Funds, Trusts, and Other Financial Vehicles"/>
    <x v="5"/>
    <s v="212 -  Mining (except Oil and Gas)"/>
    <n v="15055"/>
    <s v="Industry Use"/>
    <n v="7138.0406909574504"/>
  </r>
  <r>
    <x v="60"/>
    <s v="525 -  Funds, Trusts, and Other Financial Vehicles"/>
    <x v="6"/>
    <s v="213 -  Support Activities for Mining"/>
    <n v="15055"/>
    <s v="Industry Use"/>
    <n v="1112.26558572561"/>
  </r>
  <r>
    <x v="60"/>
    <s v="525 -  Funds, Trusts, and Other Financial Vehicles"/>
    <x v="7"/>
    <s v="221 -  Utilities"/>
    <n v="15055"/>
    <s v="Industry Use"/>
    <n v="150901451.53632101"/>
  </r>
  <r>
    <x v="60"/>
    <s v="525 -  Funds, Trusts, and Other Financial Vehicles"/>
    <x v="8"/>
    <s v="23 -  Construction"/>
    <n v="15055"/>
    <s v="Industry Use"/>
    <n v="9234151.8243285101"/>
  </r>
  <r>
    <x v="60"/>
    <s v="525 -  Funds, Trusts, and Other Financial Vehicles"/>
    <x v="9"/>
    <s v="311 -  Food Manufacturing"/>
    <n v="15055"/>
    <s v="Industry Use"/>
    <n v="2044.3619449089299"/>
  </r>
  <r>
    <x v="60"/>
    <s v="525 -  Funds, Trusts, and Other Financial Vehicles"/>
    <x v="10"/>
    <s v="312 -  Beverage and Tobacco Product Manufacturing"/>
    <n v="15055"/>
    <s v="Industry Use"/>
    <n v="2.9695605394121398"/>
  </r>
  <r>
    <x v="60"/>
    <s v="525 -  Funds, Trusts, and Other Financial Vehicles"/>
    <x v="11"/>
    <s v="313 -  Textile Mills"/>
    <n v="15055"/>
    <s v="Industry Use"/>
    <n v="2.3709649743800898"/>
  </r>
  <r>
    <x v="60"/>
    <s v="525 -  Funds, Trusts, and Other Financial Vehicles"/>
    <x v="12"/>
    <s v="314 -  Textile Product Mills"/>
    <n v="15055"/>
    <s v="Industry Use"/>
    <n v="514.83466903270096"/>
  </r>
  <r>
    <x v="60"/>
    <s v="525 -  Funds, Trusts, and Other Financial Vehicles"/>
    <x v="14"/>
    <s v="316 -  Leather and Allied Product Manufacturing"/>
    <n v="15055"/>
    <s v="Industry Use"/>
    <n v="186.45004282074501"/>
  </r>
  <r>
    <x v="60"/>
    <s v="525 -  Funds, Trusts, and Other Financial Vehicles"/>
    <x v="15"/>
    <s v="321 -  Wood Product Manufacturing"/>
    <n v="15055"/>
    <s v="Industry Use"/>
    <n v="3423.7099441548598"/>
  </r>
  <r>
    <x v="60"/>
    <s v="525 -  Funds, Trusts, and Other Financial Vehicles"/>
    <x v="16"/>
    <s v="322 -  Paper Manufacturing"/>
    <n v="15055"/>
    <s v="Industry Use"/>
    <n v="90316.689350948203"/>
  </r>
  <r>
    <x v="60"/>
    <s v="525 -  Funds, Trusts, and Other Financial Vehicles"/>
    <x v="17"/>
    <s v="323 -  Printing and Related Support Activities"/>
    <n v="15055"/>
    <s v="Industry Use"/>
    <n v="1485772.35644075"/>
  </r>
  <r>
    <x v="60"/>
    <s v="525 -  Funds, Trusts, and Other Financial Vehicles"/>
    <x v="18"/>
    <s v="324 -  Petroleum and Coal Products Manufacturing"/>
    <n v="15055"/>
    <s v="Industry Use"/>
    <n v="94513902.693302095"/>
  </r>
  <r>
    <x v="60"/>
    <s v="525 -  Funds, Trusts, and Other Financial Vehicles"/>
    <x v="19"/>
    <s v="325 -  Chemical Manufacturing"/>
    <n v="15055"/>
    <s v="Industry Use"/>
    <n v="283079.43555635499"/>
  </r>
  <r>
    <x v="60"/>
    <s v="525 -  Funds, Trusts, and Other Financial Vehicles"/>
    <x v="20"/>
    <s v="326 -  Plastics and Rubber Products Manufacturing"/>
    <n v="15055"/>
    <s v="Industry Use"/>
    <n v="29734.904190191199"/>
  </r>
  <r>
    <x v="60"/>
    <s v="525 -  Funds, Trusts, and Other Financial Vehicles"/>
    <x v="21"/>
    <s v="327 -  Nonmetallic Mineral Product Manufacturing"/>
    <n v="15055"/>
    <s v="Industry Use"/>
    <n v="5546.0451348537799"/>
  </r>
  <r>
    <x v="60"/>
    <s v="525 -  Funds, Trusts, and Other Financial Vehicles"/>
    <x v="22"/>
    <s v="331 -  Primary Metal Manufacturing"/>
    <n v="15055"/>
    <s v="Industry Use"/>
    <n v="74464.815010579798"/>
  </r>
  <r>
    <x v="60"/>
    <s v="525 -  Funds, Trusts, and Other Financial Vehicles"/>
    <x v="23"/>
    <s v="332 -  Fabricated Metal Product Manufacturing"/>
    <n v="15055"/>
    <s v="Industry Use"/>
    <n v="1431853.53125693"/>
  </r>
  <r>
    <x v="60"/>
    <s v="525 -  Funds, Trusts, and Other Financial Vehicles"/>
    <x v="24"/>
    <s v="333 -  Machinery Manufacturing"/>
    <n v="15055"/>
    <s v="Industry Use"/>
    <n v="8049.2550238274098"/>
  </r>
  <r>
    <x v="60"/>
    <s v="525 -  Funds, Trusts, and Other Financial Vehicles"/>
    <x v="25"/>
    <s v="334 -  Computer and Electronic Product Manufacturing"/>
    <n v="15055"/>
    <s v="Industry Use"/>
    <n v="6813683.7342282096"/>
  </r>
  <r>
    <x v="60"/>
    <s v="525 -  Funds, Trusts, and Other Financial Vehicles"/>
    <x v="26"/>
    <s v="335 -  Electrical Equipment, Appliance, and Component Manufacturing"/>
    <n v="15055"/>
    <s v="Industry Use"/>
    <n v="4712.4343925742996"/>
  </r>
  <r>
    <x v="60"/>
    <s v="525 -  Funds, Trusts, and Other Financial Vehicles"/>
    <x v="27"/>
    <s v="336 -  Transportation Equipment Manufacturing"/>
    <n v="15055"/>
    <s v="Industry Use"/>
    <n v="7452.7564071618699"/>
  </r>
  <r>
    <x v="60"/>
    <s v="525 -  Funds, Trusts, and Other Financial Vehicles"/>
    <x v="28"/>
    <s v="337 -  Furniture and Related Product Manufacturing"/>
    <n v="15055"/>
    <s v="Industry Use"/>
    <n v="3896.1466866707901"/>
  </r>
  <r>
    <x v="60"/>
    <s v="525 -  Funds, Trusts, and Other Financial Vehicles"/>
    <x v="29"/>
    <s v="339 -  Miscellaneous Manufacturing"/>
    <n v="15055"/>
    <s v="Industry Use"/>
    <n v="425359.429678416"/>
  </r>
  <r>
    <x v="60"/>
    <s v="525 -  Funds, Trusts, and Other Financial Vehicles"/>
    <x v="30"/>
    <s v="42 -  Wholesale Trade"/>
    <n v="15055"/>
    <s v="Industry Use"/>
    <n v="118711625.725683"/>
  </r>
  <r>
    <x v="60"/>
    <s v="525 -  Funds, Trusts, and Other Financial Vehicles"/>
    <x v="40"/>
    <s v="481 -  Air Transportation"/>
    <n v="15055"/>
    <s v="Industry Use"/>
    <n v="48629219.426575102"/>
  </r>
  <r>
    <x v="60"/>
    <s v="525 -  Funds, Trusts, and Other Financial Vehicles"/>
    <x v="41"/>
    <s v="482 -  Rail Transportation"/>
    <n v="15055"/>
    <s v="Industry Use"/>
    <n v="234666.01538000099"/>
  </r>
  <r>
    <x v="60"/>
    <s v="525 -  Funds, Trusts, and Other Financial Vehicles"/>
    <x v="42"/>
    <s v="483 -  Water Transportation"/>
    <n v="15055"/>
    <s v="Industry Use"/>
    <n v="48233.509260873303"/>
  </r>
  <r>
    <x v="60"/>
    <s v="525 -  Funds, Trusts, and Other Financial Vehicles"/>
    <x v="43"/>
    <s v="484 -  Truck Transportation"/>
    <n v="15055"/>
    <s v="Industry Use"/>
    <n v="7076746.3454054203"/>
  </r>
  <r>
    <x v="60"/>
    <s v="525 -  Funds, Trusts, and Other Financial Vehicles"/>
    <x v="98"/>
    <s v="485 -  Transit and Ground Passenger Transportation"/>
    <n v="15055"/>
    <s v="Industry Use"/>
    <n v="27524263.377133701"/>
  </r>
  <r>
    <x v="60"/>
    <s v="525 -  Funds, Trusts, and Other Financial Vehicles"/>
    <x v="44"/>
    <s v="486 -  Pipeline Transportation"/>
    <n v="15055"/>
    <s v="Industry Use"/>
    <n v="500169.50606614701"/>
  </r>
  <r>
    <x v="60"/>
    <s v="525 -  Funds, Trusts, and Other Financial Vehicles"/>
    <x v="45"/>
    <s v="487-488 -  Scenic and Sightseeing Transportation and Support Activities for Transportation"/>
    <n v="15055"/>
    <s v="Industry Use"/>
    <n v="40305.275387620102"/>
  </r>
  <r>
    <x v="60"/>
    <s v="525 -  Funds, Trusts, and Other Financial Vehicles"/>
    <x v="46"/>
    <s v="492 -  Couriers and Messengers"/>
    <n v="15055"/>
    <s v="Industry Use"/>
    <n v="263.346497952275"/>
  </r>
  <r>
    <x v="60"/>
    <s v="525 -  Funds, Trusts, and Other Financial Vehicles"/>
    <x v="48"/>
    <s v="513 -  Publishing Industries"/>
    <n v="15055"/>
    <s v="Industry Use"/>
    <n v="87678003.627932206"/>
  </r>
  <r>
    <x v="60"/>
    <s v="525 -  Funds, Trusts, and Other Financial Vehicles"/>
    <x v="49"/>
    <s v="512 -  Motion Picture and Sound Recording Industries"/>
    <n v="15055"/>
    <s v="Industry Use"/>
    <n v="108001.69513259501"/>
  </r>
  <r>
    <x v="60"/>
    <s v="525 -  Funds, Trusts, and Other Financial Vehicles"/>
    <x v="50"/>
    <s v="516 -  Broadcasting and Content Providers"/>
    <n v="15055"/>
    <s v="Industry Use"/>
    <n v="31236102.274441801"/>
  </r>
  <r>
    <x v="60"/>
    <s v="525 -  Funds, Trusts, and Other Financial Vehicles"/>
    <x v="51"/>
    <s v="517 -  Telecommunications"/>
    <n v="15055"/>
    <s v="Industry Use"/>
    <n v="60708608.579145297"/>
  </r>
  <r>
    <x v="60"/>
    <s v="525 -  Funds, Trusts, and Other Financial Vehicles"/>
    <x v="52"/>
    <s v="518 -  Computing Infrastructure Providers, Data Processing, Web Hosting, and Related Services"/>
    <n v="15055"/>
    <s v="Industry Use"/>
    <n v="405513600.821316"/>
  </r>
  <r>
    <x v="60"/>
    <s v="525 -  Funds, Trusts, and Other Financial Vehicles"/>
    <x v="53"/>
    <s v="519 -  Web Search Portals, Libraries, Archives, and Other Information Services"/>
    <n v="15055"/>
    <s v="Industry Use"/>
    <n v="238530628.077346"/>
  </r>
  <r>
    <x v="60"/>
    <s v="525 -  Funds, Trusts, and Other Financial Vehicles"/>
    <x v="54"/>
    <s v="522 -  Credit Intermediation and Related Activities"/>
    <n v="15055"/>
    <s v="Industry Use"/>
    <n v="38379748.122878201"/>
  </r>
  <r>
    <x v="60"/>
    <s v="525 -  Funds, Trusts, and Other Financial Vehicles"/>
    <x v="55"/>
    <s v="523 -  Securities, Commodity Contracts, and Other Financial Investments and Related Activities"/>
    <n v="15055"/>
    <s v="Industry Use"/>
    <n v="13205759945.6534"/>
  </r>
  <r>
    <x v="60"/>
    <s v="525 -  Funds, Trusts, and Other Financial Vehicles"/>
    <x v="56"/>
    <s v="521 -  Monetary Authorities-Central Bank"/>
    <n v="15055"/>
    <s v="Industry Use"/>
    <n v="646738446.05027699"/>
  </r>
  <r>
    <x v="60"/>
    <s v="525 -  Funds, Trusts, and Other Financial Vehicles"/>
    <x v="57"/>
    <s v="524 -  Insurance Carriers and Related Activities"/>
    <n v="15055"/>
    <s v="Industry Use"/>
    <n v="1065222264.41338"/>
  </r>
  <r>
    <x v="60"/>
    <s v="525 -  Funds, Trusts, and Other Financial Vehicles"/>
    <x v="101"/>
    <s v="525 -  Funds, Trusts, and Other Financial Vehicles"/>
    <n v="15055"/>
    <s v="Industry Use"/>
    <n v="800934601.64769697"/>
  </r>
  <r>
    <x v="60"/>
    <s v="525 -  Funds, Trusts, and Other Financial Vehicles"/>
    <x v="58"/>
    <s v="531 -  Real Estate"/>
    <n v="15055"/>
    <s v="Industry Use"/>
    <n v="67451395.235291794"/>
  </r>
  <r>
    <x v="60"/>
    <s v="525 -  Funds, Trusts, and Other Financial Vehicles"/>
    <x v="59"/>
    <s v="532 -  Rental and Leasing Services"/>
    <n v="15055"/>
    <s v="Industry Use"/>
    <n v="2763973.0095490301"/>
  </r>
  <r>
    <x v="60"/>
    <s v="525 -  Funds, Trusts, and Other Financial Vehicles"/>
    <x v="60"/>
    <s v="533 -  Lessors of Nonfinancial Intangible Assets (except Copyrighted Works)"/>
    <n v="15055"/>
    <s v="Industry Use"/>
    <n v="2886642.6449963902"/>
  </r>
  <r>
    <x v="60"/>
    <s v="525 -  Funds, Trusts, and Other Financial Vehicles"/>
    <x v="61"/>
    <s v="541 -  Professional, Scientific, and Technical Services"/>
    <n v="15055"/>
    <s v="Industry Use"/>
    <n v="637957160.47771096"/>
  </r>
  <r>
    <x v="60"/>
    <s v="525 -  Funds, Trusts, and Other Financial Vehicles"/>
    <x v="99"/>
    <s v="551 -  Management of Companies and Enterprises"/>
    <n v="15055"/>
    <s v="Industry Use"/>
    <n v="148037429.71580899"/>
  </r>
  <r>
    <x v="60"/>
    <s v="525 -  Funds, Trusts, and Other Financial Vehicles"/>
    <x v="62"/>
    <s v="561 -  Administrative and Support Services"/>
    <n v="15055"/>
    <s v="Industry Use"/>
    <n v="29178070.316919599"/>
  </r>
  <r>
    <x v="60"/>
    <s v="525 -  Funds, Trusts, and Other Financial Vehicles"/>
    <x v="63"/>
    <s v="562 -  Waste Management and Remediation Services"/>
    <n v="15055"/>
    <s v="Industry Use"/>
    <n v="63249498.319412999"/>
  </r>
  <r>
    <x v="60"/>
    <s v="525 -  Funds, Trusts, and Other Financial Vehicles"/>
    <x v="65"/>
    <s v="711 -  Performing Arts, Spectator Sports, and Related Industries"/>
    <n v="15055"/>
    <s v="Industry Use"/>
    <n v="43118483.371078096"/>
  </r>
  <r>
    <x v="60"/>
    <s v="525 -  Funds, Trusts, and Other Financial Vehicles"/>
    <x v="66"/>
    <s v="712 -  Museums, Historical Sites, and Similar Institutions"/>
    <n v="15055"/>
    <s v="Industry Use"/>
    <n v="1335.8604785749301"/>
  </r>
  <r>
    <x v="60"/>
    <s v="525 -  Funds, Trusts, and Other Financial Vehicles"/>
    <x v="67"/>
    <s v="713 -  Amusement, Gambling, and Recreation Industries"/>
    <n v="15055"/>
    <s v="Industry Use"/>
    <n v="1701697.1757549699"/>
  </r>
  <r>
    <x v="60"/>
    <s v="525 -  Funds, Trusts, and Other Financial Vehicles"/>
    <x v="68"/>
    <s v="721 -  Accommodation"/>
    <n v="15055"/>
    <s v="Industry Use"/>
    <n v="11611059.902843099"/>
  </r>
  <r>
    <x v="60"/>
    <s v="525 -  Funds, Trusts, and Other Financial Vehicles"/>
    <x v="69"/>
    <s v="722 -  Food Services and Drinking Places"/>
    <n v="15055"/>
    <s v="Industry Use"/>
    <n v="146971163.39903501"/>
  </r>
  <r>
    <x v="60"/>
    <s v="525 -  Funds, Trusts, and Other Financial Vehicles"/>
    <x v="70"/>
    <s v="811 -  Repair and Maintenance"/>
    <n v="15055"/>
    <s v="Industry Use"/>
    <n v="9801252.9498136807"/>
  </r>
  <r>
    <x v="60"/>
    <s v="525 -  Funds, Trusts, and Other Financial Vehicles"/>
    <x v="71"/>
    <s v="812 -  Personal and Laundry Services"/>
    <n v="15055"/>
    <s v="Industry Use"/>
    <n v="259.07954217729599"/>
  </r>
  <r>
    <x v="60"/>
    <s v="525 -  Funds, Trusts, and Other Financial Vehicles"/>
    <x v="72"/>
    <s v="813 -  Religious, Grantmaking, Civic, Professional, and Similar Organizations"/>
    <n v="15055"/>
    <s v="Industry Use"/>
    <n v="11796730.452878701"/>
  </r>
  <r>
    <x v="60"/>
    <s v="525 -  Funds, Trusts, and Other Financial Vehicles"/>
    <x v="73"/>
    <s v="9A -  Government Enterprises"/>
    <n v="15055"/>
    <s v="Industry Use"/>
    <n v="69252197.386057407"/>
  </r>
  <r>
    <x v="60"/>
    <s v="525 -  Funds, Trusts, and Other Financial Vehicles"/>
    <x v="74"/>
    <s v="Vegetable and melon farming"/>
    <n v="15055"/>
    <s v="Industry Use"/>
    <n v="3764.3553065966598"/>
  </r>
  <r>
    <x v="60"/>
    <s v="525 -  Funds, Trusts, and Other Financial Vehicles"/>
    <x v="75"/>
    <s v="Fruit farming"/>
    <n v="15055"/>
    <s v="Industry Use"/>
    <n v="2888.3485647816801"/>
  </r>
  <r>
    <x v="60"/>
    <s v="525 -  Funds, Trusts, and Other Financial Vehicles"/>
    <x v="76"/>
    <s v="Employee Compensation"/>
    <n v="15053"/>
    <s v="Factor Receipts"/>
    <n v="4816388769.8402796"/>
  </r>
  <r>
    <x v="60"/>
    <s v="525 -  Funds, Trusts, and Other Financial Vehicles"/>
    <x v="77"/>
    <s v="Proprietor Income"/>
    <n v="15053"/>
    <s v="Factor Receipts"/>
    <n v="2070321376.9721501"/>
  </r>
  <r>
    <x v="60"/>
    <s v="525 -  Funds, Trusts, and Other Financial Vehicles"/>
    <x v="78"/>
    <s v="Other Property Type Income"/>
    <n v="15053"/>
    <s v="Factor Receipts"/>
    <n v="262038806.784356"/>
  </r>
  <r>
    <x v="60"/>
    <s v="525 -  Funds, Trusts, and Other Financial Vehicles"/>
    <x v="79"/>
    <s v="Tax on Production and Imports"/>
    <n v="15053"/>
    <s v="Factor Receipts"/>
    <n v="91871066.651953995"/>
  </r>
  <r>
    <x v="60"/>
    <s v="525 -  Funds, Trusts, and Other Financial Vehicles"/>
    <x v="80"/>
    <s v="Households LT15k"/>
    <n v="15055"/>
    <s v="Industry Use"/>
    <n v="41936.334058102097"/>
  </r>
  <r>
    <x v="60"/>
    <s v="525 -  Funds, Trusts, and Other Financial Vehicles"/>
    <x v="81"/>
    <s v="Households 15-30k"/>
    <n v="15055"/>
    <s v="Industry Use"/>
    <n v="55225.410231934802"/>
  </r>
  <r>
    <x v="60"/>
    <s v="525 -  Funds, Trusts, and Other Financial Vehicles"/>
    <x v="82"/>
    <s v="Households 30-40k"/>
    <n v="15055"/>
    <s v="Industry Use"/>
    <n v="49169.284422539902"/>
  </r>
  <r>
    <x v="60"/>
    <s v="525 -  Funds, Trusts, and Other Financial Vehicles"/>
    <x v="83"/>
    <s v="Households 40-50k"/>
    <n v="15055"/>
    <s v="Industry Use"/>
    <n v="37964.599872079598"/>
  </r>
  <r>
    <x v="60"/>
    <s v="525 -  Funds, Trusts, and Other Financial Vehicles"/>
    <x v="84"/>
    <s v="Households 50-70k"/>
    <n v="15055"/>
    <s v="Industry Use"/>
    <n v="84728.295754537903"/>
  </r>
  <r>
    <x v="60"/>
    <s v="525 -  Funds, Trusts, and Other Financial Vehicles"/>
    <x v="85"/>
    <s v="Households 70-100k"/>
    <n v="15055"/>
    <s v="Industry Use"/>
    <n v="289383.30497255299"/>
  </r>
  <r>
    <x v="60"/>
    <s v="525 -  Funds, Trusts, and Other Financial Vehicles"/>
    <x v="86"/>
    <s v="Households 100-150k"/>
    <n v="15055"/>
    <s v="Industry Use"/>
    <n v="511755.94180669001"/>
  </r>
  <r>
    <x v="60"/>
    <s v="525 -  Funds, Trusts, and Other Financial Vehicles"/>
    <x v="87"/>
    <s v="Households 150-200k"/>
    <n v="15055"/>
    <s v="Industry Use"/>
    <n v="585406.60511829203"/>
  </r>
  <r>
    <x v="60"/>
    <s v="525 -  Funds, Trusts, and Other Financial Vehicles"/>
    <x v="88"/>
    <s v="Households GT200k"/>
    <n v="15055"/>
    <s v="Industry Use"/>
    <n v="1481233.3575267"/>
  </r>
  <r>
    <x v="60"/>
    <s v="525 -  Funds, Trusts, and Other Financial Vehicles"/>
    <x v="89"/>
    <s v="Federal Government NonDefense"/>
    <n v="15055"/>
    <s v="Industry Use"/>
    <n v="118582.817912564"/>
  </r>
  <r>
    <x v="60"/>
    <s v="525 -  Funds, Trusts, and Other Financial Vehicles"/>
    <x v="90"/>
    <s v="Federal Government Investment"/>
    <n v="15055"/>
    <s v="Industry Use"/>
    <n v="115433.264107393"/>
  </r>
  <r>
    <x v="60"/>
    <s v="525 -  Funds, Trusts, and Other Financial Vehicles"/>
    <x v="91"/>
    <s v="State/Local Govt Other"/>
    <n v="15055"/>
    <s v="Industry Use"/>
    <n v="57140062.063073099"/>
  </r>
  <r>
    <x v="60"/>
    <s v="525 -  Funds, Trusts, and Other Financial Vehicles"/>
    <x v="92"/>
    <s v="State/Local Govt Education"/>
    <n v="15055"/>
    <s v="Industry Use"/>
    <n v="425149.59134271601"/>
  </r>
  <r>
    <x v="60"/>
    <s v="525 -  Funds, Trusts, and Other Financial Vehicles"/>
    <x v="93"/>
    <s v="State/Local Govt Investment"/>
    <n v="15055"/>
    <s v="Industry Use"/>
    <n v="583899.51535960298"/>
  </r>
  <r>
    <x v="60"/>
    <s v="525 -  Funds, Trusts, and Other Financial Vehicles"/>
    <x v="94"/>
    <s v="Capital"/>
    <n v="15055"/>
    <s v="Industry Use"/>
    <n v="772018.55635782401"/>
  </r>
  <r>
    <x v="60"/>
    <s v="525 -  Funds, Trusts, and Other Financial Vehicles"/>
    <x v="95"/>
    <s v="Inventory Additions/Deletions"/>
    <n v="15055"/>
    <s v="Industry Use"/>
    <n v="160415.98106082299"/>
  </r>
  <r>
    <x v="60"/>
    <s v="525 -  Funds, Trusts, and Other Financial Vehicles"/>
    <x v="96"/>
    <s v="Foreign Trade"/>
    <n v="15051"/>
    <s v="Commodity Trade"/>
    <n v="367623227.19654697"/>
  </r>
  <r>
    <x v="60"/>
    <s v="525 -  Funds, Trusts, and Other Financial Vehicles"/>
    <x v="97"/>
    <s v="Domestic Trade"/>
    <n v="15051"/>
    <s v="Commodity Trade"/>
    <n v="2778834790.4414902"/>
  </r>
  <r>
    <x v="61"/>
    <s v="531 -  Real Estate"/>
    <x v="0"/>
    <s v="111 -  Crop Production"/>
    <n v="15055"/>
    <s v="Industry Use"/>
    <n v="540085.91265973297"/>
  </r>
  <r>
    <x v="61"/>
    <s v="531 -  Real Estate"/>
    <x v="1"/>
    <s v="112 -  Animal Production and Aquaculture"/>
    <n v="15055"/>
    <s v="Industry Use"/>
    <n v="146.686104067689"/>
  </r>
  <r>
    <x v="61"/>
    <s v="531 -  Real Estate"/>
    <x v="2"/>
    <s v="113 -  Forestry and Logging"/>
    <n v="15055"/>
    <s v="Industry Use"/>
    <n v="28.635415053921498"/>
  </r>
  <r>
    <x v="61"/>
    <s v="531 -  Real Estate"/>
    <x v="4"/>
    <s v="211 -  Oil and Gas Extraction"/>
    <n v="15055"/>
    <s v="Industry Use"/>
    <n v="15023624.834726101"/>
  </r>
  <r>
    <x v="61"/>
    <s v="531 -  Real Estate"/>
    <x v="5"/>
    <s v="212 -  Mining (except Oil and Gas)"/>
    <n v="15055"/>
    <s v="Industry Use"/>
    <n v="2300278.4797426001"/>
  </r>
  <r>
    <x v="61"/>
    <s v="531 -  Real Estate"/>
    <x v="6"/>
    <s v="213 -  Support Activities for Mining"/>
    <n v="15055"/>
    <s v="Industry Use"/>
    <n v="36702.721667494101"/>
  </r>
  <r>
    <x v="61"/>
    <s v="531 -  Real Estate"/>
    <x v="7"/>
    <s v="221 -  Utilities"/>
    <n v="15055"/>
    <s v="Industry Use"/>
    <n v="3118242645.2436299"/>
  </r>
  <r>
    <x v="61"/>
    <s v="531 -  Real Estate"/>
    <x v="8"/>
    <s v="23 -  Construction"/>
    <n v="15055"/>
    <s v="Industry Use"/>
    <n v="18560528643.702099"/>
  </r>
  <r>
    <x v="61"/>
    <s v="531 -  Real Estate"/>
    <x v="9"/>
    <s v="311 -  Food Manufacturing"/>
    <n v="15055"/>
    <s v="Industry Use"/>
    <n v="639829.23056614702"/>
  </r>
  <r>
    <x v="61"/>
    <s v="531 -  Real Estate"/>
    <x v="10"/>
    <s v="312 -  Beverage and Tobacco Product Manufacturing"/>
    <n v="15055"/>
    <s v="Industry Use"/>
    <n v="2808.4069640443499"/>
  </r>
  <r>
    <x v="61"/>
    <s v="531 -  Real Estate"/>
    <x v="11"/>
    <s v="313 -  Textile Mills"/>
    <n v="15055"/>
    <s v="Industry Use"/>
    <n v="297680.10999641498"/>
  </r>
  <r>
    <x v="61"/>
    <s v="531 -  Real Estate"/>
    <x v="12"/>
    <s v="314 -  Textile Product Mills"/>
    <n v="15055"/>
    <s v="Industry Use"/>
    <n v="3547078.9870277299"/>
  </r>
  <r>
    <x v="61"/>
    <s v="531 -  Real Estate"/>
    <x v="13"/>
    <s v="315 -  Apparel Manufacturing"/>
    <n v="15055"/>
    <s v="Industry Use"/>
    <n v="40946.200820088401"/>
  </r>
  <r>
    <x v="61"/>
    <s v="531 -  Real Estate"/>
    <x v="14"/>
    <s v="316 -  Leather and Allied Product Manufacturing"/>
    <n v="15055"/>
    <s v="Industry Use"/>
    <n v="86701.827731943398"/>
  </r>
  <r>
    <x v="61"/>
    <s v="531 -  Real Estate"/>
    <x v="15"/>
    <s v="321 -  Wood Product Manufacturing"/>
    <n v="15055"/>
    <s v="Industry Use"/>
    <n v="670534915.18621004"/>
  </r>
  <r>
    <x v="61"/>
    <s v="531 -  Real Estate"/>
    <x v="16"/>
    <s v="322 -  Paper Manufacturing"/>
    <n v="15055"/>
    <s v="Industry Use"/>
    <n v="68116144.444079593"/>
  </r>
  <r>
    <x v="61"/>
    <s v="531 -  Real Estate"/>
    <x v="17"/>
    <s v="323 -  Printing and Related Support Activities"/>
    <n v="15055"/>
    <s v="Industry Use"/>
    <n v="43476579.421345502"/>
  </r>
  <r>
    <x v="61"/>
    <s v="531 -  Real Estate"/>
    <x v="18"/>
    <s v="324 -  Petroleum and Coal Products Manufacturing"/>
    <n v="15055"/>
    <s v="Industry Use"/>
    <n v="1044371225.09442"/>
  </r>
  <r>
    <x v="61"/>
    <s v="531 -  Real Estate"/>
    <x v="19"/>
    <s v="325 -  Chemical Manufacturing"/>
    <n v="15055"/>
    <s v="Industry Use"/>
    <n v="562620260.994995"/>
  </r>
  <r>
    <x v="61"/>
    <s v="531 -  Real Estate"/>
    <x v="20"/>
    <s v="326 -  Plastics and Rubber Products Manufacturing"/>
    <n v="15055"/>
    <s v="Industry Use"/>
    <n v="21958644.455107201"/>
  </r>
  <r>
    <x v="61"/>
    <s v="531 -  Real Estate"/>
    <x v="21"/>
    <s v="327 -  Nonmetallic Mineral Product Manufacturing"/>
    <n v="15055"/>
    <s v="Industry Use"/>
    <n v="36201701.050695799"/>
  </r>
  <r>
    <x v="61"/>
    <s v="531 -  Real Estate"/>
    <x v="22"/>
    <s v="331 -  Primary Metal Manufacturing"/>
    <n v="15055"/>
    <s v="Industry Use"/>
    <n v="97591359.984542593"/>
  </r>
  <r>
    <x v="61"/>
    <s v="531 -  Real Estate"/>
    <x v="23"/>
    <s v="332 -  Fabricated Metal Product Manufacturing"/>
    <n v="15055"/>
    <s v="Industry Use"/>
    <n v="144898278.51815999"/>
  </r>
  <r>
    <x v="61"/>
    <s v="531 -  Real Estate"/>
    <x v="24"/>
    <s v="333 -  Machinery Manufacturing"/>
    <n v="15055"/>
    <s v="Industry Use"/>
    <n v="3024532.6940954602"/>
  </r>
  <r>
    <x v="61"/>
    <s v="531 -  Real Estate"/>
    <x v="25"/>
    <s v="334 -  Computer and Electronic Product Manufacturing"/>
    <n v="15055"/>
    <s v="Industry Use"/>
    <n v="6911871.9124721298"/>
  </r>
  <r>
    <x v="61"/>
    <s v="531 -  Real Estate"/>
    <x v="26"/>
    <s v="335 -  Electrical Equipment, Appliance, and Component Manufacturing"/>
    <n v="15055"/>
    <s v="Industry Use"/>
    <n v="23174389.143643402"/>
  </r>
  <r>
    <x v="61"/>
    <s v="531 -  Real Estate"/>
    <x v="27"/>
    <s v="336 -  Transportation Equipment Manufacturing"/>
    <n v="15055"/>
    <s v="Industry Use"/>
    <n v="261582.55209903"/>
  </r>
  <r>
    <x v="61"/>
    <s v="531 -  Real Estate"/>
    <x v="28"/>
    <s v="337 -  Furniture and Related Product Manufacturing"/>
    <n v="15055"/>
    <s v="Industry Use"/>
    <n v="223839857.18077701"/>
  </r>
  <r>
    <x v="61"/>
    <s v="531 -  Real Estate"/>
    <x v="29"/>
    <s v="339 -  Miscellaneous Manufacturing"/>
    <n v="15055"/>
    <s v="Industry Use"/>
    <n v="17949900.925241899"/>
  </r>
  <r>
    <x v="61"/>
    <s v="531 -  Real Estate"/>
    <x v="30"/>
    <s v="42 -  Wholesale Trade"/>
    <n v="15055"/>
    <s v="Industry Use"/>
    <n v="1715092175.34358"/>
  </r>
  <r>
    <x v="61"/>
    <s v="531 -  Real Estate"/>
    <x v="31"/>
    <s v="441 -  Motor Vehicle and Parts Dealers"/>
    <n v="15055"/>
    <s v="Industry Use"/>
    <n v="80968559.572530299"/>
  </r>
  <r>
    <x v="61"/>
    <s v="531 -  Real Estate"/>
    <x v="32"/>
    <s v="449 -  Furniture, Home Furnishings, Electronics, and Appliance Retailers"/>
    <n v="15055"/>
    <s v="Industry Use"/>
    <n v="59225656.281515799"/>
  </r>
  <r>
    <x v="61"/>
    <s v="531 -  Real Estate"/>
    <x v="33"/>
    <s v="444 -  Building Material and Garden Equipment and Supplies Dealers"/>
    <n v="15055"/>
    <s v="Industry Use"/>
    <n v="960545095.65418506"/>
  </r>
  <r>
    <x v="61"/>
    <s v="531 -  Real Estate"/>
    <x v="34"/>
    <s v="445 -  Food and Beverage Stores"/>
    <n v="15055"/>
    <s v="Industry Use"/>
    <n v="22487749.030306999"/>
  </r>
  <r>
    <x v="61"/>
    <s v="531 -  Real Estate"/>
    <x v="35"/>
    <s v="446 -  Health and Personal Care Stores"/>
    <n v="15055"/>
    <s v="Industry Use"/>
    <n v="5508462.42207749"/>
  </r>
  <r>
    <x v="61"/>
    <s v="531 -  Real Estate"/>
    <x v="36"/>
    <s v="457 -  Gasoline Stations and Fuel Dealers"/>
    <n v="15055"/>
    <s v="Industry Use"/>
    <n v="3627910.2253699098"/>
  </r>
  <r>
    <x v="61"/>
    <s v="531 -  Real Estate"/>
    <x v="37"/>
    <s v="458 -  Clothing, Clothing Accessories, Shoe, and Jewelry Retailers"/>
    <n v="15055"/>
    <s v="Industry Use"/>
    <n v="1421751.7245449999"/>
  </r>
  <r>
    <x v="61"/>
    <s v="531 -  Real Estate"/>
    <x v="38"/>
    <s v="459 -  Sporting Goods, Hobby, Musical Instrument, Book, and Miscellaneous Retailers"/>
    <n v="15055"/>
    <s v="Industry Use"/>
    <n v="83517932.380652398"/>
  </r>
  <r>
    <x v="61"/>
    <s v="531 -  Real Estate"/>
    <x v="39"/>
    <s v="455 -  General Merchandise Retailers"/>
    <n v="15055"/>
    <s v="Industry Use"/>
    <n v="119262133.24548399"/>
  </r>
  <r>
    <x v="61"/>
    <s v="531 -  Real Estate"/>
    <x v="40"/>
    <s v="481 -  Air Transportation"/>
    <n v="15055"/>
    <s v="Industry Use"/>
    <n v="1756150858.8152299"/>
  </r>
  <r>
    <x v="61"/>
    <s v="531 -  Real Estate"/>
    <x v="41"/>
    <s v="482 -  Rail Transportation"/>
    <n v="15055"/>
    <s v="Industry Use"/>
    <n v="39405336.150654301"/>
  </r>
  <r>
    <x v="61"/>
    <s v="531 -  Real Estate"/>
    <x v="42"/>
    <s v="483 -  Water Transportation"/>
    <n v="15055"/>
    <s v="Industry Use"/>
    <n v="7264530.17247249"/>
  </r>
  <r>
    <x v="61"/>
    <s v="531 -  Real Estate"/>
    <x v="43"/>
    <s v="484 -  Truck Transportation"/>
    <n v="15055"/>
    <s v="Industry Use"/>
    <n v="425843607.93744701"/>
  </r>
  <r>
    <x v="61"/>
    <s v="531 -  Real Estate"/>
    <x v="98"/>
    <s v="485 -  Transit and Ground Passenger Transportation"/>
    <n v="15055"/>
    <s v="Industry Use"/>
    <n v="1265092389.78269"/>
  </r>
  <r>
    <x v="61"/>
    <s v="531 -  Real Estate"/>
    <x v="44"/>
    <s v="486 -  Pipeline Transportation"/>
    <n v="15055"/>
    <s v="Industry Use"/>
    <n v="6148386.1058289297"/>
  </r>
  <r>
    <x v="61"/>
    <s v="531 -  Real Estate"/>
    <x v="45"/>
    <s v="487-488 -  Scenic and Sightseeing Transportation and Support Activities for Transportation"/>
    <n v="15055"/>
    <s v="Industry Use"/>
    <n v="1919853.48574388"/>
  </r>
  <r>
    <x v="61"/>
    <s v="531 -  Real Estate"/>
    <x v="46"/>
    <s v="492 -  Couriers and Messengers"/>
    <n v="15055"/>
    <s v="Industry Use"/>
    <n v="14719.1100876112"/>
  </r>
  <r>
    <x v="61"/>
    <s v="531 -  Real Estate"/>
    <x v="47"/>
    <s v="493 -  Warehousing and Storage"/>
    <n v="15055"/>
    <s v="Industry Use"/>
    <n v="38448104.701703601"/>
  </r>
  <r>
    <x v="61"/>
    <s v="531 -  Real Estate"/>
    <x v="48"/>
    <s v="513 -  Publishing Industries"/>
    <n v="15055"/>
    <s v="Industry Use"/>
    <n v="354037316.17244202"/>
  </r>
  <r>
    <x v="61"/>
    <s v="531 -  Real Estate"/>
    <x v="49"/>
    <s v="512 -  Motion Picture and Sound Recording Industries"/>
    <n v="15055"/>
    <s v="Industry Use"/>
    <n v="22336297.6472174"/>
  </r>
  <r>
    <x v="61"/>
    <s v="531 -  Real Estate"/>
    <x v="50"/>
    <s v="516 -  Broadcasting and Content Providers"/>
    <n v="15055"/>
    <s v="Industry Use"/>
    <n v="533601457.42137402"/>
  </r>
  <r>
    <x v="61"/>
    <s v="531 -  Real Estate"/>
    <x v="51"/>
    <s v="517 -  Telecommunications"/>
    <n v="15055"/>
    <s v="Industry Use"/>
    <n v="857728683.74300802"/>
  </r>
  <r>
    <x v="61"/>
    <s v="531 -  Real Estate"/>
    <x v="52"/>
    <s v="518 -  Computing Infrastructure Providers, Data Processing, Web Hosting, and Related Services"/>
    <n v="15055"/>
    <s v="Industry Use"/>
    <n v="330914183.23307002"/>
  </r>
  <r>
    <x v="61"/>
    <s v="531 -  Real Estate"/>
    <x v="53"/>
    <s v="519 -  Web Search Portals, Libraries, Archives, and Other Information Services"/>
    <n v="15055"/>
    <s v="Industry Use"/>
    <n v="1793404083.4619801"/>
  </r>
  <r>
    <x v="61"/>
    <s v="531 -  Real Estate"/>
    <x v="54"/>
    <s v="522 -  Credit Intermediation and Related Activities"/>
    <n v="15055"/>
    <s v="Industry Use"/>
    <n v="11415001112.333599"/>
  </r>
  <r>
    <x v="61"/>
    <s v="531 -  Real Estate"/>
    <x v="55"/>
    <s v="523 -  Securities, Commodity Contracts, and Other Financial Investments and Related Activities"/>
    <n v="15055"/>
    <s v="Industry Use"/>
    <n v="2731312996.27385"/>
  </r>
  <r>
    <x v="61"/>
    <s v="531 -  Real Estate"/>
    <x v="56"/>
    <s v="521 -  Monetary Authorities-Central Bank"/>
    <n v="15055"/>
    <s v="Industry Use"/>
    <n v="13964922081.0112"/>
  </r>
  <r>
    <x v="61"/>
    <s v="531 -  Real Estate"/>
    <x v="57"/>
    <s v="524 -  Insurance Carriers and Related Activities"/>
    <n v="15055"/>
    <s v="Industry Use"/>
    <n v="8626994325.7478104"/>
  </r>
  <r>
    <x v="61"/>
    <s v="531 -  Real Estate"/>
    <x v="58"/>
    <s v="531 -  Real Estate"/>
    <n v="15055"/>
    <s v="Industry Use"/>
    <n v="35572112780.740196"/>
  </r>
  <r>
    <x v="61"/>
    <s v="531 -  Real Estate"/>
    <x v="59"/>
    <s v="532 -  Rental and Leasing Services"/>
    <n v="15055"/>
    <s v="Industry Use"/>
    <n v="815351709.57508302"/>
  </r>
  <r>
    <x v="61"/>
    <s v="531 -  Real Estate"/>
    <x v="60"/>
    <s v="533 -  Lessors of Nonfinancial Intangible Assets (except Copyrighted Works)"/>
    <n v="15055"/>
    <s v="Industry Use"/>
    <n v="590963157.33941603"/>
  </r>
  <r>
    <x v="61"/>
    <s v="531 -  Real Estate"/>
    <x v="61"/>
    <s v="541 -  Professional, Scientific, and Technical Services"/>
    <n v="15055"/>
    <s v="Industry Use"/>
    <n v="10913977856.485001"/>
  </r>
  <r>
    <x v="61"/>
    <s v="531 -  Real Estate"/>
    <x v="99"/>
    <s v="551 -  Management of Companies and Enterprises"/>
    <n v="15055"/>
    <s v="Industry Use"/>
    <n v="1562034279.0039899"/>
  </r>
  <r>
    <x v="61"/>
    <s v="531 -  Real Estate"/>
    <x v="62"/>
    <s v="561 -  Administrative and Support Services"/>
    <n v="15055"/>
    <s v="Industry Use"/>
    <n v="20327578986.015701"/>
  </r>
  <r>
    <x v="61"/>
    <s v="531 -  Real Estate"/>
    <x v="63"/>
    <s v="562 -  Waste Management and Remediation Services"/>
    <n v="15055"/>
    <s v="Industry Use"/>
    <n v="4390743997.5734997"/>
  </r>
  <r>
    <x v="61"/>
    <s v="531 -  Real Estate"/>
    <x v="65"/>
    <s v="711 -  Performing Arts, Spectator Sports, and Related Industries"/>
    <n v="15055"/>
    <s v="Industry Use"/>
    <n v="1247252319.21332"/>
  </r>
  <r>
    <x v="61"/>
    <s v="531 -  Real Estate"/>
    <x v="66"/>
    <s v="712 -  Museums, Historical Sites, and Similar Institutions"/>
    <n v="15055"/>
    <s v="Industry Use"/>
    <n v="38641.319215916199"/>
  </r>
  <r>
    <x v="61"/>
    <s v="531 -  Real Estate"/>
    <x v="67"/>
    <s v="713 -  Amusement, Gambling, and Recreation Industries"/>
    <n v="15055"/>
    <s v="Industry Use"/>
    <n v="65491.009619149401"/>
  </r>
  <r>
    <x v="61"/>
    <s v="531 -  Real Estate"/>
    <x v="68"/>
    <s v="721 -  Accommodation"/>
    <n v="15055"/>
    <s v="Industry Use"/>
    <n v="509979465.79177397"/>
  </r>
  <r>
    <x v="61"/>
    <s v="531 -  Real Estate"/>
    <x v="69"/>
    <s v="722 -  Food Services and Drinking Places"/>
    <n v="15055"/>
    <s v="Industry Use"/>
    <n v="7759723289.6963797"/>
  </r>
  <r>
    <x v="61"/>
    <s v="531 -  Real Estate"/>
    <x v="70"/>
    <s v="811 -  Repair and Maintenance"/>
    <n v="15055"/>
    <s v="Industry Use"/>
    <n v="1022809372.12308"/>
  </r>
  <r>
    <x v="61"/>
    <s v="531 -  Real Estate"/>
    <x v="71"/>
    <s v="812 -  Personal and Laundry Services"/>
    <n v="15055"/>
    <s v="Industry Use"/>
    <n v="124743968.694323"/>
  </r>
  <r>
    <x v="61"/>
    <s v="531 -  Real Estate"/>
    <x v="72"/>
    <s v="813 -  Religious, Grantmaking, Civic, Professional, and Similar Organizations"/>
    <n v="15055"/>
    <s v="Industry Use"/>
    <n v="2394455551.65556"/>
  </r>
  <r>
    <x v="61"/>
    <s v="531 -  Real Estate"/>
    <x v="73"/>
    <s v="9A -  Government Enterprises"/>
    <n v="15055"/>
    <s v="Industry Use"/>
    <n v="2268431813.5075498"/>
  </r>
  <r>
    <x v="61"/>
    <s v="531 -  Real Estate"/>
    <x v="74"/>
    <s v="Vegetable and melon farming"/>
    <n v="15055"/>
    <s v="Industry Use"/>
    <n v="144.87385482369501"/>
  </r>
  <r>
    <x v="61"/>
    <s v="531 -  Real Estate"/>
    <x v="75"/>
    <s v="Fruit farming"/>
    <n v="15055"/>
    <s v="Industry Use"/>
    <n v="111.16012081036099"/>
  </r>
  <r>
    <x v="61"/>
    <s v="531 -  Real Estate"/>
    <x v="76"/>
    <s v="Employee Compensation"/>
    <n v="15053"/>
    <s v="Factor Receipts"/>
    <n v="25671625839.057098"/>
  </r>
  <r>
    <x v="61"/>
    <s v="531 -  Real Estate"/>
    <x v="77"/>
    <s v="Proprietor Income"/>
    <n v="15053"/>
    <s v="Factor Receipts"/>
    <n v="39937212528.358398"/>
  </r>
  <r>
    <x v="61"/>
    <s v="531 -  Real Estate"/>
    <x v="78"/>
    <s v="Other Property Type Income"/>
    <n v="15053"/>
    <s v="Factor Receipts"/>
    <n v="378031655294.29401"/>
  </r>
  <r>
    <x v="61"/>
    <s v="531 -  Real Estate"/>
    <x v="79"/>
    <s v="Tax on Production and Imports"/>
    <n v="15053"/>
    <s v="Factor Receipts"/>
    <n v="48938603506.488899"/>
  </r>
  <r>
    <x v="61"/>
    <s v="531 -  Real Estate"/>
    <x v="80"/>
    <s v="Households LT15k"/>
    <n v="15055"/>
    <s v="Industry Use"/>
    <n v="451329.49275208398"/>
  </r>
  <r>
    <x v="61"/>
    <s v="531 -  Real Estate"/>
    <x v="81"/>
    <s v="Households 15-30k"/>
    <n v="15055"/>
    <s v="Industry Use"/>
    <n v="594349.91033006995"/>
  </r>
  <r>
    <x v="61"/>
    <s v="531 -  Real Estate"/>
    <x v="82"/>
    <s v="Households 30-40k"/>
    <n v="15055"/>
    <s v="Industry Use"/>
    <n v="529172.34412196896"/>
  </r>
  <r>
    <x v="61"/>
    <s v="531 -  Real Estate"/>
    <x v="83"/>
    <s v="Households 40-50k"/>
    <n v="15055"/>
    <s v="Industry Use"/>
    <n v="408584.67931559897"/>
  </r>
  <r>
    <x v="61"/>
    <s v="531 -  Real Estate"/>
    <x v="84"/>
    <s v="Households 50-70k"/>
    <n v="15055"/>
    <s v="Industry Use"/>
    <n v="911867.46775869001"/>
  </r>
  <r>
    <x v="61"/>
    <s v="531 -  Real Estate"/>
    <x v="85"/>
    <s v="Households 70-100k"/>
    <n v="15055"/>
    <s v="Industry Use"/>
    <n v="3114416.72663208"/>
  </r>
  <r>
    <x v="61"/>
    <s v="531 -  Real Estate"/>
    <x v="86"/>
    <s v="Households 100-150k"/>
    <n v="15055"/>
    <s v="Industry Use"/>
    <n v="5507647.6000136798"/>
  </r>
  <r>
    <x v="61"/>
    <s v="531 -  Real Estate"/>
    <x v="87"/>
    <s v="Households 150-200k"/>
    <n v="15055"/>
    <s v="Industry Use"/>
    <n v="6300294.77006019"/>
  </r>
  <r>
    <x v="61"/>
    <s v="531 -  Real Estate"/>
    <x v="88"/>
    <s v="Households GT200k"/>
    <n v="15055"/>
    <s v="Industry Use"/>
    <n v="15941410.1140496"/>
  </r>
  <r>
    <x v="61"/>
    <s v="531 -  Real Estate"/>
    <x v="89"/>
    <s v="Federal Government NonDefense"/>
    <n v="15055"/>
    <s v="Industry Use"/>
    <n v="1526898.4692669499"/>
  </r>
  <r>
    <x v="61"/>
    <s v="531 -  Real Estate"/>
    <x v="90"/>
    <s v="Federal Government Investment"/>
    <n v="15055"/>
    <s v="Industry Use"/>
    <n v="1242322.1463307999"/>
  </r>
  <r>
    <x v="61"/>
    <s v="531 -  Real Estate"/>
    <x v="91"/>
    <s v="State/Local Govt Other"/>
    <n v="15055"/>
    <s v="Industry Use"/>
    <n v="4136510041.0833201"/>
  </r>
  <r>
    <x v="61"/>
    <s v="531 -  Real Estate"/>
    <x v="92"/>
    <s v="State/Local Govt Education"/>
    <n v="15055"/>
    <s v="Industry Use"/>
    <n v="168674.92250301101"/>
  </r>
  <r>
    <x v="61"/>
    <s v="531 -  Real Estate"/>
    <x v="93"/>
    <s v="State/Local Govt Investment"/>
    <n v="15055"/>
    <s v="Industry Use"/>
    <n v="6284075.0867808098"/>
  </r>
  <r>
    <x v="61"/>
    <s v="531 -  Real Estate"/>
    <x v="94"/>
    <s v="Capital"/>
    <n v="15055"/>
    <s v="Industry Use"/>
    <n v="8308660.0500993105"/>
  </r>
  <r>
    <x v="61"/>
    <s v="531 -  Real Estate"/>
    <x v="95"/>
    <s v="Inventory Additions/Deletions"/>
    <n v="15055"/>
    <s v="Industry Use"/>
    <n v="2917724.67352285"/>
  </r>
  <r>
    <x v="61"/>
    <s v="531 -  Real Estate"/>
    <x v="96"/>
    <s v="Foreign Trade"/>
    <n v="15051"/>
    <s v="Commodity Trade"/>
    <n v="6295919861.69242"/>
  </r>
  <r>
    <x v="61"/>
    <s v="531 -  Real Estate"/>
    <x v="97"/>
    <s v="Domestic Trade"/>
    <n v="15051"/>
    <s v="Commodity Trade"/>
    <n v="32063218360.970299"/>
  </r>
  <r>
    <x v="62"/>
    <s v="532 -  Rental and Leasing Services"/>
    <x v="0"/>
    <s v="111 -  Crop Production"/>
    <n v="15055"/>
    <s v="Industry Use"/>
    <n v="20402.650761876601"/>
  </r>
  <r>
    <x v="62"/>
    <s v="532 -  Rental and Leasing Services"/>
    <x v="1"/>
    <s v="112 -  Animal Production and Aquaculture"/>
    <n v="15055"/>
    <s v="Industry Use"/>
    <n v="12274.584683666701"/>
  </r>
  <r>
    <x v="62"/>
    <s v="532 -  Rental and Leasing Services"/>
    <x v="4"/>
    <s v="211 -  Oil and Gas Extraction"/>
    <n v="15055"/>
    <s v="Industry Use"/>
    <n v="3361524.83622564"/>
  </r>
  <r>
    <x v="62"/>
    <s v="532 -  Rental and Leasing Services"/>
    <x v="5"/>
    <s v="212 -  Mining (except Oil and Gas)"/>
    <n v="15055"/>
    <s v="Industry Use"/>
    <n v="98644.168181006506"/>
  </r>
  <r>
    <x v="62"/>
    <s v="532 -  Rental and Leasing Services"/>
    <x v="6"/>
    <s v="213 -  Support Activities for Mining"/>
    <n v="15055"/>
    <s v="Industry Use"/>
    <n v="23620.229579523999"/>
  </r>
  <r>
    <x v="62"/>
    <s v="532 -  Rental and Leasing Services"/>
    <x v="7"/>
    <s v="221 -  Utilities"/>
    <n v="15055"/>
    <s v="Industry Use"/>
    <n v="99219173.868723705"/>
  </r>
  <r>
    <x v="62"/>
    <s v="532 -  Rental and Leasing Services"/>
    <x v="8"/>
    <s v="23 -  Construction"/>
    <n v="15055"/>
    <s v="Industry Use"/>
    <n v="106706455.124102"/>
  </r>
  <r>
    <x v="62"/>
    <s v="532 -  Rental and Leasing Services"/>
    <x v="9"/>
    <s v="311 -  Food Manufacturing"/>
    <n v="15055"/>
    <s v="Industry Use"/>
    <n v="9439.9073958458393"/>
  </r>
  <r>
    <x v="62"/>
    <s v="532 -  Rental and Leasing Services"/>
    <x v="10"/>
    <s v="312 -  Beverage and Tobacco Product Manufacturing"/>
    <n v="15055"/>
    <s v="Industry Use"/>
    <n v="331.17918713324201"/>
  </r>
  <r>
    <x v="62"/>
    <s v="532 -  Rental and Leasing Services"/>
    <x v="11"/>
    <s v="313 -  Textile Mills"/>
    <n v="15055"/>
    <s v="Industry Use"/>
    <n v="361624.80228665803"/>
  </r>
  <r>
    <x v="62"/>
    <s v="532 -  Rental and Leasing Services"/>
    <x v="12"/>
    <s v="314 -  Textile Product Mills"/>
    <n v="15055"/>
    <s v="Industry Use"/>
    <n v="2191918.9633481898"/>
  </r>
  <r>
    <x v="62"/>
    <s v="532 -  Rental and Leasing Services"/>
    <x v="13"/>
    <s v="315 -  Apparel Manufacturing"/>
    <n v="15055"/>
    <s v="Industry Use"/>
    <n v="2866939.8734455798"/>
  </r>
  <r>
    <x v="62"/>
    <s v="532 -  Rental and Leasing Services"/>
    <x v="14"/>
    <s v="316 -  Leather and Allied Product Manufacturing"/>
    <n v="15055"/>
    <s v="Industry Use"/>
    <n v="24573.405669568401"/>
  </r>
  <r>
    <x v="62"/>
    <s v="532 -  Rental and Leasing Services"/>
    <x v="15"/>
    <s v="321 -  Wood Product Manufacturing"/>
    <n v="15055"/>
    <s v="Industry Use"/>
    <n v="38074135.944343902"/>
  </r>
  <r>
    <x v="62"/>
    <s v="532 -  Rental and Leasing Services"/>
    <x v="16"/>
    <s v="322 -  Paper Manufacturing"/>
    <n v="15055"/>
    <s v="Industry Use"/>
    <n v="11193780.7996848"/>
  </r>
  <r>
    <x v="62"/>
    <s v="532 -  Rental and Leasing Services"/>
    <x v="17"/>
    <s v="323 -  Printing and Related Support Activities"/>
    <n v="15055"/>
    <s v="Industry Use"/>
    <n v="9181541.7218667697"/>
  </r>
  <r>
    <x v="62"/>
    <s v="532 -  Rental and Leasing Services"/>
    <x v="18"/>
    <s v="324 -  Petroleum and Coal Products Manufacturing"/>
    <n v="15055"/>
    <s v="Industry Use"/>
    <n v="238396310.19782799"/>
  </r>
  <r>
    <x v="62"/>
    <s v="532 -  Rental and Leasing Services"/>
    <x v="19"/>
    <s v="325 -  Chemical Manufacturing"/>
    <n v="15055"/>
    <s v="Industry Use"/>
    <n v="5898467.0887040496"/>
  </r>
  <r>
    <x v="62"/>
    <s v="532 -  Rental and Leasing Services"/>
    <x v="20"/>
    <s v="326 -  Plastics and Rubber Products Manufacturing"/>
    <n v="15055"/>
    <s v="Industry Use"/>
    <n v="65503103.485028803"/>
  </r>
  <r>
    <x v="62"/>
    <s v="532 -  Rental and Leasing Services"/>
    <x v="21"/>
    <s v="327 -  Nonmetallic Mineral Product Manufacturing"/>
    <n v="15055"/>
    <s v="Industry Use"/>
    <n v="59773719.734919198"/>
  </r>
  <r>
    <x v="62"/>
    <s v="532 -  Rental and Leasing Services"/>
    <x v="22"/>
    <s v="331 -  Primary Metal Manufacturing"/>
    <n v="15055"/>
    <s v="Industry Use"/>
    <n v="3033330.8238256001"/>
  </r>
  <r>
    <x v="62"/>
    <s v="532 -  Rental and Leasing Services"/>
    <x v="23"/>
    <s v="332 -  Fabricated Metal Product Manufacturing"/>
    <n v="15055"/>
    <s v="Industry Use"/>
    <n v="109249059.288754"/>
  </r>
  <r>
    <x v="62"/>
    <s v="532 -  Rental and Leasing Services"/>
    <x v="24"/>
    <s v="333 -  Machinery Manufacturing"/>
    <n v="15055"/>
    <s v="Industry Use"/>
    <n v="9254362.5754453205"/>
  </r>
  <r>
    <x v="62"/>
    <s v="532 -  Rental and Leasing Services"/>
    <x v="25"/>
    <s v="334 -  Computer and Electronic Product Manufacturing"/>
    <n v="15055"/>
    <s v="Industry Use"/>
    <n v="2556288.5814550398"/>
  </r>
  <r>
    <x v="62"/>
    <s v="532 -  Rental and Leasing Services"/>
    <x v="26"/>
    <s v="335 -  Electrical Equipment, Appliance, and Component Manufacturing"/>
    <n v="15055"/>
    <s v="Industry Use"/>
    <n v="4111861.6640250599"/>
  </r>
  <r>
    <x v="62"/>
    <s v="532 -  Rental and Leasing Services"/>
    <x v="27"/>
    <s v="336 -  Transportation Equipment Manufacturing"/>
    <n v="15055"/>
    <s v="Industry Use"/>
    <n v="63539222.594560899"/>
  </r>
  <r>
    <x v="62"/>
    <s v="532 -  Rental and Leasing Services"/>
    <x v="28"/>
    <s v="337 -  Furniture and Related Product Manufacturing"/>
    <n v="15055"/>
    <s v="Industry Use"/>
    <n v="356249.62163989001"/>
  </r>
  <r>
    <x v="62"/>
    <s v="532 -  Rental and Leasing Services"/>
    <x v="29"/>
    <s v="339 -  Miscellaneous Manufacturing"/>
    <n v="15055"/>
    <s v="Industry Use"/>
    <n v="2500943.9363234299"/>
  </r>
  <r>
    <x v="62"/>
    <s v="532 -  Rental and Leasing Services"/>
    <x v="30"/>
    <s v="42 -  Wholesale Trade"/>
    <n v="15055"/>
    <s v="Industry Use"/>
    <n v="2702179760.8557301"/>
  </r>
  <r>
    <x v="62"/>
    <s v="532 -  Rental and Leasing Services"/>
    <x v="31"/>
    <s v="441 -  Motor Vehicle and Parts Dealers"/>
    <n v="15055"/>
    <s v="Industry Use"/>
    <n v="59828766.178502597"/>
  </r>
  <r>
    <x v="62"/>
    <s v="532 -  Rental and Leasing Services"/>
    <x v="32"/>
    <s v="449 -  Furniture, Home Furnishings, Electronics, and Appliance Retailers"/>
    <n v="15055"/>
    <s v="Industry Use"/>
    <n v="915802.82817285298"/>
  </r>
  <r>
    <x v="62"/>
    <s v="532 -  Rental and Leasing Services"/>
    <x v="33"/>
    <s v="444 -  Building Material and Garden Equipment and Supplies Dealers"/>
    <n v="15055"/>
    <s v="Industry Use"/>
    <n v="8443276.1688957494"/>
  </r>
  <r>
    <x v="62"/>
    <s v="532 -  Rental and Leasing Services"/>
    <x v="34"/>
    <s v="445 -  Food and Beverage Stores"/>
    <n v="15055"/>
    <s v="Industry Use"/>
    <n v="387899.01370481402"/>
  </r>
  <r>
    <x v="62"/>
    <s v="532 -  Rental and Leasing Services"/>
    <x v="35"/>
    <s v="446 -  Health and Personal Care Stores"/>
    <n v="15055"/>
    <s v="Industry Use"/>
    <n v="47148.422365144201"/>
  </r>
  <r>
    <x v="62"/>
    <s v="532 -  Rental and Leasing Services"/>
    <x v="36"/>
    <s v="457 -  Gasoline Stations and Fuel Dealers"/>
    <n v="15055"/>
    <s v="Industry Use"/>
    <n v="722391.42503543105"/>
  </r>
  <r>
    <x v="62"/>
    <s v="532 -  Rental and Leasing Services"/>
    <x v="37"/>
    <s v="458 -  Clothing, Clothing Accessories, Shoe, and Jewelry Retailers"/>
    <n v="15055"/>
    <s v="Industry Use"/>
    <n v="39833.934576990498"/>
  </r>
  <r>
    <x v="62"/>
    <s v="532 -  Rental and Leasing Services"/>
    <x v="38"/>
    <s v="459 -  Sporting Goods, Hobby, Musical Instrument, Book, and Miscellaneous Retailers"/>
    <n v="15055"/>
    <s v="Industry Use"/>
    <n v="1294989.3908527"/>
  </r>
  <r>
    <x v="62"/>
    <s v="532 -  Rental and Leasing Services"/>
    <x v="39"/>
    <s v="455 -  General Merchandise Retailers"/>
    <n v="15055"/>
    <s v="Industry Use"/>
    <n v="4860514.0331035601"/>
  </r>
  <r>
    <x v="62"/>
    <s v="532 -  Rental and Leasing Services"/>
    <x v="40"/>
    <s v="481 -  Air Transportation"/>
    <n v="15055"/>
    <s v="Industry Use"/>
    <n v="165119097.17301199"/>
  </r>
  <r>
    <x v="62"/>
    <s v="532 -  Rental and Leasing Services"/>
    <x v="41"/>
    <s v="482 -  Rail Transportation"/>
    <n v="15055"/>
    <s v="Industry Use"/>
    <n v="3404923.1679319902"/>
  </r>
  <r>
    <x v="62"/>
    <s v="532 -  Rental and Leasing Services"/>
    <x v="42"/>
    <s v="483 -  Water Transportation"/>
    <n v="15055"/>
    <s v="Industry Use"/>
    <n v="816374.34559422196"/>
  </r>
  <r>
    <x v="62"/>
    <s v="532 -  Rental and Leasing Services"/>
    <x v="43"/>
    <s v="484 -  Truck Transportation"/>
    <n v="15055"/>
    <s v="Industry Use"/>
    <n v="94600521.460688293"/>
  </r>
  <r>
    <x v="62"/>
    <s v="532 -  Rental and Leasing Services"/>
    <x v="98"/>
    <s v="485 -  Transit and Ground Passenger Transportation"/>
    <n v="15055"/>
    <s v="Industry Use"/>
    <n v="133167050.00835299"/>
  </r>
  <r>
    <x v="62"/>
    <s v="532 -  Rental and Leasing Services"/>
    <x v="44"/>
    <s v="486 -  Pipeline Transportation"/>
    <n v="15055"/>
    <s v="Industry Use"/>
    <n v="1302250.2583393599"/>
  </r>
  <r>
    <x v="62"/>
    <s v="532 -  Rental and Leasing Services"/>
    <x v="45"/>
    <s v="487-488 -  Scenic and Sightseeing Transportation and Support Activities for Transportation"/>
    <n v="15055"/>
    <s v="Industry Use"/>
    <n v="77866554.936618507"/>
  </r>
  <r>
    <x v="62"/>
    <s v="532 -  Rental and Leasing Services"/>
    <x v="46"/>
    <s v="492 -  Couriers and Messengers"/>
    <n v="15055"/>
    <s v="Industry Use"/>
    <n v="210839585.51209399"/>
  </r>
  <r>
    <x v="62"/>
    <s v="532 -  Rental and Leasing Services"/>
    <x v="47"/>
    <s v="493 -  Warehousing and Storage"/>
    <n v="15055"/>
    <s v="Industry Use"/>
    <n v="96871661.0041278"/>
  </r>
  <r>
    <x v="62"/>
    <s v="532 -  Rental and Leasing Services"/>
    <x v="48"/>
    <s v="513 -  Publishing Industries"/>
    <n v="15055"/>
    <s v="Industry Use"/>
    <n v="39351559.310959697"/>
  </r>
  <r>
    <x v="62"/>
    <s v="532 -  Rental and Leasing Services"/>
    <x v="49"/>
    <s v="512 -  Motion Picture and Sound Recording Industries"/>
    <n v="15055"/>
    <s v="Industry Use"/>
    <n v="74079492.464154094"/>
  </r>
  <r>
    <x v="62"/>
    <s v="532 -  Rental and Leasing Services"/>
    <x v="50"/>
    <s v="516 -  Broadcasting and Content Providers"/>
    <n v="15055"/>
    <s v="Industry Use"/>
    <n v="36841976.258027501"/>
  </r>
  <r>
    <x v="62"/>
    <s v="532 -  Rental and Leasing Services"/>
    <x v="51"/>
    <s v="517 -  Telecommunications"/>
    <n v="15055"/>
    <s v="Industry Use"/>
    <n v="187536424.474053"/>
  </r>
  <r>
    <x v="62"/>
    <s v="532 -  Rental and Leasing Services"/>
    <x v="52"/>
    <s v="518 -  Computing Infrastructure Providers, Data Processing, Web Hosting, and Related Services"/>
    <n v="15055"/>
    <s v="Industry Use"/>
    <n v="77291548.091145605"/>
  </r>
  <r>
    <x v="62"/>
    <s v="532 -  Rental and Leasing Services"/>
    <x v="53"/>
    <s v="519 -  Web Search Portals, Libraries, Archives, and Other Information Services"/>
    <n v="15055"/>
    <s v="Industry Use"/>
    <n v="165547612.20501101"/>
  </r>
  <r>
    <x v="62"/>
    <s v="532 -  Rental and Leasing Services"/>
    <x v="54"/>
    <s v="522 -  Credit Intermediation and Related Activities"/>
    <n v="15055"/>
    <s v="Industry Use"/>
    <n v="304618418.58832401"/>
  </r>
  <r>
    <x v="62"/>
    <s v="532 -  Rental and Leasing Services"/>
    <x v="55"/>
    <s v="523 -  Securities, Commodity Contracts, and Other Financial Investments and Related Activities"/>
    <n v="15055"/>
    <s v="Industry Use"/>
    <n v="71521829.507547498"/>
  </r>
  <r>
    <x v="62"/>
    <s v="532 -  Rental and Leasing Services"/>
    <x v="56"/>
    <s v="521 -  Monetary Authorities-Central Bank"/>
    <n v="15055"/>
    <s v="Industry Use"/>
    <n v="226658928.50426599"/>
  </r>
  <r>
    <x v="62"/>
    <s v="532 -  Rental and Leasing Services"/>
    <x v="57"/>
    <s v="524 -  Insurance Carriers and Related Activities"/>
    <n v="15055"/>
    <s v="Industry Use"/>
    <n v="554337197.22416902"/>
  </r>
  <r>
    <x v="62"/>
    <s v="532 -  Rental and Leasing Services"/>
    <x v="58"/>
    <s v="531 -  Real Estate"/>
    <n v="15055"/>
    <s v="Industry Use"/>
    <n v="1211417611.83531"/>
  </r>
  <r>
    <x v="62"/>
    <s v="532 -  Rental and Leasing Services"/>
    <x v="59"/>
    <s v="532 -  Rental and Leasing Services"/>
    <n v="15055"/>
    <s v="Industry Use"/>
    <n v="683121882.31374395"/>
  </r>
  <r>
    <x v="62"/>
    <s v="532 -  Rental and Leasing Services"/>
    <x v="60"/>
    <s v="533 -  Lessors of Nonfinancial Intangible Assets (except Copyrighted Works)"/>
    <n v="15055"/>
    <s v="Industry Use"/>
    <n v="191382607.42276201"/>
  </r>
  <r>
    <x v="62"/>
    <s v="532 -  Rental and Leasing Services"/>
    <x v="61"/>
    <s v="541 -  Professional, Scientific, and Technical Services"/>
    <n v="15055"/>
    <s v="Industry Use"/>
    <n v="744319769.91609895"/>
  </r>
  <r>
    <x v="62"/>
    <s v="532 -  Rental and Leasing Services"/>
    <x v="99"/>
    <s v="551 -  Management of Companies and Enterprises"/>
    <n v="15055"/>
    <s v="Industry Use"/>
    <n v="1889836644.6538701"/>
  </r>
  <r>
    <x v="62"/>
    <s v="532 -  Rental and Leasing Services"/>
    <x v="62"/>
    <s v="561 -  Administrative and Support Services"/>
    <n v="15055"/>
    <s v="Industry Use"/>
    <n v="782919026.85767996"/>
  </r>
  <r>
    <x v="62"/>
    <s v="532 -  Rental and Leasing Services"/>
    <x v="63"/>
    <s v="562 -  Waste Management and Remediation Services"/>
    <n v="15055"/>
    <s v="Industry Use"/>
    <n v="24685149.447104599"/>
  </r>
  <r>
    <x v="62"/>
    <s v="532 -  Rental and Leasing Services"/>
    <x v="65"/>
    <s v="711 -  Performing Arts, Spectator Sports, and Related Industries"/>
    <n v="15055"/>
    <s v="Industry Use"/>
    <n v="56433264.028011099"/>
  </r>
  <r>
    <x v="62"/>
    <s v="532 -  Rental and Leasing Services"/>
    <x v="66"/>
    <s v="712 -  Museums, Historical Sites, and Similar Institutions"/>
    <n v="15055"/>
    <s v="Industry Use"/>
    <n v="1748.3677810099"/>
  </r>
  <r>
    <x v="62"/>
    <s v="532 -  Rental and Leasing Services"/>
    <x v="67"/>
    <s v="713 -  Amusement, Gambling, and Recreation Industries"/>
    <n v="15055"/>
    <s v="Industry Use"/>
    <n v="5480239.2407813398"/>
  </r>
  <r>
    <x v="62"/>
    <s v="532 -  Rental and Leasing Services"/>
    <x v="68"/>
    <s v="721 -  Accommodation"/>
    <n v="15055"/>
    <s v="Industry Use"/>
    <n v="38805958.679689102"/>
  </r>
  <r>
    <x v="62"/>
    <s v="532 -  Rental and Leasing Services"/>
    <x v="69"/>
    <s v="722 -  Food Services and Drinking Places"/>
    <n v="15055"/>
    <s v="Industry Use"/>
    <n v="288324724.39283001"/>
  </r>
  <r>
    <x v="62"/>
    <s v="532 -  Rental and Leasing Services"/>
    <x v="70"/>
    <s v="811 -  Repair and Maintenance"/>
    <n v="15055"/>
    <s v="Industry Use"/>
    <n v="1483220447.40677"/>
  </r>
  <r>
    <x v="62"/>
    <s v="532 -  Rental and Leasing Services"/>
    <x v="71"/>
    <s v="812 -  Personal and Laundry Services"/>
    <n v="15055"/>
    <s v="Industry Use"/>
    <n v="9042021.7540236004"/>
  </r>
  <r>
    <x v="62"/>
    <s v="532 -  Rental and Leasing Services"/>
    <x v="72"/>
    <s v="813 -  Religious, Grantmaking, Civic, Professional, and Similar Organizations"/>
    <n v="15055"/>
    <s v="Industry Use"/>
    <n v="23374065.225811701"/>
  </r>
  <r>
    <x v="62"/>
    <s v="532 -  Rental and Leasing Services"/>
    <x v="73"/>
    <s v="9A -  Government Enterprises"/>
    <n v="15055"/>
    <s v="Industry Use"/>
    <n v="324302852.149553"/>
  </r>
  <r>
    <x v="62"/>
    <s v="532 -  Rental and Leasing Services"/>
    <x v="74"/>
    <s v="Vegetable and melon farming"/>
    <n v="15055"/>
    <s v="Industry Use"/>
    <n v="12122.9370074625"/>
  </r>
  <r>
    <x v="62"/>
    <s v="532 -  Rental and Leasing Services"/>
    <x v="75"/>
    <s v="Fruit farming"/>
    <n v="15055"/>
    <s v="Industry Use"/>
    <n v="9301.7966835071402"/>
  </r>
  <r>
    <x v="62"/>
    <s v="532 -  Rental and Leasing Services"/>
    <x v="76"/>
    <s v="Employee Compensation"/>
    <n v="15053"/>
    <s v="Factor Receipts"/>
    <n v="6407628939.4836197"/>
  </r>
  <r>
    <x v="62"/>
    <s v="532 -  Rental and Leasing Services"/>
    <x v="77"/>
    <s v="Proprietor Income"/>
    <n v="15053"/>
    <s v="Factor Receipts"/>
    <n v="1662894700.93823"/>
  </r>
  <r>
    <x v="62"/>
    <s v="532 -  Rental and Leasing Services"/>
    <x v="78"/>
    <s v="Other Property Type Income"/>
    <n v="15053"/>
    <s v="Factor Receipts"/>
    <n v="4177455110.3958502"/>
  </r>
  <r>
    <x v="62"/>
    <s v="532 -  Rental and Leasing Services"/>
    <x v="79"/>
    <s v="Tax on Production and Imports"/>
    <n v="15053"/>
    <s v="Factor Receipts"/>
    <n v="2011674738.7553201"/>
  </r>
  <r>
    <x v="62"/>
    <s v="532 -  Rental and Leasing Services"/>
    <x v="80"/>
    <s v="Households LT15k"/>
    <n v="15055"/>
    <s v="Industry Use"/>
    <n v="212816.583635458"/>
  </r>
  <r>
    <x v="62"/>
    <s v="532 -  Rental and Leasing Services"/>
    <x v="81"/>
    <s v="Households 15-30k"/>
    <n v="15055"/>
    <s v="Industry Use"/>
    <n v="280255.37757171597"/>
  </r>
  <r>
    <x v="62"/>
    <s v="532 -  Rental and Leasing Services"/>
    <x v="82"/>
    <s v="Households 30-40k"/>
    <n v="15055"/>
    <s v="Industry Use"/>
    <n v="249522.02822753499"/>
  </r>
  <r>
    <x v="62"/>
    <s v="532 -  Rental and Leasing Services"/>
    <x v="83"/>
    <s v="Households 40-50k"/>
    <n v="15055"/>
    <s v="Industry Use"/>
    <n v="192661.009249619"/>
  </r>
  <r>
    <x v="62"/>
    <s v="532 -  Rental and Leasing Services"/>
    <x v="84"/>
    <s v="Households 50-70k"/>
    <n v="15055"/>
    <s v="Industry Use"/>
    <n v="429975.26714550197"/>
  </r>
  <r>
    <x v="62"/>
    <s v="532 -  Rental and Leasing Services"/>
    <x v="85"/>
    <s v="Households 70-100k"/>
    <n v="15055"/>
    <s v="Industry Use"/>
    <n v="1468549.1163836799"/>
  </r>
  <r>
    <x v="62"/>
    <s v="532 -  Rental and Leasing Services"/>
    <x v="86"/>
    <s v="Households 100-150k"/>
    <n v="15055"/>
    <s v="Industry Use"/>
    <n v="2597035.5691928798"/>
  </r>
  <r>
    <x v="62"/>
    <s v="532 -  Rental and Leasing Services"/>
    <x v="87"/>
    <s v="Households 150-200k"/>
    <n v="15055"/>
    <s v="Industry Use"/>
    <n v="2970794.57556536"/>
  </r>
  <r>
    <x v="62"/>
    <s v="532 -  Rental and Leasing Services"/>
    <x v="88"/>
    <s v="Households GT200k"/>
    <n v="15055"/>
    <s v="Industry Use"/>
    <n v="7516895.0695348"/>
  </r>
  <r>
    <x v="62"/>
    <s v="532 -  Rental and Leasing Services"/>
    <x v="89"/>
    <s v="Federal Government NonDefense"/>
    <n v="15055"/>
    <s v="Industry Use"/>
    <n v="488794.37467761303"/>
  </r>
  <r>
    <x v="62"/>
    <s v="532 -  Rental and Leasing Services"/>
    <x v="90"/>
    <s v="Federal Government Investment"/>
    <n v="15055"/>
    <s v="Industry Use"/>
    <n v="585795.43150311999"/>
  </r>
  <r>
    <x v="62"/>
    <s v="532 -  Rental and Leasing Services"/>
    <x v="91"/>
    <s v="State/Local Govt Other"/>
    <n v="15055"/>
    <s v="Industry Use"/>
    <n v="46257281.081564099"/>
  </r>
  <r>
    <x v="62"/>
    <s v="532 -  Rental and Leasing Services"/>
    <x v="92"/>
    <s v="State/Local Govt Education"/>
    <n v="15055"/>
    <s v="Industry Use"/>
    <n v="146562.19676274899"/>
  </r>
  <r>
    <x v="62"/>
    <s v="532 -  Rental and Leasing Services"/>
    <x v="93"/>
    <s v="State/Local Govt Investment"/>
    <n v="15055"/>
    <s v="Industry Use"/>
    <n v="2963146.4656177498"/>
  </r>
  <r>
    <x v="62"/>
    <s v="532 -  Rental and Leasing Services"/>
    <x v="94"/>
    <s v="Capital"/>
    <n v="15055"/>
    <s v="Industry Use"/>
    <n v="3917804.3421634701"/>
  </r>
  <r>
    <x v="62"/>
    <s v="532 -  Rental and Leasing Services"/>
    <x v="95"/>
    <s v="Inventory Additions/Deletions"/>
    <n v="15055"/>
    <s v="Industry Use"/>
    <n v="2812814.2345785899"/>
  </r>
  <r>
    <x v="62"/>
    <s v="532 -  Rental and Leasing Services"/>
    <x v="96"/>
    <s v="Foreign Trade"/>
    <n v="15051"/>
    <s v="Commodity Trade"/>
    <n v="740272875.99182498"/>
  </r>
  <r>
    <x v="62"/>
    <s v="532 -  Rental and Leasing Services"/>
    <x v="97"/>
    <s v="Domestic Trade"/>
    <n v="15051"/>
    <s v="Commodity Trade"/>
    <n v="2037524289.9721701"/>
  </r>
  <r>
    <x v="63"/>
    <s v="533 -  Lessors of Nonfinancial Intangible Assets (except Copyrighted Works)"/>
    <x v="4"/>
    <s v="211 -  Oil and Gas Extraction"/>
    <n v="15055"/>
    <s v="Industry Use"/>
    <n v="770187.84215172997"/>
  </r>
  <r>
    <x v="63"/>
    <s v="533 -  Lessors of Nonfinancial Intangible Assets (except Copyrighted Works)"/>
    <x v="5"/>
    <s v="212 -  Mining (except Oil and Gas)"/>
    <n v="15055"/>
    <s v="Industry Use"/>
    <n v="13698.752571156399"/>
  </r>
  <r>
    <x v="63"/>
    <s v="533 -  Lessors of Nonfinancial Intangible Assets (except Copyrighted Works)"/>
    <x v="6"/>
    <s v="213 -  Support Activities for Mining"/>
    <n v="15055"/>
    <s v="Industry Use"/>
    <n v="481.59858506504298"/>
  </r>
  <r>
    <x v="63"/>
    <s v="533 -  Lessors of Nonfinancial Intangible Assets (except Copyrighted Works)"/>
    <x v="7"/>
    <s v="221 -  Utilities"/>
    <n v="15055"/>
    <s v="Industry Use"/>
    <n v="34679836.126597703"/>
  </r>
  <r>
    <x v="63"/>
    <s v="533 -  Lessors of Nonfinancial Intangible Assets (except Copyrighted Works)"/>
    <x v="9"/>
    <s v="311 -  Food Manufacturing"/>
    <n v="15055"/>
    <s v="Industry Use"/>
    <n v="2062.6875766719299"/>
  </r>
  <r>
    <x v="63"/>
    <s v="533 -  Lessors of Nonfinancial Intangible Assets (except Copyrighted Works)"/>
    <x v="10"/>
    <s v="312 -  Beverage and Tobacco Product Manufacturing"/>
    <n v="15055"/>
    <s v="Industry Use"/>
    <n v="2569.4486882862102"/>
  </r>
  <r>
    <x v="63"/>
    <s v="533 -  Lessors of Nonfinancial Intangible Assets (except Copyrighted Works)"/>
    <x v="11"/>
    <s v="313 -  Textile Mills"/>
    <n v="15055"/>
    <s v="Industry Use"/>
    <n v="1835.7234577192701"/>
  </r>
  <r>
    <x v="63"/>
    <s v="533 -  Lessors of Nonfinancial Intangible Assets (except Copyrighted Works)"/>
    <x v="12"/>
    <s v="314 -  Textile Product Mills"/>
    <n v="15055"/>
    <s v="Industry Use"/>
    <n v="393747.43981046299"/>
  </r>
  <r>
    <x v="63"/>
    <s v="533 -  Lessors of Nonfinancial Intangible Assets (except Copyrighted Works)"/>
    <x v="13"/>
    <s v="315 -  Apparel Manufacturing"/>
    <n v="15055"/>
    <s v="Industry Use"/>
    <n v="48274.927280484197"/>
  </r>
  <r>
    <x v="63"/>
    <s v="533 -  Lessors of Nonfinancial Intangible Assets (except Copyrighted Works)"/>
    <x v="14"/>
    <s v="316 -  Leather and Allied Product Manufacturing"/>
    <n v="15055"/>
    <s v="Industry Use"/>
    <n v="5701.5475091247299"/>
  </r>
  <r>
    <x v="63"/>
    <s v="533 -  Lessors of Nonfinancial Intangible Assets (except Copyrighted Works)"/>
    <x v="15"/>
    <s v="321 -  Wood Product Manufacturing"/>
    <n v="15055"/>
    <s v="Industry Use"/>
    <n v="103352.28885513201"/>
  </r>
  <r>
    <x v="63"/>
    <s v="533 -  Lessors of Nonfinancial Intangible Assets (except Copyrighted Works)"/>
    <x v="16"/>
    <s v="322 -  Paper Manufacturing"/>
    <n v="15055"/>
    <s v="Industry Use"/>
    <n v="87956601.668009996"/>
  </r>
  <r>
    <x v="63"/>
    <s v="533 -  Lessors of Nonfinancial Intangible Assets (except Copyrighted Works)"/>
    <x v="17"/>
    <s v="323 -  Printing and Related Support Activities"/>
    <n v="15055"/>
    <s v="Industry Use"/>
    <n v="63504737.527829401"/>
  </r>
  <r>
    <x v="63"/>
    <s v="533 -  Lessors of Nonfinancial Intangible Assets (except Copyrighted Works)"/>
    <x v="18"/>
    <s v="324 -  Petroleum and Coal Products Manufacturing"/>
    <n v="15055"/>
    <s v="Industry Use"/>
    <n v="54585643.8816365"/>
  </r>
  <r>
    <x v="63"/>
    <s v="533 -  Lessors of Nonfinancial Intangible Assets (except Copyrighted Works)"/>
    <x v="19"/>
    <s v="325 -  Chemical Manufacturing"/>
    <n v="15055"/>
    <s v="Industry Use"/>
    <n v="951057.46510969405"/>
  </r>
  <r>
    <x v="63"/>
    <s v="533 -  Lessors of Nonfinancial Intangible Assets (except Copyrighted Works)"/>
    <x v="20"/>
    <s v="326 -  Plastics and Rubber Products Manufacturing"/>
    <n v="15055"/>
    <s v="Industry Use"/>
    <n v="72852135.9096255"/>
  </r>
  <r>
    <x v="63"/>
    <s v="533 -  Lessors of Nonfinancial Intangible Assets (except Copyrighted Works)"/>
    <x v="21"/>
    <s v="327 -  Nonmetallic Mineral Product Manufacturing"/>
    <n v="15055"/>
    <s v="Industry Use"/>
    <n v="8695474.3953701891"/>
  </r>
  <r>
    <x v="63"/>
    <s v="533 -  Lessors of Nonfinancial Intangible Assets (except Copyrighted Works)"/>
    <x v="22"/>
    <s v="331 -  Primary Metal Manufacturing"/>
    <n v="15055"/>
    <s v="Industry Use"/>
    <n v="104076.309756669"/>
  </r>
  <r>
    <x v="63"/>
    <s v="533 -  Lessors of Nonfinancial Intangible Assets (except Copyrighted Works)"/>
    <x v="23"/>
    <s v="332 -  Fabricated Metal Product Manufacturing"/>
    <n v="15055"/>
    <s v="Industry Use"/>
    <n v="1073314.8935610601"/>
  </r>
  <r>
    <x v="63"/>
    <s v="533 -  Lessors of Nonfinancial Intangible Assets (except Copyrighted Works)"/>
    <x v="24"/>
    <s v="333 -  Machinery Manufacturing"/>
    <n v="15055"/>
    <s v="Industry Use"/>
    <n v="37200.970842364201"/>
  </r>
  <r>
    <x v="63"/>
    <s v="533 -  Lessors of Nonfinancial Intangible Assets (except Copyrighted Works)"/>
    <x v="25"/>
    <s v="334 -  Computer and Electronic Product Manufacturing"/>
    <n v="15055"/>
    <s v="Industry Use"/>
    <n v="1092023.02291929"/>
  </r>
  <r>
    <x v="63"/>
    <s v="533 -  Lessors of Nonfinancial Intangible Assets (except Copyrighted Works)"/>
    <x v="26"/>
    <s v="335 -  Electrical Equipment, Appliance, and Component Manufacturing"/>
    <n v="15055"/>
    <s v="Industry Use"/>
    <n v="314522.66516342998"/>
  </r>
  <r>
    <x v="63"/>
    <s v="533 -  Lessors of Nonfinancial Intangible Assets (except Copyrighted Works)"/>
    <x v="27"/>
    <s v="336 -  Transportation Equipment Manufacturing"/>
    <n v="15055"/>
    <s v="Industry Use"/>
    <n v="80930.880597809301"/>
  </r>
  <r>
    <x v="63"/>
    <s v="533 -  Lessors of Nonfinancial Intangible Assets (except Copyrighted Works)"/>
    <x v="28"/>
    <s v="337 -  Furniture and Related Product Manufacturing"/>
    <n v="15055"/>
    <s v="Industry Use"/>
    <n v="35143.549699952899"/>
  </r>
  <r>
    <x v="63"/>
    <s v="533 -  Lessors of Nonfinancial Intangible Assets (except Copyrighted Works)"/>
    <x v="29"/>
    <s v="339 -  Miscellaneous Manufacturing"/>
    <n v="15055"/>
    <s v="Industry Use"/>
    <n v="1247186.65940674"/>
  </r>
  <r>
    <x v="63"/>
    <s v="533 -  Lessors of Nonfinancial Intangible Assets (except Copyrighted Works)"/>
    <x v="30"/>
    <s v="42 -  Wholesale Trade"/>
    <n v="15055"/>
    <s v="Industry Use"/>
    <n v="193439763.402924"/>
  </r>
  <r>
    <x v="63"/>
    <s v="533 -  Lessors of Nonfinancial Intangible Assets (except Copyrighted Works)"/>
    <x v="40"/>
    <s v="481 -  Air Transportation"/>
    <n v="15055"/>
    <s v="Industry Use"/>
    <n v="15104325.034418199"/>
  </r>
  <r>
    <x v="63"/>
    <s v="533 -  Lessors of Nonfinancial Intangible Assets (except Copyrighted Works)"/>
    <x v="41"/>
    <s v="482 -  Rail Transportation"/>
    <n v="15055"/>
    <s v="Industry Use"/>
    <n v="4804981.4584997296"/>
  </r>
  <r>
    <x v="63"/>
    <s v="533 -  Lessors of Nonfinancial Intangible Assets (except Copyrighted Works)"/>
    <x v="42"/>
    <s v="483 -  Water Transportation"/>
    <n v="15055"/>
    <s v="Industry Use"/>
    <n v="217.04121967966401"/>
  </r>
  <r>
    <x v="63"/>
    <s v="533 -  Lessors of Nonfinancial Intangible Assets (except Copyrighted Works)"/>
    <x v="43"/>
    <s v="484 -  Truck Transportation"/>
    <n v="15055"/>
    <s v="Industry Use"/>
    <n v="157217191.719309"/>
  </r>
  <r>
    <x v="63"/>
    <s v="533 -  Lessors of Nonfinancial Intangible Assets (except Copyrighted Works)"/>
    <x v="44"/>
    <s v="486 -  Pipeline Transportation"/>
    <n v="15055"/>
    <s v="Industry Use"/>
    <n v="311604.03108714399"/>
  </r>
  <r>
    <x v="63"/>
    <s v="533 -  Lessors of Nonfinancial Intangible Assets (except Copyrighted Works)"/>
    <x v="45"/>
    <s v="487-488 -  Scenic and Sightseeing Transportation and Support Activities for Transportation"/>
    <n v="15055"/>
    <s v="Industry Use"/>
    <n v="1909865.4281372901"/>
  </r>
  <r>
    <x v="63"/>
    <s v="533 -  Lessors of Nonfinancial Intangible Assets (except Copyrighted Works)"/>
    <x v="46"/>
    <s v="492 -  Couriers and Messengers"/>
    <n v="15055"/>
    <s v="Industry Use"/>
    <n v="611900992.47499704"/>
  </r>
  <r>
    <x v="63"/>
    <s v="533 -  Lessors of Nonfinancial Intangible Assets (except Copyrighted Works)"/>
    <x v="47"/>
    <s v="493 -  Warehousing and Storage"/>
    <n v="15055"/>
    <s v="Industry Use"/>
    <n v="63597660.654256098"/>
  </r>
  <r>
    <x v="63"/>
    <s v="533 -  Lessors of Nonfinancial Intangible Assets (except Copyrighted Works)"/>
    <x v="48"/>
    <s v="513 -  Publishing Industries"/>
    <n v="15055"/>
    <s v="Industry Use"/>
    <n v="204096288.345321"/>
  </r>
  <r>
    <x v="63"/>
    <s v="533 -  Lessors of Nonfinancial Intangible Assets (except Copyrighted Works)"/>
    <x v="49"/>
    <s v="512 -  Motion Picture and Sound Recording Industries"/>
    <n v="15055"/>
    <s v="Industry Use"/>
    <n v="233725.52082500901"/>
  </r>
  <r>
    <x v="63"/>
    <s v="533 -  Lessors of Nonfinancial Intangible Assets (except Copyrighted Works)"/>
    <x v="50"/>
    <s v="516 -  Broadcasting and Content Providers"/>
    <n v="15055"/>
    <s v="Industry Use"/>
    <n v="68634775.023388803"/>
  </r>
  <r>
    <x v="63"/>
    <s v="533 -  Lessors of Nonfinancial Intangible Assets (except Copyrighted Works)"/>
    <x v="51"/>
    <s v="517 -  Telecommunications"/>
    <n v="15055"/>
    <s v="Industry Use"/>
    <n v="27505591.266347099"/>
  </r>
  <r>
    <x v="63"/>
    <s v="533 -  Lessors of Nonfinancial Intangible Assets (except Copyrighted Works)"/>
    <x v="52"/>
    <s v="518 -  Computing Infrastructure Providers, Data Processing, Web Hosting, and Related Services"/>
    <n v="15055"/>
    <s v="Industry Use"/>
    <n v="15850170.801508101"/>
  </r>
  <r>
    <x v="63"/>
    <s v="533 -  Lessors of Nonfinancial Intangible Assets (except Copyrighted Works)"/>
    <x v="53"/>
    <s v="519 -  Web Search Portals, Libraries, Archives, and Other Information Services"/>
    <n v="15055"/>
    <s v="Industry Use"/>
    <n v="401573289.29209501"/>
  </r>
  <r>
    <x v="63"/>
    <s v="533 -  Lessors of Nonfinancial Intangible Assets (except Copyrighted Works)"/>
    <x v="54"/>
    <s v="522 -  Credit Intermediation and Related Activities"/>
    <n v="15055"/>
    <s v="Industry Use"/>
    <n v="1051315130.0146199"/>
  </r>
  <r>
    <x v="63"/>
    <s v="533 -  Lessors of Nonfinancial Intangible Assets (except Copyrighted Works)"/>
    <x v="55"/>
    <s v="523 -  Securities, Commodity Contracts, and Other Financial Investments and Related Activities"/>
    <n v="15055"/>
    <s v="Industry Use"/>
    <n v="782536268.85211504"/>
  </r>
  <r>
    <x v="63"/>
    <s v="533 -  Lessors of Nonfinancial Intangible Assets (except Copyrighted Works)"/>
    <x v="56"/>
    <s v="521 -  Monetary Authorities-Central Bank"/>
    <n v="15055"/>
    <s v="Industry Use"/>
    <n v="1232154291.67307"/>
  </r>
  <r>
    <x v="63"/>
    <s v="533 -  Lessors of Nonfinancial Intangible Assets (except Copyrighted Works)"/>
    <x v="57"/>
    <s v="524 -  Insurance Carriers and Related Activities"/>
    <n v="15055"/>
    <s v="Industry Use"/>
    <n v="986419133.06289005"/>
  </r>
  <r>
    <x v="63"/>
    <s v="533 -  Lessors of Nonfinancial Intangible Assets (except Copyrighted Works)"/>
    <x v="58"/>
    <s v="531 -  Real Estate"/>
    <n v="15055"/>
    <s v="Industry Use"/>
    <n v="608715538.52905297"/>
  </r>
  <r>
    <x v="63"/>
    <s v="533 -  Lessors of Nonfinancial Intangible Assets (except Copyrighted Works)"/>
    <x v="59"/>
    <s v="532 -  Rental and Leasing Services"/>
    <n v="15055"/>
    <s v="Industry Use"/>
    <n v="403553950.57935601"/>
  </r>
  <r>
    <x v="63"/>
    <s v="533 -  Lessors of Nonfinancial Intangible Assets (except Copyrighted Works)"/>
    <x v="60"/>
    <s v="533 -  Lessors of Nonfinancial Intangible Assets (except Copyrighted Works)"/>
    <n v="15055"/>
    <s v="Industry Use"/>
    <n v="1752197540.91114"/>
  </r>
  <r>
    <x v="63"/>
    <s v="533 -  Lessors of Nonfinancial Intangible Assets (except Copyrighted Works)"/>
    <x v="61"/>
    <s v="541 -  Professional, Scientific, and Technical Services"/>
    <n v="15055"/>
    <s v="Industry Use"/>
    <n v="1409830718.6484699"/>
  </r>
  <r>
    <x v="63"/>
    <s v="533 -  Lessors of Nonfinancial Intangible Assets (except Copyrighted Works)"/>
    <x v="99"/>
    <s v="551 -  Management of Companies and Enterprises"/>
    <n v="15055"/>
    <s v="Industry Use"/>
    <n v="487274554.43612999"/>
  </r>
  <r>
    <x v="63"/>
    <s v="533 -  Lessors of Nonfinancial Intangible Assets (except Copyrighted Works)"/>
    <x v="62"/>
    <s v="561 -  Administrative and Support Services"/>
    <n v="15055"/>
    <s v="Industry Use"/>
    <n v="4998779213.7614002"/>
  </r>
  <r>
    <x v="63"/>
    <s v="533 -  Lessors of Nonfinancial Intangible Assets (except Copyrighted Works)"/>
    <x v="63"/>
    <s v="562 -  Waste Management and Remediation Services"/>
    <n v="15055"/>
    <s v="Industry Use"/>
    <n v="124882684.02445699"/>
  </r>
  <r>
    <x v="63"/>
    <s v="533 -  Lessors of Nonfinancial Intangible Assets (except Copyrighted Works)"/>
    <x v="68"/>
    <s v="721 -  Accommodation"/>
    <n v="15055"/>
    <s v="Industry Use"/>
    <n v="4873811.85929571"/>
  </r>
  <r>
    <x v="63"/>
    <s v="533 -  Lessors of Nonfinancial Intangible Assets (except Copyrighted Works)"/>
    <x v="69"/>
    <s v="722 -  Food Services and Drinking Places"/>
    <n v="15055"/>
    <s v="Industry Use"/>
    <n v="489842994.48698997"/>
  </r>
  <r>
    <x v="63"/>
    <s v="533 -  Lessors of Nonfinancial Intangible Assets (except Copyrighted Works)"/>
    <x v="70"/>
    <s v="811 -  Repair and Maintenance"/>
    <n v="15055"/>
    <s v="Industry Use"/>
    <n v="38966647.094465598"/>
  </r>
  <r>
    <x v="63"/>
    <s v="533 -  Lessors of Nonfinancial Intangible Assets (except Copyrighted Works)"/>
    <x v="71"/>
    <s v="812 -  Personal and Laundry Services"/>
    <n v="15055"/>
    <s v="Industry Use"/>
    <n v="2336.8068156258901"/>
  </r>
  <r>
    <x v="63"/>
    <s v="533 -  Lessors of Nonfinancial Intangible Assets (except Copyrighted Works)"/>
    <x v="72"/>
    <s v="813 -  Religious, Grantmaking, Civic, Professional, and Similar Organizations"/>
    <n v="15055"/>
    <s v="Industry Use"/>
    <n v="431906748.71363002"/>
  </r>
  <r>
    <x v="63"/>
    <s v="533 -  Lessors of Nonfinancial Intangible Assets (except Copyrighted Works)"/>
    <x v="73"/>
    <s v="9A -  Government Enterprises"/>
    <n v="15055"/>
    <s v="Industry Use"/>
    <n v="270165009.38282597"/>
  </r>
  <r>
    <x v="63"/>
    <s v="533 -  Lessors of Nonfinancial Intangible Assets (except Copyrighted Works)"/>
    <x v="76"/>
    <s v="Employee Compensation"/>
    <n v="15053"/>
    <s v="Factor Receipts"/>
    <n v="665939331.27480602"/>
  </r>
  <r>
    <x v="63"/>
    <s v="533 -  Lessors of Nonfinancial Intangible Assets (except Copyrighted Works)"/>
    <x v="77"/>
    <s v="Proprietor Income"/>
    <n v="15053"/>
    <s v="Factor Receipts"/>
    <n v="143206129.76784599"/>
  </r>
  <r>
    <x v="63"/>
    <s v="533 -  Lessors of Nonfinancial Intangible Assets (except Copyrighted Works)"/>
    <x v="78"/>
    <s v="Other Property Type Income"/>
    <n v="15053"/>
    <s v="Factor Receipts"/>
    <n v="29491628546.310699"/>
  </r>
  <r>
    <x v="63"/>
    <s v="533 -  Lessors of Nonfinancial Intangible Assets (except Copyrighted Works)"/>
    <x v="79"/>
    <s v="Tax on Production and Imports"/>
    <n v="15053"/>
    <s v="Factor Receipts"/>
    <n v="705519991.10068405"/>
  </r>
  <r>
    <x v="63"/>
    <s v="533 -  Lessors of Nonfinancial Intangible Assets (except Copyrighted Works)"/>
    <x v="80"/>
    <s v="Households LT15k"/>
    <n v="15055"/>
    <s v="Industry Use"/>
    <n v="542249.89658731595"/>
  </r>
  <r>
    <x v="63"/>
    <s v="533 -  Lessors of Nonfinancial Intangible Assets (except Copyrighted Works)"/>
    <x v="81"/>
    <s v="Households 15-30k"/>
    <n v="15055"/>
    <s v="Industry Use"/>
    <n v="714081.80185156595"/>
  </r>
  <r>
    <x v="63"/>
    <s v="533 -  Lessors of Nonfinancial Intangible Assets (except Copyrighted Works)"/>
    <x v="82"/>
    <s v="Households 30-40k"/>
    <n v="15055"/>
    <s v="Industry Use"/>
    <n v="635774.20373594796"/>
  </r>
  <r>
    <x v="63"/>
    <s v="533 -  Lessors of Nonfinancial Intangible Assets (except Copyrighted Works)"/>
    <x v="83"/>
    <s v="Households 40-50k"/>
    <n v="15055"/>
    <s v="Industry Use"/>
    <n v="490894.13314220501"/>
  </r>
  <r>
    <x v="63"/>
    <s v="533 -  Lessors of Nonfinancial Intangible Assets (except Copyrighted Works)"/>
    <x v="84"/>
    <s v="Households 50-70k"/>
    <n v="15055"/>
    <s v="Industry Use"/>
    <n v="1095563.3257609699"/>
  </r>
  <r>
    <x v="63"/>
    <s v="533 -  Lessors of Nonfinancial Intangible Assets (except Copyrighted Works)"/>
    <x v="85"/>
    <s v="Households 70-100k"/>
    <n v="15055"/>
    <s v="Industry Use"/>
    <n v="3741816.5111441398"/>
  </r>
  <r>
    <x v="63"/>
    <s v="533 -  Lessors of Nonfinancial Intangible Assets (except Copyrighted Works)"/>
    <x v="86"/>
    <s v="Households 100-150k"/>
    <n v="15055"/>
    <s v="Industry Use"/>
    <n v="6617164.1550296396"/>
  </r>
  <r>
    <x v="63"/>
    <s v="533 -  Lessors of Nonfinancial Intangible Assets (except Copyrighted Works)"/>
    <x v="87"/>
    <s v="Households 150-200k"/>
    <n v="15055"/>
    <s v="Industry Use"/>
    <n v="7569490.2336270502"/>
  </r>
  <r>
    <x v="63"/>
    <s v="533 -  Lessors of Nonfinancial Intangible Assets (except Copyrighted Works)"/>
    <x v="88"/>
    <s v="Households GT200k"/>
    <n v="15055"/>
    <s v="Industry Use"/>
    <n v="19152809.919620499"/>
  </r>
  <r>
    <x v="63"/>
    <s v="533 -  Lessors of Nonfinancial Intangible Assets (except Copyrighted Works)"/>
    <x v="89"/>
    <s v="Federal Government NonDefense"/>
    <n v="15055"/>
    <s v="Industry Use"/>
    <n v="1210499.85540101"/>
  </r>
  <r>
    <x v="63"/>
    <s v="533 -  Lessors of Nonfinancial Intangible Assets (except Copyrighted Works)"/>
    <x v="90"/>
    <s v="Federal Government Investment"/>
    <n v="15055"/>
    <s v="Industry Use"/>
    <n v="1492588.1560903101"/>
  </r>
  <r>
    <x v="63"/>
    <s v="533 -  Lessors of Nonfinancial Intangible Assets (except Copyrighted Works)"/>
    <x v="91"/>
    <s v="State/Local Govt Other"/>
    <n v="15055"/>
    <s v="Industry Use"/>
    <n v="231550176.287644"/>
  </r>
  <r>
    <x v="63"/>
    <s v="533 -  Lessors of Nonfinancial Intangible Assets (except Copyrighted Works)"/>
    <x v="92"/>
    <s v="State/Local Govt Education"/>
    <n v="15055"/>
    <s v="Industry Use"/>
    <n v="543894.37159014796"/>
  </r>
  <r>
    <x v="63"/>
    <s v="533 -  Lessors of Nonfinancial Intangible Assets (except Copyrighted Works)"/>
    <x v="93"/>
    <s v="State/Local Govt Investment"/>
    <n v="15055"/>
    <s v="Industry Use"/>
    <n v="7550003.0923651503"/>
  </r>
  <r>
    <x v="63"/>
    <s v="533 -  Lessors of Nonfinancial Intangible Assets (except Copyrighted Works)"/>
    <x v="94"/>
    <s v="Capital"/>
    <n v="15055"/>
    <s v="Industry Use"/>
    <n v="9982441.0442867503"/>
  </r>
  <r>
    <x v="63"/>
    <s v="533 -  Lessors of Nonfinancial Intangible Assets (except Copyrighted Works)"/>
    <x v="95"/>
    <s v="Inventory Additions/Deletions"/>
    <n v="15055"/>
    <s v="Industry Use"/>
    <n v="313070.79144893098"/>
  </r>
  <r>
    <x v="63"/>
    <s v="533 -  Lessors of Nonfinancial Intangible Assets (except Copyrighted Works)"/>
    <x v="96"/>
    <s v="Foreign Trade"/>
    <n v="15051"/>
    <s v="Commodity Trade"/>
    <n v="906438595.01438606"/>
  </r>
  <r>
    <x v="63"/>
    <s v="533 -  Lessors of Nonfinancial Intangible Assets (except Copyrighted Works)"/>
    <x v="97"/>
    <s v="Domestic Trade"/>
    <n v="15051"/>
    <s v="Commodity Trade"/>
    <n v="2821550154.14045"/>
  </r>
  <r>
    <x v="64"/>
    <s v="541 -  Professional, Scientific, and Technical Services"/>
    <x v="0"/>
    <s v="111 -  Crop Production"/>
    <n v="15055"/>
    <s v="Industry Use"/>
    <n v="27273529.0309131"/>
  </r>
  <r>
    <x v="64"/>
    <s v="541 -  Professional, Scientific, and Technical Services"/>
    <x v="1"/>
    <s v="112 -  Animal Production and Aquaculture"/>
    <n v="15055"/>
    <s v="Industry Use"/>
    <n v="171482992.81401101"/>
  </r>
  <r>
    <x v="64"/>
    <s v="541 -  Professional, Scientific, and Technical Services"/>
    <x v="2"/>
    <s v="113 -  Forestry and Logging"/>
    <n v="15055"/>
    <s v="Industry Use"/>
    <n v="4284158.4262254396"/>
  </r>
  <r>
    <x v="64"/>
    <s v="541 -  Professional, Scientific, and Technical Services"/>
    <x v="100"/>
    <s v="114 -  Fishing, Hunting and Trapping"/>
    <n v="15055"/>
    <s v="Industry Use"/>
    <n v="401153.579994175"/>
  </r>
  <r>
    <x v="64"/>
    <s v="541 -  Professional, Scientific, and Technical Services"/>
    <x v="3"/>
    <s v="115 -  Support Activities for Agriculture and Forestry"/>
    <n v="15055"/>
    <s v="Industry Use"/>
    <n v="97216934.067463905"/>
  </r>
  <r>
    <x v="64"/>
    <s v="541 -  Professional, Scientific, and Technical Services"/>
    <x v="4"/>
    <s v="211 -  Oil and Gas Extraction"/>
    <n v="15055"/>
    <s v="Industry Use"/>
    <n v="7023835.6636019303"/>
  </r>
  <r>
    <x v="64"/>
    <s v="541 -  Professional, Scientific, and Technical Services"/>
    <x v="5"/>
    <s v="212 -  Mining (except Oil and Gas)"/>
    <n v="15055"/>
    <s v="Industry Use"/>
    <n v="68273966.247343794"/>
  </r>
  <r>
    <x v="64"/>
    <s v="541 -  Professional, Scientific, and Technical Services"/>
    <x v="6"/>
    <s v="213 -  Support Activities for Mining"/>
    <n v="15055"/>
    <s v="Industry Use"/>
    <n v="226095.84686492299"/>
  </r>
  <r>
    <x v="64"/>
    <s v="541 -  Professional, Scientific, and Technical Services"/>
    <x v="7"/>
    <s v="221 -  Utilities"/>
    <n v="15055"/>
    <s v="Industry Use"/>
    <n v="479555697.81146097"/>
  </r>
  <r>
    <x v="64"/>
    <s v="541 -  Professional, Scientific, and Technical Services"/>
    <x v="8"/>
    <s v="23 -  Construction"/>
    <n v="15055"/>
    <s v="Industry Use"/>
    <n v="280536110.60535401"/>
  </r>
  <r>
    <x v="64"/>
    <s v="541 -  Professional, Scientific, and Technical Services"/>
    <x v="9"/>
    <s v="311 -  Food Manufacturing"/>
    <n v="15055"/>
    <s v="Industry Use"/>
    <n v="562384420.13808298"/>
  </r>
  <r>
    <x v="64"/>
    <s v="541 -  Professional, Scientific, and Technical Services"/>
    <x v="10"/>
    <s v="312 -  Beverage and Tobacco Product Manufacturing"/>
    <n v="15055"/>
    <s v="Industry Use"/>
    <n v="33418515.938214"/>
  </r>
  <r>
    <x v="64"/>
    <s v="541 -  Professional, Scientific, and Technical Services"/>
    <x v="11"/>
    <s v="313 -  Textile Mills"/>
    <n v="15055"/>
    <s v="Industry Use"/>
    <n v="6306257.6279738098"/>
  </r>
  <r>
    <x v="64"/>
    <s v="541 -  Professional, Scientific, and Technical Services"/>
    <x v="12"/>
    <s v="314 -  Textile Product Mills"/>
    <n v="15055"/>
    <s v="Industry Use"/>
    <n v="8024947.3170453301"/>
  </r>
  <r>
    <x v="64"/>
    <s v="541 -  Professional, Scientific, and Technical Services"/>
    <x v="13"/>
    <s v="315 -  Apparel Manufacturing"/>
    <n v="15055"/>
    <s v="Industry Use"/>
    <n v="1364585.6664182099"/>
  </r>
  <r>
    <x v="64"/>
    <s v="541 -  Professional, Scientific, and Technical Services"/>
    <x v="14"/>
    <s v="316 -  Leather and Allied Product Manufacturing"/>
    <n v="15055"/>
    <s v="Industry Use"/>
    <n v="325271.53071726899"/>
  </r>
  <r>
    <x v="64"/>
    <s v="541 -  Professional, Scientific, and Technical Services"/>
    <x v="15"/>
    <s v="321 -  Wood Product Manufacturing"/>
    <n v="15055"/>
    <s v="Industry Use"/>
    <n v="94327517.489438295"/>
  </r>
  <r>
    <x v="64"/>
    <s v="541 -  Professional, Scientific, and Technical Services"/>
    <x v="16"/>
    <s v="322 -  Paper Manufacturing"/>
    <n v="15055"/>
    <s v="Industry Use"/>
    <n v="200819843.39104801"/>
  </r>
  <r>
    <x v="64"/>
    <s v="541 -  Professional, Scientific, and Technical Services"/>
    <x v="17"/>
    <s v="323 -  Printing and Related Support Activities"/>
    <n v="15055"/>
    <s v="Industry Use"/>
    <n v="620179980.04429901"/>
  </r>
  <r>
    <x v="64"/>
    <s v="541 -  Professional, Scientific, and Technical Services"/>
    <x v="18"/>
    <s v="324 -  Petroleum and Coal Products Manufacturing"/>
    <n v="15055"/>
    <s v="Industry Use"/>
    <n v="515271943.17739999"/>
  </r>
  <r>
    <x v="64"/>
    <s v="541 -  Professional, Scientific, and Technical Services"/>
    <x v="19"/>
    <s v="325 -  Chemical Manufacturing"/>
    <n v="15055"/>
    <s v="Industry Use"/>
    <n v="493259105.76956201"/>
  </r>
  <r>
    <x v="64"/>
    <s v="541 -  Professional, Scientific, and Technical Services"/>
    <x v="20"/>
    <s v="326 -  Plastics and Rubber Products Manufacturing"/>
    <n v="15055"/>
    <s v="Industry Use"/>
    <n v="482978822.46882898"/>
  </r>
  <r>
    <x v="64"/>
    <s v="541 -  Professional, Scientific, and Technical Services"/>
    <x v="21"/>
    <s v="327 -  Nonmetallic Mineral Product Manufacturing"/>
    <n v="15055"/>
    <s v="Industry Use"/>
    <n v="410013105.29412597"/>
  </r>
  <r>
    <x v="64"/>
    <s v="541 -  Professional, Scientific, and Technical Services"/>
    <x v="22"/>
    <s v="331 -  Primary Metal Manufacturing"/>
    <n v="15055"/>
    <s v="Industry Use"/>
    <n v="38686828.491143599"/>
  </r>
  <r>
    <x v="64"/>
    <s v="541 -  Professional, Scientific, and Technical Services"/>
    <x v="23"/>
    <s v="332 -  Fabricated Metal Product Manufacturing"/>
    <n v="15055"/>
    <s v="Industry Use"/>
    <n v="567165142.19179296"/>
  </r>
  <r>
    <x v="64"/>
    <s v="541 -  Professional, Scientific, and Technical Services"/>
    <x v="24"/>
    <s v="333 -  Machinery Manufacturing"/>
    <n v="15055"/>
    <s v="Industry Use"/>
    <n v="56070227.010986298"/>
  </r>
  <r>
    <x v="64"/>
    <s v="541 -  Professional, Scientific, and Technical Services"/>
    <x v="25"/>
    <s v="334 -  Computer and Electronic Product Manufacturing"/>
    <n v="15055"/>
    <s v="Industry Use"/>
    <n v="433159802.488702"/>
  </r>
  <r>
    <x v="64"/>
    <s v="541 -  Professional, Scientific, and Technical Services"/>
    <x v="26"/>
    <s v="335 -  Electrical Equipment, Appliance, and Component Manufacturing"/>
    <n v="15055"/>
    <s v="Industry Use"/>
    <n v="86851944.212386698"/>
  </r>
  <r>
    <x v="64"/>
    <s v="541 -  Professional, Scientific, and Technical Services"/>
    <x v="27"/>
    <s v="336 -  Transportation Equipment Manufacturing"/>
    <n v="15055"/>
    <s v="Industry Use"/>
    <n v="379627606.00530899"/>
  </r>
  <r>
    <x v="64"/>
    <s v="541 -  Professional, Scientific, and Technical Services"/>
    <x v="28"/>
    <s v="337 -  Furniture and Related Product Manufacturing"/>
    <n v="15055"/>
    <s v="Industry Use"/>
    <n v="15725649.410155401"/>
  </r>
  <r>
    <x v="64"/>
    <s v="541 -  Professional, Scientific, and Technical Services"/>
    <x v="29"/>
    <s v="339 -  Miscellaneous Manufacturing"/>
    <n v="15055"/>
    <s v="Industry Use"/>
    <n v="98973629.186400503"/>
  </r>
  <r>
    <x v="64"/>
    <s v="541 -  Professional, Scientific, and Technical Services"/>
    <x v="30"/>
    <s v="42 -  Wholesale Trade"/>
    <n v="15055"/>
    <s v="Industry Use"/>
    <n v="5050760859.2235699"/>
  </r>
  <r>
    <x v="64"/>
    <s v="541 -  Professional, Scientific, and Technical Services"/>
    <x v="31"/>
    <s v="441 -  Motor Vehicle and Parts Dealers"/>
    <n v="15055"/>
    <s v="Industry Use"/>
    <n v="85558768.419525102"/>
  </r>
  <r>
    <x v="64"/>
    <s v="541 -  Professional, Scientific, and Technical Services"/>
    <x v="32"/>
    <s v="449 -  Furniture, Home Furnishings, Electronics, and Appliance Retailers"/>
    <n v="15055"/>
    <s v="Industry Use"/>
    <n v="13181230.7406669"/>
  </r>
  <r>
    <x v="64"/>
    <s v="541 -  Professional, Scientific, and Technical Services"/>
    <x v="33"/>
    <s v="444 -  Building Material and Garden Equipment and Supplies Dealers"/>
    <n v="15055"/>
    <s v="Industry Use"/>
    <n v="7724404.7949389704"/>
  </r>
  <r>
    <x v="64"/>
    <s v="541 -  Professional, Scientific, and Technical Services"/>
    <x v="34"/>
    <s v="445 -  Food and Beverage Stores"/>
    <n v="15055"/>
    <s v="Industry Use"/>
    <n v="1318912.62445135"/>
  </r>
  <r>
    <x v="64"/>
    <s v="541 -  Professional, Scientific, and Technical Services"/>
    <x v="35"/>
    <s v="446 -  Health and Personal Care Stores"/>
    <n v="15055"/>
    <s v="Industry Use"/>
    <n v="1343557.1638265101"/>
  </r>
  <r>
    <x v="64"/>
    <s v="541 -  Professional, Scientific, and Technical Services"/>
    <x v="36"/>
    <s v="457 -  Gasoline Stations and Fuel Dealers"/>
    <n v="15055"/>
    <s v="Industry Use"/>
    <n v="1082476.2921420699"/>
  </r>
  <r>
    <x v="64"/>
    <s v="541 -  Professional, Scientific, and Technical Services"/>
    <x v="37"/>
    <s v="458 -  Clothing, Clothing Accessories, Shoe, and Jewelry Retailers"/>
    <n v="15055"/>
    <s v="Industry Use"/>
    <n v="481366.49112645898"/>
  </r>
  <r>
    <x v="64"/>
    <s v="541 -  Professional, Scientific, and Technical Services"/>
    <x v="38"/>
    <s v="459 -  Sporting Goods, Hobby, Musical Instrument, Book, and Miscellaneous Retailers"/>
    <n v="15055"/>
    <s v="Industry Use"/>
    <n v="18587777.473140702"/>
  </r>
  <r>
    <x v="64"/>
    <s v="541 -  Professional, Scientific, and Technical Services"/>
    <x v="39"/>
    <s v="455 -  General Merchandise Retailers"/>
    <n v="15055"/>
    <s v="Industry Use"/>
    <n v="9006914.9693651106"/>
  </r>
  <r>
    <x v="64"/>
    <s v="541 -  Professional, Scientific, and Technical Services"/>
    <x v="40"/>
    <s v="481 -  Air Transportation"/>
    <n v="15055"/>
    <s v="Industry Use"/>
    <n v="1141966860.2723801"/>
  </r>
  <r>
    <x v="64"/>
    <s v="541 -  Professional, Scientific, and Technical Services"/>
    <x v="41"/>
    <s v="482 -  Rail Transportation"/>
    <n v="15055"/>
    <s v="Industry Use"/>
    <n v="71586158.807507604"/>
  </r>
  <r>
    <x v="64"/>
    <s v="541 -  Professional, Scientific, and Technical Services"/>
    <x v="42"/>
    <s v="483 -  Water Transportation"/>
    <n v="15055"/>
    <s v="Industry Use"/>
    <n v="208766488.090175"/>
  </r>
  <r>
    <x v="64"/>
    <s v="541 -  Professional, Scientific, and Technical Services"/>
    <x v="43"/>
    <s v="484 -  Truck Transportation"/>
    <n v="15055"/>
    <s v="Industry Use"/>
    <n v="916613276.27533102"/>
  </r>
  <r>
    <x v="64"/>
    <s v="541 -  Professional, Scientific, and Technical Services"/>
    <x v="98"/>
    <s v="485 -  Transit and Ground Passenger Transportation"/>
    <n v="15055"/>
    <s v="Industry Use"/>
    <n v="1067849115.90373"/>
  </r>
  <r>
    <x v="64"/>
    <s v="541 -  Professional, Scientific, and Technical Services"/>
    <x v="44"/>
    <s v="486 -  Pipeline Transportation"/>
    <n v="15055"/>
    <s v="Industry Use"/>
    <n v="2241803.4836436301"/>
  </r>
  <r>
    <x v="64"/>
    <s v="541 -  Professional, Scientific, and Technical Services"/>
    <x v="45"/>
    <s v="487-488 -  Scenic and Sightseeing Transportation and Support Activities for Transportation"/>
    <n v="15055"/>
    <s v="Industry Use"/>
    <n v="593598898.74948895"/>
  </r>
  <r>
    <x v="64"/>
    <s v="541 -  Professional, Scientific, and Technical Services"/>
    <x v="46"/>
    <s v="492 -  Couriers and Messengers"/>
    <n v="15055"/>
    <s v="Industry Use"/>
    <n v="720210233.51344395"/>
  </r>
  <r>
    <x v="64"/>
    <s v="541 -  Professional, Scientific, and Technical Services"/>
    <x v="47"/>
    <s v="493 -  Warehousing and Storage"/>
    <n v="15055"/>
    <s v="Industry Use"/>
    <n v="339011830.97688502"/>
  </r>
  <r>
    <x v="64"/>
    <s v="541 -  Professional, Scientific, and Technical Services"/>
    <x v="48"/>
    <s v="513 -  Publishing Industries"/>
    <n v="15055"/>
    <s v="Industry Use"/>
    <n v="3179149731.9029799"/>
  </r>
  <r>
    <x v="64"/>
    <s v="541 -  Professional, Scientific, and Technical Services"/>
    <x v="49"/>
    <s v="512 -  Motion Picture and Sound Recording Industries"/>
    <n v="15055"/>
    <s v="Industry Use"/>
    <n v="719759671.57916903"/>
  </r>
  <r>
    <x v="64"/>
    <s v="541 -  Professional, Scientific, and Technical Services"/>
    <x v="50"/>
    <s v="516 -  Broadcasting and Content Providers"/>
    <n v="15055"/>
    <s v="Industry Use"/>
    <n v="2813019097.5293899"/>
  </r>
  <r>
    <x v="64"/>
    <s v="541 -  Professional, Scientific, and Technical Services"/>
    <x v="51"/>
    <s v="517 -  Telecommunications"/>
    <n v="15055"/>
    <s v="Industry Use"/>
    <n v="1485903184.12165"/>
  </r>
  <r>
    <x v="64"/>
    <s v="541 -  Professional, Scientific, and Technical Services"/>
    <x v="52"/>
    <s v="518 -  Computing Infrastructure Providers, Data Processing, Web Hosting, and Related Services"/>
    <n v="15055"/>
    <s v="Industry Use"/>
    <n v="3755550659.0810099"/>
  </r>
  <r>
    <x v="64"/>
    <s v="541 -  Professional, Scientific, and Technical Services"/>
    <x v="53"/>
    <s v="519 -  Web Search Portals, Libraries, Archives, and Other Information Services"/>
    <n v="15055"/>
    <s v="Industry Use"/>
    <n v="11036453092.823299"/>
  </r>
  <r>
    <x v="64"/>
    <s v="541 -  Professional, Scientific, and Technical Services"/>
    <x v="54"/>
    <s v="522 -  Credit Intermediation and Related Activities"/>
    <n v="15055"/>
    <s v="Industry Use"/>
    <n v="696213580.23494804"/>
  </r>
  <r>
    <x v="64"/>
    <s v="541 -  Professional, Scientific, and Technical Services"/>
    <x v="55"/>
    <s v="523 -  Securities, Commodity Contracts, and Other Financial Investments and Related Activities"/>
    <n v="15055"/>
    <s v="Industry Use"/>
    <n v="588974421.55809498"/>
  </r>
  <r>
    <x v="64"/>
    <s v="541 -  Professional, Scientific, and Technical Services"/>
    <x v="56"/>
    <s v="521 -  Monetary Authorities-Central Bank"/>
    <n v="15055"/>
    <s v="Industry Use"/>
    <n v="2112902817.3926699"/>
  </r>
  <r>
    <x v="64"/>
    <s v="541 -  Professional, Scientific, and Technical Services"/>
    <x v="57"/>
    <s v="524 -  Insurance Carriers and Related Activities"/>
    <n v="15055"/>
    <s v="Industry Use"/>
    <n v="2007344265.1693001"/>
  </r>
  <r>
    <x v="64"/>
    <s v="541 -  Professional, Scientific, and Technical Services"/>
    <x v="58"/>
    <s v="531 -  Real Estate"/>
    <n v="15055"/>
    <s v="Industry Use"/>
    <n v="26127639704.188801"/>
  </r>
  <r>
    <x v="64"/>
    <s v="541 -  Professional, Scientific, and Technical Services"/>
    <x v="59"/>
    <s v="532 -  Rental and Leasing Services"/>
    <n v="15055"/>
    <s v="Industry Use"/>
    <n v="950737141.86171305"/>
  </r>
  <r>
    <x v="64"/>
    <s v="541 -  Professional, Scientific, and Technical Services"/>
    <x v="60"/>
    <s v="533 -  Lessors of Nonfinancial Intangible Assets (except Copyrighted Works)"/>
    <n v="15055"/>
    <s v="Industry Use"/>
    <n v="3602562573.2595"/>
  </r>
  <r>
    <x v="64"/>
    <s v="541 -  Professional, Scientific, and Technical Services"/>
    <x v="61"/>
    <s v="541 -  Professional, Scientific, and Technical Services"/>
    <n v="15055"/>
    <s v="Industry Use"/>
    <n v="56521383754.132599"/>
  </r>
  <r>
    <x v="64"/>
    <s v="541 -  Professional, Scientific, and Technical Services"/>
    <x v="99"/>
    <s v="551 -  Management of Companies and Enterprises"/>
    <n v="15055"/>
    <s v="Industry Use"/>
    <n v="6500397889.2403803"/>
  </r>
  <r>
    <x v="64"/>
    <s v="541 -  Professional, Scientific, and Technical Services"/>
    <x v="62"/>
    <s v="561 -  Administrative and Support Services"/>
    <n v="15055"/>
    <s v="Industry Use"/>
    <n v="19444227409.763302"/>
  </r>
  <r>
    <x v="64"/>
    <s v="541 -  Professional, Scientific, and Technical Services"/>
    <x v="63"/>
    <s v="562 -  Waste Management and Remediation Services"/>
    <n v="15055"/>
    <s v="Industry Use"/>
    <n v="349097780.03795201"/>
  </r>
  <r>
    <x v="64"/>
    <s v="541 -  Professional, Scientific, and Technical Services"/>
    <x v="64"/>
    <s v="611 -  Educational Services"/>
    <n v="15055"/>
    <s v="Industry Use"/>
    <n v="12921920.306379801"/>
  </r>
  <r>
    <x v="64"/>
    <s v="541 -  Professional, Scientific, and Technical Services"/>
    <x v="102"/>
    <s v="621 -  Ambulatory Health Care Services"/>
    <n v="15055"/>
    <s v="Industry Use"/>
    <n v="8582413.5724246502"/>
  </r>
  <r>
    <x v="64"/>
    <s v="541 -  Professional, Scientific, and Technical Services"/>
    <x v="103"/>
    <s v="622 -  Hospitals"/>
    <n v="15055"/>
    <s v="Industry Use"/>
    <n v="11983.6756735612"/>
  </r>
  <r>
    <x v="64"/>
    <s v="541 -  Professional, Scientific, and Technical Services"/>
    <x v="65"/>
    <s v="711 -  Performing Arts, Spectator Sports, and Related Industries"/>
    <n v="15055"/>
    <s v="Industry Use"/>
    <n v="1023075889.57612"/>
  </r>
  <r>
    <x v="64"/>
    <s v="541 -  Professional, Scientific, and Technical Services"/>
    <x v="66"/>
    <s v="712 -  Museums, Historical Sites, and Similar Institutions"/>
    <n v="15055"/>
    <s v="Industry Use"/>
    <n v="31696.074180205"/>
  </r>
  <r>
    <x v="64"/>
    <s v="541 -  Professional, Scientific, and Technical Services"/>
    <x v="67"/>
    <s v="713 -  Amusement, Gambling, and Recreation Industries"/>
    <n v="15055"/>
    <s v="Industry Use"/>
    <n v="59891481.756699599"/>
  </r>
  <r>
    <x v="64"/>
    <s v="541 -  Professional, Scientific, and Technical Services"/>
    <x v="68"/>
    <s v="721 -  Accommodation"/>
    <n v="15055"/>
    <s v="Industry Use"/>
    <n v="359291411.82116902"/>
  </r>
  <r>
    <x v="64"/>
    <s v="541 -  Professional, Scientific, and Technical Services"/>
    <x v="69"/>
    <s v="722 -  Food Services and Drinking Places"/>
    <n v="15055"/>
    <s v="Industry Use"/>
    <n v="4114372264.1936202"/>
  </r>
  <r>
    <x v="64"/>
    <s v="541 -  Professional, Scientific, and Technical Services"/>
    <x v="70"/>
    <s v="811 -  Repair and Maintenance"/>
    <n v="15055"/>
    <s v="Industry Use"/>
    <n v="3230922763.6106"/>
  </r>
  <r>
    <x v="64"/>
    <s v="541 -  Professional, Scientific, and Technical Services"/>
    <x v="71"/>
    <s v="812 -  Personal and Laundry Services"/>
    <n v="15055"/>
    <s v="Industry Use"/>
    <n v="610841734.386356"/>
  </r>
  <r>
    <x v="64"/>
    <s v="541 -  Professional, Scientific, and Technical Services"/>
    <x v="72"/>
    <s v="813 -  Religious, Grantmaking, Civic, Professional, and Similar Organizations"/>
    <n v="15055"/>
    <s v="Industry Use"/>
    <n v="192722433.28424799"/>
  </r>
  <r>
    <x v="64"/>
    <s v="541 -  Professional, Scientific, and Technical Services"/>
    <x v="73"/>
    <s v="9A -  Government Enterprises"/>
    <n v="15055"/>
    <s v="Industry Use"/>
    <n v="1432747036.6380999"/>
  </r>
  <r>
    <x v="64"/>
    <s v="541 -  Professional, Scientific, and Technical Services"/>
    <x v="74"/>
    <s v="Vegetable and melon farming"/>
    <n v="15055"/>
    <s v="Industry Use"/>
    <n v="804859.50388186995"/>
  </r>
  <r>
    <x v="64"/>
    <s v="541 -  Professional, Scientific, and Technical Services"/>
    <x v="75"/>
    <s v="Fruit farming"/>
    <n v="15055"/>
    <s v="Industry Use"/>
    <n v="719480.65787418804"/>
  </r>
  <r>
    <x v="64"/>
    <s v="541 -  Professional, Scientific, and Technical Services"/>
    <x v="76"/>
    <s v="Employee Compensation"/>
    <n v="15053"/>
    <s v="Factor Receipts"/>
    <n v="317095525351.11298"/>
  </r>
  <r>
    <x v="64"/>
    <s v="541 -  Professional, Scientific, and Technical Services"/>
    <x v="77"/>
    <s v="Proprietor Income"/>
    <n v="15053"/>
    <s v="Factor Receipts"/>
    <n v="48267424852.138"/>
  </r>
  <r>
    <x v="64"/>
    <s v="541 -  Professional, Scientific, and Technical Services"/>
    <x v="78"/>
    <s v="Other Property Type Income"/>
    <n v="15053"/>
    <s v="Factor Receipts"/>
    <n v="110719166651.991"/>
  </r>
  <r>
    <x v="64"/>
    <s v="541 -  Professional, Scientific, and Technical Services"/>
    <x v="79"/>
    <s v="Tax on Production and Imports"/>
    <n v="15053"/>
    <s v="Factor Receipts"/>
    <n v="8990224313.8776894"/>
  </r>
  <r>
    <x v="64"/>
    <s v="541 -  Professional, Scientific, and Technical Services"/>
    <x v="80"/>
    <s v="Households LT15k"/>
    <n v="15055"/>
    <s v="Industry Use"/>
    <n v="1695834.2701258101"/>
  </r>
  <r>
    <x v="64"/>
    <s v="541 -  Professional, Scientific, and Technical Services"/>
    <x v="81"/>
    <s v="Households 15-30k"/>
    <n v="15055"/>
    <s v="Industry Use"/>
    <n v="2233221.9865312199"/>
  </r>
  <r>
    <x v="64"/>
    <s v="541 -  Professional, Scientific, and Technical Services"/>
    <x v="82"/>
    <s v="Households 30-40k"/>
    <n v="15055"/>
    <s v="Industry Use"/>
    <n v="1988322.52351339"/>
  </r>
  <r>
    <x v="64"/>
    <s v="541 -  Professional, Scientific, and Technical Services"/>
    <x v="83"/>
    <s v="Households 40-50k"/>
    <n v="15055"/>
    <s v="Industry Use"/>
    <n v="1535224.07145762"/>
  </r>
  <r>
    <x v="64"/>
    <s v="541 -  Professional, Scientific, and Technical Services"/>
    <x v="84"/>
    <s v="Households 50-70k"/>
    <n v="15055"/>
    <s v="Industry Use"/>
    <n v="3426268.6717162002"/>
  </r>
  <r>
    <x v="64"/>
    <s v="541 -  Professional, Scientific, and Technical Services"/>
    <x v="85"/>
    <s v="Households 70-100k"/>
    <n v="15055"/>
    <s v="Industry Use"/>
    <n v="11702170.368416101"/>
  </r>
  <r>
    <x v="64"/>
    <s v="541 -  Professional, Scientific, and Technical Services"/>
    <x v="86"/>
    <s v="Households 100-150k"/>
    <n v="15055"/>
    <s v="Industry Use"/>
    <n v="20694542.895759501"/>
  </r>
  <r>
    <x v="64"/>
    <s v="541 -  Professional, Scientific, and Technical Services"/>
    <x v="87"/>
    <s v="Households 150-200k"/>
    <n v="15055"/>
    <s v="Industry Use"/>
    <n v="23672850.887303699"/>
  </r>
  <r>
    <x v="64"/>
    <s v="541 -  Professional, Scientific, and Technical Services"/>
    <x v="88"/>
    <s v="Households GT200k"/>
    <n v="15055"/>
    <s v="Industry Use"/>
    <n v="59898566.390354097"/>
  </r>
  <r>
    <x v="64"/>
    <s v="541 -  Professional, Scientific, and Technical Services"/>
    <x v="89"/>
    <s v="Federal Government NonDefense"/>
    <n v="15055"/>
    <s v="Industry Use"/>
    <n v="4028568.0630987301"/>
  </r>
  <r>
    <x v="64"/>
    <s v="541 -  Professional, Scientific, and Technical Services"/>
    <x v="90"/>
    <s v="Federal Government Investment"/>
    <n v="15055"/>
    <s v="Industry Use"/>
    <n v="4667925.5491093798"/>
  </r>
  <r>
    <x v="64"/>
    <s v="541 -  Professional, Scientific, and Technical Services"/>
    <x v="91"/>
    <s v="State/Local Govt Other"/>
    <n v="15055"/>
    <s v="Industry Use"/>
    <n v="916080550.37881804"/>
  </r>
  <r>
    <x v="64"/>
    <s v="541 -  Professional, Scientific, and Technical Services"/>
    <x v="92"/>
    <s v="State/Local Govt Education"/>
    <n v="15055"/>
    <s v="Industry Use"/>
    <n v="9357175.9511831496"/>
  </r>
  <r>
    <x v="64"/>
    <s v="541 -  Professional, Scientific, and Technical Services"/>
    <x v="104"/>
    <s v="State/Local Govt Hospital and Health"/>
    <n v="15055"/>
    <s v="Industry Use"/>
    <n v="58364.879714394003"/>
  </r>
  <r>
    <x v="64"/>
    <s v="541 -  Professional, Scientific, and Technical Services"/>
    <x v="93"/>
    <s v="State/Local Govt Investment"/>
    <n v="15055"/>
    <s v="Industry Use"/>
    <n v="23611906.7318752"/>
  </r>
  <r>
    <x v="64"/>
    <s v="541 -  Professional, Scientific, and Technical Services"/>
    <x v="94"/>
    <s v="Capital"/>
    <n v="15055"/>
    <s v="Industry Use"/>
    <n v="31219121.901088301"/>
  </r>
  <r>
    <x v="64"/>
    <s v="541 -  Professional, Scientific, and Technical Services"/>
    <x v="95"/>
    <s v="Inventory Additions/Deletions"/>
    <n v="15055"/>
    <s v="Industry Use"/>
    <n v="9752488.7983824201"/>
  </r>
  <r>
    <x v="64"/>
    <s v="541 -  Professional, Scientific, and Technical Services"/>
    <x v="96"/>
    <s v="Foreign Trade"/>
    <n v="15051"/>
    <s v="Commodity Trade"/>
    <n v="11274131165.3484"/>
  </r>
  <r>
    <x v="64"/>
    <s v="541 -  Professional, Scientific, and Technical Services"/>
    <x v="97"/>
    <s v="Domestic Trade"/>
    <n v="15051"/>
    <s v="Commodity Trade"/>
    <n v="18397725691.475399"/>
  </r>
  <r>
    <x v="65"/>
    <s v="551 -  Management of Companies and Enterprises"/>
    <x v="0"/>
    <s v="111 -  Crop Production"/>
    <n v="15055"/>
    <s v="Industry Use"/>
    <n v="341187.06135093299"/>
  </r>
  <r>
    <x v="65"/>
    <s v="551 -  Management of Companies and Enterprises"/>
    <x v="1"/>
    <s v="112 -  Animal Production and Aquaculture"/>
    <n v="15055"/>
    <s v="Industry Use"/>
    <n v="2023212.4915841599"/>
  </r>
  <r>
    <x v="65"/>
    <s v="551 -  Management of Companies and Enterprises"/>
    <x v="2"/>
    <s v="113 -  Forestry and Logging"/>
    <n v="15055"/>
    <s v="Industry Use"/>
    <n v="16.2534789233382"/>
  </r>
  <r>
    <x v="65"/>
    <s v="551 -  Management of Companies and Enterprises"/>
    <x v="3"/>
    <s v="115 -  Support Activities for Agriculture and Forestry"/>
    <n v="15055"/>
    <s v="Industry Use"/>
    <n v="3227933.1723494101"/>
  </r>
  <r>
    <x v="65"/>
    <s v="551 -  Management of Companies and Enterprises"/>
    <x v="4"/>
    <s v="211 -  Oil and Gas Extraction"/>
    <n v="15055"/>
    <s v="Industry Use"/>
    <n v="1385774.9351150999"/>
  </r>
  <r>
    <x v="65"/>
    <s v="551 -  Management of Companies and Enterprises"/>
    <x v="5"/>
    <s v="212 -  Mining (except Oil and Gas)"/>
    <n v="15055"/>
    <s v="Industry Use"/>
    <n v="1565870.9962182899"/>
  </r>
  <r>
    <x v="65"/>
    <s v="551 -  Management of Companies and Enterprises"/>
    <x v="6"/>
    <s v="213 -  Support Activities for Mining"/>
    <n v="15055"/>
    <s v="Industry Use"/>
    <n v="10420.668406054199"/>
  </r>
  <r>
    <x v="65"/>
    <s v="551 -  Management of Companies and Enterprises"/>
    <x v="7"/>
    <s v="221 -  Utilities"/>
    <n v="15055"/>
    <s v="Industry Use"/>
    <n v="212980698.27217799"/>
  </r>
  <r>
    <x v="65"/>
    <s v="551 -  Management of Companies and Enterprises"/>
    <x v="8"/>
    <s v="23 -  Construction"/>
    <n v="15055"/>
    <s v="Industry Use"/>
    <n v="76502467.257941693"/>
  </r>
  <r>
    <x v="65"/>
    <s v="551 -  Management of Companies and Enterprises"/>
    <x v="9"/>
    <s v="311 -  Food Manufacturing"/>
    <n v="15055"/>
    <s v="Industry Use"/>
    <n v="3360964.5640305802"/>
  </r>
  <r>
    <x v="65"/>
    <s v="551 -  Management of Companies and Enterprises"/>
    <x v="10"/>
    <s v="312 -  Beverage and Tobacco Product Manufacturing"/>
    <n v="15055"/>
    <s v="Industry Use"/>
    <n v="1662802.48060881"/>
  </r>
  <r>
    <x v="65"/>
    <s v="551 -  Management of Companies and Enterprises"/>
    <x v="11"/>
    <s v="313 -  Textile Mills"/>
    <n v="15055"/>
    <s v="Industry Use"/>
    <n v="180414.88029402"/>
  </r>
  <r>
    <x v="65"/>
    <s v="551 -  Management of Companies and Enterprises"/>
    <x v="12"/>
    <s v="314 -  Textile Product Mills"/>
    <n v="15055"/>
    <s v="Industry Use"/>
    <n v="280385.53984923998"/>
  </r>
  <r>
    <x v="65"/>
    <s v="551 -  Management of Companies and Enterprises"/>
    <x v="13"/>
    <s v="315 -  Apparel Manufacturing"/>
    <n v="15055"/>
    <s v="Industry Use"/>
    <n v="72070.936213594803"/>
  </r>
  <r>
    <x v="65"/>
    <s v="551 -  Management of Companies and Enterprises"/>
    <x v="14"/>
    <s v="316 -  Leather and Allied Product Manufacturing"/>
    <n v="15055"/>
    <s v="Industry Use"/>
    <n v="8888.6281143284104"/>
  </r>
  <r>
    <x v="65"/>
    <s v="551 -  Management of Companies and Enterprises"/>
    <x v="15"/>
    <s v="321 -  Wood Product Manufacturing"/>
    <n v="15055"/>
    <s v="Industry Use"/>
    <n v="274009.67392772099"/>
  </r>
  <r>
    <x v="65"/>
    <s v="551 -  Management of Companies and Enterprises"/>
    <x v="16"/>
    <s v="322 -  Paper Manufacturing"/>
    <n v="15055"/>
    <s v="Industry Use"/>
    <n v="20983279.838617802"/>
  </r>
  <r>
    <x v="65"/>
    <s v="551 -  Management of Companies and Enterprises"/>
    <x v="17"/>
    <s v="323 -  Printing and Related Support Activities"/>
    <n v="15055"/>
    <s v="Industry Use"/>
    <n v="83479957.966435507"/>
  </r>
  <r>
    <x v="65"/>
    <s v="551 -  Management of Companies and Enterprises"/>
    <x v="18"/>
    <s v="324 -  Petroleum and Coal Products Manufacturing"/>
    <n v="15055"/>
    <s v="Industry Use"/>
    <n v="97398292.167889103"/>
  </r>
  <r>
    <x v="65"/>
    <s v="551 -  Management of Companies and Enterprises"/>
    <x v="19"/>
    <s v="325 -  Chemical Manufacturing"/>
    <n v="15055"/>
    <s v="Industry Use"/>
    <n v="20753739.463154901"/>
  </r>
  <r>
    <x v="65"/>
    <s v="551 -  Management of Companies and Enterprises"/>
    <x v="20"/>
    <s v="326 -  Plastics and Rubber Products Manufacturing"/>
    <n v="15055"/>
    <s v="Industry Use"/>
    <n v="4231036.6129988804"/>
  </r>
  <r>
    <x v="65"/>
    <s v="551 -  Management of Companies and Enterprises"/>
    <x v="21"/>
    <s v="327 -  Nonmetallic Mineral Product Manufacturing"/>
    <n v="15055"/>
    <s v="Industry Use"/>
    <n v="2897787.0569949402"/>
  </r>
  <r>
    <x v="65"/>
    <s v="551 -  Management of Companies and Enterprises"/>
    <x v="22"/>
    <s v="331 -  Primary Metal Manufacturing"/>
    <n v="15055"/>
    <s v="Industry Use"/>
    <n v="1064305.3149564301"/>
  </r>
  <r>
    <x v="65"/>
    <s v="551 -  Management of Companies and Enterprises"/>
    <x v="23"/>
    <s v="332 -  Fabricated Metal Product Manufacturing"/>
    <n v="15055"/>
    <s v="Industry Use"/>
    <n v="29449529.728952099"/>
  </r>
  <r>
    <x v="65"/>
    <s v="551 -  Management of Companies and Enterprises"/>
    <x v="24"/>
    <s v="333 -  Machinery Manufacturing"/>
    <n v="15055"/>
    <s v="Industry Use"/>
    <n v="1435237.80260789"/>
  </r>
  <r>
    <x v="65"/>
    <s v="551 -  Management of Companies and Enterprises"/>
    <x v="25"/>
    <s v="334 -  Computer and Electronic Product Manufacturing"/>
    <n v="15055"/>
    <s v="Industry Use"/>
    <n v="26724578.918411698"/>
  </r>
  <r>
    <x v="65"/>
    <s v="551 -  Management of Companies and Enterprises"/>
    <x v="26"/>
    <s v="335 -  Electrical Equipment, Appliance, and Component Manufacturing"/>
    <n v="15055"/>
    <s v="Industry Use"/>
    <n v="1217179.6423206001"/>
  </r>
  <r>
    <x v="65"/>
    <s v="551 -  Management of Companies and Enterprises"/>
    <x v="27"/>
    <s v="336 -  Transportation Equipment Manufacturing"/>
    <n v="15055"/>
    <s v="Industry Use"/>
    <n v="19236550.390788399"/>
  </r>
  <r>
    <x v="65"/>
    <s v="551 -  Management of Companies and Enterprises"/>
    <x v="28"/>
    <s v="337 -  Furniture and Related Product Manufacturing"/>
    <n v="15055"/>
    <s v="Industry Use"/>
    <n v="141693.410796051"/>
  </r>
  <r>
    <x v="65"/>
    <s v="551 -  Management of Companies and Enterprises"/>
    <x v="29"/>
    <s v="339 -  Miscellaneous Manufacturing"/>
    <n v="15055"/>
    <s v="Industry Use"/>
    <n v="5281041.5067788297"/>
  </r>
  <r>
    <x v="65"/>
    <s v="551 -  Management of Companies and Enterprises"/>
    <x v="30"/>
    <s v="42 -  Wholesale Trade"/>
    <n v="15055"/>
    <s v="Industry Use"/>
    <n v="594934449.60994196"/>
  </r>
  <r>
    <x v="65"/>
    <s v="551 -  Management of Companies and Enterprises"/>
    <x v="40"/>
    <s v="481 -  Air Transportation"/>
    <n v="15055"/>
    <s v="Industry Use"/>
    <n v="41009737.401589103"/>
  </r>
  <r>
    <x v="65"/>
    <s v="551 -  Management of Companies and Enterprises"/>
    <x v="41"/>
    <s v="482 -  Rail Transportation"/>
    <n v="15055"/>
    <s v="Industry Use"/>
    <n v="1847597.13253133"/>
  </r>
  <r>
    <x v="65"/>
    <s v="551 -  Management of Companies and Enterprises"/>
    <x v="42"/>
    <s v="483 -  Water Transportation"/>
    <n v="15055"/>
    <s v="Industry Use"/>
    <n v="2015279.8479580299"/>
  </r>
  <r>
    <x v="65"/>
    <s v="551 -  Management of Companies and Enterprises"/>
    <x v="43"/>
    <s v="484 -  Truck Transportation"/>
    <n v="15055"/>
    <s v="Industry Use"/>
    <n v="48049792.327568598"/>
  </r>
  <r>
    <x v="65"/>
    <s v="551 -  Management of Companies and Enterprises"/>
    <x v="98"/>
    <s v="485 -  Transit and Ground Passenger Transportation"/>
    <n v="15055"/>
    <s v="Industry Use"/>
    <n v="27022278.262756798"/>
  </r>
  <r>
    <x v="65"/>
    <s v="551 -  Management of Companies and Enterprises"/>
    <x v="44"/>
    <s v="486 -  Pipeline Transportation"/>
    <n v="15055"/>
    <s v="Industry Use"/>
    <n v="510984.48740227002"/>
  </r>
  <r>
    <x v="65"/>
    <s v="551 -  Management of Companies and Enterprises"/>
    <x v="45"/>
    <s v="487-488 -  Scenic and Sightseeing Transportation and Support Activities for Transportation"/>
    <n v="15055"/>
    <s v="Industry Use"/>
    <n v="40454311.204722203"/>
  </r>
  <r>
    <x v="65"/>
    <s v="551 -  Management of Companies and Enterprises"/>
    <x v="46"/>
    <s v="492 -  Couriers and Messengers"/>
    <n v="15055"/>
    <s v="Industry Use"/>
    <n v="769900.83358434902"/>
  </r>
  <r>
    <x v="65"/>
    <s v="551 -  Management of Companies and Enterprises"/>
    <x v="47"/>
    <s v="493 -  Warehousing and Storage"/>
    <n v="15055"/>
    <s v="Industry Use"/>
    <n v="1592225.1871306"/>
  </r>
  <r>
    <x v="65"/>
    <s v="551 -  Management of Companies and Enterprises"/>
    <x v="48"/>
    <s v="513 -  Publishing Industries"/>
    <n v="15055"/>
    <s v="Industry Use"/>
    <n v="150951862.62371099"/>
  </r>
  <r>
    <x v="65"/>
    <s v="551 -  Management of Companies and Enterprises"/>
    <x v="49"/>
    <s v="512 -  Motion Picture and Sound Recording Industries"/>
    <n v="15055"/>
    <s v="Industry Use"/>
    <n v="58455968.594079003"/>
  </r>
  <r>
    <x v="65"/>
    <s v="551 -  Management of Companies and Enterprises"/>
    <x v="50"/>
    <s v="516 -  Broadcasting and Content Providers"/>
    <n v="15055"/>
    <s v="Industry Use"/>
    <n v="362212533.85397899"/>
  </r>
  <r>
    <x v="65"/>
    <s v="551 -  Management of Companies and Enterprises"/>
    <x v="51"/>
    <s v="517 -  Telecommunications"/>
    <n v="15055"/>
    <s v="Industry Use"/>
    <n v="150433034.073576"/>
  </r>
  <r>
    <x v="65"/>
    <s v="551 -  Management of Companies and Enterprises"/>
    <x v="52"/>
    <s v="518 -  Computing Infrastructure Providers, Data Processing, Web Hosting, and Related Services"/>
    <n v="15055"/>
    <s v="Industry Use"/>
    <n v="151144956.09158799"/>
  </r>
  <r>
    <x v="65"/>
    <s v="551 -  Management of Companies and Enterprises"/>
    <x v="53"/>
    <s v="519 -  Web Search Portals, Libraries, Archives, and Other Information Services"/>
    <n v="15055"/>
    <s v="Industry Use"/>
    <n v="1293151666.65066"/>
  </r>
  <r>
    <x v="65"/>
    <s v="551 -  Management of Companies and Enterprises"/>
    <x v="54"/>
    <s v="522 -  Credit Intermediation and Related Activities"/>
    <n v="15055"/>
    <s v="Industry Use"/>
    <n v="977880915.25152004"/>
  </r>
  <r>
    <x v="65"/>
    <s v="551 -  Management of Companies and Enterprises"/>
    <x v="55"/>
    <s v="523 -  Securities, Commodity Contracts, and Other Financial Investments and Related Activities"/>
    <n v="15055"/>
    <s v="Industry Use"/>
    <n v="1117893446.3333199"/>
  </r>
  <r>
    <x v="65"/>
    <s v="551 -  Management of Companies and Enterprises"/>
    <x v="56"/>
    <s v="521 -  Monetary Authorities-Central Bank"/>
    <n v="15055"/>
    <s v="Industry Use"/>
    <n v="810422593.411273"/>
  </r>
  <r>
    <x v="65"/>
    <s v="551 -  Management of Companies and Enterprises"/>
    <x v="57"/>
    <s v="524 -  Insurance Carriers and Related Activities"/>
    <n v="15055"/>
    <s v="Industry Use"/>
    <n v="31088904.829734001"/>
  </r>
  <r>
    <x v="65"/>
    <s v="551 -  Management of Companies and Enterprises"/>
    <x v="101"/>
    <s v="525 -  Funds, Trusts, and Other Financial Vehicles"/>
    <n v="15055"/>
    <s v="Industry Use"/>
    <n v="8347334.1624229504"/>
  </r>
  <r>
    <x v="65"/>
    <s v="551 -  Management of Companies and Enterprises"/>
    <x v="58"/>
    <s v="531 -  Real Estate"/>
    <n v="15055"/>
    <s v="Industry Use"/>
    <n v="3606231752.7205801"/>
  </r>
  <r>
    <x v="65"/>
    <s v="551 -  Management of Companies and Enterprises"/>
    <x v="59"/>
    <s v="532 -  Rental and Leasing Services"/>
    <n v="15055"/>
    <s v="Industry Use"/>
    <n v="219691339.48626399"/>
  </r>
  <r>
    <x v="65"/>
    <s v="551 -  Management of Companies and Enterprises"/>
    <x v="60"/>
    <s v="533 -  Lessors of Nonfinancial Intangible Assets (except Copyrighted Works)"/>
    <n v="15055"/>
    <s v="Industry Use"/>
    <n v="3293691671.7598"/>
  </r>
  <r>
    <x v="65"/>
    <s v="551 -  Management of Companies and Enterprises"/>
    <x v="61"/>
    <s v="541 -  Professional, Scientific, and Technical Services"/>
    <n v="15055"/>
    <s v="Industry Use"/>
    <n v="7390205809.9147902"/>
  </r>
  <r>
    <x v="65"/>
    <s v="551 -  Management of Companies and Enterprises"/>
    <x v="62"/>
    <s v="561 -  Administrative and Support Services"/>
    <n v="15055"/>
    <s v="Industry Use"/>
    <n v="1891779676.51366"/>
  </r>
  <r>
    <x v="65"/>
    <s v="551 -  Management of Companies and Enterprises"/>
    <x v="63"/>
    <s v="562 -  Waste Management and Remediation Services"/>
    <n v="15055"/>
    <s v="Industry Use"/>
    <n v="74585599.230971605"/>
  </r>
  <r>
    <x v="65"/>
    <s v="551 -  Management of Companies and Enterprises"/>
    <x v="65"/>
    <s v="711 -  Performing Arts, Spectator Sports, and Related Industries"/>
    <n v="15055"/>
    <s v="Industry Use"/>
    <n v="558501987.21993601"/>
  </r>
  <r>
    <x v="65"/>
    <s v="551 -  Management of Companies and Enterprises"/>
    <x v="66"/>
    <s v="712 -  Museums, Historical Sites, and Similar Institutions"/>
    <n v="15055"/>
    <s v="Industry Use"/>
    <n v="17303.037435521401"/>
  </r>
  <r>
    <x v="65"/>
    <s v="551 -  Management of Companies and Enterprises"/>
    <x v="67"/>
    <s v="713 -  Amusement, Gambling, and Recreation Industries"/>
    <n v="15055"/>
    <s v="Industry Use"/>
    <n v="53993469.109702602"/>
  </r>
  <r>
    <x v="65"/>
    <s v="551 -  Management of Companies and Enterprises"/>
    <x v="68"/>
    <s v="721 -  Accommodation"/>
    <n v="15055"/>
    <s v="Industry Use"/>
    <n v="20625622.166382398"/>
  </r>
  <r>
    <x v="65"/>
    <s v="551 -  Management of Companies and Enterprises"/>
    <x v="69"/>
    <s v="722 -  Food Services and Drinking Places"/>
    <n v="15055"/>
    <s v="Industry Use"/>
    <n v="542933227.64707005"/>
  </r>
  <r>
    <x v="65"/>
    <s v="551 -  Management of Companies and Enterprises"/>
    <x v="70"/>
    <s v="811 -  Repair and Maintenance"/>
    <n v="15055"/>
    <s v="Industry Use"/>
    <n v="690783783.57516897"/>
  </r>
  <r>
    <x v="65"/>
    <s v="551 -  Management of Companies and Enterprises"/>
    <x v="71"/>
    <s v="812 -  Personal and Laundry Services"/>
    <n v="15055"/>
    <s v="Industry Use"/>
    <n v="1187570.38911768"/>
  </r>
  <r>
    <x v="65"/>
    <s v="551 -  Management of Companies and Enterprises"/>
    <x v="72"/>
    <s v="813 -  Religious, Grantmaking, Civic, Professional, and Similar Organizations"/>
    <n v="15055"/>
    <s v="Industry Use"/>
    <n v="32021092.0230495"/>
  </r>
  <r>
    <x v="65"/>
    <s v="551 -  Management of Companies and Enterprises"/>
    <x v="73"/>
    <s v="9A -  Government Enterprises"/>
    <n v="15055"/>
    <s v="Industry Use"/>
    <n v="248802285.827999"/>
  </r>
  <r>
    <x v="65"/>
    <s v="551 -  Management of Companies and Enterprises"/>
    <x v="74"/>
    <s v="Vegetable and melon farming"/>
    <n v="15055"/>
    <s v="Industry Use"/>
    <n v="141764.991006244"/>
  </r>
  <r>
    <x v="65"/>
    <s v="551 -  Management of Companies and Enterprises"/>
    <x v="75"/>
    <s v="Fruit farming"/>
    <n v="15055"/>
    <s v="Industry Use"/>
    <n v="108830.638494112"/>
  </r>
  <r>
    <x v="65"/>
    <s v="551 -  Management of Companies and Enterprises"/>
    <x v="76"/>
    <s v="Employee Compensation"/>
    <n v="15053"/>
    <s v="Factor Receipts"/>
    <n v="74166323629.856506"/>
  </r>
  <r>
    <x v="65"/>
    <s v="551 -  Management of Companies and Enterprises"/>
    <x v="77"/>
    <s v="Proprietor Income"/>
    <n v="15053"/>
    <s v="Factor Receipts"/>
    <n v="95598066.099849105"/>
  </r>
  <r>
    <x v="65"/>
    <s v="551 -  Management of Companies and Enterprises"/>
    <x v="78"/>
    <s v="Other Property Type Income"/>
    <n v="15053"/>
    <s v="Factor Receipts"/>
    <n v="8539023162.2681503"/>
  </r>
  <r>
    <x v="65"/>
    <s v="551 -  Management of Companies and Enterprises"/>
    <x v="79"/>
    <s v="Tax on Production and Imports"/>
    <n v="15053"/>
    <s v="Factor Receipts"/>
    <n v="1501221183.6616399"/>
  </r>
  <r>
    <x v="65"/>
    <s v="551 -  Management of Companies and Enterprises"/>
    <x v="80"/>
    <s v="Households LT15k"/>
    <n v="15055"/>
    <s v="Industry Use"/>
    <n v="457503.33631145803"/>
  </r>
  <r>
    <x v="65"/>
    <s v="551 -  Management of Companies and Enterprises"/>
    <x v="81"/>
    <s v="Households 15-30k"/>
    <n v="15055"/>
    <s v="Industry Use"/>
    <n v="602480.16422402801"/>
  </r>
  <r>
    <x v="65"/>
    <s v="551 -  Management of Companies and Enterprises"/>
    <x v="82"/>
    <s v="Households 30-40k"/>
    <n v="15055"/>
    <s v="Industry Use"/>
    <n v="536411.01857383095"/>
  </r>
  <r>
    <x v="65"/>
    <s v="551 -  Management of Companies and Enterprises"/>
    <x v="83"/>
    <s v="Households 40-50k"/>
    <n v="15055"/>
    <s v="Industry Use"/>
    <n v="414173.80639761098"/>
  </r>
  <r>
    <x v="65"/>
    <s v="551 -  Management of Companies and Enterprises"/>
    <x v="84"/>
    <s v="Households 50-70k"/>
    <n v="15055"/>
    <s v="Industry Use"/>
    <n v="924341.11989805405"/>
  </r>
  <r>
    <x v="65"/>
    <s v="551 -  Management of Companies and Enterprises"/>
    <x v="85"/>
    <s v="Households 70-100k"/>
    <n v="15055"/>
    <s v="Industry Use"/>
    <n v="3157019.5743469"/>
  </r>
  <r>
    <x v="65"/>
    <s v="551 -  Management of Companies and Enterprises"/>
    <x v="86"/>
    <s v="Households 100-150k"/>
    <n v="15055"/>
    <s v="Industry Use"/>
    <n v="5582988.0224959403"/>
  </r>
  <r>
    <x v="65"/>
    <s v="551 -  Management of Companies and Enterprises"/>
    <x v="87"/>
    <s v="Households 150-200k"/>
    <n v="15055"/>
    <s v="Industry Use"/>
    <n v="6386478.0018519098"/>
  </r>
  <r>
    <x v="65"/>
    <s v="551 -  Management of Companies and Enterprises"/>
    <x v="88"/>
    <s v="Households GT200k"/>
    <n v="15055"/>
    <s v="Industry Use"/>
    <n v="16159476.4574649"/>
  </r>
  <r>
    <x v="65"/>
    <s v="551 -  Management of Companies and Enterprises"/>
    <x v="89"/>
    <s v="Federal Government NonDefense"/>
    <n v="15055"/>
    <s v="Industry Use"/>
    <n v="1053840.1329087301"/>
  </r>
  <r>
    <x v="65"/>
    <s v="551 -  Management of Companies and Enterprises"/>
    <x v="90"/>
    <s v="Federal Government Investment"/>
    <n v="15055"/>
    <s v="Industry Use"/>
    <n v="1259316.1666750601"/>
  </r>
  <r>
    <x v="65"/>
    <s v="551 -  Management of Companies and Enterprises"/>
    <x v="91"/>
    <s v="State/Local Govt Other"/>
    <n v="15055"/>
    <s v="Industry Use"/>
    <n v="141048341.68010399"/>
  </r>
  <r>
    <x v="65"/>
    <s v="551 -  Management of Companies and Enterprises"/>
    <x v="92"/>
    <s v="State/Local Govt Education"/>
    <n v="15055"/>
    <s v="Industry Use"/>
    <n v="368600.21593392303"/>
  </r>
  <r>
    <x v="65"/>
    <s v="551 -  Management of Companies and Enterprises"/>
    <x v="93"/>
    <s v="State/Local Govt Investment"/>
    <n v="15055"/>
    <s v="Industry Use"/>
    <n v="6370036.4456642596"/>
  </r>
  <r>
    <x v="65"/>
    <s v="551 -  Management of Companies and Enterprises"/>
    <x v="94"/>
    <s v="Capital"/>
    <n v="15055"/>
    <s v="Industry Use"/>
    <n v="8422316.1885992493"/>
  </r>
  <r>
    <x v="65"/>
    <s v="551 -  Management of Companies and Enterprises"/>
    <x v="95"/>
    <s v="Inventory Additions/Deletions"/>
    <n v="15055"/>
    <s v="Industry Use"/>
    <n v="726192.100138671"/>
  </r>
  <r>
    <x v="65"/>
    <s v="551 -  Management of Companies and Enterprises"/>
    <x v="96"/>
    <s v="Foreign Trade"/>
    <n v="15051"/>
    <s v="Commodity Trade"/>
    <n v="1289562398.15694"/>
  </r>
  <r>
    <x v="65"/>
    <s v="551 -  Management of Companies and Enterprises"/>
    <x v="97"/>
    <s v="Domestic Trade"/>
    <n v="15051"/>
    <s v="Commodity Trade"/>
    <n v="2422561970.6740999"/>
  </r>
  <r>
    <x v="66"/>
    <s v="561 -  Administrative and Support Services"/>
    <x v="0"/>
    <s v="111 -  Crop Production"/>
    <n v="15055"/>
    <s v="Industry Use"/>
    <n v="92326280.037323594"/>
  </r>
  <r>
    <x v="66"/>
    <s v="561 -  Administrative and Support Services"/>
    <x v="1"/>
    <s v="112 -  Animal Production and Aquaculture"/>
    <n v="15055"/>
    <s v="Industry Use"/>
    <n v="1070195.11334541"/>
  </r>
  <r>
    <x v="66"/>
    <s v="561 -  Administrative and Support Services"/>
    <x v="2"/>
    <s v="113 -  Forestry and Logging"/>
    <n v="15055"/>
    <s v="Industry Use"/>
    <n v="301460.37103174202"/>
  </r>
  <r>
    <x v="66"/>
    <s v="561 -  Administrative and Support Services"/>
    <x v="4"/>
    <s v="211 -  Oil and Gas Extraction"/>
    <n v="15055"/>
    <s v="Industry Use"/>
    <n v="9579893.9836381897"/>
  </r>
  <r>
    <x v="66"/>
    <s v="561 -  Administrative and Support Services"/>
    <x v="5"/>
    <s v="212 -  Mining (except Oil and Gas)"/>
    <n v="15055"/>
    <s v="Industry Use"/>
    <n v="38510154.979720302"/>
  </r>
  <r>
    <x v="66"/>
    <s v="561 -  Administrative and Support Services"/>
    <x v="6"/>
    <s v="213 -  Support Activities for Mining"/>
    <n v="15055"/>
    <s v="Industry Use"/>
    <n v="34368.506457347903"/>
  </r>
  <r>
    <x v="66"/>
    <s v="561 -  Administrative and Support Services"/>
    <x v="7"/>
    <s v="221 -  Utilities"/>
    <n v="15055"/>
    <s v="Industry Use"/>
    <n v="168721255.363904"/>
  </r>
  <r>
    <x v="66"/>
    <s v="561 -  Administrative and Support Services"/>
    <x v="8"/>
    <s v="23 -  Construction"/>
    <n v="15055"/>
    <s v="Industry Use"/>
    <n v="104178439.50506"/>
  </r>
  <r>
    <x v="66"/>
    <s v="561 -  Administrative and Support Services"/>
    <x v="9"/>
    <s v="311 -  Food Manufacturing"/>
    <n v="15055"/>
    <s v="Industry Use"/>
    <n v="383973.85497456498"/>
  </r>
  <r>
    <x v="66"/>
    <s v="561 -  Administrative and Support Services"/>
    <x v="10"/>
    <s v="312 -  Beverage and Tobacco Product Manufacturing"/>
    <n v="15055"/>
    <s v="Industry Use"/>
    <n v="5827.3802404903399"/>
  </r>
  <r>
    <x v="66"/>
    <s v="561 -  Administrative and Support Services"/>
    <x v="11"/>
    <s v="313 -  Textile Mills"/>
    <n v="15055"/>
    <s v="Industry Use"/>
    <n v="255239.78614079501"/>
  </r>
  <r>
    <x v="66"/>
    <s v="561 -  Administrative and Support Services"/>
    <x v="12"/>
    <s v="314 -  Textile Product Mills"/>
    <n v="15055"/>
    <s v="Industry Use"/>
    <n v="2703005.46565209"/>
  </r>
  <r>
    <x v="66"/>
    <s v="561 -  Administrative and Support Services"/>
    <x v="13"/>
    <s v="315 -  Apparel Manufacturing"/>
    <n v="15055"/>
    <s v="Industry Use"/>
    <n v="1507069.5750885401"/>
  </r>
  <r>
    <x v="66"/>
    <s v="561 -  Administrative and Support Services"/>
    <x v="14"/>
    <s v="316 -  Leather and Allied Product Manufacturing"/>
    <n v="15055"/>
    <s v="Industry Use"/>
    <n v="95117.867620766105"/>
  </r>
  <r>
    <x v="66"/>
    <s v="561 -  Administrative and Support Services"/>
    <x v="15"/>
    <s v="321 -  Wood Product Manufacturing"/>
    <n v="15055"/>
    <s v="Industry Use"/>
    <n v="59585695.716216803"/>
  </r>
  <r>
    <x v="66"/>
    <s v="561 -  Administrative and Support Services"/>
    <x v="16"/>
    <s v="322 -  Paper Manufacturing"/>
    <n v="15055"/>
    <s v="Industry Use"/>
    <n v="183508405.04512599"/>
  </r>
  <r>
    <x v="66"/>
    <s v="561 -  Administrative and Support Services"/>
    <x v="17"/>
    <s v="323 -  Printing and Related Support Activities"/>
    <n v="15055"/>
    <s v="Industry Use"/>
    <n v="178782374.467397"/>
  </r>
  <r>
    <x v="66"/>
    <s v="561 -  Administrative and Support Services"/>
    <x v="18"/>
    <s v="324 -  Petroleum and Coal Products Manufacturing"/>
    <n v="15055"/>
    <s v="Industry Use"/>
    <n v="695326844.17867804"/>
  </r>
  <r>
    <x v="66"/>
    <s v="561 -  Administrative and Support Services"/>
    <x v="19"/>
    <s v="325 -  Chemical Manufacturing"/>
    <n v="15055"/>
    <s v="Industry Use"/>
    <n v="335206137.38948703"/>
  </r>
  <r>
    <x v="66"/>
    <s v="561 -  Administrative and Support Services"/>
    <x v="20"/>
    <s v="326 -  Plastics and Rubber Products Manufacturing"/>
    <n v="15055"/>
    <s v="Industry Use"/>
    <n v="92571098.455403894"/>
  </r>
  <r>
    <x v="66"/>
    <s v="561 -  Administrative and Support Services"/>
    <x v="21"/>
    <s v="327 -  Nonmetallic Mineral Product Manufacturing"/>
    <n v="15055"/>
    <s v="Industry Use"/>
    <n v="81968476.796407506"/>
  </r>
  <r>
    <x v="66"/>
    <s v="561 -  Administrative and Support Services"/>
    <x v="22"/>
    <s v="331 -  Primary Metal Manufacturing"/>
    <n v="15055"/>
    <s v="Industry Use"/>
    <n v="18556326.494793002"/>
  </r>
  <r>
    <x v="66"/>
    <s v="561 -  Administrative and Support Services"/>
    <x v="23"/>
    <s v="332 -  Fabricated Metal Product Manufacturing"/>
    <n v="15055"/>
    <s v="Industry Use"/>
    <n v="145568026.66070199"/>
  </r>
  <r>
    <x v="66"/>
    <s v="561 -  Administrative and Support Services"/>
    <x v="24"/>
    <s v="333 -  Machinery Manufacturing"/>
    <n v="15055"/>
    <s v="Industry Use"/>
    <n v="31255491.766586199"/>
  </r>
  <r>
    <x v="66"/>
    <s v="561 -  Administrative and Support Services"/>
    <x v="25"/>
    <s v="334 -  Computer and Electronic Product Manufacturing"/>
    <n v="15055"/>
    <s v="Industry Use"/>
    <n v="79940667.462794393"/>
  </r>
  <r>
    <x v="66"/>
    <s v="561 -  Administrative and Support Services"/>
    <x v="26"/>
    <s v="335 -  Electrical Equipment, Appliance, and Component Manufacturing"/>
    <n v="15055"/>
    <s v="Industry Use"/>
    <n v="14783639.5318371"/>
  </r>
  <r>
    <x v="66"/>
    <s v="561 -  Administrative and Support Services"/>
    <x v="27"/>
    <s v="336 -  Transportation Equipment Manufacturing"/>
    <n v="15055"/>
    <s v="Industry Use"/>
    <n v="508461962.07697499"/>
  </r>
  <r>
    <x v="66"/>
    <s v="561 -  Administrative and Support Services"/>
    <x v="28"/>
    <s v="337 -  Furniture and Related Product Manufacturing"/>
    <n v="15055"/>
    <s v="Industry Use"/>
    <n v="647697.47297595302"/>
  </r>
  <r>
    <x v="66"/>
    <s v="561 -  Administrative and Support Services"/>
    <x v="29"/>
    <s v="339 -  Miscellaneous Manufacturing"/>
    <n v="15055"/>
    <s v="Industry Use"/>
    <n v="35564904.604662597"/>
  </r>
  <r>
    <x v="66"/>
    <s v="561 -  Administrative and Support Services"/>
    <x v="30"/>
    <s v="42 -  Wholesale Trade"/>
    <n v="15055"/>
    <s v="Industry Use"/>
    <n v="2132962374.5092599"/>
  </r>
  <r>
    <x v="66"/>
    <s v="561 -  Administrative and Support Services"/>
    <x v="31"/>
    <s v="441 -  Motor Vehicle and Parts Dealers"/>
    <n v="15055"/>
    <s v="Industry Use"/>
    <n v="281520470.369497"/>
  </r>
  <r>
    <x v="66"/>
    <s v="561 -  Administrative and Support Services"/>
    <x v="32"/>
    <s v="449 -  Furniture, Home Furnishings, Electronics, and Appliance Retailers"/>
    <n v="15055"/>
    <s v="Industry Use"/>
    <n v="15345874.665250299"/>
  </r>
  <r>
    <x v="66"/>
    <s v="561 -  Administrative and Support Services"/>
    <x v="33"/>
    <s v="444 -  Building Material and Garden Equipment and Supplies Dealers"/>
    <n v="15055"/>
    <s v="Industry Use"/>
    <n v="115731289.59632801"/>
  </r>
  <r>
    <x v="66"/>
    <s v="561 -  Administrative and Support Services"/>
    <x v="34"/>
    <s v="445 -  Food and Beverage Stores"/>
    <n v="15055"/>
    <s v="Industry Use"/>
    <n v="9122439.6102111693"/>
  </r>
  <r>
    <x v="66"/>
    <s v="561 -  Administrative and Support Services"/>
    <x v="35"/>
    <s v="446 -  Health and Personal Care Stores"/>
    <n v="15055"/>
    <s v="Industry Use"/>
    <n v="1965387.5995247101"/>
  </r>
  <r>
    <x v="66"/>
    <s v="561 -  Administrative and Support Services"/>
    <x v="36"/>
    <s v="457 -  Gasoline Stations and Fuel Dealers"/>
    <n v="15055"/>
    <s v="Industry Use"/>
    <n v="3736643.0543918498"/>
  </r>
  <r>
    <x v="66"/>
    <s v="561 -  Administrative and Support Services"/>
    <x v="37"/>
    <s v="458 -  Clothing, Clothing Accessories, Shoe, and Jewelry Retailers"/>
    <n v="15055"/>
    <s v="Industry Use"/>
    <n v="517944.80831556302"/>
  </r>
  <r>
    <x v="66"/>
    <s v="561 -  Administrative and Support Services"/>
    <x v="38"/>
    <s v="459 -  Sporting Goods, Hobby, Musical Instrument, Book, and Miscellaneous Retailers"/>
    <n v="15055"/>
    <s v="Industry Use"/>
    <n v="21178966.967124801"/>
  </r>
  <r>
    <x v="66"/>
    <s v="561 -  Administrative and Support Services"/>
    <x v="39"/>
    <s v="455 -  General Merchandise Retailers"/>
    <n v="15055"/>
    <s v="Industry Use"/>
    <n v="36631781.985704698"/>
  </r>
  <r>
    <x v="66"/>
    <s v="561 -  Administrative and Support Services"/>
    <x v="40"/>
    <s v="481 -  Air Transportation"/>
    <n v="15055"/>
    <s v="Industry Use"/>
    <n v="472661817.93345201"/>
  </r>
  <r>
    <x v="66"/>
    <s v="561 -  Administrative and Support Services"/>
    <x v="41"/>
    <s v="482 -  Rail Transportation"/>
    <n v="15055"/>
    <s v="Industry Use"/>
    <n v="37355524.312593304"/>
  </r>
  <r>
    <x v="66"/>
    <s v="561 -  Administrative and Support Services"/>
    <x v="42"/>
    <s v="483 -  Water Transportation"/>
    <n v="15055"/>
    <s v="Industry Use"/>
    <n v="6981319.7557837302"/>
  </r>
  <r>
    <x v="66"/>
    <s v="561 -  Administrative and Support Services"/>
    <x v="43"/>
    <s v="484 -  Truck Transportation"/>
    <n v="15055"/>
    <s v="Industry Use"/>
    <n v="310562325.68542898"/>
  </r>
  <r>
    <x v="66"/>
    <s v="561 -  Administrative and Support Services"/>
    <x v="98"/>
    <s v="485 -  Transit and Ground Passenger Transportation"/>
    <n v="15055"/>
    <s v="Industry Use"/>
    <n v="339223502.08651799"/>
  </r>
  <r>
    <x v="66"/>
    <s v="561 -  Administrative and Support Services"/>
    <x v="44"/>
    <s v="486 -  Pipeline Transportation"/>
    <n v="15055"/>
    <s v="Industry Use"/>
    <n v="5403767.5367067503"/>
  </r>
  <r>
    <x v="66"/>
    <s v="561 -  Administrative and Support Services"/>
    <x v="45"/>
    <s v="487-488 -  Scenic and Sightseeing Transportation and Support Activities for Transportation"/>
    <n v="15055"/>
    <s v="Industry Use"/>
    <n v="38100816.2970443"/>
  </r>
  <r>
    <x v="66"/>
    <s v="561 -  Administrative and Support Services"/>
    <x v="46"/>
    <s v="492 -  Couriers and Messengers"/>
    <n v="15055"/>
    <s v="Industry Use"/>
    <n v="178532470.883012"/>
  </r>
  <r>
    <x v="66"/>
    <s v="561 -  Administrative and Support Services"/>
    <x v="47"/>
    <s v="493 -  Warehousing and Storage"/>
    <n v="15055"/>
    <s v="Industry Use"/>
    <n v="1973599734.6967101"/>
  </r>
  <r>
    <x v="66"/>
    <s v="561 -  Administrative and Support Services"/>
    <x v="48"/>
    <s v="513 -  Publishing Industries"/>
    <n v="15055"/>
    <s v="Industry Use"/>
    <n v="1310715840.1959801"/>
  </r>
  <r>
    <x v="66"/>
    <s v="561 -  Administrative and Support Services"/>
    <x v="49"/>
    <s v="512 -  Motion Picture and Sound Recording Industries"/>
    <n v="15055"/>
    <s v="Industry Use"/>
    <n v="12018882.780882601"/>
  </r>
  <r>
    <x v="66"/>
    <s v="561 -  Administrative and Support Services"/>
    <x v="50"/>
    <s v="516 -  Broadcasting and Content Providers"/>
    <n v="15055"/>
    <s v="Industry Use"/>
    <n v="368469840.96280998"/>
  </r>
  <r>
    <x v="66"/>
    <s v="561 -  Administrative and Support Services"/>
    <x v="51"/>
    <s v="517 -  Telecommunications"/>
    <n v="15055"/>
    <s v="Industry Use"/>
    <n v="898914489.88059497"/>
  </r>
  <r>
    <x v="66"/>
    <s v="561 -  Administrative and Support Services"/>
    <x v="52"/>
    <s v="518 -  Computing Infrastructure Providers, Data Processing, Web Hosting, and Related Services"/>
    <n v="15055"/>
    <s v="Industry Use"/>
    <n v="4616085425.2883396"/>
  </r>
  <r>
    <x v="66"/>
    <s v="561 -  Administrative and Support Services"/>
    <x v="53"/>
    <s v="519 -  Web Search Portals, Libraries, Archives, and Other Information Services"/>
    <n v="15055"/>
    <s v="Industry Use"/>
    <n v="2319264945.9165502"/>
  </r>
  <r>
    <x v="66"/>
    <s v="561 -  Administrative and Support Services"/>
    <x v="54"/>
    <s v="522 -  Credit Intermediation and Related Activities"/>
    <n v="15055"/>
    <s v="Industry Use"/>
    <n v="303277532.00106698"/>
  </r>
  <r>
    <x v="66"/>
    <s v="561 -  Administrative and Support Services"/>
    <x v="55"/>
    <s v="523 -  Securities, Commodity Contracts, and Other Financial Investments and Related Activities"/>
    <n v="15055"/>
    <s v="Industry Use"/>
    <n v="164255563.13362899"/>
  </r>
  <r>
    <x v="66"/>
    <s v="561 -  Administrative and Support Services"/>
    <x v="56"/>
    <s v="521 -  Monetary Authorities-Central Bank"/>
    <n v="15055"/>
    <s v="Industry Use"/>
    <n v="526235933.21071798"/>
  </r>
  <r>
    <x v="66"/>
    <s v="561 -  Administrative and Support Services"/>
    <x v="57"/>
    <s v="524 -  Insurance Carriers and Related Activities"/>
    <n v="15055"/>
    <s v="Industry Use"/>
    <n v="726288527.71466506"/>
  </r>
  <r>
    <x v="66"/>
    <s v="561 -  Administrative and Support Services"/>
    <x v="58"/>
    <s v="531 -  Real Estate"/>
    <n v="15055"/>
    <s v="Industry Use"/>
    <n v="3731627994.4351001"/>
  </r>
  <r>
    <x v="66"/>
    <s v="561 -  Administrative and Support Services"/>
    <x v="59"/>
    <s v="532 -  Rental and Leasing Services"/>
    <n v="15055"/>
    <s v="Industry Use"/>
    <n v="535075082.64204001"/>
  </r>
  <r>
    <x v="66"/>
    <s v="561 -  Administrative and Support Services"/>
    <x v="60"/>
    <s v="533 -  Lessors of Nonfinancial Intangible Assets (except Copyrighted Works)"/>
    <n v="15055"/>
    <s v="Industry Use"/>
    <n v="583217137.40101302"/>
  </r>
  <r>
    <x v="66"/>
    <s v="561 -  Administrative and Support Services"/>
    <x v="61"/>
    <s v="541 -  Professional, Scientific, and Technical Services"/>
    <n v="15055"/>
    <s v="Industry Use"/>
    <n v="7537197052.6137896"/>
  </r>
  <r>
    <x v="66"/>
    <s v="561 -  Administrative and Support Services"/>
    <x v="99"/>
    <s v="551 -  Management of Companies and Enterprises"/>
    <n v="15055"/>
    <s v="Industry Use"/>
    <n v="3030705915.7532401"/>
  </r>
  <r>
    <x v="66"/>
    <s v="561 -  Administrative and Support Services"/>
    <x v="62"/>
    <s v="561 -  Administrative and Support Services"/>
    <n v="15055"/>
    <s v="Industry Use"/>
    <n v="7594515388.3249903"/>
  </r>
  <r>
    <x v="66"/>
    <s v="561 -  Administrative and Support Services"/>
    <x v="63"/>
    <s v="562 -  Waste Management and Remediation Services"/>
    <n v="15055"/>
    <s v="Industry Use"/>
    <n v="207653722.914323"/>
  </r>
  <r>
    <x v="66"/>
    <s v="561 -  Administrative and Support Services"/>
    <x v="64"/>
    <s v="611 -  Educational Services"/>
    <n v="15055"/>
    <s v="Industry Use"/>
    <n v="27986302.9421998"/>
  </r>
  <r>
    <x v="66"/>
    <s v="561 -  Administrative and Support Services"/>
    <x v="102"/>
    <s v="621 -  Ambulatory Health Care Services"/>
    <n v="15055"/>
    <s v="Industry Use"/>
    <n v="6751655.6918093804"/>
  </r>
  <r>
    <x v="66"/>
    <s v="561 -  Administrative and Support Services"/>
    <x v="103"/>
    <s v="622 -  Hospitals"/>
    <n v="15055"/>
    <s v="Industry Use"/>
    <n v="9427.3774372934804"/>
  </r>
  <r>
    <x v="66"/>
    <s v="561 -  Administrative and Support Services"/>
    <x v="65"/>
    <s v="711 -  Performing Arts, Spectator Sports, and Related Industries"/>
    <n v="15055"/>
    <s v="Industry Use"/>
    <n v="273651143.48725897"/>
  </r>
  <r>
    <x v="66"/>
    <s v="561 -  Administrative and Support Services"/>
    <x v="66"/>
    <s v="712 -  Museums, Historical Sites, and Similar Institutions"/>
    <n v="15055"/>
    <s v="Industry Use"/>
    <n v="8478.0288850945199"/>
  </r>
  <r>
    <x v="66"/>
    <s v="561 -  Administrative and Support Services"/>
    <x v="67"/>
    <s v="713 -  Amusement, Gambling, and Recreation Industries"/>
    <n v="15055"/>
    <s v="Industry Use"/>
    <n v="28659888.239735801"/>
  </r>
  <r>
    <x v="66"/>
    <s v="561 -  Administrative and Support Services"/>
    <x v="68"/>
    <s v="721 -  Accommodation"/>
    <n v="15055"/>
    <s v="Industry Use"/>
    <n v="123834407.699129"/>
  </r>
  <r>
    <x v="66"/>
    <s v="561 -  Administrative and Support Services"/>
    <x v="69"/>
    <s v="722 -  Food Services and Drinking Places"/>
    <n v="15055"/>
    <s v="Industry Use"/>
    <n v="1315882503.91259"/>
  </r>
  <r>
    <x v="66"/>
    <s v="561 -  Administrative and Support Services"/>
    <x v="70"/>
    <s v="811 -  Repair and Maintenance"/>
    <n v="15055"/>
    <s v="Industry Use"/>
    <n v="1871386655.03965"/>
  </r>
  <r>
    <x v="66"/>
    <s v="561 -  Administrative and Support Services"/>
    <x v="71"/>
    <s v="812 -  Personal and Laundry Services"/>
    <n v="15055"/>
    <s v="Industry Use"/>
    <n v="33001452.547949899"/>
  </r>
  <r>
    <x v="66"/>
    <s v="561 -  Administrative and Support Services"/>
    <x v="72"/>
    <s v="813 -  Religious, Grantmaking, Civic, Professional, and Similar Organizations"/>
    <n v="15055"/>
    <s v="Industry Use"/>
    <n v="27123040.7019292"/>
  </r>
  <r>
    <x v="66"/>
    <s v="561 -  Administrative and Support Services"/>
    <x v="73"/>
    <s v="9A -  Government Enterprises"/>
    <n v="15055"/>
    <s v="Industry Use"/>
    <n v="391323907.19440699"/>
  </r>
  <r>
    <x v="66"/>
    <s v="561 -  Administrative and Support Services"/>
    <x v="74"/>
    <s v="Vegetable and melon farming"/>
    <n v="15055"/>
    <s v="Industry Use"/>
    <n v="63399.060607744301"/>
  </r>
  <r>
    <x v="66"/>
    <s v="561 -  Administrative and Support Services"/>
    <x v="75"/>
    <s v="Fruit farming"/>
    <n v="15055"/>
    <s v="Industry Use"/>
    <n v="48645.404272542502"/>
  </r>
  <r>
    <x v="66"/>
    <s v="561 -  Administrative and Support Services"/>
    <x v="76"/>
    <s v="Employee Compensation"/>
    <n v="15053"/>
    <s v="Factor Receipts"/>
    <n v="78506428062.147797"/>
  </r>
  <r>
    <x v="66"/>
    <s v="561 -  Administrative and Support Services"/>
    <x v="77"/>
    <s v="Proprietor Income"/>
    <n v="15053"/>
    <s v="Factor Receipts"/>
    <n v="12923051148.166"/>
  </r>
  <r>
    <x v="66"/>
    <s v="561 -  Administrative and Support Services"/>
    <x v="78"/>
    <s v="Other Property Type Income"/>
    <n v="15053"/>
    <s v="Factor Receipts"/>
    <n v="18742263081.050701"/>
  </r>
  <r>
    <x v="66"/>
    <s v="561 -  Administrative and Support Services"/>
    <x v="79"/>
    <s v="Tax on Production and Imports"/>
    <n v="15053"/>
    <s v="Factor Receipts"/>
    <n v="1527079887.86953"/>
  </r>
  <r>
    <x v="66"/>
    <s v="561 -  Administrative and Support Services"/>
    <x v="80"/>
    <s v="Households LT15k"/>
    <n v="15055"/>
    <s v="Industry Use"/>
    <n v="277280.883563201"/>
  </r>
  <r>
    <x v="66"/>
    <s v="561 -  Administrative and Support Services"/>
    <x v="81"/>
    <s v="Households 15-30k"/>
    <n v="15055"/>
    <s v="Industry Use"/>
    <n v="365147.571626916"/>
  </r>
  <r>
    <x v="66"/>
    <s v="561 -  Administrative and Support Services"/>
    <x v="82"/>
    <s v="Households 30-40k"/>
    <n v="15055"/>
    <s v="Industry Use"/>
    <n v="325104.77930576599"/>
  </r>
  <r>
    <x v="66"/>
    <s v="561 -  Administrative and Support Services"/>
    <x v="83"/>
    <s v="Households 40-50k"/>
    <n v="15055"/>
    <s v="Industry Use"/>
    <n v="251019.98143349399"/>
  </r>
  <r>
    <x v="66"/>
    <s v="561 -  Administrative and Support Services"/>
    <x v="84"/>
    <s v="Households 50-70k"/>
    <n v="15055"/>
    <s v="Industry Use"/>
    <n v="560219.13305708906"/>
  </r>
  <r>
    <x v="66"/>
    <s v="561 -  Administrative and Support Services"/>
    <x v="85"/>
    <s v="Households 70-100k"/>
    <n v="15055"/>
    <s v="Industry Use"/>
    <n v="1913387.52643607"/>
  </r>
  <r>
    <x v="66"/>
    <s v="561 -  Administrative and Support Services"/>
    <x v="86"/>
    <s v="Households 100-150k"/>
    <n v="15055"/>
    <s v="Industry Use"/>
    <n v="3383703.96220796"/>
  </r>
  <r>
    <x v="66"/>
    <s v="561 -  Administrative and Support Services"/>
    <x v="87"/>
    <s v="Households 150-200k"/>
    <n v="15055"/>
    <s v="Industry Use"/>
    <n v="3870678.3593921"/>
  </r>
  <r>
    <x v="66"/>
    <s v="561 -  Administrative and Support Services"/>
    <x v="88"/>
    <s v="Households GT200k"/>
    <n v="15055"/>
    <s v="Industry Use"/>
    <n v="9793838.7644768301"/>
  </r>
  <r>
    <x v="66"/>
    <s v="561 -  Administrative and Support Services"/>
    <x v="89"/>
    <s v="Federal Government NonDefense"/>
    <n v="15055"/>
    <s v="Industry Use"/>
    <n v="1114630.688969"/>
  </r>
  <r>
    <x v="66"/>
    <s v="561 -  Administrative and Support Services"/>
    <x v="90"/>
    <s v="Federal Government Investment"/>
    <n v="15055"/>
    <s v="Industry Use"/>
    <n v="763238.80432506197"/>
  </r>
  <r>
    <x v="66"/>
    <s v="561 -  Administrative and Support Services"/>
    <x v="91"/>
    <s v="State/Local Govt Other"/>
    <n v="15055"/>
    <s v="Industry Use"/>
    <n v="377079140.61651999"/>
  </r>
  <r>
    <x v="66"/>
    <s v="561 -  Administrative and Support Services"/>
    <x v="92"/>
    <s v="State/Local Govt Education"/>
    <n v="15055"/>
    <s v="Industry Use"/>
    <n v="10205654.711463001"/>
  </r>
  <r>
    <x v="66"/>
    <s v="561 -  Administrative and Support Services"/>
    <x v="104"/>
    <s v="State/Local Govt Hospital and Health"/>
    <n v="15055"/>
    <s v="Industry Use"/>
    <n v="45914.773157934796"/>
  </r>
  <r>
    <x v="66"/>
    <s v="561 -  Administrative and Support Services"/>
    <x v="93"/>
    <s v="State/Local Govt Investment"/>
    <n v="15055"/>
    <s v="Industry Use"/>
    <n v="3860713.5594332102"/>
  </r>
  <r>
    <x v="66"/>
    <s v="561 -  Administrative and Support Services"/>
    <x v="94"/>
    <s v="Capital"/>
    <n v="15055"/>
    <s v="Industry Use"/>
    <n v="5104546.9815625502"/>
  </r>
  <r>
    <x v="66"/>
    <s v="561 -  Administrative and Support Services"/>
    <x v="95"/>
    <s v="Inventory Additions/Deletions"/>
    <n v="15055"/>
    <s v="Industry Use"/>
    <n v="8003399.8168992903"/>
  </r>
  <r>
    <x v="66"/>
    <s v="561 -  Administrative and Support Services"/>
    <x v="96"/>
    <s v="Foreign Trade"/>
    <n v="15051"/>
    <s v="Commodity Trade"/>
    <n v="2881264902.4887099"/>
  </r>
  <r>
    <x v="66"/>
    <s v="561 -  Administrative and Support Services"/>
    <x v="97"/>
    <s v="Domestic Trade"/>
    <n v="15051"/>
    <s v="Commodity Trade"/>
    <n v="6473351651.2605801"/>
  </r>
  <r>
    <x v="67"/>
    <s v="562 -  Waste Management and Remediation Services"/>
    <x v="0"/>
    <s v="111 -  Crop Production"/>
    <n v="15055"/>
    <s v="Industry Use"/>
    <n v="4089.2610750275198"/>
  </r>
  <r>
    <x v="67"/>
    <s v="562 -  Waste Management and Remediation Services"/>
    <x v="1"/>
    <s v="112 -  Animal Production and Aquaculture"/>
    <n v="15055"/>
    <s v="Industry Use"/>
    <n v="4276.8111773069304"/>
  </r>
  <r>
    <x v="67"/>
    <s v="562 -  Waste Management and Remediation Services"/>
    <x v="4"/>
    <s v="211 -  Oil and Gas Extraction"/>
    <n v="15055"/>
    <s v="Industry Use"/>
    <n v="3170632.4678062699"/>
  </r>
  <r>
    <x v="67"/>
    <s v="562 -  Waste Management and Remediation Services"/>
    <x v="5"/>
    <s v="212 -  Mining (except Oil and Gas)"/>
    <n v="15055"/>
    <s v="Industry Use"/>
    <n v="3449983.3384772199"/>
  </r>
  <r>
    <x v="67"/>
    <s v="562 -  Waste Management and Remediation Services"/>
    <x v="6"/>
    <s v="213 -  Support Activities for Mining"/>
    <n v="15055"/>
    <s v="Industry Use"/>
    <n v="41367.696239654702"/>
  </r>
  <r>
    <x v="67"/>
    <s v="562 -  Waste Management and Remediation Services"/>
    <x v="7"/>
    <s v="221 -  Utilities"/>
    <n v="15055"/>
    <s v="Industry Use"/>
    <n v="100197865.24231499"/>
  </r>
  <r>
    <x v="67"/>
    <s v="562 -  Waste Management and Remediation Services"/>
    <x v="8"/>
    <s v="23 -  Construction"/>
    <n v="15055"/>
    <s v="Industry Use"/>
    <n v="17238876.7797314"/>
  </r>
  <r>
    <x v="67"/>
    <s v="562 -  Waste Management and Remediation Services"/>
    <x v="9"/>
    <s v="311 -  Food Manufacturing"/>
    <n v="15055"/>
    <s v="Industry Use"/>
    <n v="110729.7066933"/>
  </r>
  <r>
    <x v="67"/>
    <s v="562 -  Waste Management and Remediation Services"/>
    <x v="10"/>
    <s v="312 -  Beverage and Tobacco Product Manufacturing"/>
    <n v="15055"/>
    <s v="Industry Use"/>
    <n v="640.91800206764105"/>
  </r>
  <r>
    <x v="67"/>
    <s v="562 -  Waste Management and Remediation Services"/>
    <x v="11"/>
    <s v="313 -  Textile Mills"/>
    <n v="15055"/>
    <s v="Industry Use"/>
    <n v="73991.137465895896"/>
  </r>
  <r>
    <x v="67"/>
    <s v="562 -  Waste Management and Remediation Services"/>
    <x v="12"/>
    <s v="314 -  Textile Product Mills"/>
    <n v="15055"/>
    <s v="Industry Use"/>
    <n v="2358438.6482816199"/>
  </r>
  <r>
    <x v="67"/>
    <s v="562 -  Waste Management and Remediation Services"/>
    <x v="13"/>
    <s v="315 -  Apparel Manufacturing"/>
    <n v="15055"/>
    <s v="Industry Use"/>
    <n v="286571.477768782"/>
  </r>
  <r>
    <x v="67"/>
    <s v="562 -  Waste Management and Remediation Services"/>
    <x v="14"/>
    <s v="316 -  Leather and Allied Product Manufacturing"/>
    <n v="15055"/>
    <s v="Industry Use"/>
    <n v="22657.510529245901"/>
  </r>
  <r>
    <x v="67"/>
    <s v="562 -  Waste Management and Remediation Services"/>
    <x v="15"/>
    <s v="321 -  Wood Product Manufacturing"/>
    <n v="15055"/>
    <s v="Industry Use"/>
    <n v="1130222.80581871"/>
  </r>
  <r>
    <x v="67"/>
    <s v="562 -  Waste Management and Remediation Services"/>
    <x v="16"/>
    <s v="322 -  Paper Manufacturing"/>
    <n v="15055"/>
    <s v="Industry Use"/>
    <n v="17035988.146448798"/>
  </r>
  <r>
    <x v="67"/>
    <s v="562 -  Waste Management and Remediation Services"/>
    <x v="17"/>
    <s v="323 -  Printing and Related Support Activities"/>
    <n v="15055"/>
    <s v="Industry Use"/>
    <n v="2641948.2490186901"/>
  </r>
  <r>
    <x v="67"/>
    <s v="562 -  Waste Management and Remediation Services"/>
    <x v="18"/>
    <s v="324 -  Petroleum and Coal Products Manufacturing"/>
    <n v="15055"/>
    <s v="Industry Use"/>
    <n v="227084919.88426501"/>
  </r>
  <r>
    <x v="67"/>
    <s v="562 -  Waste Management and Remediation Services"/>
    <x v="19"/>
    <s v="325 -  Chemical Manufacturing"/>
    <n v="15055"/>
    <s v="Industry Use"/>
    <n v="98091633.825275198"/>
  </r>
  <r>
    <x v="67"/>
    <s v="562 -  Waste Management and Remediation Services"/>
    <x v="20"/>
    <s v="326 -  Plastics and Rubber Products Manufacturing"/>
    <n v="15055"/>
    <s v="Industry Use"/>
    <n v="21870573.999213502"/>
  </r>
  <r>
    <x v="67"/>
    <s v="562 -  Waste Management and Remediation Services"/>
    <x v="21"/>
    <s v="327 -  Nonmetallic Mineral Product Manufacturing"/>
    <n v="15055"/>
    <s v="Industry Use"/>
    <n v="19560020.475228801"/>
  </r>
  <r>
    <x v="67"/>
    <s v="562 -  Waste Management and Remediation Services"/>
    <x v="22"/>
    <s v="331 -  Primary Metal Manufacturing"/>
    <n v="15055"/>
    <s v="Industry Use"/>
    <n v="10159865.8535528"/>
  </r>
  <r>
    <x v="67"/>
    <s v="562 -  Waste Management and Remediation Services"/>
    <x v="23"/>
    <s v="332 -  Fabricated Metal Product Manufacturing"/>
    <n v="15055"/>
    <s v="Industry Use"/>
    <n v="198186599.25790799"/>
  </r>
  <r>
    <x v="67"/>
    <s v="562 -  Waste Management and Remediation Services"/>
    <x v="24"/>
    <s v="333 -  Machinery Manufacturing"/>
    <n v="15055"/>
    <s v="Industry Use"/>
    <n v="45545225.089009702"/>
  </r>
  <r>
    <x v="67"/>
    <s v="562 -  Waste Management and Remediation Services"/>
    <x v="25"/>
    <s v="334 -  Computer and Electronic Product Manufacturing"/>
    <n v="15055"/>
    <s v="Industry Use"/>
    <n v="8943365.0255021807"/>
  </r>
  <r>
    <x v="67"/>
    <s v="562 -  Waste Management and Remediation Services"/>
    <x v="26"/>
    <s v="335 -  Electrical Equipment, Appliance, and Component Manufacturing"/>
    <n v="15055"/>
    <s v="Industry Use"/>
    <n v="18480391.414799199"/>
  </r>
  <r>
    <x v="67"/>
    <s v="562 -  Waste Management and Remediation Services"/>
    <x v="27"/>
    <s v="336 -  Transportation Equipment Manufacturing"/>
    <n v="15055"/>
    <s v="Industry Use"/>
    <n v="59548599.427354902"/>
  </r>
  <r>
    <x v="67"/>
    <s v="562 -  Waste Management and Remediation Services"/>
    <x v="28"/>
    <s v="337 -  Furniture and Related Product Manufacturing"/>
    <n v="15055"/>
    <s v="Industry Use"/>
    <n v="100982.325217102"/>
  </r>
  <r>
    <x v="67"/>
    <s v="562 -  Waste Management and Remediation Services"/>
    <x v="29"/>
    <s v="339 -  Miscellaneous Manufacturing"/>
    <n v="15055"/>
    <s v="Industry Use"/>
    <n v="4198426.4098147796"/>
  </r>
  <r>
    <x v="67"/>
    <s v="562 -  Waste Management and Remediation Services"/>
    <x v="30"/>
    <s v="42 -  Wholesale Trade"/>
    <n v="15055"/>
    <s v="Industry Use"/>
    <n v="656425548.81840396"/>
  </r>
  <r>
    <x v="67"/>
    <s v="562 -  Waste Management and Remediation Services"/>
    <x v="31"/>
    <s v="441 -  Motor Vehicle and Parts Dealers"/>
    <n v="15055"/>
    <s v="Industry Use"/>
    <n v="9855773.6689832304"/>
  </r>
  <r>
    <x v="67"/>
    <s v="562 -  Waste Management and Remediation Services"/>
    <x v="32"/>
    <s v="449 -  Furniture, Home Furnishings, Electronics, and Appliance Retailers"/>
    <n v="15055"/>
    <s v="Industry Use"/>
    <n v="427037.03469520999"/>
  </r>
  <r>
    <x v="67"/>
    <s v="562 -  Waste Management and Remediation Services"/>
    <x v="33"/>
    <s v="444 -  Building Material and Garden Equipment and Supplies Dealers"/>
    <n v="15055"/>
    <s v="Industry Use"/>
    <n v="171161.80871457999"/>
  </r>
  <r>
    <x v="67"/>
    <s v="562 -  Waste Management and Remediation Services"/>
    <x v="34"/>
    <s v="445 -  Food and Beverage Stores"/>
    <n v="15055"/>
    <s v="Industry Use"/>
    <n v="19585.2135819793"/>
  </r>
  <r>
    <x v="67"/>
    <s v="562 -  Waste Management and Remediation Services"/>
    <x v="35"/>
    <s v="446 -  Health and Personal Care Stores"/>
    <n v="15055"/>
    <s v="Industry Use"/>
    <n v="23023.4435907693"/>
  </r>
  <r>
    <x v="67"/>
    <s v="562 -  Waste Management and Remediation Services"/>
    <x v="36"/>
    <s v="457 -  Gasoline Stations and Fuel Dealers"/>
    <n v="15055"/>
    <s v="Industry Use"/>
    <n v="112874.039911208"/>
  </r>
  <r>
    <x v="67"/>
    <s v="562 -  Waste Management and Remediation Services"/>
    <x v="37"/>
    <s v="458 -  Clothing, Clothing Accessories, Shoe, and Jewelry Retailers"/>
    <n v="15055"/>
    <s v="Industry Use"/>
    <n v="19451.644397114102"/>
  </r>
  <r>
    <x v="67"/>
    <s v="562 -  Waste Management and Remediation Services"/>
    <x v="38"/>
    <s v="459 -  Sporting Goods, Hobby, Musical Instrument, Book, and Miscellaneous Retailers"/>
    <n v="15055"/>
    <s v="Industry Use"/>
    <n v="602253.174909828"/>
  </r>
  <r>
    <x v="67"/>
    <s v="562 -  Waste Management and Remediation Services"/>
    <x v="39"/>
    <s v="455 -  General Merchandise Retailers"/>
    <n v="15055"/>
    <s v="Industry Use"/>
    <n v="484790.17834273301"/>
  </r>
  <r>
    <x v="67"/>
    <s v="562 -  Waste Management and Remediation Services"/>
    <x v="40"/>
    <s v="481 -  Air Transportation"/>
    <n v="15055"/>
    <s v="Industry Use"/>
    <n v="53970945.531307101"/>
  </r>
  <r>
    <x v="67"/>
    <s v="562 -  Waste Management and Remediation Services"/>
    <x v="41"/>
    <s v="482 -  Rail Transportation"/>
    <n v="15055"/>
    <s v="Industry Use"/>
    <n v="3887532.6434712899"/>
  </r>
  <r>
    <x v="67"/>
    <s v="562 -  Waste Management and Remediation Services"/>
    <x v="42"/>
    <s v="483 -  Water Transportation"/>
    <n v="15055"/>
    <s v="Industry Use"/>
    <n v="1511672.93973538"/>
  </r>
  <r>
    <x v="67"/>
    <s v="562 -  Waste Management and Remediation Services"/>
    <x v="43"/>
    <s v="484 -  Truck Transportation"/>
    <n v="15055"/>
    <s v="Industry Use"/>
    <n v="125920299.071907"/>
  </r>
  <r>
    <x v="67"/>
    <s v="562 -  Waste Management and Remediation Services"/>
    <x v="98"/>
    <s v="485 -  Transit and Ground Passenger Transportation"/>
    <n v="15055"/>
    <s v="Industry Use"/>
    <n v="28892326.829511199"/>
  </r>
  <r>
    <x v="67"/>
    <s v="562 -  Waste Management and Remediation Services"/>
    <x v="44"/>
    <s v="486 -  Pipeline Transportation"/>
    <n v="15055"/>
    <s v="Industry Use"/>
    <n v="1087962.99727897"/>
  </r>
  <r>
    <x v="67"/>
    <s v="562 -  Waste Management and Remediation Services"/>
    <x v="45"/>
    <s v="487-488 -  Scenic and Sightseeing Transportation and Support Activities for Transportation"/>
    <n v="15055"/>
    <s v="Industry Use"/>
    <n v="113274345.386839"/>
  </r>
  <r>
    <x v="67"/>
    <s v="562 -  Waste Management and Remediation Services"/>
    <x v="46"/>
    <s v="492 -  Couriers and Messengers"/>
    <n v="15055"/>
    <s v="Industry Use"/>
    <n v="39710027.2211053"/>
  </r>
  <r>
    <x v="67"/>
    <s v="562 -  Waste Management and Remediation Services"/>
    <x v="47"/>
    <s v="493 -  Warehousing and Storage"/>
    <n v="15055"/>
    <s v="Industry Use"/>
    <n v="53495579.622741401"/>
  </r>
  <r>
    <x v="67"/>
    <s v="562 -  Waste Management and Remediation Services"/>
    <x v="48"/>
    <s v="513 -  Publishing Industries"/>
    <n v="15055"/>
    <s v="Industry Use"/>
    <n v="51062014.1946842"/>
  </r>
  <r>
    <x v="67"/>
    <s v="562 -  Waste Management and Remediation Services"/>
    <x v="49"/>
    <s v="512 -  Motion Picture and Sound Recording Industries"/>
    <n v="15055"/>
    <s v="Industry Use"/>
    <n v="83318.168400434195"/>
  </r>
  <r>
    <x v="67"/>
    <s v="562 -  Waste Management and Remediation Services"/>
    <x v="50"/>
    <s v="516 -  Broadcasting and Content Providers"/>
    <n v="15055"/>
    <s v="Industry Use"/>
    <n v="23938365.4435031"/>
  </r>
  <r>
    <x v="67"/>
    <s v="562 -  Waste Management and Remediation Services"/>
    <x v="51"/>
    <s v="517 -  Telecommunications"/>
    <n v="15055"/>
    <s v="Industry Use"/>
    <n v="97989638.868449897"/>
  </r>
  <r>
    <x v="67"/>
    <s v="562 -  Waste Management and Remediation Services"/>
    <x v="52"/>
    <s v="518 -  Computing Infrastructure Providers, Data Processing, Web Hosting, and Related Services"/>
    <n v="15055"/>
    <s v="Industry Use"/>
    <n v="259161227.79597899"/>
  </r>
  <r>
    <x v="67"/>
    <s v="562 -  Waste Management and Remediation Services"/>
    <x v="53"/>
    <s v="519 -  Web Search Portals, Libraries, Archives, and Other Information Services"/>
    <n v="15055"/>
    <s v="Industry Use"/>
    <n v="128936838.86968"/>
  </r>
  <r>
    <x v="67"/>
    <s v="562 -  Waste Management and Remediation Services"/>
    <x v="54"/>
    <s v="522 -  Credit Intermediation and Related Activities"/>
    <n v="15055"/>
    <s v="Industry Use"/>
    <n v="49939697.541697599"/>
  </r>
  <r>
    <x v="67"/>
    <s v="562 -  Waste Management and Remediation Services"/>
    <x v="55"/>
    <s v="523 -  Securities, Commodity Contracts, and Other Financial Investments and Related Activities"/>
    <n v="15055"/>
    <s v="Industry Use"/>
    <n v="6481767.4072836395"/>
  </r>
  <r>
    <x v="67"/>
    <s v="562 -  Waste Management and Remediation Services"/>
    <x v="56"/>
    <s v="521 -  Monetary Authorities-Central Bank"/>
    <n v="15055"/>
    <s v="Industry Use"/>
    <n v="100594109.98364501"/>
  </r>
  <r>
    <x v="67"/>
    <s v="562 -  Waste Management and Remediation Services"/>
    <x v="57"/>
    <s v="524 -  Insurance Carriers and Related Activities"/>
    <n v="15055"/>
    <s v="Industry Use"/>
    <n v="136695408.95364001"/>
  </r>
  <r>
    <x v="67"/>
    <s v="562 -  Waste Management and Remediation Services"/>
    <x v="58"/>
    <s v="531 -  Real Estate"/>
    <n v="15055"/>
    <s v="Industry Use"/>
    <n v="355620615.83901602"/>
  </r>
  <r>
    <x v="67"/>
    <s v="562 -  Waste Management and Remediation Services"/>
    <x v="59"/>
    <s v="532 -  Rental and Leasing Services"/>
    <n v="15055"/>
    <s v="Industry Use"/>
    <n v="209880305.927609"/>
  </r>
  <r>
    <x v="67"/>
    <s v="562 -  Waste Management and Remediation Services"/>
    <x v="60"/>
    <s v="533 -  Lessors of Nonfinancial Intangible Assets (except Copyrighted Works)"/>
    <n v="15055"/>
    <s v="Industry Use"/>
    <n v="93047977.912827805"/>
  </r>
  <r>
    <x v="67"/>
    <s v="562 -  Waste Management and Remediation Services"/>
    <x v="61"/>
    <s v="541 -  Professional, Scientific, and Technical Services"/>
    <n v="15055"/>
    <s v="Industry Use"/>
    <n v="489179621.20180798"/>
  </r>
  <r>
    <x v="67"/>
    <s v="562 -  Waste Management and Remediation Services"/>
    <x v="99"/>
    <s v="551 -  Management of Companies and Enterprises"/>
    <n v="15055"/>
    <s v="Industry Use"/>
    <n v="497166739.96106303"/>
  </r>
  <r>
    <x v="67"/>
    <s v="562 -  Waste Management and Remediation Services"/>
    <x v="62"/>
    <s v="561 -  Administrative and Support Services"/>
    <n v="15055"/>
    <s v="Industry Use"/>
    <n v="646164717.96239495"/>
  </r>
  <r>
    <x v="67"/>
    <s v="562 -  Waste Management and Remediation Services"/>
    <x v="63"/>
    <s v="562 -  Waste Management and Remediation Services"/>
    <n v="15055"/>
    <s v="Industry Use"/>
    <n v="1217929800.4166"/>
  </r>
  <r>
    <x v="67"/>
    <s v="562 -  Waste Management and Remediation Services"/>
    <x v="65"/>
    <s v="711 -  Performing Arts, Spectator Sports, and Related Industries"/>
    <n v="15055"/>
    <s v="Industry Use"/>
    <n v="15194537.1176742"/>
  </r>
  <r>
    <x v="67"/>
    <s v="562 -  Waste Management and Remediation Services"/>
    <x v="66"/>
    <s v="712 -  Museums, Historical Sites, and Similar Institutions"/>
    <n v="15055"/>
    <s v="Industry Use"/>
    <n v="470.74433140558301"/>
  </r>
  <r>
    <x v="67"/>
    <s v="562 -  Waste Management and Remediation Services"/>
    <x v="67"/>
    <s v="713 -  Amusement, Gambling, and Recreation Industries"/>
    <n v="15055"/>
    <s v="Industry Use"/>
    <n v="1909469.77379019"/>
  </r>
  <r>
    <x v="67"/>
    <s v="562 -  Waste Management and Remediation Services"/>
    <x v="68"/>
    <s v="721 -  Accommodation"/>
    <n v="15055"/>
    <s v="Industry Use"/>
    <n v="14936473.210884299"/>
  </r>
  <r>
    <x v="67"/>
    <s v="562 -  Waste Management and Remediation Services"/>
    <x v="69"/>
    <s v="722 -  Food Services and Drinking Places"/>
    <n v="15055"/>
    <s v="Industry Use"/>
    <n v="74835571.500407398"/>
  </r>
  <r>
    <x v="67"/>
    <s v="562 -  Waste Management and Remediation Services"/>
    <x v="70"/>
    <s v="811 -  Repair and Maintenance"/>
    <n v="15055"/>
    <s v="Industry Use"/>
    <n v="693131373.04057205"/>
  </r>
  <r>
    <x v="67"/>
    <s v="562 -  Waste Management and Remediation Services"/>
    <x v="71"/>
    <s v="812 -  Personal and Laundry Services"/>
    <n v="15055"/>
    <s v="Industry Use"/>
    <n v="1715761.51384878"/>
  </r>
  <r>
    <x v="67"/>
    <s v="562 -  Waste Management and Remediation Services"/>
    <x v="72"/>
    <s v="813 -  Religious, Grantmaking, Civic, Professional, and Similar Organizations"/>
    <n v="15055"/>
    <s v="Industry Use"/>
    <n v="2888886.9338342999"/>
  </r>
  <r>
    <x v="67"/>
    <s v="562 -  Waste Management and Remediation Services"/>
    <x v="73"/>
    <s v="9A -  Government Enterprises"/>
    <n v="15055"/>
    <s v="Industry Use"/>
    <n v="180572040.04832399"/>
  </r>
  <r>
    <x v="67"/>
    <s v="562 -  Waste Management and Remediation Services"/>
    <x v="74"/>
    <s v="Vegetable and melon farming"/>
    <n v="15055"/>
    <s v="Industry Use"/>
    <n v="4223.97285378584"/>
  </r>
  <r>
    <x v="67"/>
    <s v="562 -  Waste Management and Remediation Services"/>
    <x v="75"/>
    <s v="Fruit farming"/>
    <n v="15055"/>
    <s v="Industry Use"/>
    <n v="3241.0080707656002"/>
  </r>
  <r>
    <x v="67"/>
    <s v="562 -  Waste Management and Remediation Services"/>
    <x v="76"/>
    <s v="Employee Compensation"/>
    <n v="15053"/>
    <s v="Factor Receipts"/>
    <n v="6361952647.2878599"/>
  </r>
  <r>
    <x v="67"/>
    <s v="562 -  Waste Management and Remediation Services"/>
    <x v="77"/>
    <s v="Proprietor Income"/>
    <n v="15053"/>
    <s v="Factor Receipts"/>
    <n v="159092545.771341"/>
  </r>
  <r>
    <x v="67"/>
    <s v="562 -  Waste Management and Remediation Services"/>
    <x v="78"/>
    <s v="Other Property Type Income"/>
    <n v="15053"/>
    <s v="Factor Receipts"/>
    <n v="4073494533.9026098"/>
  </r>
  <r>
    <x v="67"/>
    <s v="562 -  Waste Management and Remediation Services"/>
    <x v="79"/>
    <s v="Tax on Production and Imports"/>
    <n v="15053"/>
    <s v="Factor Receipts"/>
    <n v="647253181.33444595"/>
  </r>
  <r>
    <x v="67"/>
    <s v="562 -  Waste Management and Remediation Services"/>
    <x v="80"/>
    <s v="Households LT15k"/>
    <n v="15055"/>
    <s v="Industry Use"/>
    <n v="26904.238148335298"/>
  </r>
  <r>
    <x v="67"/>
    <s v="562 -  Waste Management and Remediation Services"/>
    <x v="81"/>
    <s v="Households 15-30k"/>
    <n v="15055"/>
    <s v="Industry Use"/>
    <n v="35429.839591151198"/>
  </r>
  <r>
    <x v="67"/>
    <s v="562 -  Waste Management and Remediation Services"/>
    <x v="82"/>
    <s v="Households 30-40k"/>
    <n v="15055"/>
    <s v="Industry Use"/>
    <n v="31544.5345283268"/>
  </r>
  <r>
    <x v="67"/>
    <s v="562 -  Waste Management and Remediation Services"/>
    <x v="83"/>
    <s v="Households 40-50k"/>
    <n v="15055"/>
    <s v="Industry Use"/>
    <n v="24356.173688180399"/>
  </r>
  <r>
    <x v="67"/>
    <s v="562 -  Waste Management and Remediation Services"/>
    <x v="84"/>
    <s v="Households 50-70k"/>
    <n v="15055"/>
    <s v="Industry Use"/>
    <n v="54357.403861872997"/>
  </r>
  <r>
    <x v="67"/>
    <s v="562 -  Waste Management and Remediation Services"/>
    <x v="85"/>
    <s v="Households 70-100k"/>
    <n v="15055"/>
    <s v="Industry Use"/>
    <n v="185653.742226181"/>
  </r>
  <r>
    <x v="67"/>
    <s v="562 -  Waste Management and Remediation Services"/>
    <x v="86"/>
    <s v="Households 100-150k"/>
    <n v="15055"/>
    <s v="Industry Use"/>
    <n v="328316.81741939898"/>
  </r>
  <r>
    <x v="67"/>
    <s v="562 -  Waste Management and Remediation Services"/>
    <x v="87"/>
    <s v="Households 150-200k"/>
    <n v="15055"/>
    <s v="Industry Use"/>
    <n v="375567.37066930399"/>
  </r>
  <r>
    <x v="67"/>
    <s v="562 -  Waste Management and Remediation Services"/>
    <x v="88"/>
    <s v="Households GT200k"/>
    <n v="15055"/>
    <s v="Industry Use"/>
    <n v="950284.66124252102"/>
  </r>
  <r>
    <x v="67"/>
    <s v="562 -  Waste Management and Remediation Services"/>
    <x v="89"/>
    <s v="Federal Government NonDefense"/>
    <n v="15055"/>
    <s v="Industry Use"/>
    <n v="76168.660123466194"/>
  </r>
  <r>
    <x v="67"/>
    <s v="562 -  Waste Management and Remediation Services"/>
    <x v="90"/>
    <s v="Federal Government Investment"/>
    <n v="15055"/>
    <s v="Industry Use"/>
    <n v="74056.163886003298"/>
  </r>
  <r>
    <x v="67"/>
    <s v="562 -  Waste Management and Remediation Services"/>
    <x v="91"/>
    <s v="State/Local Govt Other"/>
    <n v="15055"/>
    <s v="Industry Use"/>
    <n v="1004020982.14825"/>
  </r>
  <r>
    <x v="67"/>
    <s v="562 -  Waste Management and Remediation Services"/>
    <x v="92"/>
    <s v="State/Local Govt Education"/>
    <n v="15055"/>
    <s v="Industry Use"/>
    <n v="157018.36138951301"/>
  </r>
  <r>
    <x v="67"/>
    <s v="562 -  Waste Management and Remediation Services"/>
    <x v="93"/>
    <s v="State/Local Govt Investment"/>
    <n v="15055"/>
    <s v="Industry Use"/>
    <n v="374600.49784435797"/>
  </r>
  <r>
    <x v="67"/>
    <s v="562 -  Waste Management and Remediation Services"/>
    <x v="94"/>
    <s v="Capital"/>
    <n v="15055"/>
    <s v="Industry Use"/>
    <n v="495288.19248739397"/>
  </r>
  <r>
    <x v="67"/>
    <s v="562 -  Waste Management and Remediation Services"/>
    <x v="95"/>
    <s v="Inventory Additions/Deletions"/>
    <n v="15055"/>
    <s v="Industry Use"/>
    <n v="874201.71139033197"/>
  </r>
  <r>
    <x v="67"/>
    <s v="562 -  Waste Management and Remediation Services"/>
    <x v="96"/>
    <s v="Foreign Trade"/>
    <n v="15051"/>
    <s v="Commodity Trade"/>
    <n v="620233016.63470399"/>
  </r>
  <r>
    <x v="67"/>
    <s v="562 -  Waste Management and Remediation Services"/>
    <x v="97"/>
    <s v="Domestic Trade"/>
    <n v="15051"/>
    <s v="Commodity Trade"/>
    <n v="1469146677.3559501"/>
  </r>
  <r>
    <x v="68"/>
    <s v="611 -  Educational Services"/>
    <x v="0"/>
    <s v="111 -  Crop Production"/>
    <n v="15055"/>
    <s v="Industry Use"/>
    <n v="1940220.27434416"/>
  </r>
  <r>
    <x v="68"/>
    <s v="611 -  Educational Services"/>
    <x v="1"/>
    <s v="112 -  Animal Production and Aquaculture"/>
    <n v="15055"/>
    <s v="Industry Use"/>
    <n v="6709281.6375115998"/>
  </r>
  <r>
    <x v="68"/>
    <s v="611 -  Educational Services"/>
    <x v="2"/>
    <s v="113 -  Forestry and Logging"/>
    <n v="15055"/>
    <s v="Industry Use"/>
    <n v="345652.33566414798"/>
  </r>
  <r>
    <x v="68"/>
    <s v="611 -  Educational Services"/>
    <x v="100"/>
    <s v="114 -  Fishing, Hunting and Trapping"/>
    <n v="15055"/>
    <s v="Industry Use"/>
    <n v="584992.12509632704"/>
  </r>
  <r>
    <x v="68"/>
    <s v="611 -  Educational Services"/>
    <x v="4"/>
    <s v="211 -  Oil and Gas Extraction"/>
    <n v="15055"/>
    <s v="Industry Use"/>
    <n v="7916522.0043392098"/>
  </r>
  <r>
    <x v="68"/>
    <s v="611 -  Educational Services"/>
    <x v="5"/>
    <s v="212 -  Mining (except Oil and Gas)"/>
    <n v="15055"/>
    <s v="Industry Use"/>
    <n v="28049653.246525802"/>
  </r>
  <r>
    <x v="68"/>
    <s v="611 -  Educational Services"/>
    <x v="6"/>
    <s v="213 -  Support Activities for Mining"/>
    <n v="15055"/>
    <s v="Industry Use"/>
    <n v="9582.5011708414204"/>
  </r>
  <r>
    <x v="68"/>
    <s v="611 -  Educational Services"/>
    <x v="7"/>
    <s v="221 -  Utilities"/>
    <n v="15055"/>
    <s v="Industry Use"/>
    <n v="323246225.32251102"/>
  </r>
  <r>
    <x v="68"/>
    <s v="611 -  Educational Services"/>
    <x v="8"/>
    <s v="23 -  Construction"/>
    <n v="15055"/>
    <s v="Industry Use"/>
    <n v="59788885.653507501"/>
  </r>
  <r>
    <x v="68"/>
    <s v="611 -  Educational Services"/>
    <x v="9"/>
    <s v="311 -  Food Manufacturing"/>
    <n v="15055"/>
    <s v="Industry Use"/>
    <n v="350862215.45825899"/>
  </r>
  <r>
    <x v="68"/>
    <s v="611 -  Educational Services"/>
    <x v="10"/>
    <s v="312 -  Beverage and Tobacco Product Manufacturing"/>
    <n v="15055"/>
    <s v="Industry Use"/>
    <n v="44410282.4024252"/>
  </r>
  <r>
    <x v="68"/>
    <s v="611 -  Educational Services"/>
    <x v="11"/>
    <s v="313 -  Textile Mills"/>
    <n v="15055"/>
    <s v="Industry Use"/>
    <n v="500421.186447324"/>
  </r>
  <r>
    <x v="68"/>
    <s v="611 -  Educational Services"/>
    <x v="12"/>
    <s v="314 -  Textile Product Mills"/>
    <n v="15055"/>
    <s v="Industry Use"/>
    <n v="623362.05950412399"/>
  </r>
  <r>
    <x v="68"/>
    <s v="611 -  Educational Services"/>
    <x v="13"/>
    <s v="315 -  Apparel Manufacturing"/>
    <n v="15055"/>
    <s v="Industry Use"/>
    <n v="918962.08085009502"/>
  </r>
  <r>
    <x v="68"/>
    <s v="611 -  Educational Services"/>
    <x v="14"/>
    <s v="316 -  Leather and Allied Product Manufacturing"/>
    <n v="15055"/>
    <s v="Industry Use"/>
    <n v="65449.643875538801"/>
  </r>
  <r>
    <x v="68"/>
    <s v="611 -  Educational Services"/>
    <x v="15"/>
    <s v="321 -  Wood Product Manufacturing"/>
    <n v="15055"/>
    <s v="Industry Use"/>
    <n v="1668532.08935558"/>
  </r>
  <r>
    <x v="68"/>
    <s v="611 -  Educational Services"/>
    <x v="16"/>
    <s v="322 -  Paper Manufacturing"/>
    <n v="15055"/>
    <s v="Industry Use"/>
    <n v="16792078.017749399"/>
  </r>
  <r>
    <x v="68"/>
    <s v="611 -  Educational Services"/>
    <x v="17"/>
    <s v="323 -  Printing and Related Support Activities"/>
    <n v="15055"/>
    <s v="Industry Use"/>
    <n v="81225538.182954803"/>
  </r>
  <r>
    <x v="68"/>
    <s v="611 -  Educational Services"/>
    <x v="18"/>
    <s v="324 -  Petroleum and Coal Products Manufacturing"/>
    <n v="15055"/>
    <s v="Industry Use"/>
    <n v="223541371.87165001"/>
  </r>
  <r>
    <x v="68"/>
    <s v="611 -  Educational Services"/>
    <x v="19"/>
    <s v="325 -  Chemical Manufacturing"/>
    <n v="15055"/>
    <s v="Industry Use"/>
    <n v="33467931.761383299"/>
  </r>
  <r>
    <x v="68"/>
    <s v="611 -  Educational Services"/>
    <x v="20"/>
    <s v="326 -  Plastics and Rubber Products Manufacturing"/>
    <n v="15055"/>
    <s v="Industry Use"/>
    <n v="29704442.998852"/>
  </r>
  <r>
    <x v="68"/>
    <s v="611 -  Educational Services"/>
    <x v="21"/>
    <s v="327 -  Nonmetallic Mineral Product Manufacturing"/>
    <n v="15055"/>
    <s v="Industry Use"/>
    <n v="7850287.3381727701"/>
  </r>
  <r>
    <x v="68"/>
    <s v="611 -  Educational Services"/>
    <x v="22"/>
    <s v="331 -  Primary Metal Manufacturing"/>
    <n v="15055"/>
    <s v="Industry Use"/>
    <n v="6973237.9018238997"/>
  </r>
  <r>
    <x v="68"/>
    <s v="611 -  Educational Services"/>
    <x v="23"/>
    <s v="332 -  Fabricated Metal Product Manufacturing"/>
    <n v="15055"/>
    <s v="Industry Use"/>
    <n v="39447310.159177303"/>
  </r>
  <r>
    <x v="68"/>
    <s v="611 -  Educational Services"/>
    <x v="24"/>
    <s v="333 -  Machinery Manufacturing"/>
    <n v="15055"/>
    <s v="Industry Use"/>
    <n v="31987204.902026501"/>
  </r>
  <r>
    <x v="68"/>
    <s v="611 -  Educational Services"/>
    <x v="25"/>
    <s v="334 -  Computer and Electronic Product Manufacturing"/>
    <n v="15055"/>
    <s v="Industry Use"/>
    <n v="31499147.253334001"/>
  </r>
  <r>
    <x v="68"/>
    <s v="611 -  Educational Services"/>
    <x v="26"/>
    <s v="335 -  Electrical Equipment, Appliance, and Component Manufacturing"/>
    <n v="15055"/>
    <s v="Industry Use"/>
    <n v="4597289.1313943798"/>
  </r>
  <r>
    <x v="68"/>
    <s v="611 -  Educational Services"/>
    <x v="27"/>
    <s v="336 -  Transportation Equipment Manufacturing"/>
    <n v="15055"/>
    <s v="Industry Use"/>
    <n v="21692544.030036598"/>
  </r>
  <r>
    <x v="68"/>
    <s v="611 -  Educational Services"/>
    <x v="28"/>
    <s v="337 -  Furniture and Related Product Manufacturing"/>
    <n v="15055"/>
    <s v="Industry Use"/>
    <n v="68012.272021209297"/>
  </r>
  <r>
    <x v="68"/>
    <s v="611 -  Educational Services"/>
    <x v="29"/>
    <s v="339 -  Miscellaneous Manufacturing"/>
    <n v="15055"/>
    <s v="Industry Use"/>
    <n v="9867994.7488604095"/>
  </r>
  <r>
    <x v="68"/>
    <s v="611 -  Educational Services"/>
    <x v="30"/>
    <s v="42 -  Wholesale Trade"/>
    <n v="15055"/>
    <s v="Industry Use"/>
    <n v="626458389.52085996"/>
  </r>
  <r>
    <x v="68"/>
    <s v="611 -  Educational Services"/>
    <x v="31"/>
    <s v="441 -  Motor Vehicle and Parts Dealers"/>
    <n v="15055"/>
    <s v="Industry Use"/>
    <n v="315550.71649937099"/>
  </r>
  <r>
    <x v="68"/>
    <s v="611 -  Educational Services"/>
    <x v="32"/>
    <s v="449 -  Furniture, Home Furnishings, Electronics, and Appliance Retailers"/>
    <n v="15055"/>
    <s v="Industry Use"/>
    <n v="3876225.8746207198"/>
  </r>
  <r>
    <x v="68"/>
    <s v="611 -  Educational Services"/>
    <x v="33"/>
    <s v="444 -  Building Material and Garden Equipment and Supplies Dealers"/>
    <n v="15055"/>
    <s v="Industry Use"/>
    <n v="2010430.4795943899"/>
  </r>
  <r>
    <x v="68"/>
    <s v="611 -  Educational Services"/>
    <x v="34"/>
    <s v="445 -  Food and Beverage Stores"/>
    <n v="15055"/>
    <s v="Industry Use"/>
    <n v="1997831.3367359799"/>
  </r>
  <r>
    <x v="68"/>
    <s v="611 -  Educational Services"/>
    <x v="35"/>
    <s v="446 -  Health and Personal Care Stores"/>
    <n v="15055"/>
    <s v="Industry Use"/>
    <n v="904481.142023138"/>
  </r>
  <r>
    <x v="68"/>
    <s v="611 -  Educational Services"/>
    <x v="36"/>
    <s v="457 -  Gasoline Stations and Fuel Dealers"/>
    <n v="15055"/>
    <s v="Industry Use"/>
    <n v="241671.48267720701"/>
  </r>
  <r>
    <x v="68"/>
    <s v="611 -  Educational Services"/>
    <x v="37"/>
    <s v="458 -  Clothing, Clothing Accessories, Shoe, and Jewelry Retailers"/>
    <n v="15055"/>
    <s v="Industry Use"/>
    <n v="309975.48056830099"/>
  </r>
  <r>
    <x v="68"/>
    <s v="611 -  Educational Services"/>
    <x v="38"/>
    <s v="459 -  Sporting Goods, Hobby, Musical Instrument, Book, and Miscellaneous Retailers"/>
    <n v="15055"/>
    <s v="Industry Use"/>
    <n v="5466507.9161835602"/>
  </r>
  <r>
    <x v="68"/>
    <s v="611 -  Educational Services"/>
    <x v="39"/>
    <s v="455 -  General Merchandise Retailers"/>
    <n v="15055"/>
    <s v="Industry Use"/>
    <n v="13548824.3980758"/>
  </r>
  <r>
    <x v="68"/>
    <s v="611 -  Educational Services"/>
    <x v="40"/>
    <s v="481 -  Air Transportation"/>
    <n v="15055"/>
    <s v="Industry Use"/>
    <n v="92709252.836940393"/>
  </r>
  <r>
    <x v="68"/>
    <s v="611 -  Educational Services"/>
    <x v="41"/>
    <s v="482 -  Rail Transportation"/>
    <n v="15055"/>
    <s v="Industry Use"/>
    <n v="5200952.4605806302"/>
  </r>
  <r>
    <x v="68"/>
    <s v="611 -  Educational Services"/>
    <x v="42"/>
    <s v="483 -  Water Transportation"/>
    <n v="15055"/>
    <s v="Industry Use"/>
    <n v="1644525.6449684501"/>
  </r>
  <r>
    <x v="68"/>
    <s v="611 -  Educational Services"/>
    <x v="43"/>
    <s v="484 -  Truck Transportation"/>
    <n v="15055"/>
    <s v="Industry Use"/>
    <n v="110391610.743029"/>
  </r>
  <r>
    <x v="68"/>
    <s v="611 -  Educational Services"/>
    <x v="98"/>
    <s v="485 -  Transit and Ground Passenger Transportation"/>
    <n v="15055"/>
    <s v="Industry Use"/>
    <n v="82269858.825287506"/>
  </r>
  <r>
    <x v="68"/>
    <s v="611 -  Educational Services"/>
    <x v="44"/>
    <s v="486 -  Pipeline Transportation"/>
    <n v="15055"/>
    <s v="Industry Use"/>
    <n v="1406143.77969541"/>
  </r>
  <r>
    <x v="68"/>
    <s v="611 -  Educational Services"/>
    <x v="45"/>
    <s v="487-488 -  Scenic and Sightseeing Transportation and Support Activities for Transportation"/>
    <n v="15055"/>
    <s v="Industry Use"/>
    <n v="12302235.5998907"/>
  </r>
  <r>
    <x v="68"/>
    <s v="611 -  Educational Services"/>
    <x v="46"/>
    <s v="492 -  Couriers and Messengers"/>
    <n v="15055"/>
    <s v="Industry Use"/>
    <n v="67690579.211222902"/>
  </r>
  <r>
    <x v="68"/>
    <s v="611 -  Educational Services"/>
    <x v="47"/>
    <s v="493 -  Warehousing and Storage"/>
    <n v="15055"/>
    <s v="Industry Use"/>
    <n v="24801867.386719301"/>
  </r>
  <r>
    <x v="68"/>
    <s v="611 -  Educational Services"/>
    <x v="48"/>
    <s v="513 -  Publishing Industries"/>
    <n v="15055"/>
    <s v="Industry Use"/>
    <n v="284224130.34894598"/>
  </r>
  <r>
    <x v="68"/>
    <s v="611 -  Educational Services"/>
    <x v="49"/>
    <s v="512 -  Motion Picture and Sound Recording Industries"/>
    <n v="15055"/>
    <s v="Industry Use"/>
    <n v="108276000.40782499"/>
  </r>
  <r>
    <x v="68"/>
    <s v="611 -  Educational Services"/>
    <x v="50"/>
    <s v="516 -  Broadcasting and Content Providers"/>
    <n v="15055"/>
    <s v="Industry Use"/>
    <n v="74399957.966470599"/>
  </r>
  <r>
    <x v="68"/>
    <s v="611 -  Educational Services"/>
    <x v="51"/>
    <s v="517 -  Telecommunications"/>
    <n v="15055"/>
    <s v="Industry Use"/>
    <n v="277606940.02183998"/>
  </r>
  <r>
    <x v="68"/>
    <s v="611 -  Educational Services"/>
    <x v="52"/>
    <s v="518 -  Computing Infrastructure Providers, Data Processing, Web Hosting, and Related Services"/>
    <n v="15055"/>
    <s v="Industry Use"/>
    <n v="194029076.81055599"/>
  </r>
  <r>
    <x v="68"/>
    <s v="611 -  Educational Services"/>
    <x v="53"/>
    <s v="519 -  Web Search Portals, Libraries, Archives, and Other Information Services"/>
    <n v="15055"/>
    <s v="Industry Use"/>
    <n v="1910859726.01191"/>
  </r>
  <r>
    <x v="68"/>
    <s v="611 -  Educational Services"/>
    <x v="54"/>
    <s v="522 -  Credit Intermediation and Related Activities"/>
    <n v="15055"/>
    <s v="Industry Use"/>
    <n v="57332538.673978403"/>
  </r>
  <r>
    <x v="68"/>
    <s v="611 -  Educational Services"/>
    <x v="55"/>
    <s v="523 -  Securities, Commodity Contracts, and Other Financial Investments and Related Activities"/>
    <n v="15055"/>
    <s v="Industry Use"/>
    <n v="48683390.165752299"/>
  </r>
  <r>
    <x v="68"/>
    <s v="611 -  Educational Services"/>
    <x v="56"/>
    <s v="521 -  Monetary Authorities-Central Bank"/>
    <n v="15055"/>
    <s v="Industry Use"/>
    <n v="142620831.831065"/>
  </r>
  <r>
    <x v="68"/>
    <s v="611 -  Educational Services"/>
    <x v="57"/>
    <s v="524 -  Insurance Carriers and Related Activities"/>
    <n v="15055"/>
    <s v="Industry Use"/>
    <n v="420621635.82593"/>
  </r>
  <r>
    <x v="68"/>
    <s v="611 -  Educational Services"/>
    <x v="58"/>
    <s v="531 -  Real Estate"/>
    <n v="15055"/>
    <s v="Industry Use"/>
    <n v="2968457138.1638899"/>
  </r>
  <r>
    <x v="68"/>
    <s v="611 -  Educational Services"/>
    <x v="59"/>
    <s v="532 -  Rental and Leasing Services"/>
    <n v="15055"/>
    <s v="Industry Use"/>
    <n v="95938634.894453704"/>
  </r>
  <r>
    <x v="68"/>
    <s v="611 -  Educational Services"/>
    <x v="60"/>
    <s v="533 -  Lessors of Nonfinancial Intangible Assets (except Copyrighted Works)"/>
    <n v="15055"/>
    <s v="Industry Use"/>
    <n v="83641244.716028899"/>
  </r>
  <r>
    <x v="68"/>
    <s v="611 -  Educational Services"/>
    <x v="61"/>
    <s v="541 -  Professional, Scientific, and Technical Services"/>
    <n v="15055"/>
    <s v="Industry Use"/>
    <n v="1511965747.3550401"/>
  </r>
  <r>
    <x v="68"/>
    <s v="611 -  Educational Services"/>
    <x v="99"/>
    <s v="551 -  Management of Companies and Enterprises"/>
    <n v="15055"/>
    <s v="Industry Use"/>
    <n v="952755364.10594499"/>
  </r>
  <r>
    <x v="68"/>
    <s v="611 -  Educational Services"/>
    <x v="62"/>
    <s v="561 -  Administrative and Support Services"/>
    <n v="15055"/>
    <s v="Industry Use"/>
    <n v="928641116.26744199"/>
  </r>
  <r>
    <x v="68"/>
    <s v="611 -  Educational Services"/>
    <x v="63"/>
    <s v="562 -  Waste Management and Remediation Services"/>
    <n v="15055"/>
    <s v="Industry Use"/>
    <n v="45252338.893373497"/>
  </r>
  <r>
    <x v="68"/>
    <s v="611 -  Educational Services"/>
    <x v="64"/>
    <s v="611 -  Educational Services"/>
    <n v="15055"/>
    <s v="Industry Use"/>
    <n v="311713222.51475799"/>
  </r>
  <r>
    <x v="68"/>
    <s v="611 -  Educational Services"/>
    <x v="65"/>
    <s v="711 -  Performing Arts, Spectator Sports, and Related Industries"/>
    <n v="15055"/>
    <s v="Industry Use"/>
    <n v="60893641.540834703"/>
  </r>
  <r>
    <x v="68"/>
    <s v="611 -  Educational Services"/>
    <x v="66"/>
    <s v="712 -  Museums, Historical Sites, and Similar Institutions"/>
    <n v="15055"/>
    <s v="Industry Use"/>
    <n v="1886.5554344954601"/>
  </r>
  <r>
    <x v="68"/>
    <s v="611 -  Educational Services"/>
    <x v="67"/>
    <s v="713 -  Amusement, Gambling, and Recreation Industries"/>
    <n v="15055"/>
    <s v="Industry Use"/>
    <n v="4297679.0148906903"/>
  </r>
  <r>
    <x v="68"/>
    <s v="611 -  Educational Services"/>
    <x v="68"/>
    <s v="721 -  Accommodation"/>
    <n v="15055"/>
    <s v="Industry Use"/>
    <n v="21285463.958553098"/>
  </r>
  <r>
    <x v="68"/>
    <s v="611 -  Educational Services"/>
    <x v="69"/>
    <s v="722 -  Food Services and Drinking Places"/>
    <n v="15055"/>
    <s v="Industry Use"/>
    <n v="155955829.72218299"/>
  </r>
  <r>
    <x v="68"/>
    <s v="611 -  Educational Services"/>
    <x v="70"/>
    <s v="811 -  Repair and Maintenance"/>
    <n v="15055"/>
    <s v="Industry Use"/>
    <n v="298322144.88726199"/>
  </r>
  <r>
    <x v="68"/>
    <s v="611 -  Educational Services"/>
    <x v="71"/>
    <s v="812 -  Personal and Laundry Services"/>
    <n v="15055"/>
    <s v="Industry Use"/>
    <n v="6910820.4542899895"/>
  </r>
  <r>
    <x v="68"/>
    <s v="611 -  Educational Services"/>
    <x v="72"/>
    <s v="813 -  Religious, Grantmaking, Civic, Professional, and Similar Organizations"/>
    <n v="15055"/>
    <s v="Industry Use"/>
    <n v="9434304.8624989893"/>
  </r>
  <r>
    <x v="68"/>
    <s v="611 -  Educational Services"/>
    <x v="73"/>
    <s v="9A -  Government Enterprises"/>
    <n v="15055"/>
    <s v="Industry Use"/>
    <n v="240279815.92128"/>
  </r>
  <r>
    <x v="68"/>
    <s v="611 -  Educational Services"/>
    <x v="74"/>
    <s v="Vegetable and melon farming"/>
    <n v="15055"/>
    <s v="Industry Use"/>
    <n v="2565714.8530795299"/>
  </r>
  <r>
    <x v="68"/>
    <s v="611 -  Educational Services"/>
    <x v="75"/>
    <s v="Fruit farming"/>
    <n v="15055"/>
    <s v="Industry Use"/>
    <n v="4117955.3642816101"/>
  </r>
  <r>
    <x v="68"/>
    <s v="611 -  Educational Services"/>
    <x v="76"/>
    <s v="Employee Compensation"/>
    <n v="15053"/>
    <s v="Factor Receipts"/>
    <n v="29085374083.448601"/>
  </r>
  <r>
    <x v="68"/>
    <s v="611 -  Educational Services"/>
    <x v="77"/>
    <s v="Proprietor Income"/>
    <n v="15053"/>
    <s v="Factor Receipts"/>
    <n v="1869420345.2144001"/>
  </r>
  <r>
    <x v="68"/>
    <s v="611 -  Educational Services"/>
    <x v="78"/>
    <s v="Other Property Type Income"/>
    <n v="15053"/>
    <s v="Factor Receipts"/>
    <n v="3226150891.78019"/>
  </r>
  <r>
    <x v="68"/>
    <s v="611 -  Educational Services"/>
    <x v="79"/>
    <s v="Tax on Production and Imports"/>
    <n v="15053"/>
    <s v="Factor Receipts"/>
    <n v="1446401405.36567"/>
  </r>
  <r>
    <x v="68"/>
    <s v="611 -  Educational Services"/>
    <x v="80"/>
    <s v="Households LT15k"/>
    <n v="15055"/>
    <s v="Industry Use"/>
    <n v="337655.58383767703"/>
  </r>
  <r>
    <x v="68"/>
    <s v="611 -  Educational Services"/>
    <x v="81"/>
    <s v="Households 15-30k"/>
    <n v="15055"/>
    <s v="Industry Use"/>
    <n v="444654.22534797102"/>
  </r>
  <r>
    <x v="68"/>
    <s v="611 -  Educational Services"/>
    <x v="82"/>
    <s v="Households 30-40k"/>
    <n v="15055"/>
    <s v="Industry Use"/>
    <n v="395892.57886899001"/>
  </r>
  <r>
    <x v="68"/>
    <s v="611 -  Educational Services"/>
    <x v="83"/>
    <s v="Households 40-50k"/>
    <n v="15055"/>
    <s v="Industry Use"/>
    <n v="305676.67448495497"/>
  </r>
  <r>
    <x v="68"/>
    <s v="611 -  Educational Services"/>
    <x v="84"/>
    <s v="Households 50-70k"/>
    <n v="15055"/>
    <s v="Industry Use"/>
    <n v="682200.35950048803"/>
  </r>
  <r>
    <x v="68"/>
    <s v="611 -  Educational Services"/>
    <x v="85"/>
    <s v="Households 70-100k"/>
    <n v="15055"/>
    <s v="Industry Use"/>
    <n v="2330005.4949487401"/>
  </r>
  <r>
    <x v="68"/>
    <s v="611 -  Educational Services"/>
    <x v="86"/>
    <s v="Households 100-150k"/>
    <n v="15055"/>
    <s v="Industry Use"/>
    <n v="4120466.3019359298"/>
  </r>
  <r>
    <x v="68"/>
    <s v="611 -  Educational Services"/>
    <x v="87"/>
    <s v="Households 150-200k"/>
    <n v="15055"/>
    <s v="Industry Use"/>
    <n v="4713473.7328204699"/>
  </r>
  <r>
    <x v="68"/>
    <s v="611 -  Educational Services"/>
    <x v="88"/>
    <s v="Households GT200k"/>
    <n v="15055"/>
    <s v="Industry Use"/>
    <n v="11926333.7000934"/>
  </r>
  <r>
    <x v="68"/>
    <s v="611 -  Educational Services"/>
    <x v="89"/>
    <s v="Federal Government NonDefense"/>
    <n v="15055"/>
    <s v="Industry Use"/>
    <n v="822757.64991920604"/>
  </r>
  <r>
    <x v="68"/>
    <s v="611 -  Educational Services"/>
    <x v="90"/>
    <s v="Federal Government Investment"/>
    <n v="15055"/>
    <s v="Industry Use"/>
    <n v="929425.21233422402"/>
  </r>
  <r>
    <x v="68"/>
    <s v="611 -  Educational Services"/>
    <x v="91"/>
    <s v="State/Local Govt Other"/>
    <n v="15055"/>
    <s v="Industry Use"/>
    <n v="75166529.795130804"/>
  </r>
  <r>
    <x v="68"/>
    <s v="611 -  Educational Services"/>
    <x v="92"/>
    <s v="State/Local Govt Education"/>
    <n v="15055"/>
    <s v="Industry Use"/>
    <n v="80938435.029194906"/>
  </r>
  <r>
    <x v="68"/>
    <s v="611 -  Educational Services"/>
    <x v="93"/>
    <s v="State/Local Govt Investment"/>
    <n v="15055"/>
    <s v="Industry Use"/>
    <n v="4701339.2131063603"/>
  </r>
  <r>
    <x v="68"/>
    <s v="611 -  Educational Services"/>
    <x v="94"/>
    <s v="Capital"/>
    <n v="15055"/>
    <s v="Industry Use"/>
    <n v="6216002.95389097"/>
  </r>
  <r>
    <x v="68"/>
    <s v="611 -  Educational Services"/>
    <x v="95"/>
    <s v="Inventory Additions/Deletions"/>
    <n v="15055"/>
    <s v="Industry Use"/>
    <n v="2051864.2711103701"/>
  </r>
  <r>
    <x v="68"/>
    <s v="611 -  Educational Services"/>
    <x v="96"/>
    <s v="Foreign Trade"/>
    <n v="15051"/>
    <s v="Commodity Trade"/>
    <n v="988667210.14184499"/>
  </r>
  <r>
    <x v="68"/>
    <s v="611 -  Educational Services"/>
    <x v="97"/>
    <s v="Domestic Trade"/>
    <n v="15051"/>
    <s v="Commodity Trade"/>
    <n v="2311784839.2948999"/>
  </r>
  <r>
    <x v="69"/>
    <s v="621 -  Ambulatory Health Care Services"/>
    <x v="0"/>
    <s v="111 -  Crop Production"/>
    <n v="15055"/>
    <s v="Industry Use"/>
    <n v="39002.7650105754"/>
  </r>
  <r>
    <x v="69"/>
    <s v="621 -  Ambulatory Health Care Services"/>
    <x v="1"/>
    <s v="112 -  Animal Production and Aquaculture"/>
    <n v="15055"/>
    <s v="Industry Use"/>
    <n v="36249.124625714998"/>
  </r>
  <r>
    <x v="69"/>
    <s v="621 -  Ambulatory Health Care Services"/>
    <x v="4"/>
    <s v="211 -  Oil and Gas Extraction"/>
    <n v="15055"/>
    <s v="Industry Use"/>
    <n v="1712190.7022329301"/>
  </r>
  <r>
    <x v="69"/>
    <s v="621 -  Ambulatory Health Care Services"/>
    <x v="5"/>
    <s v="212 -  Mining (except Oil and Gas)"/>
    <n v="15055"/>
    <s v="Industry Use"/>
    <n v="3544067.9647617098"/>
  </r>
  <r>
    <x v="69"/>
    <s v="621 -  Ambulatory Health Care Services"/>
    <x v="6"/>
    <s v="213 -  Support Activities for Mining"/>
    <n v="15055"/>
    <s v="Industry Use"/>
    <n v="5883.4642748671304"/>
  </r>
  <r>
    <x v="69"/>
    <s v="621 -  Ambulatory Health Care Services"/>
    <x v="7"/>
    <s v="221 -  Utilities"/>
    <n v="15055"/>
    <s v="Industry Use"/>
    <n v="361065666.649571"/>
  </r>
  <r>
    <x v="69"/>
    <s v="621 -  Ambulatory Health Care Services"/>
    <x v="8"/>
    <s v="23 -  Construction"/>
    <n v="15055"/>
    <s v="Industry Use"/>
    <n v="149917537.18821999"/>
  </r>
  <r>
    <x v="69"/>
    <s v="621 -  Ambulatory Health Care Services"/>
    <x v="9"/>
    <s v="311 -  Food Manufacturing"/>
    <n v="15055"/>
    <s v="Industry Use"/>
    <n v="1327300.59137756"/>
  </r>
  <r>
    <x v="69"/>
    <s v="621 -  Ambulatory Health Care Services"/>
    <x v="10"/>
    <s v="312 -  Beverage and Tobacco Product Manufacturing"/>
    <n v="15055"/>
    <s v="Industry Use"/>
    <n v="6244.6279858543503"/>
  </r>
  <r>
    <x v="69"/>
    <s v="621 -  Ambulatory Health Care Services"/>
    <x v="11"/>
    <s v="313 -  Textile Mills"/>
    <n v="15055"/>
    <s v="Industry Use"/>
    <n v="856988.93706806598"/>
  </r>
  <r>
    <x v="69"/>
    <s v="621 -  Ambulatory Health Care Services"/>
    <x v="12"/>
    <s v="314 -  Textile Product Mills"/>
    <n v="15055"/>
    <s v="Industry Use"/>
    <n v="1817170.88063359"/>
  </r>
  <r>
    <x v="69"/>
    <s v="621 -  Ambulatory Health Care Services"/>
    <x v="13"/>
    <s v="315 -  Apparel Manufacturing"/>
    <n v="15055"/>
    <s v="Industry Use"/>
    <n v="537243.37715205201"/>
  </r>
  <r>
    <x v="69"/>
    <s v="621 -  Ambulatory Health Care Services"/>
    <x v="14"/>
    <s v="316 -  Leather and Allied Product Manufacturing"/>
    <n v="15055"/>
    <s v="Industry Use"/>
    <n v="202840.474508963"/>
  </r>
  <r>
    <x v="69"/>
    <s v="621 -  Ambulatory Health Care Services"/>
    <x v="15"/>
    <s v="321 -  Wood Product Manufacturing"/>
    <n v="15055"/>
    <s v="Industry Use"/>
    <n v="26493336.751881201"/>
  </r>
  <r>
    <x v="69"/>
    <s v="621 -  Ambulatory Health Care Services"/>
    <x v="16"/>
    <s v="322 -  Paper Manufacturing"/>
    <n v="15055"/>
    <s v="Industry Use"/>
    <n v="149490451.43309301"/>
  </r>
  <r>
    <x v="69"/>
    <s v="621 -  Ambulatory Health Care Services"/>
    <x v="17"/>
    <s v="323 -  Printing and Related Support Activities"/>
    <n v="15055"/>
    <s v="Industry Use"/>
    <n v="128154615.875809"/>
  </r>
  <r>
    <x v="69"/>
    <s v="621 -  Ambulatory Health Care Services"/>
    <x v="18"/>
    <s v="324 -  Petroleum and Coal Products Manufacturing"/>
    <n v="15055"/>
    <s v="Industry Use"/>
    <n v="180602970.31349099"/>
  </r>
  <r>
    <x v="69"/>
    <s v="621 -  Ambulatory Health Care Services"/>
    <x v="19"/>
    <s v="325 -  Chemical Manufacturing"/>
    <n v="15055"/>
    <s v="Industry Use"/>
    <n v="1056031958.48598"/>
  </r>
  <r>
    <x v="69"/>
    <s v="621 -  Ambulatory Health Care Services"/>
    <x v="20"/>
    <s v="326 -  Plastics and Rubber Products Manufacturing"/>
    <n v="15055"/>
    <s v="Industry Use"/>
    <n v="357024471.05698597"/>
  </r>
  <r>
    <x v="69"/>
    <s v="621 -  Ambulatory Health Care Services"/>
    <x v="21"/>
    <s v="327 -  Nonmetallic Mineral Product Manufacturing"/>
    <n v="15055"/>
    <s v="Industry Use"/>
    <n v="113566299.343392"/>
  </r>
  <r>
    <x v="69"/>
    <s v="621 -  Ambulatory Health Care Services"/>
    <x v="22"/>
    <s v="331 -  Primary Metal Manufacturing"/>
    <n v="15055"/>
    <s v="Industry Use"/>
    <n v="9225809.7113384902"/>
  </r>
  <r>
    <x v="69"/>
    <s v="621 -  Ambulatory Health Care Services"/>
    <x v="23"/>
    <s v="332 -  Fabricated Metal Product Manufacturing"/>
    <n v="15055"/>
    <s v="Industry Use"/>
    <n v="28073417.567377601"/>
  </r>
  <r>
    <x v="69"/>
    <s v="621 -  Ambulatory Health Care Services"/>
    <x v="24"/>
    <s v="333 -  Machinery Manufacturing"/>
    <n v="15055"/>
    <s v="Industry Use"/>
    <n v="7480928.8903079899"/>
  </r>
  <r>
    <x v="69"/>
    <s v="621 -  Ambulatory Health Care Services"/>
    <x v="25"/>
    <s v="334 -  Computer and Electronic Product Manufacturing"/>
    <n v="15055"/>
    <s v="Industry Use"/>
    <n v="58785903.144251503"/>
  </r>
  <r>
    <x v="69"/>
    <s v="621 -  Ambulatory Health Care Services"/>
    <x v="26"/>
    <s v="335 -  Electrical Equipment, Appliance, and Component Manufacturing"/>
    <n v="15055"/>
    <s v="Industry Use"/>
    <n v="1321577.52769841"/>
  </r>
  <r>
    <x v="69"/>
    <s v="621 -  Ambulatory Health Care Services"/>
    <x v="27"/>
    <s v="336 -  Transportation Equipment Manufacturing"/>
    <n v="15055"/>
    <s v="Industry Use"/>
    <n v="28016477.044325501"/>
  </r>
  <r>
    <x v="69"/>
    <s v="621 -  Ambulatory Health Care Services"/>
    <x v="28"/>
    <s v="337 -  Furniture and Related Product Manufacturing"/>
    <n v="15055"/>
    <s v="Industry Use"/>
    <n v="4140942.52586678"/>
  </r>
  <r>
    <x v="69"/>
    <s v="621 -  Ambulatory Health Care Services"/>
    <x v="29"/>
    <s v="339 -  Miscellaneous Manufacturing"/>
    <n v="15055"/>
    <s v="Industry Use"/>
    <n v="361223198.58294898"/>
  </r>
  <r>
    <x v="69"/>
    <s v="621 -  Ambulatory Health Care Services"/>
    <x v="30"/>
    <s v="42 -  Wholesale Trade"/>
    <n v="15055"/>
    <s v="Industry Use"/>
    <n v="5831132936.9410496"/>
  </r>
  <r>
    <x v="69"/>
    <s v="621 -  Ambulatory Health Care Services"/>
    <x v="31"/>
    <s v="441 -  Motor Vehicle and Parts Dealers"/>
    <n v="15055"/>
    <s v="Industry Use"/>
    <n v="291510.40517843701"/>
  </r>
  <r>
    <x v="69"/>
    <s v="621 -  Ambulatory Health Care Services"/>
    <x v="32"/>
    <s v="449 -  Furniture, Home Furnishings, Electronics, and Appliance Retailers"/>
    <n v="15055"/>
    <s v="Industry Use"/>
    <n v="10933825.6318953"/>
  </r>
  <r>
    <x v="69"/>
    <s v="621 -  Ambulatory Health Care Services"/>
    <x v="33"/>
    <s v="444 -  Building Material and Garden Equipment and Supplies Dealers"/>
    <n v="15055"/>
    <s v="Industry Use"/>
    <n v="5037468.1612149803"/>
  </r>
  <r>
    <x v="69"/>
    <s v="621 -  Ambulatory Health Care Services"/>
    <x v="34"/>
    <s v="445 -  Food and Beverage Stores"/>
    <n v="15055"/>
    <s v="Industry Use"/>
    <n v="849854.35029707605"/>
  </r>
  <r>
    <x v="69"/>
    <s v="621 -  Ambulatory Health Care Services"/>
    <x v="35"/>
    <s v="446 -  Health and Personal Care Stores"/>
    <n v="15055"/>
    <s v="Industry Use"/>
    <n v="945771.33381773205"/>
  </r>
  <r>
    <x v="69"/>
    <s v="621 -  Ambulatory Health Care Services"/>
    <x v="36"/>
    <s v="457 -  Gasoline Stations and Fuel Dealers"/>
    <n v="15055"/>
    <s v="Industry Use"/>
    <n v="223259.67951160399"/>
  </r>
  <r>
    <x v="69"/>
    <s v="621 -  Ambulatory Health Care Services"/>
    <x v="37"/>
    <s v="458 -  Clothing, Clothing Accessories, Shoe, and Jewelry Retailers"/>
    <n v="15055"/>
    <s v="Industry Use"/>
    <n v="286359.92000996298"/>
  </r>
  <r>
    <x v="69"/>
    <s v="621 -  Ambulatory Health Care Services"/>
    <x v="38"/>
    <s v="459 -  Sporting Goods, Hobby, Musical Instrument, Book, and Miscellaneous Retailers"/>
    <n v="15055"/>
    <s v="Industry Use"/>
    <n v="15417082.504957501"/>
  </r>
  <r>
    <x v="69"/>
    <s v="621 -  Ambulatory Health Care Services"/>
    <x v="39"/>
    <s v="455 -  General Merchandise Retailers"/>
    <n v="15055"/>
    <s v="Industry Use"/>
    <n v="3402478.5163249802"/>
  </r>
  <r>
    <x v="69"/>
    <s v="621 -  Ambulatory Health Care Services"/>
    <x v="40"/>
    <s v="481 -  Air Transportation"/>
    <n v="15055"/>
    <s v="Industry Use"/>
    <n v="281143595.91532499"/>
  </r>
  <r>
    <x v="69"/>
    <s v="621 -  Ambulatory Health Care Services"/>
    <x v="41"/>
    <s v="482 -  Rail Transportation"/>
    <n v="15055"/>
    <s v="Industry Use"/>
    <n v="28306557.010261901"/>
  </r>
  <r>
    <x v="69"/>
    <s v="621 -  Ambulatory Health Care Services"/>
    <x v="42"/>
    <s v="483 -  Water Transportation"/>
    <n v="15055"/>
    <s v="Industry Use"/>
    <n v="7894214.3580807596"/>
  </r>
  <r>
    <x v="69"/>
    <s v="621 -  Ambulatory Health Care Services"/>
    <x v="43"/>
    <s v="484 -  Truck Transportation"/>
    <n v="15055"/>
    <s v="Industry Use"/>
    <n v="355243060.93524897"/>
  </r>
  <r>
    <x v="69"/>
    <s v="621 -  Ambulatory Health Care Services"/>
    <x v="98"/>
    <s v="485 -  Transit and Ground Passenger Transportation"/>
    <n v="15055"/>
    <s v="Industry Use"/>
    <n v="244591781.450102"/>
  </r>
  <r>
    <x v="69"/>
    <s v="621 -  Ambulatory Health Care Services"/>
    <x v="44"/>
    <s v="486 -  Pipeline Transportation"/>
    <n v="15055"/>
    <s v="Industry Use"/>
    <n v="896776.24583617598"/>
  </r>
  <r>
    <x v="69"/>
    <s v="621 -  Ambulatory Health Care Services"/>
    <x v="45"/>
    <s v="487-488 -  Scenic and Sightseeing Transportation and Support Activities for Transportation"/>
    <n v="15055"/>
    <s v="Industry Use"/>
    <n v="53508033.784751497"/>
  </r>
  <r>
    <x v="69"/>
    <s v="621 -  Ambulatory Health Care Services"/>
    <x v="46"/>
    <s v="492 -  Couriers and Messengers"/>
    <n v="15055"/>
    <s v="Industry Use"/>
    <n v="236733221.68479499"/>
  </r>
  <r>
    <x v="69"/>
    <s v="621 -  Ambulatory Health Care Services"/>
    <x v="47"/>
    <s v="493 -  Warehousing and Storage"/>
    <n v="15055"/>
    <s v="Industry Use"/>
    <n v="168945875.10150599"/>
  </r>
  <r>
    <x v="69"/>
    <s v="621 -  Ambulatory Health Care Services"/>
    <x v="48"/>
    <s v="513 -  Publishing Industries"/>
    <n v="15055"/>
    <s v="Industry Use"/>
    <n v="725399700.39856803"/>
  </r>
  <r>
    <x v="69"/>
    <s v="621 -  Ambulatory Health Care Services"/>
    <x v="49"/>
    <s v="512 -  Motion Picture and Sound Recording Industries"/>
    <n v="15055"/>
    <s v="Industry Use"/>
    <n v="10978440.600837"/>
  </r>
  <r>
    <x v="69"/>
    <s v="621 -  Ambulatory Health Care Services"/>
    <x v="50"/>
    <s v="516 -  Broadcasting and Content Providers"/>
    <n v="15055"/>
    <s v="Industry Use"/>
    <n v="260203829.44615099"/>
  </r>
  <r>
    <x v="69"/>
    <s v="621 -  Ambulatory Health Care Services"/>
    <x v="51"/>
    <s v="517 -  Telecommunications"/>
    <n v="15055"/>
    <s v="Industry Use"/>
    <n v="706706566.32467794"/>
  </r>
  <r>
    <x v="69"/>
    <s v="621 -  Ambulatory Health Care Services"/>
    <x v="52"/>
    <s v="518 -  Computing Infrastructure Providers, Data Processing, Web Hosting, and Related Services"/>
    <n v="15055"/>
    <s v="Industry Use"/>
    <n v="304278292.60607499"/>
  </r>
  <r>
    <x v="69"/>
    <s v="621 -  Ambulatory Health Care Services"/>
    <x v="53"/>
    <s v="519 -  Web Search Portals, Libraries, Archives, and Other Information Services"/>
    <n v="15055"/>
    <s v="Industry Use"/>
    <n v="1023064376.96086"/>
  </r>
  <r>
    <x v="69"/>
    <s v="621 -  Ambulatory Health Care Services"/>
    <x v="54"/>
    <s v="522 -  Credit Intermediation and Related Activities"/>
    <n v="15055"/>
    <s v="Industry Use"/>
    <n v="214774652.55767199"/>
  </r>
  <r>
    <x v="69"/>
    <s v="621 -  Ambulatory Health Care Services"/>
    <x v="55"/>
    <s v="523 -  Securities, Commodity Contracts, and Other Financial Investments and Related Activities"/>
    <n v="15055"/>
    <s v="Industry Use"/>
    <n v="233223335.00048"/>
  </r>
  <r>
    <x v="69"/>
    <s v="621 -  Ambulatory Health Care Services"/>
    <x v="56"/>
    <s v="521 -  Monetary Authorities-Central Bank"/>
    <n v="15055"/>
    <s v="Industry Use"/>
    <n v="549949664.52703094"/>
  </r>
  <r>
    <x v="69"/>
    <s v="621 -  Ambulatory Health Care Services"/>
    <x v="57"/>
    <s v="524 -  Insurance Carriers and Related Activities"/>
    <n v="15055"/>
    <s v="Industry Use"/>
    <n v="1234579166.04216"/>
  </r>
  <r>
    <x v="69"/>
    <s v="621 -  Ambulatory Health Care Services"/>
    <x v="58"/>
    <s v="531 -  Real Estate"/>
    <n v="15055"/>
    <s v="Industry Use"/>
    <n v="7987703595.7848597"/>
  </r>
  <r>
    <x v="69"/>
    <s v="621 -  Ambulatory Health Care Services"/>
    <x v="59"/>
    <s v="532 -  Rental and Leasing Services"/>
    <n v="15055"/>
    <s v="Industry Use"/>
    <n v="326943367.34865397"/>
  </r>
  <r>
    <x v="69"/>
    <s v="621 -  Ambulatory Health Care Services"/>
    <x v="60"/>
    <s v="533 -  Lessors of Nonfinancial Intangible Assets (except Copyrighted Works)"/>
    <n v="15055"/>
    <s v="Industry Use"/>
    <n v="312350186.89564103"/>
  </r>
  <r>
    <x v="69"/>
    <s v="621 -  Ambulatory Health Care Services"/>
    <x v="61"/>
    <s v="541 -  Professional, Scientific, and Technical Services"/>
    <n v="15055"/>
    <s v="Industry Use"/>
    <n v="5327167260.5332403"/>
  </r>
  <r>
    <x v="69"/>
    <s v="621 -  Ambulatory Health Care Services"/>
    <x v="99"/>
    <s v="551 -  Management of Companies and Enterprises"/>
    <n v="15055"/>
    <s v="Industry Use"/>
    <n v="8747480908.1125908"/>
  </r>
  <r>
    <x v="69"/>
    <s v="621 -  Ambulatory Health Care Services"/>
    <x v="62"/>
    <s v="561 -  Administrative and Support Services"/>
    <n v="15055"/>
    <s v="Industry Use"/>
    <n v="4185239854.3998299"/>
  </r>
  <r>
    <x v="69"/>
    <s v="621 -  Ambulatory Health Care Services"/>
    <x v="63"/>
    <s v="562 -  Waste Management and Remediation Services"/>
    <n v="15055"/>
    <s v="Industry Use"/>
    <n v="187185571.797492"/>
  </r>
  <r>
    <x v="69"/>
    <s v="621 -  Ambulatory Health Care Services"/>
    <x v="102"/>
    <s v="621 -  Ambulatory Health Care Services"/>
    <n v="15055"/>
    <s v="Industry Use"/>
    <n v="2003961656.09904"/>
  </r>
  <r>
    <x v="69"/>
    <s v="621 -  Ambulatory Health Care Services"/>
    <x v="103"/>
    <s v="622 -  Hospitals"/>
    <n v="15055"/>
    <s v="Industry Use"/>
    <n v="2798143.7093760399"/>
  </r>
  <r>
    <x v="69"/>
    <s v="621 -  Ambulatory Health Care Services"/>
    <x v="65"/>
    <s v="711 -  Performing Arts, Spectator Sports, and Related Industries"/>
    <n v="15055"/>
    <s v="Industry Use"/>
    <n v="134604001.64881799"/>
  </r>
  <r>
    <x v="69"/>
    <s v="621 -  Ambulatory Health Care Services"/>
    <x v="66"/>
    <s v="712 -  Museums, Historical Sites, and Similar Institutions"/>
    <n v="15055"/>
    <s v="Industry Use"/>
    <n v="4170.1876319077701"/>
  </r>
  <r>
    <x v="69"/>
    <s v="621 -  Ambulatory Health Care Services"/>
    <x v="67"/>
    <s v="713 -  Amusement, Gambling, and Recreation Industries"/>
    <n v="15055"/>
    <s v="Industry Use"/>
    <n v="16184162.669239299"/>
  </r>
  <r>
    <x v="69"/>
    <s v="621 -  Ambulatory Health Care Services"/>
    <x v="68"/>
    <s v="721 -  Accommodation"/>
    <n v="15055"/>
    <s v="Industry Use"/>
    <n v="77661395.674142107"/>
  </r>
  <r>
    <x v="69"/>
    <s v="621 -  Ambulatory Health Care Services"/>
    <x v="69"/>
    <s v="722 -  Food Services and Drinking Places"/>
    <n v="15055"/>
    <s v="Industry Use"/>
    <n v="5176029472.9187403"/>
  </r>
  <r>
    <x v="69"/>
    <s v="621 -  Ambulatory Health Care Services"/>
    <x v="70"/>
    <s v="811 -  Repair and Maintenance"/>
    <n v="15055"/>
    <s v="Industry Use"/>
    <n v="828468286.13178003"/>
  </r>
  <r>
    <x v="69"/>
    <s v="621 -  Ambulatory Health Care Services"/>
    <x v="71"/>
    <s v="812 -  Personal and Laundry Services"/>
    <n v="15055"/>
    <s v="Industry Use"/>
    <n v="162674946.31924301"/>
  </r>
  <r>
    <x v="69"/>
    <s v="621 -  Ambulatory Health Care Services"/>
    <x v="72"/>
    <s v="813 -  Religious, Grantmaking, Civic, Professional, and Similar Organizations"/>
    <n v="15055"/>
    <s v="Industry Use"/>
    <n v="76418041.846757606"/>
  </r>
  <r>
    <x v="69"/>
    <s v="621 -  Ambulatory Health Care Services"/>
    <x v="73"/>
    <s v="9A -  Government Enterprises"/>
    <n v="15055"/>
    <s v="Industry Use"/>
    <n v="542258445.67628205"/>
  </r>
  <r>
    <x v="69"/>
    <s v="621 -  Ambulatory Health Care Services"/>
    <x v="74"/>
    <s v="Vegetable and melon farming"/>
    <n v="15055"/>
    <s v="Industry Use"/>
    <n v="35801.280918119701"/>
  </r>
  <r>
    <x v="69"/>
    <s v="621 -  Ambulatory Health Care Services"/>
    <x v="75"/>
    <s v="Fruit farming"/>
    <n v="15055"/>
    <s v="Industry Use"/>
    <n v="27469.930422345398"/>
  </r>
  <r>
    <x v="69"/>
    <s v="621 -  Ambulatory Health Care Services"/>
    <x v="76"/>
    <s v="Employee Compensation"/>
    <n v="15053"/>
    <s v="Factor Receipts"/>
    <n v="111878172740.72701"/>
  </r>
  <r>
    <x v="69"/>
    <s v="621 -  Ambulatory Health Care Services"/>
    <x v="77"/>
    <s v="Proprietor Income"/>
    <n v="15053"/>
    <s v="Factor Receipts"/>
    <n v="11627983737.4142"/>
  </r>
  <r>
    <x v="69"/>
    <s v="621 -  Ambulatory Health Care Services"/>
    <x v="78"/>
    <s v="Other Property Type Income"/>
    <n v="15053"/>
    <s v="Factor Receipts"/>
    <n v="22159366722.531799"/>
  </r>
  <r>
    <x v="69"/>
    <s v="621 -  Ambulatory Health Care Services"/>
    <x v="79"/>
    <s v="Tax on Production and Imports"/>
    <n v="15053"/>
    <s v="Factor Receipts"/>
    <n v="2380639035.3531098"/>
  </r>
  <r>
    <x v="69"/>
    <s v="621 -  Ambulatory Health Care Services"/>
    <x v="89"/>
    <s v="Federal Government NonDefense"/>
    <n v="15055"/>
    <s v="Industry Use"/>
    <n v="59484.578399137499"/>
  </r>
  <r>
    <x v="69"/>
    <s v="621 -  Ambulatory Health Care Services"/>
    <x v="91"/>
    <s v="State/Local Govt Other"/>
    <n v="15055"/>
    <s v="Industry Use"/>
    <n v="271717107.98341203"/>
  </r>
  <r>
    <x v="69"/>
    <s v="621 -  Ambulatory Health Care Services"/>
    <x v="92"/>
    <s v="State/Local Govt Education"/>
    <n v="15055"/>
    <s v="Industry Use"/>
    <n v="483934.82224719698"/>
  </r>
  <r>
    <x v="69"/>
    <s v="621 -  Ambulatory Health Care Services"/>
    <x v="104"/>
    <s v="State/Local Govt Hospital and Health"/>
    <n v="15055"/>
    <s v="Industry Use"/>
    <n v="13627982.387876799"/>
  </r>
  <r>
    <x v="69"/>
    <s v="621 -  Ambulatory Health Care Services"/>
    <x v="95"/>
    <s v="Inventory Additions/Deletions"/>
    <n v="15055"/>
    <s v="Industry Use"/>
    <n v="6729810.7443363098"/>
  </r>
  <r>
    <x v="69"/>
    <s v="621 -  Ambulatory Health Care Services"/>
    <x v="96"/>
    <s v="Foreign Trade"/>
    <n v="15051"/>
    <s v="Commodity Trade"/>
    <n v="3162821282.1901999"/>
  </r>
  <r>
    <x v="69"/>
    <s v="621 -  Ambulatory Health Care Services"/>
    <x v="97"/>
    <s v="Domestic Trade"/>
    <n v="15051"/>
    <s v="Commodity Trade"/>
    <n v="8701261581.4938107"/>
  </r>
  <r>
    <x v="70"/>
    <s v="622 -  Hospitals"/>
    <x v="0"/>
    <s v="111 -  Crop Production"/>
    <n v="15055"/>
    <s v="Industry Use"/>
    <n v="4749.1152216564096"/>
  </r>
  <r>
    <x v="70"/>
    <s v="622 -  Hospitals"/>
    <x v="1"/>
    <s v="112 -  Animal Production and Aquaculture"/>
    <n v="15055"/>
    <s v="Industry Use"/>
    <n v="1325.6869506348701"/>
  </r>
  <r>
    <x v="70"/>
    <s v="622 -  Hospitals"/>
    <x v="4"/>
    <s v="211 -  Oil and Gas Extraction"/>
    <n v="15055"/>
    <s v="Industry Use"/>
    <n v="1917450.93180303"/>
  </r>
  <r>
    <x v="70"/>
    <s v="622 -  Hospitals"/>
    <x v="5"/>
    <s v="212 -  Mining (except Oil and Gas)"/>
    <n v="15055"/>
    <s v="Industry Use"/>
    <n v="5161848.4040199602"/>
  </r>
  <r>
    <x v="70"/>
    <s v="622 -  Hospitals"/>
    <x v="6"/>
    <s v="213 -  Support Activities for Mining"/>
    <n v="15055"/>
    <s v="Industry Use"/>
    <n v="11133.868959862801"/>
  </r>
  <r>
    <x v="70"/>
    <s v="622 -  Hospitals"/>
    <x v="7"/>
    <s v="221 -  Utilities"/>
    <n v="15055"/>
    <s v="Industry Use"/>
    <n v="333865677.78479397"/>
  </r>
  <r>
    <x v="70"/>
    <s v="622 -  Hospitals"/>
    <x v="8"/>
    <s v="23 -  Construction"/>
    <n v="15055"/>
    <s v="Industry Use"/>
    <n v="100376529.886967"/>
  </r>
  <r>
    <x v="70"/>
    <s v="622 -  Hospitals"/>
    <x v="9"/>
    <s v="311 -  Food Manufacturing"/>
    <n v="15055"/>
    <s v="Industry Use"/>
    <n v="290724839.49778497"/>
  </r>
  <r>
    <x v="70"/>
    <s v="622 -  Hospitals"/>
    <x v="10"/>
    <s v="312 -  Beverage and Tobacco Product Manufacturing"/>
    <n v="15055"/>
    <s v="Industry Use"/>
    <n v="18851893.266851299"/>
  </r>
  <r>
    <x v="70"/>
    <s v="622 -  Hospitals"/>
    <x v="11"/>
    <s v="313 -  Textile Mills"/>
    <n v="15055"/>
    <s v="Industry Use"/>
    <n v="680999.51073624601"/>
  </r>
  <r>
    <x v="70"/>
    <s v="622 -  Hospitals"/>
    <x v="12"/>
    <s v="314 -  Textile Product Mills"/>
    <n v="15055"/>
    <s v="Industry Use"/>
    <n v="3689789.05576271"/>
  </r>
  <r>
    <x v="70"/>
    <s v="622 -  Hospitals"/>
    <x v="13"/>
    <s v="315 -  Apparel Manufacturing"/>
    <n v="15055"/>
    <s v="Industry Use"/>
    <n v="219086.66658505099"/>
  </r>
  <r>
    <x v="70"/>
    <s v="622 -  Hospitals"/>
    <x v="14"/>
    <s v="316 -  Leather and Allied Product Manufacturing"/>
    <n v="15055"/>
    <s v="Industry Use"/>
    <n v="278489.69281273498"/>
  </r>
  <r>
    <x v="70"/>
    <s v="622 -  Hospitals"/>
    <x v="15"/>
    <s v="321 -  Wood Product Manufacturing"/>
    <n v="15055"/>
    <s v="Industry Use"/>
    <n v="14593721.543878101"/>
  </r>
  <r>
    <x v="70"/>
    <s v="622 -  Hospitals"/>
    <x v="16"/>
    <s v="322 -  Paper Manufacturing"/>
    <n v="15055"/>
    <s v="Industry Use"/>
    <n v="83525584.656930104"/>
  </r>
  <r>
    <x v="70"/>
    <s v="622 -  Hospitals"/>
    <x v="17"/>
    <s v="323 -  Printing and Related Support Activities"/>
    <n v="15055"/>
    <s v="Industry Use"/>
    <n v="135763840.995381"/>
  </r>
  <r>
    <x v="70"/>
    <s v="622 -  Hospitals"/>
    <x v="18"/>
    <s v="324 -  Petroleum and Coal Products Manufacturing"/>
    <n v="15055"/>
    <s v="Industry Use"/>
    <n v="210361437.8881"/>
  </r>
  <r>
    <x v="70"/>
    <s v="622 -  Hospitals"/>
    <x v="19"/>
    <s v="325 -  Chemical Manufacturing"/>
    <n v="15055"/>
    <s v="Industry Use"/>
    <n v="1324310106.13395"/>
  </r>
  <r>
    <x v="70"/>
    <s v="622 -  Hospitals"/>
    <x v="20"/>
    <s v="326 -  Plastics and Rubber Products Manufacturing"/>
    <n v="15055"/>
    <s v="Industry Use"/>
    <n v="102613506.58762699"/>
  </r>
  <r>
    <x v="70"/>
    <s v="622 -  Hospitals"/>
    <x v="21"/>
    <s v="327 -  Nonmetallic Mineral Product Manufacturing"/>
    <n v="15055"/>
    <s v="Industry Use"/>
    <n v="94874999.8223636"/>
  </r>
  <r>
    <x v="70"/>
    <s v="622 -  Hospitals"/>
    <x v="22"/>
    <s v="331 -  Primary Metal Manufacturing"/>
    <n v="15055"/>
    <s v="Industry Use"/>
    <n v="625882.43520083895"/>
  </r>
  <r>
    <x v="70"/>
    <s v="622 -  Hospitals"/>
    <x v="23"/>
    <s v="332 -  Fabricated Metal Product Manufacturing"/>
    <n v="15055"/>
    <s v="Industry Use"/>
    <n v="51841820.031035997"/>
  </r>
  <r>
    <x v="70"/>
    <s v="622 -  Hospitals"/>
    <x v="24"/>
    <s v="333 -  Machinery Manufacturing"/>
    <n v="15055"/>
    <s v="Industry Use"/>
    <n v="7044211.1697933301"/>
  </r>
  <r>
    <x v="70"/>
    <s v="622 -  Hospitals"/>
    <x v="25"/>
    <s v="334 -  Computer and Electronic Product Manufacturing"/>
    <n v="15055"/>
    <s v="Industry Use"/>
    <n v="9824065.4673387408"/>
  </r>
  <r>
    <x v="70"/>
    <s v="622 -  Hospitals"/>
    <x v="26"/>
    <s v="335 -  Electrical Equipment, Appliance, and Component Manufacturing"/>
    <n v="15055"/>
    <s v="Industry Use"/>
    <n v="4292491.5738466904"/>
  </r>
  <r>
    <x v="70"/>
    <s v="622 -  Hospitals"/>
    <x v="27"/>
    <s v="336 -  Transportation Equipment Manufacturing"/>
    <n v="15055"/>
    <s v="Industry Use"/>
    <n v="38754809.716481604"/>
  </r>
  <r>
    <x v="70"/>
    <s v="622 -  Hospitals"/>
    <x v="28"/>
    <s v="337 -  Furniture and Related Product Manufacturing"/>
    <n v="15055"/>
    <s v="Industry Use"/>
    <n v="2529571.31604956"/>
  </r>
  <r>
    <x v="70"/>
    <s v="622 -  Hospitals"/>
    <x v="29"/>
    <s v="339 -  Miscellaneous Manufacturing"/>
    <n v="15055"/>
    <s v="Industry Use"/>
    <n v="227637746.600876"/>
  </r>
  <r>
    <x v="70"/>
    <s v="622 -  Hospitals"/>
    <x v="30"/>
    <s v="42 -  Wholesale Trade"/>
    <n v="15055"/>
    <s v="Industry Use"/>
    <n v="2814778589.9298401"/>
  </r>
  <r>
    <x v="70"/>
    <s v="622 -  Hospitals"/>
    <x v="31"/>
    <s v="441 -  Motor Vehicle and Parts Dealers"/>
    <n v="15055"/>
    <s v="Industry Use"/>
    <n v="115325.842985241"/>
  </r>
  <r>
    <x v="70"/>
    <s v="622 -  Hospitals"/>
    <x v="32"/>
    <s v="449 -  Furniture, Home Furnishings, Electronics, and Appliance Retailers"/>
    <n v="15055"/>
    <s v="Industry Use"/>
    <n v="2844350.9342268598"/>
  </r>
  <r>
    <x v="70"/>
    <s v="622 -  Hospitals"/>
    <x v="33"/>
    <s v="444 -  Building Material and Garden Equipment and Supplies Dealers"/>
    <n v="15055"/>
    <s v="Industry Use"/>
    <n v="387707.997965471"/>
  </r>
  <r>
    <x v="70"/>
    <s v="622 -  Hospitals"/>
    <x v="34"/>
    <s v="445 -  Food and Beverage Stores"/>
    <n v="15055"/>
    <s v="Industry Use"/>
    <n v="418242.56575161399"/>
  </r>
  <r>
    <x v="70"/>
    <s v="622 -  Hospitals"/>
    <x v="35"/>
    <s v="446 -  Health and Personal Care Stores"/>
    <n v="15055"/>
    <s v="Industry Use"/>
    <n v="338755.53908009001"/>
  </r>
  <r>
    <x v="70"/>
    <s v="622 -  Hospitals"/>
    <x v="36"/>
    <s v="457 -  Gasoline Stations and Fuel Dealers"/>
    <n v="15055"/>
    <s v="Industry Use"/>
    <n v="88324.842910941807"/>
  </r>
  <r>
    <x v="70"/>
    <s v="622 -  Hospitals"/>
    <x v="37"/>
    <s v="458 -  Clothing, Clothing Accessories, Shoe, and Jewelry Retailers"/>
    <n v="15055"/>
    <s v="Industry Use"/>
    <n v="113288.234607338"/>
  </r>
  <r>
    <x v="70"/>
    <s v="622 -  Hospitals"/>
    <x v="38"/>
    <s v="459 -  Sporting Goods, Hobby, Musical Instrument, Book, and Miscellaneous Retailers"/>
    <n v="15055"/>
    <s v="Industry Use"/>
    <n v="4010905.0685714199"/>
  </r>
  <r>
    <x v="70"/>
    <s v="622 -  Hospitals"/>
    <x v="39"/>
    <s v="455 -  General Merchandise Retailers"/>
    <n v="15055"/>
    <s v="Industry Use"/>
    <n v="1202334.0535293501"/>
  </r>
  <r>
    <x v="70"/>
    <s v="622 -  Hospitals"/>
    <x v="40"/>
    <s v="481 -  Air Transportation"/>
    <n v="15055"/>
    <s v="Industry Use"/>
    <n v="27606569.550494201"/>
  </r>
  <r>
    <x v="70"/>
    <s v="622 -  Hospitals"/>
    <x v="41"/>
    <s v="482 -  Rail Transportation"/>
    <n v="15055"/>
    <s v="Industry Use"/>
    <n v="8284525.82741269"/>
  </r>
  <r>
    <x v="70"/>
    <s v="622 -  Hospitals"/>
    <x v="42"/>
    <s v="483 -  Water Transportation"/>
    <n v="15055"/>
    <s v="Industry Use"/>
    <n v="2730208.8133968902"/>
  </r>
  <r>
    <x v="70"/>
    <s v="622 -  Hospitals"/>
    <x v="43"/>
    <s v="484 -  Truck Transportation"/>
    <n v="15055"/>
    <s v="Industry Use"/>
    <n v="211948463.533658"/>
  </r>
  <r>
    <x v="70"/>
    <s v="622 -  Hospitals"/>
    <x v="98"/>
    <s v="485 -  Transit and Ground Passenger Transportation"/>
    <n v="15055"/>
    <s v="Industry Use"/>
    <n v="236432595.986774"/>
  </r>
  <r>
    <x v="70"/>
    <s v="622 -  Hospitals"/>
    <x v="44"/>
    <s v="486 -  Pipeline Transportation"/>
    <n v="15055"/>
    <s v="Industry Use"/>
    <n v="771597.922850398"/>
  </r>
  <r>
    <x v="70"/>
    <s v="622 -  Hospitals"/>
    <x v="45"/>
    <s v="487-488 -  Scenic and Sightseeing Transportation and Support Activities for Transportation"/>
    <n v="15055"/>
    <s v="Industry Use"/>
    <n v="48504206.9405597"/>
  </r>
  <r>
    <x v="70"/>
    <s v="622 -  Hospitals"/>
    <x v="46"/>
    <s v="492 -  Couriers and Messengers"/>
    <n v="15055"/>
    <s v="Industry Use"/>
    <n v="235455324.69699401"/>
  </r>
  <r>
    <x v="70"/>
    <s v="622 -  Hospitals"/>
    <x v="47"/>
    <s v="493 -  Warehousing and Storage"/>
    <n v="15055"/>
    <s v="Industry Use"/>
    <n v="147448038.39799699"/>
  </r>
  <r>
    <x v="70"/>
    <s v="622 -  Hospitals"/>
    <x v="48"/>
    <s v="513 -  Publishing Industries"/>
    <n v="15055"/>
    <s v="Industry Use"/>
    <n v="331984605.75660098"/>
  </r>
  <r>
    <x v="70"/>
    <s v="622 -  Hospitals"/>
    <x v="49"/>
    <s v="512 -  Motion Picture and Sound Recording Industries"/>
    <n v="15055"/>
    <s v="Industry Use"/>
    <n v="2529373.6630347702"/>
  </r>
  <r>
    <x v="70"/>
    <s v="622 -  Hospitals"/>
    <x v="50"/>
    <s v="516 -  Broadcasting and Content Providers"/>
    <n v="15055"/>
    <s v="Industry Use"/>
    <n v="275852020.55032402"/>
  </r>
  <r>
    <x v="70"/>
    <s v="622 -  Hospitals"/>
    <x v="51"/>
    <s v="517 -  Telecommunications"/>
    <n v="15055"/>
    <s v="Industry Use"/>
    <n v="150748826.02636999"/>
  </r>
  <r>
    <x v="70"/>
    <s v="622 -  Hospitals"/>
    <x v="52"/>
    <s v="518 -  Computing Infrastructure Providers, Data Processing, Web Hosting, and Related Services"/>
    <n v="15055"/>
    <s v="Industry Use"/>
    <n v="328704004.55377501"/>
  </r>
  <r>
    <x v="70"/>
    <s v="622 -  Hospitals"/>
    <x v="53"/>
    <s v="519 -  Web Search Portals, Libraries, Archives, and Other Information Services"/>
    <n v="15055"/>
    <s v="Industry Use"/>
    <n v="1036577471.3928601"/>
  </r>
  <r>
    <x v="70"/>
    <s v="622 -  Hospitals"/>
    <x v="54"/>
    <s v="522 -  Credit Intermediation and Related Activities"/>
    <n v="15055"/>
    <s v="Industry Use"/>
    <n v="134318278.020087"/>
  </r>
  <r>
    <x v="70"/>
    <s v="622 -  Hospitals"/>
    <x v="55"/>
    <s v="523 -  Securities, Commodity Contracts, and Other Financial Investments and Related Activities"/>
    <n v="15055"/>
    <s v="Industry Use"/>
    <n v="706423198.69452298"/>
  </r>
  <r>
    <x v="70"/>
    <s v="622 -  Hospitals"/>
    <x v="56"/>
    <s v="521 -  Monetary Authorities-Central Bank"/>
    <n v="15055"/>
    <s v="Industry Use"/>
    <n v="295238266.20733202"/>
  </r>
  <r>
    <x v="70"/>
    <s v="622 -  Hospitals"/>
    <x v="57"/>
    <s v="524 -  Insurance Carriers and Related Activities"/>
    <n v="15055"/>
    <s v="Industry Use"/>
    <n v="924974115.50339496"/>
  </r>
  <r>
    <x v="70"/>
    <s v="622 -  Hospitals"/>
    <x v="58"/>
    <s v="531 -  Real Estate"/>
    <n v="15055"/>
    <s v="Industry Use"/>
    <n v="5965713226.8589296"/>
  </r>
  <r>
    <x v="70"/>
    <s v="622 -  Hospitals"/>
    <x v="59"/>
    <s v="532 -  Rental and Leasing Services"/>
    <n v="15055"/>
    <s v="Industry Use"/>
    <n v="255976332.99774"/>
  </r>
  <r>
    <x v="70"/>
    <s v="622 -  Hospitals"/>
    <x v="60"/>
    <s v="533 -  Lessors of Nonfinancial Intangible Assets (except Copyrighted Works)"/>
    <n v="15055"/>
    <s v="Industry Use"/>
    <n v="48646961.049482301"/>
  </r>
  <r>
    <x v="70"/>
    <s v="622 -  Hospitals"/>
    <x v="61"/>
    <s v="541 -  Professional, Scientific, and Technical Services"/>
    <n v="15055"/>
    <s v="Industry Use"/>
    <n v="5638793676.5563498"/>
  </r>
  <r>
    <x v="70"/>
    <s v="622 -  Hospitals"/>
    <x v="99"/>
    <s v="551 -  Management of Companies and Enterprises"/>
    <n v="15055"/>
    <s v="Industry Use"/>
    <n v="1201716509.3954501"/>
  </r>
  <r>
    <x v="70"/>
    <s v="622 -  Hospitals"/>
    <x v="62"/>
    <s v="561 -  Administrative and Support Services"/>
    <n v="15055"/>
    <s v="Industry Use"/>
    <n v="3616512305.9014101"/>
  </r>
  <r>
    <x v="70"/>
    <s v="622 -  Hospitals"/>
    <x v="63"/>
    <s v="562 -  Waste Management and Remediation Services"/>
    <n v="15055"/>
    <s v="Industry Use"/>
    <n v="129303049.41305999"/>
  </r>
  <r>
    <x v="70"/>
    <s v="622 -  Hospitals"/>
    <x v="64"/>
    <s v="611 -  Educational Services"/>
    <n v="15055"/>
    <s v="Industry Use"/>
    <n v="197733.29543165999"/>
  </r>
  <r>
    <x v="70"/>
    <s v="622 -  Hospitals"/>
    <x v="102"/>
    <s v="621 -  Ambulatory Health Care Services"/>
    <n v="15055"/>
    <s v="Industry Use"/>
    <n v="645607081.07247698"/>
  </r>
  <r>
    <x v="70"/>
    <s v="622 -  Hospitals"/>
    <x v="103"/>
    <s v="622 -  Hospitals"/>
    <n v="15055"/>
    <s v="Industry Use"/>
    <n v="1063185889.73181"/>
  </r>
  <r>
    <x v="70"/>
    <s v="622 -  Hospitals"/>
    <x v="65"/>
    <s v="711 -  Performing Arts, Spectator Sports, and Related Industries"/>
    <n v="15055"/>
    <s v="Industry Use"/>
    <n v="104815453.96716499"/>
  </r>
  <r>
    <x v="70"/>
    <s v="622 -  Hospitals"/>
    <x v="66"/>
    <s v="712 -  Museums, Historical Sites, and Similar Institutions"/>
    <n v="15055"/>
    <s v="Industry Use"/>
    <n v="3247.30397620024"/>
  </r>
  <r>
    <x v="70"/>
    <s v="622 -  Hospitals"/>
    <x v="67"/>
    <s v="713 -  Amusement, Gambling, and Recreation Industries"/>
    <n v="15055"/>
    <s v="Industry Use"/>
    <n v="591880.03790696897"/>
  </r>
  <r>
    <x v="70"/>
    <s v="622 -  Hospitals"/>
    <x v="68"/>
    <s v="721 -  Accommodation"/>
    <n v="15055"/>
    <s v="Industry Use"/>
    <n v="4044750.5302750799"/>
  </r>
  <r>
    <x v="70"/>
    <s v="622 -  Hospitals"/>
    <x v="69"/>
    <s v="722 -  Food Services and Drinking Places"/>
    <n v="15055"/>
    <s v="Industry Use"/>
    <n v="1317888737.4426"/>
  </r>
  <r>
    <x v="70"/>
    <s v="622 -  Hospitals"/>
    <x v="70"/>
    <s v="811 -  Repair and Maintenance"/>
    <n v="15055"/>
    <s v="Industry Use"/>
    <n v="885596474.35679698"/>
  </r>
  <r>
    <x v="70"/>
    <s v="622 -  Hospitals"/>
    <x v="71"/>
    <s v="812 -  Personal and Laundry Services"/>
    <n v="15055"/>
    <s v="Industry Use"/>
    <n v="223040778.72736999"/>
  </r>
  <r>
    <x v="70"/>
    <s v="622 -  Hospitals"/>
    <x v="72"/>
    <s v="813 -  Religious, Grantmaking, Civic, Professional, and Similar Organizations"/>
    <n v="15055"/>
    <s v="Industry Use"/>
    <n v="23640430.2536497"/>
  </r>
  <r>
    <x v="70"/>
    <s v="622 -  Hospitals"/>
    <x v="73"/>
    <s v="9A -  Government Enterprises"/>
    <n v="15055"/>
    <s v="Industry Use"/>
    <n v="497662808.46652102"/>
  </r>
  <r>
    <x v="70"/>
    <s v="622 -  Hospitals"/>
    <x v="74"/>
    <s v="Vegetable and melon farming"/>
    <n v="15055"/>
    <s v="Industry Use"/>
    <n v="1309.30860866901"/>
  </r>
  <r>
    <x v="70"/>
    <s v="622 -  Hospitals"/>
    <x v="75"/>
    <s v="Fruit farming"/>
    <n v="15055"/>
    <s v="Industry Use"/>
    <n v="1004.61814379698"/>
  </r>
  <r>
    <x v="70"/>
    <s v="622 -  Hospitals"/>
    <x v="76"/>
    <s v="Employee Compensation"/>
    <n v="15053"/>
    <s v="Factor Receipts"/>
    <n v="55173263782.069901"/>
  </r>
  <r>
    <x v="70"/>
    <s v="622 -  Hospitals"/>
    <x v="77"/>
    <s v="Proprietor Income"/>
    <n v="15053"/>
    <s v="Factor Receipts"/>
    <n v="-91451343.822588503"/>
  </r>
  <r>
    <x v="70"/>
    <s v="622 -  Hospitals"/>
    <x v="78"/>
    <s v="Other Property Type Income"/>
    <n v="15053"/>
    <s v="Factor Receipts"/>
    <n v="11125703546.251101"/>
  </r>
  <r>
    <x v="70"/>
    <s v="622 -  Hospitals"/>
    <x v="79"/>
    <s v="Tax on Production and Imports"/>
    <n v="15053"/>
    <s v="Factor Receipts"/>
    <n v="1533971971.73121"/>
  </r>
  <r>
    <x v="70"/>
    <s v="622 -  Hospitals"/>
    <x v="89"/>
    <s v="Federal Government NonDefense"/>
    <n v="15055"/>
    <s v="Industry Use"/>
    <n v="59132.200628030398"/>
  </r>
  <r>
    <x v="70"/>
    <s v="622 -  Hospitals"/>
    <x v="91"/>
    <s v="State/Local Govt Other"/>
    <n v="15055"/>
    <s v="Industry Use"/>
    <n v="208676058.50218999"/>
  </r>
  <r>
    <x v="70"/>
    <s v="622 -  Hospitals"/>
    <x v="92"/>
    <s v="State/Local Govt Education"/>
    <n v="15055"/>
    <s v="Industry Use"/>
    <n v="463219.57240989403"/>
  </r>
  <r>
    <x v="70"/>
    <s v="622 -  Hospitals"/>
    <x v="104"/>
    <s v="State/Local Govt Hospital and Health"/>
    <n v="15055"/>
    <s v="Industry Use"/>
    <n v="477715616.89286703"/>
  </r>
  <r>
    <x v="70"/>
    <s v="622 -  Hospitals"/>
    <x v="95"/>
    <s v="Inventory Additions/Deletions"/>
    <n v="15055"/>
    <s v="Industry Use"/>
    <n v="3971209.5582689098"/>
  </r>
  <r>
    <x v="70"/>
    <s v="622 -  Hospitals"/>
    <x v="96"/>
    <s v="Foreign Trade"/>
    <n v="15051"/>
    <s v="Commodity Trade"/>
    <n v="2875720799.4040799"/>
  </r>
  <r>
    <x v="70"/>
    <s v="622 -  Hospitals"/>
    <x v="97"/>
    <s v="Domestic Trade"/>
    <n v="15051"/>
    <s v="Commodity Trade"/>
    <n v="6908601224.3064003"/>
  </r>
  <r>
    <x v="71"/>
    <s v="623 -  Nursing and Residential Care Facilities"/>
    <x v="0"/>
    <s v="111 -  Crop Production"/>
    <n v="15055"/>
    <s v="Industry Use"/>
    <n v="3462.7923143878002"/>
  </r>
  <r>
    <x v="71"/>
    <s v="623 -  Nursing and Residential Care Facilities"/>
    <x v="1"/>
    <s v="112 -  Animal Production and Aquaculture"/>
    <n v="15055"/>
    <s v="Industry Use"/>
    <n v="3814.0673335278798"/>
  </r>
  <r>
    <x v="71"/>
    <s v="623 -  Nursing and Residential Care Facilities"/>
    <x v="4"/>
    <s v="211 -  Oil and Gas Extraction"/>
    <n v="15055"/>
    <s v="Industry Use"/>
    <n v="1280094.5403565499"/>
  </r>
  <r>
    <x v="71"/>
    <s v="623 -  Nursing and Residential Care Facilities"/>
    <x v="5"/>
    <s v="212 -  Mining (except Oil and Gas)"/>
    <n v="15055"/>
    <s v="Industry Use"/>
    <n v="1502522.55451863"/>
  </r>
  <r>
    <x v="71"/>
    <s v="623 -  Nursing and Residential Care Facilities"/>
    <x v="6"/>
    <s v="213 -  Support Activities for Mining"/>
    <n v="15055"/>
    <s v="Industry Use"/>
    <n v="1023.08093798732"/>
  </r>
  <r>
    <x v="71"/>
    <s v="623 -  Nursing and Residential Care Facilities"/>
    <x v="7"/>
    <s v="221 -  Utilities"/>
    <n v="15055"/>
    <s v="Industry Use"/>
    <n v="191333070.13654"/>
  </r>
  <r>
    <x v="71"/>
    <s v="623 -  Nursing and Residential Care Facilities"/>
    <x v="8"/>
    <s v="23 -  Construction"/>
    <n v="15055"/>
    <s v="Industry Use"/>
    <n v="67427679.659557998"/>
  </r>
  <r>
    <x v="71"/>
    <s v="623 -  Nursing and Residential Care Facilities"/>
    <x v="9"/>
    <s v="311 -  Food Manufacturing"/>
    <n v="15055"/>
    <s v="Industry Use"/>
    <n v="319261799.010351"/>
  </r>
  <r>
    <x v="71"/>
    <s v="623 -  Nursing and Residential Care Facilities"/>
    <x v="10"/>
    <s v="312 -  Beverage and Tobacco Product Manufacturing"/>
    <n v="15055"/>
    <s v="Industry Use"/>
    <n v="8764808.8380957805"/>
  </r>
  <r>
    <x v="71"/>
    <s v="623 -  Nursing and Residential Care Facilities"/>
    <x v="11"/>
    <s v="313 -  Textile Mills"/>
    <n v="15055"/>
    <s v="Industry Use"/>
    <n v="255511.47495285599"/>
  </r>
  <r>
    <x v="71"/>
    <s v="623 -  Nursing and Residential Care Facilities"/>
    <x v="12"/>
    <s v="314 -  Textile Product Mills"/>
    <n v="15055"/>
    <s v="Industry Use"/>
    <n v="18660515.1598626"/>
  </r>
  <r>
    <x v="71"/>
    <s v="623 -  Nursing and Residential Care Facilities"/>
    <x v="13"/>
    <s v="315 -  Apparel Manufacturing"/>
    <n v="15055"/>
    <s v="Industry Use"/>
    <n v="175475.95184971899"/>
  </r>
  <r>
    <x v="71"/>
    <s v="623 -  Nursing and Residential Care Facilities"/>
    <x v="14"/>
    <s v="316 -  Leather and Allied Product Manufacturing"/>
    <n v="15055"/>
    <s v="Industry Use"/>
    <n v="98871.016319828705"/>
  </r>
  <r>
    <x v="71"/>
    <s v="623 -  Nursing and Residential Care Facilities"/>
    <x v="15"/>
    <s v="321 -  Wood Product Manufacturing"/>
    <n v="15055"/>
    <s v="Industry Use"/>
    <n v="213549.73498468599"/>
  </r>
  <r>
    <x v="71"/>
    <s v="623 -  Nursing and Residential Care Facilities"/>
    <x v="16"/>
    <s v="322 -  Paper Manufacturing"/>
    <n v="15055"/>
    <s v="Industry Use"/>
    <n v="62074896.511330597"/>
  </r>
  <r>
    <x v="71"/>
    <s v="623 -  Nursing and Residential Care Facilities"/>
    <x v="17"/>
    <s v="323 -  Printing and Related Support Activities"/>
    <n v="15055"/>
    <s v="Industry Use"/>
    <n v="11245813.0929805"/>
  </r>
  <r>
    <x v="71"/>
    <s v="623 -  Nursing and Residential Care Facilities"/>
    <x v="18"/>
    <s v="324 -  Petroleum and Coal Products Manufacturing"/>
    <n v="15055"/>
    <s v="Industry Use"/>
    <n v="92796130.675665393"/>
  </r>
  <r>
    <x v="71"/>
    <s v="623 -  Nursing and Residential Care Facilities"/>
    <x v="19"/>
    <s v="325 -  Chemical Manufacturing"/>
    <n v="15055"/>
    <s v="Industry Use"/>
    <n v="40589598.358519703"/>
  </r>
  <r>
    <x v="71"/>
    <s v="623 -  Nursing and Residential Care Facilities"/>
    <x v="20"/>
    <s v="326 -  Plastics and Rubber Products Manufacturing"/>
    <n v="15055"/>
    <s v="Industry Use"/>
    <n v="58803311.755326599"/>
  </r>
  <r>
    <x v="71"/>
    <s v="623 -  Nursing and Residential Care Facilities"/>
    <x v="21"/>
    <s v="327 -  Nonmetallic Mineral Product Manufacturing"/>
    <n v="15055"/>
    <s v="Industry Use"/>
    <n v="8236923.7641762896"/>
  </r>
  <r>
    <x v="71"/>
    <s v="623 -  Nursing and Residential Care Facilities"/>
    <x v="22"/>
    <s v="331 -  Primary Metal Manufacturing"/>
    <n v="15055"/>
    <s v="Industry Use"/>
    <n v="429205.41454506299"/>
  </r>
  <r>
    <x v="71"/>
    <s v="623 -  Nursing and Residential Care Facilities"/>
    <x v="23"/>
    <s v="332 -  Fabricated Metal Product Manufacturing"/>
    <n v="15055"/>
    <s v="Industry Use"/>
    <n v="1689309.2755195801"/>
  </r>
  <r>
    <x v="71"/>
    <s v="623 -  Nursing and Residential Care Facilities"/>
    <x v="24"/>
    <s v="333 -  Machinery Manufacturing"/>
    <n v="15055"/>
    <s v="Industry Use"/>
    <n v="2104402.21973756"/>
  </r>
  <r>
    <x v="71"/>
    <s v="623 -  Nursing and Residential Care Facilities"/>
    <x v="25"/>
    <s v="334 -  Computer and Electronic Product Manufacturing"/>
    <n v="15055"/>
    <s v="Industry Use"/>
    <n v="2583757.90936981"/>
  </r>
  <r>
    <x v="71"/>
    <s v="623 -  Nursing and Residential Care Facilities"/>
    <x v="26"/>
    <s v="335 -  Electrical Equipment, Appliance, and Component Manufacturing"/>
    <n v="15055"/>
    <s v="Industry Use"/>
    <n v="3834722.8263243898"/>
  </r>
  <r>
    <x v="71"/>
    <s v="623 -  Nursing and Residential Care Facilities"/>
    <x v="27"/>
    <s v="336 -  Transportation Equipment Manufacturing"/>
    <n v="15055"/>
    <s v="Industry Use"/>
    <n v="4625673.7883139299"/>
  </r>
  <r>
    <x v="71"/>
    <s v="623 -  Nursing and Residential Care Facilities"/>
    <x v="28"/>
    <s v="337 -  Furniture and Related Product Manufacturing"/>
    <n v="15055"/>
    <s v="Industry Use"/>
    <n v="160937.88059781201"/>
  </r>
  <r>
    <x v="71"/>
    <s v="623 -  Nursing and Residential Care Facilities"/>
    <x v="29"/>
    <s v="339 -  Miscellaneous Manufacturing"/>
    <n v="15055"/>
    <s v="Industry Use"/>
    <n v="9546454.5611527506"/>
  </r>
  <r>
    <x v="71"/>
    <s v="623 -  Nursing and Residential Care Facilities"/>
    <x v="30"/>
    <s v="42 -  Wholesale Trade"/>
    <n v="15055"/>
    <s v="Industry Use"/>
    <n v="538246093.48433697"/>
  </r>
  <r>
    <x v="71"/>
    <s v="623 -  Nursing and Residential Care Facilities"/>
    <x v="31"/>
    <s v="441 -  Motor Vehicle and Parts Dealers"/>
    <n v="15055"/>
    <s v="Industry Use"/>
    <n v="10245.3453854374"/>
  </r>
  <r>
    <x v="71"/>
    <s v="623 -  Nursing and Residential Care Facilities"/>
    <x v="32"/>
    <s v="449 -  Furniture, Home Furnishings, Electronics, and Appliance Retailers"/>
    <n v="15055"/>
    <s v="Industry Use"/>
    <n v="2378815.6428051498"/>
  </r>
  <r>
    <x v="71"/>
    <s v="623 -  Nursing and Residential Care Facilities"/>
    <x v="33"/>
    <s v="444 -  Building Material and Garden Equipment and Supplies Dealers"/>
    <n v="15055"/>
    <s v="Industry Use"/>
    <n v="2983416.92080398"/>
  </r>
  <r>
    <x v="71"/>
    <s v="623 -  Nursing and Residential Care Facilities"/>
    <x v="34"/>
    <s v="445 -  Food and Beverage Stores"/>
    <n v="15055"/>
    <s v="Industry Use"/>
    <n v="22762.8318973479"/>
  </r>
  <r>
    <x v="71"/>
    <s v="623 -  Nursing and Residential Care Facilities"/>
    <x v="35"/>
    <s v="446 -  Health and Personal Care Stores"/>
    <n v="15055"/>
    <s v="Industry Use"/>
    <n v="11912.3853726215"/>
  </r>
  <r>
    <x v="71"/>
    <s v="623 -  Nursing and Residential Care Facilities"/>
    <x v="36"/>
    <s v="457 -  Gasoline Stations and Fuel Dealers"/>
    <n v="15055"/>
    <s v="Industry Use"/>
    <n v="7846.6239509987099"/>
  </r>
  <r>
    <x v="71"/>
    <s v="623 -  Nursing and Residential Care Facilities"/>
    <x v="37"/>
    <s v="458 -  Clothing, Clothing Accessories, Shoe, and Jewelry Retailers"/>
    <n v="15055"/>
    <s v="Industry Use"/>
    <n v="10064.3278350646"/>
  </r>
  <r>
    <x v="71"/>
    <s v="623 -  Nursing and Residential Care Facilities"/>
    <x v="38"/>
    <s v="459 -  Sporting Goods, Hobby, Musical Instrument, Book, and Miscellaneous Retailers"/>
    <n v="15055"/>
    <s v="Industry Use"/>
    <n v="3353858.3800600101"/>
  </r>
  <r>
    <x v="71"/>
    <s v="623 -  Nursing and Residential Care Facilities"/>
    <x v="39"/>
    <s v="455 -  General Merchandise Retailers"/>
    <n v="15055"/>
    <s v="Industry Use"/>
    <n v="168149.93495541299"/>
  </r>
  <r>
    <x v="71"/>
    <s v="623 -  Nursing and Residential Care Facilities"/>
    <x v="40"/>
    <s v="481 -  Air Transportation"/>
    <n v="15055"/>
    <s v="Industry Use"/>
    <n v="28940438.490495201"/>
  </r>
  <r>
    <x v="71"/>
    <s v="623 -  Nursing and Residential Care Facilities"/>
    <x v="41"/>
    <s v="482 -  Rail Transportation"/>
    <n v="15055"/>
    <s v="Industry Use"/>
    <n v="4778645.2097964799"/>
  </r>
  <r>
    <x v="71"/>
    <s v="623 -  Nursing and Residential Care Facilities"/>
    <x v="42"/>
    <s v="483 -  Water Transportation"/>
    <n v="15055"/>
    <s v="Industry Use"/>
    <n v="557261.13793947396"/>
  </r>
  <r>
    <x v="71"/>
    <s v="623 -  Nursing and Residential Care Facilities"/>
    <x v="43"/>
    <s v="484 -  Truck Transportation"/>
    <n v="15055"/>
    <s v="Industry Use"/>
    <n v="72046397.851426005"/>
  </r>
  <r>
    <x v="71"/>
    <s v="623 -  Nursing and Residential Care Facilities"/>
    <x v="98"/>
    <s v="485 -  Transit and Ground Passenger Transportation"/>
    <n v="15055"/>
    <s v="Industry Use"/>
    <n v="81528559.894222394"/>
  </r>
  <r>
    <x v="71"/>
    <s v="623 -  Nursing and Residential Care Facilities"/>
    <x v="44"/>
    <s v="486 -  Pipeline Transportation"/>
    <n v="15055"/>
    <s v="Industry Use"/>
    <n v="491577.76010974002"/>
  </r>
  <r>
    <x v="71"/>
    <s v="623 -  Nursing and Residential Care Facilities"/>
    <x v="45"/>
    <s v="487-488 -  Scenic and Sightseeing Transportation and Support Activities for Transportation"/>
    <n v="15055"/>
    <s v="Industry Use"/>
    <n v="6881133.66436511"/>
  </r>
  <r>
    <x v="71"/>
    <s v="623 -  Nursing and Residential Care Facilities"/>
    <x v="46"/>
    <s v="492 -  Couriers and Messengers"/>
    <n v="15055"/>
    <s v="Industry Use"/>
    <n v="32834746.258200701"/>
  </r>
  <r>
    <x v="71"/>
    <s v="623 -  Nursing and Residential Care Facilities"/>
    <x v="47"/>
    <s v="493 -  Warehousing and Storage"/>
    <n v="15055"/>
    <s v="Industry Use"/>
    <n v="31578235.2554361"/>
  </r>
  <r>
    <x v="71"/>
    <s v="623 -  Nursing and Residential Care Facilities"/>
    <x v="48"/>
    <s v="513 -  Publishing Industries"/>
    <n v="15055"/>
    <s v="Industry Use"/>
    <n v="34356448.6964297"/>
  </r>
  <r>
    <x v="71"/>
    <s v="623 -  Nursing and Residential Care Facilities"/>
    <x v="49"/>
    <s v="512 -  Motion Picture and Sound Recording Industries"/>
    <n v="15055"/>
    <s v="Industry Use"/>
    <n v="85145009.330462903"/>
  </r>
  <r>
    <x v="71"/>
    <s v="623 -  Nursing and Residential Care Facilities"/>
    <x v="50"/>
    <s v="516 -  Broadcasting and Content Providers"/>
    <n v="15055"/>
    <s v="Industry Use"/>
    <n v="62470361.863919698"/>
  </r>
  <r>
    <x v="71"/>
    <s v="623 -  Nursing and Residential Care Facilities"/>
    <x v="51"/>
    <s v="517 -  Telecommunications"/>
    <n v="15055"/>
    <s v="Industry Use"/>
    <n v="102000451.118101"/>
  </r>
  <r>
    <x v="71"/>
    <s v="623 -  Nursing and Residential Care Facilities"/>
    <x v="52"/>
    <s v="518 -  Computing Infrastructure Providers, Data Processing, Web Hosting, and Related Services"/>
    <n v="15055"/>
    <s v="Industry Use"/>
    <n v="29889701.0671078"/>
  </r>
  <r>
    <x v="71"/>
    <s v="623 -  Nursing and Residential Care Facilities"/>
    <x v="53"/>
    <s v="519 -  Web Search Portals, Libraries, Archives, and Other Information Services"/>
    <n v="15055"/>
    <s v="Industry Use"/>
    <n v="232063293.93145099"/>
  </r>
  <r>
    <x v="71"/>
    <s v="623 -  Nursing and Residential Care Facilities"/>
    <x v="54"/>
    <s v="522 -  Credit Intermediation and Related Activities"/>
    <n v="15055"/>
    <s v="Industry Use"/>
    <n v="32903794.766398899"/>
  </r>
  <r>
    <x v="71"/>
    <s v="623 -  Nursing and Residential Care Facilities"/>
    <x v="55"/>
    <s v="523 -  Securities, Commodity Contracts, and Other Financial Investments and Related Activities"/>
    <n v="15055"/>
    <s v="Industry Use"/>
    <n v="45146156.928645901"/>
  </r>
  <r>
    <x v="71"/>
    <s v="623 -  Nursing and Residential Care Facilities"/>
    <x v="56"/>
    <s v="521 -  Monetary Authorities-Central Bank"/>
    <n v="15055"/>
    <s v="Industry Use"/>
    <n v="66657204.2412517"/>
  </r>
  <r>
    <x v="71"/>
    <s v="623 -  Nursing and Residential Care Facilities"/>
    <x v="57"/>
    <s v="524 -  Insurance Carriers and Related Activities"/>
    <n v="15055"/>
    <s v="Industry Use"/>
    <n v="271680462.72570199"/>
  </r>
  <r>
    <x v="71"/>
    <s v="623 -  Nursing and Residential Care Facilities"/>
    <x v="58"/>
    <s v="531 -  Real Estate"/>
    <n v="15055"/>
    <s v="Industry Use"/>
    <n v="3410269841.6759501"/>
  </r>
  <r>
    <x v="71"/>
    <s v="623 -  Nursing and Residential Care Facilities"/>
    <x v="59"/>
    <s v="532 -  Rental and Leasing Services"/>
    <n v="15055"/>
    <s v="Industry Use"/>
    <n v="51793053.458517998"/>
  </r>
  <r>
    <x v="71"/>
    <s v="623 -  Nursing and Residential Care Facilities"/>
    <x v="60"/>
    <s v="533 -  Lessors of Nonfinancial Intangible Assets (except Copyrighted Works)"/>
    <n v="15055"/>
    <s v="Industry Use"/>
    <n v="312698.00114820601"/>
  </r>
  <r>
    <x v="71"/>
    <s v="623 -  Nursing and Residential Care Facilities"/>
    <x v="61"/>
    <s v="541 -  Professional, Scientific, and Technical Services"/>
    <n v="15055"/>
    <s v="Industry Use"/>
    <n v="1266793034.0527799"/>
  </r>
  <r>
    <x v="71"/>
    <s v="623 -  Nursing and Residential Care Facilities"/>
    <x v="99"/>
    <s v="551 -  Management of Companies and Enterprises"/>
    <n v="15055"/>
    <s v="Industry Use"/>
    <n v="929370638.55288506"/>
  </r>
  <r>
    <x v="71"/>
    <s v="623 -  Nursing and Residential Care Facilities"/>
    <x v="62"/>
    <s v="561 -  Administrative and Support Services"/>
    <n v="15055"/>
    <s v="Industry Use"/>
    <n v="1029067090.10662"/>
  </r>
  <r>
    <x v="71"/>
    <s v="623 -  Nursing and Residential Care Facilities"/>
    <x v="63"/>
    <s v="562 -  Waste Management and Remediation Services"/>
    <n v="15055"/>
    <s v="Industry Use"/>
    <n v="77131786.695294693"/>
  </r>
  <r>
    <x v="71"/>
    <s v="623 -  Nursing and Residential Care Facilities"/>
    <x v="102"/>
    <s v="621 -  Ambulatory Health Care Services"/>
    <n v="15055"/>
    <s v="Industry Use"/>
    <n v="5512646.2523401696"/>
  </r>
  <r>
    <x v="71"/>
    <s v="623 -  Nursing and Residential Care Facilities"/>
    <x v="103"/>
    <s v="622 -  Hospitals"/>
    <n v="15055"/>
    <s v="Industry Use"/>
    <n v="7697.3411073284096"/>
  </r>
  <r>
    <x v="71"/>
    <s v="623 -  Nursing and Residential Care Facilities"/>
    <x v="65"/>
    <s v="711 -  Performing Arts, Spectator Sports, and Related Industries"/>
    <n v="15055"/>
    <s v="Industry Use"/>
    <n v="26817553.026404399"/>
  </r>
  <r>
    <x v="71"/>
    <s v="623 -  Nursing and Residential Care Facilities"/>
    <x v="66"/>
    <s v="712 -  Museums, Historical Sites, and Similar Institutions"/>
    <n v="15055"/>
    <s v="Industry Use"/>
    <n v="830.83880552465496"/>
  </r>
  <r>
    <x v="71"/>
    <s v="623 -  Nursing and Residential Care Facilities"/>
    <x v="67"/>
    <s v="713 -  Amusement, Gambling, and Recreation Industries"/>
    <n v="15055"/>
    <s v="Industry Use"/>
    <n v="1702868.3256383501"/>
  </r>
  <r>
    <x v="71"/>
    <s v="623 -  Nursing and Residential Care Facilities"/>
    <x v="68"/>
    <s v="721 -  Accommodation"/>
    <n v="15055"/>
    <s v="Industry Use"/>
    <n v="6313797.8026460102"/>
  </r>
  <r>
    <x v="71"/>
    <s v="623 -  Nursing and Residential Care Facilities"/>
    <x v="69"/>
    <s v="722 -  Food Services and Drinking Places"/>
    <n v="15055"/>
    <s v="Industry Use"/>
    <n v="878044898.44047797"/>
  </r>
  <r>
    <x v="71"/>
    <s v="623 -  Nursing and Residential Care Facilities"/>
    <x v="70"/>
    <s v="811 -  Repair and Maintenance"/>
    <n v="15055"/>
    <s v="Industry Use"/>
    <n v="100803908.75315"/>
  </r>
  <r>
    <x v="71"/>
    <s v="623 -  Nursing and Residential Care Facilities"/>
    <x v="71"/>
    <s v="812 -  Personal and Laundry Services"/>
    <n v="15055"/>
    <s v="Industry Use"/>
    <n v="62215294.527661398"/>
  </r>
  <r>
    <x v="71"/>
    <s v="623 -  Nursing and Residential Care Facilities"/>
    <x v="72"/>
    <s v="813 -  Religious, Grantmaking, Civic, Professional, and Similar Organizations"/>
    <n v="15055"/>
    <s v="Industry Use"/>
    <n v="11623657.5390049"/>
  </r>
  <r>
    <x v="71"/>
    <s v="623 -  Nursing and Residential Care Facilities"/>
    <x v="73"/>
    <s v="9A -  Government Enterprises"/>
    <n v="15055"/>
    <s v="Industry Use"/>
    <n v="213331473.80433401"/>
  </r>
  <r>
    <x v="71"/>
    <s v="623 -  Nursing and Residential Care Facilities"/>
    <x v="74"/>
    <s v="Vegetable and melon farming"/>
    <n v="15055"/>
    <s v="Industry Use"/>
    <n v="3766.94602857771"/>
  </r>
  <r>
    <x v="71"/>
    <s v="623 -  Nursing and Residential Care Facilities"/>
    <x v="75"/>
    <s v="Fruit farming"/>
    <n v="15055"/>
    <s v="Industry Use"/>
    <n v="2890.33639736024"/>
  </r>
  <r>
    <x v="71"/>
    <s v="623 -  Nursing and Residential Care Facilities"/>
    <x v="76"/>
    <s v="Employee Compensation"/>
    <n v="15053"/>
    <s v="Factor Receipts"/>
    <n v="21513257741.642502"/>
  </r>
  <r>
    <x v="71"/>
    <s v="623 -  Nursing and Residential Care Facilities"/>
    <x v="77"/>
    <s v="Proprietor Income"/>
    <n v="15053"/>
    <s v="Factor Receipts"/>
    <n v="186961426.36982301"/>
  </r>
  <r>
    <x v="71"/>
    <s v="623 -  Nursing and Residential Care Facilities"/>
    <x v="78"/>
    <s v="Other Property Type Income"/>
    <n v="15053"/>
    <s v="Factor Receipts"/>
    <n v="2035514621.0234699"/>
  </r>
  <r>
    <x v="71"/>
    <s v="623 -  Nursing and Residential Care Facilities"/>
    <x v="79"/>
    <s v="Tax on Production and Imports"/>
    <n v="15053"/>
    <s v="Factor Receipts"/>
    <n v="792192619.53333497"/>
  </r>
  <r>
    <x v="71"/>
    <s v="623 -  Nursing and Residential Care Facilities"/>
    <x v="80"/>
    <s v="Households LT15k"/>
    <n v="15055"/>
    <s v="Industry Use"/>
    <n v="63156.453915733997"/>
  </r>
  <r>
    <x v="71"/>
    <s v="623 -  Nursing and Residential Care Facilities"/>
    <x v="81"/>
    <s v="Households 15-30k"/>
    <n v="15055"/>
    <s v="Industry Use"/>
    <n v="83169.908734949204"/>
  </r>
  <r>
    <x v="71"/>
    <s v="623 -  Nursing and Residential Care Facilities"/>
    <x v="82"/>
    <s v="Households 30-40k"/>
    <n v="15055"/>
    <s v="Industry Use"/>
    <n v="74049.334913236205"/>
  </r>
  <r>
    <x v="71"/>
    <s v="623 -  Nursing and Residential Care Facilities"/>
    <x v="83"/>
    <s v="Households 40-50k"/>
    <n v="15055"/>
    <s v="Industry Use"/>
    <n v="57174.9905208282"/>
  </r>
  <r>
    <x v="71"/>
    <s v="623 -  Nursing and Residential Care Facilities"/>
    <x v="84"/>
    <s v="Households 50-70k"/>
    <n v="15055"/>
    <s v="Industry Use"/>
    <n v="127601.489886222"/>
  </r>
  <r>
    <x v="71"/>
    <s v="623 -  Nursing and Residential Care Facilities"/>
    <x v="85"/>
    <s v="Households 70-100k"/>
    <n v="15055"/>
    <s v="Industry Use"/>
    <n v="435813.56775630801"/>
  </r>
  <r>
    <x v="71"/>
    <s v="623 -  Nursing and Residential Care Facilities"/>
    <x v="86"/>
    <s v="Households 100-150k"/>
    <n v="15055"/>
    <s v="Industry Use"/>
    <n v="770708.53427573002"/>
  </r>
  <r>
    <x v="71"/>
    <s v="623 -  Nursing and Residential Care Facilities"/>
    <x v="87"/>
    <s v="Households 150-200k"/>
    <n v="15055"/>
    <s v="Industry Use"/>
    <n v="881627.02125787304"/>
  </r>
  <r>
    <x v="71"/>
    <s v="623 -  Nursing and Residential Care Facilities"/>
    <x v="88"/>
    <s v="Households GT200k"/>
    <n v="15055"/>
    <s v="Industry Use"/>
    <n v="2230749.26276273"/>
  </r>
  <r>
    <x v="71"/>
    <s v="623 -  Nursing and Residential Care Facilities"/>
    <x v="89"/>
    <s v="Federal Government NonDefense"/>
    <n v="15055"/>
    <s v="Industry Use"/>
    <n v="176866.312944926"/>
  </r>
  <r>
    <x v="71"/>
    <s v="623 -  Nursing and Residential Care Facilities"/>
    <x v="90"/>
    <s v="Federal Government Investment"/>
    <n v="15055"/>
    <s v="Industry Use"/>
    <n v="173843.41737741401"/>
  </r>
  <r>
    <x v="71"/>
    <s v="623 -  Nursing and Residential Care Facilities"/>
    <x v="91"/>
    <s v="State/Local Govt Other"/>
    <n v="15055"/>
    <s v="Industry Use"/>
    <n v="94349555.724716395"/>
  </r>
  <r>
    <x v="71"/>
    <s v="623 -  Nursing and Residential Care Facilities"/>
    <x v="92"/>
    <s v="State/Local Govt Education"/>
    <n v="15055"/>
    <s v="Industry Use"/>
    <n v="95547.9206147199"/>
  </r>
  <r>
    <x v="71"/>
    <s v="623 -  Nursing and Residential Care Facilities"/>
    <x v="104"/>
    <s v="State/Local Govt Hospital and Health"/>
    <n v="15055"/>
    <s v="Industry Use"/>
    <n v="37488.864025337498"/>
  </r>
  <r>
    <x v="71"/>
    <s v="623 -  Nursing and Residential Care Facilities"/>
    <x v="93"/>
    <s v="State/Local Govt Investment"/>
    <n v="15055"/>
    <s v="Industry Use"/>
    <n v="879357.33204852103"/>
  </r>
  <r>
    <x v="71"/>
    <s v="623 -  Nursing and Residential Care Facilities"/>
    <x v="94"/>
    <s v="Capital"/>
    <n v="15055"/>
    <s v="Industry Use"/>
    <n v="1162666.1097546299"/>
  </r>
  <r>
    <x v="71"/>
    <s v="623 -  Nursing and Residential Care Facilities"/>
    <x v="95"/>
    <s v="Inventory Additions/Deletions"/>
    <n v="15055"/>
    <s v="Industry Use"/>
    <n v="1060459.62803953"/>
  </r>
  <r>
    <x v="71"/>
    <s v="623 -  Nursing and Residential Care Facilities"/>
    <x v="96"/>
    <s v="Foreign Trade"/>
    <n v="15051"/>
    <s v="Commodity Trade"/>
    <n v="521481164.36403"/>
  </r>
  <r>
    <x v="71"/>
    <s v="623 -  Nursing and Residential Care Facilities"/>
    <x v="97"/>
    <s v="Domestic Trade"/>
    <n v="15051"/>
    <s v="Commodity Trade"/>
    <n v="1641177772.0286601"/>
  </r>
  <r>
    <x v="72"/>
    <s v="624 -  Social Assistance"/>
    <x v="0"/>
    <s v="111 -  Crop Production"/>
    <n v="15055"/>
    <s v="Industry Use"/>
    <n v="24264.338644027899"/>
  </r>
  <r>
    <x v="72"/>
    <s v="624 -  Social Assistance"/>
    <x v="1"/>
    <s v="112 -  Animal Production and Aquaculture"/>
    <n v="15055"/>
    <s v="Industry Use"/>
    <n v="13658.919818353301"/>
  </r>
  <r>
    <x v="72"/>
    <s v="624 -  Social Assistance"/>
    <x v="4"/>
    <s v="211 -  Oil and Gas Extraction"/>
    <n v="15055"/>
    <s v="Industry Use"/>
    <n v="1585246.8702580701"/>
  </r>
  <r>
    <x v="72"/>
    <s v="624 -  Social Assistance"/>
    <x v="5"/>
    <s v="212 -  Mining (except Oil and Gas)"/>
    <n v="15055"/>
    <s v="Industry Use"/>
    <n v="1343949.72156006"/>
  </r>
  <r>
    <x v="72"/>
    <s v="624 -  Social Assistance"/>
    <x v="6"/>
    <s v="213 -  Support Activities for Mining"/>
    <n v="15055"/>
    <s v="Industry Use"/>
    <n v="28977.046379067498"/>
  </r>
  <r>
    <x v="72"/>
    <s v="624 -  Social Assistance"/>
    <x v="7"/>
    <s v="221 -  Utilities"/>
    <n v="15055"/>
    <s v="Industry Use"/>
    <n v="91717044.163737297"/>
  </r>
  <r>
    <x v="72"/>
    <s v="624 -  Social Assistance"/>
    <x v="8"/>
    <s v="23 -  Construction"/>
    <n v="15055"/>
    <s v="Industry Use"/>
    <n v="67729564.764707193"/>
  </r>
  <r>
    <x v="72"/>
    <s v="624 -  Social Assistance"/>
    <x v="9"/>
    <s v="311 -  Food Manufacturing"/>
    <n v="15055"/>
    <s v="Industry Use"/>
    <n v="1157844091.7729399"/>
  </r>
  <r>
    <x v="72"/>
    <s v="624 -  Social Assistance"/>
    <x v="10"/>
    <s v="312 -  Beverage and Tobacco Product Manufacturing"/>
    <n v="15055"/>
    <s v="Industry Use"/>
    <n v="15014071.135182099"/>
  </r>
  <r>
    <x v="72"/>
    <s v="624 -  Social Assistance"/>
    <x v="11"/>
    <s v="313 -  Textile Mills"/>
    <n v="15055"/>
    <s v="Industry Use"/>
    <n v="5159554.7198601495"/>
  </r>
  <r>
    <x v="72"/>
    <s v="624 -  Social Assistance"/>
    <x v="12"/>
    <s v="314 -  Textile Product Mills"/>
    <n v="15055"/>
    <s v="Industry Use"/>
    <n v="29941490.417467799"/>
  </r>
  <r>
    <x v="72"/>
    <s v="624 -  Social Assistance"/>
    <x v="13"/>
    <s v="315 -  Apparel Manufacturing"/>
    <n v="15055"/>
    <s v="Industry Use"/>
    <n v="22407643.138321701"/>
  </r>
  <r>
    <x v="72"/>
    <s v="624 -  Social Assistance"/>
    <x v="14"/>
    <s v="316 -  Leather and Allied Product Manufacturing"/>
    <n v="15055"/>
    <s v="Industry Use"/>
    <n v="282430.82001799502"/>
  </r>
  <r>
    <x v="72"/>
    <s v="624 -  Social Assistance"/>
    <x v="15"/>
    <s v="321 -  Wood Product Manufacturing"/>
    <n v="15055"/>
    <s v="Industry Use"/>
    <n v="48671420.315640599"/>
  </r>
  <r>
    <x v="72"/>
    <s v="624 -  Social Assistance"/>
    <x v="16"/>
    <s v="322 -  Paper Manufacturing"/>
    <n v="15055"/>
    <s v="Industry Use"/>
    <n v="138173037.74703601"/>
  </r>
  <r>
    <x v="72"/>
    <s v="624 -  Social Assistance"/>
    <x v="17"/>
    <s v="323 -  Printing and Related Support Activities"/>
    <n v="15055"/>
    <s v="Industry Use"/>
    <n v="301304914.83625698"/>
  </r>
  <r>
    <x v="72"/>
    <s v="624 -  Social Assistance"/>
    <x v="18"/>
    <s v="324 -  Petroleum and Coal Products Manufacturing"/>
    <n v="15055"/>
    <s v="Industry Use"/>
    <n v="113989435.59651799"/>
  </r>
  <r>
    <x v="72"/>
    <s v="624 -  Social Assistance"/>
    <x v="19"/>
    <s v="325 -  Chemical Manufacturing"/>
    <n v="15055"/>
    <s v="Industry Use"/>
    <n v="36476122.898760803"/>
  </r>
  <r>
    <x v="72"/>
    <s v="624 -  Social Assistance"/>
    <x v="20"/>
    <s v="326 -  Plastics and Rubber Products Manufacturing"/>
    <n v="15055"/>
    <s v="Industry Use"/>
    <n v="85184777.721222594"/>
  </r>
  <r>
    <x v="72"/>
    <s v="624 -  Social Assistance"/>
    <x v="21"/>
    <s v="327 -  Nonmetallic Mineral Product Manufacturing"/>
    <n v="15055"/>
    <s v="Industry Use"/>
    <n v="37238381.449774802"/>
  </r>
  <r>
    <x v="72"/>
    <s v="624 -  Social Assistance"/>
    <x v="22"/>
    <s v="331 -  Primary Metal Manufacturing"/>
    <n v="15055"/>
    <s v="Industry Use"/>
    <n v="8179533.9971288303"/>
  </r>
  <r>
    <x v="72"/>
    <s v="624 -  Social Assistance"/>
    <x v="23"/>
    <s v="332 -  Fabricated Metal Product Manufacturing"/>
    <n v="15055"/>
    <s v="Industry Use"/>
    <n v="141859383.088447"/>
  </r>
  <r>
    <x v="72"/>
    <s v="624 -  Social Assistance"/>
    <x v="24"/>
    <s v="333 -  Machinery Manufacturing"/>
    <n v="15055"/>
    <s v="Industry Use"/>
    <n v="3692376.5637744898"/>
  </r>
  <r>
    <x v="72"/>
    <s v="624 -  Social Assistance"/>
    <x v="25"/>
    <s v="334 -  Computer and Electronic Product Manufacturing"/>
    <n v="15055"/>
    <s v="Industry Use"/>
    <n v="7216814.8389988802"/>
  </r>
  <r>
    <x v="72"/>
    <s v="624 -  Social Assistance"/>
    <x v="26"/>
    <s v="335 -  Electrical Equipment, Appliance, and Component Manufacturing"/>
    <n v="15055"/>
    <s v="Industry Use"/>
    <n v="12176917.5036093"/>
  </r>
  <r>
    <x v="72"/>
    <s v="624 -  Social Assistance"/>
    <x v="27"/>
    <s v="336 -  Transportation Equipment Manufacturing"/>
    <n v="15055"/>
    <s v="Industry Use"/>
    <n v="150140696.557845"/>
  </r>
  <r>
    <x v="72"/>
    <s v="624 -  Social Assistance"/>
    <x v="28"/>
    <s v="337 -  Furniture and Related Product Manufacturing"/>
    <n v="15055"/>
    <s v="Industry Use"/>
    <n v="7198486.51089451"/>
  </r>
  <r>
    <x v="72"/>
    <s v="624 -  Social Assistance"/>
    <x v="29"/>
    <s v="339 -  Miscellaneous Manufacturing"/>
    <n v="15055"/>
    <s v="Industry Use"/>
    <n v="46521277.023570299"/>
  </r>
  <r>
    <x v="72"/>
    <s v="624 -  Social Assistance"/>
    <x v="30"/>
    <s v="42 -  Wholesale Trade"/>
    <n v="15055"/>
    <s v="Industry Use"/>
    <n v="1346498258.7885201"/>
  </r>
  <r>
    <x v="72"/>
    <s v="624 -  Social Assistance"/>
    <x v="31"/>
    <s v="441 -  Motor Vehicle and Parts Dealers"/>
    <n v="15055"/>
    <s v="Industry Use"/>
    <n v="190498.496592487"/>
  </r>
  <r>
    <x v="72"/>
    <s v="624 -  Social Assistance"/>
    <x v="32"/>
    <s v="449 -  Furniture, Home Furnishings, Electronics, and Appliance Retailers"/>
    <n v="15055"/>
    <s v="Industry Use"/>
    <n v="4618475.2670823298"/>
  </r>
  <r>
    <x v="72"/>
    <s v="624 -  Social Assistance"/>
    <x v="33"/>
    <s v="444 -  Building Material and Garden Equipment and Supplies Dealers"/>
    <n v="15055"/>
    <s v="Industry Use"/>
    <n v="221238.439401084"/>
  </r>
  <r>
    <x v="72"/>
    <s v="624 -  Social Assistance"/>
    <x v="34"/>
    <s v="445 -  Food and Beverage Stores"/>
    <n v="15055"/>
    <s v="Industry Use"/>
    <n v="647131.42143304797"/>
  </r>
  <r>
    <x v="72"/>
    <s v="624 -  Social Assistance"/>
    <x v="35"/>
    <s v="446 -  Health and Personal Care Stores"/>
    <n v="15055"/>
    <s v="Industry Use"/>
    <n v="393409.54659896501"/>
  </r>
  <r>
    <x v="72"/>
    <s v="624 -  Social Assistance"/>
    <x v="36"/>
    <s v="457 -  Gasoline Stations and Fuel Dealers"/>
    <n v="15055"/>
    <s v="Industry Use"/>
    <n v="145897.479270585"/>
  </r>
  <r>
    <x v="72"/>
    <s v="624 -  Social Assistance"/>
    <x v="37"/>
    <s v="458 -  Clothing, Clothing Accessories, Shoe, and Jewelry Retailers"/>
    <n v="15055"/>
    <s v="Industry Use"/>
    <n v="187132.717313645"/>
  </r>
  <r>
    <x v="72"/>
    <s v="624 -  Social Assistance"/>
    <x v="38"/>
    <s v="459 -  Sporting Goods, Hobby, Musical Instrument, Book, and Miscellaneous Retailers"/>
    <n v="15055"/>
    <s v="Industry Use"/>
    <n v="6512590.64222378"/>
  </r>
  <r>
    <x v="72"/>
    <s v="624 -  Social Assistance"/>
    <x v="39"/>
    <s v="455 -  General Merchandise Retailers"/>
    <n v="15055"/>
    <s v="Industry Use"/>
    <n v="1976689.65286891"/>
  </r>
  <r>
    <x v="72"/>
    <s v="624 -  Social Assistance"/>
    <x v="40"/>
    <s v="481 -  Air Transportation"/>
    <n v="15055"/>
    <s v="Industry Use"/>
    <n v="120757888.244249"/>
  </r>
  <r>
    <x v="72"/>
    <s v="624 -  Social Assistance"/>
    <x v="41"/>
    <s v="482 -  Rail Transportation"/>
    <n v="15055"/>
    <s v="Industry Use"/>
    <n v="14217348.9104633"/>
  </r>
  <r>
    <x v="72"/>
    <s v="624 -  Social Assistance"/>
    <x v="42"/>
    <s v="483 -  Water Transportation"/>
    <n v="15055"/>
    <s v="Industry Use"/>
    <n v="2253015.5342321298"/>
  </r>
  <r>
    <x v="72"/>
    <s v="624 -  Social Assistance"/>
    <x v="43"/>
    <s v="484 -  Truck Transportation"/>
    <n v="15055"/>
    <s v="Industry Use"/>
    <n v="276783390.85936803"/>
  </r>
  <r>
    <x v="72"/>
    <s v="624 -  Social Assistance"/>
    <x v="98"/>
    <s v="485 -  Transit and Ground Passenger Transportation"/>
    <n v="15055"/>
    <s v="Industry Use"/>
    <n v="60078914.311990403"/>
  </r>
  <r>
    <x v="72"/>
    <s v="624 -  Social Assistance"/>
    <x v="44"/>
    <s v="486 -  Pipeline Transportation"/>
    <n v="15055"/>
    <s v="Industry Use"/>
    <n v="639984.42800942296"/>
  </r>
  <r>
    <x v="72"/>
    <s v="624 -  Social Assistance"/>
    <x v="45"/>
    <s v="487-488 -  Scenic and Sightseeing Transportation and Support Activities for Transportation"/>
    <n v="15055"/>
    <s v="Industry Use"/>
    <n v="54924147.319514602"/>
  </r>
  <r>
    <x v="72"/>
    <s v="624 -  Social Assistance"/>
    <x v="46"/>
    <s v="492 -  Couriers and Messengers"/>
    <n v="15055"/>
    <s v="Industry Use"/>
    <n v="293869167.251737"/>
  </r>
  <r>
    <x v="72"/>
    <s v="624 -  Social Assistance"/>
    <x v="47"/>
    <s v="493 -  Warehousing and Storage"/>
    <n v="15055"/>
    <s v="Industry Use"/>
    <n v="126295375.845364"/>
  </r>
  <r>
    <x v="72"/>
    <s v="624 -  Social Assistance"/>
    <x v="48"/>
    <s v="513 -  Publishing Industries"/>
    <n v="15055"/>
    <s v="Industry Use"/>
    <n v="450134016.055502"/>
  </r>
  <r>
    <x v="72"/>
    <s v="624 -  Social Assistance"/>
    <x v="49"/>
    <s v="512 -  Motion Picture and Sound Recording Industries"/>
    <n v="15055"/>
    <s v="Industry Use"/>
    <n v="445417197.737396"/>
  </r>
  <r>
    <x v="72"/>
    <s v="624 -  Social Assistance"/>
    <x v="50"/>
    <s v="516 -  Broadcasting and Content Providers"/>
    <n v="15055"/>
    <s v="Industry Use"/>
    <n v="60481243.715451002"/>
  </r>
  <r>
    <x v="72"/>
    <s v="624 -  Social Assistance"/>
    <x v="51"/>
    <s v="517 -  Telecommunications"/>
    <n v="15055"/>
    <s v="Industry Use"/>
    <n v="129520504.870819"/>
  </r>
  <r>
    <x v="72"/>
    <s v="624 -  Social Assistance"/>
    <x v="52"/>
    <s v="518 -  Computing Infrastructure Providers, Data Processing, Web Hosting, and Related Services"/>
    <n v="15055"/>
    <s v="Industry Use"/>
    <n v="141761733.461831"/>
  </r>
  <r>
    <x v="72"/>
    <s v="624 -  Social Assistance"/>
    <x v="53"/>
    <s v="519 -  Web Search Portals, Libraries, Archives, and Other Information Services"/>
    <n v="15055"/>
    <s v="Industry Use"/>
    <n v="414861708.36227697"/>
  </r>
  <r>
    <x v="72"/>
    <s v="624 -  Social Assistance"/>
    <x v="54"/>
    <s v="522 -  Credit Intermediation and Related Activities"/>
    <n v="15055"/>
    <s v="Industry Use"/>
    <n v="59408802.737880401"/>
  </r>
  <r>
    <x v="72"/>
    <s v="624 -  Social Assistance"/>
    <x v="55"/>
    <s v="523 -  Securities, Commodity Contracts, and Other Financial Investments and Related Activities"/>
    <n v="15055"/>
    <s v="Industry Use"/>
    <n v="411205951.66953498"/>
  </r>
  <r>
    <x v="72"/>
    <s v="624 -  Social Assistance"/>
    <x v="56"/>
    <s v="521 -  Monetary Authorities-Central Bank"/>
    <n v="15055"/>
    <s v="Industry Use"/>
    <n v="180281414.185078"/>
  </r>
  <r>
    <x v="72"/>
    <s v="624 -  Social Assistance"/>
    <x v="57"/>
    <s v="524 -  Insurance Carriers and Related Activities"/>
    <n v="15055"/>
    <s v="Industry Use"/>
    <n v="1955308119.7544799"/>
  </r>
  <r>
    <x v="72"/>
    <s v="624 -  Social Assistance"/>
    <x v="58"/>
    <s v="531 -  Real Estate"/>
    <n v="15055"/>
    <s v="Industry Use"/>
    <n v="3415395750.0820999"/>
  </r>
  <r>
    <x v="72"/>
    <s v="624 -  Social Assistance"/>
    <x v="59"/>
    <s v="532 -  Rental and Leasing Services"/>
    <n v="15055"/>
    <s v="Industry Use"/>
    <n v="53589228.464085601"/>
  </r>
  <r>
    <x v="72"/>
    <s v="624 -  Social Assistance"/>
    <x v="60"/>
    <s v="533 -  Lessors of Nonfinancial Intangible Assets (except Copyrighted Works)"/>
    <n v="15055"/>
    <s v="Industry Use"/>
    <n v="89997356.939964101"/>
  </r>
  <r>
    <x v="72"/>
    <s v="624 -  Social Assistance"/>
    <x v="61"/>
    <s v="541 -  Professional, Scientific, and Technical Services"/>
    <n v="15055"/>
    <s v="Industry Use"/>
    <n v="1192660550.4741001"/>
  </r>
  <r>
    <x v="72"/>
    <s v="624 -  Social Assistance"/>
    <x v="99"/>
    <s v="551 -  Management of Companies and Enterprises"/>
    <n v="15055"/>
    <s v="Industry Use"/>
    <n v="1314856847.5197201"/>
  </r>
  <r>
    <x v="72"/>
    <s v="624 -  Social Assistance"/>
    <x v="62"/>
    <s v="561 -  Administrative and Support Services"/>
    <n v="15055"/>
    <s v="Industry Use"/>
    <n v="819054769.91066003"/>
  </r>
  <r>
    <x v="72"/>
    <s v="624 -  Social Assistance"/>
    <x v="63"/>
    <s v="562 -  Waste Management and Remediation Services"/>
    <n v="15055"/>
    <s v="Industry Use"/>
    <n v="137389740.67254901"/>
  </r>
  <r>
    <x v="72"/>
    <s v="624 -  Social Assistance"/>
    <x v="65"/>
    <s v="711 -  Performing Arts, Spectator Sports, and Related Industries"/>
    <n v="15055"/>
    <s v="Industry Use"/>
    <n v="55272601.338918202"/>
  </r>
  <r>
    <x v="72"/>
    <s v="624 -  Social Assistance"/>
    <x v="66"/>
    <s v="712 -  Museums, Historical Sites, and Similar Institutions"/>
    <n v="15055"/>
    <s v="Industry Use"/>
    <n v="1712.40910867043"/>
  </r>
  <r>
    <x v="72"/>
    <s v="624 -  Social Assistance"/>
    <x v="67"/>
    <s v="713 -  Amusement, Gambling, and Recreation Industries"/>
    <n v="15055"/>
    <s v="Industry Use"/>
    <n v="6098303.9593047202"/>
  </r>
  <r>
    <x v="72"/>
    <s v="624 -  Social Assistance"/>
    <x v="68"/>
    <s v="721 -  Accommodation"/>
    <n v="15055"/>
    <s v="Industry Use"/>
    <n v="5411334.99869709"/>
  </r>
  <r>
    <x v="72"/>
    <s v="624 -  Social Assistance"/>
    <x v="69"/>
    <s v="722 -  Food Services and Drinking Places"/>
    <n v="15055"/>
    <s v="Industry Use"/>
    <n v="411786073.64958501"/>
  </r>
  <r>
    <x v="72"/>
    <s v="624 -  Social Assistance"/>
    <x v="70"/>
    <s v="811 -  Repair and Maintenance"/>
    <n v="15055"/>
    <s v="Industry Use"/>
    <n v="79950399.016952097"/>
  </r>
  <r>
    <x v="72"/>
    <s v="624 -  Social Assistance"/>
    <x v="71"/>
    <s v="812 -  Personal and Laundry Services"/>
    <n v="15055"/>
    <s v="Industry Use"/>
    <n v="57941989.750163198"/>
  </r>
  <r>
    <x v="72"/>
    <s v="624 -  Social Assistance"/>
    <x v="72"/>
    <s v="813 -  Religious, Grantmaking, Civic, Professional, and Similar Organizations"/>
    <n v="15055"/>
    <s v="Industry Use"/>
    <n v="17345302.188815601"/>
  </r>
  <r>
    <x v="72"/>
    <s v="624 -  Social Assistance"/>
    <x v="73"/>
    <s v="9A -  Government Enterprises"/>
    <n v="15055"/>
    <s v="Industry Use"/>
    <n v="300463677.613639"/>
  </r>
  <r>
    <x v="72"/>
    <s v="624 -  Social Assistance"/>
    <x v="74"/>
    <s v="Vegetable and melon farming"/>
    <n v="15055"/>
    <s v="Industry Use"/>
    <n v="13490.169224887701"/>
  </r>
  <r>
    <x v="72"/>
    <s v="624 -  Social Assistance"/>
    <x v="75"/>
    <s v="Fruit farming"/>
    <n v="15055"/>
    <s v="Industry Use"/>
    <n v="10350.8589773886"/>
  </r>
  <r>
    <x v="72"/>
    <s v="624 -  Social Assistance"/>
    <x v="76"/>
    <s v="Employee Compensation"/>
    <n v="15053"/>
    <s v="Factor Receipts"/>
    <n v="38848907920.553299"/>
  </r>
  <r>
    <x v="72"/>
    <s v="624 -  Social Assistance"/>
    <x v="77"/>
    <s v="Proprietor Income"/>
    <n v="15053"/>
    <s v="Factor Receipts"/>
    <n v="3388280785.6621399"/>
  </r>
  <r>
    <x v="72"/>
    <s v="624 -  Social Assistance"/>
    <x v="78"/>
    <s v="Other Property Type Income"/>
    <n v="15053"/>
    <s v="Factor Receipts"/>
    <n v="4484922621.13939"/>
  </r>
  <r>
    <x v="72"/>
    <s v="624 -  Social Assistance"/>
    <x v="79"/>
    <s v="Tax on Production and Imports"/>
    <n v="15053"/>
    <s v="Factor Receipts"/>
    <n v="-286594934.54971099"/>
  </r>
  <r>
    <x v="72"/>
    <s v="624 -  Social Assistance"/>
    <x v="89"/>
    <s v="Federal Government NonDefense"/>
    <n v="15055"/>
    <s v="Industry Use"/>
    <n v="31542.039128882599"/>
  </r>
  <r>
    <x v="72"/>
    <s v="624 -  Social Assistance"/>
    <x v="91"/>
    <s v="State/Local Govt Other"/>
    <n v="15055"/>
    <s v="Industry Use"/>
    <n v="135751519.59630901"/>
  </r>
  <r>
    <x v="72"/>
    <s v="624 -  Social Assistance"/>
    <x v="92"/>
    <s v="State/Local Govt Education"/>
    <n v="15055"/>
    <s v="Industry Use"/>
    <n v="664528.25399937504"/>
  </r>
  <r>
    <x v="72"/>
    <s v="624 -  Social Assistance"/>
    <x v="95"/>
    <s v="Inventory Additions/Deletions"/>
    <n v="15055"/>
    <s v="Industry Use"/>
    <n v="3125668.35032321"/>
  </r>
  <r>
    <x v="72"/>
    <s v="624 -  Social Assistance"/>
    <x v="96"/>
    <s v="Foreign Trade"/>
    <n v="15051"/>
    <s v="Commodity Trade"/>
    <n v="1584157510.5709701"/>
  </r>
  <r>
    <x v="72"/>
    <s v="624 -  Social Assistance"/>
    <x v="97"/>
    <s v="Domestic Trade"/>
    <n v="15051"/>
    <s v="Commodity Trade"/>
    <n v="4583511576.4310703"/>
  </r>
  <r>
    <x v="73"/>
    <s v="711 -  Performing Arts, Spectator Sports, and Related Industries"/>
    <x v="0"/>
    <s v="111 -  Crop Production"/>
    <n v="15055"/>
    <s v="Industry Use"/>
    <n v="31906.6496691625"/>
  </r>
  <r>
    <x v="73"/>
    <s v="711 -  Performing Arts, Spectator Sports, and Related Industries"/>
    <x v="1"/>
    <s v="112 -  Animal Production and Aquaculture"/>
    <n v="15055"/>
    <s v="Industry Use"/>
    <n v="35411.105371047997"/>
  </r>
  <r>
    <x v="73"/>
    <s v="711 -  Performing Arts, Spectator Sports, and Related Industries"/>
    <x v="4"/>
    <s v="211 -  Oil and Gas Extraction"/>
    <n v="15055"/>
    <s v="Industry Use"/>
    <n v="494327.31875991297"/>
  </r>
  <r>
    <x v="73"/>
    <s v="711 -  Performing Arts, Spectator Sports, and Related Industries"/>
    <x v="5"/>
    <s v="212 -  Mining (except Oil and Gas)"/>
    <n v="15055"/>
    <s v="Industry Use"/>
    <n v="14228142.8153404"/>
  </r>
  <r>
    <x v="73"/>
    <s v="711 -  Performing Arts, Spectator Sports, and Related Industries"/>
    <x v="6"/>
    <s v="213 -  Support Activities for Mining"/>
    <n v="15055"/>
    <s v="Industry Use"/>
    <n v="990.17243467073899"/>
  </r>
  <r>
    <x v="73"/>
    <s v="711 -  Performing Arts, Spectator Sports, and Related Industries"/>
    <x v="7"/>
    <s v="221 -  Utilities"/>
    <n v="15055"/>
    <s v="Industry Use"/>
    <n v="69914977.703908205"/>
  </r>
  <r>
    <x v="73"/>
    <s v="711 -  Performing Arts, Spectator Sports, and Related Industries"/>
    <x v="8"/>
    <s v="23 -  Construction"/>
    <n v="15055"/>
    <s v="Industry Use"/>
    <n v="17156043.101712398"/>
  </r>
  <r>
    <x v="73"/>
    <s v="711 -  Performing Arts, Spectator Sports, and Related Industries"/>
    <x v="9"/>
    <s v="311 -  Food Manufacturing"/>
    <n v="15055"/>
    <s v="Industry Use"/>
    <n v="34257766.585132599"/>
  </r>
  <r>
    <x v="73"/>
    <s v="711 -  Performing Arts, Spectator Sports, and Related Industries"/>
    <x v="10"/>
    <s v="312 -  Beverage and Tobacco Product Manufacturing"/>
    <n v="15055"/>
    <s v="Industry Use"/>
    <n v="4334010.6618979704"/>
  </r>
  <r>
    <x v="73"/>
    <s v="711 -  Performing Arts, Spectator Sports, and Related Industries"/>
    <x v="11"/>
    <s v="313 -  Textile Mills"/>
    <n v="15055"/>
    <s v="Industry Use"/>
    <n v="1947.2730401654001"/>
  </r>
  <r>
    <x v="73"/>
    <s v="711 -  Performing Arts, Spectator Sports, and Related Industries"/>
    <x v="12"/>
    <s v="314 -  Textile Product Mills"/>
    <n v="15055"/>
    <s v="Industry Use"/>
    <n v="110224.241779424"/>
  </r>
  <r>
    <x v="73"/>
    <s v="711 -  Performing Arts, Spectator Sports, and Related Industries"/>
    <x v="13"/>
    <s v="315 -  Apparel Manufacturing"/>
    <n v="15055"/>
    <s v="Industry Use"/>
    <n v="1828753.5557555601"/>
  </r>
  <r>
    <x v="73"/>
    <s v="711 -  Performing Arts, Spectator Sports, and Related Industries"/>
    <x v="14"/>
    <s v="316 -  Leather and Allied Product Manufacturing"/>
    <n v="15055"/>
    <s v="Industry Use"/>
    <n v="12699.608288825701"/>
  </r>
  <r>
    <x v="73"/>
    <s v="711 -  Performing Arts, Spectator Sports, and Related Industries"/>
    <x v="15"/>
    <s v="321 -  Wood Product Manufacturing"/>
    <n v="15055"/>
    <s v="Industry Use"/>
    <n v="551120.18081257504"/>
  </r>
  <r>
    <x v="73"/>
    <s v="711 -  Performing Arts, Spectator Sports, and Related Industries"/>
    <x v="16"/>
    <s v="322 -  Paper Manufacturing"/>
    <n v="15055"/>
    <s v="Industry Use"/>
    <n v="3599572.7599690901"/>
  </r>
  <r>
    <x v="73"/>
    <s v="711 -  Performing Arts, Spectator Sports, and Related Industries"/>
    <x v="17"/>
    <s v="323 -  Printing and Related Support Activities"/>
    <n v="15055"/>
    <s v="Industry Use"/>
    <n v="38053964.9675055"/>
  </r>
  <r>
    <x v="73"/>
    <s v="711 -  Performing Arts, Spectator Sports, and Related Industries"/>
    <x v="18"/>
    <s v="324 -  Petroleum and Coal Products Manufacturing"/>
    <n v="15055"/>
    <s v="Industry Use"/>
    <n v="34302253.499123499"/>
  </r>
  <r>
    <x v="73"/>
    <s v="711 -  Performing Arts, Spectator Sports, and Related Industries"/>
    <x v="19"/>
    <s v="325 -  Chemical Manufacturing"/>
    <n v="15055"/>
    <s v="Industry Use"/>
    <n v="685094.38135861303"/>
  </r>
  <r>
    <x v="73"/>
    <s v="711 -  Performing Arts, Spectator Sports, and Related Industries"/>
    <x v="20"/>
    <s v="326 -  Plastics and Rubber Products Manufacturing"/>
    <n v="15055"/>
    <s v="Industry Use"/>
    <n v="2266677.0743173999"/>
  </r>
  <r>
    <x v="73"/>
    <s v="711 -  Performing Arts, Spectator Sports, and Related Industries"/>
    <x v="21"/>
    <s v="327 -  Nonmetallic Mineral Product Manufacturing"/>
    <n v="15055"/>
    <s v="Industry Use"/>
    <n v="1924482.9184496"/>
  </r>
  <r>
    <x v="73"/>
    <s v="711 -  Performing Arts, Spectator Sports, and Related Industries"/>
    <x v="22"/>
    <s v="331 -  Primary Metal Manufacturing"/>
    <n v="15055"/>
    <s v="Industry Use"/>
    <n v="1297672.44914964"/>
  </r>
  <r>
    <x v="73"/>
    <s v="711 -  Performing Arts, Spectator Sports, and Related Industries"/>
    <x v="23"/>
    <s v="332 -  Fabricated Metal Product Manufacturing"/>
    <n v="15055"/>
    <s v="Industry Use"/>
    <n v="3901895.7262102999"/>
  </r>
  <r>
    <x v="73"/>
    <s v="711 -  Performing Arts, Spectator Sports, and Related Industries"/>
    <x v="24"/>
    <s v="333 -  Machinery Manufacturing"/>
    <n v="15055"/>
    <s v="Industry Use"/>
    <n v="175980.85321432701"/>
  </r>
  <r>
    <x v="73"/>
    <s v="711 -  Performing Arts, Spectator Sports, and Related Industries"/>
    <x v="25"/>
    <s v="334 -  Computer and Electronic Product Manufacturing"/>
    <n v="15055"/>
    <s v="Industry Use"/>
    <n v="689220.65284700401"/>
  </r>
  <r>
    <x v="73"/>
    <s v="711 -  Performing Arts, Spectator Sports, and Related Industries"/>
    <x v="26"/>
    <s v="335 -  Electrical Equipment, Appliance, and Component Manufacturing"/>
    <n v="15055"/>
    <s v="Industry Use"/>
    <n v="328882.85883260297"/>
  </r>
  <r>
    <x v="73"/>
    <s v="711 -  Performing Arts, Spectator Sports, and Related Industries"/>
    <x v="27"/>
    <s v="336 -  Transportation Equipment Manufacturing"/>
    <n v="15055"/>
    <s v="Industry Use"/>
    <n v="4171152.1231351998"/>
  </r>
  <r>
    <x v="73"/>
    <s v="711 -  Performing Arts, Spectator Sports, and Related Industries"/>
    <x v="28"/>
    <s v="337 -  Furniture and Related Product Manufacturing"/>
    <n v="15055"/>
    <s v="Industry Use"/>
    <n v="21228310.585891899"/>
  </r>
  <r>
    <x v="73"/>
    <s v="711 -  Performing Arts, Spectator Sports, and Related Industries"/>
    <x v="29"/>
    <s v="339 -  Miscellaneous Manufacturing"/>
    <n v="15055"/>
    <s v="Industry Use"/>
    <n v="4505662.4683978697"/>
  </r>
  <r>
    <x v="73"/>
    <s v="711 -  Performing Arts, Spectator Sports, and Related Industries"/>
    <x v="30"/>
    <s v="42 -  Wholesale Trade"/>
    <n v="15055"/>
    <s v="Industry Use"/>
    <n v="108035579.322574"/>
  </r>
  <r>
    <x v="73"/>
    <s v="711 -  Performing Arts, Spectator Sports, and Related Industries"/>
    <x v="31"/>
    <s v="441 -  Motor Vehicle and Parts Dealers"/>
    <n v="15055"/>
    <s v="Industry Use"/>
    <n v="923078.70231417497"/>
  </r>
  <r>
    <x v="73"/>
    <s v="711 -  Performing Arts, Spectator Sports, and Related Industries"/>
    <x v="32"/>
    <s v="449 -  Furniture, Home Furnishings, Electronics, and Appliance Retailers"/>
    <n v="15055"/>
    <s v="Industry Use"/>
    <n v="4617.5379585248802"/>
  </r>
  <r>
    <x v="73"/>
    <s v="711 -  Performing Arts, Spectator Sports, and Related Industries"/>
    <x v="33"/>
    <s v="444 -  Building Material and Garden Equipment and Supplies Dealers"/>
    <n v="15055"/>
    <s v="Industry Use"/>
    <n v="186139799.94761801"/>
  </r>
  <r>
    <x v="73"/>
    <s v="711 -  Performing Arts, Spectator Sports, and Related Industries"/>
    <x v="34"/>
    <s v="445 -  Food and Beverage Stores"/>
    <n v="15055"/>
    <s v="Industry Use"/>
    <n v="715.48928463939706"/>
  </r>
  <r>
    <x v="73"/>
    <s v="711 -  Performing Arts, Spectator Sports, and Related Industries"/>
    <x v="35"/>
    <s v="446 -  Health and Personal Care Stores"/>
    <n v="15055"/>
    <s v="Industry Use"/>
    <n v="841.09510043086698"/>
  </r>
  <r>
    <x v="73"/>
    <s v="711 -  Performing Arts, Spectator Sports, and Related Industries"/>
    <x v="36"/>
    <s v="457 -  Gasoline Stations and Fuel Dealers"/>
    <n v="15055"/>
    <s v="Industry Use"/>
    <n v="554.02480306562802"/>
  </r>
  <r>
    <x v="73"/>
    <s v="711 -  Performing Arts, Spectator Sports, and Related Industries"/>
    <x v="37"/>
    <s v="458 -  Clothing, Clothing Accessories, Shoe, and Jewelry Retailers"/>
    <n v="15055"/>
    <s v="Industry Use"/>
    <n v="710.60971975086704"/>
  </r>
  <r>
    <x v="73"/>
    <s v="711 -  Performing Arts, Spectator Sports, and Related Industries"/>
    <x v="38"/>
    <s v="459 -  Sporting Goods, Hobby, Musical Instrument, Book, and Miscellaneous Retailers"/>
    <n v="15055"/>
    <s v="Industry Use"/>
    <n v="6511.6037746288403"/>
  </r>
  <r>
    <x v="73"/>
    <s v="711 -  Performing Arts, Spectator Sports, and Related Industries"/>
    <x v="39"/>
    <s v="455 -  General Merchandise Retailers"/>
    <n v="15055"/>
    <s v="Industry Use"/>
    <n v="1252372.25828127"/>
  </r>
  <r>
    <x v="73"/>
    <s v="711 -  Performing Arts, Spectator Sports, and Related Industries"/>
    <x v="40"/>
    <s v="481 -  Air Transportation"/>
    <n v="15055"/>
    <s v="Industry Use"/>
    <n v="27656112.477559399"/>
  </r>
  <r>
    <x v="73"/>
    <s v="711 -  Performing Arts, Spectator Sports, and Related Industries"/>
    <x v="41"/>
    <s v="482 -  Rail Transportation"/>
    <n v="15055"/>
    <s v="Industry Use"/>
    <n v="1751077.7111805901"/>
  </r>
  <r>
    <x v="73"/>
    <s v="711 -  Performing Arts, Spectator Sports, and Related Industries"/>
    <x v="42"/>
    <s v="483 -  Water Transportation"/>
    <n v="15055"/>
    <s v="Industry Use"/>
    <n v="236775.16008330099"/>
  </r>
  <r>
    <x v="73"/>
    <s v="711 -  Performing Arts, Spectator Sports, and Related Industries"/>
    <x v="43"/>
    <s v="484 -  Truck Transportation"/>
    <n v="15055"/>
    <s v="Industry Use"/>
    <n v="56085014.5713787"/>
  </r>
  <r>
    <x v="73"/>
    <s v="711 -  Performing Arts, Spectator Sports, and Related Industries"/>
    <x v="98"/>
    <s v="485 -  Transit and Ground Passenger Transportation"/>
    <n v="15055"/>
    <s v="Industry Use"/>
    <n v="890139979.57196403"/>
  </r>
  <r>
    <x v="73"/>
    <s v="711 -  Performing Arts, Spectator Sports, and Related Industries"/>
    <x v="44"/>
    <s v="486 -  Pipeline Transportation"/>
    <n v="15055"/>
    <s v="Industry Use"/>
    <n v="145382.83669231099"/>
  </r>
  <r>
    <x v="73"/>
    <s v="711 -  Performing Arts, Spectator Sports, and Related Industries"/>
    <x v="45"/>
    <s v="487-488 -  Scenic and Sightseeing Transportation and Support Activities for Transportation"/>
    <n v="15055"/>
    <s v="Industry Use"/>
    <n v="10059950.150862999"/>
  </r>
  <r>
    <x v="73"/>
    <s v="711 -  Performing Arts, Spectator Sports, and Related Industries"/>
    <x v="46"/>
    <s v="492 -  Couriers and Messengers"/>
    <n v="15055"/>
    <s v="Industry Use"/>
    <n v="42151435.173482597"/>
  </r>
  <r>
    <x v="73"/>
    <s v="711 -  Performing Arts, Spectator Sports, and Related Industries"/>
    <x v="47"/>
    <s v="493 -  Warehousing and Storage"/>
    <n v="15055"/>
    <s v="Industry Use"/>
    <n v="53627156.887190603"/>
  </r>
  <r>
    <x v="73"/>
    <s v="711 -  Performing Arts, Spectator Sports, and Related Industries"/>
    <x v="48"/>
    <s v="513 -  Publishing Industries"/>
    <n v="15055"/>
    <s v="Industry Use"/>
    <n v="76664386.058665201"/>
  </r>
  <r>
    <x v="73"/>
    <s v="711 -  Performing Arts, Spectator Sports, and Related Industries"/>
    <x v="49"/>
    <s v="512 -  Motion Picture and Sound Recording Industries"/>
    <n v="15055"/>
    <s v="Industry Use"/>
    <n v="388800823.12895203"/>
  </r>
  <r>
    <x v="73"/>
    <s v="711 -  Performing Arts, Spectator Sports, and Related Industries"/>
    <x v="50"/>
    <s v="516 -  Broadcasting and Content Providers"/>
    <n v="15055"/>
    <s v="Industry Use"/>
    <n v="191909349.34872001"/>
  </r>
  <r>
    <x v="73"/>
    <s v="711 -  Performing Arts, Spectator Sports, and Related Industries"/>
    <x v="51"/>
    <s v="517 -  Telecommunications"/>
    <n v="15055"/>
    <s v="Industry Use"/>
    <n v="155715947.93263301"/>
  </r>
  <r>
    <x v="73"/>
    <s v="711 -  Performing Arts, Spectator Sports, and Related Industries"/>
    <x v="52"/>
    <s v="518 -  Computing Infrastructure Providers, Data Processing, Web Hosting, and Related Services"/>
    <n v="15055"/>
    <s v="Industry Use"/>
    <n v="232355219.082239"/>
  </r>
  <r>
    <x v="73"/>
    <s v="711 -  Performing Arts, Spectator Sports, and Related Industries"/>
    <x v="53"/>
    <s v="519 -  Web Search Portals, Libraries, Archives, and Other Information Services"/>
    <n v="15055"/>
    <s v="Industry Use"/>
    <n v="759846313.23988903"/>
  </r>
  <r>
    <x v="73"/>
    <s v="711 -  Performing Arts, Spectator Sports, and Related Industries"/>
    <x v="54"/>
    <s v="522 -  Credit Intermediation and Related Activities"/>
    <n v="15055"/>
    <s v="Industry Use"/>
    <n v="69788925.825441703"/>
  </r>
  <r>
    <x v="73"/>
    <s v="711 -  Performing Arts, Spectator Sports, and Related Industries"/>
    <x v="55"/>
    <s v="523 -  Securities, Commodity Contracts, and Other Financial Investments and Related Activities"/>
    <n v="15055"/>
    <s v="Industry Use"/>
    <n v="287928951.644265"/>
  </r>
  <r>
    <x v="73"/>
    <s v="711 -  Performing Arts, Spectator Sports, and Related Industries"/>
    <x v="56"/>
    <s v="521 -  Monetary Authorities-Central Bank"/>
    <n v="15055"/>
    <s v="Industry Use"/>
    <n v="172281272.362764"/>
  </r>
  <r>
    <x v="73"/>
    <s v="711 -  Performing Arts, Spectator Sports, and Related Industries"/>
    <x v="57"/>
    <s v="524 -  Insurance Carriers and Related Activities"/>
    <n v="15055"/>
    <s v="Industry Use"/>
    <n v="224625265.583689"/>
  </r>
  <r>
    <x v="73"/>
    <s v="711 -  Performing Arts, Spectator Sports, and Related Industries"/>
    <x v="58"/>
    <s v="531 -  Real Estate"/>
    <n v="15055"/>
    <s v="Industry Use"/>
    <n v="2556191234.3274002"/>
  </r>
  <r>
    <x v="73"/>
    <s v="711 -  Performing Arts, Spectator Sports, and Related Industries"/>
    <x v="59"/>
    <s v="532 -  Rental and Leasing Services"/>
    <n v="15055"/>
    <s v="Industry Use"/>
    <n v="207263734.17152199"/>
  </r>
  <r>
    <x v="73"/>
    <s v="711 -  Performing Arts, Spectator Sports, and Related Industries"/>
    <x v="60"/>
    <s v="533 -  Lessors of Nonfinancial Intangible Assets (except Copyrighted Works)"/>
    <n v="15055"/>
    <s v="Industry Use"/>
    <n v="459387425.560642"/>
  </r>
  <r>
    <x v="73"/>
    <s v="711 -  Performing Arts, Spectator Sports, and Related Industries"/>
    <x v="61"/>
    <s v="541 -  Professional, Scientific, and Technical Services"/>
    <n v="15055"/>
    <s v="Industry Use"/>
    <n v="3874603336.6188698"/>
  </r>
  <r>
    <x v="73"/>
    <s v="711 -  Performing Arts, Spectator Sports, and Related Industries"/>
    <x v="99"/>
    <s v="551 -  Management of Companies and Enterprises"/>
    <n v="15055"/>
    <s v="Industry Use"/>
    <n v="1146208953.0030799"/>
  </r>
  <r>
    <x v="73"/>
    <s v="711 -  Performing Arts, Spectator Sports, and Related Industries"/>
    <x v="62"/>
    <s v="561 -  Administrative and Support Services"/>
    <n v="15055"/>
    <s v="Industry Use"/>
    <n v="1832426591.2572701"/>
  </r>
  <r>
    <x v="73"/>
    <s v="711 -  Performing Arts, Spectator Sports, and Related Industries"/>
    <x v="63"/>
    <s v="562 -  Waste Management and Remediation Services"/>
    <n v="15055"/>
    <s v="Industry Use"/>
    <n v="16187633.890771201"/>
  </r>
  <r>
    <x v="73"/>
    <s v="711 -  Performing Arts, Spectator Sports, and Related Industries"/>
    <x v="64"/>
    <s v="611 -  Educational Services"/>
    <n v="15055"/>
    <s v="Industry Use"/>
    <n v="532713764.95729202"/>
  </r>
  <r>
    <x v="73"/>
    <s v="711 -  Performing Arts, Spectator Sports, and Related Industries"/>
    <x v="102"/>
    <s v="621 -  Ambulatory Health Care Services"/>
    <n v="15055"/>
    <s v="Industry Use"/>
    <n v="16268965.3210773"/>
  </r>
  <r>
    <x v="73"/>
    <s v="711 -  Performing Arts, Spectator Sports, and Related Industries"/>
    <x v="103"/>
    <s v="622 -  Hospitals"/>
    <n v="15055"/>
    <s v="Industry Use"/>
    <n v="22716.454096155401"/>
  </r>
  <r>
    <x v="73"/>
    <s v="711 -  Performing Arts, Spectator Sports, and Related Industries"/>
    <x v="65"/>
    <s v="711 -  Performing Arts, Spectator Sports, and Related Industries"/>
    <n v="15055"/>
    <s v="Industry Use"/>
    <n v="8476087163.9666901"/>
  </r>
  <r>
    <x v="73"/>
    <s v="711 -  Performing Arts, Spectator Sports, and Related Industries"/>
    <x v="66"/>
    <s v="712 -  Museums, Historical Sites, and Similar Institutions"/>
    <n v="15055"/>
    <s v="Industry Use"/>
    <n v="262598.98238661699"/>
  </r>
  <r>
    <x v="73"/>
    <s v="711 -  Performing Arts, Spectator Sports, and Related Industries"/>
    <x v="67"/>
    <s v="713 -  Amusement, Gambling, and Recreation Industries"/>
    <n v="15055"/>
    <s v="Industry Use"/>
    <n v="15810011.8427704"/>
  </r>
  <r>
    <x v="73"/>
    <s v="711 -  Performing Arts, Spectator Sports, and Related Industries"/>
    <x v="68"/>
    <s v="721 -  Accommodation"/>
    <n v="15055"/>
    <s v="Industry Use"/>
    <n v="6277130.1497986997"/>
  </r>
  <r>
    <x v="73"/>
    <s v="711 -  Performing Arts, Spectator Sports, and Related Industries"/>
    <x v="69"/>
    <s v="722 -  Food Services and Drinking Places"/>
    <n v="15055"/>
    <s v="Industry Use"/>
    <n v="121497551.47458"/>
  </r>
  <r>
    <x v="73"/>
    <s v="711 -  Performing Arts, Spectator Sports, and Related Industries"/>
    <x v="70"/>
    <s v="811 -  Repair and Maintenance"/>
    <n v="15055"/>
    <s v="Industry Use"/>
    <n v="124925164.54951499"/>
  </r>
  <r>
    <x v="73"/>
    <s v="711 -  Performing Arts, Spectator Sports, and Related Industries"/>
    <x v="71"/>
    <s v="812 -  Personal and Laundry Services"/>
    <n v="15055"/>
    <s v="Industry Use"/>
    <n v="22046136.2537563"/>
  </r>
  <r>
    <x v="73"/>
    <s v="711 -  Performing Arts, Spectator Sports, and Related Industries"/>
    <x v="72"/>
    <s v="813 -  Religious, Grantmaking, Civic, Professional, and Similar Organizations"/>
    <n v="15055"/>
    <s v="Industry Use"/>
    <n v="34962131.642292701"/>
  </r>
  <r>
    <x v="73"/>
    <s v="711 -  Performing Arts, Spectator Sports, and Related Industries"/>
    <x v="73"/>
    <s v="9A -  Government Enterprises"/>
    <n v="15055"/>
    <s v="Industry Use"/>
    <n v="128092773.85274699"/>
  </r>
  <r>
    <x v="73"/>
    <s v="711 -  Performing Arts, Spectator Sports, and Related Industries"/>
    <x v="74"/>
    <s v="Vegetable and melon farming"/>
    <n v="15055"/>
    <s v="Industry Use"/>
    <n v="34973.615062436002"/>
  </r>
  <r>
    <x v="73"/>
    <s v="711 -  Performing Arts, Spectator Sports, and Related Industries"/>
    <x v="75"/>
    <s v="Fruit farming"/>
    <n v="15055"/>
    <s v="Industry Use"/>
    <n v="26834.871483516301"/>
  </r>
  <r>
    <x v="73"/>
    <s v="711 -  Performing Arts, Spectator Sports, and Related Industries"/>
    <x v="76"/>
    <s v="Employee Compensation"/>
    <n v="15053"/>
    <s v="Factor Receipts"/>
    <n v="16469203202.813499"/>
  </r>
  <r>
    <x v="73"/>
    <s v="711 -  Performing Arts, Spectator Sports, and Related Industries"/>
    <x v="77"/>
    <s v="Proprietor Income"/>
    <n v="15053"/>
    <s v="Factor Receipts"/>
    <n v="12164925720.693701"/>
  </r>
  <r>
    <x v="73"/>
    <s v="711 -  Performing Arts, Spectator Sports, and Related Industries"/>
    <x v="78"/>
    <s v="Other Property Type Income"/>
    <n v="15053"/>
    <s v="Factor Receipts"/>
    <n v="7558182900.3506899"/>
  </r>
  <r>
    <x v="73"/>
    <s v="711 -  Performing Arts, Spectator Sports, and Related Industries"/>
    <x v="79"/>
    <s v="Tax on Production and Imports"/>
    <n v="15053"/>
    <s v="Factor Receipts"/>
    <n v="1126678396.61955"/>
  </r>
  <r>
    <x v="73"/>
    <s v="711 -  Performing Arts, Spectator Sports, and Related Industries"/>
    <x v="80"/>
    <s v="Households LT15k"/>
    <n v="15055"/>
    <s v="Industry Use"/>
    <n v="291160.03333487699"/>
  </r>
  <r>
    <x v="73"/>
    <s v="711 -  Performing Arts, Spectator Sports, and Related Industries"/>
    <x v="81"/>
    <s v="Households 15-30k"/>
    <n v="15055"/>
    <s v="Industry Use"/>
    <n v="383424.84256694"/>
  </r>
  <r>
    <x v="73"/>
    <s v="711 -  Performing Arts, Spectator Sports, and Related Industries"/>
    <x v="82"/>
    <s v="Households 30-40k"/>
    <n v="15055"/>
    <s v="Industry Use"/>
    <n v="341377.72919502202"/>
  </r>
  <r>
    <x v="73"/>
    <s v="711 -  Performing Arts, Spectator Sports, and Related Industries"/>
    <x v="83"/>
    <s v="Households 40-50k"/>
    <n v="15055"/>
    <s v="Industry Use"/>
    <n v="263584.65546809899"/>
  </r>
  <r>
    <x v="73"/>
    <s v="711 -  Performing Arts, Spectator Sports, and Related Industries"/>
    <x v="84"/>
    <s v="Households 50-70k"/>
    <n v="15055"/>
    <s v="Industry Use"/>
    <n v="588260.60909662303"/>
  </r>
  <r>
    <x v="73"/>
    <s v="711 -  Performing Arts, Spectator Sports, and Related Industries"/>
    <x v="85"/>
    <s v="Households 70-100k"/>
    <n v="15055"/>
    <s v="Industry Use"/>
    <n v="2009161.1394937099"/>
  </r>
  <r>
    <x v="73"/>
    <s v="711 -  Performing Arts, Spectator Sports, and Related Industries"/>
    <x v="86"/>
    <s v="Households 100-150k"/>
    <n v="15055"/>
    <s v="Industry Use"/>
    <n v="3553073.4963460602"/>
  </r>
  <r>
    <x v="73"/>
    <s v="711 -  Performing Arts, Spectator Sports, and Related Industries"/>
    <x v="87"/>
    <s v="Households 150-200k"/>
    <n v="15055"/>
    <s v="Industry Use"/>
    <n v="4064423.14257959"/>
  </r>
  <r>
    <x v="73"/>
    <s v="711 -  Performing Arts, Spectator Sports, and Related Industries"/>
    <x v="88"/>
    <s v="Households GT200k"/>
    <n v="15055"/>
    <s v="Industry Use"/>
    <n v="10284064.247406101"/>
  </r>
  <r>
    <x v="73"/>
    <s v="711 -  Performing Arts, Spectator Sports, and Related Industries"/>
    <x v="89"/>
    <s v="Federal Government NonDefense"/>
    <n v="15055"/>
    <s v="Industry Use"/>
    <n v="659536.45629038103"/>
  </r>
  <r>
    <x v="73"/>
    <s v="711 -  Performing Arts, Spectator Sports, and Related Industries"/>
    <x v="90"/>
    <s v="Federal Government Investment"/>
    <n v="15055"/>
    <s v="Industry Use"/>
    <n v="801442.32394984097"/>
  </r>
  <r>
    <x v="73"/>
    <s v="711 -  Performing Arts, Spectator Sports, and Related Industries"/>
    <x v="91"/>
    <s v="State/Local Govt Other"/>
    <n v="15055"/>
    <s v="Industry Use"/>
    <n v="132071208.46454901"/>
  </r>
  <r>
    <x v="73"/>
    <s v="711 -  Performing Arts, Spectator Sports, and Related Industries"/>
    <x v="92"/>
    <s v="State/Local Govt Education"/>
    <n v="15055"/>
    <s v="Industry Use"/>
    <n v="129769122.40108"/>
  </r>
  <r>
    <x v="73"/>
    <s v="711 -  Performing Arts, Spectator Sports, and Related Industries"/>
    <x v="104"/>
    <s v="State/Local Govt Hospital and Health"/>
    <n v="15055"/>
    <s v="Industry Use"/>
    <n v="110637.432702287"/>
  </r>
  <r>
    <x v="73"/>
    <s v="711 -  Performing Arts, Spectator Sports, and Related Industries"/>
    <x v="93"/>
    <s v="State/Local Govt Investment"/>
    <n v="15055"/>
    <s v="Industry Use"/>
    <n v="4053959.5597644998"/>
  </r>
  <r>
    <x v="73"/>
    <s v="711 -  Performing Arts, Spectator Sports, and Related Industries"/>
    <x v="94"/>
    <s v="Capital"/>
    <n v="15055"/>
    <s v="Industry Use"/>
    <n v="5360052.4140440403"/>
  </r>
  <r>
    <x v="73"/>
    <s v="711 -  Performing Arts, Spectator Sports, and Related Industries"/>
    <x v="95"/>
    <s v="Inventory Additions/Deletions"/>
    <n v="15055"/>
    <s v="Industry Use"/>
    <n v="470871.583827266"/>
  </r>
  <r>
    <x v="73"/>
    <s v="711 -  Performing Arts, Spectator Sports, and Related Industries"/>
    <x v="96"/>
    <s v="Foreign Trade"/>
    <n v="15051"/>
    <s v="Commodity Trade"/>
    <n v="908650224.64582705"/>
  </r>
  <r>
    <x v="73"/>
    <s v="711 -  Performing Arts, Spectator Sports, and Related Industries"/>
    <x v="97"/>
    <s v="Domestic Trade"/>
    <n v="15051"/>
    <s v="Commodity Trade"/>
    <n v="2961084826.9300299"/>
  </r>
  <r>
    <x v="74"/>
    <s v="712 -  Museums, Historical Sites, and Similar Institutions"/>
    <x v="4"/>
    <s v="211 -  Oil and Gas Extraction"/>
    <n v="15055"/>
    <s v="Industry Use"/>
    <n v="87378.598814182697"/>
  </r>
  <r>
    <x v="74"/>
    <s v="712 -  Museums, Historical Sites, and Similar Institutions"/>
    <x v="5"/>
    <s v="212 -  Mining (except Oil and Gas)"/>
    <n v="15055"/>
    <s v="Industry Use"/>
    <n v="76538.767398232303"/>
  </r>
  <r>
    <x v="74"/>
    <s v="712 -  Museums, Historical Sites, and Similar Institutions"/>
    <x v="6"/>
    <s v="213 -  Support Activities for Mining"/>
    <n v="15055"/>
    <s v="Industry Use"/>
    <n v="71.288275827194695"/>
  </r>
  <r>
    <x v="74"/>
    <s v="712 -  Museums, Historical Sites, and Similar Institutions"/>
    <x v="7"/>
    <s v="221 -  Utilities"/>
    <n v="15055"/>
    <s v="Industry Use"/>
    <n v="13666926.6589405"/>
  </r>
  <r>
    <x v="74"/>
    <s v="712 -  Museums, Historical Sites, and Similar Institutions"/>
    <x v="8"/>
    <s v="23 -  Construction"/>
    <n v="15055"/>
    <s v="Industry Use"/>
    <n v="6547900.5166396797"/>
  </r>
  <r>
    <x v="74"/>
    <s v="712 -  Museums, Historical Sites, and Similar Institutions"/>
    <x v="9"/>
    <s v="311 -  Food Manufacturing"/>
    <n v="15055"/>
    <s v="Industry Use"/>
    <n v="918841.80193725298"/>
  </r>
  <r>
    <x v="74"/>
    <s v="712 -  Museums, Historical Sites, and Similar Institutions"/>
    <x v="10"/>
    <s v="312 -  Beverage and Tobacco Product Manufacturing"/>
    <n v="15055"/>
    <s v="Industry Use"/>
    <n v="3556207.4891193602"/>
  </r>
  <r>
    <x v="74"/>
    <s v="712 -  Museums, Historical Sites, and Similar Institutions"/>
    <x v="11"/>
    <s v="313 -  Textile Mills"/>
    <n v="15055"/>
    <s v="Industry Use"/>
    <n v="2232.97101905003"/>
  </r>
  <r>
    <x v="74"/>
    <s v="712 -  Museums, Historical Sites, and Similar Institutions"/>
    <x v="12"/>
    <s v="314 -  Textile Product Mills"/>
    <n v="15055"/>
    <s v="Industry Use"/>
    <n v="94238.668912914407"/>
  </r>
  <r>
    <x v="74"/>
    <s v="712 -  Museums, Historical Sites, and Similar Institutions"/>
    <x v="13"/>
    <s v="315 -  Apparel Manufacturing"/>
    <n v="15055"/>
    <s v="Industry Use"/>
    <n v="21667.194107152402"/>
  </r>
  <r>
    <x v="74"/>
    <s v="712 -  Museums, Historical Sites, and Similar Institutions"/>
    <x v="14"/>
    <s v="316 -  Leather and Allied Product Manufacturing"/>
    <n v="15055"/>
    <s v="Industry Use"/>
    <n v="2040.6560075283801"/>
  </r>
  <r>
    <x v="74"/>
    <s v="712 -  Museums, Historical Sites, and Similar Institutions"/>
    <x v="15"/>
    <s v="321 -  Wood Product Manufacturing"/>
    <n v="15055"/>
    <s v="Industry Use"/>
    <n v="460.72052483849399"/>
  </r>
  <r>
    <x v="74"/>
    <s v="712 -  Museums, Historical Sites, and Similar Institutions"/>
    <x v="16"/>
    <s v="322 -  Paper Manufacturing"/>
    <n v="15055"/>
    <s v="Industry Use"/>
    <n v="148001.15198454299"/>
  </r>
  <r>
    <x v="74"/>
    <s v="712 -  Museums, Historical Sites, and Similar Institutions"/>
    <x v="17"/>
    <s v="323 -  Printing and Related Support Activities"/>
    <n v="15055"/>
    <s v="Industry Use"/>
    <n v="30668456.266291801"/>
  </r>
  <r>
    <x v="74"/>
    <s v="712 -  Museums, Historical Sites, and Similar Institutions"/>
    <x v="18"/>
    <s v="324 -  Petroleum and Coal Products Manufacturing"/>
    <n v="15055"/>
    <s v="Industry Use"/>
    <n v="6437592.1798783196"/>
  </r>
  <r>
    <x v="74"/>
    <s v="712 -  Museums, Historical Sites, and Similar Institutions"/>
    <x v="19"/>
    <s v="325 -  Chemical Manufacturing"/>
    <n v="15055"/>
    <s v="Industry Use"/>
    <n v="4457568.27800918"/>
  </r>
  <r>
    <x v="74"/>
    <s v="712 -  Museums, Historical Sites, and Similar Institutions"/>
    <x v="20"/>
    <s v="326 -  Plastics and Rubber Products Manufacturing"/>
    <n v="15055"/>
    <s v="Industry Use"/>
    <n v="330464.005658362"/>
  </r>
  <r>
    <x v="74"/>
    <s v="712 -  Museums, Historical Sites, and Similar Institutions"/>
    <x v="21"/>
    <s v="327 -  Nonmetallic Mineral Product Manufacturing"/>
    <n v="15055"/>
    <s v="Industry Use"/>
    <n v="1694.28729329519"/>
  </r>
  <r>
    <x v="74"/>
    <s v="712 -  Museums, Historical Sites, and Similar Institutions"/>
    <x v="22"/>
    <s v="331 -  Primary Metal Manufacturing"/>
    <n v="15055"/>
    <s v="Industry Use"/>
    <n v="5138.3823059693405"/>
  </r>
  <r>
    <x v="74"/>
    <s v="712 -  Museums, Historical Sites, and Similar Institutions"/>
    <x v="23"/>
    <s v="332 -  Fabricated Metal Product Manufacturing"/>
    <n v="15055"/>
    <s v="Industry Use"/>
    <n v="188175.45688853401"/>
  </r>
  <r>
    <x v="74"/>
    <s v="712 -  Museums, Historical Sites, and Similar Institutions"/>
    <x v="24"/>
    <s v="333 -  Machinery Manufacturing"/>
    <n v="15055"/>
    <s v="Industry Use"/>
    <n v="34025.332075797502"/>
  </r>
  <r>
    <x v="74"/>
    <s v="712 -  Museums, Historical Sites, and Similar Institutions"/>
    <x v="25"/>
    <s v="334 -  Computer and Electronic Product Manufacturing"/>
    <n v="15055"/>
    <s v="Industry Use"/>
    <n v="50352.335513856196"/>
  </r>
  <r>
    <x v="74"/>
    <s v="712 -  Museums, Historical Sites, and Similar Institutions"/>
    <x v="26"/>
    <s v="335 -  Electrical Equipment, Appliance, and Component Manufacturing"/>
    <n v="15055"/>
    <s v="Industry Use"/>
    <n v="996.42093039277097"/>
  </r>
  <r>
    <x v="74"/>
    <s v="712 -  Museums, Historical Sites, and Similar Institutions"/>
    <x v="27"/>
    <s v="336 -  Transportation Equipment Manufacturing"/>
    <n v="15055"/>
    <s v="Industry Use"/>
    <n v="142765.743805976"/>
  </r>
  <r>
    <x v="74"/>
    <s v="712 -  Museums, Historical Sites, and Similar Institutions"/>
    <x v="28"/>
    <s v="337 -  Furniture and Related Product Manufacturing"/>
    <n v="15055"/>
    <s v="Industry Use"/>
    <n v="7032.8271697371201"/>
  </r>
  <r>
    <x v="74"/>
    <s v="712 -  Museums, Historical Sites, and Similar Institutions"/>
    <x v="29"/>
    <s v="339 -  Miscellaneous Manufacturing"/>
    <n v="15055"/>
    <s v="Industry Use"/>
    <n v="726352.49419138802"/>
  </r>
  <r>
    <x v="74"/>
    <s v="712 -  Museums, Historical Sites, and Similar Institutions"/>
    <x v="30"/>
    <s v="42 -  Wholesale Trade"/>
    <n v="15055"/>
    <s v="Industry Use"/>
    <n v="40183912.0261712"/>
  </r>
  <r>
    <x v="74"/>
    <s v="712 -  Museums, Historical Sites, and Similar Institutions"/>
    <x v="31"/>
    <s v="441 -  Motor Vehicle and Parts Dealers"/>
    <n v="15055"/>
    <s v="Industry Use"/>
    <n v="14317.277244687501"/>
  </r>
  <r>
    <x v="74"/>
    <s v="712 -  Museums, Historical Sites, and Similar Institutions"/>
    <x v="32"/>
    <s v="449 -  Furniture, Home Furnishings, Electronics, and Appliance Retailers"/>
    <n v="15055"/>
    <s v="Industry Use"/>
    <n v="270107.76176006201"/>
  </r>
  <r>
    <x v="74"/>
    <s v="712 -  Museums, Historical Sites, and Similar Institutions"/>
    <x v="33"/>
    <s v="444 -  Building Material and Garden Equipment and Supplies Dealers"/>
    <n v="15055"/>
    <s v="Industry Use"/>
    <n v="16627.596179214499"/>
  </r>
  <r>
    <x v="74"/>
    <s v="712 -  Museums, Historical Sites, and Similar Institutions"/>
    <x v="34"/>
    <s v="445 -  Food and Beverage Stores"/>
    <n v="15055"/>
    <s v="Industry Use"/>
    <n v="14160.891548814699"/>
  </r>
  <r>
    <x v="74"/>
    <s v="712 -  Museums, Historical Sites, and Similar Institutions"/>
    <x v="35"/>
    <s v="446 -  Health and Personal Care Stores"/>
    <n v="15055"/>
    <s v="Industry Use"/>
    <n v="16646.869149751001"/>
  </r>
  <r>
    <x v="74"/>
    <s v="712 -  Museums, Historical Sites, and Similar Institutions"/>
    <x v="36"/>
    <s v="457 -  Gasoline Stations and Fuel Dealers"/>
    <n v="15055"/>
    <s v="Industry Use"/>
    <n v="10965.202861870799"/>
  </r>
  <r>
    <x v="74"/>
    <s v="712 -  Museums, Historical Sites, and Similar Institutions"/>
    <x v="37"/>
    <s v="458 -  Clothing, Clothing Accessories, Shoe, and Jewelry Retailers"/>
    <n v="15055"/>
    <s v="Industry Use"/>
    <n v="14064.3156941159"/>
  </r>
  <r>
    <x v="74"/>
    <s v="712 -  Museums, Historical Sites, and Similar Institutions"/>
    <x v="38"/>
    <s v="459 -  Sporting Goods, Hobby, Musical Instrument, Book, and Miscellaneous Retailers"/>
    <n v="15055"/>
    <s v="Industry Use"/>
    <n v="380903.14293707302"/>
  </r>
  <r>
    <x v="74"/>
    <s v="712 -  Museums, Historical Sites, and Similar Institutions"/>
    <x v="39"/>
    <s v="455 -  General Merchandise Retailers"/>
    <n v="15055"/>
    <s v="Industry Use"/>
    <n v="109753.918954354"/>
  </r>
  <r>
    <x v="74"/>
    <s v="712 -  Museums, Historical Sites, and Similar Institutions"/>
    <x v="40"/>
    <s v="481 -  Air Transportation"/>
    <n v="15055"/>
    <s v="Industry Use"/>
    <n v="783663.21424515604"/>
  </r>
  <r>
    <x v="74"/>
    <s v="712 -  Museums, Historical Sites, and Similar Institutions"/>
    <x v="41"/>
    <s v="482 -  Rail Transportation"/>
    <n v="15055"/>
    <s v="Industry Use"/>
    <n v="114261.843437538"/>
  </r>
  <r>
    <x v="74"/>
    <s v="712 -  Museums, Historical Sites, and Similar Institutions"/>
    <x v="42"/>
    <s v="483 -  Water Transportation"/>
    <n v="15055"/>
    <s v="Industry Use"/>
    <n v="1214.03184897035"/>
  </r>
  <r>
    <x v="74"/>
    <s v="712 -  Museums, Historical Sites, and Similar Institutions"/>
    <x v="43"/>
    <s v="484 -  Truck Transportation"/>
    <n v="15055"/>
    <s v="Industry Use"/>
    <n v="11350125.6439765"/>
  </r>
  <r>
    <x v="74"/>
    <s v="712 -  Museums, Historical Sites, and Similar Institutions"/>
    <x v="44"/>
    <s v="486 -  Pipeline Transportation"/>
    <n v="15055"/>
    <s v="Industry Use"/>
    <n v="35814.535683465198"/>
  </r>
  <r>
    <x v="74"/>
    <s v="712 -  Museums, Historical Sites, and Similar Institutions"/>
    <x v="45"/>
    <s v="487-488 -  Scenic and Sightseeing Transportation and Support Activities for Transportation"/>
    <n v="15055"/>
    <s v="Industry Use"/>
    <n v="10215884.5625575"/>
  </r>
  <r>
    <x v="74"/>
    <s v="712 -  Museums, Historical Sites, and Similar Institutions"/>
    <x v="46"/>
    <s v="492 -  Couriers and Messengers"/>
    <n v="15055"/>
    <s v="Industry Use"/>
    <n v="25415699.682712398"/>
  </r>
  <r>
    <x v="74"/>
    <s v="712 -  Museums, Historical Sites, and Similar Institutions"/>
    <x v="47"/>
    <s v="493 -  Warehousing and Storage"/>
    <n v="15055"/>
    <s v="Industry Use"/>
    <n v="16237497.312801"/>
  </r>
  <r>
    <x v="74"/>
    <s v="712 -  Museums, Historical Sites, and Similar Institutions"/>
    <x v="48"/>
    <s v="513 -  Publishing Industries"/>
    <n v="15055"/>
    <s v="Industry Use"/>
    <n v="5049846.9179761698"/>
  </r>
  <r>
    <x v="74"/>
    <s v="712 -  Museums, Historical Sites, and Similar Institutions"/>
    <x v="49"/>
    <s v="512 -  Motion Picture and Sound Recording Industries"/>
    <n v="15055"/>
    <s v="Industry Use"/>
    <n v="23312.779160957802"/>
  </r>
  <r>
    <x v="74"/>
    <s v="712 -  Museums, Historical Sites, and Similar Institutions"/>
    <x v="50"/>
    <s v="516 -  Broadcasting and Content Providers"/>
    <n v="15055"/>
    <s v="Industry Use"/>
    <n v="6846024.2403182704"/>
  </r>
  <r>
    <x v="74"/>
    <s v="712 -  Museums, Historical Sites, and Similar Institutions"/>
    <x v="51"/>
    <s v="517 -  Telecommunications"/>
    <n v="15055"/>
    <s v="Industry Use"/>
    <n v="5680250.59371245"/>
  </r>
  <r>
    <x v="74"/>
    <s v="712 -  Museums, Historical Sites, and Similar Institutions"/>
    <x v="52"/>
    <s v="518 -  Computing Infrastructure Providers, Data Processing, Web Hosting, and Related Services"/>
    <n v="15055"/>
    <s v="Industry Use"/>
    <n v="5254672.8070535297"/>
  </r>
  <r>
    <x v="74"/>
    <s v="712 -  Museums, Historical Sites, and Similar Institutions"/>
    <x v="53"/>
    <s v="519 -  Web Search Portals, Libraries, Archives, and Other Information Services"/>
    <n v="15055"/>
    <s v="Industry Use"/>
    <n v="26182392.2872089"/>
  </r>
  <r>
    <x v="74"/>
    <s v="712 -  Museums, Historical Sites, and Similar Institutions"/>
    <x v="54"/>
    <s v="522 -  Credit Intermediation and Related Activities"/>
    <n v="15055"/>
    <s v="Industry Use"/>
    <n v="3716201.9946511998"/>
  </r>
  <r>
    <x v="74"/>
    <s v="712 -  Museums, Historical Sites, and Similar Institutions"/>
    <x v="55"/>
    <s v="523 -  Securities, Commodity Contracts, and Other Financial Investments and Related Activities"/>
    <n v="15055"/>
    <s v="Industry Use"/>
    <n v="1563415.8703022599"/>
  </r>
  <r>
    <x v="74"/>
    <s v="712 -  Museums, Historical Sites, and Similar Institutions"/>
    <x v="56"/>
    <s v="521 -  Monetary Authorities-Central Bank"/>
    <n v="15055"/>
    <s v="Industry Use"/>
    <n v="5016960.0225498797"/>
  </r>
  <r>
    <x v="74"/>
    <s v="712 -  Museums, Historical Sites, and Similar Institutions"/>
    <x v="57"/>
    <s v="524 -  Insurance Carriers and Related Activities"/>
    <n v="15055"/>
    <s v="Industry Use"/>
    <n v="107722590.474346"/>
  </r>
  <r>
    <x v="74"/>
    <s v="712 -  Museums, Historical Sites, and Similar Institutions"/>
    <x v="58"/>
    <s v="531 -  Real Estate"/>
    <n v="15055"/>
    <s v="Industry Use"/>
    <n v="286494688.05118102"/>
  </r>
  <r>
    <x v="74"/>
    <s v="712 -  Museums, Historical Sites, and Similar Institutions"/>
    <x v="59"/>
    <s v="532 -  Rental and Leasing Services"/>
    <n v="15055"/>
    <s v="Industry Use"/>
    <n v="6052969.2527200701"/>
  </r>
  <r>
    <x v="74"/>
    <s v="712 -  Museums, Historical Sites, and Similar Institutions"/>
    <x v="60"/>
    <s v="533 -  Lessors of Nonfinancial Intangible Assets (except Copyrighted Works)"/>
    <n v="15055"/>
    <s v="Industry Use"/>
    <n v="273634.01437805902"/>
  </r>
  <r>
    <x v="74"/>
    <s v="712 -  Museums, Historical Sites, and Similar Institutions"/>
    <x v="61"/>
    <s v="541 -  Professional, Scientific, and Technical Services"/>
    <n v="15055"/>
    <s v="Industry Use"/>
    <n v="139848322.41644999"/>
  </r>
  <r>
    <x v="74"/>
    <s v="712 -  Museums, Historical Sites, and Similar Institutions"/>
    <x v="99"/>
    <s v="551 -  Management of Companies and Enterprises"/>
    <n v="15055"/>
    <s v="Industry Use"/>
    <n v="3834111.28566272"/>
  </r>
  <r>
    <x v="74"/>
    <s v="712 -  Museums, Historical Sites, and Similar Institutions"/>
    <x v="62"/>
    <s v="561 -  Administrative and Support Services"/>
    <n v="15055"/>
    <s v="Industry Use"/>
    <n v="43723257.389497198"/>
  </r>
  <r>
    <x v="74"/>
    <s v="712 -  Museums, Historical Sites, and Similar Institutions"/>
    <x v="63"/>
    <s v="562 -  Waste Management and Remediation Services"/>
    <n v="15055"/>
    <s v="Industry Use"/>
    <n v="3462551.8257901301"/>
  </r>
  <r>
    <x v="74"/>
    <s v="712 -  Museums, Historical Sites, and Similar Institutions"/>
    <x v="64"/>
    <s v="611 -  Educational Services"/>
    <n v="15055"/>
    <s v="Industry Use"/>
    <n v="8083387.7418633001"/>
  </r>
  <r>
    <x v="74"/>
    <s v="712 -  Museums, Historical Sites, and Similar Institutions"/>
    <x v="65"/>
    <s v="711 -  Performing Arts, Spectator Sports, and Related Industries"/>
    <n v="15055"/>
    <s v="Industry Use"/>
    <n v="1100310.1246636901"/>
  </r>
  <r>
    <x v="74"/>
    <s v="712 -  Museums, Historical Sites, and Similar Institutions"/>
    <x v="66"/>
    <s v="712 -  Museums, Historical Sites, and Similar Institutions"/>
    <n v="15055"/>
    <s v="Industry Use"/>
    <n v="34.088880099618699"/>
  </r>
  <r>
    <x v="74"/>
    <s v="712 -  Museums, Historical Sites, and Similar Institutions"/>
    <x v="68"/>
    <s v="721 -  Accommodation"/>
    <n v="15055"/>
    <s v="Industry Use"/>
    <n v="46041.294832508902"/>
  </r>
  <r>
    <x v="74"/>
    <s v="712 -  Museums, Historical Sites, and Similar Institutions"/>
    <x v="69"/>
    <s v="722 -  Food Services and Drinking Places"/>
    <n v="15055"/>
    <s v="Industry Use"/>
    <n v="3804046.59779213"/>
  </r>
  <r>
    <x v="74"/>
    <s v="712 -  Museums, Historical Sites, and Similar Institutions"/>
    <x v="70"/>
    <s v="811 -  Repair and Maintenance"/>
    <n v="15055"/>
    <s v="Industry Use"/>
    <n v="11305300.2875202"/>
  </r>
  <r>
    <x v="74"/>
    <s v="712 -  Museums, Historical Sites, and Similar Institutions"/>
    <x v="71"/>
    <s v="812 -  Personal and Laundry Services"/>
    <n v="15055"/>
    <s v="Industry Use"/>
    <n v="95160.604938490898"/>
  </r>
  <r>
    <x v="74"/>
    <s v="712 -  Museums, Historical Sites, and Similar Institutions"/>
    <x v="73"/>
    <s v="9A -  Government Enterprises"/>
    <n v="15055"/>
    <s v="Industry Use"/>
    <n v="24262555.816727601"/>
  </r>
  <r>
    <x v="74"/>
    <s v="712 -  Museums, Historical Sites, and Similar Institutions"/>
    <x v="76"/>
    <s v="Employee Compensation"/>
    <n v="15053"/>
    <s v="Factor Receipts"/>
    <n v="1499186329.48051"/>
  </r>
  <r>
    <x v="74"/>
    <s v="712 -  Museums, Historical Sites, and Similar Institutions"/>
    <x v="77"/>
    <s v="Proprietor Income"/>
    <n v="15053"/>
    <s v="Factor Receipts"/>
    <n v="-2168195.16246372"/>
  </r>
  <r>
    <x v="74"/>
    <s v="712 -  Museums, Historical Sites, and Similar Institutions"/>
    <x v="78"/>
    <s v="Other Property Type Income"/>
    <n v="15053"/>
    <s v="Factor Receipts"/>
    <n v="65076179.324048303"/>
  </r>
  <r>
    <x v="74"/>
    <s v="712 -  Museums, Historical Sites, and Similar Institutions"/>
    <x v="79"/>
    <s v="Tax on Production and Imports"/>
    <n v="15053"/>
    <s v="Factor Receipts"/>
    <n v="31101452.7207103"/>
  </r>
  <r>
    <x v="74"/>
    <s v="712 -  Museums, Historical Sites, and Similar Institutions"/>
    <x v="80"/>
    <s v="Households LT15k"/>
    <n v="15055"/>
    <s v="Industry Use"/>
    <n v="2792.1209990054999"/>
  </r>
  <r>
    <x v="74"/>
    <s v="712 -  Museums, Historical Sites, and Similar Institutions"/>
    <x v="81"/>
    <s v="Households 15-30k"/>
    <n v="15055"/>
    <s v="Industry Use"/>
    <n v="3676.9076518143502"/>
  </r>
  <r>
    <x v="74"/>
    <s v="712 -  Museums, Historical Sites, and Similar Institutions"/>
    <x v="82"/>
    <s v="Households 30-40k"/>
    <n v="15055"/>
    <s v="Industry Use"/>
    <n v="3273.6908131273299"/>
  </r>
  <r>
    <x v="74"/>
    <s v="712 -  Museums, Historical Sites, and Similar Institutions"/>
    <x v="83"/>
    <s v="Households 40-50k"/>
    <n v="15055"/>
    <s v="Industry Use"/>
    <n v="2527.6829485097801"/>
  </r>
  <r>
    <x v="74"/>
    <s v="712 -  Museums, Historical Sites, and Similar Institutions"/>
    <x v="84"/>
    <s v="Households 50-70k"/>
    <n v="15055"/>
    <s v="Industry Use"/>
    <n v="5641.2096836701903"/>
  </r>
  <r>
    <x v="74"/>
    <s v="712 -  Museums, Historical Sites, and Similar Institutions"/>
    <x v="85"/>
    <s v="Households 70-100k"/>
    <n v="15055"/>
    <s v="Industry Use"/>
    <n v="19267.1395991842"/>
  </r>
  <r>
    <x v="74"/>
    <s v="712 -  Museums, Historical Sites, and Similar Institutions"/>
    <x v="86"/>
    <s v="Households 100-150k"/>
    <n v="15055"/>
    <s v="Industry Use"/>
    <n v="34072.709109589799"/>
  </r>
  <r>
    <x v="74"/>
    <s v="712 -  Museums, Historical Sites, and Similar Institutions"/>
    <x v="87"/>
    <s v="Households 150-200k"/>
    <n v="15055"/>
    <s v="Industry Use"/>
    <n v="38976.37005759"/>
  </r>
  <r>
    <x v="74"/>
    <s v="712 -  Museums, Historical Sites, and Similar Institutions"/>
    <x v="88"/>
    <s v="Households GT200k"/>
    <n v="15055"/>
    <s v="Industry Use"/>
    <n v="98620.512614375606"/>
  </r>
  <r>
    <x v="74"/>
    <s v="712 -  Museums, Historical Sites, and Similar Institutions"/>
    <x v="89"/>
    <s v="Federal Government NonDefense"/>
    <n v="15055"/>
    <s v="Industry Use"/>
    <n v="8461.7034362520899"/>
  </r>
  <r>
    <x v="74"/>
    <s v="712 -  Museums, Historical Sites, and Similar Institutions"/>
    <x v="90"/>
    <s v="Federal Government Investment"/>
    <n v="15055"/>
    <s v="Industry Use"/>
    <n v="7685.5463868504403"/>
  </r>
  <r>
    <x v="74"/>
    <s v="712 -  Museums, Historical Sites, and Similar Institutions"/>
    <x v="91"/>
    <s v="State/Local Govt Other"/>
    <n v="15055"/>
    <s v="Industry Use"/>
    <n v="4409526.2987219999"/>
  </r>
  <r>
    <x v="74"/>
    <s v="712 -  Museums, Historical Sites, and Similar Institutions"/>
    <x v="92"/>
    <s v="State/Local Govt Education"/>
    <n v="15055"/>
    <s v="Industry Use"/>
    <n v="1974385.36624944"/>
  </r>
  <r>
    <x v="74"/>
    <s v="712 -  Museums, Historical Sites, and Similar Institutions"/>
    <x v="93"/>
    <s v="State/Local Govt Investment"/>
    <n v="15055"/>
    <s v="Industry Use"/>
    <n v="38876.028025861902"/>
  </r>
  <r>
    <x v="74"/>
    <s v="712 -  Museums, Historical Sites, and Similar Institutions"/>
    <x v="94"/>
    <s v="Capital"/>
    <n v="15055"/>
    <s v="Industry Use"/>
    <n v="51400.993225637802"/>
  </r>
  <r>
    <x v="74"/>
    <s v="712 -  Museums, Historical Sites, and Similar Institutions"/>
    <x v="95"/>
    <s v="Inventory Additions/Deletions"/>
    <n v="15055"/>
    <s v="Industry Use"/>
    <n v="47911.498805782103"/>
  </r>
  <r>
    <x v="74"/>
    <s v="712 -  Museums, Historical Sites, and Similar Institutions"/>
    <x v="96"/>
    <s v="Foreign Trade"/>
    <n v="15051"/>
    <s v="Commodity Trade"/>
    <n v="49145895.647661701"/>
  </r>
  <r>
    <x v="74"/>
    <s v="712 -  Museums, Historical Sites, and Similar Institutions"/>
    <x v="97"/>
    <s v="Domestic Trade"/>
    <n v="15051"/>
    <s v="Commodity Trade"/>
    <n v="146114168.71500799"/>
  </r>
  <r>
    <x v="75"/>
    <s v="713 -  Amusement, Gambling, and Recreation Industries"/>
    <x v="0"/>
    <s v="111 -  Crop Production"/>
    <n v="15055"/>
    <s v="Industry Use"/>
    <n v="2756045.2742685801"/>
  </r>
  <r>
    <x v="75"/>
    <s v="713 -  Amusement, Gambling, and Recreation Industries"/>
    <x v="1"/>
    <s v="112 -  Animal Production and Aquaculture"/>
    <n v="15055"/>
    <s v="Industry Use"/>
    <n v="36490752.375555001"/>
  </r>
  <r>
    <x v="75"/>
    <s v="713 -  Amusement, Gambling, and Recreation Industries"/>
    <x v="2"/>
    <s v="113 -  Forestry and Logging"/>
    <n v="15055"/>
    <s v="Industry Use"/>
    <n v="206.54915892370599"/>
  </r>
  <r>
    <x v="75"/>
    <s v="713 -  Amusement, Gambling, and Recreation Industries"/>
    <x v="100"/>
    <s v="114 -  Fishing, Hunting and Trapping"/>
    <n v="15055"/>
    <s v="Industry Use"/>
    <n v="2253892.1922114901"/>
  </r>
  <r>
    <x v="75"/>
    <s v="713 -  Amusement, Gambling, and Recreation Industries"/>
    <x v="4"/>
    <s v="211 -  Oil and Gas Extraction"/>
    <n v="15055"/>
    <s v="Industry Use"/>
    <n v="2009157.3030519299"/>
  </r>
  <r>
    <x v="75"/>
    <s v="713 -  Amusement, Gambling, and Recreation Industries"/>
    <x v="5"/>
    <s v="212 -  Mining (except Oil and Gas)"/>
    <n v="15055"/>
    <s v="Industry Use"/>
    <n v="30922492.7699004"/>
  </r>
  <r>
    <x v="75"/>
    <s v="713 -  Amusement, Gambling, and Recreation Industries"/>
    <x v="6"/>
    <s v="213 -  Support Activities for Mining"/>
    <n v="15055"/>
    <s v="Industry Use"/>
    <n v="6224.6439771272198"/>
  </r>
  <r>
    <x v="75"/>
    <s v="713 -  Amusement, Gambling, and Recreation Industries"/>
    <x v="7"/>
    <s v="221 -  Utilities"/>
    <n v="15055"/>
    <s v="Industry Use"/>
    <n v="182432848.192296"/>
  </r>
  <r>
    <x v="75"/>
    <s v="713 -  Amusement, Gambling, and Recreation Industries"/>
    <x v="8"/>
    <s v="23 -  Construction"/>
    <n v="15055"/>
    <s v="Industry Use"/>
    <n v="78765834.783862606"/>
  </r>
  <r>
    <x v="75"/>
    <s v="713 -  Amusement, Gambling, and Recreation Industries"/>
    <x v="9"/>
    <s v="311 -  Food Manufacturing"/>
    <n v="15055"/>
    <s v="Industry Use"/>
    <n v="184472405.73098499"/>
  </r>
  <r>
    <x v="75"/>
    <s v="713 -  Amusement, Gambling, and Recreation Industries"/>
    <x v="10"/>
    <s v="312 -  Beverage and Tobacco Product Manufacturing"/>
    <n v="15055"/>
    <s v="Industry Use"/>
    <n v="182419430.89138201"/>
  </r>
  <r>
    <x v="75"/>
    <s v="713 -  Amusement, Gambling, and Recreation Industries"/>
    <x v="11"/>
    <s v="313 -  Textile Mills"/>
    <n v="15055"/>
    <s v="Industry Use"/>
    <n v="1463440.99145032"/>
  </r>
  <r>
    <x v="75"/>
    <s v="713 -  Amusement, Gambling, and Recreation Industries"/>
    <x v="12"/>
    <s v="314 -  Textile Product Mills"/>
    <n v="15055"/>
    <s v="Industry Use"/>
    <n v="5968217.3633607104"/>
  </r>
  <r>
    <x v="75"/>
    <s v="713 -  Amusement, Gambling, and Recreation Industries"/>
    <x v="13"/>
    <s v="315 -  Apparel Manufacturing"/>
    <n v="15055"/>
    <s v="Industry Use"/>
    <n v="367393.21222543"/>
  </r>
  <r>
    <x v="75"/>
    <s v="713 -  Amusement, Gambling, and Recreation Industries"/>
    <x v="14"/>
    <s v="316 -  Leather and Allied Product Manufacturing"/>
    <n v="15055"/>
    <s v="Industry Use"/>
    <n v="56950.218894060199"/>
  </r>
  <r>
    <x v="75"/>
    <s v="713 -  Amusement, Gambling, and Recreation Industries"/>
    <x v="15"/>
    <s v="321 -  Wood Product Manufacturing"/>
    <n v="15055"/>
    <s v="Industry Use"/>
    <n v="10022694.5677926"/>
  </r>
  <r>
    <x v="75"/>
    <s v="713 -  Amusement, Gambling, and Recreation Industries"/>
    <x v="16"/>
    <s v="322 -  Paper Manufacturing"/>
    <n v="15055"/>
    <s v="Industry Use"/>
    <n v="6462701.2894842196"/>
  </r>
  <r>
    <x v="75"/>
    <s v="713 -  Amusement, Gambling, and Recreation Industries"/>
    <x v="17"/>
    <s v="323 -  Printing and Related Support Activities"/>
    <n v="15055"/>
    <s v="Industry Use"/>
    <n v="21681651.716079298"/>
  </r>
  <r>
    <x v="75"/>
    <s v="713 -  Amusement, Gambling, and Recreation Industries"/>
    <x v="18"/>
    <s v="324 -  Petroleum and Coal Products Manufacturing"/>
    <n v="15055"/>
    <s v="Industry Use"/>
    <n v="121030570.81430501"/>
  </r>
  <r>
    <x v="75"/>
    <s v="713 -  Amusement, Gambling, and Recreation Industries"/>
    <x v="19"/>
    <s v="325 -  Chemical Manufacturing"/>
    <n v="15055"/>
    <s v="Industry Use"/>
    <n v="31962246.109845299"/>
  </r>
  <r>
    <x v="75"/>
    <s v="713 -  Amusement, Gambling, and Recreation Industries"/>
    <x v="20"/>
    <s v="326 -  Plastics and Rubber Products Manufacturing"/>
    <n v="15055"/>
    <s v="Industry Use"/>
    <n v="11114971.6554548"/>
  </r>
  <r>
    <x v="75"/>
    <s v="713 -  Amusement, Gambling, and Recreation Industries"/>
    <x v="21"/>
    <s v="327 -  Nonmetallic Mineral Product Manufacturing"/>
    <n v="15055"/>
    <s v="Industry Use"/>
    <n v="11727386.155884501"/>
  </r>
  <r>
    <x v="75"/>
    <s v="713 -  Amusement, Gambling, and Recreation Industries"/>
    <x v="22"/>
    <s v="331 -  Primary Metal Manufacturing"/>
    <n v="15055"/>
    <s v="Industry Use"/>
    <n v="9181623.0249874908"/>
  </r>
  <r>
    <x v="75"/>
    <s v="713 -  Amusement, Gambling, and Recreation Industries"/>
    <x v="23"/>
    <s v="332 -  Fabricated Metal Product Manufacturing"/>
    <n v="15055"/>
    <s v="Industry Use"/>
    <n v="26538002.048952099"/>
  </r>
  <r>
    <x v="75"/>
    <s v="713 -  Amusement, Gambling, and Recreation Industries"/>
    <x v="24"/>
    <s v="333 -  Machinery Manufacturing"/>
    <n v="15055"/>
    <s v="Industry Use"/>
    <n v="2197451.2528711399"/>
  </r>
  <r>
    <x v="75"/>
    <s v="713 -  Amusement, Gambling, and Recreation Industries"/>
    <x v="25"/>
    <s v="334 -  Computer and Electronic Product Manufacturing"/>
    <n v="15055"/>
    <s v="Industry Use"/>
    <n v="1349770.6633399699"/>
  </r>
  <r>
    <x v="75"/>
    <s v="713 -  Amusement, Gambling, and Recreation Industries"/>
    <x v="26"/>
    <s v="335 -  Electrical Equipment, Appliance, and Component Manufacturing"/>
    <n v="15055"/>
    <s v="Industry Use"/>
    <n v="3571263.9988481798"/>
  </r>
  <r>
    <x v="75"/>
    <s v="713 -  Amusement, Gambling, and Recreation Industries"/>
    <x v="27"/>
    <s v="336 -  Transportation Equipment Manufacturing"/>
    <n v="15055"/>
    <s v="Industry Use"/>
    <n v="5686269.5662044697"/>
  </r>
  <r>
    <x v="75"/>
    <s v="713 -  Amusement, Gambling, and Recreation Industries"/>
    <x v="28"/>
    <s v="337 -  Furniture and Related Product Manufacturing"/>
    <n v="15055"/>
    <s v="Industry Use"/>
    <n v="5287881.6714416798"/>
  </r>
  <r>
    <x v="75"/>
    <s v="713 -  Amusement, Gambling, and Recreation Industries"/>
    <x v="29"/>
    <s v="339 -  Miscellaneous Manufacturing"/>
    <n v="15055"/>
    <s v="Industry Use"/>
    <n v="9573646.8240491394"/>
  </r>
  <r>
    <x v="75"/>
    <s v="713 -  Amusement, Gambling, and Recreation Industries"/>
    <x v="30"/>
    <s v="42 -  Wholesale Trade"/>
    <n v="15055"/>
    <s v="Industry Use"/>
    <n v="605459861.12939799"/>
  </r>
  <r>
    <x v="75"/>
    <s v="713 -  Amusement, Gambling, and Recreation Industries"/>
    <x v="31"/>
    <s v="441 -  Motor Vehicle and Parts Dealers"/>
    <n v="15055"/>
    <s v="Industry Use"/>
    <n v="1966036.4509034499"/>
  </r>
  <r>
    <x v="75"/>
    <s v="713 -  Amusement, Gambling, and Recreation Industries"/>
    <x v="32"/>
    <s v="449 -  Furniture, Home Furnishings, Electronics, and Appliance Retailers"/>
    <n v="15055"/>
    <s v="Industry Use"/>
    <n v="473888.84845634497"/>
  </r>
  <r>
    <x v="75"/>
    <s v="713 -  Amusement, Gambling, and Recreation Industries"/>
    <x v="33"/>
    <s v="444 -  Building Material and Garden Equipment and Supplies Dealers"/>
    <n v="15055"/>
    <s v="Industry Use"/>
    <n v="32132734.783016399"/>
  </r>
  <r>
    <x v="75"/>
    <s v="713 -  Amusement, Gambling, and Recreation Industries"/>
    <x v="34"/>
    <s v="445 -  Food and Beverage Stores"/>
    <n v="15055"/>
    <s v="Industry Use"/>
    <n v="1930.2639592206999"/>
  </r>
  <r>
    <x v="75"/>
    <s v="713 -  Amusement, Gambling, and Recreation Industries"/>
    <x v="35"/>
    <s v="446 -  Health and Personal Care Stores"/>
    <n v="15055"/>
    <s v="Industry Use"/>
    <n v="2269.1263076805899"/>
  </r>
  <r>
    <x v="75"/>
    <s v="713 -  Amusement, Gambling, and Recreation Industries"/>
    <x v="36"/>
    <s v="457 -  Gasoline Stations and Fuel Dealers"/>
    <n v="15055"/>
    <s v="Industry Use"/>
    <n v="1494.66125186055"/>
  </r>
  <r>
    <x v="75"/>
    <s v="713 -  Amusement, Gambling, and Recreation Industries"/>
    <x v="37"/>
    <s v="458 -  Clothing, Clothing Accessories, Shoe, and Jewelry Retailers"/>
    <n v="15055"/>
    <s v="Industry Use"/>
    <n v="1917.0997533503601"/>
  </r>
  <r>
    <x v="75"/>
    <s v="713 -  Amusement, Gambling, and Recreation Industries"/>
    <x v="38"/>
    <s v="459 -  Sporting Goods, Hobby, Musical Instrument, Book, and Miscellaneous Retailers"/>
    <n v="15055"/>
    <s v="Industry Use"/>
    <n v="673368.69696585205"/>
  </r>
  <r>
    <x v="75"/>
    <s v="713 -  Amusement, Gambling, and Recreation Industries"/>
    <x v="39"/>
    <s v="455 -  General Merchandise Retailers"/>
    <n v="15055"/>
    <s v="Industry Use"/>
    <n v="299658.837745953"/>
  </r>
  <r>
    <x v="75"/>
    <s v="713 -  Amusement, Gambling, and Recreation Industries"/>
    <x v="40"/>
    <s v="481 -  Air Transportation"/>
    <n v="15055"/>
    <s v="Industry Use"/>
    <n v="28649515.424044799"/>
  </r>
  <r>
    <x v="75"/>
    <s v="713 -  Amusement, Gambling, and Recreation Industries"/>
    <x v="41"/>
    <s v="482 -  Rail Transportation"/>
    <n v="15055"/>
    <s v="Industry Use"/>
    <n v="5092853.49880978"/>
  </r>
  <r>
    <x v="75"/>
    <s v="713 -  Amusement, Gambling, and Recreation Industries"/>
    <x v="42"/>
    <s v="483 -  Water Transportation"/>
    <n v="15055"/>
    <s v="Industry Use"/>
    <n v="739451.16204963496"/>
  </r>
  <r>
    <x v="75"/>
    <s v="713 -  Amusement, Gambling, and Recreation Industries"/>
    <x v="43"/>
    <s v="484 -  Truck Transportation"/>
    <n v="15055"/>
    <s v="Industry Use"/>
    <n v="125215875.456783"/>
  </r>
  <r>
    <x v="75"/>
    <s v="713 -  Amusement, Gambling, and Recreation Industries"/>
    <x v="98"/>
    <s v="485 -  Transit and Ground Passenger Transportation"/>
    <n v="15055"/>
    <s v="Industry Use"/>
    <n v="13152292.822541101"/>
  </r>
  <r>
    <x v="75"/>
    <s v="713 -  Amusement, Gambling, and Recreation Industries"/>
    <x v="44"/>
    <s v="486 -  Pipeline Transportation"/>
    <n v="15055"/>
    <s v="Industry Use"/>
    <n v="607340.91008577705"/>
  </r>
  <r>
    <x v="75"/>
    <s v="713 -  Amusement, Gambling, and Recreation Industries"/>
    <x v="45"/>
    <s v="487-488 -  Scenic and Sightseeing Transportation and Support Activities for Transportation"/>
    <n v="15055"/>
    <s v="Industry Use"/>
    <n v="58103554.629817002"/>
  </r>
  <r>
    <x v="75"/>
    <s v="713 -  Amusement, Gambling, and Recreation Industries"/>
    <x v="46"/>
    <s v="492 -  Couriers and Messengers"/>
    <n v="15055"/>
    <s v="Industry Use"/>
    <n v="10497594.262747699"/>
  </r>
  <r>
    <x v="75"/>
    <s v="713 -  Amusement, Gambling, and Recreation Industries"/>
    <x v="47"/>
    <s v="493 -  Warehousing and Storage"/>
    <n v="15055"/>
    <s v="Industry Use"/>
    <n v="20385426.9003172"/>
  </r>
  <r>
    <x v="75"/>
    <s v="713 -  Amusement, Gambling, and Recreation Industries"/>
    <x v="48"/>
    <s v="513 -  Publishing Industries"/>
    <n v="15055"/>
    <s v="Industry Use"/>
    <n v="57572636.815221198"/>
  </r>
  <r>
    <x v="75"/>
    <s v="713 -  Amusement, Gambling, and Recreation Industries"/>
    <x v="49"/>
    <s v="512 -  Motion Picture and Sound Recording Industries"/>
    <n v="15055"/>
    <s v="Industry Use"/>
    <n v="5100105.8000828596"/>
  </r>
  <r>
    <x v="75"/>
    <s v="713 -  Amusement, Gambling, and Recreation Industries"/>
    <x v="50"/>
    <s v="516 -  Broadcasting and Content Providers"/>
    <n v="15055"/>
    <s v="Industry Use"/>
    <n v="86432639.638389394"/>
  </r>
  <r>
    <x v="75"/>
    <s v="713 -  Amusement, Gambling, and Recreation Industries"/>
    <x v="51"/>
    <s v="517 -  Telecommunications"/>
    <n v="15055"/>
    <s v="Industry Use"/>
    <n v="118797387.57100099"/>
  </r>
  <r>
    <x v="75"/>
    <s v="713 -  Amusement, Gambling, and Recreation Industries"/>
    <x v="52"/>
    <s v="518 -  Computing Infrastructure Providers, Data Processing, Web Hosting, and Related Services"/>
    <n v="15055"/>
    <s v="Industry Use"/>
    <n v="166161465.630294"/>
  </r>
  <r>
    <x v="75"/>
    <s v="713 -  Amusement, Gambling, and Recreation Industries"/>
    <x v="53"/>
    <s v="519 -  Web Search Portals, Libraries, Archives, and Other Information Services"/>
    <n v="15055"/>
    <s v="Industry Use"/>
    <n v="352463244.20230502"/>
  </r>
  <r>
    <x v="75"/>
    <s v="713 -  Amusement, Gambling, and Recreation Industries"/>
    <x v="54"/>
    <s v="522 -  Credit Intermediation and Related Activities"/>
    <n v="15055"/>
    <s v="Industry Use"/>
    <n v="147870013.98768699"/>
  </r>
  <r>
    <x v="75"/>
    <s v="713 -  Amusement, Gambling, and Recreation Industries"/>
    <x v="55"/>
    <s v="523 -  Securities, Commodity Contracts, and Other Financial Investments and Related Activities"/>
    <n v="15055"/>
    <s v="Industry Use"/>
    <n v="22951939.327468"/>
  </r>
  <r>
    <x v="75"/>
    <s v="713 -  Amusement, Gambling, and Recreation Industries"/>
    <x v="56"/>
    <s v="521 -  Monetary Authorities-Central Bank"/>
    <n v="15055"/>
    <s v="Industry Use"/>
    <n v="135489858.13756001"/>
  </r>
  <r>
    <x v="75"/>
    <s v="713 -  Amusement, Gambling, and Recreation Industries"/>
    <x v="57"/>
    <s v="524 -  Insurance Carriers and Related Activities"/>
    <n v="15055"/>
    <s v="Industry Use"/>
    <n v="169302884.09252799"/>
  </r>
  <r>
    <x v="75"/>
    <s v="713 -  Amusement, Gambling, and Recreation Industries"/>
    <x v="58"/>
    <s v="531 -  Real Estate"/>
    <n v="15055"/>
    <s v="Industry Use"/>
    <n v="1879187216.28598"/>
  </r>
  <r>
    <x v="75"/>
    <s v="713 -  Amusement, Gambling, and Recreation Industries"/>
    <x v="59"/>
    <s v="532 -  Rental and Leasing Services"/>
    <n v="15055"/>
    <s v="Industry Use"/>
    <n v="283229521.67236203"/>
  </r>
  <r>
    <x v="75"/>
    <s v="713 -  Amusement, Gambling, and Recreation Industries"/>
    <x v="60"/>
    <s v="533 -  Lessors of Nonfinancial Intangible Assets (except Copyrighted Works)"/>
    <n v="15055"/>
    <s v="Industry Use"/>
    <n v="80253490.529080704"/>
  </r>
  <r>
    <x v="75"/>
    <s v="713 -  Amusement, Gambling, and Recreation Industries"/>
    <x v="61"/>
    <s v="541 -  Professional, Scientific, and Technical Services"/>
    <n v="15055"/>
    <s v="Industry Use"/>
    <n v="1764592190.3374901"/>
  </r>
  <r>
    <x v="75"/>
    <s v="713 -  Amusement, Gambling, and Recreation Industries"/>
    <x v="99"/>
    <s v="551 -  Management of Companies and Enterprises"/>
    <n v="15055"/>
    <s v="Industry Use"/>
    <n v="384507590.17368698"/>
  </r>
  <r>
    <x v="75"/>
    <s v="713 -  Amusement, Gambling, and Recreation Industries"/>
    <x v="62"/>
    <s v="561 -  Administrative and Support Services"/>
    <n v="15055"/>
    <s v="Industry Use"/>
    <n v="549495374.41159594"/>
  </r>
  <r>
    <x v="75"/>
    <s v="713 -  Amusement, Gambling, and Recreation Industries"/>
    <x v="63"/>
    <s v="562 -  Waste Management and Remediation Services"/>
    <n v="15055"/>
    <s v="Industry Use"/>
    <n v="60277202.2046386"/>
  </r>
  <r>
    <x v="75"/>
    <s v="713 -  Amusement, Gambling, and Recreation Industries"/>
    <x v="64"/>
    <s v="611 -  Educational Services"/>
    <n v="15055"/>
    <s v="Industry Use"/>
    <n v="21111607.925566699"/>
  </r>
  <r>
    <x v="75"/>
    <s v="713 -  Amusement, Gambling, and Recreation Industries"/>
    <x v="102"/>
    <s v="621 -  Ambulatory Health Care Services"/>
    <n v="15055"/>
    <s v="Industry Use"/>
    <n v="338611.765157588"/>
  </r>
  <r>
    <x v="75"/>
    <s v="713 -  Amusement, Gambling, and Recreation Industries"/>
    <x v="103"/>
    <s v="622 -  Hospitals"/>
    <n v="15055"/>
    <s v="Industry Use"/>
    <n v="472.80564361736202"/>
  </r>
  <r>
    <x v="75"/>
    <s v="713 -  Amusement, Gambling, and Recreation Industries"/>
    <x v="65"/>
    <s v="711 -  Performing Arts, Spectator Sports, and Related Industries"/>
    <n v="15055"/>
    <s v="Industry Use"/>
    <n v="153980081.82400501"/>
  </r>
  <r>
    <x v="75"/>
    <s v="713 -  Amusement, Gambling, and Recreation Industries"/>
    <x v="66"/>
    <s v="712 -  Museums, Historical Sites, and Similar Institutions"/>
    <n v="15055"/>
    <s v="Industry Use"/>
    <n v="4770.4810029193804"/>
  </r>
  <r>
    <x v="75"/>
    <s v="713 -  Amusement, Gambling, and Recreation Industries"/>
    <x v="67"/>
    <s v="713 -  Amusement, Gambling, and Recreation Industries"/>
    <n v="15055"/>
    <s v="Industry Use"/>
    <n v="26384239.674017701"/>
  </r>
  <r>
    <x v="75"/>
    <s v="713 -  Amusement, Gambling, and Recreation Industries"/>
    <x v="68"/>
    <s v="721 -  Accommodation"/>
    <n v="15055"/>
    <s v="Industry Use"/>
    <n v="8360850.8619800303"/>
  </r>
  <r>
    <x v="75"/>
    <s v="713 -  Amusement, Gambling, and Recreation Industries"/>
    <x v="69"/>
    <s v="722 -  Food Services and Drinking Places"/>
    <n v="15055"/>
    <s v="Industry Use"/>
    <n v="268537584.283508"/>
  </r>
  <r>
    <x v="75"/>
    <s v="713 -  Amusement, Gambling, and Recreation Industries"/>
    <x v="70"/>
    <s v="811 -  Repair and Maintenance"/>
    <n v="15055"/>
    <s v="Industry Use"/>
    <n v="185095275.63745201"/>
  </r>
  <r>
    <x v="75"/>
    <s v="713 -  Amusement, Gambling, and Recreation Industries"/>
    <x v="71"/>
    <s v="812 -  Personal and Laundry Services"/>
    <n v="15055"/>
    <s v="Industry Use"/>
    <n v="34417643.618479803"/>
  </r>
  <r>
    <x v="75"/>
    <s v="713 -  Amusement, Gambling, and Recreation Industries"/>
    <x v="72"/>
    <s v="813 -  Religious, Grantmaking, Civic, Professional, and Similar Organizations"/>
    <n v="15055"/>
    <s v="Industry Use"/>
    <n v="1096637.4847713001"/>
  </r>
  <r>
    <x v="75"/>
    <s v="713 -  Amusement, Gambling, and Recreation Industries"/>
    <x v="73"/>
    <s v="9A -  Government Enterprises"/>
    <n v="15055"/>
    <s v="Industry Use"/>
    <n v="159291800.742816"/>
  </r>
  <r>
    <x v="75"/>
    <s v="713 -  Amusement, Gambling, and Recreation Industries"/>
    <x v="74"/>
    <s v="Vegetable and melon farming"/>
    <n v="15055"/>
    <s v="Industry Use"/>
    <n v="58365.056981036098"/>
  </r>
  <r>
    <x v="75"/>
    <s v="713 -  Amusement, Gambling, and Recreation Industries"/>
    <x v="75"/>
    <s v="Fruit farming"/>
    <n v="15055"/>
    <s v="Industry Use"/>
    <n v="185543.914931557"/>
  </r>
  <r>
    <x v="75"/>
    <s v="713 -  Amusement, Gambling, and Recreation Industries"/>
    <x v="76"/>
    <s v="Employee Compensation"/>
    <n v="15053"/>
    <s v="Factor Receipts"/>
    <n v="10169409675.4559"/>
  </r>
  <r>
    <x v="75"/>
    <s v="713 -  Amusement, Gambling, and Recreation Industries"/>
    <x v="77"/>
    <s v="Proprietor Income"/>
    <n v="15053"/>
    <s v="Factor Receipts"/>
    <n v="1512653977.75611"/>
  </r>
  <r>
    <x v="75"/>
    <s v="713 -  Amusement, Gambling, and Recreation Industries"/>
    <x v="78"/>
    <s v="Other Property Type Income"/>
    <n v="15053"/>
    <s v="Factor Receipts"/>
    <n v="5278442737.3785"/>
  </r>
  <r>
    <x v="75"/>
    <s v="713 -  Amusement, Gambling, and Recreation Industries"/>
    <x v="79"/>
    <s v="Tax on Production and Imports"/>
    <n v="15053"/>
    <s v="Factor Receipts"/>
    <n v="1663872468.6814899"/>
  </r>
  <r>
    <x v="75"/>
    <s v="713 -  Amusement, Gambling, and Recreation Industries"/>
    <x v="80"/>
    <s v="Households LT15k"/>
    <n v="15055"/>
    <s v="Industry Use"/>
    <n v="171095.672924554"/>
  </r>
  <r>
    <x v="75"/>
    <s v="713 -  Amusement, Gambling, and Recreation Industries"/>
    <x v="81"/>
    <s v="Households 15-30k"/>
    <n v="15055"/>
    <s v="Industry Use"/>
    <n v="225313.65553022001"/>
  </r>
  <r>
    <x v="75"/>
    <s v="713 -  Amusement, Gambling, and Recreation Industries"/>
    <x v="82"/>
    <s v="Households 30-40k"/>
    <n v="15055"/>
    <s v="Industry Use"/>
    <n v="200605.322197159"/>
  </r>
  <r>
    <x v="75"/>
    <s v="713 -  Amusement, Gambling, and Recreation Industries"/>
    <x v="83"/>
    <s v="Households 40-50k"/>
    <n v="15055"/>
    <s v="Industry Use"/>
    <n v="154891.43026725599"/>
  </r>
  <r>
    <x v="75"/>
    <s v="713 -  Amusement, Gambling, and Recreation Industries"/>
    <x v="84"/>
    <s v="Households 50-70k"/>
    <n v="15055"/>
    <s v="Industry Use"/>
    <n v="345682.21337106999"/>
  </r>
  <r>
    <x v="75"/>
    <s v="713 -  Amusement, Gambling, and Recreation Industries"/>
    <x v="85"/>
    <s v="Households 70-100k"/>
    <n v="15055"/>
    <s v="Industry Use"/>
    <n v="1180652.34860091"/>
  </r>
  <r>
    <x v="75"/>
    <s v="713 -  Amusement, Gambling, and Recreation Industries"/>
    <x v="86"/>
    <s v="Households 100-150k"/>
    <n v="15055"/>
    <s v="Industry Use"/>
    <n v="2087908.4737173901"/>
  </r>
  <r>
    <x v="75"/>
    <s v="713 -  Amusement, Gambling, and Recreation Industries"/>
    <x v="87"/>
    <s v="Households 150-200k"/>
    <n v="15055"/>
    <s v="Industry Use"/>
    <n v="2388395.1539116902"/>
  </r>
  <r>
    <x v="75"/>
    <s v="713 -  Amusement, Gambling, and Recreation Industries"/>
    <x v="88"/>
    <s v="Households GT200k"/>
    <n v="15055"/>
    <s v="Industry Use"/>
    <n v="6043270.6805797899"/>
  </r>
  <r>
    <x v="75"/>
    <s v="713 -  Amusement, Gambling, and Recreation Industries"/>
    <x v="89"/>
    <s v="Federal Government NonDefense"/>
    <n v="15055"/>
    <s v="Industry Use"/>
    <n v="427296.12565800297"/>
  </r>
  <r>
    <x v="75"/>
    <s v="713 -  Amusement, Gambling, and Recreation Industries"/>
    <x v="90"/>
    <s v="Federal Government Investment"/>
    <n v="15055"/>
    <s v="Industry Use"/>
    <n v="470955.13816178398"/>
  </r>
  <r>
    <x v="75"/>
    <s v="713 -  Amusement, Gambling, and Recreation Industries"/>
    <x v="91"/>
    <s v="State/Local Govt Other"/>
    <n v="15055"/>
    <s v="Industry Use"/>
    <n v="81219985.326192901"/>
  </r>
  <r>
    <x v="75"/>
    <s v="713 -  Amusement, Gambling, and Recreation Industries"/>
    <x v="92"/>
    <s v="State/Local Govt Education"/>
    <n v="15055"/>
    <s v="Industry Use"/>
    <n v="5348818.6305953199"/>
  </r>
  <r>
    <x v="75"/>
    <s v="713 -  Amusement, Gambling, and Recreation Industries"/>
    <x v="104"/>
    <s v="State/Local Govt Hospital and Health"/>
    <n v="15055"/>
    <s v="Industry Use"/>
    <n v="2302.73626137058"/>
  </r>
  <r>
    <x v="75"/>
    <s v="713 -  Amusement, Gambling, and Recreation Industries"/>
    <x v="93"/>
    <s v="State/Local Govt Investment"/>
    <n v="15055"/>
    <s v="Industry Use"/>
    <n v="2382246.3919320898"/>
  </r>
  <r>
    <x v="75"/>
    <s v="713 -  Amusement, Gambling, and Recreation Industries"/>
    <x v="94"/>
    <s v="Capital"/>
    <n v="15055"/>
    <s v="Industry Use"/>
    <n v="3149751.5788403801"/>
  </r>
  <r>
    <x v="75"/>
    <s v="713 -  Amusement, Gambling, and Recreation Industries"/>
    <x v="95"/>
    <s v="Inventory Additions/Deletions"/>
    <n v="15055"/>
    <s v="Industry Use"/>
    <n v="1527868.85554408"/>
  </r>
  <r>
    <x v="75"/>
    <s v="713 -  Amusement, Gambling, and Recreation Industries"/>
    <x v="96"/>
    <s v="Foreign Trade"/>
    <n v="15051"/>
    <s v="Commodity Trade"/>
    <n v="605790666.95065296"/>
  </r>
  <r>
    <x v="75"/>
    <s v="713 -  Amusement, Gambling, and Recreation Industries"/>
    <x v="97"/>
    <s v="Domestic Trade"/>
    <n v="15051"/>
    <s v="Commodity Trade"/>
    <n v="1517869812.5264599"/>
  </r>
  <r>
    <x v="76"/>
    <s v="721 -  Accommodation"/>
    <x v="0"/>
    <s v="111 -  Crop Production"/>
    <n v="15055"/>
    <s v="Industry Use"/>
    <n v="430027.846795791"/>
  </r>
  <r>
    <x v="76"/>
    <s v="721 -  Accommodation"/>
    <x v="1"/>
    <s v="112 -  Animal Production and Aquaculture"/>
    <n v="15055"/>
    <s v="Industry Use"/>
    <n v="2358002.8581903898"/>
  </r>
  <r>
    <x v="76"/>
    <s v="721 -  Accommodation"/>
    <x v="2"/>
    <s v="113 -  Forestry and Logging"/>
    <n v="15055"/>
    <s v="Industry Use"/>
    <n v="28.940259459620901"/>
  </r>
  <r>
    <x v="76"/>
    <s v="721 -  Accommodation"/>
    <x v="100"/>
    <s v="114 -  Fishing, Hunting and Trapping"/>
    <n v="15055"/>
    <s v="Industry Use"/>
    <n v="3517546.3229235099"/>
  </r>
  <r>
    <x v="76"/>
    <s v="721 -  Accommodation"/>
    <x v="4"/>
    <s v="211 -  Oil and Gas Extraction"/>
    <n v="15055"/>
    <s v="Industry Use"/>
    <n v="1584804.9884959899"/>
  </r>
  <r>
    <x v="76"/>
    <s v="721 -  Accommodation"/>
    <x v="5"/>
    <s v="212 -  Mining (except Oil and Gas)"/>
    <n v="15055"/>
    <s v="Industry Use"/>
    <n v="5423069.2322441004"/>
  </r>
  <r>
    <x v="76"/>
    <s v="721 -  Accommodation"/>
    <x v="6"/>
    <s v="213 -  Support Activities for Mining"/>
    <n v="15055"/>
    <s v="Industry Use"/>
    <n v="13829.527737725501"/>
  </r>
  <r>
    <x v="76"/>
    <s v="721 -  Accommodation"/>
    <x v="7"/>
    <s v="221 -  Utilities"/>
    <n v="15055"/>
    <s v="Industry Use"/>
    <n v="354534668.87111998"/>
  </r>
  <r>
    <x v="76"/>
    <s v="721 -  Accommodation"/>
    <x v="8"/>
    <s v="23 -  Construction"/>
    <n v="15055"/>
    <s v="Industry Use"/>
    <n v="558880706.04228795"/>
  </r>
  <r>
    <x v="76"/>
    <s v="721 -  Accommodation"/>
    <x v="9"/>
    <s v="311 -  Food Manufacturing"/>
    <n v="15055"/>
    <s v="Industry Use"/>
    <n v="253402031.04880899"/>
  </r>
  <r>
    <x v="76"/>
    <s v="721 -  Accommodation"/>
    <x v="10"/>
    <s v="312 -  Beverage and Tobacco Product Manufacturing"/>
    <n v="15055"/>
    <s v="Industry Use"/>
    <n v="70927637.456480399"/>
  </r>
  <r>
    <x v="76"/>
    <s v="721 -  Accommodation"/>
    <x v="11"/>
    <s v="313 -  Textile Mills"/>
    <n v="15055"/>
    <s v="Industry Use"/>
    <n v="210290.049012809"/>
  </r>
  <r>
    <x v="76"/>
    <s v="721 -  Accommodation"/>
    <x v="12"/>
    <s v="314 -  Textile Product Mills"/>
    <n v="15055"/>
    <s v="Industry Use"/>
    <n v="16413887.06415"/>
  </r>
  <r>
    <x v="76"/>
    <s v="721 -  Accommodation"/>
    <x v="13"/>
    <s v="315 -  Apparel Manufacturing"/>
    <n v="15055"/>
    <s v="Industry Use"/>
    <n v="265578.20194888802"/>
  </r>
  <r>
    <x v="76"/>
    <s v="721 -  Accommodation"/>
    <x v="14"/>
    <s v="316 -  Leather and Allied Product Manufacturing"/>
    <n v="15055"/>
    <s v="Industry Use"/>
    <n v="81676.043284109401"/>
  </r>
  <r>
    <x v="76"/>
    <s v="721 -  Accommodation"/>
    <x v="15"/>
    <s v="321 -  Wood Product Manufacturing"/>
    <n v="15055"/>
    <s v="Industry Use"/>
    <n v="18001095.441234801"/>
  </r>
  <r>
    <x v="76"/>
    <s v="721 -  Accommodation"/>
    <x v="16"/>
    <s v="322 -  Paper Manufacturing"/>
    <n v="15055"/>
    <s v="Industry Use"/>
    <n v="143514456.82381001"/>
  </r>
  <r>
    <x v="76"/>
    <s v="721 -  Accommodation"/>
    <x v="17"/>
    <s v="323 -  Printing and Related Support Activities"/>
    <n v="15055"/>
    <s v="Industry Use"/>
    <n v="53125612.619017199"/>
  </r>
  <r>
    <x v="76"/>
    <s v="721 -  Accommodation"/>
    <x v="18"/>
    <s v="324 -  Petroleum and Coal Products Manufacturing"/>
    <n v="15055"/>
    <s v="Industry Use"/>
    <n v="112178156.60719401"/>
  </r>
  <r>
    <x v="76"/>
    <s v="721 -  Accommodation"/>
    <x v="19"/>
    <s v="325 -  Chemical Manufacturing"/>
    <n v="15055"/>
    <s v="Industry Use"/>
    <n v="4786642.9362654798"/>
  </r>
  <r>
    <x v="76"/>
    <s v="721 -  Accommodation"/>
    <x v="20"/>
    <s v="326 -  Plastics and Rubber Products Manufacturing"/>
    <n v="15055"/>
    <s v="Industry Use"/>
    <n v="6714501.4337644903"/>
  </r>
  <r>
    <x v="76"/>
    <s v="721 -  Accommodation"/>
    <x v="21"/>
    <s v="327 -  Nonmetallic Mineral Product Manufacturing"/>
    <n v="15055"/>
    <s v="Industry Use"/>
    <n v="5538392.9150160505"/>
  </r>
  <r>
    <x v="76"/>
    <s v="721 -  Accommodation"/>
    <x v="22"/>
    <s v="331 -  Primary Metal Manufacturing"/>
    <n v="15055"/>
    <s v="Industry Use"/>
    <n v="939173.94890928594"/>
  </r>
  <r>
    <x v="76"/>
    <s v="721 -  Accommodation"/>
    <x v="23"/>
    <s v="332 -  Fabricated Metal Product Manufacturing"/>
    <n v="15055"/>
    <s v="Industry Use"/>
    <n v="64660167.971143998"/>
  </r>
  <r>
    <x v="76"/>
    <s v="721 -  Accommodation"/>
    <x v="24"/>
    <s v="333 -  Machinery Manufacturing"/>
    <n v="15055"/>
    <s v="Industry Use"/>
    <n v="687136.17411996296"/>
  </r>
  <r>
    <x v="76"/>
    <s v="721 -  Accommodation"/>
    <x v="25"/>
    <s v="334 -  Computer and Electronic Product Manufacturing"/>
    <n v="15055"/>
    <s v="Industry Use"/>
    <n v="23261191.442045402"/>
  </r>
  <r>
    <x v="76"/>
    <s v="721 -  Accommodation"/>
    <x v="26"/>
    <s v="335 -  Electrical Equipment, Appliance, and Component Manufacturing"/>
    <n v="15055"/>
    <s v="Industry Use"/>
    <n v="4231537.5285563897"/>
  </r>
  <r>
    <x v="76"/>
    <s v="721 -  Accommodation"/>
    <x v="27"/>
    <s v="336 -  Transportation Equipment Manufacturing"/>
    <n v="15055"/>
    <s v="Industry Use"/>
    <n v="5988956.7911274098"/>
  </r>
  <r>
    <x v="76"/>
    <s v="721 -  Accommodation"/>
    <x v="28"/>
    <s v="337 -  Furniture and Related Product Manufacturing"/>
    <n v="15055"/>
    <s v="Industry Use"/>
    <n v="326093.33715956"/>
  </r>
  <r>
    <x v="76"/>
    <s v="721 -  Accommodation"/>
    <x v="29"/>
    <s v="339 -  Miscellaneous Manufacturing"/>
    <n v="15055"/>
    <s v="Industry Use"/>
    <n v="2341861.1484674099"/>
  </r>
  <r>
    <x v="76"/>
    <s v="721 -  Accommodation"/>
    <x v="30"/>
    <s v="42 -  Wholesale Trade"/>
    <n v="15055"/>
    <s v="Industry Use"/>
    <n v="472116267.30520701"/>
  </r>
  <r>
    <x v="76"/>
    <s v="721 -  Accommodation"/>
    <x v="31"/>
    <s v="441 -  Motor Vehicle and Parts Dealers"/>
    <n v="15055"/>
    <s v="Industry Use"/>
    <n v="5648240.3993682396"/>
  </r>
  <r>
    <x v="76"/>
    <s v="721 -  Accommodation"/>
    <x v="32"/>
    <s v="449 -  Furniture, Home Furnishings, Electronics, and Appliance Retailers"/>
    <n v="15055"/>
    <s v="Industry Use"/>
    <n v="36779579.4734741"/>
  </r>
  <r>
    <x v="76"/>
    <s v="721 -  Accommodation"/>
    <x v="33"/>
    <s v="444 -  Building Material and Garden Equipment and Supplies Dealers"/>
    <n v="15055"/>
    <s v="Industry Use"/>
    <n v="3103297.3328597201"/>
  </r>
  <r>
    <x v="76"/>
    <s v="721 -  Accommodation"/>
    <x v="34"/>
    <s v="445 -  Food and Beverage Stores"/>
    <n v="15055"/>
    <s v="Industry Use"/>
    <n v="4980911.5129048303"/>
  </r>
  <r>
    <x v="76"/>
    <s v="721 -  Accommodation"/>
    <x v="35"/>
    <s v="446 -  Health and Personal Care Stores"/>
    <n v="15055"/>
    <s v="Industry Use"/>
    <n v="5106857.3231165204"/>
  </r>
  <r>
    <x v="76"/>
    <s v="721 -  Accommodation"/>
    <x v="36"/>
    <s v="457 -  Gasoline Stations and Fuel Dealers"/>
    <n v="15055"/>
    <s v="Industry Use"/>
    <n v="1139303.15068398"/>
  </r>
  <r>
    <x v="76"/>
    <s v="721 -  Accommodation"/>
    <x v="37"/>
    <s v="458 -  Clothing, Clothing Accessories, Shoe, and Jewelry Retailers"/>
    <n v="15055"/>
    <s v="Industry Use"/>
    <n v="1461306.22336581"/>
  </r>
  <r>
    <x v="76"/>
    <s v="721 -  Accommodation"/>
    <x v="38"/>
    <s v="459 -  Sporting Goods, Hobby, Musical Instrument, Book, and Miscellaneous Retailers"/>
    <n v="15055"/>
    <s v="Industry Use"/>
    <n v="52509405.722100101"/>
  </r>
  <r>
    <x v="76"/>
    <s v="721 -  Accommodation"/>
    <x v="39"/>
    <s v="455 -  General Merchandise Retailers"/>
    <n v="15055"/>
    <s v="Industry Use"/>
    <n v="15896449.092437699"/>
  </r>
  <r>
    <x v="76"/>
    <s v="721 -  Accommodation"/>
    <x v="40"/>
    <s v="481 -  Air Transportation"/>
    <n v="15055"/>
    <s v="Industry Use"/>
    <n v="19147368.8235978"/>
  </r>
  <r>
    <x v="76"/>
    <s v="721 -  Accommodation"/>
    <x v="41"/>
    <s v="482 -  Rail Transportation"/>
    <n v="15055"/>
    <s v="Industry Use"/>
    <n v="5472972.3000117596"/>
  </r>
  <r>
    <x v="76"/>
    <s v="721 -  Accommodation"/>
    <x v="42"/>
    <s v="483 -  Water Transportation"/>
    <n v="15055"/>
    <s v="Industry Use"/>
    <n v="665517.74849180796"/>
  </r>
  <r>
    <x v="76"/>
    <s v="721 -  Accommodation"/>
    <x v="43"/>
    <s v="484 -  Truck Transportation"/>
    <n v="15055"/>
    <s v="Industry Use"/>
    <n v="86391573.912417904"/>
  </r>
  <r>
    <x v="76"/>
    <s v="721 -  Accommodation"/>
    <x v="98"/>
    <s v="485 -  Transit and Ground Passenger Transportation"/>
    <n v="15055"/>
    <s v="Industry Use"/>
    <n v="14460850.639255101"/>
  </r>
  <r>
    <x v="76"/>
    <s v="721 -  Accommodation"/>
    <x v="44"/>
    <s v="486 -  Pipeline Transportation"/>
    <n v="15055"/>
    <s v="Industry Use"/>
    <n v="613912.09050523199"/>
  </r>
  <r>
    <x v="76"/>
    <s v="721 -  Accommodation"/>
    <x v="45"/>
    <s v="487-488 -  Scenic and Sightseeing Transportation and Support Activities for Transportation"/>
    <n v="15055"/>
    <s v="Industry Use"/>
    <n v="3318526.9581067199"/>
  </r>
  <r>
    <x v="76"/>
    <s v="721 -  Accommodation"/>
    <x v="46"/>
    <s v="492 -  Couriers and Messengers"/>
    <n v="15055"/>
    <s v="Industry Use"/>
    <n v="7173028.52482697"/>
  </r>
  <r>
    <x v="76"/>
    <s v="721 -  Accommodation"/>
    <x v="47"/>
    <s v="493 -  Warehousing and Storage"/>
    <n v="15055"/>
    <s v="Industry Use"/>
    <n v="17079474.034874901"/>
  </r>
  <r>
    <x v="76"/>
    <s v="721 -  Accommodation"/>
    <x v="48"/>
    <s v="513 -  Publishing Industries"/>
    <n v="15055"/>
    <s v="Industry Use"/>
    <n v="53723071.103744499"/>
  </r>
  <r>
    <x v="76"/>
    <s v="721 -  Accommodation"/>
    <x v="49"/>
    <s v="512 -  Motion Picture and Sound Recording Industries"/>
    <n v="15055"/>
    <s v="Industry Use"/>
    <n v="79074264.159469903"/>
  </r>
  <r>
    <x v="76"/>
    <s v="721 -  Accommodation"/>
    <x v="50"/>
    <s v="516 -  Broadcasting and Content Providers"/>
    <n v="15055"/>
    <s v="Industry Use"/>
    <n v="449158274.25549299"/>
  </r>
  <r>
    <x v="76"/>
    <s v="721 -  Accommodation"/>
    <x v="51"/>
    <s v="517 -  Telecommunications"/>
    <n v="15055"/>
    <s v="Industry Use"/>
    <n v="87947582.553422004"/>
  </r>
  <r>
    <x v="76"/>
    <s v="721 -  Accommodation"/>
    <x v="52"/>
    <s v="518 -  Computing Infrastructure Providers, Data Processing, Web Hosting, and Related Services"/>
    <n v="15055"/>
    <s v="Industry Use"/>
    <n v="124702701.418097"/>
  </r>
  <r>
    <x v="76"/>
    <s v="721 -  Accommodation"/>
    <x v="53"/>
    <s v="519 -  Web Search Portals, Libraries, Archives, and Other Information Services"/>
    <n v="15055"/>
    <s v="Industry Use"/>
    <n v="250102801.45963299"/>
  </r>
  <r>
    <x v="76"/>
    <s v="721 -  Accommodation"/>
    <x v="54"/>
    <s v="522 -  Credit Intermediation and Related Activities"/>
    <n v="15055"/>
    <s v="Industry Use"/>
    <n v="78324311.947660506"/>
  </r>
  <r>
    <x v="76"/>
    <s v="721 -  Accommodation"/>
    <x v="55"/>
    <s v="523 -  Securities, Commodity Contracts, and Other Financial Investments and Related Activities"/>
    <n v="15055"/>
    <s v="Industry Use"/>
    <n v="22064302.192750402"/>
  </r>
  <r>
    <x v="76"/>
    <s v="721 -  Accommodation"/>
    <x v="56"/>
    <s v="521 -  Monetary Authorities-Central Bank"/>
    <n v="15055"/>
    <s v="Industry Use"/>
    <n v="352567414.98063803"/>
  </r>
  <r>
    <x v="76"/>
    <s v="721 -  Accommodation"/>
    <x v="57"/>
    <s v="524 -  Insurance Carriers and Related Activities"/>
    <n v="15055"/>
    <s v="Industry Use"/>
    <n v="115369682.068976"/>
  </r>
  <r>
    <x v="76"/>
    <s v="721 -  Accommodation"/>
    <x v="58"/>
    <s v="531 -  Real Estate"/>
    <n v="15055"/>
    <s v="Industry Use"/>
    <n v="646411594.86004996"/>
  </r>
  <r>
    <x v="76"/>
    <s v="721 -  Accommodation"/>
    <x v="59"/>
    <s v="532 -  Rental and Leasing Services"/>
    <n v="15055"/>
    <s v="Industry Use"/>
    <n v="67230438.696820304"/>
  </r>
  <r>
    <x v="76"/>
    <s v="721 -  Accommodation"/>
    <x v="60"/>
    <s v="533 -  Lessors of Nonfinancial Intangible Assets (except Copyrighted Works)"/>
    <n v="15055"/>
    <s v="Industry Use"/>
    <n v="111773040.048456"/>
  </r>
  <r>
    <x v="76"/>
    <s v="721 -  Accommodation"/>
    <x v="61"/>
    <s v="541 -  Professional, Scientific, and Technical Services"/>
    <n v="15055"/>
    <s v="Industry Use"/>
    <n v="1213946165.69912"/>
  </r>
  <r>
    <x v="76"/>
    <s v="721 -  Accommodation"/>
    <x v="99"/>
    <s v="551 -  Management of Companies and Enterprises"/>
    <n v="15055"/>
    <s v="Industry Use"/>
    <n v="828978515.45085597"/>
  </r>
  <r>
    <x v="76"/>
    <s v="721 -  Accommodation"/>
    <x v="62"/>
    <s v="561 -  Administrative and Support Services"/>
    <n v="15055"/>
    <s v="Industry Use"/>
    <n v="541939115.17352903"/>
  </r>
  <r>
    <x v="76"/>
    <s v="721 -  Accommodation"/>
    <x v="63"/>
    <s v="562 -  Waste Management and Remediation Services"/>
    <n v="15055"/>
    <s v="Industry Use"/>
    <n v="105729722.825652"/>
  </r>
  <r>
    <x v="76"/>
    <s v="721 -  Accommodation"/>
    <x v="65"/>
    <s v="711 -  Performing Arts, Spectator Sports, and Related Industries"/>
    <n v="15055"/>
    <s v="Industry Use"/>
    <n v="25720966.863346901"/>
  </r>
  <r>
    <x v="76"/>
    <s v="721 -  Accommodation"/>
    <x v="66"/>
    <s v="712 -  Museums, Historical Sites, and Similar Institutions"/>
    <n v="15055"/>
    <s v="Industry Use"/>
    <n v="796.86529806211695"/>
  </r>
  <r>
    <x v="76"/>
    <s v="721 -  Accommodation"/>
    <x v="67"/>
    <s v="713 -  Amusement, Gambling, and Recreation Industries"/>
    <n v="15055"/>
    <s v="Industry Use"/>
    <n v="22577290.9511002"/>
  </r>
  <r>
    <x v="76"/>
    <s v="721 -  Accommodation"/>
    <x v="68"/>
    <s v="721 -  Accommodation"/>
    <n v="15055"/>
    <s v="Industry Use"/>
    <n v="4918031.9855653802"/>
  </r>
  <r>
    <x v="76"/>
    <s v="721 -  Accommodation"/>
    <x v="69"/>
    <s v="722 -  Food Services and Drinking Places"/>
    <n v="15055"/>
    <s v="Industry Use"/>
    <n v="1134688250.80371"/>
  </r>
  <r>
    <x v="76"/>
    <s v="721 -  Accommodation"/>
    <x v="70"/>
    <s v="811 -  Repair and Maintenance"/>
    <n v="15055"/>
    <s v="Industry Use"/>
    <n v="183789558.203365"/>
  </r>
  <r>
    <x v="76"/>
    <s v="721 -  Accommodation"/>
    <x v="71"/>
    <s v="812 -  Personal and Laundry Services"/>
    <n v="15055"/>
    <s v="Industry Use"/>
    <n v="33566995.059207"/>
  </r>
  <r>
    <x v="76"/>
    <s v="721 -  Accommodation"/>
    <x v="72"/>
    <s v="813 -  Religious, Grantmaking, Civic, Professional, and Similar Organizations"/>
    <n v="15055"/>
    <s v="Industry Use"/>
    <n v="972740.67436196096"/>
  </r>
  <r>
    <x v="76"/>
    <s v="721 -  Accommodation"/>
    <x v="73"/>
    <s v="9A -  Government Enterprises"/>
    <n v="15055"/>
    <s v="Industry Use"/>
    <n v="382984373.80421799"/>
  </r>
  <r>
    <x v="76"/>
    <s v="721 -  Accommodation"/>
    <x v="74"/>
    <s v="Vegetable and melon farming"/>
    <n v="15055"/>
    <s v="Industry Use"/>
    <n v="321851.83844207198"/>
  </r>
  <r>
    <x v="76"/>
    <s v="721 -  Accommodation"/>
    <x v="75"/>
    <s v="Fruit farming"/>
    <n v="15055"/>
    <s v="Industry Use"/>
    <n v="687992.14640027203"/>
  </r>
  <r>
    <x v="76"/>
    <s v="721 -  Accommodation"/>
    <x v="76"/>
    <s v="Employee Compensation"/>
    <n v="15053"/>
    <s v="Factor Receipts"/>
    <n v="12655829885.6716"/>
  </r>
  <r>
    <x v="76"/>
    <s v="721 -  Accommodation"/>
    <x v="77"/>
    <s v="Proprietor Income"/>
    <n v="15053"/>
    <s v="Factor Receipts"/>
    <n v="783744749.07391298"/>
  </r>
  <r>
    <x v="76"/>
    <s v="721 -  Accommodation"/>
    <x v="78"/>
    <s v="Other Property Type Income"/>
    <n v="15053"/>
    <s v="Factor Receipts"/>
    <n v="8436570470.9377899"/>
  </r>
  <r>
    <x v="76"/>
    <s v="721 -  Accommodation"/>
    <x v="79"/>
    <s v="Tax on Production and Imports"/>
    <n v="15053"/>
    <s v="Factor Receipts"/>
    <n v="1703229497.26004"/>
  </r>
  <r>
    <x v="76"/>
    <s v="721 -  Accommodation"/>
    <x v="80"/>
    <s v="Households LT15k"/>
    <n v="15055"/>
    <s v="Industry Use"/>
    <n v="140818.29889251199"/>
  </r>
  <r>
    <x v="76"/>
    <s v="721 -  Accommodation"/>
    <x v="81"/>
    <s v="Households 15-30k"/>
    <n v="15055"/>
    <s v="Industry Use"/>
    <n v="185441.77737919701"/>
  </r>
  <r>
    <x v="76"/>
    <s v="721 -  Accommodation"/>
    <x v="82"/>
    <s v="Households 30-40k"/>
    <n v="15055"/>
    <s v="Industry Use"/>
    <n v="165105.87168995599"/>
  </r>
  <r>
    <x v="76"/>
    <s v="721 -  Accommodation"/>
    <x v="83"/>
    <s v="Households 40-50k"/>
    <n v="15055"/>
    <s v="Industry Use"/>
    <n v="127481.585889557"/>
  </r>
  <r>
    <x v="76"/>
    <s v="721 -  Accommodation"/>
    <x v="84"/>
    <s v="Households 50-70k"/>
    <n v="15055"/>
    <s v="Industry Use"/>
    <n v="284509.715600917"/>
  </r>
  <r>
    <x v="76"/>
    <s v="721 -  Accommodation"/>
    <x v="85"/>
    <s v="Households 70-100k"/>
    <n v="15055"/>
    <s v="Industry Use"/>
    <n v="971722.15095551696"/>
  </r>
  <r>
    <x v="76"/>
    <s v="721 -  Accommodation"/>
    <x v="86"/>
    <s v="Households 100-150k"/>
    <n v="15055"/>
    <s v="Industry Use"/>
    <n v="1718428.72754469"/>
  </r>
  <r>
    <x v="76"/>
    <s v="721 -  Accommodation"/>
    <x v="87"/>
    <s v="Households 150-200k"/>
    <n v="15055"/>
    <s v="Industry Use"/>
    <n v="1965740.7864737201"/>
  </r>
  <r>
    <x v="76"/>
    <s v="721 -  Accommodation"/>
    <x v="88"/>
    <s v="Households GT200k"/>
    <n v="15055"/>
    <s v="Industry Use"/>
    <n v="4973843.4785635704"/>
  </r>
  <r>
    <x v="76"/>
    <s v="721 -  Accommodation"/>
    <x v="89"/>
    <s v="Federal Government NonDefense"/>
    <n v="15055"/>
    <s v="Industry Use"/>
    <n v="377278.728902373"/>
  </r>
  <r>
    <x v="76"/>
    <s v="721 -  Accommodation"/>
    <x v="90"/>
    <s v="Federal Government Investment"/>
    <n v="15055"/>
    <s v="Industry Use"/>
    <n v="387614.135863473"/>
  </r>
  <r>
    <x v="76"/>
    <s v="721 -  Accommodation"/>
    <x v="91"/>
    <s v="State/Local Govt Other"/>
    <n v="15055"/>
    <s v="Industry Use"/>
    <n v="120441224.497742"/>
  </r>
  <r>
    <x v="76"/>
    <s v="721 -  Accommodation"/>
    <x v="92"/>
    <s v="State/Local Govt Education"/>
    <n v="15055"/>
    <s v="Industry Use"/>
    <n v="176734.98790256301"/>
  </r>
  <r>
    <x v="76"/>
    <s v="721 -  Accommodation"/>
    <x v="93"/>
    <s v="State/Local Govt Investment"/>
    <n v="15055"/>
    <s v="Industry Use"/>
    <n v="1960680.1196113599"/>
  </r>
  <r>
    <x v="76"/>
    <s v="721 -  Accommodation"/>
    <x v="94"/>
    <s v="Capital"/>
    <n v="15055"/>
    <s v="Industry Use"/>
    <n v="2592366.3157857298"/>
  </r>
  <r>
    <x v="76"/>
    <s v="721 -  Accommodation"/>
    <x v="95"/>
    <s v="Inventory Additions/Deletions"/>
    <n v="15055"/>
    <s v="Industry Use"/>
    <n v="1015621.30325854"/>
  </r>
  <r>
    <x v="76"/>
    <s v="721 -  Accommodation"/>
    <x v="96"/>
    <s v="Foreign Trade"/>
    <n v="15051"/>
    <s v="Commodity Trade"/>
    <n v="579768648.45917201"/>
  </r>
  <r>
    <x v="76"/>
    <s v="721 -  Accommodation"/>
    <x v="97"/>
    <s v="Domestic Trade"/>
    <n v="15051"/>
    <s v="Commodity Trade"/>
    <n v="1851494724.71506"/>
  </r>
  <r>
    <x v="77"/>
    <s v="722 -  Food Services and Drinking Places"/>
    <x v="0"/>
    <s v="111 -  Crop Production"/>
    <n v="15055"/>
    <s v="Industry Use"/>
    <n v="2869076.23314727"/>
  </r>
  <r>
    <x v="77"/>
    <s v="722 -  Food Services and Drinking Places"/>
    <x v="1"/>
    <s v="112 -  Animal Production and Aquaculture"/>
    <n v="15055"/>
    <s v="Industry Use"/>
    <n v="317424117.38011199"/>
  </r>
  <r>
    <x v="77"/>
    <s v="722 -  Food Services and Drinking Places"/>
    <x v="2"/>
    <s v="113 -  Forestry and Logging"/>
    <n v="15055"/>
    <s v="Industry Use"/>
    <n v="208.20817544594601"/>
  </r>
  <r>
    <x v="77"/>
    <s v="722 -  Food Services and Drinking Places"/>
    <x v="100"/>
    <s v="114 -  Fishing, Hunting and Trapping"/>
    <n v="15055"/>
    <s v="Industry Use"/>
    <n v="63700216.474466398"/>
  </r>
  <r>
    <x v="77"/>
    <s v="722 -  Food Services and Drinking Places"/>
    <x v="4"/>
    <s v="211 -  Oil and Gas Extraction"/>
    <n v="15055"/>
    <s v="Industry Use"/>
    <n v="8264881.8478963198"/>
  </r>
  <r>
    <x v="77"/>
    <s v="722 -  Food Services and Drinking Places"/>
    <x v="5"/>
    <s v="212 -  Mining (except Oil and Gas)"/>
    <n v="15055"/>
    <s v="Industry Use"/>
    <n v="42203720.147743396"/>
  </r>
  <r>
    <x v="77"/>
    <s v="722 -  Food Services and Drinking Places"/>
    <x v="6"/>
    <s v="213 -  Support Activities for Mining"/>
    <n v="15055"/>
    <s v="Industry Use"/>
    <n v="46778.282719580697"/>
  </r>
  <r>
    <x v="77"/>
    <s v="722 -  Food Services and Drinking Places"/>
    <x v="7"/>
    <s v="221 -  Utilities"/>
    <n v="15055"/>
    <s v="Industry Use"/>
    <n v="1424375175.80354"/>
  </r>
  <r>
    <x v="77"/>
    <s v="722 -  Food Services and Drinking Places"/>
    <x v="8"/>
    <s v="23 -  Construction"/>
    <n v="15055"/>
    <s v="Industry Use"/>
    <n v="307113189.936032"/>
  </r>
  <r>
    <x v="77"/>
    <s v="722 -  Food Services and Drinking Places"/>
    <x v="9"/>
    <s v="311 -  Food Manufacturing"/>
    <n v="15055"/>
    <s v="Industry Use"/>
    <n v="5342758877.8679199"/>
  </r>
  <r>
    <x v="77"/>
    <s v="722 -  Food Services and Drinking Places"/>
    <x v="10"/>
    <s v="312 -  Beverage and Tobacco Product Manufacturing"/>
    <n v="15055"/>
    <s v="Industry Use"/>
    <n v="1733219260.95486"/>
  </r>
  <r>
    <x v="77"/>
    <s v="722 -  Food Services and Drinking Places"/>
    <x v="11"/>
    <s v="313 -  Textile Mills"/>
    <n v="15055"/>
    <s v="Industry Use"/>
    <n v="767160.10295113805"/>
  </r>
  <r>
    <x v="77"/>
    <s v="722 -  Food Services and Drinking Places"/>
    <x v="12"/>
    <s v="314 -  Textile Product Mills"/>
    <n v="15055"/>
    <s v="Industry Use"/>
    <n v="5196593.20590162"/>
  </r>
  <r>
    <x v="77"/>
    <s v="722 -  Food Services and Drinking Places"/>
    <x v="13"/>
    <s v="315 -  Apparel Manufacturing"/>
    <n v="15055"/>
    <s v="Industry Use"/>
    <n v="2637144.05001166"/>
  </r>
  <r>
    <x v="77"/>
    <s v="722 -  Food Services and Drinking Places"/>
    <x v="14"/>
    <s v="316 -  Leather and Allied Product Manufacturing"/>
    <n v="15055"/>
    <s v="Industry Use"/>
    <n v="901798.34033497295"/>
  </r>
  <r>
    <x v="77"/>
    <s v="722 -  Food Services and Drinking Places"/>
    <x v="15"/>
    <s v="321 -  Wood Product Manufacturing"/>
    <n v="15055"/>
    <s v="Industry Use"/>
    <n v="54986750.456985697"/>
  </r>
  <r>
    <x v="77"/>
    <s v="722 -  Food Services and Drinking Places"/>
    <x v="16"/>
    <s v="322 -  Paper Manufacturing"/>
    <n v="15055"/>
    <s v="Industry Use"/>
    <n v="313286469.587641"/>
  </r>
  <r>
    <x v="77"/>
    <s v="722 -  Food Services and Drinking Places"/>
    <x v="17"/>
    <s v="323 -  Printing and Related Support Activities"/>
    <n v="15055"/>
    <s v="Industry Use"/>
    <n v="89587749.290445402"/>
  </r>
  <r>
    <x v="77"/>
    <s v="722 -  Food Services and Drinking Places"/>
    <x v="18"/>
    <s v="324 -  Petroleum and Coal Products Manufacturing"/>
    <n v="15055"/>
    <s v="Industry Use"/>
    <n v="585797602.54295897"/>
  </r>
  <r>
    <x v="77"/>
    <s v="722 -  Food Services and Drinking Places"/>
    <x v="19"/>
    <s v="325 -  Chemical Manufacturing"/>
    <n v="15055"/>
    <s v="Industry Use"/>
    <n v="77184345.996024102"/>
  </r>
  <r>
    <x v="77"/>
    <s v="722 -  Food Services and Drinking Places"/>
    <x v="20"/>
    <s v="326 -  Plastics and Rubber Products Manufacturing"/>
    <n v="15055"/>
    <s v="Industry Use"/>
    <n v="437586592.99048501"/>
  </r>
  <r>
    <x v="77"/>
    <s v="722 -  Food Services and Drinking Places"/>
    <x v="21"/>
    <s v="327 -  Nonmetallic Mineral Product Manufacturing"/>
    <n v="15055"/>
    <s v="Industry Use"/>
    <n v="182670307.14426699"/>
  </r>
  <r>
    <x v="77"/>
    <s v="722 -  Food Services and Drinking Places"/>
    <x v="22"/>
    <s v="331 -  Primary Metal Manufacturing"/>
    <n v="15055"/>
    <s v="Industry Use"/>
    <n v="4483619.5712325899"/>
  </r>
  <r>
    <x v="77"/>
    <s v="722 -  Food Services and Drinking Places"/>
    <x v="23"/>
    <s v="332 -  Fabricated Metal Product Manufacturing"/>
    <n v="15055"/>
    <s v="Industry Use"/>
    <n v="212719646.865787"/>
  </r>
  <r>
    <x v="77"/>
    <s v="722 -  Food Services and Drinking Places"/>
    <x v="24"/>
    <s v="333 -  Machinery Manufacturing"/>
    <n v="15055"/>
    <s v="Industry Use"/>
    <n v="9238464.8046975601"/>
  </r>
  <r>
    <x v="77"/>
    <s v="722 -  Food Services and Drinking Places"/>
    <x v="25"/>
    <s v="334 -  Computer and Electronic Product Manufacturing"/>
    <n v="15055"/>
    <s v="Industry Use"/>
    <n v="4501884.1254651304"/>
  </r>
  <r>
    <x v="77"/>
    <s v="722 -  Food Services and Drinking Places"/>
    <x v="26"/>
    <s v="335 -  Electrical Equipment, Appliance, and Component Manufacturing"/>
    <n v="15055"/>
    <s v="Industry Use"/>
    <n v="6686020.9210102204"/>
  </r>
  <r>
    <x v="77"/>
    <s v="722 -  Food Services and Drinking Places"/>
    <x v="27"/>
    <s v="336 -  Transportation Equipment Manufacturing"/>
    <n v="15055"/>
    <s v="Industry Use"/>
    <n v="53724392.530185297"/>
  </r>
  <r>
    <x v="77"/>
    <s v="722 -  Food Services and Drinking Places"/>
    <x v="28"/>
    <s v="337 -  Furniture and Related Product Manufacturing"/>
    <n v="15055"/>
    <s v="Industry Use"/>
    <n v="12850235.1114383"/>
  </r>
  <r>
    <x v="77"/>
    <s v="722 -  Food Services and Drinking Places"/>
    <x v="29"/>
    <s v="339 -  Miscellaneous Manufacturing"/>
    <n v="15055"/>
    <s v="Industry Use"/>
    <n v="24173923.472929399"/>
  </r>
  <r>
    <x v="77"/>
    <s v="722 -  Food Services and Drinking Places"/>
    <x v="30"/>
    <s v="42 -  Wholesale Trade"/>
    <n v="15055"/>
    <s v="Industry Use"/>
    <n v="5222338109.7263203"/>
  </r>
  <r>
    <x v="77"/>
    <s v="722 -  Food Services and Drinking Places"/>
    <x v="31"/>
    <s v="441 -  Motor Vehicle and Parts Dealers"/>
    <n v="15055"/>
    <s v="Industry Use"/>
    <n v="20030371.0216421"/>
  </r>
  <r>
    <x v="77"/>
    <s v="722 -  Food Services and Drinking Places"/>
    <x v="32"/>
    <s v="449 -  Furniture, Home Furnishings, Electronics, and Appliance Retailers"/>
    <n v="15055"/>
    <s v="Industry Use"/>
    <n v="106012554.92056"/>
  </r>
  <r>
    <x v="77"/>
    <s v="722 -  Food Services and Drinking Places"/>
    <x v="33"/>
    <s v="444 -  Building Material and Garden Equipment and Supplies Dealers"/>
    <n v="15055"/>
    <s v="Industry Use"/>
    <n v="691968992.47010505"/>
  </r>
  <r>
    <x v="77"/>
    <s v="722 -  Food Services and Drinking Places"/>
    <x v="34"/>
    <s v="445 -  Food and Beverage Stores"/>
    <n v="15055"/>
    <s v="Industry Use"/>
    <n v="241203127.876845"/>
  </r>
  <r>
    <x v="77"/>
    <s v="722 -  Food Services and Drinking Places"/>
    <x v="35"/>
    <s v="446 -  Health and Personal Care Stores"/>
    <n v="15055"/>
    <s v="Industry Use"/>
    <n v="6304400.83726817"/>
  </r>
  <r>
    <x v="77"/>
    <s v="722 -  Food Services and Drinking Places"/>
    <x v="36"/>
    <s v="457 -  Gasoline Stations and Fuel Dealers"/>
    <n v="15055"/>
    <s v="Industry Use"/>
    <n v="1668959.75772803"/>
  </r>
  <r>
    <x v="77"/>
    <s v="722 -  Food Services and Drinking Places"/>
    <x v="37"/>
    <s v="458 -  Clothing, Clothing Accessories, Shoe, and Jewelry Retailers"/>
    <n v="15055"/>
    <s v="Industry Use"/>
    <n v="1588296.9718374601"/>
  </r>
  <r>
    <x v="77"/>
    <s v="722 -  Food Services and Drinking Places"/>
    <x v="38"/>
    <s v="459 -  Sporting Goods, Hobby, Musical Instrument, Book, and Miscellaneous Retailers"/>
    <n v="15055"/>
    <s v="Industry Use"/>
    <n v="149476329.614548"/>
  </r>
  <r>
    <x v="77"/>
    <s v="722 -  Food Services and Drinking Places"/>
    <x v="39"/>
    <s v="455 -  General Merchandise Retailers"/>
    <n v="15055"/>
    <s v="Industry Use"/>
    <n v="59487492.422389001"/>
  </r>
  <r>
    <x v="77"/>
    <s v="722 -  Food Services and Drinking Places"/>
    <x v="40"/>
    <s v="481 -  Air Transportation"/>
    <n v="15055"/>
    <s v="Industry Use"/>
    <n v="228679332.31884801"/>
  </r>
  <r>
    <x v="77"/>
    <s v="722 -  Food Services and Drinking Places"/>
    <x v="41"/>
    <s v="482 -  Rail Transportation"/>
    <n v="15055"/>
    <s v="Industry Use"/>
    <n v="77759403.823112205"/>
  </r>
  <r>
    <x v="77"/>
    <s v="722 -  Food Services and Drinking Places"/>
    <x v="42"/>
    <s v="483 -  Water Transportation"/>
    <n v="15055"/>
    <s v="Industry Use"/>
    <n v="6491479.8528674496"/>
  </r>
  <r>
    <x v="77"/>
    <s v="722 -  Food Services and Drinking Places"/>
    <x v="43"/>
    <s v="484 -  Truck Transportation"/>
    <n v="15055"/>
    <s v="Industry Use"/>
    <n v="637275354.30494106"/>
  </r>
  <r>
    <x v="77"/>
    <s v="722 -  Food Services and Drinking Places"/>
    <x v="98"/>
    <s v="485 -  Transit and Ground Passenger Transportation"/>
    <n v="15055"/>
    <s v="Industry Use"/>
    <n v="170960512.354985"/>
  </r>
  <r>
    <x v="77"/>
    <s v="722 -  Food Services and Drinking Places"/>
    <x v="44"/>
    <s v="486 -  Pipeline Transportation"/>
    <n v="15055"/>
    <s v="Industry Use"/>
    <n v="3121896.65138738"/>
  </r>
  <r>
    <x v="77"/>
    <s v="722 -  Food Services and Drinking Places"/>
    <x v="45"/>
    <s v="487-488 -  Scenic and Sightseeing Transportation and Support Activities for Transportation"/>
    <n v="15055"/>
    <s v="Industry Use"/>
    <n v="22720453.434737802"/>
  </r>
  <r>
    <x v="77"/>
    <s v="722 -  Food Services and Drinking Places"/>
    <x v="46"/>
    <s v="492 -  Couriers and Messengers"/>
    <n v="15055"/>
    <s v="Industry Use"/>
    <n v="107115862.615263"/>
  </r>
  <r>
    <x v="77"/>
    <s v="722 -  Food Services and Drinking Places"/>
    <x v="47"/>
    <s v="493 -  Warehousing and Storage"/>
    <n v="15055"/>
    <s v="Industry Use"/>
    <n v="345423504.38640702"/>
  </r>
  <r>
    <x v="77"/>
    <s v="722 -  Food Services and Drinking Places"/>
    <x v="48"/>
    <s v="513 -  Publishing Industries"/>
    <n v="15055"/>
    <s v="Industry Use"/>
    <n v="366250582.66355199"/>
  </r>
  <r>
    <x v="77"/>
    <s v="722 -  Food Services and Drinking Places"/>
    <x v="49"/>
    <s v="512 -  Motion Picture and Sound Recording Industries"/>
    <n v="15055"/>
    <s v="Industry Use"/>
    <n v="877892633.69431305"/>
  </r>
  <r>
    <x v="77"/>
    <s v="722 -  Food Services and Drinking Places"/>
    <x v="50"/>
    <s v="516 -  Broadcasting and Content Providers"/>
    <n v="15055"/>
    <s v="Industry Use"/>
    <n v="257240857.344349"/>
  </r>
  <r>
    <x v="77"/>
    <s v="722 -  Food Services and Drinking Places"/>
    <x v="51"/>
    <s v="517 -  Telecommunications"/>
    <n v="15055"/>
    <s v="Industry Use"/>
    <n v="564866314.13117504"/>
  </r>
  <r>
    <x v="77"/>
    <s v="722 -  Food Services and Drinking Places"/>
    <x v="52"/>
    <s v="518 -  Computing Infrastructure Providers, Data Processing, Web Hosting, and Related Services"/>
    <n v="15055"/>
    <s v="Industry Use"/>
    <n v="1852723769.6012399"/>
  </r>
  <r>
    <x v="77"/>
    <s v="722 -  Food Services and Drinking Places"/>
    <x v="53"/>
    <s v="519 -  Web Search Portals, Libraries, Archives, and Other Information Services"/>
    <n v="15055"/>
    <s v="Industry Use"/>
    <n v="1463336041.7074299"/>
  </r>
  <r>
    <x v="77"/>
    <s v="722 -  Food Services and Drinking Places"/>
    <x v="54"/>
    <s v="522 -  Credit Intermediation and Related Activities"/>
    <n v="15055"/>
    <s v="Industry Use"/>
    <n v="588586615.383811"/>
  </r>
  <r>
    <x v="77"/>
    <s v="722 -  Food Services and Drinking Places"/>
    <x v="55"/>
    <s v="523 -  Securities, Commodity Contracts, and Other Financial Investments and Related Activities"/>
    <n v="15055"/>
    <s v="Industry Use"/>
    <n v="1611255531.6582699"/>
  </r>
  <r>
    <x v="77"/>
    <s v="722 -  Food Services and Drinking Places"/>
    <x v="56"/>
    <s v="521 -  Monetary Authorities-Central Bank"/>
    <n v="15055"/>
    <s v="Industry Use"/>
    <n v="449925387.49153501"/>
  </r>
  <r>
    <x v="77"/>
    <s v="722 -  Food Services and Drinking Places"/>
    <x v="57"/>
    <s v="524 -  Insurance Carriers and Related Activities"/>
    <n v="15055"/>
    <s v="Industry Use"/>
    <n v="840060110.74555099"/>
  </r>
  <r>
    <x v="77"/>
    <s v="722 -  Food Services and Drinking Places"/>
    <x v="58"/>
    <s v="531 -  Real Estate"/>
    <n v="15055"/>
    <s v="Industry Use"/>
    <n v="8695669304.3964996"/>
  </r>
  <r>
    <x v="77"/>
    <s v="722 -  Food Services and Drinking Places"/>
    <x v="59"/>
    <s v="532 -  Rental and Leasing Services"/>
    <n v="15055"/>
    <s v="Industry Use"/>
    <n v="85804806.682603195"/>
  </r>
  <r>
    <x v="77"/>
    <s v="722 -  Food Services and Drinking Places"/>
    <x v="60"/>
    <s v="533 -  Lessors of Nonfinancial Intangible Assets (except Copyrighted Works)"/>
    <n v="15055"/>
    <s v="Industry Use"/>
    <n v="3052596749.72087"/>
  </r>
  <r>
    <x v="77"/>
    <s v="722 -  Food Services and Drinking Places"/>
    <x v="61"/>
    <s v="541 -  Professional, Scientific, and Technical Services"/>
    <n v="15055"/>
    <s v="Industry Use"/>
    <n v="5151943103.13311"/>
  </r>
  <r>
    <x v="77"/>
    <s v="722 -  Food Services and Drinking Places"/>
    <x v="99"/>
    <s v="551 -  Management of Companies and Enterprises"/>
    <n v="15055"/>
    <s v="Industry Use"/>
    <n v="10922900218.424"/>
  </r>
  <r>
    <x v="77"/>
    <s v="722 -  Food Services and Drinking Places"/>
    <x v="62"/>
    <s v="561 -  Administrative and Support Services"/>
    <n v="15055"/>
    <s v="Industry Use"/>
    <n v="1980199578.8129399"/>
  </r>
  <r>
    <x v="77"/>
    <s v="722 -  Food Services and Drinking Places"/>
    <x v="63"/>
    <s v="562 -  Waste Management and Remediation Services"/>
    <n v="15055"/>
    <s v="Industry Use"/>
    <n v="285564703.24038899"/>
  </r>
  <r>
    <x v="77"/>
    <s v="722 -  Food Services and Drinking Places"/>
    <x v="65"/>
    <s v="711 -  Performing Arts, Spectator Sports, and Related Industries"/>
    <n v="15055"/>
    <s v="Industry Use"/>
    <n v="597642965.86612201"/>
  </r>
  <r>
    <x v="77"/>
    <s v="722 -  Food Services and Drinking Places"/>
    <x v="66"/>
    <s v="712 -  Museums, Historical Sites, and Similar Institutions"/>
    <n v="15055"/>
    <s v="Industry Use"/>
    <n v="18515.670217992101"/>
  </r>
  <r>
    <x v="77"/>
    <s v="722 -  Food Services and Drinking Places"/>
    <x v="67"/>
    <s v="713 -  Amusement, Gambling, and Recreation Industries"/>
    <n v="15055"/>
    <s v="Industry Use"/>
    <n v="49165558.6333827"/>
  </r>
  <r>
    <x v="77"/>
    <s v="722 -  Food Services and Drinking Places"/>
    <x v="68"/>
    <s v="721 -  Accommodation"/>
    <n v="15055"/>
    <s v="Industry Use"/>
    <n v="85876052.609023795"/>
  </r>
  <r>
    <x v="77"/>
    <s v="722 -  Food Services and Drinking Places"/>
    <x v="69"/>
    <s v="722 -  Food Services and Drinking Places"/>
    <n v="15055"/>
    <s v="Industry Use"/>
    <n v="1022739706.7766401"/>
  </r>
  <r>
    <x v="77"/>
    <s v="722 -  Food Services and Drinking Places"/>
    <x v="70"/>
    <s v="811 -  Repair and Maintenance"/>
    <n v="15055"/>
    <s v="Industry Use"/>
    <n v="1497177669.44839"/>
  </r>
  <r>
    <x v="77"/>
    <s v="722 -  Food Services and Drinking Places"/>
    <x v="71"/>
    <s v="812 -  Personal and Laundry Services"/>
    <n v="15055"/>
    <s v="Industry Use"/>
    <n v="117724182.109134"/>
  </r>
  <r>
    <x v="77"/>
    <s v="722 -  Food Services and Drinking Places"/>
    <x v="72"/>
    <s v="813 -  Religious, Grantmaking, Civic, Professional, and Similar Organizations"/>
    <n v="15055"/>
    <s v="Industry Use"/>
    <n v="39806314.057262398"/>
  </r>
  <r>
    <x v="77"/>
    <s v="722 -  Food Services and Drinking Places"/>
    <x v="73"/>
    <s v="9A -  Government Enterprises"/>
    <n v="15055"/>
    <s v="Industry Use"/>
    <n v="1815152545.8764801"/>
  </r>
  <r>
    <x v="77"/>
    <s v="722 -  Food Services and Drinking Places"/>
    <x v="74"/>
    <s v="Vegetable and melon farming"/>
    <n v="15055"/>
    <s v="Industry Use"/>
    <n v="31577426.1870462"/>
  </r>
  <r>
    <x v="77"/>
    <s v="722 -  Food Services and Drinking Places"/>
    <x v="75"/>
    <s v="Fruit farming"/>
    <n v="15055"/>
    <s v="Industry Use"/>
    <n v="14220552.1604777"/>
  </r>
  <r>
    <x v="77"/>
    <s v="722 -  Food Services and Drinking Places"/>
    <x v="76"/>
    <s v="Employee Compensation"/>
    <n v="15053"/>
    <s v="Factor Receipts"/>
    <n v="65774240649.679901"/>
  </r>
  <r>
    <x v="77"/>
    <s v="722 -  Food Services and Drinking Places"/>
    <x v="77"/>
    <s v="Proprietor Income"/>
    <n v="15053"/>
    <s v="Factor Receipts"/>
    <n v="4848864970.7657604"/>
  </r>
  <r>
    <x v="77"/>
    <s v="722 -  Food Services and Drinking Places"/>
    <x v="78"/>
    <s v="Other Property Type Income"/>
    <n v="15053"/>
    <s v="Factor Receipts"/>
    <n v="32674165129.422501"/>
  </r>
  <r>
    <x v="77"/>
    <s v="722 -  Food Services and Drinking Places"/>
    <x v="79"/>
    <s v="Tax on Production and Imports"/>
    <n v="15053"/>
    <s v="Factor Receipts"/>
    <n v="13861445238.911301"/>
  </r>
  <r>
    <x v="77"/>
    <s v="722 -  Food Services and Drinking Places"/>
    <x v="80"/>
    <s v="Households LT15k"/>
    <n v="15055"/>
    <s v="Industry Use"/>
    <n v="596227.38064219395"/>
  </r>
  <r>
    <x v="77"/>
    <s v="722 -  Food Services and Drinking Places"/>
    <x v="81"/>
    <s v="Households 15-30k"/>
    <n v="15055"/>
    <s v="Industry Use"/>
    <n v="785164.045141796"/>
  </r>
  <r>
    <x v="77"/>
    <s v="722 -  Food Services and Drinking Places"/>
    <x v="82"/>
    <s v="Households 30-40k"/>
    <n v="15055"/>
    <s v="Industry Use"/>
    <n v="699061.43008792901"/>
  </r>
  <r>
    <x v="77"/>
    <s v="722 -  Food Services and Drinking Places"/>
    <x v="83"/>
    <s v="Households 40-50k"/>
    <n v="15055"/>
    <s v="Industry Use"/>
    <n v="539759.48177773005"/>
  </r>
  <r>
    <x v="77"/>
    <s v="722 -  Food Services and Drinking Places"/>
    <x v="84"/>
    <s v="Households 50-70k"/>
    <n v="15055"/>
    <s v="Industry Use"/>
    <n v="1204619.5972688999"/>
  </r>
  <r>
    <x v="77"/>
    <s v="722 -  Food Services and Drinking Places"/>
    <x v="85"/>
    <s v="Households 70-100k"/>
    <n v="15055"/>
    <s v="Industry Use"/>
    <n v="4114290.2402083501"/>
  </r>
  <r>
    <x v="77"/>
    <s v="722 -  Food Services and Drinking Places"/>
    <x v="86"/>
    <s v="Households 100-150k"/>
    <n v="15055"/>
    <s v="Industry Use"/>
    <n v="7275860.2191774603"/>
  </r>
  <r>
    <x v="77"/>
    <s v="722 -  Food Services and Drinking Places"/>
    <x v="87"/>
    <s v="Households 150-200k"/>
    <n v="15055"/>
    <s v="Industry Use"/>
    <n v="8322984.2240558099"/>
  </r>
  <r>
    <x v="77"/>
    <s v="722 -  Food Services and Drinking Places"/>
    <x v="88"/>
    <s v="Households GT200k"/>
    <n v="15055"/>
    <s v="Industry Use"/>
    <n v="21059348.765545301"/>
  </r>
  <r>
    <x v="77"/>
    <s v="722 -  Food Services and Drinking Places"/>
    <x v="89"/>
    <s v="Federal Government NonDefense"/>
    <n v="15055"/>
    <s v="Industry Use"/>
    <n v="1651848.87064847"/>
  </r>
  <r>
    <x v="77"/>
    <s v="722 -  Food Services and Drinking Places"/>
    <x v="90"/>
    <s v="Federal Government Investment"/>
    <n v="15055"/>
    <s v="Industry Use"/>
    <n v="1641165.6918407399"/>
  </r>
  <r>
    <x v="77"/>
    <s v="722 -  Food Services and Drinking Places"/>
    <x v="91"/>
    <s v="State/Local Govt Other"/>
    <n v="15055"/>
    <s v="Industry Use"/>
    <n v="482405221.74595499"/>
  </r>
  <r>
    <x v="77"/>
    <s v="722 -  Food Services and Drinking Places"/>
    <x v="92"/>
    <s v="State/Local Govt Education"/>
    <n v="15055"/>
    <s v="Industry Use"/>
    <n v="2007064.7880374"/>
  </r>
  <r>
    <x v="77"/>
    <s v="722 -  Food Services and Drinking Places"/>
    <x v="93"/>
    <s v="State/Local Govt Investment"/>
    <n v="15055"/>
    <s v="Industry Use"/>
    <n v="8301557.2634166097"/>
  </r>
  <r>
    <x v="77"/>
    <s v="722 -  Food Services and Drinking Places"/>
    <x v="94"/>
    <s v="Capital"/>
    <n v="15055"/>
    <s v="Industry Use"/>
    <n v="10976128.7437918"/>
  </r>
  <r>
    <x v="77"/>
    <s v="722 -  Food Services and Drinking Places"/>
    <x v="95"/>
    <s v="Inventory Additions/Deletions"/>
    <n v="15055"/>
    <s v="Industry Use"/>
    <n v="13926708.4857223"/>
  </r>
  <r>
    <x v="77"/>
    <s v="722 -  Food Services and Drinking Places"/>
    <x v="96"/>
    <s v="Foreign Trade"/>
    <n v="15051"/>
    <s v="Commodity Trade"/>
    <n v="3788224423.5357499"/>
  </r>
  <r>
    <x v="77"/>
    <s v="722 -  Food Services and Drinking Places"/>
    <x v="97"/>
    <s v="Domestic Trade"/>
    <n v="15051"/>
    <s v="Commodity Trade"/>
    <n v="13671703891.014"/>
  </r>
  <r>
    <x v="78"/>
    <s v="811 -  Repair and Maintenance"/>
    <x v="0"/>
    <s v="111 -  Crop Production"/>
    <n v="15055"/>
    <s v="Industry Use"/>
    <n v="3836.6811923569799"/>
  </r>
  <r>
    <x v="78"/>
    <s v="811 -  Repair and Maintenance"/>
    <x v="1"/>
    <s v="112 -  Animal Production and Aquaculture"/>
    <n v="15055"/>
    <s v="Industry Use"/>
    <n v="1680.51710726799"/>
  </r>
  <r>
    <x v="78"/>
    <s v="811 -  Repair and Maintenance"/>
    <x v="4"/>
    <s v="211 -  Oil and Gas Extraction"/>
    <n v="15055"/>
    <s v="Industry Use"/>
    <n v="2400186.3974064998"/>
  </r>
  <r>
    <x v="78"/>
    <s v="811 -  Repair and Maintenance"/>
    <x v="5"/>
    <s v="212 -  Mining (except Oil and Gas)"/>
    <n v="15055"/>
    <s v="Industry Use"/>
    <n v="8646329.0512840897"/>
  </r>
  <r>
    <x v="78"/>
    <s v="811 -  Repair and Maintenance"/>
    <x v="6"/>
    <s v="213 -  Support Activities for Mining"/>
    <n v="15055"/>
    <s v="Industry Use"/>
    <n v="74239.461391356497"/>
  </r>
  <r>
    <x v="78"/>
    <s v="811 -  Repair and Maintenance"/>
    <x v="7"/>
    <s v="221 -  Utilities"/>
    <n v="15055"/>
    <s v="Industry Use"/>
    <n v="179533203.03111199"/>
  </r>
  <r>
    <x v="78"/>
    <s v="811 -  Repair and Maintenance"/>
    <x v="8"/>
    <s v="23 -  Construction"/>
    <n v="15055"/>
    <s v="Industry Use"/>
    <n v="95095474.113000095"/>
  </r>
  <r>
    <x v="78"/>
    <s v="811 -  Repair and Maintenance"/>
    <x v="9"/>
    <s v="311 -  Food Manufacturing"/>
    <n v="15055"/>
    <s v="Industry Use"/>
    <n v="113599.015223963"/>
  </r>
  <r>
    <x v="78"/>
    <s v="811 -  Repair and Maintenance"/>
    <x v="10"/>
    <s v="312 -  Beverage and Tobacco Product Manufacturing"/>
    <n v="15055"/>
    <s v="Industry Use"/>
    <n v="618.92084062752394"/>
  </r>
  <r>
    <x v="78"/>
    <s v="811 -  Repair and Maintenance"/>
    <x v="11"/>
    <s v="313 -  Textile Mills"/>
    <n v="15055"/>
    <s v="Industry Use"/>
    <n v="1671350.3774546301"/>
  </r>
  <r>
    <x v="78"/>
    <s v="811 -  Repair and Maintenance"/>
    <x v="12"/>
    <s v="314 -  Textile Product Mills"/>
    <n v="15055"/>
    <s v="Industry Use"/>
    <n v="1637565.6342309001"/>
  </r>
  <r>
    <x v="78"/>
    <s v="811 -  Repair and Maintenance"/>
    <x v="13"/>
    <s v="315 -  Apparel Manufacturing"/>
    <n v="15055"/>
    <s v="Industry Use"/>
    <n v="2655349.6056518801"/>
  </r>
  <r>
    <x v="78"/>
    <s v="811 -  Repair and Maintenance"/>
    <x v="14"/>
    <s v="316 -  Leather and Allied Product Manufacturing"/>
    <n v="15055"/>
    <s v="Industry Use"/>
    <n v="396746.30969154101"/>
  </r>
  <r>
    <x v="78"/>
    <s v="811 -  Repair and Maintenance"/>
    <x v="15"/>
    <s v="321 -  Wood Product Manufacturing"/>
    <n v="15055"/>
    <s v="Industry Use"/>
    <n v="9938453.4893555492"/>
  </r>
  <r>
    <x v="78"/>
    <s v="811 -  Repair and Maintenance"/>
    <x v="16"/>
    <s v="322 -  Paper Manufacturing"/>
    <n v="15055"/>
    <s v="Industry Use"/>
    <n v="15850342.3680562"/>
  </r>
  <r>
    <x v="78"/>
    <s v="811 -  Repair and Maintenance"/>
    <x v="17"/>
    <s v="323 -  Printing and Related Support Activities"/>
    <n v="15055"/>
    <s v="Industry Use"/>
    <n v="13775996.187072599"/>
  </r>
  <r>
    <x v="78"/>
    <s v="811 -  Repair and Maintenance"/>
    <x v="18"/>
    <s v="324 -  Petroleum and Coal Products Manufacturing"/>
    <n v="15055"/>
    <s v="Industry Use"/>
    <n v="172306785.23979399"/>
  </r>
  <r>
    <x v="78"/>
    <s v="811 -  Repair and Maintenance"/>
    <x v="19"/>
    <s v="325 -  Chemical Manufacturing"/>
    <n v="15055"/>
    <s v="Industry Use"/>
    <n v="72174183.561654896"/>
  </r>
  <r>
    <x v="78"/>
    <s v="811 -  Repair and Maintenance"/>
    <x v="20"/>
    <s v="326 -  Plastics and Rubber Products Manufacturing"/>
    <n v="15055"/>
    <s v="Industry Use"/>
    <n v="207800020.511632"/>
  </r>
  <r>
    <x v="78"/>
    <s v="811 -  Repair and Maintenance"/>
    <x v="21"/>
    <s v="327 -  Nonmetallic Mineral Product Manufacturing"/>
    <n v="15055"/>
    <s v="Industry Use"/>
    <n v="42830729.265712202"/>
  </r>
  <r>
    <x v="78"/>
    <s v="811 -  Repair and Maintenance"/>
    <x v="22"/>
    <s v="331 -  Primary Metal Manufacturing"/>
    <n v="15055"/>
    <s v="Industry Use"/>
    <n v="25927123.074549299"/>
  </r>
  <r>
    <x v="78"/>
    <s v="811 -  Repair and Maintenance"/>
    <x v="23"/>
    <s v="332 -  Fabricated Metal Product Manufacturing"/>
    <n v="15055"/>
    <s v="Industry Use"/>
    <n v="368868251.88245499"/>
  </r>
  <r>
    <x v="78"/>
    <s v="811 -  Repair and Maintenance"/>
    <x v="24"/>
    <s v="333 -  Machinery Manufacturing"/>
    <n v="15055"/>
    <s v="Industry Use"/>
    <n v="104696768.81731901"/>
  </r>
  <r>
    <x v="78"/>
    <s v="811 -  Repair and Maintenance"/>
    <x v="25"/>
    <s v="334 -  Computer and Electronic Product Manufacturing"/>
    <n v="15055"/>
    <s v="Industry Use"/>
    <n v="287783908.59306198"/>
  </r>
  <r>
    <x v="78"/>
    <s v="811 -  Repair and Maintenance"/>
    <x v="26"/>
    <s v="335 -  Electrical Equipment, Appliance, and Component Manufacturing"/>
    <n v="15055"/>
    <s v="Industry Use"/>
    <n v="36435338.088319302"/>
  </r>
  <r>
    <x v="78"/>
    <s v="811 -  Repair and Maintenance"/>
    <x v="27"/>
    <s v="336 -  Transportation Equipment Manufacturing"/>
    <n v="15055"/>
    <s v="Industry Use"/>
    <n v="874849497.26895797"/>
  </r>
  <r>
    <x v="78"/>
    <s v="811 -  Repair and Maintenance"/>
    <x v="28"/>
    <s v="337 -  Furniture and Related Product Manufacturing"/>
    <n v="15055"/>
    <s v="Industry Use"/>
    <n v="7520140.9772643698"/>
  </r>
  <r>
    <x v="78"/>
    <s v="811 -  Repair and Maintenance"/>
    <x v="29"/>
    <s v="339 -  Miscellaneous Manufacturing"/>
    <n v="15055"/>
    <s v="Industry Use"/>
    <n v="8161890.4249896798"/>
  </r>
  <r>
    <x v="78"/>
    <s v="811 -  Repair and Maintenance"/>
    <x v="30"/>
    <s v="42 -  Wholesale Trade"/>
    <n v="15055"/>
    <s v="Industry Use"/>
    <n v="2658019386.1156201"/>
  </r>
  <r>
    <x v="78"/>
    <s v="811 -  Repair and Maintenance"/>
    <x v="31"/>
    <s v="441 -  Motor Vehicle and Parts Dealers"/>
    <n v="15055"/>
    <s v="Industry Use"/>
    <n v="874769266.19961095"/>
  </r>
  <r>
    <x v="78"/>
    <s v="811 -  Repair and Maintenance"/>
    <x v="32"/>
    <s v="449 -  Furniture, Home Furnishings, Electronics, and Appliance Retailers"/>
    <n v="15055"/>
    <s v="Industry Use"/>
    <n v="34726638.484032102"/>
  </r>
  <r>
    <x v="78"/>
    <s v="811 -  Repair and Maintenance"/>
    <x v="33"/>
    <s v="444 -  Building Material and Garden Equipment and Supplies Dealers"/>
    <n v="15055"/>
    <s v="Industry Use"/>
    <n v="434757604.53092003"/>
  </r>
  <r>
    <x v="78"/>
    <s v="811 -  Repair and Maintenance"/>
    <x v="34"/>
    <s v="445 -  Food and Beverage Stores"/>
    <n v="15055"/>
    <s v="Industry Use"/>
    <n v="7784193.2165619005"/>
  </r>
  <r>
    <x v="78"/>
    <s v="811 -  Repair and Maintenance"/>
    <x v="35"/>
    <s v="446 -  Health and Personal Care Stores"/>
    <n v="15055"/>
    <s v="Industry Use"/>
    <n v="2173391.2135642502"/>
  </r>
  <r>
    <x v="78"/>
    <s v="811 -  Repair and Maintenance"/>
    <x v="36"/>
    <s v="457 -  Gasoline Stations and Fuel Dealers"/>
    <n v="15055"/>
    <s v="Industry Use"/>
    <n v="7750326.4694277896"/>
  </r>
  <r>
    <x v="78"/>
    <s v="811 -  Repair and Maintenance"/>
    <x v="37"/>
    <s v="458 -  Clothing, Clothing Accessories, Shoe, and Jewelry Retailers"/>
    <n v="15055"/>
    <s v="Industry Use"/>
    <n v="959519.23125165899"/>
  </r>
  <r>
    <x v="78"/>
    <s v="811 -  Repair and Maintenance"/>
    <x v="38"/>
    <s v="459 -  Sporting Goods, Hobby, Musical Instrument, Book, and Miscellaneous Retailers"/>
    <n v="15055"/>
    <s v="Industry Use"/>
    <n v="49131707.740551099"/>
  </r>
  <r>
    <x v="78"/>
    <s v="811 -  Repair and Maintenance"/>
    <x v="39"/>
    <s v="455 -  General Merchandise Retailers"/>
    <n v="15055"/>
    <s v="Industry Use"/>
    <n v="72073245.333980203"/>
  </r>
  <r>
    <x v="78"/>
    <s v="811 -  Repair and Maintenance"/>
    <x v="40"/>
    <s v="481 -  Air Transportation"/>
    <n v="15055"/>
    <s v="Industry Use"/>
    <n v="21855157.225347102"/>
  </r>
  <r>
    <x v="78"/>
    <s v="811 -  Repair and Maintenance"/>
    <x v="41"/>
    <s v="482 -  Rail Transportation"/>
    <n v="15055"/>
    <s v="Industry Use"/>
    <n v="11056859.579748999"/>
  </r>
  <r>
    <x v="78"/>
    <s v="811 -  Repair and Maintenance"/>
    <x v="42"/>
    <s v="483 -  Water Transportation"/>
    <n v="15055"/>
    <s v="Industry Use"/>
    <n v="2547802.6760858302"/>
  </r>
  <r>
    <x v="78"/>
    <s v="811 -  Repair and Maintenance"/>
    <x v="43"/>
    <s v="484 -  Truck Transportation"/>
    <n v="15055"/>
    <s v="Industry Use"/>
    <n v="241234375.72738099"/>
  </r>
  <r>
    <x v="78"/>
    <s v="811 -  Repair and Maintenance"/>
    <x v="98"/>
    <s v="485 -  Transit and Ground Passenger Transportation"/>
    <n v="15055"/>
    <s v="Industry Use"/>
    <n v="9038404.4387778491"/>
  </r>
  <r>
    <x v="78"/>
    <s v="811 -  Repair and Maintenance"/>
    <x v="44"/>
    <s v="486 -  Pipeline Transportation"/>
    <n v="15055"/>
    <s v="Industry Use"/>
    <n v="969569.26820421102"/>
  </r>
  <r>
    <x v="78"/>
    <s v="811 -  Repair and Maintenance"/>
    <x v="45"/>
    <s v="487-488 -  Scenic and Sightseeing Transportation and Support Activities for Transportation"/>
    <n v="15055"/>
    <s v="Industry Use"/>
    <n v="8902081.9436278306"/>
  </r>
  <r>
    <x v="78"/>
    <s v="811 -  Repair and Maintenance"/>
    <x v="46"/>
    <s v="492 -  Couriers and Messengers"/>
    <n v="15055"/>
    <s v="Industry Use"/>
    <n v="24474040.739615701"/>
  </r>
  <r>
    <x v="78"/>
    <s v="811 -  Repair and Maintenance"/>
    <x v="47"/>
    <s v="493 -  Warehousing and Storage"/>
    <n v="15055"/>
    <s v="Industry Use"/>
    <n v="66617323.07079"/>
  </r>
  <r>
    <x v="78"/>
    <s v="811 -  Repair and Maintenance"/>
    <x v="48"/>
    <s v="513 -  Publishing Industries"/>
    <n v="15055"/>
    <s v="Industry Use"/>
    <n v="63149238.5274029"/>
  </r>
  <r>
    <x v="78"/>
    <s v="811 -  Repair and Maintenance"/>
    <x v="49"/>
    <s v="512 -  Motion Picture and Sound Recording Industries"/>
    <n v="15055"/>
    <s v="Industry Use"/>
    <n v="1122910.139804"/>
  </r>
  <r>
    <x v="78"/>
    <s v="811 -  Repair and Maintenance"/>
    <x v="50"/>
    <s v="516 -  Broadcasting and Content Providers"/>
    <n v="15055"/>
    <s v="Industry Use"/>
    <n v="77567606.370011494"/>
  </r>
  <r>
    <x v="78"/>
    <s v="811 -  Repair and Maintenance"/>
    <x v="51"/>
    <s v="517 -  Telecommunications"/>
    <n v="15055"/>
    <s v="Industry Use"/>
    <n v="181338081.22016999"/>
  </r>
  <r>
    <x v="78"/>
    <s v="811 -  Repair and Maintenance"/>
    <x v="52"/>
    <s v="518 -  Computing Infrastructure Providers, Data Processing, Web Hosting, and Related Services"/>
    <n v="15055"/>
    <s v="Industry Use"/>
    <n v="168960904.95220199"/>
  </r>
  <r>
    <x v="78"/>
    <s v="811 -  Repair and Maintenance"/>
    <x v="53"/>
    <s v="519 -  Web Search Portals, Libraries, Archives, and Other Information Services"/>
    <n v="15055"/>
    <s v="Industry Use"/>
    <n v="298172484.46296501"/>
  </r>
  <r>
    <x v="78"/>
    <s v="811 -  Repair and Maintenance"/>
    <x v="54"/>
    <s v="522 -  Credit Intermediation and Related Activities"/>
    <n v="15055"/>
    <s v="Industry Use"/>
    <n v="64446866.609964803"/>
  </r>
  <r>
    <x v="78"/>
    <s v="811 -  Repair and Maintenance"/>
    <x v="55"/>
    <s v="523 -  Securities, Commodity Contracts, and Other Financial Investments and Related Activities"/>
    <n v="15055"/>
    <s v="Industry Use"/>
    <n v="16453684.3368912"/>
  </r>
  <r>
    <x v="78"/>
    <s v="811 -  Repair and Maintenance"/>
    <x v="56"/>
    <s v="521 -  Monetary Authorities-Central Bank"/>
    <n v="15055"/>
    <s v="Industry Use"/>
    <n v="103986569.69298799"/>
  </r>
  <r>
    <x v="78"/>
    <s v="811 -  Repair and Maintenance"/>
    <x v="57"/>
    <s v="524 -  Insurance Carriers and Related Activities"/>
    <n v="15055"/>
    <s v="Industry Use"/>
    <n v="119969287.46318799"/>
  </r>
  <r>
    <x v="78"/>
    <s v="811 -  Repair and Maintenance"/>
    <x v="58"/>
    <s v="531 -  Real Estate"/>
    <n v="15055"/>
    <s v="Industry Use"/>
    <n v="2817414161.41466"/>
  </r>
  <r>
    <x v="78"/>
    <s v="811 -  Repair and Maintenance"/>
    <x v="59"/>
    <s v="532 -  Rental and Leasing Services"/>
    <n v="15055"/>
    <s v="Industry Use"/>
    <n v="117857854.33381"/>
  </r>
  <r>
    <x v="78"/>
    <s v="811 -  Repair and Maintenance"/>
    <x v="60"/>
    <s v="533 -  Lessors of Nonfinancial Intangible Assets (except Copyrighted Works)"/>
    <n v="15055"/>
    <s v="Industry Use"/>
    <n v="9288668.7688356992"/>
  </r>
  <r>
    <x v="78"/>
    <s v="811 -  Repair and Maintenance"/>
    <x v="61"/>
    <s v="541 -  Professional, Scientific, and Technical Services"/>
    <n v="15055"/>
    <s v="Industry Use"/>
    <n v="1584868460.53338"/>
  </r>
  <r>
    <x v="78"/>
    <s v="811 -  Repair and Maintenance"/>
    <x v="99"/>
    <s v="551 -  Management of Companies and Enterprises"/>
    <n v="15055"/>
    <s v="Industry Use"/>
    <n v="1355187750.4500401"/>
  </r>
  <r>
    <x v="78"/>
    <s v="811 -  Repair and Maintenance"/>
    <x v="62"/>
    <s v="561 -  Administrative and Support Services"/>
    <n v="15055"/>
    <s v="Industry Use"/>
    <n v="1252687944.47892"/>
  </r>
  <r>
    <x v="78"/>
    <s v="811 -  Repair and Maintenance"/>
    <x v="63"/>
    <s v="562 -  Waste Management and Remediation Services"/>
    <n v="15055"/>
    <s v="Industry Use"/>
    <n v="64262033.864530198"/>
  </r>
  <r>
    <x v="78"/>
    <s v="811 -  Repair and Maintenance"/>
    <x v="65"/>
    <s v="711 -  Performing Arts, Spectator Sports, and Related Industries"/>
    <n v="15055"/>
    <s v="Industry Use"/>
    <n v="8829461.4217552692"/>
  </r>
  <r>
    <x v="78"/>
    <s v="811 -  Repair and Maintenance"/>
    <x v="66"/>
    <s v="712 -  Museums, Historical Sites, and Similar Institutions"/>
    <n v="15055"/>
    <s v="Industry Use"/>
    <n v="273.54692554739501"/>
  </r>
  <r>
    <x v="78"/>
    <s v="811 -  Repair and Maintenance"/>
    <x v="67"/>
    <s v="713 -  Amusement, Gambling, and Recreation Industries"/>
    <n v="15055"/>
    <s v="Industry Use"/>
    <n v="750301.21453390096"/>
  </r>
  <r>
    <x v="78"/>
    <s v="811 -  Repair and Maintenance"/>
    <x v="68"/>
    <s v="721 -  Accommodation"/>
    <n v="15055"/>
    <s v="Industry Use"/>
    <n v="3796665.9313867199"/>
  </r>
  <r>
    <x v="78"/>
    <s v="811 -  Repair and Maintenance"/>
    <x v="69"/>
    <s v="722 -  Food Services and Drinking Places"/>
    <n v="15055"/>
    <s v="Industry Use"/>
    <n v="57694907.565604001"/>
  </r>
  <r>
    <x v="78"/>
    <s v="811 -  Repair and Maintenance"/>
    <x v="70"/>
    <s v="811 -  Repair and Maintenance"/>
    <n v="15055"/>
    <s v="Industry Use"/>
    <n v="347807280.094612"/>
  </r>
  <r>
    <x v="78"/>
    <s v="811 -  Repair and Maintenance"/>
    <x v="71"/>
    <s v="812 -  Personal and Laundry Services"/>
    <n v="15055"/>
    <s v="Industry Use"/>
    <n v="70554005.321788207"/>
  </r>
  <r>
    <x v="78"/>
    <s v="811 -  Repair and Maintenance"/>
    <x v="72"/>
    <s v="813 -  Religious, Grantmaking, Civic, Professional, and Similar Organizations"/>
    <n v="15055"/>
    <s v="Industry Use"/>
    <n v="6986892.1280142097"/>
  </r>
  <r>
    <x v="78"/>
    <s v="811 -  Repair and Maintenance"/>
    <x v="73"/>
    <s v="9A -  Government Enterprises"/>
    <n v="15055"/>
    <s v="Industry Use"/>
    <n v="182814139.05113101"/>
  </r>
  <r>
    <x v="78"/>
    <s v="811 -  Repair and Maintenance"/>
    <x v="74"/>
    <s v="Vegetable and melon farming"/>
    <n v="15055"/>
    <s v="Industry Use"/>
    <n v="1659.75497798164"/>
  </r>
  <r>
    <x v="78"/>
    <s v="811 -  Repair and Maintenance"/>
    <x v="75"/>
    <s v="Fruit farming"/>
    <n v="15055"/>
    <s v="Industry Use"/>
    <n v="1273.51180164677"/>
  </r>
  <r>
    <x v="78"/>
    <s v="811 -  Repair and Maintenance"/>
    <x v="76"/>
    <s v="Employee Compensation"/>
    <n v="15053"/>
    <s v="Factor Receipts"/>
    <n v="19960492966.2327"/>
  </r>
  <r>
    <x v="78"/>
    <s v="811 -  Repair and Maintenance"/>
    <x v="77"/>
    <s v="Proprietor Income"/>
    <n v="15053"/>
    <s v="Factor Receipts"/>
    <n v="10966237753.586"/>
  </r>
  <r>
    <x v="78"/>
    <s v="811 -  Repair and Maintenance"/>
    <x v="78"/>
    <s v="Other Property Type Income"/>
    <n v="15053"/>
    <s v="Factor Receipts"/>
    <n v="6196884217.7422705"/>
  </r>
  <r>
    <x v="78"/>
    <s v="811 -  Repair and Maintenance"/>
    <x v="79"/>
    <s v="Tax on Production and Imports"/>
    <n v="15053"/>
    <s v="Factor Receipts"/>
    <n v="5850977685.04741"/>
  </r>
  <r>
    <x v="78"/>
    <s v="811 -  Repair and Maintenance"/>
    <x v="80"/>
    <s v="Households LT15k"/>
    <n v="15055"/>
    <s v="Industry Use"/>
    <n v="2269708.0030326499"/>
  </r>
  <r>
    <x v="78"/>
    <s v="811 -  Repair and Maintenance"/>
    <x v="81"/>
    <s v="Households 15-30k"/>
    <n v="15055"/>
    <s v="Industry Use"/>
    <n v="2988948.8051225301"/>
  </r>
  <r>
    <x v="78"/>
    <s v="811 -  Repair and Maintenance"/>
    <x v="82"/>
    <s v="Households 30-40k"/>
    <n v="15055"/>
    <s v="Industry Use"/>
    <n v="2661174.8705217699"/>
  </r>
  <r>
    <x v="78"/>
    <s v="811 -  Repair and Maintenance"/>
    <x v="83"/>
    <s v="Households 40-50k"/>
    <n v="15055"/>
    <s v="Industry Use"/>
    <n v="2054746.9896201801"/>
  </r>
  <r>
    <x v="78"/>
    <s v="811 -  Repair and Maintenance"/>
    <x v="84"/>
    <s v="Households 50-70k"/>
    <n v="15055"/>
    <s v="Industry Use"/>
    <n v="4585724.89171209"/>
  </r>
  <r>
    <x v="78"/>
    <s v="811 -  Repair and Maintenance"/>
    <x v="85"/>
    <s v="Households 70-100k"/>
    <n v="15055"/>
    <s v="Industry Use"/>
    <n v="15662208.392613299"/>
  </r>
  <r>
    <x v="78"/>
    <s v="811 -  Repair and Maintenance"/>
    <x v="86"/>
    <s v="Households 100-150k"/>
    <n v="15055"/>
    <s v="Industry Use"/>
    <n v="27697617.896425199"/>
  </r>
  <r>
    <x v="78"/>
    <s v="811 -  Repair and Maintenance"/>
    <x v="87"/>
    <s v="Households 150-200k"/>
    <n v="15055"/>
    <s v="Industry Use"/>
    <n v="31683791.311473899"/>
  </r>
  <r>
    <x v="78"/>
    <s v="811 -  Repair and Maintenance"/>
    <x v="88"/>
    <s v="Households GT200k"/>
    <n v="15055"/>
    <s v="Industry Use"/>
    <n v="80168361.909730494"/>
  </r>
  <r>
    <x v="78"/>
    <s v="811 -  Repair and Maintenance"/>
    <x v="89"/>
    <s v="Federal Government NonDefense"/>
    <n v="15055"/>
    <s v="Industry Use"/>
    <n v="5076878.3526614504"/>
  </r>
  <r>
    <x v="78"/>
    <s v="811 -  Repair and Maintenance"/>
    <x v="90"/>
    <s v="Federal Government Investment"/>
    <n v="15055"/>
    <s v="Industry Use"/>
    <n v="6247560.9574679397"/>
  </r>
  <r>
    <x v="78"/>
    <s v="811 -  Repair and Maintenance"/>
    <x v="91"/>
    <s v="State/Local Govt Other"/>
    <n v="15055"/>
    <s v="Industry Use"/>
    <n v="120830526.74762399"/>
  </r>
  <r>
    <x v="78"/>
    <s v="811 -  Repair and Maintenance"/>
    <x v="92"/>
    <s v="State/Local Govt Education"/>
    <n v="15055"/>
    <s v="Industry Use"/>
    <n v="141847.48347172799"/>
  </r>
  <r>
    <x v="78"/>
    <s v="811 -  Repair and Maintenance"/>
    <x v="93"/>
    <s v="State/Local Govt Investment"/>
    <n v="15055"/>
    <s v="Industry Use"/>
    <n v="31602223.531089399"/>
  </r>
  <r>
    <x v="78"/>
    <s v="811 -  Repair and Maintenance"/>
    <x v="94"/>
    <s v="Capital"/>
    <n v="15055"/>
    <s v="Industry Use"/>
    <n v="41783735.636675902"/>
  </r>
  <r>
    <x v="78"/>
    <s v="811 -  Repair and Maintenance"/>
    <x v="95"/>
    <s v="Inventory Additions/Deletions"/>
    <n v="15055"/>
    <s v="Industry Use"/>
    <n v="2973404.95113324"/>
  </r>
  <r>
    <x v="78"/>
    <s v="811 -  Repair and Maintenance"/>
    <x v="96"/>
    <s v="Foreign Trade"/>
    <n v="15051"/>
    <s v="Commodity Trade"/>
    <n v="4022301042.6313801"/>
  </r>
  <r>
    <x v="78"/>
    <s v="811 -  Repair and Maintenance"/>
    <x v="97"/>
    <s v="Domestic Trade"/>
    <n v="15051"/>
    <s v="Commodity Trade"/>
    <n v="4171178943.7458"/>
  </r>
  <r>
    <x v="79"/>
    <s v="812 -  Personal and Laundry Services"/>
    <x v="0"/>
    <s v="111 -  Crop Production"/>
    <n v="15055"/>
    <s v="Industry Use"/>
    <n v="2983.8287538997602"/>
  </r>
  <r>
    <x v="79"/>
    <s v="812 -  Personal and Laundry Services"/>
    <x v="1"/>
    <s v="112 -  Animal Production and Aquaculture"/>
    <n v="15055"/>
    <s v="Industry Use"/>
    <n v="3002.8924272286899"/>
  </r>
  <r>
    <x v="79"/>
    <s v="812 -  Personal and Laundry Services"/>
    <x v="4"/>
    <s v="211 -  Oil and Gas Extraction"/>
    <n v="15055"/>
    <s v="Industry Use"/>
    <n v="1211546.71710182"/>
  </r>
  <r>
    <x v="79"/>
    <s v="812 -  Personal and Laundry Services"/>
    <x v="5"/>
    <s v="212 -  Mining (except Oil and Gas)"/>
    <n v="15055"/>
    <s v="Industry Use"/>
    <n v="38043452.682721399"/>
  </r>
  <r>
    <x v="79"/>
    <s v="812 -  Personal and Laundry Services"/>
    <x v="6"/>
    <s v="213 -  Support Activities for Mining"/>
    <n v="15055"/>
    <s v="Industry Use"/>
    <n v="3631.2883403757601"/>
  </r>
  <r>
    <x v="79"/>
    <s v="812 -  Personal and Laundry Services"/>
    <x v="7"/>
    <s v="221 -  Utilities"/>
    <n v="15055"/>
    <s v="Industry Use"/>
    <n v="154692707.13702801"/>
  </r>
  <r>
    <x v="79"/>
    <s v="812 -  Personal and Laundry Services"/>
    <x v="8"/>
    <s v="23 -  Construction"/>
    <n v="15055"/>
    <s v="Industry Use"/>
    <n v="77050477.472693101"/>
  </r>
  <r>
    <x v="79"/>
    <s v="812 -  Personal and Laundry Services"/>
    <x v="9"/>
    <s v="311 -  Food Manufacturing"/>
    <n v="15055"/>
    <s v="Industry Use"/>
    <n v="540345.74619809503"/>
  </r>
  <r>
    <x v="79"/>
    <s v="812 -  Personal and Laundry Services"/>
    <x v="10"/>
    <s v="312 -  Beverage and Tobacco Product Manufacturing"/>
    <n v="15055"/>
    <s v="Industry Use"/>
    <n v="1388.2524608061201"/>
  </r>
  <r>
    <x v="79"/>
    <s v="812 -  Personal and Laundry Services"/>
    <x v="11"/>
    <s v="313 -  Textile Mills"/>
    <n v="15055"/>
    <s v="Industry Use"/>
    <n v="530012.873378088"/>
  </r>
  <r>
    <x v="79"/>
    <s v="812 -  Personal and Laundry Services"/>
    <x v="12"/>
    <s v="314 -  Textile Product Mills"/>
    <n v="15055"/>
    <s v="Industry Use"/>
    <n v="7115264.1949187201"/>
  </r>
  <r>
    <x v="79"/>
    <s v="812 -  Personal and Laundry Services"/>
    <x v="13"/>
    <s v="315 -  Apparel Manufacturing"/>
    <n v="15055"/>
    <s v="Industry Use"/>
    <n v="374004.77106305398"/>
  </r>
  <r>
    <x v="79"/>
    <s v="812 -  Personal and Laundry Services"/>
    <x v="14"/>
    <s v="316 -  Leather and Allied Product Manufacturing"/>
    <n v="15055"/>
    <s v="Industry Use"/>
    <n v="41247.165505031699"/>
  </r>
  <r>
    <x v="79"/>
    <s v="812 -  Personal and Laundry Services"/>
    <x v="15"/>
    <s v="321 -  Wood Product Manufacturing"/>
    <n v="15055"/>
    <s v="Industry Use"/>
    <n v="1267454.2952799301"/>
  </r>
  <r>
    <x v="79"/>
    <s v="812 -  Personal and Laundry Services"/>
    <x v="16"/>
    <s v="322 -  Paper Manufacturing"/>
    <n v="15055"/>
    <s v="Industry Use"/>
    <n v="9293012.7919623796"/>
  </r>
  <r>
    <x v="79"/>
    <s v="812 -  Personal and Laundry Services"/>
    <x v="17"/>
    <s v="323 -  Printing and Related Support Activities"/>
    <n v="15055"/>
    <s v="Industry Use"/>
    <n v="50263451.5147954"/>
  </r>
  <r>
    <x v="79"/>
    <s v="812 -  Personal and Laundry Services"/>
    <x v="18"/>
    <s v="324 -  Petroleum and Coal Products Manufacturing"/>
    <n v="15055"/>
    <s v="Industry Use"/>
    <n v="89416849.797275901"/>
  </r>
  <r>
    <x v="79"/>
    <s v="812 -  Personal and Laundry Services"/>
    <x v="19"/>
    <s v="325 -  Chemical Manufacturing"/>
    <n v="15055"/>
    <s v="Industry Use"/>
    <n v="121159970.17558099"/>
  </r>
  <r>
    <x v="79"/>
    <s v="812 -  Personal and Laundry Services"/>
    <x v="20"/>
    <s v="326 -  Plastics and Rubber Products Manufacturing"/>
    <n v="15055"/>
    <s v="Industry Use"/>
    <n v="36082386.546693198"/>
  </r>
  <r>
    <x v="79"/>
    <s v="812 -  Personal and Laundry Services"/>
    <x v="21"/>
    <s v="327 -  Nonmetallic Mineral Product Manufacturing"/>
    <n v="15055"/>
    <s v="Industry Use"/>
    <n v="24493748.666525599"/>
  </r>
  <r>
    <x v="79"/>
    <s v="812 -  Personal and Laundry Services"/>
    <x v="22"/>
    <s v="331 -  Primary Metal Manufacturing"/>
    <n v="15055"/>
    <s v="Industry Use"/>
    <n v="3167821.3475235198"/>
  </r>
  <r>
    <x v="79"/>
    <s v="812 -  Personal and Laundry Services"/>
    <x v="23"/>
    <s v="332 -  Fabricated Metal Product Manufacturing"/>
    <n v="15055"/>
    <s v="Industry Use"/>
    <n v="15661770.231232099"/>
  </r>
  <r>
    <x v="79"/>
    <s v="812 -  Personal and Laundry Services"/>
    <x v="24"/>
    <s v="333 -  Machinery Manufacturing"/>
    <n v="15055"/>
    <s v="Industry Use"/>
    <n v="3920382.3359841299"/>
  </r>
  <r>
    <x v="79"/>
    <s v="812 -  Personal and Laundry Services"/>
    <x v="25"/>
    <s v="334 -  Computer and Electronic Product Manufacturing"/>
    <n v="15055"/>
    <s v="Industry Use"/>
    <n v="3247890.4924311698"/>
  </r>
  <r>
    <x v="79"/>
    <s v="812 -  Personal and Laundry Services"/>
    <x v="26"/>
    <s v="335 -  Electrical Equipment, Appliance, and Component Manufacturing"/>
    <n v="15055"/>
    <s v="Industry Use"/>
    <n v="12746911.833092401"/>
  </r>
  <r>
    <x v="79"/>
    <s v="812 -  Personal and Laundry Services"/>
    <x v="27"/>
    <s v="336 -  Transportation Equipment Manufacturing"/>
    <n v="15055"/>
    <s v="Industry Use"/>
    <n v="29525710.454009999"/>
  </r>
  <r>
    <x v="79"/>
    <s v="812 -  Personal and Laundry Services"/>
    <x v="28"/>
    <s v="337 -  Furniture and Related Product Manufacturing"/>
    <n v="15055"/>
    <s v="Industry Use"/>
    <n v="1631671.9360800399"/>
  </r>
  <r>
    <x v="79"/>
    <s v="812 -  Personal and Laundry Services"/>
    <x v="29"/>
    <s v="339 -  Miscellaneous Manufacturing"/>
    <n v="15055"/>
    <s v="Industry Use"/>
    <n v="26416616.245349601"/>
  </r>
  <r>
    <x v="79"/>
    <s v="812 -  Personal and Laundry Services"/>
    <x v="30"/>
    <s v="42 -  Wholesale Trade"/>
    <n v="15055"/>
    <s v="Industry Use"/>
    <n v="541986047.75276899"/>
  </r>
  <r>
    <x v="79"/>
    <s v="812 -  Personal and Laundry Services"/>
    <x v="31"/>
    <s v="441 -  Motor Vehicle and Parts Dealers"/>
    <n v="15055"/>
    <s v="Industry Use"/>
    <n v="26217868.145266999"/>
  </r>
  <r>
    <x v="79"/>
    <s v="812 -  Personal and Laundry Services"/>
    <x v="32"/>
    <s v="449 -  Furniture, Home Furnishings, Electronics, and Appliance Retailers"/>
    <n v="15055"/>
    <s v="Industry Use"/>
    <n v="2272125.9375639502"/>
  </r>
  <r>
    <x v="79"/>
    <s v="812 -  Personal and Laundry Services"/>
    <x v="33"/>
    <s v="444 -  Building Material and Garden Equipment and Supplies Dealers"/>
    <n v="15055"/>
    <s v="Industry Use"/>
    <n v="600749.95675363694"/>
  </r>
  <r>
    <x v="79"/>
    <s v="812 -  Personal and Laundry Services"/>
    <x v="34"/>
    <s v="445 -  Food and Beverage Stores"/>
    <n v="15055"/>
    <s v="Industry Use"/>
    <n v="319484.16068365599"/>
  </r>
  <r>
    <x v="79"/>
    <s v="812 -  Personal and Laundry Services"/>
    <x v="35"/>
    <s v="446 -  Health and Personal Care Stores"/>
    <n v="15055"/>
    <s v="Industry Use"/>
    <n v="375570.35162549501"/>
  </r>
  <r>
    <x v="79"/>
    <s v="812 -  Personal and Laundry Services"/>
    <x v="36"/>
    <s v="457 -  Gasoline Stations and Fuel Dealers"/>
    <n v="15055"/>
    <s v="Industry Use"/>
    <n v="231995.969033942"/>
  </r>
  <r>
    <x v="79"/>
    <s v="812 -  Personal and Laundry Services"/>
    <x v="37"/>
    <s v="458 -  Clothing, Clothing Accessories, Shoe, and Jewelry Retailers"/>
    <n v="15055"/>
    <s v="Industry Use"/>
    <n v="108527.287153902"/>
  </r>
  <r>
    <x v="79"/>
    <s v="812 -  Personal and Laundry Services"/>
    <x v="38"/>
    <s v="459 -  Sporting Goods, Hobby, Musical Instrument, Book, and Miscellaneous Retailers"/>
    <n v="15055"/>
    <s v="Industry Use"/>
    <n v="3204145.2484870302"/>
  </r>
  <r>
    <x v="79"/>
    <s v="812 -  Personal and Laundry Services"/>
    <x v="39"/>
    <s v="455 -  General Merchandise Retailers"/>
    <n v="15055"/>
    <s v="Industry Use"/>
    <n v="2085515.33320237"/>
  </r>
  <r>
    <x v="79"/>
    <s v="812 -  Personal and Laundry Services"/>
    <x v="40"/>
    <s v="481 -  Air Transportation"/>
    <n v="15055"/>
    <s v="Industry Use"/>
    <n v="28555963.453202799"/>
  </r>
  <r>
    <x v="79"/>
    <s v="812 -  Personal and Laundry Services"/>
    <x v="41"/>
    <s v="482 -  Rail Transportation"/>
    <n v="15055"/>
    <s v="Industry Use"/>
    <n v="3059458.30717939"/>
  </r>
  <r>
    <x v="79"/>
    <s v="812 -  Personal and Laundry Services"/>
    <x v="42"/>
    <s v="483 -  Water Transportation"/>
    <n v="15055"/>
    <s v="Industry Use"/>
    <n v="1014268.2372755"/>
  </r>
  <r>
    <x v="79"/>
    <s v="812 -  Personal and Laundry Services"/>
    <x v="43"/>
    <s v="484 -  Truck Transportation"/>
    <n v="15055"/>
    <s v="Industry Use"/>
    <n v="106722991.168966"/>
  </r>
  <r>
    <x v="79"/>
    <s v="812 -  Personal and Laundry Services"/>
    <x v="98"/>
    <s v="485 -  Transit and Ground Passenger Transportation"/>
    <n v="15055"/>
    <s v="Industry Use"/>
    <n v="14416496.2898429"/>
  </r>
  <r>
    <x v="79"/>
    <s v="812 -  Personal and Laundry Services"/>
    <x v="44"/>
    <s v="486 -  Pipeline Transportation"/>
    <n v="15055"/>
    <s v="Industry Use"/>
    <n v="437929.65270966099"/>
  </r>
  <r>
    <x v="79"/>
    <s v="812 -  Personal and Laundry Services"/>
    <x v="45"/>
    <s v="487-488 -  Scenic and Sightseeing Transportation and Support Activities for Transportation"/>
    <n v="15055"/>
    <s v="Industry Use"/>
    <n v="15786997.5537185"/>
  </r>
  <r>
    <x v="79"/>
    <s v="812 -  Personal and Laundry Services"/>
    <x v="46"/>
    <s v="492 -  Couriers and Messengers"/>
    <n v="15055"/>
    <s v="Industry Use"/>
    <n v="82228120.123377502"/>
  </r>
  <r>
    <x v="79"/>
    <s v="812 -  Personal and Laundry Services"/>
    <x v="47"/>
    <s v="493 -  Warehousing and Storage"/>
    <n v="15055"/>
    <s v="Industry Use"/>
    <n v="59835538.037708998"/>
  </r>
  <r>
    <x v="79"/>
    <s v="812 -  Personal and Laundry Services"/>
    <x v="48"/>
    <s v="513 -  Publishing Industries"/>
    <n v="15055"/>
    <s v="Industry Use"/>
    <n v="110011381.82337999"/>
  </r>
  <r>
    <x v="79"/>
    <s v="812 -  Personal and Laundry Services"/>
    <x v="49"/>
    <s v="512 -  Motion Picture and Sound Recording Industries"/>
    <n v="15055"/>
    <s v="Industry Use"/>
    <n v="14068391.5906357"/>
  </r>
  <r>
    <x v="79"/>
    <s v="812 -  Personal and Laundry Services"/>
    <x v="50"/>
    <s v="516 -  Broadcasting and Content Providers"/>
    <n v="15055"/>
    <s v="Industry Use"/>
    <n v="105853618.459071"/>
  </r>
  <r>
    <x v="79"/>
    <s v="812 -  Personal and Laundry Services"/>
    <x v="51"/>
    <s v="517 -  Telecommunications"/>
    <n v="15055"/>
    <s v="Industry Use"/>
    <n v="212919067.96931601"/>
  </r>
  <r>
    <x v="79"/>
    <s v="812 -  Personal and Laundry Services"/>
    <x v="52"/>
    <s v="518 -  Computing Infrastructure Providers, Data Processing, Web Hosting, and Related Services"/>
    <n v="15055"/>
    <s v="Industry Use"/>
    <n v="213146988.90237099"/>
  </r>
  <r>
    <x v="79"/>
    <s v="812 -  Personal and Laundry Services"/>
    <x v="53"/>
    <s v="519 -  Web Search Portals, Libraries, Archives, and Other Information Services"/>
    <n v="15055"/>
    <s v="Industry Use"/>
    <n v="1624744767.90938"/>
  </r>
  <r>
    <x v="79"/>
    <s v="812 -  Personal and Laundry Services"/>
    <x v="54"/>
    <s v="522 -  Credit Intermediation and Related Activities"/>
    <n v="15055"/>
    <s v="Industry Use"/>
    <n v="75993604.261315495"/>
  </r>
  <r>
    <x v="79"/>
    <s v="812 -  Personal and Laundry Services"/>
    <x v="55"/>
    <s v="523 -  Securities, Commodity Contracts, and Other Financial Investments and Related Activities"/>
    <n v="15055"/>
    <s v="Industry Use"/>
    <n v="16317778.126182299"/>
  </r>
  <r>
    <x v="79"/>
    <s v="812 -  Personal and Laundry Services"/>
    <x v="56"/>
    <s v="521 -  Monetary Authorities-Central Bank"/>
    <n v="15055"/>
    <s v="Industry Use"/>
    <n v="233907606.313636"/>
  </r>
  <r>
    <x v="79"/>
    <s v="812 -  Personal and Laundry Services"/>
    <x v="57"/>
    <s v="524 -  Insurance Carriers and Related Activities"/>
    <n v="15055"/>
    <s v="Industry Use"/>
    <n v="199806473.366413"/>
  </r>
  <r>
    <x v="79"/>
    <s v="812 -  Personal and Laundry Services"/>
    <x v="58"/>
    <s v="531 -  Real Estate"/>
    <n v="15055"/>
    <s v="Industry Use"/>
    <n v="4307141930.8282003"/>
  </r>
  <r>
    <x v="79"/>
    <s v="812 -  Personal and Laundry Services"/>
    <x v="59"/>
    <s v="532 -  Rental and Leasing Services"/>
    <n v="15055"/>
    <s v="Industry Use"/>
    <n v="133483231.41951901"/>
  </r>
  <r>
    <x v="79"/>
    <s v="812 -  Personal and Laundry Services"/>
    <x v="60"/>
    <s v="533 -  Lessors of Nonfinancial Intangible Assets (except Copyrighted Works)"/>
    <n v="15055"/>
    <s v="Industry Use"/>
    <n v="45068013.261671104"/>
  </r>
  <r>
    <x v="79"/>
    <s v="812 -  Personal and Laundry Services"/>
    <x v="61"/>
    <s v="541 -  Professional, Scientific, and Technical Services"/>
    <n v="15055"/>
    <s v="Industry Use"/>
    <n v="2160977401.9226499"/>
  </r>
  <r>
    <x v="79"/>
    <s v="812 -  Personal and Laundry Services"/>
    <x v="99"/>
    <s v="551 -  Management of Companies and Enterprises"/>
    <n v="15055"/>
    <s v="Industry Use"/>
    <n v="718039421.170228"/>
  </r>
  <r>
    <x v="79"/>
    <s v="812 -  Personal and Laundry Services"/>
    <x v="62"/>
    <s v="561 -  Administrative and Support Services"/>
    <n v="15055"/>
    <s v="Industry Use"/>
    <n v="722062698.13235903"/>
  </r>
  <r>
    <x v="79"/>
    <s v="812 -  Personal and Laundry Services"/>
    <x v="63"/>
    <s v="562 -  Waste Management and Remediation Services"/>
    <n v="15055"/>
    <s v="Industry Use"/>
    <n v="71486886.206972703"/>
  </r>
  <r>
    <x v="79"/>
    <s v="812 -  Personal and Laundry Services"/>
    <x v="64"/>
    <s v="611 -  Educational Services"/>
    <n v="15055"/>
    <s v="Industry Use"/>
    <n v="2357355.4695049799"/>
  </r>
  <r>
    <x v="79"/>
    <s v="812 -  Personal and Laundry Services"/>
    <x v="65"/>
    <s v="711 -  Performing Arts, Spectator Sports, and Related Industries"/>
    <n v="15055"/>
    <s v="Industry Use"/>
    <n v="212410899.446567"/>
  </r>
  <r>
    <x v="79"/>
    <s v="812 -  Personal and Laundry Services"/>
    <x v="66"/>
    <s v="712 -  Museums, Historical Sites, and Similar Institutions"/>
    <n v="15055"/>
    <s v="Industry Use"/>
    <n v="6580.73530433006"/>
  </r>
  <r>
    <x v="79"/>
    <s v="812 -  Personal and Laundry Services"/>
    <x v="67"/>
    <s v="713 -  Amusement, Gambling, and Recreation Industries"/>
    <n v="15055"/>
    <s v="Industry Use"/>
    <n v="1340702.7072322699"/>
  </r>
  <r>
    <x v="79"/>
    <s v="812 -  Personal and Laundry Services"/>
    <x v="68"/>
    <s v="721 -  Accommodation"/>
    <n v="15055"/>
    <s v="Industry Use"/>
    <n v="5924809.8272865601"/>
  </r>
  <r>
    <x v="79"/>
    <s v="812 -  Personal and Laundry Services"/>
    <x v="69"/>
    <s v="722 -  Food Services and Drinking Places"/>
    <n v="15055"/>
    <s v="Industry Use"/>
    <n v="183076507.695191"/>
  </r>
  <r>
    <x v="79"/>
    <s v="812 -  Personal and Laundry Services"/>
    <x v="70"/>
    <s v="811 -  Repair and Maintenance"/>
    <n v="15055"/>
    <s v="Industry Use"/>
    <n v="223018516.09073001"/>
  </r>
  <r>
    <x v="79"/>
    <s v="812 -  Personal and Laundry Services"/>
    <x v="71"/>
    <s v="812 -  Personal and Laundry Services"/>
    <n v="15055"/>
    <s v="Industry Use"/>
    <n v="270186496.85835999"/>
  </r>
  <r>
    <x v="79"/>
    <s v="812 -  Personal and Laundry Services"/>
    <x v="72"/>
    <s v="813 -  Religious, Grantmaking, Civic, Professional, and Similar Organizations"/>
    <n v="15055"/>
    <s v="Industry Use"/>
    <n v="35312996.383868597"/>
  </r>
  <r>
    <x v="79"/>
    <s v="812 -  Personal and Laundry Services"/>
    <x v="73"/>
    <s v="9A -  Government Enterprises"/>
    <n v="15055"/>
    <s v="Industry Use"/>
    <n v="237008700.27285901"/>
  </r>
  <r>
    <x v="79"/>
    <s v="812 -  Personal and Laundry Services"/>
    <x v="74"/>
    <s v="Vegetable and melon farming"/>
    <n v="15055"/>
    <s v="Industry Use"/>
    <n v="2965.7928698737101"/>
  </r>
  <r>
    <x v="79"/>
    <s v="812 -  Personal and Laundry Services"/>
    <x v="75"/>
    <s v="Fruit farming"/>
    <n v="15055"/>
    <s v="Industry Use"/>
    <n v="2275.6203603118902"/>
  </r>
  <r>
    <x v="79"/>
    <s v="812 -  Personal and Laundry Services"/>
    <x v="76"/>
    <s v="Employee Compensation"/>
    <n v="15053"/>
    <s v="Factor Receipts"/>
    <n v="9935275428.47612"/>
  </r>
  <r>
    <x v="79"/>
    <s v="812 -  Personal and Laundry Services"/>
    <x v="77"/>
    <s v="Proprietor Income"/>
    <n v="15053"/>
    <s v="Factor Receipts"/>
    <n v="8083651342.2646399"/>
  </r>
  <r>
    <x v="79"/>
    <s v="812 -  Personal and Laundry Services"/>
    <x v="78"/>
    <s v="Other Property Type Income"/>
    <n v="15053"/>
    <s v="Factor Receipts"/>
    <n v="-843227395.60869503"/>
  </r>
  <r>
    <x v="79"/>
    <s v="812 -  Personal and Laundry Services"/>
    <x v="79"/>
    <s v="Tax on Production and Imports"/>
    <n v="15053"/>
    <s v="Factor Receipts"/>
    <n v="1404300505.3850801"/>
  </r>
  <r>
    <x v="79"/>
    <s v="812 -  Personal and Laundry Services"/>
    <x v="80"/>
    <s v="Households LT15k"/>
    <n v="15055"/>
    <s v="Industry Use"/>
    <n v="596656.53651381098"/>
  </r>
  <r>
    <x v="79"/>
    <s v="812 -  Personal and Laundry Services"/>
    <x v="81"/>
    <s v="Households 15-30k"/>
    <n v="15055"/>
    <s v="Industry Use"/>
    <n v="785729.19490025099"/>
  </r>
  <r>
    <x v="79"/>
    <s v="812 -  Personal and Laundry Services"/>
    <x v="82"/>
    <s v="Households 30-40k"/>
    <n v="15055"/>
    <s v="Industry Use"/>
    <n v="699564.60442557803"/>
  </r>
  <r>
    <x v="79"/>
    <s v="812 -  Personal and Laundry Services"/>
    <x v="83"/>
    <s v="Households 40-50k"/>
    <n v="15055"/>
    <s v="Industry Use"/>
    <n v="540147.99286995095"/>
  </r>
  <r>
    <x v="79"/>
    <s v="812 -  Personal and Laundry Services"/>
    <x v="84"/>
    <s v="Households 50-70k"/>
    <n v="15055"/>
    <s v="Industry Use"/>
    <n v="1205486.6650856701"/>
  </r>
  <r>
    <x v="79"/>
    <s v="812 -  Personal and Laundry Services"/>
    <x v="85"/>
    <s v="Households 70-100k"/>
    <n v="15055"/>
    <s v="Industry Use"/>
    <n v="4117251.64699953"/>
  </r>
  <r>
    <x v="79"/>
    <s v="812 -  Personal and Laundry Services"/>
    <x v="86"/>
    <s v="Households 100-150k"/>
    <n v="15055"/>
    <s v="Industry Use"/>
    <n v="7281097.2784529896"/>
  </r>
  <r>
    <x v="79"/>
    <s v="812 -  Personal and Laundry Services"/>
    <x v="87"/>
    <s v="Households 150-200k"/>
    <n v="15055"/>
    <s v="Industry Use"/>
    <n v="8328974.9880916299"/>
  </r>
  <r>
    <x v="79"/>
    <s v="812 -  Personal and Laundry Services"/>
    <x v="88"/>
    <s v="Households GT200k"/>
    <n v="15055"/>
    <s v="Industry Use"/>
    <n v="21074506.9811331"/>
  </r>
  <r>
    <x v="79"/>
    <s v="812 -  Personal and Laundry Services"/>
    <x v="89"/>
    <s v="Federal Government NonDefense"/>
    <n v="15055"/>
    <s v="Industry Use"/>
    <n v="1352257.21260754"/>
  </r>
  <r>
    <x v="79"/>
    <s v="812 -  Personal and Laundry Services"/>
    <x v="90"/>
    <s v="Federal Government Investment"/>
    <n v="15055"/>
    <s v="Industry Use"/>
    <n v="1642346.9792418401"/>
  </r>
  <r>
    <x v="79"/>
    <s v="812 -  Personal and Laundry Services"/>
    <x v="91"/>
    <s v="State/Local Govt Other"/>
    <n v="15055"/>
    <s v="Industry Use"/>
    <n v="92228027.9050152"/>
  </r>
  <r>
    <x v="79"/>
    <s v="812 -  Personal and Laundry Services"/>
    <x v="92"/>
    <s v="State/Local Govt Education"/>
    <n v="15055"/>
    <s v="Industry Use"/>
    <n v="4628188.2631739601"/>
  </r>
  <r>
    <x v="79"/>
    <s v="812 -  Personal and Laundry Services"/>
    <x v="93"/>
    <s v="State/Local Govt Investment"/>
    <n v="15055"/>
    <s v="Industry Use"/>
    <n v="8307532.6046351101"/>
  </r>
  <r>
    <x v="79"/>
    <s v="812 -  Personal and Laundry Services"/>
    <x v="94"/>
    <s v="Capital"/>
    <n v="15055"/>
    <s v="Industry Use"/>
    <n v="10984029.202997399"/>
  </r>
  <r>
    <x v="79"/>
    <s v="812 -  Personal and Laundry Services"/>
    <x v="95"/>
    <s v="Inventory Additions/Deletions"/>
    <n v="15055"/>
    <s v="Industry Use"/>
    <n v="1273262.42710045"/>
  </r>
  <r>
    <x v="79"/>
    <s v="812 -  Personal and Laundry Services"/>
    <x v="96"/>
    <s v="Foreign Trade"/>
    <n v="15051"/>
    <s v="Commodity Trade"/>
    <n v="1112915551.0982101"/>
  </r>
  <r>
    <x v="79"/>
    <s v="812 -  Personal and Laundry Services"/>
    <x v="97"/>
    <s v="Domestic Trade"/>
    <n v="15051"/>
    <s v="Commodity Trade"/>
    <n v="1760003385.56651"/>
  </r>
  <r>
    <x v="80"/>
    <s v="813 -  Religious, Grantmaking, Civic, Professional, and Similar Organizations"/>
    <x v="0"/>
    <s v="111 -  Crop Production"/>
    <n v="15055"/>
    <s v="Industry Use"/>
    <n v="607244.80059401202"/>
  </r>
  <r>
    <x v="80"/>
    <s v="813 -  Religious, Grantmaking, Civic, Professional, and Similar Organizations"/>
    <x v="1"/>
    <s v="112 -  Animal Production and Aquaculture"/>
    <n v="15055"/>
    <s v="Industry Use"/>
    <n v="178132.948223835"/>
  </r>
  <r>
    <x v="80"/>
    <s v="813 -  Religious, Grantmaking, Civic, Professional, and Similar Organizations"/>
    <x v="2"/>
    <s v="113 -  Forestry and Logging"/>
    <n v="15055"/>
    <s v="Industry Use"/>
    <n v="45.365127091786299"/>
  </r>
  <r>
    <x v="80"/>
    <s v="813 -  Religious, Grantmaking, Civic, Professional, and Similar Organizations"/>
    <x v="100"/>
    <s v="114 -  Fishing, Hunting and Trapping"/>
    <n v="15055"/>
    <s v="Industry Use"/>
    <n v="1333627.60016964"/>
  </r>
  <r>
    <x v="80"/>
    <s v="813 -  Religious, Grantmaking, Civic, Professional, and Similar Organizations"/>
    <x v="4"/>
    <s v="211 -  Oil and Gas Extraction"/>
    <n v="15055"/>
    <s v="Industry Use"/>
    <n v="2530051.24233808"/>
  </r>
  <r>
    <x v="80"/>
    <s v="813 -  Religious, Grantmaking, Civic, Professional, and Similar Organizations"/>
    <x v="5"/>
    <s v="212 -  Mining (except Oil and Gas)"/>
    <n v="15055"/>
    <s v="Industry Use"/>
    <n v="10145496.739057399"/>
  </r>
  <r>
    <x v="80"/>
    <s v="813 -  Religious, Grantmaking, Civic, Professional, and Similar Organizations"/>
    <x v="6"/>
    <s v="213 -  Support Activities for Mining"/>
    <n v="15055"/>
    <s v="Industry Use"/>
    <n v="12379.299663408499"/>
  </r>
  <r>
    <x v="80"/>
    <s v="813 -  Religious, Grantmaking, Civic, Professional, and Similar Organizations"/>
    <x v="7"/>
    <s v="221 -  Utilities"/>
    <n v="15055"/>
    <s v="Industry Use"/>
    <n v="109662936.91011"/>
  </r>
  <r>
    <x v="80"/>
    <s v="813 -  Religious, Grantmaking, Civic, Professional, and Similar Organizations"/>
    <x v="8"/>
    <s v="23 -  Construction"/>
    <n v="15055"/>
    <s v="Industry Use"/>
    <n v="307322396.02808899"/>
  </r>
  <r>
    <x v="80"/>
    <s v="813 -  Religious, Grantmaking, Civic, Professional, and Similar Organizations"/>
    <x v="9"/>
    <s v="311 -  Food Manufacturing"/>
    <n v="15055"/>
    <s v="Industry Use"/>
    <n v="113048429.46642099"/>
  </r>
  <r>
    <x v="80"/>
    <s v="813 -  Religious, Grantmaking, Civic, Professional, and Similar Organizations"/>
    <x v="10"/>
    <s v="312 -  Beverage and Tobacco Product Manufacturing"/>
    <n v="15055"/>
    <s v="Industry Use"/>
    <n v="32247506.556203801"/>
  </r>
  <r>
    <x v="80"/>
    <s v="813 -  Religious, Grantmaking, Civic, Professional, and Similar Organizations"/>
    <x v="11"/>
    <s v="313 -  Textile Mills"/>
    <n v="15055"/>
    <s v="Industry Use"/>
    <n v="36574.383190902801"/>
  </r>
  <r>
    <x v="80"/>
    <s v="813 -  Religious, Grantmaking, Civic, Professional, and Similar Organizations"/>
    <x v="12"/>
    <s v="314 -  Textile Product Mills"/>
    <n v="15055"/>
    <s v="Industry Use"/>
    <n v="2352267.5581832798"/>
  </r>
  <r>
    <x v="80"/>
    <s v="813 -  Religious, Grantmaking, Civic, Professional, and Similar Organizations"/>
    <x v="13"/>
    <s v="315 -  Apparel Manufacturing"/>
    <n v="15055"/>
    <s v="Industry Use"/>
    <n v="7293713.42644748"/>
  </r>
  <r>
    <x v="80"/>
    <s v="813 -  Religious, Grantmaking, Civic, Professional, and Similar Organizations"/>
    <x v="14"/>
    <s v="316 -  Leather and Allied Product Manufacturing"/>
    <n v="15055"/>
    <s v="Industry Use"/>
    <n v="71220.5689949925"/>
  </r>
  <r>
    <x v="80"/>
    <s v="813 -  Religious, Grantmaking, Civic, Professional, and Similar Organizations"/>
    <x v="15"/>
    <s v="321 -  Wood Product Manufacturing"/>
    <n v="15055"/>
    <s v="Industry Use"/>
    <n v="19356458.8420172"/>
  </r>
  <r>
    <x v="80"/>
    <s v="813 -  Religious, Grantmaking, Civic, Professional, and Similar Organizations"/>
    <x v="16"/>
    <s v="322 -  Paper Manufacturing"/>
    <n v="15055"/>
    <s v="Industry Use"/>
    <n v="54367435.1981465"/>
  </r>
  <r>
    <x v="80"/>
    <s v="813 -  Religious, Grantmaking, Civic, Professional, and Similar Organizations"/>
    <x v="17"/>
    <s v="323 -  Printing and Related Support Activities"/>
    <n v="15055"/>
    <s v="Industry Use"/>
    <n v="123380671.207426"/>
  </r>
  <r>
    <x v="80"/>
    <s v="813 -  Religious, Grantmaking, Civic, Professional, and Similar Organizations"/>
    <x v="18"/>
    <s v="324 -  Petroleum and Coal Products Manufacturing"/>
    <n v="15055"/>
    <s v="Industry Use"/>
    <n v="178283429.27882901"/>
  </r>
  <r>
    <x v="80"/>
    <s v="813 -  Religious, Grantmaking, Civic, Professional, and Similar Organizations"/>
    <x v="19"/>
    <s v="325 -  Chemical Manufacturing"/>
    <n v="15055"/>
    <s v="Industry Use"/>
    <n v="12916287.8665394"/>
  </r>
  <r>
    <x v="80"/>
    <s v="813 -  Religious, Grantmaking, Civic, Professional, and Similar Organizations"/>
    <x v="20"/>
    <s v="326 -  Plastics and Rubber Products Manufacturing"/>
    <n v="15055"/>
    <s v="Industry Use"/>
    <n v="27746121.166663099"/>
  </r>
  <r>
    <x v="80"/>
    <s v="813 -  Religious, Grantmaking, Civic, Professional, and Similar Organizations"/>
    <x v="21"/>
    <s v="327 -  Nonmetallic Mineral Product Manufacturing"/>
    <n v="15055"/>
    <s v="Industry Use"/>
    <n v="23681711.677997202"/>
  </r>
  <r>
    <x v="80"/>
    <s v="813 -  Religious, Grantmaking, Civic, Professional, and Similar Organizations"/>
    <x v="22"/>
    <s v="331 -  Primary Metal Manufacturing"/>
    <n v="15055"/>
    <s v="Industry Use"/>
    <n v="1940993.9009265499"/>
  </r>
  <r>
    <x v="80"/>
    <s v="813 -  Religious, Grantmaking, Civic, Professional, and Similar Organizations"/>
    <x v="23"/>
    <s v="332 -  Fabricated Metal Product Manufacturing"/>
    <n v="15055"/>
    <s v="Industry Use"/>
    <n v="54810998.1213746"/>
  </r>
  <r>
    <x v="80"/>
    <s v="813 -  Religious, Grantmaking, Civic, Professional, and Similar Organizations"/>
    <x v="24"/>
    <s v="333 -  Machinery Manufacturing"/>
    <n v="15055"/>
    <s v="Industry Use"/>
    <n v="4483643.2795233103"/>
  </r>
  <r>
    <x v="80"/>
    <s v="813 -  Religious, Grantmaking, Civic, Professional, and Similar Organizations"/>
    <x v="25"/>
    <s v="334 -  Computer and Electronic Product Manufacturing"/>
    <n v="15055"/>
    <s v="Industry Use"/>
    <n v="9143245.8864795603"/>
  </r>
  <r>
    <x v="80"/>
    <s v="813 -  Religious, Grantmaking, Civic, Professional, and Similar Organizations"/>
    <x v="26"/>
    <s v="335 -  Electrical Equipment, Appliance, and Component Manufacturing"/>
    <n v="15055"/>
    <s v="Industry Use"/>
    <n v="1160245.8004884401"/>
  </r>
  <r>
    <x v="80"/>
    <s v="813 -  Religious, Grantmaking, Civic, Professional, and Similar Organizations"/>
    <x v="27"/>
    <s v="336 -  Transportation Equipment Manufacturing"/>
    <n v="15055"/>
    <s v="Industry Use"/>
    <n v="74305768.511644393"/>
  </r>
  <r>
    <x v="80"/>
    <s v="813 -  Religious, Grantmaking, Civic, Professional, and Similar Organizations"/>
    <x v="28"/>
    <s v="337 -  Furniture and Related Product Manufacturing"/>
    <n v="15055"/>
    <s v="Industry Use"/>
    <n v="5804099.5200514402"/>
  </r>
  <r>
    <x v="80"/>
    <s v="813 -  Religious, Grantmaking, Civic, Professional, and Similar Organizations"/>
    <x v="29"/>
    <s v="339 -  Miscellaneous Manufacturing"/>
    <n v="15055"/>
    <s v="Industry Use"/>
    <n v="14463957.8493506"/>
  </r>
  <r>
    <x v="80"/>
    <s v="813 -  Religious, Grantmaking, Civic, Professional, and Similar Organizations"/>
    <x v="30"/>
    <s v="42 -  Wholesale Trade"/>
    <n v="15055"/>
    <s v="Industry Use"/>
    <n v="548115455.86395705"/>
  </r>
  <r>
    <x v="80"/>
    <s v="813 -  Religious, Grantmaking, Civic, Professional, and Similar Organizations"/>
    <x v="31"/>
    <s v="441 -  Motor Vehicle and Parts Dealers"/>
    <n v="15055"/>
    <s v="Industry Use"/>
    <n v="51486498.473988697"/>
  </r>
  <r>
    <x v="80"/>
    <s v="813 -  Religious, Grantmaking, Civic, Professional, and Similar Organizations"/>
    <x v="32"/>
    <s v="449 -  Furniture, Home Furnishings, Electronics, and Appliance Retailers"/>
    <n v="15055"/>
    <s v="Industry Use"/>
    <n v="3826599.71888672"/>
  </r>
  <r>
    <x v="80"/>
    <s v="813 -  Religious, Grantmaking, Civic, Professional, and Similar Organizations"/>
    <x v="33"/>
    <s v="444 -  Building Material and Garden Equipment and Supplies Dealers"/>
    <n v="15055"/>
    <s v="Industry Use"/>
    <n v="2914396.8667748999"/>
  </r>
  <r>
    <x v="80"/>
    <s v="813 -  Religious, Grantmaking, Civic, Professional, and Similar Organizations"/>
    <x v="34"/>
    <s v="445 -  Food and Beverage Stores"/>
    <n v="15055"/>
    <s v="Industry Use"/>
    <n v="478037.30822996999"/>
  </r>
  <r>
    <x v="80"/>
    <s v="813 -  Religious, Grantmaking, Civic, Professional, and Similar Organizations"/>
    <x v="35"/>
    <s v="446 -  Health and Personal Care Stores"/>
    <n v="15055"/>
    <s v="Industry Use"/>
    <n v="540270.56593551696"/>
  </r>
  <r>
    <x v="80"/>
    <s v="813 -  Religious, Grantmaking, Civic, Professional, and Similar Organizations"/>
    <x v="36"/>
    <s v="457 -  Gasoline Stations and Fuel Dealers"/>
    <n v="15055"/>
    <s v="Industry Use"/>
    <n v="629841.73341928504"/>
  </r>
  <r>
    <x v="80"/>
    <s v="813 -  Religious, Grantmaking, Civic, Professional, and Similar Organizations"/>
    <x v="37"/>
    <s v="458 -  Clothing, Clothing Accessories, Shoe, and Jewelry Retailers"/>
    <n v="15055"/>
    <s v="Industry Use"/>
    <n v="169677.999611406"/>
  </r>
  <r>
    <x v="80"/>
    <s v="813 -  Religious, Grantmaking, Civic, Professional, and Similar Organizations"/>
    <x v="38"/>
    <s v="459 -  Sporting Goods, Hobby, Musical Instrument, Book, and Miscellaneous Retailers"/>
    <n v="15055"/>
    <s v="Industry Use"/>
    <n v="5421329.0382299004"/>
  </r>
  <r>
    <x v="80"/>
    <s v="813 -  Religious, Grantmaking, Civic, Professional, and Similar Organizations"/>
    <x v="39"/>
    <s v="455 -  General Merchandise Retailers"/>
    <n v="15055"/>
    <s v="Industry Use"/>
    <n v="3527551.20524236"/>
  </r>
  <r>
    <x v="80"/>
    <s v="813 -  Religious, Grantmaking, Civic, Professional, and Similar Organizations"/>
    <x v="40"/>
    <s v="481 -  Air Transportation"/>
    <n v="15055"/>
    <s v="Industry Use"/>
    <n v="93980286.108413398"/>
  </r>
  <r>
    <x v="80"/>
    <s v="813 -  Religious, Grantmaking, Civic, Professional, and Similar Organizations"/>
    <x v="41"/>
    <s v="482 -  Rail Transportation"/>
    <n v="15055"/>
    <s v="Industry Use"/>
    <n v="4057881.47710572"/>
  </r>
  <r>
    <x v="80"/>
    <s v="813 -  Religious, Grantmaking, Civic, Professional, and Similar Organizations"/>
    <x v="42"/>
    <s v="483 -  Water Transportation"/>
    <n v="15055"/>
    <s v="Industry Use"/>
    <n v="508952.55162559799"/>
  </r>
  <r>
    <x v="80"/>
    <s v="813 -  Religious, Grantmaking, Civic, Professional, and Similar Organizations"/>
    <x v="43"/>
    <s v="484 -  Truck Transportation"/>
    <n v="15055"/>
    <s v="Industry Use"/>
    <n v="109344646.86191501"/>
  </r>
  <r>
    <x v="80"/>
    <s v="813 -  Religious, Grantmaking, Civic, Professional, and Similar Organizations"/>
    <x v="98"/>
    <s v="485 -  Transit and Ground Passenger Transportation"/>
    <n v="15055"/>
    <s v="Industry Use"/>
    <n v="69698878.996023402"/>
  </r>
  <r>
    <x v="80"/>
    <s v="813 -  Religious, Grantmaking, Civic, Professional, and Similar Organizations"/>
    <x v="44"/>
    <s v="486 -  Pipeline Transportation"/>
    <n v="15055"/>
    <s v="Industry Use"/>
    <n v="924551.68366954406"/>
  </r>
  <r>
    <x v="80"/>
    <s v="813 -  Religious, Grantmaking, Civic, Professional, and Similar Organizations"/>
    <x v="45"/>
    <s v="487-488 -  Scenic and Sightseeing Transportation and Support Activities for Transportation"/>
    <n v="15055"/>
    <s v="Industry Use"/>
    <n v="19653233.171599101"/>
  </r>
  <r>
    <x v="80"/>
    <s v="813 -  Religious, Grantmaking, Civic, Professional, and Similar Organizations"/>
    <x v="46"/>
    <s v="492 -  Couriers and Messengers"/>
    <n v="15055"/>
    <s v="Industry Use"/>
    <n v="123044665.53011601"/>
  </r>
  <r>
    <x v="80"/>
    <s v="813 -  Religious, Grantmaking, Civic, Professional, and Similar Organizations"/>
    <x v="47"/>
    <s v="493 -  Warehousing and Storage"/>
    <n v="15055"/>
    <s v="Industry Use"/>
    <n v="45472379.560928397"/>
  </r>
  <r>
    <x v="80"/>
    <s v="813 -  Religious, Grantmaking, Civic, Professional, and Similar Organizations"/>
    <x v="48"/>
    <s v="513 -  Publishing Industries"/>
    <n v="15055"/>
    <s v="Industry Use"/>
    <n v="278719029.79883599"/>
  </r>
  <r>
    <x v="80"/>
    <s v="813 -  Religious, Grantmaking, Civic, Professional, and Similar Organizations"/>
    <x v="49"/>
    <s v="512 -  Motion Picture and Sound Recording Industries"/>
    <n v="15055"/>
    <s v="Industry Use"/>
    <n v="109811681.909739"/>
  </r>
  <r>
    <x v="80"/>
    <s v="813 -  Religious, Grantmaking, Civic, Professional, and Similar Organizations"/>
    <x v="50"/>
    <s v="516 -  Broadcasting and Content Providers"/>
    <n v="15055"/>
    <s v="Industry Use"/>
    <n v="143832294.87670901"/>
  </r>
  <r>
    <x v="80"/>
    <s v="813 -  Religious, Grantmaking, Civic, Professional, and Similar Organizations"/>
    <x v="51"/>
    <s v="517 -  Telecommunications"/>
    <n v="15055"/>
    <s v="Industry Use"/>
    <n v="208678630.970397"/>
  </r>
  <r>
    <x v="80"/>
    <s v="813 -  Religious, Grantmaking, Civic, Professional, and Similar Organizations"/>
    <x v="52"/>
    <s v="518 -  Computing Infrastructure Providers, Data Processing, Web Hosting, and Related Services"/>
    <n v="15055"/>
    <s v="Industry Use"/>
    <n v="1086237302.91398"/>
  </r>
  <r>
    <x v="80"/>
    <s v="813 -  Religious, Grantmaking, Civic, Professional, and Similar Organizations"/>
    <x v="53"/>
    <s v="519 -  Web Search Portals, Libraries, Archives, and Other Information Services"/>
    <n v="15055"/>
    <s v="Industry Use"/>
    <n v="612149936.42793298"/>
  </r>
  <r>
    <x v="80"/>
    <s v="813 -  Religious, Grantmaking, Civic, Professional, and Similar Organizations"/>
    <x v="54"/>
    <s v="522 -  Credit Intermediation and Related Activities"/>
    <n v="15055"/>
    <s v="Industry Use"/>
    <n v="885516788.23403895"/>
  </r>
  <r>
    <x v="80"/>
    <s v="813 -  Religious, Grantmaking, Civic, Professional, and Similar Organizations"/>
    <x v="55"/>
    <s v="523 -  Securities, Commodity Contracts, and Other Financial Investments and Related Activities"/>
    <n v="15055"/>
    <s v="Industry Use"/>
    <n v="887125927.82907605"/>
  </r>
  <r>
    <x v="80"/>
    <s v="813 -  Religious, Grantmaking, Civic, Professional, and Similar Organizations"/>
    <x v="56"/>
    <s v="521 -  Monetary Authorities-Central Bank"/>
    <n v="15055"/>
    <s v="Industry Use"/>
    <n v="304059835.18120199"/>
  </r>
  <r>
    <x v="80"/>
    <s v="813 -  Religious, Grantmaking, Civic, Professional, and Similar Organizations"/>
    <x v="57"/>
    <s v="524 -  Insurance Carriers and Related Activities"/>
    <n v="15055"/>
    <s v="Industry Use"/>
    <n v="245178705.690465"/>
  </r>
  <r>
    <x v="80"/>
    <s v="813 -  Religious, Grantmaking, Civic, Professional, and Similar Organizations"/>
    <x v="58"/>
    <s v="531 -  Real Estate"/>
    <n v="15055"/>
    <s v="Industry Use"/>
    <n v="3082507085.2075901"/>
  </r>
  <r>
    <x v="80"/>
    <s v="813 -  Religious, Grantmaking, Civic, Professional, and Similar Organizations"/>
    <x v="59"/>
    <s v="532 -  Rental and Leasing Services"/>
    <n v="15055"/>
    <s v="Industry Use"/>
    <n v="38904020.114580803"/>
  </r>
  <r>
    <x v="80"/>
    <s v="813 -  Religious, Grantmaking, Civic, Professional, and Similar Organizations"/>
    <x v="60"/>
    <s v="533 -  Lessors of Nonfinancial Intangible Assets (except Copyrighted Works)"/>
    <n v="15055"/>
    <s v="Industry Use"/>
    <n v="6388845.9932798604"/>
  </r>
  <r>
    <x v="80"/>
    <s v="813 -  Religious, Grantmaking, Civic, Professional, and Similar Organizations"/>
    <x v="61"/>
    <s v="541 -  Professional, Scientific, and Technical Services"/>
    <n v="15055"/>
    <s v="Industry Use"/>
    <n v="2926121760.9463902"/>
  </r>
  <r>
    <x v="80"/>
    <s v="813 -  Religious, Grantmaking, Civic, Professional, and Similar Organizations"/>
    <x v="62"/>
    <s v="561 -  Administrative and Support Services"/>
    <n v="15055"/>
    <s v="Industry Use"/>
    <n v="1198749028.2427599"/>
  </r>
  <r>
    <x v="80"/>
    <s v="813 -  Religious, Grantmaking, Civic, Professional, and Similar Organizations"/>
    <x v="63"/>
    <s v="562 -  Waste Management and Remediation Services"/>
    <n v="15055"/>
    <s v="Industry Use"/>
    <n v="69666956.072007"/>
  </r>
  <r>
    <x v="80"/>
    <s v="813 -  Religious, Grantmaking, Civic, Professional, and Similar Organizations"/>
    <x v="64"/>
    <s v="611 -  Educational Services"/>
    <n v="15055"/>
    <s v="Industry Use"/>
    <n v="374385969.78637898"/>
  </r>
  <r>
    <x v="80"/>
    <s v="813 -  Religious, Grantmaking, Civic, Professional, and Similar Organizations"/>
    <x v="102"/>
    <s v="621 -  Ambulatory Health Care Services"/>
    <n v="15055"/>
    <s v="Industry Use"/>
    <n v="7925405.3557963101"/>
  </r>
  <r>
    <x v="80"/>
    <s v="813 -  Religious, Grantmaking, Civic, Professional, and Similar Organizations"/>
    <x v="103"/>
    <s v="622 -  Hospitals"/>
    <n v="15055"/>
    <s v="Industry Use"/>
    <n v="11066.291150373499"/>
  </r>
  <r>
    <x v="80"/>
    <s v="813 -  Religious, Grantmaking, Civic, Professional, and Similar Organizations"/>
    <x v="65"/>
    <s v="711 -  Performing Arts, Spectator Sports, and Related Industries"/>
    <n v="15055"/>
    <s v="Industry Use"/>
    <n v="181229598.055448"/>
  </r>
  <r>
    <x v="80"/>
    <s v="813 -  Religious, Grantmaking, Civic, Professional, and Similar Organizations"/>
    <x v="66"/>
    <s v="712 -  Museums, Historical Sites, and Similar Institutions"/>
    <n v="15055"/>
    <s v="Industry Use"/>
    <n v="5614.7025280736398"/>
  </r>
  <r>
    <x v="80"/>
    <s v="813 -  Religious, Grantmaking, Civic, Professional, and Similar Organizations"/>
    <x v="67"/>
    <s v="713 -  Amusement, Gambling, and Recreation Industries"/>
    <n v="15055"/>
    <s v="Industry Use"/>
    <n v="4415775.8828859003"/>
  </r>
  <r>
    <x v="80"/>
    <s v="813 -  Religious, Grantmaking, Civic, Professional, and Similar Organizations"/>
    <x v="68"/>
    <s v="721 -  Accommodation"/>
    <n v="15055"/>
    <s v="Industry Use"/>
    <n v="27488488.5413009"/>
  </r>
  <r>
    <x v="80"/>
    <s v="813 -  Religious, Grantmaking, Civic, Professional, and Similar Organizations"/>
    <x v="69"/>
    <s v="722 -  Food Services and Drinking Places"/>
    <n v="15055"/>
    <s v="Industry Use"/>
    <n v="185295991.36648199"/>
  </r>
  <r>
    <x v="80"/>
    <s v="813 -  Religious, Grantmaking, Civic, Professional, and Similar Organizations"/>
    <x v="70"/>
    <s v="811 -  Repair and Maintenance"/>
    <n v="15055"/>
    <s v="Industry Use"/>
    <n v="83931749.636318997"/>
  </r>
  <r>
    <x v="80"/>
    <s v="813 -  Religious, Grantmaking, Civic, Professional, and Similar Organizations"/>
    <x v="71"/>
    <s v="812 -  Personal and Laundry Services"/>
    <n v="15055"/>
    <s v="Industry Use"/>
    <n v="8726860.7433202304"/>
  </r>
  <r>
    <x v="80"/>
    <s v="813 -  Religious, Grantmaking, Civic, Professional, and Similar Organizations"/>
    <x v="72"/>
    <s v="813 -  Religious, Grantmaking, Civic, Professional, and Similar Organizations"/>
    <n v="15055"/>
    <s v="Industry Use"/>
    <n v="54922017.228779197"/>
  </r>
  <r>
    <x v="80"/>
    <s v="813 -  Religious, Grantmaking, Civic, Professional, and Similar Organizations"/>
    <x v="73"/>
    <s v="9A -  Government Enterprises"/>
    <n v="15055"/>
    <s v="Industry Use"/>
    <n v="212965837.24369699"/>
  </r>
  <r>
    <x v="80"/>
    <s v="813 -  Religious, Grantmaking, Civic, Professional, and Similar Organizations"/>
    <x v="74"/>
    <s v="Vegetable and melon farming"/>
    <n v="15055"/>
    <s v="Industry Use"/>
    <n v="217990.97434137299"/>
  </r>
  <r>
    <x v="80"/>
    <s v="813 -  Religious, Grantmaking, Civic, Professional, and Similar Organizations"/>
    <x v="75"/>
    <s v="Fruit farming"/>
    <n v="15055"/>
    <s v="Industry Use"/>
    <n v="261013.93629592899"/>
  </r>
  <r>
    <x v="80"/>
    <s v="813 -  Religious, Grantmaking, Civic, Professional, and Similar Organizations"/>
    <x v="76"/>
    <s v="Employee Compensation"/>
    <n v="15053"/>
    <s v="Factor Receipts"/>
    <n v="26648492348.84"/>
  </r>
  <r>
    <x v="80"/>
    <s v="813 -  Religious, Grantmaking, Civic, Professional, and Similar Organizations"/>
    <x v="77"/>
    <s v="Proprietor Income"/>
    <n v="15053"/>
    <s v="Factor Receipts"/>
    <n v="327484803.271559"/>
  </r>
  <r>
    <x v="80"/>
    <s v="813 -  Religious, Grantmaking, Civic, Professional, and Similar Organizations"/>
    <x v="78"/>
    <s v="Other Property Type Income"/>
    <n v="15053"/>
    <s v="Factor Receipts"/>
    <n v="3707403198.3158498"/>
  </r>
  <r>
    <x v="80"/>
    <s v="813 -  Religious, Grantmaking, Civic, Professional, and Similar Organizations"/>
    <x v="79"/>
    <s v="Tax on Production and Imports"/>
    <n v="15053"/>
    <s v="Factor Receipts"/>
    <n v="454863954.04857397"/>
  </r>
  <r>
    <x v="80"/>
    <s v="813 -  Religious, Grantmaking, Civic, Professional, and Similar Organizations"/>
    <x v="80"/>
    <s v="Households LT15k"/>
    <n v="15055"/>
    <s v="Industry Use"/>
    <n v="12768.4311131253"/>
  </r>
  <r>
    <x v="80"/>
    <s v="813 -  Religious, Grantmaking, Civic, Professional, and Similar Organizations"/>
    <x v="81"/>
    <s v="Households 15-30k"/>
    <n v="15055"/>
    <s v="Industry Use"/>
    <n v="16814.5800551756"/>
  </r>
  <r>
    <x v="80"/>
    <s v="813 -  Religious, Grantmaking, Civic, Professional, and Similar Organizations"/>
    <x v="82"/>
    <s v="Households 30-40k"/>
    <n v="15055"/>
    <s v="Industry Use"/>
    <n v="14970.6605293882"/>
  </r>
  <r>
    <x v="80"/>
    <s v="813 -  Religious, Grantmaking, Civic, Professional, and Similar Organizations"/>
    <x v="83"/>
    <s v="Households 40-50k"/>
    <n v="15055"/>
    <s v="Industry Use"/>
    <n v="11559.150056664501"/>
  </r>
  <r>
    <x v="80"/>
    <s v="813 -  Religious, Grantmaking, Civic, Professional, and Similar Organizations"/>
    <x v="84"/>
    <s v="Households 50-70k"/>
    <n v="15055"/>
    <s v="Industry Use"/>
    <n v="25797.376713363799"/>
  </r>
  <r>
    <x v="80"/>
    <s v="813 -  Religious, Grantmaking, Civic, Professional, and Similar Organizations"/>
    <x v="85"/>
    <s v="Households 70-100k"/>
    <n v="15055"/>
    <s v="Industry Use"/>
    <n v="88109.055734611204"/>
  </r>
  <r>
    <x v="80"/>
    <s v="813 -  Religious, Grantmaking, Civic, Professional, and Similar Organizations"/>
    <x v="86"/>
    <s v="Households 100-150k"/>
    <n v="15055"/>
    <s v="Industry Use"/>
    <n v="155815.25272662399"/>
  </r>
  <r>
    <x v="80"/>
    <s v="813 -  Religious, Grantmaking, Civic, Professional, and Similar Organizations"/>
    <x v="87"/>
    <s v="Households 150-200k"/>
    <n v="15055"/>
    <s v="Industry Use"/>
    <n v="178239.802751126"/>
  </r>
  <r>
    <x v="80"/>
    <s v="813 -  Religious, Grantmaking, Civic, Professional, and Similar Organizations"/>
    <x v="88"/>
    <s v="Households GT200k"/>
    <n v="15055"/>
    <s v="Industry Use"/>
    <n v="450993.78648213198"/>
  </r>
  <r>
    <x v="80"/>
    <s v="813 -  Religious, Grantmaking, Civic, Professional, and Similar Organizations"/>
    <x v="89"/>
    <s v="Federal Government NonDefense"/>
    <n v="15055"/>
    <s v="Industry Use"/>
    <n v="50926.187373299501"/>
  </r>
  <r>
    <x v="80"/>
    <s v="813 -  Religious, Grantmaking, Civic, Professional, and Similar Organizations"/>
    <x v="90"/>
    <s v="Federal Government Investment"/>
    <n v="15055"/>
    <s v="Industry Use"/>
    <n v="35146.173694543402"/>
  </r>
  <r>
    <x v="80"/>
    <s v="813 -  Religious, Grantmaking, Civic, Professional, and Similar Organizations"/>
    <x v="91"/>
    <s v="State/Local Govt Other"/>
    <n v="15055"/>
    <s v="Industry Use"/>
    <n v="97676798.528104395"/>
  </r>
  <r>
    <x v="80"/>
    <s v="813 -  Religious, Grantmaking, Civic, Professional, and Similar Organizations"/>
    <x v="92"/>
    <s v="State/Local Govt Education"/>
    <n v="15055"/>
    <s v="Industry Use"/>
    <n v="91318607.458448797"/>
  </r>
  <r>
    <x v="80"/>
    <s v="813 -  Religious, Grantmaking, Civic, Professional, and Similar Organizations"/>
    <x v="104"/>
    <s v="State/Local Govt Hospital and Health"/>
    <n v="15055"/>
    <s v="Industry Use"/>
    <n v="53896.881847443401"/>
  </r>
  <r>
    <x v="80"/>
    <s v="813 -  Religious, Grantmaking, Civic, Professional, and Similar Organizations"/>
    <x v="93"/>
    <s v="State/Local Govt Investment"/>
    <n v="15055"/>
    <s v="Industry Use"/>
    <n v="177780.936419643"/>
  </r>
  <r>
    <x v="80"/>
    <s v="813 -  Religious, Grantmaking, Civic, Professional, and Similar Organizations"/>
    <x v="94"/>
    <s v="Capital"/>
    <n v="15055"/>
    <s v="Industry Use"/>
    <n v="235057.879433428"/>
  </r>
  <r>
    <x v="80"/>
    <s v="813 -  Religious, Grantmaking, Civic, Professional, and Similar Organizations"/>
    <x v="95"/>
    <s v="Inventory Additions/Deletions"/>
    <n v="15055"/>
    <s v="Industry Use"/>
    <n v="1018704.7353128"/>
  </r>
  <r>
    <x v="80"/>
    <s v="813 -  Religious, Grantmaking, Civic, Professional, and Similar Organizations"/>
    <x v="96"/>
    <s v="Foreign Trade"/>
    <n v="15051"/>
    <s v="Commodity Trade"/>
    <n v="730726008.54504395"/>
  </r>
  <r>
    <x v="80"/>
    <s v="813 -  Religious, Grantmaking, Civic, Professional, and Similar Organizations"/>
    <x v="97"/>
    <s v="Domestic Trade"/>
    <n v="15051"/>
    <s v="Commodity Trade"/>
    <n v="2142990241.4050701"/>
  </r>
  <r>
    <x v="81"/>
    <s v="814 -  Private Households"/>
    <x v="76"/>
    <s v="Employee Compensation"/>
    <n v="15053"/>
    <s v="Factor Receipts"/>
    <n v="6139339372.0393696"/>
  </r>
  <r>
    <x v="82"/>
    <s v="9A -  Government Enterprises"/>
    <x v="0"/>
    <s v="111 -  Crop Production"/>
    <n v="15055"/>
    <s v="Industry Use"/>
    <n v="40110.7607501241"/>
  </r>
  <r>
    <x v="82"/>
    <s v="9A -  Government Enterprises"/>
    <x v="1"/>
    <s v="112 -  Animal Production and Aquaculture"/>
    <n v="15055"/>
    <s v="Industry Use"/>
    <n v="34057.746541437002"/>
  </r>
  <r>
    <x v="82"/>
    <s v="9A -  Government Enterprises"/>
    <x v="100"/>
    <s v="114 -  Fishing, Hunting and Trapping"/>
    <n v="15055"/>
    <s v="Industry Use"/>
    <n v="1312.88514309061"/>
  </r>
  <r>
    <x v="82"/>
    <s v="9A -  Government Enterprises"/>
    <x v="4"/>
    <s v="211 -  Oil and Gas Extraction"/>
    <n v="15055"/>
    <s v="Industry Use"/>
    <n v="401665750.74825501"/>
  </r>
  <r>
    <x v="82"/>
    <s v="9A -  Government Enterprises"/>
    <x v="5"/>
    <s v="212 -  Mining (except Oil and Gas)"/>
    <n v="15055"/>
    <s v="Industry Use"/>
    <n v="226206162.29950601"/>
  </r>
  <r>
    <x v="82"/>
    <s v="9A -  Government Enterprises"/>
    <x v="6"/>
    <s v="213 -  Support Activities for Mining"/>
    <n v="15055"/>
    <s v="Industry Use"/>
    <n v="191278.240770362"/>
  </r>
  <r>
    <x v="82"/>
    <s v="9A -  Government Enterprises"/>
    <x v="7"/>
    <s v="221 -  Utilities"/>
    <n v="15055"/>
    <s v="Industry Use"/>
    <n v="2652349987.6036901"/>
  </r>
  <r>
    <x v="82"/>
    <s v="9A -  Government Enterprises"/>
    <x v="8"/>
    <s v="23 -  Construction"/>
    <n v="15055"/>
    <s v="Industry Use"/>
    <n v="13389138799.314301"/>
  </r>
  <r>
    <x v="82"/>
    <s v="9A -  Government Enterprises"/>
    <x v="9"/>
    <s v="311 -  Food Manufacturing"/>
    <n v="15055"/>
    <s v="Industry Use"/>
    <n v="617433.86113560502"/>
  </r>
  <r>
    <x v="82"/>
    <s v="9A -  Government Enterprises"/>
    <x v="10"/>
    <s v="312 -  Beverage and Tobacco Product Manufacturing"/>
    <n v="15055"/>
    <s v="Industry Use"/>
    <n v="75486.4948026161"/>
  </r>
  <r>
    <x v="82"/>
    <s v="9A -  Government Enterprises"/>
    <x v="11"/>
    <s v="313 -  Textile Mills"/>
    <n v="15055"/>
    <s v="Industry Use"/>
    <n v="83735.568997734299"/>
  </r>
  <r>
    <x v="82"/>
    <s v="9A -  Government Enterprises"/>
    <x v="12"/>
    <s v="314 -  Textile Product Mills"/>
    <n v="15055"/>
    <s v="Industry Use"/>
    <n v="1816828.95111276"/>
  </r>
  <r>
    <x v="82"/>
    <s v="9A -  Government Enterprises"/>
    <x v="13"/>
    <s v="315 -  Apparel Manufacturing"/>
    <n v="15055"/>
    <s v="Industry Use"/>
    <n v="768857.54685894598"/>
  </r>
  <r>
    <x v="82"/>
    <s v="9A -  Government Enterprises"/>
    <x v="14"/>
    <s v="316 -  Leather and Allied Product Manufacturing"/>
    <n v="15055"/>
    <s v="Industry Use"/>
    <n v="232504.69465883399"/>
  </r>
  <r>
    <x v="82"/>
    <s v="9A -  Government Enterprises"/>
    <x v="15"/>
    <s v="321 -  Wood Product Manufacturing"/>
    <n v="15055"/>
    <s v="Industry Use"/>
    <n v="39926399.187761702"/>
  </r>
  <r>
    <x v="82"/>
    <s v="9A -  Government Enterprises"/>
    <x v="16"/>
    <s v="322 -  Paper Manufacturing"/>
    <n v="15055"/>
    <s v="Industry Use"/>
    <n v="10174137.971251201"/>
  </r>
  <r>
    <x v="82"/>
    <s v="9A -  Government Enterprises"/>
    <x v="17"/>
    <s v="323 -  Printing and Related Support Activities"/>
    <n v="15055"/>
    <s v="Industry Use"/>
    <n v="83255450.408522204"/>
  </r>
  <r>
    <x v="82"/>
    <s v="9A -  Government Enterprises"/>
    <x v="18"/>
    <s v="324 -  Petroleum and Coal Products Manufacturing"/>
    <n v="15055"/>
    <s v="Industry Use"/>
    <n v="2851602170.31283"/>
  </r>
  <r>
    <x v="82"/>
    <s v="9A -  Government Enterprises"/>
    <x v="19"/>
    <s v="325 -  Chemical Manufacturing"/>
    <n v="15055"/>
    <s v="Industry Use"/>
    <n v="164836122.430911"/>
  </r>
  <r>
    <x v="82"/>
    <s v="9A -  Government Enterprises"/>
    <x v="20"/>
    <s v="326 -  Plastics and Rubber Products Manufacturing"/>
    <n v="15055"/>
    <s v="Industry Use"/>
    <n v="403007435.81153101"/>
  </r>
  <r>
    <x v="82"/>
    <s v="9A -  Government Enterprises"/>
    <x v="21"/>
    <s v="327 -  Nonmetallic Mineral Product Manufacturing"/>
    <n v="15055"/>
    <s v="Industry Use"/>
    <n v="592893440.66856396"/>
  </r>
  <r>
    <x v="82"/>
    <s v="9A -  Government Enterprises"/>
    <x v="22"/>
    <s v="331 -  Primary Metal Manufacturing"/>
    <n v="15055"/>
    <s v="Industry Use"/>
    <n v="32267338.481038701"/>
  </r>
  <r>
    <x v="82"/>
    <s v="9A -  Government Enterprises"/>
    <x v="23"/>
    <s v="332 -  Fabricated Metal Product Manufacturing"/>
    <n v="15055"/>
    <s v="Industry Use"/>
    <n v="835159878.39914703"/>
  </r>
  <r>
    <x v="82"/>
    <s v="9A -  Government Enterprises"/>
    <x v="24"/>
    <s v="333 -  Machinery Manufacturing"/>
    <n v="15055"/>
    <s v="Industry Use"/>
    <n v="42504164.093640499"/>
  </r>
  <r>
    <x v="82"/>
    <s v="9A -  Government Enterprises"/>
    <x v="25"/>
    <s v="334 -  Computer and Electronic Product Manufacturing"/>
    <n v="15055"/>
    <s v="Industry Use"/>
    <n v="46476494.240257204"/>
  </r>
  <r>
    <x v="82"/>
    <s v="9A -  Government Enterprises"/>
    <x v="26"/>
    <s v="335 -  Electrical Equipment, Appliance, and Component Manufacturing"/>
    <n v="15055"/>
    <s v="Industry Use"/>
    <n v="55775969.651112102"/>
  </r>
  <r>
    <x v="82"/>
    <s v="9A -  Government Enterprises"/>
    <x v="27"/>
    <s v="336 -  Transportation Equipment Manufacturing"/>
    <n v="15055"/>
    <s v="Industry Use"/>
    <n v="131410491.420573"/>
  </r>
  <r>
    <x v="82"/>
    <s v="9A -  Government Enterprises"/>
    <x v="28"/>
    <s v="337 -  Furniture and Related Product Manufacturing"/>
    <n v="15055"/>
    <s v="Industry Use"/>
    <n v="30859012.314224299"/>
  </r>
  <r>
    <x v="82"/>
    <s v="9A -  Government Enterprises"/>
    <x v="29"/>
    <s v="339 -  Miscellaneous Manufacturing"/>
    <n v="15055"/>
    <s v="Industry Use"/>
    <n v="6411731.2454367597"/>
  </r>
  <r>
    <x v="82"/>
    <s v="9A -  Government Enterprises"/>
    <x v="30"/>
    <s v="42 -  Wholesale Trade"/>
    <n v="15055"/>
    <s v="Industry Use"/>
    <n v="2619824707.0977502"/>
  </r>
  <r>
    <x v="82"/>
    <s v="9A -  Government Enterprises"/>
    <x v="31"/>
    <s v="441 -  Motor Vehicle and Parts Dealers"/>
    <n v="15055"/>
    <s v="Industry Use"/>
    <n v="563412.66206952406"/>
  </r>
  <r>
    <x v="82"/>
    <s v="9A -  Government Enterprises"/>
    <x v="36"/>
    <s v="457 -  Gasoline Stations and Fuel Dealers"/>
    <n v="15055"/>
    <s v="Industry Use"/>
    <n v="861.589946341467"/>
  </r>
  <r>
    <x v="82"/>
    <s v="9A -  Government Enterprises"/>
    <x v="40"/>
    <s v="481 -  Air Transportation"/>
    <n v="15055"/>
    <s v="Industry Use"/>
    <n v="43100888.659022003"/>
  </r>
  <r>
    <x v="82"/>
    <s v="9A -  Government Enterprises"/>
    <x v="41"/>
    <s v="482 -  Rail Transportation"/>
    <n v="15055"/>
    <s v="Industry Use"/>
    <n v="197455595.81206599"/>
  </r>
  <r>
    <x v="82"/>
    <s v="9A -  Government Enterprises"/>
    <x v="42"/>
    <s v="483 -  Water Transportation"/>
    <n v="15055"/>
    <s v="Industry Use"/>
    <n v="63297503.687163301"/>
  </r>
  <r>
    <x v="82"/>
    <s v="9A -  Government Enterprises"/>
    <x v="43"/>
    <s v="484 -  Truck Transportation"/>
    <n v="15055"/>
    <s v="Industry Use"/>
    <n v="581188318.79580796"/>
  </r>
  <r>
    <x v="82"/>
    <s v="9A -  Government Enterprises"/>
    <x v="98"/>
    <s v="485 -  Transit and Ground Passenger Transportation"/>
    <n v="15055"/>
    <s v="Industry Use"/>
    <n v="66231244.777398102"/>
  </r>
  <r>
    <x v="82"/>
    <s v="9A -  Government Enterprises"/>
    <x v="44"/>
    <s v="486 -  Pipeline Transportation"/>
    <n v="15055"/>
    <s v="Industry Use"/>
    <n v="381074313.66136998"/>
  </r>
  <r>
    <x v="82"/>
    <s v="9A -  Government Enterprises"/>
    <x v="45"/>
    <s v="487-488 -  Scenic and Sightseeing Transportation and Support Activities for Transportation"/>
    <n v="15055"/>
    <s v="Industry Use"/>
    <n v="570021986.60973704"/>
  </r>
  <r>
    <x v="82"/>
    <s v="9A -  Government Enterprises"/>
    <x v="46"/>
    <s v="492 -  Couriers and Messengers"/>
    <n v="15055"/>
    <s v="Industry Use"/>
    <n v="77578143.7142791"/>
  </r>
  <r>
    <x v="82"/>
    <s v="9A -  Government Enterprises"/>
    <x v="47"/>
    <s v="493 -  Warehousing and Storage"/>
    <n v="15055"/>
    <s v="Industry Use"/>
    <n v="33659902.883002803"/>
  </r>
  <r>
    <x v="82"/>
    <s v="9A -  Government Enterprises"/>
    <x v="48"/>
    <s v="513 -  Publishing Industries"/>
    <n v="15055"/>
    <s v="Industry Use"/>
    <n v="353876216.61822402"/>
  </r>
  <r>
    <x v="82"/>
    <s v="9A -  Government Enterprises"/>
    <x v="49"/>
    <s v="512 -  Motion Picture and Sound Recording Industries"/>
    <n v="15055"/>
    <s v="Industry Use"/>
    <n v="998857.61991215497"/>
  </r>
  <r>
    <x v="82"/>
    <s v="9A -  Government Enterprises"/>
    <x v="50"/>
    <s v="516 -  Broadcasting and Content Providers"/>
    <n v="15055"/>
    <s v="Industry Use"/>
    <n v="243078143.18540299"/>
  </r>
  <r>
    <x v="82"/>
    <s v="9A -  Government Enterprises"/>
    <x v="51"/>
    <s v="517 -  Telecommunications"/>
    <n v="15055"/>
    <s v="Industry Use"/>
    <n v="341091851.26604402"/>
  </r>
  <r>
    <x v="82"/>
    <s v="9A -  Government Enterprises"/>
    <x v="52"/>
    <s v="518 -  Computing Infrastructure Providers, Data Processing, Web Hosting, and Related Services"/>
    <n v="15055"/>
    <s v="Industry Use"/>
    <n v="893179853.99239099"/>
  </r>
  <r>
    <x v="82"/>
    <s v="9A -  Government Enterprises"/>
    <x v="53"/>
    <s v="519 -  Web Search Portals, Libraries, Archives, and Other Information Services"/>
    <n v="15055"/>
    <s v="Industry Use"/>
    <n v="1237677008.15168"/>
  </r>
  <r>
    <x v="82"/>
    <s v="9A -  Government Enterprises"/>
    <x v="54"/>
    <s v="522 -  Credit Intermediation and Related Activities"/>
    <n v="15055"/>
    <s v="Industry Use"/>
    <n v="512950389.95380002"/>
  </r>
  <r>
    <x v="82"/>
    <s v="9A -  Government Enterprises"/>
    <x v="55"/>
    <s v="523 -  Securities, Commodity Contracts, and Other Financial Investments and Related Activities"/>
    <n v="15055"/>
    <s v="Industry Use"/>
    <n v="949563577.04617298"/>
  </r>
  <r>
    <x v="82"/>
    <s v="9A -  Government Enterprises"/>
    <x v="56"/>
    <s v="521 -  Monetary Authorities-Central Bank"/>
    <n v="15055"/>
    <s v="Industry Use"/>
    <n v="123235980.181787"/>
  </r>
  <r>
    <x v="82"/>
    <s v="9A -  Government Enterprises"/>
    <x v="57"/>
    <s v="524 -  Insurance Carriers and Related Activities"/>
    <n v="15055"/>
    <s v="Industry Use"/>
    <n v="2742163547.78266"/>
  </r>
  <r>
    <x v="82"/>
    <s v="9A -  Government Enterprises"/>
    <x v="58"/>
    <s v="531 -  Real Estate"/>
    <n v="15055"/>
    <s v="Industry Use"/>
    <n v="762329752.32394695"/>
  </r>
  <r>
    <x v="82"/>
    <s v="9A -  Government Enterprises"/>
    <x v="59"/>
    <s v="532 -  Rental and Leasing Services"/>
    <n v="15055"/>
    <s v="Industry Use"/>
    <n v="64823316.890743397"/>
  </r>
  <r>
    <x v="82"/>
    <s v="9A -  Government Enterprises"/>
    <x v="60"/>
    <s v="533 -  Lessors of Nonfinancial Intangible Assets (except Copyrighted Works)"/>
    <n v="15055"/>
    <s v="Industry Use"/>
    <n v="186761305.75608701"/>
  </r>
  <r>
    <x v="82"/>
    <s v="9A -  Government Enterprises"/>
    <x v="61"/>
    <s v="541 -  Professional, Scientific, and Technical Services"/>
    <n v="15055"/>
    <s v="Industry Use"/>
    <n v="4960822306.9379797"/>
  </r>
  <r>
    <x v="82"/>
    <s v="9A -  Government Enterprises"/>
    <x v="62"/>
    <s v="561 -  Administrative and Support Services"/>
    <n v="15055"/>
    <s v="Industry Use"/>
    <n v="2297904161.2227602"/>
  </r>
  <r>
    <x v="82"/>
    <s v="9A -  Government Enterprises"/>
    <x v="63"/>
    <s v="562 -  Waste Management and Remediation Services"/>
    <n v="15055"/>
    <s v="Industry Use"/>
    <n v="778524601.89763701"/>
  </r>
  <r>
    <x v="82"/>
    <s v="9A -  Government Enterprises"/>
    <x v="64"/>
    <s v="611 -  Educational Services"/>
    <n v="15055"/>
    <s v="Industry Use"/>
    <n v="1429524.7262627401"/>
  </r>
  <r>
    <x v="82"/>
    <s v="9A -  Government Enterprises"/>
    <x v="65"/>
    <s v="711 -  Performing Arts, Spectator Sports, and Related Industries"/>
    <n v="15055"/>
    <s v="Industry Use"/>
    <n v="10460546.7613468"/>
  </r>
  <r>
    <x v="82"/>
    <s v="9A -  Government Enterprises"/>
    <x v="66"/>
    <s v="712 -  Museums, Historical Sites, and Similar Institutions"/>
    <n v="15055"/>
    <s v="Industry Use"/>
    <n v="324.079835612708"/>
  </r>
  <r>
    <x v="82"/>
    <s v="9A -  Government Enterprises"/>
    <x v="67"/>
    <s v="713 -  Amusement, Gambling, and Recreation Industries"/>
    <n v="15055"/>
    <s v="Industry Use"/>
    <n v="15205777.128844701"/>
  </r>
  <r>
    <x v="82"/>
    <s v="9A -  Government Enterprises"/>
    <x v="68"/>
    <s v="721 -  Accommodation"/>
    <n v="15055"/>
    <s v="Industry Use"/>
    <n v="9607463.1125077903"/>
  </r>
  <r>
    <x v="82"/>
    <s v="9A -  Government Enterprises"/>
    <x v="69"/>
    <s v="722 -  Food Services and Drinking Places"/>
    <n v="15055"/>
    <s v="Industry Use"/>
    <n v="185599261.294072"/>
  </r>
  <r>
    <x v="82"/>
    <s v="9A -  Government Enterprises"/>
    <x v="70"/>
    <s v="811 -  Repair and Maintenance"/>
    <n v="15055"/>
    <s v="Industry Use"/>
    <n v="705357324.86564696"/>
  </r>
  <r>
    <x v="82"/>
    <s v="9A -  Government Enterprises"/>
    <x v="71"/>
    <s v="812 -  Personal and Laundry Services"/>
    <n v="15055"/>
    <s v="Industry Use"/>
    <n v="17417883.9367145"/>
  </r>
  <r>
    <x v="82"/>
    <s v="9A -  Government Enterprises"/>
    <x v="72"/>
    <s v="813 -  Religious, Grantmaking, Civic, Professional, and Similar Organizations"/>
    <n v="15055"/>
    <s v="Industry Use"/>
    <n v="4144637.3773349002"/>
  </r>
  <r>
    <x v="82"/>
    <s v="9A -  Government Enterprises"/>
    <x v="73"/>
    <s v="9A -  Government Enterprises"/>
    <n v="15055"/>
    <s v="Industry Use"/>
    <n v="1686707901.40641"/>
  </r>
  <r>
    <x v="82"/>
    <s v="9A -  Government Enterprises"/>
    <x v="74"/>
    <s v="Vegetable and melon farming"/>
    <n v="15055"/>
    <s v="Industry Use"/>
    <n v="33636.976449995003"/>
  </r>
  <r>
    <x v="82"/>
    <s v="9A -  Government Enterprises"/>
    <x v="75"/>
    <s v="Fruit farming"/>
    <n v="15055"/>
    <s v="Industry Use"/>
    <n v="25809.2833273955"/>
  </r>
  <r>
    <x v="82"/>
    <s v="9A -  Government Enterprises"/>
    <x v="76"/>
    <s v="Employee Compensation"/>
    <n v="15053"/>
    <s v="Factor Receipts"/>
    <n v="40995270536.233902"/>
  </r>
  <r>
    <x v="82"/>
    <s v="9A -  Government Enterprises"/>
    <x v="78"/>
    <s v="Other Property Type Income"/>
    <n v="15053"/>
    <s v="Factor Receipts"/>
    <n v="10147897140.646999"/>
  </r>
  <r>
    <x v="82"/>
    <s v="9A -  Government Enterprises"/>
    <x v="79"/>
    <s v="Tax on Production and Imports"/>
    <n v="15053"/>
    <s v="Factor Receipts"/>
    <n v="-7527560280.9877005"/>
  </r>
  <r>
    <x v="82"/>
    <s v="9A -  Government Enterprises"/>
    <x v="80"/>
    <s v="Households LT15k"/>
    <n v="15055"/>
    <s v="Industry Use"/>
    <n v="1564.4003025935699"/>
  </r>
  <r>
    <x v="82"/>
    <s v="9A -  Government Enterprises"/>
    <x v="81"/>
    <s v="Households 15-30k"/>
    <n v="15055"/>
    <s v="Industry Use"/>
    <n v="2060.1383124713402"/>
  </r>
  <r>
    <x v="82"/>
    <s v="9A -  Government Enterprises"/>
    <x v="82"/>
    <s v="Households 30-40k"/>
    <n v="15055"/>
    <s v="Industry Use"/>
    <n v="1834.2195415164099"/>
  </r>
  <r>
    <x v="82"/>
    <s v="9A -  Government Enterprises"/>
    <x v="83"/>
    <s v="Households 40-50k"/>
    <n v="15055"/>
    <s v="Industry Use"/>
    <n v="1416.23803943947"/>
  </r>
  <r>
    <x v="82"/>
    <s v="9A -  Government Enterprises"/>
    <x v="84"/>
    <s v="Households 50-70k"/>
    <n v="15055"/>
    <s v="Industry Use"/>
    <n v="3160.7190874861099"/>
  </r>
  <r>
    <x v="82"/>
    <s v="9A -  Government Enterprises"/>
    <x v="85"/>
    <s v="Households 70-100k"/>
    <n v="15055"/>
    <s v="Industry Use"/>
    <n v="10795.205161170399"/>
  </r>
  <r>
    <x v="82"/>
    <s v="9A -  Government Enterprises"/>
    <x v="86"/>
    <s v="Households 100-150k"/>
    <n v="15055"/>
    <s v="Industry Use"/>
    <n v="19090.6326983002"/>
  </r>
  <r>
    <x v="82"/>
    <s v="9A -  Government Enterprises"/>
    <x v="87"/>
    <s v="Households 150-200k"/>
    <n v="15055"/>
    <s v="Industry Use"/>
    <n v="21838.109857635402"/>
  </r>
  <r>
    <x v="82"/>
    <s v="9A -  Government Enterprises"/>
    <x v="88"/>
    <s v="Households GT200k"/>
    <n v="15055"/>
    <s v="Industry Use"/>
    <n v="55256.186902650297"/>
  </r>
  <r>
    <x v="82"/>
    <s v="9A -  Government Enterprises"/>
    <x v="89"/>
    <s v="Federal Government NonDefense"/>
    <n v="15055"/>
    <s v="Industry Use"/>
    <n v="446467.09202173701"/>
  </r>
  <r>
    <x v="82"/>
    <s v="9A -  Government Enterprises"/>
    <x v="90"/>
    <s v="Federal Government Investment"/>
    <n v="15055"/>
    <s v="Industry Use"/>
    <n v="4306.1425695620801"/>
  </r>
  <r>
    <x v="82"/>
    <s v="9A -  Government Enterprises"/>
    <x v="91"/>
    <s v="State/Local Govt Other"/>
    <n v="15055"/>
    <s v="Industry Use"/>
    <n v="745797853.21576905"/>
  </r>
  <r>
    <x v="82"/>
    <s v="9A -  Government Enterprises"/>
    <x v="92"/>
    <s v="State/Local Govt Education"/>
    <n v="15055"/>
    <s v="Industry Use"/>
    <n v="1737356.4568227199"/>
  </r>
  <r>
    <x v="82"/>
    <s v="9A -  Government Enterprises"/>
    <x v="93"/>
    <s v="State/Local Govt Investment"/>
    <n v="15055"/>
    <s v="Industry Use"/>
    <n v="21781.889119044899"/>
  </r>
  <r>
    <x v="82"/>
    <s v="9A -  Government Enterprises"/>
    <x v="94"/>
    <s v="Capital"/>
    <n v="15055"/>
    <s v="Industry Use"/>
    <n v="28799.514557012099"/>
  </r>
  <r>
    <x v="82"/>
    <s v="9A -  Government Enterprises"/>
    <x v="95"/>
    <s v="Inventory Additions/Deletions"/>
    <n v="15055"/>
    <s v="Industry Use"/>
    <n v="39428014.989806697"/>
  </r>
  <r>
    <x v="82"/>
    <s v="9A -  Government Enterprises"/>
    <x v="96"/>
    <s v="Foreign Trade"/>
    <n v="15051"/>
    <s v="Commodity Trade"/>
    <n v="3778332064.1923199"/>
  </r>
  <r>
    <x v="82"/>
    <s v="9A -  Government Enterprises"/>
    <x v="97"/>
    <s v="Domestic Trade"/>
    <n v="15051"/>
    <s v="Commodity Trade"/>
    <n v="11582204445.7209"/>
  </r>
  <r>
    <x v="83"/>
    <s v="9B -  Administrative Government"/>
    <x v="76"/>
    <s v="Employee Compensation"/>
    <n v="15053"/>
    <s v="Factor Receipts"/>
    <n v="318691112921.25299"/>
  </r>
  <r>
    <x v="83"/>
    <s v="9B -  Administrative Government"/>
    <x v="78"/>
    <s v="Other Property Type Income"/>
    <n v="15053"/>
    <s v="Factor Receipts"/>
    <n v="77633022722.376297"/>
  </r>
  <r>
    <x v="84"/>
    <s v="Vegetable and melon farming"/>
    <x v="0"/>
    <s v="111 -  Crop Production"/>
    <n v="15055"/>
    <s v="Industry Use"/>
    <n v="17115399.9848276"/>
  </r>
  <r>
    <x v="84"/>
    <s v="Vegetable and melon farming"/>
    <x v="1"/>
    <s v="112 -  Animal Production and Aquaculture"/>
    <n v="15055"/>
    <s v="Industry Use"/>
    <n v="23836903.570210099"/>
  </r>
  <r>
    <x v="84"/>
    <s v="Vegetable and melon farming"/>
    <x v="2"/>
    <s v="113 -  Forestry and Logging"/>
    <n v="15055"/>
    <s v="Industry Use"/>
    <n v="435.11687667099699"/>
  </r>
  <r>
    <x v="84"/>
    <s v="Vegetable and melon farming"/>
    <x v="3"/>
    <s v="115 -  Support Activities for Agriculture and Forestry"/>
    <n v="15055"/>
    <s v="Industry Use"/>
    <n v="1827821918.6596301"/>
  </r>
  <r>
    <x v="84"/>
    <s v="Vegetable and melon farming"/>
    <x v="4"/>
    <s v="211 -  Oil and Gas Extraction"/>
    <n v="15055"/>
    <s v="Industry Use"/>
    <n v="2946357.3750663502"/>
  </r>
  <r>
    <x v="84"/>
    <s v="Vegetable and melon farming"/>
    <x v="5"/>
    <s v="212 -  Mining (except Oil and Gas)"/>
    <n v="15055"/>
    <s v="Industry Use"/>
    <n v="7449937.4659241298"/>
  </r>
  <r>
    <x v="84"/>
    <s v="Vegetable and melon farming"/>
    <x v="6"/>
    <s v="213 -  Support Activities for Mining"/>
    <n v="15055"/>
    <s v="Industry Use"/>
    <n v="3855.5697195767598"/>
  </r>
  <r>
    <x v="84"/>
    <s v="Vegetable and melon farming"/>
    <x v="7"/>
    <s v="221 -  Utilities"/>
    <n v="15055"/>
    <s v="Industry Use"/>
    <n v="263414447.98969001"/>
  </r>
  <r>
    <x v="84"/>
    <s v="Vegetable and melon farming"/>
    <x v="8"/>
    <s v="23 -  Construction"/>
    <n v="15055"/>
    <s v="Industry Use"/>
    <n v="97896334.877569601"/>
  </r>
  <r>
    <x v="84"/>
    <s v="Vegetable and melon farming"/>
    <x v="9"/>
    <s v="311 -  Food Manufacturing"/>
    <n v="15055"/>
    <s v="Industry Use"/>
    <n v="456834.58787873399"/>
  </r>
  <r>
    <x v="84"/>
    <s v="Vegetable and melon farming"/>
    <x v="10"/>
    <s v="312 -  Beverage and Tobacco Product Manufacturing"/>
    <n v="15055"/>
    <s v="Industry Use"/>
    <n v="2067.7035741412101"/>
  </r>
  <r>
    <x v="84"/>
    <s v="Vegetable and melon farming"/>
    <x v="11"/>
    <s v="313 -  Textile Mills"/>
    <n v="15055"/>
    <s v="Industry Use"/>
    <n v="218275.766024429"/>
  </r>
  <r>
    <x v="84"/>
    <s v="Vegetable and melon farming"/>
    <x v="12"/>
    <s v="314 -  Textile Product Mills"/>
    <n v="15055"/>
    <s v="Industry Use"/>
    <n v="2408279.3832716099"/>
  </r>
  <r>
    <x v="84"/>
    <s v="Vegetable and melon farming"/>
    <x v="13"/>
    <s v="315 -  Apparel Manufacturing"/>
    <n v="15055"/>
    <s v="Industry Use"/>
    <n v="22220.169674348599"/>
  </r>
  <r>
    <x v="84"/>
    <s v="Vegetable and melon farming"/>
    <x v="14"/>
    <s v="316 -  Leather and Allied Product Manufacturing"/>
    <n v="15055"/>
    <s v="Industry Use"/>
    <n v="52185.414027008301"/>
  </r>
  <r>
    <x v="84"/>
    <s v="Vegetable and melon farming"/>
    <x v="15"/>
    <s v="321 -  Wood Product Manufacturing"/>
    <n v="15055"/>
    <s v="Industry Use"/>
    <n v="103934958.67116299"/>
  </r>
  <r>
    <x v="84"/>
    <s v="Vegetable and melon farming"/>
    <x v="16"/>
    <s v="322 -  Paper Manufacturing"/>
    <n v="15055"/>
    <s v="Industry Use"/>
    <n v="49677693.453873903"/>
  </r>
  <r>
    <x v="84"/>
    <s v="Vegetable and melon farming"/>
    <x v="17"/>
    <s v="323 -  Printing and Related Support Activities"/>
    <n v="15055"/>
    <s v="Industry Use"/>
    <n v="876813.87111740396"/>
  </r>
  <r>
    <x v="84"/>
    <s v="Vegetable and melon farming"/>
    <x v="18"/>
    <s v="324 -  Petroleum and Coal Products Manufacturing"/>
    <n v="15055"/>
    <s v="Industry Use"/>
    <n v="231768870.77464801"/>
  </r>
  <r>
    <x v="84"/>
    <s v="Vegetable and melon farming"/>
    <x v="19"/>
    <s v="325 -  Chemical Manufacturing"/>
    <n v="15055"/>
    <s v="Industry Use"/>
    <n v="413665519.93169898"/>
  </r>
  <r>
    <x v="84"/>
    <s v="Vegetable and melon farming"/>
    <x v="20"/>
    <s v="326 -  Plastics and Rubber Products Manufacturing"/>
    <n v="15055"/>
    <s v="Industry Use"/>
    <n v="10166531.458246401"/>
  </r>
  <r>
    <x v="84"/>
    <s v="Vegetable and melon farming"/>
    <x v="21"/>
    <s v="327 -  Nonmetallic Mineral Product Manufacturing"/>
    <n v="15055"/>
    <s v="Industry Use"/>
    <n v="178539.566359922"/>
  </r>
  <r>
    <x v="84"/>
    <s v="Vegetable and melon farming"/>
    <x v="22"/>
    <s v="331 -  Primary Metal Manufacturing"/>
    <n v="15055"/>
    <s v="Industry Use"/>
    <n v="382580.20764350001"/>
  </r>
  <r>
    <x v="84"/>
    <s v="Vegetable and melon farming"/>
    <x v="23"/>
    <s v="332 -  Fabricated Metal Product Manufacturing"/>
    <n v="15055"/>
    <s v="Industry Use"/>
    <n v="10588176.2330117"/>
  </r>
  <r>
    <x v="84"/>
    <s v="Vegetable and melon farming"/>
    <x v="24"/>
    <s v="333 -  Machinery Manufacturing"/>
    <n v="15055"/>
    <s v="Industry Use"/>
    <n v="2172236.2826597402"/>
  </r>
  <r>
    <x v="84"/>
    <s v="Vegetable and melon farming"/>
    <x v="25"/>
    <s v="334 -  Computer and Electronic Product Manufacturing"/>
    <n v="15055"/>
    <s v="Industry Use"/>
    <n v="610998.14323962096"/>
  </r>
  <r>
    <x v="84"/>
    <s v="Vegetable and melon farming"/>
    <x v="26"/>
    <s v="335 -  Electrical Equipment, Appliance, and Component Manufacturing"/>
    <n v="15055"/>
    <s v="Industry Use"/>
    <n v="9482410.5517662298"/>
  </r>
  <r>
    <x v="84"/>
    <s v="Vegetable and melon farming"/>
    <x v="27"/>
    <s v="336 -  Transportation Equipment Manufacturing"/>
    <n v="15055"/>
    <s v="Industry Use"/>
    <n v="7478244.8110276796"/>
  </r>
  <r>
    <x v="84"/>
    <s v="Vegetable and melon farming"/>
    <x v="28"/>
    <s v="337 -  Furniture and Related Product Manufacturing"/>
    <n v="15055"/>
    <s v="Industry Use"/>
    <n v="803789.97839025396"/>
  </r>
  <r>
    <x v="84"/>
    <s v="Vegetable and melon farming"/>
    <x v="29"/>
    <s v="339 -  Miscellaneous Manufacturing"/>
    <n v="15055"/>
    <s v="Industry Use"/>
    <n v="912549.41471122205"/>
  </r>
  <r>
    <x v="84"/>
    <s v="Vegetable and melon farming"/>
    <x v="30"/>
    <s v="42 -  Wholesale Trade"/>
    <n v="15055"/>
    <s v="Industry Use"/>
    <n v="902344915.08644998"/>
  </r>
  <r>
    <x v="84"/>
    <s v="Vegetable and melon farming"/>
    <x v="31"/>
    <s v="441 -  Motor Vehicle and Parts Dealers"/>
    <n v="15055"/>
    <s v="Industry Use"/>
    <n v="1661.91547578313"/>
  </r>
  <r>
    <x v="84"/>
    <s v="Vegetable and melon farming"/>
    <x v="32"/>
    <s v="449 -  Furniture, Home Furnishings, Electronics, and Appliance Retailers"/>
    <n v="15055"/>
    <s v="Industry Use"/>
    <n v="2924.1189368993"/>
  </r>
  <r>
    <x v="84"/>
    <s v="Vegetable and melon farming"/>
    <x v="33"/>
    <s v="444 -  Building Material and Garden Equipment and Supplies Dealers"/>
    <n v="15055"/>
    <s v="Industry Use"/>
    <n v="65623.121216648797"/>
  </r>
  <r>
    <x v="84"/>
    <s v="Vegetable and melon farming"/>
    <x v="34"/>
    <s v="445 -  Food and Beverage Stores"/>
    <n v="15055"/>
    <s v="Industry Use"/>
    <n v="1032282.9104846"/>
  </r>
  <r>
    <x v="84"/>
    <s v="Vegetable and melon farming"/>
    <x v="35"/>
    <s v="446 -  Health and Personal Care Stores"/>
    <n v="15055"/>
    <s v="Industry Use"/>
    <n v="1932.3289610511199"/>
  </r>
  <r>
    <x v="84"/>
    <s v="Vegetable and melon farming"/>
    <x v="36"/>
    <s v="457 -  Gasoline Stations and Fuel Dealers"/>
    <n v="15055"/>
    <s v="Industry Use"/>
    <n v="25385015.527389999"/>
  </r>
  <r>
    <x v="84"/>
    <s v="Vegetable and melon farming"/>
    <x v="37"/>
    <s v="458 -  Clothing, Clothing Accessories, Shoe, and Jewelry Retailers"/>
    <n v="15055"/>
    <s v="Industry Use"/>
    <n v="1632.5523008939099"/>
  </r>
  <r>
    <x v="84"/>
    <s v="Vegetable and melon farming"/>
    <x v="38"/>
    <s v="459 -  Sporting Goods, Hobby, Musical Instrument, Book, and Miscellaneous Retailers"/>
    <n v="15055"/>
    <s v="Industry Use"/>
    <n v="4127.0103239402597"/>
  </r>
  <r>
    <x v="84"/>
    <s v="Vegetable and melon farming"/>
    <x v="39"/>
    <s v="455 -  General Merchandise Retailers"/>
    <n v="15055"/>
    <s v="Industry Use"/>
    <n v="2860378.9090048401"/>
  </r>
  <r>
    <x v="84"/>
    <s v="Vegetable and melon farming"/>
    <x v="40"/>
    <s v="481 -  Air Transportation"/>
    <n v="15055"/>
    <s v="Industry Use"/>
    <n v="15559168.6721182"/>
  </r>
  <r>
    <x v="84"/>
    <s v="Vegetable and melon farming"/>
    <x v="41"/>
    <s v="482 -  Rail Transportation"/>
    <n v="15055"/>
    <s v="Industry Use"/>
    <n v="12255236.448468599"/>
  </r>
  <r>
    <x v="84"/>
    <s v="Vegetable and melon farming"/>
    <x v="42"/>
    <s v="483 -  Water Transportation"/>
    <n v="15055"/>
    <s v="Industry Use"/>
    <n v="2862448.5147840302"/>
  </r>
  <r>
    <x v="84"/>
    <s v="Vegetable and melon farming"/>
    <x v="43"/>
    <s v="484 -  Truck Transportation"/>
    <n v="15055"/>
    <s v="Industry Use"/>
    <n v="100052066.679335"/>
  </r>
  <r>
    <x v="84"/>
    <s v="Vegetable and melon farming"/>
    <x v="44"/>
    <s v="486 -  Pipeline Transportation"/>
    <n v="15055"/>
    <s v="Industry Use"/>
    <n v="2444472.4576290902"/>
  </r>
  <r>
    <x v="84"/>
    <s v="Vegetable and melon farming"/>
    <x v="45"/>
    <s v="487-488 -  Scenic and Sightseeing Transportation and Support Activities for Transportation"/>
    <n v="15055"/>
    <s v="Industry Use"/>
    <n v="92114.998959966004"/>
  </r>
  <r>
    <x v="84"/>
    <s v="Vegetable and melon farming"/>
    <x v="46"/>
    <s v="492 -  Couriers and Messengers"/>
    <n v="15055"/>
    <s v="Industry Use"/>
    <n v="5434.4440926187999"/>
  </r>
  <r>
    <x v="84"/>
    <s v="Vegetable and melon farming"/>
    <x v="47"/>
    <s v="493 -  Warehousing and Storage"/>
    <n v="15055"/>
    <s v="Industry Use"/>
    <n v="57127232.512540102"/>
  </r>
  <r>
    <x v="84"/>
    <s v="Vegetable and melon farming"/>
    <x v="48"/>
    <s v="513 -  Publishing Industries"/>
    <n v="15055"/>
    <s v="Industry Use"/>
    <n v="13429809.267439499"/>
  </r>
  <r>
    <x v="84"/>
    <s v="Vegetable and melon farming"/>
    <x v="49"/>
    <s v="512 -  Motion Picture and Sound Recording Industries"/>
    <n v="15055"/>
    <s v="Industry Use"/>
    <n v="16016.905015345301"/>
  </r>
  <r>
    <x v="84"/>
    <s v="Vegetable and melon farming"/>
    <x v="50"/>
    <s v="516 -  Broadcasting and Content Providers"/>
    <n v="15055"/>
    <s v="Industry Use"/>
    <n v="4599623.4083722997"/>
  </r>
  <r>
    <x v="84"/>
    <s v="Vegetable and melon farming"/>
    <x v="51"/>
    <s v="517 -  Telecommunications"/>
    <n v="15055"/>
    <s v="Industry Use"/>
    <n v="7701012.1278729104"/>
  </r>
  <r>
    <x v="84"/>
    <s v="Vegetable and melon farming"/>
    <x v="52"/>
    <s v="518 -  Computing Infrastructure Providers, Data Processing, Web Hosting, and Related Services"/>
    <n v="15055"/>
    <s v="Industry Use"/>
    <n v="506958.374632044"/>
  </r>
  <r>
    <x v="84"/>
    <s v="Vegetable and melon farming"/>
    <x v="53"/>
    <s v="519 -  Web Search Portals, Libraries, Archives, and Other Information Services"/>
    <n v="15055"/>
    <s v="Industry Use"/>
    <n v="15416845.5612086"/>
  </r>
  <r>
    <x v="84"/>
    <s v="Vegetable and melon farming"/>
    <x v="54"/>
    <s v="522 -  Credit Intermediation and Related Activities"/>
    <n v="15055"/>
    <s v="Industry Use"/>
    <n v="28984787.383993901"/>
  </r>
  <r>
    <x v="84"/>
    <s v="Vegetable and melon farming"/>
    <x v="55"/>
    <s v="523 -  Securities, Commodity Contracts, and Other Financial Investments and Related Activities"/>
    <n v="15055"/>
    <s v="Industry Use"/>
    <n v="5504182.9524065098"/>
  </r>
  <r>
    <x v="84"/>
    <s v="Vegetable and melon farming"/>
    <x v="56"/>
    <s v="521 -  Monetary Authorities-Central Bank"/>
    <n v="15055"/>
    <s v="Industry Use"/>
    <n v="65663691.384568602"/>
  </r>
  <r>
    <x v="84"/>
    <s v="Vegetable and melon farming"/>
    <x v="57"/>
    <s v="524 -  Insurance Carriers and Related Activities"/>
    <n v="15055"/>
    <s v="Industry Use"/>
    <n v="132922654.297087"/>
  </r>
  <r>
    <x v="84"/>
    <s v="Vegetable and melon farming"/>
    <x v="58"/>
    <s v="531 -  Real Estate"/>
    <n v="15055"/>
    <s v="Industry Use"/>
    <n v="122035072.328554"/>
  </r>
  <r>
    <x v="84"/>
    <s v="Vegetable and melon farming"/>
    <x v="59"/>
    <s v="532 -  Rental and Leasing Services"/>
    <n v="15055"/>
    <s v="Industry Use"/>
    <n v="110183884.88582499"/>
  </r>
  <r>
    <x v="84"/>
    <s v="Vegetable and melon farming"/>
    <x v="60"/>
    <s v="533 -  Lessors of Nonfinancial Intangible Assets (except Copyrighted Works)"/>
    <n v="15055"/>
    <s v="Industry Use"/>
    <n v="18667077.945554901"/>
  </r>
  <r>
    <x v="84"/>
    <s v="Vegetable and melon farming"/>
    <x v="61"/>
    <s v="541 -  Professional, Scientific, and Technical Services"/>
    <n v="15055"/>
    <s v="Industry Use"/>
    <n v="94199171.762634799"/>
  </r>
  <r>
    <x v="84"/>
    <s v="Vegetable and melon farming"/>
    <x v="62"/>
    <s v="561 -  Administrative and Support Services"/>
    <n v="15055"/>
    <s v="Industry Use"/>
    <n v="52484432.656303003"/>
  </r>
  <r>
    <x v="84"/>
    <s v="Vegetable and melon farming"/>
    <x v="63"/>
    <s v="562 -  Waste Management and Remediation Services"/>
    <n v="15055"/>
    <s v="Industry Use"/>
    <n v="5773433.4925548201"/>
  </r>
  <r>
    <x v="84"/>
    <s v="Vegetable and melon farming"/>
    <x v="65"/>
    <s v="711 -  Performing Arts, Spectator Sports, and Related Industries"/>
    <n v="15055"/>
    <s v="Industry Use"/>
    <n v="2348887.0691192499"/>
  </r>
  <r>
    <x v="84"/>
    <s v="Vegetable and melon farming"/>
    <x v="66"/>
    <s v="712 -  Museums, Historical Sites, and Similar Institutions"/>
    <n v="15055"/>
    <s v="Industry Use"/>
    <n v="72.771237737382904"/>
  </r>
  <r>
    <x v="84"/>
    <s v="Vegetable and melon farming"/>
    <x v="67"/>
    <s v="713 -  Amusement, Gambling, and Recreation Industries"/>
    <n v="15055"/>
    <s v="Industry Use"/>
    <n v="368941.24309391202"/>
  </r>
  <r>
    <x v="84"/>
    <s v="Vegetable and melon farming"/>
    <x v="68"/>
    <s v="721 -  Accommodation"/>
    <n v="15055"/>
    <s v="Industry Use"/>
    <n v="8.5894672797129399"/>
  </r>
  <r>
    <x v="84"/>
    <s v="Vegetable and melon farming"/>
    <x v="69"/>
    <s v="722 -  Food Services and Drinking Places"/>
    <n v="15055"/>
    <s v="Industry Use"/>
    <n v="11346559.7487491"/>
  </r>
  <r>
    <x v="84"/>
    <s v="Vegetable and melon farming"/>
    <x v="70"/>
    <s v="811 -  Repair and Maintenance"/>
    <n v="15055"/>
    <s v="Industry Use"/>
    <n v="5585400.4655892504"/>
  </r>
  <r>
    <x v="84"/>
    <s v="Vegetable and melon farming"/>
    <x v="71"/>
    <s v="812 -  Personal and Laundry Services"/>
    <n v="15055"/>
    <s v="Industry Use"/>
    <n v="468.81155278786798"/>
  </r>
  <r>
    <x v="84"/>
    <s v="Vegetable and melon farming"/>
    <x v="72"/>
    <s v="813 -  Religious, Grantmaking, Civic, Professional, and Similar Organizations"/>
    <n v="15055"/>
    <s v="Industry Use"/>
    <n v="1390896.4132231199"/>
  </r>
  <r>
    <x v="84"/>
    <s v="Vegetable and melon farming"/>
    <x v="73"/>
    <s v="9A -  Government Enterprises"/>
    <n v="15055"/>
    <s v="Industry Use"/>
    <n v="109631685.22266699"/>
  </r>
  <r>
    <x v="84"/>
    <s v="Vegetable and melon farming"/>
    <x v="74"/>
    <s v="Vegetable and melon farming"/>
    <n v="15055"/>
    <s v="Industry Use"/>
    <n v="304676517.56116599"/>
  </r>
  <r>
    <x v="84"/>
    <s v="Vegetable and melon farming"/>
    <x v="75"/>
    <s v="Fruit farming"/>
    <n v="15055"/>
    <s v="Industry Use"/>
    <n v="9732045.5304186307"/>
  </r>
  <r>
    <x v="84"/>
    <s v="Vegetable and melon farming"/>
    <x v="76"/>
    <s v="Employee Compensation"/>
    <n v="15053"/>
    <s v="Factor Receipts"/>
    <n v="1419978541.1028299"/>
  </r>
  <r>
    <x v="84"/>
    <s v="Vegetable and melon farming"/>
    <x v="77"/>
    <s v="Proprietor Income"/>
    <n v="15053"/>
    <s v="Factor Receipts"/>
    <n v="1133494217.47839"/>
  </r>
  <r>
    <x v="84"/>
    <s v="Vegetable and melon farming"/>
    <x v="78"/>
    <s v="Other Property Type Income"/>
    <n v="15053"/>
    <s v="Factor Receipts"/>
    <n v="3428269290.3756099"/>
  </r>
  <r>
    <x v="84"/>
    <s v="Vegetable and melon farming"/>
    <x v="79"/>
    <s v="Tax on Production and Imports"/>
    <n v="15053"/>
    <s v="Factor Receipts"/>
    <n v="252278116.528182"/>
  </r>
  <r>
    <x v="84"/>
    <s v="Vegetable and melon farming"/>
    <x v="89"/>
    <s v="Federal Government NonDefense"/>
    <n v="15055"/>
    <s v="Industry Use"/>
    <n v="73077.0745749794"/>
  </r>
  <r>
    <x v="84"/>
    <s v="Vegetable and melon farming"/>
    <x v="91"/>
    <s v="State/Local Govt Other"/>
    <n v="15055"/>
    <s v="Industry Use"/>
    <n v="207681315.77174401"/>
  </r>
  <r>
    <x v="84"/>
    <s v="Vegetable and melon farming"/>
    <x v="95"/>
    <s v="Inventory Additions/Deletions"/>
    <n v="15055"/>
    <s v="Industry Use"/>
    <n v="12286129.1108108"/>
  </r>
  <r>
    <x v="84"/>
    <s v="Vegetable and melon farming"/>
    <x v="96"/>
    <s v="Foreign Trade"/>
    <n v="15051"/>
    <s v="Commodity Trade"/>
    <n v="705480678.83424199"/>
  </r>
  <r>
    <x v="84"/>
    <s v="Vegetable and melon farming"/>
    <x v="97"/>
    <s v="Domestic Trade"/>
    <n v="15051"/>
    <s v="Commodity Trade"/>
    <n v="1629175641.29738"/>
  </r>
  <r>
    <x v="85"/>
    <s v="Fruit farming"/>
    <x v="0"/>
    <s v="111 -  Crop Production"/>
    <n v="15055"/>
    <s v="Industry Use"/>
    <n v="14958023.7806489"/>
  </r>
  <r>
    <x v="85"/>
    <s v="Fruit farming"/>
    <x v="1"/>
    <s v="112 -  Animal Production and Aquaculture"/>
    <n v="15055"/>
    <s v="Industry Use"/>
    <n v="53965282.010933101"/>
  </r>
  <r>
    <x v="85"/>
    <s v="Fruit farming"/>
    <x v="3"/>
    <s v="115 -  Support Activities for Agriculture and Forestry"/>
    <n v="15055"/>
    <s v="Industry Use"/>
    <n v="2394699722.7957501"/>
  </r>
  <r>
    <x v="85"/>
    <s v="Fruit farming"/>
    <x v="4"/>
    <s v="211 -  Oil and Gas Extraction"/>
    <n v="15055"/>
    <s v="Industry Use"/>
    <n v="1792671.4966201501"/>
  </r>
  <r>
    <x v="85"/>
    <s v="Fruit farming"/>
    <x v="5"/>
    <s v="212 -  Mining (except Oil and Gas)"/>
    <n v="15055"/>
    <s v="Industry Use"/>
    <n v="3573634.5434321398"/>
  </r>
  <r>
    <x v="85"/>
    <s v="Fruit farming"/>
    <x v="6"/>
    <s v="213 -  Support Activities for Mining"/>
    <n v="15055"/>
    <s v="Industry Use"/>
    <n v="2302.4112997238399"/>
  </r>
  <r>
    <x v="85"/>
    <s v="Fruit farming"/>
    <x v="7"/>
    <s v="221 -  Utilities"/>
    <n v="15055"/>
    <s v="Industry Use"/>
    <n v="250452388.762321"/>
  </r>
  <r>
    <x v="85"/>
    <s v="Fruit farming"/>
    <x v="8"/>
    <s v="23 -  Construction"/>
    <n v="15055"/>
    <s v="Industry Use"/>
    <n v="71954936.5772416"/>
  </r>
  <r>
    <x v="85"/>
    <s v="Fruit farming"/>
    <x v="9"/>
    <s v="311 -  Food Manufacturing"/>
    <n v="15055"/>
    <s v="Industry Use"/>
    <n v="319246.14342915401"/>
  </r>
  <r>
    <x v="85"/>
    <s v="Fruit farming"/>
    <x v="10"/>
    <s v="312 -  Beverage and Tobacco Product Manufacturing"/>
    <n v="15055"/>
    <s v="Industry Use"/>
    <n v="1704.5255074183799"/>
  </r>
  <r>
    <x v="85"/>
    <s v="Fruit farming"/>
    <x v="11"/>
    <s v="313 -  Textile Mills"/>
    <n v="15055"/>
    <s v="Industry Use"/>
    <n v="157394.70915025499"/>
  </r>
  <r>
    <x v="85"/>
    <s v="Fruit farming"/>
    <x v="12"/>
    <s v="314 -  Textile Product Mills"/>
    <n v="15055"/>
    <s v="Industry Use"/>
    <n v="2051757.9079181801"/>
  </r>
  <r>
    <x v="85"/>
    <s v="Fruit farming"/>
    <x v="13"/>
    <s v="315 -  Apparel Manufacturing"/>
    <n v="15055"/>
    <s v="Industry Use"/>
    <n v="18684.460365478299"/>
  </r>
  <r>
    <x v="85"/>
    <s v="Fruit farming"/>
    <x v="14"/>
    <s v="316 -  Leather and Allied Product Manufacturing"/>
    <n v="15055"/>
    <s v="Industry Use"/>
    <n v="37309.1909936589"/>
  </r>
  <r>
    <x v="85"/>
    <s v="Fruit farming"/>
    <x v="15"/>
    <s v="321 -  Wood Product Manufacturing"/>
    <n v="15055"/>
    <s v="Industry Use"/>
    <n v="73901984.086216301"/>
  </r>
  <r>
    <x v="85"/>
    <s v="Fruit farming"/>
    <x v="16"/>
    <s v="322 -  Paper Manufacturing"/>
    <n v="15055"/>
    <s v="Industry Use"/>
    <n v="43611822.731466398"/>
  </r>
  <r>
    <x v="85"/>
    <s v="Fruit farming"/>
    <x v="17"/>
    <s v="323 -  Printing and Related Support Activities"/>
    <n v="15055"/>
    <s v="Industry Use"/>
    <n v="503044.992806061"/>
  </r>
  <r>
    <x v="85"/>
    <s v="Fruit farming"/>
    <x v="18"/>
    <s v="324 -  Petroleum and Coal Products Manufacturing"/>
    <n v="15055"/>
    <s v="Industry Use"/>
    <n v="143188748.80188301"/>
  </r>
  <r>
    <x v="85"/>
    <s v="Fruit farming"/>
    <x v="19"/>
    <s v="325 -  Chemical Manufacturing"/>
    <n v="15055"/>
    <s v="Industry Use"/>
    <n v="289307292.70294201"/>
  </r>
  <r>
    <x v="85"/>
    <s v="Fruit farming"/>
    <x v="20"/>
    <s v="326 -  Plastics and Rubber Products Manufacturing"/>
    <n v="15055"/>
    <s v="Industry Use"/>
    <n v="7049585.42501444"/>
  </r>
  <r>
    <x v="85"/>
    <s v="Fruit farming"/>
    <x v="21"/>
    <s v="327 -  Nonmetallic Mineral Product Manufacturing"/>
    <n v="15055"/>
    <s v="Industry Use"/>
    <n v="99576.574968529007"/>
  </r>
  <r>
    <x v="85"/>
    <s v="Fruit farming"/>
    <x v="22"/>
    <s v="331 -  Primary Metal Manufacturing"/>
    <n v="15055"/>
    <s v="Industry Use"/>
    <n v="279955.59197031701"/>
  </r>
  <r>
    <x v="85"/>
    <s v="Fruit farming"/>
    <x v="23"/>
    <s v="332 -  Fabricated Metal Product Manufacturing"/>
    <n v="15055"/>
    <s v="Industry Use"/>
    <n v="6278585.4533872204"/>
  </r>
  <r>
    <x v="85"/>
    <s v="Fruit farming"/>
    <x v="24"/>
    <s v="333 -  Machinery Manufacturing"/>
    <n v="15055"/>
    <s v="Industry Use"/>
    <n v="1928394.2419242801"/>
  </r>
  <r>
    <x v="85"/>
    <s v="Fruit farming"/>
    <x v="25"/>
    <s v="334 -  Computer and Electronic Product Manufacturing"/>
    <n v="15055"/>
    <s v="Industry Use"/>
    <n v="473192.99882981501"/>
  </r>
  <r>
    <x v="85"/>
    <s v="Fruit farming"/>
    <x v="26"/>
    <s v="335 -  Electrical Equipment, Appliance, and Component Manufacturing"/>
    <n v="15055"/>
    <s v="Industry Use"/>
    <n v="8132748.66565092"/>
  </r>
  <r>
    <x v="85"/>
    <s v="Fruit farming"/>
    <x v="27"/>
    <s v="336 -  Transportation Equipment Manufacturing"/>
    <n v="15055"/>
    <s v="Industry Use"/>
    <n v="6574580.3341469299"/>
  </r>
  <r>
    <x v="85"/>
    <s v="Fruit farming"/>
    <x v="28"/>
    <s v="337 -  Furniture and Related Product Manufacturing"/>
    <n v="15055"/>
    <s v="Industry Use"/>
    <n v="573186.34371740499"/>
  </r>
  <r>
    <x v="85"/>
    <s v="Fruit farming"/>
    <x v="29"/>
    <s v="339 -  Miscellaneous Manufacturing"/>
    <n v="15055"/>
    <s v="Industry Use"/>
    <n v="625329.96724111901"/>
  </r>
  <r>
    <x v="85"/>
    <s v="Fruit farming"/>
    <x v="30"/>
    <s v="42 -  Wholesale Trade"/>
    <n v="15055"/>
    <s v="Industry Use"/>
    <n v="665039733.66325998"/>
  </r>
  <r>
    <x v="85"/>
    <s v="Fruit farming"/>
    <x v="31"/>
    <s v="441 -  Motor Vehicle and Parts Dealers"/>
    <n v="15055"/>
    <s v="Industry Use"/>
    <n v="1551.84145762096"/>
  </r>
  <r>
    <x v="85"/>
    <s v="Fruit farming"/>
    <x v="32"/>
    <s v="449 -  Furniture, Home Furnishings, Electronics, and Appliance Retailers"/>
    <n v="15055"/>
    <s v="Industry Use"/>
    <n v="2730.4451155415099"/>
  </r>
  <r>
    <x v="85"/>
    <s v="Fruit farming"/>
    <x v="33"/>
    <s v="444 -  Building Material and Garden Equipment and Supplies Dealers"/>
    <n v="15055"/>
    <s v="Industry Use"/>
    <n v="61276.690596616703"/>
  </r>
  <r>
    <x v="85"/>
    <s v="Fruit farming"/>
    <x v="34"/>
    <s v="445 -  Food and Beverage Stores"/>
    <n v="15055"/>
    <s v="Industry Use"/>
    <n v="435156.22300357401"/>
  </r>
  <r>
    <x v="85"/>
    <s v="Fruit farming"/>
    <x v="35"/>
    <s v="446 -  Health and Personal Care Stores"/>
    <n v="15055"/>
    <s v="Industry Use"/>
    <n v="1804.34458624181"/>
  </r>
  <r>
    <x v="85"/>
    <s v="Fruit farming"/>
    <x v="36"/>
    <s v="457 -  Gasoline Stations and Fuel Dealers"/>
    <n v="15055"/>
    <s v="Industry Use"/>
    <n v="13623736.071205201"/>
  </r>
  <r>
    <x v="85"/>
    <s v="Fruit farming"/>
    <x v="37"/>
    <s v="458 -  Clothing, Clothing Accessories, Shoe, and Jewelry Retailers"/>
    <n v="15055"/>
    <s v="Industry Use"/>
    <n v="1524.4231004394801"/>
  </r>
  <r>
    <x v="85"/>
    <s v="Fruit farming"/>
    <x v="38"/>
    <s v="459 -  Sporting Goods, Hobby, Musical Instrument, Book, and Miscellaneous Retailers"/>
    <n v="15055"/>
    <s v="Industry Use"/>
    <n v="3853.6651292102001"/>
  </r>
  <r>
    <x v="85"/>
    <s v="Fruit farming"/>
    <x v="39"/>
    <s v="455 -  General Merchandise Retailers"/>
    <n v="15055"/>
    <s v="Industry Use"/>
    <n v="1195357.6593566299"/>
  </r>
  <r>
    <x v="85"/>
    <s v="Fruit farming"/>
    <x v="40"/>
    <s v="481 -  Air Transportation"/>
    <n v="15055"/>
    <s v="Industry Use"/>
    <n v="19858484.0576782"/>
  </r>
  <r>
    <x v="85"/>
    <s v="Fruit farming"/>
    <x v="41"/>
    <s v="482 -  Rail Transportation"/>
    <n v="15055"/>
    <s v="Industry Use"/>
    <n v="6269553.87081818"/>
  </r>
  <r>
    <x v="85"/>
    <s v="Fruit farming"/>
    <x v="42"/>
    <s v="483 -  Water Transportation"/>
    <n v="15055"/>
    <s v="Industry Use"/>
    <n v="2188746.1941943299"/>
  </r>
  <r>
    <x v="85"/>
    <s v="Fruit farming"/>
    <x v="43"/>
    <s v="484 -  Truck Transportation"/>
    <n v="15055"/>
    <s v="Industry Use"/>
    <n v="86048333.348037705"/>
  </r>
  <r>
    <x v="85"/>
    <s v="Fruit farming"/>
    <x v="44"/>
    <s v="486 -  Pipeline Transportation"/>
    <n v="15055"/>
    <s v="Industry Use"/>
    <n v="1436955.1557980201"/>
  </r>
  <r>
    <x v="85"/>
    <s v="Fruit farming"/>
    <x v="45"/>
    <s v="487-488 -  Scenic and Sightseeing Transportation and Support Activities for Transportation"/>
    <n v="15055"/>
    <s v="Industry Use"/>
    <n v="79138.903111722393"/>
  </r>
  <r>
    <x v="85"/>
    <s v="Fruit farming"/>
    <x v="46"/>
    <s v="492 -  Couriers and Messengers"/>
    <n v="15055"/>
    <s v="Industry Use"/>
    <n v="4673.5231689295897"/>
  </r>
  <r>
    <x v="85"/>
    <s v="Fruit farming"/>
    <x v="47"/>
    <s v="493 -  Warehousing and Storage"/>
    <n v="15055"/>
    <s v="Industry Use"/>
    <n v="56376592.142779097"/>
  </r>
  <r>
    <x v="85"/>
    <s v="Fruit farming"/>
    <x v="48"/>
    <s v="513 -  Publishing Industries"/>
    <n v="15055"/>
    <s v="Industry Use"/>
    <n v="9968202.0331391599"/>
  </r>
  <r>
    <x v="85"/>
    <s v="Fruit farming"/>
    <x v="49"/>
    <s v="512 -  Motion Picture and Sound Recording Industries"/>
    <n v="15055"/>
    <s v="Industry Use"/>
    <n v="12508.660342110299"/>
  </r>
  <r>
    <x v="85"/>
    <s v="Fruit farming"/>
    <x v="50"/>
    <s v="516 -  Broadcasting and Content Providers"/>
    <n v="15055"/>
    <s v="Industry Use"/>
    <n v="3584933.7006020099"/>
  </r>
  <r>
    <x v="85"/>
    <s v="Fruit farming"/>
    <x v="51"/>
    <s v="517 -  Telecommunications"/>
    <n v="15055"/>
    <s v="Industry Use"/>
    <n v="14962641.139429901"/>
  </r>
  <r>
    <x v="85"/>
    <s v="Fruit farming"/>
    <x v="52"/>
    <s v="518 -  Computing Infrastructure Providers, Data Processing, Web Hosting, and Related Services"/>
    <n v="15055"/>
    <s v="Industry Use"/>
    <n v="379462.90199712"/>
  </r>
  <r>
    <x v="85"/>
    <s v="Fruit farming"/>
    <x v="53"/>
    <s v="519 -  Web Search Portals, Libraries, Archives, and Other Information Services"/>
    <n v="15055"/>
    <s v="Industry Use"/>
    <n v="11995997.3084243"/>
  </r>
  <r>
    <x v="85"/>
    <s v="Fruit farming"/>
    <x v="54"/>
    <s v="522 -  Credit Intermediation and Related Activities"/>
    <n v="15055"/>
    <s v="Industry Use"/>
    <n v="18241842.542672701"/>
  </r>
  <r>
    <x v="85"/>
    <s v="Fruit farming"/>
    <x v="55"/>
    <s v="523 -  Securities, Commodity Contracts, and Other Financial Investments and Related Activities"/>
    <n v="15055"/>
    <s v="Industry Use"/>
    <n v="5143588.8875624202"/>
  </r>
  <r>
    <x v="85"/>
    <s v="Fruit farming"/>
    <x v="56"/>
    <s v="521 -  Monetary Authorities-Central Bank"/>
    <n v="15055"/>
    <s v="Industry Use"/>
    <n v="93597673.088352293"/>
  </r>
  <r>
    <x v="85"/>
    <s v="Fruit farming"/>
    <x v="57"/>
    <s v="524 -  Insurance Carriers and Related Activities"/>
    <n v="15055"/>
    <s v="Industry Use"/>
    <n v="191562108.75235999"/>
  </r>
  <r>
    <x v="85"/>
    <s v="Fruit farming"/>
    <x v="58"/>
    <s v="531 -  Real Estate"/>
    <n v="15055"/>
    <s v="Industry Use"/>
    <n v="62722371.411726199"/>
  </r>
  <r>
    <x v="85"/>
    <s v="Fruit farming"/>
    <x v="59"/>
    <s v="532 -  Rental and Leasing Services"/>
    <n v="15055"/>
    <s v="Industry Use"/>
    <n v="60060674.996074803"/>
  </r>
  <r>
    <x v="85"/>
    <s v="Fruit farming"/>
    <x v="60"/>
    <s v="533 -  Lessors of Nonfinancial Intangible Assets (except Copyrighted Works)"/>
    <n v="15055"/>
    <s v="Industry Use"/>
    <n v="13388438.4723974"/>
  </r>
  <r>
    <x v="85"/>
    <s v="Fruit farming"/>
    <x v="61"/>
    <s v="541 -  Professional, Scientific, and Technical Services"/>
    <n v="15055"/>
    <s v="Industry Use"/>
    <n v="73421094.183102697"/>
  </r>
  <r>
    <x v="85"/>
    <s v="Fruit farming"/>
    <x v="62"/>
    <s v="561 -  Administrative and Support Services"/>
    <n v="15055"/>
    <s v="Industry Use"/>
    <n v="53746108.270326599"/>
  </r>
  <r>
    <x v="85"/>
    <s v="Fruit farming"/>
    <x v="63"/>
    <s v="562 -  Waste Management and Remediation Services"/>
    <n v="15055"/>
    <s v="Industry Use"/>
    <n v="5116876.7112378897"/>
  </r>
  <r>
    <x v="85"/>
    <s v="Fruit farming"/>
    <x v="65"/>
    <s v="711 -  Performing Arts, Spectator Sports, and Related Industries"/>
    <n v="15055"/>
    <s v="Industry Use"/>
    <n v="2457747.6359075401"/>
  </r>
  <r>
    <x v="85"/>
    <s v="Fruit farming"/>
    <x v="66"/>
    <s v="712 -  Museums, Historical Sites, and Similar Institutions"/>
    <n v="15055"/>
    <s v="Industry Use"/>
    <n v="76.143863986693006"/>
  </r>
  <r>
    <x v="85"/>
    <s v="Fruit farming"/>
    <x v="67"/>
    <s v="713 -  Amusement, Gambling, and Recreation Industries"/>
    <n v="15055"/>
    <s v="Industry Use"/>
    <n v="313751.46947829699"/>
  </r>
  <r>
    <x v="85"/>
    <s v="Fruit farming"/>
    <x v="68"/>
    <s v="721 -  Accommodation"/>
    <n v="15055"/>
    <s v="Industry Use"/>
    <n v="9.3726598890828594"/>
  </r>
  <r>
    <x v="85"/>
    <s v="Fruit farming"/>
    <x v="69"/>
    <s v="722 -  Food Services and Drinking Places"/>
    <n v="15055"/>
    <s v="Industry Use"/>
    <n v="12381145.648853"/>
  </r>
  <r>
    <x v="85"/>
    <s v="Fruit farming"/>
    <x v="70"/>
    <s v="811 -  Repair and Maintenance"/>
    <n v="15055"/>
    <s v="Industry Use"/>
    <n v="4107211.7750271098"/>
  </r>
  <r>
    <x v="85"/>
    <s v="Fruit farming"/>
    <x v="71"/>
    <s v="812 -  Personal and Laundry Services"/>
    <n v="15055"/>
    <s v="Industry Use"/>
    <n v="240.95330776589"/>
  </r>
  <r>
    <x v="85"/>
    <s v="Fruit farming"/>
    <x v="72"/>
    <s v="813 -  Religious, Grantmaking, Civic, Professional, and Similar Organizations"/>
    <n v="15055"/>
    <s v="Industry Use"/>
    <n v="1176957.0749548201"/>
  </r>
  <r>
    <x v="85"/>
    <s v="Fruit farming"/>
    <x v="73"/>
    <s v="9A -  Government Enterprises"/>
    <n v="15055"/>
    <s v="Industry Use"/>
    <n v="103339953.088682"/>
  </r>
  <r>
    <x v="85"/>
    <s v="Fruit farming"/>
    <x v="74"/>
    <s v="Vegetable and melon farming"/>
    <n v="15055"/>
    <s v="Industry Use"/>
    <n v="17342114.1825023"/>
  </r>
  <r>
    <x v="85"/>
    <s v="Fruit farming"/>
    <x v="75"/>
    <s v="Fruit farming"/>
    <n v="15055"/>
    <s v="Industry Use"/>
    <n v="180896486.395762"/>
  </r>
  <r>
    <x v="85"/>
    <s v="Fruit farming"/>
    <x v="76"/>
    <s v="Employee Compensation"/>
    <n v="15053"/>
    <s v="Factor Receipts"/>
    <n v="2213151302.9349198"/>
  </r>
  <r>
    <x v="85"/>
    <s v="Fruit farming"/>
    <x v="77"/>
    <s v="Proprietor Income"/>
    <n v="15053"/>
    <s v="Factor Receipts"/>
    <n v="3074537572.8036699"/>
  </r>
  <r>
    <x v="85"/>
    <s v="Fruit farming"/>
    <x v="78"/>
    <s v="Other Property Type Income"/>
    <n v="15053"/>
    <s v="Factor Receipts"/>
    <n v="4251547164.6873202"/>
  </r>
  <r>
    <x v="85"/>
    <s v="Fruit farming"/>
    <x v="79"/>
    <s v="Tax on Production and Imports"/>
    <n v="15053"/>
    <s v="Factor Receipts"/>
    <n v="309927034.881091"/>
  </r>
  <r>
    <x v="85"/>
    <s v="Fruit farming"/>
    <x v="89"/>
    <s v="Federal Government NonDefense"/>
    <n v="15055"/>
    <s v="Industry Use"/>
    <n v="42041.851183647399"/>
  </r>
  <r>
    <x v="85"/>
    <s v="Fruit farming"/>
    <x v="91"/>
    <s v="State/Local Govt Other"/>
    <n v="15055"/>
    <s v="Industry Use"/>
    <n v="268180838.36703199"/>
  </r>
  <r>
    <x v="85"/>
    <s v="Fruit farming"/>
    <x v="95"/>
    <s v="Inventory Additions/Deletions"/>
    <n v="15055"/>
    <s v="Industry Use"/>
    <n v="4836337.3192049796"/>
  </r>
  <r>
    <x v="85"/>
    <s v="Fruit farming"/>
    <x v="96"/>
    <s v="Foreign Trade"/>
    <n v="15051"/>
    <s v="Commodity Trade"/>
    <n v="629880523.08252001"/>
  </r>
  <r>
    <x v="85"/>
    <s v="Fruit farming"/>
    <x v="97"/>
    <s v="Domestic Trade"/>
    <n v="15051"/>
    <s v="Commodity Trade"/>
    <n v="1309263084.5862601"/>
  </r>
  <r>
    <x v="86"/>
    <s v="Employee Compensation"/>
    <x v="80"/>
    <s v="Households LT15k"/>
    <n v="15002"/>
    <s v="Employee Compensation (Wages/Salary w/o Social Insurance)"/>
    <n v="2303595998.8449702"/>
  </r>
  <r>
    <x v="86"/>
    <s v="Employee Compensation"/>
    <x v="80"/>
    <s v="Households LT15k"/>
    <n v="15003"/>
    <s v="Employee Compensation (Other Labor Income)"/>
    <n v="350478372.70547801"/>
  </r>
  <r>
    <x v="86"/>
    <s v="Employee Compensation"/>
    <x v="81"/>
    <s v="Households 15-30k"/>
    <n v="15002"/>
    <s v="Employee Compensation (Wages/Salary w/o Social Insurance)"/>
    <n v="9523454853.5624104"/>
  </r>
  <r>
    <x v="86"/>
    <s v="Employee Compensation"/>
    <x v="81"/>
    <s v="Households 15-30k"/>
    <n v="15003"/>
    <s v="Employee Compensation (Other Labor Income)"/>
    <n v="1449073371.4693999"/>
  </r>
  <r>
    <x v="86"/>
    <s v="Employee Compensation"/>
    <x v="82"/>
    <s v="Households 30-40k"/>
    <n v="15002"/>
    <s v="Employee Compensation (Wages/Salary w/o Social Insurance)"/>
    <n v="15725897090.680799"/>
  </r>
  <r>
    <x v="86"/>
    <s v="Employee Compensation"/>
    <x v="82"/>
    <s v="Households 30-40k"/>
    <n v="15003"/>
    <s v="Employee Compensation (Other Labor Income)"/>
    <n v="2395757512.8461499"/>
  </r>
  <r>
    <x v="86"/>
    <s v="Employee Compensation"/>
    <x v="83"/>
    <s v="Households 40-50k"/>
    <n v="15002"/>
    <s v="Employee Compensation (Wages/Salary w/o Social Insurance)"/>
    <n v="24574527393.137001"/>
  </r>
  <r>
    <x v="86"/>
    <s v="Employee Compensation"/>
    <x v="83"/>
    <s v="Households 40-50k"/>
    <n v="15003"/>
    <s v="Employee Compensation (Other Labor Income)"/>
    <n v="3746237894.34132"/>
  </r>
  <r>
    <x v="86"/>
    <s v="Employee Compensation"/>
    <x v="84"/>
    <s v="Households 50-70k"/>
    <n v="15002"/>
    <s v="Employee Compensation (Wages/Salary w/o Social Insurance)"/>
    <n v="79828394465.707001"/>
  </r>
  <r>
    <x v="86"/>
    <s v="Employee Compensation"/>
    <x v="84"/>
    <s v="Households 50-70k"/>
    <n v="15003"/>
    <s v="Employee Compensation (Other Labor Income)"/>
    <n v="12180709219.0681"/>
  </r>
  <r>
    <x v="86"/>
    <s v="Employee Compensation"/>
    <x v="85"/>
    <s v="Households 70-100k"/>
    <n v="15002"/>
    <s v="Employee Compensation (Wages/Salary w/o Social Insurance)"/>
    <n v="137055909565.936"/>
  </r>
  <r>
    <x v="86"/>
    <s v="Employee Compensation"/>
    <x v="85"/>
    <s v="Households 70-100k"/>
    <n v="15003"/>
    <s v="Employee Compensation (Other Labor Income)"/>
    <n v="20922951861.179001"/>
  </r>
  <r>
    <x v="86"/>
    <s v="Employee Compensation"/>
    <x v="86"/>
    <s v="Households 100-150k"/>
    <n v="15002"/>
    <s v="Employee Compensation (Wages/Salary w/o Social Insurance)"/>
    <n v="284718697402.75098"/>
  </r>
  <r>
    <x v="86"/>
    <s v="Employee Compensation"/>
    <x v="86"/>
    <s v="Households 100-150k"/>
    <n v="15003"/>
    <s v="Employee Compensation (Other Labor Income)"/>
    <n v="43516846050.129097"/>
  </r>
  <r>
    <x v="86"/>
    <s v="Employee Compensation"/>
    <x v="87"/>
    <s v="Households 150-200k"/>
    <n v="15002"/>
    <s v="Employee Compensation (Wages/Salary w/o Social Insurance)"/>
    <n v="257066092631.20901"/>
  </r>
  <r>
    <x v="86"/>
    <s v="Employee Compensation"/>
    <x v="87"/>
    <s v="Households 150-200k"/>
    <n v="15003"/>
    <s v="Employee Compensation (Other Labor Income)"/>
    <n v="39379200918.0196"/>
  </r>
  <r>
    <x v="86"/>
    <s v="Employee Compensation"/>
    <x v="88"/>
    <s v="Households GT200k"/>
    <n v="15002"/>
    <s v="Employee Compensation (Wages/Salary w/o Social Insurance)"/>
    <n v="811640951269.34399"/>
  </r>
  <r>
    <x v="86"/>
    <s v="Employee Compensation"/>
    <x v="88"/>
    <s v="Households GT200k"/>
    <n v="15003"/>
    <s v="Employee Compensation (Other Labor Income)"/>
    <n v="124892099129.06599"/>
  </r>
  <r>
    <x v="86"/>
    <s v="Employee Compensation"/>
    <x v="89"/>
    <s v="Federal Government NonDefense"/>
    <n v="15014"/>
    <s v="Social Insurance Tax- Employee Contribution"/>
    <n v="128287812878.187"/>
  </r>
  <r>
    <x v="86"/>
    <s v="Employee Compensation"/>
    <x v="89"/>
    <s v="Federal Government NonDefense"/>
    <n v="15015"/>
    <s v="Social Insurance Tax- Employer Contribution"/>
    <n v="114664607559.577"/>
  </r>
  <r>
    <x v="86"/>
    <s v="Employee Compensation"/>
    <x v="91"/>
    <s v="State/Local Govt Other"/>
    <n v="15014"/>
    <s v="Social Insurance Tax- Employee Contribution"/>
    <n v="6326795030.2998104"/>
  </r>
  <r>
    <x v="86"/>
    <s v="Employee Compensation"/>
    <x v="91"/>
    <s v="State/Local Govt Other"/>
    <n v="15015"/>
    <s v="Social Insurance Tax- Employer Contribution"/>
    <n v="5473472612.9825497"/>
  </r>
  <r>
    <x v="86"/>
    <s v="Employee Compensation"/>
    <x v="96"/>
    <s v="Foreign Trade"/>
    <n v="15037"/>
    <s v="Factor Trade"/>
    <n v="4374623792.0031605"/>
  </r>
  <r>
    <x v="86"/>
    <s v="Employee Compensation"/>
    <x v="97"/>
    <s v="Domestic Trade"/>
    <n v="15037"/>
    <s v="Factor Trade"/>
    <n v="8813885412.3132305"/>
  </r>
  <r>
    <x v="87"/>
    <s v="Proprietor Income"/>
    <x v="80"/>
    <s v="Households LT15k"/>
    <n v="15004"/>
    <s v="Proprietor Income (w/o Social Insurance &amp; CCA)"/>
    <n v="106920782.80274101"/>
  </r>
  <r>
    <x v="87"/>
    <s v="Proprietor Income"/>
    <x v="81"/>
    <s v="Households 15-30k"/>
    <n v="15004"/>
    <s v="Proprietor Income (w/o Social Insurance &amp; CCA)"/>
    <n v="1058214725.77561"/>
  </r>
  <r>
    <x v="87"/>
    <s v="Proprietor Income"/>
    <x v="82"/>
    <s v="Households 30-40k"/>
    <n v="15004"/>
    <s v="Proprietor Income (w/o Social Insurance &amp; CCA)"/>
    <n v="1912956514.6234901"/>
  </r>
  <r>
    <x v="87"/>
    <s v="Proprietor Income"/>
    <x v="83"/>
    <s v="Households 40-50k"/>
    <n v="15004"/>
    <s v="Proprietor Income (w/o Social Insurance &amp; CCA)"/>
    <n v="2256401576.2989998"/>
  </r>
  <r>
    <x v="87"/>
    <s v="Proprietor Income"/>
    <x v="84"/>
    <s v="Households 50-70k"/>
    <n v="15004"/>
    <s v="Proprietor Income (w/o Social Insurance &amp; CCA)"/>
    <n v="6611504571.2605696"/>
  </r>
  <r>
    <x v="87"/>
    <s v="Proprietor Income"/>
    <x v="85"/>
    <s v="Households 70-100k"/>
    <n v="15004"/>
    <s v="Proprietor Income (w/o Social Insurance &amp; CCA)"/>
    <n v="14077981073.493799"/>
  </r>
  <r>
    <x v="87"/>
    <s v="Proprietor Income"/>
    <x v="86"/>
    <s v="Households 100-150k"/>
    <n v="15004"/>
    <s v="Proprietor Income (w/o Social Insurance &amp; CCA)"/>
    <n v="32608249224.800098"/>
  </r>
  <r>
    <x v="87"/>
    <s v="Proprietor Income"/>
    <x v="87"/>
    <s v="Households 150-200k"/>
    <n v="15004"/>
    <s v="Proprietor Income (w/o Social Insurance &amp; CCA)"/>
    <n v="30861199051.688202"/>
  </r>
  <r>
    <x v="87"/>
    <s v="Proprietor Income"/>
    <x v="88"/>
    <s v="Households GT200k"/>
    <n v="15004"/>
    <s v="Proprietor Income (w/o Social Insurance &amp; CCA)"/>
    <n v="162106422035.01901"/>
  </r>
  <r>
    <x v="87"/>
    <s v="Proprietor Income"/>
    <x v="89"/>
    <s v="Federal Government NonDefense"/>
    <n v="15014"/>
    <s v="Social Insurance Tax- Employee Contribution"/>
    <n v="11254186545.0618"/>
  </r>
  <r>
    <x v="88"/>
    <s v="Other Property Type Income"/>
    <x v="80"/>
    <s v="Households LT15k"/>
    <n v="15005"/>
    <s v="Rent with Capital Consumption Adjustment"/>
    <n v="82038931.931515694"/>
  </r>
  <r>
    <x v="88"/>
    <s v="Other Property Type Income"/>
    <x v="80"/>
    <s v="Households LT15k"/>
    <n v="15006"/>
    <s v="Business Transfers"/>
    <n v="370469596.18556798"/>
  </r>
  <r>
    <x v="88"/>
    <s v="Other Property Type Income"/>
    <x v="80"/>
    <s v="Households LT15k"/>
    <n v="15008"/>
    <s v="Interest (net)"/>
    <n v="54335474.357183099"/>
  </r>
  <r>
    <x v="88"/>
    <s v="Other Property Type Income"/>
    <x v="81"/>
    <s v="Households 15-30k"/>
    <n v="15005"/>
    <s v="Rent with Capital Consumption Adjustment"/>
    <n v="186931997.40578499"/>
  </r>
  <r>
    <x v="88"/>
    <s v="Other Property Type Income"/>
    <x v="81"/>
    <s v="Households 15-30k"/>
    <n v="15006"/>
    <s v="Business Transfers"/>
    <n v="541885680.70669603"/>
  </r>
  <r>
    <x v="88"/>
    <s v="Other Property Type Income"/>
    <x v="81"/>
    <s v="Households 15-30k"/>
    <n v="15008"/>
    <s v="Interest (net)"/>
    <n v="171715551.2308"/>
  </r>
  <r>
    <x v="88"/>
    <s v="Other Property Type Income"/>
    <x v="82"/>
    <s v="Households 30-40k"/>
    <n v="15005"/>
    <s v="Rent with Capital Consumption Adjustment"/>
    <n v="909750955.01642501"/>
  </r>
  <r>
    <x v="88"/>
    <s v="Other Property Type Income"/>
    <x v="82"/>
    <s v="Households 30-40k"/>
    <n v="15006"/>
    <s v="Business Transfers"/>
    <n v="455771914.06534898"/>
  </r>
  <r>
    <x v="88"/>
    <s v="Other Property Type Income"/>
    <x v="82"/>
    <s v="Households 30-40k"/>
    <n v="15008"/>
    <s v="Interest (net)"/>
    <n v="260922735.47329399"/>
  </r>
  <r>
    <x v="88"/>
    <s v="Other Property Type Income"/>
    <x v="83"/>
    <s v="Households 40-50k"/>
    <n v="15005"/>
    <s v="Rent with Capital Consumption Adjustment"/>
    <n v="2088645836.39134"/>
  </r>
  <r>
    <x v="88"/>
    <s v="Other Property Type Income"/>
    <x v="83"/>
    <s v="Households 40-50k"/>
    <n v="15006"/>
    <s v="Business Transfers"/>
    <n v="478816398.61593699"/>
  </r>
  <r>
    <x v="88"/>
    <s v="Other Property Type Income"/>
    <x v="83"/>
    <s v="Households 40-50k"/>
    <n v="15008"/>
    <s v="Interest (net)"/>
    <n v="169127124.53703299"/>
  </r>
  <r>
    <x v="88"/>
    <s v="Other Property Type Income"/>
    <x v="84"/>
    <s v="Households 50-70k"/>
    <n v="15005"/>
    <s v="Rent with Capital Consumption Adjustment"/>
    <n v="6561070838.9857101"/>
  </r>
  <r>
    <x v="88"/>
    <s v="Other Property Type Income"/>
    <x v="84"/>
    <s v="Households 50-70k"/>
    <n v="15006"/>
    <s v="Business Transfers"/>
    <n v="1146422995.61711"/>
  </r>
  <r>
    <x v="88"/>
    <s v="Other Property Type Income"/>
    <x v="84"/>
    <s v="Households 50-70k"/>
    <n v="15008"/>
    <s v="Interest (net)"/>
    <n v="675042714.67732894"/>
  </r>
  <r>
    <x v="88"/>
    <s v="Other Property Type Income"/>
    <x v="85"/>
    <s v="Households 70-100k"/>
    <n v="15005"/>
    <s v="Rent with Capital Consumption Adjustment"/>
    <n v="9333517637.1923599"/>
  </r>
  <r>
    <x v="88"/>
    <s v="Other Property Type Income"/>
    <x v="85"/>
    <s v="Households 70-100k"/>
    <n v="15006"/>
    <s v="Business Transfers"/>
    <n v="1443854436.3287001"/>
  </r>
  <r>
    <x v="88"/>
    <s v="Other Property Type Income"/>
    <x v="85"/>
    <s v="Households 70-100k"/>
    <n v="15008"/>
    <s v="Interest (net)"/>
    <n v="1256970824.9572799"/>
  </r>
  <r>
    <x v="88"/>
    <s v="Other Property Type Income"/>
    <x v="86"/>
    <s v="Households 100-150k"/>
    <n v="15005"/>
    <s v="Rent with Capital Consumption Adjustment"/>
    <n v="17959323244.8335"/>
  </r>
  <r>
    <x v="88"/>
    <s v="Other Property Type Income"/>
    <x v="86"/>
    <s v="Households 100-150k"/>
    <n v="15006"/>
    <s v="Business Transfers"/>
    <n v="2313089887.8204598"/>
  </r>
  <r>
    <x v="88"/>
    <s v="Other Property Type Income"/>
    <x v="86"/>
    <s v="Households 100-150k"/>
    <n v="15008"/>
    <s v="Interest (net)"/>
    <n v="2155014937.53546"/>
  </r>
  <r>
    <x v="88"/>
    <s v="Other Property Type Income"/>
    <x v="87"/>
    <s v="Households 150-200k"/>
    <n v="15005"/>
    <s v="Rent with Capital Consumption Adjustment"/>
    <n v="19075562515.250702"/>
  </r>
  <r>
    <x v="88"/>
    <s v="Other Property Type Income"/>
    <x v="87"/>
    <s v="Households 150-200k"/>
    <n v="15006"/>
    <s v="Business Transfers"/>
    <n v="1581523969.1927299"/>
  </r>
  <r>
    <x v="88"/>
    <s v="Other Property Type Income"/>
    <x v="87"/>
    <s v="Households 150-200k"/>
    <n v="15008"/>
    <s v="Interest (net)"/>
    <n v="1728398344.4457901"/>
  </r>
  <r>
    <x v="88"/>
    <s v="Other Property Type Income"/>
    <x v="88"/>
    <s v="Households GT200k"/>
    <n v="15005"/>
    <s v="Rent with Capital Consumption Adjustment"/>
    <n v="94763501220.372498"/>
  </r>
  <r>
    <x v="88"/>
    <s v="Other Property Type Income"/>
    <x v="88"/>
    <s v="Households GT200k"/>
    <n v="15006"/>
    <s v="Business Transfers"/>
    <n v="3262719305.7593999"/>
  </r>
  <r>
    <x v="88"/>
    <s v="Other Property Type Income"/>
    <x v="88"/>
    <s v="Households GT200k"/>
    <n v="15008"/>
    <s v="Interest (net)"/>
    <n v="11524854331.861401"/>
  </r>
  <r>
    <x v="88"/>
    <s v="Other Property Type Income"/>
    <x v="89"/>
    <s v="Federal Government NonDefense"/>
    <n v="15006"/>
    <s v="Business Transfers"/>
    <n v="7920526632.5949001"/>
  </r>
  <r>
    <x v="88"/>
    <s v="Other Property Type Income"/>
    <x v="89"/>
    <s v="Federal Government NonDefense"/>
    <n v="15016"/>
    <s v="Surplus-Subsidy of Government Enterprises"/>
    <n v="-187033909.261305"/>
  </r>
  <r>
    <x v="88"/>
    <s v="Other Property Type Income"/>
    <x v="89"/>
    <s v="Federal Government NonDefense"/>
    <n v="15019"/>
    <s v="Rents and Royalties"/>
    <n v="1862850427.91802"/>
  </r>
  <r>
    <x v="88"/>
    <s v="Other Property Type Income"/>
    <x v="91"/>
    <s v="State/Local Govt Other"/>
    <n v="15006"/>
    <s v="Business Transfers"/>
    <n v="17850104820.749001"/>
  </r>
  <r>
    <x v="88"/>
    <s v="Other Property Type Income"/>
    <x v="91"/>
    <s v="State/Local Govt Other"/>
    <n v="15016"/>
    <s v="Surplus-Subsidy of Government Enterprises"/>
    <n v="-9940879272.0236607"/>
  </r>
  <r>
    <x v="88"/>
    <s v="Other Property Type Income"/>
    <x v="91"/>
    <s v="State/Local Govt Other"/>
    <n v="15019"/>
    <s v="Rents and Royalties"/>
    <n v="2052203300.55407"/>
  </r>
  <r>
    <x v="88"/>
    <s v="Other Property Type Income"/>
    <x v="105"/>
    <s v="Enterprises (Corporations)"/>
    <n v="15001"/>
    <s v="Corporate Profits with IVA and CCA"/>
    <n v="518910717847.87402"/>
  </r>
  <r>
    <x v="88"/>
    <s v="Other Property Type Income"/>
    <x v="94"/>
    <s v="Capital"/>
    <n v="15033"/>
    <s v="Capital Consumption Allowance"/>
    <n v="654713715177.60706"/>
  </r>
  <r>
    <x v="88"/>
    <s v="Other Property Type Income"/>
    <x v="94"/>
    <s v="Capital"/>
    <n v="15035"/>
    <s v="NIPA Statistical Discrepency"/>
    <n v="40442471870.695801"/>
  </r>
  <r>
    <x v="88"/>
    <s v="Other Property Type Income"/>
    <x v="96"/>
    <s v="Foreign Trade"/>
    <n v="15006"/>
    <s v="Business Transfers"/>
    <n v="6378160730.2301798"/>
  </r>
  <r>
    <x v="88"/>
    <s v="Other Property Type Income"/>
    <x v="96"/>
    <s v="Foreign Trade"/>
    <n v="15037"/>
    <s v="Factor Trade"/>
    <n v="-1882368863.67361"/>
  </r>
  <r>
    <x v="88"/>
    <s v="Other Property Type Income"/>
    <x v="97"/>
    <s v="Domestic Trade"/>
    <n v="15037"/>
    <s v="Factor Trade"/>
    <n v="-3876567494.5690899"/>
  </r>
  <r>
    <x v="89"/>
    <s v="Tax on Production and Imports"/>
    <x v="89"/>
    <s v="Federal Government NonDefense"/>
    <n v="15017"/>
    <s v="TOPI: Excise Taxes"/>
    <n v="6473579536.1494999"/>
  </r>
  <r>
    <x v="89"/>
    <s v="Tax on Production and Imports"/>
    <x v="89"/>
    <s v="Federal Government NonDefense"/>
    <n v="15018"/>
    <s v="TOPI: Custom Duty"/>
    <n v="5328794342.2371397"/>
  </r>
  <r>
    <x v="89"/>
    <s v="Tax on Production and Imports"/>
    <x v="91"/>
    <s v="State/Local Govt Other"/>
    <n v="15020"/>
    <s v="TOPI: Sales Tax"/>
    <n v="103986552127.476"/>
  </r>
  <r>
    <x v="89"/>
    <s v="Tax on Production and Imports"/>
    <x v="91"/>
    <s v="State/Local Govt Other"/>
    <n v="15021"/>
    <s v="TOPI: Property Tax"/>
    <n v="99201272388.607101"/>
  </r>
  <r>
    <x v="89"/>
    <s v="Tax on Production and Imports"/>
    <x v="91"/>
    <s v="State/Local Govt Other"/>
    <n v="15022"/>
    <s v="TOPI: Motor Vehicle License"/>
    <n v="3301403926.41855"/>
  </r>
  <r>
    <x v="89"/>
    <s v="Tax on Production and Imports"/>
    <x v="91"/>
    <s v="State/Local Govt Other"/>
    <n v="15023"/>
    <s v="TOPI: Severance Tax"/>
    <n v="135198754.34063801"/>
  </r>
  <r>
    <x v="89"/>
    <s v="Tax on Production and Imports"/>
    <x v="91"/>
    <s v="State/Local Govt Other"/>
    <n v="15024"/>
    <s v="TOPI: Other Taxes"/>
    <n v="23741913918.803398"/>
  </r>
  <r>
    <x v="89"/>
    <s v="Tax on Production and Imports"/>
    <x v="91"/>
    <s v="State/Local Govt Other"/>
    <n v="15025"/>
    <s v="TOPI: Special Assessments"/>
    <n v="3943418980.5556502"/>
  </r>
  <r>
    <x v="90"/>
    <s v="Households LT15k"/>
    <x v="0"/>
    <s v="111 -  Crop Production"/>
    <n v="15055"/>
    <s v="Industry Use"/>
    <n v="55011828.978377402"/>
  </r>
  <r>
    <x v="90"/>
    <s v="Households LT15k"/>
    <x v="1"/>
    <s v="112 -  Animal Production and Aquaculture"/>
    <n v="15055"/>
    <s v="Industry Use"/>
    <n v="72814811.026466101"/>
  </r>
  <r>
    <x v="90"/>
    <s v="Households LT15k"/>
    <x v="2"/>
    <s v="113 -  Forestry and Logging"/>
    <n v="15055"/>
    <s v="Industry Use"/>
    <n v="4072.2602265052501"/>
  </r>
  <r>
    <x v="90"/>
    <s v="Households LT15k"/>
    <x v="100"/>
    <s v="114 -  Fishing, Hunting and Trapping"/>
    <n v="15055"/>
    <s v="Industry Use"/>
    <n v="7051646.9533646703"/>
  </r>
  <r>
    <x v="90"/>
    <s v="Households LT15k"/>
    <x v="3"/>
    <s v="115 -  Support Activities for Agriculture and Forestry"/>
    <n v="15055"/>
    <s v="Industry Use"/>
    <n v="1933651.45295034"/>
  </r>
  <r>
    <x v="90"/>
    <s v="Households LT15k"/>
    <x v="4"/>
    <s v="211 -  Oil and Gas Extraction"/>
    <n v="15055"/>
    <s v="Industry Use"/>
    <n v="10406658.4580721"/>
  </r>
  <r>
    <x v="90"/>
    <s v="Households LT15k"/>
    <x v="5"/>
    <s v="212 -  Mining (except Oil and Gas)"/>
    <n v="15055"/>
    <s v="Industry Use"/>
    <n v="1172916.4590135801"/>
  </r>
  <r>
    <x v="90"/>
    <s v="Households LT15k"/>
    <x v="6"/>
    <s v="213 -  Support Activities for Mining"/>
    <n v="15055"/>
    <s v="Industry Use"/>
    <n v="12742.5325559353"/>
  </r>
  <r>
    <x v="90"/>
    <s v="Households LT15k"/>
    <x v="7"/>
    <s v="221 -  Utilities"/>
    <n v="15055"/>
    <s v="Industry Use"/>
    <n v="690804991.72075903"/>
  </r>
  <r>
    <x v="90"/>
    <s v="Households LT15k"/>
    <x v="9"/>
    <s v="311 -  Food Manufacturing"/>
    <n v="15055"/>
    <s v="Industry Use"/>
    <n v="1743151566.8616199"/>
  </r>
  <r>
    <x v="90"/>
    <s v="Households LT15k"/>
    <x v="10"/>
    <s v="312 -  Beverage and Tobacco Product Manufacturing"/>
    <n v="15055"/>
    <s v="Industry Use"/>
    <n v="601412947.39138198"/>
  </r>
  <r>
    <x v="90"/>
    <s v="Households LT15k"/>
    <x v="11"/>
    <s v="313 -  Textile Mills"/>
    <n v="15055"/>
    <s v="Industry Use"/>
    <n v="684207.23210702196"/>
  </r>
  <r>
    <x v="90"/>
    <s v="Households LT15k"/>
    <x v="12"/>
    <s v="314 -  Textile Product Mills"/>
    <n v="15055"/>
    <s v="Industry Use"/>
    <n v="5688941.5620474601"/>
  </r>
  <r>
    <x v="90"/>
    <s v="Households LT15k"/>
    <x v="13"/>
    <s v="315 -  Apparel Manufacturing"/>
    <n v="15055"/>
    <s v="Industry Use"/>
    <n v="53004501.2836634"/>
  </r>
  <r>
    <x v="90"/>
    <s v="Households LT15k"/>
    <x v="14"/>
    <s v="316 -  Leather and Allied Product Manufacturing"/>
    <n v="15055"/>
    <s v="Industry Use"/>
    <n v="2122132.3588882601"/>
  </r>
  <r>
    <x v="90"/>
    <s v="Households LT15k"/>
    <x v="15"/>
    <s v="321 -  Wood Product Manufacturing"/>
    <n v="15055"/>
    <s v="Industry Use"/>
    <n v="8155873.2854737798"/>
  </r>
  <r>
    <x v="90"/>
    <s v="Households LT15k"/>
    <x v="16"/>
    <s v="322 -  Paper Manufacturing"/>
    <n v="15055"/>
    <s v="Industry Use"/>
    <n v="66289592.4748291"/>
  </r>
  <r>
    <x v="90"/>
    <s v="Households LT15k"/>
    <x v="17"/>
    <s v="323 -  Printing and Related Support Activities"/>
    <n v="15055"/>
    <s v="Industry Use"/>
    <n v="8717983.1290735397"/>
  </r>
  <r>
    <x v="90"/>
    <s v="Households LT15k"/>
    <x v="18"/>
    <s v="324 -  Petroleum and Coal Products Manufacturing"/>
    <n v="15055"/>
    <s v="Industry Use"/>
    <n v="753836652.57704306"/>
  </r>
  <r>
    <x v="90"/>
    <s v="Households LT15k"/>
    <x v="19"/>
    <s v="325 -  Chemical Manufacturing"/>
    <n v="15055"/>
    <s v="Industry Use"/>
    <n v="302845762.73365802"/>
  </r>
  <r>
    <x v="90"/>
    <s v="Households LT15k"/>
    <x v="20"/>
    <s v="326 -  Plastics and Rubber Products Manufacturing"/>
    <n v="15055"/>
    <s v="Industry Use"/>
    <n v="64308210.249000601"/>
  </r>
  <r>
    <x v="90"/>
    <s v="Households LT15k"/>
    <x v="21"/>
    <s v="327 -  Nonmetallic Mineral Product Manufacturing"/>
    <n v="15055"/>
    <s v="Industry Use"/>
    <n v="49908069.4302257"/>
  </r>
  <r>
    <x v="90"/>
    <s v="Households LT15k"/>
    <x v="22"/>
    <s v="331 -  Primary Metal Manufacturing"/>
    <n v="15055"/>
    <s v="Industry Use"/>
    <n v="1742710.40548895"/>
  </r>
  <r>
    <x v="90"/>
    <s v="Households LT15k"/>
    <x v="23"/>
    <s v="332 -  Fabricated Metal Product Manufacturing"/>
    <n v="15055"/>
    <s v="Industry Use"/>
    <n v="33302623.675819799"/>
  </r>
  <r>
    <x v="90"/>
    <s v="Households LT15k"/>
    <x v="24"/>
    <s v="333 -  Machinery Manufacturing"/>
    <n v="15055"/>
    <s v="Industry Use"/>
    <n v="3355124.0937566301"/>
  </r>
  <r>
    <x v="90"/>
    <s v="Households LT15k"/>
    <x v="25"/>
    <s v="334 -  Computer and Electronic Product Manufacturing"/>
    <n v="15055"/>
    <s v="Industry Use"/>
    <n v="34507077.831493102"/>
  </r>
  <r>
    <x v="90"/>
    <s v="Households LT15k"/>
    <x v="26"/>
    <s v="335 -  Electrical Equipment, Appliance, and Component Manufacturing"/>
    <n v="15055"/>
    <s v="Industry Use"/>
    <n v="21194291.367097698"/>
  </r>
  <r>
    <x v="90"/>
    <s v="Households LT15k"/>
    <x v="27"/>
    <s v="336 -  Transportation Equipment Manufacturing"/>
    <n v="15055"/>
    <s v="Industry Use"/>
    <n v="81061814.686802894"/>
  </r>
  <r>
    <x v="90"/>
    <s v="Households LT15k"/>
    <x v="28"/>
    <s v="337 -  Furniture and Related Product Manufacturing"/>
    <n v="15055"/>
    <s v="Industry Use"/>
    <n v="15785496.7217388"/>
  </r>
  <r>
    <x v="90"/>
    <s v="Households LT15k"/>
    <x v="29"/>
    <s v="339 -  Miscellaneous Manufacturing"/>
    <n v="15055"/>
    <s v="Industry Use"/>
    <n v="52807119.787311301"/>
  </r>
  <r>
    <x v="90"/>
    <s v="Households LT15k"/>
    <x v="30"/>
    <s v="42 -  Wholesale Trade"/>
    <n v="15055"/>
    <s v="Industry Use"/>
    <n v="3373060381.4389801"/>
  </r>
  <r>
    <x v="90"/>
    <s v="Households LT15k"/>
    <x v="31"/>
    <s v="441 -  Motor Vehicle and Parts Dealers"/>
    <n v="15055"/>
    <s v="Industry Use"/>
    <n v="1283457247.86866"/>
  </r>
  <r>
    <x v="90"/>
    <s v="Households LT15k"/>
    <x v="32"/>
    <s v="449 -  Furniture, Home Furnishings, Electronics, and Appliance Retailers"/>
    <n v="15055"/>
    <s v="Industry Use"/>
    <n v="451885985.36786598"/>
  </r>
  <r>
    <x v="90"/>
    <s v="Households LT15k"/>
    <x v="33"/>
    <s v="444 -  Building Material and Garden Equipment and Supplies Dealers"/>
    <n v="15055"/>
    <s v="Industry Use"/>
    <n v="308630457.13879102"/>
  </r>
  <r>
    <x v="90"/>
    <s v="Households LT15k"/>
    <x v="34"/>
    <s v="445 -  Food and Beverage Stores"/>
    <n v="15055"/>
    <s v="Industry Use"/>
    <n v="1171454519.44082"/>
  </r>
  <r>
    <x v="90"/>
    <s v="Households LT15k"/>
    <x v="35"/>
    <s v="446 -  Health and Personal Care Stores"/>
    <n v="15055"/>
    <s v="Industry Use"/>
    <n v="710358656.31208706"/>
  </r>
  <r>
    <x v="90"/>
    <s v="Households LT15k"/>
    <x v="36"/>
    <s v="457 -  Gasoline Stations and Fuel Dealers"/>
    <n v="15055"/>
    <s v="Industry Use"/>
    <n v="309692781.03902698"/>
  </r>
  <r>
    <x v="90"/>
    <s v="Households LT15k"/>
    <x v="37"/>
    <s v="458 -  Clothing, Clothing Accessories, Shoe, and Jewelry Retailers"/>
    <n v="15055"/>
    <s v="Industry Use"/>
    <n v="695506628.84768701"/>
  </r>
  <r>
    <x v="90"/>
    <s v="Households LT15k"/>
    <x v="38"/>
    <s v="459 -  Sporting Goods, Hobby, Musical Instrument, Book, and Miscellaneous Retailers"/>
    <n v="15055"/>
    <s v="Industry Use"/>
    <n v="637281055.98131299"/>
  </r>
  <r>
    <x v="90"/>
    <s v="Households LT15k"/>
    <x v="39"/>
    <s v="455 -  General Merchandise Retailers"/>
    <n v="15055"/>
    <s v="Industry Use"/>
    <n v="1022363480.54487"/>
  </r>
  <r>
    <x v="90"/>
    <s v="Households LT15k"/>
    <x v="40"/>
    <s v="481 -  Air Transportation"/>
    <n v="15055"/>
    <s v="Industry Use"/>
    <n v="287483338.95864499"/>
  </r>
  <r>
    <x v="90"/>
    <s v="Households LT15k"/>
    <x v="41"/>
    <s v="482 -  Rail Transportation"/>
    <n v="15055"/>
    <s v="Industry Use"/>
    <n v="16791490.6009872"/>
  </r>
  <r>
    <x v="90"/>
    <s v="Households LT15k"/>
    <x v="42"/>
    <s v="483 -  Water Transportation"/>
    <n v="15055"/>
    <s v="Industry Use"/>
    <n v="43820849.574971803"/>
  </r>
  <r>
    <x v="90"/>
    <s v="Households LT15k"/>
    <x v="43"/>
    <s v="484 -  Truck Transportation"/>
    <n v="15055"/>
    <s v="Industry Use"/>
    <n v="517349552.15240198"/>
  </r>
  <r>
    <x v="90"/>
    <s v="Households LT15k"/>
    <x v="98"/>
    <s v="485 -  Transit and Ground Passenger Transportation"/>
    <n v="15055"/>
    <s v="Industry Use"/>
    <n v="775375179.65631902"/>
  </r>
  <r>
    <x v="90"/>
    <s v="Households LT15k"/>
    <x v="44"/>
    <s v="486 -  Pipeline Transportation"/>
    <n v="15055"/>
    <s v="Industry Use"/>
    <n v="4322027.1242700899"/>
  </r>
  <r>
    <x v="90"/>
    <s v="Households LT15k"/>
    <x v="45"/>
    <s v="487-488 -  Scenic and Sightseeing Transportation and Support Activities for Transportation"/>
    <n v="15055"/>
    <s v="Industry Use"/>
    <n v="38220848.559285998"/>
  </r>
  <r>
    <x v="90"/>
    <s v="Households LT15k"/>
    <x v="46"/>
    <s v="492 -  Couriers and Messengers"/>
    <n v="15055"/>
    <s v="Industry Use"/>
    <n v="446705332.42684901"/>
  </r>
  <r>
    <x v="90"/>
    <s v="Households LT15k"/>
    <x v="47"/>
    <s v="493 -  Warehousing and Storage"/>
    <n v="15055"/>
    <s v="Industry Use"/>
    <n v="1680072.68453399"/>
  </r>
  <r>
    <x v="90"/>
    <s v="Households LT15k"/>
    <x v="48"/>
    <s v="513 -  Publishing Industries"/>
    <n v="15055"/>
    <s v="Industry Use"/>
    <n v="1129284928.2858701"/>
  </r>
  <r>
    <x v="90"/>
    <s v="Households LT15k"/>
    <x v="49"/>
    <s v="512 -  Motion Picture and Sound Recording Industries"/>
    <n v="15055"/>
    <s v="Industry Use"/>
    <n v="184692263.87580901"/>
  </r>
  <r>
    <x v="90"/>
    <s v="Households LT15k"/>
    <x v="50"/>
    <s v="516 -  Broadcasting and Content Providers"/>
    <n v="15055"/>
    <s v="Industry Use"/>
    <n v="109747954.74508099"/>
  </r>
  <r>
    <x v="90"/>
    <s v="Households LT15k"/>
    <x v="51"/>
    <s v="517 -  Telecommunications"/>
    <n v="15055"/>
    <s v="Industry Use"/>
    <n v="1180014566.6846099"/>
  </r>
  <r>
    <x v="90"/>
    <s v="Households LT15k"/>
    <x v="52"/>
    <s v="518 -  Computing Infrastructure Providers, Data Processing, Web Hosting, and Related Services"/>
    <n v="15055"/>
    <s v="Industry Use"/>
    <n v="350779726.696769"/>
  </r>
  <r>
    <x v="90"/>
    <s v="Households LT15k"/>
    <x v="53"/>
    <s v="519 -  Web Search Portals, Libraries, Archives, and Other Information Services"/>
    <n v="15055"/>
    <s v="Industry Use"/>
    <n v="362746666.70442998"/>
  </r>
  <r>
    <x v="90"/>
    <s v="Households LT15k"/>
    <x v="54"/>
    <s v="522 -  Credit Intermediation and Related Activities"/>
    <n v="15055"/>
    <s v="Industry Use"/>
    <n v="250571739.639267"/>
  </r>
  <r>
    <x v="90"/>
    <s v="Households LT15k"/>
    <x v="55"/>
    <s v="523 -  Securities, Commodity Contracts, and Other Financial Investments and Related Activities"/>
    <n v="15055"/>
    <s v="Industry Use"/>
    <n v="150259827.39241099"/>
  </r>
  <r>
    <x v="90"/>
    <s v="Households LT15k"/>
    <x v="56"/>
    <s v="521 -  Monetary Authorities-Central Bank"/>
    <n v="15055"/>
    <s v="Industry Use"/>
    <n v="1785797887.58779"/>
  </r>
  <r>
    <x v="90"/>
    <s v="Households LT15k"/>
    <x v="57"/>
    <s v="524 -  Insurance Carriers and Related Activities"/>
    <n v="15055"/>
    <s v="Industry Use"/>
    <n v="1027176360.93232"/>
  </r>
  <r>
    <x v="90"/>
    <s v="Households LT15k"/>
    <x v="101"/>
    <s v="525 -  Funds, Trusts, and Other Financial Vehicles"/>
    <n v="15055"/>
    <s v="Industry Use"/>
    <n v="1301359186.7681301"/>
  </r>
  <r>
    <x v="90"/>
    <s v="Households LT15k"/>
    <x v="58"/>
    <s v="531 -  Real Estate"/>
    <n v="15055"/>
    <s v="Industry Use"/>
    <n v="15505531331.312799"/>
  </r>
  <r>
    <x v="90"/>
    <s v="Households LT15k"/>
    <x v="59"/>
    <s v="532 -  Rental and Leasing Services"/>
    <n v="15055"/>
    <s v="Industry Use"/>
    <n v="190641787.958628"/>
  </r>
  <r>
    <x v="90"/>
    <s v="Households LT15k"/>
    <x v="60"/>
    <s v="533 -  Lessors of Nonfinancial Intangible Assets (except Copyrighted Works)"/>
    <n v="15055"/>
    <s v="Industry Use"/>
    <n v="27072.099263815799"/>
  </r>
  <r>
    <x v="90"/>
    <s v="Households LT15k"/>
    <x v="61"/>
    <s v="541 -  Professional, Scientific, and Technical Services"/>
    <n v="15055"/>
    <s v="Industry Use"/>
    <n v="1104249748.1031001"/>
  </r>
  <r>
    <x v="90"/>
    <s v="Households LT15k"/>
    <x v="62"/>
    <s v="561 -  Administrative and Support Services"/>
    <n v="15055"/>
    <s v="Industry Use"/>
    <n v="364465860.81288999"/>
  </r>
  <r>
    <x v="90"/>
    <s v="Households LT15k"/>
    <x v="63"/>
    <s v="562 -  Waste Management and Remediation Services"/>
    <n v="15055"/>
    <s v="Industry Use"/>
    <n v="153733676.51102301"/>
  </r>
  <r>
    <x v="90"/>
    <s v="Households LT15k"/>
    <x v="64"/>
    <s v="611 -  Educational Services"/>
    <n v="15055"/>
    <s v="Industry Use"/>
    <n v="1091289282.1781399"/>
  </r>
  <r>
    <x v="90"/>
    <s v="Households LT15k"/>
    <x v="102"/>
    <s v="621 -  Ambulatory Health Care Services"/>
    <n v="15055"/>
    <s v="Industry Use"/>
    <n v="4361556718.4391403"/>
  </r>
  <r>
    <x v="90"/>
    <s v="Households LT15k"/>
    <x v="103"/>
    <s v="622 -  Hospitals"/>
    <n v="15055"/>
    <s v="Industry Use"/>
    <n v="2092633318.0794001"/>
  </r>
  <r>
    <x v="90"/>
    <s v="Households LT15k"/>
    <x v="106"/>
    <s v="623 -  Nursing and Residential Care Facilities"/>
    <n v="15055"/>
    <s v="Industry Use"/>
    <n v="901428903.51838899"/>
  </r>
  <r>
    <x v="90"/>
    <s v="Households LT15k"/>
    <x v="107"/>
    <s v="624 -  Social Assistance"/>
    <n v="15055"/>
    <s v="Industry Use"/>
    <n v="647887533.537238"/>
  </r>
  <r>
    <x v="90"/>
    <s v="Households LT15k"/>
    <x v="65"/>
    <s v="711 -  Performing Arts, Spectator Sports, and Related Industries"/>
    <n v="15055"/>
    <s v="Industry Use"/>
    <n v="364521169.79084897"/>
  </r>
  <r>
    <x v="90"/>
    <s v="Households LT15k"/>
    <x v="66"/>
    <s v="712 -  Museums, Historical Sites, and Similar Institutions"/>
    <n v="15055"/>
    <s v="Industry Use"/>
    <n v="71635251.616287097"/>
  </r>
  <r>
    <x v="90"/>
    <s v="Households LT15k"/>
    <x v="67"/>
    <s v="713 -  Amusement, Gambling, and Recreation Industries"/>
    <n v="15055"/>
    <s v="Industry Use"/>
    <n v="883208635.95260799"/>
  </r>
  <r>
    <x v="90"/>
    <s v="Households LT15k"/>
    <x v="68"/>
    <s v="721 -  Accommodation"/>
    <n v="15055"/>
    <s v="Industry Use"/>
    <n v="116918968.939629"/>
  </r>
  <r>
    <x v="90"/>
    <s v="Households LT15k"/>
    <x v="69"/>
    <s v="722 -  Food Services and Drinking Places"/>
    <n v="15055"/>
    <s v="Industry Use"/>
    <n v="4025350701.4405899"/>
  </r>
  <r>
    <x v="90"/>
    <s v="Households LT15k"/>
    <x v="70"/>
    <s v="811 -  Repair and Maintenance"/>
    <n v="15055"/>
    <s v="Industry Use"/>
    <n v="1036855936.14714"/>
  </r>
  <r>
    <x v="90"/>
    <s v="Households LT15k"/>
    <x v="71"/>
    <s v="812 -  Personal and Laundry Services"/>
    <n v="15055"/>
    <s v="Industry Use"/>
    <n v="1000363491.89107"/>
  </r>
  <r>
    <x v="90"/>
    <s v="Households LT15k"/>
    <x v="72"/>
    <s v="813 -  Religious, Grantmaking, Civic, Professional, and Similar Organizations"/>
    <n v="15055"/>
    <s v="Industry Use"/>
    <n v="634971986.39746404"/>
  </r>
  <r>
    <x v="90"/>
    <s v="Households LT15k"/>
    <x v="108"/>
    <s v="814 -  Private Households"/>
    <n v="15055"/>
    <s v="Industry Use"/>
    <n v="67742741.775749296"/>
  </r>
  <r>
    <x v="90"/>
    <s v="Households LT15k"/>
    <x v="73"/>
    <s v="9A -  Government Enterprises"/>
    <n v="15055"/>
    <s v="Industry Use"/>
    <n v="1346755673.00719"/>
  </r>
  <r>
    <x v="90"/>
    <s v="Households LT15k"/>
    <x v="74"/>
    <s v="Vegetable and melon farming"/>
    <n v="15055"/>
    <s v="Industry Use"/>
    <n v="115710466.06971"/>
  </r>
  <r>
    <x v="90"/>
    <s v="Households LT15k"/>
    <x v="75"/>
    <s v="Fruit farming"/>
    <n v="15055"/>
    <s v="Industry Use"/>
    <n v="67897754.626660705"/>
  </r>
  <r>
    <x v="90"/>
    <s v="Households LT15k"/>
    <x v="80"/>
    <s v="Households LT15k"/>
    <n v="15009"/>
    <s v="Personal Interest Payments"/>
    <n v="978152.96618761797"/>
  </r>
  <r>
    <x v="90"/>
    <s v="Households LT15k"/>
    <x v="80"/>
    <s v="Households LT15k"/>
    <n v="15055"/>
    <s v="Industry Use"/>
    <n v="1121099.3870387201"/>
  </r>
  <r>
    <x v="90"/>
    <s v="Households LT15k"/>
    <x v="81"/>
    <s v="Households 15-30k"/>
    <n v="15009"/>
    <s v="Personal Interest Payments"/>
    <n v="3091241.5464123799"/>
  </r>
  <r>
    <x v="90"/>
    <s v="Households LT15k"/>
    <x v="81"/>
    <s v="Households 15-30k"/>
    <n v="15055"/>
    <s v="Industry Use"/>
    <n v="1476361.1305223899"/>
  </r>
  <r>
    <x v="90"/>
    <s v="Households LT15k"/>
    <x v="82"/>
    <s v="Households 30-40k"/>
    <n v="15009"/>
    <s v="Personal Interest Payments"/>
    <n v="4697158.7285912596"/>
  </r>
  <r>
    <x v="90"/>
    <s v="Households LT15k"/>
    <x v="82"/>
    <s v="Households 30-40k"/>
    <n v="15055"/>
    <s v="Industry Use"/>
    <n v="1314460.4998345601"/>
  </r>
  <r>
    <x v="90"/>
    <s v="Households LT15k"/>
    <x v="83"/>
    <s v="Households 40-50k"/>
    <n v="15009"/>
    <s v="Personal Interest Payments"/>
    <n v="3044644.4148289999"/>
  </r>
  <r>
    <x v="90"/>
    <s v="Households LT15k"/>
    <x v="83"/>
    <s v="Households 40-50k"/>
    <n v="15055"/>
    <s v="Industry Use"/>
    <n v="1014921.56149819"/>
  </r>
  <r>
    <x v="90"/>
    <s v="Households LT15k"/>
    <x v="84"/>
    <s v="Households 50-70k"/>
    <n v="15009"/>
    <s v="Personal Interest Payments"/>
    <n v="12152190.469975701"/>
  </r>
  <r>
    <x v="90"/>
    <s v="Households LT15k"/>
    <x v="84"/>
    <s v="Households 50-70k"/>
    <n v="15055"/>
    <s v="Industry Use"/>
    <n v="2265072.5813000901"/>
  </r>
  <r>
    <x v="90"/>
    <s v="Households LT15k"/>
    <x v="85"/>
    <s v="Households 70-100k"/>
    <n v="15009"/>
    <s v="Personal Interest Payments"/>
    <n v="22628121.9661556"/>
  </r>
  <r>
    <x v="90"/>
    <s v="Households LT15k"/>
    <x v="85"/>
    <s v="Households 70-100k"/>
    <n v="15055"/>
    <s v="Industry Use"/>
    <n v="7736189.9438916398"/>
  </r>
  <r>
    <x v="90"/>
    <s v="Households LT15k"/>
    <x v="86"/>
    <s v="Households 100-150k"/>
    <n v="15009"/>
    <s v="Personal Interest Payments"/>
    <n v="38794807.228001401"/>
  </r>
  <r>
    <x v="90"/>
    <s v="Households LT15k"/>
    <x v="86"/>
    <s v="Households 100-150k"/>
    <n v="15055"/>
    <s v="Industry Use"/>
    <n v="13680959.1386317"/>
  </r>
  <r>
    <x v="90"/>
    <s v="Households LT15k"/>
    <x v="87"/>
    <s v="Households 150-200k"/>
    <n v="15009"/>
    <s v="Personal Interest Payments"/>
    <n v="31114810.119439401"/>
  </r>
  <r>
    <x v="90"/>
    <s v="Households LT15k"/>
    <x v="87"/>
    <s v="Households 150-200k"/>
    <n v="15055"/>
    <s v="Industry Use"/>
    <n v="15649889.312147399"/>
  </r>
  <r>
    <x v="90"/>
    <s v="Households LT15k"/>
    <x v="88"/>
    <s v="Households GT200k"/>
    <n v="15009"/>
    <s v="Personal Interest Payments"/>
    <n v="207471648.73329601"/>
  </r>
  <r>
    <x v="90"/>
    <s v="Households LT15k"/>
    <x v="88"/>
    <s v="Households GT200k"/>
    <n v="15055"/>
    <s v="Industry Use"/>
    <n v="39598354.183361597"/>
  </r>
  <r>
    <x v="90"/>
    <s v="Households LT15k"/>
    <x v="89"/>
    <s v="Federal Government NonDefense"/>
    <n v="15027"/>
    <s v="Personal Tax: Income Tax"/>
    <n v="-3736533018.43677"/>
  </r>
  <r>
    <x v="90"/>
    <s v="Households LT15k"/>
    <x v="89"/>
    <s v="Federal Government NonDefense"/>
    <n v="15029"/>
    <s v="Personal Tax: NonTaxes (Fines- Fees)"/>
    <n v="278242.58272617997"/>
  </r>
  <r>
    <x v="90"/>
    <s v="Households LT15k"/>
    <x v="89"/>
    <s v="Federal Government NonDefense"/>
    <n v="15055"/>
    <s v="Industry Use"/>
    <n v="2902648.9418069599"/>
  </r>
  <r>
    <x v="90"/>
    <s v="Households LT15k"/>
    <x v="90"/>
    <s v="Federal Government Investment"/>
    <n v="15055"/>
    <s v="Industry Use"/>
    <n v="3085919.7529135202"/>
  </r>
  <r>
    <x v="90"/>
    <s v="Households LT15k"/>
    <x v="91"/>
    <s v="State/Local Govt Other"/>
    <n v="15027"/>
    <s v="Personal Tax: Income Tax"/>
    <n v="-99989898.365554795"/>
  </r>
  <r>
    <x v="90"/>
    <s v="Households LT15k"/>
    <x v="91"/>
    <s v="State/Local Govt Other"/>
    <n v="15029"/>
    <s v="Personal Tax: NonTaxes (Fines- Fees)"/>
    <n v="2074522.7432180101"/>
  </r>
  <r>
    <x v="90"/>
    <s v="Households LT15k"/>
    <x v="91"/>
    <s v="State/Local Govt Other"/>
    <n v="15030"/>
    <s v="Personal Tax: Motor Vehicle License"/>
    <n v="199610918.87418601"/>
  </r>
  <r>
    <x v="90"/>
    <s v="Households LT15k"/>
    <x v="91"/>
    <s v="State/Local Govt Other"/>
    <n v="15031"/>
    <s v="Personal Tax: Property Taxes"/>
    <n v="21823540.626269501"/>
  </r>
  <r>
    <x v="90"/>
    <s v="Households LT15k"/>
    <x v="91"/>
    <s v="State/Local Govt Other"/>
    <n v="15032"/>
    <s v="Personal Tax: Other Tax (Fish/Hunt)"/>
    <n v="82800.518749536204"/>
  </r>
  <r>
    <x v="90"/>
    <s v="Households LT15k"/>
    <x v="91"/>
    <s v="State/Local Govt Other"/>
    <n v="15055"/>
    <s v="Industry Use"/>
    <n v="365335576.24006498"/>
  </r>
  <r>
    <x v="90"/>
    <s v="Households LT15k"/>
    <x v="92"/>
    <s v="State/Local Govt Education"/>
    <n v="15055"/>
    <s v="Industry Use"/>
    <n v="265373645.601897"/>
  </r>
  <r>
    <x v="90"/>
    <s v="Households LT15k"/>
    <x v="104"/>
    <s v="State/Local Govt Hospital and Health"/>
    <n v="15055"/>
    <s v="Industry Use"/>
    <n v="959367984.85610402"/>
  </r>
  <r>
    <x v="90"/>
    <s v="Households LT15k"/>
    <x v="93"/>
    <s v="State/Local Govt Investment"/>
    <n v="15055"/>
    <s v="Industry Use"/>
    <n v="15609599.7293161"/>
  </r>
  <r>
    <x v="90"/>
    <s v="Households LT15k"/>
    <x v="94"/>
    <s v="Capital"/>
    <n v="15055"/>
    <s v="Industry Use"/>
    <n v="20638654.993450899"/>
  </r>
  <r>
    <x v="90"/>
    <s v="Households LT15k"/>
    <x v="95"/>
    <s v="Inventory Additions/Deletions"/>
    <n v="15055"/>
    <s v="Industry Use"/>
    <n v="14445796.0801777"/>
  </r>
  <r>
    <x v="90"/>
    <s v="Households LT15k"/>
    <x v="96"/>
    <s v="Foreign Trade"/>
    <n v="15013"/>
    <s v="Other Transfers (net)"/>
    <n v="322937803.96257502"/>
  </r>
  <r>
    <x v="90"/>
    <s v="Households LT15k"/>
    <x v="96"/>
    <s v="Foreign Trade"/>
    <n v="15051"/>
    <s v="Commodity Trade"/>
    <n v="3406980524.9642401"/>
  </r>
  <r>
    <x v="90"/>
    <s v="Households LT15k"/>
    <x v="97"/>
    <s v="Domestic Trade"/>
    <n v="15051"/>
    <s v="Commodity Trade"/>
    <n v="12511860494.900101"/>
  </r>
  <r>
    <x v="91"/>
    <s v="Households 15-30k"/>
    <x v="0"/>
    <s v="111 -  Crop Production"/>
    <n v="15055"/>
    <s v="Industry Use"/>
    <n v="62071825.748533398"/>
  </r>
  <r>
    <x v="91"/>
    <s v="Households 15-30k"/>
    <x v="1"/>
    <s v="112 -  Animal Production and Aquaculture"/>
    <n v="15055"/>
    <s v="Industry Use"/>
    <n v="73927106.074376404"/>
  </r>
  <r>
    <x v="91"/>
    <s v="Households 15-30k"/>
    <x v="2"/>
    <s v="113 -  Forestry and Logging"/>
    <n v="15055"/>
    <s v="Industry Use"/>
    <n v="4560.4274905427301"/>
  </r>
  <r>
    <x v="91"/>
    <s v="Households 15-30k"/>
    <x v="100"/>
    <s v="114 -  Fishing, Hunting and Trapping"/>
    <n v="15055"/>
    <s v="Industry Use"/>
    <n v="5413076.1428176695"/>
  </r>
  <r>
    <x v="91"/>
    <s v="Households 15-30k"/>
    <x v="3"/>
    <s v="115 -  Support Activities for Agriculture and Forestry"/>
    <n v="15055"/>
    <s v="Industry Use"/>
    <n v="2132879.6871353202"/>
  </r>
  <r>
    <x v="91"/>
    <s v="Households 15-30k"/>
    <x v="4"/>
    <s v="211 -  Oil and Gas Extraction"/>
    <n v="15055"/>
    <s v="Industry Use"/>
    <n v="12921014.8340535"/>
  </r>
  <r>
    <x v="91"/>
    <s v="Households 15-30k"/>
    <x v="5"/>
    <s v="212 -  Mining (except Oil and Gas)"/>
    <n v="15055"/>
    <s v="Industry Use"/>
    <n v="2095126.29359011"/>
  </r>
  <r>
    <x v="91"/>
    <s v="Households 15-30k"/>
    <x v="6"/>
    <s v="213 -  Support Activities for Mining"/>
    <n v="15055"/>
    <s v="Industry Use"/>
    <n v="17100.902341839501"/>
  </r>
  <r>
    <x v="91"/>
    <s v="Households 15-30k"/>
    <x v="7"/>
    <s v="221 -  Utilities"/>
    <n v="15055"/>
    <s v="Industry Use"/>
    <n v="894278612.23693097"/>
  </r>
  <r>
    <x v="91"/>
    <s v="Households 15-30k"/>
    <x v="9"/>
    <s v="311 -  Food Manufacturing"/>
    <n v="15055"/>
    <s v="Industry Use"/>
    <n v="1662945427.1645601"/>
  </r>
  <r>
    <x v="91"/>
    <s v="Households 15-30k"/>
    <x v="10"/>
    <s v="312 -  Beverage and Tobacco Product Manufacturing"/>
    <n v="15055"/>
    <s v="Industry Use"/>
    <n v="617028476.95230806"/>
  </r>
  <r>
    <x v="91"/>
    <s v="Households 15-30k"/>
    <x v="11"/>
    <s v="313 -  Textile Mills"/>
    <n v="15055"/>
    <s v="Industry Use"/>
    <n v="968165.58192635304"/>
  </r>
  <r>
    <x v="91"/>
    <s v="Households 15-30k"/>
    <x v="12"/>
    <s v="314 -  Textile Product Mills"/>
    <n v="15055"/>
    <s v="Industry Use"/>
    <n v="7629128.1975763803"/>
  </r>
  <r>
    <x v="91"/>
    <s v="Households 15-30k"/>
    <x v="13"/>
    <s v="315 -  Apparel Manufacturing"/>
    <n v="15055"/>
    <s v="Industry Use"/>
    <n v="43842303.923000902"/>
  </r>
  <r>
    <x v="91"/>
    <s v="Households 15-30k"/>
    <x v="14"/>
    <s v="316 -  Leather and Allied Product Manufacturing"/>
    <n v="15055"/>
    <s v="Industry Use"/>
    <n v="2610393.8486206299"/>
  </r>
  <r>
    <x v="91"/>
    <s v="Households 15-30k"/>
    <x v="15"/>
    <s v="321 -  Wood Product Manufacturing"/>
    <n v="15055"/>
    <s v="Industry Use"/>
    <n v="11953323.854215899"/>
  </r>
  <r>
    <x v="91"/>
    <s v="Households 15-30k"/>
    <x v="16"/>
    <s v="322 -  Paper Manufacturing"/>
    <n v="15055"/>
    <s v="Industry Use"/>
    <n v="80349182.051929995"/>
  </r>
  <r>
    <x v="91"/>
    <s v="Households 15-30k"/>
    <x v="17"/>
    <s v="323 -  Printing and Related Support Activities"/>
    <n v="15055"/>
    <s v="Industry Use"/>
    <n v="11661154.547019901"/>
  </r>
  <r>
    <x v="91"/>
    <s v="Households 15-30k"/>
    <x v="18"/>
    <s v="324 -  Petroleum and Coal Products Manufacturing"/>
    <n v="15055"/>
    <s v="Industry Use"/>
    <n v="946747771.48756003"/>
  </r>
  <r>
    <x v="91"/>
    <s v="Households 15-30k"/>
    <x v="19"/>
    <s v="325 -  Chemical Manufacturing"/>
    <n v="15055"/>
    <s v="Industry Use"/>
    <n v="564591645.22848797"/>
  </r>
  <r>
    <x v="91"/>
    <s v="Households 15-30k"/>
    <x v="20"/>
    <s v="326 -  Plastics and Rubber Products Manufacturing"/>
    <n v="15055"/>
    <s v="Industry Use"/>
    <n v="88582384.148935199"/>
  </r>
  <r>
    <x v="91"/>
    <s v="Households 15-30k"/>
    <x v="21"/>
    <s v="327 -  Nonmetallic Mineral Product Manufacturing"/>
    <n v="15055"/>
    <s v="Industry Use"/>
    <n v="45376137.571742497"/>
  </r>
  <r>
    <x v="91"/>
    <s v="Households 15-30k"/>
    <x v="22"/>
    <s v="331 -  Primary Metal Manufacturing"/>
    <n v="15055"/>
    <s v="Industry Use"/>
    <n v="2451727.9007901498"/>
  </r>
  <r>
    <x v="91"/>
    <s v="Households 15-30k"/>
    <x v="23"/>
    <s v="332 -  Fabricated Metal Product Manufacturing"/>
    <n v="15055"/>
    <s v="Industry Use"/>
    <n v="47769855.266729899"/>
  </r>
  <r>
    <x v="91"/>
    <s v="Households 15-30k"/>
    <x v="24"/>
    <s v="333 -  Machinery Manufacturing"/>
    <n v="15055"/>
    <s v="Industry Use"/>
    <n v="4309871.38329715"/>
  </r>
  <r>
    <x v="91"/>
    <s v="Households 15-30k"/>
    <x v="25"/>
    <s v="334 -  Computer and Electronic Product Manufacturing"/>
    <n v="15055"/>
    <s v="Industry Use"/>
    <n v="44952392.255416103"/>
  </r>
  <r>
    <x v="91"/>
    <s v="Households 15-30k"/>
    <x v="26"/>
    <s v="335 -  Electrical Equipment, Appliance, and Component Manufacturing"/>
    <n v="15055"/>
    <s v="Industry Use"/>
    <n v="24289388.048230801"/>
  </r>
  <r>
    <x v="91"/>
    <s v="Households 15-30k"/>
    <x v="27"/>
    <s v="336 -  Transportation Equipment Manufacturing"/>
    <n v="15055"/>
    <s v="Industry Use"/>
    <n v="85856612.893236503"/>
  </r>
  <r>
    <x v="91"/>
    <s v="Households 15-30k"/>
    <x v="28"/>
    <s v="337 -  Furniture and Related Product Manufacturing"/>
    <n v="15055"/>
    <s v="Industry Use"/>
    <n v="21114811.521277402"/>
  </r>
  <r>
    <x v="91"/>
    <s v="Households 15-30k"/>
    <x v="29"/>
    <s v="339 -  Miscellaneous Manufacturing"/>
    <n v="15055"/>
    <s v="Industry Use"/>
    <n v="78508776.886467904"/>
  </r>
  <r>
    <x v="91"/>
    <s v="Households 15-30k"/>
    <x v="30"/>
    <s v="42 -  Wholesale Trade"/>
    <n v="15055"/>
    <s v="Industry Use"/>
    <n v="4230406030.3887401"/>
  </r>
  <r>
    <x v="91"/>
    <s v="Households 15-30k"/>
    <x v="31"/>
    <s v="441 -  Motor Vehicle and Parts Dealers"/>
    <n v="15055"/>
    <s v="Industry Use"/>
    <n v="1566395125.2054"/>
  </r>
  <r>
    <x v="91"/>
    <s v="Households 15-30k"/>
    <x v="32"/>
    <s v="449 -  Furniture, Home Furnishings, Electronics, and Appliance Retailers"/>
    <n v="15055"/>
    <s v="Industry Use"/>
    <n v="551534590.46451795"/>
  </r>
  <r>
    <x v="91"/>
    <s v="Households 15-30k"/>
    <x v="33"/>
    <s v="444 -  Building Material and Garden Equipment and Supplies Dealers"/>
    <n v="15055"/>
    <s v="Industry Use"/>
    <n v="376688678.08572"/>
  </r>
  <r>
    <x v="91"/>
    <s v="Households 15-30k"/>
    <x v="34"/>
    <s v="445 -  Food and Beverage Stores"/>
    <n v="15055"/>
    <s v="Industry Use"/>
    <n v="1429703135.4422801"/>
  </r>
  <r>
    <x v="91"/>
    <s v="Households 15-30k"/>
    <x v="35"/>
    <s v="446 -  Health and Personal Care Stores"/>
    <n v="15055"/>
    <s v="Industry Use"/>
    <n v="866970767.53123498"/>
  </r>
  <r>
    <x v="91"/>
    <s v="Households 15-30k"/>
    <x v="36"/>
    <s v="457 -  Gasoline Stations and Fuel Dealers"/>
    <n v="15055"/>
    <s v="Industry Use"/>
    <n v="377976281.77440602"/>
  </r>
  <r>
    <x v="91"/>
    <s v="Households 15-30k"/>
    <x v="37"/>
    <s v="458 -  Clothing, Clothing Accessories, Shoe, and Jewelry Retailers"/>
    <n v="15055"/>
    <s v="Industry Use"/>
    <n v="848840818.77013695"/>
  </r>
  <r>
    <x v="91"/>
    <s v="Households 15-30k"/>
    <x v="38"/>
    <s v="459 -  Sporting Goods, Hobby, Musical Instrument, Book, and Miscellaneous Retailers"/>
    <n v="15055"/>
    <s v="Industry Use"/>
    <n v="777812451.81861305"/>
  </r>
  <r>
    <x v="91"/>
    <s v="Households 15-30k"/>
    <x v="39"/>
    <s v="455 -  General Merchandise Retailers"/>
    <n v="15055"/>
    <s v="Industry Use"/>
    <n v="1247746065.06988"/>
  </r>
  <r>
    <x v="91"/>
    <s v="Households 15-30k"/>
    <x v="40"/>
    <s v="481 -  Air Transportation"/>
    <n v="15055"/>
    <s v="Industry Use"/>
    <n v="345411293.68404597"/>
  </r>
  <r>
    <x v="91"/>
    <s v="Households 15-30k"/>
    <x v="41"/>
    <s v="482 -  Rail Transportation"/>
    <n v="15055"/>
    <s v="Industry Use"/>
    <n v="20842418.407138601"/>
  </r>
  <r>
    <x v="91"/>
    <s v="Households 15-30k"/>
    <x v="42"/>
    <s v="483 -  Water Transportation"/>
    <n v="15055"/>
    <s v="Industry Use"/>
    <n v="52644720.855381504"/>
  </r>
  <r>
    <x v="91"/>
    <s v="Households 15-30k"/>
    <x v="43"/>
    <s v="484 -  Truck Transportation"/>
    <n v="15055"/>
    <s v="Industry Use"/>
    <n v="626733458.60316503"/>
  </r>
  <r>
    <x v="91"/>
    <s v="Households 15-30k"/>
    <x v="98"/>
    <s v="485 -  Transit and Ground Passenger Transportation"/>
    <n v="15055"/>
    <s v="Industry Use"/>
    <n v="781377767.07083797"/>
  </r>
  <r>
    <x v="91"/>
    <s v="Households 15-30k"/>
    <x v="44"/>
    <s v="486 -  Pipeline Transportation"/>
    <n v="15055"/>
    <s v="Industry Use"/>
    <n v="5382169.27868573"/>
  </r>
  <r>
    <x v="91"/>
    <s v="Households 15-30k"/>
    <x v="45"/>
    <s v="487-488 -  Scenic and Sightseeing Transportation and Support Activities for Transportation"/>
    <n v="15055"/>
    <s v="Industry Use"/>
    <n v="51695444.244143397"/>
  </r>
  <r>
    <x v="91"/>
    <s v="Households 15-30k"/>
    <x v="46"/>
    <s v="492 -  Couriers and Messengers"/>
    <n v="15055"/>
    <s v="Industry Use"/>
    <n v="332855872.81415099"/>
  </r>
  <r>
    <x v="91"/>
    <s v="Households 15-30k"/>
    <x v="47"/>
    <s v="493 -  Warehousing and Storage"/>
    <n v="15055"/>
    <s v="Industry Use"/>
    <n v="2308861.8022804498"/>
  </r>
  <r>
    <x v="91"/>
    <s v="Households 15-30k"/>
    <x v="48"/>
    <s v="513 -  Publishing Industries"/>
    <n v="15055"/>
    <s v="Industry Use"/>
    <n v="1754759015.51261"/>
  </r>
  <r>
    <x v="91"/>
    <s v="Households 15-30k"/>
    <x v="49"/>
    <s v="512 -  Motion Picture and Sound Recording Industries"/>
    <n v="15055"/>
    <s v="Industry Use"/>
    <n v="247285205.075331"/>
  </r>
  <r>
    <x v="91"/>
    <s v="Households 15-30k"/>
    <x v="50"/>
    <s v="516 -  Broadcasting and Content Providers"/>
    <n v="15055"/>
    <s v="Industry Use"/>
    <n v="154730039.008618"/>
  </r>
  <r>
    <x v="91"/>
    <s v="Households 15-30k"/>
    <x v="51"/>
    <s v="517 -  Telecommunications"/>
    <n v="15055"/>
    <s v="Industry Use"/>
    <n v="1565400250.3623099"/>
  </r>
  <r>
    <x v="91"/>
    <s v="Households 15-30k"/>
    <x v="52"/>
    <s v="518 -  Computing Infrastructure Providers, Data Processing, Web Hosting, and Related Services"/>
    <n v="15055"/>
    <s v="Industry Use"/>
    <n v="508797194.21373701"/>
  </r>
  <r>
    <x v="91"/>
    <s v="Households 15-30k"/>
    <x v="53"/>
    <s v="519 -  Web Search Portals, Libraries, Archives, and Other Information Services"/>
    <n v="15055"/>
    <s v="Industry Use"/>
    <n v="552943338.75352895"/>
  </r>
  <r>
    <x v="91"/>
    <s v="Households 15-30k"/>
    <x v="54"/>
    <s v="522 -  Credit Intermediation and Related Activities"/>
    <n v="15055"/>
    <s v="Industry Use"/>
    <n v="395422651.728486"/>
  </r>
  <r>
    <x v="91"/>
    <s v="Households 15-30k"/>
    <x v="55"/>
    <s v="523 -  Securities, Commodity Contracts, and Other Financial Investments and Related Activities"/>
    <n v="15055"/>
    <s v="Industry Use"/>
    <n v="458657227.88728201"/>
  </r>
  <r>
    <x v="91"/>
    <s v="Households 15-30k"/>
    <x v="56"/>
    <s v="521 -  Monetary Authorities-Central Bank"/>
    <n v="15055"/>
    <s v="Industry Use"/>
    <n v="2647573750.8421102"/>
  </r>
  <r>
    <x v="91"/>
    <s v="Households 15-30k"/>
    <x v="57"/>
    <s v="524 -  Insurance Carriers and Related Activities"/>
    <n v="15055"/>
    <s v="Industry Use"/>
    <n v="1542433455.0701399"/>
  </r>
  <r>
    <x v="91"/>
    <s v="Households 15-30k"/>
    <x v="101"/>
    <s v="525 -  Funds, Trusts, and Other Financial Vehicles"/>
    <n v="15055"/>
    <s v="Industry Use"/>
    <n v="1398109093.0847399"/>
  </r>
  <r>
    <x v="91"/>
    <s v="Households 15-30k"/>
    <x v="58"/>
    <s v="531 -  Real Estate"/>
    <n v="15055"/>
    <s v="Industry Use"/>
    <n v="27882318183.055801"/>
  </r>
  <r>
    <x v="91"/>
    <s v="Households 15-30k"/>
    <x v="59"/>
    <s v="532 -  Rental and Leasing Services"/>
    <n v="15055"/>
    <s v="Industry Use"/>
    <n v="268227891.34174499"/>
  </r>
  <r>
    <x v="91"/>
    <s v="Households 15-30k"/>
    <x v="60"/>
    <s v="533 -  Lessors of Nonfinancial Intangible Assets (except Copyrighted Works)"/>
    <n v="15055"/>
    <s v="Industry Use"/>
    <n v="91030.054091598198"/>
  </r>
  <r>
    <x v="91"/>
    <s v="Households 15-30k"/>
    <x v="61"/>
    <s v="541 -  Professional, Scientific, and Technical Services"/>
    <n v="15055"/>
    <s v="Industry Use"/>
    <n v="1533326452.6640699"/>
  </r>
  <r>
    <x v="91"/>
    <s v="Households 15-30k"/>
    <x v="62"/>
    <s v="561 -  Administrative and Support Services"/>
    <n v="15055"/>
    <s v="Industry Use"/>
    <n v="515638578.17452902"/>
  </r>
  <r>
    <x v="91"/>
    <s v="Households 15-30k"/>
    <x v="63"/>
    <s v="562 -  Waste Management and Remediation Services"/>
    <n v="15055"/>
    <s v="Industry Use"/>
    <n v="219925418.07179099"/>
  </r>
  <r>
    <x v="91"/>
    <s v="Households 15-30k"/>
    <x v="64"/>
    <s v="611 -  Educational Services"/>
    <n v="15055"/>
    <s v="Industry Use"/>
    <n v="1190004022.72735"/>
  </r>
  <r>
    <x v="91"/>
    <s v="Households 15-30k"/>
    <x v="102"/>
    <s v="621 -  Ambulatory Health Care Services"/>
    <n v="15055"/>
    <s v="Industry Use"/>
    <n v="4273335705.1511002"/>
  </r>
  <r>
    <x v="91"/>
    <s v="Households 15-30k"/>
    <x v="103"/>
    <s v="622 -  Hospitals"/>
    <n v="15055"/>
    <s v="Industry Use"/>
    <n v="2703067617.0837102"/>
  </r>
  <r>
    <x v="91"/>
    <s v="Households 15-30k"/>
    <x v="106"/>
    <s v="623 -  Nursing and Residential Care Facilities"/>
    <n v="15055"/>
    <s v="Industry Use"/>
    <n v="6718003888.1932802"/>
  </r>
  <r>
    <x v="91"/>
    <s v="Households 15-30k"/>
    <x v="107"/>
    <s v="624 -  Social Assistance"/>
    <n v="15055"/>
    <s v="Industry Use"/>
    <n v="1290917755.75879"/>
  </r>
  <r>
    <x v="91"/>
    <s v="Households 15-30k"/>
    <x v="65"/>
    <s v="711 -  Performing Arts, Spectator Sports, and Related Industries"/>
    <n v="15055"/>
    <s v="Industry Use"/>
    <n v="439781229.27941501"/>
  </r>
  <r>
    <x v="91"/>
    <s v="Households 15-30k"/>
    <x v="66"/>
    <s v="712 -  Museums, Historical Sites, and Similar Institutions"/>
    <n v="15055"/>
    <s v="Industry Use"/>
    <n v="76122279.710118696"/>
  </r>
  <r>
    <x v="91"/>
    <s v="Households 15-30k"/>
    <x v="67"/>
    <s v="713 -  Amusement, Gambling, and Recreation Industries"/>
    <n v="15055"/>
    <s v="Industry Use"/>
    <n v="1220937468.2987001"/>
  </r>
  <r>
    <x v="91"/>
    <s v="Households 15-30k"/>
    <x v="68"/>
    <s v="721 -  Accommodation"/>
    <n v="15055"/>
    <s v="Industry Use"/>
    <n v="103038359.97494"/>
  </r>
  <r>
    <x v="91"/>
    <s v="Households 15-30k"/>
    <x v="69"/>
    <s v="722 -  Food Services and Drinking Places"/>
    <n v="15055"/>
    <s v="Industry Use"/>
    <n v="4789693197.9202404"/>
  </r>
  <r>
    <x v="91"/>
    <s v="Households 15-30k"/>
    <x v="70"/>
    <s v="811 -  Repair and Maintenance"/>
    <n v="15055"/>
    <s v="Industry Use"/>
    <n v="1373744824.07565"/>
  </r>
  <r>
    <x v="91"/>
    <s v="Households 15-30k"/>
    <x v="71"/>
    <s v="812 -  Personal and Laundry Services"/>
    <n v="15055"/>
    <s v="Industry Use"/>
    <n v="1050606772.89112"/>
  </r>
  <r>
    <x v="91"/>
    <s v="Households 15-30k"/>
    <x v="72"/>
    <s v="813 -  Religious, Grantmaking, Civic, Professional, and Similar Organizations"/>
    <n v="15055"/>
    <s v="Industry Use"/>
    <n v="1051007149.82811"/>
  </r>
  <r>
    <x v="91"/>
    <s v="Households 15-30k"/>
    <x v="108"/>
    <s v="814 -  Private Households"/>
    <n v="15055"/>
    <s v="Industry Use"/>
    <n v="111890754.954017"/>
  </r>
  <r>
    <x v="91"/>
    <s v="Households 15-30k"/>
    <x v="73"/>
    <s v="9A -  Government Enterprises"/>
    <n v="15055"/>
    <s v="Industry Use"/>
    <n v="2077497812.7607501"/>
  </r>
  <r>
    <x v="91"/>
    <s v="Households 15-30k"/>
    <x v="74"/>
    <s v="Vegetable and melon farming"/>
    <n v="15055"/>
    <s v="Industry Use"/>
    <n v="114403054.424062"/>
  </r>
  <r>
    <x v="91"/>
    <s v="Households 15-30k"/>
    <x v="75"/>
    <s v="Fruit farming"/>
    <n v="15055"/>
    <s v="Industry Use"/>
    <n v="63281798.041024603"/>
  </r>
  <r>
    <x v="91"/>
    <s v="Households 15-30k"/>
    <x v="80"/>
    <s v="Households LT15k"/>
    <n v="15009"/>
    <s v="Personal Interest Payments"/>
    <n v="3421928.6099431799"/>
  </r>
  <r>
    <x v="91"/>
    <s v="Households 15-30k"/>
    <x v="80"/>
    <s v="Households LT15k"/>
    <n v="15055"/>
    <s v="Industry Use"/>
    <n v="1209251.6033832801"/>
  </r>
  <r>
    <x v="91"/>
    <s v="Households 15-30k"/>
    <x v="81"/>
    <s v="Households 15-30k"/>
    <n v="15009"/>
    <s v="Personal Interest Payments"/>
    <n v="10814267.5568849"/>
  </r>
  <r>
    <x v="91"/>
    <s v="Households 15-30k"/>
    <x v="81"/>
    <s v="Households 15-30k"/>
    <n v="15055"/>
    <s v="Industry Use"/>
    <n v="1592447.6321163899"/>
  </r>
  <r>
    <x v="91"/>
    <s v="Households 15-30k"/>
    <x v="82"/>
    <s v="Households 30-40k"/>
    <n v="15009"/>
    <s v="Personal Interest Payments"/>
    <n v="16432339.720296601"/>
  </r>
  <r>
    <x v="91"/>
    <s v="Households 15-30k"/>
    <x v="82"/>
    <s v="Households 30-40k"/>
    <n v="15055"/>
    <s v="Industry Use"/>
    <n v="1417816.73006483"/>
  </r>
  <r>
    <x v="91"/>
    <s v="Households 15-30k"/>
    <x v="83"/>
    <s v="Households 40-50k"/>
    <n v="15009"/>
    <s v="Personal Interest Payments"/>
    <n v="10651254.1395378"/>
  </r>
  <r>
    <x v="91"/>
    <s v="Households 15-30k"/>
    <x v="83"/>
    <s v="Households 40-50k"/>
    <n v="15055"/>
    <s v="Industry Use"/>
    <n v="1094724.99917401"/>
  </r>
  <r>
    <x v="91"/>
    <s v="Households 15-30k"/>
    <x v="84"/>
    <s v="Households 50-70k"/>
    <n v="15009"/>
    <s v="Personal Interest Payments"/>
    <n v="42512704.740612701"/>
  </r>
  <r>
    <x v="91"/>
    <s v="Households 15-30k"/>
    <x v="84"/>
    <s v="Households 50-70k"/>
    <n v="15055"/>
    <s v="Industry Use"/>
    <n v="2443175.5849510799"/>
  </r>
  <r>
    <x v="91"/>
    <s v="Households 15-30k"/>
    <x v="85"/>
    <s v="Households 70-100k"/>
    <n v="15009"/>
    <s v="Personal Interest Payments"/>
    <n v="79161256.594727397"/>
  </r>
  <r>
    <x v="91"/>
    <s v="Households 15-30k"/>
    <x v="85"/>
    <s v="Households 70-100k"/>
    <n v="15055"/>
    <s v="Industry Use"/>
    <n v="8344487.7429100303"/>
  </r>
  <r>
    <x v="91"/>
    <s v="Households 15-30k"/>
    <x v="86"/>
    <s v="Households 100-150k"/>
    <n v="15009"/>
    <s v="Personal Interest Payments"/>
    <n v="135718098.66113001"/>
  </r>
  <r>
    <x v="91"/>
    <s v="Households 15-30k"/>
    <x v="86"/>
    <s v="Households 100-150k"/>
    <n v="15055"/>
    <s v="Industry Use"/>
    <n v="14756695.049053799"/>
  </r>
  <r>
    <x v="91"/>
    <s v="Households 15-30k"/>
    <x v="87"/>
    <s v="Households 150-200k"/>
    <n v="15009"/>
    <s v="Personal Interest Payments"/>
    <n v="108850724.397064"/>
  </r>
  <r>
    <x v="91"/>
    <s v="Households 15-30k"/>
    <x v="87"/>
    <s v="Households 150-200k"/>
    <n v="15055"/>
    <s v="Industry Use"/>
    <n v="16880442.503382999"/>
  </r>
  <r>
    <x v="91"/>
    <s v="Households 15-30k"/>
    <x v="88"/>
    <s v="Households GT200k"/>
    <n v="15009"/>
    <s v="Personal Interest Payments"/>
    <n v="725809965.40818501"/>
  </r>
  <r>
    <x v="91"/>
    <s v="Households 15-30k"/>
    <x v="88"/>
    <s v="Households GT200k"/>
    <n v="15055"/>
    <s v="Industry Use"/>
    <n v="42711978.831824198"/>
  </r>
  <r>
    <x v="91"/>
    <s v="Households 15-30k"/>
    <x v="89"/>
    <s v="Federal Government NonDefense"/>
    <n v="15027"/>
    <s v="Personal Tax: Income Tax"/>
    <n v="-4051196202.5392199"/>
  </r>
  <r>
    <x v="91"/>
    <s v="Households 15-30k"/>
    <x v="89"/>
    <s v="Federal Government NonDefense"/>
    <n v="15029"/>
    <s v="Personal Tax: NonTaxes (Fines- Fees)"/>
    <n v="31305911.183877502"/>
  </r>
  <r>
    <x v="91"/>
    <s v="Households 15-30k"/>
    <x v="89"/>
    <s v="Federal Government NonDefense"/>
    <n v="15055"/>
    <s v="Industry Use"/>
    <n v="3162522.5545881698"/>
  </r>
  <r>
    <x v="91"/>
    <s v="Households 15-30k"/>
    <x v="90"/>
    <s v="Federal Government Investment"/>
    <n v="15055"/>
    <s v="Industry Use"/>
    <n v="3328566.0952679799"/>
  </r>
  <r>
    <x v="91"/>
    <s v="Households 15-30k"/>
    <x v="91"/>
    <s v="State/Local Govt Other"/>
    <n v="15027"/>
    <s v="Personal Tax: Income Tax"/>
    <n v="-22852003.600678101"/>
  </r>
  <r>
    <x v="91"/>
    <s v="Households 15-30k"/>
    <x v="91"/>
    <s v="State/Local Govt Other"/>
    <n v="15029"/>
    <s v="Personal Tax: NonTaxes (Fines- Fees)"/>
    <n v="239024309.67069"/>
  </r>
  <r>
    <x v="91"/>
    <s v="Households 15-30k"/>
    <x v="91"/>
    <s v="State/Local Govt Other"/>
    <n v="15030"/>
    <s v="Personal Tax: Motor Vehicle License"/>
    <n v="269143567.42997098"/>
  </r>
  <r>
    <x v="91"/>
    <s v="Households 15-30k"/>
    <x v="91"/>
    <s v="State/Local Govt Other"/>
    <n v="15031"/>
    <s v="Personal Tax: Property Taxes"/>
    <n v="62817078.407859601"/>
  </r>
  <r>
    <x v="91"/>
    <s v="Households 15-30k"/>
    <x v="91"/>
    <s v="State/Local Govt Other"/>
    <n v="15032"/>
    <s v="Personal Tax: Other Tax (Fish/Hunt)"/>
    <n v="8840654.9042188991"/>
  </r>
  <r>
    <x v="91"/>
    <s v="Households 15-30k"/>
    <x v="91"/>
    <s v="State/Local Govt Other"/>
    <n v="15055"/>
    <s v="Industry Use"/>
    <n v="476995059.18692797"/>
  </r>
  <r>
    <x v="91"/>
    <s v="Households 15-30k"/>
    <x v="92"/>
    <s v="State/Local Govt Education"/>
    <n v="15055"/>
    <s v="Industry Use"/>
    <n v="289651645.76413202"/>
  </r>
  <r>
    <x v="91"/>
    <s v="Households 15-30k"/>
    <x v="104"/>
    <s v="State/Local Govt Hospital and Health"/>
    <n v="15055"/>
    <s v="Industry Use"/>
    <n v="1230815904.7009101"/>
  </r>
  <r>
    <x v="91"/>
    <s v="Households 15-30k"/>
    <x v="93"/>
    <s v="State/Local Govt Investment"/>
    <n v="15055"/>
    <s v="Industry Use"/>
    <n v="16836984.944488801"/>
  </r>
  <r>
    <x v="91"/>
    <s v="Households 15-30k"/>
    <x v="94"/>
    <s v="Capital"/>
    <n v="15055"/>
    <s v="Industry Use"/>
    <n v="22261475.5935486"/>
  </r>
  <r>
    <x v="91"/>
    <s v="Households 15-30k"/>
    <x v="95"/>
    <s v="Inventory Additions/Deletions"/>
    <n v="15055"/>
    <s v="Industry Use"/>
    <n v="15813293.748931101"/>
  </r>
  <r>
    <x v="91"/>
    <s v="Households 15-30k"/>
    <x v="96"/>
    <s v="Foreign Trade"/>
    <n v="15013"/>
    <s v="Other Transfers (net)"/>
    <n v="1148239278.95473"/>
  </r>
  <r>
    <x v="91"/>
    <s v="Households 15-30k"/>
    <x v="96"/>
    <s v="Foreign Trade"/>
    <n v="15051"/>
    <s v="Commodity Trade"/>
    <n v="4089214312.5435901"/>
  </r>
  <r>
    <x v="91"/>
    <s v="Households 15-30k"/>
    <x v="97"/>
    <s v="Domestic Trade"/>
    <n v="15051"/>
    <s v="Commodity Trade"/>
    <n v="16079008098.8391"/>
  </r>
  <r>
    <x v="92"/>
    <s v="Households 30-40k"/>
    <x v="0"/>
    <s v="111 -  Crop Production"/>
    <n v="15055"/>
    <s v="Industry Use"/>
    <n v="51558298.766263597"/>
  </r>
  <r>
    <x v="92"/>
    <s v="Households 30-40k"/>
    <x v="1"/>
    <s v="112 -  Animal Production and Aquaculture"/>
    <n v="15055"/>
    <s v="Industry Use"/>
    <n v="59091509.758134797"/>
  </r>
  <r>
    <x v="92"/>
    <s v="Households 30-40k"/>
    <x v="2"/>
    <s v="113 -  Forestry and Logging"/>
    <n v="15055"/>
    <s v="Industry Use"/>
    <n v="3774.9106550920401"/>
  </r>
  <r>
    <x v="92"/>
    <s v="Households 30-40k"/>
    <x v="100"/>
    <s v="114 -  Fishing, Hunting and Trapping"/>
    <n v="15055"/>
    <s v="Industry Use"/>
    <n v="3636610.1247154698"/>
  </r>
  <r>
    <x v="92"/>
    <s v="Households 30-40k"/>
    <x v="3"/>
    <s v="115 -  Support Activities for Agriculture and Forestry"/>
    <n v="15055"/>
    <s v="Industry Use"/>
    <n v="1945303.5408109501"/>
  </r>
  <r>
    <x v="92"/>
    <s v="Households 30-40k"/>
    <x v="4"/>
    <s v="211 -  Oil and Gas Extraction"/>
    <n v="15055"/>
    <s v="Industry Use"/>
    <n v="11759337.758559801"/>
  </r>
  <r>
    <x v="92"/>
    <s v="Households 30-40k"/>
    <x v="5"/>
    <s v="212 -  Mining (except Oil and Gas)"/>
    <n v="15055"/>
    <s v="Industry Use"/>
    <n v="1623258.64003744"/>
  </r>
  <r>
    <x v="92"/>
    <s v="Households 30-40k"/>
    <x v="6"/>
    <s v="213 -  Support Activities for Mining"/>
    <n v="15055"/>
    <s v="Industry Use"/>
    <n v="14758.7090008061"/>
  </r>
  <r>
    <x v="92"/>
    <s v="Households 30-40k"/>
    <x v="7"/>
    <s v="221 -  Utilities"/>
    <n v="15055"/>
    <s v="Industry Use"/>
    <n v="739615297.61682403"/>
  </r>
  <r>
    <x v="92"/>
    <s v="Households 30-40k"/>
    <x v="9"/>
    <s v="311 -  Food Manufacturing"/>
    <n v="15055"/>
    <s v="Industry Use"/>
    <n v="1326610559.5334101"/>
  </r>
  <r>
    <x v="92"/>
    <s v="Households 30-40k"/>
    <x v="10"/>
    <s v="312 -  Beverage and Tobacco Product Manufacturing"/>
    <n v="15055"/>
    <s v="Industry Use"/>
    <n v="523554850.51822603"/>
  </r>
  <r>
    <x v="92"/>
    <s v="Households 30-40k"/>
    <x v="11"/>
    <s v="313 -  Textile Mills"/>
    <n v="15055"/>
    <s v="Industry Use"/>
    <n v="699827.06955771602"/>
  </r>
  <r>
    <x v="92"/>
    <s v="Households 30-40k"/>
    <x v="12"/>
    <s v="314 -  Textile Product Mills"/>
    <n v="15055"/>
    <s v="Industry Use"/>
    <n v="9100283.3226762991"/>
  </r>
  <r>
    <x v="92"/>
    <s v="Households 30-40k"/>
    <x v="13"/>
    <s v="315 -  Apparel Manufacturing"/>
    <n v="15055"/>
    <s v="Industry Use"/>
    <n v="35154994.149475202"/>
  </r>
  <r>
    <x v="92"/>
    <s v="Households 30-40k"/>
    <x v="14"/>
    <s v="316 -  Leather and Allied Product Manufacturing"/>
    <n v="15055"/>
    <s v="Industry Use"/>
    <n v="2412535.7397638401"/>
  </r>
  <r>
    <x v="92"/>
    <s v="Households 30-40k"/>
    <x v="15"/>
    <s v="321 -  Wood Product Manufacturing"/>
    <n v="15055"/>
    <s v="Industry Use"/>
    <n v="10672396.817081399"/>
  </r>
  <r>
    <x v="92"/>
    <s v="Households 30-40k"/>
    <x v="16"/>
    <s v="322 -  Paper Manufacturing"/>
    <n v="15055"/>
    <s v="Industry Use"/>
    <n v="70882928.218647197"/>
  </r>
  <r>
    <x v="92"/>
    <s v="Households 30-40k"/>
    <x v="17"/>
    <s v="323 -  Printing and Related Support Activities"/>
    <n v="15055"/>
    <s v="Industry Use"/>
    <n v="11848444.3328388"/>
  </r>
  <r>
    <x v="92"/>
    <s v="Households 30-40k"/>
    <x v="18"/>
    <s v="324 -  Petroleum and Coal Products Manufacturing"/>
    <n v="15055"/>
    <s v="Industry Use"/>
    <n v="856692270.02740204"/>
  </r>
  <r>
    <x v="92"/>
    <s v="Households 30-40k"/>
    <x v="19"/>
    <s v="325 -  Chemical Manufacturing"/>
    <n v="15055"/>
    <s v="Industry Use"/>
    <n v="425274237.04060203"/>
  </r>
  <r>
    <x v="92"/>
    <s v="Households 30-40k"/>
    <x v="20"/>
    <s v="326 -  Plastics and Rubber Products Manufacturing"/>
    <n v="15055"/>
    <s v="Industry Use"/>
    <n v="80512795.296355799"/>
  </r>
  <r>
    <x v="92"/>
    <s v="Households 30-40k"/>
    <x v="21"/>
    <s v="327 -  Nonmetallic Mineral Product Manufacturing"/>
    <n v="15055"/>
    <s v="Industry Use"/>
    <n v="44605782.512410797"/>
  </r>
  <r>
    <x v="92"/>
    <s v="Households 30-40k"/>
    <x v="22"/>
    <s v="331 -  Primary Metal Manufacturing"/>
    <n v="15055"/>
    <s v="Industry Use"/>
    <n v="2030621.34649727"/>
  </r>
  <r>
    <x v="92"/>
    <s v="Households 30-40k"/>
    <x v="23"/>
    <s v="332 -  Fabricated Metal Product Manufacturing"/>
    <n v="15055"/>
    <s v="Industry Use"/>
    <n v="39651578.497889698"/>
  </r>
  <r>
    <x v="92"/>
    <s v="Households 30-40k"/>
    <x v="24"/>
    <s v="333 -  Machinery Manufacturing"/>
    <n v="15055"/>
    <s v="Industry Use"/>
    <n v="3086748.0860824399"/>
  </r>
  <r>
    <x v="92"/>
    <s v="Households 30-40k"/>
    <x v="25"/>
    <s v="334 -  Computer and Electronic Product Manufacturing"/>
    <n v="15055"/>
    <s v="Industry Use"/>
    <n v="40776472.151937999"/>
  </r>
  <r>
    <x v="92"/>
    <s v="Households 30-40k"/>
    <x v="26"/>
    <s v="335 -  Electrical Equipment, Appliance, and Component Manufacturing"/>
    <n v="15055"/>
    <s v="Industry Use"/>
    <n v="19112379.504362799"/>
  </r>
  <r>
    <x v="92"/>
    <s v="Households 30-40k"/>
    <x v="27"/>
    <s v="336 -  Transportation Equipment Manufacturing"/>
    <n v="15055"/>
    <s v="Industry Use"/>
    <n v="86886052.112108901"/>
  </r>
  <r>
    <x v="92"/>
    <s v="Households 30-40k"/>
    <x v="28"/>
    <s v="337 -  Furniture and Related Product Manufacturing"/>
    <n v="15055"/>
    <s v="Industry Use"/>
    <n v="32019930.5465106"/>
  </r>
  <r>
    <x v="92"/>
    <s v="Households 30-40k"/>
    <x v="29"/>
    <s v="339 -  Miscellaneous Manufacturing"/>
    <n v="15055"/>
    <s v="Industry Use"/>
    <n v="68865909.348070204"/>
  </r>
  <r>
    <x v="92"/>
    <s v="Households 30-40k"/>
    <x v="30"/>
    <s v="42 -  Wholesale Trade"/>
    <n v="15055"/>
    <s v="Industry Use"/>
    <n v="3515707000.4918098"/>
  </r>
  <r>
    <x v="92"/>
    <s v="Households 30-40k"/>
    <x v="31"/>
    <s v="441 -  Motor Vehicle and Parts Dealers"/>
    <n v="15055"/>
    <s v="Industry Use"/>
    <n v="1333491739.0086601"/>
  </r>
  <r>
    <x v="92"/>
    <s v="Households 30-40k"/>
    <x v="32"/>
    <s v="449 -  Furniture, Home Furnishings, Electronics, and Appliance Retailers"/>
    <n v="15055"/>
    <s v="Industry Use"/>
    <n v="469535297.281358"/>
  </r>
  <r>
    <x v="92"/>
    <s v="Households 30-40k"/>
    <x v="33"/>
    <s v="444 -  Building Material and Garden Equipment and Supplies Dealers"/>
    <n v="15055"/>
    <s v="Industry Use"/>
    <n v="320684545.87822002"/>
  </r>
  <r>
    <x v="92"/>
    <s v="Households 30-40k"/>
    <x v="34"/>
    <s v="445 -  Food and Beverage Stores"/>
    <n v="15055"/>
    <s v="Industry Use"/>
    <n v="1217124535.7657599"/>
  </r>
  <r>
    <x v="92"/>
    <s v="Households 30-40k"/>
    <x v="35"/>
    <s v="446 -  Health and Personal Care Stores"/>
    <n v="15055"/>
    <s v="Industry Use"/>
    <n v="738066200.18930697"/>
  </r>
  <r>
    <x v="92"/>
    <s v="Households 30-40k"/>
    <x v="36"/>
    <s v="457 -  Gasoline Stations and Fuel Dealers"/>
    <n v="15055"/>
    <s v="Industry Use"/>
    <n v="321778647.00264001"/>
  </r>
  <r>
    <x v="92"/>
    <s v="Households 30-40k"/>
    <x v="37"/>
    <s v="458 -  Clothing, Clothing Accessories, Shoe, and Jewelry Retailers"/>
    <n v="15055"/>
    <s v="Industry Use"/>
    <n v="722631074.207196"/>
  </r>
  <r>
    <x v="92"/>
    <s v="Households 30-40k"/>
    <x v="38"/>
    <s v="459 -  Sporting Goods, Hobby, Musical Instrument, Book, and Miscellaneous Retailers"/>
    <n v="15055"/>
    <s v="Industry Use"/>
    <n v="662171343.57104301"/>
  </r>
  <r>
    <x v="92"/>
    <s v="Households 30-40k"/>
    <x v="39"/>
    <s v="455 -  General Merchandise Retailers"/>
    <n v="15055"/>
    <s v="Industry Use"/>
    <n v="1062222451.88635"/>
  </r>
  <r>
    <x v="92"/>
    <s v="Households 30-40k"/>
    <x v="40"/>
    <s v="481 -  Air Transportation"/>
    <n v="15055"/>
    <s v="Industry Use"/>
    <n v="453730292.13711601"/>
  </r>
  <r>
    <x v="92"/>
    <s v="Households 30-40k"/>
    <x v="41"/>
    <s v="482 -  Rail Transportation"/>
    <n v="15055"/>
    <s v="Industry Use"/>
    <n v="18843146.187004801"/>
  </r>
  <r>
    <x v="92"/>
    <s v="Households 30-40k"/>
    <x v="42"/>
    <s v="483 -  Water Transportation"/>
    <n v="15055"/>
    <s v="Industry Use"/>
    <n v="67239578.340525702"/>
  </r>
  <r>
    <x v="92"/>
    <s v="Households 30-40k"/>
    <x v="43"/>
    <s v="484 -  Truck Transportation"/>
    <n v="15055"/>
    <s v="Industry Use"/>
    <n v="531085062.07004303"/>
  </r>
  <r>
    <x v="92"/>
    <s v="Households 30-40k"/>
    <x v="98"/>
    <s v="485 -  Transit and Ground Passenger Transportation"/>
    <n v="15055"/>
    <s v="Industry Use"/>
    <n v="696070748.46072304"/>
  </r>
  <r>
    <x v="92"/>
    <s v="Households 30-40k"/>
    <x v="44"/>
    <s v="486 -  Pipeline Transportation"/>
    <n v="15055"/>
    <s v="Industry Use"/>
    <n v="4744583.04653876"/>
  </r>
  <r>
    <x v="92"/>
    <s v="Households 30-40k"/>
    <x v="45"/>
    <s v="487-488 -  Scenic and Sightseeing Transportation and Support Activities for Transportation"/>
    <n v="15055"/>
    <s v="Industry Use"/>
    <n v="52506748.264481999"/>
  </r>
  <r>
    <x v="92"/>
    <s v="Households 30-40k"/>
    <x v="46"/>
    <s v="492 -  Couriers and Messengers"/>
    <n v="15055"/>
    <s v="Industry Use"/>
    <n v="157424344.250873"/>
  </r>
  <r>
    <x v="92"/>
    <s v="Households 30-40k"/>
    <x v="47"/>
    <s v="493 -  Warehousing and Storage"/>
    <n v="15055"/>
    <s v="Industry Use"/>
    <n v="1878162.53222365"/>
  </r>
  <r>
    <x v="92"/>
    <s v="Households 30-40k"/>
    <x v="48"/>
    <s v="513 -  Publishing Industries"/>
    <n v="15055"/>
    <s v="Industry Use"/>
    <n v="1324525378.4681799"/>
  </r>
  <r>
    <x v="92"/>
    <s v="Households 30-40k"/>
    <x v="49"/>
    <s v="512 -  Motion Picture and Sound Recording Industries"/>
    <n v="15055"/>
    <s v="Industry Use"/>
    <n v="240272422.35909101"/>
  </r>
  <r>
    <x v="92"/>
    <s v="Households 30-40k"/>
    <x v="50"/>
    <s v="516 -  Broadcasting and Content Providers"/>
    <n v="15055"/>
    <s v="Industry Use"/>
    <n v="148798011.54086"/>
  </r>
  <r>
    <x v="92"/>
    <s v="Households 30-40k"/>
    <x v="51"/>
    <s v="517 -  Telecommunications"/>
    <n v="15055"/>
    <s v="Industry Use"/>
    <n v="1321048922.2033701"/>
  </r>
  <r>
    <x v="92"/>
    <s v="Households 30-40k"/>
    <x v="52"/>
    <s v="518 -  Computing Infrastructure Providers, Data Processing, Web Hosting, and Related Services"/>
    <n v="15055"/>
    <s v="Industry Use"/>
    <n v="472224758.27849901"/>
  </r>
  <r>
    <x v="92"/>
    <s v="Households 30-40k"/>
    <x v="53"/>
    <s v="519 -  Web Search Portals, Libraries, Archives, and Other Information Services"/>
    <n v="15055"/>
    <s v="Industry Use"/>
    <n v="410680357.378896"/>
  </r>
  <r>
    <x v="92"/>
    <s v="Households 30-40k"/>
    <x v="54"/>
    <s v="522 -  Credit Intermediation and Related Activities"/>
    <n v="15055"/>
    <s v="Industry Use"/>
    <n v="164013590.80256799"/>
  </r>
  <r>
    <x v="92"/>
    <s v="Households 30-40k"/>
    <x v="55"/>
    <s v="523 -  Securities, Commodity Contracts, and Other Financial Investments and Related Activities"/>
    <n v="15055"/>
    <s v="Industry Use"/>
    <n v="589026107.065027"/>
  </r>
  <r>
    <x v="92"/>
    <s v="Households 30-40k"/>
    <x v="56"/>
    <s v="521 -  Monetary Authorities-Central Bank"/>
    <n v="15055"/>
    <s v="Industry Use"/>
    <n v="1696763358.55019"/>
  </r>
  <r>
    <x v="92"/>
    <s v="Households 30-40k"/>
    <x v="57"/>
    <s v="524 -  Insurance Carriers and Related Activities"/>
    <n v="15055"/>
    <s v="Industry Use"/>
    <n v="1349567603.0409501"/>
  </r>
  <r>
    <x v="92"/>
    <s v="Households 30-40k"/>
    <x v="101"/>
    <s v="525 -  Funds, Trusts, and Other Financial Vehicles"/>
    <n v="15055"/>
    <s v="Industry Use"/>
    <n v="1040866746.66216"/>
  </r>
  <r>
    <x v="92"/>
    <s v="Households 30-40k"/>
    <x v="58"/>
    <s v="531 -  Real Estate"/>
    <n v="15055"/>
    <s v="Industry Use"/>
    <n v="12245508676.2871"/>
  </r>
  <r>
    <x v="92"/>
    <s v="Households 30-40k"/>
    <x v="59"/>
    <s v="532 -  Rental and Leasing Services"/>
    <n v="15055"/>
    <s v="Industry Use"/>
    <n v="273167930.68856901"/>
  </r>
  <r>
    <x v="92"/>
    <s v="Households 30-40k"/>
    <x v="60"/>
    <s v="533 -  Lessors of Nonfinancial Intangible Assets (except Copyrighted Works)"/>
    <n v="15055"/>
    <s v="Industry Use"/>
    <n v="125236.656119508"/>
  </r>
  <r>
    <x v="92"/>
    <s v="Households 30-40k"/>
    <x v="61"/>
    <s v="541 -  Professional, Scientific, and Technical Services"/>
    <n v="15055"/>
    <s v="Industry Use"/>
    <n v="1364477218.0373001"/>
  </r>
  <r>
    <x v="92"/>
    <s v="Households 30-40k"/>
    <x v="62"/>
    <s v="561 -  Administrative and Support Services"/>
    <n v="15055"/>
    <s v="Industry Use"/>
    <n v="445489690.82533699"/>
  </r>
  <r>
    <x v="92"/>
    <s v="Households 30-40k"/>
    <x v="63"/>
    <s v="562 -  Waste Management and Remediation Services"/>
    <n v="15055"/>
    <s v="Industry Use"/>
    <n v="179418607.27150401"/>
  </r>
  <r>
    <x v="92"/>
    <s v="Households 30-40k"/>
    <x v="64"/>
    <s v="611 -  Educational Services"/>
    <n v="15055"/>
    <s v="Industry Use"/>
    <n v="746482986.827124"/>
  </r>
  <r>
    <x v="92"/>
    <s v="Households 30-40k"/>
    <x v="102"/>
    <s v="621 -  Ambulatory Health Care Services"/>
    <n v="15055"/>
    <s v="Industry Use"/>
    <n v="5170946070.5942698"/>
  </r>
  <r>
    <x v="92"/>
    <s v="Households 30-40k"/>
    <x v="103"/>
    <s v="622 -  Hospitals"/>
    <n v="15055"/>
    <s v="Industry Use"/>
    <n v="2200113210.4787698"/>
  </r>
  <r>
    <x v="92"/>
    <s v="Households 30-40k"/>
    <x v="106"/>
    <s v="623 -  Nursing and Residential Care Facilities"/>
    <n v="15055"/>
    <s v="Industry Use"/>
    <n v="1629205039.9310601"/>
  </r>
  <r>
    <x v="92"/>
    <s v="Households 30-40k"/>
    <x v="107"/>
    <s v="624 -  Social Assistance"/>
    <n v="15055"/>
    <s v="Industry Use"/>
    <n v="1056681940.50581"/>
  </r>
  <r>
    <x v="92"/>
    <s v="Households 30-40k"/>
    <x v="65"/>
    <s v="711 -  Performing Arts, Spectator Sports, and Related Industries"/>
    <n v="15055"/>
    <s v="Industry Use"/>
    <n v="494544380.51658899"/>
  </r>
  <r>
    <x v="92"/>
    <s v="Households 30-40k"/>
    <x v="66"/>
    <s v="712 -  Museums, Historical Sites, and Similar Institutions"/>
    <n v="15055"/>
    <s v="Industry Use"/>
    <n v="64828152.652835101"/>
  </r>
  <r>
    <x v="92"/>
    <s v="Households 30-40k"/>
    <x v="67"/>
    <s v="713 -  Amusement, Gambling, and Recreation Industries"/>
    <n v="15055"/>
    <s v="Industry Use"/>
    <n v="1098792988.62152"/>
  </r>
  <r>
    <x v="92"/>
    <s v="Households 30-40k"/>
    <x v="68"/>
    <s v="721 -  Accommodation"/>
    <n v="15055"/>
    <s v="Industry Use"/>
    <n v="114353831.70269801"/>
  </r>
  <r>
    <x v="92"/>
    <s v="Households 30-40k"/>
    <x v="69"/>
    <s v="722 -  Food Services and Drinking Places"/>
    <n v="15055"/>
    <s v="Industry Use"/>
    <n v="4193196654.2196102"/>
  </r>
  <r>
    <x v="92"/>
    <s v="Households 30-40k"/>
    <x v="70"/>
    <s v="811 -  Repair and Maintenance"/>
    <n v="15055"/>
    <s v="Industry Use"/>
    <n v="1436962219.2439899"/>
  </r>
  <r>
    <x v="92"/>
    <s v="Households 30-40k"/>
    <x v="71"/>
    <s v="812 -  Personal and Laundry Services"/>
    <n v="15055"/>
    <s v="Industry Use"/>
    <n v="999518463.26139998"/>
  </r>
  <r>
    <x v="92"/>
    <s v="Households 30-40k"/>
    <x v="72"/>
    <s v="813 -  Religious, Grantmaking, Civic, Professional, and Similar Organizations"/>
    <n v="15055"/>
    <s v="Industry Use"/>
    <n v="957863274.92770195"/>
  </r>
  <r>
    <x v="92"/>
    <s v="Households 30-40k"/>
    <x v="108"/>
    <s v="814 -  Private Households"/>
    <n v="15055"/>
    <s v="Industry Use"/>
    <n v="79976976.633034602"/>
  </r>
  <r>
    <x v="92"/>
    <s v="Households 30-40k"/>
    <x v="73"/>
    <s v="9A -  Government Enterprises"/>
    <n v="15055"/>
    <s v="Industry Use"/>
    <n v="1731553083.74841"/>
  </r>
  <r>
    <x v="92"/>
    <s v="Households 30-40k"/>
    <x v="74"/>
    <s v="Vegetable and melon farming"/>
    <n v="15055"/>
    <s v="Industry Use"/>
    <n v="90574670.802549794"/>
  </r>
  <r>
    <x v="92"/>
    <s v="Households 30-40k"/>
    <x v="75"/>
    <s v="Fruit farming"/>
    <n v="15055"/>
    <s v="Industry Use"/>
    <n v="50884302.956194602"/>
  </r>
  <r>
    <x v="92"/>
    <s v="Households 30-40k"/>
    <x v="80"/>
    <s v="Households LT15k"/>
    <n v="15009"/>
    <s v="Personal Interest Payments"/>
    <n v="5190899.5803752402"/>
  </r>
  <r>
    <x v="92"/>
    <s v="Households 30-40k"/>
    <x v="80"/>
    <s v="Households LT15k"/>
    <n v="15055"/>
    <s v="Industry Use"/>
    <n v="1248385.4913371201"/>
  </r>
  <r>
    <x v="92"/>
    <s v="Households 30-40k"/>
    <x v="81"/>
    <s v="Households 15-30k"/>
    <n v="15009"/>
    <s v="Personal Interest Payments"/>
    <n v="16404718.894480901"/>
  </r>
  <r>
    <x v="92"/>
    <s v="Households 30-40k"/>
    <x v="81"/>
    <s v="Households 15-30k"/>
    <n v="15055"/>
    <s v="Industry Use"/>
    <n v="1643982.5377003499"/>
  </r>
  <r>
    <x v="92"/>
    <s v="Households 30-40k"/>
    <x v="82"/>
    <s v="Households 30-40k"/>
    <n v="15009"/>
    <s v="Personal Interest Payments"/>
    <n v="24927061.631507099"/>
  </r>
  <r>
    <x v="92"/>
    <s v="Households 30-40k"/>
    <x v="82"/>
    <s v="Households 30-40k"/>
    <n v="15055"/>
    <s v="Industry Use"/>
    <n v="1463700.21775111"/>
  </r>
  <r>
    <x v="92"/>
    <s v="Households 30-40k"/>
    <x v="83"/>
    <s v="Households 40-50k"/>
    <n v="15009"/>
    <s v="Personal Interest Payments"/>
    <n v="16157435.4540128"/>
  </r>
  <r>
    <x v="92"/>
    <s v="Households 30-40k"/>
    <x v="83"/>
    <s v="Households 40-50k"/>
    <n v="15055"/>
    <s v="Industry Use"/>
    <n v="1130152.5688692499"/>
  </r>
  <r>
    <x v="92"/>
    <s v="Households 30-40k"/>
    <x v="84"/>
    <s v="Households 50-70k"/>
    <n v="15009"/>
    <s v="Personal Interest Payments"/>
    <n v="64489709.270213999"/>
  </r>
  <r>
    <x v="92"/>
    <s v="Households 30-40k"/>
    <x v="84"/>
    <s v="Households 50-70k"/>
    <n v="15055"/>
    <s v="Industry Use"/>
    <n v="2522241.8101481702"/>
  </r>
  <r>
    <x v="92"/>
    <s v="Households 30-40k"/>
    <x v="85"/>
    <s v="Households 70-100k"/>
    <n v="15009"/>
    <s v="Personal Interest Payments"/>
    <n v="120083783.292711"/>
  </r>
  <r>
    <x v="92"/>
    <s v="Households 30-40k"/>
    <x v="85"/>
    <s v="Households 70-100k"/>
    <n v="15055"/>
    <s v="Industry Use"/>
    <n v="8614532.6594928391"/>
  </r>
  <r>
    <x v="92"/>
    <s v="Households 30-40k"/>
    <x v="86"/>
    <s v="Households 100-150k"/>
    <n v="15009"/>
    <s v="Personal Interest Payments"/>
    <n v="205877767.09961399"/>
  </r>
  <r>
    <x v="92"/>
    <s v="Households 30-40k"/>
    <x v="86"/>
    <s v="Households 100-150k"/>
    <n v="15055"/>
    <s v="Industry Use"/>
    <n v="15234252.2828031"/>
  </r>
  <r>
    <x v="92"/>
    <s v="Households 30-40k"/>
    <x v="87"/>
    <s v="Households 150-200k"/>
    <n v="15009"/>
    <s v="Personal Interest Payments"/>
    <n v="165121264.64427999"/>
  </r>
  <r>
    <x v="92"/>
    <s v="Households 30-40k"/>
    <x v="87"/>
    <s v="Households 150-200k"/>
    <n v="15055"/>
    <s v="Industry Use"/>
    <n v="17426728.606035698"/>
  </r>
  <r>
    <x v="92"/>
    <s v="Households 30-40k"/>
    <x v="88"/>
    <s v="Households GT200k"/>
    <n v="15009"/>
    <s v="Personal Interest Payments"/>
    <n v="1101018482.36164"/>
  </r>
  <r>
    <x v="92"/>
    <s v="Households 30-40k"/>
    <x v="88"/>
    <s v="Households GT200k"/>
    <n v="15055"/>
    <s v="Industry Use"/>
    <n v="44094226.9836687"/>
  </r>
  <r>
    <x v="92"/>
    <s v="Households 30-40k"/>
    <x v="89"/>
    <s v="Federal Government NonDefense"/>
    <n v="15027"/>
    <s v="Personal Tax: Income Tax"/>
    <n v="-3431165665.0411601"/>
  </r>
  <r>
    <x v="92"/>
    <s v="Households 30-40k"/>
    <x v="89"/>
    <s v="Federal Government NonDefense"/>
    <n v="15029"/>
    <s v="Personal Tax: NonTaxes (Fines- Fees)"/>
    <n v="3938688.9893092802"/>
  </r>
  <r>
    <x v="92"/>
    <s v="Households 30-40k"/>
    <x v="89"/>
    <s v="Federal Government NonDefense"/>
    <n v="15055"/>
    <s v="Industry Use"/>
    <n v="3166634.0600882298"/>
  </r>
  <r>
    <x v="92"/>
    <s v="Households 30-40k"/>
    <x v="90"/>
    <s v="Federal Government Investment"/>
    <n v="15055"/>
    <s v="Industry Use"/>
    <n v="3436285.3922734498"/>
  </r>
  <r>
    <x v="92"/>
    <s v="Households 30-40k"/>
    <x v="91"/>
    <s v="State/Local Govt Other"/>
    <n v="15027"/>
    <s v="Personal Tax: Income Tax"/>
    <n v="272346472.90274799"/>
  </r>
  <r>
    <x v="92"/>
    <s v="Households 30-40k"/>
    <x v="91"/>
    <s v="State/Local Govt Other"/>
    <n v="15029"/>
    <s v="Personal Tax: NonTaxes (Fines- Fees)"/>
    <n v="30410312.478294101"/>
  </r>
  <r>
    <x v="92"/>
    <s v="Households 30-40k"/>
    <x v="91"/>
    <s v="State/Local Govt Other"/>
    <n v="15030"/>
    <s v="Personal Tax: Motor Vehicle License"/>
    <n v="242954957.79725999"/>
  </r>
  <r>
    <x v="92"/>
    <s v="Households 30-40k"/>
    <x v="91"/>
    <s v="State/Local Govt Other"/>
    <n v="15031"/>
    <s v="Personal Tax: Property Taxes"/>
    <n v="98737590.557568103"/>
  </r>
  <r>
    <x v="92"/>
    <s v="Households 30-40k"/>
    <x v="91"/>
    <s v="State/Local Govt Other"/>
    <n v="15032"/>
    <s v="Personal Tax: Other Tax (Fish/Hunt)"/>
    <n v="1103734.2977767801"/>
  </r>
  <r>
    <x v="92"/>
    <s v="Households 30-40k"/>
    <x v="91"/>
    <s v="State/Local Govt Other"/>
    <n v="15055"/>
    <s v="Industry Use"/>
    <n v="409472885.12897998"/>
  </r>
  <r>
    <x v="92"/>
    <s v="Households 30-40k"/>
    <x v="92"/>
    <s v="State/Local Govt Education"/>
    <n v="15055"/>
    <s v="Industry Use"/>
    <n v="181670747.69714299"/>
  </r>
  <r>
    <x v="92"/>
    <s v="Households 30-40k"/>
    <x v="104"/>
    <s v="State/Local Govt Hospital and Health"/>
    <n v="15055"/>
    <s v="Industry Use"/>
    <n v="1012258814.66891"/>
  </r>
  <r>
    <x v="92"/>
    <s v="Households 30-40k"/>
    <x v="93"/>
    <s v="State/Local Govt Investment"/>
    <n v="15055"/>
    <s v="Industry Use"/>
    <n v="17381864.670473699"/>
  </r>
  <r>
    <x v="92"/>
    <s v="Households 30-40k"/>
    <x v="94"/>
    <s v="Capital"/>
    <n v="15055"/>
    <s v="Industry Use"/>
    <n v="22981903.078720301"/>
  </r>
  <r>
    <x v="92"/>
    <s v="Households 30-40k"/>
    <x v="95"/>
    <s v="Inventory Additions/Deletions"/>
    <n v="15055"/>
    <s v="Industry Use"/>
    <n v="12815537.241869099"/>
  </r>
  <r>
    <x v="92"/>
    <s v="Households 30-40k"/>
    <x v="96"/>
    <s v="Foreign Trade"/>
    <n v="15013"/>
    <s v="Other Transfers (net)"/>
    <n v="255686502.22180799"/>
  </r>
  <r>
    <x v="92"/>
    <s v="Households 30-40k"/>
    <x v="96"/>
    <s v="Foreign Trade"/>
    <n v="15051"/>
    <s v="Commodity Trade"/>
    <n v="3703283852.7996001"/>
  </r>
  <r>
    <x v="92"/>
    <s v="Households 30-40k"/>
    <x v="97"/>
    <s v="Domestic Trade"/>
    <n v="15051"/>
    <s v="Commodity Trade"/>
    <n v="13037323047.973"/>
  </r>
  <r>
    <x v="93"/>
    <s v="Households 40-50k"/>
    <x v="0"/>
    <s v="111 -  Crop Production"/>
    <n v="15055"/>
    <s v="Industry Use"/>
    <n v="60737984.7294809"/>
  </r>
  <r>
    <x v="93"/>
    <s v="Households 40-50k"/>
    <x v="1"/>
    <s v="112 -  Animal Production and Aquaculture"/>
    <n v="15055"/>
    <s v="Industry Use"/>
    <n v="66499059.680129401"/>
  </r>
  <r>
    <x v="93"/>
    <s v="Households 40-50k"/>
    <x v="2"/>
    <s v="113 -  Forestry and Logging"/>
    <n v="15055"/>
    <s v="Industry Use"/>
    <n v="4500.5543189436703"/>
  </r>
  <r>
    <x v="93"/>
    <s v="Households 40-50k"/>
    <x v="100"/>
    <s v="114 -  Fishing, Hunting and Trapping"/>
    <n v="15055"/>
    <s v="Industry Use"/>
    <n v="6670115.2679724405"/>
  </r>
  <r>
    <x v="93"/>
    <s v="Households 40-50k"/>
    <x v="3"/>
    <s v="115 -  Support Activities for Agriculture and Forestry"/>
    <n v="15055"/>
    <s v="Industry Use"/>
    <n v="1986615.9132578899"/>
  </r>
  <r>
    <x v="93"/>
    <s v="Households 40-50k"/>
    <x v="4"/>
    <s v="211 -  Oil and Gas Extraction"/>
    <n v="15055"/>
    <s v="Industry Use"/>
    <n v="13101844.3841317"/>
  </r>
  <r>
    <x v="93"/>
    <s v="Households 40-50k"/>
    <x v="5"/>
    <s v="212 -  Mining (except Oil and Gas)"/>
    <n v="15055"/>
    <s v="Industry Use"/>
    <n v="1918456.7973094101"/>
  </r>
  <r>
    <x v="93"/>
    <s v="Households 40-50k"/>
    <x v="6"/>
    <s v="213 -  Support Activities for Mining"/>
    <n v="15055"/>
    <s v="Industry Use"/>
    <n v="16370.6872442206"/>
  </r>
  <r>
    <x v="93"/>
    <s v="Households 40-50k"/>
    <x v="7"/>
    <s v="221 -  Utilities"/>
    <n v="15055"/>
    <s v="Industry Use"/>
    <n v="775822377.39794195"/>
  </r>
  <r>
    <x v="93"/>
    <s v="Households 40-50k"/>
    <x v="9"/>
    <s v="311 -  Food Manufacturing"/>
    <n v="15055"/>
    <s v="Industry Use"/>
    <n v="1601998070.43489"/>
  </r>
  <r>
    <x v="93"/>
    <s v="Households 40-50k"/>
    <x v="10"/>
    <s v="312 -  Beverage and Tobacco Product Manufacturing"/>
    <n v="15055"/>
    <s v="Industry Use"/>
    <n v="540523953.10284996"/>
  </r>
  <r>
    <x v="93"/>
    <s v="Households 40-50k"/>
    <x v="11"/>
    <s v="313 -  Textile Mills"/>
    <n v="15055"/>
    <s v="Industry Use"/>
    <n v="866457.12520112901"/>
  </r>
  <r>
    <x v="93"/>
    <s v="Households 40-50k"/>
    <x v="12"/>
    <s v="314 -  Textile Product Mills"/>
    <n v="15055"/>
    <s v="Industry Use"/>
    <n v="7475904.4381483402"/>
  </r>
  <r>
    <x v="93"/>
    <s v="Households 40-50k"/>
    <x v="13"/>
    <s v="315 -  Apparel Manufacturing"/>
    <n v="15055"/>
    <s v="Industry Use"/>
    <n v="51633309.793785803"/>
  </r>
  <r>
    <x v="93"/>
    <s v="Households 40-50k"/>
    <x v="14"/>
    <s v="316 -  Leather and Allied Product Manufacturing"/>
    <n v="15055"/>
    <s v="Industry Use"/>
    <n v="3752167.6251211101"/>
  </r>
  <r>
    <x v="93"/>
    <s v="Households 40-50k"/>
    <x v="15"/>
    <s v="321 -  Wood Product Manufacturing"/>
    <n v="15055"/>
    <s v="Industry Use"/>
    <n v="10657895.449802799"/>
  </r>
  <r>
    <x v="93"/>
    <s v="Households 40-50k"/>
    <x v="16"/>
    <s v="322 -  Paper Manufacturing"/>
    <n v="15055"/>
    <s v="Industry Use"/>
    <n v="68219761.085086897"/>
  </r>
  <r>
    <x v="93"/>
    <s v="Households 40-50k"/>
    <x v="17"/>
    <s v="323 -  Printing and Related Support Activities"/>
    <n v="15055"/>
    <s v="Industry Use"/>
    <n v="10148731.229972901"/>
  </r>
  <r>
    <x v="93"/>
    <s v="Households 40-50k"/>
    <x v="18"/>
    <s v="324 -  Petroleum and Coal Products Manufacturing"/>
    <n v="15055"/>
    <s v="Industry Use"/>
    <n v="956800838.09328496"/>
  </r>
  <r>
    <x v="93"/>
    <s v="Households 40-50k"/>
    <x v="19"/>
    <s v="325 -  Chemical Manufacturing"/>
    <n v="15055"/>
    <s v="Industry Use"/>
    <n v="514658533.78872102"/>
  </r>
  <r>
    <x v="93"/>
    <s v="Households 40-50k"/>
    <x v="20"/>
    <s v="326 -  Plastics and Rubber Products Manufacturing"/>
    <n v="15055"/>
    <s v="Industry Use"/>
    <n v="84417054.021426499"/>
  </r>
  <r>
    <x v="93"/>
    <s v="Households 40-50k"/>
    <x v="21"/>
    <s v="327 -  Nonmetallic Mineral Product Manufacturing"/>
    <n v="15055"/>
    <s v="Industry Use"/>
    <n v="64575971.121146098"/>
  </r>
  <r>
    <x v="93"/>
    <s v="Households 40-50k"/>
    <x v="22"/>
    <s v="331 -  Primary Metal Manufacturing"/>
    <n v="15055"/>
    <s v="Industry Use"/>
    <n v="2356581.3107255399"/>
  </r>
  <r>
    <x v="93"/>
    <s v="Households 40-50k"/>
    <x v="23"/>
    <s v="332 -  Fabricated Metal Product Manufacturing"/>
    <n v="15055"/>
    <s v="Industry Use"/>
    <n v="43512169.915728599"/>
  </r>
  <r>
    <x v="93"/>
    <s v="Households 40-50k"/>
    <x v="24"/>
    <s v="333 -  Machinery Manufacturing"/>
    <n v="15055"/>
    <s v="Industry Use"/>
    <n v="3879802.0327194599"/>
  </r>
  <r>
    <x v="93"/>
    <s v="Households 40-50k"/>
    <x v="25"/>
    <s v="334 -  Computer and Electronic Product Manufacturing"/>
    <n v="15055"/>
    <s v="Industry Use"/>
    <n v="53772970.037605599"/>
  </r>
  <r>
    <x v="93"/>
    <s v="Households 40-50k"/>
    <x v="26"/>
    <s v="335 -  Electrical Equipment, Appliance, and Component Manufacturing"/>
    <n v="15055"/>
    <s v="Industry Use"/>
    <n v="23065613.917801801"/>
  </r>
  <r>
    <x v="93"/>
    <s v="Households 40-50k"/>
    <x v="27"/>
    <s v="336 -  Transportation Equipment Manufacturing"/>
    <n v="15055"/>
    <s v="Industry Use"/>
    <n v="89660746.143821895"/>
  </r>
  <r>
    <x v="93"/>
    <s v="Households 40-50k"/>
    <x v="28"/>
    <s v="337 -  Furniture and Related Product Manufacturing"/>
    <n v="15055"/>
    <s v="Industry Use"/>
    <n v="24320850.2404356"/>
  </r>
  <r>
    <x v="93"/>
    <s v="Households 40-50k"/>
    <x v="29"/>
    <s v="339 -  Miscellaneous Manufacturing"/>
    <n v="15055"/>
    <s v="Industry Use"/>
    <n v="65027396.534677804"/>
  </r>
  <r>
    <x v="93"/>
    <s v="Households 40-50k"/>
    <x v="30"/>
    <s v="42 -  Wholesale Trade"/>
    <n v="15055"/>
    <s v="Industry Use"/>
    <n v="4071033598.8407698"/>
  </r>
  <r>
    <x v="93"/>
    <s v="Households 40-50k"/>
    <x v="31"/>
    <s v="441 -  Motor Vehicle and Parts Dealers"/>
    <n v="15055"/>
    <s v="Industry Use"/>
    <n v="1528504031.3462601"/>
  </r>
  <r>
    <x v="93"/>
    <s v="Households 40-50k"/>
    <x v="32"/>
    <s v="449 -  Furniture, Home Furnishings, Electronics, and Appliance Retailers"/>
    <n v="15055"/>
    <s v="Industry Use"/>
    <n v="538994679.30756795"/>
  </r>
  <r>
    <x v="93"/>
    <s v="Households 40-50k"/>
    <x v="33"/>
    <s v="444 -  Building Material and Garden Equipment and Supplies Dealers"/>
    <n v="15055"/>
    <s v="Industry Use"/>
    <n v="368121899.61269802"/>
  </r>
  <r>
    <x v="93"/>
    <s v="Households 40-50k"/>
    <x v="34"/>
    <s v="445 -  Food and Beverage Stores"/>
    <n v="15055"/>
    <s v="Industry Use"/>
    <n v="1395163810.9349"/>
  </r>
  <r>
    <x v="93"/>
    <s v="Households 40-50k"/>
    <x v="35"/>
    <s v="446 -  Health and Personal Care Stores"/>
    <n v="15055"/>
    <s v="Industry Use"/>
    <n v="846359414.72684002"/>
  </r>
  <r>
    <x v="93"/>
    <s v="Households 40-50k"/>
    <x v="36"/>
    <s v="457 -  Gasoline Stations and Fuel Dealers"/>
    <n v="15055"/>
    <s v="Industry Use"/>
    <n v="369143617.96107602"/>
  </r>
  <r>
    <x v="93"/>
    <s v="Households 40-50k"/>
    <x v="37"/>
    <s v="458 -  Clothing, Clothing Accessories, Shoe, and Jewelry Retailers"/>
    <n v="15055"/>
    <s v="Industry Use"/>
    <n v="828568087.74101901"/>
  </r>
  <r>
    <x v="93"/>
    <s v="Households 40-50k"/>
    <x v="38"/>
    <s v="459 -  Sporting Goods, Hobby, Musical Instrument, Book, and Miscellaneous Retailers"/>
    <n v="15055"/>
    <s v="Industry Use"/>
    <n v="760127796.65607703"/>
  </r>
  <r>
    <x v="93"/>
    <s v="Households 40-50k"/>
    <x v="39"/>
    <s v="455 -  General Merchandise Retailers"/>
    <n v="15055"/>
    <s v="Industry Use"/>
    <n v="1217636095.40218"/>
  </r>
  <r>
    <x v="93"/>
    <s v="Households 40-50k"/>
    <x v="40"/>
    <s v="481 -  Air Transportation"/>
    <n v="15055"/>
    <s v="Industry Use"/>
    <n v="454797086.83252198"/>
  </r>
  <r>
    <x v="93"/>
    <s v="Households 40-50k"/>
    <x v="41"/>
    <s v="482 -  Rail Transportation"/>
    <n v="15055"/>
    <s v="Industry Use"/>
    <n v="19866759.014104798"/>
  </r>
  <r>
    <x v="93"/>
    <s v="Households 40-50k"/>
    <x v="42"/>
    <s v="483 -  Water Transportation"/>
    <n v="15055"/>
    <s v="Industry Use"/>
    <n v="67773693.576391995"/>
  </r>
  <r>
    <x v="93"/>
    <s v="Households 40-50k"/>
    <x v="43"/>
    <s v="484 -  Truck Transportation"/>
    <n v="15055"/>
    <s v="Industry Use"/>
    <n v="556097428.38220799"/>
  </r>
  <r>
    <x v="93"/>
    <s v="Households 40-50k"/>
    <x v="98"/>
    <s v="485 -  Transit and Ground Passenger Transportation"/>
    <n v="15055"/>
    <s v="Industry Use"/>
    <n v="727180559.71417105"/>
  </r>
  <r>
    <x v="93"/>
    <s v="Households 40-50k"/>
    <x v="44"/>
    <s v="486 -  Pipeline Transportation"/>
    <n v="15055"/>
    <s v="Industry Use"/>
    <n v="5006789.1996481"/>
  </r>
  <r>
    <x v="93"/>
    <s v="Households 40-50k"/>
    <x v="45"/>
    <s v="487-488 -  Scenic and Sightseeing Transportation and Support Activities for Transportation"/>
    <n v="15055"/>
    <s v="Industry Use"/>
    <n v="47737031.9892819"/>
  </r>
  <r>
    <x v="93"/>
    <s v="Households 40-50k"/>
    <x v="46"/>
    <s v="492 -  Couriers and Messengers"/>
    <n v="15055"/>
    <s v="Industry Use"/>
    <n v="109355005.528262"/>
  </r>
  <r>
    <x v="93"/>
    <s v="Households 40-50k"/>
    <x v="47"/>
    <s v="493 -  Warehousing and Storage"/>
    <n v="15055"/>
    <s v="Industry Use"/>
    <n v="2039381.25704992"/>
  </r>
  <r>
    <x v="93"/>
    <s v="Households 40-50k"/>
    <x v="48"/>
    <s v="513 -  Publishing Industries"/>
    <n v="15055"/>
    <s v="Industry Use"/>
    <n v="1893572124.5220101"/>
  </r>
  <r>
    <x v="93"/>
    <s v="Households 40-50k"/>
    <x v="49"/>
    <s v="512 -  Motion Picture and Sound Recording Industries"/>
    <n v="15055"/>
    <s v="Industry Use"/>
    <n v="252380050.657361"/>
  </r>
  <r>
    <x v="93"/>
    <s v="Households 40-50k"/>
    <x v="50"/>
    <s v="516 -  Broadcasting and Content Providers"/>
    <n v="15055"/>
    <s v="Industry Use"/>
    <n v="159952539.38969901"/>
  </r>
  <r>
    <x v="93"/>
    <s v="Households 40-50k"/>
    <x v="51"/>
    <s v="517 -  Telecommunications"/>
    <n v="15055"/>
    <s v="Industry Use"/>
    <n v="1455988708.58865"/>
  </r>
  <r>
    <x v="93"/>
    <s v="Households 40-50k"/>
    <x v="52"/>
    <s v="518 -  Computing Infrastructure Providers, Data Processing, Web Hosting, and Related Services"/>
    <n v="15055"/>
    <s v="Industry Use"/>
    <n v="607268515.84107196"/>
  </r>
  <r>
    <x v="93"/>
    <s v="Households 40-50k"/>
    <x v="53"/>
    <s v="519 -  Web Search Portals, Libraries, Archives, and Other Information Services"/>
    <n v="15055"/>
    <s v="Industry Use"/>
    <n v="497570329.930381"/>
  </r>
  <r>
    <x v="93"/>
    <s v="Households 40-50k"/>
    <x v="54"/>
    <s v="522 -  Credit Intermediation and Related Activities"/>
    <n v="15055"/>
    <s v="Industry Use"/>
    <n v="268615957.69695199"/>
  </r>
  <r>
    <x v="93"/>
    <s v="Households 40-50k"/>
    <x v="55"/>
    <s v="523 -  Securities, Commodity Contracts, and Other Financial Investments and Related Activities"/>
    <n v="15055"/>
    <s v="Industry Use"/>
    <n v="485833911.563743"/>
  </r>
  <r>
    <x v="93"/>
    <s v="Households 40-50k"/>
    <x v="56"/>
    <s v="521 -  Monetary Authorities-Central Bank"/>
    <n v="15055"/>
    <s v="Industry Use"/>
    <n v="1996707987.1489501"/>
  </r>
  <r>
    <x v="93"/>
    <s v="Households 40-50k"/>
    <x v="57"/>
    <s v="524 -  Insurance Carriers and Related Activities"/>
    <n v="15055"/>
    <s v="Industry Use"/>
    <n v="1381879437.40979"/>
  </r>
  <r>
    <x v="93"/>
    <s v="Households 40-50k"/>
    <x v="101"/>
    <s v="525 -  Funds, Trusts, and Other Financial Vehicles"/>
    <n v="15055"/>
    <s v="Industry Use"/>
    <n v="1084301849.7799101"/>
  </r>
  <r>
    <x v="93"/>
    <s v="Households 40-50k"/>
    <x v="58"/>
    <s v="531 -  Real Estate"/>
    <n v="15055"/>
    <s v="Industry Use"/>
    <n v="17474526360.507401"/>
  </r>
  <r>
    <x v="93"/>
    <s v="Households 40-50k"/>
    <x v="59"/>
    <s v="532 -  Rental and Leasing Services"/>
    <n v="15055"/>
    <s v="Industry Use"/>
    <n v="290558289.19838899"/>
  </r>
  <r>
    <x v="93"/>
    <s v="Households 40-50k"/>
    <x v="60"/>
    <s v="533 -  Lessors of Nonfinancial Intangible Assets (except Copyrighted Works)"/>
    <n v="15055"/>
    <s v="Industry Use"/>
    <n v="100216.77157162099"/>
  </r>
  <r>
    <x v="93"/>
    <s v="Households 40-50k"/>
    <x v="61"/>
    <s v="541 -  Professional, Scientific, and Technical Services"/>
    <n v="15055"/>
    <s v="Industry Use"/>
    <n v="1320645064.3441999"/>
  </r>
  <r>
    <x v="93"/>
    <s v="Households 40-50k"/>
    <x v="62"/>
    <s v="561 -  Administrative and Support Services"/>
    <n v="15055"/>
    <s v="Industry Use"/>
    <n v="489742929.49866402"/>
  </r>
  <r>
    <x v="93"/>
    <s v="Households 40-50k"/>
    <x v="63"/>
    <s v="562 -  Waste Management and Remediation Services"/>
    <n v="15055"/>
    <s v="Industry Use"/>
    <n v="196808790.617017"/>
  </r>
  <r>
    <x v="93"/>
    <s v="Households 40-50k"/>
    <x v="64"/>
    <s v="611 -  Educational Services"/>
    <n v="15055"/>
    <s v="Industry Use"/>
    <n v="931047357.39625299"/>
  </r>
  <r>
    <x v="93"/>
    <s v="Households 40-50k"/>
    <x v="102"/>
    <s v="621 -  Ambulatory Health Care Services"/>
    <n v="15055"/>
    <s v="Industry Use"/>
    <n v="3739551446.8870101"/>
  </r>
  <r>
    <x v="93"/>
    <s v="Households 40-50k"/>
    <x v="103"/>
    <s v="622 -  Hospitals"/>
    <n v="15055"/>
    <s v="Industry Use"/>
    <n v="1999121411.02298"/>
  </r>
  <r>
    <x v="93"/>
    <s v="Households 40-50k"/>
    <x v="106"/>
    <s v="623 -  Nursing and Residential Care Facilities"/>
    <n v="15055"/>
    <s v="Industry Use"/>
    <n v="1355898371.99649"/>
  </r>
  <r>
    <x v="93"/>
    <s v="Households 40-50k"/>
    <x v="107"/>
    <s v="624 -  Social Assistance"/>
    <n v="15055"/>
    <s v="Industry Use"/>
    <n v="1076806431.7921901"/>
  </r>
  <r>
    <x v="93"/>
    <s v="Households 40-50k"/>
    <x v="65"/>
    <s v="711 -  Performing Arts, Spectator Sports, and Related Industries"/>
    <n v="15055"/>
    <s v="Industry Use"/>
    <n v="452107520.25338501"/>
  </r>
  <r>
    <x v="93"/>
    <s v="Households 40-50k"/>
    <x v="66"/>
    <s v="712 -  Museums, Historical Sites, and Similar Institutions"/>
    <n v="15055"/>
    <s v="Industry Use"/>
    <n v="98076044.669075593"/>
  </r>
  <r>
    <x v="93"/>
    <s v="Households 40-50k"/>
    <x v="67"/>
    <s v="713 -  Amusement, Gambling, and Recreation Industries"/>
    <n v="15055"/>
    <s v="Industry Use"/>
    <n v="947032051.79073799"/>
  </r>
  <r>
    <x v="93"/>
    <s v="Households 40-50k"/>
    <x v="68"/>
    <s v="721 -  Accommodation"/>
    <n v="15055"/>
    <s v="Industry Use"/>
    <n v="134778786.66071299"/>
  </r>
  <r>
    <x v="93"/>
    <s v="Households 40-50k"/>
    <x v="69"/>
    <s v="722 -  Food Services and Drinking Places"/>
    <n v="15055"/>
    <s v="Industry Use"/>
    <n v="5432170264.7906904"/>
  </r>
  <r>
    <x v="93"/>
    <s v="Households 40-50k"/>
    <x v="70"/>
    <s v="811 -  Repair and Maintenance"/>
    <n v="15055"/>
    <s v="Industry Use"/>
    <n v="1250829296.6091399"/>
  </r>
  <r>
    <x v="93"/>
    <s v="Households 40-50k"/>
    <x v="71"/>
    <s v="812 -  Personal and Laundry Services"/>
    <n v="15055"/>
    <s v="Industry Use"/>
    <n v="1254272884.50529"/>
  </r>
  <r>
    <x v="93"/>
    <s v="Households 40-50k"/>
    <x v="72"/>
    <s v="813 -  Religious, Grantmaking, Civic, Professional, and Similar Organizations"/>
    <n v="15055"/>
    <s v="Industry Use"/>
    <n v="1289322162.11285"/>
  </r>
  <r>
    <x v="93"/>
    <s v="Households 40-50k"/>
    <x v="108"/>
    <s v="814 -  Private Households"/>
    <n v="15055"/>
    <s v="Industry Use"/>
    <n v="99799855.418081194"/>
  </r>
  <r>
    <x v="93"/>
    <s v="Households 40-50k"/>
    <x v="73"/>
    <s v="9A -  Government Enterprises"/>
    <n v="15055"/>
    <s v="Industry Use"/>
    <n v="1519694325.0487499"/>
  </r>
  <r>
    <x v="93"/>
    <s v="Households 40-50k"/>
    <x v="74"/>
    <s v="Vegetable and melon farming"/>
    <n v="15055"/>
    <s v="Industry Use"/>
    <n v="109548702.971054"/>
  </r>
  <r>
    <x v="93"/>
    <s v="Households 40-50k"/>
    <x v="75"/>
    <s v="Fruit farming"/>
    <n v="15055"/>
    <s v="Industry Use"/>
    <n v="57475102.559894197"/>
  </r>
  <r>
    <x v="93"/>
    <s v="Households 40-50k"/>
    <x v="80"/>
    <s v="Households LT15k"/>
    <n v="15009"/>
    <s v="Personal Interest Payments"/>
    <n v="3325922.9875087901"/>
  </r>
  <r>
    <x v="93"/>
    <s v="Households 40-50k"/>
    <x v="80"/>
    <s v="Households LT15k"/>
    <n v="15055"/>
    <s v="Industry Use"/>
    <n v="1302818.5673441901"/>
  </r>
  <r>
    <x v="93"/>
    <s v="Households 40-50k"/>
    <x v="81"/>
    <s v="Households 15-30k"/>
    <n v="15009"/>
    <s v="Personal Interest Payments"/>
    <n v="10510862.487312701"/>
  </r>
  <r>
    <x v="93"/>
    <s v="Households 40-50k"/>
    <x v="81"/>
    <s v="Households 15-30k"/>
    <n v="15055"/>
    <s v="Industry Use"/>
    <n v="1715664.7440780301"/>
  </r>
  <r>
    <x v="93"/>
    <s v="Households 40-50k"/>
    <x v="82"/>
    <s v="Households 30-40k"/>
    <n v="15009"/>
    <s v="Personal Interest Payments"/>
    <n v="15971314.0290194"/>
  </r>
  <r>
    <x v="93"/>
    <s v="Households 40-50k"/>
    <x v="82"/>
    <s v="Households 30-40k"/>
    <n v="15055"/>
    <s v="Industry Use"/>
    <n v="1527521.6140724199"/>
  </r>
  <r>
    <x v="93"/>
    <s v="Households 40-50k"/>
    <x v="83"/>
    <s v="Households 40-50k"/>
    <n v="15009"/>
    <s v="Personal Interest Payments"/>
    <n v="10352422.5740861"/>
  </r>
  <r>
    <x v="93"/>
    <s v="Households 40-50k"/>
    <x v="83"/>
    <s v="Households 40-50k"/>
    <n v="15055"/>
    <s v="Industry Use"/>
    <n v="1179430.36095169"/>
  </r>
  <r>
    <x v="93"/>
    <s v="Households 40-50k"/>
    <x v="84"/>
    <s v="Households 50-70k"/>
    <n v="15009"/>
    <s v="Personal Interest Payments"/>
    <n v="41319968.378979601"/>
  </r>
  <r>
    <x v="93"/>
    <s v="Households 40-50k"/>
    <x v="84"/>
    <s v="Households 50-70k"/>
    <n v="15055"/>
    <s v="Industry Use"/>
    <n v="2632218.56100976"/>
  </r>
  <r>
    <x v="93"/>
    <s v="Households 40-50k"/>
    <x v="85"/>
    <s v="Households 70-100k"/>
    <n v="15009"/>
    <s v="Personal Interest Payments"/>
    <n v="76940308.533455193"/>
  </r>
  <r>
    <x v="93"/>
    <s v="Households 40-50k"/>
    <x v="85"/>
    <s v="Households 70-100k"/>
    <n v="15055"/>
    <s v="Industry Use"/>
    <n v="8990150.2185508907"/>
  </r>
  <r>
    <x v="93"/>
    <s v="Households 40-50k"/>
    <x v="86"/>
    <s v="Households 100-150k"/>
    <n v="15009"/>
    <s v="Personal Interest Payments"/>
    <n v="131910391.948689"/>
  </r>
  <r>
    <x v="93"/>
    <s v="Households 40-50k"/>
    <x v="86"/>
    <s v="Households 100-150k"/>
    <n v="15055"/>
    <s v="Industry Use"/>
    <n v="15898508.010040499"/>
  </r>
  <r>
    <x v="93"/>
    <s v="Households 40-50k"/>
    <x v="87"/>
    <s v="Households 150-200k"/>
    <n v="15009"/>
    <s v="Personal Interest Payments"/>
    <n v="105796808.684793"/>
  </r>
  <r>
    <x v="93"/>
    <s v="Households 40-50k"/>
    <x v="87"/>
    <s v="Households 150-200k"/>
    <n v="15055"/>
    <s v="Industry Use"/>
    <n v="18186582.392666001"/>
  </r>
  <r>
    <x v="93"/>
    <s v="Households 40-50k"/>
    <x v="88"/>
    <s v="Households GT200k"/>
    <n v="15009"/>
    <s v="Personal Interest Payments"/>
    <n v="705446642.42838395"/>
  </r>
  <r>
    <x v="93"/>
    <s v="Households 40-50k"/>
    <x v="88"/>
    <s v="Households GT200k"/>
    <n v="15055"/>
    <s v="Industry Use"/>
    <n v="46016857.794047698"/>
  </r>
  <r>
    <x v="93"/>
    <s v="Households 40-50k"/>
    <x v="89"/>
    <s v="Federal Government NonDefense"/>
    <n v="15027"/>
    <s v="Personal Tax: Income Tax"/>
    <n v="-2263501630.1250501"/>
  </r>
  <r>
    <x v="93"/>
    <s v="Households 40-50k"/>
    <x v="89"/>
    <s v="Federal Government NonDefense"/>
    <n v="15029"/>
    <s v="Personal Tax: NonTaxes (Fines- Fees)"/>
    <n v="4777625.2887537098"/>
  </r>
  <r>
    <x v="93"/>
    <s v="Households 40-50k"/>
    <x v="89"/>
    <s v="Federal Government NonDefense"/>
    <n v="15055"/>
    <s v="Industry Use"/>
    <n v="3347041.3695282801"/>
  </r>
  <r>
    <x v="93"/>
    <s v="Households 40-50k"/>
    <x v="90"/>
    <s v="Federal Government Investment"/>
    <n v="15055"/>
    <s v="Industry Use"/>
    <n v="3586116.9829460201"/>
  </r>
  <r>
    <x v="93"/>
    <s v="Households 40-50k"/>
    <x v="91"/>
    <s v="State/Local Govt Other"/>
    <n v="15027"/>
    <s v="Personal Tax: Income Tax"/>
    <n v="805812832.20533395"/>
  </r>
  <r>
    <x v="93"/>
    <s v="Households 40-50k"/>
    <x v="91"/>
    <s v="State/Local Govt Other"/>
    <n v="15029"/>
    <s v="Personal Tax: NonTaxes (Fines- Fees)"/>
    <n v="36980136.770635404"/>
  </r>
  <r>
    <x v="93"/>
    <s v="Households 40-50k"/>
    <x v="91"/>
    <s v="State/Local Govt Other"/>
    <n v="15030"/>
    <s v="Personal Tax: Motor Vehicle License"/>
    <n v="242298254.22803101"/>
  </r>
  <r>
    <x v="93"/>
    <s v="Households 40-50k"/>
    <x v="91"/>
    <s v="State/Local Govt Other"/>
    <n v="15031"/>
    <s v="Personal Tax: Property Taxes"/>
    <n v="112896514.41820499"/>
  </r>
  <r>
    <x v="93"/>
    <s v="Households 40-50k"/>
    <x v="91"/>
    <s v="State/Local Govt Other"/>
    <n v="15032"/>
    <s v="Personal Tax: Other Tax (Fish/Hunt)"/>
    <n v="1336920.0613498001"/>
  </r>
  <r>
    <x v="93"/>
    <s v="Households 40-50k"/>
    <x v="91"/>
    <s v="State/Local Govt Other"/>
    <n v="15055"/>
    <s v="Industry Use"/>
    <n v="443373082.24823099"/>
  </r>
  <r>
    <x v="93"/>
    <s v="Households 40-50k"/>
    <x v="92"/>
    <s v="State/Local Govt Education"/>
    <n v="15055"/>
    <s v="Industry Use"/>
    <n v="226705265.96781901"/>
  </r>
  <r>
    <x v="93"/>
    <s v="Households 40-50k"/>
    <x v="104"/>
    <s v="State/Local Govt Hospital and Health"/>
    <n v="15055"/>
    <s v="Industry Use"/>
    <n v="913858637.92711604"/>
  </r>
  <r>
    <x v="93"/>
    <s v="Households 40-50k"/>
    <x v="93"/>
    <s v="State/Local Govt Investment"/>
    <n v="15055"/>
    <s v="Industry Use"/>
    <n v="18139762.264860999"/>
  </r>
  <r>
    <x v="93"/>
    <s v="Households 40-50k"/>
    <x v="94"/>
    <s v="Capital"/>
    <n v="15055"/>
    <s v="Industry Use"/>
    <n v="23983977.907170199"/>
  </r>
  <r>
    <x v="93"/>
    <s v="Households 40-50k"/>
    <x v="95"/>
    <s v="Inventory Additions/Deletions"/>
    <n v="15055"/>
    <s v="Industry Use"/>
    <n v="15283348.366869999"/>
  </r>
  <r>
    <x v="93"/>
    <s v="Households 40-50k"/>
    <x v="96"/>
    <s v="Foreign Trade"/>
    <n v="15013"/>
    <s v="Other Transfers (net)"/>
    <n v="565905922.25337398"/>
  </r>
  <r>
    <x v="93"/>
    <s v="Households 40-50k"/>
    <x v="96"/>
    <s v="Foreign Trade"/>
    <n v="15051"/>
    <s v="Commodity Trade"/>
    <n v="4174074862.5313201"/>
  </r>
  <r>
    <x v="93"/>
    <s v="Households 40-50k"/>
    <x v="97"/>
    <s v="Domestic Trade"/>
    <n v="15051"/>
    <s v="Commodity Trade"/>
    <n v="14005128959.9806"/>
  </r>
  <r>
    <x v="94"/>
    <s v="Households 50-70k"/>
    <x v="0"/>
    <s v="111 -  Crop Production"/>
    <n v="15055"/>
    <s v="Industry Use"/>
    <n v="151313875.23524401"/>
  </r>
  <r>
    <x v="94"/>
    <s v="Households 50-70k"/>
    <x v="1"/>
    <s v="112 -  Animal Production and Aquaculture"/>
    <n v="15055"/>
    <s v="Industry Use"/>
    <n v="159817153.09028399"/>
  </r>
  <r>
    <x v="94"/>
    <s v="Households 50-70k"/>
    <x v="2"/>
    <s v="113 -  Forestry and Logging"/>
    <n v="15055"/>
    <s v="Industry Use"/>
    <n v="11307.0956453124"/>
  </r>
  <r>
    <x v="94"/>
    <s v="Households 50-70k"/>
    <x v="100"/>
    <s v="114 -  Fishing, Hunting and Trapping"/>
    <n v="15055"/>
    <s v="Industry Use"/>
    <n v="6224911.4109399803"/>
  </r>
  <r>
    <x v="94"/>
    <s v="Households 50-70k"/>
    <x v="3"/>
    <s v="115 -  Support Activities for Agriculture and Forestry"/>
    <n v="15055"/>
    <s v="Industry Use"/>
    <n v="5350633.9670643704"/>
  </r>
  <r>
    <x v="94"/>
    <s v="Households 50-70k"/>
    <x v="4"/>
    <s v="211 -  Oil and Gas Extraction"/>
    <n v="15055"/>
    <s v="Industry Use"/>
    <n v="33554072.736889899"/>
  </r>
  <r>
    <x v="94"/>
    <s v="Households 50-70k"/>
    <x v="5"/>
    <s v="212 -  Mining (except Oil and Gas)"/>
    <n v="15055"/>
    <s v="Industry Use"/>
    <n v="5134694.2702353103"/>
  </r>
  <r>
    <x v="94"/>
    <s v="Households 50-70k"/>
    <x v="6"/>
    <s v="213 -  Support Activities for Mining"/>
    <n v="15055"/>
    <s v="Industry Use"/>
    <n v="46653.842023329198"/>
  </r>
  <r>
    <x v="94"/>
    <s v="Households 50-70k"/>
    <x v="7"/>
    <s v="221 -  Utilities"/>
    <n v="15055"/>
    <s v="Industry Use"/>
    <n v="1723325367.96521"/>
  </r>
  <r>
    <x v="94"/>
    <s v="Households 50-70k"/>
    <x v="9"/>
    <s v="311 -  Food Manufacturing"/>
    <n v="15055"/>
    <s v="Industry Use"/>
    <n v="3783670786.64884"/>
  </r>
  <r>
    <x v="94"/>
    <s v="Households 50-70k"/>
    <x v="10"/>
    <s v="312 -  Beverage and Tobacco Product Manufacturing"/>
    <n v="15055"/>
    <s v="Industry Use"/>
    <n v="1273734499.14482"/>
  </r>
  <r>
    <x v="94"/>
    <s v="Households 50-70k"/>
    <x v="11"/>
    <s v="313 -  Textile Mills"/>
    <n v="15055"/>
    <s v="Industry Use"/>
    <n v="2207640.0947860898"/>
  </r>
  <r>
    <x v="94"/>
    <s v="Households 50-70k"/>
    <x v="12"/>
    <s v="314 -  Textile Product Mills"/>
    <n v="15055"/>
    <s v="Industry Use"/>
    <n v="17619211.736886799"/>
  </r>
  <r>
    <x v="94"/>
    <s v="Households 50-70k"/>
    <x v="13"/>
    <s v="315 -  Apparel Manufacturing"/>
    <n v="15055"/>
    <s v="Industry Use"/>
    <n v="129652503.441662"/>
  </r>
  <r>
    <x v="94"/>
    <s v="Households 50-70k"/>
    <x v="14"/>
    <s v="316 -  Leather and Allied Product Manufacturing"/>
    <n v="15055"/>
    <s v="Industry Use"/>
    <n v="7900913.9221532298"/>
  </r>
  <r>
    <x v="94"/>
    <s v="Households 50-70k"/>
    <x v="15"/>
    <s v="321 -  Wood Product Manufacturing"/>
    <n v="15055"/>
    <s v="Industry Use"/>
    <n v="25947620.036224101"/>
  </r>
  <r>
    <x v="94"/>
    <s v="Households 50-70k"/>
    <x v="16"/>
    <s v="322 -  Paper Manufacturing"/>
    <n v="15055"/>
    <s v="Industry Use"/>
    <n v="163217679.004899"/>
  </r>
  <r>
    <x v="94"/>
    <s v="Households 50-70k"/>
    <x v="17"/>
    <s v="323 -  Printing and Related Support Activities"/>
    <n v="15055"/>
    <s v="Industry Use"/>
    <n v="22167002.763976999"/>
  </r>
  <r>
    <x v="94"/>
    <s v="Households 50-70k"/>
    <x v="18"/>
    <s v="324 -  Petroleum and Coal Products Manufacturing"/>
    <n v="15055"/>
    <s v="Industry Use"/>
    <n v="2455079771.7608299"/>
  </r>
  <r>
    <x v="94"/>
    <s v="Households 50-70k"/>
    <x v="19"/>
    <s v="325 -  Chemical Manufacturing"/>
    <n v="15055"/>
    <s v="Industry Use"/>
    <n v="1399380754.75775"/>
  </r>
  <r>
    <x v="94"/>
    <s v="Households 50-70k"/>
    <x v="20"/>
    <s v="326 -  Plastics and Rubber Products Manufacturing"/>
    <n v="15055"/>
    <s v="Industry Use"/>
    <n v="201186202.71267101"/>
  </r>
  <r>
    <x v="94"/>
    <s v="Households 50-70k"/>
    <x v="21"/>
    <s v="327 -  Nonmetallic Mineral Product Manufacturing"/>
    <n v="15055"/>
    <s v="Industry Use"/>
    <n v="110073079.287301"/>
  </r>
  <r>
    <x v="94"/>
    <s v="Households 50-70k"/>
    <x v="22"/>
    <s v="331 -  Primary Metal Manufacturing"/>
    <n v="15055"/>
    <s v="Industry Use"/>
    <n v="5535326.7154995603"/>
  </r>
  <r>
    <x v="94"/>
    <s v="Households 50-70k"/>
    <x v="23"/>
    <s v="332 -  Fabricated Metal Product Manufacturing"/>
    <n v="15055"/>
    <s v="Industry Use"/>
    <n v="134791708.600357"/>
  </r>
  <r>
    <x v="94"/>
    <s v="Households 50-70k"/>
    <x v="24"/>
    <s v="333 -  Machinery Manufacturing"/>
    <n v="15055"/>
    <s v="Industry Use"/>
    <n v="8972021.5893145707"/>
  </r>
  <r>
    <x v="94"/>
    <s v="Households 50-70k"/>
    <x v="25"/>
    <s v="334 -  Computer and Electronic Product Manufacturing"/>
    <n v="15055"/>
    <s v="Industry Use"/>
    <n v="127093902.72701199"/>
  </r>
  <r>
    <x v="94"/>
    <s v="Households 50-70k"/>
    <x v="26"/>
    <s v="335 -  Electrical Equipment, Appliance, and Component Manufacturing"/>
    <n v="15055"/>
    <s v="Industry Use"/>
    <n v="52442392.560093202"/>
  </r>
  <r>
    <x v="94"/>
    <s v="Households 50-70k"/>
    <x v="27"/>
    <s v="336 -  Transportation Equipment Manufacturing"/>
    <n v="15055"/>
    <s v="Industry Use"/>
    <n v="216122398.88152599"/>
  </r>
  <r>
    <x v="94"/>
    <s v="Households 50-70k"/>
    <x v="28"/>
    <s v="337 -  Furniture and Related Product Manufacturing"/>
    <n v="15055"/>
    <s v="Industry Use"/>
    <n v="58408166.078429498"/>
  </r>
  <r>
    <x v="94"/>
    <s v="Households 50-70k"/>
    <x v="29"/>
    <s v="339 -  Miscellaneous Manufacturing"/>
    <n v="15055"/>
    <s v="Industry Use"/>
    <n v="171373322.450398"/>
  </r>
  <r>
    <x v="94"/>
    <s v="Households 50-70k"/>
    <x v="30"/>
    <s v="42 -  Wholesale Trade"/>
    <n v="15055"/>
    <s v="Industry Use"/>
    <n v="10021866981.9781"/>
  </r>
  <r>
    <x v="94"/>
    <s v="Households 50-70k"/>
    <x v="31"/>
    <s v="441 -  Motor Vehicle and Parts Dealers"/>
    <n v="15055"/>
    <s v="Industry Use"/>
    <n v="3789040413.26794"/>
  </r>
  <r>
    <x v="94"/>
    <s v="Households 50-70k"/>
    <x v="32"/>
    <s v="449 -  Furniture, Home Furnishings, Electronics, and Appliance Retailers"/>
    <n v="15055"/>
    <s v="Industry Use"/>
    <n v="1336127573.7673299"/>
  </r>
  <r>
    <x v="94"/>
    <s v="Households 50-70k"/>
    <x v="33"/>
    <s v="444 -  Building Material and Garden Equipment and Supplies Dealers"/>
    <n v="15055"/>
    <s v="Industry Use"/>
    <n v="912546701.80430901"/>
  </r>
  <r>
    <x v="94"/>
    <s v="Households 50-70k"/>
    <x v="34"/>
    <s v="445 -  Food and Beverage Stores"/>
    <n v="15055"/>
    <s v="Industry Use"/>
    <n v="3458500708.14814"/>
  </r>
  <r>
    <x v="94"/>
    <s v="Households 50-70k"/>
    <x v="35"/>
    <s v="446 -  Health and Personal Care Stores"/>
    <n v="15055"/>
    <s v="Industry Use"/>
    <n v="2098059051.8778601"/>
  </r>
  <r>
    <x v="94"/>
    <s v="Households 50-70k"/>
    <x v="36"/>
    <s v="457 -  Gasoline Stations and Fuel Dealers"/>
    <n v="15055"/>
    <s v="Industry Use"/>
    <n v="915078740.48121297"/>
  </r>
  <r>
    <x v="94"/>
    <s v="Households 50-70k"/>
    <x v="37"/>
    <s v="458 -  Clothing, Clothing Accessories, Shoe, and Jewelry Retailers"/>
    <n v="15055"/>
    <s v="Industry Use"/>
    <n v="2053955454.8587"/>
  </r>
  <r>
    <x v="94"/>
    <s v="Households 50-70k"/>
    <x v="38"/>
    <s v="459 -  Sporting Goods, Hobby, Musical Instrument, Book, and Miscellaneous Retailers"/>
    <n v="15055"/>
    <s v="Industry Use"/>
    <n v="1884300063.97084"/>
  </r>
  <r>
    <x v="94"/>
    <s v="Households 50-70k"/>
    <x v="39"/>
    <s v="455 -  General Merchandise Retailers"/>
    <n v="15055"/>
    <s v="Industry Use"/>
    <n v="3018423649.58641"/>
  </r>
  <r>
    <x v="94"/>
    <s v="Households 50-70k"/>
    <x v="40"/>
    <s v="481 -  Air Transportation"/>
    <n v="15055"/>
    <s v="Industry Use"/>
    <n v="1101368008.80667"/>
  </r>
  <r>
    <x v="94"/>
    <s v="Households 50-70k"/>
    <x v="41"/>
    <s v="482 -  Rail Transportation"/>
    <n v="15055"/>
    <s v="Industry Use"/>
    <n v="48974472.934270598"/>
  </r>
  <r>
    <x v="94"/>
    <s v="Households 50-70k"/>
    <x v="42"/>
    <s v="483 -  Water Transportation"/>
    <n v="15055"/>
    <s v="Industry Use"/>
    <n v="164241725.683157"/>
  </r>
  <r>
    <x v="94"/>
    <s v="Households 50-70k"/>
    <x v="43"/>
    <s v="484 -  Truck Transportation"/>
    <n v="15055"/>
    <s v="Industry Use"/>
    <n v="1343595550.6984"/>
  </r>
  <r>
    <x v="94"/>
    <s v="Households 50-70k"/>
    <x v="98"/>
    <s v="485 -  Transit and Ground Passenger Transportation"/>
    <n v="15055"/>
    <s v="Industry Use"/>
    <n v="1825926823.08829"/>
  </r>
  <r>
    <x v="94"/>
    <s v="Households 50-70k"/>
    <x v="44"/>
    <s v="486 -  Pipeline Transportation"/>
    <n v="15055"/>
    <s v="Industry Use"/>
    <n v="12340445.7707811"/>
  </r>
  <r>
    <x v="94"/>
    <s v="Households 50-70k"/>
    <x v="45"/>
    <s v="487-488 -  Scenic and Sightseeing Transportation and Support Activities for Transportation"/>
    <n v="15055"/>
    <s v="Industry Use"/>
    <n v="124007696.088604"/>
  </r>
  <r>
    <x v="94"/>
    <s v="Households 50-70k"/>
    <x v="46"/>
    <s v="492 -  Couriers and Messengers"/>
    <n v="15055"/>
    <s v="Industry Use"/>
    <n v="157246645.01943499"/>
  </r>
  <r>
    <x v="94"/>
    <s v="Households 50-70k"/>
    <x v="47"/>
    <s v="493 -  Warehousing and Storage"/>
    <n v="15055"/>
    <s v="Industry Use"/>
    <n v="4654296.2093342897"/>
  </r>
  <r>
    <x v="94"/>
    <s v="Households 50-70k"/>
    <x v="48"/>
    <s v="513 -  Publishing Industries"/>
    <n v="15055"/>
    <s v="Industry Use"/>
    <n v="3295624941.1305799"/>
  </r>
  <r>
    <x v="94"/>
    <s v="Households 50-70k"/>
    <x v="49"/>
    <s v="512 -  Motion Picture and Sound Recording Industries"/>
    <n v="15055"/>
    <s v="Industry Use"/>
    <n v="652107098.519189"/>
  </r>
  <r>
    <x v="94"/>
    <s v="Households 50-70k"/>
    <x v="50"/>
    <s v="516 -  Broadcasting and Content Providers"/>
    <n v="15055"/>
    <s v="Industry Use"/>
    <n v="404310998.42609501"/>
  </r>
  <r>
    <x v="94"/>
    <s v="Households 50-70k"/>
    <x v="51"/>
    <s v="517 -  Telecommunications"/>
    <n v="15055"/>
    <s v="Industry Use"/>
    <n v="3196797401.58114"/>
  </r>
  <r>
    <x v="94"/>
    <s v="Households 50-70k"/>
    <x v="52"/>
    <s v="518 -  Computing Infrastructure Providers, Data Processing, Web Hosting, and Related Services"/>
    <n v="15055"/>
    <s v="Industry Use"/>
    <n v="1237635702.5475399"/>
  </r>
  <r>
    <x v="94"/>
    <s v="Households 50-70k"/>
    <x v="53"/>
    <s v="519 -  Web Search Portals, Libraries, Archives, and Other Information Services"/>
    <n v="15055"/>
    <s v="Industry Use"/>
    <n v="1158865028.4667499"/>
  </r>
  <r>
    <x v="94"/>
    <s v="Households 50-70k"/>
    <x v="54"/>
    <s v="522 -  Credit Intermediation and Related Activities"/>
    <n v="15055"/>
    <s v="Industry Use"/>
    <n v="847586282.18161094"/>
  </r>
  <r>
    <x v="94"/>
    <s v="Households 50-70k"/>
    <x v="55"/>
    <s v="523 -  Securities, Commodity Contracts, and Other Financial Investments and Related Activities"/>
    <n v="15055"/>
    <s v="Industry Use"/>
    <n v="1959943025.66132"/>
  </r>
  <r>
    <x v="94"/>
    <s v="Households 50-70k"/>
    <x v="56"/>
    <s v="521 -  Monetary Authorities-Central Bank"/>
    <n v="15055"/>
    <s v="Industry Use"/>
    <n v="4327804598.2261801"/>
  </r>
  <r>
    <x v="94"/>
    <s v="Households 50-70k"/>
    <x v="57"/>
    <s v="524 -  Insurance Carriers and Related Activities"/>
    <n v="15055"/>
    <s v="Industry Use"/>
    <n v="3344282830.2181902"/>
  </r>
  <r>
    <x v="94"/>
    <s v="Households 50-70k"/>
    <x v="101"/>
    <s v="525 -  Funds, Trusts, and Other Financial Vehicles"/>
    <n v="15055"/>
    <s v="Industry Use"/>
    <n v="2479544834.4942799"/>
  </r>
  <r>
    <x v="94"/>
    <s v="Households 50-70k"/>
    <x v="58"/>
    <s v="531 -  Real Estate"/>
    <n v="15055"/>
    <s v="Industry Use"/>
    <n v="38303333368.618202"/>
  </r>
  <r>
    <x v="94"/>
    <s v="Households 50-70k"/>
    <x v="59"/>
    <s v="532 -  Rental and Leasing Services"/>
    <n v="15055"/>
    <s v="Industry Use"/>
    <n v="790679192.25287104"/>
  </r>
  <r>
    <x v="94"/>
    <s v="Households 50-70k"/>
    <x v="60"/>
    <s v="533 -  Lessors of Nonfinancial Intangible Assets (except Copyrighted Works)"/>
    <n v="15055"/>
    <s v="Industry Use"/>
    <n v="409406.00857770402"/>
  </r>
  <r>
    <x v="94"/>
    <s v="Households 50-70k"/>
    <x v="61"/>
    <s v="541 -  Professional, Scientific, and Technical Services"/>
    <n v="15055"/>
    <s v="Industry Use"/>
    <n v="3247829328.0983"/>
  </r>
  <r>
    <x v="94"/>
    <s v="Households 50-70k"/>
    <x v="62"/>
    <s v="561 -  Administrative and Support Services"/>
    <n v="15055"/>
    <s v="Industry Use"/>
    <n v="1121423316.69594"/>
  </r>
  <r>
    <x v="94"/>
    <s v="Households 50-70k"/>
    <x v="63"/>
    <s v="562 -  Waste Management and Remediation Services"/>
    <n v="15055"/>
    <s v="Industry Use"/>
    <n v="438303305.90666401"/>
  </r>
  <r>
    <x v="94"/>
    <s v="Households 50-70k"/>
    <x v="64"/>
    <s v="611 -  Educational Services"/>
    <n v="15055"/>
    <s v="Industry Use"/>
    <n v="2638048228.32934"/>
  </r>
  <r>
    <x v="94"/>
    <s v="Households 50-70k"/>
    <x v="102"/>
    <s v="621 -  Ambulatory Health Care Services"/>
    <n v="15055"/>
    <s v="Industry Use"/>
    <n v="13092066676.0762"/>
  </r>
  <r>
    <x v="94"/>
    <s v="Households 50-70k"/>
    <x v="103"/>
    <s v="622 -  Hospitals"/>
    <n v="15055"/>
    <s v="Industry Use"/>
    <n v="6794022128.6360703"/>
  </r>
  <r>
    <x v="94"/>
    <s v="Households 50-70k"/>
    <x v="106"/>
    <s v="623 -  Nursing and Residential Care Facilities"/>
    <n v="15055"/>
    <s v="Industry Use"/>
    <n v="1726120835.7114699"/>
  </r>
  <r>
    <x v="94"/>
    <s v="Households 50-70k"/>
    <x v="107"/>
    <s v="624 -  Social Assistance"/>
    <n v="15055"/>
    <s v="Industry Use"/>
    <n v="2947092294.7620902"/>
  </r>
  <r>
    <x v="94"/>
    <s v="Households 50-70k"/>
    <x v="65"/>
    <s v="711 -  Performing Arts, Spectator Sports, and Related Industries"/>
    <n v="15055"/>
    <s v="Industry Use"/>
    <n v="1294268970.1031499"/>
  </r>
  <r>
    <x v="94"/>
    <s v="Households 50-70k"/>
    <x v="66"/>
    <s v="712 -  Museums, Historical Sites, and Similar Institutions"/>
    <n v="15055"/>
    <s v="Industry Use"/>
    <n v="184580994.255696"/>
  </r>
  <r>
    <x v="94"/>
    <s v="Households 50-70k"/>
    <x v="67"/>
    <s v="713 -  Amusement, Gambling, and Recreation Industries"/>
    <n v="15055"/>
    <s v="Industry Use"/>
    <n v="1743319367.01302"/>
  </r>
  <r>
    <x v="94"/>
    <s v="Households 50-70k"/>
    <x v="68"/>
    <s v="721 -  Accommodation"/>
    <n v="15055"/>
    <s v="Industry Use"/>
    <n v="352007458.34796"/>
  </r>
  <r>
    <x v="94"/>
    <s v="Households 50-70k"/>
    <x v="69"/>
    <s v="722 -  Food Services and Drinking Places"/>
    <n v="15055"/>
    <s v="Industry Use"/>
    <n v="13290202364.1353"/>
  </r>
  <r>
    <x v="94"/>
    <s v="Households 50-70k"/>
    <x v="70"/>
    <s v="811 -  Repair and Maintenance"/>
    <n v="15055"/>
    <s v="Industry Use"/>
    <n v="3168999403.6682701"/>
  </r>
  <r>
    <x v="94"/>
    <s v="Households 50-70k"/>
    <x v="71"/>
    <s v="812 -  Personal and Laundry Services"/>
    <n v="15055"/>
    <s v="Industry Use"/>
    <n v="2899380220.1926398"/>
  </r>
  <r>
    <x v="94"/>
    <s v="Households 50-70k"/>
    <x v="72"/>
    <s v="813 -  Religious, Grantmaking, Civic, Professional, and Similar Organizations"/>
    <n v="15055"/>
    <s v="Industry Use"/>
    <n v="3246910057.3151999"/>
  </r>
  <r>
    <x v="94"/>
    <s v="Households 50-70k"/>
    <x v="108"/>
    <s v="814 -  Private Households"/>
    <n v="15055"/>
    <s v="Industry Use"/>
    <n v="195212878.487766"/>
  </r>
  <r>
    <x v="94"/>
    <s v="Households 50-70k"/>
    <x v="73"/>
    <s v="9A -  Government Enterprises"/>
    <n v="15055"/>
    <s v="Industry Use"/>
    <n v="3596448538.8372002"/>
  </r>
  <r>
    <x v="94"/>
    <s v="Households 50-70k"/>
    <x v="74"/>
    <s v="Vegetable and melon farming"/>
    <n v="15055"/>
    <s v="Industry Use"/>
    <n v="253796185.467352"/>
  </r>
  <r>
    <x v="94"/>
    <s v="Households 50-70k"/>
    <x v="75"/>
    <s v="Fruit farming"/>
    <n v="15055"/>
    <s v="Industry Use"/>
    <n v="136171504.848683"/>
  </r>
  <r>
    <x v="94"/>
    <s v="Households 50-70k"/>
    <x v="80"/>
    <s v="Households LT15k"/>
    <n v="15009"/>
    <s v="Personal Interest Payments"/>
    <n v="12759328.083036"/>
  </r>
  <r>
    <x v="94"/>
    <s v="Households 50-70k"/>
    <x v="80"/>
    <s v="Households LT15k"/>
    <n v="15055"/>
    <s v="Industry Use"/>
    <n v="3211478.9191324902"/>
  </r>
  <r>
    <x v="94"/>
    <s v="Households 50-70k"/>
    <x v="81"/>
    <s v="Households 15-30k"/>
    <n v="15009"/>
    <s v="Personal Interest Payments"/>
    <n v="40323105.3199322"/>
  </r>
  <r>
    <x v="94"/>
    <s v="Households 50-70k"/>
    <x v="81"/>
    <s v="Households 15-30k"/>
    <n v="15055"/>
    <s v="Industry Use"/>
    <n v="4229154.61600863"/>
  </r>
  <r>
    <x v="94"/>
    <s v="Households 50-70k"/>
    <x v="82"/>
    <s v="Households 30-40k"/>
    <n v="15009"/>
    <s v="Personal Interest Payments"/>
    <n v="61271182.880303197"/>
  </r>
  <r>
    <x v="94"/>
    <s v="Households 50-70k"/>
    <x v="82"/>
    <s v="Households 30-40k"/>
    <n v="15055"/>
    <s v="Industry Use"/>
    <n v="3765377.3020083299"/>
  </r>
  <r>
    <x v="94"/>
    <s v="Households 50-70k"/>
    <x v="83"/>
    <s v="Households 40-50k"/>
    <n v="15009"/>
    <s v="Personal Interest Payments"/>
    <n v="39715278.006461903"/>
  </r>
  <r>
    <x v="94"/>
    <s v="Households 50-70k"/>
    <x v="83"/>
    <s v="Households 40-50k"/>
    <n v="15055"/>
    <s v="Industry Use"/>
    <n v="2907324.0401405101"/>
  </r>
  <r>
    <x v="94"/>
    <s v="Households 50-70k"/>
    <x v="84"/>
    <s v="Households 50-70k"/>
    <n v="15009"/>
    <s v="Personal Interest Payments"/>
    <n v="158516909.41376099"/>
  </r>
  <r>
    <x v="94"/>
    <s v="Households 50-70k"/>
    <x v="84"/>
    <s v="Households 50-70k"/>
    <n v="15055"/>
    <s v="Industry Use"/>
    <n v="6488481.6897139102"/>
  </r>
  <r>
    <x v="94"/>
    <s v="Households 50-70k"/>
    <x v="85"/>
    <s v="Households 70-100k"/>
    <n v="15009"/>
    <s v="Personal Interest Payments"/>
    <n v="295168181.30647701"/>
  </r>
  <r>
    <x v="94"/>
    <s v="Households 50-70k"/>
    <x v="85"/>
    <s v="Households 70-100k"/>
    <n v="15055"/>
    <s v="Industry Use"/>
    <n v="22160935.244855799"/>
  </r>
  <r>
    <x v="94"/>
    <s v="Households 50-70k"/>
    <x v="86"/>
    <s v="Households 100-150k"/>
    <n v="15009"/>
    <s v="Personal Interest Payments"/>
    <n v="506051395.283777"/>
  </r>
  <r>
    <x v="94"/>
    <s v="Households 50-70k"/>
    <x v="86"/>
    <s v="Households 100-150k"/>
    <n v="15055"/>
    <s v="Industry Use"/>
    <n v="39190202.3809698"/>
  </r>
  <r>
    <x v="94"/>
    <s v="Households 50-70k"/>
    <x v="87"/>
    <s v="Households 150-200k"/>
    <n v="15009"/>
    <s v="Personal Interest Payments"/>
    <n v="405871151.321693"/>
  </r>
  <r>
    <x v="94"/>
    <s v="Households 50-70k"/>
    <x v="87"/>
    <s v="Households 150-200k"/>
    <n v="15055"/>
    <s v="Industry Use"/>
    <n v="44830360.442416698"/>
  </r>
  <r>
    <x v="94"/>
    <s v="Households 50-70k"/>
    <x v="88"/>
    <s v="Households GT200k"/>
    <n v="15009"/>
    <s v="Personal Interest Payments"/>
    <n v="2706323985.7402701"/>
  </r>
  <r>
    <x v="94"/>
    <s v="Households 50-70k"/>
    <x v="88"/>
    <s v="Households GT200k"/>
    <n v="15055"/>
    <s v="Industry Use"/>
    <n v="113432654.73377199"/>
  </r>
  <r>
    <x v="94"/>
    <s v="Households 50-70k"/>
    <x v="89"/>
    <s v="Federal Government NonDefense"/>
    <n v="15027"/>
    <s v="Personal Tax: Income Tax"/>
    <n v="3436790018.70858"/>
  </r>
  <r>
    <x v="94"/>
    <s v="Households 50-70k"/>
    <x v="89"/>
    <s v="Federal Government NonDefense"/>
    <n v="15029"/>
    <s v="Personal Tax: NonTaxes (Fines- Fees)"/>
    <n v="328218806.98659903"/>
  </r>
  <r>
    <x v="94"/>
    <s v="Households 50-70k"/>
    <x v="89"/>
    <s v="Federal Government NonDefense"/>
    <n v="15055"/>
    <s v="Industry Use"/>
    <n v="8229441.8751857001"/>
  </r>
  <r>
    <x v="94"/>
    <s v="Households 50-70k"/>
    <x v="90"/>
    <s v="Federal Government Investment"/>
    <n v="15055"/>
    <s v="Industry Use"/>
    <n v="8839864.1076716706"/>
  </r>
  <r>
    <x v="94"/>
    <s v="Households 50-70k"/>
    <x v="91"/>
    <s v="State/Local Govt Other"/>
    <n v="15027"/>
    <s v="Personal Tax: Income Tax"/>
    <n v="3899230024.07692"/>
  </r>
  <r>
    <x v="94"/>
    <s v="Households 50-70k"/>
    <x v="91"/>
    <s v="State/Local Govt Other"/>
    <n v="15029"/>
    <s v="Personal Tax: NonTaxes (Fines- Fees)"/>
    <n v="2544931119.0588198"/>
  </r>
  <r>
    <x v="94"/>
    <s v="Households 50-70k"/>
    <x v="91"/>
    <s v="State/Local Govt Other"/>
    <n v="15030"/>
    <s v="Personal Tax: Motor Vehicle License"/>
    <n v="581360116.56240201"/>
  </r>
  <r>
    <x v="94"/>
    <s v="Households 50-70k"/>
    <x v="91"/>
    <s v="State/Local Govt Other"/>
    <n v="15031"/>
    <s v="Personal Tax: Property Taxes"/>
    <n v="256248814.93555999"/>
  </r>
  <r>
    <x v="94"/>
    <s v="Households 50-70k"/>
    <x v="91"/>
    <s v="State/Local Govt Other"/>
    <n v="15032"/>
    <s v="Personal Tax: Other Tax (Fish/Hunt)"/>
    <n v="91383972.027864501"/>
  </r>
  <r>
    <x v="94"/>
    <s v="Households 50-70k"/>
    <x v="91"/>
    <s v="State/Local Govt Other"/>
    <n v="15055"/>
    <s v="Industry Use"/>
    <n v="906998514.93772495"/>
  </r>
  <r>
    <x v="94"/>
    <s v="Households 50-70k"/>
    <x v="92"/>
    <s v="State/Local Govt Education"/>
    <n v="15055"/>
    <s v="Industry Use"/>
    <n v="642043629.88406503"/>
  </r>
  <r>
    <x v="94"/>
    <s v="Households 50-70k"/>
    <x v="104"/>
    <s v="State/Local Govt Hospital and Health"/>
    <n v="15055"/>
    <s v="Industry Use"/>
    <n v="3108119707.4320502"/>
  </r>
  <r>
    <x v="94"/>
    <s v="Households 50-70k"/>
    <x v="93"/>
    <s v="State/Local Govt Investment"/>
    <n v="15055"/>
    <s v="Industry Use"/>
    <n v="44714947.7078996"/>
  </r>
  <r>
    <x v="94"/>
    <s v="Households 50-70k"/>
    <x v="94"/>
    <s v="Capital"/>
    <n v="15055"/>
    <s v="Industry Use"/>
    <n v="59121079.002451397"/>
  </r>
  <r>
    <x v="94"/>
    <s v="Households 50-70k"/>
    <x v="95"/>
    <s v="Inventory Additions/Deletions"/>
    <n v="15055"/>
    <s v="Industry Use"/>
    <n v="36434544.903357901"/>
  </r>
  <r>
    <x v="94"/>
    <s v="Households 50-70k"/>
    <x v="96"/>
    <s v="Foreign Trade"/>
    <n v="15013"/>
    <s v="Other Transfers (net)"/>
    <n v="1380941377.0538599"/>
  </r>
  <r>
    <x v="94"/>
    <s v="Households 50-70k"/>
    <x v="96"/>
    <s v="Foreign Trade"/>
    <n v="15051"/>
    <s v="Commodity Trade"/>
    <n v="10204089925.9543"/>
  </r>
  <r>
    <x v="94"/>
    <s v="Households 50-70k"/>
    <x v="97"/>
    <s v="Domestic Trade"/>
    <n v="15051"/>
    <s v="Commodity Trade"/>
    <n v="35003186632.546501"/>
  </r>
  <r>
    <x v="95"/>
    <s v="Households 70-100k"/>
    <x v="0"/>
    <s v="111 -  Crop Production"/>
    <n v="15055"/>
    <s v="Industry Use"/>
    <n v="202811899.745821"/>
  </r>
  <r>
    <x v="95"/>
    <s v="Households 70-100k"/>
    <x v="1"/>
    <s v="112 -  Animal Production and Aquaculture"/>
    <n v="15055"/>
    <s v="Industry Use"/>
    <n v="197986736.970305"/>
  </r>
  <r>
    <x v="95"/>
    <s v="Households 70-100k"/>
    <x v="2"/>
    <s v="113 -  Forestry and Logging"/>
    <n v="15055"/>
    <s v="Industry Use"/>
    <n v="15129.2256019702"/>
  </r>
  <r>
    <x v="95"/>
    <s v="Households 70-100k"/>
    <x v="100"/>
    <s v="114 -  Fishing, Hunting and Trapping"/>
    <n v="15055"/>
    <s v="Industry Use"/>
    <n v="13966018.7559774"/>
  </r>
  <r>
    <x v="95"/>
    <s v="Households 70-100k"/>
    <x v="3"/>
    <s v="115 -  Support Activities for Agriculture and Forestry"/>
    <n v="15055"/>
    <s v="Industry Use"/>
    <n v="4735380.8186218701"/>
  </r>
  <r>
    <x v="95"/>
    <s v="Households 70-100k"/>
    <x v="4"/>
    <s v="211 -  Oil and Gas Extraction"/>
    <n v="15055"/>
    <s v="Industry Use"/>
    <n v="42534635.384929799"/>
  </r>
  <r>
    <x v="95"/>
    <s v="Households 70-100k"/>
    <x v="5"/>
    <s v="212 -  Mining (except Oil and Gas)"/>
    <n v="15055"/>
    <s v="Industry Use"/>
    <n v="4886285.91569163"/>
  </r>
  <r>
    <x v="95"/>
    <s v="Households 70-100k"/>
    <x v="6"/>
    <s v="213 -  Support Activities for Mining"/>
    <n v="15055"/>
    <s v="Industry Use"/>
    <n v="56951.926697440402"/>
  </r>
  <r>
    <x v="95"/>
    <s v="Households 70-100k"/>
    <x v="7"/>
    <s v="221 -  Utilities"/>
    <n v="15055"/>
    <s v="Industry Use"/>
    <n v="2057724095.14627"/>
  </r>
  <r>
    <x v="95"/>
    <s v="Households 70-100k"/>
    <x v="9"/>
    <s v="311 -  Food Manufacturing"/>
    <n v="15055"/>
    <s v="Industry Use"/>
    <n v="4755414917.8779602"/>
  </r>
  <r>
    <x v="95"/>
    <s v="Households 70-100k"/>
    <x v="10"/>
    <s v="312 -  Beverage and Tobacco Product Manufacturing"/>
    <n v="15055"/>
    <s v="Industry Use"/>
    <n v="1511631157.9277401"/>
  </r>
  <r>
    <x v="95"/>
    <s v="Households 70-100k"/>
    <x v="11"/>
    <s v="313 -  Textile Mills"/>
    <n v="15055"/>
    <s v="Industry Use"/>
    <n v="2833121.5970132002"/>
  </r>
  <r>
    <x v="95"/>
    <s v="Households 70-100k"/>
    <x v="12"/>
    <s v="314 -  Textile Product Mills"/>
    <n v="15055"/>
    <s v="Industry Use"/>
    <n v="26740451.013689399"/>
  </r>
  <r>
    <x v="95"/>
    <s v="Households 70-100k"/>
    <x v="13"/>
    <s v="315 -  Apparel Manufacturing"/>
    <n v="15055"/>
    <s v="Industry Use"/>
    <n v="185905056.21397299"/>
  </r>
  <r>
    <x v="95"/>
    <s v="Households 70-100k"/>
    <x v="14"/>
    <s v="316 -  Leather and Allied Product Manufacturing"/>
    <n v="15055"/>
    <s v="Industry Use"/>
    <n v="12073580.345819401"/>
  </r>
  <r>
    <x v="95"/>
    <s v="Households 70-100k"/>
    <x v="15"/>
    <s v="321 -  Wood Product Manufacturing"/>
    <n v="15055"/>
    <s v="Industry Use"/>
    <n v="30718494.4448695"/>
  </r>
  <r>
    <x v="95"/>
    <s v="Households 70-100k"/>
    <x v="16"/>
    <s v="322 -  Paper Manufacturing"/>
    <n v="15055"/>
    <s v="Industry Use"/>
    <n v="191133882.83604899"/>
  </r>
  <r>
    <x v="95"/>
    <s v="Households 70-100k"/>
    <x v="17"/>
    <s v="323 -  Printing and Related Support Activities"/>
    <n v="15055"/>
    <s v="Industry Use"/>
    <n v="33989207.964537703"/>
  </r>
  <r>
    <x v="95"/>
    <s v="Households 70-100k"/>
    <x v="18"/>
    <s v="324 -  Petroleum and Coal Products Manufacturing"/>
    <n v="15055"/>
    <s v="Industry Use"/>
    <n v="3083613309.9746799"/>
  </r>
  <r>
    <x v="95"/>
    <s v="Households 70-100k"/>
    <x v="19"/>
    <s v="325 -  Chemical Manufacturing"/>
    <n v="15055"/>
    <s v="Industry Use"/>
    <n v="1268133068.76265"/>
  </r>
  <r>
    <x v="95"/>
    <s v="Households 70-100k"/>
    <x v="20"/>
    <s v="326 -  Plastics and Rubber Products Manufacturing"/>
    <n v="15055"/>
    <s v="Industry Use"/>
    <n v="246640587.07823899"/>
  </r>
  <r>
    <x v="95"/>
    <s v="Households 70-100k"/>
    <x v="21"/>
    <s v="327 -  Nonmetallic Mineral Product Manufacturing"/>
    <n v="15055"/>
    <s v="Industry Use"/>
    <n v="158465704.85897899"/>
  </r>
  <r>
    <x v="95"/>
    <s v="Households 70-100k"/>
    <x v="22"/>
    <s v="331 -  Primary Metal Manufacturing"/>
    <n v="15055"/>
    <s v="Industry Use"/>
    <n v="6262175.6477163602"/>
  </r>
  <r>
    <x v="95"/>
    <s v="Households 70-100k"/>
    <x v="23"/>
    <s v="332 -  Fabricated Metal Product Manufacturing"/>
    <n v="15055"/>
    <s v="Industry Use"/>
    <n v="160506899.28126901"/>
  </r>
  <r>
    <x v="95"/>
    <s v="Households 70-100k"/>
    <x v="24"/>
    <s v="333 -  Machinery Manufacturing"/>
    <n v="15055"/>
    <s v="Industry Use"/>
    <n v="13655917.050924299"/>
  </r>
  <r>
    <x v="95"/>
    <s v="Households 70-100k"/>
    <x v="25"/>
    <s v="334 -  Computer and Electronic Product Manufacturing"/>
    <n v="15055"/>
    <s v="Industry Use"/>
    <n v="155013811.71698999"/>
  </r>
  <r>
    <x v="95"/>
    <s v="Households 70-100k"/>
    <x v="26"/>
    <s v="335 -  Electrical Equipment, Appliance, and Component Manufacturing"/>
    <n v="15055"/>
    <s v="Industry Use"/>
    <n v="71139497.745148405"/>
  </r>
  <r>
    <x v="95"/>
    <s v="Households 70-100k"/>
    <x v="27"/>
    <s v="336 -  Transportation Equipment Manufacturing"/>
    <n v="15055"/>
    <s v="Industry Use"/>
    <n v="379505999.56057501"/>
  </r>
  <r>
    <x v="95"/>
    <s v="Households 70-100k"/>
    <x v="28"/>
    <s v="337 -  Furniture and Related Product Manufacturing"/>
    <n v="15055"/>
    <s v="Industry Use"/>
    <n v="83752830.036359996"/>
  </r>
  <r>
    <x v="95"/>
    <s v="Households 70-100k"/>
    <x v="29"/>
    <s v="339 -  Miscellaneous Manufacturing"/>
    <n v="15055"/>
    <s v="Industry Use"/>
    <n v="295405239.36364597"/>
  </r>
  <r>
    <x v="95"/>
    <s v="Households 70-100k"/>
    <x v="30"/>
    <s v="42 -  Wholesale Trade"/>
    <n v="15055"/>
    <s v="Industry Use"/>
    <n v="12302337600.4666"/>
  </r>
  <r>
    <x v="95"/>
    <s v="Households 70-100k"/>
    <x v="31"/>
    <s v="441 -  Motor Vehicle and Parts Dealers"/>
    <n v="15055"/>
    <s v="Industry Use"/>
    <n v="4966686545.7306099"/>
  </r>
  <r>
    <x v="95"/>
    <s v="Households 70-100k"/>
    <x v="32"/>
    <s v="449 -  Furniture, Home Furnishings, Electronics, and Appliance Retailers"/>
    <n v="15055"/>
    <s v="Industry Use"/>
    <n v="1750601874.7486401"/>
  </r>
  <r>
    <x v="95"/>
    <s v="Households 70-100k"/>
    <x v="33"/>
    <s v="444 -  Building Material and Garden Equipment and Supplies Dealers"/>
    <n v="15055"/>
    <s v="Industry Use"/>
    <n v="1195626051.6184599"/>
  </r>
  <r>
    <x v="95"/>
    <s v="Households 70-100k"/>
    <x v="34"/>
    <s v="445 -  Food and Beverage Stores"/>
    <n v="15055"/>
    <s v="Industry Use"/>
    <n v="4533369010.7157898"/>
  </r>
  <r>
    <x v="95"/>
    <s v="Households 70-100k"/>
    <x v="35"/>
    <s v="446 -  Health and Personal Care Stores"/>
    <n v="15055"/>
    <s v="Industry Use"/>
    <n v="2749783426.4853401"/>
  </r>
  <r>
    <x v="95"/>
    <s v="Households 70-100k"/>
    <x v="36"/>
    <s v="457 -  Gasoline Stations and Fuel Dealers"/>
    <n v="15055"/>
    <s v="Industry Use"/>
    <n v="1199178858.1848099"/>
  </r>
  <r>
    <x v="95"/>
    <s v="Households 70-100k"/>
    <x v="37"/>
    <s v="458 -  Clothing, Clothing Accessories, Shoe, and Jewelry Retailers"/>
    <n v="15055"/>
    <s v="Industry Use"/>
    <n v="2692071830.5551801"/>
  </r>
  <r>
    <x v="95"/>
    <s v="Households 70-100k"/>
    <x v="38"/>
    <s v="459 -  Sporting Goods, Hobby, Musical Instrument, Book, and Miscellaneous Retailers"/>
    <n v="15055"/>
    <s v="Industry Use"/>
    <n v="2468820559.7579899"/>
  </r>
  <r>
    <x v="95"/>
    <s v="Households 70-100k"/>
    <x v="39"/>
    <s v="455 -  General Merchandise Retailers"/>
    <n v="15055"/>
    <s v="Industry Use"/>
    <n v="3956486862.5362101"/>
  </r>
  <r>
    <x v="95"/>
    <s v="Households 70-100k"/>
    <x v="40"/>
    <s v="481 -  Air Transportation"/>
    <n v="15055"/>
    <s v="Industry Use"/>
    <n v="1497636769.3085899"/>
  </r>
  <r>
    <x v="95"/>
    <s v="Households 70-100k"/>
    <x v="41"/>
    <s v="482 -  Rail Transportation"/>
    <n v="15055"/>
    <s v="Industry Use"/>
    <n v="69348476.507548496"/>
  </r>
  <r>
    <x v="95"/>
    <s v="Households 70-100k"/>
    <x v="42"/>
    <s v="483 -  Water Transportation"/>
    <n v="15055"/>
    <s v="Industry Use"/>
    <n v="235800966.556999"/>
  </r>
  <r>
    <x v="95"/>
    <s v="Households 70-100k"/>
    <x v="43"/>
    <s v="484 -  Truck Transportation"/>
    <n v="15055"/>
    <s v="Industry Use"/>
    <n v="1876832517.2295201"/>
  </r>
  <r>
    <x v="95"/>
    <s v="Households 70-100k"/>
    <x v="98"/>
    <s v="485 -  Transit and Ground Passenger Transportation"/>
    <n v="15055"/>
    <s v="Industry Use"/>
    <n v="2017907738.1668301"/>
  </r>
  <r>
    <x v="95"/>
    <s v="Households 70-100k"/>
    <x v="44"/>
    <s v="486 -  Pipeline Transportation"/>
    <n v="15055"/>
    <s v="Industry Use"/>
    <n v="17605946.2408791"/>
  </r>
  <r>
    <x v="95"/>
    <s v="Households 70-100k"/>
    <x v="45"/>
    <s v="487-488 -  Scenic and Sightseeing Transportation and Support Activities for Transportation"/>
    <n v="15055"/>
    <s v="Industry Use"/>
    <n v="170384736.925401"/>
  </r>
  <r>
    <x v="95"/>
    <s v="Households 70-100k"/>
    <x v="46"/>
    <s v="492 -  Couriers and Messengers"/>
    <n v="15055"/>
    <s v="Industry Use"/>
    <n v="117773676.485223"/>
  </r>
  <r>
    <x v="95"/>
    <s v="Households 70-100k"/>
    <x v="47"/>
    <s v="493 -  Warehousing and Storage"/>
    <n v="15055"/>
    <s v="Industry Use"/>
    <n v="5867029.4483792903"/>
  </r>
  <r>
    <x v="95"/>
    <s v="Households 70-100k"/>
    <x v="48"/>
    <s v="513 -  Publishing Industries"/>
    <n v="15055"/>
    <s v="Industry Use"/>
    <n v="4103137037.9256401"/>
  </r>
  <r>
    <x v="95"/>
    <s v="Households 70-100k"/>
    <x v="49"/>
    <s v="512 -  Motion Picture and Sound Recording Industries"/>
    <n v="15055"/>
    <s v="Industry Use"/>
    <n v="977109908.45985603"/>
  </r>
  <r>
    <x v="95"/>
    <s v="Households 70-100k"/>
    <x v="50"/>
    <s v="516 -  Broadcasting and Content Providers"/>
    <n v="15055"/>
    <s v="Industry Use"/>
    <n v="535022420.95272499"/>
  </r>
  <r>
    <x v="95"/>
    <s v="Households 70-100k"/>
    <x v="51"/>
    <s v="517 -  Telecommunications"/>
    <n v="15055"/>
    <s v="Industry Use"/>
    <n v="3955780284.2090998"/>
  </r>
  <r>
    <x v="95"/>
    <s v="Households 70-100k"/>
    <x v="52"/>
    <s v="518 -  Computing Infrastructure Providers, Data Processing, Web Hosting, and Related Services"/>
    <n v="15055"/>
    <s v="Industry Use"/>
    <n v="1685744839.57937"/>
  </r>
  <r>
    <x v="95"/>
    <s v="Households 70-100k"/>
    <x v="53"/>
    <s v="519 -  Web Search Portals, Libraries, Archives, and Other Information Services"/>
    <n v="15055"/>
    <s v="Industry Use"/>
    <n v="1393827428.6866"/>
  </r>
  <r>
    <x v="95"/>
    <s v="Households 70-100k"/>
    <x v="54"/>
    <s v="522 -  Credit Intermediation and Related Activities"/>
    <n v="15055"/>
    <s v="Industry Use"/>
    <n v="846687991.66507697"/>
  </r>
  <r>
    <x v="95"/>
    <s v="Households 70-100k"/>
    <x v="55"/>
    <s v="523 -  Securities, Commodity Contracts, and Other Financial Investments and Related Activities"/>
    <n v="15055"/>
    <s v="Industry Use"/>
    <n v="2896878635.4538798"/>
  </r>
  <r>
    <x v="95"/>
    <s v="Households 70-100k"/>
    <x v="56"/>
    <s v="521 -  Monetary Authorities-Central Bank"/>
    <n v="15055"/>
    <s v="Industry Use"/>
    <n v="4552183503.4023304"/>
  </r>
  <r>
    <x v="95"/>
    <s v="Households 70-100k"/>
    <x v="57"/>
    <s v="524 -  Insurance Carriers and Related Activities"/>
    <n v="15055"/>
    <s v="Industry Use"/>
    <n v="4339551063.8224697"/>
  </r>
  <r>
    <x v="95"/>
    <s v="Households 70-100k"/>
    <x v="101"/>
    <s v="525 -  Funds, Trusts, and Other Financial Vehicles"/>
    <n v="15055"/>
    <s v="Industry Use"/>
    <n v="2361620025.7362299"/>
  </r>
  <r>
    <x v="95"/>
    <s v="Households 70-100k"/>
    <x v="58"/>
    <s v="531 -  Real Estate"/>
    <n v="15055"/>
    <s v="Industry Use"/>
    <n v="46184133265.845299"/>
  </r>
  <r>
    <x v="95"/>
    <s v="Households 70-100k"/>
    <x v="59"/>
    <s v="532 -  Rental and Leasing Services"/>
    <n v="15055"/>
    <s v="Industry Use"/>
    <n v="1072380010.46584"/>
  </r>
  <r>
    <x v="95"/>
    <s v="Households 70-100k"/>
    <x v="60"/>
    <s v="533 -  Lessors of Nonfinancial Intangible Assets (except Copyrighted Works)"/>
    <n v="15055"/>
    <s v="Industry Use"/>
    <n v="614776.42653147795"/>
  </r>
  <r>
    <x v="95"/>
    <s v="Households 70-100k"/>
    <x v="61"/>
    <s v="541 -  Professional, Scientific, and Technical Services"/>
    <n v="15055"/>
    <s v="Industry Use"/>
    <n v="3847113253.29316"/>
  </r>
  <r>
    <x v="95"/>
    <s v="Households 70-100k"/>
    <x v="62"/>
    <s v="561 -  Administrative and Support Services"/>
    <n v="15055"/>
    <s v="Industry Use"/>
    <n v="1590506155.6887"/>
  </r>
  <r>
    <x v="95"/>
    <s v="Households 70-100k"/>
    <x v="63"/>
    <s v="562 -  Waste Management and Remediation Services"/>
    <n v="15055"/>
    <s v="Industry Use"/>
    <n v="575576785.10276198"/>
  </r>
  <r>
    <x v="95"/>
    <s v="Households 70-100k"/>
    <x v="64"/>
    <s v="611 -  Educational Services"/>
    <n v="15055"/>
    <s v="Industry Use"/>
    <n v="4435203917.0317402"/>
  </r>
  <r>
    <x v="95"/>
    <s v="Households 70-100k"/>
    <x v="102"/>
    <s v="621 -  Ambulatory Health Care Services"/>
    <n v="15055"/>
    <s v="Industry Use"/>
    <n v="20448694028.5438"/>
  </r>
  <r>
    <x v="95"/>
    <s v="Households 70-100k"/>
    <x v="103"/>
    <s v="622 -  Hospitals"/>
    <n v="15055"/>
    <s v="Industry Use"/>
    <n v="16360849708.8965"/>
  </r>
  <r>
    <x v="95"/>
    <s v="Households 70-100k"/>
    <x v="106"/>
    <s v="623 -  Nursing and Residential Care Facilities"/>
    <n v="15055"/>
    <s v="Industry Use"/>
    <n v="6822625400.2966604"/>
  </r>
  <r>
    <x v="95"/>
    <s v="Households 70-100k"/>
    <x v="107"/>
    <s v="624 -  Social Assistance"/>
    <n v="15055"/>
    <s v="Industry Use"/>
    <n v="5156290087.6146297"/>
  </r>
  <r>
    <x v="95"/>
    <s v="Households 70-100k"/>
    <x v="65"/>
    <s v="711 -  Performing Arts, Spectator Sports, and Related Industries"/>
    <n v="15055"/>
    <s v="Industry Use"/>
    <n v="2102423750.4873199"/>
  </r>
  <r>
    <x v="95"/>
    <s v="Households 70-100k"/>
    <x v="66"/>
    <s v="712 -  Museums, Historical Sites, and Similar Institutions"/>
    <n v="15055"/>
    <s v="Industry Use"/>
    <n v="267725917.293073"/>
  </r>
  <r>
    <x v="95"/>
    <s v="Households 70-100k"/>
    <x v="67"/>
    <s v="713 -  Amusement, Gambling, and Recreation Industries"/>
    <n v="15055"/>
    <s v="Industry Use"/>
    <n v="2512831499.3621702"/>
  </r>
  <r>
    <x v="95"/>
    <s v="Households 70-100k"/>
    <x v="68"/>
    <s v="721 -  Accommodation"/>
    <n v="15055"/>
    <s v="Industry Use"/>
    <n v="505979603.86632198"/>
  </r>
  <r>
    <x v="95"/>
    <s v="Households 70-100k"/>
    <x v="69"/>
    <s v="722 -  Food Services and Drinking Places"/>
    <n v="15055"/>
    <s v="Industry Use"/>
    <n v="16930487745.184299"/>
  </r>
  <r>
    <x v="95"/>
    <s v="Households 70-100k"/>
    <x v="70"/>
    <s v="811 -  Repair and Maintenance"/>
    <n v="15055"/>
    <s v="Industry Use"/>
    <n v="4175341059.2831502"/>
  </r>
  <r>
    <x v="95"/>
    <s v="Households 70-100k"/>
    <x v="71"/>
    <s v="812 -  Personal and Laundry Services"/>
    <n v="15055"/>
    <s v="Industry Use"/>
    <n v="3418230867.3011198"/>
  </r>
  <r>
    <x v="95"/>
    <s v="Households 70-100k"/>
    <x v="72"/>
    <s v="813 -  Religious, Grantmaking, Civic, Professional, and Similar Organizations"/>
    <n v="15055"/>
    <s v="Industry Use"/>
    <n v="3928866912.9952698"/>
  </r>
  <r>
    <x v="95"/>
    <s v="Households 70-100k"/>
    <x v="108"/>
    <s v="814 -  Private Households"/>
    <n v="15055"/>
    <s v="Industry Use"/>
    <n v="225355561.273352"/>
  </r>
  <r>
    <x v="95"/>
    <s v="Households 70-100k"/>
    <x v="73"/>
    <s v="9A -  Government Enterprises"/>
    <n v="15055"/>
    <s v="Industry Use"/>
    <n v="4203959688.2607999"/>
  </r>
  <r>
    <x v="95"/>
    <s v="Households 70-100k"/>
    <x v="74"/>
    <s v="Vegetable and melon farming"/>
    <n v="15055"/>
    <s v="Industry Use"/>
    <n v="330003809.64583999"/>
  </r>
  <r>
    <x v="95"/>
    <s v="Households 70-100k"/>
    <x v="75"/>
    <s v="Fruit farming"/>
    <n v="15055"/>
    <s v="Industry Use"/>
    <n v="162615857.543286"/>
  </r>
  <r>
    <x v="95"/>
    <s v="Households 70-100k"/>
    <x v="80"/>
    <s v="Households LT15k"/>
    <n v="15009"/>
    <s v="Personal Interest Payments"/>
    <n v="21659275.7316164"/>
  </r>
  <r>
    <x v="95"/>
    <s v="Households 70-100k"/>
    <x v="80"/>
    <s v="Households LT15k"/>
    <n v="15055"/>
    <s v="Industry Use"/>
    <n v="4794014.6823561396"/>
  </r>
  <r>
    <x v="95"/>
    <s v="Households 70-100k"/>
    <x v="81"/>
    <s v="Households 15-30k"/>
    <n v="15009"/>
    <s v="Personal Interest Payments"/>
    <n v="68449470.912233502"/>
  </r>
  <r>
    <x v="95"/>
    <s v="Households 70-100k"/>
    <x v="81"/>
    <s v="Households 15-30k"/>
    <n v="15055"/>
    <s v="Industry Use"/>
    <n v="6313175.2795613296"/>
  </r>
  <r>
    <x v="95"/>
    <s v="Households 70-100k"/>
    <x v="82"/>
    <s v="Households 30-40k"/>
    <n v="15009"/>
    <s v="Personal Interest Payments"/>
    <n v="104009351.885166"/>
  </r>
  <r>
    <x v="95"/>
    <s v="Households 70-100k"/>
    <x v="82"/>
    <s v="Households 30-40k"/>
    <n v="15055"/>
    <s v="Industry Use"/>
    <n v="5620860.2095742896"/>
  </r>
  <r>
    <x v="95"/>
    <s v="Households 70-100k"/>
    <x v="83"/>
    <s v="Households 40-50k"/>
    <n v="15009"/>
    <s v="Personal Interest Payments"/>
    <n v="67417668.979249001"/>
  </r>
  <r>
    <x v="95"/>
    <s v="Households 70-100k"/>
    <x v="83"/>
    <s v="Households 40-50k"/>
    <n v="15055"/>
    <s v="Industry Use"/>
    <n v="4339979.9549565604"/>
  </r>
  <r>
    <x v="95"/>
    <s v="Households 70-100k"/>
    <x v="84"/>
    <s v="Households 50-70k"/>
    <n v="15009"/>
    <s v="Personal Interest Payments"/>
    <n v="269086383.45001"/>
  </r>
  <r>
    <x v="95"/>
    <s v="Households 70-100k"/>
    <x v="84"/>
    <s v="Households 50-70k"/>
    <n v="15055"/>
    <s v="Industry Use"/>
    <n v="9685841.7165291607"/>
  </r>
  <r>
    <x v="95"/>
    <s v="Households 70-100k"/>
    <x v="85"/>
    <s v="Households 70-100k"/>
    <n v="15009"/>
    <s v="Personal Interest Payments"/>
    <n v="501055305.14703298"/>
  </r>
  <r>
    <x v="95"/>
    <s v="Households 70-100k"/>
    <x v="85"/>
    <s v="Households 70-100k"/>
    <n v="15055"/>
    <s v="Industry Use"/>
    <n v="33081284.8577816"/>
  </r>
  <r>
    <x v="95"/>
    <s v="Households 70-100k"/>
    <x v="86"/>
    <s v="Households 100-150k"/>
    <n v="15009"/>
    <s v="Personal Interest Payments"/>
    <n v="859034788.78273904"/>
  </r>
  <r>
    <x v="95"/>
    <s v="Households 70-100k"/>
    <x v="86"/>
    <s v="Households 100-150k"/>
    <n v="15055"/>
    <s v="Industry Use"/>
    <n v="58502145.070791498"/>
  </r>
  <r>
    <x v="95"/>
    <s v="Households 70-100k"/>
    <x v="87"/>
    <s v="Households 150-200k"/>
    <n v="15009"/>
    <s v="Personal Interest Payments"/>
    <n v="688976341.13452494"/>
  </r>
  <r>
    <x v="95"/>
    <s v="Households 70-100k"/>
    <x v="87"/>
    <s v="Households 150-200k"/>
    <n v="15055"/>
    <s v="Industry Use"/>
    <n v="66921630.684195302"/>
  </r>
  <r>
    <x v="95"/>
    <s v="Households 70-100k"/>
    <x v="88"/>
    <s v="Households GT200k"/>
    <n v="15009"/>
    <s v="Personal Interest Payments"/>
    <n v="4594052057.03339"/>
  </r>
  <r>
    <x v="95"/>
    <s v="Households 70-100k"/>
    <x v="88"/>
    <s v="Households GT200k"/>
    <n v="15055"/>
    <s v="Industry Use"/>
    <n v="169329404.28556001"/>
  </r>
  <r>
    <x v="95"/>
    <s v="Households 70-100k"/>
    <x v="89"/>
    <s v="Federal Government NonDefense"/>
    <n v="15027"/>
    <s v="Personal Tax: Income Tax"/>
    <n v="7903397683.0019197"/>
  </r>
  <r>
    <x v="95"/>
    <s v="Households 70-100k"/>
    <x v="89"/>
    <s v="Federal Government NonDefense"/>
    <n v="15029"/>
    <s v="Personal Tax: NonTaxes (Fines- Fees)"/>
    <n v="289809316.19666803"/>
  </r>
  <r>
    <x v="95"/>
    <s v="Households 70-100k"/>
    <x v="89"/>
    <s v="Federal Government NonDefense"/>
    <n v="15055"/>
    <s v="Industry Use"/>
    <n v="12072431.282299601"/>
  </r>
  <r>
    <x v="95"/>
    <s v="Households 70-100k"/>
    <x v="90"/>
    <s v="Federal Government Investment"/>
    <n v="15055"/>
    <s v="Industry Use"/>
    <n v="13195926.048195399"/>
  </r>
  <r>
    <x v="95"/>
    <s v="Households 70-100k"/>
    <x v="91"/>
    <s v="State/Local Govt Other"/>
    <n v="15027"/>
    <s v="Personal Tax: Income Tax"/>
    <n v="7810661934.7472"/>
  </r>
  <r>
    <x v="95"/>
    <s v="Households 70-100k"/>
    <x v="91"/>
    <s v="State/Local Govt Other"/>
    <n v="15029"/>
    <s v="Personal Tax: NonTaxes (Fines- Fees)"/>
    <n v="715752968.04316294"/>
  </r>
  <r>
    <x v="95"/>
    <s v="Households 70-100k"/>
    <x v="91"/>
    <s v="State/Local Govt Other"/>
    <n v="15030"/>
    <s v="Personal Tax: Motor Vehicle License"/>
    <n v="768440671.49548805"/>
  </r>
  <r>
    <x v="95"/>
    <s v="Households 70-100k"/>
    <x v="91"/>
    <s v="State/Local Govt Other"/>
    <n v="15031"/>
    <s v="Personal Tax: Property Taxes"/>
    <n v="282618007.507882"/>
  </r>
  <r>
    <x v="95"/>
    <s v="Households 70-100k"/>
    <x v="91"/>
    <s v="State/Local Govt Other"/>
    <n v="15032"/>
    <s v="Personal Tax: Other Tax (Fish/Hunt)"/>
    <n v="25930487.638882101"/>
  </r>
  <r>
    <x v="95"/>
    <s v="Households 70-100k"/>
    <x v="91"/>
    <s v="State/Local Govt Other"/>
    <n v="15055"/>
    <s v="Industry Use"/>
    <n v="1276601398.3189099"/>
  </r>
  <r>
    <x v="95"/>
    <s v="Households 70-100k"/>
    <x v="92"/>
    <s v="State/Local Govt Education"/>
    <n v="15055"/>
    <s v="Industry Use"/>
    <n v="1078651196.04936"/>
  </r>
  <r>
    <x v="95"/>
    <s v="Households 70-100k"/>
    <x v="104"/>
    <s v="State/Local Govt Hospital and Health"/>
    <n v="15055"/>
    <s v="Industry Use"/>
    <n v="7416290749.3625202"/>
  </r>
  <r>
    <x v="95"/>
    <s v="Households 70-100k"/>
    <x v="93"/>
    <s v="State/Local Govt Investment"/>
    <n v="15055"/>
    <s v="Industry Use"/>
    <n v="66749345.466780499"/>
  </r>
  <r>
    <x v="95"/>
    <s v="Households 70-100k"/>
    <x v="94"/>
    <s v="Capital"/>
    <n v="15055"/>
    <s v="Industry Use"/>
    <n v="88254454.695611298"/>
  </r>
  <r>
    <x v="95"/>
    <s v="Households 70-100k"/>
    <x v="95"/>
    <s v="Inventory Additions/Deletions"/>
    <n v="15055"/>
    <s v="Industry Use"/>
    <n v="46195108.477516897"/>
  </r>
  <r>
    <x v="95"/>
    <s v="Households 70-100k"/>
    <x v="96"/>
    <s v="Foreign Trade"/>
    <n v="15013"/>
    <s v="Other Transfers (net)"/>
    <n v="1528087911.4943299"/>
  </r>
  <r>
    <x v="95"/>
    <s v="Households 70-100k"/>
    <x v="96"/>
    <s v="Foreign Trade"/>
    <n v="15051"/>
    <s v="Commodity Trade"/>
    <n v="13655800952.1385"/>
  </r>
  <r>
    <x v="95"/>
    <s v="Households 70-100k"/>
    <x v="97"/>
    <s v="Domestic Trade"/>
    <n v="15051"/>
    <s v="Commodity Trade"/>
    <n v="46346966039.918999"/>
  </r>
  <r>
    <x v="96"/>
    <s v="Households 100-150k"/>
    <x v="0"/>
    <s v="111 -  Crop Production"/>
    <n v="15055"/>
    <s v="Industry Use"/>
    <n v="349547102.42521697"/>
  </r>
  <r>
    <x v="96"/>
    <s v="Households 100-150k"/>
    <x v="1"/>
    <s v="112 -  Animal Production and Aquaculture"/>
    <n v="15055"/>
    <s v="Industry Use"/>
    <n v="310239257.47289097"/>
  </r>
  <r>
    <x v="96"/>
    <s v="Households 100-150k"/>
    <x v="2"/>
    <s v="113 -  Forestry and Logging"/>
    <n v="15055"/>
    <s v="Industry Use"/>
    <n v="25903.500940649599"/>
  </r>
  <r>
    <x v="96"/>
    <s v="Households 100-150k"/>
    <x v="100"/>
    <s v="114 -  Fishing, Hunting and Trapping"/>
    <n v="15055"/>
    <s v="Industry Use"/>
    <n v="21297171.738558799"/>
  </r>
  <r>
    <x v="96"/>
    <s v="Households 100-150k"/>
    <x v="3"/>
    <s v="115 -  Support Activities for Agriculture and Forestry"/>
    <n v="15055"/>
    <s v="Industry Use"/>
    <n v="6753597.8404015098"/>
  </r>
  <r>
    <x v="96"/>
    <s v="Households 100-150k"/>
    <x v="4"/>
    <s v="211 -  Oil and Gas Extraction"/>
    <n v="15055"/>
    <s v="Industry Use"/>
    <n v="68828494.628306106"/>
  </r>
  <r>
    <x v="96"/>
    <s v="Households 100-150k"/>
    <x v="5"/>
    <s v="212 -  Mining (except Oil and Gas)"/>
    <n v="15055"/>
    <s v="Industry Use"/>
    <n v="7586122.2579303999"/>
  </r>
  <r>
    <x v="96"/>
    <s v="Households 100-150k"/>
    <x v="6"/>
    <s v="213 -  Support Activities for Mining"/>
    <n v="15055"/>
    <s v="Industry Use"/>
    <n v="87470.317848610503"/>
  </r>
  <r>
    <x v="96"/>
    <s v="Households 100-150k"/>
    <x v="7"/>
    <s v="221 -  Utilities"/>
    <n v="15055"/>
    <s v="Industry Use"/>
    <n v="3137177086.6252098"/>
  </r>
  <r>
    <x v="96"/>
    <s v="Households 100-150k"/>
    <x v="9"/>
    <s v="311 -  Food Manufacturing"/>
    <n v="15055"/>
    <s v="Industry Use"/>
    <n v="7356430144.4773598"/>
  </r>
  <r>
    <x v="96"/>
    <s v="Households 100-150k"/>
    <x v="10"/>
    <s v="312 -  Beverage and Tobacco Product Manufacturing"/>
    <n v="15055"/>
    <s v="Industry Use"/>
    <n v="2593033244.4380798"/>
  </r>
  <r>
    <x v="96"/>
    <s v="Households 100-150k"/>
    <x v="11"/>
    <s v="313 -  Textile Mills"/>
    <n v="15055"/>
    <s v="Industry Use"/>
    <n v="5224471.8524624696"/>
  </r>
  <r>
    <x v="96"/>
    <s v="Households 100-150k"/>
    <x v="12"/>
    <s v="314 -  Textile Product Mills"/>
    <n v="15055"/>
    <s v="Industry Use"/>
    <n v="51549922.412338197"/>
  </r>
  <r>
    <x v="96"/>
    <s v="Households 100-150k"/>
    <x v="13"/>
    <s v="315 -  Apparel Manufacturing"/>
    <n v="15055"/>
    <s v="Industry Use"/>
    <n v="293028055.20275098"/>
  </r>
  <r>
    <x v="96"/>
    <s v="Households 100-150k"/>
    <x v="14"/>
    <s v="316 -  Leather and Allied Product Manufacturing"/>
    <n v="15055"/>
    <s v="Industry Use"/>
    <n v="18413520.668043502"/>
  </r>
  <r>
    <x v="96"/>
    <s v="Households 100-150k"/>
    <x v="15"/>
    <s v="321 -  Wood Product Manufacturing"/>
    <n v="15055"/>
    <s v="Industry Use"/>
    <n v="48983582.903230898"/>
  </r>
  <r>
    <x v="96"/>
    <s v="Households 100-150k"/>
    <x v="16"/>
    <s v="322 -  Paper Manufacturing"/>
    <n v="15055"/>
    <s v="Industry Use"/>
    <n v="317494386.47940898"/>
  </r>
  <r>
    <x v="96"/>
    <s v="Households 100-150k"/>
    <x v="17"/>
    <s v="323 -  Printing and Related Support Activities"/>
    <n v="15055"/>
    <s v="Industry Use"/>
    <n v="64072931.573931701"/>
  </r>
  <r>
    <x v="96"/>
    <s v="Households 100-150k"/>
    <x v="18"/>
    <s v="324 -  Petroleum and Coal Products Manufacturing"/>
    <n v="15055"/>
    <s v="Industry Use"/>
    <n v="4985184600.7083597"/>
  </r>
  <r>
    <x v="96"/>
    <s v="Households 100-150k"/>
    <x v="19"/>
    <s v="325 -  Chemical Manufacturing"/>
    <n v="15055"/>
    <s v="Industry Use"/>
    <n v="1970233191.73277"/>
  </r>
  <r>
    <x v="96"/>
    <s v="Households 100-150k"/>
    <x v="20"/>
    <s v="326 -  Plastics and Rubber Products Manufacturing"/>
    <n v="15055"/>
    <s v="Industry Use"/>
    <n v="333869260.83099002"/>
  </r>
  <r>
    <x v="96"/>
    <s v="Households 100-150k"/>
    <x v="21"/>
    <s v="327 -  Nonmetallic Mineral Product Manufacturing"/>
    <n v="15055"/>
    <s v="Industry Use"/>
    <n v="173588746.39715901"/>
  </r>
  <r>
    <x v="96"/>
    <s v="Households 100-150k"/>
    <x v="22"/>
    <s v="331 -  Primary Metal Manufacturing"/>
    <n v="15055"/>
    <s v="Industry Use"/>
    <n v="9249606.6861113701"/>
  </r>
  <r>
    <x v="96"/>
    <s v="Households 100-150k"/>
    <x v="23"/>
    <s v="332 -  Fabricated Metal Product Manufacturing"/>
    <n v="15055"/>
    <s v="Industry Use"/>
    <n v="237206477.96787599"/>
  </r>
  <r>
    <x v="96"/>
    <s v="Households 100-150k"/>
    <x v="24"/>
    <s v="333 -  Machinery Manufacturing"/>
    <n v="15055"/>
    <s v="Industry Use"/>
    <n v="24905031.132790901"/>
  </r>
  <r>
    <x v="96"/>
    <s v="Households 100-150k"/>
    <x v="25"/>
    <s v="334 -  Computer and Electronic Product Manufacturing"/>
    <n v="15055"/>
    <s v="Industry Use"/>
    <n v="269269032.44678599"/>
  </r>
  <r>
    <x v="96"/>
    <s v="Households 100-150k"/>
    <x v="26"/>
    <s v="335 -  Electrical Equipment, Appliance, and Component Manufacturing"/>
    <n v="15055"/>
    <s v="Industry Use"/>
    <n v="124616374.451812"/>
  </r>
  <r>
    <x v="96"/>
    <s v="Households 100-150k"/>
    <x v="27"/>
    <s v="336 -  Transportation Equipment Manufacturing"/>
    <n v="15055"/>
    <s v="Industry Use"/>
    <n v="864445946.87782395"/>
  </r>
  <r>
    <x v="96"/>
    <s v="Households 100-150k"/>
    <x v="28"/>
    <s v="337 -  Furniture and Related Product Manufacturing"/>
    <n v="15055"/>
    <s v="Industry Use"/>
    <n v="162205795.04448301"/>
  </r>
  <r>
    <x v="96"/>
    <s v="Households 100-150k"/>
    <x v="29"/>
    <s v="339 -  Miscellaneous Manufacturing"/>
    <n v="15055"/>
    <s v="Industry Use"/>
    <n v="485393881.83499599"/>
  </r>
  <r>
    <x v="96"/>
    <s v="Households 100-150k"/>
    <x v="30"/>
    <s v="42 -  Wholesale Trade"/>
    <n v="15055"/>
    <s v="Industry Use"/>
    <n v="20344039701.716999"/>
  </r>
  <r>
    <x v="96"/>
    <s v="Households 100-150k"/>
    <x v="31"/>
    <s v="441 -  Motor Vehicle and Parts Dealers"/>
    <n v="15055"/>
    <s v="Industry Use"/>
    <n v="8181359850.8888798"/>
  </r>
  <r>
    <x v="96"/>
    <s v="Households 100-150k"/>
    <x v="32"/>
    <s v="449 -  Furniture, Home Furnishings, Electronics, and Appliance Retailers"/>
    <n v="15055"/>
    <s v="Industry Use"/>
    <n v="2885283902.9976201"/>
  </r>
  <r>
    <x v="96"/>
    <s v="Households 100-150k"/>
    <x v="33"/>
    <s v="444 -  Building Material and Garden Equipment and Supplies Dealers"/>
    <n v="15055"/>
    <s v="Industry Use"/>
    <n v="1970586690.5771599"/>
  </r>
  <r>
    <x v="96"/>
    <s v="Households 100-150k"/>
    <x v="34"/>
    <s v="445 -  Food and Beverage Stores"/>
    <n v="15055"/>
    <s v="Industry Use"/>
    <n v="7467669570.4545403"/>
  </r>
  <r>
    <x v="96"/>
    <s v="Households 100-150k"/>
    <x v="35"/>
    <s v="446 -  Health and Personal Care Stores"/>
    <n v="15055"/>
    <s v="Industry Use"/>
    <n v="4530297034.7424297"/>
  </r>
  <r>
    <x v="96"/>
    <s v="Households 100-150k"/>
    <x v="36"/>
    <s v="457 -  Gasoline Stations and Fuel Dealers"/>
    <n v="15055"/>
    <s v="Industry Use"/>
    <n v="1975967612.4421699"/>
  </r>
  <r>
    <x v="96"/>
    <s v="Households 100-150k"/>
    <x v="37"/>
    <s v="458 -  Clothing, Clothing Accessories, Shoe, and Jewelry Retailers"/>
    <n v="15055"/>
    <s v="Industry Use"/>
    <n v="4435031060.2036695"/>
  </r>
  <r>
    <x v="96"/>
    <s v="Households 100-150k"/>
    <x v="38"/>
    <s v="459 -  Sporting Goods, Hobby, Musical Instrument, Book, and Miscellaneous Retailers"/>
    <n v="15055"/>
    <s v="Industry Use"/>
    <n v="4069028100.1110301"/>
  </r>
  <r>
    <x v="96"/>
    <s v="Households 100-150k"/>
    <x v="39"/>
    <s v="455 -  General Merchandise Retailers"/>
    <n v="15055"/>
    <s v="Industry Use"/>
    <n v="6517458003.2336798"/>
  </r>
  <r>
    <x v="96"/>
    <s v="Households 100-150k"/>
    <x v="40"/>
    <s v="481 -  Air Transportation"/>
    <n v="15055"/>
    <s v="Industry Use"/>
    <n v="3319311592.3342199"/>
  </r>
  <r>
    <x v="96"/>
    <s v="Households 100-150k"/>
    <x v="41"/>
    <s v="482 -  Rail Transportation"/>
    <n v="15055"/>
    <s v="Industry Use"/>
    <n v="124079710.907665"/>
  </r>
  <r>
    <x v="96"/>
    <s v="Households 100-150k"/>
    <x v="42"/>
    <s v="483 -  Water Transportation"/>
    <n v="15055"/>
    <s v="Industry Use"/>
    <n v="503228402.47815901"/>
  </r>
  <r>
    <x v="96"/>
    <s v="Households 100-150k"/>
    <x v="43"/>
    <s v="484 -  Truck Transportation"/>
    <n v="15055"/>
    <s v="Industry Use"/>
    <n v="3008599442.1746001"/>
  </r>
  <r>
    <x v="96"/>
    <s v="Households 100-150k"/>
    <x v="98"/>
    <s v="485 -  Transit and Ground Passenger Transportation"/>
    <n v="15055"/>
    <s v="Industry Use"/>
    <n v="3262334374.53936"/>
  </r>
  <r>
    <x v="96"/>
    <s v="Households 100-150k"/>
    <x v="44"/>
    <s v="486 -  Pipeline Transportation"/>
    <n v="15055"/>
    <s v="Industry Use"/>
    <n v="28389097.2579276"/>
  </r>
  <r>
    <x v="96"/>
    <s v="Households 100-150k"/>
    <x v="45"/>
    <s v="487-488 -  Scenic and Sightseeing Transportation and Support Activities for Transportation"/>
    <n v="15055"/>
    <s v="Industry Use"/>
    <n v="286339619.38868701"/>
  </r>
  <r>
    <x v="96"/>
    <s v="Households 100-150k"/>
    <x v="46"/>
    <s v="492 -  Couriers and Messengers"/>
    <n v="15055"/>
    <s v="Industry Use"/>
    <n v="107296670.29707301"/>
  </r>
  <r>
    <x v="96"/>
    <s v="Households 100-150k"/>
    <x v="47"/>
    <s v="493 -  Warehousing and Storage"/>
    <n v="15055"/>
    <s v="Industry Use"/>
    <n v="9318081.3952531796"/>
  </r>
  <r>
    <x v="96"/>
    <s v="Households 100-150k"/>
    <x v="48"/>
    <s v="513 -  Publishing Industries"/>
    <n v="15055"/>
    <s v="Industry Use"/>
    <n v="7781567686.1664"/>
  </r>
  <r>
    <x v="96"/>
    <s v="Households 100-150k"/>
    <x v="49"/>
    <s v="512 -  Motion Picture and Sound Recording Industries"/>
    <n v="15055"/>
    <s v="Industry Use"/>
    <n v="1772414257.51214"/>
  </r>
  <r>
    <x v="96"/>
    <s v="Households 100-150k"/>
    <x v="50"/>
    <s v="516 -  Broadcasting and Content Providers"/>
    <n v="15055"/>
    <s v="Industry Use"/>
    <n v="968182318.60961699"/>
  </r>
  <r>
    <x v="96"/>
    <s v="Households 100-150k"/>
    <x v="51"/>
    <s v="517 -  Telecommunications"/>
    <n v="15055"/>
    <s v="Industry Use"/>
    <n v="6083690825.2081099"/>
  </r>
  <r>
    <x v="96"/>
    <s v="Households 100-150k"/>
    <x v="52"/>
    <s v="518 -  Computing Infrastructure Providers, Data Processing, Web Hosting, and Related Services"/>
    <n v="15055"/>
    <s v="Industry Use"/>
    <n v="3127568743.7200899"/>
  </r>
  <r>
    <x v="96"/>
    <s v="Households 100-150k"/>
    <x v="53"/>
    <s v="519 -  Web Search Portals, Libraries, Archives, and Other Information Services"/>
    <n v="15055"/>
    <s v="Industry Use"/>
    <n v="2472553984.1433802"/>
  </r>
  <r>
    <x v="96"/>
    <s v="Households 100-150k"/>
    <x v="54"/>
    <s v="522 -  Credit Intermediation and Related Activities"/>
    <n v="15055"/>
    <s v="Industry Use"/>
    <n v="1433825177.3250401"/>
  </r>
  <r>
    <x v="96"/>
    <s v="Households 100-150k"/>
    <x v="55"/>
    <s v="523 -  Securities, Commodity Contracts, and Other Financial Investments and Related Activities"/>
    <n v="15055"/>
    <s v="Industry Use"/>
    <n v="6628823867.9833403"/>
  </r>
  <r>
    <x v="96"/>
    <s v="Households 100-150k"/>
    <x v="56"/>
    <s v="521 -  Monetary Authorities-Central Bank"/>
    <n v="15055"/>
    <s v="Industry Use"/>
    <n v="5709018513.5834599"/>
  </r>
  <r>
    <x v="96"/>
    <s v="Households 100-150k"/>
    <x v="57"/>
    <s v="524 -  Insurance Carriers and Related Activities"/>
    <n v="15055"/>
    <s v="Industry Use"/>
    <n v="7142581413.1921101"/>
  </r>
  <r>
    <x v="96"/>
    <s v="Households 100-150k"/>
    <x v="101"/>
    <s v="525 -  Funds, Trusts, and Other Financial Vehicles"/>
    <n v="15055"/>
    <s v="Industry Use"/>
    <n v="4498694850.1280203"/>
  </r>
  <r>
    <x v="96"/>
    <s v="Households 100-150k"/>
    <x v="58"/>
    <s v="531 -  Real Estate"/>
    <n v="15055"/>
    <s v="Industry Use"/>
    <n v="63198024103.816399"/>
  </r>
  <r>
    <x v="96"/>
    <s v="Households 100-150k"/>
    <x v="59"/>
    <s v="532 -  Rental and Leasing Services"/>
    <n v="15055"/>
    <s v="Industry Use"/>
    <n v="2182496622.4187799"/>
  </r>
  <r>
    <x v="96"/>
    <s v="Households 100-150k"/>
    <x v="60"/>
    <s v="533 -  Lessors of Nonfinancial Intangible Assets (except Copyrighted Works)"/>
    <n v="15055"/>
    <s v="Industry Use"/>
    <n v="1419481.7579815499"/>
  </r>
  <r>
    <x v="96"/>
    <s v="Households 100-150k"/>
    <x v="61"/>
    <s v="541 -  Professional, Scientific, and Technical Services"/>
    <n v="15055"/>
    <s v="Industry Use"/>
    <n v="7379289595.9618301"/>
  </r>
  <r>
    <x v="96"/>
    <s v="Households 100-150k"/>
    <x v="62"/>
    <s v="561 -  Administrative and Support Services"/>
    <n v="15055"/>
    <s v="Industry Use"/>
    <n v="2580720822.1398001"/>
  </r>
  <r>
    <x v="96"/>
    <s v="Households 100-150k"/>
    <x v="63"/>
    <s v="562 -  Waste Management and Remediation Services"/>
    <n v="15055"/>
    <s v="Industry Use"/>
    <n v="835016487.59591401"/>
  </r>
  <r>
    <x v="96"/>
    <s v="Households 100-150k"/>
    <x v="64"/>
    <s v="611 -  Educational Services"/>
    <n v="15055"/>
    <s v="Industry Use"/>
    <n v="6942206100.5478096"/>
  </r>
  <r>
    <x v="96"/>
    <s v="Households 100-150k"/>
    <x v="102"/>
    <s v="621 -  Ambulatory Health Care Services"/>
    <n v="15055"/>
    <s v="Industry Use"/>
    <n v="31430003065.623901"/>
  </r>
  <r>
    <x v="96"/>
    <s v="Households 100-150k"/>
    <x v="103"/>
    <s v="622 -  Hospitals"/>
    <n v="15055"/>
    <s v="Industry Use"/>
    <n v="24503567563.287601"/>
  </r>
  <r>
    <x v="96"/>
    <s v="Households 100-150k"/>
    <x v="106"/>
    <s v="623 -  Nursing and Residential Care Facilities"/>
    <n v="15055"/>
    <s v="Industry Use"/>
    <n v="8939066886.1712093"/>
  </r>
  <r>
    <x v="96"/>
    <s v="Households 100-150k"/>
    <x v="107"/>
    <s v="624 -  Social Assistance"/>
    <n v="15055"/>
    <s v="Industry Use"/>
    <n v="7633681375.7979603"/>
  </r>
  <r>
    <x v="96"/>
    <s v="Households 100-150k"/>
    <x v="65"/>
    <s v="711 -  Performing Arts, Spectator Sports, and Related Industries"/>
    <n v="15055"/>
    <s v="Industry Use"/>
    <n v="4268923893.5268602"/>
  </r>
  <r>
    <x v="96"/>
    <s v="Households 100-150k"/>
    <x v="66"/>
    <s v="712 -  Museums, Historical Sites, and Similar Institutions"/>
    <n v="15055"/>
    <s v="Industry Use"/>
    <n v="500544539.72645098"/>
  </r>
  <r>
    <x v="96"/>
    <s v="Households 100-150k"/>
    <x v="67"/>
    <s v="713 -  Amusement, Gambling, and Recreation Industries"/>
    <n v="15055"/>
    <s v="Industry Use"/>
    <n v="5452700852.7413902"/>
  </r>
  <r>
    <x v="96"/>
    <s v="Households 100-150k"/>
    <x v="68"/>
    <s v="721 -  Accommodation"/>
    <n v="15055"/>
    <s v="Industry Use"/>
    <n v="1224252715.81599"/>
  </r>
  <r>
    <x v="96"/>
    <s v="Households 100-150k"/>
    <x v="69"/>
    <s v="722 -  Food Services and Drinking Places"/>
    <n v="15055"/>
    <s v="Industry Use"/>
    <n v="31627760249.403301"/>
  </r>
  <r>
    <x v="96"/>
    <s v="Households 100-150k"/>
    <x v="70"/>
    <s v="811 -  Repair and Maintenance"/>
    <n v="15055"/>
    <s v="Industry Use"/>
    <n v="7123009539.6624002"/>
  </r>
  <r>
    <x v="96"/>
    <s v="Households 100-150k"/>
    <x v="71"/>
    <s v="812 -  Personal and Laundry Services"/>
    <n v="15055"/>
    <s v="Industry Use"/>
    <n v="5390894893.1843004"/>
  </r>
  <r>
    <x v="96"/>
    <s v="Households 100-150k"/>
    <x v="72"/>
    <s v="813 -  Religious, Grantmaking, Civic, Professional, and Similar Organizations"/>
    <n v="15055"/>
    <s v="Industry Use"/>
    <n v="7280253425.00529"/>
  </r>
  <r>
    <x v="96"/>
    <s v="Households 100-150k"/>
    <x v="108"/>
    <s v="814 -  Private Households"/>
    <n v="15055"/>
    <s v="Industry Use"/>
    <n v="444418012.61601102"/>
  </r>
  <r>
    <x v="96"/>
    <s v="Households 100-150k"/>
    <x v="73"/>
    <s v="9A -  Government Enterprises"/>
    <n v="15055"/>
    <s v="Industry Use"/>
    <n v="7899932177.6626596"/>
  </r>
  <r>
    <x v="96"/>
    <s v="Households 100-150k"/>
    <x v="74"/>
    <s v="Vegetable and melon farming"/>
    <n v="15055"/>
    <s v="Industry Use"/>
    <n v="533576045.40204602"/>
  </r>
  <r>
    <x v="96"/>
    <s v="Households 100-150k"/>
    <x v="75"/>
    <s v="Fruit farming"/>
    <n v="15055"/>
    <s v="Industry Use"/>
    <n v="295447133.761729"/>
  </r>
  <r>
    <x v="96"/>
    <s v="Households 100-150k"/>
    <x v="80"/>
    <s v="Households LT15k"/>
    <n v="15009"/>
    <s v="Personal Interest Payments"/>
    <n v="33205091.187636599"/>
  </r>
  <r>
    <x v="96"/>
    <s v="Households 100-150k"/>
    <x v="80"/>
    <s v="Households LT15k"/>
    <n v="15055"/>
    <s v="Industry Use"/>
    <n v="9039562.7721109707"/>
  </r>
  <r>
    <x v="96"/>
    <s v="Households 100-150k"/>
    <x v="81"/>
    <s v="Households 15-30k"/>
    <n v="15009"/>
    <s v="Personal Interest Payments"/>
    <n v="104937531.224483"/>
  </r>
  <r>
    <x v="96"/>
    <s v="Households 100-150k"/>
    <x v="81"/>
    <s v="Households 15-30k"/>
    <n v="15055"/>
    <s v="Industry Use"/>
    <n v="11904082.0715397"/>
  </r>
  <r>
    <x v="96"/>
    <s v="Households 100-150k"/>
    <x v="82"/>
    <s v="Households 30-40k"/>
    <n v="15009"/>
    <s v="Personal Interest Payments"/>
    <n v="159453162.53916001"/>
  </r>
  <r>
    <x v="96"/>
    <s v="Households 100-150k"/>
    <x v="82"/>
    <s v="Households 30-40k"/>
    <n v="15055"/>
    <s v="Industry Use"/>
    <n v="10598657.2975483"/>
  </r>
  <r>
    <x v="96"/>
    <s v="Households 100-150k"/>
    <x v="83"/>
    <s v="Households 40-50k"/>
    <n v="15009"/>
    <s v="Personal Interest Payments"/>
    <n v="103355711.1444"/>
  </r>
  <r>
    <x v="96"/>
    <s v="Households 100-150k"/>
    <x v="83"/>
    <s v="Households 40-50k"/>
    <n v="15055"/>
    <s v="Industry Use"/>
    <n v="8183437.8557330295"/>
  </r>
  <r>
    <x v="96"/>
    <s v="Households 100-150k"/>
    <x v="84"/>
    <s v="Households 50-70k"/>
    <n v="15009"/>
    <s v="Personal Interest Payments"/>
    <n v="412527085.87878901"/>
  </r>
  <r>
    <x v="96"/>
    <s v="Households 100-150k"/>
    <x v="84"/>
    <s v="Households 50-70k"/>
    <n v="15055"/>
    <s v="Industry Use"/>
    <n v="18263559.8759294"/>
  </r>
  <r>
    <x v="96"/>
    <s v="Households 100-150k"/>
    <x v="85"/>
    <s v="Households 70-100k"/>
    <n v="15009"/>
    <s v="Personal Interest Payments"/>
    <n v="768150666.88357103"/>
  </r>
  <r>
    <x v="96"/>
    <s v="Households 100-150k"/>
    <x v="85"/>
    <s v="Households 70-100k"/>
    <n v="15055"/>
    <s v="Industry Use"/>
    <n v="62377854.651673697"/>
  </r>
  <r>
    <x v="96"/>
    <s v="Households 100-150k"/>
    <x v="86"/>
    <s v="Households 100-150k"/>
    <n v="15009"/>
    <s v="Personal Interest Payments"/>
    <n v="1316956709.37165"/>
  </r>
  <r>
    <x v="96"/>
    <s v="Households 100-150k"/>
    <x v="86"/>
    <s v="Households 100-150k"/>
    <n v="15055"/>
    <s v="Industry Use"/>
    <n v="110311262.62856001"/>
  </r>
  <r>
    <x v="96"/>
    <s v="Households 100-150k"/>
    <x v="87"/>
    <s v="Households 150-200k"/>
    <n v="15009"/>
    <s v="Personal Interest Payments"/>
    <n v="1056245948.24753"/>
  </r>
  <r>
    <x v="96"/>
    <s v="Households 100-150k"/>
    <x v="87"/>
    <s v="Households 150-200k"/>
    <n v="15055"/>
    <s v="Industry Use"/>
    <n v="126186989.70786101"/>
  </r>
  <r>
    <x v="96"/>
    <s v="Households 100-150k"/>
    <x v="88"/>
    <s v="Households GT200k"/>
    <n v="15009"/>
    <s v="Personal Interest Payments"/>
    <n v="7042983309.5420198"/>
  </r>
  <r>
    <x v="96"/>
    <s v="Households 100-150k"/>
    <x v="88"/>
    <s v="Households GT200k"/>
    <n v="15055"/>
    <s v="Industry Use"/>
    <n v="319286418.71643001"/>
  </r>
  <r>
    <x v="96"/>
    <s v="Households 100-150k"/>
    <x v="89"/>
    <s v="Federal Government NonDefense"/>
    <n v="15027"/>
    <s v="Personal Tax: Income Tax"/>
    <n v="35623542326.407303"/>
  </r>
  <r>
    <x v="96"/>
    <s v="Households 100-150k"/>
    <x v="89"/>
    <s v="Federal Government NonDefense"/>
    <n v="15029"/>
    <s v="Personal Tax: NonTaxes (Fines- Fees)"/>
    <n v="989601436.91723001"/>
  </r>
  <r>
    <x v="96"/>
    <s v="Households 100-150k"/>
    <x v="89"/>
    <s v="Federal Government NonDefense"/>
    <n v="15055"/>
    <s v="Industry Use"/>
    <n v="22439645.0697404"/>
  </r>
  <r>
    <x v="96"/>
    <s v="Households 100-150k"/>
    <x v="90"/>
    <s v="Federal Government Investment"/>
    <n v="15055"/>
    <s v="Industry Use"/>
    <n v="24882151.964993801"/>
  </r>
  <r>
    <x v="96"/>
    <s v="Households 100-150k"/>
    <x v="91"/>
    <s v="State/Local Govt Other"/>
    <n v="15027"/>
    <s v="Personal Tax: Income Tax"/>
    <n v="18442133789.175598"/>
  </r>
  <r>
    <x v="96"/>
    <s v="Households 100-150k"/>
    <x v="91"/>
    <s v="State/Local Govt Other"/>
    <n v="15029"/>
    <s v="Personal Tax: NonTaxes (Fines- Fees)"/>
    <n v="657744020.69244695"/>
  </r>
  <r>
    <x v="96"/>
    <s v="Households 100-150k"/>
    <x v="91"/>
    <s v="State/Local Govt Other"/>
    <n v="15030"/>
    <s v="Personal Tax: Motor Vehicle License"/>
    <n v="1226281655.73386"/>
  </r>
  <r>
    <x v="96"/>
    <s v="Households 100-150k"/>
    <x v="91"/>
    <s v="State/Local Govt Other"/>
    <n v="15031"/>
    <s v="Personal Tax: Property Taxes"/>
    <n v="637586148.82864201"/>
  </r>
  <r>
    <x v="96"/>
    <s v="Households 100-150k"/>
    <x v="91"/>
    <s v="State/Local Govt Other"/>
    <n v="15032"/>
    <s v="Personal Tax: Other Tax (Fish/Hunt)"/>
    <n v="24470690.424100999"/>
  </r>
  <r>
    <x v="96"/>
    <s v="Households 100-150k"/>
    <x v="91"/>
    <s v="State/Local Govt Other"/>
    <n v="15055"/>
    <s v="Industry Use"/>
    <n v="2235627925.68433"/>
  </r>
  <r>
    <x v="96"/>
    <s v="Households 100-150k"/>
    <x v="92"/>
    <s v="State/Local Govt Education"/>
    <n v="15055"/>
    <s v="Industry Use"/>
    <n v="1688441467.2102001"/>
  </r>
  <r>
    <x v="96"/>
    <s v="Households 100-150k"/>
    <x v="104"/>
    <s v="State/Local Govt Hospital and Health"/>
    <n v="15055"/>
    <s v="Industry Use"/>
    <n v="11112311693.8668"/>
  </r>
  <r>
    <x v="96"/>
    <s v="Households 100-150k"/>
    <x v="93"/>
    <s v="State/Local Govt Investment"/>
    <n v="15055"/>
    <s v="Industry Use"/>
    <n v="125862129.827215"/>
  </r>
  <r>
    <x v="96"/>
    <s v="Households 100-150k"/>
    <x v="94"/>
    <s v="Capital"/>
    <n v="15011"/>
    <s v="Borrowing or Saving"/>
    <n v="10519670951.583"/>
  </r>
  <r>
    <x v="96"/>
    <s v="Households 100-150k"/>
    <x v="94"/>
    <s v="Capital"/>
    <n v="15055"/>
    <s v="Industry Use"/>
    <n v="166412023.32474101"/>
  </r>
  <r>
    <x v="96"/>
    <s v="Households 100-150k"/>
    <x v="95"/>
    <s v="Inventory Additions/Deletions"/>
    <n v="15055"/>
    <s v="Industry Use"/>
    <n v="76760518.769217804"/>
  </r>
  <r>
    <x v="96"/>
    <s v="Households 100-150k"/>
    <x v="96"/>
    <s v="Foreign Trade"/>
    <n v="15013"/>
    <s v="Other Transfers (net)"/>
    <n v="3155610716.7432199"/>
  </r>
  <r>
    <x v="96"/>
    <s v="Households 100-150k"/>
    <x v="96"/>
    <s v="Foreign Trade"/>
    <n v="15051"/>
    <s v="Commodity Trade"/>
    <n v="23849522677.910702"/>
  </r>
  <r>
    <x v="96"/>
    <s v="Households 100-150k"/>
    <x v="97"/>
    <s v="Domestic Trade"/>
    <n v="15051"/>
    <s v="Commodity Trade"/>
    <n v="75973585431.4375"/>
  </r>
  <r>
    <x v="97"/>
    <s v="Households 150-200k"/>
    <x v="0"/>
    <s v="111 -  Crop Production"/>
    <n v="15055"/>
    <s v="Industry Use"/>
    <n v="273351064.12546903"/>
  </r>
  <r>
    <x v="97"/>
    <s v="Households 150-200k"/>
    <x v="1"/>
    <s v="112 -  Animal Production and Aquaculture"/>
    <n v="15055"/>
    <s v="Industry Use"/>
    <n v="246047521.24179599"/>
  </r>
  <r>
    <x v="97"/>
    <s v="Households 150-200k"/>
    <x v="2"/>
    <s v="113 -  Forestry and Logging"/>
    <n v="15055"/>
    <s v="Industry Use"/>
    <n v="20151.828295971602"/>
  </r>
  <r>
    <x v="97"/>
    <s v="Households 150-200k"/>
    <x v="100"/>
    <s v="114 -  Fishing, Hunting and Trapping"/>
    <n v="15055"/>
    <s v="Industry Use"/>
    <n v="11960841.7650942"/>
  </r>
  <r>
    <x v="97"/>
    <s v="Households 150-200k"/>
    <x v="3"/>
    <s v="115 -  Support Activities for Agriculture and Forestry"/>
    <n v="15055"/>
    <s v="Industry Use"/>
    <n v="6411981.4795923401"/>
  </r>
  <r>
    <x v="97"/>
    <s v="Households 150-200k"/>
    <x v="4"/>
    <s v="211 -  Oil and Gas Extraction"/>
    <n v="15055"/>
    <s v="Industry Use"/>
    <n v="47798845.920030802"/>
  </r>
  <r>
    <x v="97"/>
    <s v="Households 150-200k"/>
    <x v="5"/>
    <s v="212 -  Mining (except Oil and Gas)"/>
    <n v="15055"/>
    <s v="Industry Use"/>
    <n v="5448868.1526459903"/>
  </r>
  <r>
    <x v="97"/>
    <s v="Households 150-200k"/>
    <x v="6"/>
    <s v="213 -  Support Activities for Mining"/>
    <n v="15055"/>
    <s v="Industry Use"/>
    <n v="66331.879437138399"/>
  </r>
  <r>
    <x v="97"/>
    <s v="Households 150-200k"/>
    <x v="7"/>
    <s v="221 -  Utilities"/>
    <n v="15055"/>
    <s v="Industry Use"/>
    <n v="2214889915.3812199"/>
  </r>
  <r>
    <x v="97"/>
    <s v="Households 150-200k"/>
    <x v="9"/>
    <s v="311 -  Food Manufacturing"/>
    <n v="15055"/>
    <s v="Industry Use"/>
    <n v="5162557208.5265102"/>
  </r>
  <r>
    <x v="97"/>
    <s v="Households 150-200k"/>
    <x v="10"/>
    <s v="312 -  Beverage and Tobacco Product Manufacturing"/>
    <n v="15055"/>
    <s v="Industry Use"/>
    <n v="1854697003.77318"/>
  </r>
  <r>
    <x v="97"/>
    <s v="Households 150-200k"/>
    <x v="11"/>
    <s v="313 -  Textile Mills"/>
    <n v="15055"/>
    <s v="Industry Use"/>
    <n v="3727129.3799151098"/>
  </r>
  <r>
    <x v="97"/>
    <s v="Households 150-200k"/>
    <x v="12"/>
    <s v="314 -  Textile Product Mills"/>
    <n v="15055"/>
    <s v="Industry Use"/>
    <n v="47000649.649669804"/>
  </r>
  <r>
    <x v="97"/>
    <s v="Households 150-200k"/>
    <x v="13"/>
    <s v="315 -  Apparel Manufacturing"/>
    <n v="15055"/>
    <s v="Industry Use"/>
    <n v="231342652.903896"/>
  </r>
  <r>
    <x v="97"/>
    <s v="Households 150-200k"/>
    <x v="14"/>
    <s v="316 -  Leather and Allied Product Manufacturing"/>
    <n v="15055"/>
    <s v="Industry Use"/>
    <n v="12633831.0551288"/>
  </r>
  <r>
    <x v="97"/>
    <s v="Households 150-200k"/>
    <x v="15"/>
    <s v="321 -  Wood Product Manufacturing"/>
    <n v="15055"/>
    <s v="Industry Use"/>
    <n v="38916822.9419581"/>
  </r>
  <r>
    <x v="97"/>
    <s v="Households 150-200k"/>
    <x v="16"/>
    <s v="322 -  Paper Manufacturing"/>
    <n v="15055"/>
    <s v="Industry Use"/>
    <n v="209761008.13782001"/>
  </r>
  <r>
    <x v="97"/>
    <s v="Households 150-200k"/>
    <x v="17"/>
    <s v="323 -  Printing and Related Support Activities"/>
    <n v="15055"/>
    <s v="Industry Use"/>
    <n v="55913491.012933701"/>
  </r>
  <r>
    <x v="97"/>
    <s v="Households 150-200k"/>
    <x v="18"/>
    <s v="324 -  Petroleum and Coal Products Manufacturing"/>
    <n v="15055"/>
    <s v="Industry Use"/>
    <n v="3463747898.16049"/>
  </r>
  <r>
    <x v="97"/>
    <s v="Households 150-200k"/>
    <x v="19"/>
    <s v="325 -  Chemical Manufacturing"/>
    <n v="15055"/>
    <s v="Industry Use"/>
    <n v="1400151685.3095801"/>
  </r>
  <r>
    <x v="97"/>
    <s v="Households 150-200k"/>
    <x v="20"/>
    <s v="326 -  Plastics and Rubber Products Manufacturing"/>
    <n v="15055"/>
    <s v="Industry Use"/>
    <n v="239345240.49122399"/>
  </r>
  <r>
    <x v="97"/>
    <s v="Households 150-200k"/>
    <x v="21"/>
    <s v="327 -  Nonmetallic Mineral Product Manufacturing"/>
    <n v="15055"/>
    <s v="Industry Use"/>
    <n v="135249160.08354801"/>
  </r>
  <r>
    <x v="97"/>
    <s v="Households 150-200k"/>
    <x v="22"/>
    <s v="331 -  Primary Metal Manufacturing"/>
    <n v="15055"/>
    <s v="Industry Use"/>
    <n v="6881664.9665760202"/>
  </r>
  <r>
    <x v="97"/>
    <s v="Households 150-200k"/>
    <x v="23"/>
    <s v="332 -  Fabricated Metal Product Manufacturing"/>
    <n v="15055"/>
    <s v="Industry Use"/>
    <n v="194528938.26177099"/>
  </r>
  <r>
    <x v="97"/>
    <s v="Households 150-200k"/>
    <x v="24"/>
    <s v="333 -  Machinery Manufacturing"/>
    <n v="15055"/>
    <s v="Industry Use"/>
    <n v="20401578.260177098"/>
  </r>
  <r>
    <x v="97"/>
    <s v="Households 150-200k"/>
    <x v="25"/>
    <s v="334 -  Computer and Electronic Product Manufacturing"/>
    <n v="15055"/>
    <s v="Industry Use"/>
    <n v="233472110.08099499"/>
  </r>
  <r>
    <x v="97"/>
    <s v="Households 150-200k"/>
    <x v="26"/>
    <s v="335 -  Electrical Equipment, Appliance, and Component Manufacturing"/>
    <n v="15055"/>
    <s v="Industry Use"/>
    <n v="96633130.752191901"/>
  </r>
  <r>
    <x v="97"/>
    <s v="Households 150-200k"/>
    <x v="27"/>
    <s v="336 -  Transportation Equipment Manufacturing"/>
    <n v="15055"/>
    <s v="Industry Use"/>
    <n v="968905343.18493795"/>
  </r>
  <r>
    <x v="97"/>
    <s v="Households 150-200k"/>
    <x v="28"/>
    <s v="337 -  Furniture and Related Product Manufacturing"/>
    <n v="15055"/>
    <s v="Industry Use"/>
    <n v="168945641.578417"/>
  </r>
  <r>
    <x v="97"/>
    <s v="Households 150-200k"/>
    <x v="29"/>
    <s v="339 -  Miscellaneous Manufacturing"/>
    <n v="15055"/>
    <s v="Industry Use"/>
    <n v="382116693.739375"/>
  </r>
  <r>
    <x v="97"/>
    <s v="Households 150-200k"/>
    <x v="30"/>
    <s v="42 -  Wholesale Trade"/>
    <n v="15055"/>
    <s v="Industry Use"/>
    <n v="15580127539.4806"/>
  </r>
  <r>
    <x v="97"/>
    <s v="Households 150-200k"/>
    <x v="31"/>
    <s v="441 -  Motor Vehicle and Parts Dealers"/>
    <n v="15055"/>
    <s v="Industry Use"/>
    <n v="6744926414.1979303"/>
  </r>
  <r>
    <x v="97"/>
    <s v="Households 150-200k"/>
    <x v="32"/>
    <s v="449 -  Furniture, Home Furnishings, Electronics, and Appliance Retailers"/>
    <n v="15055"/>
    <s v="Industry Use"/>
    <n v="2378479690.3607702"/>
  </r>
  <r>
    <x v="97"/>
    <s v="Households 150-200k"/>
    <x v="33"/>
    <s v="444 -  Building Material and Garden Equipment and Supplies Dealers"/>
    <n v="15055"/>
    <s v="Industry Use"/>
    <n v="1624450963.6292"/>
  </r>
  <r>
    <x v="97"/>
    <s v="Households 150-200k"/>
    <x v="34"/>
    <s v="445 -  Food and Beverage Stores"/>
    <n v="15055"/>
    <s v="Industry Use"/>
    <n v="6156528932.1129103"/>
  </r>
  <r>
    <x v="97"/>
    <s v="Households 150-200k"/>
    <x v="35"/>
    <s v="446 -  Health and Personal Care Stores"/>
    <n v="15055"/>
    <s v="Industry Use"/>
    <n v="3734794427.3228598"/>
  </r>
  <r>
    <x v="97"/>
    <s v="Households 150-200k"/>
    <x v="36"/>
    <s v="457 -  Gasoline Stations and Fuel Dealers"/>
    <n v="15055"/>
    <s v="Industry Use"/>
    <n v="1628952607.63363"/>
  </r>
  <r>
    <x v="97"/>
    <s v="Households 150-200k"/>
    <x v="37"/>
    <s v="458 -  Clothing, Clothing Accessories, Shoe, and Jewelry Retailers"/>
    <n v="15055"/>
    <s v="Industry Use"/>
    <n v="3656282547.2132301"/>
  </r>
  <r>
    <x v="97"/>
    <s v="Households 150-200k"/>
    <x v="38"/>
    <s v="459 -  Sporting Goods, Hobby, Musical Instrument, Book, and Miscellaneous Retailers"/>
    <n v="15055"/>
    <s v="Industry Use"/>
    <n v="3354297539.16641"/>
  </r>
  <r>
    <x v="97"/>
    <s v="Households 150-200k"/>
    <x v="39"/>
    <s v="455 -  General Merchandise Retailers"/>
    <n v="15055"/>
    <s v="Industry Use"/>
    <n v="5373141979.4298201"/>
  </r>
  <r>
    <x v="97"/>
    <s v="Households 150-200k"/>
    <x v="40"/>
    <s v="481 -  Air Transportation"/>
    <n v="15055"/>
    <s v="Industry Use"/>
    <n v="3053293714.7066302"/>
  </r>
  <r>
    <x v="97"/>
    <s v="Households 150-200k"/>
    <x v="41"/>
    <s v="482 -  Rail Transportation"/>
    <n v="15055"/>
    <s v="Industry Use"/>
    <n v="97510259.318844706"/>
  </r>
  <r>
    <x v="97"/>
    <s v="Households 150-200k"/>
    <x v="42"/>
    <s v="483 -  Water Transportation"/>
    <n v="15055"/>
    <s v="Industry Use"/>
    <n v="477892452.69509798"/>
  </r>
  <r>
    <x v="97"/>
    <s v="Households 150-200k"/>
    <x v="43"/>
    <s v="484 -  Truck Transportation"/>
    <n v="15055"/>
    <s v="Industry Use"/>
    <n v="2456178400.4528599"/>
  </r>
  <r>
    <x v="97"/>
    <s v="Households 150-200k"/>
    <x v="98"/>
    <s v="485 -  Transit and Ground Passenger Transportation"/>
    <n v="15055"/>
    <s v="Industry Use"/>
    <n v="2279594318.4011798"/>
  </r>
  <r>
    <x v="97"/>
    <s v="Households 150-200k"/>
    <x v="44"/>
    <s v="486 -  Pipeline Transportation"/>
    <n v="15055"/>
    <s v="Industry Use"/>
    <n v="23366794.582183201"/>
  </r>
  <r>
    <x v="97"/>
    <s v="Households 150-200k"/>
    <x v="45"/>
    <s v="487-488 -  Scenic and Sightseeing Transportation and Support Activities for Transportation"/>
    <n v="15055"/>
    <s v="Industry Use"/>
    <n v="234097538.62142801"/>
  </r>
  <r>
    <x v="97"/>
    <s v="Households 150-200k"/>
    <x v="46"/>
    <s v="492 -  Couriers and Messengers"/>
    <n v="15055"/>
    <s v="Industry Use"/>
    <n v="44562545.2272911"/>
  </r>
  <r>
    <x v="97"/>
    <s v="Households 150-200k"/>
    <x v="47"/>
    <s v="493 -  Warehousing and Storage"/>
    <n v="15055"/>
    <s v="Industry Use"/>
    <n v="7283339.3569340399"/>
  </r>
  <r>
    <x v="97"/>
    <s v="Households 150-200k"/>
    <x v="48"/>
    <s v="513 -  Publishing Industries"/>
    <n v="15055"/>
    <s v="Industry Use"/>
    <n v="7358543567.5968103"/>
  </r>
  <r>
    <x v="97"/>
    <s v="Households 150-200k"/>
    <x v="49"/>
    <s v="512 -  Motion Picture and Sound Recording Industries"/>
    <n v="15055"/>
    <s v="Industry Use"/>
    <n v="1557993479.34814"/>
  </r>
  <r>
    <x v="97"/>
    <s v="Households 150-200k"/>
    <x v="50"/>
    <s v="516 -  Broadcasting and Content Providers"/>
    <n v="15055"/>
    <s v="Industry Use"/>
    <n v="758912442.84655905"/>
  </r>
  <r>
    <x v="97"/>
    <s v="Households 150-200k"/>
    <x v="51"/>
    <s v="517 -  Telecommunications"/>
    <n v="15055"/>
    <s v="Industry Use"/>
    <n v="4085260649.4781599"/>
  </r>
  <r>
    <x v="97"/>
    <s v="Households 150-200k"/>
    <x v="52"/>
    <s v="518 -  Computing Infrastructure Providers, Data Processing, Web Hosting, and Related Services"/>
    <n v="15055"/>
    <s v="Industry Use"/>
    <n v="2624756590.3348198"/>
  </r>
  <r>
    <x v="97"/>
    <s v="Households 150-200k"/>
    <x v="53"/>
    <s v="519 -  Web Search Portals, Libraries, Archives, and Other Information Services"/>
    <n v="15055"/>
    <s v="Industry Use"/>
    <n v="2257291182.0552402"/>
  </r>
  <r>
    <x v="97"/>
    <s v="Households 150-200k"/>
    <x v="54"/>
    <s v="522 -  Credit Intermediation and Related Activities"/>
    <n v="15055"/>
    <s v="Industry Use"/>
    <n v="782473745.75724399"/>
  </r>
  <r>
    <x v="97"/>
    <s v="Households 150-200k"/>
    <x v="55"/>
    <s v="523 -  Securities, Commodity Contracts, and Other Financial Investments and Related Activities"/>
    <n v="15055"/>
    <s v="Industry Use"/>
    <n v="4882086914.5823498"/>
  </r>
  <r>
    <x v="97"/>
    <s v="Households 150-200k"/>
    <x v="56"/>
    <s v="521 -  Monetary Authorities-Central Bank"/>
    <n v="15055"/>
    <s v="Industry Use"/>
    <n v="2645188183.80621"/>
  </r>
  <r>
    <x v="97"/>
    <s v="Households 150-200k"/>
    <x v="57"/>
    <s v="524 -  Insurance Carriers and Related Activities"/>
    <n v="15055"/>
    <s v="Industry Use"/>
    <n v="5220362585.39746"/>
  </r>
  <r>
    <x v="97"/>
    <s v="Households 150-200k"/>
    <x v="101"/>
    <s v="525 -  Funds, Trusts, and Other Financial Vehicles"/>
    <n v="15055"/>
    <s v="Industry Use"/>
    <n v="3764242892.8536"/>
  </r>
  <r>
    <x v="97"/>
    <s v="Households 150-200k"/>
    <x v="58"/>
    <s v="531 -  Real Estate"/>
    <n v="15055"/>
    <s v="Industry Use"/>
    <n v="46323476629.205597"/>
  </r>
  <r>
    <x v="97"/>
    <s v="Households 150-200k"/>
    <x v="59"/>
    <s v="532 -  Rental and Leasing Services"/>
    <n v="15055"/>
    <s v="Industry Use"/>
    <n v="1984464326.7799201"/>
  </r>
  <r>
    <x v="97"/>
    <s v="Households 150-200k"/>
    <x v="60"/>
    <s v="533 -  Lessors of Nonfinancial Intangible Assets (except Copyrighted Works)"/>
    <n v="15055"/>
    <s v="Industry Use"/>
    <n v="1053776.9023621799"/>
  </r>
  <r>
    <x v="97"/>
    <s v="Households 150-200k"/>
    <x v="61"/>
    <s v="541 -  Professional, Scientific, and Technical Services"/>
    <n v="15055"/>
    <s v="Industry Use"/>
    <n v="5883081371.06493"/>
  </r>
  <r>
    <x v="97"/>
    <s v="Households 150-200k"/>
    <x v="62"/>
    <s v="561 -  Administrative and Support Services"/>
    <n v="15055"/>
    <s v="Industry Use"/>
    <n v="4103288168.11339"/>
  </r>
  <r>
    <x v="97"/>
    <s v="Households 150-200k"/>
    <x v="63"/>
    <s v="562 -  Waste Management and Remediation Services"/>
    <n v="15055"/>
    <s v="Industry Use"/>
    <n v="636264955.92883897"/>
  </r>
  <r>
    <x v="97"/>
    <s v="Households 150-200k"/>
    <x v="64"/>
    <s v="611 -  Educational Services"/>
    <n v="15055"/>
    <s v="Industry Use"/>
    <n v="5213031147.7432899"/>
  </r>
  <r>
    <x v="97"/>
    <s v="Households 150-200k"/>
    <x v="102"/>
    <s v="621 -  Ambulatory Health Care Services"/>
    <n v="15055"/>
    <s v="Industry Use"/>
    <n v="25960344861.6311"/>
  </r>
  <r>
    <x v="97"/>
    <s v="Households 150-200k"/>
    <x v="103"/>
    <s v="622 -  Hospitals"/>
    <n v="15055"/>
    <s v="Industry Use"/>
    <n v="13728735422.554001"/>
  </r>
  <r>
    <x v="97"/>
    <s v="Households 150-200k"/>
    <x v="106"/>
    <s v="623 -  Nursing and Residential Care Facilities"/>
    <n v="15055"/>
    <s v="Industry Use"/>
    <n v="2887923668.6391201"/>
  </r>
  <r>
    <x v="97"/>
    <s v="Households 150-200k"/>
    <x v="107"/>
    <s v="624 -  Social Assistance"/>
    <n v="15055"/>
    <s v="Industry Use"/>
    <n v="7085384412.1076899"/>
  </r>
  <r>
    <x v="97"/>
    <s v="Households 150-200k"/>
    <x v="65"/>
    <s v="711 -  Performing Arts, Spectator Sports, and Related Industries"/>
    <n v="15055"/>
    <s v="Industry Use"/>
    <n v="4281108053.7361698"/>
  </r>
  <r>
    <x v="97"/>
    <s v="Households 150-200k"/>
    <x v="66"/>
    <s v="712 -  Museums, Historical Sites, and Similar Institutions"/>
    <n v="15055"/>
    <s v="Industry Use"/>
    <n v="404769761.97497302"/>
  </r>
  <r>
    <x v="97"/>
    <s v="Households 150-200k"/>
    <x v="67"/>
    <s v="713 -  Amusement, Gambling, and Recreation Industries"/>
    <n v="15055"/>
    <s v="Industry Use"/>
    <n v="4944764098.2458601"/>
  </r>
  <r>
    <x v="97"/>
    <s v="Households 150-200k"/>
    <x v="68"/>
    <s v="721 -  Accommodation"/>
    <n v="15055"/>
    <s v="Industry Use"/>
    <n v="1137572304.0208499"/>
  </r>
  <r>
    <x v="97"/>
    <s v="Households 150-200k"/>
    <x v="69"/>
    <s v="722 -  Food Services and Drinking Places"/>
    <n v="15055"/>
    <s v="Industry Use"/>
    <n v="25529110746.278801"/>
  </r>
  <r>
    <x v="97"/>
    <s v="Households 150-200k"/>
    <x v="70"/>
    <s v="811 -  Repair and Maintenance"/>
    <n v="15055"/>
    <s v="Industry Use"/>
    <n v="5086369408.6598902"/>
  </r>
  <r>
    <x v="97"/>
    <s v="Households 150-200k"/>
    <x v="71"/>
    <s v="812 -  Personal and Laundry Services"/>
    <n v="15055"/>
    <s v="Industry Use"/>
    <n v="4584291365.0722103"/>
  </r>
  <r>
    <x v="97"/>
    <s v="Households 150-200k"/>
    <x v="72"/>
    <s v="813 -  Religious, Grantmaking, Civic, Professional, and Similar Organizations"/>
    <n v="15055"/>
    <s v="Industry Use"/>
    <n v="6303212781.8457899"/>
  </r>
  <r>
    <x v="97"/>
    <s v="Households 150-200k"/>
    <x v="108"/>
    <s v="814 -  Private Households"/>
    <n v="15055"/>
    <s v="Industry Use"/>
    <n v="434713126.83830202"/>
  </r>
  <r>
    <x v="97"/>
    <s v="Households 150-200k"/>
    <x v="73"/>
    <s v="9A -  Government Enterprises"/>
    <n v="15055"/>
    <s v="Industry Use"/>
    <n v="6697324994.4223204"/>
  </r>
  <r>
    <x v="97"/>
    <s v="Households 150-200k"/>
    <x v="74"/>
    <s v="Vegetable and melon farming"/>
    <n v="15055"/>
    <s v="Industry Use"/>
    <n v="421142165.992329"/>
  </r>
  <r>
    <x v="97"/>
    <s v="Households 150-200k"/>
    <x v="75"/>
    <s v="Fruit farming"/>
    <n v="15055"/>
    <s v="Industry Use"/>
    <n v="219078005.48959899"/>
  </r>
  <r>
    <x v="97"/>
    <s v="Households 150-200k"/>
    <x v="80"/>
    <s v="Households LT15k"/>
    <n v="15009"/>
    <s v="Personal Interest Payments"/>
    <n v="22747553.319967799"/>
  </r>
  <r>
    <x v="97"/>
    <s v="Households 150-200k"/>
    <x v="80"/>
    <s v="Households LT15k"/>
    <n v="15055"/>
    <s v="Industry Use"/>
    <n v="8104973.5542852199"/>
  </r>
  <r>
    <x v="97"/>
    <s v="Households 150-200k"/>
    <x v="81"/>
    <s v="Households 15-30k"/>
    <n v="15009"/>
    <s v="Personal Interest Payments"/>
    <n v="71888737.582612202"/>
  </r>
  <r>
    <x v="97"/>
    <s v="Households 150-200k"/>
    <x v="81"/>
    <s v="Households 15-30k"/>
    <n v="15055"/>
    <s v="Industry Use"/>
    <n v="10673333.7452491"/>
  </r>
  <r>
    <x v="97"/>
    <s v="Households 150-200k"/>
    <x v="82"/>
    <s v="Households 30-40k"/>
    <n v="15009"/>
    <s v="Personal Interest Payments"/>
    <n v="109235336.72594"/>
  </r>
  <r>
    <x v="97"/>
    <s v="Households 150-200k"/>
    <x v="82"/>
    <s v="Households 30-40k"/>
    <n v="15055"/>
    <s v="Industry Use"/>
    <n v="9502875.2245171592"/>
  </r>
  <r>
    <x v="97"/>
    <s v="Households 150-200k"/>
    <x v="83"/>
    <s v="Households 40-50k"/>
    <n v="15009"/>
    <s v="Personal Interest Payments"/>
    <n v="70805092.414738506"/>
  </r>
  <r>
    <x v="97"/>
    <s v="Households 150-200k"/>
    <x v="83"/>
    <s v="Households 40-50k"/>
    <n v="15055"/>
    <s v="Industry Use"/>
    <n v="7337362.3344355403"/>
  </r>
  <r>
    <x v="97"/>
    <s v="Households 150-200k"/>
    <x v="84"/>
    <s v="Households 50-70k"/>
    <n v="15009"/>
    <s v="Personal Interest Payments"/>
    <n v="282606719.22059602"/>
  </r>
  <r>
    <x v="97"/>
    <s v="Households 150-200k"/>
    <x v="84"/>
    <s v="Households 50-70k"/>
    <n v="15055"/>
    <s v="Industry Use"/>
    <n v="16375313.002770901"/>
  </r>
  <r>
    <x v="97"/>
    <s v="Households 150-200k"/>
    <x v="85"/>
    <s v="Households 70-100k"/>
    <n v="15009"/>
    <s v="Personal Interest Payments"/>
    <n v="526230997.34804702"/>
  </r>
  <r>
    <x v="97"/>
    <s v="Households 150-200k"/>
    <x v="85"/>
    <s v="Households 70-100k"/>
    <n v="15055"/>
    <s v="Industry Use"/>
    <n v="55928685.387822002"/>
  </r>
  <r>
    <x v="97"/>
    <s v="Households 150-200k"/>
    <x v="86"/>
    <s v="Households 100-150k"/>
    <n v="15009"/>
    <s v="Personal Interest Payments"/>
    <n v="902197280.44822598"/>
  </r>
  <r>
    <x v="97"/>
    <s v="Households 150-200k"/>
    <x v="86"/>
    <s v="Households 100-150k"/>
    <n v="15055"/>
    <s v="Industry Use"/>
    <n v="98906317.582382903"/>
  </r>
  <r>
    <x v="97"/>
    <s v="Households 150-200k"/>
    <x v="87"/>
    <s v="Households 150-200k"/>
    <n v="15009"/>
    <s v="Personal Interest Payments"/>
    <n v="723594188.94494498"/>
  </r>
  <r>
    <x v="97"/>
    <s v="Households 150-200k"/>
    <x v="87"/>
    <s v="Households 150-200k"/>
    <n v="15055"/>
    <s v="Industry Use"/>
    <n v="113140672.868876"/>
  </r>
  <r>
    <x v="97"/>
    <s v="Households 150-200k"/>
    <x v="88"/>
    <s v="Households GT200k"/>
    <n v="15009"/>
    <s v="Personal Interest Payments"/>
    <n v="4824881746.6010303"/>
  </r>
  <r>
    <x v="97"/>
    <s v="Households 150-200k"/>
    <x v="88"/>
    <s v="Households GT200k"/>
    <n v="15055"/>
    <s v="Industry Use"/>
    <n v="286275790.67464"/>
  </r>
  <r>
    <x v="97"/>
    <s v="Households 150-200k"/>
    <x v="89"/>
    <s v="Federal Government NonDefense"/>
    <n v="15027"/>
    <s v="Personal Tax: Income Tax"/>
    <n v="48216484558.026901"/>
  </r>
  <r>
    <x v="97"/>
    <s v="Households 150-200k"/>
    <x v="89"/>
    <s v="Federal Government NonDefense"/>
    <n v="15029"/>
    <s v="Personal Tax: NonTaxes (Fines- Fees)"/>
    <n v="269125124.00353402"/>
  </r>
  <r>
    <x v="97"/>
    <s v="Households 150-200k"/>
    <x v="89"/>
    <s v="Federal Government NonDefense"/>
    <n v="15055"/>
    <s v="Industry Use"/>
    <n v="19794377.501946799"/>
  </r>
  <r>
    <x v="97"/>
    <s v="Households 150-200k"/>
    <x v="90"/>
    <s v="Federal Government Investment"/>
    <n v="15055"/>
    <s v="Industry Use"/>
    <n v="22309617.039462801"/>
  </r>
  <r>
    <x v="97"/>
    <s v="Households 150-200k"/>
    <x v="91"/>
    <s v="State/Local Govt Other"/>
    <n v="15027"/>
    <s v="Personal Tax: Income Tax"/>
    <n v="18480730393.943401"/>
  </r>
  <r>
    <x v="97"/>
    <s v="Households 150-200k"/>
    <x v="91"/>
    <s v="State/Local Govt Other"/>
    <n v="15029"/>
    <s v="Personal Tax: NonTaxes (Fines- Fees)"/>
    <n v="1648728649.89556"/>
  </r>
  <r>
    <x v="97"/>
    <s v="Households 150-200k"/>
    <x v="91"/>
    <s v="State/Local Govt Other"/>
    <n v="15030"/>
    <s v="Personal Tax: Motor Vehicle License"/>
    <n v="838525614.62531996"/>
  </r>
  <r>
    <x v="97"/>
    <s v="Households 150-200k"/>
    <x v="91"/>
    <s v="State/Local Govt Other"/>
    <n v="15031"/>
    <s v="Personal Tax: Property Taxes"/>
    <n v="476087321.62118202"/>
  </r>
  <r>
    <x v="97"/>
    <s v="Households 150-200k"/>
    <x v="91"/>
    <s v="State/Local Govt Other"/>
    <n v="15032"/>
    <s v="Personal Tax: Other Tax (Fish/Hunt)"/>
    <n v="65179188.660544999"/>
  </r>
  <r>
    <x v="97"/>
    <s v="Households 150-200k"/>
    <x v="91"/>
    <s v="State/Local Govt Other"/>
    <n v="15055"/>
    <s v="Industry Use"/>
    <n v="1902606011.5431299"/>
  </r>
  <r>
    <x v="97"/>
    <s v="Households 150-200k"/>
    <x v="92"/>
    <s v="State/Local Govt Education"/>
    <n v="15055"/>
    <s v="Industry Use"/>
    <n v="1268806546.90941"/>
  </r>
  <r>
    <x v="97"/>
    <s v="Households 150-200k"/>
    <x v="104"/>
    <s v="State/Local Govt Hospital and Health"/>
    <n v="15055"/>
    <s v="Industry Use"/>
    <n v="6277544938.66362"/>
  </r>
  <r>
    <x v="97"/>
    <s v="Households 150-200k"/>
    <x v="93"/>
    <s v="State/Local Govt Investment"/>
    <n v="15055"/>
    <s v="Industry Use"/>
    <n v="112849399.849609"/>
  </r>
  <r>
    <x v="97"/>
    <s v="Households 150-200k"/>
    <x v="94"/>
    <s v="Capital"/>
    <n v="15011"/>
    <s v="Borrowing or Saving"/>
    <n v="23637976802.225101"/>
  </r>
  <r>
    <x v="97"/>
    <s v="Households 150-200k"/>
    <x v="94"/>
    <s v="Capital"/>
    <n v="15055"/>
    <s v="Industry Use"/>
    <n v="149206889.99730799"/>
  </r>
  <r>
    <x v="97"/>
    <s v="Households 150-200k"/>
    <x v="95"/>
    <s v="Inventory Additions/Deletions"/>
    <n v="15055"/>
    <s v="Industry Use"/>
    <n v="59412913.289179496"/>
  </r>
  <r>
    <x v="97"/>
    <s v="Households 150-200k"/>
    <x v="96"/>
    <s v="Foreign Trade"/>
    <n v="15013"/>
    <s v="Other Transfers (net)"/>
    <n v="807462711.51702595"/>
  </r>
  <r>
    <x v="97"/>
    <s v="Households 150-200k"/>
    <x v="96"/>
    <s v="Foreign Trade"/>
    <n v="15051"/>
    <s v="Commodity Trade"/>
    <n v="19468378696.788601"/>
  </r>
  <r>
    <x v="97"/>
    <s v="Households 150-200k"/>
    <x v="97"/>
    <s v="Domestic Trade"/>
    <n v="15051"/>
    <s v="Commodity Trade"/>
    <n v="57974896026.452499"/>
  </r>
  <r>
    <x v="98"/>
    <s v="Households GT200k"/>
    <x v="0"/>
    <s v="111 -  Crop Production"/>
    <n v="15055"/>
    <s v="Industry Use"/>
    <n v="583573988.66109598"/>
  </r>
  <r>
    <x v="98"/>
    <s v="Households GT200k"/>
    <x v="1"/>
    <s v="112 -  Animal Production and Aquaculture"/>
    <n v="15055"/>
    <s v="Industry Use"/>
    <n v="483883567.43715501"/>
  </r>
  <r>
    <x v="98"/>
    <s v="Households GT200k"/>
    <x v="2"/>
    <s v="113 -  Forestry and Logging"/>
    <n v="15055"/>
    <s v="Industry Use"/>
    <n v="43258.420319287099"/>
  </r>
  <r>
    <x v="98"/>
    <s v="Households GT200k"/>
    <x v="100"/>
    <s v="114 -  Fishing, Hunting and Trapping"/>
    <n v="15055"/>
    <s v="Industry Use"/>
    <n v="27860890.0315313"/>
  </r>
  <r>
    <x v="98"/>
    <s v="Households GT200k"/>
    <x v="3"/>
    <s v="115 -  Support Activities for Agriculture and Forestry"/>
    <n v="15055"/>
    <s v="Industry Use"/>
    <n v="12130746.749476399"/>
  </r>
  <r>
    <x v="98"/>
    <s v="Households GT200k"/>
    <x v="4"/>
    <s v="211 -  Oil and Gas Extraction"/>
    <n v="15055"/>
    <s v="Industry Use"/>
    <n v="91764558.620893598"/>
  </r>
  <r>
    <x v="98"/>
    <s v="Households GT200k"/>
    <x v="5"/>
    <s v="212 -  Mining (except Oil and Gas)"/>
    <n v="15055"/>
    <s v="Industry Use"/>
    <n v="10902207.7891858"/>
  </r>
  <r>
    <x v="98"/>
    <s v="Households GT200k"/>
    <x v="6"/>
    <s v="213 -  Support Activities for Mining"/>
    <n v="15055"/>
    <s v="Industry Use"/>
    <n v="150903.154224931"/>
  </r>
  <r>
    <x v="98"/>
    <s v="Households GT200k"/>
    <x v="7"/>
    <s v="221 -  Utilities"/>
    <n v="15055"/>
    <s v="Industry Use"/>
    <n v="4487042007.6586304"/>
  </r>
  <r>
    <x v="98"/>
    <s v="Households GT200k"/>
    <x v="9"/>
    <s v="311 -  Food Manufacturing"/>
    <n v="15055"/>
    <s v="Industry Use"/>
    <n v="10198615023.8629"/>
  </r>
  <r>
    <x v="98"/>
    <s v="Households GT200k"/>
    <x v="10"/>
    <s v="312 -  Beverage and Tobacco Product Manufacturing"/>
    <n v="15055"/>
    <s v="Industry Use"/>
    <n v="3254152653.9215498"/>
  </r>
  <r>
    <x v="98"/>
    <s v="Households GT200k"/>
    <x v="11"/>
    <s v="313 -  Textile Mills"/>
    <n v="15055"/>
    <s v="Industry Use"/>
    <n v="14592938.3672795"/>
  </r>
  <r>
    <x v="98"/>
    <s v="Households GT200k"/>
    <x v="12"/>
    <s v="314 -  Textile Product Mills"/>
    <n v="15055"/>
    <s v="Industry Use"/>
    <n v="128220665.63455001"/>
  </r>
  <r>
    <x v="98"/>
    <s v="Households GT200k"/>
    <x v="13"/>
    <s v="315 -  Apparel Manufacturing"/>
    <n v="15055"/>
    <s v="Industry Use"/>
    <n v="557429041.87107003"/>
  </r>
  <r>
    <x v="98"/>
    <s v="Households GT200k"/>
    <x v="14"/>
    <s v="316 -  Leather and Allied Product Manufacturing"/>
    <n v="15055"/>
    <s v="Industry Use"/>
    <n v="26450635.861768201"/>
  </r>
  <r>
    <x v="98"/>
    <s v="Households GT200k"/>
    <x v="15"/>
    <s v="321 -  Wood Product Manufacturing"/>
    <n v="15055"/>
    <s v="Industry Use"/>
    <n v="81632285.385533705"/>
  </r>
  <r>
    <x v="98"/>
    <s v="Households GT200k"/>
    <x v="16"/>
    <s v="322 -  Paper Manufacturing"/>
    <n v="15055"/>
    <s v="Industry Use"/>
    <n v="426527989.189888"/>
  </r>
  <r>
    <x v="98"/>
    <s v="Households GT200k"/>
    <x v="17"/>
    <s v="323 -  Printing and Related Support Activities"/>
    <n v="15055"/>
    <s v="Industry Use"/>
    <n v="135894258.230353"/>
  </r>
  <r>
    <x v="98"/>
    <s v="Households GT200k"/>
    <x v="18"/>
    <s v="324 -  Petroleum and Coal Products Manufacturing"/>
    <n v="15055"/>
    <s v="Industry Use"/>
    <n v="6652414151.5020504"/>
  </r>
  <r>
    <x v="98"/>
    <s v="Households GT200k"/>
    <x v="19"/>
    <s v="325 -  Chemical Manufacturing"/>
    <n v="15055"/>
    <s v="Industry Use"/>
    <n v="2738164779.81356"/>
  </r>
  <r>
    <x v="98"/>
    <s v="Households GT200k"/>
    <x v="20"/>
    <s v="326 -  Plastics and Rubber Products Manufacturing"/>
    <n v="15055"/>
    <s v="Industry Use"/>
    <n v="514723345.931907"/>
  </r>
  <r>
    <x v="98"/>
    <s v="Households GT200k"/>
    <x v="21"/>
    <s v="327 -  Nonmetallic Mineral Product Manufacturing"/>
    <n v="15055"/>
    <s v="Industry Use"/>
    <n v="293613537.57391101"/>
  </r>
  <r>
    <x v="98"/>
    <s v="Households GT200k"/>
    <x v="22"/>
    <s v="331 -  Primary Metal Manufacturing"/>
    <n v="15055"/>
    <s v="Industry Use"/>
    <n v="14867799.813452199"/>
  </r>
  <r>
    <x v="98"/>
    <s v="Households GT200k"/>
    <x v="23"/>
    <s v="332 -  Fabricated Metal Product Manufacturing"/>
    <n v="15055"/>
    <s v="Industry Use"/>
    <n v="501957203.55326998"/>
  </r>
  <r>
    <x v="98"/>
    <s v="Households GT200k"/>
    <x v="24"/>
    <s v="333 -  Machinery Manufacturing"/>
    <n v="15055"/>
    <s v="Industry Use"/>
    <n v="44535764.332291201"/>
  </r>
  <r>
    <x v="98"/>
    <s v="Households GT200k"/>
    <x v="25"/>
    <s v="334 -  Computer and Electronic Product Manufacturing"/>
    <n v="15055"/>
    <s v="Industry Use"/>
    <n v="460297243.48869902"/>
  </r>
  <r>
    <x v="98"/>
    <s v="Households GT200k"/>
    <x v="26"/>
    <s v="335 -  Electrical Equipment, Appliance, and Component Manufacturing"/>
    <n v="15055"/>
    <s v="Industry Use"/>
    <n v="182891603.835219"/>
  </r>
  <r>
    <x v="98"/>
    <s v="Households GT200k"/>
    <x v="27"/>
    <s v="336 -  Transportation Equipment Manufacturing"/>
    <n v="15055"/>
    <s v="Industry Use"/>
    <n v="2087438488.402"/>
  </r>
  <r>
    <x v="98"/>
    <s v="Households GT200k"/>
    <x v="28"/>
    <s v="337 -  Furniture and Related Product Manufacturing"/>
    <n v="15055"/>
    <s v="Industry Use"/>
    <n v="484864414.46708298"/>
  </r>
  <r>
    <x v="98"/>
    <s v="Households GT200k"/>
    <x v="29"/>
    <s v="339 -  Miscellaneous Manufacturing"/>
    <n v="15055"/>
    <s v="Industry Use"/>
    <n v="1086961108.4047999"/>
  </r>
  <r>
    <x v="98"/>
    <s v="Households GT200k"/>
    <x v="30"/>
    <s v="42 -  Wholesale Trade"/>
    <n v="15055"/>
    <s v="Industry Use"/>
    <n v="32866439221.301201"/>
  </r>
  <r>
    <x v="98"/>
    <s v="Households GT200k"/>
    <x v="31"/>
    <s v="441 -  Motor Vehicle and Parts Dealers"/>
    <n v="15055"/>
    <s v="Industry Use"/>
    <n v="14337428966.2404"/>
  </r>
  <r>
    <x v="98"/>
    <s v="Households GT200k"/>
    <x v="32"/>
    <s v="449 -  Furniture, Home Furnishings, Electronics, and Appliance Retailers"/>
    <n v="15055"/>
    <s v="Industry Use"/>
    <n v="5054899035.3322401"/>
  </r>
  <r>
    <x v="98"/>
    <s v="Households GT200k"/>
    <x v="33"/>
    <s v="444 -  Building Material and Garden Equipment and Supplies Dealers"/>
    <n v="15055"/>
    <s v="Industry Use"/>
    <n v="3452390988.9540901"/>
  </r>
  <r>
    <x v="98"/>
    <s v="Households GT200k"/>
    <x v="34"/>
    <s v="445 -  Food and Beverage Stores"/>
    <n v="15055"/>
    <s v="Industry Use"/>
    <n v="13086642051.625099"/>
  </r>
  <r>
    <x v="98"/>
    <s v="Households GT200k"/>
    <x v="35"/>
    <s v="446 -  Health and Personal Care Stores"/>
    <n v="15055"/>
    <s v="Industry Use"/>
    <n v="7938483619.1119003"/>
  </r>
  <r>
    <x v="98"/>
    <s v="Households GT200k"/>
    <x v="36"/>
    <s v="457 -  Gasoline Stations and Fuel Dealers"/>
    <n v="15055"/>
    <s v="Industry Use"/>
    <n v="3462236112.1795502"/>
  </r>
  <r>
    <x v="98"/>
    <s v="Households GT200k"/>
    <x v="37"/>
    <s v="458 -  Clothing, Clothing Accessories, Shoe, and Jewelry Retailers"/>
    <n v="15055"/>
    <s v="Industry Use"/>
    <n v="7771711532.0382996"/>
  </r>
  <r>
    <x v="98"/>
    <s v="Households GT200k"/>
    <x v="38"/>
    <s v="459 -  Sporting Goods, Hobby, Musical Instrument, Book, and Miscellaneous Retailers"/>
    <n v="15055"/>
    <s v="Industry Use"/>
    <n v="7128770308.0524397"/>
  </r>
  <r>
    <x v="98"/>
    <s v="Households GT200k"/>
    <x v="39"/>
    <s v="455 -  General Merchandise Retailers"/>
    <n v="15055"/>
    <s v="Industry Use"/>
    <n v="11421394011.0578"/>
  </r>
  <r>
    <x v="98"/>
    <s v="Households GT200k"/>
    <x v="40"/>
    <s v="481 -  Air Transportation"/>
    <n v="15055"/>
    <s v="Industry Use"/>
    <n v="11383811240.132"/>
  </r>
  <r>
    <x v="98"/>
    <s v="Households GT200k"/>
    <x v="41"/>
    <s v="482 -  Rail Transportation"/>
    <n v="15055"/>
    <s v="Industry Use"/>
    <n v="246844368.806851"/>
  </r>
  <r>
    <x v="98"/>
    <s v="Households GT200k"/>
    <x v="42"/>
    <s v="483 -  Water Transportation"/>
    <n v="15055"/>
    <s v="Industry Use"/>
    <n v="1748808424.2518899"/>
  </r>
  <r>
    <x v="98"/>
    <s v="Households GT200k"/>
    <x v="43"/>
    <s v="484 -  Truck Transportation"/>
    <n v="15055"/>
    <s v="Industry Use"/>
    <n v="5687596862.2693701"/>
  </r>
  <r>
    <x v="98"/>
    <s v="Households GT200k"/>
    <x v="98"/>
    <s v="485 -  Transit and Ground Passenger Transportation"/>
    <n v="15055"/>
    <s v="Industry Use"/>
    <n v="5671584003.8379402"/>
  </r>
  <r>
    <x v="98"/>
    <s v="Households GT200k"/>
    <x v="44"/>
    <s v="486 -  Pipeline Transportation"/>
    <n v="15055"/>
    <s v="Industry Use"/>
    <n v="53294380.043199897"/>
  </r>
  <r>
    <x v="98"/>
    <s v="Households GT200k"/>
    <x v="45"/>
    <s v="487-488 -  Scenic and Sightseeing Transportation and Support Activities for Transportation"/>
    <n v="15055"/>
    <s v="Industry Use"/>
    <n v="638619362.35098505"/>
  </r>
  <r>
    <x v="98"/>
    <s v="Households GT200k"/>
    <x v="46"/>
    <s v="492 -  Couriers and Messengers"/>
    <n v="15055"/>
    <s v="Industry Use"/>
    <n v="51099616.415656097"/>
  </r>
  <r>
    <x v="98"/>
    <s v="Households GT200k"/>
    <x v="47"/>
    <s v="493 -  Warehousing and Storage"/>
    <n v="15055"/>
    <s v="Industry Use"/>
    <n v="19446110.3564265"/>
  </r>
  <r>
    <x v="98"/>
    <s v="Households GT200k"/>
    <x v="48"/>
    <s v="513 -  Publishing Industries"/>
    <n v="15055"/>
    <s v="Industry Use"/>
    <n v="14047113437.465"/>
  </r>
  <r>
    <x v="98"/>
    <s v="Households GT200k"/>
    <x v="49"/>
    <s v="512 -  Motion Picture and Sound Recording Industries"/>
    <n v="15055"/>
    <s v="Industry Use"/>
    <n v="3400813755.63166"/>
  </r>
  <r>
    <x v="98"/>
    <s v="Households GT200k"/>
    <x v="50"/>
    <s v="516 -  Broadcasting and Content Providers"/>
    <n v="15055"/>
    <s v="Industry Use"/>
    <n v="1983362471.9090199"/>
  </r>
  <r>
    <x v="98"/>
    <s v="Households GT200k"/>
    <x v="51"/>
    <s v="517 -  Telecommunications"/>
    <n v="15055"/>
    <s v="Industry Use"/>
    <n v="7030128369.2610502"/>
  </r>
  <r>
    <x v="98"/>
    <s v="Households GT200k"/>
    <x v="52"/>
    <s v="518 -  Computing Infrastructure Providers, Data Processing, Web Hosting, and Related Services"/>
    <n v="15055"/>
    <s v="Industry Use"/>
    <n v="5168737912.8467999"/>
  </r>
  <r>
    <x v="98"/>
    <s v="Households GT200k"/>
    <x v="53"/>
    <s v="519 -  Web Search Portals, Libraries, Archives, and Other Information Services"/>
    <n v="15055"/>
    <s v="Industry Use"/>
    <n v="5134657731.0949402"/>
  </r>
  <r>
    <x v="98"/>
    <s v="Households GT200k"/>
    <x v="54"/>
    <s v="522 -  Credit Intermediation and Related Activities"/>
    <n v="15055"/>
    <s v="Industry Use"/>
    <n v="2216729773.8245802"/>
  </r>
  <r>
    <x v="98"/>
    <s v="Households GT200k"/>
    <x v="55"/>
    <s v="523 -  Securities, Commodity Contracts, and Other Financial Investments and Related Activities"/>
    <n v="15055"/>
    <s v="Industry Use"/>
    <n v="38449924436.238297"/>
  </r>
  <r>
    <x v="98"/>
    <s v="Households GT200k"/>
    <x v="56"/>
    <s v="521 -  Monetary Authorities-Central Bank"/>
    <n v="15055"/>
    <s v="Industry Use"/>
    <n v="6818990013.8898602"/>
  </r>
  <r>
    <x v="98"/>
    <s v="Households GT200k"/>
    <x v="57"/>
    <s v="524 -  Insurance Carriers and Related Activities"/>
    <n v="15055"/>
    <s v="Industry Use"/>
    <n v="12472832251.776199"/>
  </r>
  <r>
    <x v="98"/>
    <s v="Households GT200k"/>
    <x v="101"/>
    <s v="525 -  Funds, Trusts, and Other Financial Vehicles"/>
    <n v="15055"/>
    <s v="Industry Use"/>
    <n v="9635097714.3946705"/>
  </r>
  <r>
    <x v="98"/>
    <s v="Households GT200k"/>
    <x v="58"/>
    <s v="531 -  Real Estate"/>
    <n v="15055"/>
    <s v="Industry Use"/>
    <n v="143731773846.383"/>
  </r>
  <r>
    <x v="98"/>
    <s v="Households GT200k"/>
    <x v="59"/>
    <s v="532 -  Rental and Leasing Services"/>
    <n v="15055"/>
    <s v="Industry Use"/>
    <n v="4978602185.7490597"/>
  </r>
  <r>
    <x v="98"/>
    <s v="Households GT200k"/>
    <x v="60"/>
    <s v="533 -  Lessors of Nonfinancial Intangible Assets (except Copyrighted Works)"/>
    <n v="15055"/>
    <s v="Industry Use"/>
    <n v="8369573.7449417496"/>
  </r>
  <r>
    <x v="98"/>
    <s v="Households GT200k"/>
    <x v="61"/>
    <s v="541 -  Professional, Scientific, and Technical Services"/>
    <n v="15055"/>
    <s v="Industry Use"/>
    <n v="16832973778.348101"/>
  </r>
  <r>
    <x v="98"/>
    <s v="Households GT200k"/>
    <x v="62"/>
    <s v="561 -  Administrative and Support Services"/>
    <n v="15055"/>
    <s v="Industry Use"/>
    <n v="5385489456.4775105"/>
  </r>
  <r>
    <x v="98"/>
    <s v="Households GT200k"/>
    <x v="63"/>
    <s v="562 -  Waste Management and Remediation Services"/>
    <n v="15055"/>
    <s v="Industry Use"/>
    <n v="1299214014.0334201"/>
  </r>
  <r>
    <x v="98"/>
    <s v="Households GT200k"/>
    <x v="64"/>
    <s v="611 -  Educational Services"/>
    <n v="15055"/>
    <s v="Industry Use"/>
    <n v="26243727732.047901"/>
  </r>
  <r>
    <x v="98"/>
    <s v="Households GT200k"/>
    <x v="102"/>
    <s v="621 -  Ambulatory Health Care Services"/>
    <n v="15055"/>
    <s v="Industry Use"/>
    <n v="58892597632.020699"/>
  </r>
  <r>
    <x v="98"/>
    <s v="Households GT200k"/>
    <x v="103"/>
    <s v="622 -  Hospitals"/>
    <n v="15055"/>
    <s v="Industry Use"/>
    <n v="39078220431.3582"/>
  </r>
  <r>
    <x v="98"/>
    <s v="Households GT200k"/>
    <x v="106"/>
    <s v="623 -  Nursing and Residential Care Facilities"/>
    <n v="15055"/>
    <s v="Industry Use"/>
    <n v="4625064658.6317797"/>
  </r>
  <r>
    <x v="98"/>
    <s v="Households GT200k"/>
    <x v="107"/>
    <s v="624 -  Social Assistance"/>
    <n v="15055"/>
    <s v="Industry Use"/>
    <n v="22680204265.8451"/>
  </r>
  <r>
    <x v="98"/>
    <s v="Households GT200k"/>
    <x v="65"/>
    <s v="711 -  Performing Arts, Spectator Sports, and Related Industries"/>
    <n v="15055"/>
    <s v="Industry Use"/>
    <n v="10417631190.622101"/>
  </r>
  <r>
    <x v="98"/>
    <s v="Households GT200k"/>
    <x v="66"/>
    <s v="712 -  Museums, Historical Sites, and Similar Institutions"/>
    <n v="15055"/>
    <s v="Industry Use"/>
    <n v="998240705.418136"/>
  </r>
  <r>
    <x v="98"/>
    <s v="Households GT200k"/>
    <x v="67"/>
    <s v="713 -  Amusement, Gambling, and Recreation Industries"/>
    <n v="15055"/>
    <s v="Industry Use"/>
    <n v="9024144535.7014904"/>
  </r>
  <r>
    <x v="98"/>
    <s v="Households GT200k"/>
    <x v="68"/>
    <s v="721 -  Accommodation"/>
    <n v="15055"/>
    <s v="Industry Use"/>
    <n v="3986659602.5177598"/>
  </r>
  <r>
    <x v="98"/>
    <s v="Households GT200k"/>
    <x v="69"/>
    <s v="722 -  Food Services and Drinking Places"/>
    <n v="15055"/>
    <s v="Industry Use"/>
    <n v="58083782406.856697"/>
  </r>
  <r>
    <x v="98"/>
    <s v="Households GT200k"/>
    <x v="70"/>
    <s v="811 -  Repair and Maintenance"/>
    <n v="15055"/>
    <s v="Industry Use"/>
    <n v="12147375625.3111"/>
  </r>
  <r>
    <x v="98"/>
    <s v="Households GT200k"/>
    <x v="71"/>
    <s v="812 -  Personal and Laundry Services"/>
    <n v="15055"/>
    <s v="Industry Use"/>
    <n v="10772237290.616699"/>
  </r>
  <r>
    <x v="98"/>
    <s v="Households GT200k"/>
    <x v="72"/>
    <s v="813 -  Religious, Grantmaking, Civic, Professional, and Similar Organizations"/>
    <n v="15055"/>
    <s v="Industry Use"/>
    <n v="20142975914.413101"/>
  </r>
  <r>
    <x v="98"/>
    <s v="Households GT200k"/>
    <x v="108"/>
    <s v="814 -  Private Households"/>
    <n v="15055"/>
    <s v="Industry Use"/>
    <n v="1965606103.55422"/>
  </r>
  <r>
    <x v="98"/>
    <s v="Households GT200k"/>
    <x v="73"/>
    <s v="9A -  Government Enterprises"/>
    <n v="15055"/>
    <s v="Industry Use"/>
    <n v="11835671253.603901"/>
  </r>
  <r>
    <x v="98"/>
    <s v="Households GT200k"/>
    <x v="74"/>
    <s v="Vegetable and melon farming"/>
    <n v="15055"/>
    <s v="Industry Use"/>
    <n v="761993368.51093102"/>
  </r>
  <r>
    <x v="98"/>
    <s v="Households GT200k"/>
    <x v="75"/>
    <s v="Fruit farming"/>
    <n v="15055"/>
    <s v="Industry Use"/>
    <n v="438786836.17530102"/>
  </r>
  <r>
    <x v="98"/>
    <s v="Households GT200k"/>
    <x v="80"/>
    <s v="Households LT15k"/>
    <n v="15009"/>
    <s v="Personal Interest Payments"/>
    <n v="117803280.624717"/>
  </r>
  <r>
    <x v="98"/>
    <s v="Households GT200k"/>
    <x v="80"/>
    <s v="Households LT15k"/>
    <n v="15055"/>
    <s v="Industry Use"/>
    <n v="26734816.526260801"/>
  </r>
  <r>
    <x v="98"/>
    <s v="Households GT200k"/>
    <x v="81"/>
    <s v="Households 15-30k"/>
    <n v="15009"/>
    <s v="Personal Interest Payments"/>
    <n v="372291868.40798801"/>
  </r>
  <r>
    <x v="98"/>
    <s v="Households GT200k"/>
    <x v="81"/>
    <s v="Households 15-30k"/>
    <n v="15055"/>
    <s v="Industry Use"/>
    <n v="35206730.471306197"/>
  </r>
  <r>
    <x v="98"/>
    <s v="Households GT200k"/>
    <x v="82"/>
    <s v="Households 30-40k"/>
    <n v="15009"/>
    <s v="Personal Interest Payments"/>
    <n v="565699565.37548697"/>
  </r>
  <r>
    <x v="98"/>
    <s v="Households GT200k"/>
    <x v="82"/>
    <s v="Households 30-40k"/>
    <n v="15055"/>
    <s v="Industry Use"/>
    <n v="31345891.9881474"/>
  </r>
  <r>
    <x v="98"/>
    <s v="Households GT200k"/>
    <x v="83"/>
    <s v="Households 40-50k"/>
    <n v="15009"/>
    <s v="Personal Interest Payments"/>
    <n v="366679970.10785002"/>
  </r>
  <r>
    <x v="98"/>
    <s v="Households GT200k"/>
    <x v="83"/>
    <s v="Households 40-50k"/>
    <n v="15055"/>
    <s v="Industry Use"/>
    <n v="24202797.761643101"/>
  </r>
  <r>
    <x v="98"/>
    <s v="Households GT200k"/>
    <x v="84"/>
    <s v="Households 50-70k"/>
    <n v="15009"/>
    <s v="Personal Interest Payments"/>
    <n v="1463541954.70995"/>
  </r>
  <r>
    <x v="98"/>
    <s v="Households GT200k"/>
    <x v="84"/>
    <s v="Households 50-70k"/>
    <n v="15055"/>
    <s v="Industry Use"/>
    <n v="54015103.905886002"/>
  </r>
  <r>
    <x v="98"/>
    <s v="Households GT200k"/>
    <x v="85"/>
    <s v="Households 70-100k"/>
    <n v="15009"/>
    <s v="Personal Interest Payments"/>
    <n v="2725204639.9029899"/>
  </r>
  <r>
    <x v="98"/>
    <s v="Households GT200k"/>
    <x v="85"/>
    <s v="Households 70-100k"/>
    <n v="15055"/>
    <s v="Industry Use"/>
    <n v="184484641.730611"/>
  </r>
  <r>
    <x v="98"/>
    <s v="Households GT200k"/>
    <x v="86"/>
    <s v="Households 100-150k"/>
    <n v="15009"/>
    <s v="Personal Interest Payments"/>
    <n v="4672229927.8755903"/>
  </r>
  <r>
    <x v="98"/>
    <s v="Households GT200k"/>
    <x v="86"/>
    <s v="Households 100-150k"/>
    <n v="15055"/>
    <s v="Industry Use"/>
    <n v="326249337.66193902"/>
  </r>
  <r>
    <x v="98"/>
    <s v="Households GT200k"/>
    <x v="87"/>
    <s v="Households 150-200k"/>
    <n v="15009"/>
    <s v="Personal Interest Payments"/>
    <n v="3747293966.06672"/>
  </r>
  <r>
    <x v="98"/>
    <s v="Households GT200k"/>
    <x v="87"/>
    <s v="Households 150-200k"/>
    <n v="15055"/>
    <s v="Industry Use"/>
    <n v="373202344.28252298"/>
  </r>
  <r>
    <x v="98"/>
    <s v="Households GT200k"/>
    <x v="88"/>
    <s v="Households GT200k"/>
    <n v="15009"/>
    <s v="Personal Interest Payments"/>
    <n v="24986726720.934399"/>
  </r>
  <r>
    <x v="98"/>
    <s v="Households GT200k"/>
    <x v="88"/>
    <s v="Households GT200k"/>
    <n v="15055"/>
    <s v="Industry Use"/>
    <n v="944300519.71609604"/>
  </r>
  <r>
    <x v="98"/>
    <s v="Households GT200k"/>
    <x v="89"/>
    <s v="Federal Government NonDefense"/>
    <n v="15027"/>
    <s v="Personal Tax: Income Tax"/>
    <n v="277380364610.242"/>
  </r>
  <r>
    <x v="98"/>
    <s v="Households GT200k"/>
    <x v="89"/>
    <s v="Federal Government NonDefense"/>
    <n v="15029"/>
    <s v="Personal Tax: NonTaxes (Fines- Fees)"/>
    <n v="1541882119.07342"/>
  </r>
  <r>
    <x v="98"/>
    <s v="Households GT200k"/>
    <x v="89"/>
    <s v="Federal Government NonDefense"/>
    <n v="15055"/>
    <s v="Industry Use"/>
    <n v="63205700.378850102"/>
  </r>
  <r>
    <x v="98"/>
    <s v="Households GT200k"/>
    <x v="90"/>
    <s v="Federal Government Investment"/>
    <n v="15055"/>
    <s v="Industry Use"/>
    <n v="73589816.712706298"/>
  </r>
  <r>
    <x v="98"/>
    <s v="Households GT200k"/>
    <x v="91"/>
    <s v="State/Local Govt Other"/>
    <n v="15027"/>
    <s v="Personal Tax: Income Tax"/>
    <n v="74190426095.874893"/>
  </r>
  <r>
    <x v="98"/>
    <s v="Households GT200k"/>
    <x v="91"/>
    <s v="State/Local Govt Other"/>
    <n v="15029"/>
    <s v="Personal Tax: NonTaxes (Fines- Fees)"/>
    <n v="9298648219.0678596"/>
  </r>
  <r>
    <x v="98"/>
    <s v="Households GT200k"/>
    <x v="91"/>
    <s v="State/Local Govt Other"/>
    <n v="15030"/>
    <s v="Personal Tax: Motor Vehicle License"/>
    <n v="1461924610.0276699"/>
  </r>
  <r>
    <x v="98"/>
    <s v="Households GT200k"/>
    <x v="91"/>
    <s v="State/Local Govt Other"/>
    <n v="15031"/>
    <s v="Personal Tax: Property Taxes"/>
    <n v="948876556.13048005"/>
  </r>
  <r>
    <x v="98"/>
    <s v="Households GT200k"/>
    <x v="91"/>
    <s v="State/Local Govt Other"/>
    <n v="15032"/>
    <s v="Personal Tax: Other Tax (Fish/Hunt)"/>
    <n v="419324932.51104403"/>
  </r>
  <r>
    <x v="98"/>
    <s v="Households GT200k"/>
    <x v="91"/>
    <s v="State/Local Govt Other"/>
    <n v="15055"/>
    <s v="Industry Use"/>
    <n v="4105338500.3789101"/>
  </r>
  <r>
    <x v="98"/>
    <s v="Households GT200k"/>
    <x v="92"/>
    <s v="State/Local Govt Education"/>
    <n v="15055"/>
    <s v="Industry Use"/>
    <n v="6376827410.2636003"/>
  </r>
  <r>
    <x v="98"/>
    <s v="Households GT200k"/>
    <x v="104"/>
    <s v="State/Local Govt Hospital and Health"/>
    <n v="15055"/>
    <s v="Industry Use"/>
    <n v="17776055968.760899"/>
  </r>
  <r>
    <x v="98"/>
    <s v="Households GT200k"/>
    <x v="93"/>
    <s v="State/Local Govt Investment"/>
    <n v="15055"/>
    <s v="Industry Use"/>
    <n v="372241560.05824399"/>
  </r>
  <r>
    <x v="98"/>
    <s v="Households GT200k"/>
    <x v="94"/>
    <s v="Capital"/>
    <n v="15011"/>
    <s v="Borrowing or Saving"/>
    <n v="317869322675.039"/>
  </r>
  <r>
    <x v="98"/>
    <s v="Households GT200k"/>
    <x v="94"/>
    <s v="Capital"/>
    <n v="15055"/>
    <s v="Industry Use"/>
    <n v="492169259.01293701"/>
  </r>
  <r>
    <x v="98"/>
    <s v="Households GT200k"/>
    <x v="95"/>
    <s v="Inventory Additions/Deletions"/>
    <n v="15055"/>
    <s v="Industry Use"/>
    <n v="119866528.819002"/>
  </r>
  <r>
    <x v="98"/>
    <s v="Households GT200k"/>
    <x v="96"/>
    <s v="Foreign Trade"/>
    <n v="15013"/>
    <s v="Other Transfers (net)"/>
    <n v="6460199837.91224"/>
  </r>
  <r>
    <x v="98"/>
    <s v="Households GT200k"/>
    <x v="96"/>
    <s v="Foreign Trade"/>
    <n v="15051"/>
    <s v="Commodity Trade"/>
    <n v="53324089668.294899"/>
  </r>
  <r>
    <x v="98"/>
    <s v="Households GT200k"/>
    <x v="97"/>
    <s v="Domestic Trade"/>
    <n v="15051"/>
    <s v="Commodity Trade"/>
    <n v="144807571369.54999"/>
  </r>
  <r>
    <x v="99"/>
    <s v="Federal Government NonDefense"/>
    <x v="0"/>
    <s v="111 -  Crop Production"/>
    <n v="15055"/>
    <s v="Industry Use"/>
    <n v="4969562.7630031696"/>
  </r>
  <r>
    <x v="99"/>
    <s v="Federal Government NonDefense"/>
    <x v="1"/>
    <s v="112 -  Animal Production and Aquaculture"/>
    <n v="15055"/>
    <s v="Industry Use"/>
    <n v="131.95517537382401"/>
  </r>
  <r>
    <x v="99"/>
    <s v="Federal Government NonDefense"/>
    <x v="2"/>
    <s v="113 -  Forestry and Logging"/>
    <n v="15055"/>
    <s v="Industry Use"/>
    <n v="380.22431186098902"/>
  </r>
  <r>
    <x v="99"/>
    <s v="Federal Government NonDefense"/>
    <x v="4"/>
    <s v="211 -  Oil and Gas Extraction"/>
    <n v="15055"/>
    <s v="Industry Use"/>
    <n v="973700.29431687202"/>
  </r>
  <r>
    <x v="99"/>
    <s v="Federal Government NonDefense"/>
    <x v="5"/>
    <s v="212 -  Mining (except Oil and Gas)"/>
    <n v="15055"/>
    <s v="Industry Use"/>
    <n v="41934867.914566301"/>
  </r>
  <r>
    <x v="99"/>
    <s v="Federal Government NonDefense"/>
    <x v="6"/>
    <s v="213 -  Support Activities for Mining"/>
    <n v="15055"/>
    <s v="Industry Use"/>
    <n v="4290.6707902850103"/>
  </r>
  <r>
    <x v="99"/>
    <s v="Federal Government NonDefense"/>
    <x v="7"/>
    <s v="221 -  Utilities"/>
    <n v="15055"/>
    <s v="Industry Use"/>
    <n v="29960511.300901201"/>
  </r>
  <r>
    <x v="99"/>
    <s v="Federal Government NonDefense"/>
    <x v="8"/>
    <s v="23 -  Construction"/>
    <n v="15055"/>
    <s v="Industry Use"/>
    <n v="29149269.252664"/>
  </r>
  <r>
    <x v="99"/>
    <s v="Federal Government NonDefense"/>
    <x v="9"/>
    <s v="311 -  Food Manufacturing"/>
    <n v="15055"/>
    <s v="Industry Use"/>
    <n v="1731317.35245271"/>
  </r>
  <r>
    <x v="99"/>
    <s v="Federal Government NonDefense"/>
    <x v="10"/>
    <s v="312 -  Beverage and Tobacco Product Manufacturing"/>
    <n v="15055"/>
    <s v="Industry Use"/>
    <n v="5206.94657998606"/>
  </r>
  <r>
    <x v="99"/>
    <s v="Federal Government NonDefense"/>
    <x v="11"/>
    <s v="313 -  Textile Mills"/>
    <n v="15055"/>
    <s v="Industry Use"/>
    <n v="183886.31585561499"/>
  </r>
  <r>
    <x v="99"/>
    <s v="Federal Government NonDefense"/>
    <x v="12"/>
    <s v="314 -  Textile Product Mills"/>
    <n v="15055"/>
    <s v="Industry Use"/>
    <n v="1546491.91742651"/>
  </r>
  <r>
    <x v="99"/>
    <s v="Federal Government NonDefense"/>
    <x v="13"/>
    <s v="315 -  Apparel Manufacturing"/>
    <n v="15055"/>
    <s v="Industry Use"/>
    <n v="64950.8076335367"/>
  </r>
  <r>
    <x v="99"/>
    <s v="Federal Government NonDefense"/>
    <x v="14"/>
    <s v="316 -  Leather and Allied Product Manufacturing"/>
    <n v="15055"/>
    <s v="Industry Use"/>
    <n v="27192.770504147898"/>
  </r>
  <r>
    <x v="99"/>
    <s v="Federal Government NonDefense"/>
    <x v="15"/>
    <s v="321 -  Wood Product Manufacturing"/>
    <n v="15055"/>
    <s v="Industry Use"/>
    <n v="2285037.32507913"/>
  </r>
  <r>
    <x v="99"/>
    <s v="Federal Government NonDefense"/>
    <x v="16"/>
    <s v="322 -  Paper Manufacturing"/>
    <n v="15055"/>
    <s v="Industry Use"/>
    <n v="44160092.717121497"/>
  </r>
  <r>
    <x v="99"/>
    <s v="Federal Government NonDefense"/>
    <x v="17"/>
    <s v="323 -  Printing and Related Support Activities"/>
    <n v="15055"/>
    <s v="Industry Use"/>
    <n v="36647694.189531498"/>
  </r>
  <r>
    <x v="99"/>
    <s v="Federal Government NonDefense"/>
    <x v="18"/>
    <s v="324 -  Petroleum and Coal Products Manufacturing"/>
    <n v="15055"/>
    <s v="Industry Use"/>
    <n v="69051358.039890304"/>
  </r>
  <r>
    <x v="99"/>
    <s v="Federal Government NonDefense"/>
    <x v="19"/>
    <s v="325 -  Chemical Manufacturing"/>
    <n v="15055"/>
    <s v="Industry Use"/>
    <n v="40399248.828454502"/>
  </r>
  <r>
    <x v="99"/>
    <s v="Federal Government NonDefense"/>
    <x v="20"/>
    <s v="326 -  Plastics and Rubber Products Manufacturing"/>
    <n v="15055"/>
    <s v="Industry Use"/>
    <n v="10900186.2607859"/>
  </r>
  <r>
    <x v="99"/>
    <s v="Federal Government NonDefense"/>
    <x v="21"/>
    <s v="327 -  Nonmetallic Mineral Product Manufacturing"/>
    <n v="15055"/>
    <s v="Industry Use"/>
    <n v="14879400.1063566"/>
  </r>
  <r>
    <x v="99"/>
    <s v="Federal Government NonDefense"/>
    <x v="22"/>
    <s v="331 -  Primary Metal Manufacturing"/>
    <n v="15055"/>
    <s v="Industry Use"/>
    <n v="4284905.4204985201"/>
  </r>
  <r>
    <x v="99"/>
    <s v="Federal Government NonDefense"/>
    <x v="23"/>
    <s v="332 -  Fabricated Metal Product Manufacturing"/>
    <n v="15055"/>
    <s v="Industry Use"/>
    <n v="19238305.617431398"/>
  </r>
  <r>
    <x v="99"/>
    <s v="Federal Government NonDefense"/>
    <x v="24"/>
    <s v="333 -  Machinery Manufacturing"/>
    <n v="15055"/>
    <s v="Industry Use"/>
    <n v="885718.627086533"/>
  </r>
  <r>
    <x v="99"/>
    <s v="Federal Government NonDefense"/>
    <x v="25"/>
    <s v="334 -  Computer and Electronic Product Manufacturing"/>
    <n v="15055"/>
    <s v="Industry Use"/>
    <n v="13724226.341980999"/>
  </r>
  <r>
    <x v="99"/>
    <s v="Federal Government NonDefense"/>
    <x v="26"/>
    <s v="335 -  Electrical Equipment, Appliance, and Component Manufacturing"/>
    <n v="15055"/>
    <s v="Industry Use"/>
    <n v="7163696.9057748197"/>
  </r>
  <r>
    <x v="99"/>
    <s v="Federal Government NonDefense"/>
    <x v="27"/>
    <s v="336 -  Transportation Equipment Manufacturing"/>
    <n v="15055"/>
    <s v="Industry Use"/>
    <n v="10908631.605459901"/>
  </r>
  <r>
    <x v="99"/>
    <s v="Federal Government NonDefense"/>
    <x v="28"/>
    <s v="337 -  Furniture and Related Product Manufacturing"/>
    <n v="15055"/>
    <s v="Industry Use"/>
    <n v="48293.229530543802"/>
  </r>
  <r>
    <x v="99"/>
    <s v="Federal Government NonDefense"/>
    <x v="29"/>
    <s v="339 -  Miscellaneous Manufacturing"/>
    <n v="15055"/>
    <s v="Industry Use"/>
    <n v="3169646.3732964201"/>
  </r>
  <r>
    <x v="99"/>
    <s v="Federal Government NonDefense"/>
    <x v="30"/>
    <s v="42 -  Wholesale Trade"/>
    <n v="15055"/>
    <s v="Industry Use"/>
    <n v="256437892.36308101"/>
  </r>
  <r>
    <x v="99"/>
    <s v="Federal Government NonDefense"/>
    <x v="31"/>
    <s v="441 -  Motor Vehicle and Parts Dealers"/>
    <n v="15055"/>
    <s v="Industry Use"/>
    <n v="55170.867078543401"/>
  </r>
  <r>
    <x v="99"/>
    <s v="Federal Government NonDefense"/>
    <x v="32"/>
    <s v="449 -  Furniture, Home Furnishings, Electronics, and Appliance Retailers"/>
    <n v="15055"/>
    <s v="Industry Use"/>
    <n v="589038.42213447404"/>
  </r>
  <r>
    <x v="99"/>
    <s v="Federal Government NonDefense"/>
    <x v="33"/>
    <s v="444 -  Building Material and Garden Equipment and Supplies Dealers"/>
    <n v="15055"/>
    <s v="Industry Use"/>
    <n v="64073.558328244399"/>
  </r>
  <r>
    <x v="99"/>
    <s v="Federal Government NonDefense"/>
    <x v="34"/>
    <s v="445 -  Food and Beverage Stores"/>
    <n v="15055"/>
    <s v="Industry Use"/>
    <n v="54568.243109437499"/>
  </r>
  <r>
    <x v="99"/>
    <s v="Federal Government NonDefense"/>
    <x v="35"/>
    <s v="446 -  Health and Personal Care Stores"/>
    <n v="15055"/>
    <s v="Industry Use"/>
    <n v="64147.825696090498"/>
  </r>
  <r>
    <x v="99"/>
    <s v="Federal Government NonDefense"/>
    <x v="36"/>
    <s v="457 -  Gasoline Stations and Fuel Dealers"/>
    <n v="15055"/>
    <s v="Industry Use"/>
    <n v="42253.826565103998"/>
  </r>
  <r>
    <x v="99"/>
    <s v="Federal Government NonDefense"/>
    <x v="37"/>
    <s v="458 -  Clothing, Clothing Accessories, Shoe, and Jewelry Retailers"/>
    <n v="15055"/>
    <s v="Industry Use"/>
    <n v="54196.093185152"/>
  </r>
  <r>
    <x v="99"/>
    <s v="Federal Government NonDefense"/>
    <x v="38"/>
    <s v="459 -  Sporting Goods, Hobby, Musical Instrument, Book, and Miscellaneous Retailers"/>
    <n v="15055"/>
    <s v="Industry Use"/>
    <n v="830549.52847699495"/>
  </r>
  <r>
    <x v="99"/>
    <s v="Federal Government NonDefense"/>
    <x v="39"/>
    <s v="455 -  General Merchandise Retailers"/>
    <n v="15055"/>
    <s v="Industry Use"/>
    <n v="170380.73184280301"/>
  </r>
  <r>
    <x v="99"/>
    <s v="Federal Government NonDefense"/>
    <x v="40"/>
    <s v="481 -  Air Transportation"/>
    <n v="15055"/>
    <s v="Industry Use"/>
    <n v="126103140.151333"/>
  </r>
  <r>
    <x v="99"/>
    <s v="Federal Government NonDefense"/>
    <x v="41"/>
    <s v="482 -  Rail Transportation"/>
    <n v="15055"/>
    <s v="Industry Use"/>
    <n v="29602443.0716464"/>
  </r>
  <r>
    <x v="99"/>
    <s v="Federal Government NonDefense"/>
    <x v="42"/>
    <s v="483 -  Water Transportation"/>
    <n v="15055"/>
    <s v="Industry Use"/>
    <n v="4824801.3205255"/>
  </r>
  <r>
    <x v="99"/>
    <s v="Federal Government NonDefense"/>
    <x v="43"/>
    <s v="484 -  Truck Transportation"/>
    <n v="15055"/>
    <s v="Industry Use"/>
    <n v="40747383.749239698"/>
  </r>
  <r>
    <x v="99"/>
    <s v="Federal Government NonDefense"/>
    <x v="98"/>
    <s v="485 -  Transit and Ground Passenger Transportation"/>
    <n v="15055"/>
    <s v="Industry Use"/>
    <n v="318734.89274236298"/>
  </r>
  <r>
    <x v="99"/>
    <s v="Federal Government NonDefense"/>
    <x v="44"/>
    <s v="486 -  Pipeline Transportation"/>
    <n v="15055"/>
    <s v="Industry Use"/>
    <n v="384454.78545265598"/>
  </r>
  <r>
    <x v="99"/>
    <s v="Federal Government NonDefense"/>
    <x v="45"/>
    <s v="487-488 -  Scenic and Sightseeing Transportation and Support Activities for Transportation"/>
    <n v="15055"/>
    <s v="Industry Use"/>
    <n v="6937608.4522134699"/>
  </r>
  <r>
    <x v="99"/>
    <s v="Federal Government NonDefense"/>
    <x v="46"/>
    <s v="492 -  Couriers and Messengers"/>
    <n v="15055"/>
    <s v="Industry Use"/>
    <n v="2123.6512908569798"/>
  </r>
  <r>
    <x v="99"/>
    <s v="Federal Government NonDefense"/>
    <x v="47"/>
    <s v="493 -  Warehousing and Storage"/>
    <n v="15055"/>
    <s v="Industry Use"/>
    <n v="89017587.261890694"/>
  </r>
  <r>
    <x v="99"/>
    <s v="Federal Government NonDefense"/>
    <x v="48"/>
    <s v="513 -  Publishing Industries"/>
    <n v="15055"/>
    <s v="Industry Use"/>
    <n v="133755819.92595799"/>
  </r>
  <r>
    <x v="99"/>
    <s v="Federal Government NonDefense"/>
    <x v="49"/>
    <s v="512 -  Motion Picture and Sound Recording Industries"/>
    <n v="15055"/>
    <s v="Industry Use"/>
    <n v="75257829.285026699"/>
  </r>
  <r>
    <x v="99"/>
    <s v="Federal Government NonDefense"/>
    <x v="50"/>
    <s v="516 -  Broadcasting and Content Providers"/>
    <n v="15055"/>
    <s v="Industry Use"/>
    <n v="50628858.526438497"/>
  </r>
  <r>
    <x v="99"/>
    <s v="Federal Government NonDefense"/>
    <x v="51"/>
    <s v="517 -  Telecommunications"/>
    <n v="15055"/>
    <s v="Industry Use"/>
    <n v="220763540.47027701"/>
  </r>
  <r>
    <x v="99"/>
    <s v="Federal Government NonDefense"/>
    <x v="52"/>
    <s v="518 -  Computing Infrastructure Providers, Data Processing, Web Hosting, and Related Services"/>
    <n v="15055"/>
    <s v="Industry Use"/>
    <n v="312560242.00489098"/>
  </r>
  <r>
    <x v="99"/>
    <s v="Federal Government NonDefense"/>
    <x v="53"/>
    <s v="519 -  Web Search Portals, Libraries, Archives, and Other Information Services"/>
    <n v="15055"/>
    <s v="Industry Use"/>
    <n v="108791431.129627"/>
  </r>
  <r>
    <x v="99"/>
    <s v="Federal Government NonDefense"/>
    <x v="54"/>
    <s v="522 -  Credit Intermediation and Related Activities"/>
    <n v="15055"/>
    <s v="Industry Use"/>
    <n v="2884253.0182982101"/>
  </r>
  <r>
    <x v="99"/>
    <s v="Federal Government NonDefense"/>
    <x v="55"/>
    <s v="523 -  Securities, Commodity Contracts, and Other Financial Investments and Related Activities"/>
    <n v="15055"/>
    <s v="Industry Use"/>
    <n v="231801.44858215799"/>
  </r>
  <r>
    <x v="99"/>
    <s v="Federal Government NonDefense"/>
    <x v="56"/>
    <s v="521 -  Monetary Authorities-Central Bank"/>
    <n v="15055"/>
    <s v="Industry Use"/>
    <n v="70460928.901709095"/>
  </r>
  <r>
    <x v="99"/>
    <s v="Federal Government NonDefense"/>
    <x v="57"/>
    <s v="524 -  Insurance Carriers and Related Activities"/>
    <n v="15055"/>
    <s v="Industry Use"/>
    <n v="26995981.487328399"/>
  </r>
  <r>
    <x v="99"/>
    <s v="Federal Government NonDefense"/>
    <x v="58"/>
    <s v="531 -  Real Estate"/>
    <n v="15055"/>
    <s v="Industry Use"/>
    <n v="267573585.01838699"/>
  </r>
  <r>
    <x v="99"/>
    <s v="Federal Government NonDefense"/>
    <x v="59"/>
    <s v="532 -  Rental and Leasing Services"/>
    <n v="15055"/>
    <s v="Industry Use"/>
    <n v="4959068.1460347297"/>
  </r>
  <r>
    <x v="99"/>
    <s v="Federal Government NonDefense"/>
    <x v="61"/>
    <s v="541 -  Professional, Scientific, and Technical Services"/>
    <n v="15055"/>
    <s v="Industry Use"/>
    <n v="652041138.21725094"/>
  </r>
  <r>
    <x v="99"/>
    <s v="Federal Government NonDefense"/>
    <x v="62"/>
    <s v="561 -  Administrative and Support Services"/>
    <n v="15055"/>
    <s v="Industry Use"/>
    <n v="463935584.40245998"/>
  </r>
  <r>
    <x v="99"/>
    <s v="Federal Government NonDefense"/>
    <x v="63"/>
    <s v="562 -  Waste Management and Remediation Services"/>
    <n v="15055"/>
    <s v="Industry Use"/>
    <n v="48936529.1459409"/>
  </r>
  <r>
    <x v="99"/>
    <s v="Federal Government NonDefense"/>
    <x v="64"/>
    <s v="611 -  Educational Services"/>
    <n v="15055"/>
    <s v="Industry Use"/>
    <n v="658693.95252026001"/>
  </r>
  <r>
    <x v="99"/>
    <s v="Federal Government NonDefense"/>
    <x v="102"/>
    <s v="621 -  Ambulatory Health Care Services"/>
    <n v="15055"/>
    <s v="Industry Use"/>
    <n v="37501609.596468396"/>
  </r>
  <r>
    <x v="99"/>
    <s v="Federal Government NonDefense"/>
    <x v="103"/>
    <s v="622 -  Hospitals"/>
    <n v="15055"/>
    <s v="Industry Use"/>
    <n v="52363.722960699299"/>
  </r>
  <r>
    <x v="99"/>
    <s v="Federal Government NonDefense"/>
    <x v="106"/>
    <s v="623 -  Nursing and Residential Care Facilities"/>
    <n v="15055"/>
    <s v="Industry Use"/>
    <n v="76573907.110669598"/>
  </r>
  <r>
    <x v="99"/>
    <s v="Federal Government NonDefense"/>
    <x v="107"/>
    <s v="624 -  Social Assistance"/>
    <n v="15055"/>
    <s v="Industry Use"/>
    <n v="1652023.97402153"/>
  </r>
  <r>
    <x v="99"/>
    <s v="Federal Government NonDefense"/>
    <x v="65"/>
    <s v="711 -  Performing Arts, Spectator Sports, and Related Industries"/>
    <n v="15055"/>
    <s v="Industry Use"/>
    <n v="940993.45106703194"/>
  </r>
  <r>
    <x v="99"/>
    <s v="Federal Government NonDefense"/>
    <x v="66"/>
    <s v="712 -  Museums, Historical Sites, and Similar Institutions"/>
    <n v="15055"/>
    <s v="Industry Use"/>
    <n v="29.153065312159001"/>
  </r>
  <r>
    <x v="99"/>
    <s v="Federal Government NonDefense"/>
    <x v="67"/>
    <s v="713 -  Amusement, Gambling, and Recreation Industries"/>
    <n v="15055"/>
    <s v="Industry Use"/>
    <n v="58914.085384092199"/>
  </r>
  <r>
    <x v="99"/>
    <s v="Federal Government NonDefense"/>
    <x v="68"/>
    <s v="721 -  Accommodation"/>
    <n v="15055"/>
    <s v="Industry Use"/>
    <n v="8865172.7723836992"/>
  </r>
  <r>
    <x v="99"/>
    <s v="Federal Government NonDefense"/>
    <x v="69"/>
    <s v="722 -  Food Services and Drinking Places"/>
    <n v="15055"/>
    <s v="Industry Use"/>
    <n v="14499903.827530799"/>
  </r>
  <r>
    <x v="99"/>
    <s v="Federal Government NonDefense"/>
    <x v="70"/>
    <s v="811 -  Repair and Maintenance"/>
    <n v="15055"/>
    <s v="Industry Use"/>
    <n v="404362308.90479302"/>
  </r>
  <r>
    <x v="99"/>
    <s v="Federal Government NonDefense"/>
    <x v="71"/>
    <s v="812 -  Personal and Laundry Services"/>
    <n v="15055"/>
    <s v="Industry Use"/>
    <n v="428207.23984360602"/>
  </r>
  <r>
    <x v="99"/>
    <s v="Federal Government NonDefense"/>
    <x v="73"/>
    <s v="9A -  Government Enterprises"/>
    <n v="15055"/>
    <s v="Industry Use"/>
    <n v="54158851.770186499"/>
  </r>
  <r>
    <x v="99"/>
    <s v="Federal Government NonDefense"/>
    <x v="109"/>
    <s v="9B -  Administrative Government"/>
    <n v="15055"/>
    <s v="Industry Use"/>
    <n v="49015411407.182198"/>
  </r>
  <r>
    <x v="99"/>
    <s v="Federal Government NonDefense"/>
    <x v="74"/>
    <s v="Vegetable and melon farming"/>
    <n v="15055"/>
    <s v="Industry Use"/>
    <n v="130.32492097220799"/>
  </r>
  <r>
    <x v="99"/>
    <s v="Federal Government NonDefense"/>
    <x v="75"/>
    <s v="Fruit farming"/>
    <n v="15055"/>
    <s v="Industry Use"/>
    <n v="99.996883340347495"/>
  </r>
  <r>
    <x v="99"/>
    <s v="Federal Government NonDefense"/>
    <x v="80"/>
    <s v="Households LT15k"/>
    <n v="15008"/>
    <s v="Interest (net)"/>
    <n v="425403550.10660601"/>
  </r>
  <r>
    <x v="99"/>
    <s v="Federal Government NonDefense"/>
    <x v="80"/>
    <s v="Households LT15k"/>
    <n v="15055"/>
    <s v="Industry Use"/>
    <n v="236748.48929956101"/>
  </r>
  <r>
    <x v="99"/>
    <s v="Federal Government NonDefense"/>
    <x v="80"/>
    <s v="Households LT15k"/>
    <n v="15058"/>
    <s v="Social Benefits"/>
    <n v="16942191770.1598"/>
  </r>
  <r>
    <x v="99"/>
    <s v="Federal Government NonDefense"/>
    <x v="81"/>
    <s v="Households 15-30k"/>
    <n v="15008"/>
    <s v="Interest (net)"/>
    <n v="1344396197.25963"/>
  </r>
  <r>
    <x v="99"/>
    <s v="Federal Government NonDefense"/>
    <x v="81"/>
    <s v="Households 15-30k"/>
    <n v="15055"/>
    <s v="Industry Use"/>
    <n v="311770.99136144202"/>
  </r>
  <r>
    <x v="99"/>
    <s v="Federal Government NonDefense"/>
    <x v="81"/>
    <s v="Households 15-30k"/>
    <n v="15058"/>
    <s v="Social Benefits"/>
    <n v="48733324593.387398"/>
  </r>
  <r>
    <x v="99"/>
    <s v="Federal Government NonDefense"/>
    <x v="82"/>
    <s v="Households 30-40k"/>
    <n v="15008"/>
    <s v="Interest (net)"/>
    <n v="2042817501.5866399"/>
  </r>
  <r>
    <x v="99"/>
    <s v="Federal Government NonDefense"/>
    <x v="82"/>
    <s v="Households 30-40k"/>
    <n v="15055"/>
    <s v="Industry Use"/>
    <n v="277581.57856260601"/>
  </r>
  <r>
    <x v="99"/>
    <s v="Federal Government NonDefense"/>
    <x v="82"/>
    <s v="Households 30-40k"/>
    <n v="15058"/>
    <s v="Social Benefits"/>
    <n v="36419714190.943398"/>
  </r>
  <r>
    <x v="99"/>
    <s v="Federal Government NonDefense"/>
    <x v="83"/>
    <s v="Households 40-50k"/>
    <n v="15008"/>
    <s v="Interest (net)"/>
    <n v="1324130874.8759401"/>
  </r>
  <r>
    <x v="99"/>
    <s v="Federal Government NonDefense"/>
    <x v="83"/>
    <s v="Households 40-50k"/>
    <n v="15055"/>
    <s v="Industry Use"/>
    <n v="214326.35609312699"/>
  </r>
  <r>
    <x v="99"/>
    <s v="Federal Government NonDefense"/>
    <x v="83"/>
    <s v="Households 40-50k"/>
    <n v="15058"/>
    <s v="Social Benefits"/>
    <n v="36413148516.1185"/>
  </r>
  <r>
    <x v="99"/>
    <s v="Federal Government NonDefense"/>
    <x v="84"/>
    <s v="Households 50-70k"/>
    <n v="15008"/>
    <s v="Interest (net)"/>
    <n v="5285047580.6948299"/>
  </r>
  <r>
    <x v="99"/>
    <s v="Federal Government NonDefense"/>
    <x v="84"/>
    <s v="Households 50-70k"/>
    <n v="15055"/>
    <s v="Industry Use"/>
    <n v="478327.36149567598"/>
  </r>
  <r>
    <x v="99"/>
    <s v="Federal Government NonDefense"/>
    <x v="84"/>
    <s v="Households 50-70k"/>
    <n v="15058"/>
    <s v="Social Benefits"/>
    <n v="71972902772.396606"/>
  </r>
  <r>
    <x v="99"/>
    <s v="Federal Government NonDefense"/>
    <x v="85"/>
    <s v="Households 70-100k"/>
    <n v="15008"/>
    <s v="Interest (net)"/>
    <n v="9841081864.9008102"/>
  </r>
  <r>
    <x v="99"/>
    <s v="Federal Government NonDefense"/>
    <x v="85"/>
    <s v="Households 70-100k"/>
    <n v="15055"/>
    <s v="Industry Use"/>
    <n v="1633692.16264457"/>
  </r>
  <r>
    <x v="99"/>
    <s v="Federal Government NonDefense"/>
    <x v="85"/>
    <s v="Households 70-100k"/>
    <n v="15058"/>
    <s v="Social Benefits"/>
    <n v="70856089304.009094"/>
  </r>
  <r>
    <x v="99"/>
    <s v="Federal Government NonDefense"/>
    <x v="86"/>
    <s v="Households 100-150k"/>
    <n v="15008"/>
    <s v="Interest (net)"/>
    <n v="16872053033.6026"/>
  </r>
  <r>
    <x v="99"/>
    <s v="Federal Government NonDefense"/>
    <x v="86"/>
    <s v="Households 100-150k"/>
    <n v="15055"/>
    <s v="Industry Use"/>
    <n v="2889080.5272808601"/>
  </r>
  <r>
    <x v="99"/>
    <s v="Federal Government NonDefense"/>
    <x v="86"/>
    <s v="Households 100-150k"/>
    <n v="15058"/>
    <s v="Social Benefits"/>
    <n v="87320422623.529297"/>
  </r>
  <r>
    <x v="99"/>
    <s v="Federal Government NonDefense"/>
    <x v="87"/>
    <s v="Households 150-200k"/>
    <n v="15008"/>
    <s v="Interest (net)"/>
    <n v="13531984406.581699"/>
  </r>
  <r>
    <x v="99"/>
    <s v="Federal Government NonDefense"/>
    <x v="87"/>
    <s v="Households 150-200k"/>
    <n v="15055"/>
    <s v="Industry Use"/>
    <n v="3304869.9296347699"/>
  </r>
  <r>
    <x v="99"/>
    <s v="Federal Government NonDefense"/>
    <x v="87"/>
    <s v="Households 150-200k"/>
    <n v="15058"/>
    <s v="Social Benefits"/>
    <n v="50567549613.476097"/>
  </r>
  <r>
    <x v="99"/>
    <s v="Federal Government NonDefense"/>
    <x v="88"/>
    <s v="Households GT200k"/>
    <n v="15008"/>
    <s v="Interest (net)"/>
    <n v="90230443466.943695"/>
  </r>
  <r>
    <x v="99"/>
    <s v="Federal Government NonDefense"/>
    <x v="88"/>
    <s v="Households GT200k"/>
    <n v="15055"/>
    <s v="Industry Use"/>
    <n v="8362193.9678538004"/>
  </r>
  <r>
    <x v="99"/>
    <s v="Federal Government NonDefense"/>
    <x v="88"/>
    <s v="Households GT200k"/>
    <n v="15058"/>
    <s v="Social Benefits"/>
    <n v="94468943095.073807"/>
  </r>
  <r>
    <x v="99"/>
    <s v="Federal Government NonDefense"/>
    <x v="89"/>
    <s v="Federal Government NonDefense"/>
    <n v="15055"/>
    <s v="Industry Use"/>
    <n v="556556.66773283901"/>
  </r>
  <r>
    <x v="99"/>
    <s v="Federal Government NonDefense"/>
    <x v="110"/>
    <s v="Federal Government Defense"/>
    <n v="15010"/>
    <s v="Intergovernmental transfers"/>
    <n v="110874290592.78"/>
  </r>
  <r>
    <x v="99"/>
    <s v="Federal Government NonDefense"/>
    <x v="90"/>
    <s v="Federal Government Investment"/>
    <n v="15055"/>
    <s v="Industry Use"/>
    <n v="651670.00182894198"/>
  </r>
  <r>
    <x v="99"/>
    <s v="Federal Government NonDefense"/>
    <x v="91"/>
    <s v="State/Local Govt Other"/>
    <n v="15010"/>
    <s v="Intergovernmental transfers"/>
    <n v="121962703593.17101"/>
  </r>
  <r>
    <x v="99"/>
    <s v="Federal Government NonDefense"/>
    <x v="91"/>
    <s v="State/Local Govt Other"/>
    <n v="15055"/>
    <s v="Industry Use"/>
    <n v="55886129.013715498"/>
  </r>
  <r>
    <x v="99"/>
    <s v="Federal Government NonDefense"/>
    <x v="92"/>
    <s v="State/Local Govt Education"/>
    <n v="15055"/>
    <s v="Industry Use"/>
    <n v="161294.33548311199"/>
  </r>
  <r>
    <x v="99"/>
    <s v="Federal Government NonDefense"/>
    <x v="104"/>
    <s v="State/Local Govt Hospital and Health"/>
    <n v="15055"/>
    <s v="Industry Use"/>
    <n v="255030.46604822201"/>
  </r>
  <r>
    <x v="99"/>
    <s v="Federal Government NonDefense"/>
    <x v="93"/>
    <s v="State/Local Govt Investment"/>
    <n v="15055"/>
    <s v="Industry Use"/>
    <n v="3296361.76525603"/>
  </r>
  <r>
    <x v="99"/>
    <s v="Federal Government NonDefense"/>
    <x v="94"/>
    <s v="Capital"/>
    <n v="15055"/>
    <s v="Industry Use"/>
    <n v="4358373.9741225801"/>
  </r>
  <r>
    <x v="99"/>
    <s v="Federal Government NonDefense"/>
    <x v="95"/>
    <s v="Inventory Additions/Deletions"/>
    <n v="15055"/>
    <s v="Industry Use"/>
    <n v="1324813.6782209701"/>
  </r>
  <r>
    <x v="99"/>
    <s v="Federal Government NonDefense"/>
    <x v="96"/>
    <s v="Foreign Trade"/>
    <n v="15051"/>
    <s v="Commodity Trade"/>
    <n v="527108179.24291003"/>
  </r>
  <r>
    <x v="99"/>
    <s v="Federal Government NonDefense"/>
    <x v="96"/>
    <s v="Foreign Trade"/>
    <n v="15058"/>
    <s v="Social Benefits"/>
    <n v="3701500259.5198102"/>
  </r>
  <r>
    <x v="99"/>
    <s v="Federal Government NonDefense"/>
    <x v="96"/>
    <s v="Foreign Trade"/>
    <n v="15060"/>
    <s v="Other Transfers (gross)"/>
    <n v="9461618310.4323997"/>
  </r>
  <r>
    <x v="99"/>
    <s v="Federal Government NonDefense"/>
    <x v="97"/>
    <s v="Domestic Trade"/>
    <n v="15051"/>
    <s v="Commodity Trade"/>
    <n v="828151462.46749997"/>
  </r>
  <r>
    <x v="100"/>
    <s v="Federal Government Defense"/>
    <x v="0"/>
    <s v="111 -  Crop Production"/>
    <n v="15055"/>
    <s v="Industry Use"/>
    <n v="1635.6765239353199"/>
  </r>
  <r>
    <x v="100"/>
    <s v="Federal Government Defense"/>
    <x v="1"/>
    <s v="112 -  Animal Production and Aquaculture"/>
    <n v="15055"/>
    <s v="Industry Use"/>
    <n v="2140964.2242888799"/>
  </r>
  <r>
    <x v="100"/>
    <s v="Federal Government Defense"/>
    <x v="4"/>
    <s v="211 -  Oil and Gas Extraction"/>
    <n v="15055"/>
    <s v="Industry Use"/>
    <n v="38760719.199952297"/>
  </r>
  <r>
    <x v="100"/>
    <s v="Federal Government Defense"/>
    <x v="5"/>
    <s v="212 -  Mining (except Oil and Gas)"/>
    <n v="15055"/>
    <s v="Industry Use"/>
    <n v="1553355.9364273599"/>
  </r>
  <r>
    <x v="100"/>
    <s v="Federal Government Defense"/>
    <x v="6"/>
    <s v="213 -  Support Activities for Mining"/>
    <n v="15055"/>
    <s v="Industry Use"/>
    <n v="170422.64142944201"/>
  </r>
  <r>
    <x v="100"/>
    <s v="Federal Government Defense"/>
    <x v="7"/>
    <s v="221 -  Utilities"/>
    <n v="15055"/>
    <s v="Industry Use"/>
    <n v="466529069.821347"/>
  </r>
  <r>
    <x v="100"/>
    <s v="Federal Government Defense"/>
    <x v="8"/>
    <s v="23 -  Construction"/>
    <n v="15055"/>
    <s v="Industry Use"/>
    <n v="2806293243.0697999"/>
  </r>
  <r>
    <x v="100"/>
    <s v="Federal Government Defense"/>
    <x v="9"/>
    <s v="311 -  Food Manufacturing"/>
    <n v="15055"/>
    <s v="Industry Use"/>
    <n v="564345536.59213495"/>
  </r>
  <r>
    <x v="100"/>
    <s v="Federal Government Defense"/>
    <x v="10"/>
    <s v="312 -  Beverage and Tobacco Product Manufacturing"/>
    <n v="15055"/>
    <s v="Industry Use"/>
    <n v="18151048.9614846"/>
  </r>
  <r>
    <x v="100"/>
    <s v="Federal Government Defense"/>
    <x v="11"/>
    <s v="313 -  Textile Mills"/>
    <n v="15055"/>
    <s v="Industry Use"/>
    <n v="2584710.2963802"/>
  </r>
  <r>
    <x v="100"/>
    <s v="Federal Government Defense"/>
    <x v="12"/>
    <s v="314 -  Textile Product Mills"/>
    <n v="15055"/>
    <s v="Industry Use"/>
    <n v="36024602.065865502"/>
  </r>
  <r>
    <x v="100"/>
    <s v="Federal Government Defense"/>
    <x v="13"/>
    <s v="315 -  Apparel Manufacturing"/>
    <n v="15055"/>
    <s v="Industry Use"/>
    <n v="610016.82844886102"/>
  </r>
  <r>
    <x v="100"/>
    <s v="Federal Government Defense"/>
    <x v="14"/>
    <s v="316 -  Leather and Allied Product Manufacturing"/>
    <n v="15055"/>
    <s v="Industry Use"/>
    <n v="642819.14012245496"/>
  </r>
  <r>
    <x v="100"/>
    <s v="Federal Government Defense"/>
    <x v="15"/>
    <s v="321 -  Wood Product Manufacturing"/>
    <n v="15055"/>
    <s v="Industry Use"/>
    <n v="4617532.3459424302"/>
  </r>
  <r>
    <x v="100"/>
    <s v="Federal Government Defense"/>
    <x v="16"/>
    <s v="322 -  Paper Manufacturing"/>
    <n v="15055"/>
    <s v="Industry Use"/>
    <n v="18074130.224404801"/>
  </r>
  <r>
    <x v="100"/>
    <s v="Federal Government Defense"/>
    <x v="17"/>
    <s v="323 -  Printing and Related Support Activities"/>
    <n v="15055"/>
    <s v="Industry Use"/>
    <n v="84606235.010224193"/>
  </r>
  <r>
    <x v="100"/>
    <s v="Federal Government Defense"/>
    <x v="18"/>
    <s v="324 -  Petroleum and Coal Products Manufacturing"/>
    <n v="15055"/>
    <s v="Industry Use"/>
    <n v="2769668211.5806198"/>
  </r>
  <r>
    <x v="100"/>
    <s v="Federal Government Defense"/>
    <x v="19"/>
    <s v="325 -  Chemical Manufacturing"/>
    <n v="15055"/>
    <s v="Industry Use"/>
    <n v="420088539.28342199"/>
  </r>
  <r>
    <x v="100"/>
    <s v="Federal Government Defense"/>
    <x v="20"/>
    <s v="326 -  Plastics and Rubber Products Manufacturing"/>
    <n v="15055"/>
    <s v="Industry Use"/>
    <n v="118030761.15400501"/>
  </r>
  <r>
    <x v="100"/>
    <s v="Federal Government Defense"/>
    <x v="21"/>
    <s v="327 -  Nonmetallic Mineral Product Manufacturing"/>
    <n v="15055"/>
    <s v="Industry Use"/>
    <n v="19209522.297400601"/>
  </r>
  <r>
    <x v="100"/>
    <s v="Federal Government Defense"/>
    <x v="22"/>
    <s v="331 -  Primary Metal Manufacturing"/>
    <n v="15055"/>
    <s v="Industry Use"/>
    <n v="9977167.6639021207"/>
  </r>
  <r>
    <x v="100"/>
    <s v="Federal Government Defense"/>
    <x v="23"/>
    <s v="332 -  Fabricated Metal Product Manufacturing"/>
    <n v="15055"/>
    <s v="Industry Use"/>
    <n v="738859391.14179695"/>
  </r>
  <r>
    <x v="100"/>
    <s v="Federal Government Defense"/>
    <x v="24"/>
    <s v="333 -  Machinery Manufacturing"/>
    <n v="15055"/>
    <s v="Industry Use"/>
    <n v="27908812.322083902"/>
  </r>
  <r>
    <x v="100"/>
    <s v="Federal Government Defense"/>
    <x v="25"/>
    <s v="334 -  Computer and Electronic Product Manufacturing"/>
    <n v="15055"/>
    <s v="Industry Use"/>
    <n v="453595018.23179001"/>
  </r>
  <r>
    <x v="100"/>
    <s v="Federal Government Defense"/>
    <x v="26"/>
    <s v="335 -  Electrical Equipment, Appliance, and Component Manufacturing"/>
    <n v="15055"/>
    <s v="Industry Use"/>
    <n v="28211520.409586798"/>
  </r>
  <r>
    <x v="100"/>
    <s v="Federal Government Defense"/>
    <x v="27"/>
    <s v="336 -  Transportation Equipment Manufacturing"/>
    <n v="15055"/>
    <s v="Industry Use"/>
    <n v="3936076418.6426401"/>
  </r>
  <r>
    <x v="100"/>
    <s v="Federal Government Defense"/>
    <x v="28"/>
    <s v="337 -  Furniture and Related Product Manufacturing"/>
    <n v="15055"/>
    <s v="Industry Use"/>
    <n v="505694.36740489199"/>
  </r>
  <r>
    <x v="100"/>
    <s v="Federal Government Defense"/>
    <x v="29"/>
    <s v="339 -  Miscellaneous Manufacturing"/>
    <n v="15055"/>
    <s v="Industry Use"/>
    <n v="29079849.771762699"/>
  </r>
  <r>
    <x v="100"/>
    <s v="Federal Government Defense"/>
    <x v="30"/>
    <s v="42 -  Wholesale Trade"/>
    <n v="15055"/>
    <s v="Industry Use"/>
    <n v="6021827773.0803003"/>
  </r>
  <r>
    <x v="100"/>
    <s v="Federal Government Defense"/>
    <x v="32"/>
    <s v="449 -  Furniture, Home Furnishings, Electronics, and Appliance Retailers"/>
    <n v="15055"/>
    <s v="Industry Use"/>
    <n v="106581.878433918"/>
  </r>
  <r>
    <x v="100"/>
    <s v="Federal Government Defense"/>
    <x v="38"/>
    <s v="459 -  Sporting Goods, Hobby, Musical Instrument, Book, and Miscellaneous Retailers"/>
    <n v="15055"/>
    <s v="Industry Use"/>
    <n v="150252.82151936201"/>
  </r>
  <r>
    <x v="100"/>
    <s v="Federal Government Defense"/>
    <x v="40"/>
    <s v="481 -  Air Transportation"/>
    <n v="15055"/>
    <s v="Industry Use"/>
    <n v="1047494686.05964"/>
  </r>
  <r>
    <x v="100"/>
    <s v="Federal Government Defense"/>
    <x v="41"/>
    <s v="482 -  Rail Transportation"/>
    <n v="15055"/>
    <s v="Industry Use"/>
    <n v="31733919.693585102"/>
  </r>
  <r>
    <x v="100"/>
    <s v="Federal Government Defense"/>
    <x v="42"/>
    <s v="483 -  Water Transportation"/>
    <n v="15055"/>
    <s v="Industry Use"/>
    <n v="170439015.02059299"/>
  </r>
  <r>
    <x v="100"/>
    <s v="Federal Government Defense"/>
    <x v="43"/>
    <s v="484 -  Truck Transportation"/>
    <n v="15055"/>
    <s v="Industry Use"/>
    <n v="1681789360.0585799"/>
  </r>
  <r>
    <x v="100"/>
    <s v="Federal Government Defense"/>
    <x v="98"/>
    <s v="485 -  Transit and Ground Passenger Transportation"/>
    <n v="15055"/>
    <s v="Industry Use"/>
    <n v="10067819.5484054"/>
  </r>
  <r>
    <x v="100"/>
    <s v="Federal Government Defense"/>
    <x v="44"/>
    <s v="486 -  Pipeline Transportation"/>
    <n v="15055"/>
    <s v="Industry Use"/>
    <n v="14963392.910118399"/>
  </r>
  <r>
    <x v="100"/>
    <s v="Federal Government Defense"/>
    <x v="45"/>
    <s v="487-488 -  Scenic and Sightseeing Transportation and Support Activities for Transportation"/>
    <n v="15055"/>
    <s v="Industry Use"/>
    <n v="1616087.5666231201"/>
  </r>
  <r>
    <x v="100"/>
    <s v="Federal Government Defense"/>
    <x v="46"/>
    <s v="492 -  Couriers and Messengers"/>
    <n v="15055"/>
    <s v="Industry Use"/>
    <n v="416250.28260587301"/>
  </r>
  <r>
    <x v="100"/>
    <s v="Federal Government Defense"/>
    <x v="47"/>
    <s v="493 -  Warehousing and Storage"/>
    <n v="15055"/>
    <s v="Industry Use"/>
    <n v="123302490.546902"/>
  </r>
  <r>
    <x v="100"/>
    <s v="Federal Government Defense"/>
    <x v="48"/>
    <s v="513 -  Publishing Industries"/>
    <n v="15055"/>
    <s v="Industry Use"/>
    <n v="149557887.861738"/>
  </r>
  <r>
    <x v="100"/>
    <s v="Federal Government Defense"/>
    <x v="49"/>
    <s v="512 -  Motion Picture and Sound Recording Industries"/>
    <n v="15055"/>
    <s v="Industry Use"/>
    <n v="9163962.6079285108"/>
  </r>
  <r>
    <x v="100"/>
    <s v="Federal Government Defense"/>
    <x v="50"/>
    <s v="516 -  Broadcasting and Content Providers"/>
    <n v="15055"/>
    <s v="Industry Use"/>
    <n v="534887040.42340302"/>
  </r>
  <r>
    <x v="100"/>
    <s v="Federal Government Defense"/>
    <x v="51"/>
    <s v="517 -  Telecommunications"/>
    <n v="15055"/>
    <s v="Industry Use"/>
    <n v="1011502904.60774"/>
  </r>
  <r>
    <x v="100"/>
    <s v="Federal Government Defense"/>
    <x v="52"/>
    <s v="518 -  Computing Infrastructure Providers, Data Processing, Web Hosting, and Related Services"/>
    <n v="15055"/>
    <s v="Industry Use"/>
    <n v="638035060.64130402"/>
  </r>
  <r>
    <x v="100"/>
    <s v="Federal Government Defense"/>
    <x v="53"/>
    <s v="519 -  Web Search Portals, Libraries, Archives, and Other Information Services"/>
    <n v="15055"/>
    <s v="Industry Use"/>
    <n v="1101273925.56057"/>
  </r>
  <r>
    <x v="100"/>
    <s v="Federal Government Defense"/>
    <x v="54"/>
    <s v="522 -  Credit Intermediation and Related Activities"/>
    <n v="15055"/>
    <s v="Industry Use"/>
    <n v="9043531.2791749798"/>
  </r>
  <r>
    <x v="100"/>
    <s v="Federal Government Defense"/>
    <x v="56"/>
    <s v="521 -  Monetary Authorities-Central Bank"/>
    <n v="15055"/>
    <s v="Industry Use"/>
    <n v="98949.553498314097"/>
  </r>
  <r>
    <x v="100"/>
    <s v="Federal Government Defense"/>
    <x v="58"/>
    <s v="531 -  Real Estate"/>
    <n v="15055"/>
    <s v="Industry Use"/>
    <n v="64175920.828152001"/>
  </r>
  <r>
    <x v="100"/>
    <s v="Federal Government Defense"/>
    <x v="59"/>
    <s v="532 -  Rental and Leasing Services"/>
    <n v="15055"/>
    <s v="Industry Use"/>
    <n v="41512301.089028999"/>
  </r>
  <r>
    <x v="100"/>
    <s v="Federal Government Defense"/>
    <x v="61"/>
    <s v="541 -  Professional, Scientific, and Technical Services"/>
    <n v="15055"/>
    <s v="Industry Use"/>
    <n v="6251923529.20961"/>
  </r>
  <r>
    <x v="100"/>
    <s v="Federal Government Defense"/>
    <x v="62"/>
    <s v="561 -  Administrative and Support Services"/>
    <n v="15055"/>
    <s v="Industry Use"/>
    <n v="1616674923.92031"/>
  </r>
  <r>
    <x v="100"/>
    <s v="Federal Government Defense"/>
    <x v="63"/>
    <s v="562 -  Waste Management and Remediation Services"/>
    <n v="15055"/>
    <s v="Industry Use"/>
    <n v="22228274.799277201"/>
  </r>
  <r>
    <x v="100"/>
    <s v="Federal Government Defense"/>
    <x v="67"/>
    <s v="713 -  Amusement, Gambling, and Recreation Industries"/>
    <n v="15055"/>
    <s v="Industry Use"/>
    <n v="344612.63252069399"/>
  </r>
  <r>
    <x v="100"/>
    <s v="Federal Government Defense"/>
    <x v="68"/>
    <s v="721 -  Accommodation"/>
    <n v="15055"/>
    <s v="Industry Use"/>
    <n v="82508717.106448099"/>
  </r>
  <r>
    <x v="100"/>
    <s v="Federal Government Defense"/>
    <x v="69"/>
    <s v="722 -  Food Services and Drinking Places"/>
    <n v="15055"/>
    <s v="Industry Use"/>
    <n v="152146300.000301"/>
  </r>
  <r>
    <x v="100"/>
    <s v="Federal Government Defense"/>
    <x v="70"/>
    <s v="811 -  Repair and Maintenance"/>
    <n v="15055"/>
    <s v="Industry Use"/>
    <n v="989403053.73458302"/>
  </r>
  <r>
    <x v="100"/>
    <s v="Federal Government Defense"/>
    <x v="71"/>
    <s v="812 -  Personal and Laundry Services"/>
    <n v="15055"/>
    <s v="Industry Use"/>
    <n v="34755544.255862698"/>
  </r>
  <r>
    <x v="100"/>
    <s v="Federal Government Defense"/>
    <x v="73"/>
    <s v="9A -  Government Enterprises"/>
    <n v="15055"/>
    <s v="Industry Use"/>
    <n v="515004276.56356698"/>
  </r>
  <r>
    <x v="100"/>
    <s v="Federal Government Defense"/>
    <x v="109"/>
    <s v="9B -  Administrative Government"/>
    <n v="15055"/>
    <s v="Industry Use"/>
    <n v="52397592709.255402"/>
  </r>
  <r>
    <x v="100"/>
    <s v="Federal Government Defense"/>
    <x v="74"/>
    <s v="Vegetable and melon farming"/>
    <n v="15055"/>
    <s v="Industry Use"/>
    <n v="762.32387902623702"/>
  </r>
  <r>
    <x v="100"/>
    <s v="Federal Government Defense"/>
    <x v="75"/>
    <s v="Fruit farming"/>
    <n v="15055"/>
    <s v="Industry Use"/>
    <n v="584.92275636832198"/>
  </r>
  <r>
    <x v="100"/>
    <s v="Federal Government Defense"/>
    <x v="80"/>
    <s v="Households LT15k"/>
    <n v="15055"/>
    <s v="Industry Use"/>
    <n v="5820581.5860067504"/>
  </r>
  <r>
    <x v="100"/>
    <s v="Federal Government Defense"/>
    <x v="81"/>
    <s v="Households 15-30k"/>
    <n v="15055"/>
    <s v="Industry Use"/>
    <n v="7665047.8182073096"/>
  </r>
  <r>
    <x v="100"/>
    <s v="Federal Government Defense"/>
    <x v="82"/>
    <s v="Households 30-40k"/>
    <n v="15055"/>
    <s v="Industry Use"/>
    <n v="6824483.7784449002"/>
  </r>
  <r>
    <x v="100"/>
    <s v="Federal Government Defense"/>
    <x v="83"/>
    <s v="Households 40-50k"/>
    <n v="15055"/>
    <s v="Industry Use"/>
    <n v="5269322.07830521"/>
  </r>
  <r>
    <x v="100"/>
    <s v="Federal Government Defense"/>
    <x v="84"/>
    <s v="Households 50-70k"/>
    <n v="15055"/>
    <s v="Industry Use"/>
    <n v="11759920.583409101"/>
  </r>
  <r>
    <x v="100"/>
    <s v="Federal Government Defense"/>
    <x v="85"/>
    <s v="Households 70-100k"/>
    <n v="15055"/>
    <s v="Industry Use"/>
    <n v="40165149.721655197"/>
  </r>
  <r>
    <x v="100"/>
    <s v="Federal Government Defense"/>
    <x v="86"/>
    <s v="Households 100-150k"/>
    <n v="15055"/>
    <s v="Industry Use"/>
    <n v="71029508.8569877"/>
  </r>
  <r>
    <x v="100"/>
    <s v="Federal Government Defense"/>
    <x v="87"/>
    <s v="Households 150-200k"/>
    <n v="15055"/>
    <s v="Industry Use"/>
    <n v="81251902.022655204"/>
  </r>
  <r>
    <x v="100"/>
    <s v="Federal Government Defense"/>
    <x v="88"/>
    <s v="Households GT200k"/>
    <n v="15055"/>
    <s v="Industry Use"/>
    <n v="205588776.39265499"/>
  </r>
  <r>
    <x v="100"/>
    <s v="Federal Government Defense"/>
    <x v="89"/>
    <s v="Federal Government NonDefense"/>
    <n v="15055"/>
    <s v="Industry Use"/>
    <n v="13028098.842686299"/>
  </r>
  <r>
    <x v="100"/>
    <s v="Federal Government Defense"/>
    <x v="90"/>
    <s v="Federal Government Investment"/>
    <n v="15055"/>
    <s v="Industry Use"/>
    <n v="16021637.2405192"/>
  </r>
  <r>
    <x v="100"/>
    <s v="Federal Government Defense"/>
    <x v="91"/>
    <s v="State/Local Govt Other"/>
    <n v="15055"/>
    <s v="Industry Use"/>
    <n v="160616335.513356"/>
  </r>
  <r>
    <x v="100"/>
    <s v="Federal Government Defense"/>
    <x v="92"/>
    <s v="State/Local Govt Education"/>
    <n v="15055"/>
    <s v="Industry Use"/>
    <n v="331610.00530244998"/>
  </r>
  <r>
    <x v="100"/>
    <s v="Federal Government Defense"/>
    <x v="93"/>
    <s v="State/Local Govt Investment"/>
    <n v="15055"/>
    <s v="Industry Use"/>
    <n v="81042724.489737704"/>
  </r>
  <r>
    <x v="100"/>
    <s v="Federal Government Defense"/>
    <x v="94"/>
    <s v="Capital"/>
    <n v="15055"/>
    <s v="Industry Use"/>
    <n v="107152832.838608"/>
  </r>
  <r>
    <x v="100"/>
    <s v="Federal Government Defense"/>
    <x v="95"/>
    <s v="Inventory Additions/Deletions"/>
    <n v="15055"/>
    <s v="Industry Use"/>
    <n v="8061069.5920140799"/>
  </r>
  <r>
    <x v="100"/>
    <s v="Federal Government Defense"/>
    <x v="96"/>
    <s v="Foreign Trade"/>
    <n v="15051"/>
    <s v="Commodity Trade"/>
    <n v="11302366726.250799"/>
  </r>
  <r>
    <x v="100"/>
    <s v="Federal Government Defense"/>
    <x v="97"/>
    <s v="Domestic Trade"/>
    <n v="15051"/>
    <s v="Commodity Trade"/>
    <n v="11428235513.6234"/>
  </r>
  <r>
    <x v="101"/>
    <s v="Federal Government Investment"/>
    <x v="0"/>
    <s v="111 -  Crop Production"/>
    <n v="15055"/>
    <s v="Industry Use"/>
    <n v="82.413125341454901"/>
  </r>
  <r>
    <x v="101"/>
    <s v="Federal Government Investment"/>
    <x v="4"/>
    <s v="211 -  Oil and Gas Extraction"/>
    <n v="15055"/>
    <s v="Industry Use"/>
    <n v="706.87170035806901"/>
  </r>
  <r>
    <x v="101"/>
    <s v="Federal Government Investment"/>
    <x v="6"/>
    <s v="213 -  Support Activities for Mining"/>
    <n v="15055"/>
    <s v="Industry Use"/>
    <n v="3539.2472560288902"/>
  </r>
  <r>
    <x v="101"/>
    <s v="Federal Government Investment"/>
    <x v="8"/>
    <s v="23 -  Construction"/>
    <n v="15055"/>
    <s v="Industry Use"/>
    <n v="3412171650.4778099"/>
  </r>
  <r>
    <x v="101"/>
    <s v="Federal Government Investment"/>
    <x v="9"/>
    <s v="311 -  Food Manufacturing"/>
    <n v="15055"/>
    <s v="Industry Use"/>
    <n v="24701.293198002601"/>
  </r>
  <r>
    <x v="101"/>
    <s v="Federal Government Investment"/>
    <x v="11"/>
    <s v="313 -  Textile Mills"/>
    <n v="15055"/>
    <s v="Industry Use"/>
    <n v="2353.0681469056699"/>
  </r>
  <r>
    <x v="101"/>
    <s v="Federal Government Investment"/>
    <x v="12"/>
    <s v="314 -  Textile Product Mills"/>
    <n v="15055"/>
    <s v="Industry Use"/>
    <n v="302476.565898487"/>
  </r>
  <r>
    <x v="101"/>
    <s v="Federal Government Investment"/>
    <x v="13"/>
    <s v="315 -  Apparel Manufacturing"/>
    <n v="15055"/>
    <s v="Industry Use"/>
    <n v="1632.00071514617"/>
  </r>
  <r>
    <x v="101"/>
    <s v="Federal Government Investment"/>
    <x v="14"/>
    <s v="316 -  Leather and Allied Product Manufacturing"/>
    <n v="15055"/>
    <s v="Industry Use"/>
    <n v="8893.2720018381806"/>
  </r>
  <r>
    <x v="101"/>
    <s v="Federal Government Investment"/>
    <x v="15"/>
    <s v="321 -  Wood Product Manufacturing"/>
    <n v="15055"/>
    <s v="Industry Use"/>
    <n v="341501.10315848503"/>
  </r>
  <r>
    <x v="101"/>
    <s v="Federal Government Investment"/>
    <x v="16"/>
    <s v="322 -  Paper Manufacturing"/>
    <n v="15055"/>
    <s v="Industry Use"/>
    <n v="1637991.29197006"/>
  </r>
  <r>
    <x v="101"/>
    <s v="Federal Government Investment"/>
    <x v="17"/>
    <s v="323 -  Printing and Related Support Activities"/>
    <n v="15055"/>
    <s v="Industry Use"/>
    <n v="67037769.715437099"/>
  </r>
  <r>
    <x v="101"/>
    <s v="Federal Government Investment"/>
    <x v="18"/>
    <s v="324 -  Petroleum and Coal Products Manufacturing"/>
    <n v="15055"/>
    <s v="Industry Use"/>
    <n v="71.3398876812021"/>
  </r>
  <r>
    <x v="101"/>
    <s v="Federal Government Investment"/>
    <x v="19"/>
    <s v="325 -  Chemical Manufacturing"/>
    <n v="15055"/>
    <s v="Industry Use"/>
    <n v="70947.051616963494"/>
  </r>
  <r>
    <x v="101"/>
    <s v="Federal Government Investment"/>
    <x v="20"/>
    <s v="326 -  Plastics and Rubber Products Manufacturing"/>
    <n v="15055"/>
    <s v="Industry Use"/>
    <n v="887368.39721448801"/>
  </r>
  <r>
    <x v="101"/>
    <s v="Federal Government Investment"/>
    <x v="21"/>
    <s v="327 -  Nonmetallic Mineral Product Manufacturing"/>
    <n v="15055"/>
    <s v="Industry Use"/>
    <n v="6220.3166009997904"/>
  </r>
  <r>
    <x v="101"/>
    <s v="Federal Government Investment"/>
    <x v="22"/>
    <s v="331 -  Primary Metal Manufacturing"/>
    <n v="15055"/>
    <s v="Industry Use"/>
    <n v="39535.735398923898"/>
  </r>
  <r>
    <x v="101"/>
    <s v="Federal Government Investment"/>
    <x v="23"/>
    <s v="332 -  Fabricated Metal Product Manufacturing"/>
    <n v="15055"/>
    <s v="Industry Use"/>
    <n v="17926440.168866001"/>
  </r>
  <r>
    <x v="101"/>
    <s v="Federal Government Investment"/>
    <x v="24"/>
    <s v="333 -  Machinery Manufacturing"/>
    <n v="15055"/>
    <s v="Industry Use"/>
    <n v="4183721.2267097798"/>
  </r>
  <r>
    <x v="101"/>
    <s v="Federal Government Investment"/>
    <x v="25"/>
    <s v="334 -  Computer and Electronic Product Manufacturing"/>
    <n v="15055"/>
    <s v="Industry Use"/>
    <n v="57199336.543274999"/>
  </r>
  <r>
    <x v="101"/>
    <s v="Federal Government Investment"/>
    <x v="26"/>
    <s v="335 -  Electrical Equipment, Appliance, and Component Manufacturing"/>
    <n v="15055"/>
    <s v="Industry Use"/>
    <n v="1632221.1078326399"/>
  </r>
  <r>
    <x v="101"/>
    <s v="Federal Government Investment"/>
    <x v="27"/>
    <s v="336 -  Transportation Equipment Manufacturing"/>
    <n v="15055"/>
    <s v="Industry Use"/>
    <n v="209593727.501313"/>
  </r>
  <r>
    <x v="101"/>
    <s v="Federal Government Investment"/>
    <x v="28"/>
    <s v="337 -  Furniture and Related Product Manufacturing"/>
    <n v="15055"/>
    <s v="Industry Use"/>
    <n v="403847.00603393198"/>
  </r>
  <r>
    <x v="101"/>
    <s v="Federal Government Investment"/>
    <x v="29"/>
    <s v="339 -  Miscellaneous Manufacturing"/>
    <n v="15055"/>
    <s v="Industry Use"/>
    <n v="19672481.480303299"/>
  </r>
  <r>
    <x v="101"/>
    <s v="Federal Government Investment"/>
    <x v="30"/>
    <s v="42 -  Wholesale Trade"/>
    <n v="15055"/>
    <s v="Industry Use"/>
    <n v="525546420.67410803"/>
  </r>
  <r>
    <x v="101"/>
    <s v="Federal Government Investment"/>
    <x v="40"/>
    <s v="481 -  Air Transportation"/>
    <n v="15055"/>
    <s v="Industry Use"/>
    <n v="10145177.509889601"/>
  </r>
  <r>
    <x v="101"/>
    <s v="Federal Government Investment"/>
    <x v="41"/>
    <s v="482 -  Rail Transportation"/>
    <n v="15055"/>
    <s v="Industry Use"/>
    <n v="233910.474415529"/>
  </r>
  <r>
    <x v="101"/>
    <s v="Federal Government Investment"/>
    <x v="43"/>
    <s v="484 -  Truck Transportation"/>
    <n v="15055"/>
    <s v="Industry Use"/>
    <n v="19593110.415023699"/>
  </r>
  <r>
    <x v="101"/>
    <s v="Federal Government Investment"/>
    <x v="45"/>
    <s v="487-488 -  Scenic and Sightseeing Transportation and Support Activities for Transportation"/>
    <n v="15055"/>
    <s v="Industry Use"/>
    <n v="17773.996666640702"/>
  </r>
  <r>
    <x v="101"/>
    <s v="Federal Government Investment"/>
    <x v="46"/>
    <s v="492 -  Couriers and Messengers"/>
    <n v="15055"/>
    <s v="Industry Use"/>
    <n v="1066.4006277112001"/>
  </r>
  <r>
    <x v="101"/>
    <s v="Federal Government Investment"/>
    <x v="48"/>
    <s v="513 -  Publishing Industries"/>
    <n v="15055"/>
    <s v="Industry Use"/>
    <n v="484561712.12392998"/>
  </r>
  <r>
    <x v="101"/>
    <s v="Federal Government Investment"/>
    <x v="49"/>
    <s v="512 -  Motion Picture and Sound Recording Industries"/>
    <n v="15055"/>
    <s v="Industry Use"/>
    <n v="4821596.0355642"/>
  </r>
  <r>
    <x v="101"/>
    <s v="Federal Government Investment"/>
    <x v="50"/>
    <s v="516 -  Broadcasting and Content Providers"/>
    <n v="15055"/>
    <s v="Industry Use"/>
    <n v="1415877226.6224301"/>
  </r>
  <r>
    <x v="101"/>
    <s v="Federal Government Investment"/>
    <x v="51"/>
    <s v="517 -  Telecommunications"/>
    <n v="15055"/>
    <s v="Industry Use"/>
    <n v="16192709.3504507"/>
  </r>
  <r>
    <x v="101"/>
    <s v="Federal Government Investment"/>
    <x v="52"/>
    <s v="518 -  Computing Infrastructure Providers, Data Processing, Web Hosting, and Related Services"/>
    <n v="15055"/>
    <s v="Industry Use"/>
    <n v="30478319.730865501"/>
  </r>
  <r>
    <x v="101"/>
    <s v="Federal Government Investment"/>
    <x v="53"/>
    <s v="519 -  Web Search Portals, Libraries, Archives, and Other Information Services"/>
    <n v="15055"/>
    <s v="Industry Use"/>
    <n v="4600881189.3901396"/>
  </r>
  <r>
    <x v="101"/>
    <s v="Federal Government Investment"/>
    <x v="61"/>
    <s v="541 -  Professional, Scientific, and Technical Services"/>
    <n v="15055"/>
    <s v="Industry Use"/>
    <n v="28907303015.3937"/>
  </r>
  <r>
    <x v="101"/>
    <s v="Federal Government Investment"/>
    <x v="62"/>
    <s v="561 -  Administrative and Support Services"/>
    <n v="15055"/>
    <s v="Industry Use"/>
    <n v="306082596.238235"/>
  </r>
  <r>
    <x v="101"/>
    <s v="Federal Government Investment"/>
    <x v="73"/>
    <s v="9A -  Government Enterprises"/>
    <n v="15055"/>
    <s v="Industry Use"/>
    <n v="1723.3605960104301"/>
  </r>
  <r>
    <x v="101"/>
    <s v="Federal Government Investment"/>
    <x v="91"/>
    <s v="State/Local Govt Other"/>
    <n v="15055"/>
    <s v="Industry Use"/>
    <n v="60384508.366782703"/>
  </r>
  <r>
    <x v="101"/>
    <s v="Federal Government Investment"/>
    <x v="95"/>
    <s v="Inventory Additions/Deletions"/>
    <n v="15055"/>
    <s v="Industry Use"/>
    <n v="663916.26053582702"/>
  </r>
  <r>
    <x v="101"/>
    <s v="Federal Government Investment"/>
    <x v="96"/>
    <s v="Foreign Trade"/>
    <n v="15051"/>
    <s v="Commodity Trade"/>
    <n v="2999165242.0063901"/>
  </r>
  <r>
    <x v="101"/>
    <s v="Federal Government Investment"/>
    <x v="97"/>
    <s v="Domestic Trade"/>
    <n v="15051"/>
    <s v="Commodity Trade"/>
    <n v="1475637196.2393999"/>
  </r>
  <r>
    <x v="102"/>
    <s v="State/Local Govt Other"/>
    <x v="0"/>
    <s v="111 -  Crop Production"/>
    <n v="15055"/>
    <s v="Industry Use"/>
    <n v="167600343.10072201"/>
  </r>
  <r>
    <x v="102"/>
    <s v="State/Local Govt Other"/>
    <x v="1"/>
    <s v="112 -  Animal Production and Aquaculture"/>
    <n v="15055"/>
    <s v="Industry Use"/>
    <n v="99671831.739711598"/>
  </r>
  <r>
    <x v="102"/>
    <s v="State/Local Govt Other"/>
    <x v="2"/>
    <s v="113 -  Forestry and Logging"/>
    <n v="15055"/>
    <s v="Industry Use"/>
    <n v="12202.280802036001"/>
  </r>
  <r>
    <x v="102"/>
    <s v="State/Local Govt Other"/>
    <x v="100"/>
    <s v="114 -  Fishing, Hunting and Trapping"/>
    <n v="15055"/>
    <s v="Industry Use"/>
    <n v="3353589.6967152501"/>
  </r>
  <r>
    <x v="102"/>
    <s v="State/Local Govt Other"/>
    <x v="3"/>
    <s v="115 -  Support Activities for Agriculture and Forestry"/>
    <n v="15055"/>
    <s v="Industry Use"/>
    <n v="1268897025.93536"/>
  </r>
  <r>
    <x v="102"/>
    <s v="State/Local Govt Other"/>
    <x v="4"/>
    <s v="211 -  Oil and Gas Extraction"/>
    <n v="15055"/>
    <s v="Industry Use"/>
    <n v="168007756.52327701"/>
  </r>
  <r>
    <x v="102"/>
    <s v="State/Local Govt Other"/>
    <x v="5"/>
    <s v="212 -  Mining (except Oil and Gas)"/>
    <n v="15055"/>
    <s v="Industry Use"/>
    <n v="98187380.406237602"/>
  </r>
  <r>
    <x v="102"/>
    <s v="State/Local Govt Other"/>
    <x v="6"/>
    <s v="213 -  Support Activities for Mining"/>
    <n v="15055"/>
    <s v="Industry Use"/>
    <n v="192407.18634702099"/>
  </r>
  <r>
    <x v="102"/>
    <s v="State/Local Govt Other"/>
    <x v="7"/>
    <s v="221 -  Utilities"/>
    <n v="15055"/>
    <s v="Industry Use"/>
    <n v="1678424564.0323901"/>
  </r>
  <r>
    <x v="102"/>
    <s v="State/Local Govt Other"/>
    <x v="8"/>
    <s v="23 -  Construction"/>
    <n v="15055"/>
    <s v="Industry Use"/>
    <n v="8599137660.7919292"/>
  </r>
  <r>
    <x v="102"/>
    <s v="State/Local Govt Other"/>
    <x v="9"/>
    <s v="311 -  Food Manufacturing"/>
    <n v="15055"/>
    <s v="Industry Use"/>
    <n v="2099100399.1934099"/>
  </r>
  <r>
    <x v="102"/>
    <s v="State/Local Govt Other"/>
    <x v="10"/>
    <s v="312 -  Beverage and Tobacco Product Manufacturing"/>
    <n v="15055"/>
    <s v="Industry Use"/>
    <n v="446265848.03150302"/>
  </r>
  <r>
    <x v="102"/>
    <s v="State/Local Govt Other"/>
    <x v="11"/>
    <s v="313 -  Textile Mills"/>
    <n v="15055"/>
    <s v="Industry Use"/>
    <n v="1568405.3453321599"/>
  </r>
  <r>
    <x v="102"/>
    <s v="State/Local Govt Other"/>
    <x v="12"/>
    <s v="314 -  Textile Product Mills"/>
    <n v="15055"/>
    <s v="Industry Use"/>
    <n v="17959238.503350701"/>
  </r>
  <r>
    <x v="102"/>
    <s v="State/Local Govt Other"/>
    <x v="13"/>
    <s v="315 -  Apparel Manufacturing"/>
    <n v="15055"/>
    <s v="Industry Use"/>
    <n v="10401556.326806201"/>
  </r>
  <r>
    <x v="102"/>
    <s v="State/Local Govt Other"/>
    <x v="14"/>
    <s v="316 -  Leather and Allied Product Manufacturing"/>
    <n v="15055"/>
    <s v="Industry Use"/>
    <n v="610763.33468026097"/>
  </r>
  <r>
    <x v="102"/>
    <s v="State/Local Govt Other"/>
    <x v="15"/>
    <s v="321 -  Wood Product Manufacturing"/>
    <n v="15055"/>
    <s v="Industry Use"/>
    <n v="119207228.328655"/>
  </r>
  <r>
    <x v="102"/>
    <s v="State/Local Govt Other"/>
    <x v="16"/>
    <s v="322 -  Paper Manufacturing"/>
    <n v="15055"/>
    <s v="Industry Use"/>
    <n v="311511977.83801502"/>
  </r>
  <r>
    <x v="102"/>
    <s v="State/Local Govt Other"/>
    <x v="17"/>
    <s v="323 -  Printing and Related Support Activities"/>
    <n v="15055"/>
    <s v="Industry Use"/>
    <n v="267297545.39947101"/>
  </r>
  <r>
    <x v="102"/>
    <s v="State/Local Govt Other"/>
    <x v="18"/>
    <s v="324 -  Petroleum and Coal Products Manufacturing"/>
    <n v="15055"/>
    <s v="Industry Use"/>
    <n v="11943099106.3675"/>
  </r>
  <r>
    <x v="102"/>
    <s v="State/Local Govt Other"/>
    <x v="19"/>
    <s v="325 -  Chemical Manufacturing"/>
    <n v="15055"/>
    <s v="Industry Use"/>
    <n v="801071433.10585296"/>
  </r>
  <r>
    <x v="102"/>
    <s v="State/Local Govt Other"/>
    <x v="20"/>
    <s v="326 -  Plastics and Rubber Products Manufacturing"/>
    <n v="15055"/>
    <s v="Industry Use"/>
    <n v="181648953.120469"/>
  </r>
  <r>
    <x v="102"/>
    <s v="State/Local Govt Other"/>
    <x v="21"/>
    <s v="327 -  Nonmetallic Mineral Product Manufacturing"/>
    <n v="15055"/>
    <s v="Industry Use"/>
    <n v="55849027.030777097"/>
  </r>
  <r>
    <x v="102"/>
    <s v="State/Local Govt Other"/>
    <x v="22"/>
    <s v="331 -  Primary Metal Manufacturing"/>
    <n v="15055"/>
    <s v="Industry Use"/>
    <n v="11048348.160029801"/>
  </r>
  <r>
    <x v="102"/>
    <s v="State/Local Govt Other"/>
    <x v="23"/>
    <s v="332 -  Fabricated Metal Product Manufacturing"/>
    <n v="15055"/>
    <s v="Industry Use"/>
    <n v="441744355.2432"/>
  </r>
  <r>
    <x v="102"/>
    <s v="State/Local Govt Other"/>
    <x v="24"/>
    <s v="333 -  Machinery Manufacturing"/>
    <n v="15055"/>
    <s v="Industry Use"/>
    <n v="72323078.702673703"/>
  </r>
  <r>
    <x v="102"/>
    <s v="State/Local Govt Other"/>
    <x v="25"/>
    <s v="334 -  Computer and Electronic Product Manufacturing"/>
    <n v="15055"/>
    <s v="Industry Use"/>
    <n v="31066700.3328964"/>
  </r>
  <r>
    <x v="102"/>
    <s v="State/Local Govt Other"/>
    <x v="26"/>
    <s v="335 -  Electrical Equipment, Appliance, and Component Manufacturing"/>
    <n v="15055"/>
    <s v="Industry Use"/>
    <n v="14927767.3627751"/>
  </r>
  <r>
    <x v="102"/>
    <s v="State/Local Govt Other"/>
    <x v="27"/>
    <s v="336 -  Transportation Equipment Manufacturing"/>
    <n v="15055"/>
    <s v="Industry Use"/>
    <n v="383904328.64433599"/>
  </r>
  <r>
    <x v="102"/>
    <s v="State/Local Govt Other"/>
    <x v="28"/>
    <s v="337 -  Furniture and Related Product Manufacturing"/>
    <n v="15055"/>
    <s v="Industry Use"/>
    <n v="1303772.9221633601"/>
  </r>
  <r>
    <x v="102"/>
    <s v="State/Local Govt Other"/>
    <x v="29"/>
    <s v="339 -  Miscellaneous Manufacturing"/>
    <n v="15055"/>
    <s v="Industry Use"/>
    <n v="35092711.214771502"/>
  </r>
  <r>
    <x v="102"/>
    <s v="State/Local Govt Other"/>
    <x v="30"/>
    <s v="42 -  Wholesale Trade"/>
    <n v="15055"/>
    <s v="Industry Use"/>
    <n v="4995123847.07199"/>
  </r>
  <r>
    <x v="102"/>
    <s v="State/Local Govt Other"/>
    <x v="31"/>
    <s v="441 -  Motor Vehicle and Parts Dealers"/>
    <n v="15055"/>
    <s v="Industry Use"/>
    <n v="301427.45119191002"/>
  </r>
  <r>
    <x v="102"/>
    <s v="State/Local Govt Other"/>
    <x v="32"/>
    <s v="449 -  Furniture, Home Furnishings, Electronics, and Appliance Retailers"/>
    <n v="15055"/>
    <s v="Industry Use"/>
    <n v="1163862.1695592001"/>
  </r>
  <r>
    <x v="102"/>
    <s v="State/Local Govt Other"/>
    <x v="33"/>
    <s v="444 -  Building Material and Garden Equipment and Supplies Dealers"/>
    <n v="15055"/>
    <s v="Industry Use"/>
    <n v="350067.533797924"/>
  </r>
  <r>
    <x v="102"/>
    <s v="State/Local Govt Other"/>
    <x v="34"/>
    <s v="445 -  Food and Beverage Stores"/>
    <n v="15055"/>
    <s v="Industry Use"/>
    <n v="596269.99927630799"/>
  </r>
  <r>
    <x v="102"/>
    <s v="State/Local Govt Other"/>
    <x v="35"/>
    <s v="446 -  Health and Personal Care Stores"/>
    <n v="15055"/>
    <s v="Industry Use"/>
    <n v="350473.29547219101"/>
  </r>
  <r>
    <x v="102"/>
    <s v="State/Local Govt Other"/>
    <x v="36"/>
    <s v="457 -  Gasoline Stations and Fuel Dealers"/>
    <n v="15055"/>
    <s v="Industry Use"/>
    <n v="230854.86814068299"/>
  </r>
  <r>
    <x v="102"/>
    <s v="State/Local Govt Other"/>
    <x v="37"/>
    <s v="458 -  Clothing, Clothing Accessories, Shoe, and Jewelry Retailers"/>
    <n v="15055"/>
    <s v="Industry Use"/>
    <n v="296101.74895570701"/>
  </r>
  <r>
    <x v="102"/>
    <s v="State/Local Govt Other"/>
    <x v="38"/>
    <s v="459 -  Sporting Goods, Hobby, Musical Instrument, Book, and Miscellaneous Retailers"/>
    <n v="15055"/>
    <s v="Industry Use"/>
    <n v="1641607.4182752201"/>
  </r>
  <r>
    <x v="102"/>
    <s v="State/Local Govt Other"/>
    <x v="39"/>
    <s v="455 -  General Merchandise Retailers"/>
    <n v="15055"/>
    <s v="Industry Use"/>
    <n v="554566.51680348895"/>
  </r>
  <r>
    <x v="102"/>
    <s v="State/Local Govt Other"/>
    <x v="40"/>
    <s v="481 -  Air Transportation"/>
    <n v="15055"/>
    <s v="Industry Use"/>
    <n v="479539986.49252599"/>
  </r>
  <r>
    <x v="102"/>
    <s v="State/Local Govt Other"/>
    <x v="41"/>
    <s v="482 -  Rail Transportation"/>
    <n v="15055"/>
    <s v="Industry Use"/>
    <n v="134166927.63819399"/>
  </r>
  <r>
    <x v="102"/>
    <s v="State/Local Govt Other"/>
    <x v="42"/>
    <s v="483 -  Water Transportation"/>
    <n v="15055"/>
    <s v="Industry Use"/>
    <n v="37089229.831474297"/>
  </r>
  <r>
    <x v="102"/>
    <s v="State/Local Govt Other"/>
    <x v="43"/>
    <s v="484 -  Truck Transportation"/>
    <n v="15055"/>
    <s v="Industry Use"/>
    <n v="1012032802.27607"/>
  </r>
  <r>
    <x v="102"/>
    <s v="State/Local Govt Other"/>
    <x v="98"/>
    <s v="485 -  Transit and Ground Passenger Transportation"/>
    <n v="15055"/>
    <s v="Industry Use"/>
    <n v="815616063.13156402"/>
  </r>
  <r>
    <x v="102"/>
    <s v="State/Local Govt Other"/>
    <x v="44"/>
    <s v="486 -  Pipeline Transportation"/>
    <n v="15055"/>
    <s v="Industry Use"/>
    <n v="59121862.914540902"/>
  </r>
  <r>
    <x v="102"/>
    <s v="State/Local Govt Other"/>
    <x v="45"/>
    <s v="487-488 -  Scenic and Sightseeing Transportation and Support Activities for Transportation"/>
    <n v="15055"/>
    <s v="Industry Use"/>
    <n v="47935200.060378797"/>
  </r>
  <r>
    <x v="102"/>
    <s v="State/Local Govt Other"/>
    <x v="46"/>
    <s v="492 -  Couriers and Messengers"/>
    <n v="15055"/>
    <s v="Industry Use"/>
    <n v="89225103.272443101"/>
  </r>
  <r>
    <x v="102"/>
    <s v="State/Local Govt Other"/>
    <x v="47"/>
    <s v="493 -  Warehousing and Storage"/>
    <n v="15055"/>
    <s v="Industry Use"/>
    <n v="1300457280.86924"/>
  </r>
  <r>
    <x v="102"/>
    <s v="State/Local Govt Other"/>
    <x v="48"/>
    <s v="513 -  Publishing Industries"/>
    <n v="15055"/>
    <s v="Industry Use"/>
    <n v="2540295479.5114498"/>
  </r>
  <r>
    <x v="102"/>
    <s v="State/Local Govt Other"/>
    <x v="49"/>
    <s v="512 -  Motion Picture and Sound Recording Industries"/>
    <n v="15055"/>
    <s v="Industry Use"/>
    <n v="84421760.754533201"/>
  </r>
  <r>
    <x v="102"/>
    <s v="State/Local Govt Other"/>
    <x v="50"/>
    <s v="516 -  Broadcasting and Content Providers"/>
    <n v="15055"/>
    <s v="Industry Use"/>
    <n v="1686518004.45713"/>
  </r>
  <r>
    <x v="102"/>
    <s v="State/Local Govt Other"/>
    <x v="51"/>
    <s v="517 -  Telecommunications"/>
    <n v="15055"/>
    <s v="Industry Use"/>
    <n v="5586199756.5491896"/>
  </r>
  <r>
    <x v="102"/>
    <s v="State/Local Govt Other"/>
    <x v="52"/>
    <s v="518 -  Computing Infrastructure Providers, Data Processing, Web Hosting, and Related Services"/>
    <n v="15055"/>
    <s v="Industry Use"/>
    <n v="8222727950.5829802"/>
  </r>
  <r>
    <x v="102"/>
    <s v="State/Local Govt Other"/>
    <x v="53"/>
    <s v="519 -  Web Search Portals, Libraries, Archives, and Other Information Services"/>
    <n v="15055"/>
    <s v="Industry Use"/>
    <n v="3284379548.5508499"/>
  </r>
  <r>
    <x v="102"/>
    <s v="State/Local Govt Other"/>
    <x v="54"/>
    <s v="522 -  Credit Intermediation and Related Activities"/>
    <n v="15055"/>
    <s v="Industry Use"/>
    <n v="1404044214.4082501"/>
  </r>
  <r>
    <x v="102"/>
    <s v="State/Local Govt Other"/>
    <x v="55"/>
    <s v="523 -  Securities, Commodity Contracts, and Other Financial Investments and Related Activities"/>
    <n v="15055"/>
    <s v="Industry Use"/>
    <n v="377903806.05404401"/>
  </r>
  <r>
    <x v="102"/>
    <s v="State/Local Govt Other"/>
    <x v="56"/>
    <s v="521 -  Monetary Authorities-Central Bank"/>
    <n v="15055"/>
    <s v="Industry Use"/>
    <n v="1115062971.8971601"/>
  </r>
  <r>
    <x v="102"/>
    <s v="State/Local Govt Other"/>
    <x v="57"/>
    <s v="524 -  Insurance Carriers and Related Activities"/>
    <n v="15055"/>
    <s v="Industry Use"/>
    <n v="118167389.52771001"/>
  </r>
  <r>
    <x v="102"/>
    <s v="State/Local Govt Other"/>
    <x v="58"/>
    <s v="531 -  Real Estate"/>
    <n v="15055"/>
    <s v="Industry Use"/>
    <n v="2655850411.3645501"/>
  </r>
  <r>
    <x v="102"/>
    <s v="State/Local Govt Other"/>
    <x v="59"/>
    <s v="532 -  Rental and Leasing Services"/>
    <n v="15055"/>
    <s v="Industry Use"/>
    <n v="164622783.49965999"/>
  </r>
  <r>
    <x v="102"/>
    <s v="State/Local Govt Other"/>
    <x v="60"/>
    <s v="533 -  Lessors of Nonfinancial Intangible Assets (except Copyrighted Works)"/>
    <n v="15055"/>
    <s v="Industry Use"/>
    <n v="48721.543439774498"/>
  </r>
  <r>
    <x v="102"/>
    <s v="State/Local Govt Other"/>
    <x v="61"/>
    <s v="541 -  Professional, Scientific, and Technical Services"/>
    <n v="15055"/>
    <s v="Industry Use"/>
    <n v="15881167297.6747"/>
  </r>
  <r>
    <x v="102"/>
    <s v="State/Local Govt Other"/>
    <x v="62"/>
    <s v="561 -  Administrative and Support Services"/>
    <n v="15055"/>
    <s v="Industry Use"/>
    <n v="10969974149.3846"/>
  </r>
  <r>
    <x v="102"/>
    <s v="State/Local Govt Other"/>
    <x v="63"/>
    <s v="562 -  Waste Management and Remediation Services"/>
    <n v="15055"/>
    <s v="Industry Use"/>
    <n v="4676336675.8492403"/>
  </r>
  <r>
    <x v="102"/>
    <s v="State/Local Govt Other"/>
    <x v="64"/>
    <s v="611 -  Educational Services"/>
    <n v="15055"/>
    <s v="Industry Use"/>
    <n v="718007090.126598"/>
  </r>
  <r>
    <x v="102"/>
    <s v="State/Local Govt Other"/>
    <x v="106"/>
    <s v="623 -  Nursing and Residential Care Facilities"/>
    <n v="15055"/>
    <s v="Industry Use"/>
    <n v="8204.1691611213391"/>
  </r>
  <r>
    <x v="102"/>
    <s v="State/Local Govt Other"/>
    <x v="107"/>
    <s v="624 -  Social Assistance"/>
    <n v="15055"/>
    <s v="Industry Use"/>
    <n v="465003579.258201"/>
  </r>
  <r>
    <x v="102"/>
    <s v="State/Local Govt Other"/>
    <x v="65"/>
    <s v="711 -  Performing Arts, Spectator Sports, and Related Industries"/>
    <n v="15055"/>
    <s v="Industry Use"/>
    <n v="280893299.49001902"/>
  </r>
  <r>
    <x v="102"/>
    <s v="State/Local Govt Other"/>
    <x v="66"/>
    <s v="712 -  Museums, Historical Sites, and Similar Institutions"/>
    <n v="15055"/>
    <s v="Industry Use"/>
    <n v="8702.3992531453205"/>
  </r>
  <r>
    <x v="102"/>
    <s v="State/Local Govt Other"/>
    <x v="67"/>
    <s v="713 -  Amusement, Gambling, and Recreation Industries"/>
    <n v="15055"/>
    <s v="Industry Use"/>
    <n v="94427482.6286318"/>
  </r>
  <r>
    <x v="102"/>
    <s v="State/Local Govt Other"/>
    <x v="68"/>
    <s v="721 -  Accommodation"/>
    <n v="15055"/>
    <s v="Industry Use"/>
    <n v="123015881.30766501"/>
  </r>
  <r>
    <x v="102"/>
    <s v="State/Local Govt Other"/>
    <x v="69"/>
    <s v="722 -  Food Services and Drinking Places"/>
    <n v="15055"/>
    <s v="Industry Use"/>
    <n v="879647664.17826605"/>
  </r>
  <r>
    <x v="102"/>
    <s v="State/Local Govt Other"/>
    <x v="70"/>
    <s v="811 -  Repair and Maintenance"/>
    <n v="15055"/>
    <s v="Industry Use"/>
    <n v="2974507522.9402199"/>
  </r>
  <r>
    <x v="102"/>
    <s v="State/Local Govt Other"/>
    <x v="71"/>
    <s v="812 -  Personal and Laundry Services"/>
    <n v="15055"/>
    <s v="Industry Use"/>
    <n v="1152935794.9697299"/>
  </r>
  <r>
    <x v="102"/>
    <s v="State/Local Govt Other"/>
    <x v="73"/>
    <s v="9A -  Government Enterprises"/>
    <n v="15055"/>
    <s v="Industry Use"/>
    <n v="2127380846.0208199"/>
  </r>
  <r>
    <x v="102"/>
    <s v="State/Local Govt Other"/>
    <x v="109"/>
    <s v="9B -  Administrative Government"/>
    <n v="15055"/>
    <s v="Industry Use"/>
    <n v="124600909564.28999"/>
  </r>
  <r>
    <x v="102"/>
    <s v="State/Local Govt Other"/>
    <x v="74"/>
    <s v="Vegetable and melon farming"/>
    <n v="15055"/>
    <s v="Industry Use"/>
    <n v="15440229.922684399"/>
  </r>
  <r>
    <x v="102"/>
    <s v="State/Local Govt Other"/>
    <x v="75"/>
    <s v="Fruit farming"/>
    <n v="15055"/>
    <s v="Industry Use"/>
    <n v="18518553.514624499"/>
  </r>
  <r>
    <x v="102"/>
    <s v="State/Local Govt Other"/>
    <x v="80"/>
    <s v="Households LT15k"/>
    <n v="15008"/>
    <s v="Interest (net)"/>
    <n v="72209760.048126996"/>
  </r>
  <r>
    <x v="102"/>
    <s v="State/Local Govt Other"/>
    <x v="80"/>
    <s v="Households LT15k"/>
    <n v="15058"/>
    <s v="Social Benefits"/>
    <n v="5825039119.5572796"/>
  </r>
  <r>
    <x v="102"/>
    <s v="State/Local Govt Other"/>
    <x v="81"/>
    <s v="Households 15-30k"/>
    <n v="15008"/>
    <s v="Interest (net)"/>
    <n v="228203377.215363"/>
  </r>
  <r>
    <x v="102"/>
    <s v="State/Local Govt Other"/>
    <x v="81"/>
    <s v="Households 15-30k"/>
    <n v="15058"/>
    <s v="Social Benefits"/>
    <n v="16755419017.423"/>
  </r>
  <r>
    <x v="102"/>
    <s v="State/Local Govt Other"/>
    <x v="82"/>
    <s v="Households 30-40k"/>
    <n v="15008"/>
    <s v="Interest (net)"/>
    <n v="346756301.339562"/>
  </r>
  <r>
    <x v="102"/>
    <s v="State/Local Govt Other"/>
    <x v="82"/>
    <s v="Households 30-40k"/>
    <n v="15058"/>
    <s v="Social Benefits"/>
    <n v="12521771844.124201"/>
  </r>
  <r>
    <x v="102"/>
    <s v="State/Local Govt Other"/>
    <x v="83"/>
    <s v="Households 40-50k"/>
    <n v="15008"/>
    <s v="Interest (net)"/>
    <n v="224763457.48207101"/>
  </r>
  <r>
    <x v="102"/>
    <s v="State/Local Govt Other"/>
    <x v="83"/>
    <s v="Households 40-50k"/>
    <n v="15058"/>
    <s v="Social Benefits"/>
    <n v="12519514443.593"/>
  </r>
  <r>
    <x v="102"/>
    <s v="State/Local Govt Other"/>
    <x v="84"/>
    <s v="Households 50-70k"/>
    <n v="15008"/>
    <s v="Interest (net)"/>
    <n v="897105859.95173395"/>
  </r>
  <r>
    <x v="102"/>
    <s v="State/Local Govt Other"/>
    <x v="84"/>
    <s v="Households 50-70k"/>
    <n v="15058"/>
    <s v="Social Benefits"/>
    <n v="24745616144.878899"/>
  </r>
  <r>
    <x v="102"/>
    <s v="State/Local Govt Other"/>
    <x v="85"/>
    <s v="Households 70-100k"/>
    <n v="15008"/>
    <s v="Interest (net)"/>
    <n v="1670465984.3585601"/>
  </r>
  <r>
    <x v="102"/>
    <s v="State/Local Govt Other"/>
    <x v="85"/>
    <s v="Households 70-100k"/>
    <n v="15058"/>
    <s v="Social Benefits"/>
    <n v="24361635002.954601"/>
  </r>
  <r>
    <x v="102"/>
    <s v="State/Local Govt Other"/>
    <x v="86"/>
    <s v="Households 100-150k"/>
    <n v="15008"/>
    <s v="Interest (net)"/>
    <n v="2863932143.42101"/>
  </r>
  <r>
    <x v="102"/>
    <s v="State/Local Govt Other"/>
    <x v="86"/>
    <s v="Households 100-150k"/>
    <n v="15058"/>
    <s v="Social Benefits"/>
    <n v="30022377542.3321"/>
  </r>
  <r>
    <x v="102"/>
    <s v="State/Local Govt Other"/>
    <x v="87"/>
    <s v="Households 150-200k"/>
    <n v="15008"/>
    <s v="Interest (net)"/>
    <n v="2296975064.5696001"/>
  </r>
  <r>
    <x v="102"/>
    <s v="State/Local Govt Other"/>
    <x v="87"/>
    <s v="Households 150-200k"/>
    <n v="15058"/>
    <s v="Social Benefits"/>
    <n v="17386059529.644402"/>
  </r>
  <r>
    <x v="102"/>
    <s v="State/Local Govt Other"/>
    <x v="88"/>
    <s v="Households GT200k"/>
    <n v="15008"/>
    <s v="Interest (net)"/>
    <n v="15316089087.999599"/>
  </r>
  <r>
    <x v="102"/>
    <s v="State/Local Govt Other"/>
    <x v="88"/>
    <s v="Households GT200k"/>
    <n v="15058"/>
    <s v="Social Benefits"/>
    <n v="32480171194.924599"/>
  </r>
  <r>
    <x v="102"/>
    <s v="State/Local Govt Other"/>
    <x v="89"/>
    <s v="Federal Government NonDefense"/>
    <n v="15055"/>
    <s v="Industry Use"/>
    <n v="1115867.3056119501"/>
  </r>
  <r>
    <x v="102"/>
    <s v="State/Local Govt Other"/>
    <x v="91"/>
    <s v="State/Local Govt Other"/>
    <n v="15055"/>
    <s v="Industry Use"/>
    <n v="4270384884.29459"/>
  </r>
  <r>
    <x v="102"/>
    <s v="State/Local Govt Other"/>
    <x v="92"/>
    <s v="State/Local Govt Education"/>
    <n v="15010"/>
    <s v="Intergovernmental transfers"/>
    <n v="156261578012.901"/>
  </r>
  <r>
    <x v="102"/>
    <s v="State/Local Govt Other"/>
    <x v="92"/>
    <s v="State/Local Govt Education"/>
    <n v="15055"/>
    <s v="Industry Use"/>
    <n v="176425199.60447901"/>
  </r>
  <r>
    <x v="102"/>
    <s v="State/Local Govt Other"/>
    <x v="104"/>
    <s v="State/Local Govt Hospital and Health"/>
    <n v="15010"/>
    <s v="Intergovernmental transfers"/>
    <n v="35768342705.527802"/>
  </r>
  <r>
    <x v="102"/>
    <s v="State/Local Govt Other"/>
    <x v="95"/>
    <s v="Inventory Additions/Deletions"/>
    <n v="15055"/>
    <s v="Industry Use"/>
    <n v="22270571.183682799"/>
  </r>
  <r>
    <x v="102"/>
    <s v="State/Local Govt Other"/>
    <x v="96"/>
    <s v="Foreign Trade"/>
    <n v="15051"/>
    <s v="Commodity Trade"/>
    <n v="5576524676.3385897"/>
  </r>
  <r>
    <x v="102"/>
    <s v="State/Local Govt Other"/>
    <x v="97"/>
    <s v="Domestic Trade"/>
    <n v="15051"/>
    <s v="Commodity Trade"/>
    <n v="16342088439.0723"/>
  </r>
  <r>
    <x v="103"/>
    <s v="State/Local Govt Education"/>
    <x v="0"/>
    <s v="111 -  Crop Production"/>
    <n v="15055"/>
    <s v="Industry Use"/>
    <n v="8089421.2859032499"/>
  </r>
  <r>
    <x v="103"/>
    <s v="State/Local Govt Education"/>
    <x v="1"/>
    <s v="112 -  Animal Production and Aquaculture"/>
    <n v="15055"/>
    <s v="Industry Use"/>
    <n v="2954875.4348019501"/>
  </r>
  <r>
    <x v="103"/>
    <s v="State/Local Govt Education"/>
    <x v="2"/>
    <s v="113 -  Forestry and Logging"/>
    <n v="15055"/>
    <s v="Industry Use"/>
    <n v="614.938223721545"/>
  </r>
  <r>
    <x v="103"/>
    <s v="State/Local Govt Education"/>
    <x v="100"/>
    <s v="114 -  Fishing, Hunting and Trapping"/>
    <n v="15055"/>
    <s v="Industry Use"/>
    <n v="463624.10441881302"/>
  </r>
  <r>
    <x v="103"/>
    <s v="State/Local Govt Education"/>
    <x v="4"/>
    <s v="211 -  Oil and Gas Extraction"/>
    <n v="15055"/>
    <s v="Industry Use"/>
    <n v="54161176.5722242"/>
  </r>
  <r>
    <x v="103"/>
    <s v="State/Local Govt Education"/>
    <x v="5"/>
    <s v="212 -  Mining (except Oil and Gas)"/>
    <n v="15055"/>
    <s v="Industry Use"/>
    <n v="11536933.189297499"/>
  </r>
  <r>
    <x v="103"/>
    <s v="State/Local Govt Education"/>
    <x v="6"/>
    <s v="213 -  Support Activities for Mining"/>
    <n v="15055"/>
    <s v="Industry Use"/>
    <n v="38073.061560308401"/>
  </r>
  <r>
    <x v="103"/>
    <s v="State/Local Govt Education"/>
    <x v="7"/>
    <s v="221 -  Utilities"/>
    <n v="15055"/>
    <s v="Industry Use"/>
    <n v="471326354.05615598"/>
  </r>
  <r>
    <x v="103"/>
    <s v="State/Local Govt Education"/>
    <x v="8"/>
    <s v="23 -  Construction"/>
    <n v="15055"/>
    <s v="Industry Use"/>
    <n v="1779437065.78578"/>
  </r>
  <r>
    <x v="103"/>
    <s v="State/Local Govt Education"/>
    <x v="9"/>
    <s v="311 -  Food Manufacturing"/>
    <n v="15055"/>
    <s v="Industry Use"/>
    <n v="1079817411.2009101"/>
  </r>
  <r>
    <x v="103"/>
    <s v="State/Local Govt Education"/>
    <x v="10"/>
    <s v="312 -  Beverage and Tobacco Product Manufacturing"/>
    <n v="15055"/>
    <s v="Industry Use"/>
    <n v="45412274.357470699"/>
  </r>
  <r>
    <x v="103"/>
    <s v="State/Local Govt Education"/>
    <x v="11"/>
    <s v="313 -  Textile Mills"/>
    <n v="15055"/>
    <s v="Industry Use"/>
    <n v="144205.08033167801"/>
  </r>
  <r>
    <x v="103"/>
    <s v="State/Local Govt Education"/>
    <x v="12"/>
    <s v="314 -  Textile Product Mills"/>
    <n v="15055"/>
    <s v="Industry Use"/>
    <n v="2635604.9135009898"/>
  </r>
  <r>
    <x v="103"/>
    <s v="State/Local Govt Education"/>
    <x v="13"/>
    <s v="315 -  Apparel Manufacturing"/>
    <n v="15055"/>
    <s v="Industry Use"/>
    <n v="2530964.6519230301"/>
  </r>
  <r>
    <x v="103"/>
    <s v="State/Local Govt Education"/>
    <x v="14"/>
    <s v="316 -  Leather and Allied Product Manufacturing"/>
    <n v="15055"/>
    <s v="Industry Use"/>
    <n v="209568.520609873"/>
  </r>
  <r>
    <x v="103"/>
    <s v="State/Local Govt Education"/>
    <x v="15"/>
    <s v="321 -  Wood Product Manufacturing"/>
    <n v="15055"/>
    <s v="Industry Use"/>
    <n v="175633113.70408201"/>
  </r>
  <r>
    <x v="103"/>
    <s v="State/Local Govt Education"/>
    <x v="16"/>
    <s v="322 -  Paper Manufacturing"/>
    <n v="15055"/>
    <s v="Industry Use"/>
    <n v="195546728.79342201"/>
  </r>
  <r>
    <x v="103"/>
    <s v="State/Local Govt Education"/>
    <x v="17"/>
    <s v="323 -  Printing and Related Support Activities"/>
    <n v="15055"/>
    <s v="Industry Use"/>
    <n v="313767849.58162898"/>
  </r>
  <r>
    <x v="103"/>
    <s v="State/Local Govt Education"/>
    <x v="18"/>
    <s v="324 -  Petroleum and Coal Products Manufacturing"/>
    <n v="15055"/>
    <s v="Industry Use"/>
    <n v="3846797935.4590302"/>
  </r>
  <r>
    <x v="103"/>
    <s v="State/Local Govt Education"/>
    <x v="19"/>
    <s v="325 -  Chemical Manufacturing"/>
    <n v="15055"/>
    <s v="Industry Use"/>
    <n v="180134778.77653399"/>
  </r>
  <r>
    <x v="103"/>
    <s v="State/Local Govt Education"/>
    <x v="20"/>
    <s v="326 -  Plastics and Rubber Products Manufacturing"/>
    <n v="15055"/>
    <s v="Industry Use"/>
    <n v="75443256.537939399"/>
  </r>
  <r>
    <x v="103"/>
    <s v="State/Local Govt Education"/>
    <x v="21"/>
    <s v="327 -  Nonmetallic Mineral Product Manufacturing"/>
    <n v="15055"/>
    <s v="Industry Use"/>
    <n v="16051673.451625699"/>
  </r>
  <r>
    <x v="103"/>
    <s v="State/Local Govt Education"/>
    <x v="22"/>
    <s v="331 -  Primary Metal Manufacturing"/>
    <n v="15055"/>
    <s v="Industry Use"/>
    <n v="2970629.2300691302"/>
  </r>
  <r>
    <x v="103"/>
    <s v="State/Local Govt Education"/>
    <x v="23"/>
    <s v="332 -  Fabricated Metal Product Manufacturing"/>
    <n v="15055"/>
    <s v="Industry Use"/>
    <n v="23637576.220216598"/>
  </r>
  <r>
    <x v="103"/>
    <s v="State/Local Govt Education"/>
    <x v="24"/>
    <s v="333 -  Machinery Manufacturing"/>
    <n v="15055"/>
    <s v="Industry Use"/>
    <n v="15577667.8215618"/>
  </r>
  <r>
    <x v="103"/>
    <s v="State/Local Govt Education"/>
    <x v="25"/>
    <s v="334 -  Computer and Electronic Product Manufacturing"/>
    <n v="15055"/>
    <s v="Industry Use"/>
    <n v="11484454.6100331"/>
  </r>
  <r>
    <x v="103"/>
    <s v="State/Local Govt Education"/>
    <x v="26"/>
    <s v="335 -  Electrical Equipment, Appliance, and Component Manufacturing"/>
    <n v="15055"/>
    <s v="Industry Use"/>
    <n v="4775207.5353319496"/>
  </r>
  <r>
    <x v="103"/>
    <s v="State/Local Govt Education"/>
    <x v="27"/>
    <s v="336 -  Transportation Equipment Manufacturing"/>
    <n v="15055"/>
    <s v="Industry Use"/>
    <n v="101345744.74378499"/>
  </r>
  <r>
    <x v="103"/>
    <s v="State/Local Govt Education"/>
    <x v="28"/>
    <s v="337 -  Furniture and Related Product Manufacturing"/>
    <n v="15055"/>
    <s v="Industry Use"/>
    <n v="1431610.0231554301"/>
  </r>
  <r>
    <x v="103"/>
    <s v="State/Local Govt Education"/>
    <x v="29"/>
    <s v="339 -  Miscellaneous Manufacturing"/>
    <n v="15055"/>
    <s v="Industry Use"/>
    <n v="18591513.086574402"/>
  </r>
  <r>
    <x v="103"/>
    <s v="State/Local Govt Education"/>
    <x v="30"/>
    <s v="42 -  Wholesale Trade"/>
    <n v="15055"/>
    <s v="Industry Use"/>
    <n v="1778481137.8309"/>
  </r>
  <r>
    <x v="103"/>
    <s v="State/Local Govt Education"/>
    <x v="31"/>
    <s v="441 -  Motor Vehicle and Parts Dealers"/>
    <n v="15055"/>
    <s v="Industry Use"/>
    <n v="891595.95235080097"/>
  </r>
  <r>
    <x v="103"/>
    <s v="State/Local Govt Education"/>
    <x v="32"/>
    <s v="449 -  Furniture, Home Furnishings, Electronics, and Appliance Retailers"/>
    <n v="15055"/>
    <s v="Industry Use"/>
    <n v="6160871.4526361097"/>
  </r>
  <r>
    <x v="103"/>
    <s v="State/Local Govt Education"/>
    <x v="33"/>
    <s v="444 -  Building Material and Garden Equipment and Supplies Dealers"/>
    <n v="15055"/>
    <s v="Industry Use"/>
    <n v="1035469.04885229"/>
  </r>
  <r>
    <x v="103"/>
    <s v="State/Local Govt Education"/>
    <x v="34"/>
    <s v="445 -  Food and Beverage Stores"/>
    <n v="15055"/>
    <s v="Industry Use"/>
    <n v="1373018.1247357801"/>
  </r>
  <r>
    <x v="103"/>
    <s v="State/Local Govt Education"/>
    <x v="35"/>
    <s v="446 -  Health and Personal Care Stores"/>
    <n v="15055"/>
    <s v="Industry Use"/>
    <n v="1325361.9605628799"/>
  </r>
  <r>
    <x v="103"/>
    <s v="State/Local Govt Education"/>
    <x v="36"/>
    <s v="457 -  Gasoline Stations and Fuel Dealers"/>
    <n v="15055"/>
    <s v="Industry Use"/>
    <n v="777928.60704865505"/>
  </r>
  <r>
    <x v="103"/>
    <s v="State/Local Govt Education"/>
    <x v="37"/>
    <s v="458 -  Clothing, Clothing Accessories, Shoe, and Jewelry Retailers"/>
    <n v="15055"/>
    <s v="Industry Use"/>
    <n v="875842.99243143096"/>
  </r>
  <r>
    <x v="103"/>
    <s v="State/Local Govt Education"/>
    <x v="38"/>
    <s v="459 -  Sporting Goods, Hobby, Musical Instrument, Book, and Miscellaneous Retailers"/>
    <n v="15055"/>
    <s v="Industry Use"/>
    <n v="8687785.7804653905"/>
  </r>
  <r>
    <x v="103"/>
    <s v="State/Local Govt Education"/>
    <x v="39"/>
    <s v="455 -  General Merchandise Retailers"/>
    <n v="15055"/>
    <s v="Industry Use"/>
    <n v="2190606.1360580302"/>
  </r>
  <r>
    <x v="103"/>
    <s v="State/Local Govt Education"/>
    <x v="40"/>
    <s v="481 -  Air Transportation"/>
    <n v="15055"/>
    <s v="Industry Use"/>
    <n v="85223229.734441295"/>
  </r>
  <r>
    <x v="103"/>
    <s v="State/Local Govt Education"/>
    <x v="41"/>
    <s v="482 -  Rail Transportation"/>
    <n v="15055"/>
    <s v="Industry Use"/>
    <n v="31209371.8303256"/>
  </r>
  <r>
    <x v="103"/>
    <s v="State/Local Govt Education"/>
    <x v="42"/>
    <s v="483 -  Water Transportation"/>
    <n v="15055"/>
    <s v="Industry Use"/>
    <n v="4443658.7693381002"/>
  </r>
  <r>
    <x v="103"/>
    <s v="State/Local Govt Education"/>
    <x v="43"/>
    <s v="484 -  Truck Transportation"/>
    <n v="15055"/>
    <s v="Industry Use"/>
    <n v="333070779.78006798"/>
  </r>
  <r>
    <x v="103"/>
    <s v="State/Local Govt Education"/>
    <x v="98"/>
    <s v="485 -  Transit and Ground Passenger Transportation"/>
    <n v="15055"/>
    <s v="Industry Use"/>
    <n v="2294483823.73843"/>
  </r>
  <r>
    <x v="103"/>
    <s v="State/Local Govt Education"/>
    <x v="44"/>
    <s v="486 -  Pipeline Transportation"/>
    <n v="15055"/>
    <s v="Industry Use"/>
    <n v="21046870.795169499"/>
  </r>
  <r>
    <x v="103"/>
    <s v="State/Local Govt Education"/>
    <x v="45"/>
    <s v="487-488 -  Scenic and Sightseeing Transportation and Support Activities for Transportation"/>
    <n v="15055"/>
    <s v="Industry Use"/>
    <n v="7257565.6736086197"/>
  </r>
  <r>
    <x v="103"/>
    <s v="State/Local Govt Education"/>
    <x v="46"/>
    <s v="492 -  Couriers and Messengers"/>
    <n v="15055"/>
    <s v="Industry Use"/>
    <n v="12260812.5639074"/>
  </r>
  <r>
    <x v="103"/>
    <s v="State/Local Govt Education"/>
    <x v="47"/>
    <s v="493 -  Warehousing and Storage"/>
    <n v="15055"/>
    <s v="Industry Use"/>
    <n v="169035160.27728"/>
  </r>
  <r>
    <x v="103"/>
    <s v="State/Local Govt Education"/>
    <x v="48"/>
    <s v="513 -  Publishing Industries"/>
    <n v="15055"/>
    <s v="Industry Use"/>
    <n v="1008684423.29594"/>
  </r>
  <r>
    <x v="103"/>
    <s v="State/Local Govt Education"/>
    <x v="49"/>
    <s v="512 -  Motion Picture and Sound Recording Industries"/>
    <n v="15055"/>
    <s v="Industry Use"/>
    <n v="22441746.039590299"/>
  </r>
  <r>
    <x v="103"/>
    <s v="State/Local Govt Education"/>
    <x v="50"/>
    <s v="516 -  Broadcasting and Content Providers"/>
    <n v="15055"/>
    <s v="Industry Use"/>
    <n v="641439220.65622795"/>
  </r>
  <r>
    <x v="103"/>
    <s v="State/Local Govt Education"/>
    <x v="51"/>
    <s v="517 -  Telecommunications"/>
    <n v="15055"/>
    <s v="Industry Use"/>
    <n v="1579572231.1105101"/>
  </r>
  <r>
    <x v="103"/>
    <s v="State/Local Govt Education"/>
    <x v="52"/>
    <s v="518 -  Computing Infrastructure Providers, Data Processing, Web Hosting, and Related Services"/>
    <n v="15055"/>
    <s v="Industry Use"/>
    <n v="331989746.68194097"/>
  </r>
  <r>
    <x v="103"/>
    <s v="State/Local Govt Education"/>
    <x v="53"/>
    <s v="519 -  Web Search Portals, Libraries, Archives, and Other Information Services"/>
    <n v="15055"/>
    <s v="Industry Use"/>
    <n v="458896724.99581802"/>
  </r>
  <r>
    <x v="103"/>
    <s v="State/Local Govt Education"/>
    <x v="54"/>
    <s v="522 -  Credit Intermediation and Related Activities"/>
    <n v="15055"/>
    <s v="Industry Use"/>
    <n v="16180997.862377901"/>
  </r>
  <r>
    <x v="103"/>
    <s v="State/Local Govt Education"/>
    <x v="55"/>
    <s v="523 -  Securities, Commodity Contracts, and Other Financial Investments and Related Activities"/>
    <n v="15055"/>
    <s v="Industry Use"/>
    <n v="361906.89471341699"/>
  </r>
  <r>
    <x v="103"/>
    <s v="State/Local Govt Education"/>
    <x v="56"/>
    <s v="521 -  Monetary Authorities-Central Bank"/>
    <n v="15055"/>
    <s v="Industry Use"/>
    <n v="177043.95155091799"/>
  </r>
  <r>
    <x v="103"/>
    <s v="State/Local Govt Education"/>
    <x v="57"/>
    <s v="524 -  Insurance Carriers and Related Activities"/>
    <n v="15055"/>
    <s v="Industry Use"/>
    <n v="64763678.170146398"/>
  </r>
  <r>
    <x v="103"/>
    <s v="State/Local Govt Education"/>
    <x v="58"/>
    <s v="531 -  Real Estate"/>
    <n v="15055"/>
    <s v="Industry Use"/>
    <n v="121615899.848401"/>
  </r>
  <r>
    <x v="103"/>
    <s v="State/Local Govt Education"/>
    <x v="59"/>
    <s v="532 -  Rental and Leasing Services"/>
    <n v="15055"/>
    <s v="Industry Use"/>
    <n v="74275986.132111803"/>
  </r>
  <r>
    <x v="103"/>
    <s v="State/Local Govt Education"/>
    <x v="61"/>
    <s v="541 -  Professional, Scientific, and Technical Services"/>
    <n v="15055"/>
    <s v="Industry Use"/>
    <n v="1709236794.5996799"/>
  </r>
  <r>
    <x v="103"/>
    <s v="State/Local Govt Education"/>
    <x v="62"/>
    <s v="561 -  Administrative and Support Services"/>
    <n v="15055"/>
    <s v="Industry Use"/>
    <n v="699305837.67758906"/>
  </r>
  <r>
    <x v="103"/>
    <s v="State/Local Govt Education"/>
    <x v="63"/>
    <s v="562 -  Waste Management and Remediation Services"/>
    <n v="15055"/>
    <s v="Industry Use"/>
    <n v="229965521.692505"/>
  </r>
  <r>
    <x v="103"/>
    <s v="State/Local Govt Education"/>
    <x v="64"/>
    <s v="611 -  Educational Services"/>
    <n v="15055"/>
    <s v="Industry Use"/>
    <n v="393405945.50906098"/>
  </r>
  <r>
    <x v="103"/>
    <s v="State/Local Govt Education"/>
    <x v="65"/>
    <s v="711 -  Performing Arts, Spectator Sports, and Related Industries"/>
    <n v="15055"/>
    <s v="Industry Use"/>
    <n v="37728479.692257799"/>
  </r>
  <r>
    <x v="103"/>
    <s v="State/Local Govt Education"/>
    <x v="66"/>
    <s v="712 -  Museums, Historical Sites, and Similar Institutions"/>
    <n v="15055"/>
    <s v="Industry Use"/>
    <n v="1168.8719314142199"/>
  </r>
  <r>
    <x v="103"/>
    <s v="State/Local Govt Education"/>
    <x v="67"/>
    <s v="713 -  Amusement, Gambling, and Recreation Industries"/>
    <n v="15055"/>
    <s v="Industry Use"/>
    <n v="4724288.3183736596"/>
  </r>
  <r>
    <x v="103"/>
    <s v="State/Local Govt Education"/>
    <x v="68"/>
    <s v="721 -  Accommodation"/>
    <n v="15055"/>
    <s v="Industry Use"/>
    <n v="18026511.233640701"/>
  </r>
  <r>
    <x v="103"/>
    <s v="State/Local Govt Education"/>
    <x v="69"/>
    <s v="722 -  Food Services and Drinking Places"/>
    <n v="15055"/>
    <s v="Industry Use"/>
    <n v="408238287.29641902"/>
  </r>
  <r>
    <x v="103"/>
    <s v="State/Local Govt Education"/>
    <x v="70"/>
    <s v="811 -  Repair and Maintenance"/>
    <n v="15055"/>
    <s v="Industry Use"/>
    <n v="713693893.938025"/>
  </r>
  <r>
    <x v="103"/>
    <s v="State/Local Govt Education"/>
    <x v="71"/>
    <s v="812 -  Personal and Laundry Services"/>
    <n v="15055"/>
    <s v="Industry Use"/>
    <n v="49711964.315782897"/>
  </r>
  <r>
    <x v="103"/>
    <s v="State/Local Govt Education"/>
    <x v="73"/>
    <s v="9A -  Government Enterprises"/>
    <n v="15055"/>
    <s v="Industry Use"/>
    <n v="518446671.51751202"/>
  </r>
  <r>
    <x v="103"/>
    <s v="State/Local Govt Education"/>
    <x v="109"/>
    <s v="9B -  Administrative Government"/>
    <n v="15055"/>
    <s v="Industry Use"/>
    <n v="140433612718.53299"/>
  </r>
  <r>
    <x v="103"/>
    <s v="State/Local Govt Education"/>
    <x v="74"/>
    <s v="Vegetable and melon farming"/>
    <n v="15055"/>
    <s v="Industry Use"/>
    <n v="7029484.1791272396"/>
  </r>
  <r>
    <x v="103"/>
    <s v="State/Local Govt Education"/>
    <x v="75"/>
    <s v="Fruit farming"/>
    <n v="15055"/>
    <s v="Industry Use"/>
    <n v="6234760.9055498196"/>
  </r>
  <r>
    <x v="103"/>
    <s v="State/Local Govt Education"/>
    <x v="89"/>
    <s v="Federal Government NonDefense"/>
    <n v="15055"/>
    <s v="Industry Use"/>
    <n v="134515.860880008"/>
  </r>
  <r>
    <x v="103"/>
    <s v="State/Local Govt Education"/>
    <x v="91"/>
    <s v="State/Local Govt Other"/>
    <n v="15055"/>
    <s v="Industry Use"/>
    <n v="216892236.888861"/>
  </r>
  <r>
    <x v="103"/>
    <s v="State/Local Govt Education"/>
    <x v="92"/>
    <s v="State/Local Govt Education"/>
    <n v="15055"/>
    <s v="Industry Use"/>
    <n v="95978173.527409196"/>
  </r>
  <r>
    <x v="103"/>
    <s v="State/Local Govt Education"/>
    <x v="95"/>
    <s v="Inventory Additions/Deletions"/>
    <n v="15055"/>
    <s v="Industry Use"/>
    <n v="5964762.9915869096"/>
  </r>
  <r>
    <x v="103"/>
    <s v="State/Local Govt Education"/>
    <x v="96"/>
    <s v="Foreign Trade"/>
    <n v="15051"/>
    <s v="Commodity Trade"/>
    <n v="1380491979.8438599"/>
  </r>
  <r>
    <x v="103"/>
    <s v="State/Local Govt Education"/>
    <x v="97"/>
    <s v="Domestic Trade"/>
    <n v="15051"/>
    <s v="Commodity Trade"/>
    <n v="4815468822.3667803"/>
  </r>
  <r>
    <x v="104"/>
    <s v="State/Local Govt Hospital and Health"/>
    <x v="0"/>
    <s v="111 -  Crop Production"/>
    <n v="15055"/>
    <s v="Industry Use"/>
    <n v="2377363.5947174998"/>
  </r>
  <r>
    <x v="104"/>
    <s v="State/Local Govt Hospital and Health"/>
    <x v="1"/>
    <s v="112 -  Animal Production and Aquaculture"/>
    <n v="15055"/>
    <s v="Industry Use"/>
    <n v="38809810.378395803"/>
  </r>
  <r>
    <x v="104"/>
    <s v="State/Local Govt Hospital and Health"/>
    <x v="2"/>
    <s v="113 -  Forestry and Logging"/>
    <n v="15055"/>
    <s v="Industry Use"/>
    <n v="181.563743042005"/>
  </r>
  <r>
    <x v="104"/>
    <s v="State/Local Govt Hospital and Health"/>
    <x v="100"/>
    <s v="114 -  Fishing, Hunting and Trapping"/>
    <n v="15055"/>
    <s v="Industry Use"/>
    <n v="5535505.3869289802"/>
  </r>
  <r>
    <x v="104"/>
    <s v="State/Local Govt Hospital and Health"/>
    <x v="4"/>
    <s v="211 -  Oil and Gas Extraction"/>
    <n v="15055"/>
    <s v="Industry Use"/>
    <n v="12648041.194493201"/>
  </r>
  <r>
    <x v="104"/>
    <s v="State/Local Govt Hospital and Health"/>
    <x v="5"/>
    <s v="212 -  Mining (except Oil and Gas)"/>
    <n v="15055"/>
    <s v="Industry Use"/>
    <n v="37856241.071134701"/>
  </r>
  <r>
    <x v="104"/>
    <s v="State/Local Govt Hospital and Health"/>
    <x v="6"/>
    <s v="213 -  Support Activities for Mining"/>
    <n v="15055"/>
    <s v="Industry Use"/>
    <n v="21664.489206310602"/>
  </r>
  <r>
    <x v="104"/>
    <s v="State/Local Govt Hospital and Health"/>
    <x v="7"/>
    <s v="221 -  Utilities"/>
    <n v="15055"/>
    <s v="Industry Use"/>
    <n v="584072376.92686403"/>
  </r>
  <r>
    <x v="104"/>
    <s v="State/Local Govt Hospital and Health"/>
    <x v="8"/>
    <s v="23 -  Construction"/>
    <n v="15055"/>
    <s v="Industry Use"/>
    <n v="2093017629.2145801"/>
  </r>
  <r>
    <x v="104"/>
    <s v="State/Local Govt Hospital and Health"/>
    <x v="9"/>
    <s v="311 -  Food Manufacturing"/>
    <n v="15055"/>
    <s v="Industry Use"/>
    <n v="2289563005.08883"/>
  </r>
  <r>
    <x v="104"/>
    <s v="State/Local Govt Hospital and Health"/>
    <x v="10"/>
    <s v="312 -  Beverage and Tobacco Product Manufacturing"/>
    <n v="15055"/>
    <s v="Industry Use"/>
    <n v="80965532.082963794"/>
  </r>
  <r>
    <x v="104"/>
    <s v="State/Local Govt Hospital and Health"/>
    <x v="11"/>
    <s v="313 -  Textile Mills"/>
    <n v="15055"/>
    <s v="Industry Use"/>
    <n v="1543314.0764345599"/>
  </r>
  <r>
    <x v="104"/>
    <s v="State/Local Govt Hospital and Health"/>
    <x v="12"/>
    <s v="314 -  Textile Product Mills"/>
    <n v="15055"/>
    <s v="Industry Use"/>
    <n v="32914158.118457701"/>
  </r>
  <r>
    <x v="104"/>
    <s v="State/Local Govt Hospital and Health"/>
    <x v="13"/>
    <s v="315 -  Apparel Manufacturing"/>
    <n v="15055"/>
    <s v="Industry Use"/>
    <n v="4057490.3206237899"/>
  </r>
  <r>
    <x v="104"/>
    <s v="State/Local Govt Hospital and Health"/>
    <x v="14"/>
    <s v="316 -  Leather and Allied Product Manufacturing"/>
    <n v="15055"/>
    <s v="Industry Use"/>
    <n v="683936.25555952697"/>
  </r>
  <r>
    <x v="104"/>
    <s v="State/Local Govt Hospital and Health"/>
    <x v="15"/>
    <s v="321 -  Wood Product Manufacturing"/>
    <n v="15055"/>
    <s v="Industry Use"/>
    <n v="6551053.4414620399"/>
  </r>
  <r>
    <x v="104"/>
    <s v="State/Local Govt Hospital and Health"/>
    <x v="16"/>
    <s v="322 -  Paper Manufacturing"/>
    <n v="15055"/>
    <s v="Industry Use"/>
    <n v="365820645.067173"/>
  </r>
  <r>
    <x v="104"/>
    <s v="State/Local Govt Hospital and Health"/>
    <x v="17"/>
    <s v="323 -  Printing and Related Support Activities"/>
    <n v="15055"/>
    <s v="Industry Use"/>
    <n v="197749760.65674001"/>
  </r>
  <r>
    <x v="104"/>
    <s v="State/Local Govt Hospital and Health"/>
    <x v="18"/>
    <s v="324 -  Petroleum and Coal Products Manufacturing"/>
    <n v="15055"/>
    <s v="Industry Use"/>
    <n v="1000260367.18215"/>
  </r>
  <r>
    <x v="104"/>
    <s v="State/Local Govt Hospital and Health"/>
    <x v="19"/>
    <s v="325 -  Chemical Manufacturing"/>
    <n v="15055"/>
    <s v="Industry Use"/>
    <n v="1889605512.6812301"/>
  </r>
  <r>
    <x v="104"/>
    <s v="State/Local Govt Hospital and Health"/>
    <x v="20"/>
    <s v="326 -  Plastics and Rubber Products Manufacturing"/>
    <n v="15055"/>
    <s v="Industry Use"/>
    <n v="417525691.17764997"/>
  </r>
  <r>
    <x v="104"/>
    <s v="State/Local Govt Hospital and Health"/>
    <x v="21"/>
    <s v="327 -  Nonmetallic Mineral Product Manufacturing"/>
    <n v="15055"/>
    <s v="Industry Use"/>
    <n v="61264877.515783101"/>
  </r>
  <r>
    <x v="104"/>
    <s v="State/Local Govt Hospital and Health"/>
    <x v="22"/>
    <s v="331 -  Primary Metal Manufacturing"/>
    <n v="15055"/>
    <s v="Industry Use"/>
    <n v="1560249.1137862301"/>
  </r>
  <r>
    <x v="104"/>
    <s v="State/Local Govt Hospital and Health"/>
    <x v="23"/>
    <s v="332 -  Fabricated Metal Product Manufacturing"/>
    <n v="15055"/>
    <s v="Industry Use"/>
    <n v="73415283.463145196"/>
  </r>
  <r>
    <x v="104"/>
    <s v="State/Local Govt Hospital and Health"/>
    <x v="24"/>
    <s v="333 -  Machinery Manufacturing"/>
    <n v="15055"/>
    <s v="Industry Use"/>
    <n v="18065623.6049642"/>
  </r>
  <r>
    <x v="104"/>
    <s v="State/Local Govt Hospital and Health"/>
    <x v="25"/>
    <s v="334 -  Computer and Electronic Product Manufacturing"/>
    <n v="15055"/>
    <s v="Industry Use"/>
    <n v="8027673.9181545395"/>
  </r>
  <r>
    <x v="104"/>
    <s v="State/Local Govt Hospital and Health"/>
    <x v="26"/>
    <s v="335 -  Electrical Equipment, Appliance, and Component Manufacturing"/>
    <n v="15055"/>
    <s v="Industry Use"/>
    <n v="7763369.7588286102"/>
  </r>
  <r>
    <x v="104"/>
    <s v="State/Local Govt Hospital and Health"/>
    <x v="27"/>
    <s v="336 -  Transportation Equipment Manufacturing"/>
    <n v="15055"/>
    <s v="Industry Use"/>
    <n v="28918141.719154801"/>
  </r>
  <r>
    <x v="104"/>
    <s v="State/Local Govt Hospital and Health"/>
    <x v="28"/>
    <s v="337 -  Furniture and Related Product Manufacturing"/>
    <n v="15055"/>
    <s v="Industry Use"/>
    <n v="455931.54228373198"/>
  </r>
  <r>
    <x v="104"/>
    <s v="State/Local Govt Hospital and Health"/>
    <x v="29"/>
    <s v="339 -  Miscellaneous Manufacturing"/>
    <n v="15055"/>
    <s v="Industry Use"/>
    <n v="134075617.797426"/>
  </r>
  <r>
    <x v="104"/>
    <s v="State/Local Govt Hospital and Health"/>
    <x v="30"/>
    <s v="42 -  Wholesale Trade"/>
    <n v="15055"/>
    <s v="Industry Use"/>
    <n v="4091741101.7128201"/>
  </r>
  <r>
    <x v="104"/>
    <s v="State/Local Govt Hospital and Health"/>
    <x v="31"/>
    <s v="441 -  Motor Vehicle and Parts Dealers"/>
    <n v="15055"/>
    <s v="Industry Use"/>
    <n v="51744.416221650499"/>
  </r>
  <r>
    <x v="104"/>
    <s v="State/Local Govt Hospital and Health"/>
    <x v="32"/>
    <s v="449 -  Furniture, Home Furnishings, Electronics, and Appliance Retailers"/>
    <n v="15055"/>
    <s v="Industry Use"/>
    <n v="449919.53481006599"/>
  </r>
  <r>
    <x v="104"/>
    <s v="State/Local Govt Hospital and Health"/>
    <x v="33"/>
    <s v="444 -  Building Material and Garden Equipment and Supplies Dealers"/>
    <n v="15055"/>
    <s v="Industry Use"/>
    <n v="60094.195478546397"/>
  </r>
  <r>
    <x v="104"/>
    <s v="State/Local Govt Hospital and Health"/>
    <x v="34"/>
    <s v="445 -  Food and Beverage Stores"/>
    <n v="15055"/>
    <s v="Industry Use"/>
    <n v="51179.218914923797"/>
  </r>
  <r>
    <x v="104"/>
    <s v="State/Local Govt Hospital and Health"/>
    <x v="35"/>
    <s v="446 -  Health and Personal Care Stores"/>
    <n v="15055"/>
    <s v="Industry Use"/>
    <n v="60163.850385148602"/>
  </r>
  <r>
    <x v="104"/>
    <s v="State/Local Govt Hospital and Health"/>
    <x v="36"/>
    <s v="457 -  Gasoline Stations and Fuel Dealers"/>
    <n v="15055"/>
    <s v="Industry Use"/>
    <n v="39629.603530238797"/>
  </r>
  <r>
    <x v="104"/>
    <s v="State/Local Govt Hospital and Health"/>
    <x v="37"/>
    <s v="458 -  Clothing, Clothing Accessories, Shoe, and Jewelry Retailers"/>
    <n v="15055"/>
    <s v="Industry Use"/>
    <n v="50830.181794450997"/>
  </r>
  <r>
    <x v="104"/>
    <s v="State/Local Govt Hospital and Health"/>
    <x v="38"/>
    <s v="459 -  Sporting Goods, Hobby, Musical Instrument, Book, and Miscellaneous Retailers"/>
    <n v="15055"/>
    <s v="Industry Use"/>
    <n v="634418.14321212901"/>
  </r>
  <r>
    <x v="104"/>
    <s v="State/Local Govt Hospital and Health"/>
    <x v="39"/>
    <s v="455 -  General Merchandise Retailers"/>
    <n v="15055"/>
    <s v="Industry Use"/>
    <n v="47599.713553960602"/>
  </r>
  <r>
    <x v="104"/>
    <s v="State/Local Govt Hospital and Health"/>
    <x v="40"/>
    <s v="481 -  Air Transportation"/>
    <n v="15055"/>
    <s v="Industry Use"/>
    <n v="204237017.97533"/>
  </r>
  <r>
    <x v="104"/>
    <s v="State/Local Govt Hospital and Health"/>
    <x v="41"/>
    <s v="482 -  Rail Transportation"/>
    <n v="15055"/>
    <s v="Industry Use"/>
    <n v="104219891.12765799"/>
  </r>
  <r>
    <x v="104"/>
    <s v="State/Local Govt Hospital and Health"/>
    <x v="42"/>
    <s v="483 -  Water Transportation"/>
    <n v="15055"/>
    <s v="Industry Use"/>
    <n v="28806327.155376799"/>
  </r>
  <r>
    <x v="104"/>
    <s v="State/Local Govt Hospital and Health"/>
    <x v="43"/>
    <s v="484 -  Truck Transportation"/>
    <n v="15055"/>
    <s v="Industry Use"/>
    <n v="455454427.81988901"/>
  </r>
  <r>
    <x v="104"/>
    <s v="State/Local Govt Hospital and Health"/>
    <x v="98"/>
    <s v="485 -  Transit and Ground Passenger Transportation"/>
    <n v="15055"/>
    <s v="Industry Use"/>
    <n v="32225677.192199498"/>
  </r>
  <r>
    <x v="104"/>
    <s v="State/Local Govt Hospital and Health"/>
    <x v="44"/>
    <s v="486 -  Pipeline Transportation"/>
    <n v="15055"/>
    <s v="Industry Use"/>
    <n v="6698425.5695115803"/>
  </r>
  <r>
    <x v="104"/>
    <s v="State/Local Govt Hospital and Health"/>
    <x v="45"/>
    <s v="487-488 -  Scenic and Sightseeing Transportation and Support Activities for Transportation"/>
    <n v="15055"/>
    <s v="Industry Use"/>
    <n v="3319926.9198897802"/>
  </r>
  <r>
    <x v="104"/>
    <s v="State/Local Govt Hospital and Health"/>
    <x v="46"/>
    <s v="492 -  Couriers and Messengers"/>
    <n v="15055"/>
    <s v="Industry Use"/>
    <n v="14239808.159199201"/>
  </r>
  <r>
    <x v="104"/>
    <s v="State/Local Govt Hospital and Health"/>
    <x v="47"/>
    <s v="493 -  Warehousing and Storage"/>
    <n v="15055"/>
    <s v="Industry Use"/>
    <n v="639326448.38135099"/>
  </r>
  <r>
    <x v="104"/>
    <s v="State/Local Govt Hospital and Health"/>
    <x v="48"/>
    <s v="513 -  Publishing Industries"/>
    <n v="15055"/>
    <s v="Industry Use"/>
    <n v="1337690402.6699901"/>
  </r>
  <r>
    <x v="104"/>
    <s v="State/Local Govt Hospital and Health"/>
    <x v="49"/>
    <s v="512 -  Motion Picture and Sound Recording Industries"/>
    <n v="15055"/>
    <s v="Industry Use"/>
    <n v="16750659.979697499"/>
  </r>
  <r>
    <x v="104"/>
    <s v="State/Local Govt Hospital and Health"/>
    <x v="50"/>
    <s v="516 -  Broadcasting and Content Providers"/>
    <n v="15055"/>
    <s v="Industry Use"/>
    <n v="220798385.26838899"/>
  </r>
  <r>
    <x v="104"/>
    <s v="State/Local Govt Hospital and Health"/>
    <x v="51"/>
    <s v="517 -  Telecommunications"/>
    <n v="15055"/>
    <s v="Industry Use"/>
    <n v="3718239559.4435201"/>
  </r>
  <r>
    <x v="104"/>
    <s v="State/Local Govt Hospital and Health"/>
    <x v="52"/>
    <s v="518 -  Computing Infrastructure Providers, Data Processing, Web Hosting, and Related Services"/>
    <n v="15055"/>
    <s v="Industry Use"/>
    <n v="4298138133.4485397"/>
  </r>
  <r>
    <x v="104"/>
    <s v="State/Local Govt Hospital and Health"/>
    <x v="53"/>
    <s v="519 -  Web Search Portals, Libraries, Archives, and Other Information Services"/>
    <n v="15055"/>
    <s v="Industry Use"/>
    <n v="947111519.11704302"/>
  </r>
  <r>
    <x v="104"/>
    <s v="State/Local Govt Hospital and Health"/>
    <x v="54"/>
    <s v="522 -  Credit Intermediation and Related Activities"/>
    <n v="15055"/>
    <s v="Industry Use"/>
    <n v="437301983.70207298"/>
  </r>
  <r>
    <x v="104"/>
    <s v="State/Local Govt Hospital and Health"/>
    <x v="55"/>
    <s v="523 -  Securities, Commodity Contracts, and Other Financial Investments and Related Activities"/>
    <n v="15055"/>
    <s v="Industry Use"/>
    <n v="29750104.6672699"/>
  </r>
  <r>
    <x v="104"/>
    <s v="State/Local Govt Hospital and Health"/>
    <x v="56"/>
    <s v="521 -  Monetary Authorities-Central Bank"/>
    <n v="15055"/>
    <s v="Industry Use"/>
    <n v="13752525.553112"/>
  </r>
  <r>
    <x v="104"/>
    <s v="State/Local Govt Hospital and Health"/>
    <x v="57"/>
    <s v="524 -  Insurance Carriers and Related Activities"/>
    <n v="15055"/>
    <s v="Industry Use"/>
    <n v="462665803.18099701"/>
  </r>
  <r>
    <x v="104"/>
    <s v="State/Local Govt Hospital and Health"/>
    <x v="58"/>
    <s v="531 -  Real Estate"/>
    <n v="15055"/>
    <s v="Industry Use"/>
    <n v="271397726.79606402"/>
  </r>
  <r>
    <x v="104"/>
    <s v="State/Local Govt Hospital and Health"/>
    <x v="59"/>
    <s v="532 -  Rental and Leasing Services"/>
    <n v="15055"/>
    <s v="Industry Use"/>
    <n v="916233635.61996996"/>
  </r>
  <r>
    <x v="104"/>
    <s v="State/Local Govt Hospital and Health"/>
    <x v="61"/>
    <s v="541 -  Professional, Scientific, and Technical Services"/>
    <n v="15055"/>
    <s v="Industry Use"/>
    <n v="4518458505.0247097"/>
  </r>
  <r>
    <x v="104"/>
    <s v="State/Local Govt Hospital and Health"/>
    <x v="62"/>
    <s v="561 -  Administrative and Support Services"/>
    <n v="15055"/>
    <s v="Industry Use"/>
    <n v="1361090408.9991701"/>
  </r>
  <r>
    <x v="104"/>
    <s v="State/Local Govt Hospital and Health"/>
    <x v="63"/>
    <s v="562 -  Waste Management and Remediation Services"/>
    <n v="15055"/>
    <s v="Industry Use"/>
    <n v="192104237.41404101"/>
  </r>
  <r>
    <x v="104"/>
    <s v="State/Local Govt Hospital and Health"/>
    <x v="64"/>
    <s v="611 -  Educational Services"/>
    <n v="15055"/>
    <s v="Industry Use"/>
    <n v="274746473.58111101"/>
  </r>
  <r>
    <x v="104"/>
    <s v="State/Local Govt Hospital and Health"/>
    <x v="102"/>
    <s v="621 -  Ambulatory Health Care Services"/>
    <n v="15055"/>
    <s v="Industry Use"/>
    <n v="2171058015.3117199"/>
  </r>
  <r>
    <x v="104"/>
    <s v="State/Local Govt Hospital and Health"/>
    <x v="103"/>
    <s v="622 -  Hospitals"/>
    <n v="15055"/>
    <s v="Industry Use"/>
    <n v="3031461.3604237"/>
  </r>
  <r>
    <x v="104"/>
    <s v="State/Local Govt Hospital and Health"/>
    <x v="106"/>
    <s v="623 -  Nursing and Residential Care Facilities"/>
    <n v="15055"/>
    <s v="Industry Use"/>
    <n v="289089446.72983003"/>
  </r>
  <r>
    <x v="104"/>
    <s v="State/Local Govt Hospital and Health"/>
    <x v="107"/>
    <s v="624 -  Social Assistance"/>
    <n v="15055"/>
    <s v="Industry Use"/>
    <n v="6236885.5744041596"/>
  </r>
  <r>
    <x v="104"/>
    <s v="State/Local Govt Hospital and Health"/>
    <x v="65"/>
    <s v="711 -  Performing Arts, Spectator Sports, and Related Industries"/>
    <n v="15055"/>
    <s v="Industry Use"/>
    <n v="47727253.966477901"/>
  </r>
  <r>
    <x v="104"/>
    <s v="State/Local Govt Hospital and Health"/>
    <x v="66"/>
    <s v="712 -  Museums, Historical Sites, and Similar Institutions"/>
    <n v="15055"/>
    <s v="Industry Use"/>
    <n v="1478.64552136571"/>
  </r>
  <r>
    <x v="104"/>
    <s v="State/Local Govt Hospital and Health"/>
    <x v="68"/>
    <s v="721 -  Accommodation"/>
    <n v="15055"/>
    <s v="Industry Use"/>
    <n v="22958218.120206799"/>
  </r>
  <r>
    <x v="104"/>
    <s v="State/Local Govt Hospital and Health"/>
    <x v="69"/>
    <s v="722 -  Food Services and Drinking Places"/>
    <n v="15055"/>
    <s v="Industry Use"/>
    <n v="973833914.67787504"/>
  </r>
  <r>
    <x v="104"/>
    <s v="State/Local Govt Hospital and Health"/>
    <x v="70"/>
    <s v="811 -  Repair and Maintenance"/>
    <n v="15055"/>
    <s v="Industry Use"/>
    <n v="982728790.96390796"/>
  </r>
  <r>
    <x v="104"/>
    <s v="State/Local Govt Hospital and Health"/>
    <x v="71"/>
    <s v="812 -  Personal and Laundry Services"/>
    <n v="15055"/>
    <s v="Industry Use"/>
    <n v="158330181.94404101"/>
  </r>
  <r>
    <x v="104"/>
    <s v="State/Local Govt Hospital and Health"/>
    <x v="73"/>
    <s v="9A -  Government Enterprises"/>
    <n v="15055"/>
    <s v="Industry Use"/>
    <n v="705535430.26871598"/>
  </r>
  <r>
    <x v="104"/>
    <s v="State/Local Govt Hospital and Health"/>
    <x v="109"/>
    <s v="9B -  Administrative Government"/>
    <n v="15055"/>
    <s v="Industry Use"/>
    <n v="29876609244.367298"/>
  </r>
  <r>
    <x v="104"/>
    <s v="State/Local Govt Hospital and Health"/>
    <x v="74"/>
    <s v="Vegetable and melon farming"/>
    <n v="15055"/>
    <s v="Industry Use"/>
    <n v="8289050.6885772496"/>
  </r>
  <r>
    <x v="104"/>
    <s v="State/Local Govt Hospital and Health"/>
    <x v="75"/>
    <s v="Fruit farming"/>
    <n v="15055"/>
    <s v="Industry Use"/>
    <n v="12725109.1206351"/>
  </r>
  <r>
    <x v="104"/>
    <s v="State/Local Govt Hospital and Health"/>
    <x v="89"/>
    <s v="Federal Government NonDefense"/>
    <n v="15055"/>
    <s v="Industry Use"/>
    <n v="141592.727352621"/>
  </r>
  <r>
    <x v="104"/>
    <s v="State/Local Govt Hospital and Health"/>
    <x v="91"/>
    <s v="State/Local Govt Other"/>
    <n v="15055"/>
    <s v="Industry Use"/>
    <n v="220855750.242183"/>
  </r>
  <r>
    <x v="104"/>
    <s v="State/Local Govt Hospital and Health"/>
    <x v="92"/>
    <s v="State/Local Govt Education"/>
    <n v="15055"/>
    <s v="Industry Use"/>
    <n v="67265131.753648505"/>
  </r>
  <r>
    <x v="104"/>
    <s v="State/Local Govt Hospital and Health"/>
    <x v="104"/>
    <s v="State/Local Govt Hospital and Health"/>
    <n v="15055"/>
    <s v="Industry Use"/>
    <n v="14764324.6095447"/>
  </r>
  <r>
    <x v="104"/>
    <s v="State/Local Govt Hospital and Health"/>
    <x v="95"/>
    <s v="Inventory Additions/Deletions"/>
    <n v="15055"/>
    <s v="Industry Use"/>
    <n v="9802965.0215780996"/>
  </r>
  <r>
    <x v="104"/>
    <s v="State/Local Govt Hospital and Health"/>
    <x v="96"/>
    <s v="Foreign Trade"/>
    <n v="15051"/>
    <s v="Commodity Trade"/>
    <n v="4057455977.4339299"/>
  </r>
  <r>
    <x v="104"/>
    <s v="State/Local Govt Hospital and Health"/>
    <x v="97"/>
    <s v="Domestic Trade"/>
    <n v="15051"/>
    <s v="Commodity Trade"/>
    <n v="12840644324.263399"/>
  </r>
  <r>
    <x v="105"/>
    <s v="State/Local Govt Investment"/>
    <x v="4"/>
    <s v="211 -  Oil and Gas Extraction"/>
    <n v="15055"/>
    <s v="Industry Use"/>
    <n v="8886.1661461879303"/>
  </r>
  <r>
    <x v="105"/>
    <s v="State/Local Govt Investment"/>
    <x v="6"/>
    <s v="213 -  Support Activities for Mining"/>
    <n v="15055"/>
    <s v="Industry Use"/>
    <n v="1757.14630291658"/>
  </r>
  <r>
    <x v="105"/>
    <s v="State/Local Govt Investment"/>
    <x v="8"/>
    <s v="23 -  Construction"/>
    <n v="15055"/>
    <s v="Industry Use"/>
    <n v="47332005026.670502"/>
  </r>
  <r>
    <x v="105"/>
    <s v="State/Local Govt Investment"/>
    <x v="9"/>
    <s v="311 -  Food Manufacturing"/>
    <n v="15055"/>
    <s v="Industry Use"/>
    <n v="16569.025176326701"/>
  </r>
  <r>
    <x v="105"/>
    <s v="State/Local Govt Investment"/>
    <x v="11"/>
    <s v="313 -  Textile Mills"/>
    <n v="15055"/>
    <s v="Industry Use"/>
    <n v="1657.77777384511"/>
  </r>
  <r>
    <x v="105"/>
    <s v="State/Local Govt Investment"/>
    <x v="12"/>
    <s v="314 -  Textile Product Mills"/>
    <n v="15055"/>
    <s v="Industry Use"/>
    <n v="192175.42512953599"/>
  </r>
  <r>
    <x v="105"/>
    <s v="State/Local Govt Investment"/>
    <x v="13"/>
    <s v="315 -  Apparel Manufacturing"/>
    <n v="15055"/>
    <s v="Industry Use"/>
    <n v="1056.6584740513999"/>
  </r>
  <r>
    <x v="105"/>
    <s v="State/Local Govt Investment"/>
    <x v="14"/>
    <s v="316 -  Leather and Allied Product Manufacturing"/>
    <n v="15055"/>
    <s v="Industry Use"/>
    <n v="6900.5566746145996"/>
  </r>
  <r>
    <x v="105"/>
    <s v="State/Local Govt Investment"/>
    <x v="15"/>
    <s v="321 -  Wood Product Manufacturing"/>
    <n v="15055"/>
    <s v="Industry Use"/>
    <n v="66291.480010093204"/>
  </r>
  <r>
    <x v="105"/>
    <s v="State/Local Govt Investment"/>
    <x v="16"/>
    <s v="322 -  Paper Manufacturing"/>
    <n v="15055"/>
    <s v="Industry Use"/>
    <n v="1076253.8037823299"/>
  </r>
  <r>
    <x v="105"/>
    <s v="State/Local Govt Investment"/>
    <x v="17"/>
    <s v="323 -  Printing and Related Support Activities"/>
    <n v="15055"/>
    <s v="Industry Use"/>
    <n v="43761090.053585999"/>
  </r>
  <r>
    <x v="105"/>
    <s v="State/Local Govt Investment"/>
    <x v="18"/>
    <s v="324 -  Petroleum and Coal Products Manufacturing"/>
    <n v="15055"/>
    <s v="Industry Use"/>
    <n v="112.293550208957"/>
  </r>
  <r>
    <x v="105"/>
    <s v="State/Local Govt Investment"/>
    <x v="19"/>
    <s v="325 -  Chemical Manufacturing"/>
    <n v="15055"/>
    <s v="Industry Use"/>
    <n v="175612.377177613"/>
  </r>
  <r>
    <x v="105"/>
    <s v="State/Local Govt Investment"/>
    <x v="20"/>
    <s v="326 -  Plastics and Rubber Products Manufacturing"/>
    <n v="15055"/>
    <s v="Industry Use"/>
    <n v="486660.62721124198"/>
  </r>
  <r>
    <x v="105"/>
    <s v="State/Local Govt Investment"/>
    <x v="21"/>
    <s v="327 -  Nonmetallic Mineral Product Manufacturing"/>
    <n v="15055"/>
    <s v="Industry Use"/>
    <n v="10080.4019432899"/>
  </r>
  <r>
    <x v="105"/>
    <s v="State/Local Govt Investment"/>
    <x v="22"/>
    <s v="331 -  Primary Metal Manufacturing"/>
    <n v="15055"/>
    <s v="Industry Use"/>
    <n v="50396.962870944699"/>
  </r>
  <r>
    <x v="105"/>
    <s v="State/Local Govt Investment"/>
    <x v="23"/>
    <s v="332 -  Fabricated Metal Product Manufacturing"/>
    <n v="15055"/>
    <s v="Industry Use"/>
    <n v="9361727.6521704104"/>
  </r>
  <r>
    <x v="105"/>
    <s v="State/Local Govt Investment"/>
    <x v="24"/>
    <s v="333 -  Machinery Manufacturing"/>
    <n v="15055"/>
    <s v="Industry Use"/>
    <n v="50344431.605768502"/>
  </r>
  <r>
    <x v="105"/>
    <s v="State/Local Govt Investment"/>
    <x v="25"/>
    <s v="334 -  Computer and Electronic Product Manufacturing"/>
    <n v="15055"/>
    <s v="Industry Use"/>
    <n v="78933559.731343597"/>
  </r>
  <r>
    <x v="105"/>
    <s v="State/Local Govt Investment"/>
    <x v="26"/>
    <s v="335 -  Electrical Equipment, Appliance, and Component Manufacturing"/>
    <n v="15055"/>
    <s v="Industry Use"/>
    <n v="4225794.2927393299"/>
  </r>
  <r>
    <x v="105"/>
    <s v="State/Local Govt Investment"/>
    <x v="27"/>
    <s v="336 -  Transportation Equipment Manufacturing"/>
    <n v="15055"/>
    <s v="Industry Use"/>
    <n v="110250019.958121"/>
  </r>
  <r>
    <x v="105"/>
    <s v="State/Local Govt Investment"/>
    <x v="28"/>
    <s v="337 -  Furniture and Related Product Manufacturing"/>
    <n v="15055"/>
    <s v="Industry Use"/>
    <n v="16570470.3998625"/>
  </r>
  <r>
    <x v="105"/>
    <s v="State/Local Govt Investment"/>
    <x v="29"/>
    <s v="339 -  Miscellaneous Manufacturing"/>
    <n v="15055"/>
    <s v="Industry Use"/>
    <n v="25578257.778955199"/>
  </r>
  <r>
    <x v="105"/>
    <s v="State/Local Govt Investment"/>
    <x v="30"/>
    <s v="42 -  Wholesale Trade"/>
    <n v="15055"/>
    <s v="Industry Use"/>
    <n v="1364551597.9883499"/>
  </r>
  <r>
    <x v="105"/>
    <s v="State/Local Govt Investment"/>
    <x v="40"/>
    <s v="481 -  Air Transportation"/>
    <n v="15055"/>
    <s v="Industry Use"/>
    <n v="8092073.1512839198"/>
  </r>
  <r>
    <x v="105"/>
    <s v="State/Local Govt Investment"/>
    <x v="41"/>
    <s v="482 -  Rail Transportation"/>
    <n v="15055"/>
    <s v="Industry Use"/>
    <n v="3108513.7240411099"/>
  </r>
  <r>
    <x v="105"/>
    <s v="State/Local Govt Investment"/>
    <x v="43"/>
    <s v="484 -  Truck Transportation"/>
    <n v="15055"/>
    <s v="Industry Use"/>
    <n v="92625058.123230904"/>
  </r>
  <r>
    <x v="105"/>
    <s v="State/Local Govt Investment"/>
    <x v="45"/>
    <s v="487-488 -  Scenic and Sightseeing Transportation and Support Activities for Transportation"/>
    <n v="15055"/>
    <s v="Industry Use"/>
    <n v="84025.325201420506"/>
  </r>
  <r>
    <x v="105"/>
    <s v="State/Local Govt Investment"/>
    <x v="46"/>
    <s v="492 -  Couriers and Messengers"/>
    <n v="15055"/>
    <s v="Industry Use"/>
    <n v="5041.3343278390603"/>
  </r>
  <r>
    <x v="105"/>
    <s v="State/Local Govt Investment"/>
    <x v="48"/>
    <s v="513 -  Publishing Industries"/>
    <n v="15055"/>
    <s v="Industry Use"/>
    <n v="1391099061.11483"/>
  </r>
  <r>
    <x v="105"/>
    <s v="State/Local Govt Investment"/>
    <x v="49"/>
    <s v="512 -  Motion Picture and Sound Recording Industries"/>
    <n v="15055"/>
    <s v="Industry Use"/>
    <n v="3145755.1624348802"/>
  </r>
  <r>
    <x v="105"/>
    <s v="State/Local Govt Investment"/>
    <x v="50"/>
    <s v="516 -  Broadcasting and Content Providers"/>
    <n v="15055"/>
    <s v="Industry Use"/>
    <n v="923761149.24781895"/>
  </r>
  <r>
    <x v="105"/>
    <s v="State/Local Govt Investment"/>
    <x v="51"/>
    <s v="517 -  Telecommunications"/>
    <n v="15055"/>
    <s v="Industry Use"/>
    <n v="10564613.596258501"/>
  </r>
  <r>
    <x v="105"/>
    <s v="State/Local Govt Investment"/>
    <x v="52"/>
    <s v="518 -  Computing Infrastructure Providers, Data Processing, Web Hosting, and Related Services"/>
    <n v="15055"/>
    <s v="Industry Use"/>
    <n v="53689139.985764302"/>
  </r>
  <r>
    <x v="105"/>
    <s v="State/Local Govt Investment"/>
    <x v="53"/>
    <s v="519 -  Web Search Portals, Libraries, Archives, and Other Information Services"/>
    <n v="15055"/>
    <s v="Industry Use"/>
    <n v="3044444366.6037698"/>
  </r>
  <r>
    <x v="105"/>
    <s v="State/Local Govt Investment"/>
    <x v="61"/>
    <s v="541 -  Professional, Scientific, and Technical Services"/>
    <n v="15055"/>
    <s v="Industry Use"/>
    <n v="18881913055.5751"/>
  </r>
  <r>
    <x v="105"/>
    <s v="State/Local Govt Investment"/>
    <x v="62"/>
    <s v="561 -  Administrative and Support Services"/>
    <n v="15055"/>
    <s v="Industry Use"/>
    <n v="199697548.31093499"/>
  </r>
  <r>
    <x v="105"/>
    <s v="State/Local Govt Investment"/>
    <x v="73"/>
    <s v="9A -  Government Enterprises"/>
    <n v="15055"/>
    <s v="Industry Use"/>
    <n v="22902.309430801699"/>
  </r>
  <r>
    <x v="105"/>
    <s v="State/Local Govt Investment"/>
    <x v="91"/>
    <s v="State/Local Govt Other"/>
    <n v="15055"/>
    <s v="Industry Use"/>
    <n v="39396680.585596003"/>
  </r>
  <r>
    <x v="105"/>
    <s v="State/Local Govt Investment"/>
    <x v="95"/>
    <s v="Inventory Additions/Deletions"/>
    <n v="15055"/>
    <s v="Industry Use"/>
    <n v="1922858.0850661399"/>
  </r>
  <r>
    <x v="105"/>
    <s v="State/Local Govt Investment"/>
    <x v="96"/>
    <s v="Foreign Trade"/>
    <n v="15051"/>
    <s v="Commodity Trade"/>
    <n v="2181120842.5318098"/>
  </r>
  <r>
    <x v="105"/>
    <s v="State/Local Govt Investment"/>
    <x v="97"/>
    <s v="Domestic Trade"/>
    <n v="15051"/>
    <s v="Commodity Trade"/>
    <n v="3348051103.13872"/>
  </r>
  <r>
    <x v="106"/>
    <s v="Enterprises (Corporations)"/>
    <x v="80"/>
    <s v="Households LT15k"/>
    <n v="15007"/>
    <s v="Dividends"/>
    <n v="867377011.93129301"/>
  </r>
  <r>
    <x v="106"/>
    <s v="Enterprises (Corporations)"/>
    <x v="81"/>
    <s v="Households 15-30k"/>
    <n v="15007"/>
    <s v="Dividends"/>
    <n v="2723889389.3171101"/>
  </r>
  <r>
    <x v="106"/>
    <s v="Enterprises (Corporations)"/>
    <x v="82"/>
    <s v="Households 30-40k"/>
    <n v="15007"/>
    <s v="Dividends"/>
    <n v="4128708159.4922299"/>
  </r>
  <r>
    <x v="106"/>
    <s v="Enterprises (Corporations)"/>
    <x v="83"/>
    <s v="Households 40-50k"/>
    <n v="15007"/>
    <s v="Dividends"/>
    <n v="2677669796.9358902"/>
  </r>
  <r>
    <x v="106"/>
    <s v="Enterprises (Corporations)"/>
    <x v="84"/>
    <s v="Households 50-70k"/>
    <n v="15007"/>
    <s v="Dividends"/>
    <n v="10697564451.634199"/>
  </r>
  <r>
    <x v="106"/>
    <s v="Enterprises (Corporations)"/>
    <x v="85"/>
    <s v="Households 70-100k"/>
    <n v="15007"/>
    <s v="Dividends"/>
    <n v="19966185247.663898"/>
  </r>
  <r>
    <x v="106"/>
    <s v="Enterprises (Corporations)"/>
    <x v="86"/>
    <s v="Households 100-150k"/>
    <n v="15007"/>
    <s v="Dividends"/>
    <n v="34398763704.012703"/>
  </r>
  <r>
    <x v="106"/>
    <s v="Enterprises (Corporations)"/>
    <x v="87"/>
    <s v="Households 150-200k"/>
    <n v="15007"/>
    <s v="Dividends"/>
    <n v="27808580645.013"/>
  </r>
  <r>
    <x v="106"/>
    <s v="Enterprises (Corporations)"/>
    <x v="88"/>
    <s v="Households GT200k"/>
    <n v="15007"/>
    <s v="Dividends"/>
    <n v="187724222879.55499"/>
  </r>
  <r>
    <x v="106"/>
    <s v="Enterprises (Corporations)"/>
    <x v="89"/>
    <s v="Federal Government NonDefense"/>
    <n v="15007"/>
    <s v="Dividends"/>
    <n v="20200896.595361602"/>
  </r>
  <r>
    <x v="106"/>
    <s v="Enterprises (Corporations)"/>
    <x v="89"/>
    <s v="Federal Government NonDefense"/>
    <n v="15026"/>
    <s v="OPI: Corporate Profits Tax"/>
    <n v="67107924459.969704"/>
  </r>
  <r>
    <x v="106"/>
    <s v="Enterprises (Corporations)"/>
    <x v="91"/>
    <s v="State/Local Govt Other"/>
    <n v="15007"/>
    <s v="Dividends"/>
    <n v="882593985.04222"/>
  </r>
  <r>
    <x v="106"/>
    <s v="Enterprises (Corporations)"/>
    <x v="91"/>
    <s v="State/Local Govt Other"/>
    <n v="15026"/>
    <s v="OPI: Corporate Profits Tax"/>
    <n v="40199246219.8172"/>
  </r>
  <r>
    <x v="106"/>
    <s v="Enterprises (Corporations)"/>
    <x v="94"/>
    <s v="Capital"/>
    <n v="15011"/>
    <s v="Borrowing or Saving"/>
    <n v="117434371178.64799"/>
  </r>
  <r>
    <x v="106"/>
    <s v="Enterprises (Corporations)"/>
    <x v="96"/>
    <s v="Foreign Trade"/>
    <n v="15026"/>
    <s v="OPI: Corporate Profits Tax"/>
    <n v="2273419822.2455602"/>
  </r>
  <r>
    <x v="107"/>
    <s v="Capital"/>
    <x v="0"/>
    <s v="111 -  Crop Production"/>
    <n v="15055"/>
    <s v="Industry Use"/>
    <n v="252771.22888103599"/>
  </r>
  <r>
    <x v="107"/>
    <s v="Capital"/>
    <x v="4"/>
    <s v="211 -  Oil and Gas Extraction"/>
    <n v="15055"/>
    <s v="Industry Use"/>
    <n v="2950874.4390652399"/>
  </r>
  <r>
    <x v="107"/>
    <s v="Capital"/>
    <x v="5"/>
    <s v="212 -  Mining (except Oil and Gas)"/>
    <n v="15055"/>
    <s v="Industry Use"/>
    <n v="45728851.0391168"/>
  </r>
  <r>
    <x v="107"/>
    <s v="Capital"/>
    <x v="6"/>
    <s v="213 -  Support Activities for Mining"/>
    <n v="15055"/>
    <s v="Industry Use"/>
    <n v="2593834511.7739902"/>
  </r>
  <r>
    <x v="107"/>
    <s v="Capital"/>
    <x v="8"/>
    <s v="23 -  Construction"/>
    <n v="15055"/>
    <s v="Industry Use"/>
    <n v="187135102945.46301"/>
  </r>
  <r>
    <x v="107"/>
    <s v="Capital"/>
    <x v="9"/>
    <s v="311 -  Food Manufacturing"/>
    <n v="15055"/>
    <s v="Industry Use"/>
    <n v="450088.167848229"/>
  </r>
  <r>
    <x v="107"/>
    <s v="Capital"/>
    <x v="10"/>
    <s v="312 -  Beverage and Tobacco Product Manufacturing"/>
    <n v="15055"/>
    <s v="Industry Use"/>
    <n v="408.36103013236198"/>
  </r>
  <r>
    <x v="107"/>
    <s v="Capital"/>
    <x v="11"/>
    <s v="313 -  Textile Mills"/>
    <n v="15055"/>
    <s v="Industry Use"/>
    <n v="2017479.8463866001"/>
  </r>
  <r>
    <x v="107"/>
    <s v="Capital"/>
    <x v="12"/>
    <s v="314 -  Textile Product Mills"/>
    <n v="15055"/>
    <s v="Industry Use"/>
    <n v="126526933.451618"/>
  </r>
  <r>
    <x v="107"/>
    <s v="Capital"/>
    <x v="13"/>
    <s v="315 -  Apparel Manufacturing"/>
    <n v="15055"/>
    <s v="Industry Use"/>
    <n v="1005573.42500564"/>
  </r>
  <r>
    <x v="107"/>
    <s v="Capital"/>
    <x v="14"/>
    <s v="316 -  Leather and Allied Product Manufacturing"/>
    <n v="15055"/>
    <s v="Industry Use"/>
    <n v="567777.71300113504"/>
  </r>
  <r>
    <x v="107"/>
    <s v="Capital"/>
    <x v="15"/>
    <s v="321 -  Wood Product Manufacturing"/>
    <n v="15055"/>
    <s v="Industry Use"/>
    <n v="1029614978.17431"/>
  </r>
  <r>
    <x v="107"/>
    <s v="Capital"/>
    <x v="16"/>
    <s v="322 -  Paper Manufacturing"/>
    <n v="15055"/>
    <s v="Industry Use"/>
    <n v="5739498.7529362096"/>
  </r>
  <r>
    <x v="107"/>
    <s v="Capital"/>
    <x v="17"/>
    <s v="323 -  Printing and Related Support Activities"/>
    <n v="15055"/>
    <s v="Industry Use"/>
    <n v="114054562.157094"/>
  </r>
  <r>
    <x v="107"/>
    <s v="Capital"/>
    <x v="18"/>
    <s v="324 -  Petroleum and Coal Products Manufacturing"/>
    <n v="15055"/>
    <s v="Industry Use"/>
    <n v="16976459.2497706"/>
  </r>
  <r>
    <x v="107"/>
    <s v="Capital"/>
    <x v="19"/>
    <s v="325 -  Chemical Manufacturing"/>
    <n v="15055"/>
    <s v="Industry Use"/>
    <n v="302911194.28492099"/>
  </r>
  <r>
    <x v="107"/>
    <s v="Capital"/>
    <x v="20"/>
    <s v="326 -  Plastics and Rubber Products Manufacturing"/>
    <n v="15055"/>
    <s v="Industry Use"/>
    <n v="96893878.687672898"/>
  </r>
  <r>
    <x v="107"/>
    <s v="Capital"/>
    <x v="21"/>
    <s v="327 -  Nonmetallic Mineral Product Manufacturing"/>
    <n v="15055"/>
    <s v="Industry Use"/>
    <n v="3506146.1224010899"/>
  </r>
  <r>
    <x v="107"/>
    <s v="Capital"/>
    <x v="22"/>
    <s v="331 -  Primary Metal Manufacturing"/>
    <n v="15055"/>
    <s v="Industry Use"/>
    <n v="11553230.705519101"/>
  </r>
  <r>
    <x v="107"/>
    <s v="Capital"/>
    <x v="23"/>
    <s v="332 -  Fabricated Metal Product Manufacturing"/>
    <n v="15055"/>
    <s v="Industry Use"/>
    <n v="2592296896.9752698"/>
  </r>
  <r>
    <x v="107"/>
    <s v="Capital"/>
    <x v="24"/>
    <s v="333 -  Machinery Manufacturing"/>
    <n v="15055"/>
    <s v="Industry Use"/>
    <n v="9066789062.9312992"/>
  </r>
  <r>
    <x v="107"/>
    <s v="Capital"/>
    <x v="25"/>
    <s v="334 -  Computer and Electronic Product Manufacturing"/>
    <n v="15055"/>
    <s v="Industry Use"/>
    <n v="10025332279.3867"/>
  </r>
  <r>
    <x v="107"/>
    <s v="Capital"/>
    <x v="26"/>
    <s v="335 -  Electrical Equipment, Appliance, and Component Manufacturing"/>
    <n v="15055"/>
    <s v="Industry Use"/>
    <n v="1592809533.57426"/>
  </r>
  <r>
    <x v="107"/>
    <s v="Capital"/>
    <x v="27"/>
    <s v="336 -  Transportation Equipment Manufacturing"/>
    <n v="15055"/>
    <s v="Industry Use"/>
    <n v="29232164902.501598"/>
  </r>
  <r>
    <x v="107"/>
    <s v="Capital"/>
    <x v="28"/>
    <s v="337 -  Furniture and Related Product Manufacturing"/>
    <n v="15055"/>
    <s v="Industry Use"/>
    <n v="1944295021.52424"/>
  </r>
  <r>
    <x v="107"/>
    <s v="Capital"/>
    <x v="29"/>
    <s v="339 -  Miscellaneous Manufacturing"/>
    <n v="15055"/>
    <s v="Industry Use"/>
    <n v="3271274228.5502601"/>
  </r>
  <r>
    <x v="107"/>
    <s v="Capital"/>
    <x v="30"/>
    <s v="42 -  Wholesale Trade"/>
    <n v="15055"/>
    <s v="Industry Use"/>
    <n v="508241671.12026799"/>
  </r>
  <r>
    <x v="107"/>
    <s v="Capital"/>
    <x v="31"/>
    <s v="441 -  Motor Vehicle and Parts Dealers"/>
    <n v="15055"/>
    <s v="Industry Use"/>
    <n v="19718511.958520401"/>
  </r>
  <r>
    <x v="107"/>
    <s v="Capital"/>
    <x v="32"/>
    <s v="449 -  Furniture, Home Furnishings, Electronics, and Appliance Retailers"/>
    <n v="15055"/>
    <s v="Industry Use"/>
    <n v="8645329.1950810701"/>
  </r>
  <r>
    <x v="107"/>
    <s v="Capital"/>
    <x v="33"/>
    <s v="444 -  Building Material and Garden Equipment and Supplies Dealers"/>
    <n v="15055"/>
    <s v="Industry Use"/>
    <n v="9910922.4348478094"/>
  </r>
  <r>
    <x v="107"/>
    <s v="Capital"/>
    <x v="34"/>
    <s v="445 -  Food and Beverage Stores"/>
    <n v="15055"/>
    <s v="Industry Use"/>
    <n v="1090781.90094195"/>
  </r>
  <r>
    <x v="107"/>
    <s v="Capital"/>
    <x v="35"/>
    <s v="446 -  Health and Personal Care Stores"/>
    <n v="15055"/>
    <s v="Industry Use"/>
    <n v="1140586.84172882"/>
  </r>
  <r>
    <x v="107"/>
    <s v="Capital"/>
    <x v="36"/>
    <s v="457 -  Gasoline Stations and Fuel Dealers"/>
    <n v="15055"/>
    <s v="Industry Use"/>
    <n v="741564.93396178703"/>
  </r>
  <r>
    <x v="107"/>
    <s v="Capital"/>
    <x v="37"/>
    <s v="458 -  Clothing, Clothing Accessories, Shoe, and Jewelry Retailers"/>
    <n v="15055"/>
    <s v="Industry Use"/>
    <n v="950420.23873539094"/>
  </r>
  <r>
    <x v="107"/>
    <s v="Capital"/>
    <x v="38"/>
    <s v="459 -  Sporting Goods, Hobby, Musical Instrument, Book, and Miscellaneous Retailers"/>
    <n v="15055"/>
    <s v="Industry Use"/>
    <n v="12190429.6810886"/>
  </r>
  <r>
    <x v="107"/>
    <s v="Capital"/>
    <x v="39"/>
    <s v="455 -  General Merchandise Retailers"/>
    <n v="15055"/>
    <s v="Industry Use"/>
    <n v="2497874.63563147"/>
  </r>
  <r>
    <x v="107"/>
    <s v="Capital"/>
    <x v="40"/>
    <s v="481 -  Air Transportation"/>
    <n v="15055"/>
    <s v="Industry Use"/>
    <n v="14914793.2060345"/>
  </r>
  <r>
    <x v="107"/>
    <s v="Capital"/>
    <x v="41"/>
    <s v="482 -  Rail Transportation"/>
    <n v="15055"/>
    <s v="Industry Use"/>
    <n v="1612927.2221593"/>
  </r>
  <r>
    <x v="107"/>
    <s v="Capital"/>
    <x v="42"/>
    <s v="483 -  Water Transportation"/>
    <n v="15055"/>
    <s v="Industry Use"/>
    <n v="2508.36941208501"/>
  </r>
  <r>
    <x v="107"/>
    <s v="Capital"/>
    <x v="43"/>
    <s v="484 -  Truck Transportation"/>
    <n v="15055"/>
    <s v="Industry Use"/>
    <n v="66555062.9313519"/>
  </r>
  <r>
    <x v="107"/>
    <s v="Capital"/>
    <x v="45"/>
    <s v="487-488 -  Scenic and Sightseeing Transportation and Support Activities for Transportation"/>
    <n v="15055"/>
    <s v="Industry Use"/>
    <n v="60404.2041358563"/>
  </r>
  <r>
    <x v="107"/>
    <s v="Capital"/>
    <x v="46"/>
    <s v="492 -  Couriers and Messengers"/>
    <n v="15055"/>
    <s v="Industry Use"/>
    <n v="3622.41417436866"/>
  </r>
  <r>
    <x v="107"/>
    <s v="Capital"/>
    <x v="48"/>
    <s v="513 -  Publishing Industries"/>
    <n v="15055"/>
    <s v="Industry Use"/>
    <n v="407417888.579292"/>
  </r>
  <r>
    <x v="107"/>
    <s v="Capital"/>
    <x v="49"/>
    <s v="512 -  Motion Picture and Sound Recording Industries"/>
    <n v="15055"/>
    <s v="Industry Use"/>
    <n v="65936808.424319103"/>
  </r>
  <r>
    <x v="107"/>
    <s v="Capital"/>
    <x v="50"/>
    <s v="516 -  Broadcasting and Content Providers"/>
    <n v="15055"/>
    <s v="Industry Use"/>
    <n v="2343557732.4714699"/>
  </r>
  <r>
    <x v="107"/>
    <s v="Capital"/>
    <x v="51"/>
    <s v="517 -  Telecommunications"/>
    <n v="15055"/>
    <s v="Industry Use"/>
    <n v="2848374234.5052099"/>
  </r>
  <r>
    <x v="107"/>
    <s v="Capital"/>
    <x v="52"/>
    <s v="518 -  Computing Infrastructure Providers, Data Processing, Web Hosting, and Related Services"/>
    <n v="15055"/>
    <s v="Industry Use"/>
    <n v="38023559.532378703"/>
  </r>
  <r>
    <x v="107"/>
    <s v="Capital"/>
    <x v="53"/>
    <s v="519 -  Web Search Portals, Libraries, Archives, and Other Information Services"/>
    <n v="15055"/>
    <s v="Industry Use"/>
    <n v="7164656726.3118896"/>
  </r>
  <r>
    <x v="107"/>
    <s v="Capital"/>
    <x v="55"/>
    <s v="523 -  Securities, Commodity Contracts, and Other Financial Investments and Related Activities"/>
    <n v="15055"/>
    <s v="Industry Use"/>
    <n v="16225.7813606236"/>
  </r>
  <r>
    <x v="107"/>
    <s v="Capital"/>
    <x v="57"/>
    <s v="524 -  Insurance Carriers and Related Activities"/>
    <n v="15055"/>
    <s v="Industry Use"/>
    <n v="2903623.2728606001"/>
  </r>
  <r>
    <x v="107"/>
    <s v="Capital"/>
    <x v="58"/>
    <s v="531 -  Real Estate"/>
    <n v="15055"/>
    <s v="Industry Use"/>
    <n v="63854661468.804398"/>
  </r>
  <r>
    <x v="107"/>
    <s v="Capital"/>
    <x v="59"/>
    <s v="532 -  Rental and Leasing Services"/>
    <n v="15055"/>
    <s v="Industry Use"/>
    <n v="7017721.7204271303"/>
  </r>
  <r>
    <x v="107"/>
    <s v="Capital"/>
    <x v="61"/>
    <s v="541 -  Professional, Scientific, and Technical Services"/>
    <n v="15055"/>
    <s v="Industry Use"/>
    <n v="45095365969.081299"/>
  </r>
  <r>
    <x v="107"/>
    <s v="Capital"/>
    <x v="62"/>
    <s v="561 -  Administrative and Support Services"/>
    <n v="15055"/>
    <s v="Industry Use"/>
    <n v="481355234.30103999"/>
  </r>
  <r>
    <x v="107"/>
    <s v="Capital"/>
    <x v="63"/>
    <s v="562 -  Waste Management and Remediation Services"/>
    <n v="15055"/>
    <s v="Industry Use"/>
    <n v="3845.5117697359701"/>
  </r>
  <r>
    <x v="107"/>
    <s v="Capital"/>
    <x v="65"/>
    <s v="711 -  Performing Arts, Spectator Sports, and Related Industries"/>
    <n v="15055"/>
    <s v="Industry Use"/>
    <n v="5494361.0857168296"/>
  </r>
  <r>
    <x v="107"/>
    <s v="Capital"/>
    <x v="66"/>
    <s v="712 -  Museums, Historical Sites, and Similar Institutions"/>
    <n v="15055"/>
    <s v="Industry Use"/>
    <n v="170.221660308959"/>
  </r>
  <r>
    <x v="107"/>
    <s v="Capital"/>
    <x v="69"/>
    <s v="722 -  Food Services and Drinking Places"/>
    <n v="15055"/>
    <s v="Industry Use"/>
    <n v="40.973424414816797"/>
  </r>
  <r>
    <x v="107"/>
    <s v="Capital"/>
    <x v="71"/>
    <s v="812 -  Personal and Laundry Services"/>
    <n v="15055"/>
    <s v="Industry Use"/>
    <n v="245307.728117683"/>
  </r>
  <r>
    <x v="107"/>
    <s v="Capital"/>
    <x v="73"/>
    <s v="9A -  Government Enterprises"/>
    <n v="15055"/>
    <s v="Industry Use"/>
    <n v="842368934.00944602"/>
  </r>
  <r>
    <x v="107"/>
    <s v="Capital"/>
    <x v="80"/>
    <s v="Households LT15k"/>
    <n v="15011"/>
    <s v="Borrowing or Saving"/>
    <n v="47407417371.067001"/>
  </r>
  <r>
    <x v="107"/>
    <s v="Capital"/>
    <x v="80"/>
    <s v="Households LT15k"/>
    <n v="15055"/>
    <s v="Industry Use"/>
    <n v="11256.2363763427"/>
  </r>
  <r>
    <x v="107"/>
    <s v="Capital"/>
    <x v="81"/>
    <s v="Households 15-30k"/>
    <n v="15011"/>
    <s v="Borrowing or Saving"/>
    <n v="27293461161.4505"/>
  </r>
  <r>
    <x v="107"/>
    <s v="Capital"/>
    <x v="81"/>
    <s v="Households 15-30k"/>
    <n v="15055"/>
    <s v="Industry Use"/>
    <n v="14823.190570017199"/>
  </r>
  <r>
    <x v="107"/>
    <s v="Capital"/>
    <x v="82"/>
    <s v="Households 30-40k"/>
    <n v="15011"/>
    <s v="Borrowing or Saving"/>
    <n v="1165220048.2285299"/>
  </r>
  <r>
    <x v="107"/>
    <s v="Capital"/>
    <x v="82"/>
    <s v="Households 30-40k"/>
    <n v="15055"/>
    <s v="Industry Use"/>
    <n v="13197.650685177199"/>
  </r>
  <r>
    <x v="107"/>
    <s v="Capital"/>
    <x v="83"/>
    <s v="Households 40-50k"/>
    <n v="15011"/>
    <s v="Borrowing or Saving"/>
    <n v="3474193684.60429"/>
  </r>
  <r>
    <x v="107"/>
    <s v="Capital"/>
    <x v="83"/>
    <s v="Households 40-50k"/>
    <n v="15055"/>
    <s v="Industry Use"/>
    <n v="10190.173263626801"/>
  </r>
  <r>
    <x v="107"/>
    <s v="Capital"/>
    <x v="84"/>
    <s v="Households 50-70k"/>
    <n v="15011"/>
    <s v="Borrowing or Saving"/>
    <n v="13337126946.872101"/>
  </r>
  <r>
    <x v="107"/>
    <s v="Capital"/>
    <x v="84"/>
    <s v="Households 50-70k"/>
    <n v="15055"/>
    <s v="Industry Use"/>
    <n v="22742.133908423799"/>
  </r>
  <r>
    <x v="107"/>
    <s v="Capital"/>
    <x v="85"/>
    <s v="Households 70-100k"/>
    <n v="15011"/>
    <s v="Borrowing or Saving"/>
    <n v="8894737186.6020508"/>
  </r>
  <r>
    <x v="107"/>
    <s v="Capital"/>
    <x v="85"/>
    <s v="Households 70-100k"/>
    <n v="15055"/>
    <s v="Industry Use"/>
    <n v="77674.097111714596"/>
  </r>
  <r>
    <x v="107"/>
    <s v="Capital"/>
    <x v="86"/>
    <s v="Households 100-150k"/>
    <n v="15055"/>
    <s v="Industry Use"/>
    <n v="137361.69308440201"/>
  </r>
  <r>
    <x v="107"/>
    <s v="Capital"/>
    <x v="87"/>
    <s v="Households 150-200k"/>
    <n v="15055"/>
    <s v="Industry Use"/>
    <n v="157130.45194542201"/>
  </r>
  <r>
    <x v="107"/>
    <s v="Capital"/>
    <x v="88"/>
    <s v="Households GT200k"/>
    <n v="15055"/>
    <s v="Industry Use"/>
    <n v="397581.552496791"/>
  </r>
  <r>
    <x v="107"/>
    <s v="Capital"/>
    <x v="89"/>
    <s v="Federal Government NonDefense"/>
    <n v="15011"/>
    <s v="Borrowing or Saving"/>
    <n v="244132872940.461"/>
  </r>
  <r>
    <x v="107"/>
    <s v="Capital"/>
    <x v="89"/>
    <s v="Federal Government NonDefense"/>
    <n v="15055"/>
    <s v="Industry Use"/>
    <n v="25029.98928604"/>
  </r>
  <r>
    <x v="107"/>
    <s v="Capital"/>
    <x v="90"/>
    <s v="Federal Government Investment"/>
    <n v="15011"/>
    <s v="Borrowing or Saving"/>
    <n v="43391360748.579399"/>
  </r>
  <r>
    <x v="107"/>
    <s v="Capital"/>
    <x v="90"/>
    <s v="Federal Government Investment"/>
    <n v="15055"/>
    <s v="Industry Use"/>
    <n v="30983.731307686299"/>
  </r>
  <r>
    <x v="107"/>
    <s v="Capital"/>
    <x v="91"/>
    <s v="State/Local Govt Other"/>
    <n v="15011"/>
    <s v="Borrowing or Saving"/>
    <n v="40780019751.887001"/>
  </r>
  <r>
    <x v="107"/>
    <s v="Capital"/>
    <x v="91"/>
    <s v="State/Local Govt Other"/>
    <n v="15055"/>
    <s v="Industry Use"/>
    <n v="94417304.859150201"/>
  </r>
  <r>
    <x v="107"/>
    <s v="Capital"/>
    <x v="93"/>
    <s v="State/Local Govt Investment"/>
    <n v="15011"/>
    <s v="Borrowing or Saving"/>
    <n v="72850076635.190201"/>
  </r>
  <r>
    <x v="107"/>
    <s v="Capital"/>
    <x v="93"/>
    <s v="State/Local Govt Investment"/>
    <n v="15055"/>
    <s v="Industry Use"/>
    <n v="156725.93021158001"/>
  </r>
  <r>
    <x v="107"/>
    <s v="Capital"/>
    <x v="94"/>
    <s v="Capital"/>
    <n v="15055"/>
    <s v="Industry Use"/>
    <n v="207219.43280131699"/>
  </r>
  <r>
    <x v="107"/>
    <s v="Capital"/>
    <x v="95"/>
    <s v="Inventory Additions/Deletions"/>
    <n v="15034"/>
    <s v="Net Inventory"/>
    <n v="6153877407.2001495"/>
  </r>
  <r>
    <x v="107"/>
    <s v="Capital"/>
    <x v="95"/>
    <s v="Inventory Additions/Deletions"/>
    <n v="15055"/>
    <s v="Industry Use"/>
    <n v="7926873.80658771"/>
  </r>
  <r>
    <x v="107"/>
    <s v="Capital"/>
    <x v="96"/>
    <s v="Foreign Trade"/>
    <n v="15051"/>
    <s v="Commodity Trade"/>
    <n v="81433096485.321701"/>
  </r>
  <r>
    <x v="107"/>
    <s v="Capital"/>
    <x v="96"/>
    <s v="Foreign Trade"/>
    <n v="15057"/>
    <s v="Capital Transfers"/>
    <n v="-371259721.21205199"/>
  </r>
  <r>
    <x v="107"/>
    <s v="Capital"/>
    <x v="97"/>
    <s v="Domestic Trade"/>
    <n v="15011"/>
    <s v="Borrowing or Saving"/>
    <n v="163274538902.84201"/>
  </r>
  <r>
    <x v="107"/>
    <s v="Capital"/>
    <x v="97"/>
    <s v="Domestic Trade"/>
    <n v="15051"/>
    <s v="Commodity Trade"/>
    <n v="132557243114.327"/>
  </r>
  <r>
    <x v="108"/>
    <s v="Inventory Additions/Deletions"/>
    <x v="0"/>
    <s v="111 -  Crop Production"/>
    <n v="15055"/>
    <s v="Industry Use"/>
    <n v="6587933.5049799699"/>
  </r>
  <r>
    <x v="108"/>
    <s v="Inventory Additions/Deletions"/>
    <x v="1"/>
    <s v="112 -  Animal Production and Aquaculture"/>
    <n v="15055"/>
    <s v="Industry Use"/>
    <n v="57306791.385540999"/>
  </r>
  <r>
    <x v="108"/>
    <s v="Inventory Additions/Deletions"/>
    <x v="2"/>
    <s v="113 -  Forestry and Logging"/>
    <n v="15055"/>
    <s v="Industry Use"/>
    <n v="5845719.2850371096"/>
  </r>
  <r>
    <x v="108"/>
    <s v="Inventory Additions/Deletions"/>
    <x v="100"/>
    <s v="114 -  Fishing, Hunting and Trapping"/>
    <n v="15055"/>
    <s v="Industry Use"/>
    <n v="94697.440785796105"/>
  </r>
  <r>
    <x v="108"/>
    <s v="Inventory Additions/Deletions"/>
    <x v="4"/>
    <s v="211 -  Oil and Gas Extraction"/>
    <n v="15055"/>
    <s v="Industry Use"/>
    <n v="8036498.1522631301"/>
  </r>
  <r>
    <x v="108"/>
    <s v="Inventory Additions/Deletions"/>
    <x v="5"/>
    <s v="212 -  Mining (except Oil and Gas)"/>
    <n v="15055"/>
    <s v="Industry Use"/>
    <n v="763619.76190152799"/>
  </r>
  <r>
    <x v="108"/>
    <s v="Inventory Additions/Deletions"/>
    <x v="6"/>
    <s v="213 -  Support Activities for Mining"/>
    <n v="15055"/>
    <s v="Industry Use"/>
    <n v="37061.4286578963"/>
  </r>
  <r>
    <x v="108"/>
    <s v="Inventory Additions/Deletions"/>
    <x v="9"/>
    <s v="311 -  Food Manufacturing"/>
    <n v="15055"/>
    <s v="Industry Use"/>
    <n v="379155900.30803698"/>
  </r>
  <r>
    <x v="108"/>
    <s v="Inventory Additions/Deletions"/>
    <x v="10"/>
    <s v="312 -  Beverage and Tobacco Product Manufacturing"/>
    <n v="15055"/>
    <s v="Industry Use"/>
    <n v="203603642.66668701"/>
  </r>
  <r>
    <x v="108"/>
    <s v="Inventory Additions/Deletions"/>
    <x v="11"/>
    <s v="313 -  Textile Mills"/>
    <n v="15055"/>
    <s v="Industry Use"/>
    <n v="718786.97640534095"/>
  </r>
  <r>
    <x v="108"/>
    <s v="Inventory Additions/Deletions"/>
    <x v="12"/>
    <s v="314 -  Textile Product Mills"/>
    <n v="15055"/>
    <s v="Industry Use"/>
    <n v="1491015.3871482599"/>
  </r>
  <r>
    <x v="108"/>
    <s v="Inventory Additions/Deletions"/>
    <x v="13"/>
    <s v="315 -  Apparel Manufacturing"/>
    <n v="15055"/>
    <s v="Industry Use"/>
    <n v="6892464.8860357897"/>
  </r>
  <r>
    <x v="108"/>
    <s v="Inventory Additions/Deletions"/>
    <x v="14"/>
    <s v="316 -  Leather and Allied Product Manufacturing"/>
    <n v="15055"/>
    <s v="Industry Use"/>
    <n v="195540.96824093399"/>
  </r>
  <r>
    <x v="108"/>
    <s v="Inventory Additions/Deletions"/>
    <x v="15"/>
    <s v="321 -  Wood Product Manufacturing"/>
    <n v="15055"/>
    <s v="Industry Use"/>
    <n v="45238173.713991001"/>
  </r>
  <r>
    <x v="108"/>
    <s v="Inventory Additions/Deletions"/>
    <x v="16"/>
    <s v="322 -  Paper Manufacturing"/>
    <n v="15055"/>
    <s v="Industry Use"/>
    <n v="33904626.520918898"/>
  </r>
  <r>
    <x v="108"/>
    <s v="Inventory Additions/Deletions"/>
    <x v="17"/>
    <s v="323 -  Printing and Related Support Activities"/>
    <n v="15055"/>
    <s v="Industry Use"/>
    <n v="30642345.606088299"/>
  </r>
  <r>
    <x v="108"/>
    <s v="Inventory Additions/Deletions"/>
    <x v="18"/>
    <s v="324 -  Petroleum and Coal Products Manufacturing"/>
    <n v="15055"/>
    <s v="Industry Use"/>
    <n v="579760532.40920699"/>
  </r>
  <r>
    <x v="108"/>
    <s v="Inventory Additions/Deletions"/>
    <x v="19"/>
    <s v="325 -  Chemical Manufacturing"/>
    <n v="15055"/>
    <s v="Industry Use"/>
    <n v="204170505.72656"/>
  </r>
  <r>
    <x v="108"/>
    <s v="Inventory Additions/Deletions"/>
    <x v="20"/>
    <s v="326 -  Plastics and Rubber Products Manufacturing"/>
    <n v="15055"/>
    <s v="Industry Use"/>
    <n v="49930309.0698037"/>
  </r>
  <r>
    <x v="108"/>
    <s v="Inventory Additions/Deletions"/>
    <x v="21"/>
    <s v="327 -  Nonmetallic Mineral Product Manufacturing"/>
    <n v="15055"/>
    <s v="Industry Use"/>
    <n v="56372440.621104702"/>
  </r>
  <r>
    <x v="108"/>
    <s v="Inventory Additions/Deletions"/>
    <x v="22"/>
    <s v="331 -  Primary Metal Manufacturing"/>
    <n v="15055"/>
    <s v="Industry Use"/>
    <n v="20424559.027814601"/>
  </r>
  <r>
    <x v="108"/>
    <s v="Inventory Additions/Deletions"/>
    <x v="23"/>
    <s v="332 -  Fabricated Metal Product Manufacturing"/>
    <n v="15055"/>
    <s v="Industry Use"/>
    <n v="162187378.725923"/>
  </r>
  <r>
    <x v="108"/>
    <s v="Inventory Additions/Deletions"/>
    <x v="24"/>
    <s v="333 -  Machinery Manufacturing"/>
    <n v="15055"/>
    <s v="Industry Use"/>
    <n v="82155078.060745597"/>
  </r>
  <r>
    <x v="108"/>
    <s v="Inventory Additions/Deletions"/>
    <x v="25"/>
    <s v="334 -  Computer and Electronic Product Manufacturing"/>
    <n v="15055"/>
    <s v="Industry Use"/>
    <n v="319604214.45056999"/>
  </r>
  <r>
    <x v="108"/>
    <s v="Inventory Additions/Deletions"/>
    <x v="26"/>
    <s v="335 -  Electrical Equipment, Appliance, and Component Manufacturing"/>
    <n v="15055"/>
    <s v="Industry Use"/>
    <n v="26837728.560662098"/>
  </r>
  <r>
    <x v="108"/>
    <s v="Inventory Additions/Deletions"/>
    <x v="27"/>
    <s v="336 -  Transportation Equipment Manufacturing"/>
    <n v="15055"/>
    <s v="Industry Use"/>
    <n v="248413452.98423499"/>
  </r>
  <r>
    <x v="108"/>
    <s v="Inventory Additions/Deletions"/>
    <x v="28"/>
    <s v="337 -  Furniture and Related Product Manufacturing"/>
    <n v="15055"/>
    <s v="Industry Use"/>
    <n v="7990534.3695944902"/>
  </r>
  <r>
    <x v="108"/>
    <s v="Inventory Additions/Deletions"/>
    <x v="29"/>
    <s v="339 -  Miscellaneous Manufacturing"/>
    <n v="15055"/>
    <s v="Industry Use"/>
    <n v="37499998.398701198"/>
  </r>
  <r>
    <x v="108"/>
    <s v="Inventory Additions/Deletions"/>
    <x v="30"/>
    <s v="42 -  Wholesale Trade"/>
    <n v="15055"/>
    <s v="Industry Use"/>
    <n v="1524867269.7177999"/>
  </r>
  <r>
    <x v="108"/>
    <s v="Inventory Additions/Deletions"/>
    <x v="40"/>
    <s v="481 -  Air Transportation"/>
    <n v="15055"/>
    <s v="Industry Use"/>
    <n v="1439117.67057706"/>
  </r>
  <r>
    <x v="108"/>
    <s v="Inventory Additions/Deletions"/>
    <x v="42"/>
    <s v="483 -  Water Transportation"/>
    <n v="15055"/>
    <s v="Industry Use"/>
    <n v="158875.65073301501"/>
  </r>
  <r>
    <x v="108"/>
    <s v="Inventory Additions/Deletions"/>
    <x v="43"/>
    <s v="484 -  Truck Transportation"/>
    <n v="15055"/>
    <s v="Industry Use"/>
    <n v="93683762.232389301"/>
  </r>
  <r>
    <x v="108"/>
    <s v="Inventory Additions/Deletions"/>
    <x v="45"/>
    <s v="487-488 -  Scenic and Sightseeing Transportation and Support Activities for Transportation"/>
    <n v="15055"/>
    <s v="Industry Use"/>
    <n v="85056.531247388004"/>
  </r>
  <r>
    <x v="108"/>
    <s v="Inventory Additions/Deletions"/>
    <x v="46"/>
    <s v="492 -  Couriers and Messengers"/>
    <n v="15055"/>
    <s v="Industry Use"/>
    <n v="5098.9567625955797"/>
  </r>
  <r>
    <x v="108"/>
    <s v="Inventory Additions/Deletions"/>
    <x v="48"/>
    <s v="513 -  Publishing Industries"/>
    <n v="15055"/>
    <s v="Industry Use"/>
    <n v="32567730.9149497"/>
  </r>
  <r>
    <x v="108"/>
    <s v="Inventory Additions/Deletions"/>
    <x v="49"/>
    <s v="512 -  Motion Picture and Sound Recording Industries"/>
    <n v="15055"/>
    <s v="Industry Use"/>
    <n v="67904988.753974095"/>
  </r>
  <r>
    <x v="108"/>
    <s v="Inventory Additions/Deletions"/>
    <x v="50"/>
    <s v="516 -  Broadcasting and Content Providers"/>
    <n v="15055"/>
    <s v="Industry Use"/>
    <n v="382979.16801401001"/>
  </r>
  <r>
    <x v="108"/>
    <s v="Inventory Additions/Deletions"/>
    <x v="52"/>
    <s v="518 -  Computing Infrastructure Providers, Data Processing, Web Hosting, and Related Services"/>
    <n v="15055"/>
    <s v="Industry Use"/>
    <n v="1024157.7357631701"/>
  </r>
  <r>
    <x v="108"/>
    <s v="Inventory Additions/Deletions"/>
    <x v="53"/>
    <s v="519 -  Web Search Portals, Libraries, Archives, and Other Information Services"/>
    <n v="15055"/>
    <s v="Industry Use"/>
    <n v="1293377.68818827"/>
  </r>
  <r>
    <x v="108"/>
    <s v="Inventory Additions/Deletions"/>
    <x v="61"/>
    <s v="541 -  Professional, Scientific, and Technical Services"/>
    <n v="15055"/>
    <s v="Industry Use"/>
    <n v="663917.56652635999"/>
  </r>
  <r>
    <x v="108"/>
    <s v="Inventory Additions/Deletions"/>
    <x v="63"/>
    <s v="562 -  Waste Management and Remediation Services"/>
    <n v="15055"/>
    <s v="Industry Use"/>
    <n v="2458.8156034440899"/>
  </r>
  <r>
    <x v="108"/>
    <s v="Inventory Additions/Deletions"/>
    <x v="69"/>
    <s v="722 -  Food Services and Drinking Places"/>
    <n v="15055"/>
    <s v="Industry Use"/>
    <n v="26.198358322696301"/>
  </r>
  <r>
    <x v="108"/>
    <s v="Inventory Additions/Deletions"/>
    <x v="73"/>
    <s v="9A -  Government Enterprises"/>
    <n v="15055"/>
    <s v="Industry Use"/>
    <n v="5665.2336092797104"/>
  </r>
  <r>
    <x v="108"/>
    <s v="Inventory Additions/Deletions"/>
    <x v="80"/>
    <s v="Households LT15k"/>
    <n v="15055"/>
    <s v="Industry Use"/>
    <n v="7197.2240095644702"/>
  </r>
  <r>
    <x v="108"/>
    <s v="Inventory Additions/Deletions"/>
    <x v="81"/>
    <s v="Households 15-30k"/>
    <n v="15055"/>
    <s v="Industry Use"/>
    <n v="9477.9302336880592"/>
  </r>
  <r>
    <x v="108"/>
    <s v="Inventory Additions/Deletions"/>
    <x v="82"/>
    <s v="Households 30-40k"/>
    <n v="15055"/>
    <s v="Industry Use"/>
    <n v="8438.5619851441897"/>
  </r>
  <r>
    <x v="108"/>
    <s v="Inventory Additions/Deletions"/>
    <x v="83"/>
    <s v="Households 40-50k"/>
    <n v="15055"/>
    <s v="Industry Use"/>
    <n v="6515.5845366519097"/>
  </r>
  <r>
    <x v="108"/>
    <s v="Inventory Additions/Deletions"/>
    <x v="84"/>
    <s v="Households 50-70k"/>
    <n v="15055"/>
    <s v="Industry Use"/>
    <n v="14541.2930860661"/>
  </r>
  <r>
    <x v="108"/>
    <s v="Inventory Additions/Deletions"/>
    <x v="85"/>
    <s v="Households 70-100k"/>
    <n v="15055"/>
    <s v="Industry Use"/>
    <n v="49664.7243326026"/>
  </r>
  <r>
    <x v="108"/>
    <s v="Inventory Additions/Deletions"/>
    <x v="86"/>
    <s v="Households 100-150k"/>
    <n v="15055"/>
    <s v="Industry Use"/>
    <n v="87828.901455843501"/>
  </r>
  <r>
    <x v="108"/>
    <s v="Inventory Additions/Deletions"/>
    <x v="87"/>
    <s v="Households 150-200k"/>
    <n v="15055"/>
    <s v="Industry Use"/>
    <n v="100469.02211045699"/>
  </r>
  <r>
    <x v="108"/>
    <s v="Inventory Additions/Deletions"/>
    <x v="88"/>
    <s v="Households GT200k"/>
    <n v="15055"/>
    <s v="Industry Use"/>
    <n v="254213.16679203801"/>
  </r>
  <r>
    <x v="108"/>
    <s v="Inventory Additions/Deletions"/>
    <x v="89"/>
    <s v="Federal Government NonDefense"/>
    <n v="15055"/>
    <s v="Industry Use"/>
    <n v="105758.828459928"/>
  </r>
  <r>
    <x v="108"/>
    <s v="Inventory Additions/Deletions"/>
    <x v="90"/>
    <s v="Federal Government Investment"/>
    <n v="15055"/>
    <s v="Industry Use"/>
    <n v="19810.960557140399"/>
  </r>
  <r>
    <x v="108"/>
    <s v="Inventory Additions/Deletions"/>
    <x v="91"/>
    <s v="State/Local Govt Other"/>
    <n v="15055"/>
    <s v="Industry Use"/>
    <n v="1278390.7869410301"/>
  </r>
  <r>
    <x v="108"/>
    <s v="Inventory Additions/Deletions"/>
    <x v="93"/>
    <s v="State/Local Govt Investment"/>
    <n v="15055"/>
    <s v="Industry Use"/>
    <n v="100210.371400055"/>
  </r>
  <r>
    <x v="108"/>
    <s v="Inventory Additions/Deletions"/>
    <x v="94"/>
    <s v="Capital"/>
    <n v="15055"/>
    <s v="Industry Use"/>
    <n v="132495.856265107"/>
  </r>
  <r>
    <x v="108"/>
    <s v="Inventory Additions/Deletions"/>
    <x v="95"/>
    <s v="Inventory Additions/Deletions"/>
    <n v="15055"/>
    <s v="Industry Use"/>
    <n v="2329982.9882343998"/>
  </r>
  <r>
    <x v="108"/>
    <s v="Inventory Additions/Deletions"/>
    <x v="96"/>
    <s v="Foreign Trade"/>
    <n v="15051"/>
    <s v="Commodity Trade"/>
    <n v="1748788684.84252"/>
  </r>
  <r>
    <x v="108"/>
    <s v="Inventory Additions/Deletions"/>
    <x v="97"/>
    <s v="Domestic Trade"/>
    <n v="15051"/>
    <s v="Commodity Trade"/>
    <n v="2929698422.3038402"/>
  </r>
  <r>
    <x v="109"/>
    <s v="Foreign Trade"/>
    <x v="0"/>
    <s v="111 -  Crop Production"/>
    <n v="15051"/>
    <s v="Commodity Trade"/>
    <n v="6342222276.5925798"/>
  </r>
  <r>
    <x v="109"/>
    <s v="Foreign Trade"/>
    <x v="1"/>
    <s v="112 -  Animal Production and Aquaculture"/>
    <n v="15051"/>
    <s v="Commodity Trade"/>
    <n v="45033692.275024503"/>
  </r>
  <r>
    <x v="109"/>
    <s v="Foreign Trade"/>
    <x v="2"/>
    <s v="113 -  Forestry and Logging"/>
    <n v="15051"/>
    <s v="Commodity Trade"/>
    <n v="81326849.407854602"/>
  </r>
  <r>
    <x v="109"/>
    <s v="Foreign Trade"/>
    <x v="100"/>
    <s v="114 -  Fishing, Hunting and Trapping"/>
    <n v="15051"/>
    <s v="Commodity Trade"/>
    <n v="79598687.247434303"/>
  </r>
  <r>
    <x v="109"/>
    <s v="Foreign Trade"/>
    <x v="3"/>
    <s v="115 -  Support Activities for Agriculture and Forestry"/>
    <n v="15051"/>
    <s v="Commodity Trade"/>
    <n v="36054972.959648401"/>
  </r>
  <r>
    <x v="109"/>
    <s v="Foreign Trade"/>
    <x v="4"/>
    <s v="211 -  Oil and Gas Extraction"/>
    <n v="15051"/>
    <s v="Commodity Trade"/>
    <n v="3538728776.7976899"/>
  </r>
  <r>
    <x v="109"/>
    <s v="Foreign Trade"/>
    <x v="5"/>
    <s v="212 -  Mining (except Oil and Gas)"/>
    <n v="15051"/>
    <s v="Commodity Trade"/>
    <n v="302482879.42306501"/>
  </r>
  <r>
    <x v="109"/>
    <s v="Foreign Trade"/>
    <x v="6"/>
    <s v="213 -  Support Activities for Mining"/>
    <n v="15051"/>
    <s v="Commodity Trade"/>
    <n v="5830052.9713100903"/>
  </r>
  <r>
    <x v="109"/>
    <s v="Foreign Trade"/>
    <x v="7"/>
    <s v="221 -  Utilities"/>
    <n v="15051"/>
    <s v="Commodity Trade"/>
    <n v="319884444.01751798"/>
  </r>
  <r>
    <x v="109"/>
    <s v="Foreign Trade"/>
    <x v="8"/>
    <s v="23 -  Construction"/>
    <n v="15051"/>
    <s v="Commodity Trade"/>
    <n v="13122292.033198001"/>
  </r>
  <r>
    <x v="109"/>
    <s v="Foreign Trade"/>
    <x v="9"/>
    <s v="311 -  Food Manufacturing"/>
    <n v="15051"/>
    <s v="Commodity Trade"/>
    <n v="4827072339.90026"/>
  </r>
  <r>
    <x v="109"/>
    <s v="Foreign Trade"/>
    <x v="10"/>
    <s v="312 -  Beverage and Tobacco Product Manufacturing"/>
    <n v="15051"/>
    <s v="Commodity Trade"/>
    <n v="1023494933.7721601"/>
  </r>
  <r>
    <x v="109"/>
    <s v="Foreign Trade"/>
    <x v="11"/>
    <s v="313 -  Textile Mills"/>
    <n v="15051"/>
    <s v="Commodity Trade"/>
    <n v="169144370.75073799"/>
  </r>
  <r>
    <x v="109"/>
    <s v="Foreign Trade"/>
    <x v="12"/>
    <s v="314 -  Textile Product Mills"/>
    <n v="15051"/>
    <s v="Commodity Trade"/>
    <n v="128541493.273577"/>
  </r>
  <r>
    <x v="109"/>
    <s v="Foreign Trade"/>
    <x v="13"/>
    <s v="315 -  Apparel Manufacturing"/>
    <n v="15051"/>
    <s v="Commodity Trade"/>
    <n v="620997783.00647902"/>
  </r>
  <r>
    <x v="109"/>
    <s v="Foreign Trade"/>
    <x v="14"/>
    <s v="316 -  Leather and Allied Product Manufacturing"/>
    <n v="15051"/>
    <s v="Commodity Trade"/>
    <n v="174549741.63192201"/>
  </r>
  <r>
    <x v="109"/>
    <s v="Foreign Trade"/>
    <x v="15"/>
    <s v="321 -  Wood Product Manufacturing"/>
    <n v="15051"/>
    <s v="Commodity Trade"/>
    <n v="335949987.04731399"/>
  </r>
  <r>
    <x v="109"/>
    <s v="Foreign Trade"/>
    <x v="16"/>
    <s v="322 -  Paper Manufacturing"/>
    <n v="15051"/>
    <s v="Commodity Trade"/>
    <n v="544211339.72914398"/>
  </r>
  <r>
    <x v="109"/>
    <s v="Foreign Trade"/>
    <x v="17"/>
    <s v="323 -  Printing and Related Support Activities"/>
    <n v="15051"/>
    <s v="Commodity Trade"/>
    <n v="535560221.81972498"/>
  </r>
  <r>
    <x v="109"/>
    <s v="Foreign Trade"/>
    <x v="18"/>
    <s v="324 -  Petroleum and Coal Products Manufacturing"/>
    <n v="15051"/>
    <s v="Commodity Trade"/>
    <n v="11811451402.7665"/>
  </r>
  <r>
    <x v="109"/>
    <s v="Foreign Trade"/>
    <x v="19"/>
    <s v="325 -  Chemical Manufacturing"/>
    <n v="15051"/>
    <s v="Commodity Trade"/>
    <n v="15155703274.4834"/>
  </r>
  <r>
    <x v="109"/>
    <s v="Foreign Trade"/>
    <x v="20"/>
    <s v="326 -  Plastics and Rubber Products Manufacturing"/>
    <n v="15051"/>
    <s v="Commodity Trade"/>
    <n v="1418696730.1086299"/>
  </r>
  <r>
    <x v="109"/>
    <s v="Foreign Trade"/>
    <x v="21"/>
    <s v="327 -  Nonmetallic Mineral Product Manufacturing"/>
    <n v="15051"/>
    <s v="Commodity Trade"/>
    <n v="553892767.09451401"/>
  </r>
  <r>
    <x v="109"/>
    <s v="Foreign Trade"/>
    <x v="22"/>
    <s v="331 -  Primary Metal Manufacturing"/>
    <n v="15051"/>
    <s v="Commodity Trade"/>
    <n v="1784372563.9361899"/>
  </r>
  <r>
    <x v="109"/>
    <s v="Foreign Trade"/>
    <x v="23"/>
    <s v="332 -  Fabricated Metal Product Manufacturing"/>
    <n v="15051"/>
    <s v="Commodity Trade"/>
    <n v="2868817794.76124"/>
  </r>
  <r>
    <x v="109"/>
    <s v="Foreign Trade"/>
    <x v="24"/>
    <s v="333 -  Machinery Manufacturing"/>
    <n v="15051"/>
    <s v="Commodity Trade"/>
    <n v="10241635221.733"/>
  </r>
  <r>
    <x v="109"/>
    <s v="Foreign Trade"/>
    <x v="25"/>
    <s v="334 -  Computer and Electronic Product Manufacturing"/>
    <n v="15051"/>
    <s v="Commodity Trade"/>
    <n v="29539431735.747002"/>
  </r>
  <r>
    <x v="109"/>
    <s v="Foreign Trade"/>
    <x v="26"/>
    <s v="335 -  Electrical Equipment, Appliance, and Component Manufacturing"/>
    <n v="15051"/>
    <s v="Commodity Trade"/>
    <n v="3635811520.06287"/>
  </r>
  <r>
    <x v="109"/>
    <s v="Foreign Trade"/>
    <x v="27"/>
    <s v="336 -  Transportation Equipment Manufacturing"/>
    <n v="15051"/>
    <s v="Commodity Trade"/>
    <n v="18110121020.017799"/>
  </r>
  <r>
    <x v="109"/>
    <s v="Foreign Trade"/>
    <x v="28"/>
    <s v="337 -  Furniture and Related Product Manufacturing"/>
    <n v="15051"/>
    <s v="Commodity Trade"/>
    <n v="201510316.21739301"/>
  </r>
  <r>
    <x v="109"/>
    <s v="Foreign Trade"/>
    <x v="29"/>
    <s v="339 -  Miscellaneous Manufacturing"/>
    <n v="15051"/>
    <s v="Commodity Trade"/>
    <n v="5627566020.4168901"/>
  </r>
  <r>
    <x v="109"/>
    <s v="Foreign Trade"/>
    <x v="30"/>
    <s v="42 -  Wholesale Trade"/>
    <n v="15051"/>
    <s v="Commodity Trade"/>
    <n v="28425291559.5723"/>
  </r>
  <r>
    <x v="109"/>
    <s v="Foreign Trade"/>
    <x v="40"/>
    <s v="481 -  Air Transportation"/>
    <n v="15051"/>
    <s v="Commodity Trade"/>
    <n v="5024140314.8051996"/>
  </r>
  <r>
    <x v="109"/>
    <s v="Foreign Trade"/>
    <x v="41"/>
    <s v="482 -  Rail Transportation"/>
    <n v="15051"/>
    <s v="Commodity Trade"/>
    <n v="581009363.69975901"/>
  </r>
  <r>
    <x v="109"/>
    <s v="Foreign Trade"/>
    <x v="42"/>
    <s v="483 -  Water Transportation"/>
    <n v="15051"/>
    <s v="Commodity Trade"/>
    <n v="1266967449.3987701"/>
  </r>
  <r>
    <x v="109"/>
    <s v="Foreign Trade"/>
    <x v="43"/>
    <s v="484 -  Truck Transportation"/>
    <n v="15051"/>
    <s v="Commodity Trade"/>
    <n v="4202393709.9979701"/>
  </r>
  <r>
    <x v="109"/>
    <s v="Foreign Trade"/>
    <x v="44"/>
    <s v="486 -  Pipeline Transportation"/>
    <n v="15051"/>
    <s v="Commodity Trade"/>
    <n v="399897504.853414"/>
  </r>
  <r>
    <x v="109"/>
    <s v="Foreign Trade"/>
    <x v="45"/>
    <s v="487-488 -  Scenic and Sightseeing Transportation and Support Activities for Transportation"/>
    <n v="15051"/>
    <s v="Commodity Trade"/>
    <n v="62475066.8782399"/>
  </r>
  <r>
    <x v="109"/>
    <s v="Foreign Trade"/>
    <x v="46"/>
    <s v="492 -  Couriers and Messengers"/>
    <n v="15051"/>
    <s v="Commodity Trade"/>
    <n v="1868937348.38325"/>
  </r>
  <r>
    <x v="109"/>
    <s v="Foreign Trade"/>
    <x v="47"/>
    <s v="493 -  Warehousing and Storage"/>
    <n v="15051"/>
    <s v="Commodity Trade"/>
    <n v="30932496.028472699"/>
  </r>
  <r>
    <x v="109"/>
    <s v="Foreign Trade"/>
    <x v="48"/>
    <s v="513 -  Publishing Industries"/>
    <n v="15051"/>
    <s v="Commodity Trade"/>
    <n v="1014665220.5804"/>
  </r>
  <r>
    <x v="109"/>
    <s v="Foreign Trade"/>
    <x v="49"/>
    <s v="512 -  Motion Picture and Sound Recording Industries"/>
    <n v="15051"/>
    <s v="Commodity Trade"/>
    <n v="17000771299.911301"/>
  </r>
  <r>
    <x v="109"/>
    <s v="Foreign Trade"/>
    <x v="50"/>
    <s v="516 -  Broadcasting and Content Providers"/>
    <n v="15051"/>
    <s v="Commodity Trade"/>
    <n v="5485518945.7901497"/>
  </r>
  <r>
    <x v="109"/>
    <s v="Foreign Trade"/>
    <x v="51"/>
    <s v="517 -  Telecommunications"/>
    <n v="15051"/>
    <s v="Commodity Trade"/>
    <n v="1036733580.30872"/>
  </r>
  <r>
    <x v="109"/>
    <s v="Foreign Trade"/>
    <x v="52"/>
    <s v="518 -  Computing Infrastructure Providers, Data Processing, Web Hosting, and Related Services"/>
    <n v="15051"/>
    <s v="Commodity Trade"/>
    <n v="483675788.91991699"/>
  </r>
  <r>
    <x v="109"/>
    <s v="Foreign Trade"/>
    <x v="53"/>
    <s v="519 -  Web Search Portals, Libraries, Archives, and Other Information Services"/>
    <n v="15051"/>
    <s v="Commodity Trade"/>
    <n v="20187488267.170898"/>
  </r>
  <r>
    <x v="109"/>
    <s v="Foreign Trade"/>
    <x v="54"/>
    <s v="522 -  Credit Intermediation and Related Activities"/>
    <n v="15051"/>
    <s v="Commodity Trade"/>
    <n v="1837949973.5069499"/>
  </r>
  <r>
    <x v="109"/>
    <s v="Foreign Trade"/>
    <x v="55"/>
    <s v="523 -  Securities, Commodity Contracts, and Other Financial Investments and Related Activities"/>
    <n v="15051"/>
    <s v="Commodity Trade"/>
    <n v="10352608198.2356"/>
  </r>
  <r>
    <x v="109"/>
    <s v="Foreign Trade"/>
    <x v="56"/>
    <s v="521 -  Monetary Authorities-Central Bank"/>
    <n v="15051"/>
    <s v="Commodity Trade"/>
    <n v="2729059868.0282302"/>
  </r>
  <r>
    <x v="109"/>
    <s v="Foreign Trade"/>
    <x v="57"/>
    <s v="524 -  Insurance Carriers and Related Activities"/>
    <n v="15051"/>
    <s v="Commodity Trade"/>
    <n v="1372687012.91803"/>
  </r>
  <r>
    <x v="109"/>
    <s v="Foreign Trade"/>
    <x v="58"/>
    <s v="531 -  Real Estate"/>
    <n v="15051"/>
    <s v="Commodity Trade"/>
    <n v="443879430.86580902"/>
  </r>
  <r>
    <x v="109"/>
    <s v="Foreign Trade"/>
    <x v="59"/>
    <s v="532 -  Rental and Leasing Services"/>
    <n v="15051"/>
    <s v="Commodity Trade"/>
    <n v="578881964.20396101"/>
  </r>
  <r>
    <x v="109"/>
    <s v="Foreign Trade"/>
    <x v="60"/>
    <s v="533 -  Lessors of Nonfinancial Intangible Assets (except Copyrighted Works)"/>
    <n v="15051"/>
    <s v="Commodity Trade"/>
    <n v="19406846138.389099"/>
  </r>
  <r>
    <x v="109"/>
    <s v="Foreign Trade"/>
    <x v="61"/>
    <s v="541 -  Professional, Scientific, and Technical Services"/>
    <n v="15051"/>
    <s v="Commodity Trade"/>
    <n v="109905351256.203"/>
  </r>
  <r>
    <x v="109"/>
    <s v="Foreign Trade"/>
    <x v="99"/>
    <s v="551 -  Management of Companies and Enterprises"/>
    <n v="15051"/>
    <s v="Commodity Trade"/>
    <n v="618202840.86657095"/>
  </r>
  <r>
    <x v="109"/>
    <s v="Foreign Trade"/>
    <x v="62"/>
    <s v="561 -  Administrative and Support Services"/>
    <n v="15051"/>
    <s v="Commodity Trade"/>
    <n v="1475876801.36534"/>
  </r>
  <r>
    <x v="109"/>
    <s v="Foreign Trade"/>
    <x v="63"/>
    <s v="562 -  Waste Management and Remediation Services"/>
    <n v="15051"/>
    <s v="Commodity Trade"/>
    <n v="124645473.39703199"/>
  </r>
  <r>
    <x v="109"/>
    <s v="Foreign Trade"/>
    <x v="64"/>
    <s v="611 -  Educational Services"/>
    <n v="15051"/>
    <s v="Commodity Trade"/>
    <n v="255705783.70944801"/>
  </r>
  <r>
    <x v="109"/>
    <s v="Foreign Trade"/>
    <x v="102"/>
    <s v="621 -  Ambulatory Health Care Services"/>
    <n v="15051"/>
    <s v="Commodity Trade"/>
    <n v="44572044.517315201"/>
  </r>
  <r>
    <x v="109"/>
    <s v="Foreign Trade"/>
    <x v="103"/>
    <s v="622 -  Hospitals"/>
    <n v="15051"/>
    <s v="Commodity Trade"/>
    <n v="192235938.52549699"/>
  </r>
  <r>
    <x v="109"/>
    <s v="Foreign Trade"/>
    <x v="65"/>
    <s v="711 -  Performing Arts, Spectator Sports, and Related Industries"/>
    <n v="15051"/>
    <s v="Commodity Trade"/>
    <n v="508997742.65533602"/>
  </r>
  <r>
    <x v="109"/>
    <s v="Foreign Trade"/>
    <x v="66"/>
    <s v="712 -  Museums, Historical Sites, and Similar Institutions"/>
    <n v="15051"/>
    <s v="Commodity Trade"/>
    <n v="15769.338690451101"/>
  </r>
  <r>
    <x v="109"/>
    <s v="Foreign Trade"/>
    <x v="68"/>
    <s v="721 -  Accommodation"/>
    <n v="15051"/>
    <s v="Commodity Trade"/>
    <n v="261.82664113073298"/>
  </r>
  <r>
    <x v="109"/>
    <s v="Foreign Trade"/>
    <x v="69"/>
    <s v="722 -  Food Services and Drinking Places"/>
    <n v="15051"/>
    <s v="Commodity Trade"/>
    <n v="346888304.94433701"/>
  </r>
  <r>
    <x v="109"/>
    <s v="Foreign Trade"/>
    <x v="70"/>
    <s v="811 -  Repair and Maintenance"/>
    <n v="15051"/>
    <s v="Commodity Trade"/>
    <n v="8898802.0573392399"/>
  </r>
  <r>
    <x v="109"/>
    <s v="Foreign Trade"/>
    <x v="71"/>
    <s v="812 -  Personal and Laundry Services"/>
    <n v="15051"/>
    <s v="Commodity Trade"/>
    <n v="1705.2326680497299"/>
  </r>
  <r>
    <x v="109"/>
    <s v="Foreign Trade"/>
    <x v="73"/>
    <s v="9A -  Government Enterprises"/>
    <n v="15051"/>
    <s v="Commodity Trade"/>
    <n v="245371531.00602499"/>
  </r>
  <r>
    <x v="109"/>
    <s v="Foreign Trade"/>
    <x v="74"/>
    <s v="Vegetable and melon farming"/>
    <n v="15051"/>
    <s v="Commodity Trade"/>
    <n v="1120780491.1140399"/>
  </r>
  <r>
    <x v="109"/>
    <s v="Foreign Trade"/>
    <x v="75"/>
    <s v="Fruit farming"/>
    <n v="15051"/>
    <s v="Commodity Trade"/>
    <n v="2074551212.7756801"/>
  </r>
  <r>
    <x v="109"/>
    <s v="Foreign Trade"/>
    <x v="80"/>
    <s v="Households LT15k"/>
    <n v="15037"/>
    <s v="Factor Trade"/>
    <n v="1762193.8610509101"/>
  </r>
  <r>
    <x v="109"/>
    <s v="Foreign Trade"/>
    <x v="80"/>
    <s v="Households LT15k"/>
    <n v="15051"/>
    <s v="Commodity Trade"/>
    <n v="279986499.32911301"/>
  </r>
  <r>
    <x v="109"/>
    <s v="Foreign Trade"/>
    <x v="81"/>
    <s v="Households 15-30k"/>
    <n v="15037"/>
    <s v="Factor Trade"/>
    <n v="7287268.8540318096"/>
  </r>
  <r>
    <x v="109"/>
    <s v="Foreign Trade"/>
    <x v="81"/>
    <s v="Households 15-30k"/>
    <n v="15051"/>
    <s v="Commodity Trade"/>
    <n v="368710561.66785502"/>
  </r>
  <r>
    <x v="109"/>
    <s v="Foreign Trade"/>
    <x v="82"/>
    <s v="Households 30-40k"/>
    <n v="15037"/>
    <s v="Factor Trade"/>
    <n v="12035512.7871121"/>
  </r>
  <r>
    <x v="109"/>
    <s v="Foreign Trade"/>
    <x v="82"/>
    <s v="Households 30-40k"/>
    <n v="15051"/>
    <s v="Commodity Trade"/>
    <n v="328277044.93461102"/>
  </r>
  <r>
    <x v="109"/>
    <s v="Foreign Trade"/>
    <x v="83"/>
    <s v="Households 40-50k"/>
    <n v="15037"/>
    <s v="Factor Trade"/>
    <n v="18809658.128933001"/>
  </r>
  <r>
    <x v="109"/>
    <s v="Foreign Trade"/>
    <x v="83"/>
    <s v="Households 40-50k"/>
    <n v="15051"/>
    <s v="Commodity Trade"/>
    <n v="253469351.943995"/>
  </r>
  <r>
    <x v="109"/>
    <s v="Foreign Trade"/>
    <x v="84"/>
    <s v="Households 50-70k"/>
    <n v="15037"/>
    <s v="Factor Trade"/>
    <n v="61109277.276103497"/>
  </r>
  <r>
    <x v="109"/>
    <s v="Foreign Trade"/>
    <x v="84"/>
    <s v="Households 50-70k"/>
    <n v="15051"/>
    <s v="Commodity Trade"/>
    <n v="565685567.30703497"/>
  </r>
  <r>
    <x v="109"/>
    <s v="Foreign Trade"/>
    <x v="85"/>
    <s v="Households 70-100k"/>
    <n v="15037"/>
    <s v="Factor Trade"/>
    <n v="104928944.468952"/>
  </r>
  <r>
    <x v="109"/>
    <s v="Foreign Trade"/>
    <x v="85"/>
    <s v="Households 70-100k"/>
    <n v="15051"/>
    <s v="Commodity Trade"/>
    <n v="1932057733.30825"/>
  </r>
  <r>
    <x v="109"/>
    <s v="Foreign Trade"/>
    <x v="86"/>
    <s v="Households 100-150k"/>
    <n v="15037"/>
    <s v="Factor Trade"/>
    <n v="218032084.517382"/>
  </r>
  <r>
    <x v="109"/>
    <s v="Foreign Trade"/>
    <x v="86"/>
    <s v="Households 100-150k"/>
    <n v="15051"/>
    <s v="Commodity Trade"/>
    <n v="3416721033.8130598"/>
  </r>
  <r>
    <x v="109"/>
    <s v="Foreign Trade"/>
    <x v="87"/>
    <s v="Households 150-200k"/>
    <n v="15037"/>
    <s v="Factor Trade"/>
    <n v="196934439.15877801"/>
  </r>
  <r>
    <x v="109"/>
    <s v="Foreign Trade"/>
    <x v="87"/>
    <s v="Households 150-200k"/>
    <n v="15051"/>
    <s v="Commodity Trade"/>
    <n v="3908447167.1777902"/>
  </r>
  <r>
    <x v="109"/>
    <s v="Foreign Trade"/>
    <x v="88"/>
    <s v="Households GT200k"/>
    <n v="15037"/>
    <s v="Factor Trade"/>
    <n v="622163227.53851902"/>
  </r>
  <r>
    <x v="109"/>
    <s v="Foreign Trade"/>
    <x v="88"/>
    <s v="Households GT200k"/>
    <n v="15051"/>
    <s v="Commodity Trade"/>
    <n v="9889403825.5421906"/>
  </r>
  <r>
    <x v="109"/>
    <s v="Foreign Trade"/>
    <x v="89"/>
    <s v="Federal Government NonDefense"/>
    <n v="15015"/>
    <s v="Social Insurance Tax- Employer Contribution"/>
    <n v="593275239.13470197"/>
  </r>
  <r>
    <x v="109"/>
    <s v="Foreign Trade"/>
    <x v="89"/>
    <s v="Federal Government NonDefense"/>
    <n v="15036"/>
    <s v="Taxes from ROW"/>
    <n v="3569758338.3709798"/>
  </r>
  <r>
    <x v="109"/>
    <s v="Foreign Trade"/>
    <x v="89"/>
    <s v="Federal Government NonDefense"/>
    <n v="15051"/>
    <s v="Commodity Trade"/>
    <n v="655607397.81388795"/>
  </r>
  <r>
    <x v="109"/>
    <s v="Foreign Trade"/>
    <x v="89"/>
    <s v="Federal Government NonDefense"/>
    <n v="15060"/>
    <s v="Other Transfers (gross)"/>
    <n v="325794140.48915797"/>
  </r>
  <r>
    <x v="109"/>
    <s v="Foreign Trade"/>
    <x v="90"/>
    <s v="Federal Government Investment"/>
    <n v="15051"/>
    <s v="Commodity Trade"/>
    <n v="770686237.828596"/>
  </r>
  <r>
    <x v="109"/>
    <s v="Foreign Trade"/>
    <x v="91"/>
    <s v="State/Local Govt Other"/>
    <n v="15051"/>
    <s v="Commodity Trade"/>
    <n v="4508209260.2211504"/>
  </r>
  <r>
    <x v="109"/>
    <s v="Foreign Trade"/>
    <x v="91"/>
    <s v="State/Local Govt Other"/>
    <n v="15060"/>
    <s v="Other Transfers (gross)"/>
    <n v="49198549.192818202"/>
  </r>
  <r>
    <x v="109"/>
    <s v="Foreign Trade"/>
    <x v="92"/>
    <s v="State/Local Govt Education"/>
    <n v="15051"/>
    <s v="Commodity Trade"/>
    <n v="70719769.251459599"/>
  </r>
  <r>
    <x v="109"/>
    <s v="Foreign Trade"/>
    <x v="104"/>
    <s v="State/Local Govt Hospital and Health"/>
    <n v="15051"/>
    <s v="Commodity Trade"/>
    <n v="85930507.118835002"/>
  </r>
  <r>
    <x v="109"/>
    <s v="Foreign Trade"/>
    <x v="93"/>
    <s v="State/Local Govt Investment"/>
    <n v="15051"/>
    <s v="Commodity Trade"/>
    <n v="3898385133.9746699"/>
  </r>
  <r>
    <x v="109"/>
    <s v="Foreign Trade"/>
    <x v="94"/>
    <s v="Capital"/>
    <n v="15011"/>
    <s v="Borrowing or Saving"/>
    <n v="85857665233.549301"/>
  </r>
  <r>
    <x v="109"/>
    <s v="Foreign Trade"/>
    <x v="94"/>
    <s v="Capital"/>
    <n v="15051"/>
    <s v="Commodity Trade"/>
    <n v="5154355473.9969301"/>
  </r>
  <r>
    <x v="109"/>
    <s v="Foreign Trade"/>
    <x v="95"/>
    <s v="Inventory Additions/Deletions"/>
    <n v="15051"/>
    <s v="Commodity Trade"/>
    <n v="523774964.97522998"/>
  </r>
  <r>
    <x v="110"/>
    <s v="Domestic Trade"/>
    <x v="0"/>
    <s v="111 -  Crop Production"/>
    <n v="15051"/>
    <s v="Commodity Trade"/>
    <n v="6328663192.4295502"/>
  </r>
  <r>
    <x v="110"/>
    <s v="Domestic Trade"/>
    <x v="1"/>
    <s v="112 -  Animal Production and Aquaculture"/>
    <n v="15051"/>
    <s v="Commodity Trade"/>
    <n v="3565568599.8771801"/>
  </r>
  <r>
    <x v="110"/>
    <s v="Domestic Trade"/>
    <x v="2"/>
    <s v="113 -  Forestry and Logging"/>
    <n v="15051"/>
    <s v="Commodity Trade"/>
    <n v="312551434.94958001"/>
  </r>
  <r>
    <x v="110"/>
    <s v="Domestic Trade"/>
    <x v="100"/>
    <s v="114 -  Fishing, Hunting and Trapping"/>
    <n v="15051"/>
    <s v="Commodity Trade"/>
    <n v="2596621.2217176701"/>
  </r>
  <r>
    <x v="110"/>
    <s v="Domestic Trade"/>
    <x v="3"/>
    <s v="115 -  Support Activities for Agriculture and Forestry"/>
    <n v="15051"/>
    <s v="Commodity Trade"/>
    <n v="7574190213.5856504"/>
  </r>
  <r>
    <x v="110"/>
    <s v="Domestic Trade"/>
    <x v="4"/>
    <s v="211 -  Oil and Gas Extraction"/>
    <n v="15051"/>
    <s v="Commodity Trade"/>
    <n v="109384005.210795"/>
  </r>
  <r>
    <x v="110"/>
    <s v="Domestic Trade"/>
    <x v="5"/>
    <s v="212 -  Mining (except Oil and Gas)"/>
    <n v="15051"/>
    <s v="Commodity Trade"/>
    <n v="643954173.41760695"/>
  </r>
  <r>
    <x v="110"/>
    <s v="Domestic Trade"/>
    <x v="6"/>
    <s v="213 -  Support Activities for Mining"/>
    <n v="15051"/>
    <s v="Commodity Trade"/>
    <n v="3711990.5246621598"/>
  </r>
  <r>
    <x v="110"/>
    <s v="Domestic Trade"/>
    <x v="7"/>
    <s v="221 -  Utilities"/>
    <n v="15051"/>
    <s v="Commodity Trade"/>
    <n v="48872471921.881699"/>
  </r>
  <r>
    <x v="110"/>
    <s v="Domestic Trade"/>
    <x v="8"/>
    <s v="23 -  Construction"/>
    <n v="15051"/>
    <s v="Commodity Trade"/>
    <n v="61539.992126515201"/>
  </r>
  <r>
    <x v="110"/>
    <s v="Domestic Trade"/>
    <x v="9"/>
    <s v="311 -  Food Manufacturing"/>
    <n v="15051"/>
    <s v="Commodity Trade"/>
    <n v="41592266296.982903"/>
  </r>
  <r>
    <x v="110"/>
    <s v="Domestic Trade"/>
    <x v="10"/>
    <s v="312 -  Beverage and Tobacco Product Manufacturing"/>
    <n v="15051"/>
    <s v="Commodity Trade"/>
    <n v="14240998000.545601"/>
  </r>
  <r>
    <x v="110"/>
    <s v="Domestic Trade"/>
    <x v="11"/>
    <s v="313 -  Textile Mills"/>
    <n v="15051"/>
    <s v="Commodity Trade"/>
    <n v="1101333260.93769"/>
  </r>
  <r>
    <x v="110"/>
    <s v="Domestic Trade"/>
    <x v="12"/>
    <s v="314 -  Textile Product Mills"/>
    <n v="15051"/>
    <s v="Commodity Trade"/>
    <n v="970870900.49903703"/>
  </r>
  <r>
    <x v="110"/>
    <s v="Domestic Trade"/>
    <x v="13"/>
    <s v="315 -  Apparel Manufacturing"/>
    <n v="15051"/>
    <s v="Commodity Trade"/>
    <n v="3675275678.8583298"/>
  </r>
  <r>
    <x v="110"/>
    <s v="Domestic Trade"/>
    <x v="14"/>
    <s v="316 -  Leather and Allied Product Manufacturing"/>
    <n v="15051"/>
    <s v="Commodity Trade"/>
    <n v="488179585.70019102"/>
  </r>
  <r>
    <x v="110"/>
    <s v="Domestic Trade"/>
    <x v="15"/>
    <s v="321 -  Wood Product Manufacturing"/>
    <n v="15051"/>
    <s v="Commodity Trade"/>
    <n v="1387477911.5573599"/>
  </r>
  <r>
    <x v="110"/>
    <s v="Domestic Trade"/>
    <x v="16"/>
    <s v="322 -  Paper Manufacturing"/>
    <n v="15051"/>
    <s v="Commodity Trade"/>
    <n v="2823951629.3735399"/>
  </r>
  <r>
    <x v="110"/>
    <s v="Domestic Trade"/>
    <x v="17"/>
    <s v="323 -  Printing and Related Support Activities"/>
    <n v="15051"/>
    <s v="Commodity Trade"/>
    <n v="1571581966.2313099"/>
  </r>
  <r>
    <x v="110"/>
    <s v="Domestic Trade"/>
    <x v="18"/>
    <s v="324 -  Petroleum and Coal Products Manufacturing"/>
    <n v="15051"/>
    <s v="Commodity Trade"/>
    <n v="9914007301.1585903"/>
  </r>
  <r>
    <x v="110"/>
    <s v="Domestic Trade"/>
    <x v="19"/>
    <s v="325 -  Chemical Manufacturing"/>
    <n v="15051"/>
    <s v="Commodity Trade"/>
    <n v="53995503083.849602"/>
  </r>
  <r>
    <x v="110"/>
    <s v="Domestic Trade"/>
    <x v="20"/>
    <s v="326 -  Plastics and Rubber Products Manufacturing"/>
    <n v="15051"/>
    <s v="Commodity Trade"/>
    <n v="6171699541.3559704"/>
  </r>
  <r>
    <x v="110"/>
    <s v="Domestic Trade"/>
    <x v="21"/>
    <s v="327 -  Nonmetallic Mineral Product Manufacturing"/>
    <n v="15051"/>
    <s v="Commodity Trade"/>
    <n v="1198006427.1652801"/>
  </r>
  <r>
    <x v="110"/>
    <s v="Domestic Trade"/>
    <x v="22"/>
    <s v="331 -  Primary Metal Manufacturing"/>
    <n v="15051"/>
    <s v="Commodity Trade"/>
    <n v="4492350260.88097"/>
  </r>
  <r>
    <x v="110"/>
    <s v="Domestic Trade"/>
    <x v="23"/>
    <s v="332 -  Fabricated Metal Product Manufacturing"/>
    <n v="15051"/>
    <s v="Commodity Trade"/>
    <n v="13064190932.319799"/>
  </r>
  <r>
    <x v="110"/>
    <s v="Domestic Trade"/>
    <x v="24"/>
    <s v="333 -  Machinery Manufacturing"/>
    <n v="15051"/>
    <s v="Commodity Trade"/>
    <n v="15622226100.7624"/>
  </r>
  <r>
    <x v="110"/>
    <s v="Domestic Trade"/>
    <x v="25"/>
    <s v="334 -  Computer and Electronic Product Manufacturing"/>
    <n v="15051"/>
    <s v="Commodity Trade"/>
    <n v="138427666452.17801"/>
  </r>
  <r>
    <x v="110"/>
    <s v="Domestic Trade"/>
    <x v="26"/>
    <s v="335 -  Electrical Equipment, Appliance, and Component Manufacturing"/>
    <n v="15051"/>
    <s v="Commodity Trade"/>
    <n v="12053584205.405199"/>
  </r>
  <r>
    <x v="110"/>
    <s v="Domestic Trade"/>
    <x v="27"/>
    <s v="336 -  Transportation Equipment Manufacturing"/>
    <n v="15051"/>
    <s v="Commodity Trade"/>
    <n v="46853809063.498398"/>
  </r>
  <r>
    <x v="110"/>
    <s v="Domestic Trade"/>
    <x v="28"/>
    <s v="337 -  Furniture and Related Product Manufacturing"/>
    <n v="15051"/>
    <s v="Commodity Trade"/>
    <n v="4153399936.9398799"/>
  </r>
  <r>
    <x v="110"/>
    <s v="Domestic Trade"/>
    <x v="29"/>
    <s v="339 -  Miscellaneous Manufacturing"/>
    <n v="15051"/>
    <s v="Commodity Trade"/>
    <n v="20177329640.033298"/>
  </r>
  <r>
    <x v="110"/>
    <s v="Domestic Trade"/>
    <x v="30"/>
    <s v="42 -  Wholesale Trade"/>
    <n v="15051"/>
    <s v="Commodity Trade"/>
    <n v="31510186179.972"/>
  </r>
  <r>
    <x v="110"/>
    <s v="Domestic Trade"/>
    <x v="31"/>
    <s v="441 -  Motor Vehicle and Parts Dealers"/>
    <n v="15051"/>
    <s v="Commodity Trade"/>
    <n v="246718.50455299401"/>
  </r>
  <r>
    <x v="110"/>
    <s v="Domestic Trade"/>
    <x v="32"/>
    <s v="449 -  Furniture, Home Furnishings, Electronics, and Appliance Retailers"/>
    <n v="15051"/>
    <s v="Commodity Trade"/>
    <n v="1128791586.15083"/>
  </r>
  <r>
    <x v="110"/>
    <s v="Domestic Trade"/>
    <x v="33"/>
    <s v="444 -  Building Material and Garden Equipment and Supplies Dealers"/>
    <n v="15051"/>
    <s v="Commodity Trade"/>
    <n v="78905011.8960765"/>
  </r>
  <r>
    <x v="110"/>
    <s v="Domestic Trade"/>
    <x v="34"/>
    <s v="445 -  Food and Beverage Stores"/>
    <n v="15051"/>
    <s v="Commodity Trade"/>
    <n v="8866722946.4780903"/>
  </r>
  <r>
    <x v="110"/>
    <s v="Domestic Trade"/>
    <x v="35"/>
    <s v="446 -  Health and Personal Care Stores"/>
    <n v="15051"/>
    <s v="Commodity Trade"/>
    <n v="432626177.95509398"/>
  </r>
  <r>
    <x v="110"/>
    <s v="Domestic Trade"/>
    <x v="36"/>
    <s v="457 -  Gasoline Stations and Fuel Dealers"/>
    <n v="15051"/>
    <s v="Commodity Trade"/>
    <n v="8403449.7654840108"/>
  </r>
  <r>
    <x v="110"/>
    <s v="Domestic Trade"/>
    <x v="37"/>
    <s v="458 -  Clothing, Clothing Accessories, Shoe, and Jewelry Retailers"/>
    <n v="15051"/>
    <s v="Commodity Trade"/>
    <n v="7911159955.5997"/>
  </r>
  <r>
    <x v="110"/>
    <s v="Domestic Trade"/>
    <x v="38"/>
    <s v="459 -  Sporting Goods, Hobby, Musical Instrument, Book, and Miscellaneous Retailers"/>
    <n v="15051"/>
    <s v="Commodity Trade"/>
    <n v="917977666.47991705"/>
  </r>
  <r>
    <x v="110"/>
    <s v="Domestic Trade"/>
    <x v="39"/>
    <s v="455 -  General Merchandise Retailers"/>
    <n v="15051"/>
    <s v="Commodity Trade"/>
    <n v="4722008.6867681202"/>
  </r>
  <r>
    <x v="110"/>
    <s v="Domestic Trade"/>
    <x v="40"/>
    <s v="481 -  Air Transportation"/>
    <n v="15051"/>
    <s v="Commodity Trade"/>
    <n v="144887595.59927499"/>
  </r>
  <r>
    <x v="110"/>
    <s v="Domestic Trade"/>
    <x v="41"/>
    <s v="482 -  Rail Transportation"/>
    <n v="15051"/>
    <s v="Commodity Trade"/>
    <n v="5787638.3767502103"/>
  </r>
  <r>
    <x v="110"/>
    <s v="Domestic Trade"/>
    <x v="42"/>
    <s v="483 -  Water Transportation"/>
    <n v="15051"/>
    <s v="Commodity Trade"/>
    <n v="1082865.8111419301"/>
  </r>
  <r>
    <x v="110"/>
    <s v="Domestic Trade"/>
    <x v="43"/>
    <s v="484 -  Truck Transportation"/>
    <n v="15051"/>
    <s v="Commodity Trade"/>
    <n v="3826140661.21383"/>
  </r>
  <r>
    <x v="110"/>
    <s v="Domestic Trade"/>
    <x v="98"/>
    <s v="485 -  Transit and Ground Passenger Transportation"/>
    <n v="15051"/>
    <s v="Commodity Trade"/>
    <n v="6188555136.3169603"/>
  </r>
  <r>
    <x v="110"/>
    <s v="Domestic Trade"/>
    <x v="44"/>
    <s v="486 -  Pipeline Transportation"/>
    <n v="15051"/>
    <s v="Commodity Trade"/>
    <n v="145697.95709357999"/>
  </r>
  <r>
    <x v="110"/>
    <s v="Domestic Trade"/>
    <x v="45"/>
    <s v="487-488 -  Scenic and Sightseeing Transportation and Support Activities for Transportation"/>
    <n v="15051"/>
    <s v="Commodity Trade"/>
    <n v="4308715331.3311596"/>
  </r>
  <r>
    <x v="110"/>
    <s v="Domestic Trade"/>
    <x v="46"/>
    <s v="492 -  Couriers and Messengers"/>
    <n v="15051"/>
    <s v="Commodity Trade"/>
    <n v="3392088497.8379698"/>
  </r>
  <r>
    <x v="110"/>
    <s v="Domestic Trade"/>
    <x v="47"/>
    <s v="493 -  Warehousing and Storage"/>
    <n v="15051"/>
    <s v="Commodity Trade"/>
    <n v="6743807750.5229902"/>
  </r>
  <r>
    <x v="110"/>
    <s v="Domestic Trade"/>
    <x v="48"/>
    <s v="513 -  Publishing Industries"/>
    <n v="15051"/>
    <s v="Commodity Trade"/>
    <n v="38768254178.581001"/>
  </r>
  <r>
    <x v="110"/>
    <s v="Domestic Trade"/>
    <x v="49"/>
    <s v="512 -  Motion Picture and Sound Recording Industries"/>
    <n v="15051"/>
    <s v="Commodity Trade"/>
    <n v="34890933470.544899"/>
  </r>
  <r>
    <x v="110"/>
    <s v="Domestic Trade"/>
    <x v="50"/>
    <s v="516 -  Broadcasting and Content Providers"/>
    <n v="15051"/>
    <s v="Commodity Trade"/>
    <n v="29722665898.0616"/>
  </r>
  <r>
    <x v="110"/>
    <s v="Domestic Trade"/>
    <x v="51"/>
    <s v="517 -  Telecommunications"/>
    <n v="15051"/>
    <s v="Commodity Trade"/>
    <n v="427287158.85637897"/>
  </r>
  <r>
    <x v="110"/>
    <s v="Domestic Trade"/>
    <x v="52"/>
    <s v="518 -  Computing Infrastructure Providers, Data Processing, Web Hosting, and Related Services"/>
    <n v="15051"/>
    <s v="Commodity Trade"/>
    <n v="28760903155.464401"/>
  </r>
  <r>
    <x v="110"/>
    <s v="Domestic Trade"/>
    <x v="53"/>
    <s v="519 -  Web Search Portals, Libraries, Archives, and Other Information Services"/>
    <n v="15051"/>
    <s v="Commodity Trade"/>
    <n v="65133050143.038498"/>
  </r>
  <r>
    <x v="110"/>
    <s v="Domestic Trade"/>
    <x v="54"/>
    <s v="522 -  Credit Intermediation and Related Activities"/>
    <n v="15051"/>
    <s v="Commodity Trade"/>
    <n v="18738135.688611299"/>
  </r>
  <r>
    <x v="110"/>
    <s v="Domestic Trade"/>
    <x v="55"/>
    <s v="523 -  Securities, Commodity Contracts, and Other Financial Investments and Related Activities"/>
    <n v="15051"/>
    <s v="Commodity Trade"/>
    <n v="116122344.443224"/>
  </r>
  <r>
    <x v="110"/>
    <s v="Domestic Trade"/>
    <x v="56"/>
    <s v="521 -  Monetary Authorities-Central Bank"/>
    <n v="15051"/>
    <s v="Commodity Trade"/>
    <n v="4616376.5092665898"/>
  </r>
  <r>
    <x v="110"/>
    <s v="Domestic Trade"/>
    <x v="57"/>
    <s v="524 -  Insurance Carriers and Related Activities"/>
    <n v="15051"/>
    <s v="Commodity Trade"/>
    <n v="2090790.00972243"/>
  </r>
  <r>
    <x v="110"/>
    <s v="Domestic Trade"/>
    <x v="101"/>
    <s v="525 -  Funds, Trusts, and Other Financial Vehicles"/>
    <n v="15051"/>
    <s v="Commodity Trade"/>
    <n v="3346934.1471977802"/>
  </r>
  <r>
    <x v="110"/>
    <s v="Domestic Trade"/>
    <x v="58"/>
    <s v="531 -  Real Estate"/>
    <n v="15051"/>
    <s v="Commodity Trade"/>
    <n v="52585327927.541397"/>
  </r>
  <r>
    <x v="110"/>
    <s v="Domestic Trade"/>
    <x v="59"/>
    <s v="532 -  Rental and Leasing Services"/>
    <n v="15051"/>
    <s v="Commodity Trade"/>
    <n v="55596084.456667498"/>
  </r>
  <r>
    <x v="110"/>
    <s v="Domestic Trade"/>
    <x v="60"/>
    <s v="533 -  Lessors of Nonfinancial Intangible Assets (except Copyrighted Works)"/>
    <n v="15051"/>
    <s v="Commodity Trade"/>
    <n v="3092410783.7617602"/>
  </r>
  <r>
    <x v="110"/>
    <s v="Domestic Trade"/>
    <x v="61"/>
    <s v="541 -  Professional, Scientific, and Technical Services"/>
    <n v="15051"/>
    <s v="Commodity Trade"/>
    <n v="176243711709.10999"/>
  </r>
  <r>
    <x v="110"/>
    <s v="Domestic Trade"/>
    <x v="99"/>
    <s v="551 -  Management of Companies and Enterprises"/>
    <n v="15051"/>
    <s v="Commodity Trade"/>
    <n v="21959196009.479198"/>
  </r>
  <r>
    <x v="110"/>
    <s v="Domestic Trade"/>
    <x v="62"/>
    <s v="561 -  Administrative and Support Services"/>
    <n v="15051"/>
    <s v="Commodity Trade"/>
    <n v="12438971682.6996"/>
  </r>
  <r>
    <x v="110"/>
    <s v="Domestic Trade"/>
    <x v="63"/>
    <s v="562 -  Waste Management and Remediation Services"/>
    <n v="15051"/>
    <s v="Commodity Trade"/>
    <n v="1460080945.15137"/>
  </r>
  <r>
    <x v="110"/>
    <s v="Domestic Trade"/>
    <x v="64"/>
    <s v="611 -  Educational Services"/>
    <n v="15051"/>
    <s v="Commodity Trade"/>
    <n v="5454620.0365017997"/>
  </r>
  <r>
    <x v="110"/>
    <s v="Domestic Trade"/>
    <x v="102"/>
    <s v="621 -  Ambulatory Health Care Services"/>
    <n v="15051"/>
    <s v="Commodity Trade"/>
    <n v="39520526283.065498"/>
  </r>
  <r>
    <x v="110"/>
    <s v="Domestic Trade"/>
    <x v="103"/>
    <s v="622 -  Hospitals"/>
    <n v="15051"/>
    <s v="Commodity Trade"/>
    <n v="113144011.915207"/>
  </r>
  <r>
    <x v="110"/>
    <s v="Domestic Trade"/>
    <x v="106"/>
    <s v="623 -  Nursing and Residential Care Facilities"/>
    <n v="15051"/>
    <s v="Commodity Trade"/>
    <n v="1570201778.3338301"/>
  </r>
  <r>
    <x v="110"/>
    <s v="Domestic Trade"/>
    <x v="107"/>
    <s v="624 -  Social Assistance"/>
    <n v="15051"/>
    <s v="Commodity Trade"/>
    <n v="19742866443.7201"/>
  </r>
  <r>
    <x v="110"/>
    <s v="Domestic Trade"/>
    <x v="65"/>
    <s v="711 -  Performing Arts, Spectator Sports, and Related Industries"/>
    <n v="15051"/>
    <s v="Commodity Trade"/>
    <n v="18342451030.888401"/>
  </r>
  <r>
    <x v="110"/>
    <s v="Domestic Trade"/>
    <x v="66"/>
    <s v="712 -  Museums, Historical Sites, and Similar Institutions"/>
    <n v="15051"/>
    <s v="Commodity Trade"/>
    <n v="773825.49485162704"/>
  </r>
  <r>
    <x v="110"/>
    <s v="Domestic Trade"/>
    <x v="67"/>
    <s v="713 -  Amusement, Gambling, and Recreation Industries"/>
    <n v="15051"/>
    <s v="Commodity Trade"/>
    <n v="1496754094.6809199"/>
  </r>
  <r>
    <x v="110"/>
    <s v="Domestic Trade"/>
    <x v="68"/>
    <s v="721 -  Accommodation"/>
    <n v="15051"/>
    <s v="Commodity Trade"/>
    <n v="25617408831.0289"/>
  </r>
  <r>
    <x v="110"/>
    <s v="Domestic Trade"/>
    <x v="69"/>
    <s v="722 -  Food Services and Drinking Places"/>
    <n v="15051"/>
    <s v="Commodity Trade"/>
    <n v="29763996.568921499"/>
  </r>
  <r>
    <x v="110"/>
    <s v="Domestic Trade"/>
    <x v="70"/>
    <s v="811 -  Repair and Maintenance"/>
    <n v="15051"/>
    <s v="Commodity Trade"/>
    <n v="280523266.30999798"/>
  </r>
  <r>
    <x v="110"/>
    <s v="Domestic Trade"/>
    <x v="71"/>
    <s v="812 -  Personal and Laundry Services"/>
    <n v="15051"/>
    <s v="Commodity Trade"/>
    <n v="69164053.737965807"/>
  </r>
  <r>
    <x v="110"/>
    <s v="Domestic Trade"/>
    <x v="72"/>
    <s v="813 -  Religious, Grantmaking, Civic, Professional, and Similar Organizations"/>
    <n v="15051"/>
    <s v="Commodity Trade"/>
    <n v="436647005.97977197"/>
  </r>
  <r>
    <x v="110"/>
    <s v="Domestic Trade"/>
    <x v="108"/>
    <s v="814 -  Private Households"/>
    <n v="15051"/>
    <s v="Commodity Trade"/>
    <n v="2514623360.4888301"/>
  </r>
  <r>
    <x v="110"/>
    <s v="Domestic Trade"/>
    <x v="73"/>
    <s v="9A -  Government Enterprises"/>
    <n v="15051"/>
    <s v="Commodity Trade"/>
    <n v="33553820380.0802"/>
  </r>
  <r>
    <x v="110"/>
    <s v="Domestic Trade"/>
    <x v="109"/>
    <s v="9B -  Administrative Government"/>
    <n v="15051"/>
    <s v="Commodity Trade"/>
    <n v="1.3200245418186601E-4"/>
  </r>
  <r>
    <x v="110"/>
    <s v="Domestic Trade"/>
    <x v="74"/>
    <s v="Vegetable and melon farming"/>
    <n v="15051"/>
    <s v="Commodity Trade"/>
    <n v="9121752958.0933208"/>
  </r>
  <r>
    <x v="110"/>
    <s v="Domestic Trade"/>
    <x v="75"/>
    <s v="Fruit farming"/>
    <n v="15051"/>
    <s v="Commodity Trade"/>
    <n v="10929144287.532101"/>
  </r>
  <r>
    <x v="110"/>
    <s v="Domestic Trade"/>
    <x v="80"/>
    <s v="Households LT15k"/>
    <n v="15037"/>
    <s v="Factor Trade"/>
    <n v="12204107.896053599"/>
  </r>
  <r>
    <x v="110"/>
    <s v="Domestic Trade"/>
    <x v="80"/>
    <s v="Households LT15k"/>
    <n v="15051"/>
    <s v="Commodity Trade"/>
    <n v="80763865.291423097"/>
  </r>
  <r>
    <x v="110"/>
    <s v="Domestic Trade"/>
    <x v="81"/>
    <s v="Households 15-30k"/>
    <n v="15037"/>
    <s v="Factor Trade"/>
    <n v="50454470.977222398"/>
  </r>
  <r>
    <x v="110"/>
    <s v="Domestic Trade"/>
    <x v="81"/>
    <s v="Households 15-30k"/>
    <n v="15051"/>
    <s v="Commodity Trade"/>
    <n v="106356878.654581"/>
  </r>
  <r>
    <x v="110"/>
    <s v="Domestic Trade"/>
    <x v="82"/>
    <s v="Households 30-40k"/>
    <n v="15037"/>
    <s v="Factor Trade"/>
    <n v="83327969.407000393"/>
  </r>
  <r>
    <x v="110"/>
    <s v="Domestic Trade"/>
    <x v="82"/>
    <s v="Households 30-40k"/>
    <n v="15051"/>
    <s v="Commodity Trade"/>
    <n v="94693576.650638595"/>
  </r>
  <r>
    <x v="110"/>
    <s v="Domestic Trade"/>
    <x v="83"/>
    <s v="Households 40-50k"/>
    <n v="15037"/>
    <s v="Factor Trade"/>
    <n v="130226070.14033499"/>
  </r>
  <r>
    <x v="110"/>
    <s v="Domestic Trade"/>
    <x v="83"/>
    <s v="Households 40-50k"/>
    <n v="15051"/>
    <s v="Commodity Trade"/>
    <n v="73114827.4826141"/>
  </r>
  <r>
    <x v="110"/>
    <s v="Domestic Trade"/>
    <x v="84"/>
    <s v="Households 50-70k"/>
    <n v="15037"/>
    <s v="Factor Trade"/>
    <n v="423081222.14835"/>
  </r>
  <r>
    <x v="110"/>
    <s v="Domestic Trade"/>
    <x v="84"/>
    <s v="Households 50-70k"/>
    <n v="15051"/>
    <s v="Commodity Trade"/>
    <n v="163175556.909922"/>
  </r>
  <r>
    <x v="110"/>
    <s v="Domestic Trade"/>
    <x v="85"/>
    <s v="Households 70-100k"/>
    <n v="15037"/>
    <s v="Factor Trade"/>
    <n v="726426919.61413896"/>
  </r>
  <r>
    <x v="110"/>
    <s v="Domestic Trade"/>
    <x v="85"/>
    <s v="Households 70-100k"/>
    <n v="15051"/>
    <s v="Commodity Trade"/>
    <n v="557314195.08459997"/>
  </r>
  <r>
    <x v="110"/>
    <s v="Domestic Trade"/>
    <x v="86"/>
    <s v="Households 100-150k"/>
    <n v="15037"/>
    <s v="Factor Trade"/>
    <n v="1509310375.9856701"/>
  </r>
  <r>
    <x v="110"/>
    <s v="Domestic Trade"/>
    <x v="86"/>
    <s v="Households 100-150k"/>
    <n v="15051"/>
    <s v="Commodity Trade"/>
    <n v="985574654.40104699"/>
  </r>
  <r>
    <x v="110"/>
    <s v="Domestic Trade"/>
    <x v="87"/>
    <s v="Households 150-200k"/>
    <n v="15037"/>
    <s v="Factor Trade"/>
    <n v="1363130734.5915101"/>
  </r>
  <r>
    <x v="110"/>
    <s v="Domestic Trade"/>
    <x v="87"/>
    <s v="Households 150-200k"/>
    <n v="15051"/>
    <s v="Commodity Trade"/>
    <n v="1127416147.7962601"/>
  </r>
  <r>
    <x v="110"/>
    <s v="Domestic Trade"/>
    <x v="88"/>
    <s v="Households GT200k"/>
    <n v="15037"/>
    <s v="Factor Trade"/>
    <n v="4306416774.8266697"/>
  </r>
  <r>
    <x v="110"/>
    <s v="Domestic Trade"/>
    <x v="88"/>
    <s v="Households GT200k"/>
    <n v="15051"/>
    <s v="Commodity Trade"/>
    <n v="2852660682.8985801"/>
  </r>
  <r>
    <x v="110"/>
    <s v="Domestic Trade"/>
    <x v="89"/>
    <s v="Federal Government NonDefense"/>
    <n v="15051"/>
    <s v="Commodity Trade"/>
    <n v="222931515.864362"/>
  </r>
  <r>
    <x v="110"/>
    <s v="Domestic Trade"/>
    <x v="90"/>
    <s v="Federal Government Investment"/>
    <n v="15051"/>
    <s v="Commodity Trade"/>
    <n v="222309288.63744"/>
  </r>
  <r>
    <x v="110"/>
    <s v="Domestic Trade"/>
    <x v="91"/>
    <s v="State/Local Govt Other"/>
    <n v="15051"/>
    <s v="Commodity Trade"/>
    <n v="5483824489.0152397"/>
  </r>
  <r>
    <x v="110"/>
    <s v="Domestic Trade"/>
    <x v="92"/>
    <s v="State/Local Govt Education"/>
    <n v="15051"/>
    <s v="Commodity Trade"/>
    <n v="114812657.96664"/>
  </r>
  <r>
    <x v="110"/>
    <s v="Domestic Trade"/>
    <x v="104"/>
    <s v="State/Local Govt Hospital and Health"/>
    <n v="15051"/>
    <s v="Commodity Trade"/>
    <n v="294586118.72133899"/>
  </r>
  <r>
    <x v="110"/>
    <s v="Domestic Trade"/>
    <x v="93"/>
    <s v="State/Local Govt Investment"/>
    <n v="15051"/>
    <s v="Commodity Trade"/>
    <n v="1124513691.0845201"/>
  </r>
  <r>
    <x v="110"/>
    <s v="Domestic Trade"/>
    <x v="94"/>
    <s v="Capital"/>
    <n v="15051"/>
    <s v="Commodity Trade"/>
    <n v="1486806228.7413001"/>
  </r>
  <r>
    <x v="110"/>
    <s v="Domestic Trade"/>
    <x v="95"/>
    <s v="Inventory Additions/Deletions"/>
    <n v="15051"/>
    <s v="Commodity Trade"/>
    <n v="1019261504.3471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D31F5-44B8-B24B-A950-6586BCF22DF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I116" firstHeaderRow="1" firstDataRow="2" firstDataCol="1"/>
  <pivotFields count="7">
    <pivotField axis="axisCol"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showAll="0"/>
    <pivotField axis="axisRow" showAll="0">
      <items count="112">
        <item x="0"/>
        <item x="1"/>
        <item x="2"/>
        <item x="100"/>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98"/>
        <item x="44"/>
        <item x="45"/>
        <item x="46"/>
        <item x="47"/>
        <item x="48"/>
        <item x="49"/>
        <item x="50"/>
        <item x="51"/>
        <item x="52"/>
        <item x="53"/>
        <item x="54"/>
        <item x="55"/>
        <item x="56"/>
        <item x="57"/>
        <item x="101"/>
        <item x="58"/>
        <item x="59"/>
        <item x="60"/>
        <item x="61"/>
        <item x="99"/>
        <item x="62"/>
        <item x="63"/>
        <item x="64"/>
        <item x="102"/>
        <item x="103"/>
        <item x="106"/>
        <item x="107"/>
        <item x="65"/>
        <item x="66"/>
        <item x="67"/>
        <item x="68"/>
        <item x="69"/>
        <item x="70"/>
        <item x="71"/>
        <item x="72"/>
        <item x="108"/>
        <item x="73"/>
        <item x="109"/>
        <item x="74"/>
        <item x="75"/>
        <item x="76"/>
        <item x="77"/>
        <item x="78"/>
        <item x="79"/>
        <item x="80"/>
        <item x="81"/>
        <item x="82"/>
        <item x="83"/>
        <item x="84"/>
        <item x="85"/>
        <item x="86"/>
        <item x="87"/>
        <item x="88"/>
        <item x="89"/>
        <item x="110"/>
        <item x="90"/>
        <item x="91"/>
        <item x="92"/>
        <item x="104"/>
        <item x="93"/>
        <item x="105"/>
        <item x="94"/>
        <item x="95"/>
        <item x="96"/>
        <item x="97"/>
        <item t="default"/>
      </items>
    </pivotField>
    <pivotField showAll="0"/>
    <pivotField showAll="0"/>
    <pivotField showAll="0"/>
    <pivotField dataField="1" showAll="0"/>
  </pivotFields>
  <rowFields count="1">
    <field x="2"/>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Fields count="1">
    <field x="0"/>
  </colFields>
  <col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colItems>
  <dataFields count="1">
    <dataField name="Sum of  Val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00707-8F06-FB49-949E-1E63EA4035D5}">
  <dimension ref="A1:E88"/>
  <sheetViews>
    <sheetView workbookViewId="0">
      <selection activeCell="D43" sqref="D43"/>
    </sheetView>
  </sheetViews>
  <sheetFormatPr baseColWidth="10" defaultColWidth="11" defaultRowHeight="16"/>
  <sheetData>
    <row r="1" spans="1:5">
      <c r="B1" t="s">
        <v>0</v>
      </c>
      <c r="C1" t="s">
        <v>1</v>
      </c>
      <c r="D1" t="s">
        <v>2</v>
      </c>
      <c r="E1" t="s">
        <v>3</v>
      </c>
    </row>
    <row r="2" spans="1:5">
      <c r="A2">
        <v>1</v>
      </c>
      <c r="B2">
        <v>3001</v>
      </c>
      <c r="C2" t="s">
        <v>4</v>
      </c>
      <c r="D2" s="1">
        <v>0.48280000000000001</v>
      </c>
      <c r="E2" s="1">
        <v>0.33710000000000001</v>
      </c>
    </row>
    <row r="3" spans="1:5">
      <c r="A3">
        <v>2</v>
      </c>
      <c r="B3">
        <v>3002</v>
      </c>
      <c r="C3" t="s">
        <v>5</v>
      </c>
      <c r="D3" s="1">
        <v>0.77210000000000001</v>
      </c>
      <c r="E3" s="1">
        <v>0.80020000000000002</v>
      </c>
    </row>
    <row r="4" spans="1:5">
      <c r="A4">
        <v>3</v>
      </c>
      <c r="B4">
        <v>3003</v>
      </c>
      <c r="C4" t="s">
        <v>6</v>
      </c>
      <c r="D4" s="1">
        <v>0.7772</v>
      </c>
      <c r="E4" s="1">
        <v>0.51200000000000001</v>
      </c>
    </row>
    <row r="5" spans="1:5">
      <c r="A5">
        <v>4</v>
      </c>
      <c r="B5">
        <v>3004</v>
      </c>
      <c r="C5" t="s">
        <v>7</v>
      </c>
      <c r="D5" s="1">
        <v>0.36570000000000003</v>
      </c>
      <c r="E5" s="1">
        <v>0.74080000000000001</v>
      </c>
    </row>
    <row r="6" spans="1:5">
      <c r="A6">
        <v>5</v>
      </c>
      <c r="B6">
        <v>3005</v>
      </c>
      <c r="C6" t="s">
        <v>8</v>
      </c>
      <c r="D6" s="1">
        <v>0.98199999999999998</v>
      </c>
      <c r="E6" s="1">
        <v>0.48459999999999998</v>
      </c>
    </row>
    <row r="7" spans="1:5">
      <c r="A7">
        <v>6</v>
      </c>
      <c r="B7">
        <v>3006</v>
      </c>
      <c r="C7" t="s">
        <v>9</v>
      </c>
      <c r="D7" s="1">
        <v>0.1288</v>
      </c>
      <c r="E7" s="1">
        <v>0.6825</v>
      </c>
    </row>
    <row r="8" spans="1:5">
      <c r="A8">
        <v>7</v>
      </c>
      <c r="B8">
        <v>3007</v>
      </c>
      <c r="C8" t="s">
        <v>10</v>
      </c>
      <c r="D8" s="1">
        <v>0.31340000000000001</v>
      </c>
      <c r="E8" s="1">
        <v>0.79549999999999998</v>
      </c>
    </row>
    <row r="9" spans="1:5">
      <c r="A9">
        <v>8</v>
      </c>
      <c r="B9">
        <v>3008</v>
      </c>
      <c r="C9" t="s">
        <v>11</v>
      </c>
      <c r="D9" s="1">
        <v>0.19800000000000001</v>
      </c>
      <c r="E9" s="1">
        <v>0.99760000000000004</v>
      </c>
    </row>
    <row r="10" spans="1:5">
      <c r="A10">
        <v>9</v>
      </c>
      <c r="B10">
        <v>3009</v>
      </c>
      <c r="C10" t="s">
        <v>12</v>
      </c>
      <c r="D10" s="1">
        <v>0.64170000000000005</v>
      </c>
      <c r="E10" s="1">
        <v>0.46889999999999998</v>
      </c>
    </row>
    <row r="11" spans="1:5">
      <c r="A11">
        <v>10</v>
      </c>
      <c r="B11">
        <v>3010</v>
      </c>
      <c r="C11" t="s">
        <v>13</v>
      </c>
      <c r="D11" s="1">
        <v>0.95730000000000004</v>
      </c>
      <c r="E11" s="1">
        <v>1</v>
      </c>
    </row>
    <row r="12" spans="1:5">
      <c r="A12">
        <v>11</v>
      </c>
      <c r="B12">
        <v>3011</v>
      </c>
      <c r="C12" t="s">
        <v>14</v>
      </c>
      <c r="D12" s="1">
        <v>0.42780000000000001</v>
      </c>
      <c r="E12" s="1">
        <v>0.59360000000000002</v>
      </c>
    </row>
    <row r="13" spans="1:5">
      <c r="A13">
        <v>12</v>
      </c>
      <c r="B13">
        <v>3012</v>
      </c>
      <c r="C13" t="s">
        <v>15</v>
      </c>
      <c r="D13" s="1">
        <v>0.56730000000000003</v>
      </c>
      <c r="E13" s="1">
        <v>0.52249999999999996</v>
      </c>
    </row>
    <row r="14" spans="1:5">
      <c r="A14">
        <v>13</v>
      </c>
      <c r="B14">
        <v>3013</v>
      </c>
      <c r="C14" t="s">
        <v>16</v>
      </c>
      <c r="D14" s="1">
        <v>0.12920000000000001</v>
      </c>
      <c r="E14" s="1">
        <v>0.23430000000000001</v>
      </c>
    </row>
    <row r="15" spans="1:5">
      <c r="A15">
        <v>14</v>
      </c>
      <c r="B15">
        <v>3014</v>
      </c>
      <c r="C15" t="s">
        <v>17</v>
      </c>
      <c r="D15" s="1">
        <v>0.1449</v>
      </c>
      <c r="E15" s="1">
        <v>0.4244</v>
      </c>
    </row>
    <row r="16" spans="1:5">
      <c r="A16">
        <v>15</v>
      </c>
      <c r="B16">
        <v>3015</v>
      </c>
      <c r="C16" t="s">
        <v>18</v>
      </c>
      <c r="D16" s="1">
        <v>0.12720000000000001</v>
      </c>
      <c r="E16" s="1">
        <v>0.2853</v>
      </c>
    </row>
    <row r="17" spans="1:5">
      <c r="A17">
        <v>16</v>
      </c>
      <c r="B17">
        <v>3016</v>
      </c>
      <c r="C17" t="s">
        <v>19</v>
      </c>
      <c r="D17" s="1">
        <v>1.6899999999999998E-2</v>
      </c>
      <c r="E17" s="1">
        <v>0.11459999999999999</v>
      </c>
    </row>
    <row r="18" spans="1:5">
      <c r="A18">
        <v>17</v>
      </c>
      <c r="B18">
        <v>3017</v>
      </c>
      <c r="C18" t="s">
        <v>20</v>
      </c>
      <c r="D18" s="1">
        <v>0.4768</v>
      </c>
      <c r="E18" s="1">
        <v>0.84560000000000002</v>
      </c>
    </row>
    <row r="19" spans="1:5">
      <c r="A19">
        <v>18</v>
      </c>
      <c r="B19">
        <v>3018</v>
      </c>
      <c r="C19" t="s">
        <v>21</v>
      </c>
      <c r="D19" s="1">
        <v>0.37309999999999999</v>
      </c>
      <c r="E19" s="1">
        <v>0.75109999999999999</v>
      </c>
    </row>
    <row r="20" spans="1:5">
      <c r="A20">
        <v>19</v>
      </c>
      <c r="B20">
        <v>3019</v>
      </c>
      <c r="C20" t="s">
        <v>22</v>
      </c>
      <c r="D20" s="1">
        <v>0.49930000000000002</v>
      </c>
      <c r="E20" s="1">
        <v>0.79610000000000003</v>
      </c>
    </row>
    <row r="21" spans="1:5">
      <c r="A21">
        <v>20</v>
      </c>
      <c r="B21">
        <v>3020</v>
      </c>
      <c r="C21" t="s">
        <v>23</v>
      </c>
      <c r="D21" s="1">
        <v>0.85850000000000004</v>
      </c>
      <c r="E21" s="1">
        <v>0.80700000000000005</v>
      </c>
    </row>
    <row r="22" spans="1:5">
      <c r="A22">
        <v>21</v>
      </c>
      <c r="B22">
        <v>3021</v>
      </c>
      <c r="C22" t="s">
        <v>24</v>
      </c>
      <c r="D22" s="1">
        <v>0.25440000000000002</v>
      </c>
      <c r="E22" s="1">
        <v>0.30609999999999998</v>
      </c>
    </row>
    <row r="23" spans="1:5">
      <c r="A23">
        <v>22</v>
      </c>
      <c r="B23">
        <v>3022</v>
      </c>
      <c r="C23" t="s">
        <v>25</v>
      </c>
      <c r="D23" s="1">
        <v>0.35110000000000002</v>
      </c>
      <c r="E23" s="1">
        <v>0.64859999999999995</v>
      </c>
    </row>
    <row r="24" spans="1:5">
      <c r="A24">
        <v>23</v>
      </c>
      <c r="B24">
        <v>3023</v>
      </c>
      <c r="C24" t="s">
        <v>26</v>
      </c>
      <c r="D24" s="1">
        <v>0.61260000000000003</v>
      </c>
      <c r="E24" s="1">
        <v>0.88700000000000001</v>
      </c>
    </row>
    <row r="25" spans="1:5">
      <c r="A25">
        <v>24</v>
      </c>
      <c r="B25">
        <v>3024</v>
      </c>
      <c r="C25" t="s">
        <v>27</v>
      </c>
      <c r="D25" s="1">
        <v>0.20580000000000001</v>
      </c>
      <c r="E25" s="1">
        <v>0.48020000000000002</v>
      </c>
    </row>
    <row r="26" spans="1:5">
      <c r="A26">
        <v>25</v>
      </c>
      <c r="B26">
        <v>3025</v>
      </c>
      <c r="C26" t="s">
        <v>28</v>
      </c>
      <c r="D26" s="1">
        <v>0.45029999999999998</v>
      </c>
      <c r="E26" s="1">
        <v>0.63639999999999997</v>
      </c>
    </row>
    <row r="27" spans="1:5">
      <c r="A27">
        <v>26</v>
      </c>
      <c r="B27">
        <v>3026</v>
      </c>
      <c r="C27" t="s">
        <v>29</v>
      </c>
      <c r="D27" s="1">
        <v>0.16669999999999999</v>
      </c>
      <c r="E27" s="1">
        <v>0.30880000000000002</v>
      </c>
    </row>
    <row r="28" spans="1:5">
      <c r="A28">
        <v>27</v>
      </c>
      <c r="B28">
        <v>3027</v>
      </c>
      <c r="C28" t="s">
        <v>30</v>
      </c>
      <c r="D28" s="1">
        <v>0.20319999999999999</v>
      </c>
      <c r="E28" s="1">
        <v>0.13059999999999999</v>
      </c>
    </row>
    <row r="29" spans="1:5">
      <c r="A29">
        <v>28</v>
      </c>
      <c r="B29">
        <v>3028</v>
      </c>
      <c r="C29" t="s">
        <v>31</v>
      </c>
      <c r="D29" s="1">
        <v>9.4100000000000003E-2</v>
      </c>
      <c r="E29" s="1">
        <v>0.18840000000000001</v>
      </c>
    </row>
    <row r="30" spans="1:5">
      <c r="A30">
        <v>29</v>
      </c>
      <c r="B30">
        <v>3029</v>
      </c>
      <c r="C30" t="s">
        <v>32</v>
      </c>
      <c r="D30" s="1">
        <v>0.3221</v>
      </c>
      <c r="E30" s="1">
        <v>0.45910000000000001</v>
      </c>
    </row>
    <row r="31" spans="1:5">
      <c r="A31">
        <v>30</v>
      </c>
      <c r="B31">
        <v>3030</v>
      </c>
      <c r="C31" t="s">
        <v>33</v>
      </c>
      <c r="D31" s="1">
        <v>0.26850000000000002</v>
      </c>
      <c r="E31" s="1">
        <v>0.48060000000000003</v>
      </c>
    </row>
    <row r="32" spans="1:5">
      <c r="A32">
        <v>31</v>
      </c>
      <c r="B32">
        <v>3031</v>
      </c>
      <c r="C32" t="s">
        <v>34</v>
      </c>
      <c r="D32" s="1">
        <v>0.22040000000000001</v>
      </c>
      <c r="E32" s="1">
        <v>0.22239999999999999</v>
      </c>
    </row>
    <row r="33" spans="1:5">
      <c r="A33">
        <v>32</v>
      </c>
      <c r="B33">
        <v>3032</v>
      </c>
      <c r="C33" t="s">
        <v>35</v>
      </c>
      <c r="D33" s="1">
        <v>0.97109999999999996</v>
      </c>
      <c r="E33" s="1">
        <v>0.82899999999999996</v>
      </c>
    </row>
    <row r="34" spans="1:5">
      <c r="A34">
        <v>33</v>
      </c>
      <c r="B34">
        <v>3033</v>
      </c>
      <c r="C34" t="s">
        <v>36</v>
      </c>
      <c r="D34" s="1">
        <v>0.91239999999999999</v>
      </c>
      <c r="E34" s="1">
        <v>1</v>
      </c>
    </row>
    <row r="35" spans="1:5">
      <c r="A35">
        <v>34</v>
      </c>
      <c r="B35">
        <v>3034</v>
      </c>
      <c r="C35" t="s">
        <v>37</v>
      </c>
      <c r="D35" s="1">
        <v>0.99880000000000002</v>
      </c>
      <c r="E35" s="1">
        <v>0.93430000000000002</v>
      </c>
    </row>
    <row r="36" spans="1:5">
      <c r="A36">
        <v>35</v>
      </c>
      <c r="B36">
        <v>3035</v>
      </c>
      <c r="C36" t="s">
        <v>38</v>
      </c>
      <c r="D36" s="1">
        <v>0.98229999999999995</v>
      </c>
      <c r="E36" s="1">
        <v>0.99690000000000001</v>
      </c>
    </row>
    <row r="37" spans="1:5">
      <c r="A37">
        <v>36</v>
      </c>
      <c r="B37">
        <v>3036</v>
      </c>
      <c r="C37" t="s">
        <v>39</v>
      </c>
      <c r="D37" s="1">
        <v>1</v>
      </c>
      <c r="E37" s="1">
        <v>0.81979999999999997</v>
      </c>
    </row>
    <row r="38" spans="1:5">
      <c r="A38">
        <v>37</v>
      </c>
      <c r="B38">
        <v>3037</v>
      </c>
      <c r="C38" t="s">
        <v>40</v>
      </c>
      <c r="D38" s="1">
        <v>0.99519999999999997</v>
      </c>
      <c r="E38" s="1">
        <v>0.98250000000000004</v>
      </c>
    </row>
    <row r="39" spans="1:5">
      <c r="A39">
        <v>38</v>
      </c>
      <c r="B39">
        <v>3038</v>
      </c>
      <c r="C39" t="s">
        <v>41</v>
      </c>
      <c r="D39" s="1">
        <v>0.77470000000000006</v>
      </c>
      <c r="E39" s="1">
        <v>0.99929999999999997</v>
      </c>
    </row>
    <row r="40" spans="1:5">
      <c r="A40">
        <v>39</v>
      </c>
      <c r="B40">
        <v>3039</v>
      </c>
      <c r="C40" t="s">
        <v>42</v>
      </c>
      <c r="D40" s="1">
        <v>0.99839999999999995</v>
      </c>
      <c r="E40" s="1">
        <v>0.75009999999999999</v>
      </c>
    </row>
    <row r="41" spans="1:5">
      <c r="A41">
        <v>40</v>
      </c>
      <c r="B41">
        <v>3040</v>
      </c>
      <c r="C41" t="s">
        <v>43</v>
      </c>
      <c r="D41" s="1">
        <v>0.99039999999999995</v>
      </c>
      <c r="E41" s="1">
        <v>0.96109999999999995</v>
      </c>
    </row>
    <row r="42" spans="1:5">
      <c r="A42">
        <v>41</v>
      </c>
      <c r="B42">
        <v>3041</v>
      </c>
      <c r="C42" t="s">
        <v>44</v>
      </c>
      <c r="D42" s="1">
        <v>0.96760000000000002</v>
      </c>
      <c r="E42" s="1">
        <v>0.99990000000000001</v>
      </c>
    </row>
    <row r="43" spans="1:5">
      <c r="A43">
        <v>42</v>
      </c>
      <c r="B43">
        <v>3042</v>
      </c>
      <c r="C43" t="s">
        <v>45</v>
      </c>
      <c r="D43" s="1">
        <v>0.54149999999999998</v>
      </c>
      <c r="E43" s="1">
        <v>0.86380000000000001</v>
      </c>
    </row>
    <row r="44" spans="1:5">
      <c r="A44">
        <v>43</v>
      </c>
      <c r="B44">
        <v>3043</v>
      </c>
      <c r="C44" t="s">
        <v>46</v>
      </c>
      <c r="D44" s="1">
        <v>0.5222</v>
      </c>
      <c r="E44" s="1">
        <v>0.8659</v>
      </c>
    </row>
    <row r="45" spans="1:5">
      <c r="A45">
        <v>44</v>
      </c>
      <c r="B45">
        <v>3044</v>
      </c>
      <c r="C45" t="s">
        <v>47</v>
      </c>
      <c r="D45" s="1">
        <v>0.48659999999999998</v>
      </c>
      <c r="E45" s="1">
        <v>0.77059999999999995</v>
      </c>
    </row>
    <row r="46" spans="1:5">
      <c r="A46">
        <v>45</v>
      </c>
      <c r="B46">
        <v>3045</v>
      </c>
      <c r="C46" t="s">
        <v>48</v>
      </c>
      <c r="D46" s="1">
        <v>0.99880000000000002</v>
      </c>
      <c r="E46" s="1">
        <v>0.86509999999999998</v>
      </c>
    </row>
    <row r="47" spans="1:5">
      <c r="A47">
        <v>46</v>
      </c>
      <c r="B47">
        <v>3046</v>
      </c>
      <c r="C47" t="s">
        <v>49</v>
      </c>
      <c r="D47" s="1">
        <v>0.97150000000000003</v>
      </c>
      <c r="E47" s="1">
        <v>0.81830000000000003</v>
      </c>
    </row>
    <row r="48" spans="1:5">
      <c r="A48">
        <v>47</v>
      </c>
      <c r="B48">
        <v>3047</v>
      </c>
      <c r="C48" t="s">
        <v>50</v>
      </c>
      <c r="D48" s="1">
        <v>0.24929999999999999</v>
      </c>
      <c r="E48" s="1">
        <v>0.84209999999999996</v>
      </c>
    </row>
    <row r="49" spans="1:5">
      <c r="A49">
        <v>48</v>
      </c>
      <c r="B49">
        <v>3048</v>
      </c>
      <c r="C49" t="s">
        <v>51</v>
      </c>
      <c r="D49" s="1">
        <v>0.99980000000000002</v>
      </c>
      <c r="E49" s="1">
        <v>0.72609999999999997</v>
      </c>
    </row>
    <row r="50" spans="1:5">
      <c r="A50">
        <v>49</v>
      </c>
      <c r="B50">
        <v>3049</v>
      </c>
      <c r="C50" t="s">
        <v>52</v>
      </c>
      <c r="D50" s="1">
        <v>0.999</v>
      </c>
      <c r="E50" s="1">
        <v>0.76259999999999994</v>
      </c>
    </row>
    <row r="51" spans="1:5">
      <c r="A51">
        <v>50</v>
      </c>
      <c r="B51">
        <v>3050</v>
      </c>
      <c r="C51" t="s">
        <v>53</v>
      </c>
      <c r="D51" s="1">
        <v>0.99609999999999999</v>
      </c>
      <c r="E51" s="1">
        <v>0.76619999999999999</v>
      </c>
    </row>
    <row r="52" spans="1:5">
      <c r="A52">
        <v>51</v>
      </c>
      <c r="B52">
        <v>3051</v>
      </c>
      <c r="C52" t="s">
        <v>54</v>
      </c>
      <c r="D52" s="1">
        <v>0.92449999999999999</v>
      </c>
      <c r="E52" s="1">
        <v>0.6583</v>
      </c>
    </row>
    <row r="53" spans="1:5">
      <c r="A53">
        <v>52</v>
      </c>
      <c r="B53">
        <v>3052</v>
      </c>
      <c r="C53" t="s">
        <v>55</v>
      </c>
      <c r="D53" s="1">
        <v>0.91090000000000004</v>
      </c>
      <c r="E53" s="1">
        <v>0.3831</v>
      </c>
    </row>
    <row r="54" spans="1:5">
      <c r="A54">
        <v>53</v>
      </c>
      <c r="B54">
        <v>3053</v>
      </c>
      <c r="C54" t="s">
        <v>56</v>
      </c>
      <c r="D54" s="1">
        <v>1</v>
      </c>
      <c r="E54" s="1">
        <v>0.47739999999999999</v>
      </c>
    </row>
    <row r="55" spans="1:5">
      <c r="A55">
        <v>54</v>
      </c>
      <c r="B55">
        <v>3054</v>
      </c>
      <c r="C55" t="s">
        <v>57</v>
      </c>
      <c r="D55" s="1">
        <v>0.74790000000000001</v>
      </c>
      <c r="E55" s="1">
        <v>0.97950000000000004</v>
      </c>
    </row>
    <row r="56" spans="1:5">
      <c r="A56">
        <v>55</v>
      </c>
      <c r="B56">
        <v>3055</v>
      </c>
      <c r="C56" t="s">
        <v>58</v>
      </c>
      <c r="D56" s="1">
        <v>0.99870000000000003</v>
      </c>
      <c r="E56" s="1">
        <v>0.67279999999999995</v>
      </c>
    </row>
    <row r="57" spans="1:5">
      <c r="A57">
        <v>56</v>
      </c>
      <c r="B57">
        <v>3056</v>
      </c>
      <c r="C57" t="s">
        <v>59</v>
      </c>
      <c r="D57" s="1">
        <v>0.99060000000000004</v>
      </c>
      <c r="E57" s="1">
        <v>0.37780000000000002</v>
      </c>
    </row>
    <row r="58" spans="1:5">
      <c r="A58">
        <v>57</v>
      </c>
      <c r="B58">
        <v>3057</v>
      </c>
      <c r="C58" t="s">
        <v>60</v>
      </c>
      <c r="D58" s="1">
        <v>0.84119999999999995</v>
      </c>
      <c r="E58" s="1">
        <v>0.94469999999999998</v>
      </c>
    </row>
    <row r="59" spans="1:5">
      <c r="A59">
        <v>58</v>
      </c>
      <c r="B59">
        <v>3058</v>
      </c>
      <c r="C59" t="s">
        <v>61</v>
      </c>
      <c r="D59" s="1">
        <v>0.89249999999999996</v>
      </c>
      <c r="E59" s="1">
        <v>0.89829999999999999</v>
      </c>
    </row>
    <row r="60" spans="1:5">
      <c r="A60">
        <v>59</v>
      </c>
      <c r="B60">
        <v>3059</v>
      </c>
      <c r="C60" t="s">
        <v>62</v>
      </c>
      <c r="D60" s="1">
        <v>0.56240000000000001</v>
      </c>
      <c r="E60" s="1">
        <v>0.96699999999999997</v>
      </c>
    </row>
    <row r="61" spans="1:5">
      <c r="A61">
        <v>60</v>
      </c>
      <c r="B61">
        <v>3060</v>
      </c>
      <c r="C61" t="s">
        <v>63</v>
      </c>
      <c r="D61" s="1">
        <v>0.58660000000000001</v>
      </c>
      <c r="E61" s="1">
        <v>0.98660000000000003</v>
      </c>
    </row>
    <row r="62" spans="1:5">
      <c r="A62">
        <v>61</v>
      </c>
      <c r="B62">
        <v>3061</v>
      </c>
      <c r="C62" t="s">
        <v>64</v>
      </c>
      <c r="D62" s="1">
        <v>0.87529999999999997</v>
      </c>
      <c r="E62" s="1">
        <v>0.99990000000000001</v>
      </c>
    </row>
    <row r="63" spans="1:5">
      <c r="A63">
        <v>62</v>
      </c>
      <c r="B63">
        <v>3062</v>
      </c>
      <c r="C63" t="s">
        <v>65</v>
      </c>
      <c r="D63" s="1">
        <v>0.94920000000000004</v>
      </c>
      <c r="E63" s="1">
        <v>0.92390000000000005</v>
      </c>
    </row>
    <row r="64" spans="1:5">
      <c r="A64">
        <v>63</v>
      </c>
      <c r="B64">
        <v>3063</v>
      </c>
      <c r="C64" t="s">
        <v>66</v>
      </c>
      <c r="D64" s="1">
        <v>0.75919999999999999</v>
      </c>
      <c r="E64" s="1">
        <v>0.97970000000000002</v>
      </c>
    </row>
    <row r="65" spans="1:5">
      <c r="A65">
        <v>64</v>
      </c>
      <c r="B65">
        <v>3064</v>
      </c>
      <c r="C65" t="s">
        <v>67</v>
      </c>
      <c r="D65" s="1">
        <v>0.99739999999999995</v>
      </c>
      <c r="E65" s="1">
        <v>0.56879999999999997</v>
      </c>
    </row>
    <row r="66" spans="1:5">
      <c r="A66">
        <v>65</v>
      </c>
      <c r="B66">
        <v>3065</v>
      </c>
      <c r="C66" t="s">
        <v>68</v>
      </c>
      <c r="D66" s="1">
        <v>0.90900000000000003</v>
      </c>
      <c r="E66" s="1">
        <v>0.58209999999999995</v>
      </c>
    </row>
    <row r="67" spans="1:5">
      <c r="A67">
        <v>66</v>
      </c>
      <c r="B67">
        <v>3066</v>
      </c>
      <c r="C67" t="s">
        <v>69</v>
      </c>
      <c r="D67" s="1">
        <v>0.98880000000000001</v>
      </c>
      <c r="E67" s="1">
        <v>0.80079999999999996</v>
      </c>
    </row>
    <row r="68" spans="1:5">
      <c r="A68">
        <v>67</v>
      </c>
      <c r="B68">
        <v>3067</v>
      </c>
      <c r="C68" t="s">
        <v>70</v>
      </c>
      <c r="D68" s="1">
        <v>0.93020000000000003</v>
      </c>
      <c r="E68" s="1">
        <v>0.93259999999999998</v>
      </c>
    </row>
    <row r="69" spans="1:5">
      <c r="A69">
        <v>68</v>
      </c>
      <c r="B69">
        <v>3068</v>
      </c>
      <c r="C69" t="s">
        <v>71</v>
      </c>
      <c r="D69" s="1">
        <v>0.99739999999999995</v>
      </c>
      <c r="E69" s="1">
        <v>0.9325</v>
      </c>
    </row>
    <row r="70" spans="1:5">
      <c r="A70">
        <v>69</v>
      </c>
      <c r="B70">
        <v>3069</v>
      </c>
      <c r="C70" t="s">
        <v>72</v>
      </c>
      <c r="D70" s="1">
        <v>0.85970000000000002</v>
      </c>
      <c r="E70" s="1">
        <v>0.99509999999999998</v>
      </c>
    </row>
    <row r="71" spans="1:5">
      <c r="A71">
        <v>70</v>
      </c>
      <c r="B71">
        <v>3070</v>
      </c>
      <c r="C71" t="s">
        <v>73</v>
      </c>
      <c r="D71" s="1">
        <v>0.73609999999999998</v>
      </c>
      <c r="E71" s="1">
        <v>0.81320000000000003</v>
      </c>
    </row>
    <row r="72" spans="1:5">
      <c r="A72">
        <v>71</v>
      </c>
      <c r="B72">
        <v>3071</v>
      </c>
      <c r="C72" t="s">
        <v>74</v>
      </c>
      <c r="D72" s="1">
        <v>0.87970000000000004</v>
      </c>
      <c r="E72" s="1">
        <v>0.99770000000000003</v>
      </c>
    </row>
    <row r="73" spans="1:5">
      <c r="A73">
        <v>72</v>
      </c>
      <c r="B73">
        <v>3072</v>
      </c>
      <c r="C73" t="s">
        <v>75</v>
      </c>
      <c r="D73" s="1">
        <v>0.95140000000000002</v>
      </c>
      <c r="E73" s="1">
        <v>0.95820000000000005</v>
      </c>
    </row>
    <row r="74" spans="1:5">
      <c r="A74">
        <v>73</v>
      </c>
      <c r="B74">
        <v>3073</v>
      </c>
      <c r="C74" t="s">
        <v>76</v>
      </c>
      <c r="D74" s="1">
        <v>0.99150000000000005</v>
      </c>
      <c r="E74" s="1">
        <v>0.71430000000000005</v>
      </c>
    </row>
    <row r="75" spans="1:5">
      <c r="A75">
        <v>74</v>
      </c>
      <c r="B75">
        <v>3074</v>
      </c>
      <c r="C75" t="s">
        <v>77</v>
      </c>
      <c r="D75" s="1">
        <v>0.82299999999999995</v>
      </c>
      <c r="E75" s="1">
        <v>0.71109999999999995</v>
      </c>
    </row>
    <row r="76" spans="1:5">
      <c r="A76">
        <v>75</v>
      </c>
      <c r="B76">
        <v>3075</v>
      </c>
      <c r="C76" t="s">
        <v>78</v>
      </c>
      <c r="D76" s="1">
        <v>0.79339999999999999</v>
      </c>
      <c r="E76" s="1">
        <v>0.99990000000000001</v>
      </c>
    </row>
    <row r="77" spans="1:5">
      <c r="A77">
        <v>76</v>
      </c>
      <c r="B77">
        <v>3076</v>
      </c>
      <c r="C77" t="s">
        <v>79</v>
      </c>
      <c r="D77" s="1">
        <v>0.74029999999999996</v>
      </c>
      <c r="E77" s="1">
        <v>0.94989999999999997</v>
      </c>
    </row>
    <row r="78" spans="1:5">
      <c r="A78">
        <v>77</v>
      </c>
      <c r="B78">
        <v>3077</v>
      </c>
      <c r="C78" t="s">
        <v>80</v>
      </c>
      <c r="D78" s="1">
        <v>0.1888</v>
      </c>
      <c r="E78" s="1">
        <v>0.27910000000000001</v>
      </c>
    </row>
    <row r="79" spans="1:5">
      <c r="A79">
        <v>78</v>
      </c>
      <c r="B79">
        <v>3078</v>
      </c>
      <c r="C79" t="s">
        <v>81</v>
      </c>
      <c r="D79" s="1">
        <v>0.92449999999999999</v>
      </c>
      <c r="E79" s="1">
        <v>0.99809999999999999</v>
      </c>
    </row>
    <row r="80" spans="1:5">
      <c r="A80">
        <v>79</v>
      </c>
      <c r="B80">
        <v>3079</v>
      </c>
      <c r="C80" t="s">
        <v>82</v>
      </c>
      <c r="D80" s="1">
        <v>0.89359999999999995</v>
      </c>
      <c r="E80" s="1">
        <v>0.99570000000000003</v>
      </c>
    </row>
    <row r="81" spans="1:5">
      <c r="A81">
        <v>80</v>
      </c>
      <c r="B81">
        <v>3080</v>
      </c>
      <c r="C81" t="s">
        <v>83</v>
      </c>
      <c r="D81" s="1">
        <v>0.86</v>
      </c>
      <c r="E81" s="1">
        <v>0.998</v>
      </c>
    </row>
    <row r="82" spans="1:5">
      <c r="A82">
        <v>81</v>
      </c>
      <c r="B82">
        <v>3081</v>
      </c>
      <c r="C82" t="s">
        <v>84</v>
      </c>
      <c r="D82" s="1">
        <v>0.82599999999999996</v>
      </c>
      <c r="E82" s="1">
        <v>0.99119999999999997</v>
      </c>
    </row>
    <row r="83" spans="1:5">
      <c r="A83">
        <v>82</v>
      </c>
      <c r="B83">
        <v>3082</v>
      </c>
      <c r="C83" t="s">
        <v>85</v>
      </c>
      <c r="D83" s="1">
        <v>1</v>
      </c>
      <c r="E83" s="1">
        <v>0.59040000000000004</v>
      </c>
    </row>
    <row r="84" spans="1:5">
      <c r="A84">
        <v>83</v>
      </c>
      <c r="B84">
        <v>3083</v>
      </c>
      <c r="C84" t="s">
        <v>86</v>
      </c>
      <c r="D84" s="1">
        <v>0.90400000000000003</v>
      </c>
      <c r="E84" s="1">
        <v>0.71040000000000003</v>
      </c>
    </row>
    <row r="85" spans="1:5">
      <c r="A85">
        <v>84</v>
      </c>
      <c r="B85">
        <v>3084</v>
      </c>
      <c r="C85" t="s">
        <v>87</v>
      </c>
      <c r="D85" s="1">
        <v>0.14000000000000001</v>
      </c>
      <c r="E85" s="1">
        <v>0.21149999999999999</v>
      </c>
    </row>
    <row r="86" spans="1:5">
      <c r="A86">
        <v>85</v>
      </c>
      <c r="B86">
        <v>3085</v>
      </c>
      <c r="C86" t="s">
        <v>88</v>
      </c>
      <c r="D86" s="1">
        <v>1</v>
      </c>
      <c r="E86" s="1">
        <v>1</v>
      </c>
    </row>
    <row r="87" spans="1:5">
      <c r="A87">
        <v>86</v>
      </c>
      <c r="B87">
        <v>3086</v>
      </c>
      <c r="C87" t="s">
        <v>89</v>
      </c>
      <c r="D87" s="1">
        <v>0.7833</v>
      </c>
      <c r="E87" s="1">
        <v>0.26989999999999997</v>
      </c>
    </row>
    <row r="88" spans="1:5">
      <c r="A88">
        <v>87</v>
      </c>
      <c r="B88">
        <v>3087</v>
      </c>
      <c r="C88" t="s">
        <v>90</v>
      </c>
      <c r="D88" s="1">
        <v>0.53390000000000004</v>
      </c>
      <c r="E88" s="1">
        <v>0.24210000000000001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05A6E-4DB8-874A-8867-E076FBBA5104}">
  <dimension ref="A1:J91"/>
  <sheetViews>
    <sheetView topLeftCell="A70" zoomScale="130" zoomScaleNormal="130" workbookViewId="0">
      <selection activeCell="D90" sqref="D90:D91"/>
    </sheetView>
  </sheetViews>
  <sheetFormatPr baseColWidth="10" defaultColWidth="11" defaultRowHeight="16"/>
  <cols>
    <col min="1" max="1" width="3.1640625" bestFit="1" customWidth="1"/>
    <col min="2" max="2" width="12.33203125" bestFit="1" customWidth="1"/>
    <col min="3" max="3" width="81.33203125" bestFit="1" customWidth="1"/>
    <col min="4" max="4" width="19.1640625" bestFit="1" customWidth="1"/>
    <col min="5" max="5" width="25.6640625" bestFit="1" customWidth="1"/>
    <col min="6" max="6" width="22" bestFit="1" customWidth="1"/>
    <col min="7" max="7" width="20.1640625" bestFit="1" customWidth="1"/>
    <col min="8" max="8" width="18.1640625" bestFit="1" customWidth="1"/>
    <col min="9" max="9" width="19.83203125" bestFit="1" customWidth="1"/>
    <col min="10" max="10" width="41.83203125" bestFit="1" customWidth="1"/>
  </cols>
  <sheetData>
    <row r="1" spans="1:10">
      <c r="B1" t="s">
        <v>91</v>
      </c>
      <c r="C1" t="s">
        <v>1</v>
      </c>
      <c r="D1" t="s">
        <v>92</v>
      </c>
      <c r="E1" t="s">
        <v>93</v>
      </c>
      <c r="F1" t="s">
        <v>94</v>
      </c>
      <c r="G1" t="s">
        <v>95</v>
      </c>
      <c r="H1" t="s">
        <v>96</v>
      </c>
      <c r="I1" t="s">
        <v>97</v>
      </c>
      <c r="J1" t="s">
        <v>98</v>
      </c>
    </row>
    <row r="2" spans="1:10">
      <c r="A2">
        <v>1</v>
      </c>
      <c r="B2">
        <v>1</v>
      </c>
      <c r="C2" t="s">
        <v>4</v>
      </c>
      <c r="D2" s="2">
        <v>19263875456.189999</v>
      </c>
      <c r="E2" s="3">
        <v>70042.83</v>
      </c>
      <c r="F2" s="2">
        <v>4360937256.7600002</v>
      </c>
      <c r="G2" s="3">
        <v>39386.720000000001</v>
      </c>
      <c r="H2" s="2">
        <v>2959340353.3099999</v>
      </c>
      <c r="I2" s="2">
        <v>5831220752.5100002</v>
      </c>
      <c r="J2" s="2">
        <v>269585942.81</v>
      </c>
    </row>
    <row r="3" spans="1:10">
      <c r="A3">
        <v>2</v>
      </c>
      <c r="B3">
        <v>2</v>
      </c>
      <c r="C3" t="s">
        <v>5</v>
      </c>
      <c r="D3" s="2">
        <v>17956509913.880001</v>
      </c>
      <c r="E3" s="3">
        <v>28405.040000000001</v>
      </c>
      <c r="F3" s="2">
        <v>926400514.49000001</v>
      </c>
      <c r="G3" s="3">
        <v>13021.31</v>
      </c>
      <c r="H3" s="2">
        <v>747324662.95000005</v>
      </c>
      <c r="I3" s="2">
        <v>3077777910.3899999</v>
      </c>
      <c r="J3" s="2">
        <v>77448873.769999996</v>
      </c>
    </row>
    <row r="4" spans="1:10">
      <c r="A4">
        <v>3</v>
      </c>
      <c r="B4">
        <v>3</v>
      </c>
      <c r="C4" t="s">
        <v>6</v>
      </c>
      <c r="D4" s="2">
        <v>806638561.04999995</v>
      </c>
      <c r="E4" s="3">
        <v>3541.33</v>
      </c>
      <c r="F4" s="2">
        <v>395556503.45999998</v>
      </c>
      <c r="G4" s="3">
        <v>1827.32</v>
      </c>
      <c r="H4" s="2">
        <v>236825290.37</v>
      </c>
      <c r="I4" s="2">
        <v>69348345.260000005</v>
      </c>
      <c r="J4" s="2">
        <v>21601406.859999999</v>
      </c>
    </row>
    <row r="5" spans="1:10">
      <c r="A5">
        <v>4</v>
      </c>
      <c r="B5">
        <v>4</v>
      </c>
      <c r="C5" t="s">
        <v>7</v>
      </c>
      <c r="D5" s="2">
        <v>317108053.38999999</v>
      </c>
      <c r="E5">
        <v>545.58000000000004</v>
      </c>
      <c r="F5" s="2">
        <v>56623219.560000002</v>
      </c>
      <c r="G5" s="3">
        <v>4446.3500000000004</v>
      </c>
      <c r="H5" s="2">
        <v>105031784.86</v>
      </c>
      <c r="I5" s="2">
        <v>89377942.159999996</v>
      </c>
      <c r="J5" s="2">
        <v>63411010.630000003</v>
      </c>
    </row>
    <row r="6" spans="1:10">
      <c r="A6">
        <v>5</v>
      </c>
      <c r="B6">
        <v>5</v>
      </c>
      <c r="C6" t="s">
        <v>8</v>
      </c>
      <c r="D6" s="2">
        <v>14764520906.610001</v>
      </c>
      <c r="E6" s="3">
        <v>245075.66</v>
      </c>
      <c r="F6" s="2">
        <v>13393490224.65</v>
      </c>
      <c r="G6" s="3">
        <v>16010.01</v>
      </c>
      <c r="H6" s="2">
        <v>769073448.27999997</v>
      </c>
      <c r="I6" s="2">
        <v>-2779702.51</v>
      </c>
      <c r="J6" s="2">
        <v>587600810.97000003</v>
      </c>
    </row>
    <row r="7" spans="1:10">
      <c r="A7">
        <v>6</v>
      </c>
      <c r="B7">
        <v>6</v>
      </c>
      <c r="C7" t="s">
        <v>9</v>
      </c>
      <c r="D7" s="2">
        <v>11974432686.75</v>
      </c>
      <c r="E7" s="3">
        <v>3109.11</v>
      </c>
      <c r="F7" s="2">
        <v>1041813620.6799999</v>
      </c>
      <c r="G7" s="3">
        <v>14667.41</v>
      </c>
      <c r="H7" s="2">
        <v>442076682.42000002</v>
      </c>
      <c r="I7" s="2">
        <v>2269279929.71</v>
      </c>
      <c r="J7" s="2">
        <v>1295361934.1600001</v>
      </c>
    </row>
    <row r="8" spans="1:10">
      <c r="A8">
        <v>7</v>
      </c>
      <c r="B8">
        <v>7</v>
      </c>
      <c r="C8" t="s">
        <v>10</v>
      </c>
      <c r="D8" s="2">
        <v>3872593535.0100002</v>
      </c>
      <c r="E8" s="3">
        <v>5353.68</v>
      </c>
      <c r="F8" s="2">
        <v>706880637.17999995</v>
      </c>
      <c r="G8" s="3">
        <v>2049.11</v>
      </c>
      <c r="H8" s="2">
        <v>313230583.02999997</v>
      </c>
      <c r="I8" s="2">
        <v>1316637131.4000001</v>
      </c>
      <c r="J8" s="2">
        <v>198818813.25</v>
      </c>
    </row>
    <row r="9" spans="1:10">
      <c r="A9">
        <v>8</v>
      </c>
      <c r="B9">
        <v>8</v>
      </c>
      <c r="C9" t="s">
        <v>11</v>
      </c>
      <c r="D9" s="2">
        <v>2623338971.6999998</v>
      </c>
      <c r="E9" s="3">
        <v>6935.36</v>
      </c>
      <c r="F9" s="2">
        <v>958042707.41999996</v>
      </c>
      <c r="G9" s="3">
        <v>2278.6999999999998</v>
      </c>
      <c r="H9" s="2">
        <v>46877347.590000004</v>
      </c>
      <c r="I9" s="2">
        <v>578994931.92999995</v>
      </c>
      <c r="J9" s="2">
        <v>148601213.53</v>
      </c>
    </row>
    <row r="10" spans="1:10">
      <c r="A10">
        <v>9</v>
      </c>
      <c r="B10">
        <v>9</v>
      </c>
      <c r="C10" t="s">
        <v>12</v>
      </c>
      <c r="D10" s="2">
        <v>93106158327.399994</v>
      </c>
      <c r="E10" s="3">
        <v>67084.789999999994</v>
      </c>
      <c r="F10" s="2">
        <v>14831849858.75</v>
      </c>
      <c r="G10" s="3">
        <v>5880.5</v>
      </c>
      <c r="H10" s="2">
        <v>3172634787.5999999</v>
      </c>
      <c r="I10" s="2">
        <v>35360047664.379997</v>
      </c>
      <c r="J10" s="2">
        <v>11040996312.75</v>
      </c>
    </row>
    <row r="11" spans="1:10">
      <c r="A11">
        <v>10</v>
      </c>
      <c r="B11">
        <v>10</v>
      </c>
      <c r="C11" t="s">
        <v>13</v>
      </c>
      <c r="D11" s="2">
        <v>294175168578.53003</v>
      </c>
      <c r="E11" s="3">
        <v>977750.63</v>
      </c>
      <c r="F11" s="2">
        <v>104784544751.37</v>
      </c>
      <c r="G11" s="3">
        <v>339251.1</v>
      </c>
      <c r="H11" s="2">
        <v>22005385036.73</v>
      </c>
      <c r="I11" s="2">
        <v>39603697000.739998</v>
      </c>
      <c r="J11" s="2">
        <v>3402908473.1700001</v>
      </c>
    </row>
    <row r="12" spans="1:10">
      <c r="A12">
        <v>11</v>
      </c>
      <c r="B12">
        <v>11</v>
      </c>
      <c r="C12" t="s">
        <v>14</v>
      </c>
      <c r="D12" s="2">
        <v>113977050808.44</v>
      </c>
      <c r="E12" s="3">
        <v>184786.51</v>
      </c>
      <c r="F12" s="2">
        <v>14236526390.799999</v>
      </c>
      <c r="G12" s="3">
        <v>12933.01</v>
      </c>
      <c r="H12" s="2">
        <v>930612887.72000003</v>
      </c>
      <c r="I12" s="2">
        <v>8019892715.3699999</v>
      </c>
      <c r="J12" s="2">
        <v>1629606267.02</v>
      </c>
    </row>
    <row r="13" spans="1:10">
      <c r="A13">
        <v>12</v>
      </c>
      <c r="B13">
        <v>12</v>
      </c>
      <c r="C13" t="s">
        <v>15</v>
      </c>
      <c r="D13" s="2">
        <v>32007511020.040001</v>
      </c>
      <c r="E13" s="3">
        <v>65507.21</v>
      </c>
      <c r="F13" s="2">
        <v>5992852926.4700003</v>
      </c>
      <c r="G13" s="3">
        <v>4041.9</v>
      </c>
      <c r="H13" s="2">
        <v>202078043.93000001</v>
      </c>
      <c r="I13" s="2">
        <v>3983161911.9200001</v>
      </c>
      <c r="J13" s="2">
        <v>1976280236.6600001</v>
      </c>
    </row>
    <row r="14" spans="1:10">
      <c r="A14">
        <v>13</v>
      </c>
      <c r="B14">
        <v>13</v>
      </c>
      <c r="C14" t="s">
        <v>16</v>
      </c>
      <c r="D14" s="2">
        <v>1669854172.5699999</v>
      </c>
      <c r="E14" s="3">
        <v>4488.3500000000004</v>
      </c>
      <c r="F14" s="2">
        <v>337730998.10000002</v>
      </c>
      <c r="G14">
        <v>523.4</v>
      </c>
      <c r="H14" s="2">
        <v>13361947.869999999</v>
      </c>
      <c r="I14" s="2">
        <v>9362343.6500000004</v>
      </c>
      <c r="J14" s="2">
        <v>34030310.969999999</v>
      </c>
    </row>
    <row r="15" spans="1:10">
      <c r="A15">
        <v>14</v>
      </c>
      <c r="B15">
        <v>14</v>
      </c>
      <c r="C15" t="s">
        <v>17</v>
      </c>
      <c r="D15" s="2">
        <v>1947430790.1199999</v>
      </c>
      <c r="E15" s="3">
        <v>7125.7</v>
      </c>
      <c r="F15" s="2">
        <v>537222538.73000002</v>
      </c>
      <c r="G15">
        <v>967.36</v>
      </c>
      <c r="H15" s="2">
        <v>52265514.850000001</v>
      </c>
      <c r="I15" s="2">
        <v>42742358.630000003</v>
      </c>
      <c r="J15" s="2">
        <v>37175243.229999997</v>
      </c>
    </row>
    <row r="16" spans="1:10">
      <c r="A16">
        <v>15</v>
      </c>
      <c r="B16">
        <v>15</v>
      </c>
      <c r="C16" t="s">
        <v>18</v>
      </c>
      <c r="D16" s="2">
        <v>6015238582.9899998</v>
      </c>
      <c r="E16" s="3">
        <v>23987.439999999999</v>
      </c>
      <c r="F16" s="2">
        <v>1898556183.53</v>
      </c>
      <c r="G16" s="3">
        <v>7961.12</v>
      </c>
      <c r="H16" s="2">
        <v>515293944.81</v>
      </c>
      <c r="I16" s="2">
        <v>1118274416.8800001</v>
      </c>
      <c r="J16" s="2">
        <v>86052294.939999998</v>
      </c>
    </row>
    <row r="17" spans="1:10">
      <c r="A17">
        <v>16</v>
      </c>
      <c r="B17">
        <v>16</v>
      </c>
      <c r="C17" t="s">
        <v>19</v>
      </c>
      <c r="D17" s="2">
        <v>766758269.78999996</v>
      </c>
      <c r="E17" s="3">
        <v>2695.11</v>
      </c>
      <c r="F17" s="2">
        <v>268166389.93000001</v>
      </c>
      <c r="G17">
        <v>481.51</v>
      </c>
      <c r="H17" s="2">
        <v>37618985.479999997</v>
      </c>
      <c r="I17" s="2">
        <v>33705051.57</v>
      </c>
      <c r="J17" s="2">
        <v>12594988.460000001</v>
      </c>
    </row>
    <row r="18" spans="1:10">
      <c r="A18">
        <v>17</v>
      </c>
      <c r="B18">
        <v>17</v>
      </c>
      <c r="C18" t="s">
        <v>20</v>
      </c>
      <c r="D18" s="2">
        <v>10922736107.469999</v>
      </c>
      <c r="E18" s="3">
        <v>25064.74</v>
      </c>
      <c r="F18" s="2">
        <v>2022780273.55</v>
      </c>
      <c r="G18" s="3">
        <v>3362.47</v>
      </c>
      <c r="H18" s="2">
        <v>44863956.619999997</v>
      </c>
      <c r="I18" s="2">
        <v>1271533497.0599999</v>
      </c>
      <c r="J18" s="2">
        <v>77613831.170000002</v>
      </c>
    </row>
    <row r="19" spans="1:10">
      <c r="A19">
        <v>18</v>
      </c>
      <c r="B19">
        <v>18</v>
      </c>
      <c r="C19" t="s">
        <v>21</v>
      </c>
      <c r="D19" s="2">
        <v>13242788026.940001</v>
      </c>
      <c r="E19" s="3">
        <v>19550.990000000002</v>
      </c>
      <c r="F19" s="2">
        <v>2028157200.01</v>
      </c>
      <c r="G19">
        <v>348.64</v>
      </c>
      <c r="H19" s="2">
        <v>102098137.36</v>
      </c>
      <c r="I19" s="2">
        <v>1278041652.79</v>
      </c>
      <c r="J19" s="2">
        <v>149588029.49000001</v>
      </c>
    </row>
    <row r="20" spans="1:10">
      <c r="A20">
        <v>19</v>
      </c>
      <c r="B20">
        <v>19</v>
      </c>
      <c r="C20" t="s">
        <v>22</v>
      </c>
      <c r="D20" s="2">
        <v>8348959469.3599997</v>
      </c>
      <c r="E20" s="3">
        <v>31062.69</v>
      </c>
      <c r="F20" s="2">
        <v>2472209142.7399998</v>
      </c>
      <c r="G20" s="3">
        <v>8615.9</v>
      </c>
      <c r="H20" s="2">
        <v>199192248.52000001</v>
      </c>
      <c r="I20" s="2">
        <v>782674291.46000004</v>
      </c>
      <c r="J20" s="2">
        <v>101651006.51000001</v>
      </c>
    </row>
    <row r="21" spans="1:10">
      <c r="A21">
        <v>20</v>
      </c>
      <c r="B21">
        <v>20</v>
      </c>
      <c r="C21" t="s">
        <v>23</v>
      </c>
      <c r="D21" s="2">
        <v>96554838599.75</v>
      </c>
      <c r="E21" s="3">
        <v>11082.16</v>
      </c>
      <c r="F21" s="2">
        <v>2924773205.2600002</v>
      </c>
      <c r="G21">
        <v>903.15</v>
      </c>
      <c r="H21" s="2">
        <v>125088495.95</v>
      </c>
      <c r="I21" s="2">
        <v>14416262010.08</v>
      </c>
      <c r="J21" s="2">
        <v>732623783.34000003</v>
      </c>
    </row>
    <row r="22" spans="1:10">
      <c r="A22">
        <v>21</v>
      </c>
      <c r="B22">
        <v>21</v>
      </c>
      <c r="C22" t="s">
        <v>24</v>
      </c>
      <c r="D22" s="2">
        <v>100122940391.87</v>
      </c>
      <c r="E22" s="3">
        <v>68283.95</v>
      </c>
      <c r="F22" s="2">
        <v>11678077986.040001</v>
      </c>
      <c r="G22" s="3">
        <v>4736.2299999999996</v>
      </c>
      <c r="H22" s="2">
        <v>254173811.25999999</v>
      </c>
      <c r="I22" s="2">
        <v>42506077637.5</v>
      </c>
      <c r="J22" s="2">
        <v>1985606474.6700001</v>
      </c>
    </row>
    <row r="23" spans="1:10">
      <c r="A23">
        <v>22</v>
      </c>
      <c r="B23">
        <v>22</v>
      </c>
      <c r="C23" t="s">
        <v>25</v>
      </c>
      <c r="D23" s="2">
        <v>21297642224.799999</v>
      </c>
      <c r="E23" s="3">
        <v>40825.85</v>
      </c>
      <c r="F23" s="2">
        <v>4198446394.9499998</v>
      </c>
      <c r="G23" s="3">
        <v>1945.33</v>
      </c>
      <c r="H23" s="2">
        <v>146676705.28</v>
      </c>
      <c r="I23" s="2">
        <v>2343280312.4200001</v>
      </c>
      <c r="J23" s="2">
        <v>187205585.72</v>
      </c>
    </row>
    <row r="24" spans="1:10">
      <c r="A24">
        <v>23</v>
      </c>
      <c r="B24">
        <v>23</v>
      </c>
      <c r="C24" t="s">
        <v>26</v>
      </c>
      <c r="D24" s="2">
        <v>15275431905.959999</v>
      </c>
      <c r="E24" s="3">
        <v>30738.95</v>
      </c>
      <c r="F24" s="2">
        <v>3093100421.5</v>
      </c>
      <c r="G24" s="3">
        <v>2773.42</v>
      </c>
      <c r="H24" s="2">
        <v>123327194.8</v>
      </c>
      <c r="I24" s="2">
        <v>2088547041.4300001</v>
      </c>
      <c r="J24" s="2">
        <v>182310056.59999999</v>
      </c>
    </row>
    <row r="25" spans="1:10">
      <c r="A25">
        <v>24</v>
      </c>
      <c r="B25">
        <v>24</v>
      </c>
      <c r="C25" t="s">
        <v>27</v>
      </c>
      <c r="D25" s="2">
        <v>12096036433.610001</v>
      </c>
      <c r="E25" s="3">
        <v>13740.18</v>
      </c>
      <c r="F25" s="2">
        <v>1511751707.4000001</v>
      </c>
      <c r="G25">
        <v>432.12</v>
      </c>
      <c r="H25" s="2">
        <v>486275067.63999999</v>
      </c>
      <c r="I25" s="2">
        <v>470915898.88999999</v>
      </c>
      <c r="J25" s="2">
        <v>142487930.62</v>
      </c>
    </row>
    <row r="26" spans="1:10">
      <c r="A26">
        <v>25</v>
      </c>
      <c r="B26">
        <v>25</v>
      </c>
      <c r="C26" t="s">
        <v>28</v>
      </c>
      <c r="D26" s="2">
        <v>42930878379.93</v>
      </c>
      <c r="E26" s="3">
        <v>117362.51</v>
      </c>
      <c r="F26" s="2">
        <v>11040613313.32</v>
      </c>
      <c r="G26" s="3">
        <v>6869.24</v>
      </c>
      <c r="H26" s="2">
        <v>420798722.86000001</v>
      </c>
      <c r="I26" s="2">
        <v>2696324398.3299999</v>
      </c>
      <c r="J26" s="2">
        <v>428283023.75</v>
      </c>
    </row>
    <row r="27" spans="1:10">
      <c r="A27">
        <v>26</v>
      </c>
      <c r="B27">
        <v>26</v>
      </c>
      <c r="C27" t="s">
        <v>29</v>
      </c>
      <c r="D27" s="2">
        <v>37430328269.18</v>
      </c>
      <c r="E27" s="3">
        <v>67992.81</v>
      </c>
      <c r="F27" s="2">
        <v>10447118566.209999</v>
      </c>
      <c r="G27" s="3">
        <v>4607.66</v>
      </c>
      <c r="H27" s="2">
        <v>165095376.93000001</v>
      </c>
      <c r="I27" s="2">
        <v>5028189019.6000004</v>
      </c>
      <c r="J27" s="2">
        <v>410068942.48000002</v>
      </c>
    </row>
    <row r="28" spans="1:10">
      <c r="A28">
        <v>27</v>
      </c>
      <c r="B28">
        <v>27</v>
      </c>
      <c r="C28" t="s">
        <v>30</v>
      </c>
      <c r="D28" s="2">
        <v>193518162510.5</v>
      </c>
      <c r="E28" s="3">
        <v>193812.81</v>
      </c>
      <c r="F28" s="2">
        <v>54466841500.269997</v>
      </c>
      <c r="G28" s="3">
        <v>2537.7600000000002</v>
      </c>
      <c r="H28" s="2">
        <v>-1728131.85</v>
      </c>
      <c r="I28" s="2">
        <v>40907577166.650002</v>
      </c>
      <c r="J28" s="2">
        <v>2963662695.0100002</v>
      </c>
    </row>
    <row r="29" spans="1:10">
      <c r="A29">
        <v>28</v>
      </c>
      <c r="B29">
        <v>28</v>
      </c>
      <c r="C29" t="s">
        <v>31</v>
      </c>
      <c r="D29" s="2">
        <v>19501465924.68</v>
      </c>
      <c r="E29" s="3">
        <v>30708.43</v>
      </c>
      <c r="F29" s="2">
        <v>4521673681.6800003</v>
      </c>
      <c r="G29" s="3">
        <v>5368.7</v>
      </c>
      <c r="H29" s="2">
        <v>96729823.329999998</v>
      </c>
      <c r="I29" s="2">
        <v>1863515002.1400001</v>
      </c>
      <c r="J29" s="2">
        <v>111537704.22</v>
      </c>
    </row>
    <row r="30" spans="1:10">
      <c r="A30">
        <v>29</v>
      </c>
      <c r="B30">
        <v>29</v>
      </c>
      <c r="C30" t="s">
        <v>32</v>
      </c>
      <c r="D30" s="2">
        <v>119994660462.95</v>
      </c>
      <c r="E30" s="3">
        <v>147341.24</v>
      </c>
      <c r="F30" s="2">
        <v>22799971418.450001</v>
      </c>
      <c r="G30" s="3">
        <v>1868.05</v>
      </c>
      <c r="H30" s="2">
        <v>184921596.80000001</v>
      </c>
      <c r="I30" s="2">
        <v>9834950907.1599998</v>
      </c>
      <c r="J30" s="2">
        <v>1014038499.63</v>
      </c>
    </row>
    <row r="31" spans="1:10">
      <c r="A31">
        <v>30</v>
      </c>
      <c r="B31">
        <v>30</v>
      </c>
      <c r="C31" t="s">
        <v>33</v>
      </c>
      <c r="D31" s="2">
        <v>8434280837.6099997</v>
      </c>
      <c r="E31" s="3">
        <v>26984.39</v>
      </c>
      <c r="F31" s="2">
        <v>2196966014.1700001</v>
      </c>
      <c r="G31" s="3">
        <v>3183.12</v>
      </c>
      <c r="H31" s="2">
        <v>102445841.28</v>
      </c>
      <c r="I31" s="2">
        <v>785061153.28999996</v>
      </c>
      <c r="J31" s="2">
        <v>54527816.090000004</v>
      </c>
    </row>
    <row r="32" spans="1:10">
      <c r="A32">
        <v>31</v>
      </c>
      <c r="B32">
        <v>31</v>
      </c>
      <c r="C32" t="s">
        <v>34</v>
      </c>
      <c r="D32" s="2">
        <v>33468656921.630001</v>
      </c>
      <c r="E32" s="3">
        <v>81285.86</v>
      </c>
      <c r="F32" s="2">
        <v>11491053437.24</v>
      </c>
      <c r="G32" s="3">
        <v>14280.67</v>
      </c>
      <c r="H32" s="2">
        <v>344344561.44</v>
      </c>
      <c r="I32" s="2">
        <v>4942716447.3800001</v>
      </c>
      <c r="J32" s="2">
        <v>472837602.5</v>
      </c>
    </row>
    <row r="33" spans="1:10">
      <c r="A33">
        <v>32</v>
      </c>
      <c r="B33">
        <v>32</v>
      </c>
      <c r="C33" t="s">
        <v>35</v>
      </c>
      <c r="D33" s="2">
        <v>350612084416.78998</v>
      </c>
      <c r="E33" s="3">
        <v>657638.05000000005</v>
      </c>
      <c r="F33" s="2">
        <v>81904571377.199997</v>
      </c>
      <c r="G33" s="3">
        <v>97330.44</v>
      </c>
      <c r="H33" s="2">
        <v>7330221181.8400002</v>
      </c>
      <c r="I33" s="2">
        <v>57999214133.610001</v>
      </c>
      <c r="J33" s="2">
        <v>59624739188.610001</v>
      </c>
    </row>
    <row r="34" spans="1:10">
      <c r="A34">
        <v>33</v>
      </c>
      <c r="B34">
        <v>33</v>
      </c>
      <c r="C34" t="s">
        <v>36</v>
      </c>
      <c r="D34" s="2">
        <v>46528543622.839996</v>
      </c>
      <c r="E34" s="3">
        <v>152987.20000000001</v>
      </c>
      <c r="F34" s="2">
        <v>14633840631.290001</v>
      </c>
      <c r="G34" s="3">
        <v>31440.49</v>
      </c>
      <c r="H34" s="2">
        <v>1441465411.24</v>
      </c>
      <c r="I34" s="2">
        <v>12193950894</v>
      </c>
      <c r="J34" s="2">
        <v>8773674432.3700008</v>
      </c>
    </row>
    <row r="35" spans="1:10">
      <c r="A35">
        <v>34</v>
      </c>
      <c r="B35">
        <v>34</v>
      </c>
      <c r="C35" t="s">
        <v>37</v>
      </c>
      <c r="D35" s="2">
        <v>17190040474.119999</v>
      </c>
      <c r="E35" s="3">
        <v>90857.77</v>
      </c>
      <c r="F35" s="2">
        <v>7169762041.79</v>
      </c>
      <c r="G35" s="3">
        <v>44293.3</v>
      </c>
      <c r="H35" s="2">
        <v>601507423.42999995</v>
      </c>
      <c r="I35" s="2">
        <v>5475004978.96</v>
      </c>
      <c r="J35" s="2">
        <v>3153427615.1799998</v>
      </c>
    </row>
    <row r="36" spans="1:10">
      <c r="A36">
        <v>35</v>
      </c>
      <c r="B36">
        <v>35</v>
      </c>
      <c r="C36" t="s">
        <v>38</v>
      </c>
      <c r="D36" s="2">
        <v>25095453029.869999</v>
      </c>
      <c r="E36" s="3">
        <v>119681.29</v>
      </c>
      <c r="F36" s="2">
        <v>7730671283.3999996</v>
      </c>
      <c r="G36" s="3">
        <v>23884.46</v>
      </c>
      <c r="H36" s="2">
        <v>407727994.00999999</v>
      </c>
      <c r="I36" s="2">
        <v>9508997862.1299992</v>
      </c>
      <c r="J36" s="2">
        <v>5417049889.2399998</v>
      </c>
    </row>
    <row r="37" spans="1:10">
      <c r="A37">
        <v>36</v>
      </c>
      <c r="B37">
        <v>36</v>
      </c>
      <c r="C37" t="s">
        <v>39</v>
      </c>
      <c r="D37" s="2">
        <v>49195844143.160004</v>
      </c>
      <c r="E37" s="3">
        <v>333651.43</v>
      </c>
      <c r="F37" s="2">
        <v>17776901859.889999</v>
      </c>
      <c r="G37" s="3">
        <v>38929.25</v>
      </c>
      <c r="H37" s="2">
        <v>2423968206.3099999</v>
      </c>
      <c r="I37" s="2">
        <v>12863879632.860001</v>
      </c>
      <c r="J37" s="2">
        <v>6424715511.4300003</v>
      </c>
    </row>
    <row r="38" spans="1:10">
      <c r="A38">
        <v>37</v>
      </c>
      <c r="B38">
        <v>37</v>
      </c>
      <c r="C38" t="s">
        <v>40</v>
      </c>
      <c r="D38" s="2">
        <v>24711116177.959999</v>
      </c>
      <c r="E38" s="3">
        <v>119951.27</v>
      </c>
      <c r="F38" s="2">
        <v>8670154832.4099998</v>
      </c>
      <c r="G38" s="3">
        <v>48194.080000000002</v>
      </c>
      <c r="H38" s="2">
        <v>509857847.19</v>
      </c>
      <c r="I38" s="2">
        <v>8785636596.3899994</v>
      </c>
      <c r="J38" s="2">
        <v>2596263256.9200001</v>
      </c>
    </row>
    <row r="39" spans="1:10">
      <c r="A39">
        <v>38</v>
      </c>
      <c r="B39">
        <v>38</v>
      </c>
      <c r="C39" t="s">
        <v>41</v>
      </c>
      <c r="D39" s="2">
        <v>11640681830.1</v>
      </c>
      <c r="E39" s="3">
        <v>54248.22</v>
      </c>
      <c r="F39" s="2">
        <v>2631420707.79</v>
      </c>
      <c r="G39" s="3">
        <v>15741.43</v>
      </c>
      <c r="H39" s="2">
        <v>2537184370.7399998</v>
      </c>
      <c r="I39" s="2">
        <v>1753334343.1600001</v>
      </c>
      <c r="J39" s="2">
        <v>1948431354.72</v>
      </c>
    </row>
    <row r="40" spans="1:10">
      <c r="A40">
        <v>39</v>
      </c>
      <c r="B40">
        <v>39</v>
      </c>
      <c r="C40" t="s">
        <v>42</v>
      </c>
      <c r="D40" s="2">
        <v>31661560730.860001</v>
      </c>
      <c r="E40" s="3">
        <v>148580.65</v>
      </c>
      <c r="F40" s="2">
        <v>7718935088.7399998</v>
      </c>
      <c r="G40" s="3">
        <v>49055.94</v>
      </c>
      <c r="H40" s="2">
        <v>901467037.62</v>
      </c>
      <c r="I40" s="2">
        <v>7780633610.8199997</v>
      </c>
      <c r="J40" s="2">
        <v>5310600799.3999996</v>
      </c>
    </row>
    <row r="41" spans="1:10">
      <c r="A41">
        <v>40</v>
      </c>
      <c r="B41">
        <v>40</v>
      </c>
      <c r="C41" t="s">
        <v>43</v>
      </c>
      <c r="D41" s="2">
        <v>23571329923.18</v>
      </c>
      <c r="E41" s="3">
        <v>157200.04</v>
      </c>
      <c r="F41" s="2">
        <v>8652571695.2700005</v>
      </c>
      <c r="G41" s="3">
        <v>150213.88</v>
      </c>
      <c r="H41" s="2">
        <v>1934607709.9400001</v>
      </c>
      <c r="I41" s="2">
        <v>2784579788.3499999</v>
      </c>
      <c r="J41" s="2">
        <v>3288773942.4200001</v>
      </c>
    </row>
    <row r="42" spans="1:10">
      <c r="A42">
        <v>41</v>
      </c>
      <c r="B42">
        <v>41</v>
      </c>
      <c r="C42" t="s">
        <v>44</v>
      </c>
      <c r="D42" s="2">
        <v>35660633262.559998</v>
      </c>
      <c r="E42" s="3">
        <v>279389.56</v>
      </c>
      <c r="F42" s="2">
        <v>14800188840.290001</v>
      </c>
      <c r="G42" s="3">
        <v>23192.11</v>
      </c>
      <c r="H42" s="2">
        <v>247001676.94</v>
      </c>
      <c r="I42" s="2">
        <v>5118911803.7299995</v>
      </c>
      <c r="J42" s="2">
        <v>7455529391.9700003</v>
      </c>
    </row>
    <row r="43" spans="1:10">
      <c r="A43">
        <v>42</v>
      </c>
      <c r="B43">
        <v>42</v>
      </c>
      <c r="C43" t="s">
        <v>45</v>
      </c>
      <c r="D43" s="2">
        <v>37153549578.690002</v>
      </c>
      <c r="E43" s="3">
        <v>58928.83</v>
      </c>
      <c r="F43" s="2">
        <v>9770301097.2600002</v>
      </c>
      <c r="G43" s="3">
        <v>3268.93</v>
      </c>
      <c r="H43" s="2">
        <v>355632434.42000002</v>
      </c>
      <c r="I43" s="2">
        <v>6683105818.1899996</v>
      </c>
      <c r="J43" s="2">
        <v>4688705001.3199997</v>
      </c>
    </row>
    <row r="44" spans="1:10">
      <c r="A44">
        <v>43</v>
      </c>
      <c r="B44">
        <v>43</v>
      </c>
      <c r="C44" t="s">
        <v>46</v>
      </c>
      <c r="D44" s="2">
        <v>4374592090.2200003</v>
      </c>
      <c r="E44" s="3">
        <v>11476.06</v>
      </c>
      <c r="F44" s="2">
        <v>1414856709.6099999</v>
      </c>
      <c r="G44">
        <v>5.04</v>
      </c>
      <c r="H44" s="2">
        <v>-60142946.549999997</v>
      </c>
      <c r="I44" s="2">
        <v>1321507999.96</v>
      </c>
      <c r="J44" s="2">
        <v>-428613056.10000002</v>
      </c>
    </row>
    <row r="45" spans="1:10">
      <c r="A45">
        <v>44</v>
      </c>
      <c r="B45">
        <v>44</v>
      </c>
      <c r="C45" t="s">
        <v>47</v>
      </c>
      <c r="D45" s="2">
        <v>5527906119.1099997</v>
      </c>
      <c r="E45" s="3">
        <v>4597.59</v>
      </c>
      <c r="F45" s="2">
        <v>755228098.91999996</v>
      </c>
      <c r="G45">
        <v>874.73</v>
      </c>
      <c r="H45" s="2">
        <v>40543362.460000001</v>
      </c>
      <c r="I45" s="2">
        <v>897046737.73000002</v>
      </c>
      <c r="J45" s="2">
        <v>107192377.16</v>
      </c>
    </row>
    <row r="46" spans="1:10">
      <c r="A46">
        <v>45</v>
      </c>
      <c r="B46">
        <v>45</v>
      </c>
      <c r="C46" t="s">
        <v>48</v>
      </c>
      <c r="D46" s="2">
        <v>57971748639.660004</v>
      </c>
      <c r="E46" s="3">
        <v>148583.03</v>
      </c>
      <c r="F46" s="2">
        <v>12822603964.700001</v>
      </c>
      <c r="G46" s="3">
        <v>121311.48</v>
      </c>
      <c r="H46" s="2">
        <v>8623725968.9300003</v>
      </c>
      <c r="I46" s="2">
        <v>6626396343</v>
      </c>
      <c r="J46" s="2">
        <v>819605279.71000004</v>
      </c>
    </row>
    <row r="47" spans="1:10">
      <c r="A47">
        <v>46</v>
      </c>
      <c r="B47">
        <v>46</v>
      </c>
      <c r="C47" t="s">
        <v>49</v>
      </c>
      <c r="D47" s="2">
        <v>34059294086.419998</v>
      </c>
      <c r="E47" s="3">
        <v>50463.14</v>
      </c>
      <c r="F47" s="2">
        <v>6522875101.8400002</v>
      </c>
      <c r="G47" s="3">
        <v>206240.51</v>
      </c>
      <c r="H47" s="2">
        <v>5161392197.8900003</v>
      </c>
      <c r="I47" s="2">
        <v>10427180032.459999</v>
      </c>
      <c r="J47" s="2">
        <v>447499862.06</v>
      </c>
    </row>
    <row r="48" spans="1:10">
      <c r="A48">
        <v>47</v>
      </c>
      <c r="B48">
        <v>47</v>
      </c>
      <c r="C48" t="s">
        <v>50</v>
      </c>
      <c r="D48" s="2">
        <v>2533115400.8699999</v>
      </c>
      <c r="E48" s="3">
        <v>2474.98</v>
      </c>
      <c r="F48" s="2">
        <v>496581344.48000002</v>
      </c>
      <c r="G48">
        <v>332.14</v>
      </c>
      <c r="H48" s="2">
        <v>241649716.03</v>
      </c>
      <c r="I48" s="2">
        <v>290240264.99000001</v>
      </c>
      <c r="J48" s="2">
        <v>305407245.32999998</v>
      </c>
    </row>
    <row r="49" spans="1:10">
      <c r="A49">
        <v>48</v>
      </c>
      <c r="B49">
        <v>48</v>
      </c>
      <c r="C49" t="s">
        <v>51</v>
      </c>
      <c r="D49" s="2">
        <v>16001046282.559999</v>
      </c>
      <c r="E49" s="3">
        <v>114836.81</v>
      </c>
      <c r="F49" s="2">
        <v>11385586791.379999</v>
      </c>
      <c r="G49" s="3">
        <v>16378.27</v>
      </c>
      <c r="H49" s="2">
        <v>4039581454.6100001</v>
      </c>
      <c r="I49" s="2">
        <v>-2539960613.77</v>
      </c>
      <c r="J49" s="2">
        <v>235634015.75999999</v>
      </c>
    </row>
    <row r="50" spans="1:10">
      <c r="A50">
        <v>49</v>
      </c>
      <c r="B50">
        <v>49</v>
      </c>
      <c r="C50" t="s">
        <v>52</v>
      </c>
      <c r="D50" s="2">
        <v>22161819589.619999</v>
      </c>
      <c r="E50" s="3">
        <v>132163.82999999999</v>
      </c>
      <c r="F50" s="2">
        <v>10974219901.59</v>
      </c>
      <c r="G50" s="3">
        <v>308354.08</v>
      </c>
      <c r="H50" s="2">
        <v>148022192.77000001</v>
      </c>
      <c r="I50" s="2">
        <v>9169355881.4200001</v>
      </c>
      <c r="J50" s="2">
        <v>361060511.37</v>
      </c>
    </row>
    <row r="51" spans="1:10">
      <c r="A51">
        <v>50</v>
      </c>
      <c r="B51">
        <v>50</v>
      </c>
      <c r="C51" t="s">
        <v>53</v>
      </c>
      <c r="D51" s="2">
        <v>28981092426.330002</v>
      </c>
      <c r="E51" s="3">
        <v>245582.44</v>
      </c>
      <c r="F51" s="2">
        <v>19496864394.330002</v>
      </c>
      <c r="G51" s="3">
        <v>14154.45</v>
      </c>
      <c r="H51" s="2">
        <v>210908043.24000001</v>
      </c>
      <c r="I51" s="2">
        <v>1114155969.0599999</v>
      </c>
      <c r="J51" s="2">
        <v>244164983.06999999</v>
      </c>
    </row>
    <row r="52" spans="1:10">
      <c r="A52">
        <v>51</v>
      </c>
      <c r="B52">
        <v>51</v>
      </c>
      <c r="C52" t="s">
        <v>54</v>
      </c>
      <c r="D52" s="2">
        <v>116222346806.87</v>
      </c>
      <c r="E52" s="3">
        <v>113627.22</v>
      </c>
      <c r="F52" s="2">
        <v>37853159859.230003</v>
      </c>
      <c r="G52" s="3">
        <v>30826.27</v>
      </c>
      <c r="H52" s="2">
        <v>1428330204.4400001</v>
      </c>
      <c r="I52" s="2">
        <v>48551191236.400002</v>
      </c>
      <c r="J52" s="2">
        <v>1457311280.8599999</v>
      </c>
    </row>
    <row r="53" spans="1:10">
      <c r="A53">
        <v>52</v>
      </c>
      <c r="B53">
        <v>52</v>
      </c>
      <c r="C53" t="s">
        <v>55</v>
      </c>
      <c r="D53" s="2">
        <v>84174871634.580002</v>
      </c>
      <c r="E53" s="3">
        <v>133155.32</v>
      </c>
      <c r="F53" s="2">
        <v>21603107818.27</v>
      </c>
      <c r="G53" s="3">
        <v>21699.5</v>
      </c>
      <c r="H53" s="2">
        <v>1493686454.1300001</v>
      </c>
      <c r="I53" s="2">
        <v>32081244628.610001</v>
      </c>
      <c r="J53" s="2">
        <v>2522767348.7199998</v>
      </c>
    </row>
    <row r="54" spans="1:10">
      <c r="A54">
        <v>53</v>
      </c>
      <c r="B54">
        <v>53</v>
      </c>
      <c r="C54" t="s">
        <v>56</v>
      </c>
      <c r="D54" s="2">
        <v>73994949048.190002</v>
      </c>
      <c r="E54" s="3">
        <v>58826.34</v>
      </c>
      <c r="F54" s="2">
        <v>29820556001.130001</v>
      </c>
      <c r="G54" s="3">
        <v>8053.45</v>
      </c>
      <c r="H54" s="2">
        <v>9257047969.4500008</v>
      </c>
      <c r="I54" s="2">
        <v>7776615378.9200001</v>
      </c>
      <c r="J54" s="2">
        <v>261329720.52000001</v>
      </c>
    </row>
    <row r="55" spans="1:10">
      <c r="A55">
        <v>54</v>
      </c>
      <c r="B55">
        <v>54</v>
      </c>
      <c r="C55" t="s">
        <v>57</v>
      </c>
      <c r="D55" s="2">
        <v>63717306409.809998</v>
      </c>
      <c r="E55" s="3">
        <v>52356.5</v>
      </c>
      <c r="F55" s="2">
        <v>9362423550.2099991</v>
      </c>
      <c r="G55" s="3">
        <v>23418.04</v>
      </c>
      <c r="H55" s="2">
        <v>-227432658.88</v>
      </c>
      <c r="I55" s="2">
        <v>24334066244.299999</v>
      </c>
      <c r="J55" s="2">
        <v>753845262.73000002</v>
      </c>
    </row>
    <row r="56" spans="1:10">
      <c r="A56">
        <v>55</v>
      </c>
      <c r="B56">
        <v>55</v>
      </c>
      <c r="C56" t="s">
        <v>58</v>
      </c>
      <c r="D56" s="2">
        <v>89038730390.399994</v>
      </c>
      <c r="E56" s="3">
        <v>120694.09</v>
      </c>
      <c r="F56" s="2">
        <v>35906878541.139999</v>
      </c>
      <c r="G56" s="3">
        <v>39388.449999999997</v>
      </c>
      <c r="H56" s="2">
        <v>1610311804.54</v>
      </c>
      <c r="I56" s="2">
        <v>23177854926.84</v>
      </c>
      <c r="J56" s="2">
        <v>926621983.45000005</v>
      </c>
    </row>
    <row r="57" spans="1:10">
      <c r="A57">
        <v>56</v>
      </c>
      <c r="B57">
        <v>56</v>
      </c>
      <c r="C57" t="s">
        <v>59</v>
      </c>
      <c r="D57" s="2">
        <v>174765860353.29001</v>
      </c>
      <c r="E57" s="3">
        <v>85525.02</v>
      </c>
      <c r="F57" s="2">
        <v>42262655391.089996</v>
      </c>
      <c r="G57" s="3">
        <v>2892.13</v>
      </c>
      <c r="H57" s="2">
        <v>541309771.15999997</v>
      </c>
      <c r="I57" s="2">
        <v>81300602046.880005</v>
      </c>
      <c r="J57" s="2">
        <v>1268745490.8900001</v>
      </c>
    </row>
    <row r="58" spans="1:10">
      <c r="A58">
        <v>57</v>
      </c>
      <c r="B58">
        <v>57</v>
      </c>
      <c r="C58" t="s">
        <v>60</v>
      </c>
      <c r="D58" s="2">
        <v>38503968279.050003</v>
      </c>
      <c r="E58" s="3">
        <v>77210.039999999994</v>
      </c>
      <c r="F58" s="2">
        <v>14257988096.860001</v>
      </c>
      <c r="G58" s="3">
        <v>18035.3</v>
      </c>
      <c r="H58" s="2">
        <v>474600167.86000001</v>
      </c>
      <c r="I58" s="2">
        <v>6662392968.6700001</v>
      </c>
      <c r="J58" s="2">
        <v>1032562545.49</v>
      </c>
    </row>
    <row r="59" spans="1:10">
      <c r="A59">
        <v>58</v>
      </c>
      <c r="B59">
        <v>58</v>
      </c>
      <c r="C59" t="s">
        <v>61</v>
      </c>
      <c r="D59" s="2">
        <v>105047948473.44</v>
      </c>
      <c r="E59" s="3">
        <v>104554.3</v>
      </c>
      <c r="F59" s="2">
        <v>41217357141.639999</v>
      </c>
      <c r="G59" s="3">
        <v>501992.11</v>
      </c>
      <c r="H59" s="2">
        <v>9193438702.5699997</v>
      </c>
      <c r="I59" s="2">
        <v>-3315708161.3099999</v>
      </c>
      <c r="J59" s="2">
        <v>1295325869.8699999</v>
      </c>
    </row>
    <row r="60" spans="1:10">
      <c r="A60">
        <v>59</v>
      </c>
      <c r="B60">
        <v>59</v>
      </c>
      <c r="C60" t="s">
        <v>62</v>
      </c>
      <c r="D60" s="2">
        <v>75630605129.039993</v>
      </c>
      <c r="E60" s="3">
        <v>124727.15</v>
      </c>
      <c r="F60" s="2">
        <v>19570958651.990002</v>
      </c>
      <c r="G60" s="3">
        <v>24017.279999999999</v>
      </c>
      <c r="H60" s="2">
        <v>609416788.53999996</v>
      </c>
      <c r="I60" s="2">
        <v>34414897219.540001</v>
      </c>
      <c r="J60" s="2">
        <v>1509609198.01</v>
      </c>
    </row>
    <row r="61" spans="1:10">
      <c r="A61">
        <v>60</v>
      </c>
      <c r="B61">
        <v>60</v>
      </c>
      <c r="C61" t="s">
        <v>63</v>
      </c>
      <c r="D61" s="2">
        <v>102428491576.7</v>
      </c>
      <c r="E61" s="3">
        <v>192240.7</v>
      </c>
      <c r="F61" s="2">
        <v>27646350488.240002</v>
      </c>
      <c r="G61" s="3">
        <v>85666.61</v>
      </c>
      <c r="H61" s="2">
        <v>900247692.36000001</v>
      </c>
      <c r="I61" s="2">
        <v>13339827617.73</v>
      </c>
      <c r="J61" s="2">
        <v>5002864520.8400002</v>
      </c>
    </row>
    <row r="62" spans="1:10">
      <c r="A62">
        <v>61</v>
      </c>
      <c r="B62">
        <v>61</v>
      </c>
      <c r="C62" t="s">
        <v>64</v>
      </c>
      <c r="D62" s="2">
        <v>28745559592.16</v>
      </c>
      <c r="E62" s="3">
        <v>31031.58</v>
      </c>
      <c r="F62" s="2">
        <v>4816388769.8400002</v>
      </c>
      <c r="G62" s="3">
        <v>97177.46</v>
      </c>
      <c r="H62" s="2">
        <v>2070321376.97</v>
      </c>
      <c r="I62" s="2">
        <v>262038806.78</v>
      </c>
      <c r="J62" s="2">
        <v>91871066.650000006</v>
      </c>
    </row>
    <row r="63" spans="1:10">
      <c r="A63">
        <v>62</v>
      </c>
      <c r="B63">
        <v>62</v>
      </c>
      <c r="C63" t="s">
        <v>65</v>
      </c>
      <c r="D63" s="2">
        <v>696517631989.90002</v>
      </c>
      <c r="E63" s="3">
        <v>244801.62</v>
      </c>
      <c r="F63" s="2">
        <v>25671625839.060001</v>
      </c>
      <c r="G63" s="3">
        <v>1096327.82</v>
      </c>
      <c r="H63" s="2">
        <v>39937212528.360001</v>
      </c>
      <c r="I63" s="2">
        <v>378031655294.28998</v>
      </c>
      <c r="J63" s="2">
        <v>48938603506.489998</v>
      </c>
    </row>
    <row r="64" spans="1:10">
      <c r="A64">
        <v>63</v>
      </c>
      <c r="B64">
        <v>63</v>
      </c>
      <c r="C64" t="s">
        <v>66</v>
      </c>
      <c r="D64" s="2">
        <v>31005243485.080002</v>
      </c>
      <c r="E64" s="3">
        <v>71427.64</v>
      </c>
      <c r="F64" s="2">
        <v>6407628939.4799995</v>
      </c>
      <c r="G64" s="3">
        <v>21156.03</v>
      </c>
      <c r="H64" s="2">
        <v>1662894700.9400001</v>
      </c>
      <c r="I64" s="2">
        <v>4177455110.4000001</v>
      </c>
      <c r="J64" s="2">
        <v>2011674738.76</v>
      </c>
    </row>
    <row r="65" spans="1:10">
      <c r="A65">
        <v>64</v>
      </c>
      <c r="B65">
        <v>64</v>
      </c>
      <c r="C65" t="s">
        <v>67</v>
      </c>
      <c r="D65" s="2">
        <v>52195634077.900002</v>
      </c>
      <c r="E65" s="3">
        <v>2627.25</v>
      </c>
      <c r="F65" s="2">
        <v>665939331.26999998</v>
      </c>
      <c r="G65" s="3">
        <v>3196.64</v>
      </c>
      <c r="H65" s="2">
        <v>143206129.77000001</v>
      </c>
      <c r="I65" s="2">
        <v>29491628546.310001</v>
      </c>
      <c r="J65" s="2">
        <v>705519991.10000002</v>
      </c>
    </row>
    <row r="66" spans="1:10">
      <c r="A66">
        <v>65</v>
      </c>
      <c r="B66">
        <v>65</v>
      </c>
      <c r="C66" t="s">
        <v>68</v>
      </c>
      <c r="D66" s="2">
        <v>685300175826.41003</v>
      </c>
      <c r="E66" s="3">
        <v>1645958.81</v>
      </c>
      <c r="F66" s="2">
        <v>317095525351.10999</v>
      </c>
      <c r="G66" s="3">
        <v>811102.26</v>
      </c>
      <c r="H66" s="2">
        <v>48267424852.139999</v>
      </c>
      <c r="I66" s="2">
        <v>110719166651.99001</v>
      </c>
      <c r="J66" s="2">
        <v>8990224313.8799992</v>
      </c>
    </row>
    <row r="67" spans="1:10">
      <c r="A67">
        <v>66</v>
      </c>
      <c r="B67">
        <v>66</v>
      </c>
      <c r="C67" t="s">
        <v>69</v>
      </c>
      <c r="D67" s="2">
        <v>113321423811.2</v>
      </c>
      <c r="E67" s="3">
        <v>282210</v>
      </c>
      <c r="F67" s="2">
        <v>74166323629.860001</v>
      </c>
      <c r="G67" s="3">
        <v>36347.54</v>
      </c>
      <c r="H67" s="2">
        <v>95598066.099999994</v>
      </c>
      <c r="I67" s="2">
        <v>8539023162.2700005</v>
      </c>
      <c r="J67" s="2">
        <v>1501221183.6600001</v>
      </c>
    </row>
    <row r="68" spans="1:10">
      <c r="A68">
        <v>67</v>
      </c>
      <c r="B68">
        <v>67</v>
      </c>
      <c r="C68" t="s">
        <v>70</v>
      </c>
      <c r="D68" s="2">
        <v>168908141018.66</v>
      </c>
      <c r="E68" s="3">
        <v>1043261.76</v>
      </c>
      <c r="F68" s="2">
        <v>78506428062.149994</v>
      </c>
      <c r="G68" s="3">
        <v>367096.54</v>
      </c>
      <c r="H68" s="2">
        <v>12923051148.17</v>
      </c>
      <c r="I68" s="2">
        <v>18742263081.049999</v>
      </c>
      <c r="J68" s="2">
        <v>1527079887.8699999</v>
      </c>
    </row>
    <row r="69" spans="1:10">
      <c r="A69">
        <v>68</v>
      </c>
      <c r="B69">
        <v>68</v>
      </c>
      <c r="C69" t="s">
        <v>71</v>
      </c>
      <c r="D69" s="2">
        <v>21637752622.57</v>
      </c>
      <c r="E69" s="3">
        <v>60932.26</v>
      </c>
      <c r="F69" s="2">
        <v>6361952647.29</v>
      </c>
      <c r="G69" s="3">
        <v>4397.71</v>
      </c>
      <c r="H69" s="2">
        <v>159092545.77000001</v>
      </c>
      <c r="I69" s="2">
        <v>4073494533.9000001</v>
      </c>
      <c r="J69" s="2">
        <v>647253181.33000004</v>
      </c>
    </row>
    <row r="70" spans="1:10">
      <c r="A70">
        <v>69</v>
      </c>
      <c r="B70">
        <v>69</v>
      </c>
      <c r="C70" t="s">
        <v>72</v>
      </c>
      <c r="D70" s="2">
        <v>52764867325.559998</v>
      </c>
      <c r="E70" s="3">
        <v>354390.05</v>
      </c>
      <c r="F70" s="2">
        <v>29085374083.450001</v>
      </c>
      <c r="G70" s="3">
        <v>101786.63</v>
      </c>
      <c r="H70" s="2">
        <v>1869420345.21</v>
      </c>
      <c r="I70" s="2">
        <v>3226150891.7800002</v>
      </c>
      <c r="J70" s="2">
        <v>1446401405.3699999</v>
      </c>
    </row>
    <row r="71" spans="1:10">
      <c r="A71">
        <v>70</v>
      </c>
      <c r="B71">
        <v>70</v>
      </c>
      <c r="C71" t="s">
        <v>73</v>
      </c>
      <c r="D71" s="2">
        <v>211837702592.59</v>
      </c>
      <c r="E71" s="3">
        <v>1034397.07</v>
      </c>
      <c r="F71" s="2">
        <v>111878172740.73</v>
      </c>
      <c r="G71" s="3">
        <v>219348.05</v>
      </c>
      <c r="H71" s="2">
        <v>11627983737.41</v>
      </c>
      <c r="I71" s="2">
        <v>22159366722.529999</v>
      </c>
      <c r="J71" s="2">
        <v>2380639035.3499999</v>
      </c>
    </row>
    <row r="72" spans="1:10">
      <c r="A72">
        <v>71</v>
      </c>
      <c r="B72">
        <v>71</v>
      </c>
      <c r="C72" t="s">
        <v>74</v>
      </c>
      <c r="D72" s="2">
        <v>110834841984.31</v>
      </c>
      <c r="E72" s="3">
        <v>429192.27</v>
      </c>
      <c r="F72" s="2">
        <v>55173263782.07</v>
      </c>
      <c r="G72">
        <v>903.97</v>
      </c>
      <c r="H72" s="2">
        <v>-91451343.819999993</v>
      </c>
      <c r="I72" s="2">
        <v>11125703546.25</v>
      </c>
      <c r="J72" s="2">
        <v>1533971971.73</v>
      </c>
    </row>
    <row r="73" spans="1:10">
      <c r="A73">
        <v>72</v>
      </c>
      <c r="B73">
        <v>72</v>
      </c>
      <c r="C73" t="s">
        <v>75</v>
      </c>
      <c r="D73" s="2">
        <v>37541210989.43</v>
      </c>
      <c r="E73" s="3">
        <v>332025.26</v>
      </c>
      <c r="F73" s="2">
        <v>21513257741.639999</v>
      </c>
      <c r="G73" s="3">
        <v>23562.720000000001</v>
      </c>
      <c r="H73" s="2">
        <v>186961426.37</v>
      </c>
      <c r="I73" s="2">
        <v>2035514621.02</v>
      </c>
      <c r="J73" s="2">
        <v>792192619.52999997</v>
      </c>
    </row>
    <row r="74" spans="1:10">
      <c r="A74">
        <v>73</v>
      </c>
      <c r="B74">
        <v>73</v>
      </c>
      <c r="C74" t="s">
        <v>76</v>
      </c>
      <c r="D74" s="2">
        <v>69790705030.25</v>
      </c>
      <c r="E74" s="3">
        <v>1033322.43</v>
      </c>
      <c r="F74" s="2">
        <v>38848907920.550003</v>
      </c>
      <c r="G74" s="3">
        <v>151024.79</v>
      </c>
      <c r="H74" s="2">
        <v>3388280785.6599998</v>
      </c>
      <c r="I74" s="2">
        <v>4484922621.1400003</v>
      </c>
      <c r="J74" s="2">
        <v>-286594934.55000001</v>
      </c>
    </row>
    <row r="75" spans="1:10">
      <c r="A75">
        <v>74</v>
      </c>
      <c r="B75">
        <v>74</v>
      </c>
      <c r="C75" t="s">
        <v>77</v>
      </c>
      <c r="D75" s="2">
        <v>65253320722.980003</v>
      </c>
      <c r="E75" s="3">
        <v>92262.7</v>
      </c>
      <c r="F75" s="2">
        <v>16469203202.809999</v>
      </c>
      <c r="G75" s="3">
        <v>285924.02</v>
      </c>
      <c r="H75" s="2">
        <v>12164925720.690001</v>
      </c>
      <c r="I75" s="2">
        <v>7558182900.3500004</v>
      </c>
      <c r="J75" s="2">
        <v>1126678396.6199999</v>
      </c>
    </row>
    <row r="76" spans="1:10">
      <c r="A76">
        <v>75</v>
      </c>
      <c r="B76">
        <v>75</v>
      </c>
      <c r="C76" t="s">
        <v>78</v>
      </c>
      <c r="D76" s="2">
        <v>2668003705.6100001</v>
      </c>
      <c r="E76" s="3">
        <v>19456.330000000002</v>
      </c>
      <c r="F76" s="2">
        <v>1499186329.48</v>
      </c>
      <c r="G76">
        <v>779.55</v>
      </c>
      <c r="H76" s="2">
        <v>-2168195.16</v>
      </c>
      <c r="I76" s="2">
        <v>65076179.32</v>
      </c>
      <c r="J76" s="2">
        <v>31101452.719999999</v>
      </c>
    </row>
    <row r="77" spans="1:10">
      <c r="A77">
        <v>76</v>
      </c>
      <c r="B77">
        <v>76</v>
      </c>
      <c r="C77" t="s">
        <v>79</v>
      </c>
      <c r="D77" s="2">
        <v>29869145114.189999</v>
      </c>
      <c r="E77" s="3">
        <v>225050.74</v>
      </c>
      <c r="F77" s="2">
        <v>10169409675.459999</v>
      </c>
      <c r="G77" s="3">
        <v>36486.730000000003</v>
      </c>
      <c r="H77" s="2">
        <v>1512653977.76</v>
      </c>
      <c r="I77" s="2">
        <v>5278442737.3800001</v>
      </c>
      <c r="J77" s="2">
        <v>1663872468.6800001</v>
      </c>
    </row>
    <row r="78" spans="1:10">
      <c r="A78">
        <v>77</v>
      </c>
      <c r="B78">
        <v>77</v>
      </c>
      <c r="C78" t="s">
        <v>80</v>
      </c>
      <c r="D78" s="2">
        <v>35534798040.870003</v>
      </c>
      <c r="E78" s="3">
        <v>187579.22</v>
      </c>
      <c r="F78" s="2">
        <v>12655829885.67</v>
      </c>
      <c r="G78" s="3">
        <v>30797.34</v>
      </c>
      <c r="H78" s="2">
        <v>783744749.07000005</v>
      </c>
      <c r="I78" s="2">
        <v>8436570470.9399996</v>
      </c>
      <c r="J78" s="2">
        <v>1703229497.26</v>
      </c>
    </row>
    <row r="79" spans="1:10">
      <c r="A79">
        <v>78</v>
      </c>
      <c r="B79">
        <v>78</v>
      </c>
      <c r="C79" t="s">
        <v>81</v>
      </c>
      <c r="D79" s="2">
        <v>198922651752.14001</v>
      </c>
      <c r="E79" s="3">
        <v>1604265.74</v>
      </c>
      <c r="F79" s="2">
        <v>65774240649.68</v>
      </c>
      <c r="G79" s="3">
        <v>145755.76</v>
      </c>
      <c r="H79" s="2">
        <v>4848864970.7700005</v>
      </c>
      <c r="I79" s="2">
        <v>32674165129.419998</v>
      </c>
      <c r="J79" s="2">
        <v>13861445238.91</v>
      </c>
    </row>
    <row r="80" spans="1:10">
      <c r="A80">
        <v>79</v>
      </c>
      <c r="B80">
        <v>79</v>
      </c>
      <c r="C80" t="s">
        <v>82</v>
      </c>
      <c r="D80" s="2">
        <v>67592462938.949997</v>
      </c>
      <c r="E80" s="3">
        <v>246212.11</v>
      </c>
      <c r="F80" s="2">
        <v>19960492966.23</v>
      </c>
      <c r="G80" s="3">
        <v>175000.11</v>
      </c>
      <c r="H80" s="2">
        <v>10966237753.59</v>
      </c>
      <c r="I80" s="2">
        <v>6196884217.7399998</v>
      </c>
      <c r="J80" s="2">
        <v>5850977685.0500002</v>
      </c>
    </row>
    <row r="81" spans="1:10">
      <c r="A81">
        <v>80</v>
      </c>
      <c r="B81">
        <v>80</v>
      </c>
      <c r="C81" t="s">
        <v>83</v>
      </c>
      <c r="D81" s="2">
        <v>35351007452.879997</v>
      </c>
      <c r="E81" s="3">
        <v>205754.43</v>
      </c>
      <c r="F81" s="2">
        <v>9935275428.4799995</v>
      </c>
      <c r="G81" s="3">
        <v>423546.35</v>
      </c>
      <c r="H81" s="2">
        <v>8083651342.2600002</v>
      </c>
      <c r="I81" s="2">
        <v>-843227395.61000001</v>
      </c>
      <c r="J81" s="2">
        <v>1404300505.3900001</v>
      </c>
    </row>
    <row r="82" spans="1:10">
      <c r="A82">
        <v>81</v>
      </c>
      <c r="B82">
        <v>81</v>
      </c>
      <c r="C82" t="s">
        <v>84</v>
      </c>
      <c r="D82" s="2">
        <v>49705395977.169998</v>
      </c>
      <c r="E82" s="3">
        <v>454947.52</v>
      </c>
      <c r="F82" s="2">
        <v>26648492348.84</v>
      </c>
      <c r="G82" s="3">
        <v>22122.68</v>
      </c>
      <c r="H82" s="2">
        <v>327484803.26999998</v>
      </c>
      <c r="I82" s="2">
        <v>3707403198.3200002</v>
      </c>
      <c r="J82" s="2">
        <v>454863954.05000001</v>
      </c>
    </row>
    <row r="83" spans="1:10">
      <c r="A83">
        <v>82</v>
      </c>
      <c r="B83">
        <v>82</v>
      </c>
      <c r="C83" t="s">
        <v>85</v>
      </c>
      <c r="D83" s="2">
        <v>6139339372.04</v>
      </c>
      <c r="E83" s="3">
        <v>118544.43</v>
      </c>
      <c r="F83" s="2">
        <v>6139339372.04</v>
      </c>
      <c r="G83">
        <v>0</v>
      </c>
      <c r="H83" s="2">
        <v>0</v>
      </c>
      <c r="I83" s="2">
        <v>0</v>
      </c>
      <c r="J83" s="2">
        <v>0</v>
      </c>
    </row>
    <row r="84" spans="1:10">
      <c r="A84">
        <v>83</v>
      </c>
      <c r="B84">
        <v>83</v>
      </c>
      <c r="C84" t="s">
        <v>86</v>
      </c>
      <c r="D84" s="2">
        <v>105482475886.03999</v>
      </c>
      <c r="E84" s="3">
        <v>297998.7</v>
      </c>
      <c r="F84" s="2">
        <v>40995270536.230003</v>
      </c>
      <c r="G84">
        <v>0</v>
      </c>
      <c r="H84" s="2">
        <v>0</v>
      </c>
      <c r="I84" s="2">
        <v>10147897140.65</v>
      </c>
      <c r="J84" s="2">
        <v>-7527560280.9899998</v>
      </c>
    </row>
    <row r="85" spans="1:10">
      <c r="A85">
        <v>84</v>
      </c>
      <c r="B85">
        <v>84</v>
      </c>
      <c r="C85" t="s">
        <v>87</v>
      </c>
      <c r="D85" s="2">
        <v>0</v>
      </c>
      <c r="E85">
        <v>0</v>
      </c>
      <c r="F85" s="2">
        <v>0</v>
      </c>
      <c r="G85">
        <v>0</v>
      </c>
      <c r="H85" s="2">
        <v>0</v>
      </c>
      <c r="I85" s="2">
        <v>0</v>
      </c>
      <c r="J85" s="2">
        <v>0</v>
      </c>
    </row>
    <row r="86" spans="1:10">
      <c r="A86">
        <v>85</v>
      </c>
      <c r="B86">
        <v>85</v>
      </c>
      <c r="C86" t="s">
        <v>88</v>
      </c>
      <c r="D86" s="2">
        <v>396324135643.63</v>
      </c>
      <c r="E86" s="3">
        <v>2566427.1800000002</v>
      </c>
      <c r="F86" s="2">
        <v>318691112921.25</v>
      </c>
      <c r="G86">
        <v>0</v>
      </c>
      <c r="H86" s="2">
        <v>0</v>
      </c>
      <c r="I86" s="2">
        <v>77633022722.380005</v>
      </c>
      <c r="J86" s="2">
        <v>0</v>
      </c>
    </row>
    <row r="87" spans="1:10">
      <c r="A87">
        <v>86</v>
      </c>
      <c r="B87">
        <v>86</v>
      </c>
      <c r="C87" t="s">
        <v>89</v>
      </c>
      <c r="D87" s="2">
        <v>14120331180.93</v>
      </c>
      <c r="E87" s="3">
        <v>42166.67</v>
      </c>
      <c r="F87" s="2">
        <v>1419978541.0999999</v>
      </c>
      <c r="G87" s="3">
        <v>8676.31</v>
      </c>
      <c r="H87" s="2">
        <v>1133494217.48</v>
      </c>
      <c r="I87" s="2">
        <v>3428269290.3800001</v>
      </c>
      <c r="J87" s="2">
        <v>252278116.53</v>
      </c>
    </row>
    <row r="88" spans="1:10">
      <c r="A88">
        <v>87</v>
      </c>
      <c r="B88">
        <v>87</v>
      </c>
      <c r="C88" t="s">
        <v>90</v>
      </c>
      <c r="D88" s="2">
        <v>17230428407.759998</v>
      </c>
      <c r="E88" s="3">
        <v>78514.039999999994</v>
      </c>
      <c r="F88" s="2">
        <v>2213151302.9299998</v>
      </c>
      <c r="G88" s="3">
        <v>17791.61</v>
      </c>
      <c r="H88" s="2">
        <v>3074537572.8000002</v>
      </c>
      <c r="I88" s="2">
        <v>4251547164.6900001</v>
      </c>
      <c r="J88" s="2">
        <v>309927034.88</v>
      </c>
    </row>
    <row r="89" spans="1:10">
      <c r="J89" s="2">
        <v>246112133974.59</v>
      </c>
    </row>
    <row r="91" spans="1:10">
      <c r="D9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2ED2-A497-F34B-82CE-5C78F9EEFFA6}">
  <dimension ref="A1:G10009"/>
  <sheetViews>
    <sheetView zoomScale="160" zoomScaleNormal="160" workbookViewId="0">
      <selection sqref="A1:G10009"/>
    </sheetView>
  </sheetViews>
  <sheetFormatPr baseColWidth="10" defaultColWidth="11" defaultRowHeight="16"/>
  <sheetData>
    <row r="1" spans="1:7">
      <c r="A1" t="s">
        <v>99</v>
      </c>
      <c r="B1" t="s">
        <v>100</v>
      </c>
      <c r="C1" t="s">
        <v>101</v>
      </c>
      <c r="D1" t="s">
        <v>102</v>
      </c>
      <c r="E1" t="s">
        <v>103</v>
      </c>
      <c r="F1" t="s">
        <v>104</v>
      </c>
      <c r="G1" t="s">
        <v>105</v>
      </c>
    </row>
    <row r="2" spans="1:7">
      <c r="A2">
        <v>1</v>
      </c>
      <c r="B2" t="s">
        <v>4</v>
      </c>
      <c r="C2">
        <v>1</v>
      </c>
      <c r="D2" t="s">
        <v>4</v>
      </c>
      <c r="E2">
        <v>15055</v>
      </c>
      <c r="F2" t="s">
        <v>106</v>
      </c>
      <c r="G2">
        <v>350003675.26807201</v>
      </c>
    </row>
    <row r="3" spans="1:7">
      <c r="A3">
        <v>1</v>
      </c>
      <c r="B3" t="s">
        <v>4</v>
      </c>
      <c r="C3">
        <v>2</v>
      </c>
      <c r="D3" t="s">
        <v>5</v>
      </c>
      <c r="E3">
        <v>15055</v>
      </c>
      <c r="F3" t="s">
        <v>106</v>
      </c>
      <c r="G3">
        <v>20004130.942457799</v>
      </c>
    </row>
    <row r="4" spans="1:7">
      <c r="A4">
        <v>1</v>
      </c>
      <c r="B4" t="s">
        <v>4</v>
      </c>
      <c r="C4">
        <v>3</v>
      </c>
      <c r="D4" t="s">
        <v>6</v>
      </c>
      <c r="E4">
        <v>15055</v>
      </c>
      <c r="F4" t="s">
        <v>106</v>
      </c>
      <c r="G4">
        <v>26271.042314882201</v>
      </c>
    </row>
    <row r="5" spans="1:7">
      <c r="A5">
        <v>1</v>
      </c>
      <c r="B5" t="s">
        <v>4</v>
      </c>
      <c r="C5">
        <v>5</v>
      </c>
      <c r="D5" t="s">
        <v>8</v>
      </c>
      <c r="E5">
        <v>15055</v>
      </c>
      <c r="F5" t="s">
        <v>106</v>
      </c>
      <c r="G5">
        <v>1071426862.11158</v>
      </c>
    </row>
    <row r="6" spans="1:7">
      <c r="A6">
        <v>1</v>
      </c>
      <c r="B6" t="s">
        <v>4</v>
      </c>
      <c r="C6">
        <v>6</v>
      </c>
      <c r="D6" t="s">
        <v>9</v>
      </c>
      <c r="E6">
        <v>15055</v>
      </c>
      <c r="F6" t="s">
        <v>106</v>
      </c>
      <c r="G6">
        <v>4173471.26477058</v>
      </c>
    </row>
    <row r="7" spans="1:7">
      <c r="A7">
        <v>1</v>
      </c>
      <c r="B7" t="s">
        <v>4</v>
      </c>
      <c r="C7">
        <v>7</v>
      </c>
      <c r="D7" t="s">
        <v>10</v>
      </c>
      <c r="E7">
        <v>15055</v>
      </c>
      <c r="F7" t="s">
        <v>106</v>
      </c>
      <c r="G7">
        <v>9474926.2937118709</v>
      </c>
    </row>
    <row r="8" spans="1:7">
      <c r="A8">
        <v>1</v>
      </c>
      <c r="B8" t="s">
        <v>4</v>
      </c>
      <c r="C8">
        <v>8</v>
      </c>
      <c r="D8" t="s">
        <v>11</v>
      </c>
      <c r="E8">
        <v>15055</v>
      </c>
      <c r="F8" t="s">
        <v>106</v>
      </c>
      <c r="G8">
        <v>3959.0694772043398</v>
      </c>
    </row>
    <row r="9" spans="1:7">
      <c r="A9">
        <v>1</v>
      </c>
      <c r="B9" t="s">
        <v>4</v>
      </c>
      <c r="C9">
        <v>9</v>
      </c>
      <c r="D9" t="s">
        <v>12</v>
      </c>
      <c r="E9">
        <v>15055</v>
      </c>
      <c r="F9" t="s">
        <v>106</v>
      </c>
      <c r="G9">
        <v>142837478.59415701</v>
      </c>
    </row>
    <row r="10" spans="1:7">
      <c r="A10">
        <v>1</v>
      </c>
      <c r="B10" t="s">
        <v>4</v>
      </c>
      <c r="C10">
        <v>10</v>
      </c>
      <c r="D10" t="s">
        <v>13</v>
      </c>
      <c r="E10">
        <v>15055</v>
      </c>
      <c r="F10" t="s">
        <v>106</v>
      </c>
      <c r="G10">
        <v>46657717.766351096</v>
      </c>
    </row>
    <row r="11" spans="1:7">
      <c r="A11">
        <v>1</v>
      </c>
      <c r="B11" t="s">
        <v>4</v>
      </c>
      <c r="C11">
        <v>11</v>
      </c>
      <c r="D11" t="s">
        <v>14</v>
      </c>
      <c r="E11">
        <v>15055</v>
      </c>
      <c r="F11" t="s">
        <v>106</v>
      </c>
      <c r="G11">
        <v>261125.34975840899</v>
      </c>
    </row>
    <row r="12" spans="1:7">
      <c r="A12">
        <v>1</v>
      </c>
      <c r="B12" t="s">
        <v>4</v>
      </c>
      <c r="C12">
        <v>12</v>
      </c>
      <c r="D12" t="s">
        <v>15</v>
      </c>
      <c r="E12">
        <v>15055</v>
      </c>
      <c r="F12" t="s">
        <v>106</v>
      </c>
      <c r="G12">
        <v>427.63126456697699</v>
      </c>
    </row>
    <row r="13" spans="1:7">
      <c r="A13">
        <v>1</v>
      </c>
      <c r="B13" t="s">
        <v>4</v>
      </c>
      <c r="C13">
        <v>13</v>
      </c>
      <c r="D13" t="s">
        <v>16</v>
      </c>
      <c r="E13">
        <v>15055</v>
      </c>
      <c r="F13" t="s">
        <v>106</v>
      </c>
      <c r="G13">
        <v>113709.516186319</v>
      </c>
    </row>
    <row r="14" spans="1:7">
      <c r="A14">
        <v>1</v>
      </c>
      <c r="B14" t="s">
        <v>4</v>
      </c>
      <c r="C14">
        <v>14</v>
      </c>
      <c r="D14" t="s">
        <v>17</v>
      </c>
      <c r="E14">
        <v>15055</v>
      </c>
      <c r="F14" t="s">
        <v>106</v>
      </c>
      <c r="G14">
        <v>518399.244199401</v>
      </c>
    </row>
    <row r="15" spans="1:7">
      <c r="A15">
        <v>1</v>
      </c>
      <c r="B15" t="s">
        <v>4</v>
      </c>
      <c r="C15">
        <v>15</v>
      </c>
      <c r="D15" t="s">
        <v>18</v>
      </c>
      <c r="E15">
        <v>15055</v>
      </c>
      <c r="F15" t="s">
        <v>106</v>
      </c>
      <c r="G15">
        <v>6789.9335112812696</v>
      </c>
    </row>
    <row r="16" spans="1:7">
      <c r="A16">
        <v>1</v>
      </c>
      <c r="B16" t="s">
        <v>4</v>
      </c>
      <c r="C16">
        <v>16</v>
      </c>
      <c r="D16" t="s">
        <v>19</v>
      </c>
      <c r="E16">
        <v>15055</v>
      </c>
      <c r="F16" t="s">
        <v>106</v>
      </c>
      <c r="G16">
        <v>29273.470650394102</v>
      </c>
    </row>
    <row r="17" spans="1:7">
      <c r="A17">
        <v>1</v>
      </c>
      <c r="B17" t="s">
        <v>4</v>
      </c>
      <c r="C17">
        <v>17</v>
      </c>
      <c r="D17" t="s">
        <v>20</v>
      </c>
      <c r="E17">
        <v>15055</v>
      </c>
      <c r="F17" t="s">
        <v>106</v>
      </c>
      <c r="G17">
        <v>3823068.5729373698</v>
      </c>
    </row>
    <row r="18" spans="1:7">
      <c r="A18">
        <v>1</v>
      </c>
      <c r="B18" t="s">
        <v>4</v>
      </c>
      <c r="C18">
        <v>18</v>
      </c>
      <c r="D18" t="s">
        <v>21</v>
      </c>
      <c r="E18">
        <v>15055</v>
      </c>
      <c r="F18" t="s">
        <v>106</v>
      </c>
      <c r="G18">
        <v>2676502.4184526401</v>
      </c>
    </row>
    <row r="19" spans="1:7">
      <c r="A19">
        <v>1</v>
      </c>
      <c r="B19" t="s">
        <v>4</v>
      </c>
      <c r="C19">
        <v>19</v>
      </c>
      <c r="D19" t="s">
        <v>22</v>
      </c>
      <c r="E19">
        <v>15055</v>
      </c>
      <c r="F19" t="s">
        <v>106</v>
      </c>
      <c r="G19">
        <v>302363.87030101998</v>
      </c>
    </row>
    <row r="20" spans="1:7">
      <c r="A20">
        <v>1</v>
      </c>
      <c r="B20" t="s">
        <v>4</v>
      </c>
      <c r="C20">
        <v>20</v>
      </c>
      <c r="D20" t="s">
        <v>23</v>
      </c>
      <c r="E20">
        <v>15055</v>
      </c>
      <c r="F20" t="s">
        <v>106</v>
      </c>
      <c r="G20">
        <v>308461341.67428303</v>
      </c>
    </row>
    <row r="21" spans="1:7">
      <c r="A21">
        <v>1</v>
      </c>
      <c r="B21" t="s">
        <v>4</v>
      </c>
      <c r="C21">
        <v>21</v>
      </c>
      <c r="D21" t="s">
        <v>24</v>
      </c>
      <c r="E21">
        <v>15055</v>
      </c>
      <c r="F21" t="s">
        <v>106</v>
      </c>
      <c r="G21">
        <v>234616207.753833</v>
      </c>
    </row>
    <row r="22" spans="1:7">
      <c r="A22">
        <v>1</v>
      </c>
      <c r="B22" t="s">
        <v>4</v>
      </c>
      <c r="C22">
        <v>22</v>
      </c>
      <c r="D22" t="s">
        <v>25</v>
      </c>
      <c r="E22">
        <v>15055</v>
      </c>
      <c r="F22" t="s">
        <v>106</v>
      </c>
      <c r="G22">
        <v>33384032.963528398</v>
      </c>
    </row>
    <row r="23" spans="1:7">
      <c r="A23">
        <v>1</v>
      </c>
      <c r="B23" t="s">
        <v>4</v>
      </c>
      <c r="C23">
        <v>23</v>
      </c>
      <c r="D23" t="s">
        <v>26</v>
      </c>
      <c r="E23">
        <v>15055</v>
      </c>
      <c r="F23" t="s">
        <v>106</v>
      </c>
      <c r="G23">
        <v>5965279.4869233202</v>
      </c>
    </row>
    <row r="24" spans="1:7">
      <c r="A24">
        <v>1</v>
      </c>
      <c r="B24" t="s">
        <v>4</v>
      </c>
      <c r="C24">
        <v>24</v>
      </c>
      <c r="D24" t="s">
        <v>27</v>
      </c>
      <c r="E24">
        <v>15055</v>
      </c>
      <c r="F24" t="s">
        <v>106</v>
      </c>
      <c r="G24">
        <v>628288.80886873906</v>
      </c>
    </row>
    <row r="25" spans="1:7">
      <c r="A25">
        <v>1</v>
      </c>
      <c r="B25" t="s">
        <v>4</v>
      </c>
      <c r="C25">
        <v>25</v>
      </c>
      <c r="D25" t="s">
        <v>28</v>
      </c>
      <c r="E25">
        <v>15055</v>
      </c>
      <c r="F25" t="s">
        <v>106</v>
      </c>
      <c r="G25">
        <v>7106895.9626933401</v>
      </c>
    </row>
    <row r="26" spans="1:7">
      <c r="A26">
        <v>1</v>
      </c>
      <c r="B26" t="s">
        <v>4</v>
      </c>
      <c r="C26">
        <v>26</v>
      </c>
      <c r="D26" t="s">
        <v>29</v>
      </c>
      <c r="E26">
        <v>15055</v>
      </c>
      <c r="F26" t="s">
        <v>106</v>
      </c>
      <c r="G26">
        <v>2629149.5587546201</v>
      </c>
    </row>
    <row r="27" spans="1:7">
      <c r="A27">
        <v>1</v>
      </c>
      <c r="B27" t="s">
        <v>4</v>
      </c>
      <c r="C27">
        <v>27</v>
      </c>
      <c r="D27" t="s">
        <v>30</v>
      </c>
      <c r="E27">
        <v>15055</v>
      </c>
      <c r="F27" t="s">
        <v>106</v>
      </c>
      <c r="G27">
        <v>1218730.10445959</v>
      </c>
    </row>
    <row r="28" spans="1:7">
      <c r="A28">
        <v>1</v>
      </c>
      <c r="B28" t="s">
        <v>4</v>
      </c>
      <c r="C28">
        <v>28</v>
      </c>
      <c r="D28" t="s">
        <v>31</v>
      </c>
      <c r="E28">
        <v>15055</v>
      </c>
      <c r="F28" t="s">
        <v>106</v>
      </c>
      <c r="G28">
        <v>8761353.1617261991</v>
      </c>
    </row>
    <row r="29" spans="1:7">
      <c r="A29">
        <v>1</v>
      </c>
      <c r="B29" t="s">
        <v>4</v>
      </c>
      <c r="C29">
        <v>29</v>
      </c>
      <c r="D29" t="s">
        <v>32</v>
      </c>
      <c r="E29">
        <v>15055</v>
      </c>
      <c r="F29" t="s">
        <v>106</v>
      </c>
      <c r="G29">
        <v>5591438.8425399596</v>
      </c>
    </row>
    <row r="30" spans="1:7">
      <c r="A30">
        <v>1</v>
      </c>
      <c r="B30" t="s">
        <v>4</v>
      </c>
      <c r="C30">
        <v>30</v>
      </c>
      <c r="D30" t="s">
        <v>33</v>
      </c>
      <c r="E30">
        <v>15055</v>
      </c>
      <c r="F30" t="s">
        <v>106</v>
      </c>
      <c r="G30">
        <v>44283.114653589801</v>
      </c>
    </row>
    <row r="31" spans="1:7">
      <c r="A31">
        <v>1</v>
      </c>
      <c r="B31" t="s">
        <v>4</v>
      </c>
      <c r="C31">
        <v>31</v>
      </c>
      <c r="D31" t="s">
        <v>34</v>
      </c>
      <c r="E31">
        <v>15055</v>
      </c>
      <c r="F31" t="s">
        <v>106</v>
      </c>
      <c r="G31">
        <v>391721.91014959302</v>
      </c>
    </row>
    <row r="32" spans="1:7">
      <c r="A32">
        <v>1</v>
      </c>
      <c r="B32" t="s">
        <v>4</v>
      </c>
      <c r="C32">
        <v>32</v>
      </c>
      <c r="D32" t="s">
        <v>35</v>
      </c>
      <c r="E32">
        <v>15055</v>
      </c>
      <c r="F32" t="s">
        <v>106</v>
      </c>
      <c r="G32">
        <v>705447831.77918804</v>
      </c>
    </row>
    <row r="33" spans="1:7">
      <c r="A33">
        <v>1</v>
      </c>
      <c r="B33" t="s">
        <v>4</v>
      </c>
      <c r="C33">
        <v>33</v>
      </c>
      <c r="D33" t="s">
        <v>36</v>
      </c>
      <c r="E33">
        <v>15055</v>
      </c>
      <c r="F33" t="s">
        <v>106</v>
      </c>
      <c r="G33">
        <v>10102.256997258301</v>
      </c>
    </row>
    <row r="34" spans="1:7">
      <c r="A34">
        <v>1</v>
      </c>
      <c r="B34" t="s">
        <v>4</v>
      </c>
      <c r="C34">
        <v>34</v>
      </c>
      <c r="D34" t="s">
        <v>37</v>
      </c>
      <c r="E34">
        <v>15055</v>
      </c>
      <c r="F34" t="s">
        <v>106</v>
      </c>
      <c r="G34">
        <v>1722.9288609338801</v>
      </c>
    </row>
    <row r="35" spans="1:7">
      <c r="A35">
        <v>1</v>
      </c>
      <c r="B35" t="s">
        <v>4</v>
      </c>
      <c r="C35">
        <v>35</v>
      </c>
      <c r="D35" t="s">
        <v>38</v>
      </c>
      <c r="E35">
        <v>15055</v>
      </c>
      <c r="F35" t="s">
        <v>106</v>
      </c>
      <c r="G35">
        <v>46812.145774868201</v>
      </c>
    </row>
    <row r="36" spans="1:7">
      <c r="A36">
        <v>1</v>
      </c>
      <c r="B36" t="s">
        <v>4</v>
      </c>
      <c r="C36">
        <v>36</v>
      </c>
      <c r="D36" t="s">
        <v>39</v>
      </c>
      <c r="E36">
        <v>15055</v>
      </c>
      <c r="F36" t="s">
        <v>106</v>
      </c>
      <c r="G36">
        <v>1694269.64776827</v>
      </c>
    </row>
    <row r="37" spans="1:7">
      <c r="A37">
        <v>1</v>
      </c>
      <c r="B37" t="s">
        <v>4</v>
      </c>
      <c r="C37">
        <v>37</v>
      </c>
      <c r="D37" t="s">
        <v>40</v>
      </c>
      <c r="E37">
        <v>15055</v>
      </c>
      <c r="F37" t="s">
        <v>106</v>
      </c>
      <c r="G37">
        <v>1059.1840789016001</v>
      </c>
    </row>
    <row r="38" spans="1:7">
      <c r="A38">
        <v>1</v>
      </c>
      <c r="B38" t="s">
        <v>4</v>
      </c>
      <c r="C38">
        <v>38</v>
      </c>
      <c r="D38" t="s">
        <v>41</v>
      </c>
      <c r="E38">
        <v>15055</v>
      </c>
      <c r="F38" t="s">
        <v>106</v>
      </c>
      <c r="G38">
        <v>38802035.8618237</v>
      </c>
    </row>
    <row r="39" spans="1:7">
      <c r="A39">
        <v>1</v>
      </c>
      <c r="B39" t="s">
        <v>4</v>
      </c>
      <c r="C39">
        <v>39</v>
      </c>
      <c r="D39" t="s">
        <v>42</v>
      </c>
      <c r="E39">
        <v>15055</v>
      </c>
      <c r="F39" t="s">
        <v>106</v>
      </c>
      <c r="G39">
        <v>894.86492203708599</v>
      </c>
    </row>
    <row r="40" spans="1:7">
      <c r="A40">
        <v>1</v>
      </c>
      <c r="B40" t="s">
        <v>4</v>
      </c>
      <c r="C40">
        <v>40</v>
      </c>
      <c r="D40" t="s">
        <v>43</v>
      </c>
      <c r="E40">
        <v>15055</v>
      </c>
      <c r="F40" t="s">
        <v>106</v>
      </c>
      <c r="G40">
        <v>2431.49255324349</v>
      </c>
    </row>
    <row r="41" spans="1:7">
      <c r="A41">
        <v>1</v>
      </c>
      <c r="B41" t="s">
        <v>4</v>
      </c>
      <c r="C41">
        <v>41</v>
      </c>
      <c r="D41" t="s">
        <v>44</v>
      </c>
      <c r="E41">
        <v>15055</v>
      </c>
      <c r="F41" t="s">
        <v>106</v>
      </c>
      <c r="G41">
        <v>4093182.21265805</v>
      </c>
    </row>
    <row r="42" spans="1:7">
      <c r="A42">
        <v>1</v>
      </c>
      <c r="B42" t="s">
        <v>4</v>
      </c>
      <c r="C42">
        <v>42</v>
      </c>
      <c r="D42" t="s">
        <v>45</v>
      </c>
      <c r="E42">
        <v>15055</v>
      </c>
      <c r="F42" t="s">
        <v>106</v>
      </c>
      <c r="G42">
        <v>10863392.408886701</v>
      </c>
    </row>
    <row r="43" spans="1:7">
      <c r="A43">
        <v>1</v>
      </c>
      <c r="B43" t="s">
        <v>4</v>
      </c>
      <c r="C43">
        <v>43</v>
      </c>
      <c r="D43" t="s">
        <v>46</v>
      </c>
      <c r="E43">
        <v>15055</v>
      </c>
      <c r="F43" t="s">
        <v>106</v>
      </c>
      <c r="G43">
        <v>13953207.5685838</v>
      </c>
    </row>
    <row r="44" spans="1:7">
      <c r="A44">
        <v>1</v>
      </c>
      <c r="B44" t="s">
        <v>4</v>
      </c>
      <c r="C44">
        <v>44</v>
      </c>
      <c r="D44" t="s">
        <v>47</v>
      </c>
      <c r="E44">
        <v>15055</v>
      </c>
      <c r="F44" t="s">
        <v>106</v>
      </c>
      <c r="G44">
        <v>6594734.7858117102</v>
      </c>
    </row>
    <row r="45" spans="1:7">
      <c r="A45">
        <v>1</v>
      </c>
      <c r="B45" t="s">
        <v>4</v>
      </c>
      <c r="C45">
        <v>45</v>
      </c>
      <c r="D45" t="s">
        <v>48</v>
      </c>
      <c r="E45">
        <v>15055</v>
      </c>
      <c r="F45" t="s">
        <v>106</v>
      </c>
      <c r="G45">
        <v>138389574.012768</v>
      </c>
    </row>
    <row r="46" spans="1:7">
      <c r="A46">
        <v>1</v>
      </c>
      <c r="B46" t="s">
        <v>4</v>
      </c>
      <c r="C46">
        <v>47</v>
      </c>
      <c r="D46" t="s">
        <v>50</v>
      </c>
      <c r="E46">
        <v>15055</v>
      </c>
      <c r="F46" t="s">
        <v>106</v>
      </c>
      <c r="G46">
        <v>2600228.2324993098</v>
      </c>
    </row>
    <row r="47" spans="1:7">
      <c r="A47">
        <v>1</v>
      </c>
      <c r="B47" t="s">
        <v>4</v>
      </c>
      <c r="C47">
        <v>48</v>
      </c>
      <c r="D47" t="s">
        <v>51</v>
      </c>
      <c r="E47">
        <v>15055</v>
      </c>
      <c r="F47" t="s">
        <v>106</v>
      </c>
      <c r="G47">
        <v>128596.487228682</v>
      </c>
    </row>
    <row r="48" spans="1:7">
      <c r="A48">
        <v>1</v>
      </c>
      <c r="B48" t="s">
        <v>4</v>
      </c>
      <c r="C48">
        <v>49</v>
      </c>
      <c r="D48" t="s">
        <v>52</v>
      </c>
      <c r="E48">
        <v>15055</v>
      </c>
      <c r="F48" t="s">
        <v>106</v>
      </c>
      <c r="G48">
        <v>7522.42346646234</v>
      </c>
    </row>
    <row r="49" spans="1:7">
      <c r="A49">
        <v>1</v>
      </c>
      <c r="B49" t="s">
        <v>4</v>
      </c>
      <c r="C49">
        <v>50</v>
      </c>
      <c r="D49" t="s">
        <v>53</v>
      </c>
      <c r="E49">
        <v>15055</v>
      </c>
      <c r="F49" t="s">
        <v>106</v>
      </c>
      <c r="G49">
        <v>23771469.361607</v>
      </c>
    </row>
    <row r="50" spans="1:7">
      <c r="A50">
        <v>1</v>
      </c>
      <c r="B50" t="s">
        <v>4</v>
      </c>
      <c r="C50">
        <v>51</v>
      </c>
      <c r="D50" t="s">
        <v>54</v>
      </c>
      <c r="E50">
        <v>15055</v>
      </c>
      <c r="F50" t="s">
        <v>106</v>
      </c>
      <c r="G50">
        <v>4879809.8660864197</v>
      </c>
    </row>
    <row r="51" spans="1:7">
      <c r="A51">
        <v>1</v>
      </c>
      <c r="B51" t="s">
        <v>4</v>
      </c>
      <c r="C51">
        <v>52</v>
      </c>
      <c r="D51" t="s">
        <v>55</v>
      </c>
      <c r="E51">
        <v>15055</v>
      </c>
      <c r="F51" t="s">
        <v>106</v>
      </c>
      <c r="G51">
        <v>7689.35427865766</v>
      </c>
    </row>
    <row r="52" spans="1:7">
      <c r="A52">
        <v>1</v>
      </c>
      <c r="B52" t="s">
        <v>4</v>
      </c>
      <c r="C52">
        <v>53</v>
      </c>
      <c r="D52" t="s">
        <v>56</v>
      </c>
      <c r="E52">
        <v>15055</v>
      </c>
      <c r="F52" t="s">
        <v>106</v>
      </c>
      <c r="G52">
        <v>2188960.42713285</v>
      </c>
    </row>
    <row r="53" spans="1:7">
      <c r="A53">
        <v>1</v>
      </c>
      <c r="B53" t="s">
        <v>4</v>
      </c>
      <c r="C53">
        <v>54</v>
      </c>
      <c r="D53" t="s">
        <v>57</v>
      </c>
      <c r="E53">
        <v>15055</v>
      </c>
      <c r="F53" t="s">
        <v>106</v>
      </c>
      <c r="G53">
        <v>17621349.408939902</v>
      </c>
    </row>
    <row r="54" spans="1:7">
      <c r="A54">
        <v>1</v>
      </c>
      <c r="B54" t="s">
        <v>4</v>
      </c>
      <c r="C54">
        <v>55</v>
      </c>
      <c r="D54" t="s">
        <v>58</v>
      </c>
      <c r="E54">
        <v>15055</v>
      </c>
      <c r="F54" t="s">
        <v>106</v>
      </c>
      <c r="G54">
        <v>203442.97805429299</v>
      </c>
    </row>
    <row r="55" spans="1:7">
      <c r="A55">
        <v>1</v>
      </c>
      <c r="B55" t="s">
        <v>4</v>
      </c>
      <c r="C55">
        <v>56</v>
      </c>
      <c r="D55" t="s">
        <v>59</v>
      </c>
      <c r="E55">
        <v>15055</v>
      </c>
      <c r="F55" t="s">
        <v>106</v>
      </c>
      <c r="G55">
        <v>7276688.93860038</v>
      </c>
    </row>
    <row r="56" spans="1:7">
      <c r="A56">
        <v>1</v>
      </c>
      <c r="B56" t="s">
        <v>4</v>
      </c>
      <c r="C56">
        <v>57</v>
      </c>
      <c r="D56" t="s">
        <v>60</v>
      </c>
      <c r="E56">
        <v>15055</v>
      </c>
      <c r="F56" t="s">
        <v>106</v>
      </c>
      <c r="G56">
        <v>18407845.917299598</v>
      </c>
    </row>
    <row r="57" spans="1:7">
      <c r="A57">
        <v>1</v>
      </c>
      <c r="B57" t="s">
        <v>4</v>
      </c>
      <c r="C57">
        <v>58</v>
      </c>
      <c r="D57" t="s">
        <v>61</v>
      </c>
      <c r="E57">
        <v>15055</v>
      </c>
      <c r="F57" t="s">
        <v>106</v>
      </c>
      <c r="G57">
        <v>6285220.4354097098</v>
      </c>
    </row>
    <row r="58" spans="1:7">
      <c r="A58">
        <v>1</v>
      </c>
      <c r="B58" t="s">
        <v>4</v>
      </c>
      <c r="C58">
        <v>59</v>
      </c>
      <c r="D58" t="s">
        <v>62</v>
      </c>
      <c r="E58">
        <v>15055</v>
      </c>
      <c r="F58" t="s">
        <v>106</v>
      </c>
      <c r="G58">
        <v>54657661.256053098</v>
      </c>
    </row>
    <row r="59" spans="1:7">
      <c r="A59">
        <v>1</v>
      </c>
      <c r="B59" t="s">
        <v>4</v>
      </c>
      <c r="C59">
        <v>60</v>
      </c>
      <c r="D59" t="s">
        <v>63</v>
      </c>
      <c r="E59">
        <v>15055</v>
      </c>
      <c r="F59" t="s">
        <v>106</v>
      </c>
      <c r="G59">
        <v>198476686.49809501</v>
      </c>
    </row>
    <row r="60" spans="1:7">
      <c r="A60">
        <v>1</v>
      </c>
      <c r="B60" t="s">
        <v>4</v>
      </c>
      <c r="C60">
        <v>62</v>
      </c>
      <c r="D60" t="s">
        <v>65</v>
      </c>
      <c r="E60">
        <v>15055</v>
      </c>
      <c r="F60" t="s">
        <v>106</v>
      </c>
      <c r="G60">
        <v>106315812.463801</v>
      </c>
    </row>
    <row r="61" spans="1:7">
      <c r="A61">
        <v>1</v>
      </c>
      <c r="B61" t="s">
        <v>4</v>
      </c>
      <c r="C61">
        <v>63</v>
      </c>
      <c r="D61" t="s">
        <v>66</v>
      </c>
      <c r="E61">
        <v>15055</v>
      </c>
      <c r="F61" t="s">
        <v>106</v>
      </c>
      <c r="G61">
        <v>61398753.885266401</v>
      </c>
    </row>
    <row r="62" spans="1:7">
      <c r="A62">
        <v>1</v>
      </c>
      <c r="B62" t="s">
        <v>4</v>
      </c>
      <c r="C62">
        <v>64</v>
      </c>
      <c r="D62" t="s">
        <v>67</v>
      </c>
      <c r="E62">
        <v>15055</v>
      </c>
      <c r="F62" t="s">
        <v>106</v>
      </c>
      <c r="G62">
        <v>6593814.8193122996</v>
      </c>
    </row>
    <row r="63" spans="1:7">
      <c r="A63">
        <v>1</v>
      </c>
      <c r="B63" t="s">
        <v>4</v>
      </c>
      <c r="C63">
        <v>65</v>
      </c>
      <c r="D63" t="s">
        <v>68</v>
      </c>
      <c r="E63">
        <v>15055</v>
      </c>
      <c r="F63" t="s">
        <v>106</v>
      </c>
      <c r="G63">
        <v>44802511.492149897</v>
      </c>
    </row>
    <row r="64" spans="1:7">
      <c r="A64">
        <v>1</v>
      </c>
      <c r="B64" t="s">
        <v>4</v>
      </c>
      <c r="C64">
        <v>67</v>
      </c>
      <c r="D64" t="s">
        <v>70</v>
      </c>
      <c r="E64">
        <v>15055</v>
      </c>
      <c r="F64" t="s">
        <v>106</v>
      </c>
      <c r="G64">
        <v>29947682.045727</v>
      </c>
    </row>
    <row r="65" spans="1:7">
      <c r="A65">
        <v>1</v>
      </c>
      <c r="B65" t="s">
        <v>4</v>
      </c>
      <c r="C65">
        <v>68</v>
      </c>
      <c r="D65" t="s">
        <v>71</v>
      </c>
      <c r="E65">
        <v>15055</v>
      </c>
      <c r="F65" t="s">
        <v>106</v>
      </c>
      <c r="G65">
        <v>5063848.8524397304</v>
      </c>
    </row>
    <row r="66" spans="1:7">
      <c r="A66">
        <v>1</v>
      </c>
      <c r="B66" t="s">
        <v>4</v>
      </c>
      <c r="C66">
        <v>69</v>
      </c>
      <c r="D66" t="s">
        <v>72</v>
      </c>
      <c r="E66">
        <v>15055</v>
      </c>
      <c r="F66" t="s">
        <v>106</v>
      </c>
      <c r="G66">
        <v>6855.1742986374502</v>
      </c>
    </row>
    <row r="67" spans="1:7">
      <c r="A67">
        <v>1</v>
      </c>
      <c r="B67" t="s">
        <v>4</v>
      </c>
      <c r="C67">
        <v>74</v>
      </c>
      <c r="D67" t="s">
        <v>77</v>
      </c>
      <c r="E67">
        <v>15055</v>
      </c>
      <c r="F67" t="s">
        <v>106</v>
      </c>
      <c r="G67">
        <v>1566289.66447702</v>
      </c>
    </row>
    <row r="68" spans="1:7">
      <c r="A68">
        <v>1</v>
      </c>
      <c r="B68" t="s">
        <v>4</v>
      </c>
      <c r="C68">
        <v>75</v>
      </c>
      <c r="D68" t="s">
        <v>78</v>
      </c>
      <c r="E68">
        <v>15055</v>
      </c>
      <c r="F68" t="s">
        <v>106</v>
      </c>
      <c r="G68">
        <v>48.5254651182534</v>
      </c>
    </row>
    <row r="69" spans="1:7">
      <c r="A69">
        <v>1</v>
      </c>
      <c r="B69" t="s">
        <v>4</v>
      </c>
      <c r="C69">
        <v>76</v>
      </c>
      <c r="D69" t="s">
        <v>79</v>
      </c>
      <c r="E69">
        <v>15055</v>
      </c>
      <c r="F69" t="s">
        <v>106</v>
      </c>
      <c r="G69">
        <v>245530.00982539801</v>
      </c>
    </row>
    <row r="70" spans="1:7">
      <c r="A70">
        <v>1</v>
      </c>
      <c r="B70" t="s">
        <v>4</v>
      </c>
      <c r="C70">
        <v>77</v>
      </c>
      <c r="D70" t="s">
        <v>80</v>
      </c>
      <c r="E70">
        <v>15055</v>
      </c>
      <c r="F70" t="s">
        <v>106</v>
      </c>
      <c r="G70">
        <v>8.6198484410113796</v>
      </c>
    </row>
    <row r="71" spans="1:7">
      <c r="A71">
        <v>1</v>
      </c>
      <c r="B71" t="s">
        <v>4</v>
      </c>
      <c r="C71">
        <v>78</v>
      </c>
      <c r="D71" t="s">
        <v>81</v>
      </c>
      <c r="E71">
        <v>15055</v>
      </c>
      <c r="F71" t="s">
        <v>106</v>
      </c>
      <c r="G71">
        <v>11386716.6976442</v>
      </c>
    </row>
    <row r="72" spans="1:7">
      <c r="A72">
        <v>1</v>
      </c>
      <c r="B72" t="s">
        <v>4</v>
      </c>
      <c r="C72">
        <v>79</v>
      </c>
      <c r="D72" t="s">
        <v>82</v>
      </c>
      <c r="E72">
        <v>15055</v>
      </c>
      <c r="F72" t="s">
        <v>106</v>
      </c>
      <c r="G72">
        <v>5992427.67771817</v>
      </c>
    </row>
    <row r="73" spans="1:7">
      <c r="A73">
        <v>1</v>
      </c>
      <c r="B73" t="s">
        <v>4</v>
      </c>
      <c r="C73">
        <v>80</v>
      </c>
      <c r="D73" t="s">
        <v>83</v>
      </c>
      <c r="E73">
        <v>15055</v>
      </c>
      <c r="F73" t="s">
        <v>106</v>
      </c>
      <c r="G73">
        <v>408.42509978231902</v>
      </c>
    </row>
    <row r="74" spans="1:7">
      <c r="A74">
        <v>1</v>
      </c>
      <c r="B74" t="s">
        <v>4</v>
      </c>
      <c r="C74">
        <v>81</v>
      </c>
      <c r="D74" t="s">
        <v>84</v>
      </c>
      <c r="E74">
        <v>15055</v>
      </c>
      <c r="F74" t="s">
        <v>106</v>
      </c>
      <c r="G74">
        <v>988183.30998822395</v>
      </c>
    </row>
    <row r="75" spans="1:7">
      <c r="A75">
        <v>1</v>
      </c>
      <c r="B75" t="s">
        <v>4</v>
      </c>
      <c r="C75">
        <v>83</v>
      </c>
      <c r="D75" t="s">
        <v>86</v>
      </c>
      <c r="E75">
        <v>15055</v>
      </c>
      <c r="F75" t="s">
        <v>106</v>
      </c>
      <c r="G75">
        <v>60650255.8978981</v>
      </c>
    </row>
    <row r="76" spans="1:7">
      <c r="A76">
        <v>1</v>
      </c>
      <c r="B76" t="s">
        <v>4</v>
      </c>
      <c r="C76">
        <v>86</v>
      </c>
      <c r="D76" t="s">
        <v>89</v>
      </c>
      <c r="E76">
        <v>15055</v>
      </c>
      <c r="F76" t="s">
        <v>106</v>
      </c>
      <c r="G76">
        <v>7410753.3991879597</v>
      </c>
    </row>
    <row r="77" spans="1:7">
      <c r="A77">
        <v>1</v>
      </c>
      <c r="B77" t="s">
        <v>4</v>
      </c>
      <c r="C77">
        <v>87</v>
      </c>
      <c r="D77" t="s">
        <v>90</v>
      </c>
      <c r="E77">
        <v>15055</v>
      </c>
      <c r="F77" t="s">
        <v>106</v>
      </c>
      <c r="G77">
        <v>5704749.29270034</v>
      </c>
    </row>
    <row r="78" spans="1:7">
      <c r="A78">
        <v>1</v>
      </c>
      <c r="B78" t="s">
        <v>4</v>
      </c>
      <c r="C78">
        <v>5001</v>
      </c>
      <c r="D78" t="s">
        <v>94</v>
      </c>
      <c r="E78">
        <v>15053</v>
      </c>
      <c r="F78" t="s">
        <v>107</v>
      </c>
      <c r="G78">
        <v>4360937256.7583199</v>
      </c>
    </row>
    <row r="79" spans="1:7">
      <c r="A79">
        <v>1</v>
      </c>
      <c r="B79" t="s">
        <v>4</v>
      </c>
      <c r="C79">
        <v>6001</v>
      </c>
      <c r="D79" t="s">
        <v>96</v>
      </c>
      <c r="E79">
        <v>15053</v>
      </c>
      <c r="F79" t="s">
        <v>107</v>
      </c>
      <c r="G79">
        <v>2959340353.31498</v>
      </c>
    </row>
    <row r="80" spans="1:7">
      <c r="A80">
        <v>1</v>
      </c>
      <c r="B80" t="s">
        <v>4</v>
      </c>
      <c r="C80">
        <v>7001</v>
      </c>
      <c r="D80" t="s">
        <v>108</v>
      </c>
      <c r="E80">
        <v>15053</v>
      </c>
      <c r="F80" t="s">
        <v>107</v>
      </c>
      <c r="G80">
        <v>5831220752.5072298</v>
      </c>
    </row>
    <row r="81" spans="1:7">
      <c r="A81">
        <v>1</v>
      </c>
      <c r="B81" t="s">
        <v>4</v>
      </c>
      <c r="C81">
        <v>8001</v>
      </c>
      <c r="D81" t="s">
        <v>109</v>
      </c>
      <c r="E81">
        <v>15053</v>
      </c>
      <c r="F81" t="s">
        <v>107</v>
      </c>
      <c r="G81">
        <v>269585942.81386</v>
      </c>
    </row>
    <row r="82" spans="1:7">
      <c r="A82">
        <v>1</v>
      </c>
      <c r="B82" t="s">
        <v>4</v>
      </c>
      <c r="C82">
        <v>10001</v>
      </c>
      <c r="D82" t="s">
        <v>110</v>
      </c>
      <c r="E82">
        <v>15055</v>
      </c>
      <c r="F82" t="s">
        <v>106</v>
      </c>
      <c r="G82">
        <v>6560.9696902707101</v>
      </c>
    </row>
    <row r="83" spans="1:7">
      <c r="A83">
        <v>1</v>
      </c>
      <c r="B83" t="s">
        <v>4</v>
      </c>
      <c r="C83">
        <v>10002</v>
      </c>
      <c r="D83" t="s">
        <v>111</v>
      </c>
      <c r="E83">
        <v>15055</v>
      </c>
      <c r="F83" t="s">
        <v>106</v>
      </c>
      <c r="G83">
        <v>8640.0552361702503</v>
      </c>
    </row>
    <row r="84" spans="1:7">
      <c r="A84">
        <v>1</v>
      </c>
      <c r="B84" t="s">
        <v>4</v>
      </c>
      <c r="C84">
        <v>10003</v>
      </c>
      <c r="D84" t="s">
        <v>112</v>
      </c>
      <c r="E84">
        <v>15055</v>
      </c>
      <c r="F84" t="s">
        <v>106</v>
      </c>
      <c r="G84">
        <v>7692.5699881546498</v>
      </c>
    </row>
    <row r="85" spans="1:7">
      <c r="A85">
        <v>1</v>
      </c>
      <c r="B85" t="s">
        <v>4</v>
      </c>
      <c r="C85">
        <v>10004</v>
      </c>
      <c r="D85" t="s">
        <v>113</v>
      </c>
      <c r="E85">
        <v>15055</v>
      </c>
      <c r="F85" t="s">
        <v>106</v>
      </c>
      <c r="G85">
        <v>5939.5890141199898</v>
      </c>
    </row>
    <row r="86" spans="1:7">
      <c r="A86">
        <v>1</v>
      </c>
      <c r="B86" t="s">
        <v>4</v>
      </c>
      <c r="C86">
        <v>10005</v>
      </c>
      <c r="D86" t="s">
        <v>114</v>
      </c>
      <c r="E86">
        <v>15055</v>
      </c>
      <c r="F86" t="s">
        <v>106</v>
      </c>
      <c r="G86">
        <v>13255.8029412782</v>
      </c>
    </row>
    <row r="87" spans="1:7">
      <c r="A87">
        <v>1</v>
      </c>
      <c r="B87" t="s">
        <v>4</v>
      </c>
      <c r="C87">
        <v>10006</v>
      </c>
      <c r="D87" t="s">
        <v>115</v>
      </c>
      <c r="E87">
        <v>15055</v>
      </c>
      <c r="F87" t="s">
        <v>106</v>
      </c>
      <c r="G87">
        <v>45274.226644721901</v>
      </c>
    </row>
    <row r="88" spans="1:7">
      <c r="A88">
        <v>1</v>
      </c>
      <c r="B88" t="s">
        <v>4</v>
      </c>
      <c r="C88">
        <v>10007</v>
      </c>
      <c r="D88" t="s">
        <v>116</v>
      </c>
      <c r="E88">
        <v>15055</v>
      </c>
      <c r="F88" t="s">
        <v>106</v>
      </c>
      <c r="G88">
        <v>80064.585959223594</v>
      </c>
    </row>
    <row r="89" spans="1:7">
      <c r="A89">
        <v>1</v>
      </c>
      <c r="B89" t="s">
        <v>4</v>
      </c>
      <c r="C89">
        <v>10008</v>
      </c>
      <c r="D89" t="s">
        <v>117</v>
      </c>
      <c r="E89">
        <v>15055</v>
      </c>
      <c r="F89" t="s">
        <v>106</v>
      </c>
      <c r="G89">
        <v>91587.285320265903</v>
      </c>
    </row>
    <row r="90" spans="1:7">
      <c r="A90">
        <v>1</v>
      </c>
      <c r="B90" t="s">
        <v>4</v>
      </c>
      <c r="C90">
        <v>10009</v>
      </c>
      <c r="D90" t="s">
        <v>118</v>
      </c>
      <c r="E90">
        <v>15055</v>
      </c>
      <c r="F90" t="s">
        <v>106</v>
      </c>
      <c r="G90">
        <v>231740.026428777</v>
      </c>
    </row>
    <row r="91" spans="1:7">
      <c r="A91">
        <v>1</v>
      </c>
      <c r="B91" t="s">
        <v>4</v>
      </c>
      <c r="C91">
        <v>11001</v>
      </c>
      <c r="D91" t="s">
        <v>119</v>
      </c>
      <c r="E91">
        <v>15055</v>
      </c>
      <c r="F91" t="s">
        <v>106</v>
      </c>
      <c r="G91">
        <v>1781144.7473840101</v>
      </c>
    </row>
    <row r="92" spans="1:7">
      <c r="A92">
        <v>1</v>
      </c>
      <c r="B92" t="s">
        <v>4</v>
      </c>
      <c r="C92">
        <v>11003</v>
      </c>
      <c r="D92" t="s">
        <v>120</v>
      </c>
      <c r="E92">
        <v>15055</v>
      </c>
      <c r="F92" t="s">
        <v>106</v>
      </c>
      <c r="G92">
        <v>18059.617371616601</v>
      </c>
    </row>
    <row r="93" spans="1:7">
      <c r="A93">
        <v>1</v>
      </c>
      <c r="B93" t="s">
        <v>4</v>
      </c>
      <c r="C93">
        <v>12001</v>
      </c>
      <c r="D93" t="s">
        <v>121</v>
      </c>
      <c r="E93">
        <v>15055</v>
      </c>
      <c r="F93" t="s">
        <v>106</v>
      </c>
      <c r="G93">
        <v>123032368.95938499</v>
      </c>
    </row>
    <row r="94" spans="1:7">
      <c r="A94">
        <v>1</v>
      </c>
      <c r="B94" t="s">
        <v>4</v>
      </c>
      <c r="C94">
        <v>12002</v>
      </c>
      <c r="D94" t="s">
        <v>122</v>
      </c>
      <c r="E94">
        <v>15055</v>
      </c>
      <c r="F94" t="s">
        <v>106</v>
      </c>
      <c r="G94">
        <v>1664.0837828858701</v>
      </c>
    </row>
    <row r="95" spans="1:7">
      <c r="A95">
        <v>1</v>
      </c>
      <c r="B95" t="s">
        <v>4</v>
      </c>
      <c r="C95">
        <v>12004</v>
      </c>
      <c r="D95" t="s">
        <v>123</v>
      </c>
      <c r="E95">
        <v>15055</v>
      </c>
      <c r="F95" t="s">
        <v>106</v>
      </c>
      <c r="G95">
        <v>91351.500041238702</v>
      </c>
    </row>
    <row r="96" spans="1:7">
      <c r="A96">
        <v>1</v>
      </c>
      <c r="B96" t="s">
        <v>4</v>
      </c>
      <c r="C96">
        <v>14001</v>
      </c>
      <c r="D96" t="s">
        <v>124</v>
      </c>
      <c r="E96">
        <v>15055</v>
      </c>
      <c r="F96" t="s">
        <v>106</v>
      </c>
      <c r="G96">
        <v>120782.85959789599</v>
      </c>
    </row>
    <row r="97" spans="1:7">
      <c r="A97">
        <v>1</v>
      </c>
      <c r="B97" t="s">
        <v>4</v>
      </c>
      <c r="C97">
        <v>14002</v>
      </c>
      <c r="D97" t="s">
        <v>125</v>
      </c>
      <c r="E97">
        <v>15055</v>
      </c>
      <c r="F97" t="s">
        <v>106</v>
      </c>
      <c r="G97">
        <v>17539140.338444401</v>
      </c>
    </row>
    <row r="98" spans="1:7">
      <c r="A98">
        <v>1</v>
      </c>
      <c r="B98" t="s">
        <v>4</v>
      </c>
      <c r="C98">
        <v>25001</v>
      </c>
      <c r="D98" t="s">
        <v>126</v>
      </c>
      <c r="E98">
        <v>15051</v>
      </c>
      <c r="F98" t="s">
        <v>127</v>
      </c>
      <c r="G98">
        <v>498519653.46661699</v>
      </c>
    </row>
    <row r="99" spans="1:7">
      <c r="A99">
        <v>1</v>
      </c>
      <c r="B99" t="s">
        <v>4</v>
      </c>
      <c r="C99">
        <v>28001</v>
      </c>
      <c r="D99" t="s">
        <v>128</v>
      </c>
      <c r="E99">
        <v>15051</v>
      </c>
      <c r="F99" t="s">
        <v>127</v>
      </c>
      <c r="G99">
        <v>1335568281.4178801</v>
      </c>
    </row>
    <row r="100" spans="1:7">
      <c r="A100">
        <v>2</v>
      </c>
      <c r="B100" t="s">
        <v>5</v>
      </c>
      <c r="C100">
        <v>1</v>
      </c>
      <c r="D100" t="s">
        <v>4</v>
      </c>
      <c r="E100">
        <v>15055</v>
      </c>
      <c r="F100" t="s">
        <v>106</v>
      </c>
      <c r="G100">
        <v>338766849.08129603</v>
      </c>
    </row>
    <row r="101" spans="1:7">
      <c r="A101">
        <v>2</v>
      </c>
      <c r="B101" t="s">
        <v>5</v>
      </c>
      <c r="C101">
        <v>2</v>
      </c>
      <c r="D101" t="s">
        <v>5</v>
      </c>
      <c r="E101">
        <v>15055</v>
      </c>
      <c r="F101" t="s">
        <v>106</v>
      </c>
      <c r="G101">
        <v>2276168496.2072701</v>
      </c>
    </row>
    <row r="102" spans="1:7">
      <c r="A102">
        <v>2</v>
      </c>
      <c r="B102" t="s">
        <v>5</v>
      </c>
      <c r="C102">
        <v>3</v>
      </c>
      <c r="D102" t="s">
        <v>6</v>
      </c>
      <c r="E102">
        <v>15055</v>
      </c>
      <c r="F102" t="s">
        <v>106</v>
      </c>
      <c r="G102">
        <v>25724.501224816799</v>
      </c>
    </row>
    <row r="103" spans="1:7">
      <c r="A103">
        <v>2</v>
      </c>
      <c r="B103" t="s">
        <v>5</v>
      </c>
      <c r="C103">
        <v>5</v>
      </c>
      <c r="D103" t="s">
        <v>8</v>
      </c>
      <c r="E103">
        <v>15055</v>
      </c>
      <c r="F103" t="s">
        <v>106</v>
      </c>
      <c r="G103">
        <v>415039569.28338498</v>
      </c>
    </row>
    <row r="104" spans="1:7">
      <c r="A104">
        <v>2</v>
      </c>
      <c r="B104" t="s">
        <v>5</v>
      </c>
      <c r="C104">
        <v>6</v>
      </c>
      <c r="D104" t="s">
        <v>9</v>
      </c>
      <c r="E104">
        <v>15055</v>
      </c>
      <c r="F104" t="s">
        <v>106</v>
      </c>
      <c r="G104">
        <v>3992392.5992723</v>
      </c>
    </row>
    <row r="105" spans="1:7">
      <c r="A105">
        <v>2</v>
      </c>
      <c r="B105" t="s">
        <v>5</v>
      </c>
      <c r="C105">
        <v>7</v>
      </c>
      <c r="D105" t="s">
        <v>10</v>
      </c>
      <c r="E105">
        <v>15055</v>
      </c>
      <c r="F105" t="s">
        <v>106</v>
      </c>
      <c r="G105">
        <v>7329170.7918587504</v>
      </c>
    </row>
    <row r="106" spans="1:7">
      <c r="A106">
        <v>2</v>
      </c>
      <c r="B106" t="s">
        <v>5</v>
      </c>
      <c r="C106">
        <v>8</v>
      </c>
      <c r="D106" t="s">
        <v>11</v>
      </c>
      <c r="E106">
        <v>15055</v>
      </c>
      <c r="F106" t="s">
        <v>106</v>
      </c>
      <c r="G106">
        <v>13529.3598976346</v>
      </c>
    </row>
    <row r="107" spans="1:7">
      <c r="A107">
        <v>2</v>
      </c>
      <c r="B107" t="s">
        <v>5</v>
      </c>
      <c r="C107">
        <v>9</v>
      </c>
      <c r="D107" t="s">
        <v>12</v>
      </c>
      <c r="E107">
        <v>15055</v>
      </c>
      <c r="F107" t="s">
        <v>106</v>
      </c>
      <c r="G107">
        <v>107550434.48353501</v>
      </c>
    </row>
    <row r="108" spans="1:7">
      <c r="A108">
        <v>2</v>
      </c>
      <c r="B108" t="s">
        <v>5</v>
      </c>
      <c r="C108">
        <v>10</v>
      </c>
      <c r="D108" t="s">
        <v>13</v>
      </c>
      <c r="E108">
        <v>15055</v>
      </c>
      <c r="F108" t="s">
        <v>106</v>
      </c>
      <c r="G108">
        <v>19524970.825993899</v>
      </c>
    </row>
    <row r="109" spans="1:7">
      <c r="A109">
        <v>2</v>
      </c>
      <c r="B109" t="s">
        <v>5</v>
      </c>
      <c r="C109">
        <v>11</v>
      </c>
      <c r="D109" t="s">
        <v>14</v>
      </c>
      <c r="E109">
        <v>15055</v>
      </c>
      <c r="F109" t="s">
        <v>106</v>
      </c>
      <c r="G109">
        <v>1560303443.4695699</v>
      </c>
    </row>
    <row r="110" spans="1:7">
      <c r="A110">
        <v>2</v>
      </c>
      <c r="B110" t="s">
        <v>5</v>
      </c>
      <c r="C110">
        <v>12</v>
      </c>
      <c r="D110" t="s">
        <v>15</v>
      </c>
      <c r="E110">
        <v>15055</v>
      </c>
      <c r="F110" t="s">
        <v>106</v>
      </c>
      <c r="G110">
        <v>37303337.820707798</v>
      </c>
    </row>
    <row r="111" spans="1:7">
      <c r="A111">
        <v>2</v>
      </c>
      <c r="B111" t="s">
        <v>5</v>
      </c>
      <c r="C111">
        <v>13</v>
      </c>
      <c r="D111" t="s">
        <v>16</v>
      </c>
      <c r="E111">
        <v>15055</v>
      </c>
      <c r="F111" t="s">
        <v>106</v>
      </c>
      <c r="G111">
        <v>51915.483030527103</v>
      </c>
    </row>
    <row r="112" spans="1:7">
      <c r="A112">
        <v>2</v>
      </c>
      <c r="B112" t="s">
        <v>5</v>
      </c>
      <c r="C112">
        <v>14</v>
      </c>
      <c r="D112" t="s">
        <v>17</v>
      </c>
      <c r="E112">
        <v>15055</v>
      </c>
      <c r="F112" t="s">
        <v>106</v>
      </c>
      <c r="G112">
        <v>151013.48134328201</v>
      </c>
    </row>
    <row r="113" spans="1:7">
      <c r="A113">
        <v>2</v>
      </c>
      <c r="B113" t="s">
        <v>5</v>
      </c>
      <c r="C113">
        <v>15</v>
      </c>
      <c r="D113" t="s">
        <v>18</v>
      </c>
      <c r="E113">
        <v>15055</v>
      </c>
      <c r="F113" t="s">
        <v>106</v>
      </c>
      <c r="G113">
        <v>2791.0911544635801</v>
      </c>
    </row>
    <row r="114" spans="1:7">
      <c r="A114">
        <v>2</v>
      </c>
      <c r="B114" t="s">
        <v>5</v>
      </c>
      <c r="C114">
        <v>16</v>
      </c>
      <c r="D114" t="s">
        <v>19</v>
      </c>
      <c r="E114">
        <v>15055</v>
      </c>
      <c r="F114" t="s">
        <v>106</v>
      </c>
      <c r="G114">
        <v>259382.246794112</v>
      </c>
    </row>
    <row r="115" spans="1:7">
      <c r="A115">
        <v>2</v>
      </c>
      <c r="B115" t="s">
        <v>5</v>
      </c>
      <c r="C115">
        <v>17</v>
      </c>
      <c r="D115" t="s">
        <v>20</v>
      </c>
      <c r="E115">
        <v>15055</v>
      </c>
      <c r="F115" t="s">
        <v>106</v>
      </c>
      <c r="G115">
        <v>965615.67313680705</v>
      </c>
    </row>
    <row r="116" spans="1:7">
      <c r="A116">
        <v>2</v>
      </c>
      <c r="B116" t="s">
        <v>5</v>
      </c>
      <c r="C116">
        <v>18</v>
      </c>
      <c r="D116" t="s">
        <v>21</v>
      </c>
      <c r="E116">
        <v>15055</v>
      </c>
      <c r="F116" t="s">
        <v>106</v>
      </c>
      <c r="G116">
        <v>308912.71589293098</v>
      </c>
    </row>
    <row r="117" spans="1:7">
      <c r="A117">
        <v>2</v>
      </c>
      <c r="B117" t="s">
        <v>5</v>
      </c>
      <c r="C117">
        <v>19</v>
      </c>
      <c r="D117" t="s">
        <v>22</v>
      </c>
      <c r="E117">
        <v>15055</v>
      </c>
      <c r="F117" t="s">
        <v>106</v>
      </c>
      <c r="G117">
        <v>981673.86298993998</v>
      </c>
    </row>
    <row r="118" spans="1:7">
      <c r="A118">
        <v>2</v>
      </c>
      <c r="B118" t="s">
        <v>5</v>
      </c>
      <c r="C118">
        <v>20</v>
      </c>
      <c r="D118" t="s">
        <v>23</v>
      </c>
      <c r="E118">
        <v>15055</v>
      </c>
      <c r="F118" t="s">
        <v>106</v>
      </c>
      <c r="G118">
        <v>288779305.54212803</v>
      </c>
    </row>
    <row r="119" spans="1:7">
      <c r="A119">
        <v>2</v>
      </c>
      <c r="B119" t="s">
        <v>5</v>
      </c>
      <c r="C119">
        <v>21</v>
      </c>
      <c r="D119" t="s">
        <v>24</v>
      </c>
      <c r="E119">
        <v>15055</v>
      </c>
      <c r="F119" t="s">
        <v>106</v>
      </c>
      <c r="G119">
        <v>117749729.89841799</v>
      </c>
    </row>
    <row r="120" spans="1:7">
      <c r="A120">
        <v>2</v>
      </c>
      <c r="B120" t="s">
        <v>5</v>
      </c>
      <c r="C120">
        <v>22</v>
      </c>
      <c r="D120" t="s">
        <v>25</v>
      </c>
      <c r="E120">
        <v>15055</v>
      </c>
      <c r="F120" t="s">
        <v>106</v>
      </c>
      <c r="G120">
        <v>18205542.4972969</v>
      </c>
    </row>
    <row r="121" spans="1:7">
      <c r="A121">
        <v>2</v>
      </c>
      <c r="B121" t="s">
        <v>5</v>
      </c>
      <c r="C121">
        <v>23</v>
      </c>
      <c r="D121" t="s">
        <v>26</v>
      </c>
      <c r="E121">
        <v>15055</v>
      </c>
      <c r="F121" t="s">
        <v>106</v>
      </c>
      <c r="G121">
        <v>167583.27804528899</v>
      </c>
    </row>
    <row r="122" spans="1:7">
      <c r="A122">
        <v>2</v>
      </c>
      <c r="B122" t="s">
        <v>5</v>
      </c>
      <c r="C122">
        <v>24</v>
      </c>
      <c r="D122" t="s">
        <v>27</v>
      </c>
      <c r="E122">
        <v>15055</v>
      </c>
      <c r="F122" t="s">
        <v>106</v>
      </c>
      <c r="G122">
        <v>847865.53545494296</v>
      </c>
    </row>
    <row r="123" spans="1:7">
      <c r="A123">
        <v>2</v>
      </c>
      <c r="B123" t="s">
        <v>5</v>
      </c>
      <c r="C123">
        <v>25</v>
      </c>
      <c r="D123" t="s">
        <v>28</v>
      </c>
      <c r="E123">
        <v>15055</v>
      </c>
      <c r="F123" t="s">
        <v>106</v>
      </c>
      <c r="G123">
        <v>55443937.574523099</v>
      </c>
    </row>
    <row r="124" spans="1:7">
      <c r="A124">
        <v>2</v>
      </c>
      <c r="B124" t="s">
        <v>5</v>
      </c>
      <c r="C124">
        <v>26</v>
      </c>
      <c r="D124" t="s">
        <v>29</v>
      </c>
      <c r="E124">
        <v>15055</v>
      </c>
      <c r="F124" t="s">
        <v>106</v>
      </c>
      <c r="G124">
        <v>4750820.7168355202</v>
      </c>
    </row>
    <row r="125" spans="1:7">
      <c r="A125">
        <v>2</v>
      </c>
      <c r="B125" t="s">
        <v>5</v>
      </c>
      <c r="C125">
        <v>27</v>
      </c>
      <c r="D125" t="s">
        <v>30</v>
      </c>
      <c r="E125">
        <v>15055</v>
      </c>
      <c r="F125" t="s">
        <v>106</v>
      </c>
      <c r="G125">
        <v>777826.18294881796</v>
      </c>
    </row>
    <row r="126" spans="1:7">
      <c r="A126">
        <v>2</v>
      </c>
      <c r="B126" t="s">
        <v>5</v>
      </c>
      <c r="C126">
        <v>28</v>
      </c>
      <c r="D126" t="s">
        <v>31</v>
      </c>
      <c r="E126">
        <v>15055</v>
      </c>
      <c r="F126" t="s">
        <v>106</v>
      </c>
      <c r="G126">
        <v>19837523.178110801</v>
      </c>
    </row>
    <row r="127" spans="1:7">
      <c r="A127">
        <v>2</v>
      </c>
      <c r="B127" t="s">
        <v>5</v>
      </c>
      <c r="C127">
        <v>29</v>
      </c>
      <c r="D127" t="s">
        <v>32</v>
      </c>
      <c r="E127">
        <v>15055</v>
      </c>
      <c r="F127" t="s">
        <v>106</v>
      </c>
      <c r="G127">
        <v>17485267.961208899</v>
      </c>
    </row>
    <row r="128" spans="1:7">
      <c r="A128">
        <v>2</v>
      </c>
      <c r="B128" t="s">
        <v>5</v>
      </c>
      <c r="C128">
        <v>30</v>
      </c>
      <c r="D128" t="s">
        <v>33</v>
      </c>
      <c r="E128">
        <v>15055</v>
      </c>
      <c r="F128" t="s">
        <v>106</v>
      </c>
      <c r="G128">
        <v>33248.298389935597</v>
      </c>
    </row>
    <row r="129" spans="1:7">
      <c r="A129">
        <v>2</v>
      </c>
      <c r="B129" t="s">
        <v>5</v>
      </c>
      <c r="C129">
        <v>31</v>
      </c>
      <c r="D129" t="s">
        <v>34</v>
      </c>
      <c r="E129">
        <v>15055</v>
      </c>
      <c r="F129" t="s">
        <v>106</v>
      </c>
      <c r="G129">
        <v>1674937.4479319099</v>
      </c>
    </row>
    <row r="130" spans="1:7">
      <c r="A130">
        <v>2</v>
      </c>
      <c r="B130" t="s">
        <v>5</v>
      </c>
      <c r="C130">
        <v>32</v>
      </c>
      <c r="D130" t="s">
        <v>35</v>
      </c>
      <c r="E130">
        <v>15055</v>
      </c>
      <c r="F130" t="s">
        <v>106</v>
      </c>
      <c r="G130">
        <v>2000647538.1607201</v>
      </c>
    </row>
    <row r="131" spans="1:7">
      <c r="A131">
        <v>2</v>
      </c>
      <c r="B131" t="s">
        <v>5</v>
      </c>
      <c r="C131">
        <v>33</v>
      </c>
      <c r="D131" t="s">
        <v>36</v>
      </c>
      <c r="E131">
        <v>15055</v>
      </c>
      <c r="F131" t="s">
        <v>106</v>
      </c>
      <c r="G131">
        <v>589901.70931385201</v>
      </c>
    </row>
    <row r="132" spans="1:7">
      <c r="A132">
        <v>2</v>
      </c>
      <c r="B132" t="s">
        <v>5</v>
      </c>
      <c r="C132">
        <v>34</v>
      </c>
      <c r="D132" t="s">
        <v>37</v>
      </c>
      <c r="E132">
        <v>15055</v>
      </c>
      <c r="F132" t="s">
        <v>106</v>
      </c>
      <c r="G132">
        <v>5974.6602125450399</v>
      </c>
    </row>
    <row r="133" spans="1:7">
      <c r="A133">
        <v>2</v>
      </c>
      <c r="B133" t="s">
        <v>5</v>
      </c>
      <c r="C133">
        <v>35</v>
      </c>
      <c r="D133" t="s">
        <v>38</v>
      </c>
      <c r="E133">
        <v>15055</v>
      </c>
      <c r="F133" t="s">
        <v>106</v>
      </c>
      <c r="G133">
        <v>366230.95564372803</v>
      </c>
    </row>
    <row r="134" spans="1:7">
      <c r="A134">
        <v>2</v>
      </c>
      <c r="B134" t="s">
        <v>5</v>
      </c>
      <c r="C134">
        <v>36</v>
      </c>
      <c r="D134" t="s">
        <v>39</v>
      </c>
      <c r="E134">
        <v>15055</v>
      </c>
      <c r="F134" t="s">
        <v>106</v>
      </c>
      <c r="G134">
        <v>1396618.4534160499</v>
      </c>
    </row>
    <row r="135" spans="1:7">
      <c r="A135">
        <v>2</v>
      </c>
      <c r="B135" t="s">
        <v>5</v>
      </c>
      <c r="C135">
        <v>37</v>
      </c>
      <c r="D135" t="s">
        <v>40</v>
      </c>
      <c r="E135">
        <v>15055</v>
      </c>
      <c r="F135" t="s">
        <v>106</v>
      </c>
      <c r="G135">
        <v>1486.67856228394</v>
      </c>
    </row>
    <row r="136" spans="1:7">
      <c r="A136">
        <v>2</v>
      </c>
      <c r="B136" t="s">
        <v>5</v>
      </c>
      <c r="C136">
        <v>38</v>
      </c>
      <c r="D136" t="s">
        <v>41</v>
      </c>
      <c r="E136">
        <v>15055</v>
      </c>
      <c r="F136" t="s">
        <v>106</v>
      </c>
      <c r="G136">
        <v>30496043.222571399</v>
      </c>
    </row>
    <row r="137" spans="1:7">
      <c r="A137">
        <v>2</v>
      </c>
      <c r="B137" t="s">
        <v>5</v>
      </c>
      <c r="C137">
        <v>39</v>
      </c>
      <c r="D137" t="s">
        <v>42</v>
      </c>
      <c r="E137">
        <v>15055</v>
      </c>
      <c r="F137" t="s">
        <v>106</v>
      </c>
      <c r="G137">
        <v>1256.03898532166</v>
      </c>
    </row>
    <row r="138" spans="1:7">
      <c r="A138">
        <v>2</v>
      </c>
      <c r="B138" t="s">
        <v>5</v>
      </c>
      <c r="C138">
        <v>40</v>
      </c>
      <c r="D138" t="s">
        <v>43</v>
      </c>
      <c r="E138">
        <v>15055</v>
      </c>
      <c r="F138" t="s">
        <v>106</v>
      </c>
      <c r="G138">
        <v>8426.3848654050507</v>
      </c>
    </row>
    <row r="139" spans="1:7">
      <c r="A139">
        <v>2</v>
      </c>
      <c r="B139" t="s">
        <v>5</v>
      </c>
      <c r="C139">
        <v>41</v>
      </c>
      <c r="D139" t="s">
        <v>44</v>
      </c>
      <c r="E139">
        <v>15055</v>
      </c>
      <c r="F139" t="s">
        <v>106</v>
      </c>
      <c r="G139">
        <v>3266784.47555786</v>
      </c>
    </row>
    <row r="140" spans="1:7">
      <c r="A140">
        <v>2</v>
      </c>
      <c r="B140" t="s">
        <v>5</v>
      </c>
      <c r="C140">
        <v>42</v>
      </c>
      <c r="D140" t="s">
        <v>45</v>
      </c>
      <c r="E140">
        <v>15055</v>
      </c>
      <c r="F140" t="s">
        <v>106</v>
      </c>
      <c r="G140">
        <v>4265469.79039614</v>
      </c>
    </row>
    <row r="141" spans="1:7">
      <c r="A141">
        <v>2</v>
      </c>
      <c r="B141" t="s">
        <v>5</v>
      </c>
      <c r="C141">
        <v>43</v>
      </c>
      <c r="D141" t="s">
        <v>46</v>
      </c>
      <c r="E141">
        <v>15055</v>
      </c>
      <c r="F141" t="s">
        <v>106</v>
      </c>
      <c r="G141">
        <v>41519925.581360899</v>
      </c>
    </row>
    <row r="142" spans="1:7">
      <c r="A142">
        <v>2</v>
      </c>
      <c r="B142" t="s">
        <v>5</v>
      </c>
      <c r="C142">
        <v>44</v>
      </c>
      <c r="D142" t="s">
        <v>47</v>
      </c>
      <c r="E142">
        <v>15055</v>
      </c>
      <c r="F142" t="s">
        <v>106</v>
      </c>
      <c r="G142">
        <v>12214997.766995801</v>
      </c>
    </row>
    <row r="143" spans="1:7">
      <c r="A143">
        <v>2</v>
      </c>
      <c r="B143" t="s">
        <v>5</v>
      </c>
      <c r="C143">
        <v>45</v>
      </c>
      <c r="D143" t="s">
        <v>48</v>
      </c>
      <c r="E143">
        <v>15055</v>
      </c>
      <c r="F143" t="s">
        <v>106</v>
      </c>
      <c r="G143">
        <v>419697404.45533699</v>
      </c>
    </row>
    <row r="144" spans="1:7">
      <c r="A144">
        <v>2</v>
      </c>
      <c r="B144" t="s">
        <v>5</v>
      </c>
      <c r="C144">
        <v>47</v>
      </c>
      <c r="D144" t="s">
        <v>50</v>
      </c>
      <c r="E144">
        <v>15055</v>
      </c>
      <c r="F144" t="s">
        <v>106</v>
      </c>
      <c r="G144">
        <v>1541379.62960666</v>
      </c>
    </row>
    <row r="145" spans="1:7">
      <c r="A145">
        <v>2</v>
      </c>
      <c r="B145" t="s">
        <v>5</v>
      </c>
      <c r="C145">
        <v>48</v>
      </c>
      <c r="D145" t="s">
        <v>51</v>
      </c>
      <c r="E145">
        <v>15055</v>
      </c>
      <c r="F145" t="s">
        <v>106</v>
      </c>
      <c r="G145">
        <v>386298.37425476499</v>
      </c>
    </row>
    <row r="146" spans="1:7">
      <c r="A146">
        <v>2</v>
      </c>
      <c r="B146" t="s">
        <v>5</v>
      </c>
      <c r="C146">
        <v>49</v>
      </c>
      <c r="D146" t="s">
        <v>52</v>
      </c>
      <c r="E146">
        <v>15055</v>
      </c>
      <c r="F146" t="s">
        <v>106</v>
      </c>
      <c r="G146">
        <v>22820.2665230235</v>
      </c>
    </row>
    <row r="147" spans="1:7">
      <c r="A147">
        <v>2</v>
      </c>
      <c r="B147" t="s">
        <v>5</v>
      </c>
      <c r="C147">
        <v>50</v>
      </c>
      <c r="D147" t="s">
        <v>53</v>
      </c>
      <c r="E147">
        <v>15055</v>
      </c>
      <c r="F147" t="s">
        <v>106</v>
      </c>
      <c r="G147">
        <v>14060116.7067177</v>
      </c>
    </row>
    <row r="148" spans="1:7">
      <c r="A148">
        <v>2</v>
      </c>
      <c r="B148" t="s">
        <v>5</v>
      </c>
      <c r="C148">
        <v>51</v>
      </c>
      <c r="D148" t="s">
        <v>54</v>
      </c>
      <c r="E148">
        <v>15055</v>
      </c>
      <c r="F148" t="s">
        <v>106</v>
      </c>
      <c r="G148">
        <v>4331865.6372632002</v>
      </c>
    </row>
    <row r="149" spans="1:7">
      <c r="A149">
        <v>2</v>
      </c>
      <c r="B149" t="s">
        <v>5</v>
      </c>
      <c r="C149">
        <v>52</v>
      </c>
      <c r="D149" t="s">
        <v>55</v>
      </c>
      <c r="E149">
        <v>15055</v>
      </c>
      <c r="F149" t="s">
        <v>106</v>
      </c>
      <c r="G149">
        <v>22709.322568675401</v>
      </c>
    </row>
    <row r="150" spans="1:7">
      <c r="A150">
        <v>2</v>
      </c>
      <c r="B150" t="s">
        <v>5</v>
      </c>
      <c r="C150">
        <v>53</v>
      </c>
      <c r="D150" t="s">
        <v>56</v>
      </c>
      <c r="E150">
        <v>15055</v>
      </c>
      <c r="F150" t="s">
        <v>106</v>
      </c>
      <c r="G150">
        <v>6450955.7670791401</v>
      </c>
    </row>
    <row r="151" spans="1:7">
      <c r="A151">
        <v>2</v>
      </c>
      <c r="B151" t="s">
        <v>5</v>
      </c>
      <c r="C151">
        <v>54</v>
      </c>
      <c r="D151" t="s">
        <v>57</v>
      </c>
      <c r="E151">
        <v>15055</v>
      </c>
      <c r="F151" t="s">
        <v>106</v>
      </c>
      <c r="G151">
        <v>37239664.996919602</v>
      </c>
    </row>
    <row r="152" spans="1:7">
      <c r="A152">
        <v>2</v>
      </c>
      <c r="B152" t="s">
        <v>5</v>
      </c>
      <c r="C152">
        <v>55</v>
      </c>
      <c r="D152" t="s">
        <v>58</v>
      </c>
      <c r="E152">
        <v>15055</v>
      </c>
      <c r="F152" t="s">
        <v>106</v>
      </c>
      <c r="G152">
        <v>241000.87170736099</v>
      </c>
    </row>
    <row r="153" spans="1:7">
      <c r="A153">
        <v>2</v>
      </c>
      <c r="B153" t="s">
        <v>5</v>
      </c>
      <c r="C153">
        <v>56</v>
      </c>
      <c r="D153" t="s">
        <v>59</v>
      </c>
      <c r="E153">
        <v>15055</v>
      </c>
      <c r="F153" t="s">
        <v>106</v>
      </c>
      <c r="G153">
        <v>21046068.510215599</v>
      </c>
    </row>
    <row r="154" spans="1:7">
      <c r="A154">
        <v>2</v>
      </c>
      <c r="B154" t="s">
        <v>5</v>
      </c>
      <c r="C154">
        <v>57</v>
      </c>
      <c r="D154" t="s">
        <v>60</v>
      </c>
      <c r="E154">
        <v>15055</v>
      </c>
      <c r="F154" t="s">
        <v>106</v>
      </c>
      <c r="G154">
        <v>16969863.245254599</v>
      </c>
    </row>
    <row r="155" spans="1:7">
      <c r="A155">
        <v>2</v>
      </c>
      <c r="B155" t="s">
        <v>5</v>
      </c>
      <c r="C155">
        <v>58</v>
      </c>
      <c r="D155" t="s">
        <v>61</v>
      </c>
      <c r="E155">
        <v>15055</v>
      </c>
      <c r="F155" t="s">
        <v>106</v>
      </c>
      <c r="G155">
        <v>13083167.831597701</v>
      </c>
    </row>
    <row r="156" spans="1:7">
      <c r="A156">
        <v>2</v>
      </c>
      <c r="B156" t="s">
        <v>5</v>
      </c>
      <c r="C156">
        <v>59</v>
      </c>
      <c r="D156" t="s">
        <v>62</v>
      </c>
      <c r="E156">
        <v>15055</v>
      </c>
      <c r="F156" t="s">
        <v>106</v>
      </c>
      <c r="G156">
        <v>69641366.554435194</v>
      </c>
    </row>
    <row r="157" spans="1:7">
      <c r="A157">
        <v>2</v>
      </c>
      <c r="B157" t="s">
        <v>5</v>
      </c>
      <c r="C157">
        <v>60</v>
      </c>
      <c r="D157" t="s">
        <v>63</v>
      </c>
      <c r="E157">
        <v>15055</v>
      </c>
      <c r="F157" t="s">
        <v>106</v>
      </c>
      <c r="G157">
        <v>66637623.7937245</v>
      </c>
    </row>
    <row r="158" spans="1:7">
      <c r="A158">
        <v>2</v>
      </c>
      <c r="B158" t="s">
        <v>5</v>
      </c>
      <c r="C158">
        <v>62</v>
      </c>
      <c r="D158" t="s">
        <v>65</v>
      </c>
      <c r="E158">
        <v>15055</v>
      </c>
      <c r="F158" t="s">
        <v>106</v>
      </c>
      <c r="G158">
        <v>174851969.31967199</v>
      </c>
    </row>
    <row r="159" spans="1:7">
      <c r="A159">
        <v>2</v>
      </c>
      <c r="B159" t="s">
        <v>5</v>
      </c>
      <c r="C159">
        <v>63</v>
      </c>
      <c r="D159" t="s">
        <v>66</v>
      </c>
      <c r="E159">
        <v>15055</v>
      </c>
      <c r="F159" t="s">
        <v>106</v>
      </c>
      <c r="G159">
        <v>62614195.905689798</v>
      </c>
    </row>
    <row r="160" spans="1:7">
      <c r="A160">
        <v>2</v>
      </c>
      <c r="B160" t="s">
        <v>5</v>
      </c>
      <c r="C160">
        <v>64</v>
      </c>
      <c r="D160" t="s">
        <v>67</v>
      </c>
      <c r="E160">
        <v>15055</v>
      </c>
      <c r="F160" t="s">
        <v>106</v>
      </c>
      <c r="G160">
        <v>2724.2308658871402</v>
      </c>
    </row>
    <row r="161" spans="1:7">
      <c r="A161">
        <v>2</v>
      </c>
      <c r="B161" t="s">
        <v>5</v>
      </c>
      <c r="C161">
        <v>65</v>
      </c>
      <c r="D161" t="s">
        <v>68</v>
      </c>
      <c r="E161">
        <v>15055</v>
      </c>
      <c r="F161" t="s">
        <v>106</v>
      </c>
      <c r="G161">
        <v>131763629.671147</v>
      </c>
    </row>
    <row r="162" spans="1:7">
      <c r="A162">
        <v>2</v>
      </c>
      <c r="B162" t="s">
        <v>5</v>
      </c>
      <c r="C162">
        <v>67</v>
      </c>
      <c r="D162" t="s">
        <v>70</v>
      </c>
      <c r="E162">
        <v>15055</v>
      </c>
      <c r="F162" t="s">
        <v>106</v>
      </c>
      <c r="G162">
        <v>19392227.107229099</v>
      </c>
    </row>
    <row r="163" spans="1:7">
      <c r="A163">
        <v>2</v>
      </c>
      <c r="B163" t="s">
        <v>5</v>
      </c>
      <c r="C163">
        <v>68</v>
      </c>
      <c r="D163" t="s">
        <v>71</v>
      </c>
      <c r="E163">
        <v>15055</v>
      </c>
      <c r="F163" t="s">
        <v>106</v>
      </c>
      <c r="G163">
        <v>11835785.0001981</v>
      </c>
    </row>
    <row r="164" spans="1:7">
      <c r="A164">
        <v>2</v>
      </c>
      <c r="B164" t="s">
        <v>5</v>
      </c>
      <c r="C164">
        <v>74</v>
      </c>
      <c r="D164" t="s">
        <v>77</v>
      </c>
      <c r="E164">
        <v>15055</v>
      </c>
      <c r="F164" t="s">
        <v>106</v>
      </c>
      <c r="G164">
        <v>5847183.9185160398</v>
      </c>
    </row>
    <row r="165" spans="1:7">
      <c r="A165">
        <v>2</v>
      </c>
      <c r="B165" t="s">
        <v>5</v>
      </c>
      <c r="C165">
        <v>75</v>
      </c>
      <c r="D165" t="s">
        <v>78</v>
      </c>
      <c r="E165">
        <v>15055</v>
      </c>
      <c r="F165" t="s">
        <v>106</v>
      </c>
      <c r="G165">
        <v>181.15251968587901</v>
      </c>
    </row>
    <row r="166" spans="1:7">
      <c r="A166">
        <v>2</v>
      </c>
      <c r="B166" t="s">
        <v>5</v>
      </c>
      <c r="C166">
        <v>76</v>
      </c>
      <c r="D166" t="s">
        <v>79</v>
      </c>
      <c r="E166">
        <v>15055</v>
      </c>
      <c r="F166" t="s">
        <v>106</v>
      </c>
      <c r="G166">
        <v>773922.27306435397</v>
      </c>
    </row>
    <row r="167" spans="1:7">
      <c r="A167">
        <v>2</v>
      </c>
      <c r="B167" t="s">
        <v>5</v>
      </c>
      <c r="C167">
        <v>77</v>
      </c>
      <c r="D167" t="s">
        <v>80</v>
      </c>
      <c r="E167">
        <v>15055</v>
      </c>
      <c r="F167" t="s">
        <v>106</v>
      </c>
      <c r="G167">
        <v>38227.310432070102</v>
      </c>
    </row>
    <row r="168" spans="1:7">
      <c r="A168">
        <v>2</v>
      </c>
      <c r="B168" t="s">
        <v>5</v>
      </c>
      <c r="C168">
        <v>78</v>
      </c>
      <c r="D168" t="s">
        <v>81</v>
      </c>
      <c r="E168">
        <v>15055</v>
      </c>
      <c r="F168" t="s">
        <v>106</v>
      </c>
      <c r="G168">
        <v>22504789.7773159</v>
      </c>
    </row>
    <row r="169" spans="1:7">
      <c r="A169">
        <v>2</v>
      </c>
      <c r="B169" t="s">
        <v>5</v>
      </c>
      <c r="C169">
        <v>79</v>
      </c>
      <c r="D169" t="s">
        <v>82</v>
      </c>
      <c r="E169">
        <v>15055</v>
      </c>
      <c r="F169" t="s">
        <v>106</v>
      </c>
      <c r="G169">
        <v>12736192.916870801</v>
      </c>
    </row>
    <row r="170" spans="1:7">
      <c r="A170">
        <v>2</v>
      </c>
      <c r="B170" t="s">
        <v>5</v>
      </c>
      <c r="C170">
        <v>80</v>
      </c>
      <c r="D170" t="s">
        <v>83</v>
      </c>
      <c r="E170">
        <v>15055</v>
      </c>
      <c r="F170" t="s">
        <v>106</v>
      </c>
      <c r="G170">
        <v>671.70417383447705</v>
      </c>
    </row>
    <row r="171" spans="1:7">
      <c r="A171">
        <v>2</v>
      </c>
      <c r="B171" t="s">
        <v>5</v>
      </c>
      <c r="C171">
        <v>81</v>
      </c>
      <c r="D171" t="s">
        <v>84</v>
      </c>
      <c r="E171">
        <v>15055</v>
      </c>
      <c r="F171" t="s">
        <v>106</v>
      </c>
      <c r="G171">
        <v>4442810.3542545699</v>
      </c>
    </row>
    <row r="172" spans="1:7">
      <c r="A172">
        <v>2</v>
      </c>
      <c r="B172" t="s">
        <v>5</v>
      </c>
      <c r="C172">
        <v>83</v>
      </c>
      <c r="D172" t="s">
        <v>86</v>
      </c>
      <c r="E172">
        <v>15055</v>
      </c>
      <c r="F172" t="s">
        <v>106</v>
      </c>
      <c r="G172">
        <v>48110477.651057698</v>
      </c>
    </row>
    <row r="173" spans="1:7">
      <c r="A173">
        <v>2</v>
      </c>
      <c r="B173" t="s">
        <v>5</v>
      </c>
      <c r="C173">
        <v>86</v>
      </c>
      <c r="D173" t="s">
        <v>89</v>
      </c>
      <c r="E173">
        <v>15055</v>
      </c>
      <c r="F173" t="s">
        <v>106</v>
      </c>
      <c r="G173">
        <v>2872211.6958160801</v>
      </c>
    </row>
    <row r="174" spans="1:7">
      <c r="A174">
        <v>2</v>
      </c>
      <c r="B174" t="s">
        <v>5</v>
      </c>
      <c r="C174">
        <v>87</v>
      </c>
      <c r="D174" t="s">
        <v>90</v>
      </c>
      <c r="E174">
        <v>15055</v>
      </c>
      <c r="F174" t="s">
        <v>106</v>
      </c>
      <c r="G174">
        <v>2211005.93806552</v>
      </c>
    </row>
    <row r="175" spans="1:7">
      <c r="A175">
        <v>2</v>
      </c>
      <c r="B175" t="s">
        <v>5</v>
      </c>
      <c r="C175">
        <v>5001</v>
      </c>
      <c r="D175" t="s">
        <v>94</v>
      </c>
      <c r="E175">
        <v>15053</v>
      </c>
      <c r="F175" t="s">
        <v>107</v>
      </c>
      <c r="G175">
        <v>926400514.48873305</v>
      </c>
    </row>
    <row r="176" spans="1:7">
      <c r="A176">
        <v>2</v>
      </c>
      <c r="B176" t="s">
        <v>5</v>
      </c>
      <c r="C176">
        <v>6001</v>
      </c>
      <c r="D176" t="s">
        <v>96</v>
      </c>
      <c r="E176">
        <v>15053</v>
      </c>
      <c r="F176" t="s">
        <v>107</v>
      </c>
      <c r="G176">
        <v>747324662.95049</v>
      </c>
    </row>
    <row r="177" spans="1:7">
      <c r="A177">
        <v>2</v>
      </c>
      <c r="B177" t="s">
        <v>5</v>
      </c>
      <c r="C177">
        <v>7001</v>
      </c>
      <c r="D177" t="s">
        <v>108</v>
      </c>
      <c r="E177">
        <v>15053</v>
      </c>
      <c r="F177" t="s">
        <v>107</v>
      </c>
      <c r="G177">
        <v>3077777910.38697</v>
      </c>
    </row>
    <row r="178" spans="1:7">
      <c r="A178">
        <v>2</v>
      </c>
      <c r="B178" t="s">
        <v>5</v>
      </c>
      <c r="C178">
        <v>8001</v>
      </c>
      <c r="D178" t="s">
        <v>109</v>
      </c>
      <c r="E178">
        <v>15053</v>
      </c>
      <c r="F178" t="s">
        <v>107</v>
      </c>
      <c r="G178">
        <v>77448873.774785504</v>
      </c>
    </row>
    <row r="179" spans="1:7">
      <c r="A179">
        <v>2</v>
      </c>
      <c r="B179" t="s">
        <v>5</v>
      </c>
      <c r="C179">
        <v>10001</v>
      </c>
      <c r="D179" t="s">
        <v>110</v>
      </c>
      <c r="E179">
        <v>15055</v>
      </c>
      <c r="F179" t="s">
        <v>106</v>
      </c>
      <c r="G179">
        <v>91407.178722306402</v>
      </c>
    </row>
    <row r="180" spans="1:7">
      <c r="A180">
        <v>2</v>
      </c>
      <c r="B180" t="s">
        <v>5</v>
      </c>
      <c r="C180">
        <v>10002</v>
      </c>
      <c r="D180" t="s">
        <v>111</v>
      </c>
      <c r="E180">
        <v>15055</v>
      </c>
      <c r="F180" t="s">
        <v>106</v>
      </c>
      <c r="G180">
        <v>120372.91900835199</v>
      </c>
    </row>
    <row r="181" spans="1:7">
      <c r="A181">
        <v>2</v>
      </c>
      <c r="B181" t="s">
        <v>5</v>
      </c>
      <c r="C181">
        <v>10003</v>
      </c>
      <c r="D181" t="s">
        <v>112</v>
      </c>
      <c r="E181">
        <v>15055</v>
      </c>
      <c r="F181" t="s">
        <v>106</v>
      </c>
      <c r="G181">
        <v>107172.590780874</v>
      </c>
    </row>
    <row r="182" spans="1:7">
      <c r="A182">
        <v>2</v>
      </c>
      <c r="B182" t="s">
        <v>5</v>
      </c>
      <c r="C182">
        <v>10004</v>
      </c>
      <c r="D182" t="s">
        <v>113</v>
      </c>
      <c r="E182">
        <v>15055</v>
      </c>
      <c r="F182" t="s">
        <v>106</v>
      </c>
      <c r="G182">
        <v>82750.126914290304</v>
      </c>
    </row>
    <row r="183" spans="1:7">
      <c r="A183">
        <v>2</v>
      </c>
      <c r="B183" t="s">
        <v>5</v>
      </c>
      <c r="C183">
        <v>10005</v>
      </c>
      <c r="D183" t="s">
        <v>114</v>
      </c>
      <c r="E183">
        <v>15055</v>
      </c>
      <c r="F183" t="s">
        <v>106</v>
      </c>
      <c r="G183">
        <v>184679.33945158901</v>
      </c>
    </row>
    <row r="184" spans="1:7">
      <c r="A184">
        <v>2</v>
      </c>
      <c r="B184" t="s">
        <v>5</v>
      </c>
      <c r="C184">
        <v>10006</v>
      </c>
      <c r="D184" t="s">
        <v>115</v>
      </c>
      <c r="E184">
        <v>15055</v>
      </c>
      <c r="F184" t="s">
        <v>106</v>
      </c>
      <c r="G184">
        <v>630758.793561436</v>
      </c>
    </row>
    <row r="185" spans="1:7">
      <c r="A185">
        <v>2</v>
      </c>
      <c r="B185" t="s">
        <v>5</v>
      </c>
      <c r="C185">
        <v>10007</v>
      </c>
      <c r="D185" t="s">
        <v>116</v>
      </c>
      <c r="E185">
        <v>15055</v>
      </c>
      <c r="F185" t="s">
        <v>106</v>
      </c>
      <c r="G185">
        <v>1115456.7485588</v>
      </c>
    </row>
    <row r="186" spans="1:7">
      <c r="A186">
        <v>2</v>
      </c>
      <c r="B186" t="s">
        <v>5</v>
      </c>
      <c r="C186">
        <v>10008</v>
      </c>
      <c r="D186" t="s">
        <v>117</v>
      </c>
      <c r="E186">
        <v>15055</v>
      </c>
      <c r="F186" t="s">
        <v>106</v>
      </c>
      <c r="G186">
        <v>1275990.55523376</v>
      </c>
    </row>
    <row r="187" spans="1:7">
      <c r="A187">
        <v>2</v>
      </c>
      <c r="B187" t="s">
        <v>5</v>
      </c>
      <c r="C187">
        <v>10009</v>
      </c>
      <c r="D187" t="s">
        <v>118</v>
      </c>
      <c r="E187">
        <v>15055</v>
      </c>
      <c r="F187" t="s">
        <v>106</v>
      </c>
      <c r="G187">
        <v>3228593.18254421</v>
      </c>
    </row>
    <row r="188" spans="1:7">
      <c r="A188">
        <v>2</v>
      </c>
      <c r="B188" t="s">
        <v>5</v>
      </c>
      <c r="C188">
        <v>11001</v>
      </c>
      <c r="D188" t="s">
        <v>119</v>
      </c>
      <c r="E188">
        <v>15055</v>
      </c>
      <c r="F188" t="s">
        <v>106</v>
      </c>
      <c r="G188">
        <v>1950537.7552290801</v>
      </c>
    </row>
    <row r="189" spans="1:7">
      <c r="A189">
        <v>2</v>
      </c>
      <c r="B189" t="s">
        <v>5</v>
      </c>
      <c r="C189">
        <v>11003</v>
      </c>
      <c r="D189" t="s">
        <v>120</v>
      </c>
      <c r="E189">
        <v>15055</v>
      </c>
      <c r="F189" t="s">
        <v>106</v>
      </c>
      <c r="G189">
        <v>251605.898315881</v>
      </c>
    </row>
    <row r="190" spans="1:7">
      <c r="A190">
        <v>2</v>
      </c>
      <c r="B190" t="s">
        <v>5</v>
      </c>
      <c r="C190">
        <v>12001</v>
      </c>
      <c r="D190" t="s">
        <v>121</v>
      </c>
      <c r="E190">
        <v>15055</v>
      </c>
      <c r="F190" t="s">
        <v>106</v>
      </c>
      <c r="G190">
        <v>96521752.025299802</v>
      </c>
    </row>
    <row r="191" spans="1:7">
      <c r="A191">
        <v>2</v>
      </c>
      <c r="B191" t="s">
        <v>5</v>
      </c>
      <c r="C191">
        <v>12004</v>
      </c>
      <c r="D191" t="s">
        <v>123</v>
      </c>
      <c r="E191">
        <v>15055</v>
      </c>
      <c r="F191" t="s">
        <v>106</v>
      </c>
      <c r="G191">
        <v>1272705.6037467699</v>
      </c>
    </row>
    <row r="192" spans="1:7">
      <c r="A192">
        <v>2</v>
      </c>
      <c r="B192" t="s">
        <v>5</v>
      </c>
      <c r="C192">
        <v>14001</v>
      </c>
      <c r="D192" t="s">
        <v>124</v>
      </c>
      <c r="E192">
        <v>15055</v>
      </c>
      <c r="F192" t="s">
        <v>106</v>
      </c>
      <c r="G192">
        <v>1682742.17913672</v>
      </c>
    </row>
    <row r="193" spans="1:7">
      <c r="A193">
        <v>2</v>
      </c>
      <c r="B193" t="s">
        <v>5</v>
      </c>
      <c r="C193">
        <v>14002</v>
      </c>
      <c r="D193" t="s">
        <v>125</v>
      </c>
      <c r="E193">
        <v>15055</v>
      </c>
      <c r="F193" t="s">
        <v>106</v>
      </c>
      <c r="G193">
        <v>20097903.176135801</v>
      </c>
    </row>
    <row r="194" spans="1:7">
      <c r="A194">
        <v>2</v>
      </c>
      <c r="B194" t="s">
        <v>5</v>
      </c>
      <c r="C194">
        <v>25001</v>
      </c>
      <c r="D194" t="s">
        <v>126</v>
      </c>
      <c r="E194">
        <v>15051</v>
      </c>
      <c r="F194" t="s">
        <v>127</v>
      </c>
      <c r="G194">
        <v>880937236.40550303</v>
      </c>
    </row>
    <row r="195" spans="1:7">
      <c r="A195">
        <v>2</v>
      </c>
      <c r="B195" t="s">
        <v>5</v>
      </c>
      <c r="C195">
        <v>28001</v>
      </c>
      <c r="D195" t="s">
        <v>128</v>
      </c>
      <c r="E195">
        <v>15051</v>
      </c>
      <c r="F195" t="s">
        <v>127</v>
      </c>
      <c r="G195">
        <v>3557362310.9393802</v>
      </c>
    </row>
    <row r="196" spans="1:7">
      <c r="A196">
        <v>3</v>
      </c>
      <c r="B196" t="s">
        <v>6</v>
      </c>
      <c r="C196">
        <v>1</v>
      </c>
      <c r="D196" t="s">
        <v>4</v>
      </c>
      <c r="E196">
        <v>15055</v>
      </c>
      <c r="F196" t="s">
        <v>106</v>
      </c>
      <c r="G196">
        <v>6476600.6610449199</v>
      </c>
    </row>
    <row r="197" spans="1:7">
      <c r="A197">
        <v>3</v>
      </c>
      <c r="B197" t="s">
        <v>6</v>
      </c>
      <c r="C197">
        <v>2</v>
      </c>
      <c r="D197" t="s">
        <v>5</v>
      </c>
      <c r="E197">
        <v>15055</v>
      </c>
      <c r="F197" t="s">
        <v>106</v>
      </c>
      <c r="G197">
        <v>280654.08153468202</v>
      </c>
    </row>
    <row r="198" spans="1:7">
      <c r="A198">
        <v>3</v>
      </c>
      <c r="B198" t="s">
        <v>6</v>
      </c>
      <c r="C198">
        <v>3</v>
      </c>
      <c r="D198" t="s">
        <v>6</v>
      </c>
      <c r="E198">
        <v>15055</v>
      </c>
      <c r="F198" t="s">
        <v>106</v>
      </c>
      <c r="G198">
        <v>18717017.4328252</v>
      </c>
    </row>
    <row r="199" spans="1:7">
      <c r="A199">
        <v>3</v>
      </c>
      <c r="B199" t="s">
        <v>6</v>
      </c>
      <c r="C199">
        <v>5</v>
      </c>
      <c r="D199" t="s">
        <v>8</v>
      </c>
      <c r="E199">
        <v>15055</v>
      </c>
      <c r="F199" t="s">
        <v>106</v>
      </c>
      <c r="G199">
        <v>32537106.1974365</v>
      </c>
    </row>
    <row r="200" spans="1:7">
      <c r="A200">
        <v>3</v>
      </c>
      <c r="B200" t="s">
        <v>6</v>
      </c>
      <c r="C200">
        <v>6</v>
      </c>
      <c r="D200" t="s">
        <v>9</v>
      </c>
      <c r="E200">
        <v>15055</v>
      </c>
      <c r="F200" t="s">
        <v>106</v>
      </c>
      <c r="G200">
        <v>2679.2507717707399</v>
      </c>
    </row>
    <row r="201" spans="1:7">
      <c r="A201">
        <v>3</v>
      </c>
      <c r="B201" t="s">
        <v>6</v>
      </c>
      <c r="C201">
        <v>7</v>
      </c>
      <c r="D201" t="s">
        <v>10</v>
      </c>
      <c r="E201">
        <v>15055</v>
      </c>
      <c r="F201" t="s">
        <v>106</v>
      </c>
      <c r="G201">
        <v>14.3399648470401</v>
      </c>
    </row>
    <row r="202" spans="1:7">
      <c r="A202">
        <v>3</v>
      </c>
      <c r="B202" t="s">
        <v>6</v>
      </c>
      <c r="C202">
        <v>8</v>
      </c>
      <c r="D202" t="s">
        <v>11</v>
      </c>
      <c r="E202">
        <v>15055</v>
      </c>
      <c r="F202" t="s">
        <v>106</v>
      </c>
      <c r="G202">
        <v>1.67533595066152</v>
      </c>
    </row>
    <row r="203" spans="1:7">
      <c r="A203">
        <v>3</v>
      </c>
      <c r="B203" t="s">
        <v>6</v>
      </c>
      <c r="C203">
        <v>9</v>
      </c>
      <c r="D203" t="s">
        <v>12</v>
      </c>
      <c r="E203">
        <v>15055</v>
      </c>
      <c r="F203" t="s">
        <v>106</v>
      </c>
      <c r="G203">
        <v>23327.794088041301</v>
      </c>
    </row>
    <row r="204" spans="1:7">
      <c r="A204">
        <v>3</v>
      </c>
      <c r="B204" t="s">
        <v>6</v>
      </c>
      <c r="C204">
        <v>11</v>
      </c>
      <c r="D204" t="s">
        <v>14</v>
      </c>
      <c r="E204">
        <v>15055</v>
      </c>
      <c r="F204" t="s">
        <v>106</v>
      </c>
      <c r="G204">
        <v>3.0781259886691701</v>
      </c>
    </row>
    <row r="205" spans="1:7">
      <c r="A205">
        <v>3</v>
      </c>
      <c r="B205" t="s">
        <v>6</v>
      </c>
      <c r="C205">
        <v>12</v>
      </c>
      <c r="D205" t="s">
        <v>15</v>
      </c>
      <c r="E205">
        <v>15055</v>
      </c>
      <c r="F205" t="s">
        <v>106</v>
      </c>
      <c r="G205">
        <v>1.00562516029371E-3</v>
      </c>
    </row>
    <row r="206" spans="1:7">
      <c r="A206">
        <v>3</v>
      </c>
      <c r="B206" t="s">
        <v>6</v>
      </c>
      <c r="C206">
        <v>14</v>
      </c>
      <c r="D206" t="s">
        <v>17</v>
      </c>
      <c r="E206">
        <v>15055</v>
      </c>
      <c r="F206" t="s">
        <v>106</v>
      </c>
      <c r="G206">
        <v>3.9734831837847401E-2</v>
      </c>
    </row>
    <row r="207" spans="1:7">
      <c r="A207">
        <v>3</v>
      </c>
      <c r="B207" t="s">
        <v>6</v>
      </c>
      <c r="C207">
        <v>16</v>
      </c>
      <c r="D207" t="s">
        <v>19</v>
      </c>
      <c r="E207">
        <v>15055</v>
      </c>
      <c r="F207" t="s">
        <v>106</v>
      </c>
      <c r="G207">
        <v>2.2288741360371699E-2</v>
      </c>
    </row>
    <row r="208" spans="1:7">
      <c r="A208">
        <v>3</v>
      </c>
      <c r="B208" t="s">
        <v>6</v>
      </c>
      <c r="C208">
        <v>17</v>
      </c>
      <c r="D208" t="s">
        <v>20</v>
      </c>
      <c r="E208">
        <v>15055</v>
      </c>
      <c r="F208" t="s">
        <v>106</v>
      </c>
      <c r="G208">
        <v>1.8032109776798</v>
      </c>
    </row>
    <row r="209" spans="1:7">
      <c r="A209">
        <v>3</v>
      </c>
      <c r="B209" t="s">
        <v>6</v>
      </c>
      <c r="C209">
        <v>18</v>
      </c>
      <c r="D209" t="s">
        <v>21</v>
      </c>
      <c r="E209">
        <v>15055</v>
      </c>
      <c r="F209" t="s">
        <v>106</v>
      </c>
      <c r="G209">
        <v>7.8975184958874296</v>
      </c>
    </row>
    <row r="210" spans="1:7">
      <c r="A210">
        <v>3</v>
      </c>
      <c r="B210" t="s">
        <v>6</v>
      </c>
      <c r="C210">
        <v>19</v>
      </c>
      <c r="D210" t="s">
        <v>22</v>
      </c>
      <c r="E210">
        <v>15055</v>
      </c>
      <c r="F210" t="s">
        <v>106</v>
      </c>
      <c r="G210">
        <v>181.225917440155</v>
      </c>
    </row>
    <row r="211" spans="1:7">
      <c r="A211">
        <v>3</v>
      </c>
      <c r="B211" t="s">
        <v>6</v>
      </c>
      <c r="C211">
        <v>20</v>
      </c>
      <c r="D211" t="s">
        <v>23</v>
      </c>
      <c r="E211">
        <v>15055</v>
      </c>
      <c r="F211" t="s">
        <v>106</v>
      </c>
      <c r="G211">
        <v>189873.672378149</v>
      </c>
    </row>
    <row r="212" spans="1:7">
      <c r="A212">
        <v>3</v>
      </c>
      <c r="B212" t="s">
        <v>6</v>
      </c>
      <c r="C212">
        <v>21</v>
      </c>
      <c r="D212" t="s">
        <v>24</v>
      </c>
      <c r="E212">
        <v>15055</v>
      </c>
      <c r="F212" t="s">
        <v>106</v>
      </c>
      <c r="G212">
        <v>552.43257108662101</v>
      </c>
    </row>
    <row r="213" spans="1:7">
      <c r="A213">
        <v>3</v>
      </c>
      <c r="B213" t="s">
        <v>6</v>
      </c>
      <c r="C213">
        <v>22</v>
      </c>
      <c r="D213" t="s">
        <v>25</v>
      </c>
      <c r="E213">
        <v>15055</v>
      </c>
      <c r="F213" t="s">
        <v>106</v>
      </c>
      <c r="G213">
        <v>28.174331380157401</v>
      </c>
    </row>
    <row r="214" spans="1:7">
      <c r="A214">
        <v>3</v>
      </c>
      <c r="B214" t="s">
        <v>6</v>
      </c>
      <c r="C214">
        <v>23</v>
      </c>
      <c r="D214" t="s">
        <v>26</v>
      </c>
      <c r="E214">
        <v>15055</v>
      </c>
      <c r="F214" t="s">
        <v>106</v>
      </c>
      <c r="G214">
        <v>10.397706773074599</v>
      </c>
    </row>
    <row r="215" spans="1:7">
      <c r="A215">
        <v>3</v>
      </c>
      <c r="B215" t="s">
        <v>6</v>
      </c>
      <c r="C215">
        <v>24</v>
      </c>
      <c r="D215" t="s">
        <v>27</v>
      </c>
      <c r="E215">
        <v>15055</v>
      </c>
      <c r="F215" t="s">
        <v>106</v>
      </c>
      <c r="G215">
        <v>137.01826880691499</v>
      </c>
    </row>
    <row r="216" spans="1:7">
      <c r="A216">
        <v>3</v>
      </c>
      <c r="B216" t="s">
        <v>6</v>
      </c>
      <c r="C216">
        <v>25</v>
      </c>
      <c r="D216" t="s">
        <v>28</v>
      </c>
      <c r="E216">
        <v>15055</v>
      </c>
      <c r="F216" t="s">
        <v>106</v>
      </c>
      <c r="G216">
        <v>154.88202405628999</v>
      </c>
    </row>
    <row r="217" spans="1:7">
      <c r="A217">
        <v>3</v>
      </c>
      <c r="B217" t="s">
        <v>6</v>
      </c>
      <c r="C217">
        <v>26</v>
      </c>
      <c r="D217" t="s">
        <v>29</v>
      </c>
      <c r="E217">
        <v>15055</v>
      </c>
      <c r="F217" t="s">
        <v>106</v>
      </c>
      <c r="G217">
        <v>2.62458495635267</v>
      </c>
    </row>
    <row r="218" spans="1:7">
      <c r="A218">
        <v>3</v>
      </c>
      <c r="B218" t="s">
        <v>6</v>
      </c>
      <c r="C218">
        <v>27</v>
      </c>
      <c r="D218" t="s">
        <v>30</v>
      </c>
      <c r="E218">
        <v>15055</v>
      </c>
      <c r="F218" t="s">
        <v>106</v>
      </c>
      <c r="G218">
        <v>8.4112109550312297</v>
      </c>
    </row>
    <row r="219" spans="1:7">
      <c r="A219">
        <v>3</v>
      </c>
      <c r="B219" t="s">
        <v>6</v>
      </c>
      <c r="C219">
        <v>28</v>
      </c>
      <c r="D219" t="s">
        <v>31</v>
      </c>
      <c r="E219">
        <v>15055</v>
      </c>
      <c r="F219" t="s">
        <v>106</v>
      </c>
      <c r="G219">
        <v>6.3403995088363496</v>
      </c>
    </row>
    <row r="220" spans="1:7">
      <c r="A220">
        <v>3</v>
      </c>
      <c r="B220" t="s">
        <v>6</v>
      </c>
      <c r="C220">
        <v>29</v>
      </c>
      <c r="D220" t="s">
        <v>32</v>
      </c>
      <c r="E220">
        <v>15055</v>
      </c>
      <c r="F220" t="s">
        <v>106</v>
      </c>
      <c r="G220">
        <v>1.59923488630678</v>
      </c>
    </row>
    <row r="221" spans="1:7">
      <c r="A221">
        <v>3</v>
      </c>
      <c r="B221" t="s">
        <v>6</v>
      </c>
      <c r="C221">
        <v>30</v>
      </c>
      <c r="D221" t="s">
        <v>33</v>
      </c>
      <c r="E221">
        <v>15055</v>
      </c>
      <c r="F221" t="s">
        <v>106</v>
      </c>
      <c r="G221">
        <v>0.41237839723122299</v>
      </c>
    </row>
    <row r="222" spans="1:7">
      <c r="A222">
        <v>3</v>
      </c>
      <c r="B222" t="s">
        <v>6</v>
      </c>
      <c r="C222">
        <v>31</v>
      </c>
      <c r="D222" t="s">
        <v>34</v>
      </c>
      <c r="E222">
        <v>15055</v>
      </c>
      <c r="F222" t="s">
        <v>106</v>
      </c>
      <c r="G222">
        <v>50.665983745021002</v>
      </c>
    </row>
    <row r="223" spans="1:7">
      <c r="A223">
        <v>3</v>
      </c>
      <c r="B223" t="s">
        <v>6</v>
      </c>
      <c r="C223">
        <v>32</v>
      </c>
      <c r="D223" t="s">
        <v>35</v>
      </c>
      <c r="E223">
        <v>15055</v>
      </c>
      <c r="F223" t="s">
        <v>106</v>
      </c>
      <c r="G223">
        <v>7946154.1919646002</v>
      </c>
    </row>
    <row r="224" spans="1:7">
      <c r="A224">
        <v>3</v>
      </c>
      <c r="B224" t="s">
        <v>6</v>
      </c>
      <c r="C224">
        <v>42</v>
      </c>
      <c r="D224" t="s">
        <v>45</v>
      </c>
      <c r="E224">
        <v>15055</v>
      </c>
      <c r="F224" t="s">
        <v>106</v>
      </c>
      <c r="G224">
        <v>284231.63443176699</v>
      </c>
    </row>
    <row r="225" spans="1:7">
      <c r="A225">
        <v>3</v>
      </c>
      <c r="B225" t="s">
        <v>6</v>
      </c>
      <c r="C225">
        <v>43</v>
      </c>
      <c r="D225" t="s">
        <v>46</v>
      </c>
      <c r="E225">
        <v>15055</v>
      </c>
      <c r="F225" t="s">
        <v>106</v>
      </c>
      <c r="G225">
        <v>26363.634930932301</v>
      </c>
    </row>
    <row r="226" spans="1:7">
      <c r="A226">
        <v>3</v>
      </c>
      <c r="B226" t="s">
        <v>6</v>
      </c>
      <c r="C226">
        <v>45</v>
      </c>
      <c r="D226" t="s">
        <v>48</v>
      </c>
      <c r="E226">
        <v>15055</v>
      </c>
      <c r="F226" t="s">
        <v>106</v>
      </c>
      <c r="G226">
        <v>2915930.2518113898</v>
      </c>
    </row>
    <row r="227" spans="1:7">
      <c r="A227">
        <v>3</v>
      </c>
      <c r="B227" t="s">
        <v>6</v>
      </c>
      <c r="C227">
        <v>48</v>
      </c>
      <c r="D227" t="s">
        <v>51</v>
      </c>
      <c r="E227">
        <v>15055</v>
      </c>
      <c r="F227" t="s">
        <v>106</v>
      </c>
      <c r="G227">
        <v>2645.6957363207798</v>
      </c>
    </row>
    <row r="228" spans="1:7">
      <c r="A228">
        <v>3</v>
      </c>
      <c r="B228" t="s">
        <v>6</v>
      </c>
      <c r="C228">
        <v>49</v>
      </c>
      <c r="D228" t="s">
        <v>52</v>
      </c>
      <c r="E228">
        <v>15055</v>
      </c>
      <c r="F228" t="s">
        <v>106</v>
      </c>
      <c r="G228">
        <v>158.706289355129</v>
      </c>
    </row>
    <row r="229" spans="1:7">
      <c r="A229">
        <v>3</v>
      </c>
      <c r="B229" t="s">
        <v>6</v>
      </c>
      <c r="C229">
        <v>51</v>
      </c>
      <c r="D229" t="s">
        <v>54</v>
      </c>
      <c r="E229">
        <v>15055</v>
      </c>
      <c r="F229" t="s">
        <v>106</v>
      </c>
      <c r="G229">
        <v>415.53428249791</v>
      </c>
    </row>
    <row r="230" spans="1:7">
      <c r="A230">
        <v>3</v>
      </c>
      <c r="B230" t="s">
        <v>6</v>
      </c>
      <c r="C230">
        <v>52</v>
      </c>
      <c r="D230" t="s">
        <v>55</v>
      </c>
      <c r="E230">
        <v>15055</v>
      </c>
      <c r="F230" t="s">
        <v>106</v>
      </c>
      <c r="G230">
        <v>12.715788410459901</v>
      </c>
    </row>
    <row r="231" spans="1:7">
      <c r="A231">
        <v>3</v>
      </c>
      <c r="B231" t="s">
        <v>6</v>
      </c>
      <c r="C231">
        <v>53</v>
      </c>
      <c r="D231" t="s">
        <v>56</v>
      </c>
      <c r="E231">
        <v>15055</v>
      </c>
      <c r="F231" t="s">
        <v>106</v>
      </c>
      <c r="G231">
        <v>3737.21828767335</v>
      </c>
    </row>
    <row r="232" spans="1:7">
      <c r="A232">
        <v>3</v>
      </c>
      <c r="B232" t="s">
        <v>6</v>
      </c>
      <c r="C232">
        <v>54</v>
      </c>
      <c r="D232" t="s">
        <v>57</v>
      </c>
      <c r="E232">
        <v>15055</v>
      </c>
      <c r="F232" t="s">
        <v>106</v>
      </c>
      <c r="G232">
        <v>19793.009569354301</v>
      </c>
    </row>
    <row r="233" spans="1:7">
      <c r="A233">
        <v>3</v>
      </c>
      <c r="B233" t="s">
        <v>6</v>
      </c>
      <c r="C233">
        <v>55</v>
      </c>
      <c r="D233" t="s">
        <v>58</v>
      </c>
      <c r="E233">
        <v>15055</v>
      </c>
      <c r="F233" t="s">
        <v>106</v>
      </c>
      <c r="G233">
        <v>98.138542052260306</v>
      </c>
    </row>
    <row r="234" spans="1:7">
      <c r="A234">
        <v>3</v>
      </c>
      <c r="B234" t="s">
        <v>6</v>
      </c>
      <c r="C234">
        <v>56</v>
      </c>
      <c r="D234" t="s">
        <v>59</v>
      </c>
      <c r="E234">
        <v>15055</v>
      </c>
      <c r="F234" t="s">
        <v>106</v>
      </c>
      <c r="G234">
        <v>12099.4049002103</v>
      </c>
    </row>
    <row r="235" spans="1:7">
      <c r="A235">
        <v>3</v>
      </c>
      <c r="B235" t="s">
        <v>6</v>
      </c>
      <c r="C235">
        <v>57</v>
      </c>
      <c r="D235" t="s">
        <v>60</v>
      </c>
      <c r="E235">
        <v>15055</v>
      </c>
      <c r="F235" t="s">
        <v>106</v>
      </c>
      <c r="G235">
        <v>40933.600433261097</v>
      </c>
    </row>
    <row r="236" spans="1:7">
      <c r="A236">
        <v>3</v>
      </c>
      <c r="B236" t="s">
        <v>6</v>
      </c>
      <c r="C236">
        <v>58</v>
      </c>
      <c r="D236" t="s">
        <v>61</v>
      </c>
      <c r="E236">
        <v>15055</v>
      </c>
      <c r="F236" t="s">
        <v>106</v>
      </c>
      <c r="G236">
        <v>613.31317177953304</v>
      </c>
    </row>
    <row r="237" spans="1:7">
      <c r="A237">
        <v>3</v>
      </c>
      <c r="B237" t="s">
        <v>6</v>
      </c>
      <c r="C237">
        <v>59</v>
      </c>
      <c r="D237" t="s">
        <v>62</v>
      </c>
      <c r="E237">
        <v>15055</v>
      </c>
      <c r="F237" t="s">
        <v>106</v>
      </c>
      <c r="G237">
        <v>377227.83631620603</v>
      </c>
    </row>
    <row r="238" spans="1:7">
      <c r="A238">
        <v>3</v>
      </c>
      <c r="B238" t="s">
        <v>6</v>
      </c>
      <c r="C238">
        <v>60</v>
      </c>
      <c r="D238" t="s">
        <v>63</v>
      </c>
      <c r="E238">
        <v>15055</v>
      </c>
      <c r="F238" t="s">
        <v>106</v>
      </c>
      <c r="G238">
        <v>32261.013483441999</v>
      </c>
    </row>
    <row r="239" spans="1:7">
      <c r="A239">
        <v>3</v>
      </c>
      <c r="B239" t="s">
        <v>6</v>
      </c>
      <c r="C239">
        <v>62</v>
      </c>
      <c r="D239" t="s">
        <v>65</v>
      </c>
      <c r="E239">
        <v>15055</v>
      </c>
      <c r="F239" t="s">
        <v>106</v>
      </c>
      <c r="G239">
        <v>101459.65584242099</v>
      </c>
    </row>
    <row r="240" spans="1:7">
      <c r="A240">
        <v>3</v>
      </c>
      <c r="B240" t="s">
        <v>6</v>
      </c>
      <c r="C240">
        <v>63</v>
      </c>
      <c r="D240" t="s">
        <v>66</v>
      </c>
      <c r="E240">
        <v>15055</v>
      </c>
      <c r="F240" t="s">
        <v>106</v>
      </c>
      <c r="G240">
        <v>143432.07073887001</v>
      </c>
    </row>
    <row r="241" spans="1:7">
      <c r="A241">
        <v>3</v>
      </c>
      <c r="B241" t="s">
        <v>6</v>
      </c>
      <c r="C241">
        <v>65</v>
      </c>
      <c r="D241" t="s">
        <v>68</v>
      </c>
      <c r="E241">
        <v>15055</v>
      </c>
      <c r="F241" t="s">
        <v>106</v>
      </c>
      <c r="G241">
        <v>76233.542777363298</v>
      </c>
    </row>
    <row r="242" spans="1:7">
      <c r="A242">
        <v>3</v>
      </c>
      <c r="B242" t="s">
        <v>6</v>
      </c>
      <c r="C242">
        <v>67</v>
      </c>
      <c r="D242" t="s">
        <v>70</v>
      </c>
      <c r="E242">
        <v>15055</v>
      </c>
      <c r="F242" t="s">
        <v>106</v>
      </c>
      <c r="G242">
        <v>16187.084732450599</v>
      </c>
    </row>
    <row r="243" spans="1:7">
      <c r="A243">
        <v>3</v>
      </c>
      <c r="B243" t="s">
        <v>6</v>
      </c>
      <c r="C243">
        <v>68</v>
      </c>
      <c r="D243" t="s">
        <v>71</v>
      </c>
      <c r="E243">
        <v>15055</v>
      </c>
      <c r="F243" t="s">
        <v>106</v>
      </c>
      <c r="G243">
        <v>9.1243460354139501</v>
      </c>
    </row>
    <row r="244" spans="1:7">
      <c r="A244">
        <v>3</v>
      </c>
      <c r="B244" t="s">
        <v>6</v>
      </c>
      <c r="C244">
        <v>77</v>
      </c>
      <c r="D244" t="s">
        <v>80</v>
      </c>
      <c r="E244">
        <v>15055</v>
      </c>
      <c r="F244" t="s">
        <v>106</v>
      </c>
      <c r="G244">
        <v>1.7953228838571599E-2</v>
      </c>
    </row>
    <row r="245" spans="1:7">
      <c r="A245">
        <v>3</v>
      </c>
      <c r="B245" t="s">
        <v>6</v>
      </c>
      <c r="C245">
        <v>78</v>
      </c>
      <c r="D245" t="s">
        <v>81</v>
      </c>
      <c r="E245">
        <v>15055</v>
      </c>
      <c r="F245" t="s">
        <v>106</v>
      </c>
      <c r="G245">
        <v>23716.0480531658</v>
      </c>
    </row>
    <row r="246" spans="1:7">
      <c r="A246">
        <v>3</v>
      </c>
      <c r="B246" t="s">
        <v>6</v>
      </c>
      <c r="C246">
        <v>79</v>
      </c>
      <c r="D246" t="s">
        <v>82</v>
      </c>
      <c r="E246">
        <v>15055</v>
      </c>
      <c r="F246" t="s">
        <v>106</v>
      </c>
      <c r="G246">
        <v>237825.49617332499</v>
      </c>
    </row>
    <row r="247" spans="1:7">
      <c r="A247">
        <v>3</v>
      </c>
      <c r="B247" t="s">
        <v>6</v>
      </c>
      <c r="C247">
        <v>80</v>
      </c>
      <c r="D247" t="s">
        <v>83</v>
      </c>
      <c r="E247">
        <v>15055</v>
      </c>
      <c r="F247" t="s">
        <v>106</v>
      </c>
      <c r="G247">
        <v>0.389773230298396</v>
      </c>
    </row>
    <row r="248" spans="1:7">
      <c r="A248">
        <v>3</v>
      </c>
      <c r="B248" t="s">
        <v>6</v>
      </c>
      <c r="C248">
        <v>83</v>
      </c>
      <c r="D248" t="s">
        <v>86</v>
      </c>
      <c r="E248">
        <v>15055</v>
      </c>
      <c r="F248" t="s">
        <v>106</v>
      </c>
      <c r="G248">
        <v>11196.580323010599</v>
      </c>
    </row>
    <row r="249" spans="1:7">
      <c r="A249">
        <v>3</v>
      </c>
      <c r="B249" t="s">
        <v>6</v>
      </c>
      <c r="C249">
        <v>86</v>
      </c>
      <c r="D249" t="s">
        <v>89</v>
      </c>
      <c r="E249">
        <v>15055</v>
      </c>
      <c r="F249" t="s">
        <v>106</v>
      </c>
      <c r="G249">
        <v>225033.370572427</v>
      </c>
    </row>
    <row r="250" spans="1:7">
      <c r="A250">
        <v>3</v>
      </c>
      <c r="B250" t="s">
        <v>6</v>
      </c>
      <c r="C250">
        <v>87</v>
      </c>
      <c r="D250" t="s">
        <v>90</v>
      </c>
      <c r="E250">
        <v>15055</v>
      </c>
      <c r="F250" t="s">
        <v>106</v>
      </c>
      <c r="G250">
        <v>173229.25195020501</v>
      </c>
    </row>
    <row r="251" spans="1:7">
      <c r="A251">
        <v>3</v>
      </c>
      <c r="B251" t="s">
        <v>6</v>
      </c>
      <c r="C251">
        <v>5001</v>
      </c>
      <c r="D251" t="s">
        <v>94</v>
      </c>
      <c r="E251">
        <v>15053</v>
      </c>
      <c r="F251" t="s">
        <v>107</v>
      </c>
      <c r="G251">
        <v>395556503.46000397</v>
      </c>
    </row>
    <row r="252" spans="1:7">
      <c r="A252">
        <v>3</v>
      </c>
      <c r="B252" t="s">
        <v>6</v>
      </c>
      <c r="C252">
        <v>6001</v>
      </c>
      <c r="D252" t="s">
        <v>96</v>
      </c>
      <c r="E252">
        <v>15053</v>
      </c>
      <c r="F252" t="s">
        <v>107</v>
      </c>
      <c r="G252">
        <v>236825290.36710301</v>
      </c>
    </row>
    <row r="253" spans="1:7">
      <c r="A253">
        <v>3</v>
      </c>
      <c r="B253" t="s">
        <v>6</v>
      </c>
      <c r="C253">
        <v>7001</v>
      </c>
      <c r="D253" t="s">
        <v>108</v>
      </c>
      <c r="E253">
        <v>15053</v>
      </c>
      <c r="F253" t="s">
        <v>107</v>
      </c>
      <c r="G253">
        <v>69348345.259166807</v>
      </c>
    </row>
    <row r="254" spans="1:7">
      <c r="A254">
        <v>3</v>
      </c>
      <c r="B254" t="s">
        <v>6</v>
      </c>
      <c r="C254">
        <v>8001</v>
      </c>
      <c r="D254" t="s">
        <v>109</v>
      </c>
      <c r="E254">
        <v>15053</v>
      </c>
      <c r="F254" t="s">
        <v>107</v>
      </c>
      <c r="G254">
        <v>21601406.863891799</v>
      </c>
    </row>
    <row r="255" spans="1:7">
      <c r="A255">
        <v>3</v>
      </c>
      <c r="B255" t="s">
        <v>6</v>
      </c>
      <c r="C255">
        <v>10001</v>
      </c>
      <c r="D255" t="s">
        <v>110</v>
      </c>
      <c r="E255">
        <v>15055</v>
      </c>
      <c r="F255" t="s">
        <v>106</v>
      </c>
      <c r="G255">
        <v>26.7079655203386</v>
      </c>
    </row>
    <row r="256" spans="1:7">
      <c r="A256">
        <v>3</v>
      </c>
      <c r="B256" t="s">
        <v>6</v>
      </c>
      <c r="C256">
        <v>10002</v>
      </c>
      <c r="D256" t="s">
        <v>111</v>
      </c>
      <c r="E256">
        <v>15055</v>
      </c>
      <c r="F256" t="s">
        <v>106</v>
      </c>
      <c r="G256">
        <v>35.171370732538001</v>
      </c>
    </row>
    <row r="257" spans="1:7">
      <c r="A257">
        <v>3</v>
      </c>
      <c r="B257" t="s">
        <v>6</v>
      </c>
      <c r="C257">
        <v>10003</v>
      </c>
      <c r="D257" t="s">
        <v>112</v>
      </c>
      <c r="E257">
        <v>15055</v>
      </c>
      <c r="F257" t="s">
        <v>106</v>
      </c>
      <c r="G257">
        <v>31.314409867049498</v>
      </c>
    </row>
    <row r="258" spans="1:7">
      <c r="A258">
        <v>3</v>
      </c>
      <c r="B258" t="s">
        <v>6</v>
      </c>
      <c r="C258">
        <v>10004</v>
      </c>
      <c r="D258" t="s">
        <v>113</v>
      </c>
      <c r="E258">
        <v>15055</v>
      </c>
      <c r="F258" t="s">
        <v>106</v>
      </c>
      <c r="G258">
        <v>24.178489778627998</v>
      </c>
    </row>
    <row r="259" spans="1:7">
      <c r="A259">
        <v>3</v>
      </c>
      <c r="B259" t="s">
        <v>6</v>
      </c>
      <c r="C259">
        <v>10005</v>
      </c>
      <c r="D259" t="s">
        <v>114</v>
      </c>
      <c r="E259">
        <v>15055</v>
      </c>
      <c r="F259" t="s">
        <v>106</v>
      </c>
      <c r="G259">
        <v>53.960854052574398</v>
      </c>
    </row>
    <row r="260" spans="1:7">
      <c r="A260">
        <v>3</v>
      </c>
      <c r="B260" t="s">
        <v>6</v>
      </c>
      <c r="C260">
        <v>10006</v>
      </c>
      <c r="D260" t="s">
        <v>115</v>
      </c>
      <c r="E260">
        <v>15055</v>
      </c>
      <c r="F260" t="s">
        <v>106</v>
      </c>
      <c r="G260">
        <v>184.299355319433</v>
      </c>
    </row>
    <row r="261" spans="1:7">
      <c r="A261">
        <v>3</v>
      </c>
      <c r="B261" t="s">
        <v>6</v>
      </c>
      <c r="C261">
        <v>10007</v>
      </c>
      <c r="D261" t="s">
        <v>116</v>
      </c>
      <c r="E261">
        <v>15055</v>
      </c>
      <c r="F261" t="s">
        <v>106</v>
      </c>
      <c r="G261">
        <v>325.92167044608101</v>
      </c>
    </row>
    <row r="262" spans="1:7">
      <c r="A262">
        <v>3</v>
      </c>
      <c r="B262" t="s">
        <v>6</v>
      </c>
      <c r="C262">
        <v>10008</v>
      </c>
      <c r="D262" t="s">
        <v>117</v>
      </c>
      <c r="E262">
        <v>15055</v>
      </c>
      <c r="F262" t="s">
        <v>106</v>
      </c>
      <c r="G262">
        <v>372.827520002482</v>
      </c>
    </row>
    <row r="263" spans="1:7">
      <c r="A263">
        <v>3</v>
      </c>
      <c r="B263" t="s">
        <v>6</v>
      </c>
      <c r="C263">
        <v>10009</v>
      </c>
      <c r="D263" t="s">
        <v>118</v>
      </c>
      <c r="E263">
        <v>15055</v>
      </c>
      <c r="F263" t="s">
        <v>106</v>
      </c>
      <c r="G263">
        <v>943.35211527044498</v>
      </c>
    </row>
    <row r="264" spans="1:7">
      <c r="A264">
        <v>3</v>
      </c>
      <c r="B264" t="s">
        <v>6</v>
      </c>
      <c r="C264">
        <v>11001</v>
      </c>
      <c r="D264" t="s">
        <v>119</v>
      </c>
      <c r="E264">
        <v>15055</v>
      </c>
      <c r="F264" t="s">
        <v>106</v>
      </c>
      <c r="G264">
        <v>194757.19656467799</v>
      </c>
    </row>
    <row r="265" spans="1:7">
      <c r="A265">
        <v>3</v>
      </c>
      <c r="B265" t="s">
        <v>6</v>
      </c>
      <c r="C265">
        <v>11003</v>
      </c>
      <c r="D265" t="s">
        <v>120</v>
      </c>
      <c r="E265">
        <v>15055</v>
      </c>
      <c r="F265" t="s">
        <v>106</v>
      </c>
      <c r="G265">
        <v>73.515907074971494</v>
      </c>
    </row>
    <row r="266" spans="1:7">
      <c r="A266">
        <v>3</v>
      </c>
      <c r="B266" t="s">
        <v>6</v>
      </c>
      <c r="C266">
        <v>12001</v>
      </c>
      <c r="D266" t="s">
        <v>121</v>
      </c>
      <c r="E266">
        <v>15055</v>
      </c>
      <c r="F266" t="s">
        <v>106</v>
      </c>
      <c r="G266">
        <v>3494355.9294684599</v>
      </c>
    </row>
    <row r="267" spans="1:7">
      <c r="A267">
        <v>3</v>
      </c>
      <c r="B267" t="s">
        <v>6</v>
      </c>
      <c r="C267">
        <v>12004</v>
      </c>
      <c r="D267" t="s">
        <v>123</v>
      </c>
      <c r="E267">
        <v>15055</v>
      </c>
      <c r="F267" t="s">
        <v>106</v>
      </c>
      <c r="G267">
        <v>371.86770073799102</v>
      </c>
    </row>
    <row r="268" spans="1:7">
      <c r="A268">
        <v>3</v>
      </c>
      <c r="B268" t="s">
        <v>6</v>
      </c>
      <c r="C268">
        <v>14001</v>
      </c>
      <c r="D268" t="s">
        <v>124</v>
      </c>
      <c r="E268">
        <v>15055</v>
      </c>
      <c r="F268" t="s">
        <v>106</v>
      </c>
      <c r="G268">
        <v>491.67495078847401</v>
      </c>
    </row>
    <row r="269" spans="1:7">
      <c r="A269">
        <v>3</v>
      </c>
      <c r="B269" t="s">
        <v>6</v>
      </c>
      <c r="C269">
        <v>14002</v>
      </c>
      <c r="D269" t="s">
        <v>125</v>
      </c>
      <c r="E269">
        <v>15055</v>
      </c>
      <c r="F269" t="s">
        <v>106</v>
      </c>
      <c r="G269">
        <v>7881.9665294579099</v>
      </c>
    </row>
    <row r="270" spans="1:7">
      <c r="A270">
        <v>3</v>
      </c>
      <c r="B270" t="s">
        <v>6</v>
      </c>
      <c r="C270">
        <v>25001</v>
      </c>
      <c r="D270" t="s">
        <v>126</v>
      </c>
      <c r="E270">
        <v>15051</v>
      </c>
      <c r="F270" t="s">
        <v>127</v>
      </c>
      <c r="G270">
        <v>7402836.5247651003</v>
      </c>
    </row>
    <row r="271" spans="1:7">
      <c r="A271">
        <v>3</v>
      </c>
      <c r="B271" t="s">
        <v>6</v>
      </c>
      <c r="C271">
        <v>28001</v>
      </c>
      <c r="D271" t="s">
        <v>128</v>
      </c>
      <c r="E271">
        <v>15051</v>
      </c>
      <c r="F271" t="s">
        <v>127</v>
      </c>
      <c r="G271">
        <v>1304828.0248652899</v>
      </c>
    </row>
    <row r="272" spans="1:7">
      <c r="A272">
        <v>4</v>
      </c>
      <c r="B272" t="s">
        <v>7</v>
      </c>
      <c r="C272">
        <v>1</v>
      </c>
      <c r="D272" t="s">
        <v>4</v>
      </c>
      <c r="E272">
        <v>15055</v>
      </c>
      <c r="F272" t="s">
        <v>106</v>
      </c>
      <c r="G272">
        <v>177.57912190014801</v>
      </c>
    </row>
    <row r="273" spans="1:7">
      <c r="A273">
        <v>4</v>
      </c>
      <c r="B273" t="s">
        <v>7</v>
      </c>
      <c r="C273">
        <v>2</v>
      </c>
      <c r="D273" t="s">
        <v>5</v>
      </c>
      <c r="E273">
        <v>15055</v>
      </c>
      <c r="F273" t="s">
        <v>106</v>
      </c>
      <c r="G273">
        <v>194.50563269564299</v>
      </c>
    </row>
    <row r="274" spans="1:7">
      <c r="A274">
        <v>4</v>
      </c>
      <c r="B274" t="s">
        <v>7</v>
      </c>
      <c r="C274">
        <v>5</v>
      </c>
      <c r="D274" t="s">
        <v>8</v>
      </c>
      <c r="E274">
        <v>15055</v>
      </c>
      <c r="F274" t="s">
        <v>106</v>
      </c>
      <c r="G274">
        <v>27856.388829474501</v>
      </c>
    </row>
    <row r="275" spans="1:7">
      <c r="A275">
        <v>4</v>
      </c>
      <c r="B275" t="s">
        <v>7</v>
      </c>
      <c r="C275">
        <v>6</v>
      </c>
      <c r="D275" t="s">
        <v>9</v>
      </c>
      <c r="E275">
        <v>15055</v>
      </c>
      <c r="F275" t="s">
        <v>106</v>
      </c>
      <c r="G275">
        <v>3947.16004209327</v>
      </c>
    </row>
    <row r="276" spans="1:7">
      <c r="A276">
        <v>4</v>
      </c>
      <c r="B276" t="s">
        <v>7</v>
      </c>
      <c r="C276">
        <v>7</v>
      </c>
      <c r="D276" t="s">
        <v>10</v>
      </c>
      <c r="E276">
        <v>15055</v>
      </c>
      <c r="F276" t="s">
        <v>106</v>
      </c>
      <c r="G276">
        <v>51.079472474591199</v>
      </c>
    </row>
    <row r="277" spans="1:7">
      <c r="A277">
        <v>4</v>
      </c>
      <c r="B277" t="s">
        <v>7</v>
      </c>
      <c r="C277">
        <v>8</v>
      </c>
      <c r="D277" t="s">
        <v>11</v>
      </c>
      <c r="E277">
        <v>15055</v>
      </c>
      <c r="F277" t="s">
        <v>106</v>
      </c>
      <c r="G277">
        <v>12.5178579965523</v>
      </c>
    </row>
    <row r="278" spans="1:7">
      <c r="A278">
        <v>4</v>
      </c>
      <c r="B278" t="s">
        <v>7</v>
      </c>
      <c r="C278">
        <v>9</v>
      </c>
      <c r="D278" t="s">
        <v>12</v>
      </c>
      <c r="E278">
        <v>15055</v>
      </c>
      <c r="F278" t="s">
        <v>106</v>
      </c>
      <c r="G278">
        <v>13537.649225524399</v>
      </c>
    </row>
    <row r="279" spans="1:7">
      <c r="A279">
        <v>4</v>
      </c>
      <c r="B279" t="s">
        <v>7</v>
      </c>
      <c r="C279">
        <v>10</v>
      </c>
      <c r="D279" t="s">
        <v>13</v>
      </c>
      <c r="E279">
        <v>15055</v>
      </c>
      <c r="F279" t="s">
        <v>106</v>
      </c>
      <c r="G279">
        <v>12576.927430618</v>
      </c>
    </row>
    <row r="280" spans="1:7">
      <c r="A280">
        <v>4</v>
      </c>
      <c r="B280" t="s">
        <v>7</v>
      </c>
      <c r="C280">
        <v>11</v>
      </c>
      <c r="D280" t="s">
        <v>14</v>
      </c>
      <c r="E280">
        <v>15055</v>
      </c>
      <c r="F280" t="s">
        <v>106</v>
      </c>
      <c r="G280">
        <v>21033.8268753224</v>
      </c>
    </row>
    <row r="281" spans="1:7">
      <c r="A281">
        <v>4</v>
      </c>
      <c r="B281" t="s">
        <v>7</v>
      </c>
      <c r="C281">
        <v>12</v>
      </c>
      <c r="D281" t="s">
        <v>15</v>
      </c>
      <c r="E281">
        <v>15055</v>
      </c>
      <c r="F281" t="s">
        <v>106</v>
      </c>
      <c r="G281">
        <v>48.138238928406501</v>
      </c>
    </row>
    <row r="282" spans="1:7">
      <c r="A282">
        <v>4</v>
      </c>
      <c r="B282" t="s">
        <v>7</v>
      </c>
      <c r="C282">
        <v>13</v>
      </c>
      <c r="D282" t="s">
        <v>16</v>
      </c>
      <c r="E282">
        <v>15055</v>
      </c>
      <c r="F282" t="s">
        <v>106</v>
      </c>
      <c r="G282">
        <v>52.420503228026597</v>
      </c>
    </row>
    <row r="283" spans="1:7">
      <c r="A283">
        <v>4</v>
      </c>
      <c r="B283" t="s">
        <v>7</v>
      </c>
      <c r="C283">
        <v>14</v>
      </c>
      <c r="D283" t="s">
        <v>17</v>
      </c>
      <c r="E283">
        <v>15055</v>
      </c>
      <c r="F283" t="s">
        <v>106</v>
      </c>
      <c r="G283">
        <v>3936.1435049694101</v>
      </c>
    </row>
    <row r="284" spans="1:7">
      <c r="A284">
        <v>4</v>
      </c>
      <c r="B284" t="s">
        <v>7</v>
      </c>
      <c r="C284">
        <v>15</v>
      </c>
      <c r="D284" t="s">
        <v>18</v>
      </c>
      <c r="E284">
        <v>15055</v>
      </c>
      <c r="F284" t="s">
        <v>106</v>
      </c>
      <c r="G284">
        <v>36.860195368187199</v>
      </c>
    </row>
    <row r="285" spans="1:7">
      <c r="A285">
        <v>4</v>
      </c>
      <c r="B285" t="s">
        <v>7</v>
      </c>
      <c r="C285">
        <v>16</v>
      </c>
      <c r="D285" t="s">
        <v>19</v>
      </c>
      <c r="E285">
        <v>15055</v>
      </c>
      <c r="F285" t="s">
        <v>106</v>
      </c>
      <c r="G285">
        <v>15.7093006096837</v>
      </c>
    </row>
    <row r="286" spans="1:7">
      <c r="A286">
        <v>4</v>
      </c>
      <c r="B286" t="s">
        <v>7</v>
      </c>
      <c r="C286">
        <v>17</v>
      </c>
      <c r="D286" t="s">
        <v>20</v>
      </c>
      <c r="E286">
        <v>15055</v>
      </c>
      <c r="F286" t="s">
        <v>106</v>
      </c>
      <c r="G286">
        <v>15424.821559481999</v>
      </c>
    </row>
    <row r="287" spans="1:7">
      <c r="A287">
        <v>4</v>
      </c>
      <c r="B287" t="s">
        <v>7</v>
      </c>
      <c r="C287">
        <v>18</v>
      </c>
      <c r="D287" t="s">
        <v>21</v>
      </c>
      <c r="E287">
        <v>15055</v>
      </c>
      <c r="F287" t="s">
        <v>106</v>
      </c>
      <c r="G287">
        <v>159.933304919085</v>
      </c>
    </row>
    <row r="288" spans="1:7">
      <c r="A288">
        <v>4</v>
      </c>
      <c r="B288" t="s">
        <v>7</v>
      </c>
      <c r="C288">
        <v>19</v>
      </c>
      <c r="D288" t="s">
        <v>22</v>
      </c>
      <c r="E288">
        <v>15055</v>
      </c>
      <c r="F288" t="s">
        <v>106</v>
      </c>
      <c r="G288">
        <v>477.85749013353399</v>
      </c>
    </row>
    <row r="289" spans="1:7">
      <c r="A289">
        <v>4</v>
      </c>
      <c r="B289" t="s">
        <v>7</v>
      </c>
      <c r="C289">
        <v>20</v>
      </c>
      <c r="D289" t="s">
        <v>23</v>
      </c>
      <c r="E289">
        <v>15055</v>
      </c>
      <c r="F289" t="s">
        <v>106</v>
      </c>
      <c r="G289">
        <v>279995.83895040001</v>
      </c>
    </row>
    <row r="290" spans="1:7">
      <c r="A290">
        <v>4</v>
      </c>
      <c r="B290" t="s">
        <v>7</v>
      </c>
      <c r="C290">
        <v>21</v>
      </c>
      <c r="D290" t="s">
        <v>24</v>
      </c>
      <c r="E290">
        <v>15055</v>
      </c>
      <c r="F290" t="s">
        <v>106</v>
      </c>
      <c r="G290">
        <v>6910.09208896789</v>
      </c>
    </row>
    <row r="291" spans="1:7">
      <c r="A291">
        <v>4</v>
      </c>
      <c r="B291" t="s">
        <v>7</v>
      </c>
      <c r="C291">
        <v>22</v>
      </c>
      <c r="D291" t="s">
        <v>25</v>
      </c>
      <c r="E291">
        <v>15055</v>
      </c>
      <c r="F291" t="s">
        <v>106</v>
      </c>
      <c r="G291">
        <v>28818.206352200501</v>
      </c>
    </row>
    <row r="292" spans="1:7">
      <c r="A292">
        <v>4</v>
      </c>
      <c r="B292" t="s">
        <v>7</v>
      </c>
      <c r="C292">
        <v>23</v>
      </c>
      <c r="D292" t="s">
        <v>26</v>
      </c>
      <c r="E292">
        <v>15055</v>
      </c>
      <c r="F292" t="s">
        <v>106</v>
      </c>
      <c r="G292">
        <v>10259.348678111101</v>
      </c>
    </row>
    <row r="293" spans="1:7">
      <c r="A293">
        <v>4</v>
      </c>
      <c r="B293" t="s">
        <v>7</v>
      </c>
      <c r="C293">
        <v>24</v>
      </c>
      <c r="D293" t="s">
        <v>27</v>
      </c>
      <c r="E293">
        <v>15055</v>
      </c>
      <c r="F293" t="s">
        <v>106</v>
      </c>
      <c r="G293">
        <v>349.20678558583103</v>
      </c>
    </row>
    <row r="294" spans="1:7">
      <c r="A294">
        <v>4</v>
      </c>
      <c r="B294" t="s">
        <v>7</v>
      </c>
      <c r="C294">
        <v>25</v>
      </c>
      <c r="D294" t="s">
        <v>28</v>
      </c>
      <c r="E294">
        <v>15055</v>
      </c>
      <c r="F294" t="s">
        <v>106</v>
      </c>
      <c r="G294">
        <v>50744.639419134197</v>
      </c>
    </row>
    <row r="295" spans="1:7">
      <c r="A295">
        <v>4</v>
      </c>
      <c r="B295" t="s">
        <v>7</v>
      </c>
      <c r="C295">
        <v>26</v>
      </c>
      <c r="D295" t="s">
        <v>29</v>
      </c>
      <c r="E295">
        <v>15055</v>
      </c>
      <c r="F295" t="s">
        <v>106</v>
      </c>
      <c r="G295">
        <v>5240.0914534737803</v>
      </c>
    </row>
    <row r="296" spans="1:7">
      <c r="A296">
        <v>4</v>
      </c>
      <c r="B296" t="s">
        <v>7</v>
      </c>
      <c r="C296">
        <v>27</v>
      </c>
      <c r="D296" t="s">
        <v>30</v>
      </c>
      <c r="E296">
        <v>15055</v>
      </c>
      <c r="F296" t="s">
        <v>106</v>
      </c>
      <c r="G296">
        <v>493.41435429260298</v>
      </c>
    </row>
    <row r="297" spans="1:7">
      <c r="A297">
        <v>4</v>
      </c>
      <c r="B297" t="s">
        <v>7</v>
      </c>
      <c r="C297">
        <v>28</v>
      </c>
      <c r="D297" t="s">
        <v>31</v>
      </c>
      <c r="E297">
        <v>15055</v>
      </c>
      <c r="F297" t="s">
        <v>106</v>
      </c>
      <c r="G297">
        <v>12784.598943808</v>
      </c>
    </row>
    <row r="298" spans="1:7">
      <c r="A298">
        <v>4</v>
      </c>
      <c r="B298" t="s">
        <v>7</v>
      </c>
      <c r="C298">
        <v>29</v>
      </c>
      <c r="D298" t="s">
        <v>32</v>
      </c>
      <c r="E298">
        <v>15055</v>
      </c>
      <c r="F298" t="s">
        <v>106</v>
      </c>
      <c r="G298">
        <v>26702.919677721198</v>
      </c>
    </row>
    <row r="299" spans="1:7">
      <c r="A299">
        <v>4</v>
      </c>
      <c r="B299" t="s">
        <v>7</v>
      </c>
      <c r="C299">
        <v>30</v>
      </c>
      <c r="D299" t="s">
        <v>33</v>
      </c>
      <c r="E299">
        <v>15055</v>
      </c>
      <c r="F299" t="s">
        <v>106</v>
      </c>
      <c r="G299">
        <v>160.50454702830299</v>
      </c>
    </row>
    <row r="300" spans="1:7">
      <c r="A300">
        <v>4</v>
      </c>
      <c r="B300" t="s">
        <v>7</v>
      </c>
      <c r="C300">
        <v>31</v>
      </c>
      <c r="D300" t="s">
        <v>34</v>
      </c>
      <c r="E300">
        <v>15055</v>
      </c>
      <c r="F300" t="s">
        <v>106</v>
      </c>
      <c r="G300">
        <v>389.66794408309403</v>
      </c>
    </row>
    <row r="301" spans="1:7">
      <c r="A301">
        <v>4</v>
      </c>
      <c r="B301" t="s">
        <v>7</v>
      </c>
      <c r="C301">
        <v>32</v>
      </c>
      <c r="D301" t="s">
        <v>35</v>
      </c>
      <c r="E301">
        <v>15055</v>
      </c>
      <c r="F301" t="s">
        <v>106</v>
      </c>
      <c r="G301">
        <v>352739.55848411901</v>
      </c>
    </row>
    <row r="302" spans="1:7">
      <c r="A302">
        <v>4</v>
      </c>
      <c r="B302" t="s">
        <v>7</v>
      </c>
      <c r="C302">
        <v>33</v>
      </c>
      <c r="D302" t="s">
        <v>36</v>
      </c>
      <c r="E302">
        <v>15055</v>
      </c>
      <c r="F302" t="s">
        <v>106</v>
      </c>
      <c r="G302">
        <v>1590.36216007863</v>
      </c>
    </row>
    <row r="303" spans="1:7">
      <c r="A303">
        <v>4</v>
      </c>
      <c r="B303" t="s">
        <v>7</v>
      </c>
      <c r="C303">
        <v>41</v>
      </c>
      <c r="D303" t="s">
        <v>44</v>
      </c>
      <c r="E303">
        <v>15055</v>
      </c>
      <c r="F303" t="s">
        <v>106</v>
      </c>
      <c r="G303">
        <v>925.72523623116604</v>
      </c>
    </row>
    <row r="304" spans="1:7">
      <c r="A304">
        <v>4</v>
      </c>
      <c r="B304" t="s">
        <v>7</v>
      </c>
      <c r="C304">
        <v>42</v>
      </c>
      <c r="D304" t="s">
        <v>45</v>
      </c>
      <c r="E304">
        <v>15055</v>
      </c>
      <c r="F304" t="s">
        <v>106</v>
      </c>
      <c r="G304">
        <v>277.05590598550702</v>
      </c>
    </row>
    <row r="305" spans="1:7">
      <c r="A305">
        <v>4</v>
      </c>
      <c r="B305" t="s">
        <v>7</v>
      </c>
      <c r="C305">
        <v>43</v>
      </c>
      <c r="D305" t="s">
        <v>46</v>
      </c>
      <c r="E305">
        <v>15055</v>
      </c>
      <c r="F305" t="s">
        <v>106</v>
      </c>
      <c r="G305">
        <v>1325.7664632957101</v>
      </c>
    </row>
    <row r="306" spans="1:7">
      <c r="A306">
        <v>4</v>
      </c>
      <c r="B306" t="s">
        <v>7</v>
      </c>
      <c r="C306">
        <v>44</v>
      </c>
      <c r="D306" t="s">
        <v>47</v>
      </c>
      <c r="E306">
        <v>15055</v>
      </c>
      <c r="F306" t="s">
        <v>106</v>
      </c>
      <c r="G306">
        <v>1370.59052721542</v>
      </c>
    </row>
    <row r="307" spans="1:7">
      <c r="A307">
        <v>4</v>
      </c>
      <c r="B307" t="s">
        <v>7</v>
      </c>
      <c r="C307">
        <v>45</v>
      </c>
      <c r="D307" t="s">
        <v>48</v>
      </c>
      <c r="E307">
        <v>15055</v>
      </c>
      <c r="F307" t="s">
        <v>106</v>
      </c>
      <c r="G307">
        <v>124297.459450786</v>
      </c>
    </row>
    <row r="308" spans="1:7">
      <c r="A308">
        <v>4</v>
      </c>
      <c r="B308" t="s">
        <v>7</v>
      </c>
      <c r="C308">
        <v>46</v>
      </c>
      <c r="D308" t="s">
        <v>49</v>
      </c>
      <c r="E308">
        <v>15055</v>
      </c>
      <c r="F308" t="s">
        <v>106</v>
      </c>
      <c r="G308">
        <v>2957.2034554379402</v>
      </c>
    </row>
    <row r="309" spans="1:7">
      <c r="A309">
        <v>4</v>
      </c>
      <c r="B309" t="s">
        <v>7</v>
      </c>
      <c r="C309">
        <v>47</v>
      </c>
      <c r="D309" t="s">
        <v>50</v>
      </c>
      <c r="E309">
        <v>15055</v>
      </c>
      <c r="F309" t="s">
        <v>106</v>
      </c>
      <c r="G309">
        <v>1902.33870266842</v>
      </c>
    </row>
    <row r="310" spans="1:7">
      <c r="A310">
        <v>4</v>
      </c>
      <c r="B310" t="s">
        <v>7</v>
      </c>
      <c r="C310">
        <v>48</v>
      </c>
      <c r="D310" t="s">
        <v>51</v>
      </c>
      <c r="E310">
        <v>15055</v>
      </c>
      <c r="F310" t="s">
        <v>106</v>
      </c>
      <c r="G310">
        <v>20195.687952826302</v>
      </c>
    </row>
    <row r="311" spans="1:7">
      <c r="A311">
        <v>4</v>
      </c>
      <c r="B311" t="s">
        <v>7</v>
      </c>
      <c r="C311">
        <v>49</v>
      </c>
      <c r="D311" t="s">
        <v>52</v>
      </c>
      <c r="E311">
        <v>15055</v>
      </c>
      <c r="F311" t="s">
        <v>106</v>
      </c>
      <c r="G311">
        <v>6.7584560798163897</v>
      </c>
    </row>
    <row r="312" spans="1:7">
      <c r="A312">
        <v>4</v>
      </c>
      <c r="B312" t="s">
        <v>7</v>
      </c>
      <c r="C312">
        <v>51</v>
      </c>
      <c r="D312" t="s">
        <v>54</v>
      </c>
      <c r="E312">
        <v>15055</v>
      </c>
      <c r="F312" t="s">
        <v>106</v>
      </c>
      <c r="G312">
        <v>743.00774639138001</v>
      </c>
    </row>
    <row r="313" spans="1:7">
      <c r="A313">
        <v>4</v>
      </c>
      <c r="B313" t="s">
        <v>7</v>
      </c>
      <c r="C313">
        <v>52</v>
      </c>
      <c r="D313" t="s">
        <v>55</v>
      </c>
      <c r="E313">
        <v>15055</v>
      </c>
      <c r="F313" t="s">
        <v>106</v>
      </c>
      <c r="G313">
        <v>22.787016199224901</v>
      </c>
    </row>
    <row r="314" spans="1:7">
      <c r="A314">
        <v>4</v>
      </c>
      <c r="B314" t="s">
        <v>7</v>
      </c>
      <c r="C314">
        <v>53</v>
      </c>
      <c r="D314" t="s">
        <v>56</v>
      </c>
      <c r="E314">
        <v>15055</v>
      </c>
      <c r="F314" t="s">
        <v>106</v>
      </c>
      <c r="G314">
        <v>6691.5176552079001</v>
      </c>
    </row>
    <row r="315" spans="1:7">
      <c r="A315">
        <v>4</v>
      </c>
      <c r="B315" t="s">
        <v>7</v>
      </c>
      <c r="C315">
        <v>54</v>
      </c>
      <c r="D315" t="s">
        <v>57</v>
      </c>
      <c r="E315">
        <v>15055</v>
      </c>
      <c r="F315" t="s">
        <v>106</v>
      </c>
      <c r="G315">
        <v>1590.7114816767801</v>
      </c>
    </row>
    <row r="316" spans="1:7">
      <c r="A316">
        <v>4</v>
      </c>
      <c r="B316" t="s">
        <v>7</v>
      </c>
      <c r="C316">
        <v>55</v>
      </c>
      <c r="D316" t="s">
        <v>58</v>
      </c>
      <c r="E316">
        <v>15055</v>
      </c>
      <c r="F316" t="s">
        <v>106</v>
      </c>
      <c r="G316">
        <v>97.159915410966804</v>
      </c>
    </row>
    <row r="317" spans="1:7">
      <c r="A317">
        <v>4</v>
      </c>
      <c r="B317" t="s">
        <v>7</v>
      </c>
      <c r="C317">
        <v>56</v>
      </c>
      <c r="D317" t="s">
        <v>59</v>
      </c>
      <c r="E317">
        <v>15055</v>
      </c>
      <c r="F317" t="s">
        <v>106</v>
      </c>
      <c r="G317">
        <v>21682.441273973702</v>
      </c>
    </row>
    <row r="318" spans="1:7">
      <c r="A318">
        <v>4</v>
      </c>
      <c r="B318" t="s">
        <v>7</v>
      </c>
      <c r="C318">
        <v>57</v>
      </c>
      <c r="D318" t="s">
        <v>60</v>
      </c>
      <c r="E318">
        <v>15055</v>
      </c>
      <c r="F318" t="s">
        <v>106</v>
      </c>
      <c r="G318">
        <v>8729.9224653052206</v>
      </c>
    </row>
    <row r="319" spans="1:7">
      <c r="A319">
        <v>4</v>
      </c>
      <c r="B319" t="s">
        <v>7</v>
      </c>
      <c r="C319">
        <v>58</v>
      </c>
      <c r="D319" t="s">
        <v>61</v>
      </c>
      <c r="E319">
        <v>15055</v>
      </c>
      <c r="F319" t="s">
        <v>106</v>
      </c>
      <c r="G319">
        <v>19939.289585603001</v>
      </c>
    </row>
    <row r="320" spans="1:7">
      <c r="A320">
        <v>4</v>
      </c>
      <c r="B320" t="s">
        <v>7</v>
      </c>
      <c r="C320">
        <v>59</v>
      </c>
      <c r="D320" t="s">
        <v>62</v>
      </c>
      <c r="E320">
        <v>15055</v>
      </c>
      <c r="F320" t="s">
        <v>106</v>
      </c>
      <c r="G320">
        <v>49439.019822734997</v>
      </c>
    </row>
    <row r="321" spans="1:7">
      <c r="A321">
        <v>4</v>
      </c>
      <c r="B321" t="s">
        <v>7</v>
      </c>
      <c r="C321">
        <v>60</v>
      </c>
      <c r="D321" t="s">
        <v>63</v>
      </c>
      <c r="E321">
        <v>15055</v>
      </c>
      <c r="F321" t="s">
        <v>106</v>
      </c>
      <c r="G321">
        <v>291531.75971925701</v>
      </c>
    </row>
    <row r="322" spans="1:7">
      <c r="A322">
        <v>4</v>
      </c>
      <c r="B322" t="s">
        <v>7</v>
      </c>
      <c r="C322">
        <v>62</v>
      </c>
      <c r="D322" t="s">
        <v>65</v>
      </c>
      <c r="E322">
        <v>15055</v>
      </c>
      <c r="F322" t="s">
        <v>106</v>
      </c>
      <c r="G322">
        <v>9088.5296459118908</v>
      </c>
    </row>
    <row r="323" spans="1:7">
      <c r="A323">
        <v>4</v>
      </c>
      <c r="B323" t="s">
        <v>7</v>
      </c>
      <c r="C323">
        <v>63</v>
      </c>
      <c r="D323" t="s">
        <v>66</v>
      </c>
      <c r="E323">
        <v>15055</v>
      </c>
      <c r="F323" t="s">
        <v>106</v>
      </c>
      <c r="G323">
        <v>0.99884284773823995</v>
      </c>
    </row>
    <row r="324" spans="1:7">
      <c r="A324">
        <v>4</v>
      </c>
      <c r="B324" t="s">
        <v>7</v>
      </c>
      <c r="C324">
        <v>64</v>
      </c>
      <c r="D324" t="s">
        <v>67</v>
      </c>
      <c r="E324">
        <v>15055</v>
      </c>
      <c r="F324" t="s">
        <v>106</v>
      </c>
      <c r="G324">
        <v>3.8061145616824499</v>
      </c>
    </row>
    <row r="325" spans="1:7">
      <c r="A325">
        <v>4</v>
      </c>
      <c r="B325" t="s">
        <v>7</v>
      </c>
      <c r="C325">
        <v>65</v>
      </c>
      <c r="D325" t="s">
        <v>68</v>
      </c>
      <c r="E325">
        <v>15055</v>
      </c>
      <c r="F325" t="s">
        <v>106</v>
      </c>
      <c r="G325">
        <v>136594.03248980001</v>
      </c>
    </row>
    <row r="326" spans="1:7">
      <c r="A326">
        <v>4</v>
      </c>
      <c r="B326" t="s">
        <v>7</v>
      </c>
      <c r="C326">
        <v>67</v>
      </c>
      <c r="D326" t="s">
        <v>70</v>
      </c>
      <c r="E326">
        <v>15055</v>
      </c>
      <c r="F326" t="s">
        <v>106</v>
      </c>
      <c r="G326">
        <v>10391.6468179811</v>
      </c>
    </row>
    <row r="327" spans="1:7">
      <c r="A327">
        <v>4</v>
      </c>
      <c r="B327" t="s">
        <v>7</v>
      </c>
      <c r="C327">
        <v>68</v>
      </c>
      <c r="D327" t="s">
        <v>71</v>
      </c>
      <c r="E327">
        <v>15055</v>
      </c>
      <c r="F327" t="s">
        <v>106</v>
      </c>
      <c r="G327">
        <v>3593.7858604796802</v>
      </c>
    </row>
    <row r="328" spans="1:7">
      <c r="A328">
        <v>4</v>
      </c>
      <c r="B328" t="s">
        <v>7</v>
      </c>
      <c r="C328">
        <v>77</v>
      </c>
      <c r="D328" t="s">
        <v>80</v>
      </c>
      <c r="E328">
        <v>15055</v>
      </c>
      <c r="F328" t="s">
        <v>106</v>
      </c>
      <c r="G328">
        <v>1.51701119063094E-3</v>
      </c>
    </row>
    <row r="329" spans="1:7">
      <c r="A329">
        <v>4</v>
      </c>
      <c r="B329" t="s">
        <v>7</v>
      </c>
      <c r="C329">
        <v>78</v>
      </c>
      <c r="D329" t="s">
        <v>81</v>
      </c>
      <c r="E329">
        <v>15055</v>
      </c>
      <c r="F329" t="s">
        <v>106</v>
      </c>
      <c r="G329">
        <v>2005.06110066102</v>
      </c>
    </row>
    <row r="330" spans="1:7">
      <c r="A330">
        <v>4</v>
      </c>
      <c r="B330" t="s">
        <v>7</v>
      </c>
      <c r="C330">
        <v>79</v>
      </c>
      <c r="D330" t="s">
        <v>82</v>
      </c>
      <c r="E330">
        <v>15055</v>
      </c>
      <c r="F330" t="s">
        <v>106</v>
      </c>
      <c r="G330">
        <v>2751.0959935947399</v>
      </c>
    </row>
    <row r="331" spans="1:7">
      <c r="A331">
        <v>4</v>
      </c>
      <c r="B331" t="s">
        <v>7</v>
      </c>
      <c r="C331">
        <v>80</v>
      </c>
      <c r="D331" t="s">
        <v>83</v>
      </c>
      <c r="E331">
        <v>15055</v>
      </c>
      <c r="F331" t="s">
        <v>106</v>
      </c>
      <c r="G331">
        <v>3.4915016509140001E-2</v>
      </c>
    </row>
    <row r="332" spans="1:7">
      <c r="A332">
        <v>4</v>
      </c>
      <c r="B332" t="s">
        <v>7</v>
      </c>
      <c r="C332">
        <v>83</v>
      </c>
      <c r="D332" t="s">
        <v>86</v>
      </c>
      <c r="E332">
        <v>15055</v>
      </c>
      <c r="F332" t="s">
        <v>106</v>
      </c>
      <c r="G332">
        <v>14301.139555871299</v>
      </c>
    </row>
    <row r="333" spans="1:7">
      <c r="A333">
        <v>4</v>
      </c>
      <c r="B333" t="s">
        <v>7</v>
      </c>
      <c r="C333">
        <v>86</v>
      </c>
      <c r="D333" t="s">
        <v>89</v>
      </c>
      <c r="E333">
        <v>15055</v>
      </c>
      <c r="F333" t="s">
        <v>106</v>
      </c>
      <c r="G333">
        <v>192.66055906246001</v>
      </c>
    </row>
    <row r="334" spans="1:7">
      <c r="A334">
        <v>4</v>
      </c>
      <c r="B334" t="s">
        <v>7</v>
      </c>
      <c r="C334">
        <v>87</v>
      </c>
      <c r="D334" t="s">
        <v>90</v>
      </c>
      <c r="E334">
        <v>15055</v>
      </c>
      <c r="F334" t="s">
        <v>106</v>
      </c>
      <c r="G334">
        <v>148.308868332738</v>
      </c>
    </row>
    <row r="335" spans="1:7">
      <c r="A335">
        <v>4</v>
      </c>
      <c r="B335" t="s">
        <v>7</v>
      </c>
      <c r="C335">
        <v>5001</v>
      </c>
      <c r="D335" t="s">
        <v>94</v>
      </c>
      <c r="E335">
        <v>15053</v>
      </c>
      <c r="F335" t="s">
        <v>107</v>
      </c>
      <c r="G335">
        <v>56623219.5621932</v>
      </c>
    </row>
    <row r="336" spans="1:7">
      <c r="A336">
        <v>4</v>
      </c>
      <c r="B336" t="s">
        <v>7</v>
      </c>
      <c r="C336">
        <v>6001</v>
      </c>
      <c r="D336" t="s">
        <v>96</v>
      </c>
      <c r="E336">
        <v>15053</v>
      </c>
      <c r="F336" t="s">
        <v>107</v>
      </c>
      <c r="G336">
        <v>105031784.856778</v>
      </c>
    </row>
    <row r="337" spans="1:7">
      <c r="A337">
        <v>4</v>
      </c>
      <c r="B337" t="s">
        <v>7</v>
      </c>
      <c r="C337">
        <v>7001</v>
      </c>
      <c r="D337" t="s">
        <v>108</v>
      </c>
      <c r="E337">
        <v>15053</v>
      </c>
      <c r="F337" t="s">
        <v>107</v>
      </c>
      <c r="G337">
        <v>89377942.160221994</v>
      </c>
    </row>
    <row r="338" spans="1:7">
      <c r="A338">
        <v>4</v>
      </c>
      <c r="B338" t="s">
        <v>7</v>
      </c>
      <c r="C338">
        <v>8001</v>
      </c>
      <c r="D338" t="s">
        <v>109</v>
      </c>
      <c r="E338">
        <v>15053</v>
      </c>
      <c r="F338" t="s">
        <v>107</v>
      </c>
      <c r="G338">
        <v>63411010.626343198</v>
      </c>
    </row>
    <row r="339" spans="1:7">
      <c r="A339">
        <v>4</v>
      </c>
      <c r="B339" t="s">
        <v>7</v>
      </c>
      <c r="C339">
        <v>10001</v>
      </c>
      <c r="D339" t="s">
        <v>110</v>
      </c>
      <c r="E339">
        <v>15055</v>
      </c>
      <c r="F339" t="s">
        <v>106</v>
      </c>
      <c r="G339">
        <v>305.39687756161601</v>
      </c>
    </row>
    <row r="340" spans="1:7">
      <c r="A340">
        <v>4</v>
      </c>
      <c r="B340" t="s">
        <v>7</v>
      </c>
      <c r="C340">
        <v>10002</v>
      </c>
      <c r="D340" t="s">
        <v>111</v>
      </c>
      <c r="E340">
        <v>15055</v>
      </c>
      <c r="F340" t="s">
        <v>106</v>
      </c>
      <c r="G340">
        <v>402.17315665992902</v>
      </c>
    </row>
    <row r="341" spans="1:7">
      <c r="A341">
        <v>4</v>
      </c>
      <c r="B341" t="s">
        <v>7</v>
      </c>
      <c r="C341">
        <v>10003</v>
      </c>
      <c r="D341" t="s">
        <v>112</v>
      </c>
      <c r="E341">
        <v>15055</v>
      </c>
      <c r="F341" t="s">
        <v>106</v>
      </c>
      <c r="G341">
        <v>358.07006672967799</v>
      </c>
    </row>
    <row r="342" spans="1:7">
      <c r="A342">
        <v>4</v>
      </c>
      <c r="B342" t="s">
        <v>7</v>
      </c>
      <c r="C342">
        <v>10004</v>
      </c>
      <c r="D342" t="s">
        <v>113</v>
      </c>
      <c r="E342">
        <v>15055</v>
      </c>
      <c r="F342" t="s">
        <v>106</v>
      </c>
      <c r="G342">
        <v>276.47314719368501</v>
      </c>
    </row>
    <row r="343" spans="1:7">
      <c r="A343">
        <v>4</v>
      </c>
      <c r="B343" t="s">
        <v>7</v>
      </c>
      <c r="C343">
        <v>10005</v>
      </c>
      <c r="D343" t="s">
        <v>114</v>
      </c>
      <c r="E343">
        <v>15055</v>
      </c>
      <c r="F343" t="s">
        <v>106</v>
      </c>
      <c r="G343">
        <v>617.02477209149004</v>
      </c>
    </row>
    <row r="344" spans="1:7">
      <c r="A344">
        <v>4</v>
      </c>
      <c r="B344" t="s">
        <v>7</v>
      </c>
      <c r="C344">
        <v>10006</v>
      </c>
      <c r="D344" t="s">
        <v>115</v>
      </c>
      <c r="E344">
        <v>15055</v>
      </c>
      <c r="F344" t="s">
        <v>106</v>
      </c>
      <c r="G344">
        <v>2107.4030370569399</v>
      </c>
    </row>
    <row r="345" spans="1:7">
      <c r="A345">
        <v>4</v>
      </c>
      <c r="B345" t="s">
        <v>7</v>
      </c>
      <c r="C345">
        <v>10007</v>
      </c>
      <c r="D345" t="s">
        <v>116</v>
      </c>
      <c r="E345">
        <v>15055</v>
      </c>
      <c r="F345" t="s">
        <v>106</v>
      </c>
      <c r="G345">
        <v>3726.8080344083501</v>
      </c>
    </row>
    <row r="346" spans="1:7">
      <c r="A346">
        <v>4</v>
      </c>
      <c r="B346" t="s">
        <v>7</v>
      </c>
      <c r="C346">
        <v>10008</v>
      </c>
      <c r="D346" t="s">
        <v>117</v>
      </c>
      <c r="E346">
        <v>15055</v>
      </c>
      <c r="F346" t="s">
        <v>106</v>
      </c>
      <c r="G346">
        <v>4263.1611303785803</v>
      </c>
    </row>
    <row r="347" spans="1:7">
      <c r="A347">
        <v>4</v>
      </c>
      <c r="B347" t="s">
        <v>7</v>
      </c>
      <c r="C347">
        <v>10009</v>
      </c>
      <c r="D347" t="s">
        <v>118</v>
      </c>
      <c r="E347">
        <v>15055</v>
      </c>
      <c r="F347" t="s">
        <v>106</v>
      </c>
      <c r="G347">
        <v>10786.9238570548</v>
      </c>
    </row>
    <row r="348" spans="1:7">
      <c r="A348">
        <v>4</v>
      </c>
      <c r="B348" t="s">
        <v>7</v>
      </c>
      <c r="C348">
        <v>11001</v>
      </c>
      <c r="D348" t="s">
        <v>119</v>
      </c>
      <c r="E348">
        <v>15055</v>
      </c>
      <c r="F348" t="s">
        <v>106</v>
      </c>
      <c r="G348">
        <v>681.66955074012299</v>
      </c>
    </row>
    <row r="349" spans="1:7">
      <c r="A349">
        <v>4</v>
      </c>
      <c r="B349" t="s">
        <v>7</v>
      </c>
      <c r="C349">
        <v>11003</v>
      </c>
      <c r="D349" t="s">
        <v>120</v>
      </c>
      <c r="E349">
        <v>15055</v>
      </c>
      <c r="F349" t="s">
        <v>106</v>
      </c>
      <c r="G349">
        <v>840.63042745464702</v>
      </c>
    </row>
    <row r="350" spans="1:7">
      <c r="A350">
        <v>4</v>
      </c>
      <c r="B350" t="s">
        <v>7</v>
      </c>
      <c r="C350">
        <v>12001</v>
      </c>
      <c r="D350" t="s">
        <v>121</v>
      </c>
      <c r="E350">
        <v>15055</v>
      </c>
      <c r="F350" t="s">
        <v>106</v>
      </c>
      <c r="G350">
        <v>11007.3101993538</v>
      </c>
    </row>
    <row r="351" spans="1:7">
      <c r="A351">
        <v>4</v>
      </c>
      <c r="B351" t="s">
        <v>7</v>
      </c>
      <c r="C351">
        <v>12004</v>
      </c>
      <c r="D351" t="s">
        <v>123</v>
      </c>
      <c r="E351">
        <v>15055</v>
      </c>
      <c r="F351" t="s">
        <v>106</v>
      </c>
      <c r="G351">
        <v>4252.1859100393203</v>
      </c>
    </row>
    <row r="352" spans="1:7">
      <c r="A352">
        <v>4</v>
      </c>
      <c r="B352" t="s">
        <v>7</v>
      </c>
      <c r="C352">
        <v>14001</v>
      </c>
      <c r="D352" t="s">
        <v>124</v>
      </c>
      <c r="E352">
        <v>15055</v>
      </c>
      <c r="F352" t="s">
        <v>106</v>
      </c>
      <c r="G352">
        <v>5622.1427510723197</v>
      </c>
    </row>
    <row r="353" spans="1:7">
      <c r="A353">
        <v>4</v>
      </c>
      <c r="B353" t="s">
        <v>7</v>
      </c>
      <c r="C353">
        <v>14002</v>
      </c>
      <c r="D353" t="s">
        <v>125</v>
      </c>
      <c r="E353">
        <v>15055</v>
      </c>
      <c r="F353" t="s">
        <v>106</v>
      </c>
      <c r="G353">
        <v>528.78547808478902</v>
      </c>
    </row>
    <row r="354" spans="1:7">
      <c r="A354">
        <v>4</v>
      </c>
      <c r="B354" t="s">
        <v>7</v>
      </c>
      <c r="C354">
        <v>25001</v>
      </c>
      <c r="D354" t="s">
        <v>126</v>
      </c>
      <c r="E354">
        <v>15051</v>
      </c>
      <c r="F354" t="s">
        <v>127</v>
      </c>
      <c r="G354">
        <v>485388.140081827</v>
      </c>
    </row>
    <row r="355" spans="1:7">
      <c r="A355">
        <v>4</v>
      </c>
      <c r="B355" t="s">
        <v>7</v>
      </c>
      <c r="C355">
        <v>28001</v>
      </c>
      <c r="D355" t="s">
        <v>128</v>
      </c>
      <c r="E355">
        <v>15051</v>
      </c>
      <c r="F355" t="s">
        <v>127</v>
      </c>
      <c r="G355">
        <v>523416.61331960099</v>
      </c>
    </row>
    <row r="356" spans="1:7">
      <c r="A356">
        <v>5</v>
      </c>
      <c r="B356" t="s">
        <v>8</v>
      </c>
      <c r="C356">
        <v>1</v>
      </c>
      <c r="D356" t="s">
        <v>4</v>
      </c>
      <c r="E356">
        <v>15055</v>
      </c>
      <c r="F356" t="s">
        <v>106</v>
      </c>
      <c r="G356">
        <v>119434.912282875</v>
      </c>
    </row>
    <row r="357" spans="1:7">
      <c r="A357">
        <v>5</v>
      </c>
      <c r="B357" t="s">
        <v>8</v>
      </c>
      <c r="C357">
        <v>2</v>
      </c>
      <c r="D357" t="s">
        <v>5</v>
      </c>
      <c r="E357">
        <v>15055</v>
      </c>
      <c r="F357" t="s">
        <v>106</v>
      </c>
      <c r="G357">
        <v>832586.669576657</v>
      </c>
    </row>
    <row r="358" spans="1:7">
      <c r="A358">
        <v>5</v>
      </c>
      <c r="B358" t="s">
        <v>8</v>
      </c>
      <c r="C358">
        <v>3</v>
      </c>
      <c r="D358" t="s">
        <v>6</v>
      </c>
      <c r="E358">
        <v>15055</v>
      </c>
      <c r="F358" t="s">
        <v>106</v>
      </c>
      <c r="G358">
        <v>6178.0757272463097</v>
      </c>
    </row>
    <row r="359" spans="1:7">
      <c r="A359">
        <v>5</v>
      </c>
      <c r="B359" t="s">
        <v>8</v>
      </c>
      <c r="C359">
        <v>6</v>
      </c>
      <c r="D359" t="s">
        <v>9</v>
      </c>
      <c r="E359">
        <v>15055</v>
      </c>
      <c r="F359" t="s">
        <v>106</v>
      </c>
      <c r="G359">
        <v>2106.7941877448802</v>
      </c>
    </row>
    <row r="360" spans="1:7">
      <c r="A360">
        <v>5</v>
      </c>
      <c r="B360" t="s">
        <v>8</v>
      </c>
      <c r="C360">
        <v>7</v>
      </c>
      <c r="D360" t="s">
        <v>10</v>
      </c>
      <c r="E360">
        <v>15055</v>
      </c>
      <c r="F360" t="s">
        <v>106</v>
      </c>
      <c r="G360">
        <v>5147.4061828927297</v>
      </c>
    </row>
    <row r="361" spans="1:7">
      <c r="A361">
        <v>5</v>
      </c>
      <c r="B361" t="s">
        <v>8</v>
      </c>
      <c r="C361">
        <v>8</v>
      </c>
      <c r="D361" t="s">
        <v>11</v>
      </c>
      <c r="E361">
        <v>15055</v>
      </c>
      <c r="F361" t="s">
        <v>106</v>
      </c>
      <c r="G361">
        <v>3.1711650419442998</v>
      </c>
    </row>
    <row r="362" spans="1:7">
      <c r="A362">
        <v>5</v>
      </c>
      <c r="B362" t="s">
        <v>8</v>
      </c>
      <c r="C362">
        <v>9</v>
      </c>
      <c r="D362" t="s">
        <v>12</v>
      </c>
      <c r="E362">
        <v>15055</v>
      </c>
      <c r="F362" t="s">
        <v>106</v>
      </c>
      <c r="G362">
        <v>92923.830130671893</v>
      </c>
    </row>
    <row r="363" spans="1:7">
      <c r="A363">
        <v>5</v>
      </c>
      <c r="B363" t="s">
        <v>8</v>
      </c>
      <c r="C363">
        <v>10</v>
      </c>
      <c r="D363" t="s">
        <v>13</v>
      </c>
      <c r="E363">
        <v>15055</v>
      </c>
      <c r="F363" t="s">
        <v>106</v>
      </c>
      <c r="G363">
        <v>53787.844878858901</v>
      </c>
    </row>
    <row r="364" spans="1:7">
      <c r="A364">
        <v>5</v>
      </c>
      <c r="B364" t="s">
        <v>8</v>
      </c>
      <c r="C364">
        <v>11</v>
      </c>
      <c r="D364" t="s">
        <v>14</v>
      </c>
      <c r="E364">
        <v>15055</v>
      </c>
      <c r="F364" t="s">
        <v>106</v>
      </c>
      <c r="G364">
        <v>389916.210894469</v>
      </c>
    </row>
    <row r="365" spans="1:7">
      <c r="A365">
        <v>5</v>
      </c>
      <c r="B365" t="s">
        <v>8</v>
      </c>
      <c r="C365">
        <v>12</v>
      </c>
      <c r="D365" t="s">
        <v>15</v>
      </c>
      <c r="E365">
        <v>15055</v>
      </c>
      <c r="F365" t="s">
        <v>106</v>
      </c>
      <c r="G365">
        <v>890.86992188249496</v>
      </c>
    </row>
    <row r="366" spans="1:7">
      <c r="A366">
        <v>5</v>
      </c>
      <c r="B366" t="s">
        <v>8</v>
      </c>
      <c r="C366">
        <v>13</v>
      </c>
      <c r="D366" t="s">
        <v>16</v>
      </c>
      <c r="E366">
        <v>15055</v>
      </c>
      <c r="F366" t="s">
        <v>106</v>
      </c>
      <c r="G366">
        <v>837.79680065342302</v>
      </c>
    </row>
    <row r="367" spans="1:7">
      <c r="A367">
        <v>5</v>
      </c>
      <c r="B367" t="s">
        <v>8</v>
      </c>
      <c r="C367">
        <v>14</v>
      </c>
      <c r="D367" t="s">
        <v>17</v>
      </c>
      <c r="E367">
        <v>15055</v>
      </c>
      <c r="F367" t="s">
        <v>106</v>
      </c>
      <c r="G367">
        <v>9330.0192958893094</v>
      </c>
    </row>
    <row r="368" spans="1:7">
      <c r="A368">
        <v>5</v>
      </c>
      <c r="B368" t="s">
        <v>8</v>
      </c>
      <c r="C368">
        <v>15</v>
      </c>
      <c r="D368" t="s">
        <v>18</v>
      </c>
      <c r="E368">
        <v>15055</v>
      </c>
      <c r="F368" t="s">
        <v>106</v>
      </c>
      <c r="G368">
        <v>84.802175587472206</v>
      </c>
    </row>
    <row r="369" spans="1:7">
      <c r="A369">
        <v>5</v>
      </c>
      <c r="B369" t="s">
        <v>8</v>
      </c>
      <c r="C369">
        <v>16</v>
      </c>
      <c r="D369" t="s">
        <v>19</v>
      </c>
      <c r="E369">
        <v>15055</v>
      </c>
      <c r="F369" t="s">
        <v>106</v>
      </c>
      <c r="G369">
        <v>260.57832201668498</v>
      </c>
    </row>
    <row r="370" spans="1:7">
      <c r="A370">
        <v>5</v>
      </c>
      <c r="B370" t="s">
        <v>8</v>
      </c>
      <c r="C370">
        <v>17</v>
      </c>
      <c r="D370" t="s">
        <v>20</v>
      </c>
      <c r="E370">
        <v>15055</v>
      </c>
      <c r="F370" t="s">
        <v>106</v>
      </c>
      <c r="G370">
        <v>42.885349066711399</v>
      </c>
    </row>
    <row r="371" spans="1:7">
      <c r="A371">
        <v>5</v>
      </c>
      <c r="B371" t="s">
        <v>8</v>
      </c>
      <c r="C371">
        <v>18</v>
      </c>
      <c r="D371" t="s">
        <v>21</v>
      </c>
      <c r="E371">
        <v>15055</v>
      </c>
      <c r="F371" t="s">
        <v>106</v>
      </c>
      <c r="G371">
        <v>247.919430327714</v>
      </c>
    </row>
    <row r="372" spans="1:7">
      <c r="A372">
        <v>5</v>
      </c>
      <c r="B372" t="s">
        <v>8</v>
      </c>
      <c r="C372">
        <v>19</v>
      </c>
      <c r="D372" t="s">
        <v>22</v>
      </c>
      <c r="E372">
        <v>15055</v>
      </c>
      <c r="F372" t="s">
        <v>106</v>
      </c>
      <c r="G372">
        <v>3147.6422111275801</v>
      </c>
    </row>
    <row r="373" spans="1:7">
      <c r="A373">
        <v>5</v>
      </c>
      <c r="B373" t="s">
        <v>8</v>
      </c>
      <c r="C373">
        <v>20</v>
      </c>
      <c r="D373" t="s">
        <v>23</v>
      </c>
      <c r="E373">
        <v>15055</v>
      </c>
      <c r="F373" t="s">
        <v>106</v>
      </c>
      <c r="G373">
        <v>238617.167922375</v>
      </c>
    </row>
    <row r="374" spans="1:7">
      <c r="A374">
        <v>5</v>
      </c>
      <c r="B374" t="s">
        <v>8</v>
      </c>
      <c r="C374">
        <v>21</v>
      </c>
      <c r="D374" t="s">
        <v>24</v>
      </c>
      <c r="E374">
        <v>15055</v>
      </c>
      <c r="F374" t="s">
        <v>106</v>
      </c>
      <c r="G374">
        <v>1584091.6412998999</v>
      </c>
    </row>
    <row r="375" spans="1:7">
      <c r="A375">
        <v>5</v>
      </c>
      <c r="B375" t="s">
        <v>8</v>
      </c>
      <c r="C375">
        <v>22</v>
      </c>
      <c r="D375" t="s">
        <v>25</v>
      </c>
      <c r="E375">
        <v>15055</v>
      </c>
      <c r="F375" t="s">
        <v>106</v>
      </c>
      <c r="G375">
        <v>28199.200432254602</v>
      </c>
    </row>
    <row r="376" spans="1:7">
      <c r="A376">
        <v>5</v>
      </c>
      <c r="B376" t="s">
        <v>8</v>
      </c>
      <c r="C376">
        <v>23</v>
      </c>
      <c r="D376" t="s">
        <v>26</v>
      </c>
      <c r="E376">
        <v>15055</v>
      </c>
      <c r="F376" t="s">
        <v>106</v>
      </c>
      <c r="G376">
        <v>104.678755622457</v>
      </c>
    </row>
    <row r="377" spans="1:7">
      <c r="A377">
        <v>5</v>
      </c>
      <c r="B377" t="s">
        <v>8</v>
      </c>
      <c r="C377">
        <v>24</v>
      </c>
      <c r="D377" t="s">
        <v>27</v>
      </c>
      <c r="E377">
        <v>15055</v>
      </c>
      <c r="F377" t="s">
        <v>106</v>
      </c>
      <c r="G377">
        <v>245.874639638578</v>
      </c>
    </row>
    <row r="378" spans="1:7">
      <c r="A378">
        <v>5</v>
      </c>
      <c r="B378" t="s">
        <v>8</v>
      </c>
      <c r="C378">
        <v>25</v>
      </c>
      <c r="D378" t="s">
        <v>28</v>
      </c>
      <c r="E378">
        <v>15055</v>
      </c>
      <c r="F378" t="s">
        <v>106</v>
      </c>
      <c r="G378">
        <v>10113.7862300336</v>
      </c>
    </row>
    <row r="379" spans="1:7">
      <c r="A379">
        <v>5</v>
      </c>
      <c r="B379" t="s">
        <v>8</v>
      </c>
      <c r="C379">
        <v>26</v>
      </c>
      <c r="D379" t="s">
        <v>29</v>
      </c>
      <c r="E379">
        <v>15055</v>
      </c>
      <c r="F379" t="s">
        <v>106</v>
      </c>
      <c r="G379">
        <v>1637.0259257473899</v>
      </c>
    </row>
    <row r="380" spans="1:7">
      <c r="A380">
        <v>5</v>
      </c>
      <c r="B380" t="s">
        <v>8</v>
      </c>
      <c r="C380">
        <v>27</v>
      </c>
      <c r="D380" t="s">
        <v>30</v>
      </c>
      <c r="E380">
        <v>15055</v>
      </c>
      <c r="F380" t="s">
        <v>106</v>
      </c>
      <c r="G380">
        <v>1525.1081957055701</v>
      </c>
    </row>
    <row r="381" spans="1:7">
      <c r="A381">
        <v>5</v>
      </c>
      <c r="B381" t="s">
        <v>8</v>
      </c>
      <c r="C381">
        <v>28</v>
      </c>
      <c r="D381" t="s">
        <v>31</v>
      </c>
      <c r="E381">
        <v>15055</v>
      </c>
      <c r="F381" t="s">
        <v>106</v>
      </c>
      <c r="G381">
        <v>746.99604100628903</v>
      </c>
    </row>
    <row r="382" spans="1:7">
      <c r="A382">
        <v>5</v>
      </c>
      <c r="B382" t="s">
        <v>8</v>
      </c>
      <c r="C382">
        <v>29</v>
      </c>
      <c r="D382" t="s">
        <v>32</v>
      </c>
      <c r="E382">
        <v>15055</v>
      </c>
      <c r="F382" t="s">
        <v>106</v>
      </c>
      <c r="G382">
        <v>15598.608930174199</v>
      </c>
    </row>
    <row r="383" spans="1:7">
      <c r="A383">
        <v>5</v>
      </c>
      <c r="B383" t="s">
        <v>8</v>
      </c>
      <c r="C383">
        <v>30</v>
      </c>
      <c r="D383" t="s">
        <v>33</v>
      </c>
      <c r="E383">
        <v>15055</v>
      </c>
      <c r="F383" t="s">
        <v>106</v>
      </c>
      <c r="G383">
        <v>72.584288095491701</v>
      </c>
    </row>
    <row r="384" spans="1:7">
      <c r="A384">
        <v>5</v>
      </c>
      <c r="B384" t="s">
        <v>8</v>
      </c>
      <c r="C384">
        <v>31</v>
      </c>
      <c r="D384" t="s">
        <v>34</v>
      </c>
      <c r="E384">
        <v>15055</v>
      </c>
      <c r="F384" t="s">
        <v>106</v>
      </c>
      <c r="G384">
        <v>1431.2772650013901</v>
      </c>
    </row>
    <row r="385" spans="1:7">
      <c r="A385">
        <v>5</v>
      </c>
      <c r="B385" t="s">
        <v>8</v>
      </c>
      <c r="C385">
        <v>32</v>
      </c>
      <c r="D385" t="s">
        <v>35</v>
      </c>
      <c r="E385">
        <v>15055</v>
      </c>
      <c r="F385" t="s">
        <v>106</v>
      </c>
      <c r="G385">
        <v>3140540.1324364999</v>
      </c>
    </row>
    <row r="386" spans="1:7">
      <c r="A386">
        <v>5</v>
      </c>
      <c r="B386" t="s">
        <v>8</v>
      </c>
      <c r="C386">
        <v>42</v>
      </c>
      <c r="D386" t="s">
        <v>45</v>
      </c>
      <c r="E386">
        <v>15055</v>
      </c>
      <c r="F386" t="s">
        <v>106</v>
      </c>
      <c r="G386">
        <v>2342.7268690626302</v>
      </c>
    </row>
    <row r="387" spans="1:7">
      <c r="A387">
        <v>5</v>
      </c>
      <c r="B387" t="s">
        <v>8</v>
      </c>
      <c r="C387">
        <v>43</v>
      </c>
      <c r="D387" t="s">
        <v>46</v>
      </c>
      <c r="E387">
        <v>15055</v>
      </c>
      <c r="F387" t="s">
        <v>106</v>
      </c>
      <c r="G387">
        <v>56316.356317014797</v>
      </c>
    </row>
    <row r="388" spans="1:7">
      <c r="A388">
        <v>5</v>
      </c>
      <c r="B388" t="s">
        <v>8</v>
      </c>
      <c r="C388">
        <v>44</v>
      </c>
      <c r="D388" t="s">
        <v>47</v>
      </c>
      <c r="E388">
        <v>15055</v>
      </c>
      <c r="F388" t="s">
        <v>106</v>
      </c>
      <c r="G388">
        <v>7624.8366222274699</v>
      </c>
    </row>
    <row r="389" spans="1:7">
      <c r="A389">
        <v>5</v>
      </c>
      <c r="B389" t="s">
        <v>8</v>
      </c>
      <c r="C389">
        <v>45</v>
      </c>
      <c r="D389" t="s">
        <v>48</v>
      </c>
      <c r="E389">
        <v>15055</v>
      </c>
      <c r="F389" t="s">
        <v>106</v>
      </c>
      <c r="G389">
        <v>302432.58311529201</v>
      </c>
    </row>
    <row r="390" spans="1:7">
      <c r="A390">
        <v>5</v>
      </c>
      <c r="B390" t="s">
        <v>8</v>
      </c>
      <c r="C390">
        <v>47</v>
      </c>
      <c r="D390" t="s">
        <v>50</v>
      </c>
      <c r="E390">
        <v>15055</v>
      </c>
      <c r="F390" t="s">
        <v>106</v>
      </c>
      <c r="G390">
        <v>4645.2495523007301</v>
      </c>
    </row>
    <row r="391" spans="1:7">
      <c r="A391">
        <v>5</v>
      </c>
      <c r="B391" t="s">
        <v>8</v>
      </c>
      <c r="C391">
        <v>48</v>
      </c>
      <c r="D391" t="s">
        <v>51</v>
      </c>
      <c r="E391">
        <v>15055</v>
      </c>
      <c r="F391" t="s">
        <v>106</v>
      </c>
      <c r="G391">
        <v>80082.979799205204</v>
      </c>
    </row>
    <row r="392" spans="1:7">
      <c r="A392">
        <v>5</v>
      </c>
      <c r="B392" t="s">
        <v>8</v>
      </c>
      <c r="C392">
        <v>49</v>
      </c>
      <c r="D392" t="s">
        <v>52</v>
      </c>
      <c r="E392">
        <v>15055</v>
      </c>
      <c r="F392" t="s">
        <v>106</v>
      </c>
      <c r="G392">
        <v>16.4423875432588</v>
      </c>
    </row>
    <row r="393" spans="1:7">
      <c r="A393">
        <v>5</v>
      </c>
      <c r="B393" t="s">
        <v>8</v>
      </c>
      <c r="C393">
        <v>51</v>
      </c>
      <c r="D393" t="s">
        <v>54</v>
      </c>
      <c r="E393">
        <v>15055</v>
      </c>
      <c r="F393" t="s">
        <v>106</v>
      </c>
      <c r="G393">
        <v>6646.2272048252898</v>
      </c>
    </row>
    <row r="394" spans="1:7">
      <c r="A394">
        <v>5</v>
      </c>
      <c r="B394" t="s">
        <v>8</v>
      </c>
      <c r="C394">
        <v>52</v>
      </c>
      <c r="D394" t="s">
        <v>55</v>
      </c>
      <c r="E394">
        <v>15055</v>
      </c>
      <c r="F394" t="s">
        <v>106</v>
      </c>
      <c r="G394">
        <v>203.701114969267</v>
      </c>
    </row>
    <row r="395" spans="1:7">
      <c r="A395">
        <v>5</v>
      </c>
      <c r="B395" t="s">
        <v>8</v>
      </c>
      <c r="C395">
        <v>53</v>
      </c>
      <c r="D395" t="s">
        <v>56</v>
      </c>
      <c r="E395">
        <v>15055</v>
      </c>
      <c r="F395" t="s">
        <v>106</v>
      </c>
      <c r="G395">
        <v>59817.489394636803</v>
      </c>
    </row>
    <row r="396" spans="1:7">
      <c r="A396">
        <v>5</v>
      </c>
      <c r="B396" t="s">
        <v>8</v>
      </c>
      <c r="C396">
        <v>54</v>
      </c>
      <c r="D396" t="s">
        <v>57</v>
      </c>
      <c r="E396">
        <v>15055</v>
      </c>
      <c r="F396" t="s">
        <v>106</v>
      </c>
      <c r="G396">
        <v>22257.669875772299</v>
      </c>
    </row>
    <row r="397" spans="1:7">
      <c r="A397">
        <v>5</v>
      </c>
      <c r="B397" t="s">
        <v>8</v>
      </c>
      <c r="C397">
        <v>55</v>
      </c>
      <c r="D397" t="s">
        <v>58</v>
      </c>
      <c r="E397">
        <v>15055</v>
      </c>
      <c r="F397" t="s">
        <v>106</v>
      </c>
      <c r="G397">
        <v>917.26582077541002</v>
      </c>
    </row>
    <row r="398" spans="1:7">
      <c r="A398">
        <v>5</v>
      </c>
      <c r="B398" t="s">
        <v>8</v>
      </c>
      <c r="C398">
        <v>56</v>
      </c>
      <c r="D398" t="s">
        <v>59</v>
      </c>
      <c r="E398">
        <v>15055</v>
      </c>
      <c r="F398" t="s">
        <v>106</v>
      </c>
      <c r="G398">
        <v>193826.93302839401</v>
      </c>
    </row>
    <row r="399" spans="1:7">
      <c r="A399">
        <v>5</v>
      </c>
      <c r="B399" t="s">
        <v>8</v>
      </c>
      <c r="C399">
        <v>57</v>
      </c>
      <c r="D399" t="s">
        <v>60</v>
      </c>
      <c r="E399">
        <v>15055</v>
      </c>
      <c r="F399" t="s">
        <v>106</v>
      </c>
      <c r="G399">
        <v>62840.3593310336</v>
      </c>
    </row>
    <row r="400" spans="1:7">
      <c r="A400">
        <v>5</v>
      </c>
      <c r="B400" t="s">
        <v>8</v>
      </c>
      <c r="C400">
        <v>58</v>
      </c>
      <c r="D400" t="s">
        <v>61</v>
      </c>
      <c r="E400">
        <v>15055</v>
      </c>
      <c r="F400" t="s">
        <v>106</v>
      </c>
      <c r="G400">
        <v>36006.430212885498</v>
      </c>
    </row>
    <row r="401" spans="1:7">
      <c r="A401">
        <v>5</v>
      </c>
      <c r="B401" t="s">
        <v>8</v>
      </c>
      <c r="C401">
        <v>59</v>
      </c>
      <c r="D401" t="s">
        <v>62</v>
      </c>
      <c r="E401">
        <v>15055</v>
      </c>
      <c r="F401" t="s">
        <v>106</v>
      </c>
      <c r="G401">
        <v>265163.75215576898</v>
      </c>
    </row>
    <row r="402" spans="1:7">
      <c r="A402">
        <v>5</v>
      </c>
      <c r="B402" t="s">
        <v>8</v>
      </c>
      <c r="C402">
        <v>60</v>
      </c>
      <c r="D402" t="s">
        <v>63</v>
      </c>
      <c r="E402">
        <v>15055</v>
      </c>
      <c r="F402" t="s">
        <v>106</v>
      </c>
      <c r="G402">
        <v>431107.37675598799</v>
      </c>
    </row>
    <row r="403" spans="1:7">
      <c r="A403">
        <v>5</v>
      </c>
      <c r="B403" t="s">
        <v>8</v>
      </c>
      <c r="C403">
        <v>62</v>
      </c>
      <c r="D403" t="s">
        <v>65</v>
      </c>
      <c r="E403">
        <v>15055</v>
      </c>
      <c r="F403" t="s">
        <v>106</v>
      </c>
      <c r="G403">
        <v>9232.0981790310307</v>
      </c>
    </row>
    <row r="404" spans="1:7">
      <c r="A404">
        <v>5</v>
      </c>
      <c r="B404" t="s">
        <v>8</v>
      </c>
      <c r="C404">
        <v>63</v>
      </c>
      <c r="D404" t="s">
        <v>66</v>
      </c>
      <c r="E404">
        <v>15055</v>
      </c>
      <c r="F404" t="s">
        <v>106</v>
      </c>
      <c r="G404">
        <v>169278.382539521</v>
      </c>
    </row>
    <row r="405" spans="1:7">
      <c r="A405">
        <v>5</v>
      </c>
      <c r="B405" t="s">
        <v>8</v>
      </c>
      <c r="C405">
        <v>64</v>
      </c>
      <c r="D405" t="s">
        <v>67</v>
      </c>
      <c r="E405">
        <v>15055</v>
      </c>
      <c r="F405" t="s">
        <v>106</v>
      </c>
      <c r="G405">
        <v>56761.041296832998</v>
      </c>
    </row>
    <row r="406" spans="1:7">
      <c r="A406">
        <v>5</v>
      </c>
      <c r="B406" t="s">
        <v>8</v>
      </c>
      <c r="C406">
        <v>65</v>
      </c>
      <c r="D406" t="s">
        <v>68</v>
      </c>
      <c r="E406">
        <v>15055</v>
      </c>
      <c r="F406" t="s">
        <v>106</v>
      </c>
      <c r="G406">
        <v>1221109.26123986</v>
      </c>
    </row>
    <row r="407" spans="1:7">
      <c r="A407">
        <v>5</v>
      </c>
      <c r="B407" t="s">
        <v>8</v>
      </c>
      <c r="C407">
        <v>67</v>
      </c>
      <c r="D407" t="s">
        <v>70</v>
      </c>
      <c r="E407">
        <v>15055</v>
      </c>
      <c r="F407" t="s">
        <v>106</v>
      </c>
      <c r="G407">
        <v>140395.75245103301</v>
      </c>
    </row>
    <row r="408" spans="1:7">
      <c r="A408">
        <v>5</v>
      </c>
      <c r="B408" t="s">
        <v>8</v>
      </c>
      <c r="C408">
        <v>68</v>
      </c>
      <c r="D408" t="s">
        <v>71</v>
      </c>
      <c r="E408">
        <v>15055</v>
      </c>
      <c r="F408" t="s">
        <v>106</v>
      </c>
      <c r="G408">
        <v>9535.7722747868193</v>
      </c>
    </row>
    <row r="409" spans="1:7">
      <c r="A409">
        <v>5</v>
      </c>
      <c r="B409" t="s">
        <v>8</v>
      </c>
      <c r="C409">
        <v>77</v>
      </c>
      <c r="D409" t="s">
        <v>80</v>
      </c>
      <c r="E409">
        <v>15055</v>
      </c>
      <c r="F409" t="s">
        <v>106</v>
      </c>
      <c r="G409">
        <v>7.1151091147393097E-3</v>
      </c>
    </row>
    <row r="410" spans="1:7">
      <c r="A410">
        <v>5</v>
      </c>
      <c r="B410" t="s">
        <v>8</v>
      </c>
      <c r="C410">
        <v>78</v>
      </c>
      <c r="D410" t="s">
        <v>81</v>
      </c>
      <c r="E410">
        <v>15055</v>
      </c>
      <c r="F410" t="s">
        <v>106</v>
      </c>
      <c r="G410">
        <v>9399.8448203719709</v>
      </c>
    </row>
    <row r="411" spans="1:7">
      <c r="A411">
        <v>5</v>
      </c>
      <c r="B411" t="s">
        <v>8</v>
      </c>
      <c r="C411">
        <v>80</v>
      </c>
      <c r="D411" t="s">
        <v>83</v>
      </c>
      <c r="E411">
        <v>15055</v>
      </c>
      <c r="F411" t="s">
        <v>106</v>
      </c>
      <c r="G411">
        <v>34159.628420968897</v>
      </c>
    </row>
    <row r="412" spans="1:7">
      <c r="A412">
        <v>5</v>
      </c>
      <c r="B412" t="s">
        <v>8</v>
      </c>
      <c r="C412">
        <v>83</v>
      </c>
      <c r="D412" t="s">
        <v>86</v>
      </c>
      <c r="E412">
        <v>15055</v>
      </c>
      <c r="F412" t="s">
        <v>106</v>
      </c>
      <c r="G412">
        <v>72072.227431758904</v>
      </c>
    </row>
    <row r="413" spans="1:7">
      <c r="A413">
        <v>5</v>
      </c>
      <c r="B413" t="s">
        <v>8</v>
      </c>
      <c r="C413">
        <v>5001</v>
      </c>
      <c r="D413" t="s">
        <v>94</v>
      </c>
      <c r="E413">
        <v>15053</v>
      </c>
      <c r="F413" t="s">
        <v>107</v>
      </c>
      <c r="G413">
        <v>13393490224.6455</v>
      </c>
    </row>
    <row r="414" spans="1:7">
      <c r="A414">
        <v>5</v>
      </c>
      <c r="B414" t="s">
        <v>8</v>
      </c>
      <c r="C414">
        <v>6001</v>
      </c>
      <c r="D414" t="s">
        <v>96</v>
      </c>
      <c r="E414">
        <v>15053</v>
      </c>
      <c r="F414" t="s">
        <v>107</v>
      </c>
      <c r="G414">
        <v>769073448.279333</v>
      </c>
    </row>
    <row r="415" spans="1:7">
      <c r="A415">
        <v>5</v>
      </c>
      <c r="B415" t="s">
        <v>8</v>
      </c>
      <c r="C415">
        <v>7001</v>
      </c>
      <c r="D415" t="s">
        <v>108</v>
      </c>
      <c r="E415">
        <v>15053</v>
      </c>
      <c r="F415" t="s">
        <v>107</v>
      </c>
      <c r="G415">
        <v>-2779702.5056229099</v>
      </c>
    </row>
    <row r="416" spans="1:7">
      <c r="A416">
        <v>5</v>
      </c>
      <c r="B416" t="s">
        <v>8</v>
      </c>
      <c r="C416">
        <v>8001</v>
      </c>
      <c r="D416" t="s">
        <v>109</v>
      </c>
      <c r="E416">
        <v>15053</v>
      </c>
      <c r="F416" t="s">
        <v>107</v>
      </c>
      <c r="G416">
        <v>587600810.96520305</v>
      </c>
    </row>
    <row r="417" spans="1:7">
      <c r="A417">
        <v>5</v>
      </c>
      <c r="B417" t="s">
        <v>8</v>
      </c>
      <c r="C417">
        <v>10001</v>
      </c>
      <c r="D417" t="s">
        <v>110</v>
      </c>
      <c r="E417">
        <v>15055</v>
      </c>
      <c r="F417" t="s">
        <v>106</v>
      </c>
      <c r="G417">
        <v>244.63562674437699</v>
      </c>
    </row>
    <row r="418" spans="1:7">
      <c r="A418">
        <v>5</v>
      </c>
      <c r="B418" t="s">
        <v>8</v>
      </c>
      <c r="C418">
        <v>10002</v>
      </c>
      <c r="D418" t="s">
        <v>111</v>
      </c>
      <c r="E418">
        <v>15055</v>
      </c>
      <c r="F418" t="s">
        <v>106</v>
      </c>
      <c r="G418">
        <v>322.15745958115099</v>
      </c>
    </row>
    <row r="419" spans="1:7">
      <c r="A419">
        <v>5</v>
      </c>
      <c r="B419" t="s">
        <v>8</v>
      </c>
      <c r="C419">
        <v>10003</v>
      </c>
      <c r="D419" t="s">
        <v>112</v>
      </c>
      <c r="E419">
        <v>15055</v>
      </c>
      <c r="F419" t="s">
        <v>106</v>
      </c>
      <c r="G419">
        <v>286.82904649260001</v>
      </c>
    </row>
    <row r="420" spans="1:7">
      <c r="A420">
        <v>5</v>
      </c>
      <c r="B420" t="s">
        <v>8</v>
      </c>
      <c r="C420">
        <v>10004</v>
      </c>
      <c r="D420" t="s">
        <v>113</v>
      </c>
      <c r="E420">
        <v>15055</v>
      </c>
      <c r="F420" t="s">
        <v>106</v>
      </c>
      <c r="G420">
        <v>221.46651328506701</v>
      </c>
    </row>
    <row r="421" spans="1:7">
      <c r="A421">
        <v>5</v>
      </c>
      <c r="B421" t="s">
        <v>8</v>
      </c>
      <c r="C421">
        <v>10005</v>
      </c>
      <c r="D421" t="s">
        <v>114</v>
      </c>
      <c r="E421">
        <v>15055</v>
      </c>
      <c r="F421" t="s">
        <v>106</v>
      </c>
      <c r="G421">
        <v>494.26255776617501</v>
      </c>
    </row>
    <row r="422" spans="1:7">
      <c r="A422">
        <v>5</v>
      </c>
      <c r="B422" t="s">
        <v>8</v>
      </c>
      <c r="C422">
        <v>10006</v>
      </c>
      <c r="D422" t="s">
        <v>115</v>
      </c>
      <c r="E422">
        <v>15055</v>
      </c>
      <c r="F422" t="s">
        <v>106</v>
      </c>
      <c r="G422">
        <v>1688.11766148268</v>
      </c>
    </row>
    <row r="423" spans="1:7">
      <c r="A423">
        <v>5</v>
      </c>
      <c r="B423" t="s">
        <v>8</v>
      </c>
      <c r="C423">
        <v>10007</v>
      </c>
      <c r="D423" t="s">
        <v>116</v>
      </c>
      <c r="E423">
        <v>15055</v>
      </c>
      <c r="F423" t="s">
        <v>106</v>
      </c>
      <c r="G423">
        <v>2985.32855519952</v>
      </c>
    </row>
    <row r="424" spans="1:7">
      <c r="A424">
        <v>5</v>
      </c>
      <c r="B424" t="s">
        <v>8</v>
      </c>
      <c r="C424">
        <v>10008</v>
      </c>
      <c r="D424" t="s">
        <v>117</v>
      </c>
      <c r="E424">
        <v>15055</v>
      </c>
      <c r="F424" t="s">
        <v>106</v>
      </c>
      <c r="G424">
        <v>3414.9697382941099</v>
      </c>
    </row>
    <row r="425" spans="1:7">
      <c r="A425">
        <v>5</v>
      </c>
      <c r="B425" t="s">
        <v>8</v>
      </c>
      <c r="C425">
        <v>10009</v>
      </c>
      <c r="D425" t="s">
        <v>118</v>
      </c>
      <c r="E425">
        <v>15055</v>
      </c>
      <c r="F425" t="s">
        <v>106</v>
      </c>
      <c r="G425">
        <v>8640.7755687746903</v>
      </c>
    </row>
    <row r="426" spans="1:7">
      <c r="A426">
        <v>5</v>
      </c>
      <c r="B426" t="s">
        <v>8</v>
      </c>
      <c r="C426">
        <v>11001</v>
      </c>
      <c r="D426" t="s">
        <v>119</v>
      </c>
      <c r="E426">
        <v>15055</v>
      </c>
      <c r="F426" t="s">
        <v>106</v>
      </c>
      <c r="G426">
        <v>1225.1267481412999</v>
      </c>
    </row>
    <row r="427" spans="1:7">
      <c r="A427">
        <v>5</v>
      </c>
      <c r="B427" t="s">
        <v>8</v>
      </c>
      <c r="C427">
        <v>11003</v>
      </c>
      <c r="D427" t="s">
        <v>120</v>
      </c>
      <c r="E427">
        <v>15055</v>
      </c>
      <c r="F427" t="s">
        <v>106</v>
      </c>
      <c r="G427">
        <v>673.38000677256298</v>
      </c>
    </row>
    <row r="428" spans="1:7">
      <c r="A428">
        <v>5</v>
      </c>
      <c r="B428" t="s">
        <v>8</v>
      </c>
      <c r="C428">
        <v>12001</v>
      </c>
      <c r="D428" t="s">
        <v>121</v>
      </c>
      <c r="E428">
        <v>15055</v>
      </c>
      <c r="F428" t="s">
        <v>106</v>
      </c>
      <c r="G428">
        <v>32571.336079255099</v>
      </c>
    </row>
    <row r="429" spans="1:7">
      <c r="A429">
        <v>5</v>
      </c>
      <c r="B429" t="s">
        <v>8</v>
      </c>
      <c r="C429">
        <v>12004</v>
      </c>
      <c r="D429" t="s">
        <v>123</v>
      </c>
      <c r="E429">
        <v>15055</v>
      </c>
      <c r="F429" t="s">
        <v>106</v>
      </c>
      <c r="G429">
        <v>3406.1781293955801</v>
      </c>
    </row>
    <row r="430" spans="1:7">
      <c r="A430">
        <v>5</v>
      </c>
      <c r="B430" t="s">
        <v>8</v>
      </c>
      <c r="C430">
        <v>14001</v>
      </c>
      <c r="D430" t="s">
        <v>124</v>
      </c>
      <c r="E430">
        <v>15055</v>
      </c>
      <c r="F430" t="s">
        <v>106</v>
      </c>
      <c r="G430">
        <v>4503.5706538205804</v>
      </c>
    </row>
    <row r="431" spans="1:7">
      <c r="A431">
        <v>5</v>
      </c>
      <c r="B431" t="s">
        <v>8</v>
      </c>
      <c r="C431">
        <v>14002</v>
      </c>
      <c r="D431" t="s">
        <v>125</v>
      </c>
      <c r="E431">
        <v>15055</v>
      </c>
      <c r="F431" t="s">
        <v>106</v>
      </c>
      <c r="G431">
        <v>10408.877350863</v>
      </c>
    </row>
    <row r="432" spans="1:7">
      <c r="A432">
        <v>5</v>
      </c>
      <c r="B432" t="s">
        <v>8</v>
      </c>
      <c r="C432">
        <v>25001</v>
      </c>
      <c r="D432" t="s">
        <v>126</v>
      </c>
      <c r="E432">
        <v>15051</v>
      </c>
      <c r="F432" t="s">
        <v>127</v>
      </c>
      <c r="G432">
        <v>2318036.67284108</v>
      </c>
    </row>
    <row r="433" spans="1:7">
      <c r="A433">
        <v>5</v>
      </c>
      <c r="B433" t="s">
        <v>8</v>
      </c>
      <c r="C433">
        <v>28001</v>
      </c>
      <c r="D433" t="s">
        <v>128</v>
      </c>
      <c r="E433">
        <v>15051</v>
      </c>
      <c r="F433" t="s">
        <v>127</v>
      </c>
      <c r="G433">
        <v>4952957.6312201396</v>
      </c>
    </row>
    <row r="434" spans="1:7">
      <c r="A434">
        <v>6</v>
      </c>
      <c r="B434" t="s">
        <v>9</v>
      </c>
      <c r="C434">
        <v>6</v>
      </c>
      <c r="D434" t="s">
        <v>9</v>
      </c>
      <c r="E434">
        <v>15055</v>
      </c>
      <c r="F434" t="s">
        <v>106</v>
      </c>
      <c r="G434">
        <v>117349623.994983</v>
      </c>
    </row>
    <row r="435" spans="1:7">
      <c r="A435">
        <v>6</v>
      </c>
      <c r="B435" t="s">
        <v>9</v>
      </c>
      <c r="C435">
        <v>7</v>
      </c>
      <c r="D435" t="s">
        <v>10</v>
      </c>
      <c r="E435">
        <v>15055</v>
      </c>
      <c r="F435" t="s">
        <v>106</v>
      </c>
      <c r="G435">
        <v>1650095.7828522499</v>
      </c>
    </row>
    <row r="436" spans="1:7">
      <c r="A436">
        <v>6</v>
      </c>
      <c r="B436" t="s">
        <v>9</v>
      </c>
      <c r="C436">
        <v>8</v>
      </c>
      <c r="D436" t="s">
        <v>11</v>
      </c>
      <c r="E436">
        <v>15055</v>
      </c>
      <c r="F436" t="s">
        <v>106</v>
      </c>
      <c r="G436">
        <v>13164548.50742</v>
      </c>
    </row>
    <row r="437" spans="1:7">
      <c r="A437">
        <v>6</v>
      </c>
      <c r="B437" t="s">
        <v>9</v>
      </c>
      <c r="C437">
        <v>9</v>
      </c>
      <c r="D437" t="s">
        <v>12</v>
      </c>
      <c r="E437">
        <v>15055</v>
      </c>
      <c r="F437" t="s">
        <v>106</v>
      </c>
      <c r="G437">
        <v>103995392.50324801</v>
      </c>
    </row>
    <row r="438" spans="1:7">
      <c r="A438">
        <v>6</v>
      </c>
      <c r="B438" t="s">
        <v>9</v>
      </c>
      <c r="C438">
        <v>10</v>
      </c>
      <c r="D438" t="s">
        <v>13</v>
      </c>
      <c r="E438">
        <v>15055</v>
      </c>
      <c r="F438" t="s">
        <v>106</v>
      </c>
      <c r="G438">
        <v>9992563.1339758299</v>
      </c>
    </row>
    <row r="439" spans="1:7">
      <c r="A439">
        <v>6</v>
      </c>
      <c r="B439" t="s">
        <v>9</v>
      </c>
      <c r="C439">
        <v>11</v>
      </c>
      <c r="D439" t="s">
        <v>14</v>
      </c>
      <c r="E439">
        <v>15055</v>
      </c>
      <c r="F439" t="s">
        <v>106</v>
      </c>
      <c r="G439">
        <v>119725.9179032</v>
      </c>
    </row>
    <row r="440" spans="1:7">
      <c r="A440">
        <v>6</v>
      </c>
      <c r="B440" t="s">
        <v>9</v>
      </c>
      <c r="C440">
        <v>12</v>
      </c>
      <c r="D440" t="s">
        <v>15</v>
      </c>
      <c r="E440">
        <v>15055</v>
      </c>
      <c r="F440" t="s">
        <v>106</v>
      </c>
      <c r="G440">
        <v>185.79833973797699</v>
      </c>
    </row>
    <row r="441" spans="1:7">
      <c r="A441">
        <v>6</v>
      </c>
      <c r="B441" t="s">
        <v>9</v>
      </c>
      <c r="C441">
        <v>13</v>
      </c>
      <c r="D441" t="s">
        <v>16</v>
      </c>
      <c r="E441">
        <v>15055</v>
      </c>
      <c r="F441" t="s">
        <v>106</v>
      </c>
      <c r="G441">
        <v>48280.857040556402</v>
      </c>
    </row>
    <row r="442" spans="1:7">
      <c r="A442">
        <v>6</v>
      </c>
      <c r="B442" t="s">
        <v>9</v>
      </c>
      <c r="C442">
        <v>14</v>
      </c>
      <c r="D442" t="s">
        <v>17</v>
      </c>
      <c r="E442">
        <v>15055</v>
      </c>
      <c r="F442" t="s">
        <v>106</v>
      </c>
      <c r="G442">
        <v>19788.920752891299</v>
      </c>
    </row>
    <row r="443" spans="1:7">
      <c r="A443">
        <v>6</v>
      </c>
      <c r="B443" t="s">
        <v>9</v>
      </c>
      <c r="C443">
        <v>15</v>
      </c>
      <c r="D443" t="s">
        <v>18</v>
      </c>
      <c r="E443">
        <v>15055</v>
      </c>
      <c r="F443" t="s">
        <v>106</v>
      </c>
      <c r="G443">
        <v>158.591809599632</v>
      </c>
    </row>
    <row r="444" spans="1:7">
      <c r="A444">
        <v>6</v>
      </c>
      <c r="B444" t="s">
        <v>9</v>
      </c>
      <c r="C444">
        <v>16</v>
      </c>
      <c r="D444" t="s">
        <v>19</v>
      </c>
      <c r="E444">
        <v>15055</v>
      </c>
      <c r="F444" t="s">
        <v>106</v>
      </c>
      <c r="G444">
        <v>19034.923195763098</v>
      </c>
    </row>
    <row r="445" spans="1:7">
      <c r="A445">
        <v>6</v>
      </c>
      <c r="B445" t="s">
        <v>9</v>
      </c>
      <c r="C445">
        <v>17</v>
      </c>
      <c r="D445" t="s">
        <v>20</v>
      </c>
      <c r="E445">
        <v>15055</v>
      </c>
      <c r="F445" t="s">
        <v>106</v>
      </c>
      <c r="G445">
        <v>73818.360931523493</v>
      </c>
    </row>
    <row r="446" spans="1:7">
      <c r="A446">
        <v>6</v>
      </c>
      <c r="B446" t="s">
        <v>9</v>
      </c>
      <c r="C446">
        <v>18</v>
      </c>
      <c r="D446" t="s">
        <v>21</v>
      </c>
      <c r="E446">
        <v>15055</v>
      </c>
      <c r="F446" t="s">
        <v>106</v>
      </c>
      <c r="G446">
        <v>925046.44358606206</v>
      </c>
    </row>
    <row r="447" spans="1:7">
      <c r="A447">
        <v>6</v>
      </c>
      <c r="B447" t="s">
        <v>9</v>
      </c>
      <c r="C447">
        <v>19</v>
      </c>
      <c r="D447" t="s">
        <v>22</v>
      </c>
      <c r="E447">
        <v>15055</v>
      </c>
      <c r="F447" t="s">
        <v>106</v>
      </c>
      <c r="G447">
        <v>3456938.3583016298</v>
      </c>
    </row>
    <row r="448" spans="1:7">
      <c r="A448">
        <v>6</v>
      </c>
      <c r="B448" t="s">
        <v>9</v>
      </c>
      <c r="C448">
        <v>20</v>
      </c>
      <c r="D448" t="s">
        <v>23</v>
      </c>
      <c r="E448">
        <v>15055</v>
      </c>
      <c r="F448" t="s">
        <v>106</v>
      </c>
      <c r="G448">
        <v>164528195.85596001</v>
      </c>
    </row>
    <row r="449" spans="1:7">
      <c r="A449">
        <v>6</v>
      </c>
      <c r="B449" t="s">
        <v>9</v>
      </c>
      <c r="C449">
        <v>21</v>
      </c>
      <c r="D449" t="s">
        <v>24</v>
      </c>
      <c r="E449">
        <v>15055</v>
      </c>
      <c r="F449" t="s">
        <v>106</v>
      </c>
      <c r="G449">
        <v>106133610.059311</v>
      </c>
    </row>
    <row r="450" spans="1:7">
      <c r="A450">
        <v>6</v>
      </c>
      <c r="B450" t="s">
        <v>9</v>
      </c>
      <c r="C450">
        <v>22</v>
      </c>
      <c r="D450" t="s">
        <v>25</v>
      </c>
      <c r="E450">
        <v>15055</v>
      </c>
      <c r="F450" t="s">
        <v>106</v>
      </c>
      <c r="G450">
        <v>1099334.60392586</v>
      </c>
    </row>
    <row r="451" spans="1:7">
      <c r="A451">
        <v>6</v>
      </c>
      <c r="B451" t="s">
        <v>9</v>
      </c>
      <c r="C451">
        <v>23</v>
      </c>
      <c r="D451" t="s">
        <v>26</v>
      </c>
      <c r="E451">
        <v>15055</v>
      </c>
      <c r="F451" t="s">
        <v>106</v>
      </c>
      <c r="G451">
        <v>20966302.148170799</v>
      </c>
    </row>
    <row r="452" spans="1:7">
      <c r="A452">
        <v>6</v>
      </c>
      <c r="B452" t="s">
        <v>9</v>
      </c>
      <c r="C452">
        <v>24</v>
      </c>
      <c r="D452" t="s">
        <v>27</v>
      </c>
      <c r="E452">
        <v>15055</v>
      </c>
      <c r="F452" t="s">
        <v>106</v>
      </c>
      <c r="G452">
        <v>30743899.986735899</v>
      </c>
    </row>
    <row r="453" spans="1:7">
      <c r="A453">
        <v>6</v>
      </c>
      <c r="B453" t="s">
        <v>9</v>
      </c>
      <c r="C453">
        <v>25</v>
      </c>
      <c r="D453" t="s">
        <v>28</v>
      </c>
      <c r="E453">
        <v>15055</v>
      </c>
      <c r="F453" t="s">
        <v>106</v>
      </c>
      <c r="G453">
        <v>108231177.333813</v>
      </c>
    </row>
    <row r="454" spans="1:7">
      <c r="A454">
        <v>6</v>
      </c>
      <c r="B454" t="s">
        <v>9</v>
      </c>
      <c r="C454">
        <v>26</v>
      </c>
      <c r="D454" t="s">
        <v>29</v>
      </c>
      <c r="E454">
        <v>15055</v>
      </c>
      <c r="F454" t="s">
        <v>106</v>
      </c>
      <c r="G454">
        <v>23086747.416894998</v>
      </c>
    </row>
    <row r="455" spans="1:7">
      <c r="A455">
        <v>6</v>
      </c>
      <c r="B455" t="s">
        <v>9</v>
      </c>
      <c r="C455">
        <v>27</v>
      </c>
      <c r="D455" t="s">
        <v>30</v>
      </c>
      <c r="E455">
        <v>15055</v>
      </c>
      <c r="F455" t="s">
        <v>106</v>
      </c>
      <c r="G455">
        <v>811622.50077454397</v>
      </c>
    </row>
    <row r="456" spans="1:7">
      <c r="A456">
        <v>6</v>
      </c>
      <c r="B456" t="s">
        <v>9</v>
      </c>
      <c r="C456">
        <v>28</v>
      </c>
      <c r="D456" t="s">
        <v>31</v>
      </c>
      <c r="E456">
        <v>15055</v>
      </c>
      <c r="F456" t="s">
        <v>106</v>
      </c>
      <c r="G456">
        <v>879312.77980732499</v>
      </c>
    </row>
    <row r="457" spans="1:7">
      <c r="A457">
        <v>6</v>
      </c>
      <c r="B457" t="s">
        <v>9</v>
      </c>
      <c r="C457">
        <v>29</v>
      </c>
      <c r="D457" t="s">
        <v>32</v>
      </c>
      <c r="E457">
        <v>15055</v>
      </c>
      <c r="F457" t="s">
        <v>106</v>
      </c>
      <c r="G457">
        <v>9767421.4085423108</v>
      </c>
    </row>
    <row r="458" spans="1:7">
      <c r="A458">
        <v>6</v>
      </c>
      <c r="B458" t="s">
        <v>9</v>
      </c>
      <c r="C458">
        <v>30</v>
      </c>
      <c r="D458" t="s">
        <v>33</v>
      </c>
      <c r="E458">
        <v>15055</v>
      </c>
      <c r="F458" t="s">
        <v>106</v>
      </c>
      <c r="G458">
        <v>56898.908378195702</v>
      </c>
    </row>
    <row r="459" spans="1:7">
      <c r="A459">
        <v>6</v>
      </c>
      <c r="B459" t="s">
        <v>9</v>
      </c>
      <c r="C459">
        <v>31</v>
      </c>
      <c r="D459" t="s">
        <v>34</v>
      </c>
      <c r="E459">
        <v>15055</v>
      </c>
      <c r="F459" t="s">
        <v>106</v>
      </c>
      <c r="G459">
        <v>1261154.4611458001</v>
      </c>
    </row>
    <row r="460" spans="1:7">
      <c r="A460">
        <v>6</v>
      </c>
      <c r="B460" t="s">
        <v>9</v>
      </c>
      <c r="C460">
        <v>32</v>
      </c>
      <c r="D460" t="s">
        <v>35</v>
      </c>
      <c r="E460">
        <v>15055</v>
      </c>
      <c r="F460" t="s">
        <v>106</v>
      </c>
      <c r="G460">
        <v>409946452.11191303</v>
      </c>
    </row>
    <row r="461" spans="1:7">
      <c r="A461">
        <v>6</v>
      </c>
      <c r="B461" t="s">
        <v>9</v>
      </c>
      <c r="C461">
        <v>33</v>
      </c>
      <c r="D461" t="s">
        <v>36</v>
      </c>
      <c r="E461">
        <v>15055</v>
      </c>
      <c r="F461" t="s">
        <v>106</v>
      </c>
      <c r="G461">
        <v>4236172.4238142399</v>
      </c>
    </row>
    <row r="462" spans="1:7">
      <c r="A462">
        <v>6</v>
      </c>
      <c r="B462" t="s">
        <v>9</v>
      </c>
      <c r="C462">
        <v>34</v>
      </c>
      <c r="D462" t="s">
        <v>37</v>
      </c>
      <c r="E462">
        <v>15055</v>
      </c>
      <c r="F462" t="s">
        <v>106</v>
      </c>
      <c r="G462">
        <v>64046.124983166301</v>
      </c>
    </row>
    <row r="463" spans="1:7">
      <c r="A463">
        <v>6</v>
      </c>
      <c r="B463" t="s">
        <v>9</v>
      </c>
      <c r="C463">
        <v>35</v>
      </c>
      <c r="D463" t="s">
        <v>38</v>
      </c>
      <c r="E463">
        <v>15055</v>
      </c>
      <c r="F463" t="s">
        <v>106</v>
      </c>
      <c r="G463">
        <v>1271834.20470208</v>
      </c>
    </row>
    <row r="464" spans="1:7">
      <c r="A464">
        <v>6</v>
      </c>
      <c r="B464" t="s">
        <v>9</v>
      </c>
      <c r="C464">
        <v>36</v>
      </c>
      <c r="D464" t="s">
        <v>39</v>
      </c>
      <c r="E464">
        <v>15055</v>
      </c>
      <c r="F464" t="s">
        <v>106</v>
      </c>
      <c r="G464">
        <v>7222.4259938264404</v>
      </c>
    </row>
    <row r="465" spans="1:7">
      <c r="A465">
        <v>6</v>
      </c>
      <c r="B465" t="s">
        <v>9</v>
      </c>
      <c r="C465">
        <v>37</v>
      </c>
      <c r="D465" t="s">
        <v>40</v>
      </c>
      <c r="E465">
        <v>15055</v>
      </c>
      <c r="F465" t="s">
        <v>106</v>
      </c>
      <c r="G465">
        <v>4043.0189302745798</v>
      </c>
    </row>
    <row r="466" spans="1:7">
      <c r="A466">
        <v>6</v>
      </c>
      <c r="B466" t="s">
        <v>9</v>
      </c>
      <c r="C466">
        <v>38</v>
      </c>
      <c r="D466" t="s">
        <v>41</v>
      </c>
      <c r="E466">
        <v>15055</v>
      </c>
      <c r="F466" t="s">
        <v>106</v>
      </c>
      <c r="G466">
        <v>47190.393338941903</v>
      </c>
    </row>
    <row r="467" spans="1:7">
      <c r="A467">
        <v>6</v>
      </c>
      <c r="B467" t="s">
        <v>9</v>
      </c>
      <c r="C467">
        <v>39</v>
      </c>
      <c r="D467" t="s">
        <v>42</v>
      </c>
      <c r="E467">
        <v>15055</v>
      </c>
      <c r="F467" t="s">
        <v>106</v>
      </c>
      <c r="G467">
        <v>3415.79513127362</v>
      </c>
    </row>
    <row r="468" spans="1:7">
      <c r="A468">
        <v>6</v>
      </c>
      <c r="B468" t="s">
        <v>9</v>
      </c>
      <c r="C468">
        <v>40</v>
      </c>
      <c r="D468" t="s">
        <v>43</v>
      </c>
      <c r="E468">
        <v>15055</v>
      </c>
      <c r="F468" t="s">
        <v>106</v>
      </c>
      <c r="G468">
        <v>88800.5272113174</v>
      </c>
    </row>
    <row r="469" spans="1:7">
      <c r="A469">
        <v>6</v>
      </c>
      <c r="B469" t="s">
        <v>9</v>
      </c>
      <c r="C469">
        <v>41</v>
      </c>
      <c r="D469" t="s">
        <v>44</v>
      </c>
      <c r="E469">
        <v>15055</v>
      </c>
      <c r="F469" t="s">
        <v>106</v>
      </c>
      <c r="G469">
        <v>291722.09901628102</v>
      </c>
    </row>
    <row r="470" spans="1:7">
      <c r="A470">
        <v>6</v>
      </c>
      <c r="B470" t="s">
        <v>9</v>
      </c>
      <c r="C470">
        <v>42</v>
      </c>
      <c r="D470" t="s">
        <v>45</v>
      </c>
      <c r="E470">
        <v>15055</v>
      </c>
      <c r="F470" t="s">
        <v>106</v>
      </c>
      <c r="G470">
        <v>1065120.8258108899</v>
      </c>
    </row>
    <row r="471" spans="1:7">
      <c r="A471">
        <v>6</v>
      </c>
      <c r="B471" t="s">
        <v>9</v>
      </c>
      <c r="C471">
        <v>43</v>
      </c>
      <c r="D471" t="s">
        <v>46</v>
      </c>
      <c r="E471">
        <v>15055</v>
      </c>
      <c r="F471" t="s">
        <v>106</v>
      </c>
      <c r="G471">
        <v>7270414.1446724702</v>
      </c>
    </row>
    <row r="472" spans="1:7">
      <c r="A472">
        <v>6</v>
      </c>
      <c r="B472" t="s">
        <v>9</v>
      </c>
      <c r="C472">
        <v>44</v>
      </c>
      <c r="D472" t="s">
        <v>47</v>
      </c>
      <c r="E472">
        <v>15055</v>
      </c>
      <c r="F472" t="s">
        <v>106</v>
      </c>
      <c r="G472">
        <v>3037386.7186330301</v>
      </c>
    </row>
    <row r="473" spans="1:7">
      <c r="A473">
        <v>6</v>
      </c>
      <c r="B473" t="s">
        <v>9</v>
      </c>
      <c r="C473">
        <v>45</v>
      </c>
      <c r="D473" t="s">
        <v>48</v>
      </c>
      <c r="E473">
        <v>15055</v>
      </c>
      <c r="F473" t="s">
        <v>106</v>
      </c>
      <c r="G473">
        <v>42929676.4544769</v>
      </c>
    </row>
    <row r="474" spans="1:7">
      <c r="A474">
        <v>6</v>
      </c>
      <c r="B474" t="s">
        <v>9</v>
      </c>
      <c r="C474">
        <v>47</v>
      </c>
      <c r="D474" t="s">
        <v>50</v>
      </c>
      <c r="E474">
        <v>15055</v>
      </c>
      <c r="F474" t="s">
        <v>106</v>
      </c>
      <c r="G474">
        <v>106939576.51656599</v>
      </c>
    </row>
    <row r="475" spans="1:7">
      <c r="A475">
        <v>6</v>
      </c>
      <c r="B475" t="s">
        <v>9</v>
      </c>
      <c r="C475">
        <v>48</v>
      </c>
      <c r="D475" t="s">
        <v>51</v>
      </c>
      <c r="E475">
        <v>15055</v>
      </c>
      <c r="F475" t="s">
        <v>106</v>
      </c>
      <c r="G475">
        <v>473852.625948495</v>
      </c>
    </row>
    <row r="476" spans="1:7">
      <c r="A476">
        <v>6</v>
      </c>
      <c r="B476" t="s">
        <v>9</v>
      </c>
      <c r="C476">
        <v>49</v>
      </c>
      <c r="D476" t="s">
        <v>52</v>
      </c>
      <c r="E476">
        <v>15055</v>
      </c>
      <c r="F476" t="s">
        <v>106</v>
      </c>
      <c r="G476">
        <v>2306.5886010745098</v>
      </c>
    </row>
    <row r="477" spans="1:7">
      <c r="A477">
        <v>6</v>
      </c>
      <c r="B477" t="s">
        <v>9</v>
      </c>
      <c r="C477">
        <v>50</v>
      </c>
      <c r="D477" t="s">
        <v>53</v>
      </c>
      <c r="E477">
        <v>15055</v>
      </c>
      <c r="F477" t="s">
        <v>106</v>
      </c>
      <c r="G477">
        <v>346385.865203058</v>
      </c>
    </row>
    <row r="478" spans="1:7">
      <c r="A478">
        <v>6</v>
      </c>
      <c r="B478" t="s">
        <v>9</v>
      </c>
      <c r="C478">
        <v>51</v>
      </c>
      <c r="D478" t="s">
        <v>54</v>
      </c>
      <c r="E478">
        <v>15055</v>
      </c>
      <c r="F478" t="s">
        <v>106</v>
      </c>
      <c r="G478">
        <v>10144840.3848026</v>
      </c>
    </row>
    <row r="479" spans="1:7">
      <c r="A479">
        <v>6</v>
      </c>
      <c r="B479" t="s">
        <v>9</v>
      </c>
      <c r="C479">
        <v>52</v>
      </c>
      <c r="D479" t="s">
        <v>55</v>
      </c>
      <c r="E479">
        <v>15055</v>
      </c>
      <c r="F479" t="s">
        <v>106</v>
      </c>
      <c r="G479">
        <v>238274.02052451301</v>
      </c>
    </row>
    <row r="480" spans="1:7">
      <c r="A480">
        <v>6</v>
      </c>
      <c r="B480" t="s">
        <v>9</v>
      </c>
      <c r="C480">
        <v>53</v>
      </c>
      <c r="D480" t="s">
        <v>56</v>
      </c>
      <c r="E480">
        <v>15055</v>
      </c>
      <c r="F480" t="s">
        <v>106</v>
      </c>
      <c r="G480">
        <v>78037663.838076502</v>
      </c>
    </row>
    <row r="481" spans="1:7">
      <c r="A481">
        <v>6</v>
      </c>
      <c r="B481" t="s">
        <v>9</v>
      </c>
      <c r="C481">
        <v>54</v>
      </c>
      <c r="D481" t="s">
        <v>57</v>
      </c>
      <c r="E481">
        <v>15055</v>
      </c>
      <c r="F481" t="s">
        <v>106</v>
      </c>
      <c r="G481">
        <v>8809010.5805599503</v>
      </c>
    </row>
    <row r="482" spans="1:7">
      <c r="A482">
        <v>6</v>
      </c>
      <c r="B482" t="s">
        <v>9</v>
      </c>
      <c r="C482">
        <v>55</v>
      </c>
      <c r="D482" t="s">
        <v>58</v>
      </c>
      <c r="E482">
        <v>15055</v>
      </c>
      <c r="F482" t="s">
        <v>106</v>
      </c>
      <c r="G482">
        <v>4721522.05298502</v>
      </c>
    </row>
    <row r="483" spans="1:7">
      <c r="A483">
        <v>6</v>
      </c>
      <c r="B483" t="s">
        <v>9</v>
      </c>
      <c r="C483">
        <v>56</v>
      </c>
      <c r="D483" t="s">
        <v>59</v>
      </c>
      <c r="E483">
        <v>15055</v>
      </c>
      <c r="F483" t="s">
        <v>106</v>
      </c>
      <c r="G483">
        <v>226897361.20098001</v>
      </c>
    </row>
    <row r="484" spans="1:7">
      <c r="A484">
        <v>6</v>
      </c>
      <c r="B484" t="s">
        <v>9</v>
      </c>
      <c r="C484">
        <v>57</v>
      </c>
      <c r="D484" t="s">
        <v>60</v>
      </c>
      <c r="E484">
        <v>15055</v>
      </c>
      <c r="F484" t="s">
        <v>106</v>
      </c>
      <c r="G484">
        <v>28915185.2285222</v>
      </c>
    </row>
    <row r="485" spans="1:7">
      <c r="A485">
        <v>6</v>
      </c>
      <c r="B485" t="s">
        <v>9</v>
      </c>
      <c r="C485">
        <v>58</v>
      </c>
      <c r="D485" t="s">
        <v>61</v>
      </c>
      <c r="E485">
        <v>15055</v>
      </c>
      <c r="F485" t="s">
        <v>106</v>
      </c>
      <c r="G485">
        <v>3406542.4634537501</v>
      </c>
    </row>
    <row r="486" spans="1:7">
      <c r="A486">
        <v>6</v>
      </c>
      <c r="B486" t="s">
        <v>9</v>
      </c>
      <c r="C486">
        <v>59</v>
      </c>
      <c r="D486" t="s">
        <v>62</v>
      </c>
      <c r="E486">
        <v>15055</v>
      </c>
      <c r="F486" t="s">
        <v>106</v>
      </c>
      <c r="G486">
        <v>56045109.394141302</v>
      </c>
    </row>
    <row r="487" spans="1:7">
      <c r="A487">
        <v>6</v>
      </c>
      <c r="B487" t="s">
        <v>9</v>
      </c>
      <c r="C487">
        <v>60</v>
      </c>
      <c r="D487" t="s">
        <v>63</v>
      </c>
      <c r="E487">
        <v>15055</v>
      </c>
      <c r="F487" t="s">
        <v>106</v>
      </c>
      <c r="G487">
        <v>75708090.593512699</v>
      </c>
    </row>
    <row r="488" spans="1:7">
      <c r="A488">
        <v>6</v>
      </c>
      <c r="B488" t="s">
        <v>9</v>
      </c>
      <c r="C488">
        <v>62</v>
      </c>
      <c r="D488" t="s">
        <v>65</v>
      </c>
      <c r="E488">
        <v>15055</v>
      </c>
      <c r="F488" t="s">
        <v>106</v>
      </c>
      <c r="G488">
        <v>55662836.333477803</v>
      </c>
    </row>
    <row r="489" spans="1:7">
      <c r="A489">
        <v>6</v>
      </c>
      <c r="B489" t="s">
        <v>9</v>
      </c>
      <c r="C489">
        <v>63</v>
      </c>
      <c r="D489" t="s">
        <v>66</v>
      </c>
      <c r="E489">
        <v>15055</v>
      </c>
      <c r="F489" t="s">
        <v>106</v>
      </c>
      <c r="G489">
        <v>101744891.351881</v>
      </c>
    </row>
    <row r="490" spans="1:7">
      <c r="A490">
        <v>6</v>
      </c>
      <c r="B490" t="s">
        <v>9</v>
      </c>
      <c r="C490">
        <v>64</v>
      </c>
      <c r="D490" t="s">
        <v>67</v>
      </c>
      <c r="E490">
        <v>15055</v>
      </c>
      <c r="F490" t="s">
        <v>106</v>
      </c>
      <c r="G490">
        <v>12025927.677643901</v>
      </c>
    </row>
    <row r="491" spans="1:7">
      <c r="A491">
        <v>6</v>
      </c>
      <c r="B491" t="s">
        <v>9</v>
      </c>
      <c r="C491">
        <v>65</v>
      </c>
      <c r="D491" t="s">
        <v>68</v>
      </c>
      <c r="E491">
        <v>15055</v>
      </c>
      <c r="F491" t="s">
        <v>106</v>
      </c>
      <c r="G491">
        <v>1428269114.2474401</v>
      </c>
    </row>
    <row r="492" spans="1:7">
      <c r="A492">
        <v>6</v>
      </c>
      <c r="B492" t="s">
        <v>9</v>
      </c>
      <c r="C492">
        <v>66</v>
      </c>
      <c r="D492" t="s">
        <v>69</v>
      </c>
      <c r="E492">
        <v>15055</v>
      </c>
      <c r="F492" t="s">
        <v>106</v>
      </c>
      <c r="G492">
        <v>954810461.04448998</v>
      </c>
    </row>
    <row r="493" spans="1:7">
      <c r="A493">
        <v>6</v>
      </c>
      <c r="B493" t="s">
        <v>9</v>
      </c>
      <c r="C493">
        <v>67</v>
      </c>
      <c r="D493" t="s">
        <v>70</v>
      </c>
      <c r="E493">
        <v>15055</v>
      </c>
      <c r="F493" t="s">
        <v>106</v>
      </c>
      <c r="G493">
        <v>34770197.527401298</v>
      </c>
    </row>
    <row r="494" spans="1:7">
      <c r="A494">
        <v>6</v>
      </c>
      <c r="B494" t="s">
        <v>9</v>
      </c>
      <c r="C494">
        <v>68</v>
      </c>
      <c r="D494" t="s">
        <v>71</v>
      </c>
      <c r="E494">
        <v>15055</v>
      </c>
      <c r="F494" t="s">
        <v>106</v>
      </c>
      <c r="G494">
        <v>16030864.9601708</v>
      </c>
    </row>
    <row r="495" spans="1:7">
      <c r="A495">
        <v>6</v>
      </c>
      <c r="B495" t="s">
        <v>9</v>
      </c>
      <c r="C495">
        <v>77</v>
      </c>
      <c r="D495" t="s">
        <v>80</v>
      </c>
      <c r="E495">
        <v>15055</v>
      </c>
      <c r="F495" t="s">
        <v>106</v>
      </c>
      <c r="G495">
        <v>11908.5032821724</v>
      </c>
    </row>
    <row r="496" spans="1:7">
      <c r="A496">
        <v>6</v>
      </c>
      <c r="B496" t="s">
        <v>9</v>
      </c>
      <c r="C496">
        <v>78</v>
      </c>
      <c r="D496" t="s">
        <v>81</v>
      </c>
      <c r="E496">
        <v>15055</v>
      </c>
      <c r="F496" t="s">
        <v>106</v>
      </c>
      <c r="G496">
        <v>507268.73092837801</v>
      </c>
    </row>
    <row r="497" spans="1:7">
      <c r="A497">
        <v>6</v>
      </c>
      <c r="B497" t="s">
        <v>9</v>
      </c>
      <c r="C497">
        <v>79</v>
      </c>
      <c r="D497" t="s">
        <v>82</v>
      </c>
      <c r="E497">
        <v>15055</v>
      </c>
      <c r="F497" t="s">
        <v>106</v>
      </c>
      <c r="G497">
        <v>2458445.9097601301</v>
      </c>
    </row>
    <row r="498" spans="1:7">
      <c r="A498">
        <v>6</v>
      </c>
      <c r="B498" t="s">
        <v>9</v>
      </c>
      <c r="C498">
        <v>80</v>
      </c>
      <c r="D498" t="s">
        <v>83</v>
      </c>
      <c r="E498">
        <v>15055</v>
      </c>
      <c r="F498" t="s">
        <v>106</v>
      </c>
      <c r="G498">
        <v>213.83469029370599</v>
      </c>
    </row>
    <row r="499" spans="1:7">
      <c r="A499">
        <v>6</v>
      </c>
      <c r="B499" t="s">
        <v>9</v>
      </c>
      <c r="C499">
        <v>81</v>
      </c>
      <c r="D499" t="s">
        <v>84</v>
      </c>
      <c r="E499">
        <v>15055</v>
      </c>
      <c r="F499" t="s">
        <v>106</v>
      </c>
      <c r="G499">
        <v>737937.90067078895</v>
      </c>
    </row>
    <row r="500" spans="1:7">
      <c r="A500">
        <v>6</v>
      </c>
      <c r="B500" t="s">
        <v>9</v>
      </c>
      <c r="C500">
        <v>83</v>
      </c>
      <c r="D500" t="s">
        <v>86</v>
      </c>
      <c r="E500">
        <v>15055</v>
      </c>
      <c r="F500" t="s">
        <v>106</v>
      </c>
      <c r="G500">
        <v>43201685.485101297</v>
      </c>
    </row>
    <row r="501" spans="1:7">
      <c r="A501">
        <v>6</v>
      </c>
      <c r="B501" t="s">
        <v>9</v>
      </c>
      <c r="C501">
        <v>5001</v>
      </c>
      <c r="D501" t="s">
        <v>94</v>
      </c>
      <c r="E501">
        <v>15053</v>
      </c>
      <c r="F501" t="s">
        <v>107</v>
      </c>
      <c r="G501">
        <v>1041813620.68399</v>
      </c>
    </row>
    <row r="502" spans="1:7">
      <c r="A502">
        <v>6</v>
      </c>
      <c r="B502" t="s">
        <v>9</v>
      </c>
      <c r="C502">
        <v>6001</v>
      </c>
      <c r="D502" t="s">
        <v>96</v>
      </c>
      <c r="E502">
        <v>15053</v>
      </c>
      <c r="F502" t="s">
        <v>107</v>
      </c>
      <c r="G502">
        <v>442076682.41884202</v>
      </c>
    </row>
    <row r="503" spans="1:7">
      <c r="A503">
        <v>6</v>
      </c>
      <c r="B503" t="s">
        <v>9</v>
      </c>
      <c r="C503">
        <v>7001</v>
      </c>
      <c r="D503" t="s">
        <v>108</v>
      </c>
      <c r="E503">
        <v>15053</v>
      </c>
      <c r="F503" t="s">
        <v>107</v>
      </c>
      <c r="G503">
        <v>2269279929.7086101</v>
      </c>
    </row>
    <row r="504" spans="1:7">
      <c r="A504">
        <v>6</v>
      </c>
      <c r="B504" t="s">
        <v>9</v>
      </c>
      <c r="C504">
        <v>8001</v>
      </c>
      <c r="D504" t="s">
        <v>109</v>
      </c>
      <c r="E504">
        <v>15053</v>
      </c>
      <c r="F504" t="s">
        <v>107</v>
      </c>
      <c r="G504">
        <v>1295361934.1642699</v>
      </c>
    </row>
    <row r="505" spans="1:7">
      <c r="A505">
        <v>6</v>
      </c>
      <c r="B505" t="s">
        <v>9</v>
      </c>
      <c r="C505">
        <v>10001</v>
      </c>
      <c r="D505" t="s">
        <v>110</v>
      </c>
      <c r="E505">
        <v>15055</v>
      </c>
      <c r="F505" t="s">
        <v>106</v>
      </c>
      <c r="G505">
        <v>54300.637139950602</v>
      </c>
    </row>
    <row r="506" spans="1:7">
      <c r="A506">
        <v>6</v>
      </c>
      <c r="B506" t="s">
        <v>9</v>
      </c>
      <c r="C506">
        <v>10002</v>
      </c>
      <c r="D506" t="s">
        <v>111</v>
      </c>
      <c r="E506">
        <v>15055</v>
      </c>
      <c r="F506" t="s">
        <v>106</v>
      </c>
      <c r="G506">
        <v>71507.799364495004</v>
      </c>
    </row>
    <row r="507" spans="1:7">
      <c r="A507">
        <v>6</v>
      </c>
      <c r="B507" t="s">
        <v>9</v>
      </c>
      <c r="C507">
        <v>10003</v>
      </c>
      <c r="D507" t="s">
        <v>112</v>
      </c>
      <c r="E507">
        <v>15055</v>
      </c>
      <c r="F507" t="s">
        <v>106</v>
      </c>
      <c r="G507">
        <v>63666.115120130104</v>
      </c>
    </row>
    <row r="508" spans="1:7">
      <c r="A508">
        <v>6</v>
      </c>
      <c r="B508" t="s">
        <v>9</v>
      </c>
      <c r="C508">
        <v>10004</v>
      </c>
      <c r="D508" t="s">
        <v>113</v>
      </c>
      <c r="E508">
        <v>15055</v>
      </c>
      <c r="F508" t="s">
        <v>106</v>
      </c>
      <c r="G508">
        <v>49157.896323532397</v>
      </c>
    </row>
    <row r="509" spans="1:7">
      <c r="A509">
        <v>6</v>
      </c>
      <c r="B509" t="s">
        <v>9</v>
      </c>
      <c r="C509">
        <v>10005</v>
      </c>
      <c r="D509" t="s">
        <v>114</v>
      </c>
      <c r="E509">
        <v>15055</v>
      </c>
      <c r="F509" t="s">
        <v>106</v>
      </c>
      <c r="G509">
        <v>109709.170975203</v>
      </c>
    </row>
    <row r="510" spans="1:7">
      <c r="A510">
        <v>6</v>
      </c>
      <c r="B510" t="s">
        <v>9</v>
      </c>
      <c r="C510">
        <v>10006</v>
      </c>
      <c r="D510" t="s">
        <v>115</v>
      </c>
      <c r="E510">
        <v>15055</v>
      </c>
      <c r="F510" t="s">
        <v>106</v>
      </c>
      <c r="G510">
        <v>374703.65950211999</v>
      </c>
    </row>
    <row r="511" spans="1:7">
      <c r="A511">
        <v>6</v>
      </c>
      <c r="B511" t="s">
        <v>9</v>
      </c>
      <c r="C511">
        <v>10007</v>
      </c>
      <c r="D511" t="s">
        <v>116</v>
      </c>
      <c r="E511">
        <v>15055</v>
      </c>
      <c r="F511" t="s">
        <v>106</v>
      </c>
      <c r="G511">
        <v>662639.55408591405</v>
      </c>
    </row>
    <row r="512" spans="1:7">
      <c r="A512">
        <v>6</v>
      </c>
      <c r="B512" t="s">
        <v>9</v>
      </c>
      <c r="C512">
        <v>10008</v>
      </c>
      <c r="D512" t="s">
        <v>117</v>
      </c>
      <c r="E512">
        <v>15055</v>
      </c>
      <c r="F512" t="s">
        <v>106</v>
      </c>
      <c r="G512">
        <v>758005.01779237494</v>
      </c>
    </row>
    <row r="513" spans="1:7">
      <c r="A513">
        <v>6</v>
      </c>
      <c r="B513" t="s">
        <v>9</v>
      </c>
      <c r="C513">
        <v>10009</v>
      </c>
      <c r="D513" t="s">
        <v>118</v>
      </c>
      <c r="E513">
        <v>15055</v>
      </c>
      <c r="F513" t="s">
        <v>106</v>
      </c>
      <c r="G513">
        <v>1917952.9368306401</v>
      </c>
    </row>
    <row r="514" spans="1:7">
      <c r="A514">
        <v>6</v>
      </c>
      <c r="B514" t="s">
        <v>9</v>
      </c>
      <c r="C514">
        <v>11001</v>
      </c>
      <c r="D514" t="s">
        <v>119</v>
      </c>
      <c r="E514">
        <v>15055</v>
      </c>
      <c r="F514" t="s">
        <v>106</v>
      </c>
      <c r="G514">
        <v>138119.599258489</v>
      </c>
    </row>
    <row r="515" spans="1:7">
      <c r="A515">
        <v>6</v>
      </c>
      <c r="B515" t="s">
        <v>9</v>
      </c>
      <c r="C515">
        <v>11003</v>
      </c>
      <c r="D515" t="s">
        <v>120</v>
      </c>
      <c r="E515">
        <v>15055</v>
      </c>
      <c r="F515" t="s">
        <v>106</v>
      </c>
      <c r="G515">
        <v>149467.04162293399</v>
      </c>
    </row>
    <row r="516" spans="1:7">
      <c r="A516">
        <v>6</v>
      </c>
      <c r="B516" t="s">
        <v>9</v>
      </c>
      <c r="C516">
        <v>12001</v>
      </c>
      <c r="D516" t="s">
        <v>121</v>
      </c>
      <c r="E516">
        <v>15055</v>
      </c>
      <c r="F516" t="s">
        <v>106</v>
      </c>
      <c r="G516">
        <v>18827089.326312501</v>
      </c>
    </row>
    <row r="517" spans="1:7">
      <c r="A517">
        <v>6</v>
      </c>
      <c r="B517" t="s">
        <v>9</v>
      </c>
      <c r="C517">
        <v>12002</v>
      </c>
      <c r="D517" t="s">
        <v>122</v>
      </c>
      <c r="E517">
        <v>15055</v>
      </c>
      <c r="F517" t="s">
        <v>106</v>
      </c>
      <c r="G517">
        <v>250.11368009889799</v>
      </c>
    </row>
    <row r="518" spans="1:7">
      <c r="A518">
        <v>6</v>
      </c>
      <c r="B518" t="s">
        <v>9</v>
      </c>
      <c r="C518">
        <v>12004</v>
      </c>
      <c r="D518" t="s">
        <v>123</v>
      </c>
      <c r="E518">
        <v>15055</v>
      </c>
      <c r="F518" t="s">
        <v>106</v>
      </c>
      <c r="G518">
        <v>756053.58507986204</v>
      </c>
    </row>
    <row r="519" spans="1:7">
      <c r="A519">
        <v>6</v>
      </c>
      <c r="B519" t="s">
        <v>9</v>
      </c>
      <c r="C519">
        <v>14001</v>
      </c>
      <c r="D519" t="s">
        <v>124</v>
      </c>
      <c r="E519">
        <v>15055</v>
      </c>
      <c r="F519" t="s">
        <v>106</v>
      </c>
      <c r="G519">
        <v>999636.72160789301</v>
      </c>
    </row>
    <row r="520" spans="1:7">
      <c r="A520">
        <v>6</v>
      </c>
      <c r="B520" t="s">
        <v>9</v>
      </c>
      <c r="C520">
        <v>14002</v>
      </c>
      <c r="D520" t="s">
        <v>125</v>
      </c>
      <c r="E520">
        <v>15055</v>
      </c>
      <c r="F520" t="s">
        <v>106</v>
      </c>
      <c r="G520">
        <v>9932574.1449612901</v>
      </c>
    </row>
    <row r="521" spans="1:7">
      <c r="A521">
        <v>6</v>
      </c>
      <c r="B521" t="s">
        <v>9</v>
      </c>
      <c r="C521">
        <v>25001</v>
      </c>
      <c r="D521" t="s">
        <v>126</v>
      </c>
      <c r="E521">
        <v>15051</v>
      </c>
      <c r="F521" t="s">
        <v>127</v>
      </c>
      <c r="G521">
        <v>786192762.75312996</v>
      </c>
    </row>
    <row r="522" spans="1:7">
      <c r="A522">
        <v>6</v>
      </c>
      <c r="B522" t="s">
        <v>9</v>
      </c>
      <c r="C522">
        <v>28001</v>
      </c>
      <c r="D522" t="s">
        <v>128</v>
      </c>
      <c r="E522">
        <v>15051</v>
      </c>
      <c r="F522" t="s">
        <v>127</v>
      </c>
      <c r="G522">
        <v>1665281072.01509</v>
      </c>
    </row>
    <row r="523" spans="1:7">
      <c r="A523">
        <v>7</v>
      </c>
      <c r="B523" t="s">
        <v>10</v>
      </c>
      <c r="C523">
        <v>1</v>
      </c>
      <c r="D523" t="s">
        <v>4</v>
      </c>
      <c r="E523">
        <v>15055</v>
      </c>
      <c r="F523" t="s">
        <v>106</v>
      </c>
      <c r="G523">
        <v>388693.052789771</v>
      </c>
    </row>
    <row r="524" spans="1:7">
      <c r="A524">
        <v>7</v>
      </c>
      <c r="B524" t="s">
        <v>10</v>
      </c>
      <c r="C524">
        <v>2</v>
      </c>
      <c r="D524" t="s">
        <v>5</v>
      </c>
      <c r="E524">
        <v>15055</v>
      </c>
      <c r="F524" t="s">
        <v>106</v>
      </c>
      <c r="G524">
        <v>1.1188251274507399</v>
      </c>
    </row>
    <row r="525" spans="1:7">
      <c r="A525">
        <v>7</v>
      </c>
      <c r="B525" t="s">
        <v>10</v>
      </c>
      <c r="C525">
        <v>3</v>
      </c>
      <c r="D525" t="s">
        <v>6</v>
      </c>
      <c r="E525">
        <v>15055</v>
      </c>
      <c r="F525" t="s">
        <v>106</v>
      </c>
      <c r="G525">
        <v>421.35742438186702</v>
      </c>
    </row>
    <row r="526" spans="1:7">
      <c r="A526">
        <v>7</v>
      </c>
      <c r="B526" t="s">
        <v>10</v>
      </c>
      <c r="C526">
        <v>6</v>
      </c>
      <c r="D526" t="s">
        <v>9</v>
      </c>
      <c r="E526">
        <v>15055</v>
      </c>
      <c r="F526" t="s">
        <v>106</v>
      </c>
      <c r="G526">
        <v>1086431.15036607</v>
      </c>
    </row>
    <row r="527" spans="1:7">
      <c r="A527">
        <v>7</v>
      </c>
      <c r="B527" t="s">
        <v>10</v>
      </c>
      <c r="C527">
        <v>7</v>
      </c>
      <c r="D527" t="s">
        <v>10</v>
      </c>
      <c r="E527">
        <v>15055</v>
      </c>
      <c r="F527" t="s">
        <v>106</v>
      </c>
      <c r="G527">
        <v>73517377.657836199</v>
      </c>
    </row>
    <row r="528" spans="1:7">
      <c r="A528">
        <v>7</v>
      </c>
      <c r="B528" t="s">
        <v>10</v>
      </c>
      <c r="C528">
        <v>8</v>
      </c>
      <c r="D528" t="s">
        <v>11</v>
      </c>
      <c r="E528">
        <v>15055</v>
      </c>
      <c r="F528" t="s">
        <v>106</v>
      </c>
      <c r="G528">
        <v>545444.29162279202</v>
      </c>
    </row>
    <row r="529" spans="1:7">
      <c r="A529">
        <v>7</v>
      </c>
      <c r="B529" t="s">
        <v>10</v>
      </c>
      <c r="C529">
        <v>9</v>
      </c>
      <c r="D529" t="s">
        <v>12</v>
      </c>
      <c r="E529">
        <v>15055</v>
      </c>
      <c r="F529" t="s">
        <v>106</v>
      </c>
      <c r="G529">
        <v>40465757.764634803</v>
      </c>
    </row>
    <row r="530" spans="1:7">
      <c r="A530">
        <v>7</v>
      </c>
      <c r="B530" t="s">
        <v>10</v>
      </c>
      <c r="C530">
        <v>10</v>
      </c>
      <c r="D530" t="s">
        <v>13</v>
      </c>
      <c r="E530">
        <v>15055</v>
      </c>
      <c r="F530" t="s">
        <v>106</v>
      </c>
      <c r="G530">
        <v>63769688.143493503</v>
      </c>
    </row>
    <row r="531" spans="1:7">
      <c r="A531">
        <v>7</v>
      </c>
      <c r="B531" t="s">
        <v>10</v>
      </c>
      <c r="C531">
        <v>11</v>
      </c>
      <c r="D531" t="s">
        <v>14</v>
      </c>
      <c r="E531">
        <v>15055</v>
      </c>
      <c r="F531" t="s">
        <v>106</v>
      </c>
      <c r="G531">
        <v>23998.257816037501</v>
      </c>
    </row>
    <row r="532" spans="1:7">
      <c r="A532">
        <v>7</v>
      </c>
      <c r="B532" t="s">
        <v>10</v>
      </c>
      <c r="C532">
        <v>12</v>
      </c>
      <c r="D532" t="s">
        <v>15</v>
      </c>
      <c r="E532">
        <v>15055</v>
      </c>
      <c r="F532" t="s">
        <v>106</v>
      </c>
      <c r="G532">
        <v>73.263958487927098</v>
      </c>
    </row>
    <row r="533" spans="1:7">
      <c r="A533">
        <v>7</v>
      </c>
      <c r="B533" t="s">
        <v>10</v>
      </c>
      <c r="C533">
        <v>13</v>
      </c>
      <c r="D533" t="s">
        <v>16</v>
      </c>
      <c r="E533">
        <v>15055</v>
      </c>
      <c r="F533" t="s">
        <v>106</v>
      </c>
      <c r="G533">
        <v>9633.6933433716604</v>
      </c>
    </row>
    <row r="534" spans="1:7">
      <c r="A534">
        <v>7</v>
      </c>
      <c r="B534" t="s">
        <v>10</v>
      </c>
      <c r="C534">
        <v>14</v>
      </c>
      <c r="D534" t="s">
        <v>17</v>
      </c>
      <c r="E534">
        <v>15055</v>
      </c>
      <c r="F534" t="s">
        <v>106</v>
      </c>
      <c r="G534">
        <v>29404.2430304968</v>
      </c>
    </row>
    <row r="535" spans="1:7">
      <c r="A535">
        <v>7</v>
      </c>
      <c r="B535" t="s">
        <v>10</v>
      </c>
      <c r="C535">
        <v>15</v>
      </c>
      <c r="D535" t="s">
        <v>18</v>
      </c>
      <c r="E535">
        <v>15055</v>
      </c>
      <c r="F535" t="s">
        <v>106</v>
      </c>
      <c r="G535">
        <v>739.31041165966201</v>
      </c>
    </row>
    <row r="536" spans="1:7">
      <c r="A536">
        <v>7</v>
      </c>
      <c r="B536" t="s">
        <v>10</v>
      </c>
      <c r="C536">
        <v>16</v>
      </c>
      <c r="D536" t="s">
        <v>19</v>
      </c>
      <c r="E536">
        <v>15055</v>
      </c>
      <c r="F536" t="s">
        <v>106</v>
      </c>
      <c r="G536">
        <v>5155.94005122011</v>
      </c>
    </row>
    <row r="537" spans="1:7">
      <c r="A537">
        <v>7</v>
      </c>
      <c r="B537" t="s">
        <v>10</v>
      </c>
      <c r="C537">
        <v>17</v>
      </c>
      <c r="D537" t="s">
        <v>20</v>
      </c>
      <c r="E537">
        <v>15055</v>
      </c>
      <c r="F537" t="s">
        <v>106</v>
      </c>
      <c r="G537">
        <v>2624112.22661715</v>
      </c>
    </row>
    <row r="538" spans="1:7">
      <c r="A538">
        <v>7</v>
      </c>
      <c r="B538" t="s">
        <v>10</v>
      </c>
      <c r="C538">
        <v>18</v>
      </c>
      <c r="D538" t="s">
        <v>21</v>
      </c>
      <c r="E538">
        <v>15055</v>
      </c>
      <c r="F538" t="s">
        <v>106</v>
      </c>
      <c r="G538">
        <v>1470095.8678610499</v>
      </c>
    </row>
    <row r="539" spans="1:7">
      <c r="A539">
        <v>7</v>
      </c>
      <c r="B539" t="s">
        <v>10</v>
      </c>
      <c r="C539">
        <v>19</v>
      </c>
      <c r="D539" t="s">
        <v>22</v>
      </c>
      <c r="E539">
        <v>15055</v>
      </c>
      <c r="F539" t="s">
        <v>106</v>
      </c>
      <c r="G539">
        <v>119041.30465447799</v>
      </c>
    </row>
    <row r="540" spans="1:7">
      <c r="A540">
        <v>7</v>
      </c>
      <c r="B540" t="s">
        <v>10</v>
      </c>
      <c r="C540">
        <v>20</v>
      </c>
      <c r="D540" t="s">
        <v>23</v>
      </c>
      <c r="E540">
        <v>15055</v>
      </c>
      <c r="F540" t="s">
        <v>106</v>
      </c>
      <c r="G540">
        <v>74220074.251563296</v>
      </c>
    </row>
    <row r="541" spans="1:7">
      <c r="A541">
        <v>7</v>
      </c>
      <c r="B541" t="s">
        <v>10</v>
      </c>
      <c r="C541">
        <v>21</v>
      </c>
      <c r="D541" t="s">
        <v>24</v>
      </c>
      <c r="E541">
        <v>15055</v>
      </c>
      <c r="F541" t="s">
        <v>106</v>
      </c>
      <c r="G541">
        <v>21060634.083925299</v>
      </c>
    </row>
    <row r="542" spans="1:7">
      <c r="A542">
        <v>7</v>
      </c>
      <c r="B542" t="s">
        <v>10</v>
      </c>
      <c r="C542">
        <v>22</v>
      </c>
      <c r="D542" t="s">
        <v>25</v>
      </c>
      <c r="E542">
        <v>15055</v>
      </c>
      <c r="F542" t="s">
        <v>106</v>
      </c>
      <c r="G542">
        <v>8319400.3313692501</v>
      </c>
    </row>
    <row r="543" spans="1:7">
      <c r="A543">
        <v>7</v>
      </c>
      <c r="B543" t="s">
        <v>10</v>
      </c>
      <c r="C543">
        <v>23</v>
      </c>
      <c r="D543" t="s">
        <v>26</v>
      </c>
      <c r="E543">
        <v>15055</v>
      </c>
      <c r="F543" t="s">
        <v>106</v>
      </c>
      <c r="G543">
        <v>9984536.4609035105</v>
      </c>
    </row>
    <row r="544" spans="1:7">
      <c r="A544">
        <v>7</v>
      </c>
      <c r="B544" t="s">
        <v>10</v>
      </c>
      <c r="C544">
        <v>24</v>
      </c>
      <c r="D544" t="s">
        <v>27</v>
      </c>
      <c r="E544">
        <v>15055</v>
      </c>
      <c r="F544" t="s">
        <v>106</v>
      </c>
      <c r="G544">
        <v>5459151.9156329604</v>
      </c>
    </row>
    <row r="545" spans="1:7">
      <c r="A545">
        <v>7</v>
      </c>
      <c r="B545" t="s">
        <v>10</v>
      </c>
      <c r="C545">
        <v>25</v>
      </c>
      <c r="D545" t="s">
        <v>28</v>
      </c>
      <c r="E545">
        <v>15055</v>
      </c>
      <c r="F545" t="s">
        <v>106</v>
      </c>
      <c r="G545">
        <v>8820423.1437810808</v>
      </c>
    </row>
    <row r="546" spans="1:7">
      <c r="A546">
        <v>7</v>
      </c>
      <c r="B546" t="s">
        <v>10</v>
      </c>
      <c r="C546">
        <v>26</v>
      </c>
      <c r="D546" t="s">
        <v>29</v>
      </c>
      <c r="E546">
        <v>15055</v>
      </c>
      <c r="F546" t="s">
        <v>106</v>
      </c>
      <c r="G546">
        <v>4099818.5677594901</v>
      </c>
    </row>
    <row r="547" spans="1:7">
      <c r="A547">
        <v>7</v>
      </c>
      <c r="B547" t="s">
        <v>10</v>
      </c>
      <c r="C547">
        <v>27</v>
      </c>
      <c r="D547" t="s">
        <v>30</v>
      </c>
      <c r="E547">
        <v>15055</v>
      </c>
      <c r="F547" t="s">
        <v>106</v>
      </c>
      <c r="G547">
        <v>123754.162566639</v>
      </c>
    </row>
    <row r="548" spans="1:7">
      <c r="A548">
        <v>7</v>
      </c>
      <c r="B548" t="s">
        <v>10</v>
      </c>
      <c r="C548">
        <v>28</v>
      </c>
      <c r="D548" t="s">
        <v>31</v>
      </c>
      <c r="E548">
        <v>15055</v>
      </c>
      <c r="F548" t="s">
        <v>106</v>
      </c>
      <c r="G548">
        <v>148090.886818142</v>
      </c>
    </row>
    <row r="549" spans="1:7">
      <c r="A549">
        <v>7</v>
      </c>
      <c r="B549" t="s">
        <v>10</v>
      </c>
      <c r="C549">
        <v>29</v>
      </c>
      <c r="D549" t="s">
        <v>32</v>
      </c>
      <c r="E549">
        <v>15055</v>
      </c>
      <c r="F549" t="s">
        <v>106</v>
      </c>
      <c r="G549">
        <v>7917116.4241372403</v>
      </c>
    </row>
    <row r="550" spans="1:7">
      <c r="A550">
        <v>7</v>
      </c>
      <c r="B550" t="s">
        <v>10</v>
      </c>
      <c r="C550">
        <v>30</v>
      </c>
      <c r="D550" t="s">
        <v>33</v>
      </c>
      <c r="E550">
        <v>15055</v>
      </c>
      <c r="F550" t="s">
        <v>106</v>
      </c>
      <c r="G550">
        <v>28131.0144639303</v>
      </c>
    </row>
    <row r="551" spans="1:7">
      <c r="A551">
        <v>7</v>
      </c>
      <c r="B551" t="s">
        <v>10</v>
      </c>
      <c r="C551">
        <v>31</v>
      </c>
      <c r="D551" t="s">
        <v>34</v>
      </c>
      <c r="E551">
        <v>15055</v>
      </c>
      <c r="F551" t="s">
        <v>106</v>
      </c>
      <c r="G551">
        <v>185876.91948727099</v>
      </c>
    </row>
    <row r="552" spans="1:7">
      <c r="A552">
        <v>7</v>
      </c>
      <c r="B552" t="s">
        <v>10</v>
      </c>
      <c r="C552">
        <v>32</v>
      </c>
      <c r="D552" t="s">
        <v>35</v>
      </c>
      <c r="E552">
        <v>15055</v>
      </c>
      <c r="F552" t="s">
        <v>106</v>
      </c>
      <c r="G552">
        <v>131427753.017784</v>
      </c>
    </row>
    <row r="553" spans="1:7">
      <c r="A553">
        <v>7</v>
      </c>
      <c r="B553" t="s">
        <v>10</v>
      </c>
      <c r="C553">
        <v>33</v>
      </c>
      <c r="D553" t="s">
        <v>36</v>
      </c>
      <c r="E553">
        <v>15055</v>
      </c>
      <c r="F553" t="s">
        <v>106</v>
      </c>
      <c r="G553">
        <v>5222249.1964942599</v>
      </c>
    </row>
    <row r="554" spans="1:7">
      <c r="A554">
        <v>7</v>
      </c>
      <c r="B554" t="s">
        <v>10</v>
      </c>
      <c r="C554">
        <v>34</v>
      </c>
      <c r="D554" t="s">
        <v>37</v>
      </c>
      <c r="E554">
        <v>15055</v>
      </c>
      <c r="F554" t="s">
        <v>106</v>
      </c>
      <c r="G554">
        <v>4406.9346433727096</v>
      </c>
    </row>
    <row r="555" spans="1:7">
      <c r="A555">
        <v>7</v>
      </c>
      <c r="B555" t="s">
        <v>10</v>
      </c>
      <c r="C555">
        <v>35</v>
      </c>
      <c r="D555" t="s">
        <v>38</v>
      </c>
      <c r="E555">
        <v>15055</v>
      </c>
      <c r="F555" t="s">
        <v>106</v>
      </c>
      <c r="G555">
        <v>75355.624882849093</v>
      </c>
    </row>
    <row r="556" spans="1:7">
      <c r="A556">
        <v>7</v>
      </c>
      <c r="B556" t="s">
        <v>10</v>
      </c>
      <c r="C556">
        <v>36</v>
      </c>
      <c r="D556" t="s">
        <v>39</v>
      </c>
      <c r="E556">
        <v>15055</v>
      </c>
      <c r="F556" t="s">
        <v>106</v>
      </c>
      <c r="G556">
        <v>2459.88657389539</v>
      </c>
    </row>
    <row r="557" spans="1:7">
      <c r="A557">
        <v>7</v>
      </c>
      <c r="B557" t="s">
        <v>10</v>
      </c>
      <c r="C557">
        <v>37</v>
      </c>
      <c r="D557" t="s">
        <v>40</v>
      </c>
      <c r="E557">
        <v>15055</v>
      </c>
      <c r="F557" t="s">
        <v>106</v>
      </c>
      <c r="G557">
        <v>2891.7254099226202</v>
      </c>
    </row>
    <row r="558" spans="1:7">
      <c r="A558">
        <v>7</v>
      </c>
      <c r="B558" t="s">
        <v>10</v>
      </c>
      <c r="C558">
        <v>38</v>
      </c>
      <c r="D558" t="s">
        <v>41</v>
      </c>
      <c r="E558">
        <v>15055</v>
      </c>
      <c r="F558" t="s">
        <v>106</v>
      </c>
      <c r="G558">
        <v>49399.793517534003</v>
      </c>
    </row>
    <row r="559" spans="1:7">
      <c r="A559">
        <v>7</v>
      </c>
      <c r="B559" t="s">
        <v>10</v>
      </c>
      <c r="C559">
        <v>39</v>
      </c>
      <c r="D559" t="s">
        <v>42</v>
      </c>
      <c r="E559">
        <v>15055</v>
      </c>
      <c r="F559" t="s">
        <v>106</v>
      </c>
      <c r="G559">
        <v>2443.11039511334</v>
      </c>
    </row>
    <row r="560" spans="1:7">
      <c r="A560">
        <v>7</v>
      </c>
      <c r="B560" t="s">
        <v>10</v>
      </c>
      <c r="C560">
        <v>40</v>
      </c>
      <c r="D560" t="s">
        <v>43</v>
      </c>
      <c r="E560">
        <v>15055</v>
      </c>
      <c r="F560" t="s">
        <v>106</v>
      </c>
      <c r="G560">
        <v>6219.79154321447</v>
      </c>
    </row>
    <row r="561" spans="1:7">
      <c r="A561">
        <v>7</v>
      </c>
      <c r="B561" t="s">
        <v>10</v>
      </c>
      <c r="C561">
        <v>41</v>
      </c>
      <c r="D561" t="s">
        <v>44</v>
      </c>
      <c r="E561">
        <v>15055</v>
      </c>
      <c r="F561" t="s">
        <v>106</v>
      </c>
      <c r="G561">
        <v>169760.930875455</v>
      </c>
    </row>
    <row r="562" spans="1:7">
      <c r="A562">
        <v>7</v>
      </c>
      <c r="B562" t="s">
        <v>10</v>
      </c>
      <c r="C562">
        <v>42</v>
      </c>
      <c r="D562" t="s">
        <v>45</v>
      </c>
      <c r="E562">
        <v>15055</v>
      </c>
      <c r="F562" t="s">
        <v>106</v>
      </c>
      <c r="G562">
        <v>895018.79285315797</v>
      </c>
    </row>
    <row r="563" spans="1:7">
      <c r="A563">
        <v>7</v>
      </c>
      <c r="B563" t="s">
        <v>10</v>
      </c>
      <c r="C563">
        <v>43</v>
      </c>
      <c r="D563" t="s">
        <v>46</v>
      </c>
      <c r="E563">
        <v>15055</v>
      </c>
      <c r="F563" t="s">
        <v>106</v>
      </c>
      <c r="G563">
        <v>4033010.52914835</v>
      </c>
    </row>
    <row r="564" spans="1:7">
      <c r="A564">
        <v>7</v>
      </c>
      <c r="B564" t="s">
        <v>10</v>
      </c>
      <c r="C564">
        <v>44</v>
      </c>
      <c r="D564" t="s">
        <v>47</v>
      </c>
      <c r="E564">
        <v>15055</v>
      </c>
      <c r="F564" t="s">
        <v>106</v>
      </c>
      <c r="G564">
        <v>1224826.6256860001</v>
      </c>
    </row>
    <row r="565" spans="1:7">
      <c r="A565">
        <v>7</v>
      </c>
      <c r="B565" t="s">
        <v>10</v>
      </c>
      <c r="C565">
        <v>45</v>
      </c>
      <c r="D565" t="s">
        <v>48</v>
      </c>
      <c r="E565">
        <v>15055</v>
      </c>
      <c r="F565" t="s">
        <v>106</v>
      </c>
      <c r="G565">
        <v>31901302.0293593</v>
      </c>
    </row>
    <row r="566" spans="1:7">
      <c r="A566">
        <v>7</v>
      </c>
      <c r="B566" t="s">
        <v>10</v>
      </c>
      <c r="C566">
        <v>46</v>
      </c>
      <c r="D566" t="s">
        <v>49</v>
      </c>
      <c r="E566">
        <v>15055</v>
      </c>
      <c r="F566" t="s">
        <v>106</v>
      </c>
      <c r="G566">
        <v>44467.745093840102</v>
      </c>
    </row>
    <row r="567" spans="1:7">
      <c r="A567">
        <v>7</v>
      </c>
      <c r="B567" t="s">
        <v>10</v>
      </c>
      <c r="C567">
        <v>47</v>
      </c>
      <c r="D567" t="s">
        <v>50</v>
      </c>
      <c r="E567">
        <v>15055</v>
      </c>
      <c r="F567" t="s">
        <v>106</v>
      </c>
      <c r="G567">
        <v>411697.59276119497</v>
      </c>
    </row>
    <row r="568" spans="1:7">
      <c r="A568">
        <v>7</v>
      </c>
      <c r="B568" t="s">
        <v>10</v>
      </c>
      <c r="C568">
        <v>48</v>
      </c>
      <c r="D568" t="s">
        <v>51</v>
      </c>
      <c r="E568">
        <v>15055</v>
      </c>
      <c r="F568" t="s">
        <v>106</v>
      </c>
      <c r="G568">
        <v>7785683.1616599103</v>
      </c>
    </row>
    <row r="569" spans="1:7">
      <c r="A569">
        <v>7</v>
      </c>
      <c r="B569" t="s">
        <v>10</v>
      </c>
      <c r="C569">
        <v>49</v>
      </c>
      <c r="D569" t="s">
        <v>52</v>
      </c>
      <c r="E569">
        <v>15055</v>
      </c>
      <c r="F569" t="s">
        <v>106</v>
      </c>
      <c r="G569">
        <v>1732.2679106246001</v>
      </c>
    </row>
    <row r="570" spans="1:7">
      <c r="A570">
        <v>7</v>
      </c>
      <c r="B570" t="s">
        <v>10</v>
      </c>
      <c r="C570">
        <v>50</v>
      </c>
      <c r="D570" t="s">
        <v>53</v>
      </c>
      <c r="E570">
        <v>15055</v>
      </c>
      <c r="F570" t="s">
        <v>106</v>
      </c>
      <c r="G570">
        <v>5426311.1660901001</v>
      </c>
    </row>
    <row r="571" spans="1:7">
      <c r="A571">
        <v>7</v>
      </c>
      <c r="B571" t="s">
        <v>10</v>
      </c>
      <c r="C571">
        <v>51</v>
      </c>
      <c r="D571" t="s">
        <v>54</v>
      </c>
      <c r="E571">
        <v>15055</v>
      </c>
      <c r="F571" t="s">
        <v>106</v>
      </c>
      <c r="G571">
        <v>499470.75598182302</v>
      </c>
    </row>
    <row r="572" spans="1:7">
      <c r="A572">
        <v>7</v>
      </c>
      <c r="B572" t="s">
        <v>10</v>
      </c>
      <c r="C572">
        <v>52</v>
      </c>
      <c r="D572" t="s">
        <v>55</v>
      </c>
      <c r="E572">
        <v>15055</v>
      </c>
      <c r="F572" t="s">
        <v>106</v>
      </c>
      <c r="G572">
        <v>6890.7245450314804</v>
      </c>
    </row>
    <row r="573" spans="1:7">
      <c r="A573">
        <v>7</v>
      </c>
      <c r="B573" t="s">
        <v>10</v>
      </c>
      <c r="C573">
        <v>53</v>
      </c>
      <c r="D573" t="s">
        <v>56</v>
      </c>
      <c r="E573">
        <v>15055</v>
      </c>
      <c r="F573" t="s">
        <v>106</v>
      </c>
      <c r="G573">
        <v>2124734.8996798499</v>
      </c>
    </row>
    <row r="574" spans="1:7">
      <c r="A574">
        <v>7</v>
      </c>
      <c r="B574" t="s">
        <v>10</v>
      </c>
      <c r="C574">
        <v>54</v>
      </c>
      <c r="D574" t="s">
        <v>57</v>
      </c>
      <c r="E574">
        <v>15055</v>
      </c>
      <c r="F574" t="s">
        <v>106</v>
      </c>
      <c r="G574">
        <v>3666920.1543306801</v>
      </c>
    </row>
    <row r="575" spans="1:7">
      <c r="A575">
        <v>7</v>
      </c>
      <c r="B575" t="s">
        <v>10</v>
      </c>
      <c r="C575">
        <v>55</v>
      </c>
      <c r="D575" t="s">
        <v>58</v>
      </c>
      <c r="E575">
        <v>15055</v>
      </c>
      <c r="F575" t="s">
        <v>106</v>
      </c>
      <c r="G575">
        <v>717580.44222597405</v>
      </c>
    </row>
    <row r="576" spans="1:7">
      <c r="A576">
        <v>7</v>
      </c>
      <c r="B576" t="s">
        <v>10</v>
      </c>
      <c r="C576">
        <v>56</v>
      </c>
      <c r="D576" t="s">
        <v>59</v>
      </c>
      <c r="E576">
        <v>15055</v>
      </c>
      <c r="F576" t="s">
        <v>106</v>
      </c>
      <c r="G576">
        <v>6567562.5315157901</v>
      </c>
    </row>
    <row r="577" spans="1:7">
      <c r="A577">
        <v>7</v>
      </c>
      <c r="B577" t="s">
        <v>10</v>
      </c>
      <c r="C577">
        <v>57</v>
      </c>
      <c r="D577" t="s">
        <v>60</v>
      </c>
      <c r="E577">
        <v>15055</v>
      </c>
      <c r="F577" t="s">
        <v>106</v>
      </c>
      <c r="G577">
        <v>11243574.4242697</v>
      </c>
    </row>
    <row r="578" spans="1:7">
      <c r="A578">
        <v>7</v>
      </c>
      <c r="B578" t="s">
        <v>10</v>
      </c>
      <c r="C578">
        <v>58</v>
      </c>
      <c r="D578" t="s">
        <v>61</v>
      </c>
      <c r="E578">
        <v>15055</v>
      </c>
      <c r="F578" t="s">
        <v>106</v>
      </c>
      <c r="G578">
        <v>22163006.0738304</v>
      </c>
    </row>
    <row r="579" spans="1:7">
      <c r="A579">
        <v>7</v>
      </c>
      <c r="B579" t="s">
        <v>10</v>
      </c>
      <c r="C579">
        <v>59</v>
      </c>
      <c r="D579" t="s">
        <v>62</v>
      </c>
      <c r="E579">
        <v>15055</v>
      </c>
      <c r="F579" t="s">
        <v>106</v>
      </c>
      <c r="G579">
        <v>13693151.975586001</v>
      </c>
    </row>
    <row r="580" spans="1:7">
      <c r="A580">
        <v>7</v>
      </c>
      <c r="B580" t="s">
        <v>10</v>
      </c>
      <c r="C580">
        <v>60</v>
      </c>
      <c r="D580" t="s">
        <v>63</v>
      </c>
      <c r="E580">
        <v>15055</v>
      </c>
      <c r="F580" t="s">
        <v>106</v>
      </c>
      <c r="G580">
        <v>28275634.276681598</v>
      </c>
    </row>
    <row r="581" spans="1:7">
      <c r="A581">
        <v>7</v>
      </c>
      <c r="B581" t="s">
        <v>10</v>
      </c>
      <c r="C581">
        <v>62</v>
      </c>
      <c r="D581" t="s">
        <v>65</v>
      </c>
      <c r="E581">
        <v>15055</v>
      </c>
      <c r="F581" t="s">
        <v>106</v>
      </c>
      <c r="G581">
        <v>7676431.9201945001</v>
      </c>
    </row>
    <row r="582" spans="1:7">
      <c r="A582">
        <v>7</v>
      </c>
      <c r="B582" t="s">
        <v>10</v>
      </c>
      <c r="C582">
        <v>63</v>
      </c>
      <c r="D582" t="s">
        <v>66</v>
      </c>
      <c r="E582">
        <v>15055</v>
      </c>
      <c r="F582" t="s">
        <v>106</v>
      </c>
      <c r="G582">
        <v>37231035.153898299</v>
      </c>
    </row>
    <row r="583" spans="1:7">
      <c r="A583">
        <v>7</v>
      </c>
      <c r="B583" t="s">
        <v>10</v>
      </c>
      <c r="C583">
        <v>64</v>
      </c>
      <c r="D583" t="s">
        <v>67</v>
      </c>
      <c r="E583">
        <v>15055</v>
      </c>
      <c r="F583" t="s">
        <v>106</v>
      </c>
      <c r="G583">
        <v>6039239.0993869202</v>
      </c>
    </row>
    <row r="584" spans="1:7">
      <c r="A584">
        <v>7</v>
      </c>
      <c r="B584" t="s">
        <v>10</v>
      </c>
      <c r="C584">
        <v>65</v>
      </c>
      <c r="D584" t="s">
        <v>68</v>
      </c>
      <c r="E584">
        <v>15055</v>
      </c>
      <c r="F584" t="s">
        <v>106</v>
      </c>
      <c r="G584">
        <v>41324062.174073301</v>
      </c>
    </row>
    <row r="585" spans="1:7">
      <c r="A585">
        <v>7</v>
      </c>
      <c r="B585" t="s">
        <v>10</v>
      </c>
      <c r="C585">
        <v>66</v>
      </c>
      <c r="D585" t="s">
        <v>69</v>
      </c>
      <c r="E585">
        <v>15055</v>
      </c>
      <c r="F585" t="s">
        <v>106</v>
      </c>
      <c r="G585">
        <v>146958385.46809599</v>
      </c>
    </row>
    <row r="586" spans="1:7">
      <c r="A586">
        <v>7</v>
      </c>
      <c r="B586" t="s">
        <v>10</v>
      </c>
      <c r="C586">
        <v>67</v>
      </c>
      <c r="D586" t="s">
        <v>70</v>
      </c>
      <c r="E586">
        <v>15055</v>
      </c>
      <c r="F586" t="s">
        <v>106</v>
      </c>
      <c r="G586">
        <v>18463628.215065699</v>
      </c>
    </row>
    <row r="587" spans="1:7">
      <c r="A587">
        <v>7</v>
      </c>
      <c r="B587" t="s">
        <v>10</v>
      </c>
      <c r="C587">
        <v>68</v>
      </c>
      <c r="D587" t="s">
        <v>71</v>
      </c>
      <c r="E587">
        <v>15055</v>
      </c>
      <c r="F587" t="s">
        <v>106</v>
      </c>
      <c r="G587">
        <v>2094466.7975117399</v>
      </c>
    </row>
    <row r="588" spans="1:7">
      <c r="A588">
        <v>7</v>
      </c>
      <c r="B588" t="s">
        <v>10</v>
      </c>
      <c r="C588">
        <v>77</v>
      </c>
      <c r="D588" t="s">
        <v>80</v>
      </c>
      <c r="E588">
        <v>15055</v>
      </c>
      <c r="F588" t="s">
        <v>106</v>
      </c>
      <c r="G588">
        <v>40575.816911412498</v>
      </c>
    </row>
    <row r="589" spans="1:7">
      <c r="A589">
        <v>7</v>
      </c>
      <c r="B589" t="s">
        <v>10</v>
      </c>
      <c r="C589">
        <v>78</v>
      </c>
      <c r="D589" t="s">
        <v>81</v>
      </c>
      <c r="E589">
        <v>15055</v>
      </c>
      <c r="F589" t="s">
        <v>106</v>
      </c>
      <c r="G589">
        <v>823979.10168304294</v>
      </c>
    </row>
    <row r="590" spans="1:7">
      <c r="A590">
        <v>7</v>
      </c>
      <c r="B590" t="s">
        <v>10</v>
      </c>
      <c r="C590">
        <v>79</v>
      </c>
      <c r="D590" t="s">
        <v>82</v>
      </c>
      <c r="E590">
        <v>15055</v>
      </c>
      <c r="F590" t="s">
        <v>106</v>
      </c>
      <c r="G590">
        <v>2215191.4770959001</v>
      </c>
    </row>
    <row r="591" spans="1:7">
      <c r="A591">
        <v>7</v>
      </c>
      <c r="B591" t="s">
        <v>10</v>
      </c>
      <c r="C591">
        <v>80</v>
      </c>
      <c r="D591" t="s">
        <v>83</v>
      </c>
      <c r="E591">
        <v>15055</v>
      </c>
      <c r="F591" t="s">
        <v>106</v>
      </c>
      <c r="G591">
        <v>29.4896983216798</v>
      </c>
    </row>
    <row r="592" spans="1:7">
      <c r="A592">
        <v>7</v>
      </c>
      <c r="B592" t="s">
        <v>10</v>
      </c>
      <c r="C592">
        <v>81</v>
      </c>
      <c r="D592" t="s">
        <v>84</v>
      </c>
      <c r="E592">
        <v>15055</v>
      </c>
      <c r="F592" t="s">
        <v>106</v>
      </c>
      <c r="G592">
        <v>135186.43104371999</v>
      </c>
    </row>
    <row r="593" spans="1:7">
      <c r="A593">
        <v>7</v>
      </c>
      <c r="B593" t="s">
        <v>10</v>
      </c>
      <c r="C593">
        <v>83</v>
      </c>
      <c r="D593" t="s">
        <v>86</v>
      </c>
      <c r="E593">
        <v>15055</v>
      </c>
      <c r="F593" t="s">
        <v>106</v>
      </c>
      <c r="G593">
        <v>18682228.9539611</v>
      </c>
    </row>
    <row r="594" spans="1:7">
      <c r="A594">
        <v>7</v>
      </c>
      <c r="B594" t="s">
        <v>10</v>
      </c>
      <c r="C594">
        <v>5001</v>
      </c>
      <c r="D594" t="s">
        <v>94</v>
      </c>
      <c r="E594">
        <v>15053</v>
      </c>
      <c r="F594" t="s">
        <v>107</v>
      </c>
      <c r="G594">
        <v>706880637.184515</v>
      </c>
    </row>
    <row r="595" spans="1:7">
      <c r="A595">
        <v>7</v>
      </c>
      <c r="B595" t="s">
        <v>10</v>
      </c>
      <c r="C595">
        <v>6001</v>
      </c>
      <c r="D595" t="s">
        <v>96</v>
      </c>
      <c r="E595">
        <v>15053</v>
      </c>
      <c r="F595" t="s">
        <v>107</v>
      </c>
      <c r="G595">
        <v>313230583.031425</v>
      </c>
    </row>
    <row r="596" spans="1:7">
      <c r="A596">
        <v>7</v>
      </c>
      <c r="B596" t="s">
        <v>10</v>
      </c>
      <c r="C596">
        <v>7001</v>
      </c>
      <c r="D596" t="s">
        <v>108</v>
      </c>
      <c r="E596">
        <v>15053</v>
      </c>
      <c r="F596" t="s">
        <v>107</v>
      </c>
      <c r="G596">
        <v>1316637131.3996</v>
      </c>
    </row>
    <row r="597" spans="1:7">
      <c r="A597">
        <v>7</v>
      </c>
      <c r="B597" t="s">
        <v>10</v>
      </c>
      <c r="C597">
        <v>8001</v>
      </c>
      <c r="D597" t="s">
        <v>109</v>
      </c>
      <c r="E597">
        <v>15053</v>
      </c>
      <c r="F597" t="s">
        <v>107</v>
      </c>
      <c r="G597">
        <v>198818813.24692801</v>
      </c>
    </row>
    <row r="598" spans="1:7">
      <c r="A598">
        <v>7</v>
      </c>
      <c r="B598" t="s">
        <v>10</v>
      </c>
      <c r="C598">
        <v>10001</v>
      </c>
      <c r="D598" t="s">
        <v>110</v>
      </c>
      <c r="E598">
        <v>15055</v>
      </c>
      <c r="F598" t="s">
        <v>106</v>
      </c>
      <c r="G598">
        <v>427.20154646702599</v>
      </c>
    </row>
    <row r="599" spans="1:7">
      <c r="A599">
        <v>7</v>
      </c>
      <c r="B599" t="s">
        <v>10</v>
      </c>
      <c r="C599">
        <v>10002</v>
      </c>
      <c r="D599" t="s">
        <v>111</v>
      </c>
      <c r="E599">
        <v>15055</v>
      </c>
      <c r="F599" t="s">
        <v>106</v>
      </c>
      <c r="G599">
        <v>562.57613320877294</v>
      </c>
    </row>
    <row r="600" spans="1:7">
      <c r="A600">
        <v>7</v>
      </c>
      <c r="B600" t="s">
        <v>10</v>
      </c>
      <c r="C600">
        <v>10003</v>
      </c>
      <c r="D600" t="s">
        <v>112</v>
      </c>
      <c r="E600">
        <v>15055</v>
      </c>
      <c r="F600" t="s">
        <v>106</v>
      </c>
      <c r="G600">
        <v>500.88294114797202</v>
      </c>
    </row>
    <row r="601" spans="1:7">
      <c r="A601">
        <v>7</v>
      </c>
      <c r="B601" t="s">
        <v>10</v>
      </c>
      <c r="C601">
        <v>10004</v>
      </c>
      <c r="D601" t="s">
        <v>113</v>
      </c>
      <c r="E601">
        <v>15055</v>
      </c>
      <c r="F601" t="s">
        <v>106</v>
      </c>
      <c r="G601">
        <v>386.74185859650299</v>
      </c>
    </row>
    <row r="602" spans="1:7">
      <c r="A602">
        <v>7</v>
      </c>
      <c r="B602" t="s">
        <v>10</v>
      </c>
      <c r="C602">
        <v>10005</v>
      </c>
      <c r="D602" t="s">
        <v>114</v>
      </c>
      <c r="E602">
        <v>15055</v>
      </c>
      <c r="F602" t="s">
        <v>106</v>
      </c>
      <c r="G602">
        <v>863.11929234694401</v>
      </c>
    </row>
    <row r="603" spans="1:7">
      <c r="A603">
        <v>7</v>
      </c>
      <c r="B603" t="s">
        <v>10</v>
      </c>
      <c r="C603">
        <v>10006</v>
      </c>
      <c r="D603" t="s">
        <v>115</v>
      </c>
      <c r="E603">
        <v>15055</v>
      </c>
      <c r="F603" t="s">
        <v>106</v>
      </c>
      <c r="G603">
        <v>2947.9208944380598</v>
      </c>
    </row>
    <row r="604" spans="1:7">
      <c r="A604">
        <v>7</v>
      </c>
      <c r="B604" t="s">
        <v>10</v>
      </c>
      <c r="C604">
        <v>10007</v>
      </c>
      <c r="D604" t="s">
        <v>116</v>
      </c>
      <c r="E604">
        <v>15055</v>
      </c>
      <c r="F604" t="s">
        <v>106</v>
      </c>
      <c r="G604">
        <v>5213.2103261722596</v>
      </c>
    </row>
    <row r="605" spans="1:7">
      <c r="A605">
        <v>7</v>
      </c>
      <c r="B605" t="s">
        <v>10</v>
      </c>
      <c r="C605">
        <v>10008</v>
      </c>
      <c r="D605" t="s">
        <v>117</v>
      </c>
      <c r="E605">
        <v>15055</v>
      </c>
      <c r="F605" t="s">
        <v>106</v>
      </c>
      <c r="G605">
        <v>5963.4828040060602</v>
      </c>
    </row>
    <row r="606" spans="1:7">
      <c r="A606">
        <v>7</v>
      </c>
      <c r="B606" t="s">
        <v>10</v>
      </c>
      <c r="C606">
        <v>10009</v>
      </c>
      <c r="D606" t="s">
        <v>118</v>
      </c>
      <c r="E606">
        <v>15055</v>
      </c>
      <c r="F606" t="s">
        <v>106</v>
      </c>
      <c r="G606">
        <v>15089.1868644798</v>
      </c>
    </row>
    <row r="607" spans="1:7">
      <c r="A607">
        <v>7</v>
      </c>
      <c r="B607" t="s">
        <v>10</v>
      </c>
      <c r="C607">
        <v>11001</v>
      </c>
      <c r="D607" t="s">
        <v>119</v>
      </c>
      <c r="E607">
        <v>15055</v>
      </c>
      <c r="F607" t="s">
        <v>106</v>
      </c>
      <c r="G607">
        <v>9715.3301576369195</v>
      </c>
    </row>
    <row r="608" spans="1:7">
      <c r="A608">
        <v>7</v>
      </c>
      <c r="B608" t="s">
        <v>10</v>
      </c>
      <c r="C608">
        <v>11003</v>
      </c>
      <c r="D608" t="s">
        <v>120</v>
      </c>
      <c r="E608">
        <v>15055</v>
      </c>
      <c r="F608" t="s">
        <v>106</v>
      </c>
      <c r="G608">
        <v>1175.90795781272</v>
      </c>
    </row>
    <row r="609" spans="1:7">
      <c r="A609">
        <v>7</v>
      </c>
      <c r="B609" t="s">
        <v>10</v>
      </c>
      <c r="C609">
        <v>12001</v>
      </c>
      <c r="D609" t="s">
        <v>121</v>
      </c>
      <c r="E609">
        <v>15055</v>
      </c>
      <c r="F609" t="s">
        <v>106</v>
      </c>
      <c r="G609">
        <v>3003103.3052750598</v>
      </c>
    </row>
    <row r="610" spans="1:7">
      <c r="A610">
        <v>7</v>
      </c>
      <c r="B610" t="s">
        <v>10</v>
      </c>
      <c r="C610">
        <v>12004</v>
      </c>
      <c r="D610" t="s">
        <v>123</v>
      </c>
      <c r="E610">
        <v>15055</v>
      </c>
      <c r="F610" t="s">
        <v>106</v>
      </c>
      <c r="G610">
        <v>5948.1302203805099</v>
      </c>
    </row>
    <row r="611" spans="1:7">
      <c r="A611">
        <v>7</v>
      </c>
      <c r="B611" t="s">
        <v>10</v>
      </c>
      <c r="C611">
        <v>14001</v>
      </c>
      <c r="D611" t="s">
        <v>124</v>
      </c>
      <c r="E611">
        <v>15055</v>
      </c>
      <c r="F611" t="s">
        <v>106</v>
      </c>
      <c r="G611">
        <v>7864.4814475285302</v>
      </c>
    </row>
    <row r="612" spans="1:7">
      <c r="A612">
        <v>7</v>
      </c>
      <c r="B612" t="s">
        <v>10</v>
      </c>
      <c r="C612">
        <v>14002</v>
      </c>
      <c r="D612" t="s">
        <v>125</v>
      </c>
      <c r="E612">
        <v>15055</v>
      </c>
      <c r="F612" t="s">
        <v>106</v>
      </c>
      <c r="G612">
        <v>1336083.4378052901</v>
      </c>
    </row>
    <row r="613" spans="1:7">
      <c r="A613">
        <v>7</v>
      </c>
      <c r="B613" t="s">
        <v>10</v>
      </c>
      <c r="C613">
        <v>25001</v>
      </c>
      <c r="D613" t="s">
        <v>126</v>
      </c>
      <c r="E613">
        <v>15051</v>
      </c>
      <c r="F613" t="s">
        <v>127</v>
      </c>
      <c r="G613">
        <v>80917733.787643507</v>
      </c>
    </row>
    <row r="614" spans="1:7">
      <c r="A614">
        <v>7</v>
      </c>
      <c r="B614" t="s">
        <v>10</v>
      </c>
      <c r="C614">
        <v>28001</v>
      </c>
      <c r="D614" t="s">
        <v>128</v>
      </c>
      <c r="E614">
        <v>15051</v>
      </c>
      <c r="F614" t="s">
        <v>127</v>
      </c>
      <c r="G614">
        <v>367959758.35441202</v>
      </c>
    </row>
    <row r="615" spans="1:7">
      <c r="A615">
        <v>8</v>
      </c>
      <c r="B615" t="s">
        <v>11</v>
      </c>
      <c r="C615">
        <v>1</v>
      </c>
      <c r="D615" t="s">
        <v>4</v>
      </c>
      <c r="E615">
        <v>15055</v>
      </c>
      <c r="F615" t="s">
        <v>106</v>
      </c>
      <c r="G615">
        <v>89626.475585460896</v>
      </c>
    </row>
    <row r="616" spans="1:7">
      <c r="A616">
        <v>8</v>
      </c>
      <c r="B616" t="s">
        <v>11</v>
      </c>
      <c r="C616">
        <v>2</v>
      </c>
      <c r="D616" t="s">
        <v>5</v>
      </c>
      <c r="E616">
        <v>15055</v>
      </c>
      <c r="F616" t="s">
        <v>106</v>
      </c>
      <c r="G616">
        <v>185.11211036404299</v>
      </c>
    </row>
    <row r="617" spans="1:7">
      <c r="A617">
        <v>8</v>
      </c>
      <c r="B617" t="s">
        <v>11</v>
      </c>
      <c r="C617">
        <v>3</v>
      </c>
      <c r="D617" t="s">
        <v>6</v>
      </c>
      <c r="E617">
        <v>15055</v>
      </c>
      <c r="F617" t="s">
        <v>106</v>
      </c>
      <c r="G617">
        <v>6.8234766022794897</v>
      </c>
    </row>
    <row r="618" spans="1:7">
      <c r="A618">
        <v>8</v>
      </c>
      <c r="B618" t="s">
        <v>11</v>
      </c>
      <c r="C618">
        <v>6</v>
      </c>
      <c r="D618" t="s">
        <v>9</v>
      </c>
      <c r="E618">
        <v>15055</v>
      </c>
      <c r="F618" t="s">
        <v>106</v>
      </c>
      <c r="G618">
        <v>454602.43364088301</v>
      </c>
    </row>
    <row r="619" spans="1:7">
      <c r="A619">
        <v>8</v>
      </c>
      <c r="B619" t="s">
        <v>11</v>
      </c>
      <c r="C619">
        <v>7</v>
      </c>
      <c r="D619" t="s">
        <v>10</v>
      </c>
      <c r="E619">
        <v>15055</v>
      </c>
      <c r="F619" t="s">
        <v>106</v>
      </c>
      <c r="G619">
        <v>407615.43258060102</v>
      </c>
    </row>
    <row r="620" spans="1:7">
      <c r="A620">
        <v>8</v>
      </c>
      <c r="B620" t="s">
        <v>11</v>
      </c>
      <c r="C620">
        <v>8</v>
      </c>
      <c r="D620" t="s">
        <v>11</v>
      </c>
      <c r="E620">
        <v>15055</v>
      </c>
      <c r="F620" t="s">
        <v>106</v>
      </c>
      <c r="G620">
        <v>725832.30491593503</v>
      </c>
    </row>
    <row r="621" spans="1:7">
      <c r="A621">
        <v>8</v>
      </c>
      <c r="B621" t="s">
        <v>11</v>
      </c>
      <c r="C621">
        <v>9</v>
      </c>
      <c r="D621" t="s">
        <v>12</v>
      </c>
      <c r="E621">
        <v>15055</v>
      </c>
      <c r="F621" t="s">
        <v>106</v>
      </c>
      <c r="G621">
        <v>4084343.5659324098</v>
      </c>
    </row>
    <row r="622" spans="1:7">
      <c r="A622">
        <v>8</v>
      </c>
      <c r="B622" t="s">
        <v>11</v>
      </c>
      <c r="C622">
        <v>10</v>
      </c>
      <c r="D622" t="s">
        <v>13</v>
      </c>
      <c r="E622">
        <v>15055</v>
      </c>
      <c r="F622" t="s">
        <v>106</v>
      </c>
      <c r="G622">
        <v>29847410.479906298</v>
      </c>
    </row>
    <row r="623" spans="1:7">
      <c r="A623">
        <v>8</v>
      </c>
      <c r="B623" t="s">
        <v>11</v>
      </c>
      <c r="C623">
        <v>11</v>
      </c>
      <c r="D623" t="s">
        <v>14</v>
      </c>
      <c r="E623">
        <v>15055</v>
      </c>
      <c r="F623" t="s">
        <v>106</v>
      </c>
      <c r="G623">
        <v>13024.6940218822</v>
      </c>
    </row>
    <row r="624" spans="1:7">
      <c r="A624">
        <v>8</v>
      </c>
      <c r="B624" t="s">
        <v>11</v>
      </c>
      <c r="C624">
        <v>12</v>
      </c>
      <c r="D624" t="s">
        <v>15</v>
      </c>
      <c r="E624">
        <v>15055</v>
      </c>
      <c r="F624" t="s">
        <v>106</v>
      </c>
      <c r="G624">
        <v>28.185253862767102</v>
      </c>
    </row>
    <row r="625" spans="1:7">
      <c r="A625">
        <v>8</v>
      </c>
      <c r="B625" t="s">
        <v>11</v>
      </c>
      <c r="C625">
        <v>13</v>
      </c>
      <c r="D625" t="s">
        <v>16</v>
      </c>
      <c r="E625">
        <v>15055</v>
      </c>
      <c r="F625" t="s">
        <v>106</v>
      </c>
      <c r="G625">
        <v>5282.9214167413702</v>
      </c>
    </row>
    <row r="626" spans="1:7">
      <c r="A626">
        <v>8</v>
      </c>
      <c r="B626" t="s">
        <v>11</v>
      </c>
      <c r="C626">
        <v>14</v>
      </c>
      <c r="D626" t="s">
        <v>17</v>
      </c>
      <c r="E626">
        <v>15055</v>
      </c>
      <c r="F626" t="s">
        <v>106</v>
      </c>
      <c r="G626">
        <v>13812.982660595901</v>
      </c>
    </row>
    <row r="627" spans="1:7">
      <c r="A627">
        <v>8</v>
      </c>
      <c r="B627" t="s">
        <v>11</v>
      </c>
      <c r="C627">
        <v>15</v>
      </c>
      <c r="D627" t="s">
        <v>18</v>
      </c>
      <c r="E627">
        <v>15055</v>
      </c>
      <c r="F627" t="s">
        <v>106</v>
      </c>
      <c r="G627">
        <v>363.251117418695</v>
      </c>
    </row>
    <row r="628" spans="1:7">
      <c r="A628">
        <v>8</v>
      </c>
      <c r="B628" t="s">
        <v>11</v>
      </c>
      <c r="C628">
        <v>16</v>
      </c>
      <c r="D628" t="s">
        <v>19</v>
      </c>
      <c r="E628">
        <v>15055</v>
      </c>
      <c r="F628" t="s">
        <v>106</v>
      </c>
      <c r="G628">
        <v>3903.24421723863</v>
      </c>
    </row>
    <row r="629" spans="1:7">
      <c r="A629">
        <v>8</v>
      </c>
      <c r="B629" t="s">
        <v>11</v>
      </c>
      <c r="C629">
        <v>17</v>
      </c>
      <c r="D629" t="s">
        <v>20</v>
      </c>
      <c r="E629">
        <v>15055</v>
      </c>
      <c r="F629" t="s">
        <v>106</v>
      </c>
      <c r="G629">
        <v>1184253.71362867</v>
      </c>
    </row>
    <row r="630" spans="1:7">
      <c r="A630">
        <v>8</v>
      </c>
      <c r="B630" t="s">
        <v>11</v>
      </c>
      <c r="C630">
        <v>18</v>
      </c>
      <c r="D630" t="s">
        <v>21</v>
      </c>
      <c r="E630">
        <v>15055</v>
      </c>
      <c r="F630" t="s">
        <v>106</v>
      </c>
      <c r="G630">
        <v>364413.13442431</v>
      </c>
    </row>
    <row r="631" spans="1:7">
      <c r="A631">
        <v>8</v>
      </c>
      <c r="B631" t="s">
        <v>11</v>
      </c>
      <c r="C631">
        <v>19</v>
      </c>
      <c r="D631" t="s">
        <v>22</v>
      </c>
      <c r="E631">
        <v>15055</v>
      </c>
      <c r="F631" t="s">
        <v>106</v>
      </c>
      <c r="G631">
        <v>78058.152020119902</v>
      </c>
    </row>
    <row r="632" spans="1:7">
      <c r="A632">
        <v>8</v>
      </c>
      <c r="B632" t="s">
        <v>11</v>
      </c>
      <c r="C632">
        <v>20</v>
      </c>
      <c r="D632" t="s">
        <v>23</v>
      </c>
      <c r="E632">
        <v>15055</v>
      </c>
      <c r="F632" t="s">
        <v>106</v>
      </c>
      <c r="G632">
        <v>32743404.489855301</v>
      </c>
    </row>
    <row r="633" spans="1:7">
      <c r="A633">
        <v>8</v>
      </c>
      <c r="B633" t="s">
        <v>11</v>
      </c>
      <c r="C633">
        <v>21</v>
      </c>
      <c r="D633" t="s">
        <v>24</v>
      </c>
      <c r="E633">
        <v>15055</v>
      </c>
      <c r="F633" t="s">
        <v>106</v>
      </c>
      <c r="G633">
        <v>11516554.8528932</v>
      </c>
    </row>
    <row r="634" spans="1:7">
      <c r="A634">
        <v>8</v>
      </c>
      <c r="B634" t="s">
        <v>11</v>
      </c>
      <c r="C634">
        <v>22</v>
      </c>
      <c r="D634" t="s">
        <v>25</v>
      </c>
      <c r="E634">
        <v>15055</v>
      </c>
      <c r="F634" t="s">
        <v>106</v>
      </c>
      <c r="G634">
        <v>4093725.5659515201</v>
      </c>
    </row>
    <row r="635" spans="1:7">
      <c r="A635">
        <v>8</v>
      </c>
      <c r="B635" t="s">
        <v>11</v>
      </c>
      <c r="C635">
        <v>23</v>
      </c>
      <c r="D635" t="s">
        <v>26</v>
      </c>
      <c r="E635">
        <v>15055</v>
      </c>
      <c r="F635" t="s">
        <v>106</v>
      </c>
      <c r="G635">
        <v>8232402.8281231904</v>
      </c>
    </row>
    <row r="636" spans="1:7">
      <c r="A636">
        <v>8</v>
      </c>
      <c r="B636" t="s">
        <v>11</v>
      </c>
      <c r="C636">
        <v>24</v>
      </c>
      <c r="D636" t="s">
        <v>27</v>
      </c>
      <c r="E636">
        <v>15055</v>
      </c>
      <c r="F636" t="s">
        <v>106</v>
      </c>
      <c r="G636">
        <v>1499534.19522427</v>
      </c>
    </row>
    <row r="637" spans="1:7">
      <c r="A637">
        <v>8</v>
      </c>
      <c r="B637" t="s">
        <v>11</v>
      </c>
      <c r="C637">
        <v>25</v>
      </c>
      <c r="D637" t="s">
        <v>28</v>
      </c>
      <c r="E637">
        <v>15055</v>
      </c>
      <c r="F637" t="s">
        <v>106</v>
      </c>
      <c r="G637">
        <v>7054428.8287519701</v>
      </c>
    </row>
    <row r="638" spans="1:7">
      <c r="A638">
        <v>8</v>
      </c>
      <c r="B638" t="s">
        <v>11</v>
      </c>
      <c r="C638">
        <v>26</v>
      </c>
      <c r="D638" t="s">
        <v>29</v>
      </c>
      <c r="E638">
        <v>15055</v>
      </c>
      <c r="F638" t="s">
        <v>106</v>
      </c>
      <c r="G638">
        <v>5998589.6887814999</v>
      </c>
    </row>
    <row r="639" spans="1:7">
      <c r="A639">
        <v>8</v>
      </c>
      <c r="B639" t="s">
        <v>11</v>
      </c>
      <c r="C639">
        <v>27</v>
      </c>
      <c r="D639" t="s">
        <v>30</v>
      </c>
      <c r="E639">
        <v>15055</v>
      </c>
      <c r="F639" t="s">
        <v>106</v>
      </c>
      <c r="G639">
        <v>381054.31130614801</v>
      </c>
    </row>
    <row r="640" spans="1:7">
      <c r="A640">
        <v>8</v>
      </c>
      <c r="B640" t="s">
        <v>11</v>
      </c>
      <c r="C640">
        <v>28</v>
      </c>
      <c r="D640" t="s">
        <v>31</v>
      </c>
      <c r="E640">
        <v>15055</v>
      </c>
      <c r="F640" t="s">
        <v>106</v>
      </c>
      <c r="G640">
        <v>1030164.9383842699</v>
      </c>
    </row>
    <row r="641" spans="1:7">
      <c r="A641">
        <v>8</v>
      </c>
      <c r="B641" t="s">
        <v>11</v>
      </c>
      <c r="C641">
        <v>29</v>
      </c>
      <c r="D641" t="s">
        <v>32</v>
      </c>
      <c r="E641">
        <v>15055</v>
      </c>
      <c r="F641" t="s">
        <v>106</v>
      </c>
      <c r="G641">
        <v>2061686.2066003799</v>
      </c>
    </row>
    <row r="642" spans="1:7">
      <c r="A642">
        <v>8</v>
      </c>
      <c r="B642" t="s">
        <v>11</v>
      </c>
      <c r="C642">
        <v>30</v>
      </c>
      <c r="D642" t="s">
        <v>33</v>
      </c>
      <c r="E642">
        <v>15055</v>
      </c>
      <c r="F642" t="s">
        <v>106</v>
      </c>
      <c r="G642">
        <v>14786.2037963232</v>
      </c>
    </row>
    <row r="643" spans="1:7">
      <c r="A643">
        <v>8</v>
      </c>
      <c r="B643" t="s">
        <v>11</v>
      </c>
      <c r="C643">
        <v>31</v>
      </c>
      <c r="D643" t="s">
        <v>34</v>
      </c>
      <c r="E643">
        <v>15055</v>
      </c>
      <c r="F643" t="s">
        <v>106</v>
      </c>
      <c r="G643">
        <v>67455.176970547298</v>
      </c>
    </row>
    <row r="644" spans="1:7">
      <c r="A644">
        <v>8</v>
      </c>
      <c r="B644" t="s">
        <v>11</v>
      </c>
      <c r="C644">
        <v>32</v>
      </c>
      <c r="D644" t="s">
        <v>35</v>
      </c>
      <c r="E644">
        <v>15055</v>
      </c>
      <c r="F644" t="s">
        <v>106</v>
      </c>
      <c r="G644">
        <v>88275105.808831796</v>
      </c>
    </row>
    <row r="645" spans="1:7">
      <c r="A645">
        <v>8</v>
      </c>
      <c r="B645" t="s">
        <v>11</v>
      </c>
      <c r="C645">
        <v>33</v>
      </c>
      <c r="D645" t="s">
        <v>36</v>
      </c>
      <c r="E645">
        <v>15055</v>
      </c>
      <c r="F645" t="s">
        <v>106</v>
      </c>
      <c r="G645">
        <v>1767443.91086762</v>
      </c>
    </row>
    <row r="646" spans="1:7">
      <c r="A646">
        <v>8</v>
      </c>
      <c r="B646" t="s">
        <v>11</v>
      </c>
      <c r="C646">
        <v>34</v>
      </c>
      <c r="D646" t="s">
        <v>37</v>
      </c>
      <c r="E646">
        <v>15055</v>
      </c>
      <c r="F646" t="s">
        <v>106</v>
      </c>
      <c r="G646">
        <v>1368.4782121002099</v>
      </c>
    </row>
    <row r="647" spans="1:7">
      <c r="A647">
        <v>8</v>
      </c>
      <c r="B647" t="s">
        <v>11</v>
      </c>
      <c r="C647">
        <v>35</v>
      </c>
      <c r="D647" t="s">
        <v>38</v>
      </c>
      <c r="E647">
        <v>15055</v>
      </c>
      <c r="F647" t="s">
        <v>106</v>
      </c>
      <c r="G647">
        <v>30533.764198617198</v>
      </c>
    </row>
    <row r="648" spans="1:7">
      <c r="A648">
        <v>8</v>
      </c>
      <c r="B648" t="s">
        <v>11</v>
      </c>
      <c r="C648">
        <v>36</v>
      </c>
      <c r="D648" t="s">
        <v>39</v>
      </c>
      <c r="E648">
        <v>15055</v>
      </c>
      <c r="F648" t="s">
        <v>106</v>
      </c>
      <c r="G648">
        <v>769.27558264951904</v>
      </c>
    </row>
    <row r="649" spans="1:7">
      <c r="A649">
        <v>8</v>
      </c>
      <c r="B649" t="s">
        <v>11</v>
      </c>
      <c r="C649">
        <v>37</v>
      </c>
      <c r="D649" t="s">
        <v>40</v>
      </c>
      <c r="E649">
        <v>15055</v>
      </c>
      <c r="F649" t="s">
        <v>106</v>
      </c>
      <c r="G649">
        <v>904.32370873830303</v>
      </c>
    </row>
    <row r="650" spans="1:7">
      <c r="A650">
        <v>8</v>
      </c>
      <c r="B650" t="s">
        <v>11</v>
      </c>
      <c r="C650">
        <v>38</v>
      </c>
      <c r="D650" t="s">
        <v>41</v>
      </c>
      <c r="E650">
        <v>15055</v>
      </c>
      <c r="F650" t="s">
        <v>106</v>
      </c>
      <c r="G650">
        <v>11289.2639939988</v>
      </c>
    </row>
    <row r="651" spans="1:7">
      <c r="A651">
        <v>8</v>
      </c>
      <c r="B651" t="s">
        <v>11</v>
      </c>
      <c r="C651">
        <v>39</v>
      </c>
      <c r="D651" t="s">
        <v>42</v>
      </c>
      <c r="E651">
        <v>15055</v>
      </c>
      <c r="F651" t="s">
        <v>106</v>
      </c>
      <c r="G651">
        <v>764.02920062355804</v>
      </c>
    </row>
    <row r="652" spans="1:7">
      <c r="A652">
        <v>8</v>
      </c>
      <c r="B652" t="s">
        <v>11</v>
      </c>
      <c r="C652">
        <v>40</v>
      </c>
      <c r="D652" t="s">
        <v>43</v>
      </c>
      <c r="E652">
        <v>15055</v>
      </c>
      <c r="F652" t="s">
        <v>106</v>
      </c>
      <c r="G652">
        <v>1931.42749364826</v>
      </c>
    </row>
    <row r="653" spans="1:7">
      <c r="A653">
        <v>8</v>
      </c>
      <c r="B653" t="s">
        <v>11</v>
      </c>
      <c r="C653">
        <v>41</v>
      </c>
      <c r="D653" t="s">
        <v>44</v>
      </c>
      <c r="E653">
        <v>15055</v>
      </c>
      <c r="F653" t="s">
        <v>106</v>
      </c>
      <c r="G653">
        <v>66197.330257078298</v>
      </c>
    </row>
    <row r="654" spans="1:7">
      <c r="A654">
        <v>8</v>
      </c>
      <c r="B654" t="s">
        <v>11</v>
      </c>
      <c r="C654">
        <v>42</v>
      </c>
      <c r="D654" t="s">
        <v>45</v>
      </c>
      <c r="E654">
        <v>15055</v>
      </c>
      <c r="F654" t="s">
        <v>106</v>
      </c>
      <c r="G654">
        <v>3430785.3662953102</v>
      </c>
    </row>
    <row r="655" spans="1:7">
      <c r="A655">
        <v>8</v>
      </c>
      <c r="B655" t="s">
        <v>11</v>
      </c>
      <c r="C655">
        <v>43</v>
      </c>
      <c r="D655" t="s">
        <v>46</v>
      </c>
      <c r="E655">
        <v>15055</v>
      </c>
      <c r="F655" t="s">
        <v>106</v>
      </c>
      <c r="G655">
        <v>1423552.9026178201</v>
      </c>
    </row>
    <row r="656" spans="1:7">
      <c r="A656">
        <v>8</v>
      </c>
      <c r="B656" t="s">
        <v>11</v>
      </c>
      <c r="C656">
        <v>44</v>
      </c>
      <c r="D656" t="s">
        <v>47</v>
      </c>
      <c r="E656">
        <v>15055</v>
      </c>
      <c r="F656" t="s">
        <v>106</v>
      </c>
      <c r="G656">
        <v>445804.42356323497</v>
      </c>
    </row>
    <row r="657" spans="1:7">
      <c r="A657">
        <v>8</v>
      </c>
      <c r="B657" t="s">
        <v>11</v>
      </c>
      <c r="C657">
        <v>45</v>
      </c>
      <c r="D657" t="s">
        <v>48</v>
      </c>
      <c r="E657">
        <v>15055</v>
      </c>
      <c r="F657" t="s">
        <v>106</v>
      </c>
      <c r="G657">
        <v>10455548.117742101</v>
      </c>
    </row>
    <row r="658" spans="1:7">
      <c r="A658">
        <v>8</v>
      </c>
      <c r="B658" t="s">
        <v>11</v>
      </c>
      <c r="C658">
        <v>46</v>
      </c>
      <c r="D658" t="s">
        <v>49</v>
      </c>
      <c r="E658">
        <v>15055</v>
      </c>
      <c r="F658" t="s">
        <v>106</v>
      </c>
      <c r="G658">
        <v>1681508.9604091099</v>
      </c>
    </row>
    <row r="659" spans="1:7">
      <c r="A659">
        <v>8</v>
      </c>
      <c r="B659" t="s">
        <v>11</v>
      </c>
      <c r="C659">
        <v>47</v>
      </c>
      <c r="D659" t="s">
        <v>50</v>
      </c>
      <c r="E659">
        <v>15055</v>
      </c>
      <c r="F659" t="s">
        <v>106</v>
      </c>
      <c r="G659">
        <v>168980.54615982101</v>
      </c>
    </row>
    <row r="660" spans="1:7">
      <c r="A660">
        <v>8</v>
      </c>
      <c r="B660" t="s">
        <v>11</v>
      </c>
      <c r="C660">
        <v>48</v>
      </c>
      <c r="D660" t="s">
        <v>51</v>
      </c>
      <c r="E660">
        <v>15055</v>
      </c>
      <c r="F660" t="s">
        <v>106</v>
      </c>
      <c r="G660">
        <v>67266.323433976504</v>
      </c>
    </row>
    <row r="661" spans="1:7">
      <c r="A661">
        <v>8</v>
      </c>
      <c r="B661" t="s">
        <v>11</v>
      </c>
      <c r="C661">
        <v>49</v>
      </c>
      <c r="D661" t="s">
        <v>52</v>
      </c>
      <c r="E661">
        <v>15055</v>
      </c>
      <c r="F661" t="s">
        <v>106</v>
      </c>
      <c r="G661">
        <v>565.73296007992201</v>
      </c>
    </row>
    <row r="662" spans="1:7">
      <c r="A662">
        <v>8</v>
      </c>
      <c r="B662" t="s">
        <v>11</v>
      </c>
      <c r="C662">
        <v>51</v>
      </c>
      <c r="D662" t="s">
        <v>54</v>
      </c>
      <c r="E662">
        <v>15055</v>
      </c>
      <c r="F662" t="s">
        <v>106</v>
      </c>
      <c r="G662">
        <v>466000.56062266103</v>
      </c>
    </row>
    <row r="663" spans="1:7">
      <c r="A663">
        <v>8</v>
      </c>
      <c r="B663" t="s">
        <v>11</v>
      </c>
      <c r="C663">
        <v>52</v>
      </c>
      <c r="D663" t="s">
        <v>55</v>
      </c>
      <c r="E663">
        <v>15055</v>
      </c>
      <c r="F663" t="s">
        <v>106</v>
      </c>
      <c r="G663">
        <v>4609.7704998700101</v>
      </c>
    </row>
    <row r="664" spans="1:7">
      <c r="A664">
        <v>8</v>
      </c>
      <c r="B664" t="s">
        <v>11</v>
      </c>
      <c r="C664">
        <v>53</v>
      </c>
      <c r="D664" t="s">
        <v>56</v>
      </c>
      <c r="E664">
        <v>15055</v>
      </c>
      <c r="F664" t="s">
        <v>106</v>
      </c>
      <c r="G664">
        <v>1330505.51855005</v>
      </c>
    </row>
    <row r="665" spans="1:7">
      <c r="A665">
        <v>8</v>
      </c>
      <c r="B665" t="s">
        <v>11</v>
      </c>
      <c r="C665">
        <v>54</v>
      </c>
      <c r="D665" t="s">
        <v>57</v>
      </c>
      <c r="E665">
        <v>15055</v>
      </c>
      <c r="F665" t="s">
        <v>106</v>
      </c>
      <c r="G665">
        <v>5757927.09192234</v>
      </c>
    </row>
    <row r="666" spans="1:7">
      <c r="A666">
        <v>8</v>
      </c>
      <c r="B666" t="s">
        <v>11</v>
      </c>
      <c r="C666">
        <v>55</v>
      </c>
      <c r="D666" t="s">
        <v>58</v>
      </c>
      <c r="E666">
        <v>15055</v>
      </c>
      <c r="F666" t="s">
        <v>106</v>
      </c>
      <c r="G666">
        <v>351642.783281532</v>
      </c>
    </row>
    <row r="667" spans="1:7">
      <c r="A667">
        <v>8</v>
      </c>
      <c r="B667" t="s">
        <v>11</v>
      </c>
      <c r="C667">
        <v>56</v>
      </c>
      <c r="D667" t="s">
        <v>59</v>
      </c>
      <c r="E667">
        <v>15055</v>
      </c>
      <c r="F667" t="s">
        <v>106</v>
      </c>
      <c r="G667">
        <v>4579140.2031681603</v>
      </c>
    </row>
    <row r="668" spans="1:7">
      <c r="A668">
        <v>8</v>
      </c>
      <c r="B668" t="s">
        <v>11</v>
      </c>
      <c r="C668">
        <v>57</v>
      </c>
      <c r="D668" t="s">
        <v>60</v>
      </c>
      <c r="E668">
        <v>15055</v>
      </c>
      <c r="F668" t="s">
        <v>106</v>
      </c>
      <c r="G668">
        <v>10797743.994327899</v>
      </c>
    </row>
    <row r="669" spans="1:7">
      <c r="A669">
        <v>8</v>
      </c>
      <c r="B669" t="s">
        <v>11</v>
      </c>
      <c r="C669">
        <v>58</v>
      </c>
      <c r="D669" t="s">
        <v>61</v>
      </c>
      <c r="E669">
        <v>15055</v>
      </c>
      <c r="F669" t="s">
        <v>106</v>
      </c>
      <c r="G669">
        <v>138433007.71726701</v>
      </c>
    </row>
    <row r="670" spans="1:7">
      <c r="A670">
        <v>8</v>
      </c>
      <c r="B670" t="s">
        <v>11</v>
      </c>
      <c r="C670">
        <v>59</v>
      </c>
      <c r="D670" t="s">
        <v>62</v>
      </c>
      <c r="E670">
        <v>15055</v>
      </c>
      <c r="F670" t="s">
        <v>106</v>
      </c>
      <c r="G670">
        <v>9576623.88953848</v>
      </c>
    </row>
    <row r="671" spans="1:7">
      <c r="A671">
        <v>8</v>
      </c>
      <c r="B671" t="s">
        <v>11</v>
      </c>
      <c r="C671">
        <v>60</v>
      </c>
      <c r="D671" t="s">
        <v>63</v>
      </c>
      <c r="E671">
        <v>15055</v>
      </c>
      <c r="F671" t="s">
        <v>106</v>
      </c>
      <c r="G671">
        <v>35435039.466743998</v>
      </c>
    </row>
    <row r="672" spans="1:7">
      <c r="A672">
        <v>8</v>
      </c>
      <c r="B672" t="s">
        <v>11</v>
      </c>
      <c r="C672">
        <v>62</v>
      </c>
      <c r="D672" t="s">
        <v>65</v>
      </c>
      <c r="E672">
        <v>15055</v>
      </c>
      <c r="F672" t="s">
        <v>106</v>
      </c>
      <c r="G672">
        <v>10896499.4671377</v>
      </c>
    </row>
    <row r="673" spans="1:7">
      <c r="A673">
        <v>8</v>
      </c>
      <c r="B673" t="s">
        <v>11</v>
      </c>
      <c r="C673">
        <v>63</v>
      </c>
      <c r="D673" t="s">
        <v>66</v>
      </c>
      <c r="E673">
        <v>15055</v>
      </c>
      <c r="F673" t="s">
        <v>106</v>
      </c>
      <c r="G673">
        <v>39801100.915995903</v>
      </c>
    </row>
    <row r="674" spans="1:7">
      <c r="A674">
        <v>8</v>
      </c>
      <c r="B674" t="s">
        <v>11</v>
      </c>
      <c r="C674">
        <v>64</v>
      </c>
      <c r="D674" t="s">
        <v>67</v>
      </c>
      <c r="E674">
        <v>15055</v>
      </c>
      <c r="F674" t="s">
        <v>106</v>
      </c>
      <c r="G674">
        <v>24413933.405149899</v>
      </c>
    </row>
    <row r="675" spans="1:7">
      <c r="A675">
        <v>8</v>
      </c>
      <c r="B675" t="s">
        <v>11</v>
      </c>
      <c r="C675">
        <v>65</v>
      </c>
      <c r="D675" t="s">
        <v>68</v>
      </c>
      <c r="E675">
        <v>15055</v>
      </c>
      <c r="F675" t="s">
        <v>106</v>
      </c>
      <c r="G675">
        <v>27189543.709838301</v>
      </c>
    </row>
    <row r="676" spans="1:7">
      <c r="A676">
        <v>8</v>
      </c>
      <c r="B676" t="s">
        <v>11</v>
      </c>
      <c r="C676">
        <v>66</v>
      </c>
      <c r="D676" t="s">
        <v>69</v>
      </c>
      <c r="E676">
        <v>15055</v>
      </c>
      <c r="F676" t="s">
        <v>106</v>
      </c>
      <c r="G676">
        <v>79362673.783078</v>
      </c>
    </row>
    <row r="677" spans="1:7">
      <c r="A677">
        <v>8</v>
      </c>
      <c r="B677" t="s">
        <v>11</v>
      </c>
      <c r="C677">
        <v>67</v>
      </c>
      <c r="D677" t="s">
        <v>70</v>
      </c>
      <c r="E677">
        <v>15055</v>
      </c>
      <c r="F677" t="s">
        <v>106</v>
      </c>
      <c r="G677">
        <v>28820287.3798289</v>
      </c>
    </row>
    <row r="678" spans="1:7">
      <c r="A678">
        <v>8</v>
      </c>
      <c r="B678" t="s">
        <v>11</v>
      </c>
      <c r="C678">
        <v>68</v>
      </c>
      <c r="D678" t="s">
        <v>71</v>
      </c>
      <c r="E678">
        <v>15055</v>
      </c>
      <c r="F678" t="s">
        <v>106</v>
      </c>
      <c r="G678">
        <v>1739850.0739040901</v>
      </c>
    </row>
    <row r="679" spans="1:7">
      <c r="A679">
        <v>8</v>
      </c>
      <c r="B679" t="s">
        <v>11</v>
      </c>
      <c r="C679">
        <v>74</v>
      </c>
      <c r="D679" t="s">
        <v>77</v>
      </c>
      <c r="E679">
        <v>15055</v>
      </c>
      <c r="F679" t="s">
        <v>106</v>
      </c>
      <c r="G679">
        <v>402763.81559097499</v>
      </c>
    </row>
    <row r="680" spans="1:7">
      <c r="A680">
        <v>8</v>
      </c>
      <c r="B680" t="s">
        <v>11</v>
      </c>
      <c r="C680">
        <v>75</v>
      </c>
      <c r="D680" t="s">
        <v>78</v>
      </c>
      <c r="E680">
        <v>15055</v>
      </c>
      <c r="F680" t="s">
        <v>106</v>
      </c>
      <c r="G680">
        <v>12.478088777327301</v>
      </c>
    </row>
    <row r="681" spans="1:7">
      <c r="A681">
        <v>8</v>
      </c>
      <c r="B681" t="s">
        <v>11</v>
      </c>
      <c r="C681">
        <v>76</v>
      </c>
      <c r="D681" t="s">
        <v>79</v>
      </c>
      <c r="E681">
        <v>15055</v>
      </c>
      <c r="F681" t="s">
        <v>106</v>
      </c>
      <c r="G681">
        <v>82647.085608588401</v>
      </c>
    </row>
    <row r="682" spans="1:7">
      <c r="A682">
        <v>8</v>
      </c>
      <c r="B682" t="s">
        <v>11</v>
      </c>
      <c r="C682">
        <v>77</v>
      </c>
      <c r="D682" t="s">
        <v>80</v>
      </c>
      <c r="E682">
        <v>15055</v>
      </c>
      <c r="F682" t="s">
        <v>106</v>
      </c>
      <c r="G682">
        <v>609399.58419455995</v>
      </c>
    </row>
    <row r="683" spans="1:7">
      <c r="A683">
        <v>8</v>
      </c>
      <c r="B683" t="s">
        <v>11</v>
      </c>
      <c r="C683">
        <v>78</v>
      </c>
      <c r="D683" t="s">
        <v>81</v>
      </c>
      <c r="E683">
        <v>15055</v>
      </c>
      <c r="F683" t="s">
        <v>106</v>
      </c>
      <c r="G683">
        <v>6288817.0669649998</v>
      </c>
    </row>
    <row r="684" spans="1:7">
      <c r="A684">
        <v>8</v>
      </c>
      <c r="B684" t="s">
        <v>11</v>
      </c>
      <c r="C684">
        <v>79</v>
      </c>
      <c r="D684" t="s">
        <v>82</v>
      </c>
      <c r="E684">
        <v>15055</v>
      </c>
      <c r="F684" t="s">
        <v>106</v>
      </c>
      <c r="G684">
        <v>7389986.0620941799</v>
      </c>
    </row>
    <row r="685" spans="1:7">
      <c r="A685">
        <v>8</v>
      </c>
      <c r="B685" t="s">
        <v>11</v>
      </c>
      <c r="C685">
        <v>80</v>
      </c>
      <c r="D685" t="s">
        <v>83</v>
      </c>
      <c r="E685">
        <v>15055</v>
      </c>
      <c r="F685" t="s">
        <v>106</v>
      </c>
      <c r="G685">
        <v>41.858532133201003</v>
      </c>
    </row>
    <row r="686" spans="1:7">
      <c r="A686">
        <v>8</v>
      </c>
      <c r="B686" t="s">
        <v>11</v>
      </c>
      <c r="C686">
        <v>81</v>
      </c>
      <c r="D686" t="s">
        <v>84</v>
      </c>
      <c r="E686">
        <v>15055</v>
      </c>
      <c r="F686" t="s">
        <v>106</v>
      </c>
      <c r="G686">
        <v>539306.78459237202</v>
      </c>
    </row>
    <row r="687" spans="1:7">
      <c r="A687">
        <v>8</v>
      </c>
      <c r="B687" t="s">
        <v>11</v>
      </c>
      <c r="C687">
        <v>83</v>
      </c>
      <c r="D687" t="s">
        <v>86</v>
      </c>
      <c r="E687">
        <v>15055</v>
      </c>
      <c r="F687" t="s">
        <v>106</v>
      </c>
      <c r="G687">
        <v>2101399.5612129201</v>
      </c>
    </row>
    <row r="688" spans="1:7">
      <c r="A688">
        <v>8</v>
      </c>
      <c r="B688" t="s">
        <v>11</v>
      </c>
      <c r="C688">
        <v>86</v>
      </c>
      <c r="D688" t="s">
        <v>89</v>
      </c>
      <c r="E688">
        <v>15055</v>
      </c>
      <c r="F688" t="s">
        <v>106</v>
      </c>
      <c r="G688">
        <v>182.82512289380199</v>
      </c>
    </row>
    <row r="689" spans="1:7">
      <c r="A689">
        <v>8</v>
      </c>
      <c r="B689" t="s">
        <v>11</v>
      </c>
      <c r="C689">
        <v>87</v>
      </c>
      <c r="D689" t="s">
        <v>90</v>
      </c>
      <c r="E689">
        <v>15055</v>
      </c>
      <c r="F689" t="s">
        <v>106</v>
      </c>
      <c r="G689">
        <v>140.279712807919</v>
      </c>
    </row>
    <row r="690" spans="1:7">
      <c r="A690">
        <v>8</v>
      </c>
      <c r="B690" t="s">
        <v>11</v>
      </c>
      <c r="C690">
        <v>5001</v>
      </c>
      <c r="D690" t="s">
        <v>94</v>
      </c>
      <c r="E690">
        <v>15053</v>
      </c>
      <c r="F690" t="s">
        <v>107</v>
      </c>
      <c r="G690">
        <v>958042707.41617894</v>
      </c>
    </row>
    <row r="691" spans="1:7">
      <c r="A691">
        <v>8</v>
      </c>
      <c r="B691" t="s">
        <v>11</v>
      </c>
      <c r="C691">
        <v>6001</v>
      </c>
      <c r="D691" t="s">
        <v>96</v>
      </c>
      <c r="E691">
        <v>15053</v>
      </c>
      <c r="F691" t="s">
        <v>107</v>
      </c>
      <c r="G691">
        <v>46877347.589213103</v>
      </c>
    </row>
    <row r="692" spans="1:7">
      <c r="A692">
        <v>8</v>
      </c>
      <c r="B692" t="s">
        <v>11</v>
      </c>
      <c r="C692">
        <v>7001</v>
      </c>
      <c r="D692" t="s">
        <v>108</v>
      </c>
      <c r="E692">
        <v>15053</v>
      </c>
      <c r="F692" t="s">
        <v>107</v>
      </c>
      <c r="G692">
        <v>578994931.93002295</v>
      </c>
    </row>
    <row r="693" spans="1:7">
      <c r="A693">
        <v>8</v>
      </c>
      <c r="B693" t="s">
        <v>11</v>
      </c>
      <c r="C693">
        <v>8001</v>
      </c>
      <c r="D693" t="s">
        <v>109</v>
      </c>
      <c r="E693">
        <v>15053</v>
      </c>
      <c r="F693" t="s">
        <v>107</v>
      </c>
      <c r="G693">
        <v>148601213.526077</v>
      </c>
    </row>
    <row r="694" spans="1:7">
      <c r="A694">
        <v>8</v>
      </c>
      <c r="B694" t="s">
        <v>11</v>
      </c>
      <c r="C694">
        <v>10001</v>
      </c>
      <c r="D694" t="s">
        <v>110</v>
      </c>
      <c r="E694">
        <v>15055</v>
      </c>
      <c r="F694" t="s">
        <v>106</v>
      </c>
      <c r="G694">
        <v>26173.785213727198</v>
      </c>
    </row>
    <row r="695" spans="1:7">
      <c r="A695">
        <v>8</v>
      </c>
      <c r="B695" t="s">
        <v>11</v>
      </c>
      <c r="C695">
        <v>10002</v>
      </c>
      <c r="D695" t="s">
        <v>111</v>
      </c>
      <c r="E695">
        <v>15055</v>
      </c>
      <c r="F695" t="s">
        <v>106</v>
      </c>
      <c r="G695">
        <v>34467.915668259797</v>
      </c>
    </row>
    <row r="696" spans="1:7">
      <c r="A696">
        <v>8</v>
      </c>
      <c r="B696" t="s">
        <v>11</v>
      </c>
      <c r="C696">
        <v>10003</v>
      </c>
      <c r="D696" t="s">
        <v>112</v>
      </c>
      <c r="E696">
        <v>15055</v>
      </c>
      <c r="F696" t="s">
        <v>106</v>
      </c>
      <c r="G696">
        <v>30688.097052192999</v>
      </c>
    </row>
    <row r="697" spans="1:7">
      <c r="A697">
        <v>8</v>
      </c>
      <c r="B697" t="s">
        <v>11</v>
      </c>
      <c r="C697">
        <v>10004</v>
      </c>
      <c r="D697" t="s">
        <v>113</v>
      </c>
      <c r="E697">
        <v>15055</v>
      </c>
      <c r="F697" t="s">
        <v>106</v>
      </c>
      <c r="G697">
        <v>23694.900975373301</v>
      </c>
    </row>
    <row r="698" spans="1:7">
      <c r="A698">
        <v>8</v>
      </c>
      <c r="B698" t="s">
        <v>11</v>
      </c>
      <c r="C698">
        <v>10005</v>
      </c>
      <c r="D698" t="s">
        <v>114</v>
      </c>
      <c r="E698">
        <v>15055</v>
      </c>
      <c r="F698" t="s">
        <v>106</v>
      </c>
      <c r="G698">
        <v>52881.594550727801</v>
      </c>
    </row>
    <row r="699" spans="1:7">
      <c r="A699">
        <v>8</v>
      </c>
      <c r="B699" t="s">
        <v>11</v>
      </c>
      <c r="C699">
        <v>10006</v>
      </c>
      <c r="D699" t="s">
        <v>115</v>
      </c>
      <c r="E699">
        <v>15055</v>
      </c>
      <c r="F699" t="s">
        <v>106</v>
      </c>
      <c r="G699">
        <v>180613.22332791699</v>
      </c>
    </row>
    <row r="700" spans="1:7">
      <c r="A700">
        <v>8</v>
      </c>
      <c r="B700" t="s">
        <v>11</v>
      </c>
      <c r="C700">
        <v>10007</v>
      </c>
      <c r="D700" t="s">
        <v>116</v>
      </c>
      <c r="E700">
        <v>15055</v>
      </c>
      <c r="F700" t="s">
        <v>106</v>
      </c>
      <c r="G700">
        <v>319402.98081704101</v>
      </c>
    </row>
    <row r="701" spans="1:7">
      <c r="A701">
        <v>8</v>
      </c>
      <c r="B701" t="s">
        <v>11</v>
      </c>
      <c r="C701">
        <v>10008</v>
      </c>
      <c r="D701" t="s">
        <v>117</v>
      </c>
      <c r="E701">
        <v>15055</v>
      </c>
      <c r="F701" t="s">
        <v>106</v>
      </c>
      <c r="G701">
        <v>365370.67650774098</v>
      </c>
    </row>
    <row r="702" spans="1:7">
      <c r="A702">
        <v>8</v>
      </c>
      <c r="B702" t="s">
        <v>11</v>
      </c>
      <c r="C702">
        <v>10009</v>
      </c>
      <c r="D702" t="s">
        <v>118</v>
      </c>
      <c r="E702">
        <v>15055</v>
      </c>
      <c r="F702" t="s">
        <v>106</v>
      </c>
      <c r="G702">
        <v>924484.33135804103</v>
      </c>
    </row>
    <row r="703" spans="1:7">
      <c r="A703">
        <v>8</v>
      </c>
      <c r="B703" t="s">
        <v>11</v>
      </c>
      <c r="C703">
        <v>11001</v>
      </c>
      <c r="D703" t="s">
        <v>119</v>
      </c>
      <c r="E703">
        <v>15055</v>
      </c>
      <c r="F703" t="s">
        <v>106</v>
      </c>
      <c r="G703">
        <v>59339.694525048501</v>
      </c>
    </row>
    <row r="704" spans="1:7">
      <c r="A704">
        <v>8</v>
      </c>
      <c r="B704" t="s">
        <v>11</v>
      </c>
      <c r="C704">
        <v>11003</v>
      </c>
      <c r="D704" t="s">
        <v>120</v>
      </c>
      <c r="E704">
        <v>15055</v>
      </c>
      <c r="F704" t="s">
        <v>106</v>
      </c>
      <c r="G704">
        <v>72045.531139664105</v>
      </c>
    </row>
    <row r="705" spans="1:7">
      <c r="A705">
        <v>8</v>
      </c>
      <c r="B705" t="s">
        <v>11</v>
      </c>
      <c r="C705">
        <v>12001</v>
      </c>
      <c r="D705" t="s">
        <v>121</v>
      </c>
      <c r="E705">
        <v>15055</v>
      </c>
      <c r="F705" t="s">
        <v>106</v>
      </c>
      <c r="G705">
        <v>2616308.5823894702</v>
      </c>
    </row>
    <row r="706" spans="1:7">
      <c r="A706">
        <v>8</v>
      </c>
      <c r="B706" t="s">
        <v>11</v>
      </c>
      <c r="C706">
        <v>12002</v>
      </c>
      <c r="D706" t="s">
        <v>122</v>
      </c>
      <c r="E706">
        <v>15055</v>
      </c>
      <c r="F706" t="s">
        <v>106</v>
      </c>
      <c r="G706">
        <v>811.34585023998102</v>
      </c>
    </row>
    <row r="707" spans="1:7">
      <c r="A707">
        <v>8</v>
      </c>
      <c r="B707" t="s">
        <v>11</v>
      </c>
      <c r="C707">
        <v>12004</v>
      </c>
      <c r="D707" t="s">
        <v>123</v>
      </c>
      <c r="E707">
        <v>15055</v>
      </c>
      <c r="F707" t="s">
        <v>106</v>
      </c>
      <c r="G707">
        <v>364430.05438309198</v>
      </c>
    </row>
    <row r="708" spans="1:7">
      <c r="A708">
        <v>8</v>
      </c>
      <c r="B708" t="s">
        <v>11</v>
      </c>
      <c r="C708">
        <v>14001</v>
      </c>
      <c r="D708" t="s">
        <v>124</v>
      </c>
      <c r="E708">
        <v>15055</v>
      </c>
      <c r="F708" t="s">
        <v>106</v>
      </c>
      <c r="G708">
        <v>481841.065247274</v>
      </c>
    </row>
    <row r="709" spans="1:7">
      <c r="A709">
        <v>8</v>
      </c>
      <c r="B709" t="s">
        <v>11</v>
      </c>
      <c r="C709">
        <v>14002</v>
      </c>
      <c r="D709" t="s">
        <v>125</v>
      </c>
      <c r="E709">
        <v>15055</v>
      </c>
      <c r="F709" t="s">
        <v>106</v>
      </c>
      <c r="G709">
        <v>125184.842476971</v>
      </c>
    </row>
    <row r="710" spans="1:7">
      <c r="A710">
        <v>8</v>
      </c>
      <c r="B710" t="s">
        <v>11</v>
      </c>
      <c r="C710">
        <v>25001</v>
      </c>
      <c r="D710" t="s">
        <v>126</v>
      </c>
      <c r="E710">
        <v>15051</v>
      </c>
      <c r="F710" t="s">
        <v>127</v>
      </c>
      <c r="G710">
        <v>73849276.9882157</v>
      </c>
    </row>
    <row r="711" spans="1:7">
      <c r="A711">
        <v>8</v>
      </c>
      <c r="B711" t="s">
        <v>11</v>
      </c>
      <c r="C711">
        <v>28001</v>
      </c>
      <c r="D711" t="s">
        <v>128</v>
      </c>
      <c r="E711">
        <v>15051</v>
      </c>
      <c r="F711" t="s">
        <v>127</v>
      </c>
      <c r="G711">
        <v>155128058.31389499</v>
      </c>
    </row>
    <row r="712" spans="1:7">
      <c r="A712">
        <v>9</v>
      </c>
      <c r="B712" t="s">
        <v>12</v>
      </c>
      <c r="C712">
        <v>1</v>
      </c>
      <c r="D712" t="s">
        <v>4</v>
      </c>
      <c r="E712">
        <v>15055</v>
      </c>
      <c r="F712" t="s">
        <v>106</v>
      </c>
      <c r="G712">
        <v>5018.2716951063403</v>
      </c>
    </row>
    <row r="713" spans="1:7">
      <c r="A713">
        <v>9</v>
      </c>
      <c r="B713" t="s">
        <v>12</v>
      </c>
      <c r="C713">
        <v>2</v>
      </c>
      <c r="D713" t="s">
        <v>5</v>
      </c>
      <c r="E713">
        <v>15055</v>
      </c>
      <c r="F713" t="s">
        <v>106</v>
      </c>
      <c r="G713">
        <v>5588.7797551819003</v>
      </c>
    </row>
    <row r="714" spans="1:7">
      <c r="A714">
        <v>9</v>
      </c>
      <c r="B714" t="s">
        <v>12</v>
      </c>
      <c r="C714">
        <v>6</v>
      </c>
      <c r="D714" t="s">
        <v>9</v>
      </c>
      <c r="E714">
        <v>15055</v>
      </c>
      <c r="F714" t="s">
        <v>106</v>
      </c>
      <c r="G714">
        <v>496399641.59611702</v>
      </c>
    </row>
    <row r="715" spans="1:7">
      <c r="A715">
        <v>9</v>
      </c>
      <c r="B715" t="s">
        <v>12</v>
      </c>
      <c r="C715">
        <v>7</v>
      </c>
      <c r="D715" t="s">
        <v>10</v>
      </c>
      <c r="E715">
        <v>15055</v>
      </c>
      <c r="F715" t="s">
        <v>106</v>
      </c>
      <c r="G715">
        <v>424197135.50725001</v>
      </c>
    </row>
    <row r="716" spans="1:7">
      <c r="A716">
        <v>9</v>
      </c>
      <c r="B716" t="s">
        <v>12</v>
      </c>
      <c r="C716">
        <v>8</v>
      </c>
      <c r="D716" t="s">
        <v>11</v>
      </c>
      <c r="E716">
        <v>15055</v>
      </c>
      <c r="F716" t="s">
        <v>106</v>
      </c>
      <c r="G716">
        <v>20392.9030513953</v>
      </c>
    </row>
    <row r="717" spans="1:7">
      <c r="A717">
        <v>9</v>
      </c>
      <c r="B717" t="s">
        <v>12</v>
      </c>
      <c r="C717">
        <v>9</v>
      </c>
      <c r="D717" t="s">
        <v>12</v>
      </c>
      <c r="E717">
        <v>15055</v>
      </c>
      <c r="F717" t="s">
        <v>106</v>
      </c>
      <c r="G717">
        <v>4420352316.2190504</v>
      </c>
    </row>
    <row r="718" spans="1:7">
      <c r="A718">
        <v>9</v>
      </c>
      <c r="B718" t="s">
        <v>12</v>
      </c>
      <c r="C718">
        <v>10</v>
      </c>
      <c r="D718" t="s">
        <v>13</v>
      </c>
      <c r="E718">
        <v>15055</v>
      </c>
      <c r="F718" t="s">
        <v>106</v>
      </c>
      <c r="G718">
        <v>381706445.90464699</v>
      </c>
    </row>
    <row r="719" spans="1:7">
      <c r="A719">
        <v>9</v>
      </c>
      <c r="B719" t="s">
        <v>12</v>
      </c>
      <c r="C719">
        <v>11</v>
      </c>
      <c r="D719" t="s">
        <v>14</v>
      </c>
      <c r="E719">
        <v>15055</v>
      </c>
      <c r="F719" t="s">
        <v>106</v>
      </c>
      <c r="G719">
        <v>50556.012377609302</v>
      </c>
    </row>
    <row r="720" spans="1:7">
      <c r="A720">
        <v>9</v>
      </c>
      <c r="B720" t="s">
        <v>12</v>
      </c>
      <c r="C720">
        <v>12</v>
      </c>
      <c r="D720" t="s">
        <v>15</v>
      </c>
      <c r="E720">
        <v>15055</v>
      </c>
      <c r="F720" t="s">
        <v>106</v>
      </c>
      <c r="G720">
        <v>82.558412185864199</v>
      </c>
    </row>
    <row r="721" spans="1:7">
      <c r="A721">
        <v>9</v>
      </c>
      <c r="B721" t="s">
        <v>12</v>
      </c>
      <c r="C721">
        <v>13</v>
      </c>
      <c r="D721" t="s">
        <v>16</v>
      </c>
      <c r="E721">
        <v>15055</v>
      </c>
      <c r="F721" t="s">
        <v>106</v>
      </c>
      <c r="G721">
        <v>18299.805641925399</v>
      </c>
    </row>
    <row r="722" spans="1:7">
      <c r="A722">
        <v>9</v>
      </c>
      <c r="B722" t="s">
        <v>12</v>
      </c>
      <c r="C722">
        <v>14</v>
      </c>
      <c r="D722" t="s">
        <v>17</v>
      </c>
      <c r="E722">
        <v>15055</v>
      </c>
      <c r="F722" t="s">
        <v>106</v>
      </c>
      <c r="G722">
        <v>15658.505543233599</v>
      </c>
    </row>
    <row r="723" spans="1:7">
      <c r="A723">
        <v>9</v>
      </c>
      <c r="B723" t="s">
        <v>12</v>
      </c>
      <c r="C723">
        <v>15</v>
      </c>
      <c r="D723" t="s">
        <v>18</v>
      </c>
      <c r="E723">
        <v>15055</v>
      </c>
      <c r="F723" t="s">
        <v>106</v>
      </c>
      <c r="G723">
        <v>1218.24621945789</v>
      </c>
    </row>
    <row r="724" spans="1:7">
      <c r="A724">
        <v>9</v>
      </c>
      <c r="B724" t="s">
        <v>12</v>
      </c>
      <c r="C724">
        <v>16</v>
      </c>
      <c r="D724" t="s">
        <v>19</v>
      </c>
      <c r="E724">
        <v>15055</v>
      </c>
      <c r="F724" t="s">
        <v>106</v>
      </c>
      <c r="G724">
        <v>5705.46503326539</v>
      </c>
    </row>
    <row r="725" spans="1:7">
      <c r="A725">
        <v>9</v>
      </c>
      <c r="B725" t="s">
        <v>12</v>
      </c>
      <c r="C725">
        <v>17</v>
      </c>
      <c r="D725" t="s">
        <v>20</v>
      </c>
      <c r="E725">
        <v>15055</v>
      </c>
      <c r="F725" t="s">
        <v>106</v>
      </c>
      <c r="G725">
        <v>70078.969371904997</v>
      </c>
    </row>
    <row r="726" spans="1:7">
      <c r="A726">
        <v>9</v>
      </c>
      <c r="B726" t="s">
        <v>12</v>
      </c>
      <c r="C726">
        <v>18</v>
      </c>
      <c r="D726" t="s">
        <v>21</v>
      </c>
      <c r="E726">
        <v>15055</v>
      </c>
      <c r="F726" t="s">
        <v>106</v>
      </c>
      <c r="G726">
        <v>393779.75370617601</v>
      </c>
    </row>
    <row r="727" spans="1:7">
      <c r="A727">
        <v>9</v>
      </c>
      <c r="B727" t="s">
        <v>12</v>
      </c>
      <c r="C727">
        <v>19</v>
      </c>
      <c r="D727" t="s">
        <v>22</v>
      </c>
      <c r="E727">
        <v>15055</v>
      </c>
      <c r="F727" t="s">
        <v>106</v>
      </c>
      <c r="G727">
        <v>8235397.51164582</v>
      </c>
    </row>
    <row r="728" spans="1:7">
      <c r="A728">
        <v>9</v>
      </c>
      <c r="B728" t="s">
        <v>12</v>
      </c>
      <c r="C728">
        <v>20</v>
      </c>
      <c r="D728" t="s">
        <v>23</v>
      </c>
      <c r="E728">
        <v>15055</v>
      </c>
      <c r="F728" t="s">
        <v>106</v>
      </c>
      <c r="G728">
        <v>282701426.82551998</v>
      </c>
    </row>
    <row r="729" spans="1:7">
      <c r="A729">
        <v>9</v>
      </c>
      <c r="B729" t="s">
        <v>12</v>
      </c>
      <c r="C729">
        <v>21</v>
      </c>
      <c r="D729" t="s">
        <v>24</v>
      </c>
      <c r="E729">
        <v>15055</v>
      </c>
      <c r="F729" t="s">
        <v>106</v>
      </c>
      <c r="G729">
        <v>40720486.352930799</v>
      </c>
    </row>
    <row r="730" spans="1:7">
      <c r="A730">
        <v>9</v>
      </c>
      <c r="B730" t="s">
        <v>12</v>
      </c>
      <c r="C730">
        <v>22</v>
      </c>
      <c r="D730" t="s">
        <v>25</v>
      </c>
      <c r="E730">
        <v>15055</v>
      </c>
      <c r="F730" t="s">
        <v>106</v>
      </c>
      <c r="G730">
        <v>375029.14008999302</v>
      </c>
    </row>
    <row r="731" spans="1:7">
      <c r="A731">
        <v>9</v>
      </c>
      <c r="B731" t="s">
        <v>12</v>
      </c>
      <c r="C731">
        <v>23</v>
      </c>
      <c r="D731" t="s">
        <v>26</v>
      </c>
      <c r="E731">
        <v>15055</v>
      </c>
      <c r="F731" t="s">
        <v>106</v>
      </c>
      <c r="G731">
        <v>7972665.3823089702</v>
      </c>
    </row>
    <row r="732" spans="1:7">
      <c r="A732">
        <v>9</v>
      </c>
      <c r="B732" t="s">
        <v>12</v>
      </c>
      <c r="C732">
        <v>24</v>
      </c>
      <c r="D732" t="s">
        <v>27</v>
      </c>
      <c r="E732">
        <v>15055</v>
      </c>
      <c r="F732" t="s">
        <v>106</v>
      </c>
      <c r="G732">
        <v>450023.44230506901</v>
      </c>
    </row>
    <row r="733" spans="1:7">
      <c r="A733">
        <v>9</v>
      </c>
      <c r="B733" t="s">
        <v>12</v>
      </c>
      <c r="C733">
        <v>25</v>
      </c>
      <c r="D733" t="s">
        <v>28</v>
      </c>
      <c r="E733">
        <v>15055</v>
      </c>
      <c r="F733" t="s">
        <v>106</v>
      </c>
      <c r="G733">
        <v>90120409.860009804</v>
      </c>
    </row>
    <row r="734" spans="1:7">
      <c r="A734">
        <v>9</v>
      </c>
      <c r="B734" t="s">
        <v>12</v>
      </c>
      <c r="C734">
        <v>26</v>
      </c>
      <c r="D734" t="s">
        <v>29</v>
      </c>
      <c r="E734">
        <v>15055</v>
      </c>
      <c r="F734" t="s">
        <v>106</v>
      </c>
      <c r="G734">
        <v>3205196.7184257698</v>
      </c>
    </row>
    <row r="735" spans="1:7">
      <c r="A735">
        <v>9</v>
      </c>
      <c r="B735" t="s">
        <v>12</v>
      </c>
      <c r="C735">
        <v>27</v>
      </c>
      <c r="D735" t="s">
        <v>30</v>
      </c>
      <c r="E735">
        <v>15055</v>
      </c>
      <c r="F735" t="s">
        <v>106</v>
      </c>
      <c r="G735">
        <v>1150049.7943108201</v>
      </c>
    </row>
    <row r="736" spans="1:7">
      <c r="A736">
        <v>9</v>
      </c>
      <c r="B736" t="s">
        <v>12</v>
      </c>
      <c r="C736">
        <v>28</v>
      </c>
      <c r="D736" t="s">
        <v>31</v>
      </c>
      <c r="E736">
        <v>15055</v>
      </c>
      <c r="F736" t="s">
        <v>106</v>
      </c>
      <c r="G736">
        <v>95412.012637434294</v>
      </c>
    </row>
    <row r="737" spans="1:7">
      <c r="A737">
        <v>9</v>
      </c>
      <c r="B737" t="s">
        <v>12</v>
      </c>
      <c r="C737">
        <v>29</v>
      </c>
      <c r="D737" t="s">
        <v>32</v>
      </c>
      <c r="E737">
        <v>15055</v>
      </c>
      <c r="F737" t="s">
        <v>106</v>
      </c>
      <c r="G737">
        <v>639605.96308575699</v>
      </c>
    </row>
    <row r="738" spans="1:7">
      <c r="A738">
        <v>9</v>
      </c>
      <c r="B738" t="s">
        <v>12</v>
      </c>
      <c r="C738">
        <v>30</v>
      </c>
      <c r="D738" t="s">
        <v>33</v>
      </c>
      <c r="E738">
        <v>15055</v>
      </c>
      <c r="F738" t="s">
        <v>106</v>
      </c>
      <c r="G738">
        <v>40519.507010314002</v>
      </c>
    </row>
    <row r="739" spans="1:7">
      <c r="A739">
        <v>9</v>
      </c>
      <c r="B739" t="s">
        <v>12</v>
      </c>
      <c r="C739">
        <v>31</v>
      </c>
      <c r="D739" t="s">
        <v>34</v>
      </c>
      <c r="E739">
        <v>15055</v>
      </c>
      <c r="F739" t="s">
        <v>106</v>
      </c>
      <c r="G739">
        <v>1917216.5473992799</v>
      </c>
    </row>
    <row r="740" spans="1:7">
      <c r="A740">
        <v>9</v>
      </c>
      <c r="B740" t="s">
        <v>12</v>
      </c>
      <c r="C740">
        <v>32</v>
      </c>
      <c r="D740" t="s">
        <v>35</v>
      </c>
      <c r="E740">
        <v>15055</v>
      </c>
      <c r="F740" t="s">
        <v>106</v>
      </c>
      <c r="G740">
        <v>725889416.32830095</v>
      </c>
    </row>
    <row r="741" spans="1:7">
      <c r="A741">
        <v>9</v>
      </c>
      <c r="B741" t="s">
        <v>12</v>
      </c>
      <c r="C741">
        <v>33</v>
      </c>
      <c r="D741" t="s">
        <v>36</v>
      </c>
      <c r="E741">
        <v>15055</v>
      </c>
      <c r="F741" t="s">
        <v>106</v>
      </c>
      <c r="G741">
        <v>657656.12454018102</v>
      </c>
    </row>
    <row r="742" spans="1:7">
      <c r="A742">
        <v>9</v>
      </c>
      <c r="B742" t="s">
        <v>12</v>
      </c>
      <c r="C742">
        <v>34</v>
      </c>
      <c r="D742" t="s">
        <v>37</v>
      </c>
      <c r="E742">
        <v>15055</v>
      </c>
      <c r="F742" t="s">
        <v>106</v>
      </c>
      <c r="G742">
        <v>143571.81612716301</v>
      </c>
    </row>
    <row r="743" spans="1:7">
      <c r="A743">
        <v>9</v>
      </c>
      <c r="B743" t="s">
        <v>12</v>
      </c>
      <c r="C743">
        <v>35</v>
      </c>
      <c r="D743" t="s">
        <v>38</v>
      </c>
      <c r="E743">
        <v>15055</v>
      </c>
      <c r="F743" t="s">
        <v>106</v>
      </c>
      <c r="G743">
        <v>541574.37183834706</v>
      </c>
    </row>
    <row r="744" spans="1:7">
      <c r="A744">
        <v>9</v>
      </c>
      <c r="B744" t="s">
        <v>12</v>
      </c>
      <c r="C744">
        <v>36</v>
      </c>
      <c r="D744" t="s">
        <v>39</v>
      </c>
      <c r="E744">
        <v>15055</v>
      </c>
      <c r="F744" t="s">
        <v>106</v>
      </c>
      <c r="G744">
        <v>1922010.64267501</v>
      </c>
    </row>
    <row r="745" spans="1:7">
      <c r="A745">
        <v>9</v>
      </c>
      <c r="B745" t="s">
        <v>12</v>
      </c>
      <c r="C745">
        <v>37</v>
      </c>
      <c r="D745" t="s">
        <v>40</v>
      </c>
      <c r="E745">
        <v>15055</v>
      </c>
      <c r="F745" t="s">
        <v>106</v>
      </c>
      <c r="G745">
        <v>73882.387275712797</v>
      </c>
    </row>
    <row r="746" spans="1:7">
      <c r="A746">
        <v>9</v>
      </c>
      <c r="B746" t="s">
        <v>12</v>
      </c>
      <c r="C746">
        <v>38</v>
      </c>
      <c r="D746" t="s">
        <v>41</v>
      </c>
      <c r="E746">
        <v>15055</v>
      </c>
      <c r="F746" t="s">
        <v>106</v>
      </c>
      <c r="G746">
        <v>41967026.243481196</v>
      </c>
    </row>
    <row r="747" spans="1:7">
      <c r="A747">
        <v>9</v>
      </c>
      <c r="B747" t="s">
        <v>12</v>
      </c>
      <c r="C747">
        <v>39</v>
      </c>
      <c r="D747" t="s">
        <v>42</v>
      </c>
      <c r="E747">
        <v>15055</v>
      </c>
      <c r="F747" t="s">
        <v>106</v>
      </c>
      <c r="G747">
        <v>62420.459338811699</v>
      </c>
    </row>
    <row r="748" spans="1:7">
      <c r="A748">
        <v>9</v>
      </c>
      <c r="B748" t="s">
        <v>12</v>
      </c>
      <c r="C748">
        <v>40</v>
      </c>
      <c r="D748" t="s">
        <v>43</v>
      </c>
      <c r="E748">
        <v>15055</v>
      </c>
      <c r="F748" t="s">
        <v>106</v>
      </c>
      <c r="G748">
        <v>266383.43797665002</v>
      </c>
    </row>
    <row r="749" spans="1:7">
      <c r="A749">
        <v>9</v>
      </c>
      <c r="B749" t="s">
        <v>12</v>
      </c>
      <c r="C749">
        <v>41</v>
      </c>
      <c r="D749" t="s">
        <v>44</v>
      </c>
      <c r="E749">
        <v>15055</v>
      </c>
      <c r="F749" t="s">
        <v>106</v>
      </c>
      <c r="G749">
        <v>4371315.4417129997</v>
      </c>
    </row>
    <row r="750" spans="1:7">
      <c r="A750">
        <v>9</v>
      </c>
      <c r="B750" t="s">
        <v>12</v>
      </c>
      <c r="C750">
        <v>42</v>
      </c>
      <c r="D750" t="s">
        <v>45</v>
      </c>
      <c r="E750">
        <v>15055</v>
      </c>
      <c r="F750" t="s">
        <v>106</v>
      </c>
      <c r="G750">
        <v>60747753.979805298</v>
      </c>
    </row>
    <row r="751" spans="1:7">
      <c r="A751">
        <v>9</v>
      </c>
      <c r="B751" t="s">
        <v>12</v>
      </c>
      <c r="C751">
        <v>43</v>
      </c>
      <c r="D751" t="s">
        <v>46</v>
      </c>
      <c r="E751">
        <v>15055</v>
      </c>
      <c r="F751" t="s">
        <v>106</v>
      </c>
      <c r="G751">
        <v>57043172.985740401</v>
      </c>
    </row>
    <row r="752" spans="1:7">
      <c r="A752">
        <v>9</v>
      </c>
      <c r="B752" t="s">
        <v>12</v>
      </c>
      <c r="C752">
        <v>44</v>
      </c>
      <c r="D752" t="s">
        <v>47</v>
      </c>
      <c r="E752">
        <v>15055</v>
      </c>
      <c r="F752" t="s">
        <v>106</v>
      </c>
      <c r="G752">
        <v>4228590.2595158601</v>
      </c>
    </row>
    <row r="753" spans="1:7">
      <c r="A753">
        <v>9</v>
      </c>
      <c r="B753" t="s">
        <v>12</v>
      </c>
      <c r="C753">
        <v>45</v>
      </c>
      <c r="D753" t="s">
        <v>48</v>
      </c>
      <c r="E753">
        <v>15055</v>
      </c>
      <c r="F753" t="s">
        <v>106</v>
      </c>
      <c r="G753">
        <v>85965227.094346195</v>
      </c>
    </row>
    <row r="754" spans="1:7">
      <c r="A754">
        <v>9</v>
      </c>
      <c r="B754" t="s">
        <v>12</v>
      </c>
      <c r="C754">
        <v>46</v>
      </c>
      <c r="D754" t="s">
        <v>49</v>
      </c>
      <c r="E754">
        <v>15055</v>
      </c>
      <c r="F754" t="s">
        <v>106</v>
      </c>
      <c r="G754">
        <v>293632117.98813599</v>
      </c>
    </row>
    <row r="755" spans="1:7">
      <c r="A755">
        <v>9</v>
      </c>
      <c r="B755" t="s">
        <v>12</v>
      </c>
      <c r="C755">
        <v>47</v>
      </c>
      <c r="D755" t="s">
        <v>50</v>
      </c>
      <c r="E755">
        <v>15055</v>
      </c>
      <c r="F755" t="s">
        <v>106</v>
      </c>
      <c r="G755">
        <v>186944258.25271499</v>
      </c>
    </row>
    <row r="756" spans="1:7">
      <c r="A756">
        <v>9</v>
      </c>
      <c r="B756" t="s">
        <v>12</v>
      </c>
      <c r="C756">
        <v>48</v>
      </c>
      <c r="D756" t="s">
        <v>51</v>
      </c>
      <c r="E756">
        <v>15055</v>
      </c>
      <c r="F756" t="s">
        <v>106</v>
      </c>
      <c r="G756">
        <v>216103173.66297299</v>
      </c>
    </row>
    <row r="757" spans="1:7">
      <c r="A757">
        <v>9</v>
      </c>
      <c r="B757" t="s">
        <v>12</v>
      </c>
      <c r="C757">
        <v>49</v>
      </c>
      <c r="D757" t="s">
        <v>52</v>
      </c>
      <c r="E757">
        <v>15055</v>
      </c>
      <c r="F757" t="s">
        <v>106</v>
      </c>
      <c r="G757">
        <v>4593.3054612961696</v>
      </c>
    </row>
    <row r="758" spans="1:7">
      <c r="A758">
        <v>9</v>
      </c>
      <c r="B758" t="s">
        <v>12</v>
      </c>
      <c r="C758">
        <v>50</v>
      </c>
      <c r="D758" t="s">
        <v>53</v>
      </c>
      <c r="E758">
        <v>15055</v>
      </c>
      <c r="F758" t="s">
        <v>106</v>
      </c>
      <c r="G758">
        <v>129052176.85969099</v>
      </c>
    </row>
    <row r="759" spans="1:7">
      <c r="A759">
        <v>9</v>
      </c>
      <c r="B759" t="s">
        <v>12</v>
      </c>
      <c r="C759">
        <v>51</v>
      </c>
      <c r="D759" t="s">
        <v>54</v>
      </c>
      <c r="E759">
        <v>15055</v>
      </c>
      <c r="F759" t="s">
        <v>106</v>
      </c>
      <c r="G759">
        <v>161616577.397264</v>
      </c>
    </row>
    <row r="760" spans="1:7">
      <c r="A760">
        <v>9</v>
      </c>
      <c r="B760" t="s">
        <v>12</v>
      </c>
      <c r="C760">
        <v>52</v>
      </c>
      <c r="D760" t="s">
        <v>55</v>
      </c>
      <c r="E760">
        <v>15055</v>
      </c>
      <c r="F760" t="s">
        <v>106</v>
      </c>
      <c r="G760">
        <v>452960.26795673399</v>
      </c>
    </row>
    <row r="761" spans="1:7">
      <c r="A761">
        <v>9</v>
      </c>
      <c r="B761" t="s">
        <v>12</v>
      </c>
      <c r="C761">
        <v>53</v>
      </c>
      <c r="D761" t="s">
        <v>56</v>
      </c>
      <c r="E761">
        <v>15055</v>
      </c>
      <c r="F761" t="s">
        <v>106</v>
      </c>
      <c r="G761">
        <v>132315335.45595001</v>
      </c>
    </row>
    <row r="762" spans="1:7">
      <c r="A762">
        <v>9</v>
      </c>
      <c r="B762" t="s">
        <v>12</v>
      </c>
      <c r="C762">
        <v>54</v>
      </c>
      <c r="D762" t="s">
        <v>57</v>
      </c>
      <c r="E762">
        <v>15055</v>
      </c>
      <c r="F762" t="s">
        <v>106</v>
      </c>
      <c r="G762">
        <v>80863219.574955299</v>
      </c>
    </row>
    <row r="763" spans="1:7">
      <c r="A763">
        <v>9</v>
      </c>
      <c r="B763" t="s">
        <v>12</v>
      </c>
      <c r="C763">
        <v>55</v>
      </c>
      <c r="D763" t="s">
        <v>58</v>
      </c>
      <c r="E763">
        <v>15055</v>
      </c>
      <c r="F763" t="s">
        <v>106</v>
      </c>
      <c r="G763">
        <v>291140519.86418003</v>
      </c>
    </row>
    <row r="764" spans="1:7">
      <c r="A764">
        <v>9</v>
      </c>
      <c r="B764" t="s">
        <v>12</v>
      </c>
      <c r="C764">
        <v>56</v>
      </c>
      <c r="D764" t="s">
        <v>59</v>
      </c>
      <c r="E764">
        <v>15055</v>
      </c>
      <c r="F764" t="s">
        <v>106</v>
      </c>
      <c r="G764">
        <v>439021404.92208302</v>
      </c>
    </row>
    <row r="765" spans="1:7">
      <c r="A765">
        <v>9</v>
      </c>
      <c r="B765" t="s">
        <v>12</v>
      </c>
      <c r="C765">
        <v>57</v>
      </c>
      <c r="D765" t="s">
        <v>60</v>
      </c>
      <c r="E765">
        <v>15055</v>
      </c>
      <c r="F765" t="s">
        <v>106</v>
      </c>
      <c r="G765">
        <v>76638551.573724002</v>
      </c>
    </row>
    <row r="766" spans="1:7">
      <c r="A766">
        <v>9</v>
      </c>
      <c r="B766" t="s">
        <v>12</v>
      </c>
      <c r="C766">
        <v>58</v>
      </c>
      <c r="D766" t="s">
        <v>61</v>
      </c>
      <c r="E766">
        <v>15055</v>
      </c>
      <c r="F766" t="s">
        <v>106</v>
      </c>
      <c r="G766">
        <v>84499026.7713103</v>
      </c>
    </row>
    <row r="767" spans="1:7">
      <c r="A767">
        <v>9</v>
      </c>
      <c r="B767" t="s">
        <v>12</v>
      </c>
      <c r="C767">
        <v>59</v>
      </c>
      <c r="D767" t="s">
        <v>62</v>
      </c>
      <c r="E767">
        <v>15055</v>
      </c>
      <c r="F767" t="s">
        <v>106</v>
      </c>
      <c r="G767">
        <v>948291072.86092198</v>
      </c>
    </row>
    <row r="768" spans="1:7">
      <c r="A768">
        <v>9</v>
      </c>
      <c r="B768" t="s">
        <v>12</v>
      </c>
      <c r="C768">
        <v>60</v>
      </c>
      <c r="D768" t="s">
        <v>63</v>
      </c>
      <c r="E768">
        <v>15055</v>
      </c>
      <c r="F768" t="s">
        <v>106</v>
      </c>
      <c r="G768">
        <v>120922086.384694</v>
      </c>
    </row>
    <row r="769" spans="1:7">
      <c r="A769">
        <v>9</v>
      </c>
      <c r="B769" t="s">
        <v>12</v>
      </c>
      <c r="C769">
        <v>62</v>
      </c>
      <c r="D769" t="s">
        <v>65</v>
      </c>
      <c r="E769">
        <v>15055</v>
      </c>
      <c r="F769" t="s">
        <v>106</v>
      </c>
      <c r="G769">
        <v>695342380.13603497</v>
      </c>
    </row>
    <row r="770" spans="1:7">
      <c r="A770">
        <v>9</v>
      </c>
      <c r="B770" t="s">
        <v>12</v>
      </c>
      <c r="C770">
        <v>63</v>
      </c>
      <c r="D770" t="s">
        <v>66</v>
      </c>
      <c r="E770">
        <v>15055</v>
      </c>
      <c r="F770" t="s">
        <v>106</v>
      </c>
      <c r="G770">
        <v>121365875.967351</v>
      </c>
    </row>
    <row r="771" spans="1:7">
      <c r="A771">
        <v>9</v>
      </c>
      <c r="B771" t="s">
        <v>12</v>
      </c>
      <c r="C771">
        <v>64</v>
      </c>
      <c r="D771" t="s">
        <v>67</v>
      </c>
      <c r="E771">
        <v>15055</v>
      </c>
      <c r="F771" t="s">
        <v>106</v>
      </c>
      <c r="G771">
        <v>61176617.7682992</v>
      </c>
    </row>
    <row r="772" spans="1:7">
      <c r="A772">
        <v>9</v>
      </c>
      <c r="B772" t="s">
        <v>12</v>
      </c>
      <c r="C772">
        <v>65</v>
      </c>
      <c r="D772" t="s">
        <v>68</v>
      </c>
      <c r="E772">
        <v>15055</v>
      </c>
      <c r="F772" t="s">
        <v>106</v>
      </c>
      <c r="G772">
        <v>2703882707.22194</v>
      </c>
    </row>
    <row r="773" spans="1:7">
      <c r="A773">
        <v>9</v>
      </c>
      <c r="B773" t="s">
        <v>12</v>
      </c>
      <c r="C773">
        <v>67</v>
      </c>
      <c r="D773" t="s">
        <v>70</v>
      </c>
      <c r="E773">
        <v>15055</v>
      </c>
      <c r="F773" t="s">
        <v>106</v>
      </c>
      <c r="G773">
        <v>1192940921.3973999</v>
      </c>
    </row>
    <row r="774" spans="1:7">
      <c r="A774">
        <v>9</v>
      </c>
      <c r="B774" t="s">
        <v>12</v>
      </c>
      <c r="C774">
        <v>68</v>
      </c>
      <c r="D774" t="s">
        <v>71</v>
      </c>
      <c r="E774">
        <v>15055</v>
      </c>
      <c r="F774" t="s">
        <v>106</v>
      </c>
      <c r="G774">
        <v>46535982.694130197</v>
      </c>
    </row>
    <row r="775" spans="1:7">
      <c r="A775">
        <v>9</v>
      </c>
      <c r="B775" t="s">
        <v>12</v>
      </c>
      <c r="C775">
        <v>69</v>
      </c>
      <c r="D775" t="s">
        <v>72</v>
      </c>
      <c r="E775">
        <v>15055</v>
      </c>
      <c r="F775" t="s">
        <v>106</v>
      </c>
      <c r="G775">
        <v>12747495.787266601</v>
      </c>
    </row>
    <row r="776" spans="1:7">
      <c r="A776">
        <v>9</v>
      </c>
      <c r="B776" t="s">
        <v>12</v>
      </c>
      <c r="C776">
        <v>74</v>
      </c>
      <c r="D776" t="s">
        <v>77</v>
      </c>
      <c r="E776">
        <v>15055</v>
      </c>
      <c r="F776" t="s">
        <v>106</v>
      </c>
      <c r="G776">
        <v>15615086.592786999</v>
      </c>
    </row>
    <row r="777" spans="1:7">
      <c r="A777">
        <v>9</v>
      </c>
      <c r="B777" t="s">
        <v>12</v>
      </c>
      <c r="C777">
        <v>75</v>
      </c>
      <c r="D777" t="s">
        <v>78</v>
      </c>
      <c r="E777">
        <v>15055</v>
      </c>
      <c r="F777" t="s">
        <v>106</v>
      </c>
      <c r="G777">
        <v>483.77344048286102</v>
      </c>
    </row>
    <row r="778" spans="1:7">
      <c r="A778">
        <v>9</v>
      </c>
      <c r="B778" t="s">
        <v>12</v>
      </c>
      <c r="C778">
        <v>76</v>
      </c>
      <c r="D778" t="s">
        <v>79</v>
      </c>
      <c r="E778">
        <v>15055</v>
      </c>
      <c r="F778" t="s">
        <v>106</v>
      </c>
      <c r="G778">
        <v>2495224.9637568002</v>
      </c>
    </row>
    <row r="779" spans="1:7">
      <c r="A779">
        <v>9</v>
      </c>
      <c r="B779" t="s">
        <v>12</v>
      </c>
      <c r="C779">
        <v>77</v>
      </c>
      <c r="D779" t="s">
        <v>80</v>
      </c>
      <c r="E779">
        <v>15055</v>
      </c>
      <c r="F779" t="s">
        <v>106</v>
      </c>
      <c r="G779">
        <v>16068639.929406401</v>
      </c>
    </row>
    <row r="780" spans="1:7">
      <c r="A780">
        <v>9</v>
      </c>
      <c r="B780" t="s">
        <v>12</v>
      </c>
      <c r="C780">
        <v>78</v>
      </c>
      <c r="D780" t="s">
        <v>81</v>
      </c>
      <c r="E780">
        <v>15055</v>
      </c>
      <c r="F780" t="s">
        <v>106</v>
      </c>
      <c r="G780">
        <v>125223843.39044601</v>
      </c>
    </row>
    <row r="781" spans="1:7">
      <c r="A781">
        <v>9</v>
      </c>
      <c r="B781" t="s">
        <v>12</v>
      </c>
      <c r="C781">
        <v>79</v>
      </c>
      <c r="D781" t="s">
        <v>82</v>
      </c>
      <c r="E781">
        <v>15055</v>
      </c>
      <c r="F781" t="s">
        <v>106</v>
      </c>
      <c r="G781">
        <v>340924498.537516</v>
      </c>
    </row>
    <row r="782" spans="1:7">
      <c r="A782">
        <v>9</v>
      </c>
      <c r="B782" t="s">
        <v>12</v>
      </c>
      <c r="C782">
        <v>80</v>
      </c>
      <c r="D782" t="s">
        <v>83</v>
      </c>
      <c r="E782">
        <v>15055</v>
      </c>
      <c r="F782" t="s">
        <v>106</v>
      </c>
      <c r="G782">
        <v>853842.69322495197</v>
      </c>
    </row>
    <row r="783" spans="1:7">
      <c r="A783">
        <v>9</v>
      </c>
      <c r="B783" t="s">
        <v>12</v>
      </c>
      <c r="C783">
        <v>81</v>
      </c>
      <c r="D783" t="s">
        <v>84</v>
      </c>
      <c r="E783">
        <v>15055</v>
      </c>
      <c r="F783" t="s">
        <v>106</v>
      </c>
      <c r="G783">
        <v>26822571.7137523</v>
      </c>
    </row>
    <row r="784" spans="1:7">
      <c r="A784">
        <v>9</v>
      </c>
      <c r="B784" t="s">
        <v>12</v>
      </c>
      <c r="C784">
        <v>83</v>
      </c>
      <c r="D784" t="s">
        <v>86</v>
      </c>
      <c r="E784">
        <v>15055</v>
      </c>
      <c r="F784" t="s">
        <v>106</v>
      </c>
      <c r="G784">
        <v>1932271544.6812301</v>
      </c>
    </row>
    <row r="785" spans="1:7">
      <c r="A785">
        <v>9</v>
      </c>
      <c r="B785" t="s">
        <v>12</v>
      </c>
      <c r="C785">
        <v>86</v>
      </c>
      <c r="D785" t="s">
        <v>89</v>
      </c>
      <c r="E785">
        <v>15055</v>
      </c>
      <c r="F785" t="s">
        <v>106</v>
      </c>
      <c r="G785">
        <v>5519.7325748061703</v>
      </c>
    </row>
    <row r="786" spans="1:7">
      <c r="A786">
        <v>9</v>
      </c>
      <c r="B786" t="s">
        <v>12</v>
      </c>
      <c r="C786">
        <v>87</v>
      </c>
      <c r="D786" t="s">
        <v>90</v>
      </c>
      <c r="E786">
        <v>15055</v>
      </c>
      <c r="F786" t="s">
        <v>106</v>
      </c>
      <c r="G786">
        <v>4235.2303015822399</v>
      </c>
    </row>
    <row r="787" spans="1:7">
      <c r="A787">
        <v>9</v>
      </c>
      <c r="B787" t="s">
        <v>12</v>
      </c>
      <c r="C787">
        <v>5001</v>
      </c>
      <c r="D787" t="s">
        <v>94</v>
      </c>
      <c r="E787">
        <v>15053</v>
      </c>
      <c r="F787" t="s">
        <v>107</v>
      </c>
      <c r="G787">
        <v>14831849858.753401</v>
      </c>
    </row>
    <row r="788" spans="1:7">
      <c r="A788">
        <v>9</v>
      </c>
      <c r="B788" t="s">
        <v>12</v>
      </c>
      <c r="C788">
        <v>6001</v>
      </c>
      <c r="D788" t="s">
        <v>96</v>
      </c>
      <c r="E788">
        <v>15053</v>
      </c>
      <c r="F788" t="s">
        <v>107</v>
      </c>
      <c r="G788">
        <v>3172634787.6038098</v>
      </c>
    </row>
    <row r="789" spans="1:7">
      <c r="A789">
        <v>9</v>
      </c>
      <c r="B789" t="s">
        <v>12</v>
      </c>
      <c r="C789">
        <v>7001</v>
      </c>
      <c r="D789" t="s">
        <v>108</v>
      </c>
      <c r="E789">
        <v>15053</v>
      </c>
      <c r="F789" t="s">
        <v>107</v>
      </c>
      <c r="G789">
        <v>35360047664.378304</v>
      </c>
    </row>
    <row r="790" spans="1:7">
      <c r="A790">
        <v>9</v>
      </c>
      <c r="B790" t="s">
        <v>12</v>
      </c>
      <c r="C790">
        <v>8001</v>
      </c>
      <c r="D790" t="s">
        <v>109</v>
      </c>
      <c r="E790">
        <v>15053</v>
      </c>
      <c r="F790" t="s">
        <v>107</v>
      </c>
      <c r="G790">
        <v>11040996312.749399</v>
      </c>
    </row>
    <row r="791" spans="1:7">
      <c r="A791">
        <v>9</v>
      </c>
      <c r="B791" t="s">
        <v>12</v>
      </c>
      <c r="C791">
        <v>10001</v>
      </c>
      <c r="D791" t="s">
        <v>110</v>
      </c>
      <c r="E791">
        <v>15055</v>
      </c>
      <c r="F791" t="s">
        <v>106</v>
      </c>
      <c r="G791">
        <v>455274.51650687499</v>
      </c>
    </row>
    <row r="792" spans="1:7">
      <c r="A792">
        <v>9</v>
      </c>
      <c r="B792" t="s">
        <v>12</v>
      </c>
      <c r="C792">
        <v>10002</v>
      </c>
      <c r="D792" t="s">
        <v>111</v>
      </c>
      <c r="E792">
        <v>15055</v>
      </c>
      <c r="F792" t="s">
        <v>106</v>
      </c>
      <c r="G792">
        <v>599545.06055305398</v>
      </c>
    </row>
    <row r="793" spans="1:7">
      <c r="A793">
        <v>9</v>
      </c>
      <c r="B793" t="s">
        <v>12</v>
      </c>
      <c r="C793">
        <v>10003</v>
      </c>
      <c r="D793" t="s">
        <v>112</v>
      </c>
      <c r="E793">
        <v>15055</v>
      </c>
      <c r="F793" t="s">
        <v>106</v>
      </c>
      <c r="G793">
        <v>533797.78407540498</v>
      </c>
    </row>
    <row r="794" spans="1:7">
      <c r="A794">
        <v>9</v>
      </c>
      <c r="B794" t="s">
        <v>12</v>
      </c>
      <c r="C794">
        <v>10004</v>
      </c>
      <c r="D794" t="s">
        <v>113</v>
      </c>
      <c r="E794">
        <v>15055</v>
      </c>
      <c r="F794" t="s">
        <v>106</v>
      </c>
      <c r="G794">
        <v>412156.07513977803</v>
      </c>
    </row>
    <row r="795" spans="1:7">
      <c r="A795">
        <v>9</v>
      </c>
      <c r="B795" t="s">
        <v>12</v>
      </c>
      <c r="C795">
        <v>10005</v>
      </c>
      <c r="D795" t="s">
        <v>114</v>
      </c>
      <c r="E795">
        <v>15055</v>
      </c>
      <c r="F795" t="s">
        <v>106</v>
      </c>
      <c r="G795">
        <v>919838.005645753</v>
      </c>
    </row>
    <row r="796" spans="1:7">
      <c r="A796">
        <v>9</v>
      </c>
      <c r="B796" t="s">
        <v>12</v>
      </c>
      <c r="C796">
        <v>10006</v>
      </c>
      <c r="D796" t="s">
        <v>115</v>
      </c>
      <c r="E796">
        <v>15055</v>
      </c>
      <c r="F796" t="s">
        <v>106</v>
      </c>
      <c r="G796">
        <v>3141639.51655871</v>
      </c>
    </row>
    <row r="797" spans="1:7">
      <c r="A797">
        <v>9</v>
      </c>
      <c r="B797" t="s">
        <v>12</v>
      </c>
      <c r="C797">
        <v>10007</v>
      </c>
      <c r="D797" t="s">
        <v>116</v>
      </c>
      <c r="E797">
        <v>15055</v>
      </c>
      <c r="F797" t="s">
        <v>106</v>
      </c>
      <c r="G797">
        <v>5555789.3699711096</v>
      </c>
    </row>
    <row r="798" spans="1:7">
      <c r="A798">
        <v>9</v>
      </c>
      <c r="B798" t="s">
        <v>12</v>
      </c>
      <c r="C798">
        <v>10008</v>
      </c>
      <c r="D798" t="s">
        <v>117</v>
      </c>
      <c r="E798">
        <v>15055</v>
      </c>
      <c r="F798" t="s">
        <v>106</v>
      </c>
      <c r="G798">
        <v>6355364.9857877595</v>
      </c>
    </row>
    <row r="799" spans="1:7">
      <c r="A799">
        <v>9</v>
      </c>
      <c r="B799" t="s">
        <v>12</v>
      </c>
      <c r="C799">
        <v>10009</v>
      </c>
      <c r="D799" t="s">
        <v>118</v>
      </c>
      <c r="E799">
        <v>15055</v>
      </c>
      <c r="F799" t="s">
        <v>106</v>
      </c>
      <c r="G799">
        <v>16080752.3077124</v>
      </c>
    </row>
    <row r="800" spans="1:7">
      <c r="A800">
        <v>9</v>
      </c>
      <c r="B800" t="s">
        <v>12</v>
      </c>
      <c r="C800">
        <v>11001</v>
      </c>
      <c r="D800" t="s">
        <v>119</v>
      </c>
      <c r="E800">
        <v>15055</v>
      </c>
      <c r="F800" t="s">
        <v>106</v>
      </c>
      <c r="G800">
        <v>1753691.3941195901</v>
      </c>
    </row>
    <row r="801" spans="1:7">
      <c r="A801">
        <v>9</v>
      </c>
      <c r="B801" t="s">
        <v>12</v>
      </c>
      <c r="C801">
        <v>11003</v>
      </c>
      <c r="D801" t="s">
        <v>120</v>
      </c>
      <c r="E801">
        <v>15055</v>
      </c>
      <c r="F801" t="s">
        <v>106</v>
      </c>
      <c r="G801">
        <v>1253181.1539008401</v>
      </c>
    </row>
    <row r="802" spans="1:7">
      <c r="A802">
        <v>9</v>
      </c>
      <c r="B802" t="s">
        <v>12</v>
      </c>
      <c r="C802">
        <v>12001</v>
      </c>
      <c r="D802" t="s">
        <v>121</v>
      </c>
      <c r="E802">
        <v>15055</v>
      </c>
      <c r="F802" t="s">
        <v>106</v>
      </c>
      <c r="G802">
        <v>162276535.29038399</v>
      </c>
    </row>
    <row r="803" spans="1:7">
      <c r="A803">
        <v>9</v>
      </c>
      <c r="B803" t="s">
        <v>12</v>
      </c>
      <c r="C803">
        <v>12002</v>
      </c>
      <c r="D803" t="s">
        <v>122</v>
      </c>
      <c r="E803">
        <v>15055</v>
      </c>
      <c r="F803" t="s">
        <v>106</v>
      </c>
      <c r="G803">
        <v>3108603.2328177299</v>
      </c>
    </row>
    <row r="804" spans="1:7">
      <c r="A804">
        <v>9</v>
      </c>
      <c r="B804" t="s">
        <v>12</v>
      </c>
      <c r="C804">
        <v>12004</v>
      </c>
      <c r="D804" t="s">
        <v>123</v>
      </c>
      <c r="E804">
        <v>15055</v>
      </c>
      <c r="F804" t="s">
        <v>106</v>
      </c>
      <c r="G804">
        <v>6339003.5279581696</v>
      </c>
    </row>
    <row r="805" spans="1:7">
      <c r="A805">
        <v>9</v>
      </c>
      <c r="B805" t="s">
        <v>12</v>
      </c>
      <c r="C805">
        <v>14001</v>
      </c>
      <c r="D805" t="s">
        <v>124</v>
      </c>
      <c r="E805">
        <v>15055</v>
      </c>
      <c r="F805" t="s">
        <v>106</v>
      </c>
      <c r="G805">
        <v>8381285.1760760201</v>
      </c>
    </row>
    <row r="806" spans="1:7">
      <c r="A806">
        <v>9</v>
      </c>
      <c r="B806" t="s">
        <v>12</v>
      </c>
      <c r="C806">
        <v>14002</v>
      </c>
      <c r="D806" t="s">
        <v>125</v>
      </c>
      <c r="E806">
        <v>15055</v>
      </c>
      <c r="F806" t="s">
        <v>106</v>
      </c>
      <c r="G806">
        <v>28177026.390949</v>
      </c>
    </row>
    <row r="807" spans="1:7">
      <c r="A807">
        <v>9</v>
      </c>
      <c r="B807" t="s">
        <v>12</v>
      </c>
      <c r="C807">
        <v>25001</v>
      </c>
      <c r="D807" t="s">
        <v>126</v>
      </c>
      <c r="E807">
        <v>15051</v>
      </c>
      <c r="F807" t="s">
        <v>127</v>
      </c>
      <c r="G807">
        <v>2400469090.6024699</v>
      </c>
    </row>
    <row r="808" spans="1:7">
      <c r="A808">
        <v>9</v>
      </c>
      <c r="B808" t="s">
        <v>12</v>
      </c>
      <c r="C808">
        <v>28001</v>
      </c>
      <c r="D808" t="s">
        <v>128</v>
      </c>
      <c r="E808">
        <v>15051</v>
      </c>
      <c r="F808" t="s">
        <v>127</v>
      </c>
      <c r="G808">
        <v>8454297223.0392199</v>
      </c>
    </row>
    <row r="809" spans="1:7">
      <c r="A809">
        <v>10</v>
      </c>
      <c r="B809" t="s">
        <v>13</v>
      </c>
      <c r="C809">
        <v>1</v>
      </c>
      <c r="D809" t="s">
        <v>4</v>
      </c>
      <c r="E809">
        <v>15055</v>
      </c>
      <c r="F809" t="s">
        <v>106</v>
      </c>
      <c r="G809">
        <v>77333386.112156406</v>
      </c>
    </row>
    <row r="810" spans="1:7">
      <c r="A810">
        <v>10</v>
      </c>
      <c r="B810" t="s">
        <v>13</v>
      </c>
      <c r="C810">
        <v>2</v>
      </c>
      <c r="D810" t="s">
        <v>5</v>
      </c>
      <c r="E810">
        <v>15055</v>
      </c>
      <c r="F810" t="s">
        <v>106</v>
      </c>
      <c r="G810">
        <v>17730.174805270199</v>
      </c>
    </row>
    <row r="811" spans="1:7">
      <c r="A811">
        <v>10</v>
      </c>
      <c r="B811" t="s">
        <v>13</v>
      </c>
      <c r="C811">
        <v>3</v>
      </c>
      <c r="D811" t="s">
        <v>6</v>
      </c>
      <c r="E811">
        <v>15055</v>
      </c>
      <c r="F811" t="s">
        <v>106</v>
      </c>
      <c r="G811">
        <v>5849.4682790819097</v>
      </c>
    </row>
    <row r="812" spans="1:7">
      <c r="A812">
        <v>10</v>
      </c>
      <c r="B812" t="s">
        <v>13</v>
      </c>
      <c r="C812">
        <v>6</v>
      </c>
      <c r="D812" t="s">
        <v>9</v>
      </c>
      <c r="E812">
        <v>15055</v>
      </c>
      <c r="F812" t="s">
        <v>106</v>
      </c>
      <c r="G812">
        <v>95129385.940337002</v>
      </c>
    </row>
    <row r="813" spans="1:7">
      <c r="A813">
        <v>10</v>
      </c>
      <c r="B813" t="s">
        <v>13</v>
      </c>
      <c r="C813">
        <v>7</v>
      </c>
      <c r="D813" t="s">
        <v>10</v>
      </c>
      <c r="E813">
        <v>15055</v>
      </c>
      <c r="F813" t="s">
        <v>106</v>
      </c>
      <c r="G813">
        <v>641682980.54788804</v>
      </c>
    </row>
    <row r="814" spans="1:7">
      <c r="A814">
        <v>10</v>
      </c>
      <c r="B814" t="s">
        <v>13</v>
      </c>
      <c r="C814">
        <v>8</v>
      </c>
      <c r="D814" t="s">
        <v>11</v>
      </c>
      <c r="E814">
        <v>15055</v>
      </c>
      <c r="F814" t="s">
        <v>106</v>
      </c>
      <c r="G814">
        <v>1333632.0184267</v>
      </c>
    </row>
    <row r="815" spans="1:7">
      <c r="A815">
        <v>10</v>
      </c>
      <c r="B815" t="s">
        <v>13</v>
      </c>
      <c r="C815">
        <v>9</v>
      </c>
      <c r="D815" t="s">
        <v>12</v>
      </c>
      <c r="E815">
        <v>15055</v>
      </c>
      <c r="F815" t="s">
        <v>106</v>
      </c>
      <c r="G815">
        <v>557678544.36508703</v>
      </c>
    </row>
    <row r="816" spans="1:7">
      <c r="A816">
        <v>10</v>
      </c>
      <c r="B816" t="s">
        <v>13</v>
      </c>
      <c r="C816">
        <v>10</v>
      </c>
      <c r="D816" t="s">
        <v>13</v>
      </c>
      <c r="E816">
        <v>15055</v>
      </c>
      <c r="F816" t="s">
        <v>106</v>
      </c>
      <c r="G816">
        <v>37463381.357452802</v>
      </c>
    </row>
    <row r="817" spans="1:7">
      <c r="A817">
        <v>10</v>
      </c>
      <c r="B817" t="s">
        <v>13</v>
      </c>
      <c r="C817">
        <v>11</v>
      </c>
      <c r="D817" t="s">
        <v>14</v>
      </c>
      <c r="E817">
        <v>15055</v>
      </c>
      <c r="F817" t="s">
        <v>106</v>
      </c>
      <c r="G817">
        <v>697161.86304805696</v>
      </c>
    </row>
    <row r="818" spans="1:7">
      <c r="A818">
        <v>10</v>
      </c>
      <c r="B818" t="s">
        <v>13</v>
      </c>
      <c r="C818">
        <v>12</v>
      </c>
      <c r="D818" t="s">
        <v>15</v>
      </c>
      <c r="E818">
        <v>15055</v>
      </c>
      <c r="F818" t="s">
        <v>106</v>
      </c>
      <c r="G818">
        <v>5567.1486238381804</v>
      </c>
    </row>
    <row r="819" spans="1:7">
      <c r="A819">
        <v>10</v>
      </c>
      <c r="B819" t="s">
        <v>13</v>
      </c>
      <c r="C819">
        <v>13</v>
      </c>
      <c r="D819" t="s">
        <v>16</v>
      </c>
      <c r="E819">
        <v>15055</v>
      </c>
      <c r="F819" t="s">
        <v>106</v>
      </c>
      <c r="G819">
        <v>3237764.1242828001</v>
      </c>
    </row>
    <row r="820" spans="1:7">
      <c r="A820">
        <v>10</v>
      </c>
      <c r="B820" t="s">
        <v>13</v>
      </c>
      <c r="C820">
        <v>14</v>
      </c>
      <c r="D820" t="s">
        <v>17</v>
      </c>
      <c r="E820">
        <v>15055</v>
      </c>
      <c r="F820" t="s">
        <v>106</v>
      </c>
      <c r="G820">
        <v>38395545.029775798</v>
      </c>
    </row>
    <row r="821" spans="1:7">
      <c r="A821">
        <v>10</v>
      </c>
      <c r="B821" t="s">
        <v>13</v>
      </c>
      <c r="C821">
        <v>15</v>
      </c>
      <c r="D821" t="s">
        <v>18</v>
      </c>
      <c r="E821">
        <v>15055</v>
      </c>
      <c r="F821" t="s">
        <v>106</v>
      </c>
      <c r="G821">
        <v>503349.09912765201</v>
      </c>
    </row>
    <row r="822" spans="1:7">
      <c r="A822">
        <v>10</v>
      </c>
      <c r="B822" t="s">
        <v>13</v>
      </c>
      <c r="C822">
        <v>16</v>
      </c>
      <c r="D822" t="s">
        <v>19</v>
      </c>
      <c r="E822">
        <v>15055</v>
      </c>
      <c r="F822" t="s">
        <v>106</v>
      </c>
      <c r="G822">
        <v>2385981.2073374102</v>
      </c>
    </row>
    <row r="823" spans="1:7">
      <c r="A823">
        <v>10</v>
      </c>
      <c r="B823" t="s">
        <v>13</v>
      </c>
      <c r="C823">
        <v>17</v>
      </c>
      <c r="D823" t="s">
        <v>20</v>
      </c>
      <c r="E823">
        <v>15055</v>
      </c>
      <c r="F823" t="s">
        <v>106</v>
      </c>
      <c r="G823">
        <v>3547926658.0827198</v>
      </c>
    </row>
    <row r="824" spans="1:7">
      <c r="A824">
        <v>10</v>
      </c>
      <c r="B824" t="s">
        <v>13</v>
      </c>
      <c r="C824">
        <v>18</v>
      </c>
      <c r="D824" t="s">
        <v>21</v>
      </c>
      <c r="E824">
        <v>15055</v>
      </c>
      <c r="F824" t="s">
        <v>106</v>
      </c>
      <c r="G824">
        <v>172227272.33469501</v>
      </c>
    </row>
    <row r="825" spans="1:7">
      <c r="A825">
        <v>10</v>
      </c>
      <c r="B825" t="s">
        <v>13</v>
      </c>
      <c r="C825">
        <v>19</v>
      </c>
      <c r="D825" t="s">
        <v>22</v>
      </c>
      <c r="E825">
        <v>15055</v>
      </c>
      <c r="F825" t="s">
        <v>106</v>
      </c>
      <c r="G825">
        <v>22590689.092864498</v>
      </c>
    </row>
    <row r="826" spans="1:7">
      <c r="A826">
        <v>10</v>
      </c>
      <c r="B826" t="s">
        <v>13</v>
      </c>
      <c r="C826">
        <v>20</v>
      </c>
      <c r="D826" t="s">
        <v>23</v>
      </c>
      <c r="E826">
        <v>15055</v>
      </c>
      <c r="F826" t="s">
        <v>106</v>
      </c>
      <c r="G826">
        <v>6734616854.26513</v>
      </c>
    </row>
    <row r="827" spans="1:7">
      <c r="A827">
        <v>10</v>
      </c>
      <c r="B827" t="s">
        <v>13</v>
      </c>
      <c r="C827">
        <v>21</v>
      </c>
      <c r="D827" t="s">
        <v>24</v>
      </c>
      <c r="E827">
        <v>15055</v>
      </c>
      <c r="F827" t="s">
        <v>106</v>
      </c>
      <c r="G827">
        <v>577001913.49212003</v>
      </c>
    </row>
    <row r="828" spans="1:7">
      <c r="A828">
        <v>10</v>
      </c>
      <c r="B828" t="s">
        <v>13</v>
      </c>
      <c r="C828">
        <v>22</v>
      </c>
      <c r="D828" t="s">
        <v>25</v>
      </c>
      <c r="E828">
        <v>15055</v>
      </c>
      <c r="F828" t="s">
        <v>106</v>
      </c>
      <c r="G828">
        <v>1625330108.2309401</v>
      </c>
    </row>
    <row r="829" spans="1:7">
      <c r="A829">
        <v>10</v>
      </c>
      <c r="B829" t="s">
        <v>13</v>
      </c>
      <c r="C829">
        <v>23</v>
      </c>
      <c r="D829" t="s">
        <v>26</v>
      </c>
      <c r="E829">
        <v>15055</v>
      </c>
      <c r="F829" t="s">
        <v>106</v>
      </c>
      <c r="G829">
        <v>7117581947.6241198</v>
      </c>
    </row>
    <row r="830" spans="1:7">
      <c r="A830">
        <v>10</v>
      </c>
      <c r="B830" t="s">
        <v>13</v>
      </c>
      <c r="C830">
        <v>24</v>
      </c>
      <c r="D830" t="s">
        <v>27</v>
      </c>
      <c r="E830">
        <v>15055</v>
      </c>
      <c r="F830" t="s">
        <v>106</v>
      </c>
      <c r="G830">
        <v>150099154.589526</v>
      </c>
    </row>
    <row r="831" spans="1:7">
      <c r="A831">
        <v>10</v>
      </c>
      <c r="B831" t="s">
        <v>13</v>
      </c>
      <c r="C831">
        <v>25</v>
      </c>
      <c r="D831" t="s">
        <v>28</v>
      </c>
      <c r="E831">
        <v>15055</v>
      </c>
      <c r="F831" t="s">
        <v>106</v>
      </c>
      <c r="G831">
        <v>6401191834.0130301</v>
      </c>
    </row>
    <row r="832" spans="1:7">
      <c r="A832">
        <v>10</v>
      </c>
      <c r="B832" t="s">
        <v>13</v>
      </c>
      <c r="C832">
        <v>26</v>
      </c>
      <c r="D832" t="s">
        <v>29</v>
      </c>
      <c r="E832">
        <v>15055</v>
      </c>
      <c r="F832" t="s">
        <v>106</v>
      </c>
      <c r="G832">
        <v>573804391.58578205</v>
      </c>
    </row>
    <row r="833" spans="1:7">
      <c r="A833">
        <v>10</v>
      </c>
      <c r="B833" t="s">
        <v>13</v>
      </c>
      <c r="C833">
        <v>27</v>
      </c>
      <c r="D833" t="s">
        <v>30</v>
      </c>
      <c r="E833">
        <v>15055</v>
      </c>
      <c r="F833" t="s">
        <v>106</v>
      </c>
      <c r="G833">
        <v>167167423.12144801</v>
      </c>
    </row>
    <row r="834" spans="1:7">
      <c r="A834">
        <v>10</v>
      </c>
      <c r="B834" t="s">
        <v>13</v>
      </c>
      <c r="C834">
        <v>28</v>
      </c>
      <c r="D834" t="s">
        <v>31</v>
      </c>
      <c r="E834">
        <v>15055</v>
      </c>
      <c r="F834" t="s">
        <v>106</v>
      </c>
      <c r="G834">
        <v>364488145.694987</v>
      </c>
    </row>
    <row r="835" spans="1:7">
      <c r="A835">
        <v>10</v>
      </c>
      <c r="B835" t="s">
        <v>13</v>
      </c>
      <c r="C835">
        <v>29</v>
      </c>
      <c r="D835" t="s">
        <v>32</v>
      </c>
      <c r="E835">
        <v>15055</v>
      </c>
      <c r="F835" t="s">
        <v>106</v>
      </c>
      <c r="G835">
        <v>89939616.088635802</v>
      </c>
    </row>
    <row r="836" spans="1:7">
      <c r="A836">
        <v>10</v>
      </c>
      <c r="B836" t="s">
        <v>13</v>
      </c>
      <c r="C836">
        <v>30</v>
      </c>
      <c r="D836" t="s">
        <v>33</v>
      </c>
      <c r="E836">
        <v>15055</v>
      </c>
      <c r="F836" t="s">
        <v>106</v>
      </c>
      <c r="G836">
        <v>537749934.98716998</v>
      </c>
    </row>
    <row r="837" spans="1:7">
      <c r="A837">
        <v>10</v>
      </c>
      <c r="B837" t="s">
        <v>13</v>
      </c>
      <c r="C837">
        <v>31</v>
      </c>
      <c r="D837" t="s">
        <v>34</v>
      </c>
      <c r="E837">
        <v>15055</v>
      </c>
      <c r="F837" t="s">
        <v>106</v>
      </c>
      <c r="G837">
        <v>38972442.768252403</v>
      </c>
    </row>
    <row r="838" spans="1:7">
      <c r="A838">
        <v>10</v>
      </c>
      <c r="B838" t="s">
        <v>13</v>
      </c>
      <c r="C838">
        <v>32</v>
      </c>
      <c r="D838" t="s">
        <v>35</v>
      </c>
      <c r="E838">
        <v>15055</v>
      </c>
      <c r="F838" t="s">
        <v>106</v>
      </c>
      <c r="G838">
        <v>18100443847.573601</v>
      </c>
    </row>
    <row r="839" spans="1:7">
      <c r="A839">
        <v>10</v>
      </c>
      <c r="B839" t="s">
        <v>13</v>
      </c>
      <c r="C839">
        <v>33</v>
      </c>
      <c r="D839" t="s">
        <v>36</v>
      </c>
      <c r="E839">
        <v>15055</v>
      </c>
      <c r="F839" t="s">
        <v>106</v>
      </c>
      <c r="G839">
        <v>243221233.915382</v>
      </c>
    </row>
    <row r="840" spans="1:7">
      <c r="A840">
        <v>10</v>
      </c>
      <c r="B840" t="s">
        <v>13</v>
      </c>
      <c r="C840">
        <v>34</v>
      </c>
      <c r="D840" t="s">
        <v>37</v>
      </c>
      <c r="E840">
        <v>15055</v>
      </c>
      <c r="F840" t="s">
        <v>106</v>
      </c>
      <c r="G840">
        <v>189367914.32384101</v>
      </c>
    </row>
    <row r="841" spans="1:7">
      <c r="A841">
        <v>10</v>
      </c>
      <c r="B841" t="s">
        <v>13</v>
      </c>
      <c r="C841">
        <v>35</v>
      </c>
      <c r="D841" t="s">
        <v>38</v>
      </c>
      <c r="E841">
        <v>15055</v>
      </c>
      <c r="F841" t="s">
        <v>106</v>
      </c>
      <c r="G841">
        <v>11252579626.287901</v>
      </c>
    </row>
    <row r="842" spans="1:7">
      <c r="A842">
        <v>10</v>
      </c>
      <c r="B842" t="s">
        <v>13</v>
      </c>
      <c r="C842">
        <v>36</v>
      </c>
      <c r="D842" t="s">
        <v>39</v>
      </c>
      <c r="E842">
        <v>15055</v>
      </c>
      <c r="F842" t="s">
        <v>106</v>
      </c>
      <c r="G842">
        <v>29947317.069943599</v>
      </c>
    </row>
    <row r="843" spans="1:7">
      <c r="A843">
        <v>10</v>
      </c>
      <c r="B843" t="s">
        <v>13</v>
      </c>
      <c r="C843">
        <v>37</v>
      </c>
      <c r="D843" t="s">
        <v>40</v>
      </c>
      <c r="E843">
        <v>15055</v>
      </c>
      <c r="F843" t="s">
        <v>106</v>
      </c>
      <c r="G843">
        <v>7544796.3460021801</v>
      </c>
    </row>
    <row r="844" spans="1:7">
      <c r="A844">
        <v>10</v>
      </c>
      <c r="B844" t="s">
        <v>13</v>
      </c>
      <c r="C844">
        <v>38</v>
      </c>
      <c r="D844" t="s">
        <v>41</v>
      </c>
      <c r="E844">
        <v>15055</v>
      </c>
      <c r="F844" t="s">
        <v>106</v>
      </c>
      <c r="G844">
        <v>6684154.8083610497</v>
      </c>
    </row>
    <row r="845" spans="1:7">
      <c r="A845">
        <v>10</v>
      </c>
      <c r="B845" t="s">
        <v>13</v>
      </c>
      <c r="C845">
        <v>39</v>
      </c>
      <c r="D845" t="s">
        <v>42</v>
      </c>
      <c r="E845">
        <v>15055</v>
      </c>
      <c r="F845" t="s">
        <v>106</v>
      </c>
      <c r="G845">
        <v>1234594.42611645</v>
      </c>
    </row>
    <row r="846" spans="1:7">
      <c r="A846">
        <v>10</v>
      </c>
      <c r="B846" t="s">
        <v>13</v>
      </c>
      <c r="C846">
        <v>40</v>
      </c>
      <c r="D846" t="s">
        <v>43</v>
      </c>
      <c r="E846">
        <v>15055</v>
      </c>
      <c r="F846" t="s">
        <v>106</v>
      </c>
      <c r="G846">
        <v>266650808.04328799</v>
      </c>
    </row>
    <row r="847" spans="1:7">
      <c r="A847">
        <v>10</v>
      </c>
      <c r="B847" t="s">
        <v>13</v>
      </c>
      <c r="C847">
        <v>41</v>
      </c>
      <c r="D847" t="s">
        <v>44</v>
      </c>
      <c r="E847">
        <v>15055</v>
      </c>
      <c r="F847" t="s">
        <v>106</v>
      </c>
      <c r="G847">
        <v>199781560.83660099</v>
      </c>
    </row>
    <row r="848" spans="1:7">
      <c r="A848">
        <v>10</v>
      </c>
      <c r="B848" t="s">
        <v>13</v>
      </c>
      <c r="C848">
        <v>42</v>
      </c>
      <c r="D848" t="s">
        <v>45</v>
      </c>
      <c r="E848">
        <v>15055</v>
      </c>
      <c r="F848" t="s">
        <v>106</v>
      </c>
      <c r="G848">
        <v>84406501.9804869</v>
      </c>
    </row>
    <row r="849" spans="1:7">
      <c r="A849">
        <v>10</v>
      </c>
      <c r="B849" t="s">
        <v>13</v>
      </c>
      <c r="C849">
        <v>43</v>
      </c>
      <c r="D849" t="s">
        <v>46</v>
      </c>
      <c r="E849">
        <v>15055</v>
      </c>
      <c r="F849" t="s">
        <v>106</v>
      </c>
      <c r="G849">
        <v>174645144.60289401</v>
      </c>
    </row>
    <row r="850" spans="1:7">
      <c r="A850">
        <v>10</v>
      </c>
      <c r="B850" t="s">
        <v>13</v>
      </c>
      <c r="C850">
        <v>44</v>
      </c>
      <c r="D850" t="s">
        <v>47</v>
      </c>
      <c r="E850">
        <v>15055</v>
      </c>
      <c r="F850" t="s">
        <v>106</v>
      </c>
      <c r="G850">
        <v>69493924.501591206</v>
      </c>
    </row>
    <row r="851" spans="1:7">
      <c r="A851">
        <v>10</v>
      </c>
      <c r="B851" t="s">
        <v>13</v>
      </c>
      <c r="C851">
        <v>45</v>
      </c>
      <c r="D851" t="s">
        <v>48</v>
      </c>
      <c r="E851">
        <v>15055</v>
      </c>
      <c r="F851" t="s">
        <v>106</v>
      </c>
      <c r="G851">
        <v>4006695374.0227699</v>
      </c>
    </row>
    <row r="852" spans="1:7">
      <c r="A852">
        <v>10</v>
      </c>
      <c r="B852" t="s">
        <v>13</v>
      </c>
      <c r="C852">
        <v>46</v>
      </c>
      <c r="D852" t="s">
        <v>49</v>
      </c>
      <c r="E852">
        <v>15055</v>
      </c>
      <c r="F852" t="s">
        <v>106</v>
      </c>
      <c r="G852">
        <v>86997734.695592001</v>
      </c>
    </row>
    <row r="853" spans="1:7">
      <c r="A853">
        <v>10</v>
      </c>
      <c r="B853" t="s">
        <v>13</v>
      </c>
      <c r="C853">
        <v>47</v>
      </c>
      <c r="D853" t="s">
        <v>50</v>
      </c>
      <c r="E853">
        <v>15055</v>
      </c>
      <c r="F853" t="s">
        <v>106</v>
      </c>
      <c r="G853">
        <v>20341693.1831473</v>
      </c>
    </row>
    <row r="854" spans="1:7">
      <c r="A854">
        <v>10</v>
      </c>
      <c r="B854" t="s">
        <v>13</v>
      </c>
      <c r="C854">
        <v>48</v>
      </c>
      <c r="D854" t="s">
        <v>51</v>
      </c>
      <c r="E854">
        <v>15055</v>
      </c>
      <c r="F854" t="s">
        <v>106</v>
      </c>
      <c r="G854">
        <v>3763626.9473232101</v>
      </c>
    </row>
    <row r="855" spans="1:7">
      <c r="A855">
        <v>10</v>
      </c>
      <c r="B855" t="s">
        <v>13</v>
      </c>
      <c r="C855">
        <v>49</v>
      </c>
      <c r="D855" t="s">
        <v>52</v>
      </c>
      <c r="E855">
        <v>15055</v>
      </c>
      <c r="F855" t="s">
        <v>106</v>
      </c>
      <c r="G855">
        <v>217584.59946532999</v>
      </c>
    </row>
    <row r="856" spans="1:7">
      <c r="A856">
        <v>10</v>
      </c>
      <c r="B856" t="s">
        <v>13</v>
      </c>
      <c r="C856">
        <v>51</v>
      </c>
      <c r="D856" t="s">
        <v>54</v>
      </c>
      <c r="E856">
        <v>15055</v>
      </c>
      <c r="F856" t="s">
        <v>106</v>
      </c>
      <c r="G856">
        <v>370047578.98005497</v>
      </c>
    </row>
    <row r="857" spans="1:7">
      <c r="A857">
        <v>10</v>
      </c>
      <c r="B857" t="s">
        <v>13</v>
      </c>
      <c r="C857">
        <v>52</v>
      </c>
      <c r="D857" t="s">
        <v>55</v>
      </c>
      <c r="E857">
        <v>15055</v>
      </c>
      <c r="F857" t="s">
        <v>106</v>
      </c>
      <c r="G857">
        <v>1046599.44914424</v>
      </c>
    </row>
    <row r="858" spans="1:7">
      <c r="A858">
        <v>10</v>
      </c>
      <c r="B858" t="s">
        <v>13</v>
      </c>
      <c r="C858">
        <v>53</v>
      </c>
      <c r="D858" t="s">
        <v>56</v>
      </c>
      <c r="E858">
        <v>15055</v>
      </c>
      <c r="F858" t="s">
        <v>106</v>
      </c>
      <c r="G858">
        <v>305120268.560036</v>
      </c>
    </row>
    <row r="859" spans="1:7">
      <c r="A859">
        <v>10</v>
      </c>
      <c r="B859" t="s">
        <v>13</v>
      </c>
      <c r="C859">
        <v>54</v>
      </c>
      <c r="D859" t="s">
        <v>57</v>
      </c>
      <c r="E859">
        <v>15055</v>
      </c>
      <c r="F859" t="s">
        <v>106</v>
      </c>
      <c r="G859">
        <v>636988113.68002796</v>
      </c>
    </row>
    <row r="860" spans="1:7">
      <c r="A860">
        <v>10</v>
      </c>
      <c r="B860" t="s">
        <v>13</v>
      </c>
      <c r="C860">
        <v>55</v>
      </c>
      <c r="D860" t="s">
        <v>58</v>
      </c>
      <c r="E860">
        <v>15055</v>
      </c>
      <c r="F860" t="s">
        <v>106</v>
      </c>
      <c r="G860">
        <v>463697766.68203098</v>
      </c>
    </row>
    <row r="861" spans="1:7">
      <c r="A861">
        <v>10</v>
      </c>
      <c r="B861" t="s">
        <v>13</v>
      </c>
      <c r="C861">
        <v>56</v>
      </c>
      <c r="D861" t="s">
        <v>59</v>
      </c>
      <c r="E861">
        <v>15055</v>
      </c>
      <c r="F861" t="s">
        <v>106</v>
      </c>
      <c r="G861">
        <v>1002717279.77167</v>
      </c>
    </row>
    <row r="862" spans="1:7">
      <c r="A862">
        <v>10</v>
      </c>
      <c r="B862" t="s">
        <v>13</v>
      </c>
      <c r="C862">
        <v>57</v>
      </c>
      <c r="D862" t="s">
        <v>60</v>
      </c>
      <c r="E862">
        <v>15055</v>
      </c>
      <c r="F862" t="s">
        <v>106</v>
      </c>
      <c r="G862">
        <v>679738301.33687198</v>
      </c>
    </row>
    <row r="863" spans="1:7">
      <c r="A863">
        <v>10</v>
      </c>
      <c r="B863" t="s">
        <v>13</v>
      </c>
      <c r="C863">
        <v>58</v>
      </c>
      <c r="D863" t="s">
        <v>61</v>
      </c>
      <c r="E863">
        <v>15055</v>
      </c>
      <c r="F863" t="s">
        <v>106</v>
      </c>
      <c r="G863">
        <v>237108149.030157</v>
      </c>
    </row>
    <row r="864" spans="1:7">
      <c r="A864">
        <v>10</v>
      </c>
      <c r="B864" t="s">
        <v>13</v>
      </c>
      <c r="C864">
        <v>59</v>
      </c>
      <c r="D864" t="s">
        <v>62</v>
      </c>
      <c r="E864">
        <v>15055</v>
      </c>
      <c r="F864" t="s">
        <v>106</v>
      </c>
      <c r="G864">
        <v>737808848.73629296</v>
      </c>
    </row>
    <row r="865" spans="1:7">
      <c r="A865">
        <v>10</v>
      </c>
      <c r="B865" t="s">
        <v>13</v>
      </c>
      <c r="C865">
        <v>60</v>
      </c>
      <c r="D865" t="s">
        <v>63</v>
      </c>
      <c r="E865">
        <v>15055</v>
      </c>
      <c r="F865" t="s">
        <v>106</v>
      </c>
      <c r="G865">
        <v>52852291.142583698</v>
      </c>
    </row>
    <row r="866" spans="1:7">
      <c r="A866">
        <v>10</v>
      </c>
      <c r="B866" t="s">
        <v>13</v>
      </c>
      <c r="C866">
        <v>62</v>
      </c>
      <c r="D866" t="s">
        <v>65</v>
      </c>
      <c r="E866">
        <v>15055</v>
      </c>
      <c r="F866" t="s">
        <v>106</v>
      </c>
      <c r="G866">
        <v>2119470770.0536301</v>
      </c>
    </row>
    <row r="867" spans="1:7">
      <c r="A867">
        <v>10</v>
      </c>
      <c r="B867" t="s">
        <v>13</v>
      </c>
      <c r="C867">
        <v>63</v>
      </c>
      <c r="D867" t="s">
        <v>66</v>
      </c>
      <c r="E867">
        <v>15055</v>
      </c>
      <c r="F867" t="s">
        <v>106</v>
      </c>
      <c r="G867">
        <v>2732021994.5427999</v>
      </c>
    </row>
    <row r="868" spans="1:7">
      <c r="A868">
        <v>10</v>
      </c>
      <c r="B868" t="s">
        <v>13</v>
      </c>
      <c r="C868">
        <v>64</v>
      </c>
      <c r="D868" t="s">
        <v>67</v>
      </c>
      <c r="E868">
        <v>15055</v>
      </c>
      <c r="F868" t="s">
        <v>106</v>
      </c>
      <c r="G868">
        <v>240758839.11907101</v>
      </c>
    </row>
    <row r="869" spans="1:7">
      <c r="A869">
        <v>10</v>
      </c>
      <c r="B869" t="s">
        <v>13</v>
      </c>
      <c r="C869">
        <v>65</v>
      </c>
      <c r="D869" t="s">
        <v>68</v>
      </c>
      <c r="E869">
        <v>15055</v>
      </c>
      <c r="F869" t="s">
        <v>106</v>
      </c>
      <c r="G869">
        <v>6234768418.7505503</v>
      </c>
    </row>
    <row r="870" spans="1:7">
      <c r="A870">
        <v>10</v>
      </c>
      <c r="B870" t="s">
        <v>13</v>
      </c>
      <c r="C870">
        <v>66</v>
      </c>
      <c r="D870" t="s">
        <v>69</v>
      </c>
      <c r="E870">
        <v>15055</v>
      </c>
      <c r="F870" t="s">
        <v>106</v>
      </c>
      <c r="G870">
        <v>1813878792.6449001</v>
      </c>
    </row>
    <row r="871" spans="1:7">
      <c r="A871">
        <v>10</v>
      </c>
      <c r="B871" t="s">
        <v>13</v>
      </c>
      <c r="C871">
        <v>67</v>
      </c>
      <c r="D871" t="s">
        <v>70</v>
      </c>
      <c r="E871">
        <v>15055</v>
      </c>
      <c r="F871" t="s">
        <v>106</v>
      </c>
      <c r="G871">
        <v>1696387803.07792</v>
      </c>
    </row>
    <row r="872" spans="1:7">
      <c r="A872">
        <v>10</v>
      </c>
      <c r="B872" t="s">
        <v>13</v>
      </c>
      <c r="C872">
        <v>68</v>
      </c>
      <c r="D872" t="s">
        <v>71</v>
      </c>
      <c r="E872">
        <v>15055</v>
      </c>
      <c r="F872" t="s">
        <v>106</v>
      </c>
      <c r="G872">
        <v>254212701.99993399</v>
      </c>
    </row>
    <row r="873" spans="1:7">
      <c r="A873">
        <v>10</v>
      </c>
      <c r="B873" t="s">
        <v>13</v>
      </c>
      <c r="C873">
        <v>69</v>
      </c>
      <c r="D873" t="s">
        <v>72</v>
      </c>
      <c r="E873">
        <v>15055</v>
      </c>
      <c r="F873" t="s">
        <v>106</v>
      </c>
      <c r="G873">
        <v>505924.61375018302</v>
      </c>
    </row>
    <row r="874" spans="1:7">
      <c r="A874">
        <v>10</v>
      </c>
      <c r="B874" t="s">
        <v>13</v>
      </c>
      <c r="C874">
        <v>74</v>
      </c>
      <c r="D874" t="s">
        <v>77</v>
      </c>
      <c r="E874">
        <v>15055</v>
      </c>
      <c r="F874" t="s">
        <v>106</v>
      </c>
      <c r="G874">
        <v>30447831.354463801</v>
      </c>
    </row>
    <row r="875" spans="1:7">
      <c r="A875">
        <v>10</v>
      </c>
      <c r="B875" t="s">
        <v>13</v>
      </c>
      <c r="C875">
        <v>75</v>
      </c>
      <c r="D875" t="s">
        <v>78</v>
      </c>
      <c r="E875">
        <v>15055</v>
      </c>
      <c r="F875" t="s">
        <v>106</v>
      </c>
      <c r="G875">
        <v>943.30902631016704</v>
      </c>
    </row>
    <row r="876" spans="1:7">
      <c r="A876">
        <v>10</v>
      </c>
      <c r="B876" t="s">
        <v>13</v>
      </c>
      <c r="C876">
        <v>76</v>
      </c>
      <c r="D876" t="s">
        <v>79</v>
      </c>
      <c r="E876">
        <v>15055</v>
      </c>
      <c r="F876" t="s">
        <v>106</v>
      </c>
      <c r="G876">
        <v>7915998.97005466</v>
      </c>
    </row>
    <row r="877" spans="1:7">
      <c r="A877">
        <v>10</v>
      </c>
      <c r="B877" t="s">
        <v>13</v>
      </c>
      <c r="C877">
        <v>77</v>
      </c>
      <c r="D877" t="s">
        <v>80</v>
      </c>
      <c r="E877">
        <v>15055</v>
      </c>
      <c r="F877" t="s">
        <v>106</v>
      </c>
      <c r="G877">
        <v>11835771.260647301</v>
      </c>
    </row>
    <row r="878" spans="1:7">
      <c r="A878">
        <v>10</v>
      </c>
      <c r="B878" t="s">
        <v>13</v>
      </c>
      <c r="C878">
        <v>78</v>
      </c>
      <c r="D878" t="s">
        <v>81</v>
      </c>
      <c r="E878">
        <v>15055</v>
      </c>
      <c r="F878" t="s">
        <v>106</v>
      </c>
      <c r="G878">
        <v>76098715.389017701</v>
      </c>
    </row>
    <row r="879" spans="1:7">
      <c r="A879">
        <v>10</v>
      </c>
      <c r="B879" t="s">
        <v>13</v>
      </c>
      <c r="C879">
        <v>79</v>
      </c>
      <c r="D879" t="s">
        <v>82</v>
      </c>
      <c r="E879">
        <v>15055</v>
      </c>
      <c r="F879" t="s">
        <v>106</v>
      </c>
      <c r="G879">
        <v>861342079.70424998</v>
      </c>
    </row>
    <row r="880" spans="1:7">
      <c r="A880">
        <v>10</v>
      </c>
      <c r="B880" t="s">
        <v>13</v>
      </c>
      <c r="C880">
        <v>80</v>
      </c>
      <c r="D880" t="s">
        <v>83</v>
      </c>
      <c r="E880">
        <v>15055</v>
      </c>
      <c r="F880" t="s">
        <v>106</v>
      </c>
      <c r="G880">
        <v>8141.8810058791896</v>
      </c>
    </row>
    <row r="881" spans="1:7">
      <c r="A881">
        <v>10</v>
      </c>
      <c r="B881" t="s">
        <v>13</v>
      </c>
      <c r="C881">
        <v>81</v>
      </c>
      <c r="D881" t="s">
        <v>84</v>
      </c>
      <c r="E881">
        <v>15055</v>
      </c>
      <c r="F881" t="s">
        <v>106</v>
      </c>
      <c r="G881">
        <v>103316594.675326</v>
      </c>
    </row>
    <row r="882" spans="1:7">
      <c r="A882">
        <v>10</v>
      </c>
      <c r="B882" t="s">
        <v>13</v>
      </c>
      <c r="C882">
        <v>83</v>
      </c>
      <c r="D882" t="s">
        <v>86</v>
      </c>
      <c r="E882">
        <v>15055</v>
      </c>
      <c r="F882" t="s">
        <v>106</v>
      </c>
      <c r="G882">
        <v>263663514.65206999</v>
      </c>
    </row>
    <row r="883" spans="1:7">
      <c r="A883">
        <v>10</v>
      </c>
      <c r="B883" t="s">
        <v>13</v>
      </c>
      <c r="C883">
        <v>86</v>
      </c>
      <c r="D883" t="s">
        <v>89</v>
      </c>
      <c r="E883">
        <v>15055</v>
      </c>
      <c r="F883" t="s">
        <v>106</v>
      </c>
      <c r="G883">
        <v>17511.125454338599</v>
      </c>
    </row>
    <row r="884" spans="1:7">
      <c r="A884">
        <v>10</v>
      </c>
      <c r="B884" t="s">
        <v>13</v>
      </c>
      <c r="C884">
        <v>87</v>
      </c>
      <c r="D884" t="s">
        <v>90</v>
      </c>
      <c r="E884">
        <v>15055</v>
      </c>
      <c r="F884" t="s">
        <v>106</v>
      </c>
      <c r="G884">
        <v>13436.094617614201</v>
      </c>
    </row>
    <row r="885" spans="1:7">
      <c r="A885">
        <v>10</v>
      </c>
      <c r="B885" t="s">
        <v>13</v>
      </c>
      <c r="C885">
        <v>5001</v>
      </c>
      <c r="D885" t="s">
        <v>94</v>
      </c>
      <c r="E885">
        <v>15053</v>
      </c>
      <c r="F885" t="s">
        <v>107</v>
      </c>
      <c r="G885">
        <v>104784544751.36501</v>
      </c>
    </row>
    <row r="886" spans="1:7">
      <c r="A886">
        <v>10</v>
      </c>
      <c r="B886" t="s">
        <v>13</v>
      </c>
      <c r="C886">
        <v>6001</v>
      </c>
      <c r="D886" t="s">
        <v>96</v>
      </c>
      <c r="E886">
        <v>15053</v>
      </c>
      <c r="F886" t="s">
        <v>107</v>
      </c>
      <c r="G886">
        <v>22005385036.732399</v>
      </c>
    </row>
    <row r="887" spans="1:7">
      <c r="A887">
        <v>10</v>
      </c>
      <c r="B887" t="s">
        <v>13</v>
      </c>
      <c r="C887">
        <v>7001</v>
      </c>
      <c r="D887" t="s">
        <v>108</v>
      </c>
      <c r="E887">
        <v>15053</v>
      </c>
      <c r="F887" t="s">
        <v>107</v>
      </c>
      <c r="G887">
        <v>39603697000.742996</v>
      </c>
    </row>
    <row r="888" spans="1:7">
      <c r="A888">
        <v>10</v>
      </c>
      <c r="B888" t="s">
        <v>13</v>
      </c>
      <c r="C888">
        <v>8001</v>
      </c>
      <c r="D888" t="s">
        <v>109</v>
      </c>
      <c r="E888">
        <v>15053</v>
      </c>
      <c r="F888" t="s">
        <v>107</v>
      </c>
      <c r="G888">
        <v>3402908473.1658301</v>
      </c>
    </row>
    <row r="889" spans="1:7">
      <c r="A889">
        <v>10</v>
      </c>
      <c r="B889" t="s">
        <v>13</v>
      </c>
      <c r="C889">
        <v>10001</v>
      </c>
      <c r="D889" t="s">
        <v>110</v>
      </c>
      <c r="E889">
        <v>15055</v>
      </c>
      <c r="F889" t="s">
        <v>106</v>
      </c>
      <c r="G889">
        <v>939287.65283537901</v>
      </c>
    </row>
    <row r="890" spans="1:7">
      <c r="A890">
        <v>10</v>
      </c>
      <c r="B890" t="s">
        <v>13</v>
      </c>
      <c r="C890">
        <v>10002</v>
      </c>
      <c r="D890" t="s">
        <v>111</v>
      </c>
      <c r="E890">
        <v>15055</v>
      </c>
      <c r="F890" t="s">
        <v>106</v>
      </c>
      <c r="G890">
        <v>1236935.63394826</v>
      </c>
    </row>
    <row r="891" spans="1:7">
      <c r="A891">
        <v>10</v>
      </c>
      <c r="B891" t="s">
        <v>13</v>
      </c>
      <c r="C891">
        <v>10003</v>
      </c>
      <c r="D891" t="s">
        <v>112</v>
      </c>
      <c r="E891">
        <v>15055</v>
      </c>
      <c r="F891" t="s">
        <v>106</v>
      </c>
      <c r="G891">
        <v>1101290.86850689</v>
      </c>
    </row>
    <row r="892" spans="1:7">
      <c r="A892">
        <v>10</v>
      </c>
      <c r="B892" t="s">
        <v>13</v>
      </c>
      <c r="C892">
        <v>10004</v>
      </c>
      <c r="D892" t="s">
        <v>113</v>
      </c>
      <c r="E892">
        <v>15055</v>
      </c>
      <c r="F892" t="s">
        <v>106</v>
      </c>
      <c r="G892">
        <v>850328.97380286001</v>
      </c>
    </row>
    <row r="893" spans="1:7">
      <c r="A893">
        <v>10</v>
      </c>
      <c r="B893" t="s">
        <v>13</v>
      </c>
      <c r="C893">
        <v>10005</v>
      </c>
      <c r="D893" t="s">
        <v>114</v>
      </c>
      <c r="E893">
        <v>15055</v>
      </c>
      <c r="F893" t="s">
        <v>106</v>
      </c>
      <c r="G893">
        <v>1897739.60541612</v>
      </c>
    </row>
    <row r="894" spans="1:7">
      <c r="A894">
        <v>10</v>
      </c>
      <c r="B894" t="s">
        <v>13</v>
      </c>
      <c r="C894">
        <v>10006</v>
      </c>
      <c r="D894" t="s">
        <v>115</v>
      </c>
      <c r="E894">
        <v>15055</v>
      </c>
      <c r="F894" t="s">
        <v>106</v>
      </c>
      <c r="G894">
        <v>6481590.9974586703</v>
      </c>
    </row>
    <row r="895" spans="1:7">
      <c r="A895">
        <v>10</v>
      </c>
      <c r="B895" t="s">
        <v>13</v>
      </c>
      <c r="C895">
        <v>10007</v>
      </c>
      <c r="D895" t="s">
        <v>116</v>
      </c>
      <c r="E895">
        <v>15055</v>
      </c>
      <c r="F895" t="s">
        <v>106</v>
      </c>
      <c r="G895">
        <v>11462280.816872999</v>
      </c>
    </row>
    <row r="896" spans="1:7">
      <c r="A896">
        <v>10</v>
      </c>
      <c r="B896" t="s">
        <v>13</v>
      </c>
      <c r="C896">
        <v>10008</v>
      </c>
      <c r="D896" t="s">
        <v>117</v>
      </c>
      <c r="E896">
        <v>15055</v>
      </c>
      <c r="F896" t="s">
        <v>106</v>
      </c>
      <c r="G896">
        <v>13111904.233547401</v>
      </c>
    </row>
    <row r="897" spans="1:7">
      <c r="A897">
        <v>10</v>
      </c>
      <c r="B897" t="s">
        <v>13</v>
      </c>
      <c r="C897">
        <v>10009</v>
      </c>
      <c r="D897" t="s">
        <v>118</v>
      </c>
      <c r="E897">
        <v>15055</v>
      </c>
      <c r="F897" t="s">
        <v>106</v>
      </c>
      <c r="G897">
        <v>33176581.476222798</v>
      </c>
    </row>
    <row r="898" spans="1:7">
      <c r="A898">
        <v>10</v>
      </c>
      <c r="B898" t="s">
        <v>13</v>
      </c>
      <c r="C898">
        <v>11001</v>
      </c>
      <c r="D898" t="s">
        <v>119</v>
      </c>
      <c r="E898">
        <v>15055</v>
      </c>
      <c r="F898" t="s">
        <v>106</v>
      </c>
      <c r="G898">
        <v>2570260.51419097</v>
      </c>
    </row>
    <row r="899" spans="1:7">
      <c r="A899">
        <v>10</v>
      </c>
      <c r="B899" t="s">
        <v>13</v>
      </c>
      <c r="C899">
        <v>11003</v>
      </c>
      <c r="D899" t="s">
        <v>120</v>
      </c>
      <c r="E899">
        <v>15055</v>
      </c>
      <c r="F899" t="s">
        <v>106</v>
      </c>
      <c r="G899">
        <v>2585467.7605424002</v>
      </c>
    </row>
    <row r="900" spans="1:7">
      <c r="A900">
        <v>10</v>
      </c>
      <c r="B900" t="s">
        <v>13</v>
      </c>
      <c r="C900">
        <v>12001</v>
      </c>
      <c r="D900" t="s">
        <v>121</v>
      </c>
      <c r="E900">
        <v>15055</v>
      </c>
      <c r="F900" t="s">
        <v>106</v>
      </c>
      <c r="G900">
        <v>283120961.62124503</v>
      </c>
    </row>
    <row r="901" spans="1:7">
      <c r="A901">
        <v>10</v>
      </c>
      <c r="B901" t="s">
        <v>13</v>
      </c>
      <c r="C901">
        <v>12002</v>
      </c>
      <c r="D901" t="s">
        <v>122</v>
      </c>
      <c r="E901">
        <v>15055</v>
      </c>
      <c r="F901" t="s">
        <v>106</v>
      </c>
      <c r="G901">
        <v>125117.913521069</v>
      </c>
    </row>
    <row r="902" spans="1:7">
      <c r="A902">
        <v>10</v>
      </c>
      <c r="B902" t="s">
        <v>13</v>
      </c>
      <c r="C902">
        <v>12004</v>
      </c>
      <c r="D902" t="s">
        <v>123</v>
      </c>
      <c r="E902">
        <v>15055</v>
      </c>
      <c r="F902" t="s">
        <v>106</v>
      </c>
      <c r="G902">
        <v>13078148.5218514</v>
      </c>
    </row>
    <row r="903" spans="1:7">
      <c r="A903">
        <v>10</v>
      </c>
      <c r="B903" t="s">
        <v>13</v>
      </c>
      <c r="C903">
        <v>14001</v>
      </c>
      <c r="D903" t="s">
        <v>124</v>
      </c>
      <c r="E903">
        <v>15055</v>
      </c>
      <c r="F903" t="s">
        <v>106</v>
      </c>
      <c r="G903">
        <v>17291628.227255501</v>
      </c>
    </row>
    <row r="904" spans="1:7">
      <c r="A904">
        <v>10</v>
      </c>
      <c r="B904" t="s">
        <v>13</v>
      </c>
      <c r="C904">
        <v>14002</v>
      </c>
      <c r="D904" t="s">
        <v>125</v>
      </c>
      <c r="E904">
        <v>15055</v>
      </c>
      <c r="F904" t="s">
        <v>106</v>
      </c>
      <c r="G904">
        <v>35688469.380092502</v>
      </c>
    </row>
    <row r="905" spans="1:7">
      <c r="A905">
        <v>10</v>
      </c>
      <c r="B905" t="s">
        <v>13</v>
      </c>
      <c r="C905">
        <v>25001</v>
      </c>
      <c r="D905" t="s">
        <v>126</v>
      </c>
      <c r="E905">
        <v>15051</v>
      </c>
      <c r="F905" t="s">
        <v>127</v>
      </c>
      <c r="G905">
        <v>11479097692.7218</v>
      </c>
    </row>
    <row r="906" spans="1:7">
      <c r="A906">
        <v>10</v>
      </c>
      <c r="B906" t="s">
        <v>13</v>
      </c>
      <c r="C906">
        <v>28001</v>
      </c>
      <c r="D906" t="s">
        <v>128</v>
      </c>
      <c r="E906">
        <v>15051</v>
      </c>
      <c r="F906" t="s">
        <v>127</v>
      </c>
      <c r="G906">
        <v>27220450566.425701</v>
      </c>
    </row>
    <row r="907" spans="1:7">
      <c r="A907">
        <v>11</v>
      </c>
      <c r="B907" t="s">
        <v>14</v>
      </c>
      <c r="C907">
        <v>1</v>
      </c>
      <c r="D907" t="s">
        <v>4</v>
      </c>
      <c r="E907">
        <v>15055</v>
      </c>
      <c r="F907" t="s">
        <v>106</v>
      </c>
      <c r="G907">
        <v>3161354828.1445599</v>
      </c>
    </row>
    <row r="908" spans="1:7">
      <c r="A908">
        <v>11</v>
      </c>
      <c r="B908" t="s">
        <v>14</v>
      </c>
      <c r="C908">
        <v>2</v>
      </c>
      <c r="D908" t="s">
        <v>5</v>
      </c>
      <c r="E908">
        <v>15055</v>
      </c>
      <c r="F908" t="s">
        <v>106</v>
      </c>
      <c r="G908">
        <v>9551858964.3569908</v>
      </c>
    </row>
    <row r="909" spans="1:7">
      <c r="A909">
        <v>11</v>
      </c>
      <c r="B909" t="s">
        <v>14</v>
      </c>
      <c r="C909">
        <v>3</v>
      </c>
      <c r="D909" t="s">
        <v>6</v>
      </c>
      <c r="E909">
        <v>15055</v>
      </c>
      <c r="F909" t="s">
        <v>106</v>
      </c>
      <c r="G909">
        <v>78494311.939821899</v>
      </c>
    </row>
    <row r="910" spans="1:7">
      <c r="A910">
        <v>11</v>
      </c>
      <c r="B910" t="s">
        <v>14</v>
      </c>
      <c r="C910">
        <v>4</v>
      </c>
      <c r="D910" t="s">
        <v>7</v>
      </c>
      <c r="E910">
        <v>15055</v>
      </c>
      <c r="F910" t="s">
        <v>106</v>
      </c>
      <c r="G910">
        <v>44900790.455039799</v>
      </c>
    </row>
    <row r="911" spans="1:7">
      <c r="A911">
        <v>11</v>
      </c>
      <c r="B911" t="s">
        <v>14</v>
      </c>
      <c r="C911">
        <v>6</v>
      </c>
      <c r="D911" t="s">
        <v>9</v>
      </c>
      <c r="E911">
        <v>15055</v>
      </c>
      <c r="F911" t="s">
        <v>106</v>
      </c>
      <c r="G911">
        <v>3677437.1857458199</v>
      </c>
    </row>
    <row r="912" spans="1:7">
      <c r="A912">
        <v>11</v>
      </c>
      <c r="B912" t="s">
        <v>14</v>
      </c>
      <c r="C912">
        <v>7</v>
      </c>
      <c r="D912" t="s">
        <v>10</v>
      </c>
      <c r="E912">
        <v>15055</v>
      </c>
      <c r="F912" t="s">
        <v>106</v>
      </c>
      <c r="G912">
        <v>46566717.673891298</v>
      </c>
    </row>
    <row r="913" spans="1:7">
      <c r="A913">
        <v>11</v>
      </c>
      <c r="B913" t="s">
        <v>14</v>
      </c>
      <c r="C913">
        <v>8</v>
      </c>
      <c r="D913" t="s">
        <v>11</v>
      </c>
      <c r="E913">
        <v>15055</v>
      </c>
      <c r="F913" t="s">
        <v>106</v>
      </c>
      <c r="G913">
        <v>140842.31815362399</v>
      </c>
    </row>
    <row r="914" spans="1:7">
      <c r="A914">
        <v>11</v>
      </c>
      <c r="B914" t="s">
        <v>14</v>
      </c>
      <c r="C914">
        <v>9</v>
      </c>
      <c r="D914" t="s">
        <v>12</v>
      </c>
      <c r="E914">
        <v>15055</v>
      </c>
      <c r="F914" t="s">
        <v>106</v>
      </c>
      <c r="G914">
        <v>396519547.547867</v>
      </c>
    </row>
    <row r="915" spans="1:7">
      <c r="A915">
        <v>11</v>
      </c>
      <c r="B915" t="s">
        <v>14</v>
      </c>
      <c r="C915">
        <v>10</v>
      </c>
      <c r="D915" t="s">
        <v>13</v>
      </c>
      <c r="E915">
        <v>15055</v>
      </c>
      <c r="F915" t="s">
        <v>106</v>
      </c>
      <c r="G915">
        <v>190702591.93815801</v>
      </c>
    </row>
    <row r="916" spans="1:7">
      <c r="A916">
        <v>11</v>
      </c>
      <c r="B916" t="s">
        <v>14</v>
      </c>
      <c r="C916">
        <v>11</v>
      </c>
      <c r="D916" t="s">
        <v>14</v>
      </c>
      <c r="E916">
        <v>15055</v>
      </c>
      <c r="F916" t="s">
        <v>106</v>
      </c>
      <c r="G916">
        <v>11766210569.813999</v>
      </c>
    </row>
    <row r="917" spans="1:7">
      <c r="A917">
        <v>11</v>
      </c>
      <c r="B917" t="s">
        <v>14</v>
      </c>
      <c r="C917">
        <v>12</v>
      </c>
      <c r="D917" t="s">
        <v>15</v>
      </c>
      <c r="E917">
        <v>15055</v>
      </c>
      <c r="F917" t="s">
        <v>106</v>
      </c>
      <c r="G917">
        <v>173912575.30245</v>
      </c>
    </row>
    <row r="918" spans="1:7">
      <c r="A918">
        <v>11</v>
      </c>
      <c r="B918" t="s">
        <v>14</v>
      </c>
      <c r="C918">
        <v>13</v>
      </c>
      <c r="D918" t="s">
        <v>16</v>
      </c>
      <c r="E918">
        <v>15055</v>
      </c>
      <c r="F918" t="s">
        <v>106</v>
      </c>
      <c r="G918">
        <v>169741.381916349</v>
      </c>
    </row>
    <row r="919" spans="1:7">
      <c r="A919">
        <v>11</v>
      </c>
      <c r="B919" t="s">
        <v>14</v>
      </c>
      <c r="C919">
        <v>14</v>
      </c>
      <c r="D919" t="s">
        <v>17</v>
      </c>
      <c r="E919">
        <v>15055</v>
      </c>
      <c r="F919" t="s">
        <v>106</v>
      </c>
      <c r="G919">
        <v>6341085.7881608699</v>
      </c>
    </row>
    <row r="920" spans="1:7">
      <c r="A920">
        <v>11</v>
      </c>
      <c r="B920" t="s">
        <v>14</v>
      </c>
      <c r="C920">
        <v>15</v>
      </c>
      <c r="D920" t="s">
        <v>18</v>
      </c>
      <c r="E920">
        <v>15055</v>
      </c>
      <c r="F920" t="s">
        <v>106</v>
      </c>
      <c r="G920">
        <v>119692.19115167001</v>
      </c>
    </row>
    <row r="921" spans="1:7">
      <c r="A921">
        <v>11</v>
      </c>
      <c r="B921" t="s">
        <v>14</v>
      </c>
      <c r="C921">
        <v>16</v>
      </c>
      <c r="D921" t="s">
        <v>19</v>
      </c>
      <c r="E921">
        <v>15055</v>
      </c>
      <c r="F921" t="s">
        <v>106</v>
      </c>
      <c r="G921">
        <v>1891302.0807749799</v>
      </c>
    </row>
    <row r="922" spans="1:7">
      <c r="A922">
        <v>11</v>
      </c>
      <c r="B922" t="s">
        <v>14</v>
      </c>
      <c r="C922">
        <v>17</v>
      </c>
      <c r="D922" t="s">
        <v>20</v>
      </c>
      <c r="E922">
        <v>15055</v>
      </c>
      <c r="F922" t="s">
        <v>106</v>
      </c>
      <c r="G922">
        <v>3793730.1784425201</v>
      </c>
    </row>
    <row r="923" spans="1:7">
      <c r="A923">
        <v>11</v>
      </c>
      <c r="B923" t="s">
        <v>14</v>
      </c>
      <c r="C923">
        <v>18</v>
      </c>
      <c r="D923" t="s">
        <v>21</v>
      </c>
      <c r="E923">
        <v>15055</v>
      </c>
      <c r="F923" t="s">
        <v>106</v>
      </c>
      <c r="G923">
        <v>1048780806.06086</v>
      </c>
    </row>
    <row r="924" spans="1:7">
      <c r="A924">
        <v>11</v>
      </c>
      <c r="B924" t="s">
        <v>14</v>
      </c>
      <c r="C924">
        <v>19</v>
      </c>
      <c r="D924" t="s">
        <v>22</v>
      </c>
      <c r="E924">
        <v>15055</v>
      </c>
      <c r="F924" t="s">
        <v>106</v>
      </c>
      <c r="G924">
        <v>17717959.535193302</v>
      </c>
    </row>
    <row r="925" spans="1:7">
      <c r="A925">
        <v>11</v>
      </c>
      <c r="B925" t="s">
        <v>14</v>
      </c>
      <c r="C925">
        <v>20</v>
      </c>
      <c r="D925" t="s">
        <v>23</v>
      </c>
      <c r="E925">
        <v>15055</v>
      </c>
      <c r="F925" t="s">
        <v>106</v>
      </c>
      <c r="G925">
        <v>269932815.29080302</v>
      </c>
    </row>
    <row r="926" spans="1:7">
      <c r="A926">
        <v>11</v>
      </c>
      <c r="B926" t="s">
        <v>14</v>
      </c>
      <c r="C926">
        <v>21</v>
      </c>
      <c r="D926" t="s">
        <v>24</v>
      </c>
      <c r="E926">
        <v>15055</v>
      </c>
      <c r="F926" t="s">
        <v>106</v>
      </c>
      <c r="G926">
        <v>266258731.662599</v>
      </c>
    </row>
    <row r="927" spans="1:7">
      <c r="A927">
        <v>11</v>
      </c>
      <c r="B927" t="s">
        <v>14</v>
      </c>
      <c r="C927">
        <v>22</v>
      </c>
      <c r="D927" t="s">
        <v>25</v>
      </c>
      <c r="E927">
        <v>15055</v>
      </c>
      <c r="F927" t="s">
        <v>106</v>
      </c>
      <c r="G927">
        <v>948817536.90397596</v>
      </c>
    </row>
    <row r="928" spans="1:7">
      <c r="A928">
        <v>11</v>
      </c>
      <c r="B928" t="s">
        <v>14</v>
      </c>
      <c r="C928">
        <v>23</v>
      </c>
      <c r="D928" t="s">
        <v>26</v>
      </c>
      <c r="E928">
        <v>15055</v>
      </c>
      <c r="F928" t="s">
        <v>106</v>
      </c>
      <c r="G928">
        <v>85796108.294697195</v>
      </c>
    </row>
    <row r="929" spans="1:7">
      <c r="A929">
        <v>11</v>
      </c>
      <c r="B929" t="s">
        <v>14</v>
      </c>
      <c r="C929">
        <v>24</v>
      </c>
      <c r="D929" t="s">
        <v>27</v>
      </c>
      <c r="E929">
        <v>15055</v>
      </c>
      <c r="F929" t="s">
        <v>106</v>
      </c>
      <c r="G929">
        <v>11682917.8721395</v>
      </c>
    </row>
    <row r="930" spans="1:7">
      <c r="A930">
        <v>11</v>
      </c>
      <c r="B930" t="s">
        <v>14</v>
      </c>
      <c r="C930">
        <v>25</v>
      </c>
      <c r="D930" t="s">
        <v>28</v>
      </c>
      <c r="E930">
        <v>15055</v>
      </c>
      <c r="F930" t="s">
        <v>106</v>
      </c>
      <c r="G930">
        <v>699383978.65883994</v>
      </c>
    </row>
    <row r="931" spans="1:7">
      <c r="A931">
        <v>11</v>
      </c>
      <c r="B931" t="s">
        <v>14</v>
      </c>
      <c r="C931">
        <v>26</v>
      </c>
      <c r="D931" t="s">
        <v>29</v>
      </c>
      <c r="E931">
        <v>15055</v>
      </c>
      <c r="F931" t="s">
        <v>106</v>
      </c>
      <c r="G931">
        <v>25946048.483708899</v>
      </c>
    </row>
    <row r="932" spans="1:7">
      <c r="A932">
        <v>11</v>
      </c>
      <c r="B932" t="s">
        <v>14</v>
      </c>
      <c r="C932">
        <v>27</v>
      </c>
      <c r="D932" t="s">
        <v>30</v>
      </c>
      <c r="E932">
        <v>15055</v>
      </c>
      <c r="F932" t="s">
        <v>106</v>
      </c>
      <c r="G932">
        <v>10686019.6985739</v>
      </c>
    </row>
    <row r="933" spans="1:7">
      <c r="A933">
        <v>11</v>
      </c>
      <c r="B933" t="s">
        <v>14</v>
      </c>
      <c r="C933">
        <v>28</v>
      </c>
      <c r="D933" t="s">
        <v>31</v>
      </c>
      <c r="E933">
        <v>15055</v>
      </c>
      <c r="F933" t="s">
        <v>106</v>
      </c>
      <c r="G933">
        <v>8262160.0195565</v>
      </c>
    </row>
    <row r="934" spans="1:7">
      <c r="A934">
        <v>11</v>
      </c>
      <c r="B934" t="s">
        <v>14</v>
      </c>
      <c r="C934">
        <v>29</v>
      </c>
      <c r="D934" t="s">
        <v>32</v>
      </c>
      <c r="E934">
        <v>15055</v>
      </c>
      <c r="F934" t="s">
        <v>106</v>
      </c>
      <c r="G934">
        <v>98378830.693013594</v>
      </c>
    </row>
    <row r="935" spans="1:7">
      <c r="A935">
        <v>11</v>
      </c>
      <c r="B935" t="s">
        <v>14</v>
      </c>
      <c r="C935">
        <v>30</v>
      </c>
      <c r="D935" t="s">
        <v>33</v>
      </c>
      <c r="E935">
        <v>15055</v>
      </c>
      <c r="F935" t="s">
        <v>106</v>
      </c>
      <c r="G935">
        <v>456107.61417257698</v>
      </c>
    </row>
    <row r="936" spans="1:7">
      <c r="A936">
        <v>11</v>
      </c>
      <c r="B936" t="s">
        <v>14</v>
      </c>
      <c r="C936">
        <v>31</v>
      </c>
      <c r="D936" t="s">
        <v>34</v>
      </c>
      <c r="E936">
        <v>15055</v>
      </c>
      <c r="F936" t="s">
        <v>106</v>
      </c>
      <c r="G936">
        <v>4964473.2336641597</v>
      </c>
    </row>
    <row r="937" spans="1:7">
      <c r="A937">
        <v>11</v>
      </c>
      <c r="B937" t="s">
        <v>14</v>
      </c>
      <c r="C937">
        <v>32</v>
      </c>
      <c r="D937" t="s">
        <v>35</v>
      </c>
      <c r="E937">
        <v>15055</v>
      </c>
      <c r="F937" t="s">
        <v>106</v>
      </c>
      <c r="G937">
        <v>11483745809.5811</v>
      </c>
    </row>
    <row r="938" spans="1:7">
      <c r="A938">
        <v>11</v>
      </c>
      <c r="B938" t="s">
        <v>14</v>
      </c>
      <c r="C938">
        <v>33</v>
      </c>
      <c r="D938" t="s">
        <v>36</v>
      </c>
      <c r="E938">
        <v>15055</v>
      </c>
      <c r="F938" t="s">
        <v>106</v>
      </c>
      <c r="G938">
        <v>72772921.670578793</v>
      </c>
    </row>
    <row r="939" spans="1:7">
      <c r="A939">
        <v>11</v>
      </c>
      <c r="B939" t="s">
        <v>14</v>
      </c>
      <c r="C939">
        <v>34</v>
      </c>
      <c r="D939" t="s">
        <v>37</v>
      </c>
      <c r="E939">
        <v>15055</v>
      </c>
      <c r="F939" t="s">
        <v>106</v>
      </c>
      <c r="G939">
        <v>3449618.9094023202</v>
      </c>
    </row>
    <row r="940" spans="1:7">
      <c r="A940">
        <v>11</v>
      </c>
      <c r="B940" t="s">
        <v>14</v>
      </c>
      <c r="C940">
        <v>35</v>
      </c>
      <c r="D940" t="s">
        <v>38</v>
      </c>
      <c r="E940">
        <v>15055</v>
      </c>
      <c r="F940" t="s">
        <v>106</v>
      </c>
      <c r="G940">
        <v>57381129.782053404</v>
      </c>
    </row>
    <row r="941" spans="1:7">
      <c r="A941">
        <v>11</v>
      </c>
      <c r="B941" t="s">
        <v>14</v>
      </c>
      <c r="C941">
        <v>36</v>
      </c>
      <c r="D941" t="s">
        <v>39</v>
      </c>
      <c r="E941">
        <v>15055</v>
      </c>
      <c r="F941" t="s">
        <v>106</v>
      </c>
      <c r="G941">
        <v>825399.64620471804</v>
      </c>
    </row>
    <row r="942" spans="1:7">
      <c r="A942">
        <v>11</v>
      </c>
      <c r="B942" t="s">
        <v>14</v>
      </c>
      <c r="C942">
        <v>37</v>
      </c>
      <c r="D942" t="s">
        <v>40</v>
      </c>
      <c r="E942">
        <v>15055</v>
      </c>
      <c r="F942" t="s">
        <v>106</v>
      </c>
      <c r="G942">
        <v>124826.217050566</v>
      </c>
    </row>
    <row r="943" spans="1:7">
      <c r="A943">
        <v>11</v>
      </c>
      <c r="B943" t="s">
        <v>14</v>
      </c>
      <c r="C943">
        <v>38</v>
      </c>
      <c r="D943" t="s">
        <v>41</v>
      </c>
      <c r="E943">
        <v>15055</v>
      </c>
      <c r="F943" t="s">
        <v>106</v>
      </c>
      <c r="G943">
        <v>356213.431297948</v>
      </c>
    </row>
    <row r="944" spans="1:7">
      <c r="A944">
        <v>11</v>
      </c>
      <c r="B944" t="s">
        <v>14</v>
      </c>
      <c r="C944">
        <v>39</v>
      </c>
      <c r="D944" t="s">
        <v>42</v>
      </c>
      <c r="E944">
        <v>15055</v>
      </c>
      <c r="F944" t="s">
        <v>106</v>
      </c>
      <c r="G944">
        <v>105460.991355702</v>
      </c>
    </row>
    <row r="945" spans="1:7">
      <c r="A945">
        <v>11</v>
      </c>
      <c r="B945" t="s">
        <v>14</v>
      </c>
      <c r="C945">
        <v>40</v>
      </c>
      <c r="D945" t="s">
        <v>43</v>
      </c>
      <c r="E945">
        <v>15055</v>
      </c>
      <c r="F945" t="s">
        <v>106</v>
      </c>
      <c r="G945">
        <v>4437074.3260637103</v>
      </c>
    </row>
    <row r="946" spans="1:7">
      <c r="A946">
        <v>11</v>
      </c>
      <c r="B946" t="s">
        <v>14</v>
      </c>
      <c r="C946">
        <v>41</v>
      </c>
      <c r="D946" t="s">
        <v>44</v>
      </c>
      <c r="E946">
        <v>15055</v>
      </c>
      <c r="F946" t="s">
        <v>106</v>
      </c>
      <c r="G946">
        <v>9719550.1491545606</v>
      </c>
    </row>
    <row r="947" spans="1:7">
      <c r="A947">
        <v>11</v>
      </c>
      <c r="B947" t="s">
        <v>14</v>
      </c>
      <c r="C947">
        <v>42</v>
      </c>
      <c r="D947" t="s">
        <v>45</v>
      </c>
      <c r="E947">
        <v>15055</v>
      </c>
      <c r="F947" t="s">
        <v>106</v>
      </c>
      <c r="G947">
        <v>63528125.8459263</v>
      </c>
    </row>
    <row r="948" spans="1:7">
      <c r="A948">
        <v>11</v>
      </c>
      <c r="B948" t="s">
        <v>14</v>
      </c>
      <c r="C948">
        <v>43</v>
      </c>
      <c r="D948" t="s">
        <v>46</v>
      </c>
      <c r="E948">
        <v>15055</v>
      </c>
      <c r="F948" t="s">
        <v>106</v>
      </c>
      <c r="G948">
        <v>421077578.27611399</v>
      </c>
    </row>
    <row r="949" spans="1:7">
      <c r="A949">
        <v>11</v>
      </c>
      <c r="B949" t="s">
        <v>14</v>
      </c>
      <c r="C949">
        <v>44</v>
      </c>
      <c r="D949" t="s">
        <v>47</v>
      </c>
      <c r="E949">
        <v>15055</v>
      </c>
      <c r="F949" t="s">
        <v>106</v>
      </c>
      <c r="G949">
        <v>100009494.10461199</v>
      </c>
    </row>
    <row r="950" spans="1:7">
      <c r="A950">
        <v>11</v>
      </c>
      <c r="B950" t="s">
        <v>14</v>
      </c>
      <c r="C950">
        <v>45</v>
      </c>
      <c r="D950" t="s">
        <v>48</v>
      </c>
      <c r="E950">
        <v>15055</v>
      </c>
      <c r="F950" t="s">
        <v>106</v>
      </c>
      <c r="G950">
        <v>3743492631.5643601</v>
      </c>
    </row>
    <row r="951" spans="1:7">
      <c r="A951">
        <v>11</v>
      </c>
      <c r="B951" t="s">
        <v>14</v>
      </c>
      <c r="C951">
        <v>46</v>
      </c>
      <c r="D951" t="s">
        <v>49</v>
      </c>
      <c r="E951">
        <v>15055</v>
      </c>
      <c r="F951" t="s">
        <v>106</v>
      </c>
      <c r="G951">
        <v>21679262.125336599</v>
      </c>
    </row>
    <row r="952" spans="1:7">
      <c r="A952">
        <v>11</v>
      </c>
      <c r="B952" t="s">
        <v>14</v>
      </c>
      <c r="C952">
        <v>47</v>
      </c>
      <c r="D952" t="s">
        <v>50</v>
      </c>
      <c r="E952">
        <v>15055</v>
      </c>
      <c r="F952" t="s">
        <v>106</v>
      </c>
      <c r="G952">
        <v>1818494.9448017001</v>
      </c>
    </row>
    <row r="953" spans="1:7">
      <c r="A953">
        <v>11</v>
      </c>
      <c r="B953" t="s">
        <v>14</v>
      </c>
      <c r="C953">
        <v>48</v>
      </c>
      <c r="D953" t="s">
        <v>51</v>
      </c>
      <c r="E953">
        <v>15055</v>
      </c>
      <c r="F953" t="s">
        <v>106</v>
      </c>
      <c r="G953">
        <v>29085143.3339816</v>
      </c>
    </row>
    <row r="954" spans="1:7">
      <c r="A954">
        <v>11</v>
      </c>
      <c r="B954" t="s">
        <v>14</v>
      </c>
      <c r="C954">
        <v>49</v>
      </c>
      <c r="D954" t="s">
        <v>52</v>
      </c>
      <c r="E954">
        <v>15055</v>
      </c>
      <c r="F954" t="s">
        <v>106</v>
      </c>
      <c r="G954">
        <v>203532.82011398501</v>
      </c>
    </row>
    <row r="955" spans="1:7">
      <c r="A955">
        <v>11</v>
      </c>
      <c r="B955" t="s">
        <v>14</v>
      </c>
      <c r="C955">
        <v>50</v>
      </c>
      <c r="D955" t="s">
        <v>53</v>
      </c>
      <c r="E955">
        <v>15055</v>
      </c>
      <c r="F955" t="s">
        <v>106</v>
      </c>
      <c r="G955">
        <v>465406088.777098</v>
      </c>
    </row>
    <row r="956" spans="1:7">
      <c r="A956">
        <v>11</v>
      </c>
      <c r="B956" t="s">
        <v>14</v>
      </c>
      <c r="C956">
        <v>51</v>
      </c>
      <c r="D956" t="s">
        <v>54</v>
      </c>
      <c r="E956">
        <v>15055</v>
      </c>
      <c r="F956" t="s">
        <v>106</v>
      </c>
      <c r="G956">
        <v>59266346.905282304</v>
      </c>
    </row>
    <row r="957" spans="1:7">
      <c r="A957">
        <v>11</v>
      </c>
      <c r="B957" t="s">
        <v>14</v>
      </c>
      <c r="C957">
        <v>52</v>
      </c>
      <c r="D957" t="s">
        <v>55</v>
      </c>
      <c r="E957">
        <v>15055</v>
      </c>
      <c r="F957" t="s">
        <v>106</v>
      </c>
      <c r="G957">
        <v>316850.46199759201</v>
      </c>
    </row>
    <row r="958" spans="1:7">
      <c r="A958">
        <v>11</v>
      </c>
      <c r="B958" t="s">
        <v>14</v>
      </c>
      <c r="C958">
        <v>53</v>
      </c>
      <c r="D958" t="s">
        <v>56</v>
      </c>
      <c r="E958">
        <v>15055</v>
      </c>
      <c r="F958" t="s">
        <v>106</v>
      </c>
      <c r="G958">
        <v>92728058.518254101</v>
      </c>
    </row>
    <row r="959" spans="1:7">
      <c r="A959">
        <v>11</v>
      </c>
      <c r="B959" t="s">
        <v>14</v>
      </c>
      <c r="C959">
        <v>54</v>
      </c>
      <c r="D959" t="s">
        <v>57</v>
      </c>
      <c r="E959">
        <v>15055</v>
      </c>
      <c r="F959" t="s">
        <v>106</v>
      </c>
      <c r="G959">
        <v>104575344.51073</v>
      </c>
    </row>
    <row r="960" spans="1:7">
      <c r="A960">
        <v>11</v>
      </c>
      <c r="B960" t="s">
        <v>14</v>
      </c>
      <c r="C960">
        <v>55</v>
      </c>
      <c r="D960" t="s">
        <v>58</v>
      </c>
      <c r="E960">
        <v>15055</v>
      </c>
      <c r="F960" t="s">
        <v>106</v>
      </c>
      <c r="G960">
        <v>278643493.46618903</v>
      </c>
    </row>
    <row r="961" spans="1:7">
      <c r="A961">
        <v>11</v>
      </c>
      <c r="B961" t="s">
        <v>14</v>
      </c>
      <c r="C961">
        <v>56</v>
      </c>
      <c r="D961" t="s">
        <v>59</v>
      </c>
      <c r="E961">
        <v>15055</v>
      </c>
      <c r="F961" t="s">
        <v>106</v>
      </c>
      <c r="G961">
        <v>302400859.79368103</v>
      </c>
    </row>
    <row r="962" spans="1:7">
      <c r="A962">
        <v>11</v>
      </c>
      <c r="B962" t="s">
        <v>14</v>
      </c>
      <c r="C962">
        <v>57</v>
      </c>
      <c r="D962" t="s">
        <v>60</v>
      </c>
      <c r="E962">
        <v>15055</v>
      </c>
      <c r="F962" t="s">
        <v>106</v>
      </c>
      <c r="G962">
        <v>88085975.194460198</v>
      </c>
    </row>
    <row r="963" spans="1:7">
      <c r="A963">
        <v>11</v>
      </c>
      <c r="B963" t="s">
        <v>14</v>
      </c>
      <c r="C963">
        <v>58</v>
      </c>
      <c r="D963" t="s">
        <v>61</v>
      </c>
      <c r="E963">
        <v>15055</v>
      </c>
      <c r="F963" t="s">
        <v>106</v>
      </c>
      <c r="G963">
        <v>20764756.865506198</v>
      </c>
    </row>
    <row r="964" spans="1:7">
      <c r="A964">
        <v>11</v>
      </c>
      <c r="B964" t="s">
        <v>14</v>
      </c>
      <c r="C964">
        <v>59</v>
      </c>
      <c r="D964" t="s">
        <v>62</v>
      </c>
      <c r="E964">
        <v>15055</v>
      </c>
      <c r="F964" t="s">
        <v>106</v>
      </c>
      <c r="G964">
        <v>223393983.71882501</v>
      </c>
    </row>
    <row r="965" spans="1:7">
      <c r="A965">
        <v>11</v>
      </c>
      <c r="B965" t="s">
        <v>14</v>
      </c>
      <c r="C965">
        <v>60</v>
      </c>
      <c r="D965" t="s">
        <v>63</v>
      </c>
      <c r="E965">
        <v>15055</v>
      </c>
      <c r="F965" t="s">
        <v>106</v>
      </c>
      <c r="G965">
        <v>314658883.39971399</v>
      </c>
    </row>
    <row r="966" spans="1:7">
      <c r="A966">
        <v>11</v>
      </c>
      <c r="B966" t="s">
        <v>14</v>
      </c>
      <c r="C966">
        <v>62</v>
      </c>
      <c r="D966" t="s">
        <v>65</v>
      </c>
      <c r="E966">
        <v>15055</v>
      </c>
      <c r="F966" t="s">
        <v>106</v>
      </c>
      <c r="G966">
        <v>488688954.40309799</v>
      </c>
    </row>
    <row r="967" spans="1:7">
      <c r="A967">
        <v>11</v>
      </c>
      <c r="B967" t="s">
        <v>14</v>
      </c>
      <c r="C967">
        <v>63</v>
      </c>
      <c r="D967" t="s">
        <v>66</v>
      </c>
      <c r="E967">
        <v>15055</v>
      </c>
      <c r="F967" t="s">
        <v>106</v>
      </c>
      <c r="G967">
        <v>151725384.79005101</v>
      </c>
    </row>
    <row r="968" spans="1:7">
      <c r="A968">
        <v>11</v>
      </c>
      <c r="B968" t="s">
        <v>14</v>
      </c>
      <c r="C968">
        <v>64</v>
      </c>
      <c r="D968" t="s">
        <v>67</v>
      </c>
      <c r="E968">
        <v>15055</v>
      </c>
      <c r="F968" t="s">
        <v>106</v>
      </c>
      <c r="G968">
        <v>186527836.91268501</v>
      </c>
    </row>
    <row r="969" spans="1:7">
      <c r="A969">
        <v>11</v>
      </c>
      <c r="B969" t="s">
        <v>14</v>
      </c>
      <c r="C969">
        <v>65</v>
      </c>
      <c r="D969" t="s">
        <v>68</v>
      </c>
      <c r="E969">
        <v>15055</v>
      </c>
      <c r="F969" t="s">
        <v>106</v>
      </c>
      <c r="G969">
        <v>1893254884.5592599</v>
      </c>
    </row>
    <row r="970" spans="1:7">
      <c r="A970">
        <v>11</v>
      </c>
      <c r="B970" t="s">
        <v>14</v>
      </c>
      <c r="C970">
        <v>66</v>
      </c>
      <c r="D970" t="s">
        <v>69</v>
      </c>
      <c r="E970">
        <v>15055</v>
      </c>
      <c r="F970" t="s">
        <v>106</v>
      </c>
      <c r="G970">
        <v>3505928321.9973698</v>
      </c>
    </row>
    <row r="971" spans="1:7">
      <c r="A971">
        <v>11</v>
      </c>
      <c r="B971" t="s">
        <v>14</v>
      </c>
      <c r="C971">
        <v>67</v>
      </c>
      <c r="D971" t="s">
        <v>70</v>
      </c>
      <c r="E971">
        <v>15055</v>
      </c>
      <c r="F971" t="s">
        <v>106</v>
      </c>
      <c r="G971">
        <v>527115054.87042499</v>
      </c>
    </row>
    <row r="972" spans="1:7">
      <c r="A972">
        <v>11</v>
      </c>
      <c r="B972" t="s">
        <v>14</v>
      </c>
      <c r="C972">
        <v>68</v>
      </c>
      <c r="D972" t="s">
        <v>71</v>
      </c>
      <c r="E972">
        <v>15055</v>
      </c>
      <c r="F972" t="s">
        <v>106</v>
      </c>
      <c r="G972">
        <v>112046617.303562</v>
      </c>
    </row>
    <row r="973" spans="1:7">
      <c r="A973">
        <v>11</v>
      </c>
      <c r="B973" t="s">
        <v>14</v>
      </c>
      <c r="C973">
        <v>74</v>
      </c>
      <c r="D973" t="s">
        <v>77</v>
      </c>
      <c r="E973">
        <v>15055</v>
      </c>
      <c r="F973" t="s">
        <v>106</v>
      </c>
      <c r="G973">
        <v>13729192.463874601</v>
      </c>
    </row>
    <row r="974" spans="1:7">
      <c r="A974">
        <v>11</v>
      </c>
      <c r="B974" t="s">
        <v>14</v>
      </c>
      <c r="C974">
        <v>75</v>
      </c>
      <c r="D974" t="s">
        <v>78</v>
      </c>
      <c r="E974">
        <v>15055</v>
      </c>
      <c r="F974" t="s">
        <v>106</v>
      </c>
      <c r="G974">
        <v>425.34625945449301</v>
      </c>
    </row>
    <row r="975" spans="1:7">
      <c r="A975">
        <v>11</v>
      </c>
      <c r="B975" t="s">
        <v>14</v>
      </c>
      <c r="C975">
        <v>76</v>
      </c>
      <c r="D975" t="s">
        <v>79</v>
      </c>
      <c r="E975">
        <v>15055</v>
      </c>
      <c r="F975" t="s">
        <v>106</v>
      </c>
      <c r="G975">
        <v>1133031.44688008</v>
      </c>
    </row>
    <row r="976" spans="1:7">
      <c r="A976">
        <v>11</v>
      </c>
      <c r="B976" t="s">
        <v>14</v>
      </c>
      <c r="C976">
        <v>77</v>
      </c>
      <c r="D976" t="s">
        <v>80</v>
      </c>
      <c r="E976">
        <v>15055</v>
      </c>
      <c r="F976" t="s">
        <v>106</v>
      </c>
      <c r="G976">
        <v>7701047.6926911501</v>
      </c>
    </row>
    <row r="977" spans="1:7">
      <c r="A977">
        <v>11</v>
      </c>
      <c r="B977" t="s">
        <v>14</v>
      </c>
      <c r="C977">
        <v>78</v>
      </c>
      <c r="D977" t="s">
        <v>81</v>
      </c>
      <c r="E977">
        <v>15055</v>
      </c>
      <c r="F977" t="s">
        <v>106</v>
      </c>
      <c r="G977">
        <v>61757639.6212283</v>
      </c>
    </row>
    <row r="978" spans="1:7">
      <c r="A978">
        <v>11</v>
      </c>
      <c r="B978" t="s">
        <v>14</v>
      </c>
      <c r="C978">
        <v>79</v>
      </c>
      <c r="D978" t="s">
        <v>82</v>
      </c>
      <c r="E978">
        <v>15055</v>
      </c>
      <c r="F978" t="s">
        <v>106</v>
      </c>
      <c r="G978">
        <v>214858477.308204</v>
      </c>
    </row>
    <row r="979" spans="1:7">
      <c r="A979">
        <v>11</v>
      </c>
      <c r="B979" t="s">
        <v>14</v>
      </c>
      <c r="C979">
        <v>80</v>
      </c>
      <c r="D979" t="s">
        <v>83</v>
      </c>
      <c r="E979">
        <v>15055</v>
      </c>
      <c r="F979" t="s">
        <v>106</v>
      </c>
      <c r="G979">
        <v>242864.030079207</v>
      </c>
    </row>
    <row r="980" spans="1:7">
      <c r="A980">
        <v>11</v>
      </c>
      <c r="B980" t="s">
        <v>14</v>
      </c>
      <c r="C980">
        <v>81</v>
      </c>
      <c r="D980" t="s">
        <v>84</v>
      </c>
      <c r="E980">
        <v>15055</v>
      </c>
      <c r="F980" t="s">
        <v>106</v>
      </c>
      <c r="G980">
        <v>6678714.8337863097</v>
      </c>
    </row>
    <row r="981" spans="1:7">
      <c r="A981">
        <v>11</v>
      </c>
      <c r="B981" t="s">
        <v>14</v>
      </c>
      <c r="C981">
        <v>83</v>
      </c>
      <c r="D981" t="s">
        <v>86</v>
      </c>
      <c r="E981">
        <v>15055</v>
      </c>
      <c r="F981" t="s">
        <v>106</v>
      </c>
      <c r="G981">
        <v>271420135.23810101</v>
      </c>
    </row>
    <row r="982" spans="1:7">
      <c r="A982">
        <v>11</v>
      </c>
      <c r="B982" t="s">
        <v>14</v>
      </c>
      <c r="C982">
        <v>86</v>
      </c>
      <c r="D982" t="s">
        <v>89</v>
      </c>
      <c r="E982">
        <v>15055</v>
      </c>
      <c r="F982" t="s">
        <v>106</v>
      </c>
      <c r="G982">
        <v>747353491.91196501</v>
      </c>
    </row>
    <row r="983" spans="1:7">
      <c r="A983">
        <v>11</v>
      </c>
      <c r="B983" t="s">
        <v>14</v>
      </c>
      <c r="C983">
        <v>87</v>
      </c>
      <c r="D983" t="s">
        <v>90</v>
      </c>
      <c r="E983">
        <v>15055</v>
      </c>
      <c r="F983" t="s">
        <v>106</v>
      </c>
      <c r="G983">
        <v>1131313601.3841701</v>
      </c>
    </row>
    <row r="984" spans="1:7">
      <c r="A984">
        <v>11</v>
      </c>
      <c r="B984" t="s">
        <v>14</v>
      </c>
      <c r="C984">
        <v>5001</v>
      </c>
      <c r="D984" t="s">
        <v>94</v>
      </c>
      <c r="E984">
        <v>15053</v>
      </c>
      <c r="F984" t="s">
        <v>107</v>
      </c>
      <c r="G984">
        <v>14236526390.7999</v>
      </c>
    </row>
    <row r="985" spans="1:7">
      <c r="A985">
        <v>11</v>
      </c>
      <c r="B985" t="s">
        <v>14</v>
      </c>
      <c r="C985">
        <v>6001</v>
      </c>
      <c r="D985" t="s">
        <v>96</v>
      </c>
      <c r="E985">
        <v>15053</v>
      </c>
      <c r="F985" t="s">
        <v>107</v>
      </c>
      <c r="G985">
        <v>930612887.71664906</v>
      </c>
    </row>
    <row r="986" spans="1:7">
      <c r="A986">
        <v>11</v>
      </c>
      <c r="B986" t="s">
        <v>14</v>
      </c>
      <c r="C986">
        <v>7001</v>
      </c>
      <c r="D986" t="s">
        <v>108</v>
      </c>
      <c r="E986">
        <v>15053</v>
      </c>
      <c r="F986" t="s">
        <v>107</v>
      </c>
      <c r="G986">
        <v>8019892715.3663502</v>
      </c>
    </row>
    <row r="987" spans="1:7">
      <c r="A987">
        <v>11</v>
      </c>
      <c r="B987" t="s">
        <v>14</v>
      </c>
      <c r="C987">
        <v>8001</v>
      </c>
      <c r="D987" t="s">
        <v>109</v>
      </c>
      <c r="E987">
        <v>15053</v>
      </c>
      <c r="F987" t="s">
        <v>107</v>
      </c>
      <c r="G987">
        <v>1629606267.0230401</v>
      </c>
    </row>
    <row r="988" spans="1:7">
      <c r="A988">
        <v>11</v>
      </c>
      <c r="B988" t="s">
        <v>14</v>
      </c>
      <c r="C988">
        <v>10001</v>
      </c>
      <c r="D988" t="s">
        <v>110</v>
      </c>
      <c r="E988">
        <v>15055</v>
      </c>
      <c r="F988" t="s">
        <v>106</v>
      </c>
      <c r="G988">
        <v>576033.28394100198</v>
      </c>
    </row>
    <row r="989" spans="1:7">
      <c r="A989">
        <v>11</v>
      </c>
      <c r="B989" t="s">
        <v>14</v>
      </c>
      <c r="C989">
        <v>10002</v>
      </c>
      <c r="D989" t="s">
        <v>111</v>
      </c>
      <c r="E989">
        <v>15055</v>
      </c>
      <c r="F989" t="s">
        <v>106</v>
      </c>
      <c r="G989">
        <v>758570.70312383201</v>
      </c>
    </row>
    <row r="990" spans="1:7">
      <c r="A990">
        <v>11</v>
      </c>
      <c r="B990" t="s">
        <v>14</v>
      </c>
      <c r="C990">
        <v>10003</v>
      </c>
      <c r="D990" t="s">
        <v>112</v>
      </c>
      <c r="E990">
        <v>15055</v>
      </c>
      <c r="F990" t="s">
        <v>106</v>
      </c>
      <c r="G990">
        <v>675384.36563633697</v>
      </c>
    </row>
    <row r="991" spans="1:7">
      <c r="A991">
        <v>11</v>
      </c>
      <c r="B991" t="s">
        <v>14</v>
      </c>
      <c r="C991">
        <v>10004</v>
      </c>
      <c r="D991" t="s">
        <v>113</v>
      </c>
      <c r="E991">
        <v>15055</v>
      </c>
      <c r="F991" t="s">
        <v>106</v>
      </c>
      <c r="G991">
        <v>521477.94100269099</v>
      </c>
    </row>
    <row r="992" spans="1:7">
      <c r="A992">
        <v>11</v>
      </c>
      <c r="B992" t="s">
        <v>14</v>
      </c>
      <c r="C992">
        <v>10005</v>
      </c>
      <c r="D992" t="s">
        <v>114</v>
      </c>
      <c r="E992">
        <v>15055</v>
      </c>
      <c r="F992" t="s">
        <v>106</v>
      </c>
      <c r="G992">
        <v>1163819.38341559</v>
      </c>
    </row>
    <row r="993" spans="1:7">
      <c r="A993">
        <v>11</v>
      </c>
      <c r="B993" t="s">
        <v>14</v>
      </c>
      <c r="C993">
        <v>10006</v>
      </c>
      <c r="D993" t="s">
        <v>115</v>
      </c>
      <c r="E993">
        <v>15055</v>
      </c>
      <c r="F993" t="s">
        <v>106</v>
      </c>
      <c r="G993">
        <v>3974940.0901396801</v>
      </c>
    </row>
    <row r="994" spans="1:7">
      <c r="A994">
        <v>11</v>
      </c>
      <c r="B994" t="s">
        <v>14</v>
      </c>
      <c r="C994">
        <v>10007</v>
      </c>
      <c r="D994" t="s">
        <v>116</v>
      </c>
      <c r="E994">
        <v>15055</v>
      </c>
      <c r="F994" t="s">
        <v>106</v>
      </c>
      <c r="G994">
        <v>7029428.3550584903</v>
      </c>
    </row>
    <row r="995" spans="1:7">
      <c r="A995">
        <v>11</v>
      </c>
      <c r="B995" t="s">
        <v>14</v>
      </c>
      <c r="C995">
        <v>10008</v>
      </c>
      <c r="D995" t="s">
        <v>117</v>
      </c>
      <c r="E995">
        <v>15055</v>
      </c>
      <c r="F995" t="s">
        <v>106</v>
      </c>
      <c r="G995">
        <v>8041086.48886282</v>
      </c>
    </row>
    <row r="996" spans="1:7">
      <c r="A996">
        <v>11</v>
      </c>
      <c r="B996" t="s">
        <v>14</v>
      </c>
      <c r="C996">
        <v>10009</v>
      </c>
      <c r="D996" t="s">
        <v>118</v>
      </c>
      <c r="E996">
        <v>15055</v>
      </c>
      <c r="F996" t="s">
        <v>106</v>
      </c>
      <c r="G996">
        <v>20346073.026719801</v>
      </c>
    </row>
    <row r="997" spans="1:7">
      <c r="A997">
        <v>11</v>
      </c>
      <c r="B997" t="s">
        <v>14</v>
      </c>
      <c r="C997">
        <v>11001</v>
      </c>
      <c r="D997" t="s">
        <v>119</v>
      </c>
      <c r="E997">
        <v>15055</v>
      </c>
      <c r="F997" t="s">
        <v>106</v>
      </c>
      <c r="G997">
        <v>18246603.7717719</v>
      </c>
    </row>
    <row r="998" spans="1:7">
      <c r="A998">
        <v>11</v>
      </c>
      <c r="B998" t="s">
        <v>14</v>
      </c>
      <c r="C998">
        <v>11003</v>
      </c>
      <c r="D998" t="s">
        <v>120</v>
      </c>
      <c r="E998">
        <v>15055</v>
      </c>
      <c r="F998" t="s">
        <v>106</v>
      </c>
      <c r="G998">
        <v>1585579.7530534</v>
      </c>
    </row>
    <row r="999" spans="1:7">
      <c r="A999">
        <v>11</v>
      </c>
      <c r="B999" t="s">
        <v>14</v>
      </c>
      <c r="C999">
        <v>12001</v>
      </c>
      <c r="D999" t="s">
        <v>121</v>
      </c>
      <c r="E999">
        <v>15055</v>
      </c>
      <c r="F999" t="s">
        <v>106</v>
      </c>
      <c r="G999">
        <v>383783352.10777003</v>
      </c>
    </row>
    <row r="1000" spans="1:7">
      <c r="A1000">
        <v>11</v>
      </c>
      <c r="B1000" t="s">
        <v>14</v>
      </c>
      <c r="C1000">
        <v>12004</v>
      </c>
      <c r="D1000" t="s">
        <v>123</v>
      </c>
      <c r="E1000">
        <v>15055</v>
      </c>
      <c r="F1000" t="s">
        <v>106</v>
      </c>
      <c r="G1000">
        <v>8020385.2548997402</v>
      </c>
    </row>
    <row r="1001" spans="1:7">
      <c r="A1001">
        <v>11</v>
      </c>
      <c r="B1001" t="s">
        <v>14</v>
      </c>
      <c r="C1001">
        <v>14001</v>
      </c>
      <c r="D1001" t="s">
        <v>124</v>
      </c>
      <c r="E1001">
        <v>15055</v>
      </c>
      <c r="F1001" t="s">
        <v>106</v>
      </c>
      <c r="G1001">
        <v>10604369.558532501</v>
      </c>
    </row>
    <row r="1002" spans="1:7">
      <c r="A1002">
        <v>11</v>
      </c>
      <c r="B1002" t="s">
        <v>14</v>
      </c>
      <c r="C1002">
        <v>14002</v>
      </c>
      <c r="D1002" t="s">
        <v>125</v>
      </c>
      <c r="E1002">
        <v>15055</v>
      </c>
      <c r="F1002" t="s">
        <v>106</v>
      </c>
      <c r="G1002">
        <v>228847264.249284</v>
      </c>
    </row>
    <row r="1003" spans="1:7">
      <c r="A1003">
        <v>11</v>
      </c>
      <c r="B1003" t="s">
        <v>14</v>
      </c>
      <c r="C1003">
        <v>25001</v>
      </c>
      <c r="D1003" t="s">
        <v>126</v>
      </c>
      <c r="E1003">
        <v>15051</v>
      </c>
      <c r="F1003" t="s">
        <v>127</v>
      </c>
      <c r="G1003">
        <v>6945764744.5648098</v>
      </c>
    </row>
    <row r="1004" spans="1:7">
      <c r="A1004">
        <v>11</v>
      </c>
      <c r="B1004" t="s">
        <v>14</v>
      </c>
      <c r="C1004">
        <v>28001</v>
      </c>
      <c r="D1004" t="s">
        <v>128</v>
      </c>
      <c r="E1004">
        <v>15051</v>
      </c>
      <c r="F1004" t="s">
        <v>127</v>
      </c>
      <c r="G1004">
        <v>25311225626.874298</v>
      </c>
    </row>
    <row r="1005" spans="1:7">
      <c r="A1005">
        <v>12</v>
      </c>
      <c r="B1005" t="s">
        <v>15</v>
      </c>
      <c r="C1005">
        <v>1</v>
      </c>
      <c r="D1005" t="s">
        <v>4</v>
      </c>
      <c r="E1005">
        <v>15055</v>
      </c>
      <c r="F1005" t="s">
        <v>106</v>
      </c>
      <c r="G1005">
        <v>88518566.4327095</v>
      </c>
    </row>
    <row r="1006" spans="1:7">
      <c r="A1006">
        <v>12</v>
      </c>
      <c r="B1006" t="s">
        <v>15</v>
      </c>
      <c r="C1006">
        <v>2</v>
      </c>
      <c r="D1006" t="s">
        <v>5</v>
      </c>
      <c r="E1006">
        <v>15055</v>
      </c>
      <c r="F1006" t="s">
        <v>106</v>
      </c>
      <c r="G1006">
        <v>309073.32772471698</v>
      </c>
    </row>
    <row r="1007" spans="1:7">
      <c r="A1007">
        <v>12</v>
      </c>
      <c r="B1007" t="s">
        <v>15</v>
      </c>
      <c r="C1007">
        <v>3</v>
      </c>
      <c r="D1007" t="s">
        <v>6</v>
      </c>
      <c r="E1007">
        <v>15055</v>
      </c>
      <c r="F1007" t="s">
        <v>106</v>
      </c>
      <c r="G1007">
        <v>14372045.881715801</v>
      </c>
    </row>
    <row r="1008" spans="1:7">
      <c r="A1008">
        <v>12</v>
      </c>
      <c r="B1008" t="s">
        <v>15</v>
      </c>
      <c r="C1008">
        <v>6</v>
      </c>
      <c r="D1008" t="s">
        <v>9</v>
      </c>
      <c r="E1008">
        <v>15055</v>
      </c>
      <c r="F1008" t="s">
        <v>106</v>
      </c>
      <c r="G1008">
        <v>880453.02455556195</v>
      </c>
    </row>
    <row r="1009" spans="1:7">
      <c r="A1009">
        <v>12</v>
      </c>
      <c r="B1009" t="s">
        <v>15</v>
      </c>
      <c r="C1009">
        <v>7</v>
      </c>
      <c r="D1009" t="s">
        <v>10</v>
      </c>
      <c r="E1009">
        <v>15055</v>
      </c>
      <c r="F1009" t="s">
        <v>106</v>
      </c>
      <c r="G1009">
        <v>7635269.0659194002</v>
      </c>
    </row>
    <row r="1010" spans="1:7">
      <c r="A1010">
        <v>12</v>
      </c>
      <c r="B1010" t="s">
        <v>15</v>
      </c>
      <c r="C1010">
        <v>8</v>
      </c>
      <c r="D1010" t="s">
        <v>11</v>
      </c>
      <c r="E1010">
        <v>15055</v>
      </c>
      <c r="F1010" t="s">
        <v>106</v>
      </c>
      <c r="G1010">
        <v>100865.178040545</v>
      </c>
    </row>
    <row r="1011" spans="1:7">
      <c r="A1011">
        <v>12</v>
      </c>
      <c r="B1011" t="s">
        <v>15</v>
      </c>
      <c r="C1011">
        <v>9</v>
      </c>
      <c r="D1011" t="s">
        <v>12</v>
      </c>
      <c r="E1011">
        <v>15055</v>
      </c>
      <c r="F1011" t="s">
        <v>106</v>
      </c>
      <c r="G1011">
        <v>79381036.933417201</v>
      </c>
    </row>
    <row r="1012" spans="1:7">
      <c r="A1012">
        <v>12</v>
      </c>
      <c r="B1012" t="s">
        <v>15</v>
      </c>
      <c r="C1012">
        <v>10</v>
      </c>
      <c r="D1012" t="s">
        <v>13</v>
      </c>
      <c r="E1012">
        <v>15055</v>
      </c>
      <c r="F1012" t="s">
        <v>106</v>
      </c>
      <c r="G1012">
        <v>38437345.409348302</v>
      </c>
    </row>
    <row r="1013" spans="1:7">
      <c r="A1013">
        <v>12</v>
      </c>
      <c r="B1013" t="s">
        <v>15</v>
      </c>
      <c r="C1013">
        <v>11</v>
      </c>
      <c r="D1013" t="s">
        <v>14</v>
      </c>
      <c r="E1013">
        <v>15055</v>
      </c>
      <c r="F1013" t="s">
        <v>106</v>
      </c>
      <c r="G1013">
        <v>842389981.25832903</v>
      </c>
    </row>
    <row r="1014" spans="1:7">
      <c r="A1014">
        <v>12</v>
      </c>
      <c r="B1014" t="s">
        <v>15</v>
      </c>
      <c r="C1014">
        <v>12</v>
      </c>
      <c r="D1014" t="s">
        <v>15</v>
      </c>
      <c r="E1014">
        <v>15055</v>
      </c>
      <c r="F1014" t="s">
        <v>106</v>
      </c>
      <c r="G1014">
        <v>787445548.95619702</v>
      </c>
    </row>
    <row r="1015" spans="1:7">
      <c r="A1015">
        <v>12</v>
      </c>
      <c r="B1015" t="s">
        <v>15</v>
      </c>
      <c r="C1015">
        <v>13</v>
      </c>
      <c r="D1015" t="s">
        <v>16</v>
      </c>
      <c r="E1015">
        <v>15055</v>
      </c>
      <c r="F1015" t="s">
        <v>106</v>
      </c>
      <c r="G1015">
        <v>26401.430616637099</v>
      </c>
    </row>
    <row r="1016" spans="1:7">
      <c r="A1016">
        <v>12</v>
      </c>
      <c r="B1016" t="s">
        <v>15</v>
      </c>
      <c r="C1016">
        <v>14</v>
      </c>
      <c r="D1016" t="s">
        <v>17</v>
      </c>
      <c r="E1016">
        <v>15055</v>
      </c>
      <c r="F1016" t="s">
        <v>106</v>
      </c>
      <c r="G1016">
        <v>1365980.3803862699</v>
      </c>
    </row>
    <row r="1017" spans="1:7">
      <c r="A1017">
        <v>12</v>
      </c>
      <c r="B1017" t="s">
        <v>15</v>
      </c>
      <c r="C1017">
        <v>15</v>
      </c>
      <c r="D1017" t="s">
        <v>18</v>
      </c>
      <c r="E1017">
        <v>15055</v>
      </c>
      <c r="F1017" t="s">
        <v>106</v>
      </c>
      <c r="G1017">
        <v>31032.876669859299</v>
      </c>
    </row>
    <row r="1018" spans="1:7">
      <c r="A1018">
        <v>12</v>
      </c>
      <c r="B1018" t="s">
        <v>15</v>
      </c>
      <c r="C1018">
        <v>16</v>
      </c>
      <c r="D1018" t="s">
        <v>19</v>
      </c>
      <c r="E1018">
        <v>15055</v>
      </c>
      <c r="F1018" t="s">
        <v>106</v>
      </c>
      <c r="G1018">
        <v>277000.720354138</v>
      </c>
    </row>
    <row r="1019" spans="1:7">
      <c r="A1019">
        <v>12</v>
      </c>
      <c r="B1019" t="s">
        <v>15</v>
      </c>
      <c r="C1019">
        <v>17</v>
      </c>
      <c r="D1019" t="s">
        <v>20</v>
      </c>
      <c r="E1019">
        <v>15055</v>
      </c>
      <c r="F1019" t="s">
        <v>106</v>
      </c>
      <c r="G1019">
        <v>13092439.077849001</v>
      </c>
    </row>
    <row r="1020" spans="1:7">
      <c r="A1020">
        <v>12</v>
      </c>
      <c r="B1020" t="s">
        <v>15</v>
      </c>
      <c r="C1020">
        <v>18</v>
      </c>
      <c r="D1020" t="s">
        <v>21</v>
      </c>
      <c r="E1020">
        <v>15055</v>
      </c>
      <c r="F1020" t="s">
        <v>106</v>
      </c>
      <c r="G1020">
        <v>211852426.84089899</v>
      </c>
    </row>
    <row r="1021" spans="1:7">
      <c r="A1021">
        <v>12</v>
      </c>
      <c r="B1021" t="s">
        <v>15</v>
      </c>
      <c r="C1021">
        <v>19</v>
      </c>
      <c r="D1021" t="s">
        <v>22</v>
      </c>
      <c r="E1021">
        <v>15055</v>
      </c>
      <c r="F1021" t="s">
        <v>106</v>
      </c>
      <c r="G1021">
        <v>3310286.61748139</v>
      </c>
    </row>
    <row r="1022" spans="1:7">
      <c r="A1022">
        <v>12</v>
      </c>
      <c r="B1022" t="s">
        <v>15</v>
      </c>
      <c r="C1022">
        <v>20</v>
      </c>
      <c r="D1022" t="s">
        <v>23</v>
      </c>
      <c r="E1022">
        <v>15055</v>
      </c>
      <c r="F1022" t="s">
        <v>106</v>
      </c>
      <c r="G1022">
        <v>63376193.918329403</v>
      </c>
    </row>
    <row r="1023" spans="1:7">
      <c r="A1023">
        <v>12</v>
      </c>
      <c r="B1023" t="s">
        <v>15</v>
      </c>
      <c r="C1023">
        <v>21</v>
      </c>
      <c r="D1023" t="s">
        <v>24</v>
      </c>
      <c r="E1023">
        <v>15055</v>
      </c>
      <c r="F1023" t="s">
        <v>106</v>
      </c>
      <c r="G1023">
        <v>43241784.1177065</v>
      </c>
    </row>
    <row r="1024" spans="1:7">
      <c r="A1024">
        <v>12</v>
      </c>
      <c r="B1024" t="s">
        <v>15</v>
      </c>
      <c r="C1024">
        <v>22</v>
      </c>
      <c r="D1024" t="s">
        <v>25</v>
      </c>
      <c r="E1024">
        <v>15055</v>
      </c>
      <c r="F1024" t="s">
        <v>106</v>
      </c>
      <c r="G1024">
        <v>312288157.40877599</v>
      </c>
    </row>
    <row r="1025" spans="1:7">
      <c r="A1025">
        <v>12</v>
      </c>
      <c r="B1025" t="s">
        <v>15</v>
      </c>
      <c r="C1025">
        <v>23</v>
      </c>
      <c r="D1025" t="s">
        <v>26</v>
      </c>
      <c r="E1025">
        <v>15055</v>
      </c>
      <c r="F1025" t="s">
        <v>106</v>
      </c>
      <c r="G1025">
        <v>454413133.20270997</v>
      </c>
    </row>
    <row r="1026" spans="1:7">
      <c r="A1026">
        <v>12</v>
      </c>
      <c r="B1026" t="s">
        <v>15</v>
      </c>
      <c r="C1026">
        <v>24</v>
      </c>
      <c r="D1026" t="s">
        <v>27</v>
      </c>
      <c r="E1026">
        <v>15055</v>
      </c>
      <c r="F1026" t="s">
        <v>106</v>
      </c>
      <c r="G1026">
        <v>36193982.539255597</v>
      </c>
    </row>
    <row r="1027" spans="1:7">
      <c r="A1027">
        <v>12</v>
      </c>
      <c r="B1027" t="s">
        <v>15</v>
      </c>
      <c r="C1027">
        <v>25</v>
      </c>
      <c r="D1027" t="s">
        <v>28</v>
      </c>
      <c r="E1027">
        <v>15055</v>
      </c>
      <c r="F1027" t="s">
        <v>106</v>
      </c>
      <c r="G1027">
        <v>505025156.187024</v>
      </c>
    </row>
    <row r="1028" spans="1:7">
      <c r="A1028">
        <v>12</v>
      </c>
      <c r="B1028" t="s">
        <v>15</v>
      </c>
      <c r="C1028">
        <v>26</v>
      </c>
      <c r="D1028" t="s">
        <v>29</v>
      </c>
      <c r="E1028">
        <v>15055</v>
      </c>
      <c r="F1028" t="s">
        <v>106</v>
      </c>
      <c r="G1028">
        <v>50727021.149092801</v>
      </c>
    </row>
    <row r="1029" spans="1:7">
      <c r="A1029">
        <v>12</v>
      </c>
      <c r="B1029" t="s">
        <v>15</v>
      </c>
      <c r="C1029">
        <v>27</v>
      </c>
      <c r="D1029" t="s">
        <v>30</v>
      </c>
      <c r="E1029">
        <v>15055</v>
      </c>
      <c r="F1029" t="s">
        <v>106</v>
      </c>
      <c r="G1029">
        <v>169383152.32966</v>
      </c>
    </row>
    <row r="1030" spans="1:7">
      <c r="A1030">
        <v>12</v>
      </c>
      <c r="B1030" t="s">
        <v>15</v>
      </c>
      <c r="C1030">
        <v>28</v>
      </c>
      <c r="D1030" t="s">
        <v>31</v>
      </c>
      <c r="E1030">
        <v>15055</v>
      </c>
      <c r="F1030" t="s">
        <v>106</v>
      </c>
      <c r="G1030">
        <v>5783928.1696235603</v>
      </c>
    </row>
    <row r="1031" spans="1:7">
      <c r="A1031">
        <v>12</v>
      </c>
      <c r="B1031" t="s">
        <v>15</v>
      </c>
      <c r="C1031">
        <v>29</v>
      </c>
      <c r="D1031" t="s">
        <v>32</v>
      </c>
      <c r="E1031">
        <v>15055</v>
      </c>
      <c r="F1031" t="s">
        <v>106</v>
      </c>
      <c r="G1031">
        <v>124822716.19049101</v>
      </c>
    </row>
    <row r="1032" spans="1:7">
      <c r="A1032">
        <v>12</v>
      </c>
      <c r="B1032" t="s">
        <v>15</v>
      </c>
      <c r="C1032">
        <v>30</v>
      </c>
      <c r="D1032" t="s">
        <v>33</v>
      </c>
      <c r="E1032">
        <v>15055</v>
      </c>
      <c r="F1032" t="s">
        <v>106</v>
      </c>
      <c r="G1032">
        <v>389935.606396847</v>
      </c>
    </row>
    <row r="1033" spans="1:7">
      <c r="A1033">
        <v>12</v>
      </c>
      <c r="B1033" t="s">
        <v>15</v>
      </c>
      <c r="C1033">
        <v>31</v>
      </c>
      <c r="D1033" t="s">
        <v>34</v>
      </c>
      <c r="E1033">
        <v>15055</v>
      </c>
      <c r="F1033" t="s">
        <v>106</v>
      </c>
      <c r="G1033">
        <v>2251859.5194398402</v>
      </c>
    </row>
    <row r="1034" spans="1:7">
      <c r="A1034">
        <v>12</v>
      </c>
      <c r="B1034" t="s">
        <v>15</v>
      </c>
      <c r="C1034">
        <v>32</v>
      </c>
      <c r="D1034" t="s">
        <v>35</v>
      </c>
      <c r="E1034">
        <v>15055</v>
      </c>
      <c r="F1034" t="s">
        <v>106</v>
      </c>
      <c r="G1034">
        <v>3530293725.6104598</v>
      </c>
    </row>
    <row r="1035" spans="1:7">
      <c r="A1035">
        <v>12</v>
      </c>
      <c r="B1035" t="s">
        <v>15</v>
      </c>
      <c r="C1035">
        <v>33</v>
      </c>
      <c r="D1035" t="s">
        <v>36</v>
      </c>
      <c r="E1035">
        <v>15055</v>
      </c>
      <c r="F1035" t="s">
        <v>106</v>
      </c>
      <c r="G1035">
        <v>86447726.924234703</v>
      </c>
    </row>
    <row r="1036" spans="1:7">
      <c r="A1036">
        <v>12</v>
      </c>
      <c r="B1036" t="s">
        <v>15</v>
      </c>
      <c r="C1036">
        <v>34</v>
      </c>
      <c r="D1036" t="s">
        <v>37</v>
      </c>
      <c r="E1036">
        <v>15055</v>
      </c>
      <c r="F1036" t="s">
        <v>106</v>
      </c>
      <c r="G1036">
        <v>3179532.7243817202</v>
      </c>
    </row>
    <row r="1037" spans="1:7">
      <c r="A1037">
        <v>12</v>
      </c>
      <c r="B1037" t="s">
        <v>15</v>
      </c>
      <c r="C1037">
        <v>35</v>
      </c>
      <c r="D1037" t="s">
        <v>38</v>
      </c>
      <c r="E1037">
        <v>15055</v>
      </c>
      <c r="F1037" t="s">
        <v>106</v>
      </c>
      <c r="G1037">
        <v>60545964.452505201</v>
      </c>
    </row>
    <row r="1038" spans="1:7">
      <c r="A1038">
        <v>12</v>
      </c>
      <c r="B1038" t="s">
        <v>15</v>
      </c>
      <c r="C1038">
        <v>36</v>
      </c>
      <c r="D1038" t="s">
        <v>39</v>
      </c>
      <c r="E1038">
        <v>15055</v>
      </c>
      <c r="F1038" t="s">
        <v>106</v>
      </c>
      <c r="G1038">
        <v>1129958.9009571101</v>
      </c>
    </row>
    <row r="1039" spans="1:7">
      <c r="A1039">
        <v>12</v>
      </c>
      <c r="B1039" t="s">
        <v>15</v>
      </c>
      <c r="C1039">
        <v>37</v>
      </c>
      <c r="D1039" t="s">
        <v>40</v>
      </c>
      <c r="E1039">
        <v>15055</v>
      </c>
      <c r="F1039" t="s">
        <v>106</v>
      </c>
      <c r="G1039">
        <v>365342.15712562599</v>
      </c>
    </row>
    <row r="1040" spans="1:7">
      <c r="A1040">
        <v>12</v>
      </c>
      <c r="B1040" t="s">
        <v>15</v>
      </c>
      <c r="C1040">
        <v>38</v>
      </c>
      <c r="D1040" t="s">
        <v>41</v>
      </c>
      <c r="E1040">
        <v>15055</v>
      </c>
      <c r="F1040" t="s">
        <v>106</v>
      </c>
      <c r="G1040">
        <v>723514.12152613304</v>
      </c>
    </row>
    <row r="1041" spans="1:7">
      <c r="A1041">
        <v>12</v>
      </c>
      <c r="B1041" t="s">
        <v>15</v>
      </c>
      <c r="C1041">
        <v>39</v>
      </c>
      <c r="D1041" t="s">
        <v>42</v>
      </c>
      <c r="E1041">
        <v>15055</v>
      </c>
      <c r="F1041" t="s">
        <v>106</v>
      </c>
      <c r="G1041">
        <v>109339.33035754799</v>
      </c>
    </row>
    <row r="1042" spans="1:7">
      <c r="A1042">
        <v>12</v>
      </c>
      <c r="B1042" t="s">
        <v>15</v>
      </c>
      <c r="C1042">
        <v>40</v>
      </c>
      <c r="D1042" t="s">
        <v>43</v>
      </c>
      <c r="E1042">
        <v>15055</v>
      </c>
      <c r="F1042" t="s">
        <v>106</v>
      </c>
      <c r="G1042">
        <v>4696218.2650389904</v>
      </c>
    </row>
    <row r="1043" spans="1:7">
      <c r="A1043">
        <v>12</v>
      </c>
      <c r="B1043" t="s">
        <v>15</v>
      </c>
      <c r="C1043">
        <v>41</v>
      </c>
      <c r="D1043" t="s">
        <v>44</v>
      </c>
      <c r="E1043">
        <v>15055</v>
      </c>
      <c r="F1043" t="s">
        <v>106</v>
      </c>
      <c r="G1043">
        <v>7808987.7497236095</v>
      </c>
    </row>
    <row r="1044" spans="1:7">
      <c r="A1044">
        <v>12</v>
      </c>
      <c r="B1044" t="s">
        <v>15</v>
      </c>
      <c r="C1044">
        <v>42</v>
      </c>
      <c r="D1044" t="s">
        <v>45</v>
      </c>
      <c r="E1044">
        <v>15055</v>
      </c>
      <c r="F1044" t="s">
        <v>106</v>
      </c>
      <c r="G1044">
        <v>19713096.081201799</v>
      </c>
    </row>
    <row r="1045" spans="1:7">
      <c r="A1045">
        <v>12</v>
      </c>
      <c r="B1045" t="s">
        <v>15</v>
      </c>
      <c r="C1045">
        <v>43</v>
      </c>
      <c r="D1045" t="s">
        <v>46</v>
      </c>
      <c r="E1045">
        <v>15055</v>
      </c>
      <c r="F1045" t="s">
        <v>106</v>
      </c>
      <c r="G1045">
        <v>30556825.304237999</v>
      </c>
    </row>
    <row r="1046" spans="1:7">
      <c r="A1046">
        <v>12</v>
      </c>
      <c r="B1046" t="s">
        <v>15</v>
      </c>
      <c r="C1046">
        <v>44</v>
      </c>
      <c r="D1046" t="s">
        <v>47</v>
      </c>
      <c r="E1046">
        <v>15055</v>
      </c>
      <c r="F1046" t="s">
        <v>106</v>
      </c>
      <c r="G1046">
        <v>15114155.163675399</v>
      </c>
    </row>
    <row r="1047" spans="1:7">
      <c r="A1047">
        <v>12</v>
      </c>
      <c r="B1047" t="s">
        <v>15</v>
      </c>
      <c r="C1047">
        <v>45</v>
      </c>
      <c r="D1047" t="s">
        <v>48</v>
      </c>
      <c r="E1047">
        <v>15055</v>
      </c>
      <c r="F1047" t="s">
        <v>106</v>
      </c>
      <c r="G1047">
        <v>659577662.96718299</v>
      </c>
    </row>
    <row r="1048" spans="1:7">
      <c r="A1048">
        <v>12</v>
      </c>
      <c r="B1048" t="s">
        <v>15</v>
      </c>
      <c r="C1048">
        <v>46</v>
      </c>
      <c r="D1048" t="s">
        <v>49</v>
      </c>
      <c r="E1048">
        <v>15055</v>
      </c>
      <c r="F1048" t="s">
        <v>106</v>
      </c>
      <c r="G1048">
        <v>7009707.0641230298</v>
      </c>
    </row>
    <row r="1049" spans="1:7">
      <c r="A1049">
        <v>12</v>
      </c>
      <c r="B1049" t="s">
        <v>15</v>
      </c>
      <c r="C1049">
        <v>47</v>
      </c>
      <c r="D1049" t="s">
        <v>50</v>
      </c>
      <c r="E1049">
        <v>15055</v>
      </c>
      <c r="F1049" t="s">
        <v>106</v>
      </c>
      <c r="G1049">
        <v>399418.723724877</v>
      </c>
    </row>
    <row r="1050" spans="1:7">
      <c r="A1050">
        <v>12</v>
      </c>
      <c r="B1050" t="s">
        <v>15</v>
      </c>
      <c r="C1050">
        <v>48</v>
      </c>
      <c r="D1050" t="s">
        <v>51</v>
      </c>
      <c r="E1050">
        <v>15055</v>
      </c>
      <c r="F1050" t="s">
        <v>106</v>
      </c>
      <c r="G1050">
        <v>8611156.4752762895</v>
      </c>
    </row>
    <row r="1051" spans="1:7">
      <c r="A1051">
        <v>12</v>
      </c>
      <c r="B1051" t="s">
        <v>15</v>
      </c>
      <c r="C1051">
        <v>49</v>
      </c>
      <c r="D1051" t="s">
        <v>52</v>
      </c>
      <c r="E1051">
        <v>15055</v>
      </c>
      <c r="F1051" t="s">
        <v>106</v>
      </c>
      <c r="G1051">
        <v>35845.350001901301</v>
      </c>
    </row>
    <row r="1052" spans="1:7">
      <c r="A1052">
        <v>12</v>
      </c>
      <c r="B1052" t="s">
        <v>15</v>
      </c>
      <c r="C1052">
        <v>50</v>
      </c>
      <c r="D1052" t="s">
        <v>53</v>
      </c>
      <c r="E1052">
        <v>15055</v>
      </c>
      <c r="F1052" t="s">
        <v>106</v>
      </c>
      <c r="G1052">
        <v>388613952.82686102</v>
      </c>
    </row>
    <row r="1053" spans="1:7">
      <c r="A1053">
        <v>12</v>
      </c>
      <c r="B1053" t="s">
        <v>15</v>
      </c>
      <c r="C1053">
        <v>51</v>
      </c>
      <c r="D1053" t="s">
        <v>54</v>
      </c>
      <c r="E1053">
        <v>15055</v>
      </c>
      <c r="F1053" t="s">
        <v>106</v>
      </c>
      <c r="G1053">
        <v>15903456.9045972</v>
      </c>
    </row>
    <row r="1054" spans="1:7">
      <c r="A1054">
        <v>12</v>
      </c>
      <c r="B1054" t="s">
        <v>15</v>
      </c>
      <c r="C1054">
        <v>52</v>
      </c>
      <c r="D1054" t="s">
        <v>55</v>
      </c>
      <c r="E1054">
        <v>15055</v>
      </c>
      <c r="F1054" t="s">
        <v>106</v>
      </c>
      <c r="G1054">
        <v>101537.555368502</v>
      </c>
    </row>
    <row r="1055" spans="1:7">
      <c r="A1055">
        <v>12</v>
      </c>
      <c r="B1055" t="s">
        <v>15</v>
      </c>
      <c r="C1055">
        <v>53</v>
      </c>
      <c r="D1055" t="s">
        <v>56</v>
      </c>
      <c r="E1055">
        <v>15055</v>
      </c>
      <c r="F1055" t="s">
        <v>106</v>
      </c>
      <c r="G1055">
        <v>29780772.4228586</v>
      </c>
    </row>
    <row r="1056" spans="1:7">
      <c r="A1056">
        <v>12</v>
      </c>
      <c r="B1056" t="s">
        <v>15</v>
      </c>
      <c r="C1056">
        <v>54</v>
      </c>
      <c r="D1056" t="s">
        <v>57</v>
      </c>
      <c r="E1056">
        <v>15055</v>
      </c>
      <c r="F1056" t="s">
        <v>106</v>
      </c>
      <c r="G1056">
        <v>44224530.0491274</v>
      </c>
    </row>
    <row r="1057" spans="1:7">
      <c r="A1057">
        <v>12</v>
      </c>
      <c r="B1057" t="s">
        <v>15</v>
      </c>
      <c r="C1057">
        <v>55</v>
      </c>
      <c r="D1057" t="s">
        <v>58</v>
      </c>
      <c r="E1057">
        <v>15055</v>
      </c>
      <c r="F1057" t="s">
        <v>106</v>
      </c>
      <c r="G1057">
        <v>76055378.056984797</v>
      </c>
    </row>
    <row r="1058" spans="1:7">
      <c r="A1058">
        <v>12</v>
      </c>
      <c r="B1058" t="s">
        <v>15</v>
      </c>
      <c r="C1058">
        <v>56</v>
      </c>
      <c r="D1058" t="s">
        <v>59</v>
      </c>
      <c r="E1058">
        <v>15055</v>
      </c>
      <c r="F1058" t="s">
        <v>106</v>
      </c>
      <c r="G1058">
        <v>96996819.280296594</v>
      </c>
    </row>
    <row r="1059" spans="1:7">
      <c r="A1059">
        <v>12</v>
      </c>
      <c r="B1059" t="s">
        <v>15</v>
      </c>
      <c r="C1059">
        <v>57</v>
      </c>
      <c r="D1059" t="s">
        <v>60</v>
      </c>
      <c r="E1059">
        <v>15055</v>
      </c>
      <c r="F1059" t="s">
        <v>106</v>
      </c>
      <c r="G1059">
        <v>35963032.016560301</v>
      </c>
    </row>
    <row r="1060" spans="1:7">
      <c r="A1060">
        <v>12</v>
      </c>
      <c r="B1060" t="s">
        <v>15</v>
      </c>
      <c r="C1060">
        <v>58</v>
      </c>
      <c r="D1060" t="s">
        <v>61</v>
      </c>
      <c r="E1060">
        <v>15055</v>
      </c>
      <c r="F1060" t="s">
        <v>106</v>
      </c>
      <c r="G1060">
        <v>7166267.6442792797</v>
      </c>
    </row>
    <row r="1061" spans="1:7">
      <c r="A1061">
        <v>12</v>
      </c>
      <c r="B1061" t="s">
        <v>15</v>
      </c>
      <c r="C1061">
        <v>59</v>
      </c>
      <c r="D1061" t="s">
        <v>62</v>
      </c>
      <c r="E1061">
        <v>15055</v>
      </c>
      <c r="F1061" t="s">
        <v>106</v>
      </c>
      <c r="G1061">
        <v>60745420.188040599</v>
      </c>
    </row>
    <row r="1062" spans="1:7">
      <c r="A1062">
        <v>12</v>
      </c>
      <c r="B1062" t="s">
        <v>15</v>
      </c>
      <c r="C1062">
        <v>60</v>
      </c>
      <c r="D1062" t="s">
        <v>63</v>
      </c>
      <c r="E1062">
        <v>15055</v>
      </c>
      <c r="F1062" t="s">
        <v>106</v>
      </c>
      <c r="G1062">
        <v>255428439.04544801</v>
      </c>
    </row>
    <row r="1063" spans="1:7">
      <c r="A1063">
        <v>12</v>
      </c>
      <c r="B1063" t="s">
        <v>15</v>
      </c>
      <c r="C1063">
        <v>62</v>
      </c>
      <c r="D1063" t="s">
        <v>65</v>
      </c>
      <c r="E1063">
        <v>15055</v>
      </c>
      <c r="F1063" t="s">
        <v>106</v>
      </c>
      <c r="G1063">
        <v>270163667.76373899</v>
      </c>
    </row>
    <row r="1064" spans="1:7">
      <c r="A1064">
        <v>12</v>
      </c>
      <c r="B1064" t="s">
        <v>15</v>
      </c>
      <c r="C1064">
        <v>63</v>
      </c>
      <c r="D1064" t="s">
        <v>66</v>
      </c>
      <c r="E1064">
        <v>15055</v>
      </c>
      <c r="F1064" t="s">
        <v>106</v>
      </c>
      <c r="G1064">
        <v>38802680.476438798</v>
      </c>
    </row>
    <row r="1065" spans="1:7">
      <c r="A1065">
        <v>12</v>
      </c>
      <c r="B1065" t="s">
        <v>15</v>
      </c>
      <c r="C1065">
        <v>64</v>
      </c>
      <c r="D1065" t="s">
        <v>67</v>
      </c>
      <c r="E1065">
        <v>15055</v>
      </c>
      <c r="F1065" t="s">
        <v>106</v>
      </c>
      <c r="G1065">
        <v>426662853.08796799</v>
      </c>
    </row>
    <row r="1066" spans="1:7">
      <c r="A1066">
        <v>12</v>
      </c>
      <c r="B1066" t="s">
        <v>15</v>
      </c>
      <c r="C1066">
        <v>65</v>
      </c>
      <c r="D1066" t="s">
        <v>68</v>
      </c>
      <c r="E1066">
        <v>15055</v>
      </c>
      <c r="F1066" t="s">
        <v>106</v>
      </c>
      <c r="G1066">
        <v>607977864.95828497</v>
      </c>
    </row>
    <row r="1067" spans="1:7">
      <c r="A1067">
        <v>12</v>
      </c>
      <c r="B1067" t="s">
        <v>15</v>
      </c>
      <c r="C1067">
        <v>66</v>
      </c>
      <c r="D1067" t="s">
        <v>69</v>
      </c>
      <c r="E1067">
        <v>15055</v>
      </c>
      <c r="F1067" t="s">
        <v>106</v>
      </c>
      <c r="G1067">
        <v>387106959.33419001</v>
      </c>
    </row>
    <row r="1068" spans="1:7">
      <c r="A1068">
        <v>12</v>
      </c>
      <c r="B1068" t="s">
        <v>15</v>
      </c>
      <c r="C1068">
        <v>67</v>
      </c>
      <c r="D1068" t="s">
        <v>70</v>
      </c>
      <c r="E1068">
        <v>15055</v>
      </c>
      <c r="F1068" t="s">
        <v>106</v>
      </c>
      <c r="G1068">
        <v>115543852.43872701</v>
      </c>
    </row>
    <row r="1069" spans="1:7">
      <c r="A1069">
        <v>12</v>
      </c>
      <c r="B1069" t="s">
        <v>15</v>
      </c>
      <c r="C1069">
        <v>68</v>
      </c>
      <c r="D1069" t="s">
        <v>71</v>
      </c>
      <c r="E1069">
        <v>15055</v>
      </c>
      <c r="F1069" t="s">
        <v>106</v>
      </c>
      <c r="G1069">
        <v>27920174.664705899</v>
      </c>
    </row>
    <row r="1070" spans="1:7">
      <c r="A1070">
        <v>12</v>
      </c>
      <c r="B1070" t="s">
        <v>15</v>
      </c>
      <c r="C1070">
        <v>74</v>
      </c>
      <c r="D1070" t="s">
        <v>77</v>
      </c>
      <c r="E1070">
        <v>15055</v>
      </c>
      <c r="F1070" t="s">
        <v>106</v>
      </c>
      <c r="G1070">
        <v>3351346.14091333</v>
      </c>
    </row>
    <row r="1071" spans="1:7">
      <c r="A1071">
        <v>12</v>
      </c>
      <c r="B1071" t="s">
        <v>15</v>
      </c>
      <c r="C1071">
        <v>75</v>
      </c>
      <c r="D1071" t="s">
        <v>78</v>
      </c>
      <c r="E1071">
        <v>15055</v>
      </c>
      <c r="F1071" t="s">
        <v>106</v>
      </c>
      <c r="G1071">
        <v>103.828579060683</v>
      </c>
    </row>
    <row r="1072" spans="1:7">
      <c r="A1072">
        <v>12</v>
      </c>
      <c r="B1072" t="s">
        <v>15</v>
      </c>
      <c r="C1072">
        <v>76</v>
      </c>
      <c r="D1072" t="s">
        <v>79</v>
      </c>
      <c r="E1072">
        <v>15055</v>
      </c>
      <c r="F1072" t="s">
        <v>106</v>
      </c>
      <c r="G1072">
        <v>130122.90182652</v>
      </c>
    </row>
    <row r="1073" spans="1:7">
      <c r="A1073">
        <v>12</v>
      </c>
      <c r="B1073" t="s">
        <v>15</v>
      </c>
      <c r="C1073">
        <v>77</v>
      </c>
      <c r="D1073" t="s">
        <v>80</v>
      </c>
      <c r="E1073">
        <v>15055</v>
      </c>
      <c r="F1073" t="s">
        <v>106</v>
      </c>
      <c r="G1073">
        <v>2361546.0694211498</v>
      </c>
    </row>
    <row r="1074" spans="1:7">
      <c r="A1074">
        <v>12</v>
      </c>
      <c r="B1074" t="s">
        <v>15</v>
      </c>
      <c r="C1074">
        <v>78</v>
      </c>
      <c r="D1074" t="s">
        <v>81</v>
      </c>
      <c r="E1074">
        <v>15055</v>
      </c>
      <c r="F1074" t="s">
        <v>106</v>
      </c>
      <c r="G1074">
        <v>16053717.0517511</v>
      </c>
    </row>
    <row r="1075" spans="1:7">
      <c r="A1075">
        <v>12</v>
      </c>
      <c r="B1075" t="s">
        <v>15</v>
      </c>
      <c r="C1075">
        <v>79</v>
      </c>
      <c r="D1075" t="s">
        <v>82</v>
      </c>
      <c r="E1075">
        <v>15055</v>
      </c>
      <c r="F1075" t="s">
        <v>106</v>
      </c>
      <c r="G1075">
        <v>42923880.184544899</v>
      </c>
    </row>
    <row r="1076" spans="1:7">
      <c r="A1076">
        <v>12</v>
      </c>
      <c r="B1076" t="s">
        <v>15</v>
      </c>
      <c r="C1076">
        <v>80</v>
      </c>
      <c r="D1076" t="s">
        <v>83</v>
      </c>
      <c r="E1076">
        <v>15055</v>
      </c>
      <c r="F1076" t="s">
        <v>106</v>
      </c>
      <c r="G1076">
        <v>1037.8716746652001</v>
      </c>
    </row>
    <row r="1077" spans="1:7">
      <c r="A1077">
        <v>12</v>
      </c>
      <c r="B1077" t="s">
        <v>15</v>
      </c>
      <c r="C1077">
        <v>81</v>
      </c>
      <c r="D1077" t="s">
        <v>84</v>
      </c>
      <c r="E1077">
        <v>15055</v>
      </c>
      <c r="F1077" t="s">
        <v>106</v>
      </c>
      <c r="G1077">
        <v>1179344.2036673699</v>
      </c>
    </row>
    <row r="1078" spans="1:7">
      <c r="A1078">
        <v>12</v>
      </c>
      <c r="B1078" t="s">
        <v>15</v>
      </c>
      <c r="C1078">
        <v>83</v>
      </c>
      <c r="D1078" t="s">
        <v>86</v>
      </c>
      <c r="E1078">
        <v>15055</v>
      </c>
      <c r="F1078" t="s">
        <v>106</v>
      </c>
      <c r="G1078">
        <v>59464226.735031903</v>
      </c>
    </row>
    <row r="1079" spans="1:7">
      <c r="A1079">
        <v>12</v>
      </c>
      <c r="B1079" t="s">
        <v>15</v>
      </c>
      <c r="C1079">
        <v>86</v>
      </c>
      <c r="D1079" t="s">
        <v>89</v>
      </c>
      <c r="E1079">
        <v>15055</v>
      </c>
      <c r="F1079" t="s">
        <v>106</v>
      </c>
      <c r="G1079">
        <v>287.84724037818398</v>
      </c>
    </row>
    <row r="1080" spans="1:7">
      <c r="A1080">
        <v>12</v>
      </c>
      <c r="B1080" t="s">
        <v>15</v>
      </c>
      <c r="C1080">
        <v>87</v>
      </c>
      <c r="D1080" t="s">
        <v>90</v>
      </c>
      <c r="E1080">
        <v>15055</v>
      </c>
      <c r="F1080" t="s">
        <v>106</v>
      </c>
      <c r="G1080">
        <v>1346536906.01144</v>
      </c>
    </row>
    <row r="1081" spans="1:7">
      <c r="A1081">
        <v>12</v>
      </c>
      <c r="B1081" t="s">
        <v>15</v>
      </c>
      <c r="C1081">
        <v>5001</v>
      </c>
      <c r="D1081" t="s">
        <v>94</v>
      </c>
      <c r="E1081">
        <v>15053</v>
      </c>
      <c r="F1081" t="s">
        <v>107</v>
      </c>
      <c r="G1081">
        <v>5992852926.4671202</v>
      </c>
    </row>
    <row r="1082" spans="1:7">
      <c r="A1082">
        <v>12</v>
      </c>
      <c r="B1082" t="s">
        <v>15</v>
      </c>
      <c r="C1082">
        <v>6001</v>
      </c>
      <c r="D1082" t="s">
        <v>96</v>
      </c>
      <c r="E1082">
        <v>15053</v>
      </c>
      <c r="F1082" t="s">
        <v>107</v>
      </c>
      <c r="G1082">
        <v>202078043.925464</v>
      </c>
    </row>
    <row r="1083" spans="1:7">
      <c r="A1083">
        <v>12</v>
      </c>
      <c r="B1083" t="s">
        <v>15</v>
      </c>
      <c r="C1083">
        <v>7001</v>
      </c>
      <c r="D1083" t="s">
        <v>108</v>
      </c>
      <c r="E1083">
        <v>15053</v>
      </c>
      <c r="F1083" t="s">
        <v>107</v>
      </c>
      <c r="G1083">
        <v>3983161911.9179401</v>
      </c>
    </row>
    <row r="1084" spans="1:7">
      <c r="A1084">
        <v>12</v>
      </c>
      <c r="B1084" t="s">
        <v>15</v>
      </c>
      <c r="C1084">
        <v>8001</v>
      </c>
      <c r="D1084" t="s">
        <v>109</v>
      </c>
      <c r="E1084">
        <v>15053</v>
      </c>
      <c r="F1084" t="s">
        <v>107</v>
      </c>
      <c r="G1084">
        <v>1976280236.66453</v>
      </c>
    </row>
    <row r="1085" spans="1:7">
      <c r="A1085">
        <v>12</v>
      </c>
      <c r="B1085" t="s">
        <v>15</v>
      </c>
      <c r="C1085">
        <v>10001</v>
      </c>
      <c r="D1085" t="s">
        <v>110</v>
      </c>
      <c r="E1085">
        <v>15055</v>
      </c>
      <c r="F1085" t="s">
        <v>106</v>
      </c>
      <c r="G1085">
        <v>134880.60121037799</v>
      </c>
    </row>
    <row r="1086" spans="1:7">
      <c r="A1086">
        <v>12</v>
      </c>
      <c r="B1086" t="s">
        <v>15</v>
      </c>
      <c r="C1086">
        <v>10002</v>
      </c>
      <c r="D1086" t="s">
        <v>111</v>
      </c>
      <c r="E1086">
        <v>15055</v>
      </c>
      <c r="F1086" t="s">
        <v>106</v>
      </c>
      <c r="G1086">
        <v>177622.50090465401</v>
      </c>
    </row>
    <row r="1087" spans="1:7">
      <c r="A1087">
        <v>12</v>
      </c>
      <c r="B1087" t="s">
        <v>15</v>
      </c>
      <c r="C1087">
        <v>10003</v>
      </c>
      <c r="D1087" t="s">
        <v>112</v>
      </c>
      <c r="E1087">
        <v>15055</v>
      </c>
      <c r="F1087" t="s">
        <v>106</v>
      </c>
      <c r="G1087">
        <v>158144.07226935399</v>
      </c>
    </row>
    <row r="1088" spans="1:7">
      <c r="A1088">
        <v>12</v>
      </c>
      <c r="B1088" t="s">
        <v>15</v>
      </c>
      <c r="C1088">
        <v>10004</v>
      </c>
      <c r="D1088" t="s">
        <v>113</v>
      </c>
      <c r="E1088">
        <v>15055</v>
      </c>
      <c r="F1088" t="s">
        <v>106</v>
      </c>
      <c r="G1088">
        <v>122106.239624162</v>
      </c>
    </row>
    <row r="1089" spans="1:7">
      <c r="A1089">
        <v>12</v>
      </c>
      <c r="B1089" t="s">
        <v>15</v>
      </c>
      <c r="C1089">
        <v>10005</v>
      </c>
      <c r="D1089" t="s">
        <v>114</v>
      </c>
      <c r="E1089">
        <v>15055</v>
      </c>
      <c r="F1089" t="s">
        <v>106</v>
      </c>
      <c r="G1089">
        <v>272513.17330382799</v>
      </c>
    </row>
    <row r="1090" spans="1:7">
      <c r="A1090">
        <v>12</v>
      </c>
      <c r="B1090" t="s">
        <v>15</v>
      </c>
      <c r="C1090">
        <v>10006</v>
      </c>
      <c r="D1090" t="s">
        <v>115</v>
      </c>
      <c r="E1090">
        <v>15055</v>
      </c>
      <c r="F1090" t="s">
        <v>106</v>
      </c>
      <c r="G1090">
        <v>930748.83705537498</v>
      </c>
    </row>
    <row r="1091" spans="1:7">
      <c r="A1091">
        <v>12</v>
      </c>
      <c r="B1091" t="s">
        <v>15</v>
      </c>
      <c r="C1091">
        <v>10007</v>
      </c>
      <c r="D1091" t="s">
        <v>116</v>
      </c>
      <c r="E1091">
        <v>15055</v>
      </c>
      <c r="F1091" t="s">
        <v>106</v>
      </c>
      <c r="G1091">
        <v>1645970.0318162099</v>
      </c>
    </row>
    <row r="1092" spans="1:7">
      <c r="A1092">
        <v>12</v>
      </c>
      <c r="B1092" t="s">
        <v>15</v>
      </c>
      <c r="C1092">
        <v>10008</v>
      </c>
      <c r="D1092" t="s">
        <v>117</v>
      </c>
      <c r="E1092">
        <v>15055</v>
      </c>
      <c r="F1092" t="s">
        <v>106</v>
      </c>
      <c r="G1092">
        <v>1882854.01250104</v>
      </c>
    </row>
    <row r="1093" spans="1:7">
      <c r="A1093">
        <v>12</v>
      </c>
      <c r="B1093" t="s">
        <v>15</v>
      </c>
      <c r="C1093">
        <v>10009</v>
      </c>
      <c r="D1093" t="s">
        <v>118</v>
      </c>
      <c r="E1093">
        <v>15055</v>
      </c>
      <c r="F1093" t="s">
        <v>106</v>
      </c>
      <c r="G1093">
        <v>4764118.0442540199</v>
      </c>
    </row>
    <row r="1094" spans="1:7">
      <c r="A1094">
        <v>12</v>
      </c>
      <c r="B1094" t="s">
        <v>15</v>
      </c>
      <c r="C1094">
        <v>11001</v>
      </c>
      <c r="D1094" t="s">
        <v>119</v>
      </c>
      <c r="E1094">
        <v>15055</v>
      </c>
      <c r="F1094" t="s">
        <v>106</v>
      </c>
      <c r="G1094">
        <v>899607.22870704695</v>
      </c>
    </row>
    <row r="1095" spans="1:7">
      <c r="A1095">
        <v>12</v>
      </c>
      <c r="B1095" t="s">
        <v>15</v>
      </c>
      <c r="C1095">
        <v>11003</v>
      </c>
      <c r="D1095" t="s">
        <v>120</v>
      </c>
      <c r="E1095">
        <v>15055</v>
      </c>
      <c r="F1095" t="s">
        <v>106</v>
      </c>
      <c r="G1095">
        <v>371270.12678099098</v>
      </c>
    </row>
    <row r="1096" spans="1:7">
      <c r="A1096">
        <v>12</v>
      </c>
      <c r="B1096" t="s">
        <v>15</v>
      </c>
      <c r="C1096">
        <v>12001</v>
      </c>
      <c r="D1096" t="s">
        <v>121</v>
      </c>
      <c r="E1096">
        <v>15055</v>
      </c>
      <c r="F1096" t="s">
        <v>106</v>
      </c>
      <c r="G1096">
        <v>29972324.033031799</v>
      </c>
    </row>
    <row r="1097" spans="1:7">
      <c r="A1097">
        <v>12</v>
      </c>
      <c r="B1097" t="s">
        <v>15</v>
      </c>
      <c r="C1097">
        <v>12004</v>
      </c>
      <c r="D1097" t="s">
        <v>123</v>
      </c>
      <c r="E1097">
        <v>15055</v>
      </c>
      <c r="F1097" t="s">
        <v>106</v>
      </c>
      <c r="G1097">
        <v>1878006.7320389899</v>
      </c>
    </row>
    <row r="1098" spans="1:7">
      <c r="A1098">
        <v>12</v>
      </c>
      <c r="B1098" t="s">
        <v>15</v>
      </c>
      <c r="C1098">
        <v>14001</v>
      </c>
      <c r="D1098" t="s">
        <v>124</v>
      </c>
      <c r="E1098">
        <v>15055</v>
      </c>
      <c r="F1098" t="s">
        <v>106</v>
      </c>
      <c r="G1098">
        <v>2483057.4575937102</v>
      </c>
    </row>
    <row r="1099" spans="1:7">
      <c r="A1099">
        <v>12</v>
      </c>
      <c r="B1099" t="s">
        <v>15</v>
      </c>
      <c r="C1099">
        <v>14002</v>
      </c>
      <c r="D1099" t="s">
        <v>125</v>
      </c>
      <c r="E1099">
        <v>15055</v>
      </c>
      <c r="F1099" t="s">
        <v>106</v>
      </c>
      <c r="G1099">
        <v>39564865.6681825</v>
      </c>
    </row>
    <row r="1100" spans="1:7">
      <c r="A1100">
        <v>12</v>
      </c>
      <c r="B1100" t="s">
        <v>15</v>
      </c>
      <c r="C1100">
        <v>25001</v>
      </c>
      <c r="D1100" t="s">
        <v>126</v>
      </c>
      <c r="E1100">
        <v>15051</v>
      </c>
      <c r="F1100" t="s">
        <v>127</v>
      </c>
      <c r="G1100">
        <v>2835043127.7283702</v>
      </c>
    </row>
    <row r="1101" spans="1:7">
      <c r="A1101">
        <v>12</v>
      </c>
      <c r="B1101" t="s">
        <v>15</v>
      </c>
      <c r="C1101">
        <v>28001</v>
      </c>
      <c r="D1101" t="s">
        <v>128</v>
      </c>
      <c r="E1101">
        <v>15051</v>
      </c>
      <c r="F1101" t="s">
        <v>127</v>
      </c>
      <c r="G1101">
        <v>4282035555.8994298</v>
      </c>
    </row>
    <row r="1102" spans="1:7">
      <c r="A1102">
        <v>13</v>
      </c>
      <c r="B1102" t="s">
        <v>16</v>
      </c>
      <c r="C1102">
        <v>1</v>
      </c>
      <c r="D1102" t="s">
        <v>4</v>
      </c>
      <c r="E1102">
        <v>15055</v>
      </c>
      <c r="F1102" t="s">
        <v>106</v>
      </c>
      <c r="G1102">
        <v>8898969.2891278304</v>
      </c>
    </row>
    <row r="1103" spans="1:7">
      <c r="A1103">
        <v>13</v>
      </c>
      <c r="B1103" t="s">
        <v>16</v>
      </c>
      <c r="C1103">
        <v>2</v>
      </c>
      <c r="D1103" t="s">
        <v>5</v>
      </c>
      <c r="E1103">
        <v>15055</v>
      </c>
      <c r="F1103" t="s">
        <v>106</v>
      </c>
      <c r="G1103">
        <v>1713479.00890016</v>
      </c>
    </row>
    <row r="1104" spans="1:7">
      <c r="A1104">
        <v>13</v>
      </c>
      <c r="B1104" t="s">
        <v>16</v>
      </c>
      <c r="C1104">
        <v>3</v>
      </c>
      <c r="D1104" t="s">
        <v>6</v>
      </c>
      <c r="E1104">
        <v>15055</v>
      </c>
      <c r="F1104" t="s">
        <v>106</v>
      </c>
      <c r="G1104">
        <v>680.95767699736496</v>
      </c>
    </row>
    <row r="1105" spans="1:7">
      <c r="A1105">
        <v>13</v>
      </c>
      <c r="B1105" t="s">
        <v>16</v>
      </c>
      <c r="C1105">
        <v>6</v>
      </c>
      <c r="D1105" t="s">
        <v>9</v>
      </c>
      <c r="E1105">
        <v>15055</v>
      </c>
      <c r="F1105" t="s">
        <v>106</v>
      </c>
      <c r="G1105">
        <v>64010.425258400399</v>
      </c>
    </row>
    <row r="1106" spans="1:7">
      <c r="A1106">
        <v>13</v>
      </c>
      <c r="B1106" t="s">
        <v>16</v>
      </c>
      <c r="C1106">
        <v>7</v>
      </c>
      <c r="D1106" t="s">
        <v>10</v>
      </c>
      <c r="E1106">
        <v>15055</v>
      </c>
      <c r="F1106" t="s">
        <v>106</v>
      </c>
      <c r="G1106">
        <v>1524454.20420333</v>
      </c>
    </row>
    <row r="1107" spans="1:7">
      <c r="A1107">
        <v>13</v>
      </c>
      <c r="B1107" t="s">
        <v>16</v>
      </c>
      <c r="C1107">
        <v>8</v>
      </c>
      <c r="D1107" t="s">
        <v>11</v>
      </c>
      <c r="E1107">
        <v>15055</v>
      </c>
      <c r="F1107" t="s">
        <v>106</v>
      </c>
      <c r="G1107">
        <v>1431.77787906096</v>
      </c>
    </row>
    <row r="1108" spans="1:7">
      <c r="A1108">
        <v>13</v>
      </c>
      <c r="B1108" t="s">
        <v>16</v>
      </c>
      <c r="C1108">
        <v>9</v>
      </c>
      <c r="D1108" t="s">
        <v>12</v>
      </c>
      <c r="E1108">
        <v>15055</v>
      </c>
      <c r="F1108" t="s">
        <v>106</v>
      </c>
      <c r="G1108">
        <v>14151331.5249277</v>
      </c>
    </row>
    <row r="1109" spans="1:7">
      <c r="A1109">
        <v>13</v>
      </c>
      <c r="B1109" t="s">
        <v>16</v>
      </c>
      <c r="C1109">
        <v>10</v>
      </c>
      <c r="D1109" t="s">
        <v>13</v>
      </c>
      <c r="E1109">
        <v>15055</v>
      </c>
      <c r="F1109" t="s">
        <v>106</v>
      </c>
      <c r="G1109">
        <v>4052221.1331618498</v>
      </c>
    </row>
    <row r="1110" spans="1:7">
      <c r="A1110">
        <v>13</v>
      </c>
      <c r="B1110" t="s">
        <v>16</v>
      </c>
      <c r="C1110">
        <v>11</v>
      </c>
      <c r="D1110" t="s">
        <v>14</v>
      </c>
      <c r="E1110">
        <v>15055</v>
      </c>
      <c r="F1110" t="s">
        <v>106</v>
      </c>
      <c r="G1110">
        <v>89305.700790778894</v>
      </c>
    </row>
    <row r="1111" spans="1:7">
      <c r="A1111">
        <v>13</v>
      </c>
      <c r="B1111" t="s">
        <v>16</v>
      </c>
      <c r="C1111">
        <v>12</v>
      </c>
      <c r="D1111" t="s">
        <v>15</v>
      </c>
      <c r="E1111">
        <v>15055</v>
      </c>
      <c r="F1111" t="s">
        <v>106</v>
      </c>
      <c r="G1111">
        <v>256.887178353141</v>
      </c>
    </row>
    <row r="1112" spans="1:7">
      <c r="A1112">
        <v>13</v>
      </c>
      <c r="B1112" t="s">
        <v>16</v>
      </c>
      <c r="C1112">
        <v>13</v>
      </c>
      <c r="D1112" t="s">
        <v>16</v>
      </c>
      <c r="E1112">
        <v>15055</v>
      </c>
      <c r="F1112" t="s">
        <v>106</v>
      </c>
      <c r="G1112">
        <v>55964913.489610702</v>
      </c>
    </row>
    <row r="1113" spans="1:7">
      <c r="A1113">
        <v>13</v>
      </c>
      <c r="B1113" t="s">
        <v>16</v>
      </c>
      <c r="C1113">
        <v>14</v>
      </c>
      <c r="D1113" t="s">
        <v>17</v>
      </c>
      <c r="E1113">
        <v>15055</v>
      </c>
      <c r="F1113" t="s">
        <v>106</v>
      </c>
      <c r="G1113">
        <v>175996.83888298599</v>
      </c>
    </row>
    <row r="1114" spans="1:7">
      <c r="A1114">
        <v>13</v>
      </c>
      <c r="B1114" t="s">
        <v>16</v>
      </c>
      <c r="C1114">
        <v>15</v>
      </c>
      <c r="D1114" t="s">
        <v>18</v>
      </c>
      <c r="E1114">
        <v>15055</v>
      </c>
      <c r="F1114" t="s">
        <v>106</v>
      </c>
      <c r="G1114">
        <v>1621519.76068273</v>
      </c>
    </row>
    <row r="1115" spans="1:7">
      <c r="A1115">
        <v>13</v>
      </c>
      <c r="B1115" t="s">
        <v>16</v>
      </c>
      <c r="C1115">
        <v>16</v>
      </c>
      <c r="D1115" t="s">
        <v>19</v>
      </c>
      <c r="E1115">
        <v>15055</v>
      </c>
      <c r="F1115" t="s">
        <v>106</v>
      </c>
      <c r="G1115">
        <v>13745.441925372301</v>
      </c>
    </row>
    <row r="1116" spans="1:7">
      <c r="A1116">
        <v>13</v>
      </c>
      <c r="B1116" t="s">
        <v>16</v>
      </c>
      <c r="C1116">
        <v>17</v>
      </c>
      <c r="D1116" t="s">
        <v>20</v>
      </c>
      <c r="E1116">
        <v>15055</v>
      </c>
      <c r="F1116" t="s">
        <v>106</v>
      </c>
      <c r="G1116">
        <v>8006.9209841366101</v>
      </c>
    </row>
    <row r="1117" spans="1:7">
      <c r="A1117">
        <v>13</v>
      </c>
      <c r="B1117" t="s">
        <v>16</v>
      </c>
      <c r="C1117">
        <v>18</v>
      </c>
      <c r="D1117" t="s">
        <v>21</v>
      </c>
      <c r="E1117">
        <v>15055</v>
      </c>
      <c r="F1117" t="s">
        <v>106</v>
      </c>
      <c r="G1117">
        <v>4596002.6518763099</v>
      </c>
    </row>
    <row r="1118" spans="1:7">
      <c r="A1118">
        <v>13</v>
      </c>
      <c r="B1118" t="s">
        <v>16</v>
      </c>
      <c r="C1118">
        <v>19</v>
      </c>
      <c r="D1118" t="s">
        <v>22</v>
      </c>
      <c r="E1118">
        <v>15055</v>
      </c>
      <c r="F1118" t="s">
        <v>106</v>
      </c>
      <c r="G1118">
        <v>126030.223994788</v>
      </c>
    </row>
    <row r="1119" spans="1:7">
      <c r="A1119">
        <v>13</v>
      </c>
      <c r="B1119" t="s">
        <v>16</v>
      </c>
      <c r="C1119">
        <v>20</v>
      </c>
      <c r="D1119" t="s">
        <v>23</v>
      </c>
      <c r="E1119">
        <v>15055</v>
      </c>
      <c r="F1119" t="s">
        <v>106</v>
      </c>
      <c r="G1119">
        <v>8570149.0776222497</v>
      </c>
    </row>
    <row r="1120" spans="1:7">
      <c r="A1120">
        <v>13</v>
      </c>
      <c r="B1120" t="s">
        <v>16</v>
      </c>
      <c r="C1120">
        <v>21</v>
      </c>
      <c r="D1120" t="s">
        <v>24</v>
      </c>
      <c r="E1120">
        <v>15055</v>
      </c>
      <c r="F1120" t="s">
        <v>106</v>
      </c>
      <c r="G1120">
        <v>72731797.700321198</v>
      </c>
    </row>
    <row r="1121" spans="1:7">
      <c r="A1121">
        <v>13</v>
      </c>
      <c r="B1121" t="s">
        <v>16</v>
      </c>
      <c r="C1121">
        <v>22</v>
      </c>
      <c r="D1121" t="s">
        <v>25</v>
      </c>
      <c r="E1121">
        <v>15055</v>
      </c>
      <c r="F1121" t="s">
        <v>106</v>
      </c>
      <c r="G1121">
        <v>6759587.3858288703</v>
      </c>
    </row>
    <row r="1122" spans="1:7">
      <c r="A1122">
        <v>13</v>
      </c>
      <c r="B1122" t="s">
        <v>16</v>
      </c>
      <c r="C1122">
        <v>23</v>
      </c>
      <c r="D1122" t="s">
        <v>26</v>
      </c>
      <c r="E1122">
        <v>15055</v>
      </c>
      <c r="F1122" t="s">
        <v>106</v>
      </c>
      <c r="G1122">
        <v>144577.62414697601</v>
      </c>
    </row>
    <row r="1123" spans="1:7">
      <c r="A1123">
        <v>13</v>
      </c>
      <c r="B1123" t="s">
        <v>16</v>
      </c>
      <c r="C1123">
        <v>24</v>
      </c>
      <c r="D1123" t="s">
        <v>27</v>
      </c>
      <c r="E1123">
        <v>15055</v>
      </c>
      <c r="F1123" t="s">
        <v>106</v>
      </c>
      <c r="G1123">
        <v>21871.887095326601</v>
      </c>
    </row>
    <row r="1124" spans="1:7">
      <c r="A1124">
        <v>13</v>
      </c>
      <c r="B1124" t="s">
        <v>16</v>
      </c>
      <c r="C1124">
        <v>25</v>
      </c>
      <c r="D1124" t="s">
        <v>28</v>
      </c>
      <c r="E1124">
        <v>15055</v>
      </c>
      <c r="F1124" t="s">
        <v>106</v>
      </c>
      <c r="G1124">
        <v>7101059.7968021901</v>
      </c>
    </row>
    <row r="1125" spans="1:7">
      <c r="A1125">
        <v>13</v>
      </c>
      <c r="B1125" t="s">
        <v>16</v>
      </c>
      <c r="C1125">
        <v>26</v>
      </c>
      <c r="D1125" t="s">
        <v>29</v>
      </c>
      <c r="E1125">
        <v>15055</v>
      </c>
      <c r="F1125" t="s">
        <v>106</v>
      </c>
      <c r="G1125">
        <v>66988.822340883999</v>
      </c>
    </row>
    <row r="1126" spans="1:7">
      <c r="A1126">
        <v>13</v>
      </c>
      <c r="B1126" t="s">
        <v>16</v>
      </c>
      <c r="C1126">
        <v>27</v>
      </c>
      <c r="D1126" t="s">
        <v>30</v>
      </c>
      <c r="E1126">
        <v>15055</v>
      </c>
      <c r="F1126" t="s">
        <v>106</v>
      </c>
      <c r="G1126">
        <v>4015465.7056334498</v>
      </c>
    </row>
    <row r="1127" spans="1:7">
      <c r="A1127">
        <v>13</v>
      </c>
      <c r="B1127" t="s">
        <v>16</v>
      </c>
      <c r="C1127">
        <v>28</v>
      </c>
      <c r="D1127" t="s">
        <v>31</v>
      </c>
      <c r="E1127">
        <v>15055</v>
      </c>
      <c r="F1127" t="s">
        <v>106</v>
      </c>
      <c r="G1127">
        <v>75372.559275054096</v>
      </c>
    </row>
    <row r="1128" spans="1:7">
      <c r="A1128">
        <v>13</v>
      </c>
      <c r="B1128" t="s">
        <v>16</v>
      </c>
      <c r="C1128">
        <v>29</v>
      </c>
      <c r="D1128" t="s">
        <v>32</v>
      </c>
      <c r="E1128">
        <v>15055</v>
      </c>
      <c r="F1128" t="s">
        <v>106</v>
      </c>
      <c r="G1128">
        <v>78022.421584588694</v>
      </c>
    </row>
    <row r="1129" spans="1:7">
      <c r="A1129">
        <v>13</v>
      </c>
      <c r="B1129" t="s">
        <v>16</v>
      </c>
      <c r="C1129">
        <v>30</v>
      </c>
      <c r="D1129" t="s">
        <v>33</v>
      </c>
      <c r="E1129">
        <v>15055</v>
      </c>
      <c r="F1129" t="s">
        <v>106</v>
      </c>
      <c r="G1129">
        <v>13999.787677877601</v>
      </c>
    </row>
    <row r="1130" spans="1:7">
      <c r="A1130">
        <v>13</v>
      </c>
      <c r="B1130" t="s">
        <v>16</v>
      </c>
      <c r="C1130">
        <v>31</v>
      </c>
      <c r="D1130" t="s">
        <v>34</v>
      </c>
      <c r="E1130">
        <v>15055</v>
      </c>
      <c r="F1130" t="s">
        <v>106</v>
      </c>
      <c r="G1130">
        <v>96876.943739745198</v>
      </c>
    </row>
    <row r="1131" spans="1:7">
      <c r="A1131">
        <v>13</v>
      </c>
      <c r="B1131" t="s">
        <v>16</v>
      </c>
      <c r="C1131">
        <v>32</v>
      </c>
      <c r="D1131" t="s">
        <v>35</v>
      </c>
      <c r="E1131">
        <v>15055</v>
      </c>
      <c r="F1131" t="s">
        <v>106</v>
      </c>
      <c r="G1131">
        <v>111068427.09683999</v>
      </c>
    </row>
    <row r="1132" spans="1:7">
      <c r="A1132">
        <v>13</v>
      </c>
      <c r="B1132" t="s">
        <v>16</v>
      </c>
      <c r="C1132">
        <v>33</v>
      </c>
      <c r="D1132" t="s">
        <v>36</v>
      </c>
      <c r="E1132">
        <v>15055</v>
      </c>
      <c r="F1132" t="s">
        <v>106</v>
      </c>
      <c r="G1132">
        <v>50847.359835962801</v>
      </c>
    </row>
    <row r="1133" spans="1:7">
      <c r="A1133">
        <v>13</v>
      </c>
      <c r="B1133" t="s">
        <v>16</v>
      </c>
      <c r="C1133">
        <v>42</v>
      </c>
      <c r="D1133" t="s">
        <v>45</v>
      </c>
      <c r="E1133">
        <v>15055</v>
      </c>
      <c r="F1133" t="s">
        <v>106</v>
      </c>
      <c r="G1133">
        <v>1131053.8557968601</v>
      </c>
    </row>
    <row r="1134" spans="1:7">
      <c r="A1134">
        <v>13</v>
      </c>
      <c r="B1134" t="s">
        <v>16</v>
      </c>
      <c r="C1134">
        <v>43</v>
      </c>
      <c r="D1134" t="s">
        <v>46</v>
      </c>
      <c r="E1134">
        <v>15055</v>
      </c>
      <c r="F1134" t="s">
        <v>106</v>
      </c>
      <c r="G1134">
        <v>1666865.11079232</v>
      </c>
    </row>
    <row r="1135" spans="1:7">
      <c r="A1135">
        <v>13</v>
      </c>
      <c r="B1135" t="s">
        <v>16</v>
      </c>
      <c r="C1135">
        <v>44</v>
      </c>
      <c r="D1135" t="s">
        <v>47</v>
      </c>
      <c r="E1135">
        <v>15055</v>
      </c>
      <c r="F1135" t="s">
        <v>106</v>
      </c>
      <c r="G1135">
        <v>739962.88032537699</v>
      </c>
    </row>
    <row r="1136" spans="1:7">
      <c r="A1136">
        <v>13</v>
      </c>
      <c r="B1136" t="s">
        <v>16</v>
      </c>
      <c r="C1136">
        <v>45</v>
      </c>
      <c r="D1136" t="s">
        <v>48</v>
      </c>
      <c r="E1136">
        <v>15055</v>
      </c>
      <c r="F1136" t="s">
        <v>106</v>
      </c>
      <c r="G1136">
        <v>33636612.206477404</v>
      </c>
    </row>
    <row r="1137" spans="1:7">
      <c r="A1137">
        <v>13</v>
      </c>
      <c r="B1137" t="s">
        <v>16</v>
      </c>
      <c r="C1137">
        <v>46</v>
      </c>
      <c r="D1137" t="s">
        <v>49</v>
      </c>
      <c r="E1137">
        <v>15055</v>
      </c>
      <c r="F1137" t="s">
        <v>106</v>
      </c>
      <c r="G1137">
        <v>277569.94236996002</v>
      </c>
    </row>
    <row r="1138" spans="1:7">
      <c r="A1138">
        <v>13</v>
      </c>
      <c r="B1138" t="s">
        <v>16</v>
      </c>
      <c r="C1138">
        <v>47</v>
      </c>
      <c r="D1138" t="s">
        <v>50</v>
      </c>
      <c r="E1138">
        <v>15055</v>
      </c>
      <c r="F1138" t="s">
        <v>106</v>
      </c>
      <c r="G1138">
        <v>344650.798149582</v>
      </c>
    </row>
    <row r="1139" spans="1:7">
      <c r="A1139">
        <v>13</v>
      </c>
      <c r="B1139" t="s">
        <v>16</v>
      </c>
      <c r="C1139">
        <v>48</v>
      </c>
      <c r="D1139" t="s">
        <v>51</v>
      </c>
      <c r="E1139">
        <v>15055</v>
      </c>
      <c r="F1139" t="s">
        <v>106</v>
      </c>
      <c r="G1139">
        <v>31115.8814662488</v>
      </c>
    </row>
    <row r="1140" spans="1:7">
      <c r="A1140">
        <v>13</v>
      </c>
      <c r="B1140" t="s">
        <v>16</v>
      </c>
      <c r="C1140">
        <v>49</v>
      </c>
      <c r="D1140" t="s">
        <v>52</v>
      </c>
      <c r="E1140">
        <v>15055</v>
      </c>
      <c r="F1140" t="s">
        <v>106</v>
      </c>
      <c r="G1140">
        <v>1825.20274342673</v>
      </c>
    </row>
    <row r="1141" spans="1:7">
      <c r="A1141">
        <v>13</v>
      </c>
      <c r="B1141" t="s">
        <v>16</v>
      </c>
      <c r="C1141">
        <v>50</v>
      </c>
      <c r="D1141" t="s">
        <v>53</v>
      </c>
      <c r="E1141">
        <v>15055</v>
      </c>
      <c r="F1141" t="s">
        <v>106</v>
      </c>
      <c r="G1141">
        <v>37044810.318682902</v>
      </c>
    </row>
    <row r="1142" spans="1:7">
      <c r="A1142">
        <v>13</v>
      </c>
      <c r="B1142" t="s">
        <v>16</v>
      </c>
      <c r="C1142">
        <v>51</v>
      </c>
      <c r="D1142" t="s">
        <v>54</v>
      </c>
      <c r="E1142">
        <v>15055</v>
      </c>
      <c r="F1142" t="s">
        <v>106</v>
      </c>
      <c r="G1142">
        <v>1488302.8550841899</v>
      </c>
    </row>
    <row r="1143" spans="1:7">
      <c r="A1143">
        <v>13</v>
      </c>
      <c r="B1143" t="s">
        <v>16</v>
      </c>
      <c r="C1143">
        <v>52</v>
      </c>
      <c r="D1143" t="s">
        <v>55</v>
      </c>
      <c r="E1143">
        <v>15055</v>
      </c>
      <c r="F1143" t="s">
        <v>106</v>
      </c>
      <c r="G1143">
        <v>4742.8012389345304</v>
      </c>
    </row>
    <row r="1144" spans="1:7">
      <c r="A1144">
        <v>13</v>
      </c>
      <c r="B1144" t="s">
        <v>16</v>
      </c>
      <c r="C1144">
        <v>53</v>
      </c>
      <c r="D1144" t="s">
        <v>56</v>
      </c>
      <c r="E1144">
        <v>15055</v>
      </c>
      <c r="F1144" t="s">
        <v>106</v>
      </c>
      <c r="G1144">
        <v>1392801.9683622399</v>
      </c>
    </row>
    <row r="1145" spans="1:7">
      <c r="A1145">
        <v>13</v>
      </c>
      <c r="B1145" t="s">
        <v>16</v>
      </c>
      <c r="C1145">
        <v>54</v>
      </c>
      <c r="D1145" t="s">
        <v>57</v>
      </c>
      <c r="E1145">
        <v>15055</v>
      </c>
      <c r="F1145" t="s">
        <v>106</v>
      </c>
      <c r="G1145">
        <v>1759434.96581878</v>
      </c>
    </row>
    <row r="1146" spans="1:7">
      <c r="A1146">
        <v>13</v>
      </c>
      <c r="B1146" t="s">
        <v>16</v>
      </c>
      <c r="C1146">
        <v>55</v>
      </c>
      <c r="D1146" t="s">
        <v>58</v>
      </c>
      <c r="E1146">
        <v>15055</v>
      </c>
      <c r="F1146" t="s">
        <v>106</v>
      </c>
      <c r="G1146">
        <v>8100329.7568298001</v>
      </c>
    </row>
    <row r="1147" spans="1:7">
      <c r="A1147">
        <v>13</v>
      </c>
      <c r="B1147" t="s">
        <v>16</v>
      </c>
      <c r="C1147">
        <v>56</v>
      </c>
      <c r="D1147" t="s">
        <v>59</v>
      </c>
      <c r="E1147">
        <v>15055</v>
      </c>
      <c r="F1147" t="s">
        <v>106</v>
      </c>
      <c r="G1147">
        <v>4565815.2157121096</v>
      </c>
    </row>
    <row r="1148" spans="1:7">
      <c r="A1148">
        <v>13</v>
      </c>
      <c r="B1148" t="s">
        <v>16</v>
      </c>
      <c r="C1148">
        <v>57</v>
      </c>
      <c r="D1148" t="s">
        <v>60</v>
      </c>
      <c r="E1148">
        <v>15055</v>
      </c>
      <c r="F1148" t="s">
        <v>106</v>
      </c>
      <c r="G1148">
        <v>1502132.7626948899</v>
      </c>
    </row>
    <row r="1149" spans="1:7">
      <c r="A1149">
        <v>13</v>
      </c>
      <c r="B1149" t="s">
        <v>16</v>
      </c>
      <c r="C1149">
        <v>58</v>
      </c>
      <c r="D1149" t="s">
        <v>61</v>
      </c>
      <c r="E1149">
        <v>15055</v>
      </c>
      <c r="F1149" t="s">
        <v>106</v>
      </c>
      <c r="G1149">
        <v>266810.52245666098</v>
      </c>
    </row>
    <row r="1150" spans="1:7">
      <c r="A1150">
        <v>13</v>
      </c>
      <c r="B1150" t="s">
        <v>16</v>
      </c>
      <c r="C1150">
        <v>59</v>
      </c>
      <c r="D1150" t="s">
        <v>62</v>
      </c>
      <c r="E1150">
        <v>15055</v>
      </c>
      <c r="F1150" t="s">
        <v>106</v>
      </c>
      <c r="G1150">
        <v>5567671.0742083797</v>
      </c>
    </row>
    <row r="1151" spans="1:7">
      <c r="A1151">
        <v>13</v>
      </c>
      <c r="B1151" t="s">
        <v>16</v>
      </c>
      <c r="C1151">
        <v>60</v>
      </c>
      <c r="D1151" t="s">
        <v>63</v>
      </c>
      <c r="E1151">
        <v>15055</v>
      </c>
      <c r="F1151" t="s">
        <v>106</v>
      </c>
      <c r="G1151">
        <v>12302324.493998</v>
      </c>
    </row>
    <row r="1152" spans="1:7">
      <c r="A1152">
        <v>13</v>
      </c>
      <c r="B1152" t="s">
        <v>16</v>
      </c>
      <c r="C1152">
        <v>62</v>
      </c>
      <c r="D1152" t="s">
        <v>65</v>
      </c>
      <c r="E1152">
        <v>15055</v>
      </c>
      <c r="F1152" t="s">
        <v>106</v>
      </c>
      <c r="G1152">
        <v>10215192.425703401</v>
      </c>
    </row>
    <row r="1153" spans="1:7">
      <c r="A1153">
        <v>13</v>
      </c>
      <c r="B1153" t="s">
        <v>16</v>
      </c>
      <c r="C1153">
        <v>63</v>
      </c>
      <c r="D1153" t="s">
        <v>66</v>
      </c>
      <c r="E1153">
        <v>15055</v>
      </c>
      <c r="F1153" t="s">
        <v>106</v>
      </c>
      <c r="G1153">
        <v>916586.82972352498</v>
      </c>
    </row>
    <row r="1154" spans="1:7">
      <c r="A1154">
        <v>13</v>
      </c>
      <c r="B1154" t="s">
        <v>16</v>
      </c>
      <c r="C1154">
        <v>64</v>
      </c>
      <c r="D1154" t="s">
        <v>67</v>
      </c>
      <c r="E1154">
        <v>15055</v>
      </c>
      <c r="F1154" t="s">
        <v>106</v>
      </c>
      <c r="G1154">
        <v>4282734.1164456503</v>
      </c>
    </row>
    <row r="1155" spans="1:7">
      <c r="A1155">
        <v>13</v>
      </c>
      <c r="B1155" t="s">
        <v>16</v>
      </c>
      <c r="C1155">
        <v>65</v>
      </c>
      <c r="D1155" t="s">
        <v>68</v>
      </c>
      <c r="E1155">
        <v>15055</v>
      </c>
      <c r="F1155" t="s">
        <v>106</v>
      </c>
      <c r="G1155">
        <v>28439785.982403301</v>
      </c>
    </row>
    <row r="1156" spans="1:7">
      <c r="A1156">
        <v>13</v>
      </c>
      <c r="B1156" t="s">
        <v>16</v>
      </c>
      <c r="C1156">
        <v>66</v>
      </c>
      <c r="D1156" t="s">
        <v>69</v>
      </c>
      <c r="E1156">
        <v>15055</v>
      </c>
      <c r="F1156" t="s">
        <v>106</v>
      </c>
      <c r="G1156">
        <v>56853626.77121</v>
      </c>
    </row>
    <row r="1157" spans="1:7">
      <c r="A1157">
        <v>13</v>
      </c>
      <c r="B1157" t="s">
        <v>16</v>
      </c>
      <c r="C1157">
        <v>67</v>
      </c>
      <c r="D1157" t="s">
        <v>70</v>
      </c>
      <c r="E1157">
        <v>15055</v>
      </c>
      <c r="F1157" t="s">
        <v>106</v>
      </c>
      <c r="G1157">
        <v>11924499.145874601</v>
      </c>
    </row>
    <row r="1158" spans="1:7">
      <c r="A1158">
        <v>13</v>
      </c>
      <c r="B1158" t="s">
        <v>16</v>
      </c>
      <c r="C1158">
        <v>68</v>
      </c>
      <c r="D1158" t="s">
        <v>71</v>
      </c>
      <c r="E1158">
        <v>15055</v>
      </c>
      <c r="F1158" t="s">
        <v>106</v>
      </c>
      <c r="G1158">
        <v>2880645.2867210899</v>
      </c>
    </row>
    <row r="1159" spans="1:7">
      <c r="A1159">
        <v>13</v>
      </c>
      <c r="B1159" t="s">
        <v>16</v>
      </c>
      <c r="C1159">
        <v>74</v>
      </c>
      <c r="D1159" t="s">
        <v>77</v>
      </c>
      <c r="E1159">
        <v>15055</v>
      </c>
      <c r="F1159" t="s">
        <v>106</v>
      </c>
      <c r="G1159">
        <v>296880.54185593099</v>
      </c>
    </row>
    <row r="1160" spans="1:7">
      <c r="A1160">
        <v>13</v>
      </c>
      <c r="B1160" t="s">
        <v>16</v>
      </c>
      <c r="C1160">
        <v>75</v>
      </c>
      <c r="D1160" t="s">
        <v>78</v>
      </c>
      <c r="E1160">
        <v>15055</v>
      </c>
      <c r="F1160" t="s">
        <v>106</v>
      </c>
      <c r="G1160">
        <v>9.1977025098536895</v>
      </c>
    </row>
    <row r="1161" spans="1:7">
      <c r="A1161">
        <v>13</v>
      </c>
      <c r="B1161" t="s">
        <v>16</v>
      </c>
      <c r="C1161">
        <v>77</v>
      </c>
      <c r="D1161" t="s">
        <v>80</v>
      </c>
      <c r="E1161">
        <v>15055</v>
      </c>
      <c r="F1161" t="s">
        <v>106</v>
      </c>
      <c r="G1161">
        <v>166605.392884378</v>
      </c>
    </row>
    <row r="1162" spans="1:7">
      <c r="A1162">
        <v>13</v>
      </c>
      <c r="B1162" t="s">
        <v>16</v>
      </c>
      <c r="C1162">
        <v>78</v>
      </c>
      <c r="D1162" t="s">
        <v>81</v>
      </c>
      <c r="E1162">
        <v>15055</v>
      </c>
      <c r="F1162" t="s">
        <v>106</v>
      </c>
      <c r="G1162">
        <v>1626337.1955168601</v>
      </c>
    </row>
    <row r="1163" spans="1:7">
      <c r="A1163">
        <v>13</v>
      </c>
      <c r="B1163" t="s">
        <v>16</v>
      </c>
      <c r="C1163">
        <v>79</v>
      </c>
      <c r="D1163" t="s">
        <v>82</v>
      </c>
      <c r="E1163">
        <v>15055</v>
      </c>
      <c r="F1163" t="s">
        <v>106</v>
      </c>
      <c r="G1163">
        <v>4709311.5600915104</v>
      </c>
    </row>
    <row r="1164" spans="1:7">
      <c r="A1164">
        <v>13</v>
      </c>
      <c r="B1164" t="s">
        <v>16</v>
      </c>
      <c r="C1164">
        <v>80</v>
      </c>
      <c r="D1164" t="s">
        <v>83</v>
      </c>
      <c r="E1164">
        <v>15055</v>
      </c>
      <c r="F1164" t="s">
        <v>106</v>
      </c>
      <c r="G1164">
        <v>359771.14226439601</v>
      </c>
    </row>
    <row r="1165" spans="1:7">
      <c r="A1165">
        <v>13</v>
      </c>
      <c r="B1165" t="s">
        <v>16</v>
      </c>
      <c r="C1165">
        <v>81</v>
      </c>
      <c r="D1165" t="s">
        <v>84</v>
      </c>
      <c r="E1165">
        <v>15055</v>
      </c>
      <c r="F1165" t="s">
        <v>106</v>
      </c>
      <c r="G1165">
        <v>170361.54910362299</v>
      </c>
    </row>
    <row r="1166" spans="1:7">
      <c r="A1166">
        <v>13</v>
      </c>
      <c r="B1166" t="s">
        <v>16</v>
      </c>
      <c r="C1166">
        <v>83</v>
      </c>
      <c r="D1166" t="s">
        <v>86</v>
      </c>
      <c r="E1166">
        <v>15055</v>
      </c>
      <c r="F1166" t="s">
        <v>106</v>
      </c>
      <c r="G1166">
        <v>8445395.69035675</v>
      </c>
    </row>
    <row r="1167" spans="1:7">
      <c r="A1167">
        <v>13</v>
      </c>
      <c r="B1167" t="s">
        <v>16</v>
      </c>
      <c r="C1167">
        <v>5001</v>
      </c>
      <c r="D1167" t="s">
        <v>94</v>
      </c>
      <c r="E1167">
        <v>15053</v>
      </c>
      <c r="F1167" t="s">
        <v>107</v>
      </c>
      <c r="G1167">
        <v>337730998.10268199</v>
      </c>
    </row>
    <row r="1168" spans="1:7">
      <c r="A1168">
        <v>13</v>
      </c>
      <c r="B1168" t="s">
        <v>16</v>
      </c>
      <c r="C1168">
        <v>6001</v>
      </c>
      <c r="D1168" t="s">
        <v>96</v>
      </c>
      <c r="E1168">
        <v>15053</v>
      </c>
      <c r="F1168" t="s">
        <v>107</v>
      </c>
      <c r="G1168">
        <v>13361947.8692968</v>
      </c>
    </row>
    <row r="1169" spans="1:7">
      <c r="A1169">
        <v>13</v>
      </c>
      <c r="B1169" t="s">
        <v>16</v>
      </c>
      <c r="C1169">
        <v>7001</v>
      </c>
      <c r="D1169" t="s">
        <v>108</v>
      </c>
      <c r="E1169">
        <v>15053</v>
      </c>
      <c r="F1169" t="s">
        <v>107</v>
      </c>
      <c r="G1169">
        <v>9362343.6487567406</v>
      </c>
    </row>
    <row r="1170" spans="1:7">
      <c r="A1170">
        <v>13</v>
      </c>
      <c r="B1170" t="s">
        <v>16</v>
      </c>
      <c r="C1170">
        <v>8001</v>
      </c>
      <c r="D1170" t="s">
        <v>109</v>
      </c>
      <c r="E1170">
        <v>15053</v>
      </c>
      <c r="F1170" t="s">
        <v>107</v>
      </c>
      <c r="G1170">
        <v>34030310.971879698</v>
      </c>
    </row>
    <row r="1171" spans="1:7">
      <c r="A1171">
        <v>13</v>
      </c>
      <c r="B1171" t="s">
        <v>16</v>
      </c>
      <c r="C1171">
        <v>10001</v>
      </c>
      <c r="D1171" t="s">
        <v>110</v>
      </c>
      <c r="E1171">
        <v>15055</v>
      </c>
      <c r="F1171" t="s">
        <v>106</v>
      </c>
      <c r="G1171">
        <v>2102.9171907211999</v>
      </c>
    </row>
    <row r="1172" spans="1:7">
      <c r="A1172">
        <v>13</v>
      </c>
      <c r="B1172" t="s">
        <v>16</v>
      </c>
      <c r="C1172">
        <v>10002</v>
      </c>
      <c r="D1172" t="s">
        <v>111</v>
      </c>
      <c r="E1172">
        <v>15055</v>
      </c>
      <c r="F1172" t="s">
        <v>106</v>
      </c>
      <c r="G1172">
        <v>2769.3041642711</v>
      </c>
    </row>
    <row r="1173" spans="1:7">
      <c r="A1173">
        <v>13</v>
      </c>
      <c r="B1173" t="s">
        <v>16</v>
      </c>
      <c r="C1173">
        <v>10003</v>
      </c>
      <c r="D1173" t="s">
        <v>112</v>
      </c>
      <c r="E1173">
        <v>15055</v>
      </c>
      <c r="F1173" t="s">
        <v>106</v>
      </c>
      <c r="G1173">
        <v>2465.6168878367298</v>
      </c>
    </row>
    <row r="1174" spans="1:7">
      <c r="A1174">
        <v>13</v>
      </c>
      <c r="B1174" t="s">
        <v>16</v>
      </c>
      <c r="C1174">
        <v>10004</v>
      </c>
      <c r="D1174" t="s">
        <v>113</v>
      </c>
      <c r="E1174">
        <v>15055</v>
      </c>
      <c r="F1174" t="s">
        <v>106</v>
      </c>
      <c r="G1174">
        <v>1903.75271236718</v>
      </c>
    </row>
    <row r="1175" spans="1:7">
      <c r="A1175">
        <v>13</v>
      </c>
      <c r="B1175" t="s">
        <v>16</v>
      </c>
      <c r="C1175">
        <v>10005</v>
      </c>
      <c r="D1175" t="s">
        <v>114</v>
      </c>
      <c r="E1175">
        <v>15055</v>
      </c>
      <c r="F1175" t="s">
        <v>106</v>
      </c>
      <c r="G1175">
        <v>4248.7402317014003</v>
      </c>
    </row>
    <row r="1176" spans="1:7">
      <c r="A1176">
        <v>13</v>
      </c>
      <c r="B1176" t="s">
        <v>16</v>
      </c>
      <c r="C1176">
        <v>10006</v>
      </c>
      <c r="D1176" t="s">
        <v>115</v>
      </c>
      <c r="E1176">
        <v>15055</v>
      </c>
      <c r="F1176" t="s">
        <v>106</v>
      </c>
      <c r="G1176">
        <v>14511.261902181601</v>
      </c>
    </row>
    <row r="1177" spans="1:7">
      <c r="A1177">
        <v>13</v>
      </c>
      <c r="B1177" t="s">
        <v>16</v>
      </c>
      <c r="C1177">
        <v>10007</v>
      </c>
      <c r="D1177" t="s">
        <v>116</v>
      </c>
      <c r="E1177">
        <v>15055</v>
      </c>
      <c r="F1177" t="s">
        <v>106</v>
      </c>
      <c r="G1177">
        <v>25662.2423406866</v>
      </c>
    </row>
    <row r="1178" spans="1:7">
      <c r="A1178">
        <v>13</v>
      </c>
      <c r="B1178" t="s">
        <v>16</v>
      </c>
      <c r="C1178">
        <v>10008</v>
      </c>
      <c r="D1178" t="s">
        <v>117</v>
      </c>
      <c r="E1178">
        <v>15055</v>
      </c>
      <c r="F1178" t="s">
        <v>106</v>
      </c>
      <c r="G1178">
        <v>29355.489484592901</v>
      </c>
    </row>
    <row r="1179" spans="1:7">
      <c r="A1179">
        <v>13</v>
      </c>
      <c r="B1179" t="s">
        <v>16</v>
      </c>
      <c r="C1179">
        <v>10009</v>
      </c>
      <c r="D1179" t="s">
        <v>118</v>
      </c>
      <c r="E1179">
        <v>15055</v>
      </c>
      <c r="F1179" t="s">
        <v>106</v>
      </c>
      <c r="G1179">
        <v>74277.143221363294</v>
      </c>
    </row>
    <row r="1180" spans="1:7">
      <c r="A1180">
        <v>13</v>
      </c>
      <c r="B1180" t="s">
        <v>16</v>
      </c>
      <c r="C1180">
        <v>11001</v>
      </c>
      <c r="D1180" t="s">
        <v>119</v>
      </c>
      <c r="E1180">
        <v>15055</v>
      </c>
      <c r="F1180" t="s">
        <v>106</v>
      </c>
      <c r="G1180">
        <v>52208.961986533301</v>
      </c>
    </row>
    <row r="1181" spans="1:7">
      <c r="A1181">
        <v>13</v>
      </c>
      <c r="B1181" t="s">
        <v>16</v>
      </c>
      <c r="C1181">
        <v>11003</v>
      </c>
      <c r="D1181" t="s">
        <v>120</v>
      </c>
      <c r="E1181">
        <v>15055</v>
      </c>
      <c r="F1181" t="s">
        <v>106</v>
      </c>
      <c r="G1181">
        <v>5788.4553079002098</v>
      </c>
    </row>
    <row r="1182" spans="1:7">
      <c r="A1182">
        <v>13</v>
      </c>
      <c r="B1182" t="s">
        <v>16</v>
      </c>
      <c r="C1182">
        <v>12001</v>
      </c>
      <c r="D1182" t="s">
        <v>121</v>
      </c>
      <c r="E1182">
        <v>15055</v>
      </c>
      <c r="F1182" t="s">
        <v>106</v>
      </c>
      <c r="G1182">
        <v>3002482.4658829099</v>
      </c>
    </row>
    <row r="1183" spans="1:7">
      <c r="A1183">
        <v>13</v>
      </c>
      <c r="B1183" t="s">
        <v>16</v>
      </c>
      <c r="C1183">
        <v>12004</v>
      </c>
      <c r="D1183" t="s">
        <v>123</v>
      </c>
      <c r="E1183">
        <v>15055</v>
      </c>
      <c r="F1183" t="s">
        <v>106</v>
      </c>
      <c r="G1183">
        <v>29279.915759977099</v>
      </c>
    </row>
    <row r="1184" spans="1:7">
      <c r="A1184">
        <v>13</v>
      </c>
      <c r="B1184" t="s">
        <v>16</v>
      </c>
      <c r="C1184">
        <v>14001</v>
      </c>
      <c r="D1184" t="s">
        <v>124</v>
      </c>
      <c r="E1184">
        <v>15055</v>
      </c>
      <c r="F1184" t="s">
        <v>106</v>
      </c>
      <c r="G1184">
        <v>38713.233528503297</v>
      </c>
    </row>
    <row r="1185" spans="1:7">
      <c r="A1185">
        <v>13</v>
      </c>
      <c r="B1185" t="s">
        <v>16</v>
      </c>
      <c r="C1185">
        <v>14002</v>
      </c>
      <c r="D1185" t="s">
        <v>125</v>
      </c>
      <c r="E1185">
        <v>15055</v>
      </c>
      <c r="F1185" t="s">
        <v>106</v>
      </c>
      <c r="G1185">
        <v>618793.24596314097</v>
      </c>
    </row>
    <row r="1186" spans="1:7">
      <c r="A1186">
        <v>13</v>
      </c>
      <c r="B1186" t="s">
        <v>16</v>
      </c>
      <c r="C1186">
        <v>25001</v>
      </c>
      <c r="D1186" t="s">
        <v>126</v>
      </c>
      <c r="E1186">
        <v>15051</v>
      </c>
      <c r="F1186" t="s">
        <v>127</v>
      </c>
      <c r="G1186">
        <v>221039522.55609101</v>
      </c>
    </row>
    <row r="1187" spans="1:7">
      <c r="A1187">
        <v>13</v>
      </c>
      <c r="B1187" t="s">
        <v>16</v>
      </c>
      <c r="C1187">
        <v>28001</v>
      </c>
      <c r="D1187" t="s">
        <v>128</v>
      </c>
      <c r="E1187">
        <v>15051</v>
      </c>
      <c r="F1187" t="s">
        <v>127</v>
      </c>
      <c r="G1187">
        <v>503514510.82314599</v>
      </c>
    </row>
    <row r="1188" spans="1:7">
      <c r="A1188">
        <v>14</v>
      </c>
      <c r="B1188" t="s">
        <v>17</v>
      </c>
      <c r="C1188">
        <v>1</v>
      </c>
      <c r="D1188" t="s">
        <v>4</v>
      </c>
      <c r="E1188">
        <v>15055</v>
      </c>
      <c r="F1188" t="s">
        <v>106</v>
      </c>
      <c r="G1188">
        <v>307.24735464350903</v>
      </c>
    </row>
    <row r="1189" spans="1:7">
      <c r="A1189">
        <v>14</v>
      </c>
      <c r="B1189" t="s">
        <v>17</v>
      </c>
      <c r="C1189">
        <v>2</v>
      </c>
      <c r="D1189" t="s">
        <v>5</v>
      </c>
      <c r="E1189">
        <v>15055</v>
      </c>
      <c r="F1189" t="s">
        <v>106</v>
      </c>
      <c r="G1189">
        <v>5075172.9491796102</v>
      </c>
    </row>
    <row r="1190" spans="1:7">
      <c r="A1190">
        <v>14</v>
      </c>
      <c r="B1190" t="s">
        <v>17</v>
      </c>
      <c r="C1190">
        <v>6</v>
      </c>
      <c r="D1190" t="s">
        <v>9</v>
      </c>
      <c r="E1190">
        <v>15055</v>
      </c>
      <c r="F1190" t="s">
        <v>106</v>
      </c>
      <c r="G1190">
        <v>32608.020860542099</v>
      </c>
    </row>
    <row r="1191" spans="1:7">
      <c r="A1191">
        <v>14</v>
      </c>
      <c r="B1191" t="s">
        <v>17</v>
      </c>
      <c r="C1191">
        <v>7</v>
      </c>
      <c r="D1191" t="s">
        <v>10</v>
      </c>
      <c r="E1191">
        <v>15055</v>
      </c>
      <c r="F1191" t="s">
        <v>106</v>
      </c>
      <c r="G1191">
        <v>542278.08199064701</v>
      </c>
    </row>
    <row r="1192" spans="1:7">
      <c r="A1192">
        <v>14</v>
      </c>
      <c r="B1192" t="s">
        <v>17</v>
      </c>
      <c r="C1192">
        <v>8</v>
      </c>
      <c r="D1192" t="s">
        <v>11</v>
      </c>
      <c r="E1192">
        <v>15055</v>
      </c>
      <c r="F1192" t="s">
        <v>106</v>
      </c>
      <c r="G1192">
        <v>1770.5807253315099</v>
      </c>
    </row>
    <row r="1193" spans="1:7">
      <c r="A1193">
        <v>14</v>
      </c>
      <c r="B1193" t="s">
        <v>17</v>
      </c>
      <c r="C1193">
        <v>9</v>
      </c>
      <c r="D1193" t="s">
        <v>12</v>
      </c>
      <c r="E1193">
        <v>15055</v>
      </c>
      <c r="F1193" t="s">
        <v>106</v>
      </c>
      <c r="G1193">
        <v>6359190.8336356096</v>
      </c>
    </row>
    <row r="1194" spans="1:7">
      <c r="A1194">
        <v>14</v>
      </c>
      <c r="B1194" t="s">
        <v>17</v>
      </c>
      <c r="C1194">
        <v>10</v>
      </c>
      <c r="D1194" t="s">
        <v>13</v>
      </c>
      <c r="E1194">
        <v>15055</v>
      </c>
      <c r="F1194" t="s">
        <v>106</v>
      </c>
      <c r="G1194">
        <v>2002102.34049372</v>
      </c>
    </row>
    <row r="1195" spans="1:7">
      <c r="A1195">
        <v>14</v>
      </c>
      <c r="B1195" t="s">
        <v>17</v>
      </c>
      <c r="C1195">
        <v>11</v>
      </c>
      <c r="D1195" t="s">
        <v>14</v>
      </c>
      <c r="E1195">
        <v>15055</v>
      </c>
      <c r="F1195" t="s">
        <v>106</v>
      </c>
      <c r="G1195">
        <v>2026333.5624531601</v>
      </c>
    </row>
    <row r="1196" spans="1:7">
      <c r="A1196">
        <v>14</v>
      </c>
      <c r="B1196" t="s">
        <v>17</v>
      </c>
      <c r="C1196">
        <v>12</v>
      </c>
      <c r="D1196" t="s">
        <v>15</v>
      </c>
      <c r="E1196">
        <v>15055</v>
      </c>
      <c r="F1196" t="s">
        <v>106</v>
      </c>
      <c r="G1196">
        <v>4611.2920267377503</v>
      </c>
    </row>
    <row r="1197" spans="1:7">
      <c r="A1197">
        <v>14</v>
      </c>
      <c r="B1197" t="s">
        <v>17</v>
      </c>
      <c r="C1197">
        <v>13</v>
      </c>
      <c r="D1197" t="s">
        <v>16</v>
      </c>
      <c r="E1197">
        <v>15055</v>
      </c>
      <c r="F1197" t="s">
        <v>106</v>
      </c>
      <c r="G1197">
        <v>32952931.226927001</v>
      </c>
    </row>
    <row r="1198" spans="1:7">
      <c r="A1198">
        <v>14</v>
      </c>
      <c r="B1198" t="s">
        <v>17</v>
      </c>
      <c r="C1198">
        <v>14</v>
      </c>
      <c r="D1198" t="s">
        <v>17</v>
      </c>
      <c r="E1198">
        <v>15055</v>
      </c>
      <c r="F1198" t="s">
        <v>106</v>
      </c>
      <c r="G1198">
        <v>3371106.4155873</v>
      </c>
    </row>
    <row r="1199" spans="1:7">
      <c r="A1199">
        <v>14</v>
      </c>
      <c r="B1199" t="s">
        <v>17</v>
      </c>
      <c r="C1199">
        <v>15</v>
      </c>
      <c r="D1199" t="s">
        <v>18</v>
      </c>
      <c r="E1199">
        <v>15055</v>
      </c>
      <c r="F1199" t="s">
        <v>106</v>
      </c>
      <c r="G1199">
        <v>1337774.60494182</v>
      </c>
    </row>
    <row r="1200" spans="1:7">
      <c r="A1200">
        <v>14</v>
      </c>
      <c r="B1200" t="s">
        <v>17</v>
      </c>
      <c r="C1200">
        <v>16</v>
      </c>
      <c r="D1200" t="s">
        <v>19</v>
      </c>
      <c r="E1200">
        <v>15055</v>
      </c>
      <c r="F1200" t="s">
        <v>106</v>
      </c>
      <c r="G1200">
        <v>103877.282193758</v>
      </c>
    </row>
    <row r="1201" spans="1:7">
      <c r="A1201">
        <v>14</v>
      </c>
      <c r="B1201" t="s">
        <v>17</v>
      </c>
      <c r="C1201">
        <v>17</v>
      </c>
      <c r="D1201" t="s">
        <v>20</v>
      </c>
      <c r="E1201">
        <v>15055</v>
      </c>
      <c r="F1201" t="s">
        <v>106</v>
      </c>
      <c r="G1201">
        <v>1249194.83769024</v>
      </c>
    </row>
    <row r="1202" spans="1:7">
      <c r="A1202">
        <v>14</v>
      </c>
      <c r="B1202" t="s">
        <v>17</v>
      </c>
      <c r="C1202">
        <v>18</v>
      </c>
      <c r="D1202" t="s">
        <v>21</v>
      </c>
      <c r="E1202">
        <v>15055</v>
      </c>
      <c r="F1202" t="s">
        <v>106</v>
      </c>
      <c r="G1202">
        <v>4646738.0794838304</v>
      </c>
    </row>
    <row r="1203" spans="1:7">
      <c r="A1203">
        <v>14</v>
      </c>
      <c r="B1203" t="s">
        <v>17</v>
      </c>
      <c r="C1203">
        <v>19</v>
      </c>
      <c r="D1203" t="s">
        <v>22</v>
      </c>
      <c r="E1203">
        <v>15055</v>
      </c>
      <c r="F1203" t="s">
        <v>106</v>
      </c>
      <c r="G1203">
        <v>187137.761337245</v>
      </c>
    </row>
    <row r="1204" spans="1:7">
      <c r="A1204">
        <v>14</v>
      </c>
      <c r="B1204" t="s">
        <v>17</v>
      </c>
      <c r="C1204">
        <v>20</v>
      </c>
      <c r="D1204" t="s">
        <v>23</v>
      </c>
      <c r="E1204">
        <v>15055</v>
      </c>
      <c r="F1204" t="s">
        <v>106</v>
      </c>
      <c r="G1204">
        <v>10261076.3892102</v>
      </c>
    </row>
    <row r="1205" spans="1:7">
      <c r="A1205">
        <v>14</v>
      </c>
      <c r="B1205" t="s">
        <v>17</v>
      </c>
      <c r="C1205">
        <v>21</v>
      </c>
      <c r="D1205" t="s">
        <v>24</v>
      </c>
      <c r="E1205">
        <v>15055</v>
      </c>
      <c r="F1205" t="s">
        <v>106</v>
      </c>
      <c r="G1205">
        <v>140956669.042999</v>
      </c>
    </row>
    <row r="1206" spans="1:7">
      <c r="A1206">
        <v>14</v>
      </c>
      <c r="B1206" t="s">
        <v>17</v>
      </c>
      <c r="C1206">
        <v>22</v>
      </c>
      <c r="D1206" t="s">
        <v>25</v>
      </c>
      <c r="E1206">
        <v>15055</v>
      </c>
      <c r="F1206" t="s">
        <v>106</v>
      </c>
      <c r="G1206">
        <v>4920398.5533218002</v>
      </c>
    </row>
    <row r="1207" spans="1:7">
      <c r="A1207">
        <v>14</v>
      </c>
      <c r="B1207" t="s">
        <v>17</v>
      </c>
      <c r="C1207">
        <v>23</v>
      </c>
      <c r="D1207" t="s">
        <v>26</v>
      </c>
      <c r="E1207">
        <v>15055</v>
      </c>
      <c r="F1207" t="s">
        <v>106</v>
      </c>
      <c r="G1207">
        <v>13940.3086986666</v>
      </c>
    </row>
    <row r="1208" spans="1:7">
      <c r="A1208">
        <v>14</v>
      </c>
      <c r="B1208" t="s">
        <v>17</v>
      </c>
      <c r="C1208">
        <v>24</v>
      </c>
      <c r="D1208" t="s">
        <v>27</v>
      </c>
      <c r="E1208">
        <v>15055</v>
      </c>
      <c r="F1208" t="s">
        <v>106</v>
      </c>
      <c r="G1208">
        <v>1241431.0044436599</v>
      </c>
    </row>
    <row r="1209" spans="1:7">
      <c r="A1209">
        <v>14</v>
      </c>
      <c r="B1209" t="s">
        <v>17</v>
      </c>
      <c r="C1209">
        <v>25</v>
      </c>
      <c r="D1209" t="s">
        <v>28</v>
      </c>
      <c r="E1209">
        <v>15055</v>
      </c>
      <c r="F1209" t="s">
        <v>106</v>
      </c>
      <c r="G1209">
        <v>8910693.7008095197</v>
      </c>
    </row>
    <row r="1210" spans="1:7">
      <c r="A1210">
        <v>14</v>
      </c>
      <c r="B1210" t="s">
        <v>17</v>
      </c>
      <c r="C1210">
        <v>26</v>
      </c>
      <c r="D1210" t="s">
        <v>29</v>
      </c>
      <c r="E1210">
        <v>15055</v>
      </c>
      <c r="F1210" t="s">
        <v>106</v>
      </c>
      <c r="G1210">
        <v>88541.973329753193</v>
      </c>
    </row>
    <row r="1211" spans="1:7">
      <c r="A1211">
        <v>14</v>
      </c>
      <c r="B1211" t="s">
        <v>17</v>
      </c>
      <c r="C1211">
        <v>27</v>
      </c>
      <c r="D1211" t="s">
        <v>30</v>
      </c>
      <c r="E1211">
        <v>15055</v>
      </c>
      <c r="F1211" t="s">
        <v>106</v>
      </c>
      <c r="G1211">
        <v>5466054.6011020504</v>
      </c>
    </row>
    <row r="1212" spans="1:7">
      <c r="A1212">
        <v>14</v>
      </c>
      <c r="B1212" t="s">
        <v>17</v>
      </c>
      <c r="C1212">
        <v>28</v>
      </c>
      <c r="D1212" t="s">
        <v>31</v>
      </c>
      <c r="E1212">
        <v>15055</v>
      </c>
      <c r="F1212" t="s">
        <v>106</v>
      </c>
      <c r="G1212">
        <v>103850.97981398</v>
      </c>
    </row>
    <row r="1213" spans="1:7">
      <c r="A1213">
        <v>14</v>
      </c>
      <c r="B1213" t="s">
        <v>17</v>
      </c>
      <c r="C1213">
        <v>29</v>
      </c>
      <c r="D1213" t="s">
        <v>32</v>
      </c>
      <c r="E1213">
        <v>15055</v>
      </c>
      <c r="F1213" t="s">
        <v>106</v>
      </c>
      <c r="G1213">
        <v>498374.64836414001</v>
      </c>
    </row>
    <row r="1214" spans="1:7">
      <c r="A1214">
        <v>14</v>
      </c>
      <c r="B1214" t="s">
        <v>17</v>
      </c>
      <c r="C1214">
        <v>30</v>
      </c>
      <c r="D1214" t="s">
        <v>33</v>
      </c>
      <c r="E1214">
        <v>15055</v>
      </c>
      <c r="F1214" t="s">
        <v>106</v>
      </c>
      <c r="G1214">
        <v>36988.670602501603</v>
      </c>
    </row>
    <row r="1215" spans="1:7">
      <c r="A1215">
        <v>14</v>
      </c>
      <c r="B1215" t="s">
        <v>17</v>
      </c>
      <c r="C1215">
        <v>31</v>
      </c>
      <c r="D1215" t="s">
        <v>34</v>
      </c>
      <c r="E1215">
        <v>15055</v>
      </c>
      <c r="F1215" t="s">
        <v>106</v>
      </c>
      <c r="G1215">
        <v>251738.49599716501</v>
      </c>
    </row>
    <row r="1216" spans="1:7">
      <c r="A1216">
        <v>14</v>
      </c>
      <c r="B1216" t="s">
        <v>17</v>
      </c>
      <c r="C1216">
        <v>32</v>
      </c>
      <c r="D1216" t="s">
        <v>35</v>
      </c>
      <c r="E1216">
        <v>15055</v>
      </c>
      <c r="F1216" t="s">
        <v>106</v>
      </c>
      <c r="G1216">
        <v>96754436.029268995</v>
      </c>
    </row>
    <row r="1217" spans="1:7">
      <c r="A1217">
        <v>14</v>
      </c>
      <c r="B1217" t="s">
        <v>17</v>
      </c>
      <c r="C1217">
        <v>33</v>
      </c>
      <c r="D1217" t="s">
        <v>36</v>
      </c>
      <c r="E1217">
        <v>15055</v>
      </c>
      <c r="F1217" t="s">
        <v>106</v>
      </c>
      <c r="G1217">
        <v>346220.09095170099</v>
      </c>
    </row>
    <row r="1218" spans="1:7">
      <c r="A1218">
        <v>14</v>
      </c>
      <c r="B1218" t="s">
        <v>17</v>
      </c>
      <c r="C1218">
        <v>34</v>
      </c>
      <c r="D1218" t="s">
        <v>37</v>
      </c>
      <c r="E1218">
        <v>15055</v>
      </c>
      <c r="F1218" t="s">
        <v>106</v>
      </c>
      <c r="G1218">
        <v>360192.950207469</v>
      </c>
    </row>
    <row r="1219" spans="1:7">
      <c r="A1219">
        <v>14</v>
      </c>
      <c r="B1219" t="s">
        <v>17</v>
      </c>
      <c r="C1219">
        <v>35</v>
      </c>
      <c r="D1219" t="s">
        <v>38</v>
      </c>
      <c r="E1219">
        <v>15055</v>
      </c>
      <c r="F1219" t="s">
        <v>106</v>
      </c>
      <c r="G1219">
        <v>457592.129765035</v>
      </c>
    </row>
    <row r="1220" spans="1:7">
      <c r="A1220">
        <v>14</v>
      </c>
      <c r="B1220" t="s">
        <v>17</v>
      </c>
      <c r="C1220">
        <v>36</v>
      </c>
      <c r="D1220" t="s">
        <v>39</v>
      </c>
      <c r="E1220">
        <v>15055</v>
      </c>
      <c r="F1220" t="s">
        <v>106</v>
      </c>
      <c r="G1220">
        <v>3521.8128911755298</v>
      </c>
    </row>
    <row r="1221" spans="1:7">
      <c r="A1221">
        <v>14</v>
      </c>
      <c r="B1221" t="s">
        <v>17</v>
      </c>
      <c r="C1221">
        <v>37</v>
      </c>
      <c r="D1221" t="s">
        <v>40</v>
      </c>
      <c r="E1221">
        <v>15055</v>
      </c>
      <c r="F1221" t="s">
        <v>106</v>
      </c>
      <c r="G1221">
        <v>4140.0753735885</v>
      </c>
    </row>
    <row r="1222" spans="1:7">
      <c r="A1222">
        <v>14</v>
      </c>
      <c r="B1222" t="s">
        <v>17</v>
      </c>
      <c r="C1222">
        <v>38</v>
      </c>
      <c r="D1222" t="s">
        <v>41</v>
      </c>
      <c r="E1222">
        <v>15055</v>
      </c>
      <c r="F1222" t="s">
        <v>106</v>
      </c>
      <c r="G1222">
        <v>2727.0453036217</v>
      </c>
    </row>
    <row r="1223" spans="1:7">
      <c r="A1223">
        <v>14</v>
      </c>
      <c r="B1223" t="s">
        <v>17</v>
      </c>
      <c r="C1223">
        <v>39</v>
      </c>
      <c r="D1223" t="s">
        <v>42</v>
      </c>
      <c r="E1223">
        <v>15055</v>
      </c>
      <c r="F1223" t="s">
        <v>106</v>
      </c>
      <c r="G1223">
        <v>776069.56236186705</v>
      </c>
    </row>
    <row r="1224" spans="1:7">
      <c r="A1224">
        <v>14</v>
      </c>
      <c r="B1224" t="s">
        <v>17</v>
      </c>
      <c r="C1224">
        <v>40</v>
      </c>
      <c r="D1224" t="s">
        <v>43</v>
      </c>
      <c r="E1224">
        <v>15055</v>
      </c>
      <c r="F1224" t="s">
        <v>106</v>
      </c>
      <c r="G1224">
        <v>513121.53689555498</v>
      </c>
    </row>
    <row r="1225" spans="1:7">
      <c r="A1225">
        <v>14</v>
      </c>
      <c r="B1225" t="s">
        <v>17</v>
      </c>
      <c r="C1225">
        <v>41</v>
      </c>
      <c r="D1225" t="s">
        <v>44</v>
      </c>
      <c r="E1225">
        <v>15055</v>
      </c>
      <c r="F1225" t="s">
        <v>106</v>
      </c>
      <c r="G1225">
        <v>188275.04134708401</v>
      </c>
    </row>
    <row r="1226" spans="1:7">
      <c r="A1226">
        <v>14</v>
      </c>
      <c r="B1226" t="s">
        <v>17</v>
      </c>
      <c r="C1226">
        <v>42</v>
      </c>
      <c r="D1226" t="s">
        <v>45</v>
      </c>
      <c r="E1226">
        <v>15055</v>
      </c>
      <c r="F1226" t="s">
        <v>106</v>
      </c>
      <c r="G1226">
        <v>800736.320498824</v>
      </c>
    </row>
    <row r="1227" spans="1:7">
      <c r="A1227">
        <v>14</v>
      </c>
      <c r="B1227" t="s">
        <v>17</v>
      </c>
      <c r="C1227">
        <v>43</v>
      </c>
      <c r="D1227" t="s">
        <v>46</v>
      </c>
      <c r="E1227">
        <v>15055</v>
      </c>
      <c r="F1227" t="s">
        <v>106</v>
      </c>
      <c r="G1227">
        <v>479010.18748133897</v>
      </c>
    </row>
    <row r="1228" spans="1:7">
      <c r="A1228">
        <v>14</v>
      </c>
      <c r="B1228" t="s">
        <v>17</v>
      </c>
      <c r="C1228">
        <v>44</v>
      </c>
      <c r="D1228" t="s">
        <v>47</v>
      </c>
      <c r="E1228">
        <v>15055</v>
      </c>
      <c r="F1228" t="s">
        <v>106</v>
      </c>
      <c r="G1228">
        <v>73859.024213817902</v>
      </c>
    </row>
    <row r="1229" spans="1:7">
      <c r="A1229">
        <v>14</v>
      </c>
      <c r="B1229" t="s">
        <v>17</v>
      </c>
      <c r="C1229">
        <v>45</v>
      </c>
      <c r="D1229" t="s">
        <v>48</v>
      </c>
      <c r="E1229">
        <v>15055</v>
      </c>
      <c r="F1229" t="s">
        <v>106</v>
      </c>
      <c r="G1229">
        <v>23695179.490605</v>
      </c>
    </row>
    <row r="1230" spans="1:7">
      <c r="A1230">
        <v>14</v>
      </c>
      <c r="B1230" t="s">
        <v>17</v>
      </c>
      <c r="C1230">
        <v>46</v>
      </c>
      <c r="D1230" t="s">
        <v>49</v>
      </c>
      <c r="E1230">
        <v>15055</v>
      </c>
      <c r="F1230" t="s">
        <v>106</v>
      </c>
      <c r="G1230">
        <v>286396.52894989401</v>
      </c>
    </row>
    <row r="1231" spans="1:7">
      <c r="A1231">
        <v>14</v>
      </c>
      <c r="B1231" t="s">
        <v>17</v>
      </c>
      <c r="C1231">
        <v>47</v>
      </c>
      <c r="D1231" t="s">
        <v>50</v>
      </c>
      <c r="E1231">
        <v>15055</v>
      </c>
      <c r="F1231" t="s">
        <v>106</v>
      </c>
      <c r="G1231">
        <v>44908.583243606103</v>
      </c>
    </row>
    <row r="1232" spans="1:7">
      <c r="A1232">
        <v>14</v>
      </c>
      <c r="B1232" t="s">
        <v>17</v>
      </c>
      <c r="C1232">
        <v>48</v>
      </c>
      <c r="D1232" t="s">
        <v>51</v>
      </c>
      <c r="E1232">
        <v>15055</v>
      </c>
      <c r="F1232" t="s">
        <v>106</v>
      </c>
      <c r="G1232">
        <v>2011595.9522804799</v>
      </c>
    </row>
    <row r="1233" spans="1:7">
      <c r="A1233">
        <v>14</v>
      </c>
      <c r="B1233" t="s">
        <v>17</v>
      </c>
      <c r="C1233">
        <v>49</v>
      </c>
      <c r="D1233" t="s">
        <v>52</v>
      </c>
      <c r="E1233">
        <v>15055</v>
      </c>
      <c r="F1233" t="s">
        <v>106</v>
      </c>
      <c r="G1233">
        <v>1287.4041781455701</v>
      </c>
    </row>
    <row r="1234" spans="1:7">
      <c r="A1234">
        <v>14</v>
      </c>
      <c r="B1234" t="s">
        <v>17</v>
      </c>
      <c r="C1234">
        <v>50</v>
      </c>
      <c r="D1234" t="s">
        <v>53</v>
      </c>
      <c r="E1234">
        <v>15055</v>
      </c>
      <c r="F1234" t="s">
        <v>106</v>
      </c>
      <c r="G1234">
        <v>24862332.910589699</v>
      </c>
    </row>
    <row r="1235" spans="1:7">
      <c r="A1235">
        <v>14</v>
      </c>
      <c r="B1235" t="s">
        <v>17</v>
      </c>
      <c r="C1235">
        <v>51</v>
      </c>
      <c r="D1235" t="s">
        <v>54</v>
      </c>
      <c r="E1235">
        <v>15055</v>
      </c>
      <c r="F1235" t="s">
        <v>106</v>
      </c>
      <c r="G1235">
        <v>1152167.0012362199</v>
      </c>
    </row>
    <row r="1236" spans="1:7">
      <c r="A1236">
        <v>14</v>
      </c>
      <c r="B1236" t="s">
        <v>17</v>
      </c>
      <c r="C1236">
        <v>52</v>
      </c>
      <c r="D1236" t="s">
        <v>55</v>
      </c>
      <c r="E1236">
        <v>15055</v>
      </c>
      <c r="F1236" t="s">
        <v>106</v>
      </c>
      <c r="G1236">
        <v>3704.8499704780202</v>
      </c>
    </row>
    <row r="1237" spans="1:7">
      <c r="A1237">
        <v>14</v>
      </c>
      <c r="B1237" t="s">
        <v>17</v>
      </c>
      <c r="C1237">
        <v>53</v>
      </c>
      <c r="D1237" t="s">
        <v>56</v>
      </c>
      <c r="E1237">
        <v>15055</v>
      </c>
      <c r="F1237" t="s">
        <v>106</v>
      </c>
      <c r="G1237">
        <v>1087968.0656586001</v>
      </c>
    </row>
    <row r="1238" spans="1:7">
      <c r="A1238">
        <v>14</v>
      </c>
      <c r="B1238" t="s">
        <v>17</v>
      </c>
      <c r="C1238">
        <v>54</v>
      </c>
      <c r="D1238" t="s">
        <v>57</v>
      </c>
      <c r="E1238">
        <v>15055</v>
      </c>
      <c r="F1238" t="s">
        <v>106</v>
      </c>
      <c r="G1238">
        <v>2799618.03103026</v>
      </c>
    </row>
    <row r="1239" spans="1:7">
      <c r="A1239">
        <v>14</v>
      </c>
      <c r="B1239" t="s">
        <v>17</v>
      </c>
      <c r="C1239">
        <v>55</v>
      </c>
      <c r="D1239" t="s">
        <v>58</v>
      </c>
      <c r="E1239">
        <v>15055</v>
      </c>
      <c r="F1239" t="s">
        <v>106</v>
      </c>
      <c r="G1239">
        <v>6267043.2970477697</v>
      </c>
    </row>
    <row r="1240" spans="1:7">
      <c r="A1240">
        <v>14</v>
      </c>
      <c r="B1240" t="s">
        <v>17</v>
      </c>
      <c r="C1240">
        <v>56</v>
      </c>
      <c r="D1240" t="s">
        <v>59</v>
      </c>
      <c r="E1240">
        <v>15055</v>
      </c>
      <c r="F1240" t="s">
        <v>106</v>
      </c>
      <c r="G1240">
        <v>3566197.8072295599</v>
      </c>
    </row>
    <row r="1241" spans="1:7">
      <c r="A1241">
        <v>14</v>
      </c>
      <c r="B1241" t="s">
        <v>17</v>
      </c>
      <c r="C1241">
        <v>57</v>
      </c>
      <c r="D1241" t="s">
        <v>60</v>
      </c>
      <c r="E1241">
        <v>15055</v>
      </c>
      <c r="F1241" t="s">
        <v>106</v>
      </c>
      <c r="G1241">
        <v>1209290.1754782801</v>
      </c>
    </row>
    <row r="1242" spans="1:7">
      <c r="A1242">
        <v>14</v>
      </c>
      <c r="B1242" t="s">
        <v>17</v>
      </c>
      <c r="C1242">
        <v>58</v>
      </c>
      <c r="D1242" t="s">
        <v>61</v>
      </c>
      <c r="E1242">
        <v>15055</v>
      </c>
      <c r="F1242" t="s">
        <v>106</v>
      </c>
      <c r="G1242">
        <v>273960.992092714</v>
      </c>
    </row>
    <row r="1243" spans="1:7">
      <c r="A1243">
        <v>14</v>
      </c>
      <c r="B1243" t="s">
        <v>17</v>
      </c>
      <c r="C1243">
        <v>59</v>
      </c>
      <c r="D1243" t="s">
        <v>62</v>
      </c>
      <c r="E1243">
        <v>15055</v>
      </c>
      <c r="F1243" t="s">
        <v>106</v>
      </c>
      <c r="G1243">
        <v>4854875.3531773696</v>
      </c>
    </row>
    <row r="1244" spans="1:7">
      <c r="A1244">
        <v>14</v>
      </c>
      <c r="B1244" t="s">
        <v>17</v>
      </c>
      <c r="C1244">
        <v>60</v>
      </c>
      <c r="D1244" t="s">
        <v>63</v>
      </c>
      <c r="E1244">
        <v>15055</v>
      </c>
      <c r="F1244" t="s">
        <v>106</v>
      </c>
      <c r="G1244">
        <v>8195091.9144489504</v>
      </c>
    </row>
    <row r="1245" spans="1:7">
      <c r="A1245">
        <v>14</v>
      </c>
      <c r="B1245" t="s">
        <v>17</v>
      </c>
      <c r="C1245">
        <v>62</v>
      </c>
      <c r="D1245" t="s">
        <v>65</v>
      </c>
      <c r="E1245">
        <v>15055</v>
      </c>
      <c r="F1245" t="s">
        <v>106</v>
      </c>
      <c r="G1245">
        <v>21071511.194855399</v>
      </c>
    </row>
    <row r="1246" spans="1:7">
      <c r="A1246">
        <v>14</v>
      </c>
      <c r="B1246" t="s">
        <v>17</v>
      </c>
      <c r="C1246">
        <v>63</v>
      </c>
      <c r="D1246" t="s">
        <v>66</v>
      </c>
      <c r="E1246">
        <v>15055</v>
      </c>
      <c r="F1246" t="s">
        <v>106</v>
      </c>
      <c r="G1246">
        <v>1353779.36985148</v>
      </c>
    </row>
    <row r="1247" spans="1:7">
      <c r="A1247">
        <v>14</v>
      </c>
      <c r="B1247" t="s">
        <v>17</v>
      </c>
      <c r="C1247">
        <v>64</v>
      </c>
      <c r="D1247" t="s">
        <v>67</v>
      </c>
      <c r="E1247">
        <v>15055</v>
      </c>
      <c r="F1247" t="s">
        <v>106</v>
      </c>
      <c r="G1247">
        <v>28.9199059122985</v>
      </c>
    </row>
    <row r="1248" spans="1:7">
      <c r="A1248">
        <v>14</v>
      </c>
      <c r="B1248" t="s">
        <v>17</v>
      </c>
      <c r="C1248">
        <v>65</v>
      </c>
      <c r="D1248" t="s">
        <v>68</v>
      </c>
      <c r="E1248">
        <v>15055</v>
      </c>
      <c r="F1248" t="s">
        <v>106</v>
      </c>
      <c r="G1248">
        <v>22211635.3698304</v>
      </c>
    </row>
    <row r="1249" spans="1:7">
      <c r="A1249">
        <v>14</v>
      </c>
      <c r="B1249" t="s">
        <v>17</v>
      </c>
      <c r="C1249">
        <v>66</v>
      </c>
      <c r="D1249" t="s">
        <v>69</v>
      </c>
      <c r="E1249">
        <v>15055</v>
      </c>
      <c r="F1249" t="s">
        <v>106</v>
      </c>
      <c r="G1249">
        <v>5608732.82684658</v>
      </c>
    </row>
    <row r="1250" spans="1:7">
      <c r="A1250">
        <v>14</v>
      </c>
      <c r="B1250" t="s">
        <v>17</v>
      </c>
      <c r="C1250">
        <v>67</v>
      </c>
      <c r="D1250" t="s">
        <v>70</v>
      </c>
      <c r="E1250">
        <v>15055</v>
      </c>
      <c r="F1250" t="s">
        <v>106</v>
      </c>
      <c r="G1250">
        <v>5087094.6768024601</v>
      </c>
    </row>
    <row r="1251" spans="1:7">
      <c r="A1251">
        <v>14</v>
      </c>
      <c r="B1251" t="s">
        <v>17</v>
      </c>
      <c r="C1251">
        <v>68</v>
      </c>
      <c r="D1251" t="s">
        <v>71</v>
      </c>
      <c r="E1251">
        <v>15055</v>
      </c>
      <c r="F1251" t="s">
        <v>106</v>
      </c>
      <c r="G1251">
        <v>1176460.6125769999</v>
      </c>
    </row>
    <row r="1252" spans="1:7">
      <c r="A1252">
        <v>14</v>
      </c>
      <c r="B1252" t="s">
        <v>17</v>
      </c>
      <c r="C1252">
        <v>74</v>
      </c>
      <c r="D1252" t="s">
        <v>77</v>
      </c>
      <c r="E1252">
        <v>15055</v>
      </c>
      <c r="F1252" t="s">
        <v>106</v>
      </c>
      <c r="G1252">
        <v>145518.71609621501</v>
      </c>
    </row>
    <row r="1253" spans="1:7">
      <c r="A1253">
        <v>14</v>
      </c>
      <c r="B1253" t="s">
        <v>17</v>
      </c>
      <c r="C1253">
        <v>75</v>
      </c>
      <c r="D1253" t="s">
        <v>78</v>
      </c>
      <c r="E1253">
        <v>15055</v>
      </c>
      <c r="F1253" t="s">
        <v>106</v>
      </c>
      <c r="G1253">
        <v>4.5083381076498901</v>
      </c>
    </row>
    <row r="1254" spans="1:7">
      <c r="A1254">
        <v>14</v>
      </c>
      <c r="B1254" t="s">
        <v>17</v>
      </c>
      <c r="C1254">
        <v>77</v>
      </c>
      <c r="D1254" t="s">
        <v>80</v>
      </c>
      <c r="E1254">
        <v>15055</v>
      </c>
      <c r="F1254" t="s">
        <v>106</v>
      </c>
      <c r="G1254">
        <v>125830.968037845</v>
      </c>
    </row>
    <row r="1255" spans="1:7">
      <c r="A1255">
        <v>14</v>
      </c>
      <c r="B1255" t="s">
        <v>17</v>
      </c>
      <c r="C1255">
        <v>78</v>
      </c>
      <c r="D1255" t="s">
        <v>81</v>
      </c>
      <c r="E1255">
        <v>15055</v>
      </c>
      <c r="F1255" t="s">
        <v>106</v>
      </c>
      <c r="G1255">
        <v>1317644.99426889</v>
      </c>
    </row>
    <row r="1256" spans="1:7">
      <c r="A1256">
        <v>14</v>
      </c>
      <c r="B1256" t="s">
        <v>17</v>
      </c>
      <c r="C1256">
        <v>79</v>
      </c>
      <c r="D1256" t="s">
        <v>82</v>
      </c>
      <c r="E1256">
        <v>15055</v>
      </c>
      <c r="F1256" t="s">
        <v>106</v>
      </c>
      <c r="G1256">
        <v>2009702.8003349199</v>
      </c>
    </row>
    <row r="1257" spans="1:7">
      <c r="A1257">
        <v>14</v>
      </c>
      <c r="B1257" t="s">
        <v>17</v>
      </c>
      <c r="C1257">
        <v>80</v>
      </c>
      <c r="D1257" t="s">
        <v>83</v>
      </c>
      <c r="E1257">
        <v>15055</v>
      </c>
      <c r="F1257" t="s">
        <v>106</v>
      </c>
      <c r="G1257">
        <v>115242.193126229</v>
      </c>
    </row>
    <row r="1258" spans="1:7">
      <c r="A1258">
        <v>14</v>
      </c>
      <c r="B1258" t="s">
        <v>17</v>
      </c>
      <c r="C1258">
        <v>81</v>
      </c>
      <c r="D1258" t="s">
        <v>84</v>
      </c>
      <c r="E1258">
        <v>15055</v>
      </c>
      <c r="F1258" t="s">
        <v>106</v>
      </c>
      <c r="G1258">
        <v>116545.159535713</v>
      </c>
    </row>
    <row r="1259" spans="1:7">
      <c r="A1259">
        <v>14</v>
      </c>
      <c r="B1259" t="s">
        <v>17</v>
      </c>
      <c r="C1259">
        <v>83</v>
      </c>
      <c r="D1259" t="s">
        <v>86</v>
      </c>
      <c r="E1259">
        <v>15055</v>
      </c>
      <c r="F1259" t="s">
        <v>106</v>
      </c>
      <c r="G1259">
        <v>4502591.0686415602</v>
      </c>
    </row>
    <row r="1260" spans="1:7">
      <c r="A1260">
        <v>14</v>
      </c>
      <c r="B1260" t="s">
        <v>17</v>
      </c>
      <c r="C1260">
        <v>5001</v>
      </c>
      <c r="D1260" t="s">
        <v>94</v>
      </c>
      <c r="E1260">
        <v>15053</v>
      </c>
      <c r="F1260" t="s">
        <v>107</v>
      </c>
      <c r="G1260">
        <v>537222538.732921</v>
      </c>
    </row>
    <row r="1261" spans="1:7">
      <c r="A1261">
        <v>14</v>
      </c>
      <c r="B1261" t="s">
        <v>17</v>
      </c>
      <c r="C1261">
        <v>6001</v>
      </c>
      <c r="D1261" t="s">
        <v>96</v>
      </c>
      <c r="E1261">
        <v>15053</v>
      </c>
      <c r="F1261" t="s">
        <v>107</v>
      </c>
      <c r="G1261">
        <v>52265514.850419298</v>
      </c>
    </row>
    <row r="1262" spans="1:7">
      <c r="A1262">
        <v>14</v>
      </c>
      <c r="B1262" t="s">
        <v>17</v>
      </c>
      <c r="C1262">
        <v>7001</v>
      </c>
      <c r="D1262" t="s">
        <v>108</v>
      </c>
      <c r="E1262">
        <v>15053</v>
      </c>
      <c r="F1262" t="s">
        <v>107</v>
      </c>
      <c r="G1262">
        <v>42742358.625970997</v>
      </c>
    </row>
    <row r="1263" spans="1:7">
      <c r="A1263">
        <v>14</v>
      </c>
      <c r="B1263" t="s">
        <v>17</v>
      </c>
      <c r="C1263">
        <v>8001</v>
      </c>
      <c r="D1263" t="s">
        <v>109</v>
      </c>
      <c r="E1263">
        <v>15053</v>
      </c>
      <c r="F1263" t="s">
        <v>107</v>
      </c>
      <c r="G1263">
        <v>37175243.229224101</v>
      </c>
    </row>
    <row r="1264" spans="1:7">
      <c r="A1264">
        <v>14</v>
      </c>
      <c r="B1264" t="s">
        <v>17</v>
      </c>
      <c r="C1264">
        <v>10001</v>
      </c>
      <c r="D1264" t="s">
        <v>110</v>
      </c>
      <c r="E1264">
        <v>15055</v>
      </c>
      <c r="F1264" t="s">
        <v>106</v>
      </c>
      <c r="G1264">
        <v>8105.0566945314104</v>
      </c>
    </row>
    <row r="1265" spans="1:7">
      <c r="A1265">
        <v>14</v>
      </c>
      <c r="B1265" t="s">
        <v>17</v>
      </c>
      <c r="C1265">
        <v>10002</v>
      </c>
      <c r="D1265" t="s">
        <v>111</v>
      </c>
      <c r="E1265">
        <v>15055</v>
      </c>
      <c r="F1265" t="s">
        <v>106</v>
      </c>
      <c r="G1265">
        <v>10673.443231552699</v>
      </c>
    </row>
    <row r="1266" spans="1:7">
      <c r="A1266">
        <v>14</v>
      </c>
      <c r="B1266" t="s">
        <v>17</v>
      </c>
      <c r="C1266">
        <v>10003</v>
      </c>
      <c r="D1266" t="s">
        <v>112</v>
      </c>
      <c r="E1266">
        <v>15055</v>
      </c>
      <c r="F1266" t="s">
        <v>106</v>
      </c>
      <c r="G1266">
        <v>9502.9727043399398</v>
      </c>
    </row>
    <row r="1267" spans="1:7">
      <c r="A1267">
        <v>14</v>
      </c>
      <c r="B1267" t="s">
        <v>17</v>
      </c>
      <c r="C1267">
        <v>10004</v>
      </c>
      <c r="D1267" t="s">
        <v>113</v>
      </c>
      <c r="E1267">
        <v>15055</v>
      </c>
      <c r="F1267" t="s">
        <v>106</v>
      </c>
      <c r="G1267">
        <v>7337.4376005800596</v>
      </c>
    </row>
    <row r="1268" spans="1:7">
      <c r="A1268">
        <v>14</v>
      </c>
      <c r="B1268" t="s">
        <v>17</v>
      </c>
      <c r="C1268">
        <v>10005</v>
      </c>
      <c r="D1268" t="s">
        <v>114</v>
      </c>
      <c r="E1268">
        <v>15055</v>
      </c>
      <c r="F1268" t="s">
        <v>106</v>
      </c>
      <c r="G1268">
        <v>16375.480979575001</v>
      </c>
    </row>
    <row r="1269" spans="1:7">
      <c r="A1269">
        <v>14</v>
      </c>
      <c r="B1269" t="s">
        <v>17</v>
      </c>
      <c r="C1269">
        <v>10006</v>
      </c>
      <c r="D1269" t="s">
        <v>115</v>
      </c>
      <c r="E1269">
        <v>15055</v>
      </c>
      <c r="F1269" t="s">
        <v>106</v>
      </c>
      <c r="G1269">
        <v>55929.259100326002</v>
      </c>
    </row>
    <row r="1270" spans="1:7">
      <c r="A1270">
        <v>14</v>
      </c>
      <c r="B1270" t="s">
        <v>17</v>
      </c>
      <c r="C1270">
        <v>10007</v>
      </c>
      <c r="D1270" t="s">
        <v>116</v>
      </c>
      <c r="E1270">
        <v>15055</v>
      </c>
      <c r="F1270" t="s">
        <v>106</v>
      </c>
      <c r="G1270">
        <v>98907.332156402001</v>
      </c>
    </row>
    <row r="1271" spans="1:7">
      <c r="A1271">
        <v>14</v>
      </c>
      <c r="B1271" t="s">
        <v>17</v>
      </c>
      <c r="C1271">
        <v>10008</v>
      </c>
      <c r="D1271" t="s">
        <v>117</v>
      </c>
      <c r="E1271">
        <v>15055</v>
      </c>
      <c r="F1271" t="s">
        <v>106</v>
      </c>
      <c r="G1271">
        <v>113141.833457906</v>
      </c>
    </row>
    <row r="1272" spans="1:7">
      <c r="A1272">
        <v>14</v>
      </c>
      <c r="B1272" t="s">
        <v>17</v>
      </c>
      <c r="C1272">
        <v>10009</v>
      </c>
      <c r="D1272" t="s">
        <v>118</v>
      </c>
      <c r="E1272">
        <v>15055</v>
      </c>
      <c r="F1272" t="s">
        <v>106</v>
      </c>
      <c r="G1272">
        <v>286278.72727147798</v>
      </c>
    </row>
    <row r="1273" spans="1:7">
      <c r="A1273">
        <v>14</v>
      </c>
      <c r="B1273" t="s">
        <v>17</v>
      </c>
      <c r="C1273">
        <v>11001</v>
      </c>
      <c r="D1273" t="s">
        <v>119</v>
      </c>
      <c r="E1273">
        <v>15055</v>
      </c>
      <c r="F1273" t="s">
        <v>106</v>
      </c>
      <c r="G1273">
        <v>19112.723249653001</v>
      </c>
    </row>
    <row r="1274" spans="1:7">
      <c r="A1274">
        <v>14</v>
      </c>
      <c r="B1274" t="s">
        <v>17</v>
      </c>
      <c r="C1274">
        <v>11003</v>
      </c>
      <c r="D1274" t="s">
        <v>120</v>
      </c>
      <c r="E1274">
        <v>15055</v>
      </c>
      <c r="F1274" t="s">
        <v>106</v>
      </c>
      <c r="G1274">
        <v>22309.8458899385</v>
      </c>
    </row>
    <row r="1275" spans="1:7">
      <c r="A1275">
        <v>14</v>
      </c>
      <c r="B1275" t="s">
        <v>17</v>
      </c>
      <c r="C1275">
        <v>12001</v>
      </c>
      <c r="D1275" t="s">
        <v>121</v>
      </c>
      <c r="E1275">
        <v>15055</v>
      </c>
      <c r="F1275" t="s">
        <v>106</v>
      </c>
      <c r="G1275">
        <v>1439291.8507590001</v>
      </c>
    </row>
    <row r="1276" spans="1:7">
      <c r="A1276">
        <v>14</v>
      </c>
      <c r="B1276" t="s">
        <v>17</v>
      </c>
      <c r="C1276">
        <v>12004</v>
      </c>
      <c r="D1276" t="s">
        <v>123</v>
      </c>
      <c r="E1276">
        <v>15055</v>
      </c>
      <c r="F1276" t="s">
        <v>106</v>
      </c>
      <c r="G1276">
        <v>112850.55745078099</v>
      </c>
    </row>
    <row r="1277" spans="1:7">
      <c r="A1277">
        <v>14</v>
      </c>
      <c r="B1277" t="s">
        <v>17</v>
      </c>
      <c r="C1277">
        <v>14001</v>
      </c>
      <c r="D1277" t="s">
        <v>124</v>
      </c>
      <c r="E1277">
        <v>15055</v>
      </c>
      <c r="F1277" t="s">
        <v>106</v>
      </c>
      <c r="G1277">
        <v>149208.420551046</v>
      </c>
    </row>
    <row r="1278" spans="1:7">
      <c r="A1278">
        <v>14</v>
      </c>
      <c r="B1278" t="s">
        <v>17</v>
      </c>
      <c r="C1278">
        <v>14002</v>
      </c>
      <c r="D1278" t="s">
        <v>125</v>
      </c>
      <c r="E1278">
        <v>15055</v>
      </c>
      <c r="F1278" t="s">
        <v>106</v>
      </c>
      <c r="G1278">
        <v>187442.503912385</v>
      </c>
    </row>
    <row r="1279" spans="1:7">
      <c r="A1279">
        <v>14</v>
      </c>
      <c r="B1279" t="s">
        <v>17</v>
      </c>
      <c r="C1279">
        <v>25001</v>
      </c>
      <c r="D1279" t="s">
        <v>126</v>
      </c>
      <c r="E1279">
        <v>15051</v>
      </c>
      <c r="F1279" t="s">
        <v>127</v>
      </c>
      <c r="G1279">
        <v>269143383.41947901</v>
      </c>
    </row>
    <row r="1280" spans="1:7">
      <c r="A1280">
        <v>14</v>
      </c>
      <c r="B1280" t="s">
        <v>17</v>
      </c>
      <c r="C1280">
        <v>28001</v>
      </c>
      <c r="D1280" t="s">
        <v>128</v>
      </c>
      <c r="E1280">
        <v>15051</v>
      </c>
      <c r="F1280" t="s">
        <v>127</v>
      </c>
      <c r="G1280">
        <v>527788546.79309201</v>
      </c>
    </row>
    <row r="1281" spans="1:7">
      <c r="A1281">
        <v>15</v>
      </c>
      <c r="B1281" t="s">
        <v>18</v>
      </c>
      <c r="C1281">
        <v>1</v>
      </c>
      <c r="D1281" t="s">
        <v>4</v>
      </c>
      <c r="E1281">
        <v>15055</v>
      </c>
      <c r="F1281" t="s">
        <v>106</v>
      </c>
      <c r="G1281">
        <v>8624970.8016608693</v>
      </c>
    </row>
    <row r="1282" spans="1:7">
      <c r="A1282">
        <v>15</v>
      </c>
      <c r="B1282" t="s">
        <v>18</v>
      </c>
      <c r="C1282">
        <v>2</v>
      </c>
      <c r="D1282" t="s">
        <v>5</v>
      </c>
      <c r="E1282">
        <v>15055</v>
      </c>
      <c r="F1282" t="s">
        <v>106</v>
      </c>
      <c r="G1282">
        <v>73504.489849569698</v>
      </c>
    </row>
    <row r="1283" spans="1:7">
      <c r="A1283">
        <v>15</v>
      </c>
      <c r="B1283" t="s">
        <v>18</v>
      </c>
      <c r="C1283">
        <v>3</v>
      </c>
      <c r="D1283" t="s">
        <v>6</v>
      </c>
      <c r="E1283">
        <v>15055</v>
      </c>
      <c r="F1283" t="s">
        <v>106</v>
      </c>
      <c r="G1283">
        <v>25732145.247529801</v>
      </c>
    </row>
    <row r="1284" spans="1:7">
      <c r="A1284">
        <v>15</v>
      </c>
      <c r="B1284" t="s">
        <v>18</v>
      </c>
      <c r="C1284">
        <v>6</v>
      </c>
      <c r="D1284" t="s">
        <v>9</v>
      </c>
      <c r="E1284">
        <v>15055</v>
      </c>
      <c r="F1284" t="s">
        <v>106</v>
      </c>
      <c r="G1284">
        <v>153.20237961021601</v>
      </c>
    </row>
    <row r="1285" spans="1:7">
      <c r="A1285">
        <v>15</v>
      </c>
      <c r="B1285" t="s">
        <v>18</v>
      </c>
      <c r="C1285">
        <v>7</v>
      </c>
      <c r="D1285" t="s">
        <v>10</v>
      </c>
      <c r="E1285">
        <v>15055</v>
      </c>
      <c r="F1285" t="s">
        <v>106</v>
      </c>
      <c r="G1285">
        <v>5511.2412227998202</v>
      </c>
    </row>
    <row r="1286" spans="1:7">
      <c r="A1286">
        <v>15</v>
      </c>
      <c r="B1286" t="s">
        <v>18</v>
      </c>
      <c r="C1286">
        <v>8</v>
      </c>
      <c r="D1286" t="s">
        <v>11</v>
      </c>
      <c r="E1286">
        <v>15055</v>
      </c>
      <c r="F1286" t="s">
        <v>106</v>
      </c>
      <c r="G1286">
        <v>368.91522240964099</v>
      </c>
    </row>
    <row r="1287" spans="1:7">
      <c r="A1287">
        <v>15</v>
      </c>
      <c r="B1287" t="s">
        <v>18</v>
      </c>
      <c r="C1287">
        <v>9</v>
      </c>
      <c r="D1287" t="s">
        <v>12</v>
      </c>
      <c r="E1287">
        <v>15055</v>
      </c>
      <c r="F1287" t="s">
        <v>106</v>
      </c>
      <c r="G1287">
        <v>1027474.1638073</v>
      </c>
    </row>
    <row r="1288" spans="1:7">
      <c r="A1288">
        <v>15</v>
      </c>
      <c r="B1288" t="s">
        <v>18</v>
      </c>
      <c r="C1288">
        <v>10</v>
      </c>
      <c r="D1288" t="s">
        <v>13</v>
      </c>
      <c r="E1288">
        <v>15055</v>
      </c>
      <c r="F1288" t="s">
        <v>106</v>
      </c>
      <c r="G1288">
        <v>500502.68653096497</v>
      </c>
    </row>
    <row r="1289" spans="1:7">
      <c r="A1289">
        <v>15</v>
      </c>
      <c r="B1289" t="s">
        <v>18</v>
      </c>
      <c r="C1289">
        <v>11</v>
      </c>
      <c r="D1289" t="s">
        <v>14</v>
      </c>
      <c r="E1289">
        <v>15055</v>
      </c>
      <c r="F1289" t="s">
        <v>106</v>
      </c>
      <c r="G1289">
        <v>30741.136294175401</v>
      </c>
    </row>
    <row r="1290" spans="1:7">
      <c r="A1290">
        <v>15</v>
      </c>
      <c r="B1290" t="s">
        <v>18</v>
      </c>
      <c r="C1290">
        <v>12</v>
      </c>
      <c r="D1290" t="s">
        <v>15</v>
      </c>
      <c r="E1290">
        <v>15055</v>
      </c>
      <c r="F1290" t="s">
        <v>106</v>
      </c>
      <c r="G1290">
        <v>13.8946978611578</v>
      </c>
    </row>
    <row r="1291" spans="1:7">
      <c r="A1291">
        <v>15</v>
      </c>
      <c r="B1291" t="s">
        <v>18</v>
      </c>
      <c r="C1291">
        <v>13</v>
      </c>
      <c r="D1291" t="s">
        <v>16</v>
      </c>
      <c r="E1291">
        <v>15055</v>
      </c>
      <c r="F1291" t="s">
        <v>106</v>
      </c>
      <c r="G1291">
        <v>85821438.405592099</v>
      </c>
    </row>
    <row r="1292" spans="1:7">
      <c r="A1292">
        <v>15</v>
      </c>
      <c r="B1292" t="s">
        <v>18</v>
      </c>
      <c r="C1292">
        <v>14</v>
      </c>
      <c r="D1292" t="s">
        <v>17</v>
      </c>
      <c r="E1292">
        <v>15055</v>
      </c>
      <c r="F1292" t="s">
        <v>106</v>
      </c>
      <c r="G1292">
        <v>2383937.1417738502</v>
      </c>
    </row>
    <row r="1293" spans="1:7">
      <c r="A1293">
        <v>15</v>
      </c>
      <c r="B1293" t="s">
        <v>18</v>
      </c>
      <c r="C1293">
        <v>15</v>
      </c>
      <c r="D1293" t="s">
        <v>18</v>
      </c>
      <c r="E1293">
        <v>15055</v>
      </c>
      <c r="F1293" t="s">
        <v>106</v>
      </c>
      <c r="G1293">
        <v>17197801.0279098</v>
      </c>
    </row>
    <row r="1294" spans="1:7">
      <c r="A1294">
        <v>15</v>
      </c>
      <c r="B1294" t="s">
        <v>18</v>
      </c>
      <c r="C1294">
        <v>16</v>
      </c>
      <c r="D1294" t="s">
        <v>19</v>
      </c>
      <c r="E1294">
        <v>15055</v>
      </c>
      <c r="F1294" t="s">
        <v>106</v>
      </c>
      <c r="G1294">
        <v>332316.03199476498</v>
      </c>
    </row>
    <row r="1295" spans="1:7">
      <c r="A1295">
        <v>15</v>
      </c>
      <c r="B1295" t="s">
        <v>18</v>
      </c>
      <c r="C1295">
        <v>17</v>
      </c>
      <c r="D1295" t="s">
        <v>20</v>
      </c>
      <c r="E1295">
        <v>15055</v>
      </c>
      <c r="F1295" t="s">
        <v>106</v>
      </c>
      <c r="G1295">
        <v>2315.76865166777</v>
      </c>
    </row>
    <row r="1296" spans="1:7">
      <c r="A1296">
        <v>15</v>
      </c>
      <c r="B1296" t="s">
        <v>18</v>
      </c>
      <c r="C1296">
        <v>18</v>
      </c>
      <c r="D1296" t="s">
        <v>21</v>
      </c>
      <c r="E1296">
        <v>15055</v>
      </c>
      <c r="F1296" t="s">
        <v>106</v>
      </c>
      <c r="G1296">
        <v>782836.85213434696</v>
      </c>
    </row>
    <row r="1297" spans="1:7">
      <c r="A1297">
        <v>15</v>
      </c>
      <c r="B1297" t="s">
        <v>18</v>
      </c>
      <c r="C1297">
        <v>19</v>
      </c>
      <c r="D1297" t="s">
        <v>22</v>
      </c>
      <c r="E1297">
        <v>15055</v>
      </c>
      <c r="F1297" t="s">
        <v>106</v>
      </c>
      <c r="G1297">
        <v>716487.939713803</v>
      </c>
    </row>
    <row r="1298" spans="1:7">
      <c r="A1298">
        <v>15</v>
      </c>
      <c r="B1298" t="s">
        <v>18</v>
      </c>
      <c r="C1298">
        <v>20</v>
      </c>
      <c r="D1298" t="s">
        <v>23</v>
      </c>
      <c r="E1298">
        <v>15055</v>
      </c>
      <c r="F1298" t="s">
        <v>106</v>
      </c>
      <c r="G1298">
        <v>106336.323121386</v>
      </c>
    </row>
    <row r="1299" spans="1:7">
      <c r="A1299">
        <v>15</v>
      </c>
      <c r="B1299" t="s">
        <v>18</v>
      </c>
      <c r="C1299">
        <v>21</v>
      </c>
      <c r="D1299" t="s">
        <v>24</v>
      </c>
      <c r="E1299">
        <v>15055</v>
      </c>
      <c r="F1299" t="s">
        <v>106</v>
      </c>
      <c r="G1299">
        <v>1806796.2363106799</v>
      </c>
    </row>
    <row r="1300" spans="1:7">
      <c r="A1300">
        <v>15</v>
      </c>
      <c r="B1300" t="s">
        <v>18</v>
      </c>
      <c r="C1300">
        <v>22</v>
      </c>
      <c r="D1300" t="s">
        <v>25</v>
      </c>
      <c r="E1300">
        <v>15055</v>
      </c>
      <c r="F1300" t="s">
        <v>106</v>
      </c>
      <c r="G1300">
        <v>928602.59105944005</v>
      </c>
    </row>
    <row r="1301" spans="1:7">
      <c r="A1301">
        <v>15</v>
      </c>
      <c r="B1301" t="s">
        <v>18</v>
      </c>
      <c r="C1301">
        <v>23</v>
      </c>
      <c r="D1301" t="s">
        <v>26</v>
      </c>
      <c r="E1301">
        <v>15055</v>
      </c>
      <c r="F1301" t="s">
        <v>106</v>
      </c>
      <c r="G1301">
        <v>2070.69191747784</v>
      </c>
    </row>
    <row r="1302" spans="1:7">
      <c r="A1302">
        <v>15</v>
      </c>
      <c r="B1302" t="s">
        <v>18</v>
      </c>
      <c r="C1302">
        <v>24</v>
      </c>
      <c r="D1302" t="s">
        <v>27</v>
      </c>
      <c r="E1302">
        <v>15055</v>
      </c>
      <c r="F1302" t="s">
        <v>106</v>
      </c>
      <c r="G1302">
        <v>6671.5542985676102</v>
      </c>
    </row>
    <row r="1303" spans="1:7">
      <c r="A1303">
        <v>15</v>
      </c>
      <c r="B1303" t="s">
        <v>18</v>
      </c>
      <c r="C1303">
        <v>25</v>
      </c>
      <c r="D1303" t="s">
        <v>28</v>
      </c>
      <c r="E1303">
        <v>15055</v>
      </c>
      <c r="F1303" t="s">
        <v>106</v>
      </c>
      <c r="G1303">
        <v>1999621.4676387999</v>
      </c>
    </row>
    <row r="1304" spans="1:7">
      <c r="A1304">
        <v>15</v>
      </c>
      <c r="B1304" t="s">
        <v>18</v>
      </c>
      <c r="C1304">
        <v>26</v>
      </c>
      <c r="D1304" t="s">
        <v>29</v>
      </c>
      <c r="E1304">
        <v>15055</v>
      </c>
      <c r="F1304" t="s">
        <v>106</v>
      </c>
      <c r="G1304">
        <v>39745.0260906603</v>
      </c>
    </row>
    <row r="1305" spans="1:7">
      <c r="A1305">
        <v>15</v>
      </c>
      <c r="B1305" t="s">
        <v>18</v>
      </c>
      <c r="C1305">
        <v>27</v>
      </c>
      <c r="D1305" t="s">
        <v>30</v>
      </c>
      <c r="E1305">
        <v>15055</v>
      </c>
      <c r="F1305" t="s">
        <v>106</v>
      </c>
      <c r="G1305">
        <v>779423.44343648397</v>
      </c>
    </row>
    <row r="1306" spans="1:7">
      <c r="A1306">
        <v>15</v>
      </c>
      <c r="B1306" t="s">
        <v>18</v>
      </c>
      <c r="C1306">
        <v>28</v>
      </c>
      <c r="D1306" t="s">
        <v>31</v>
      </c>
      <c r="E1306">
        <v>15055</v>
      </c>
      <c r="F1306" t="s">
        <v>106</v>
      </c>
      <c r="G1306">
        <v>5840.08689501546</v>
      </c>
    </row>
    <row r="1307" spans="1:7">
      <c r="A1307">
        <v>15</v>
      </c>
      <c r="B1307" t="s">
        <v>18</v>
      </c>
      <c r="C1307">
        <v>29</v>
      </c>
      <c r="D1307" t="s">
        <v>32</v>
      </c>
      <c r="E1307">
        <v>15055</v>
      </c>
      <c r="F1307" t="s">
        <v>106</v>
      </c>
      <c r="G1307">
        <v>129595.261558415</v>
      </c>
    </row>
    <row r="1308" spans="1:7">
      <c r="A1308">
        <v>15</v>
      </c>
      <c r="B1308" t="s">
        <v>18</v>
      </c>
      <c r="C1308">
        <v>30</v>
      </c>
      <c r="D1308" t="s">
        <v>33</v>
      </c>
      <c r="E1308">
        <v>15055</v>
      </c>
      <c r="F1308" t="s">
        <v>106</v>
      </c>
      <c r="G1308">
        <v>36114.548246868399</v>
      </c>
    </row>
    <row r="1309" spans="1:7">
      <c r="A1309">
        <v>15</v>
      </c>
      <c r="B1309" t="s">
        <v>18</v>
      </c>
      <c r="C1309">
        <v>31</v>
      </c>
      <c r="D1309" t="s">
        <v>34</v>
      </c>
      <c r="E1309">
        <v>15055</v>
      </c>
      <c r="F1309" t="s">
        <v>106</v>
      </c>
      <c r="G1309">
        <v>18672365.974770799</v>
      </c>
    </row>
    <row r="1310" spans="1:7">
      <c r="A1310">
        <v>15</v>
      </c>
      <c r="B1310" t="s">
        <v>18</v>
      </c>
      <c r="C1310">
        <v>32</v>
      </c>
      <c r="D1310" t="s">
        <v>35</v>
      </c>
      <c r="E1310">
        <v>15055</v>
      </c>
      <c r="F1310" t="s">
        <v>106</v>
      </c>
      <c r="G1310">
        <v>327046188.115421</v>
      </c>
    </row>
    <row r="1311" spans="1:7">
      <c r="A1311">
        <v>15</v>
      </c>
      <c r="B1311" t="s">
        <v>18</v>
      </c>
      <c r="C1311">
        <v>42</v>
      </c>
      <c r="D1311" t="s">
        <v>45</v>
      </c>
      <c r="E1311">
        <v>15055</v>
      </c>
      <c r="F1311" t="s">
        <v>106</v>
      </c>
      <c r="G1311">
        <v>1357000.5743928</v>
      </c>
    </row>
    <row r="1312" spans="1:7">
      <c r="A1312">
        <v>15</v>
      </c>
      <c r="B1312" t="s">
        <v>18</v>
      </c>
      <c r="C1312">
        <v>43</v>
      </c>
      <c r="D1312" t="s">
        <v>46</v>
      </c>
      <c r="E1312">
        <v>15055</v>
      </c>
      <c r="F1312" t="s">
        <v>106</v>
      </c>
      <c r="G1312">
        <v>349882.76492115698</v>
      </c>
    </row>
    <row r="1313" spans="1:7">
      <c r="A1313">
        <v>15</v>
      </c>
      <c r="B1313" t="s">
        <v>18</v>
      </c>
      <c r="C1313">
        <v>45</v>
      </c>
      <c r="D1313" t="s">
        <v>48</v>
      </c>
      <c r="E1313">
        <v>15055</v>
      </c>
      <c r="F1313" t="s">
        <v>106</v>
      </c>
      <c r="G1313">
        <v>89245871.632548094</v>
      </c>
    </row>
    <row r="1314" spans="1:7">
      <c r="A1314">
        <v>15</v>
      </c>
      <c r="B1314" t="s">
        <v>18</v>
      </c>
      <c r="C1314">
        <v>48</v>
      </c>
      <c r="D1314" t="s">
        <v>51</v>
      </c>
      <c r="E1314">
        <v>15055</v>
      </c>
      <c r="F1314" t="s">
        <v>106</v>
      </c>
      <c r="G1314">
        <v>80985.246869739902</v>
      </c>
    </row>
    <row r="1315" spans="1:7">
      <c r="A1315">
        <v>15</v>
      </c>
      <c r="B1315" t="s">
        <v>18</v>
      </c>
      <c r="C1315">
        <v>49</v>
      </c>
      <c r="D1315" t="s">
        <v>52</v>
      </c>
      <c r="E1315">
        <v>15055</v>
      </c>
      <c r="F1315" t="s">
        <v>106</v>
      </c>
      <c r="G1315">
        <v>4856.6393641361401</v>
      </c>
    </row>
    <row r="1316" spans="1:7">
      <c r="A1316">
        <v>15</v>
      </c>
      <c r="B1316" t="s">
        <v>18</v>
      </c>
      <c r="C1316">
        <v>50</v>
      </c>
      <c r="D1316" t="s">
        <v>53</v>
      </c>
      <c r="E1316">
        <v>15055</v>
      </c>
      <c r="F1316" t="s">
        <v>106</v>
      </c>
      <c r="G1316">
        <v>60914830.377958097</v>
      </c>
    </row>
    <row r="1317" spans="1:7">
      <c r="A1317">
        <v>15</v>
      </c>
      <c r="B1317" t="s">
        <v>18</v>
      </c>
      <c r="C1317">
        <v>51</v>
      </c>
      <c r="D1317" t="s">
        <v>54</v>
      </c>
      <c r="E1317">
        <v>15055</v>
      </c>
      <c r="F1317" t="s">
        <v>106</v>
      </c>
      <c r="G1317">
        <v>1399866.14350095</v>
      </c>
    </row>
    <row r="1318" spans="1:7">
      <c r="A1318">
        <v>15</v>
      </c>
      <c r="B1318" t="s">
        <v>18</v>
      </c>
      <c r="C1318">
        <v>52</v>
      </c>
      <c r="D1318" t="s">
        <v>55</v>
      </c>
      <c r="E1318">
        <v>15055</v>
      </c>
      <c r="F1318" t="s">
        <v>106</v>
      </c>
      <c r="G1318">
        <v>9354.6768702774298</v>
      </c>
    </row>
    <row r="1319" spans="1:7">
      <c r="A1319">
        <v>15</v>
      </c>
      <c r="B1319" t="s">
        <v>18</v>
      </c>
      <c r="C1319">
        <v>53</v>
      </c>
      <c r="D1319" t="s">
        <v>56</v>
      </c>
      <c r="E1319">
        <v>15055</v>
      </c>
      <c r="F1319" t="s">
        <v>106</v>
      </c>
      <c r="G1319">
        <v>2747055.0044748699</v>
      </c>
    </row>
    <row r="1320" spans="1:7">
      <c r="A1320">
        <v>15</v>
      </c>
      <c r="B1320" t="s">
        <v>18</v>
      </c>
      <c r="C1320">
        <v>54</v>
      </c>
      <c r="D1320" t="s">
        <v>57</v>
      </c>
      <c r="E1320">
        <v>15055</v>
      </c>
      <c r="F1320" t="s">
        <v>106</v>
      </c>
      <c r="G1320">
        <v>2081145.91364841</v>
      </c>
    </row>
    <row r="1321" spans="1:7">
      <c r="A1321">
        <v>15</v>
      </c>
      <c r="B1321" t="s">
        <v>18</v>
      </c>
      <c r="C1321">
        <v>55</v>
      </c>
      <c r="D1321" t="s">
        <v>58</v>
      </c>
      <c r="E1321">
        <v>15055</v>
      </c>
      <c r="F1321" t="s">
        <v>106</v>
      </c>
      <c r="G1321">
        <v>6624770.3854344403</v>
      </c>
    </row>
    <row r="1322" spans="1:7">
      <c r="A1322">
        <v>15</v>
      </c>
      <c r="B1322" t="s">
        <v>18</v>
      </c>
      <c r="C1322">
        <v>56</v>
      </c>
      <c r="D1322" t="s">
        <v>59</v>
      </c>
      <c r="E1322">
        <v>15055</v>
      </c>
      <c r="F1322" t="s">
        <v>106</v>
      </c>
      <c r="G1322">
        <v>8943904.2437561695</v>
      </c>
    </row>
    <row r="1323" spans="1:7">
      <c r="A1323">
        <v>15</v>
      </c>
      <c r="B1323" t="s">
        <v>18</v>
      </c>
      <c r="C1323">
        <v>57</v>
      </c>
      <c r="D1323" t="s">
        <v>60</v>
      </c>
      <c r="E1323">
        <v>15055</v>
      </c>
      <c r="F1323" t="s">
        <v>106</v>
      </c>
      <c r="G1323">
        <v>41904363.921826899</v>
      </c>
    </row>
    <row r="1324" spans="1:7">
      <c r="A1324">
        <v>15</v>
      </c>
      <c r="B1324" t="s">
        <v>18</v>
      </c>
      <c r="C1324">
        <v>58</v>
      </c>
      <c r="D1324" t="s">
        <v>61</v>
      </c>
      <c r="E1324">
        <v>15055</v>
      </c>
      <c r="F1324" t="s">
        <v>106</v>
      </c>
      <c r="G1324">
        <v>292437.03489936102</v>
      </c>
    </row>
    <row r="1325" spans="1:7">
      <c r="A1325">
        <v>15</v>
      </c>
      <c r="B1325" t="s">
        <v>18</v>
      </c>
      <c r="C1325">
        <v>59</v>
      </c>
      <c r="D1325" t="s">
        <v>62</v>
      </c>
      <c r="E1325">
        <v>15055</v>
      </c>
      <c r="F1325" t="s">
        <v>106</v>
      </c>
      <c r="G1325">
        <v>35751292.466242701</v>
      </c>
    </row>
    <row r="1326" spans="1:7">
      <c r="A1326">
        <v>15</v>
      </c>
      <c r="B1326" t="s">
        <v>18</v>
      </c>
      <c r="C1326">
        <v>60</v>
      </c>
      <c r="D1326" t="s">
        <v>63</v>
      </c>
      <c r="E1326">
        <v>15055</v>
      </c>
      <c r="F1326" t="s">
        <v>106</v>
      </c>
      <c r="G1326">
        <v>17938114.285772</v>
      </c>
    </row>
    <row r="1327" spans="1:7">
      <c r="A1327">
        <v>15</v>
      </c>
      <c r="B1327" t="s">
        <v>18</v>
      </c>
      <c r="C1327">
        <v>62</v>
      </c>
      <c r="D1327" t="s">
        <v>65</v>
      </c>
      <c r="E1327">
        <v>15055</v>
      </c>
      <c r="F1327" t="s">
        <v>106</v>
      </c>
      <c r="G1327">
        <v>19754466.706659202</v>
      </c>
    </row>
    <row r="1328" spans="1:7">
      <c r="A1328">
        <v>15</v>
      </c>
      <c r="B1328" t="s">
        <v>18</v>
      </c>
      <c r="C1328">
        <v>63</v>
      </c>
      <c r="D1328" t="s">
        <v>66</v>
      </c>
      <c r="E1328">
        <v>15055</v>
      </c>
      <c r="F1328" t="s">
        <v>106</v>
      </c>
      <c r="G1328">
        <v>182073793.262918</v>
      </c>
    </row>
    <row r="1329" spans="1:7">
      <c r="A1329">
        <v>15</v>
      </c>
      <c r="B1329" t="s">
        <v>18</v>
      </c>
      <c r="C1329">
        <v>64</v>
      </c>
      <c r="D1329" t="s">
        <v>67</v>
      </c>
      <c r="E1329">
        <v>15055</v>
      </c>
      <c r="F1329" t="s">
        <v>106</v>
      </c>
      <c r="G1329">
        <v>21548151.078337099</v>
      </c>
    </row>
    <row r="1330" spans="1:7">
      <c r="A1330">
        <v>15</v>
      </c>
      <c r="B1330" t="s">
        <v>18</v>
      </c>
      <c r="C1330">
        <v>65</v>
      </c>
      <c r="D1330" t="s">
        <v>68</v>
      </c>
      <c r="E1330">
        <v>15055</v>
      </c>
      <c r="F1330" t="s">
        <v>106</v>
      </c>
      <c r="G1330">
        <v>56297059.968249701</v>
      </c>
    </row>
    <row r="1331" spans="1:7">
      <c r="A1331">
        <v>15</v>
      </c>
      <c r="B1331" t="s">
        <v>18</v>
      </c>
      <c r="C1331">
        <v>66</v>
      </c>
      <c r="D1331" t="s">
        <v>69</v>
      </c>
      <c r="E1331">
        <v>15055</v>
      </c>
      <c r="F1331" t="s">
        <v>106</v>
      </c>
      <c r="G1331">
        <v>107009400.41677199</v>
      </c>
    </row>
    <row r="1332" spans="1:7">
      <c r="A1332">
        <v>15</v>
      </c>
      <c r="B1332" t="s">
        <v>18</v>
      </c>
      <c r="C1332">
        <v>67</v>
      </c>
      <c r="D1332" t="s">
        <v>70</v>
      </c>
      <c r="E1332">
        <v>15055</v>
      </c>
      <c r="F1332" t="s">
        <v>106</v>
      </c>
      <c r="G1332">
        <v>228836840.27046701</v>
      </c>
    </row>
    <row r="1333" spans="1:7">
      <c r="A1333">
        <v>15</v>
      </c>
      <c r="B1333" t="s">
        <v>18</v>
      </c>
      <c r="C1333">
        <v>68</v>
      </c>
      <c r="D1333" t="s">
        <v>71</v>
      </c>
      <c r="E1333">
        <v>15055</v>
      </c>
      <c r="F1333" t="s">
        <v>106</v>
      </c>
      <c r="G1333">
        <v>409877.593526215</v>
      </c>
    </row>
    <row r="1334" spans="1:7">
      <c r="A1334">
        <v>15</v>
      </c>
      <c r="B1334" t="s">
        <v>18</v>
      </c>
      <c r="C1334">
        <v>77</v>
      </c>
      <c r="D1334" t="s">
        <v>80</v>
      </c>
      <c r="E1334">
        <v>15055</v>
      </c>
      <c r="F1334" t="s">
        <v>106</v>
      </c>
      <c r="G1334">
        <v>96152.388311073504</v>
      </c>
    </row>
    <row r="1335" spans="1:7">
      <c r="A1335">
        <v>15</v>
      </c>
      <c r="B1335" t="s">
        <v>18</v>
      </c>
      <c r="C1335">
        <v>78</v>
      </c>
      <c r="D1335" t="s">
        <v>81</v>
      </c>
      <c r="E1335">
        <v>15055</v>
      </c>
      <c r="F1335" t="s">
        <v>106</v>
      </c>
      <c r="G1335">
        <v>1838954.63704895</v>
      </c>
    </row>
    <row r="1336" spans="1:7">
      <c r="A1336">
        <v>15</v>
      </c>
      <c r="B1336" t="s">
        <v>18</v>
      </c>
      <c r="C1336">
        <v>79</v>
      </c>
      <c r="D1336" t="s">
        <v>82</v>
      </c>
      <c r="E1336">
        <v>15055</v>
      </c>
      <c r="F1336" t="s">
        <v>106</v>
      </c>
      <c r="G1336">
        <v>1789320.90453344</v>
      </c>
    </row>
    <row r="1337" spans="1:7">
      <c r="A1337">
        <v>15</v>
      </c>
      <c r="B1337" t="s">
        <v>18</v>
      </c>
      <c r="C1337">
        <v>80</v>
      </c>
      <c r="D1337" t="s">
        <v>83</v>
      </c>
      <c r="E1337">
        <v>15055</v>
      </c>
      <c r="F1337" t="s">
        <v>106</v>
      </c>
      <c r="G1337">
        <v>75.889891771713906</v>
      </c>
    </row>
    <row r="1338" spans="1:7">
      <c r="A1338">
        <v>15</v>
      </c>
      <c r="B1338" t="s">
        <v>18</v>
      </c>
      <c r="C1338">
        <v>83</v>
      </c>
      <c r="D1338" t="s">
        <v>86</v>
      </c>
      <c r="E1338">
        <v>15055</v>
      </c>
      <c r="F1338" t="s">
        <v>106</v>
      </c>
      <c r="G1338">
        <v>782263.25268696097</v>
      </c>
    </row>
    <row r="1339" spans="1:7">
      <c r="A1339">
        <v>15</v>
      </c>
      <c r="B1339" t="s">
        <v>18</v>
      </c>
      <c r="C1339">
        <v>5001</v>
      </c>
      <c r="D1339" t="s">
        <v>94</v>
      </c>
      <c r="E1339">
        <v>15053</v>
      </c>
      <c r="F1339" t="s">
        <v>107</v>
      </c>
      <c r="G1339">
        <v>1898556183.5267799</v>
      </c>
    </row>
    <row r="1340" spans="1:7">
      <c r="A1340">
        <v>15</v>
      </c>
      <c r="B1340" t="s">
        <v>18</v>
      </c>
      <c r="C1340">
        <v>6001</v>
      </c>
      <c r="D1340" t="s">
        <v>96</v>
      </c>
      <c r="E1340">
        <v>15053</v>
      </c>
      <c r="F1340" t="s">
        <v>107</v>
      </c>
      <c r="G1340">
        <v>515293944.81146902</v>
      </c>
    </row>
    <row r="1341" spans="1:7">
      <c r="A1341">
        <v>15</v>
      </c>
      <c r="B1341" t="s">
        <v>18</v>
      </c>
      <c r="C1341">
        <v>7001</v>
      </c>
      <c r="D1341" t="s">
        <v>108</v>
      </c>
      <c r="E1341">
        <v>15053</v>
      </c>
      <c r="F1341" t="s">
        <v>107</v>
      </c>
      <c r="G1341">
        <v>1118274416.88205</v>
      </c>
    </row>
    <row r="1342" spans="1:7">
      <c r="A1342">
        <v>15</v>
      </c>
      <c r="B1342" t="s">
        <v>18</v>
      </c>
      <c r="C1342">
        <v>8001</v>
      </c>
      <c r="D1342" t="s">
        <v>109</v>
      </c>
      <c r="E1342">
        <v>15053</v>
      </c>
      <c r="F1342" t="s">
        <v>107</v>
      </c>
      <c r="G1342">
        <v>86052294.938751206</v>
      </c>
    </row>
    <row r="1343" spans="1:7">
      <c r="A1343">
        <v>15</v>
      </c>
      <c r="B1343" t="s">
        <v>18</v>
      </c>
      <c r="C1343">
        <v>10001</v>
      </c>
      <c r="D1343" t="s">
        <v>110</v>
      </c>
      <c r="E1343">
        <v>15055</v>
      </c>
      <c r="F1343" t="s">
        <v>106</v>
      </c>
      <c r="G1343">
        <v>22410.113630986802</v>
      </c>
    </row>
    <row r="1344" spans="1:7">
      <c r="A1344">
        <v>15</v>
      </c>
      <c r="B1344" t="s">
        <v>18</v>
      </c>
      <c r="C1344">
        <v>10002</v>
      </c>
      <c r="D1344" t="s">
        <v>111</v>
      </c>
      <c r="E1344">
        <v>15055</v>
      </c>
      <c r="F1344" t="s">
        <v>106</v>
      </c>
      <c r="G1344">
        <v>29511.5857504577</v>
      </c>
    </row>
    <row r="1345" spans="1:7">
      <c r="A1345">
        <v>15</v>
      </c>
      <c r="B1345" t="s">
        <v>18</v>
      </c>
      <c r="C1345">
        <v>10003</v>
      </c>
      <c r="D1345" t="s">
        <v>112</v>
      </c>
      <c r="E1345">
        <v>15055</v>
      </c>
      <c r="F1345" t="s">
        <v>106</v>
      </c>
      <c r="G1345">
        <v>26275.287905155899</v>
      </c>
    </row>
    <row r="1346" spans="1:7">
      <c r="A1346">
        <v>15</v>
      </c>
      <c r="B1346" t="s">
        <v>18</v>
      </c>
      <c r="C1346">
        <v>10004</v>
      </c>
      <c r="D1346" t="s">
        <v>113</v>
      </c>
      <c r="E1346">
        <v>15055</v>
      </c>
      <c r="F1346" t="s">
        <v>106</v>
      </c>
      <c r="G1346">
        <v>20287.681701254402</v>
      </c>
    </row>
    <row r="1347" spans="1:7">
      <c r="A1347">
        <v>15</v>
      </c>
      <c r="B1347" t="s">
        <v>18</v>
      </c>
      <c r="C1347">
        <v>10005</v>
      </c>
      <c r="D1347" t="s">
        <v>114</v>
      </c>
      <c r="E1347">
        <v>15055</v>
      </c>
      <c r="F1347" t="s">
        <v>106</v>
      </c>
      <c r="G1347">
        <v>45277.461138790401</v>
      </c>
    </row>
    <row r="1348" spans="1:7">
      <c r="A1348">
        <v>15</v>
      </c>
      <c r="B1348" t="s">
        <v>18</v>
      </c>
      <c r="C1348">
        <v>10006</v>
      </c>
      <c r="D1348" t="s">
        <v>115</v>
      </c>
      <c r="E1348">
        <v>15055</v>
      </c>
      <c r="F1348" t="s">
        <v>106</v>
      </c>
      <c r="G1348">
        <v>154641.86112120299</v>
      </c>
    </row>
    <row r="1349" spans="1:7">
      <c r="A1349">
        <v>15</v>
      </c>
      <c r="B1349" t="s">
        <v>18</v>
      </c>
      <c r="C1349">
        <v>10007</v>
      </c>
      <c r="D1349" t="s">
        <v>116</v>
      </c>
      <c r="E1349">
        <v>15055</v>
      </c>
      <c r="F1349" t="s">
        <v>106</v>
      </c>
      <c r="G1349">
        <v>273474.28106927901</v>
      </c>
    </row>
    <row r="1350" spans="1:7">
      <c r="A1350">
        <v>15</v>
      </c>
      <c r="B1350" t="s">
        <v>18</v>
      </c>
      <c r="C1350">
        <v>10008</v>
      </c>
      <c r="D1350" t="s">
        <v>117</v>
      </c>
      <c r="E1350">
        <v>15055</v>
      </c>
      <c r="F1350" t="s">
        <v>106</v>
      </c>
      <c r="G1350">
        <v>312832.03064089798</v>
      </c>
    </row>
    <row r="1351" spans="1:7">
      <c r="A1351">
        <v>15</v>
      </c>
      <c r="B1351" t="s">
        <v>18</v>
      </c>
      <c r="C1351">
        <v>10009</v>
      </c>
      <c r="D1351" t="s">
        <v>118</v>
      </c>
      <c r="E1351">
        <v>15055</v>
      </c>
      <c r="F1351" t="s">
        <v>106</v>
      </c>
      <c r="G1351">
        <v>791547.67820646695</v>
      </c>
    </row>
    <row r="1352" spans="1:7">
      <c r="A1352">
        <v>15</v>
      </c>
      <c r="B1352" t="s">
        <v>18</v>
      </c>
      <c r="C1352">
        <v>11001</v>
      </c>
      <c r="D1352" t="s">
        <v>119</v>
      </c>
      <c r="E1352">
        <v>15055</v>
      </c>
      <c r="F1352" t="s">
        <v>106</v>
      </c>
      <c r="G1352">
        <v>317669.89724517602</v>
      </c>
    </row>
    <row r="1353" spans="1:7">
      <c r="A1353">
        <v>15</v>
      </c>
      <c r="B1353" t="s">
        <v>18</v>
      </c>
      <c r="C1353">
        <v>11003</v>
      </c>
      <c r="D1353" t="s">
        <v>120</v>
      </c>
      <c r="E1353">
        <v>15055</v>
      </c>
      <c r="F1353" t="s">
        <v>106</v>
      </c>
      <c r="G1353">
        <v>61685.710578762497</v>
      </c>
    </row>
    <row r="1354" spans="1:7">
      <c r="A1354">
        <v>15</v>
      </c>
      <c r="B1354" t="s">
        <v>18</v>
      </c>
      <c r="C1354">
        <v>12001</v>
      </c>
      <c r="D1354" t="s">
        <v>121</v>
      </c>
      <c r="E1354">
        <v>15055</v>
      </c>
      <c r="F1354" t="s">
        <v>106</v>
      </c>
      <c r="G1354">
        <v>6253277.2450226899</v>
      </c>
    </row>
    <row r="1355" spans="1:7">
      <c r="A1355">
        <v>15</v>
      </c>
      <c r="B1355" t="s">
        <v>18</v>
      </c>
      <c r="C1355">
        <v>12004</v>
      </c>
      <c r="D1355" t="s">
        <v>123</v>
      </c>
      <c r="E1355">
        <v>15055</v>
      </c>
      <c r="F1355" t="s">
        <v>106</v>
      </c>
      <c r="G1355">
        <v>312026.66571087099</v>
      </c>
    </row>
    <row r="1356" spans="1:7">
      <c r="A1356">
        <v>15</v>
      </c>
      <c r="B1356" t="s">
        <v>18</v>
      </c>
      <c r="C1356">
        <v>14001</v>
      </c>
      <c r="D1356" t="s">
        <v>124</v>
      </c>
      <c r="E1356">
        <v>15055</v>
      </c>
      <c r="F1356" t="s">
        <v>106</v>
      </c>
      <c r="G1356">
        <v>412554.50581920001</v>
      </c>
    </row>
    <row r="1357" spans="1:7">
      <c r="A1357">
        <v>15</v>
      </c>
      <c r="B1357" t="s">
        <v>18</v>
      </c>
      <c r="C1357">
        <v>14002</v>
      </c>
      <c r="D1357" t="s">
        <v>125</v>
      </c>
      <c r="E1357">
        <v>15055</v>
      </c>
      <c r="F1357" t="s">
        <v>106</v>
      </c>
      <c r="G1357">
        <v>330939.58954238502</v>
      </c>
    </row>
    <row r="1358" spans="1:7">
      <c r="A1358">
        <v>15</v>
      </c>
      <c r="B1358" t="s">
        <v>18</v>
      </c>
      <c r="C1358">
        <v>25001</v>
      </c>
      <c r="D1358" t="s">
        <v>126</v>
      </c>
      <c r="E1358">
        <v>15051</v>
      </c>
      <c r="F1358" t="s">
        <v>127</v>
      </c>
      <c r="G1358">
        <v>376482031.33345902</v>
      </c>
    </row>
    <row r="1359" spans="1:7">
      <c r="A1359">
        <v>15</v>
      </c>
      <c r="B1359" t="s">
        <v>18</v>
      </c>
      <c r="C1359">
        <v>28001</v>
      </c>
      <c r="D1359" t="s">
        <v>128</v>
      </c>
      <c r="E1359">
        <v>15051</v>
      </c>
      <c r="F1359" t="s">
        <v>127</v>
      </c>
      <c r="G1359">
        <v>626341321.95241594</v>
      </c>
    </row>
    <row r="1360" spans="1:7">
      <c r="A1360">
        <v>16</v>
      </c>
      <c r="B1360" t="s">
        <v>19</v>
      </c>
      <c r="C1360">
        <v>1</v>
      </c>
      <c r="D1360" t="s">
        <v>4</v>
      </c>
      <c r="E1360">
        <v>15055</v>
      </c>
      <c r="F1360" t="s">
        <v>106</v>
      </c>
      <c r="G1360">
        <v>147370.66879870699</v>
      </c>
    </row>
    <row r="1361" spans="1:7">
      <c r="A1361">
        <v>16</v>
      </c>
      <c r="B1361" t="s">
        <v>19</v>
      </c>
      <c r="C1361">
        <v>2</v>
      </c>
      <c r="D1361" t="s">
        <v>5</v>
      </c>
      <c r="E1361">
        <v>15055</v>
      </c>
      <c r="F1361" t="s">
        <v>106</v>
      </c>
      <c r="G1361">
        <v>1255.9353623264401</v>
      </c>
    </row>
    <row r="1362" spans="1:7">
      <c r="A1362">
        <v>16</v>
      </c>
      <c r="B1362" t="s">
        <v>19</v>
      </c>
      <c r="C1362">
        <v>3</v>
      </c>
      <c r="D1362" t="s">
        <v>6</v>
      </c>
      <c r="E1362">
        <v>15055</v>
      </c>
      <c r="F1362" t="s">
        <v>106</v>
      </c>
      <c r="G1362">
        <v>439672.61361901899</v>
      </c>
    </row>
    <row r="1363" spans="1:7">
      <c r="A1363">
        <v>16</v>
      </c>
      <c r="B1363" t="s">
        <v>19</v>
      </c>
      <c r="C1363">
        <v>6</v>
      </c>
      <c r="D1363" t="s">
        <v>9</v>
      </c>
      <c r="E1363">
        <v>15055</v>
      </c>
      <c r="F1363" t="s">
        <v>106</v>
      </c>
      <c r="G1363">
        <v>6737.2681477700798</v>
      </c>
    </row>
    <row r="1364" spans="1:7">
      <c r="A1364">
        <v>16</v>
      </c>
      <c r="B1364" t="s">
        <v>19</v>
      </c>
      <c r="C1364">
        <v>7</v>
      </c>
      <c r="D1364" t="s">
        <v>10</v>
      </c>
      <c r="E1364">
        <v>15055</v>
      </c>
      <c r="F1364" t="s">
        <v>106</v>
      </c>
      <c r="G1364">
        <v>13090.2897251426</v>
      </c>
    </row>
    <row r="1365" spans="1:7">
      <c r="A1365">
        <v>16</v>
      </c>
      <c r="B1365" t="s">
        <v>19</v>
      </c>
      <c r="C1365">
        <v>8</v>
      </c>
      <c r="D1365" t="s">
        <v>11</v>
      </c>
      <c r="E1365">
        <v>15055</v>
      </c>
      <c r="F1365" t="s">
        <v>106</v>
      </c>
      <c r="G1365">
        <v>263.051776864602</v>
      </c>
    </row>
    <row r="1366" spans="1:7">
      <c r="A1366">
        <v>16</v>
      </c>
      <c r="B1366" t="s">
        <v>19</v>
      </c>
      <c r="C1366">
        <v>9</v>
      </c>
      <c r="D1366" t="s">
        <v>12</v>
      </c>
      <c r="E1366">
        <v>15055</v>
      </c>
      <c r="F1366" t="s">
        <v>106</v>
      </c>
      <c r="G1366">
        <v>910010.85119209997</v>
      </c>
    </row>
    <row r="1367" spans="1:7">
      <c r="A1367">
        <v>16</v>
      </c>
      <c r="B1367" t="s">
        <v>19</v>
      </c>
      <c r="C1367">
        <v>10</v>
      </c>
      <c r="D1367" t="s">
        <v>13</v>
      </c>
      <c r="E1367">
        <v>15055</v>
      </c>
      <c r="F1367" t="s">
        <v>106</v>
      </c>
      <c r="G1367">
        <v>436143.33237040398</v>
      </c>
    </row>
    <row r="1368" spans="1:7">
      <c r="A1368">
        <v>16</v>
      </c>
      <c r="B1368" t="s">
        <v>19</v>
      </c>
      <c r="C1368">
        <v>11</v>
      </c>
      <c r="D1368" t="s">
        <v>14</v>
      </c>
      <c r="E1368">
        <v>15055</v>
      </c>
      <c r="F1368" t="s">
        <v>106</v>
      </c>
      <c r="G1368">
        <v>7640039.1022314504</v>
      </c>
    </row>
    <row r="1369" spans="1:7">
      <c r="A1369">
        <v>16</v>
      </c>
      <c r="B1369" t="s">
        <v>19</v>
      </c>
      <c r="C1369">
        <v>12</v>
      </c>
      <c r="D1369" t="s">
        <v>15</v>
      </c>
      <c r="E1369">
        <v>15055</v>
      </c>
      <c r="F1369" t="s">
        <v>106</v>
      </c>
      <c r="G1369">
        <v>17406.083957835999</v>
      </c>
    </row>
    <row r="1370" spans="1:7">
      <c r="A1370">
        <v>16</v>
      </c>
      <c r="B1370" t="s">
        <v>19</v>
      </c>
      <c r="C1370">
        <v>13</v>
      </c>
      <c r="D1370" t="s">
        <v>16</v>
      </c>
      <c r="E1370">
        <v>15055</v>
      </c>
      <c r="F1370" t="s">
        <v>106</v>
      </c>
      <c r="G1370">
        <v>603580.366605683</v>
      </c>
    </row>
    <row r="1371" spans="1:7">
      <c r="A1371">
        <v>16</v>
      </c>
      <c r="B1371" t="s">
        <v>19</v>
      </c>
      <c r="C1371">
        <v>14</v>
      </c>
      <c r="D1371" t="s">
        <v>17</v>
      </c>
      <c r="E1371">
        <v>15055</v>
      </c>
      <c r="F1371" t="s">
        <v>106</v>
      </c>
      <c r="G1371">
        <v>12522.4800482274</v>
      </c>
    </row>
    <row r="1372" spans="1:7">
      <c r="A1372">
        <v>16</v>
      </c>
      <c r="B1372" t="s">
        <v>19</v>
      </c>
      <c r="C1372">
        <v>15</v>
      </c>
      <c r="D1372" t="s">
        <v>18</v>
      </c>
      <c r="E1372">
        <v>15055</v>
      </c>
      <c r="F1372" t="s">
        <v>106</v>
      </c>
      <c r="G1372">
        <v>16418.361545036802</v>
      </c>
    </row>
    <row r="1373" spans="1:7">
      <c r="A1373">
        <v>16</v>
      </c>
      <c r="B1373" t="s">
        <v>19</v>
      </c>
      <c r="C1373">
        <v>16</v>
      </c>
      <c r="D1373" t="s">
        <v>19</v>
      </c>
      <c r="E1373">
        <v>15055</v>
      </c>
      <c r="F1373" t="s">
        <v>106</v>
      </c>
      <c r="G1373">
        <v>506162.49670452398</v>
      </c>
    </row>
    <row r="1374" spans="1:7">
      <c r="A1374">
        <v>16</v>
      </c>
      <c r="B1374" t="s">
        <v>19</v>
      </c>
      <c r="C1374">
        <v>17</v>
      </c>
      <c r="D1374" t="s">
        <v>20</v>
      </c>
      <c r="E1374">
        <v>15055</v>
      </c>
      <c r="F1374" t="s">
        <v>106</v>
      </c>
      <c r="G1374">
        <v>3247.0935371789601</v>
      </c>
    </row>
    <row r="1375" spans="1:7">
      <c r="A1375">
        <v>16</v>
      </c>
      <c r="B1375" t="s">
        <v>19</v>
      </c>
      <c r="C1375">
        <v>18</v>
      </c>
      <c r="D1375" t="s">
        <v>21</v>
      </c>
      <c r="E1375">
        <v>15055</v>
      </c>
      <c r="F1375" t="s">
        <v>106</v>
      </c>
      <c r="G1375">
        <v>911656.77741102502</v>
      </c>
    </row>
    <row r="1376" spans="1:7">
      <c r="A1376">
        <v>16</v>
      </c>
      <c r="B1376" t="s">
        <v>19</v>
      </c>
      <c r="C1376">
        <v>19</v>
      </c>
      <c r="D1376" t="s">
        <v>22</v>
      </c>
      <c r="E1376">
        <v>15055</v>
      </c>
      <c r="F1376" t="s">
        <v>106</v>
      </c>
      <c r="G1376">
        <v>23769.418316356499</v>
      </c>
    </row>
    <row r="1377" spans="1:7">
      <c r="A1377">
        <v>16</v>
      </c>
      <c r="B1377" t="s">
        <v>19</v>
      </c>
      <c r="C1377">
        <v>20</v>
      </c>
      <c r="D1377" t="s">
        <v>23</v>
      </c>
      <c r="E1377">
        <v>15055</v>
      </c>
      <c r="F1377" t="s">
        <v>106</v>
      </c>
      <c r="G1377">
        <v>704506.03342201596</v>
      </c>
    </row>
    <row r="1378" spans="1:7">
      <c r="A1378">
        <v>16</v>
      </c>
      <c r="B1378" t="s">
        <v>19</v>
      </c>
      <c r="C1378">
        <v>21</v>
      </c>
      <c r="D1378" t="s">
        <v>24</v>
      </c>
      <c r="E1378">
        <v>15055</v>
      </c>
      <c r="F1378" t="s">
        <v>106</v>
      </c>
      <c r="G1378">
        <v>4092834.78209193</v>
      </c>
    </row>
    <row r="1379" spans="1:7">
      <c r="A1379">
        <v>16</v>
      </c>
      <c r="B1379" t="s">
        <v>19</v>
      </c>
      <c r="C1379">
        <v>22</v>
      </c>
      <c r="D1379" t="s">
        <v>25</v>
      </c>
      <c r="E1379">
        <v>15055</v>
      </c>
      <c r="F1379" t="s">
        <v>106</v>
      </c>
      <c r="G1379">
        <v>3654401.9716010098</v>
      </c>
    </row>
    <row r="1380" spans="1:7">
      <c r="A1380">
        <v>16</v>
      </c>
      <c r="B1380" t="s">
        <v>19</v>
      </c>
      <c r="C1380">
        <v>23</v>
      </c>
      <c r="D1380" t="s">
        <v>26</v>
      </c>
      <c r="E1380">
        <v>15055</v>
      </c>
      <c r="F1380" t="s">
        <v>106</v>
      </c>
      <c r="G1380">
        <v>2475.0134526385</v>
      </c>
    </row>
    <row r="1381" spans="1:7">
      <c r="A1381">
        <v>16</v>
      </c>
      <c r="B1381" t="s">
        <v>19</v>
      </c>
      <c r="C1381">
        <v>24</v>
      </c>
      <c r="D1381" t="s">
        <v>27</v>
      </c>
      <c r="E1381">
        <v>15055</v>
      </c>
      <c r="F1381" t="s">
        <v>106</v>
      </c>
      <c r="G1381">
        <v>3214.07575000322</v>
      </c>
    </row>
    <row r="1382" spans="1:7">
      <c r="A1382">
        <v>16</v>
      </c>
      <c r="B1382" t="s">
        <v>19</v>
      </c>
      <c r="C1382">
        <v>25</v>
      </c>
      <c r="D1382" t="s">
        <v>28</v>
      </c>
      <c r="E1382">
        <v>15055</v>
      </c>
      <c r="F1382" t="s">
        <v>106</v>
      </c>
      <c r="G1382">
        <v>1318422.5336837601</v>
      </c>
    </row>
    <row r="1383" spans="1:7">
      <c r="A1383">
        <v>16</v>
      </c>
      <c r="B1383" t="s">
        <v>19</v>
      </c>
      <c r="C1383">
        <v>26</v>
      </c>
      <c r="D1383" t="s">
        <v>29</v>
      </c>
      <c r="E1383">
        <v>15055</v>
      </c>
      <c r="F1383" t="s">
        <v>106</v>
      </c>
      <c r="G1383">
        <v>6138.9651837565598</v>
      </c>
    </row>
    <row r="1384" spans="1:7">
      <c r="A1384">
        <v>16</v>
      </c>
      <c r="B1384" t="s">
        <v>19</v>
      </c>
      <c r="C1384">
        <v>27</v>
      </c>
      <c r="D1384" t="s">
        <v>30</v>
      </c>
      <c r="E1384">
        <v>15055</v>
      </c>
      <c r="F1384" t="s">
        <v>106</v>
      </c>
      <c r="G1384">
        <v>1258986.93624438</v>
      </c>
    </row>
    <row r="1385" spans="1:7">
      <c r="A1385">
        <v>16</v>
      </c>
      <c r="B1385" t="s">
        <v>19</v>
      </c>
      <c r="C1385">
        <v>28</v>
      </c>
      <c r="D1385" t="s">
        <v>31</v>
      </c>
      <c r="E1385">
        <v>15055</v>
      </c>
      <c r="F1385" t="s">
        <v>106</v>
      </c>
      <c r="G1385">
        <v>5717.0762239800297</v>
      </c>
    </row>
    <row r="1386" spans="1:7">
      <c r="A1386">
        <v>16</v>
      </c>
      <c r="B1386" t="s">
        <v>19</v>
      </c>
      <c r="C1386">
        <v>29</v>
      </c>
      <c r="D1386" t="s">
        <v>32</v>
      </c>
      <c r="E1386">
        <v>15055</v>
      </c>
      <c r="F1386" t="s">
        <v>106</v>
      </c>
      <c r="G1386">
        <v>4341.42994160339</v>
      </c>
    </row>
    <row r="1387" spans="1:7">
      <c r="A1387">
        <v>16</v>
      </c>
      <c r="B1387" t="s">
        <v>19</v>
      </c>
      <c r="C1387">
        <v>30</v>
      </c>
      <c r="D1387" t="s">
        <v>33</v>
      </c>
      <c r="E1387">
        <v>15055</v>
      </c>
      <c r="F1387" t="s">
        <v>106</v>
      </c>
      <c r="G1387">
        <v>1490.6130091007601</v>
      </c>
    </row>
    <row r="1388" spans="1:7">
      <c r="A1388">
        <v>16</v>
      </c>
      <c r="B1388" t="s">
        <v>19</v>
      </c>
      <c r="C1388">
        <v>31</v>
      </c>
      <c r="D1388" t="s">
        <v>34</v>
      </c>
      <c r="E1388">
        <v>15055</v>
      </c>
      <c r="F1388" t="s">
        <v>106</v>
      </c>
      <c r="G1388">
        <v>373949.80613803799</v>
      </c>
    </row>
    <row r="1389" spans="1:7">
      <c r="A1389">
        <v>16</v>
      </c>
      <c r="B1389" t="s">
        <v>19</v>
      </c>
      <c r="C1389">
        <v>32</v>
      </c>
      <c r="D1389" t="s">
        <v>35</v>
      </c>
      <c r="E1389">
        <v>15055</v>
      </c>
      <c r="F1389" t="s">
        <v>106</v>
      </c>
      <c r="G1389">
        <v>74956734.349721104</v>
      </c>
    </row>
    <row r="1390" spans="1:7">
      <c r="A1390">
        <v>16</v>
      </c>
      <c r="B1390" t="s">
        <v>19</v>
      </c>
      <c r="C1390">
        <v>35</v>
      </c>
      <c r="D1390" t="s">
        <v>38</v>
      </c>
      <c r="E1390">
        <v>15055</v>
      </c>
      <c r="F1390" t="s">
        <v>106</v>
      </c>
      <c r="G1390">
        <v>135260.143907816</v>
      </c>
    </row>
    <row r="1391" spans="1:7">
      <c r="A1391">
        <v>16</v>
      </c>
      <c r="B1391" t="s">
        <v>19</v>
      </c>
      <c r="C1391">
        <v>42</v>
      </c>
      <c r="D1391" t="s">
        <v>45</v>
      </c>
      <c r="E1391">
        <v>15055</v>
      </c>
      <c r="F1391" t="s">
        <v>106</v>
      </c>
      <c r="G1391">
        <v>123665.575668447</v>
      </c>
    </row>
    <row r="1392" spans="1:7">
      <c r="A1392">
        <v>16</v>
      </c>
      <c r="B1392" t="s">
        <v>19</v>
      </c>
      <c r="C1392">
        <v>43</v>
      </c>
      <c r="D1392" t="s">
        <v>46</v>
      </c>
      <c r="E1392">
        <v>15055</v>
      </c>
      <c r="F1392" t="s">
        <v>106</v>
      </c>
      <c r="G1392">
        <v>58748.638387688203</v>
      </c>
    </row>
    <row r="1393" spans="1:7">
      <c r="A1393">
        <v>16</v>
      </c>
      <c r="B1393" t="s">
        <v>19</v>
      </c>
      <c r="C1393">
        <v>45</v>
      </c>
      <c r="D1393" t="s">
        <v>48</v>
      </c>
      <c r="E1393">
        <v>15055</v>
      </c>
      <c r="F1393" t="s">
        <v>106</v>
      </c>
      <c r="G1393">
        <v>5432883.4522428699</v>
      </c>
    </row>
    <row r="1394" spans="1:7">
      <c r="A1394">
        <v>16</v>
      </c>
      <c r="B1394" t="s">
        <v>19</v>
      </c>
      <c r="C1394">
        <v>48</v>
      </c>
      <c r="D1394" t="s">
        <v>51</v>
      </c>
      <c r="E1394">
        <v>15055</v>
      </c>
      <c r="F1394" t="s">
        <v>106</v>
      </c>
      <c r="G1394">
        <v>4932.5025420567499</v>
      </c>
    </row>
    <row r="1395" spans="1:7">
      <c r="A1395">
        <v>16</v>
      </c>
      <c r="B1395" t="s">
        <v>19</v>
      </c>
      <c r="C1395">
        <v>49</v>
      </c>
      <c r="D1395" t="s">
        <v>52</v>
      </c>
      <c r="E1395">
        <v>15055</v>
      </c>
      <c r="F1395" t="s">
        <v>106</v>
      </c>
      <c r="G1395">
        <v>295.48530198662797</v>
      </c>
    </row>
    <row r="1396" spans="1:7">
      <c r="A1396">
        <v>16</v>
      </c>
      <c r="B1396" t="s">
        <v>19</v>
      </c>
      <c r="C1396">
        <v>50</v>
      </c>
      <c r="D1396" t="s">
        <v>53</v>
      </c>
      <c r="E1396">
        <v>15055</v>
      </c>
      <c r="F1396" t="s">
        <v>106</v>
      </c>
      <c r="G1396">
        <v>1308667.05962978</v>
      </c>
    </row>
    <row r="1397" spans="1:7">
      <c r="A1397">
        <v>16</v>
      </c>
      <c r="B1397" t="s">
        <v>19</v>
      </c>
      <c r="C1397">
        <v>51</v>
      </c>
      <c r="D1397" t="s">
        <v>54</v>
      </c>
      <c r="E1397">
        <v>15055</v>
      </c>
      <c r="F1397" t="s">
        <v>106</v>
      </c>
      <c r="G1397">
        <v>193640.81055355899</v>
      </c>
    </row>
    <row r="1398" spans="1:7">
      <c r="A1398">
        <v>16</v>
      </c>
      <c r="B1398" t="s">
        <v>19</v>
      </c>
      <c r="C1398">
        <v>52</v>
      </c>
      <c r="D1398" t="s">
        <v>55</v>
      </c>
      <c r="E1398">
        <v>15055</v>
      </c>
      <c r="F1398" t="s">
        <v>106</v>
      </c>
      <c r="G1398">
        <v>972.88946012019505</v>
      </c>
    </row>
    <row r="1399" spans="1:7">
      <c r="A1399">
        <v>16</v>
      </c>
      <c r="B1399" t="s">
        <v>19</v>
      </c>
      <c r="C1399">
        <v>53</v>
      </c>
      <c r="D1399" t="s">
        <v>56</v>
      </c>
      <c r="E1399">
        <v>15055</v>
      </c>
      <c r="F1399" t="s">
        <v>106</v>
      </c>
      <c r="G1399">
        <v>285696.39473048801</v>
      </c>
    </row>
    <row r="1400" spans="1:7">
      <c r="A1400">
        <v>16</v>
      </c>
      <c r="B1400" t="s">
        <v>19</v>
      </c>
      <c r="C1400">
        <v>54</v>
      </c>
      <c r="D1400" t="s">
        <v>57</v>
      </c>
      <c r="E1400">
        <v>15055</v>
      </c>
      <c r="F1400" t="s">
        <v>106</v>
      </c>
      <c r="G1400">
        <v>868927.20756757201</v>
      </c>
    </row>
    <row r="1401" spans="1:7">
      <c r="A1401">
        <v>16</v>
      </c>
      <c r="B1401" t="s">
        <v>19</v>
      </c>
      <c r="C1401">
        <v>55</v>
      </c>
      <c r="D1401" t="s">
        <v>58</v>
      </c>
      <c r="E1401">
        <v>15055</v>
      </c>
      <c r="F1401" t="s">
        <v>106</v>
      </c>
      <c r="G1401">
        <v>1013786.8578330399</v>
      </c>
    </row>
    <row r="1402" spans="1:7">
      <c r="A1402">
        <v>16</v>
      </c>
      <c r="B1402" t="s">
        <v>19</v>
      </c>
      <c r="C1402">
        <v>56</v>
      </c>
      <c r="D1402" t="s">
        <v>59</v>
      </c>
      <c r="E1402">
        <v>15055</v>
      </c>
      <c r="F1402" t="s">
        <v>106</v>
      </c>
      <c r="G1402">
        <v>932156.23209457204</v>
      </c>
    </row>
    <row r="1403" spans="1:7">
      <c r="A1403">
        <v>16</v>
      </c>
      <c r="B1403" t="s">
        <v>19</v>
      </c>
      <c r="C1403">
        <v>57</v>
      </c>
      <c r="D1403" t="s">
        <v>60</v>
      </c>
      <c r="E1403">
        <v>15055</v>
      </c>
      <c r="F1403" t="s">
        <v>106</v>
      </c>
      <c r="G1403">
        <v>26949392.337922599</v>
      </c>
    </row>
    <row r="1404" spans="1:7">
      <c r="A1404">
        <v>16</v>
      </c>
      <c r="B1404" t="s">
        <v>19</v>
      </c>
      <c r="C1404">
        <v>58</v>
      </c>
      <c r="D1404" t="s">
        <v>61</v>
      </c>
      <c r="E1404">
        <v>15055</v>
      </c>
      <c r="F1404" t="s">
        <v>106</v>
      </c>
      <c r="G1404">
        <v>57390.291675901797</v>
      </c>
    </row>
    <row r="1405" spans="1:7">
      <c r="A1405">
        <v>16</v>
      </c>
      <c r="B1405" t="s">
        <v>19</v>
      </c>
      <c r="C1405">
        <v>59</v>
      </c>
      <c r="D1405" t="s">
        <v>62</v>
      </c>
      <c r="E1405">
        <v>15055</v>
      </c>
      <c r="F1405" t="s">
        <v>106</v>
      </c>
      <c r="G1405">
        <v>4468395.8792686798</v>
      </c>
    </row>
    <row r="1406" spans="1:7">
      <c r="A1406">
        <v>16</v>
      </c>
      <c r="B1406" t="s">
        <v>19</v>
      </c>
      <c r="C1406">
        <v>60</v>
      </c>
      <c r="D1406" t="s">
        <v>63</v>
      </c>
      <c r="E1406">
        <v>15055</v>
      </c>
      <c r="F1406" t="s">
        <v>106</v>
      </c>
      <c r="G1406">
        <v>2752879.5171087799</v>
      </c>
    </row>
    <row r="1407" spans="1:7">
      <c r="A1407">
        <v>16</v>
      </c>
      <c r="B1407" t="s">
        <v>19</v>
      </c>
      <c r="C1407">
        <v>62</v>
      </c>
      <c r="D1407" t="s">
        <v>65</v>
      </c>
      <c r="E1407">
        <v>15055</v>
      </c>
      <c r="F1407" t="s">
        <v>106</v>
      </c>
      <c r="G1407">
        <v>399514.59564832598</v>
      </c>
    </row>
    <row r="1408" spans="1:7">
      <c r="A1408">
        <v>16</v>
      </c>
      <c r="B1408" t="s">
        <v>19</v>
      </c>
      <c r="C1408">
        <v>63</v>
      </c>
      <c r="D1408" t="s">
        <v>66</v>
      </c>
      <c r="E1408">
        <v>15055</v>
      </c>
      <c r="F1408" t="s">
        <v>106</v>
      </c>
      <c r="G1408">
        <v>121698583.027089</v>
      </c>
    </row>
    <row r="1409" spans="1:7">
      <c r="A1409">
        <v>16</v>
      </c>
      <c r="B1409" t="s">
        <v>19</v>
      </c>
      <c r="C1409">
        <v>64</v>
      </c>
      <c r="D1409" t="s">
        <v>67</v>
      </c>
      <c r="E1409">
        <v>15055</v>
      </c>
      <c r="F1409" t="s">
        <v>106</v>
      </c>
      <c r="G1409">
        <v>867588.59364846803</v>
      </c>
    </row>
    <row r="1410" spans="1:7">
      <c r="A1410">
        <v>16</v>
      </c>
      <c r="B1410" t="s">
        <v>19</v>
      </c>
      <c r="C1410">
        <v>65</v>
      </c>
      <c r="D1410" t="s">
        <v>68</v>
      </c>
      <c r="E1410">
        <v>15055</v>
      </c>
      <c r="F1410" t="s">
        <v>106</v>
      </c>
      <c r="G1410">
        <v>5832470.1314091096</v>
      </c>
    </row>
    <row r="1411" spans="1:7">
      <c r="A1411">
        <v>16</v>
      </c>
      <c r="B1411" t="s">
        <v>19</v>
      </c>
      <c r="C1411">
        <v>66</v>
      </c>
      <c r="D1411" t="s">
        <v>69</v>
      </c>
      <c r="E1411">
        <v>15055</v>
      </c>
      <c r="F1411" t="s">
        <v>106</v>
      </c>
      <c r="G1411">
        <v>3003525.7997584199</v>
      </c>
    </row>
    <row r="1412" spans="1:7">
      <c r="A1412">
        <v>16</v>
      </c>
      <c r="B1412" t="s">
        <v>19</v>
      </c>
      <c r="C1412">
        <v>67</v>
      </c>
      <c r="D1412" t="s">
        <v>70</v>
      </c>
      <c r="E1412">
        <v>15055</v>
      </c>
      <c r="F1412" t="s">
        <v>106</v>
      </c>
      <c r="G1412">
        <v>1050775.36457099</v>
      </c>
    </row>
    <row r="1413" spans="1:7">
      <c r="A1413">
        <v>16</v>
      </c>
      <c r="B1413" t="s">
        <v>19</v>
      </c>
      <c r="C1413">
        <v>68</v>
      </c>
      <c r="D1413" t="s">
        <v>71</v>
      </c>
      <c r="E1413">
        <v>15055</v>
      </c>
      <c r="F1413" t="s">
        <v>106</v>
      </c>
      <c r="G1413">
        <v>110056.289387276</v>
      </c>
    </row>
    <row r="1414" spans="1:7">
      <c r="A1414">
        <v>16</v>
      </c>
      <c r="B1414" t="s">
        <v>19</v>
      </c>
      <c r="C1414">
        <v>77</v>
      </c>
      <c r="D1414" t="s">
        <v>80</v>
      </c>
      <c r="E1414">
        <v>15055</v>
      </c>
      <c r="F1414" t="s">
        <v>106</v>
      </c>
      <c r="G1414">
        <v>39795.021333460798</v>
      </c>
    </row>
    <row r="1415" spans="1:7">
      <c r="A1415">
        <v>16</v>
      </c>
      <c r="B1415" t="s">
        <v>19</v>
      </c>
      <c r="C1415">
        <v>78</v>
      </c>
      <c r="D1415" t="s">
        <v>81</v>
      </c>
      <c r="E1415">
        <v>15055</v>
      </c>
      <c r="F1415" t="s">
        <v>106</v>
      </c>
      <c r="G1415">
        <v>363441.12306533603</v>
      </c>
    </row>
    <row r="1416" spans="1:7">
      <c r="A1416">
        <v>16</v>
      </c>
      <c r="B1416" t="s">
        <v>19</v>
      </c>
      <c r="C1416">
        <v>79</v>
      </c>
      <c r="D1416" t="s">
        <v>82</v>
      </c>
      <c r="E1416">
        <v>15055</v>
      </c>
      <c r="F1416" t="s">
        <v>106</v>
      </c>
      <c r="G1416">
        <v>318515.71113875601</v>
      </c>
    </row>
    <row r="1417" spans="1:7">
      <c r="A1417">
        <v>16</v>
      </c>
      <c r="B1417" t="s">
        <v>19</v>
      </c>
      <c r="C1417">
        <v>80</v>
      </c>
      <c r="D1417" t="s">
        <v>83</v>
      </c>
      <c r="E1417">
        <v>15055</v>
      </c>
      <c r="F1417" t="s">
        <v>106</v>
      </c>
      <c r="G1417">
        <v>1.5347981737593901</v>
      </c>
    </row>
    <row r="1418" spans="1:7">
      <c r="A1418">
        <v>16</v>
      </c>
      <c r="B1418" t="s">
        <v>19</v>
      </c>
      <c r="C1418">
        <v>83</v>
      </c>
      <c r="D1418" t="s">
        <v>86</v>
      </c>
      <c r="E1418">
        <v>15055</v>
      </c>
      <c r="F1418" t="s">
        <v>106</v>
      </c>
      <c r="G1418">
        <v>508315.01060621301</v>
      </c>
    </row>
    <row r="1419" spans="1:7">
      <c r="A1419">
        <v>16</v>
      </c>
      <c r="B1419" t="s">
        <v>19</v>
      </c>
      <c r="C1419">
        <v>5001</v>
      </c>
      <c r="D1419" t="s">
        <v>94</v>
      </c>
      <c r="E1419">
        <v>15053</v>
      </c>
      <c r="F1419" t="s">
        <v>107</v>
      </c>
      <c r="G1419">
        <v>268166389.93127799</v>
      </c>
    </row>
    <row r="1420" spans="1:7">
      <c r="A1420">
        <v>16</v>
      </c>
      <c r="B1420" t="s">
        <v>19</v>
      </c>
      <c r="C1420">
        <v>6001</v>
      </c>
      <c r="D1420" t="s">
        <v>96</v>
      </c>
      <c r="E1420">
        <v>15053</v>
      </c>
      <c r="F1420" t="s">
        <v>107</v>
      </c>
      <c r="G1420">
        <v>37618985.480119497</v>
      </c>
    </row>
    <row r="1421" spans="1:7">
      <c r="A1421">
        <v>16</v>
      </c>
      <c r="B1421" t="s">
        <v>19</v>
      </c>
      <c r="C1421">
        <v>7001</v>
      </c>
      <c r="D1421" t="s">
        <v>108</v>
      </c>
      <c r="E1421">
        <v>15053</v>
      </c>
      <c r="F1421" t="s">
        <v>107</v>
      </c>
      <c r="G1421">
        <v>33705051.567446902</v>
      </c>
    </row>
    <row r="1422" spans="1:7">
      <c r="A1422">
        <v>16</v>
      </c>
      <c r="B1422" t="s">
        <v>19</v>
      </c>
      <c r="C1422">
        <v>8001</v>
      </c>
      <c r="D1422" t="s">
        <v>109</v>
      </c>
      <c r="E1422">
        <v>15053</v>
      </c>
      <c r="F1422" t="s">
        <v>107</v>
      </c>
      <c r="G1422">
        <v>12594988.457486801</v>
      </c>
    </row>
    <row r="1423" spans="1:7">
      <c r="A1423">
        <v>16</v>
      </c>
      <c r="B1423" t="s">
        <v>19</v>
      </c>
      <c r="C1423">
        <v>11001</v>
      </c>
      <c r="D1423" t="s">
        <v>119</v>
      </c>
      <c r="E1423">
        <v>15055</v>
      </c>
      <c r="F1423" t="s">
        <v>106</v>
      </c>
      <c r="G1423">
        <v>4837.1577439539096</v>
      </c>
    </row>
    <row r="1424" spans="1:7">
      <c r="A1424">
        <v>16</v>
      </c>
      <c r="B1424" t="s">
        <v>19</v>
      </c>
      <c r="C1424">
        <v>12001</v>
      </c>
      <c r="D1424" t="s">
        <v>121</v>
      </c>
      <c r="E1424">
        <v>15055</v>
      </c>
      <c r="F1424" t="s">
        <v>106</v>
      </c>
      <c r="G1424">
        <v>142723.70675261499</v>
      </c>
    </row>
    <row r="1425" spans="1:7">
      <c r="A1425">
        <v>16</v>
      </c>
      <c r="B1425" t="s">
        <v>19</v>
      </c>
      <c r="C1425">
        <v>14002</v>
      </c>
      <c r="D1425" t="s">
        <v>125</v>
      </c>
      <c r="E1425">
        <v>15055</v>
      </c>
      <c r="F1425" t="s">
        <v>106</v>
      </c>
      <c r="G1425">
        <v>84251.9779380564</v>
      </c>
    </row>
    <row r="1426" spans="1:7">
      <c r="A1426">
        <v>16</v>
      </c>
      <c r="B1426" t="s">
        <v>19</v>
      </c>
      <c r="C1426">
        <v>25001</v>
      </c>
      <c r="D1426" t="s">
        <v>126</v>
      </c>
      <c r="E1426">
        <v>15051</v>
      </c>
      <c r="F1426" t="s">
        <v>127</v>
      </c>
      <c r="G1426">
        <v>46564014.876637302</v>
      </c>
    </row>
    <row r="1427" spans="1:7">
      <c r="A1427">
        <v>16</v>
      </c>
      <c r="B1427" t="s">
        <v>19</v>
      </c>
      <c r="C1427">
        <v>28001</v>
      </c>
      <c r="D1427" t="s">
        <v>128</v>
      </c>
      <c r="E1427">
        <v>15051</v>
      </c>
      <c r="F1427" t="s">
        <v>127</v>
      </c>
      <c r="G1427">
        <v>91024193.383060098</v>
      </c>
    </row>
    <row r="1428" spans="1:7">
      <c r="A1428">
        <v>17</v>
      </c>
      <c r="B1428" t="s">
        <v>20</v>
      </c>
      <c r="C1428">
        <v>1</v>
      </c>
      <c r="D1428" t="s">
        <v>4</v>
      </c>
      <c r="E1428">
        <v>15055</v>
      </c>
      <c r="F1428" t="s">
        <v>106</v>
      </c>
      <c r="G1428">
        <v>67456208.528098598</v>
      </c>
    </row>
    <row r="1429" spans="1:7">
      <c r="A1429">
        <v>17</v>
      </c>
      <c r="B1429" t="s">
        <v>20</v>
      </c>
      <c r="C1429">
        <v>2</v>
      </c>
      <c r="D1429" t="s">
        <v>5</v>
      </c>
      <c r="E1429">
        <v>15055</v>
      </c>
      <c r="F1429" t="s">
        <v>106</v>
      </c>
      <c r="G1429">
        <v>572851.41429637896</v>
      </c>
    </row>
    <row r="1430" spans="1:7">
      <c r="A1430">
        <v>17</v>
      </c>
      <c r="B1430" t="s">
        <v>20</v>
      </c>
      <c r="C1430">
        <v>3</v>
      </c>
      <c r="D1430" t="s">
        <v>6</v>
      </c>
      <c r="E1430">
        <v>15055</v>
      </c>
      <c r="F1430" t="s">
        <v>106</v>
      </c>
      <c r="G1430">
        <v>200321592.790351</v>
      </c>
    </row>
    <row r="1431" spans="1:7">
      <c r="A1431">
        <v>17</v>
      </c>
      <c r="B1431" t="s">
        <v>20</v>
      </c>
      <c r="C1431">
        <v>6</v>
      </c>
      <c r="D1431" t="s">
        <v>9</v>
      </c>
      <c r="E1431">
        <v>15055</v>
      </c>
      <c r="F1431" t="s">
        <v>106</v>
      </c>
      <c r="G1431">
        <v>1111648.6517358101</v>
      </c>
    </row>
    <row r="1432" spans="1:7">
      <c r="A1432">
        <v>17</v>
      </c>
      <c r="B1432" t="s">
        <v>20</v>
      </c>
      <c r="C1432">
        <v>7</v>
      </c>
      <c r="D1432" t="s">
        <v>10</v>
      </c>
      <c r="E1432">
        <v>15055</v>
      </c>
      <c r="F1432" t="s">
        <v>106</v>
      </c>
      <c r="G1432">
        <v>575234.68838723097</v>
      </c>
    </row>
    <row r="1433" spans="1:7">
      <c r="A1433">
        <v>17</v>
      </c>
      <c r="B1433" t="s">
        <v>20</v>
      </c>
      <c r="C1433">
        <v>8</v>
      </c>
      <c r="D1433" t="s">
        <v>11</v>
      </c>
      <c r="E1433">
        <v>15055</v>
      </c>
      <c r="F1433" t="s">
        <v>106</v>
      </c>
      <c r="G1433">
        <v>24880.8232012851</v>
      </c>
    </row>
    <row r="1434" spans="1:7">
      <c r="A1434">
        <v>17</v>
      </c>
      <c r="B1434" t="s">
        <v>20</v>
      </c>
      <c r="C1434">
        <v>9</v>
      </c>
      <c r="D1434" t="s">
        <v>12</v>
      </c>
      <c r="E1434">
        <v>15055</v>
      </c>
      <c r="F1434" t="s">
        <v>106</v>
      </c>
      <c r="G1434">
        <v>66275229.800918698</v>
      </c>
    </row>
    <row r="1435" spans="1:7">
      <c r="A1435">
        <v>17</v>
      </c>
      <c r="B1435" t="s">
        <v>20</v>
      </c>
      <c r="C1435">
        <v>10</v>
      </c>
      <c r="D1435" t="s">
        <v>13</v>
      </c>
      <c r="E1435">
        <v>15055</v>
      </c>
      <c r="F1435" t="s">
        <v>106</v>
      </c>
      <c r="G1435">
        <v>30503274.107867401</v>
      </c>
    </row>
    <row r="1436" spans="1:7">
      <c r="A1436">
        <v>17</v>
      </c>
      <c r="B1436" t="s">
        <v>20</v>
      </c>
      <c r="C1436">
        <v>11</v>
      </c>
      <c r="D1436" t="s">
        <v>14</v>
      </c>
      <c r="E1436">
        <v>15055</v>
      </c>
      <c r="F1436" t="s">
        <v>106</v>
      </c>
      <c r="G1436">
        <v>2424727.8487015599</v>
      </c>
    </row>
    <row r="1437" spans="1:7">
      <c r="A1437">
        <v>17</v>
      </c>
      <c r="B1437" t="s">
        <v>20</v>
      </c>
      <c r="C1437">
        <v>12</v>
      </c>
      <c r="D1437" t="s">
        <v>15</v>
      </c>
      <c r="E1437">
        <v>15055</v>
      </c>
      <c r="F1437" t="s">
        <v>106</v>
      </c>
      <c r="G1437">
        <v>6718.2907079097404</v>
      </c>
    </row>
    <row r="1438" spans="1:7">
      <c r="A1438">
        <v>17</v>
      </c>
      <c r="B1438" t="s">
        <v>20</v>
      </c>
      <c r="C1438">
        <v>13</v>
      </c>
      <c r="D1438" t="s">
        <v>16</v>
      </c>
      <c r="E1438">
        <v>15055</v>
      </c>
      <c r="F1438" t="s">
        <v>106</v>
      </c>
      <c r="G1438">
        <v>2794553.4032843299</v>
      </c>
    </row>
    <row r="1439" spans="1:7">
      <c r="A1439">
        <v>17</v>
      </c>
      <c r="B1439" t="s">
        <v>20</v>
      </c>
      <c r="C1439">
        <v>14</v>
      </c>
      <c r="D1439" t="s">
        <v>17</v>
      </c>
      <c r="E1439">
        <v>15055</v>
      </c>
      <c r="F1439" t="s">
        <v>106</v>
      </c>
      <c r="G1439">
        <v>1724741.52040887</v>
      </c>
    </row>
    <row r="1440" spans="1:7">
      <c r="A1440">
        <v>17</v>
      </c>
      <c r="B1440" t="s">
        <v>20</v>
      </c>
      <c r="C1440">
        <v>15</v>
      </c>
      <c r="D1440" t="s">
        <v>18</v>
      </c>
      <c r="E1440">
        <v>15055</v>
      </c>
      <c r="F1440" t="s">
        <v>106</v>
      </c>
      <c r="G1440">
        <v>88096.310268153</v>
      </c>
    </row>
    <row r="1441" spans="1:7">
      <c r="A1441">
        <v>17</v>
      </c>
      <c r="B1441" t="s">
        <v>20</v>
      </c>
      <c r="C1441">
        <v>16</v>
      </c>
      <c r="D1441" t="s">
        <v>19</v>
      </c>
      <c r="E1441">
        <v>15055</v>
      </c>
      <c r="F1441" t="s">
        <v>106</v>
      </c>
      <c r="G1441">
        <v>23235.8082835725</v>
      </c>
    </row>
    <row r="1442" spans="1:7">
      <c r="A1442">
        <v>17</v>
      </c>
      <c r="B1442" t="s">
        <v>20</v>
      </c>
      <c r="C1442">
        <v>17</v>
      </c>
      <c r="D1442" t="s">
        <v>20</v>
      </c>
      <c r="E1442">
        <v>15055</v>
      </c>
      <c r="F1442" t="s">
        <v>106</v>
      </c>
      <c r="G1442">
        <v>1257802579.93155</v>
      </c>
    </row>
    <row r="1443" spans="1:7">
      <c r="A1443">
        <v>17</v>
      </c>
      <c r="B1443" t="s">
        <v>20</v>
      </c>
      <c r="C1443">
        <v>18</v>
      </c>
      <c r="D1443" t="s">
        <v>21</v>
      </c>
      <c r="E1443">
        <v>15055</v>
      </c>
      <c r="F1443" t="s">
        <v>106</v>
      </c>
      <c r="G1443">
        <v>43100828.865955502</v>
      </c>
    </row>
    <row r="1444" spans="1:7">
      <c r="A1444">
        <v>17</v>
      </c>
      <c r="B1444" t="s">
        <v>20</v>
      </c>
      <c r="C1444">
        <v>19</v>
      </c>
      <c r="D1444" t="s">
        <v>22</v>
      </c>
      <c r="E1444">
        <v>15055</v>
      </c>
      <c r="F1444" t="s">
        <v>106</v>
      </c>
      <c r="G1444">
        <v>1540759.59945187</v>
      </c>
    </row>
    <row r="1445" spans="1:7">
      <c r="A1445">
        <v>17</v>
      </c>
      <c r="B1445" t="s">
        <v>20</v>
      </c>
      <c r="C1445">
        <v>20</v>
      </c>
      <c r="D1445" t="s">
        <v>23</v>
      </c>
      <c r="E1445">
        <v>15055</v>
      </c>
      <c r="F1445" t="s">
        <v>106</v>
      </c>
      <c r="G1445">
        <v>78682223.8332773</v>
      </c>
    </row>
    <row r="1446" spans="1:7">
      <c r="A1446">
        <v>17</v>
      </c>
      <c r="B1446" t="s">
        <v>20</v>
      </c>
      <c r="C1446">
        <v>21</v>
      </c>
      <c r="D1446" t="s">
        <v>24</v>
      </c>
      <c r="E1446">
        <v>15055</v>
      </c>
      <c r="F1446" t="s">
        <v>106</v>
      </c>
      <c r="G1446">
        <v>51063067.002795503</v>
      </c>
    </row>
    <row r="1447" spans="1:7">
      <c r="A1447">
        <v>17</v>
      </c>
      <c r="B1447" t="s">
        <v>20</v>
      </c>
      <c r="C1447">
        <v>22</v>
      </c>
      <c r="D1447" t="s">
        <v>25</v>
      </c>
      <c r="E1447">
        <v>15055</v>
      </c>
      <c r="F1447" t="s">
        <v>106</v>
      </c>
      <c r="G1447">
        <v>45951517.911064602</v>
      </c>
    </row>
    <row r="1448" spans="1:7">
      <c r="A1448">
        <v>17</v>
      </c>
      <c r="B1448" t="s">
        <v>20</v>
      </c>
      <c r="C1448">
        <v>23</v>
      </c>
      <c r="D1448" t="s">
        <v>26</v>
      </c>
      <c r="E1448">
        <v>15055</v>
      </c>
      <c r="F1448" t="s">
        <v>106</v>
      </c>
      <c r="G1448">
        <v>42528362.356143102</v>
      </c>
    </row>
    <row r="1449" spans="1:7">
      <c r="A1449">
        <v>17</v>
      </c>
      <c r="B1449" t="s">
        <v>20</v>
      </c>
      <c r="C1449">
        <v>24</v>
      </c>
      <c r="D1449" t="s">
        <v>27</v>
      </c>
      <c r="E1449">
        <v>15055</v>
      </c>
      <c r="F1449" t="s">
        <v>106</v>
      </c>
      <c r="G1449">
        <v>6242128.8344950601</v>
      </c>
    </row>
    <row r="1450" spans="1:7">
      <c r="A1450">
        <v>17</v>
      </c>
      <c r="B1450" t="s">
        <v>20</v>
      </c>
      <c r="C1450">
        <v>25</v>
      </c>
      <c r="D1450" t="s">
        <v>28</v>
      </c>
      <c r="E1450">
        <v>15055</v>
      </c>
      <c r="F1450" t="s">
        <v>106</v>
      </c>
      <c r="G1450">
        <v>125097507.33783101</v>
      </c>
    </row>
    <row r="1451" spans="1:7">
      <c r="A1451">
        <v>17</v>
      </c>
      <c r="B1451" t="s">
        <v>20</v>
      </c>
      <c r="C1451">
        <v>26</v>
      </c>
      <c r="D1451" t="s">
        <v>29</v>
      </c>
      <c r="E1451">
        <v>15055</v>
      </c>
      <c r="F1451" t="s">
        <v>106</v>
      </c>
      <c r="G1451">
        <v>4566383.4900011504</v>
      </c>
    </row>
    <row r="1452" spans="1:7">
      <c r="A1452">
        <v>17</v>
      </c>
      <c r="B1452" t="s">
        <v>20</v>
      </c>
      <c r="C1452">
        <v>27</v>
      </c>
      <c r="D1452" t="s">
        <v>30</v>
      </c>
      <c r="E1452">
        <v>15055</v>
      </c>
      <c r="F1452" t="s">
        <v>106</v>
      </c>
      <c r="G1452">
        <v>39851788.633493297</v>
      </c>
    </row>
    <row r="1453" spans="1:7">
      <c r="A1453">
        <v>17</v>
      </c>
      <c r="B1453" t="s">
        <v>20</v>
      </c>
      <c r="C1453">
        <v>28</v>
      </c>
      <c r="D1453" t="s">
        <v>31</v>
      </c>
      <c r="E1453">
        <v>15055</v>
      </c>
      <c r="F1453" t="s">
        <v>106</v>
      </c>
      <c r="G1453">
        <v>3187691.3624118902</v>
      </c>
    </row>
    <row r="1454" spans="1:7">
      <c r="A1454">
        <v>17</v>
      </c>
      <c r="B1454" t="s">
        <v>20</v>
      </c>
      <c r="C1454">
        <v>29</v>
      </c>
      <c r="D1454" t="s">
        <v>32</v>
      </c>
      <c r="E1454">
        <v>15055</v>
      </c>
      <c r="F1454" t="s">
        <v>106</v>
      </c>
      <c r="G1454">
        <v>61730995.8494239</v>
      </c>
    </row>
    <row r="1455" spans="1:7">
      <c r="A1455">
        <v>17</v>
      </c>
      <c r="B1455" t="s">
        <v>20</v>
      </c>
      <c r="C1455">
        <v>30</v>
      </c>
      <c r="D1455" t="s">
        <v>33</v>
      </c>
      <c r="E1455">
        <v>15055</v>
      </c>
      <c r="F1455" t="s">
        <v>106</v>
      </c>
      <c r="G1455">
        <v>20108499.403376602</v>
      </c>
    </row>
    <row r="1456" spans="1:7">
      <c r="A1456">
        <v>17</v>
      </c>
      <c r="B1456" t="s">
        <v>20</v>
      </c>
      <c r="C1456">
        <v>31</v>
      </c>
      <c r="D1456" t="s">
        <v>34</v>
      </c>
      <c r="E1456">
        <v>15055</v>
      </c>
      <c r="F1456" t="s">
        <v>106</v>
      </c>
      <c r="G1456">
        <v>2694077.5202072002</v>
      </c>
    </row>
    <row r="1457" spans="1:7">
      <c r="A1457">
        <v>17</v>
      </c>
      <c r="B1457" t="s">
        <v>20</v>
      </c>
      <c r="C1457">
        <v>32</v>
      </c>
      <c r="D1457" t="s">
        <v>35</v>
      </c>
      <c r="E1457">
        <v>15055</v>
      </c>
      <c r="F1457" t="s">
        <v>106</v>
      </c>
      <c r="G1457">
        <v>1282698409.2221799</v>
      </c>
    </row>
    <row r="1458" spans="1:7">
      <c r="A1458">
        <v>17</v>
      </c>
      <c r="B1458" t="s">
        <v>20</v>
      </c>
      <c r="C1458">
        <v>33</v>
      </c>
      <c r="D1458" t="s">
        <v>36</v>
      </c>
      <c r="E1458">
        <v>15055</v>
      </c>
      <c r="F1458" t="s">
        <v>106</v>
      </c>
      <c r="G1458">
        <v>24758791.541007198</v>
      </c>
    </row>
    <row r="1459" spans="1:7">
      <c r="A1459">
        <v>17</v>
      </c>
      <c r="B1459" t="s">
        <v>20</v>
      </c>
      <c r="C1459">
        <v>34</v>
      </c>
      <c r="D1459" t="s">
        <v>37</v>
      </c>
      <c r="E1459">
        <v>15055</v>
      </c>
      <c r="F1459" t="s">
        <v>106</v>
      </c>
      <c r="G1459">
        <v>6774052.7592278197</v>
      </c>
    </row>
    <row r="1460" spans="1:7">
      <c r="A1460">
        <v>17</v>
      </c>
      <c r="B1460" t="s">
        <v>20</v>
      </c>
      <c r="C1460">
        <v>35</v>
      </c>
      <c r="D1460" t="s">
        <v>38</v>
      </c>
      <c r="E1460">
        <v>15055</v>
      </c>
      <c r="F1460" t="s">
        <v>106</v>
      </c>
      <c r="G1460">
        <v>9975849.6213419009</v>
      </c>
    </row>
    <row r="1461" spans="1:7">
      <c r="A1461">
        <v>17</v>
      </c>
      <c r="B1461" t="s">
        <v>20</v>
      </c>
      <c r="C1461">
        <v>36</v>
      </c>
      <c r="D1461" t="s">
        <v>39</v>
      </c>
      <c r="E1461">
        <v>15055</v>
      </c>
      <c r="F1461" t="s">
        <v>106</v>
      </c>
      <c r="G1461">
        <v>18032.445153641998</v>
      </c>
    </row>
    <row r="1462" spans="1:7">
      <c r="A1462">
        <v>17</v>
      </c>
      <c r="B1462" t="s">
        <v>20</v>
      </c>
      <c r="C1462">
        <v>37</v>
      </c>
      <c r="D1462" t="s">
        <v>40</v>
      </c>
      <c r="E1462">
        <v>15055</v>
      </c>
      <c r="F1462" t="s">
        <v>106</v>
      </c>
      <c r="G1462">
        <v>21198.083036506599</v>
      </c>
    </row>
    <row r="1463" spans="1:7">
      <c r="A1463">
        <v>17</v>
      </c>
      <c r="B1463" t="s">
        <v>20</v>
      </c>
      <c r="C1463">
        <v>38</v>
      </c>
      <c r="D1463" t="s">
        <v>41</v>
      </c>
      <c r="E1463">
        <v>15055</v>
      </c>
      <c r="F1463" t="s">
        <v>106</v>
      </c>
      <c r="G1463">
        <v>86323.877313639299</v>
      </c>
    </row>
    <row r="1464" spans="1:7">
      <c r="A1464">
        <v>17</v>
      </c>
      <c r="B1464" t="s">
        <v>20</v>
      </c>
      <c r="C1464">
        <v>39</v>
      </c>
      <c r="D1464" t="s">
        <v>42</v>
      </c>
      <c r="E1464">
        <v>15055</v>
      </c>
      <c r="F1464" t="s">
        <v>106</v>
      </c>
      <c r="G1464">
        <v>17909.4656931313</v>
      </c>
    </row>
    <row r="1465" spans="1:7">
      <c r="A1465">
        <v>17</v>
      </c>
      <c r="B1465" t="s">
        <v>20</v>
      </c>
      <c r="C1465">
        <v>40</v>
      </c>
      <c r="D1465" t="s">
        <v>43</v>
      </c>
      <c r="E1465">
        <v>15055</v>
      </c>
      <c r="F1465" t="s">
        <v>106</v>
      </c>
      <c r="G1465">
        <v>9697353.0160652995</v>
      </c>
    </row>
    <row r="1466" spans="1:7">
      <c r="A1466">
        <v>17</v>
      </c>
      <c r="B1466" t="s">
        <v>20</v>
      </c>
      <c r="C1466">
        <v>41</v>
      </c>
      <c r="D1466" t="s">
        <v>44</v>
      </c>
      <c r="E1466">
        <v>15055</v>
      </c>
      <c r="F1466" t="s">
        <v>106</v>
      </c>
      <c r="G1466">
        <v>1190585.6890485301</v>
      </c>
    </row>
    <row r="1467" spans="1:7">
      <c r="A1467">
        <v>17</v>
      </c>
      <c r="B1467" t="s">
        <v>20</v>
      </c>
      <c r="C1467">
        <v>42</v>
      </c>
      <c r="D1467" t="s">
        <v>45</v>
      </c>
      <c r="E1467">
        <v>15055</v>
      </c>
      <c r="F1467" t="s">
        <v>106</v>
      </c>
      <c r="G1467">
        <v>11581328.2154945</v>
      </c>
    </row>
    <row r="1468" spans="1:7">
      <c r="A1468">
        <v>17</v>
      </c>
      <c r="B1468" t="s">
        <v>20</v>
      </c>
      <c r="C1468">
        <v>43</v>
      </c>
      <c r="D1468" t="s">
        <v>46</v>
      </c>
      <c r="E1468">
        <v>15055</v>
      </c>
      <c r="F1468" t="s">
        <v>106</v>
      </c>
      <c r="G1468">
        <v>46735455.892629802</v>
      </c>
    </row>
    <row r="1469" spans="1:7">
      <c r="A1469">
        <v>17</v>
      </c>
      <c r="B1469" t="s">
        <v>20</v>
      </c>
      <c r="C1469">
        <v>44</v>
      </c>
      <c r="D1469" t="s">
        <v>47</v>
      </c>
      <c r="E1469">
        <v>15055</v>
      </c>
      <c r="F1469" t="s">
        <v>106</v>
      </c>
      <c r="G1469">
        <v>425832.69401292398</v>
      </c>
    </row>
    <row r="1470" spans="1:7">
      <c r="A1470">
        <v>17</v>
      </c>
      <c r="B1470" t="s">
        <v>20</v>
      </c>
      <c r="C1470">
        <v>45</v>
      </c>
      <c r="D1470" t="s">
        <v>48</v>
      </c>
      <c r="E1470">
        <v>15055</v>
      </c>
      <c r="F1470" t="s">
        <v>106</v>
      </c>
      <c r="G1470">
        <v>279014433.17651498</v>
      </c>
    </row>
    <row r="1471" spans="1:7">
      <c r="A1471">
        <v>17</v>
      </c>
      <c r="B1471" t="s">
        <v>20</v>
      </c>
      <c r="C1471">
        <v>46</v>
      </c>
      <c r="D1471" t="s">
        <v>49</v>
      </c>
      <c r="E1471">
        <v>15055</v>
      </c>
      <c r="F1471" t="s">
        <v>106</v>
      </c>
      <c r="G1471">
        <v>5386780.4610788599</v>
      </c>
    </row>
    <row r="1472" spans="1:7">
      <c r="A1472">
        <v>17</v>
      </c>
      <c r="B1472" t="s">
        <v>20</v>
      </c>
      <c r="C1472">
        <v>47</v>
      </c>
      <c r="D1472" t="s">
        <v>50</v>
      </c>
      <c r="E1472">
        <v>15055</v>
      </c>
      <c r="F1472" t="s">
        <v>106</v>
      </c>
      <c r="G1472">
        <v>326209.65709191503</v>
      </c>
    </row>
    <row r="1473" spans="1:7">
      <c r="A1473">
        <v>17</v>
      </c>
      <c r="B1473" t="s">
        <v>20</v>
      </c>
      <c r="C1473">
        <v>48</v>
      </c>
      <c r="D1473" t="s">
        <v>51</v>
      </c>
      <c r="E1473">
        <v>15055</v>
      </c>
      <c r="F1473" t="s">
        <v>106</v>
      </c>
      <c r="G1473">
        <v>32445662.926499002</v>
      </c>
    </row>
    <row r="1474" spans="1:7">
      <c r="A1474">
        <v>17</v>
      </c>
      <c r="B1474" t="s">
        <v>20</v>
      </c>
      <c r="C1474">
        <v>49</v>
      </c>
      <c r="D1474" t="s">
        <v>52</v>
      </c>
      <c r="E1474">
        <v>15055</v>
      </c>
      <c r="F1474" t="s">
        <v>106</v>
      </c>
      <c r="G1474">
        <v>15167.0719011661</v>
      </c>
    </row>
    <row r="1475" spans="1:7">
      <c r="A1475">
        <v>17</v>
      </c>
      <c r="B1475" t="s">
        <v>20</v>
      </c>
      <c r="C1475">
        <v>50</v>
      </c>
      <c r="D1475" t="s">
        <v>53</v>
      </c>
      <c r="E1475">
        <v>15055</v>
      </c>
      <c r="F1475" t="s">
        <v>106</v>
      </c>
      <c r="G1475">
        <v>166990576.808925</v>
      </c>
    </row>
    <row r="1476" spans="1:7">
      <c r="A1476">
        <v>17</v>
      </c>
      <c r="B1476" t="s">
        <v>20</v>
      </c>
      <c r="C1476">
        <v>51</v>
      </c>
      <c r="D1476" t="s">
        <v>54</v>
      </c>
      <c r="E1476">
        <v>15055</v>
      </c>
      <c r="F1476" t="s">
        <v>106</v>
      </c>
      <c r="G1476">
        <v>19025148.335558102</v>
      </c>
    </row>
    <row r="1477" spans="1:7">
      <c r="A1477">
        <v>17</v>
      </c>
      <c r="B1477" t="s">
        <v>20</v>
      </c>
      <c r="C1477">
        <v>52</v>
      </c>
      <c r="D1477" t="s">
        <v>55</v>
      </c>
      <c r="E1477">
        <v>15055</v>
      </c>
      <c r="F1477" t="s">
        <v>106</v>
      </c>
      <c r="G1477">
        <v>33520.712905874898</v>
      </c>
    </row>
    <row r="1478" spans="1:7">
      <c r="A1478">
        <v>17</v>
      </c>
      <c r="B1478" t="s">
        <v>20</v>
      </c>
      <c r="C1478">
        <v>53</v>
      </c>
      <c r="D1478" t="s">
        <v>56</v>
      </c>
      <c r="E1478">
        <v>15055</v>
      </c>
      <c r="F1478" t="s">
        <v>106</v>
      </c>
      <c r="G1478">
        <v>9765035.4896311294</v>
      </c>
    </row>
    <row r="1479" spans="1:7">
      <c r="A1479">
        <v>17</v>
      </c>
      <c r="B1479" t="s">
        <v>20</v>
      </c>
      <c r="C1479">
        <v>54</v>
      </c>
      <c r="D1479" t="s">
        <v>57</v>
      </c>
      <c r="E1479">
        <v>15055</v>
      </c>
      <c r="F1479" t="s">
        <v>106</v>
      </c>
      <c r="G1479">
        <v>25338139.273170698</v>
      </c>
    </row>
    <row r="1480" spans="1:7">
      <c r="A1480">
        <v>17</v>
      </c>
      <c r="B1480" t="s">
        <v>20</v>
      </c>
      <c r="C1480">
        <v>55</v>
      </c>
      <c r="D1480" t="s">
        <v>58</v>
      </c>
      <c r="E1480">
        <v>15055</v>
      </c>
      <c r="F1480" t="s">
        <v>106</v>
      </c>
      <c r="G1480">
        <v>85846131.252974406</v>
      </c>
    </row>
    <row r="1481" spans="1:7">
      <c r="A1481">
        <v>17</v>
      </c>
      <c r="B1481" t="s">
        <v>20</v>
      </c>
      <c r="C1481">
        <v>56</v>
      </c>
      <c r="D1481" t="s">
        <v>59</v>
      </c>
      <c r="E1481">
        <v>15055</v>
      </c>
      <c r="F1481" t="s">
        <v>106</v>
      </c>
      <c r="G1481">
        <v>32352205.857030299</v>
      </c>
    </row>
    <row r="1482" spans="1:7">
      <c r="A1482">
        <v>17</v>
      </c>
      <c r="B1482" t="s">
        <v>20</v>
      </c>
      <c r="C1482">
        <v>57</v>
      </c>
      <c r="D1482" t="s">
        <v>60</v>
      </c>
      <c r="E1482">
        <v>15055</v>
      </c>
      <c r="F1482" t="s">
        <v>106</v>
      </c>
      <c r="G1482">
        <v>10644097.114075201</v>
      </c>
    </row>
    <row r="1483" spans="1:7">
      <c r="A1483">
        <v>17</v>
      </c>
      <c r="B1483" t="s">
        <v>20</v>
      </c>
      <c r="C1483">
        <v>58</v>
      </c>
      <c r="D1483" t="s">
        <v>61</v>
      </c>
      <c r="E1483">
        <v>15055</v>
      </c>
      <c r="F1483" t="s">
        <v>106</v>
      </c>
      <c r="G1483">
        <v>3247768.2411180302</v>
      </c>
    </row>
    <row r="1484" spans="1:7">
      <c r="A1484">
        <v>17</v>
      </c>
      <c r="B1484" t="s">
        <v>20</v>
      </c>
      <c r="C1484">
        <v>59</v>
      </c>
      <c r="D1484" t="s">
        <v>62</v>
      </c>
      <c r="E1484">
        <v>15055</v>
      </c>
      <c r="F1484" t="s">
        <v>106</v>
      </c>
      <c r="G1484">
        <v>33629598.884874098</v>
      </c>
    </row>
    <row r="1485" spans="1:7">
      <c r="A1485">
        <v>17</v>
      </c>
      <c r="B1485" t="s">
        <v>20</v>
      </c>
      <c r="C1485">
        <v>60</v>
      </c>
      <c r="D1485" t="s">
        <v>63</v>
      </c>
      <c r="E1485">
        <v>15055</v>
      </c>
      <c r="F1485" t="s">
        <v>106</v>
      </c>
      <c r="G1485">
        <v>19706604.138829</v>
      </c>
    </row>
    <row r="1486" spans="1:7">
      <c r="A1486">
        <v>17</v>
      </c>
      <c r="B1486" t="s">
        <v>20</v>
      </c>
      <c r="C1486">
        <v>62</v>
      </c>
      <c r="D1486" t="s">
        <v>65</v>
      </c>
      <c r="E1486">
        <v>15055</v>
      </c>
      <c r="F1486" t="s">
        <v>106</v>
      </c>
      <c r="G1486">
        <v>67470815.549275801</v>
      </c>
    </row>
    <row r="1487" spans="1:7">
      <c r="A1487">
        <v>17</v>
      </c>
      <c r="B1487" t="s">
        <v>20</v>
      </c>
      <c r="C1487">
        <v>63</v>
      </c>
      <c r="D1487" t="s">
        <v>66</v>
      </c>
      <c r="E1487">
        <v>15055</v>
      </c>
      <c r="F1487" t="s">
        <v>106</v>
      </c>
      <c r="G1487">
        <v>16057975.690776501</v>
      </c>
    </row>
    <row r="1488" spans="1:7">
      <c r="A1488">
        <v>17</v>
      </c>
      <c r="B1488" t="s">
        <v>20</v>
      </c>
      <c r="C1488">
        <v>64</v>
      </c>
      <c r="D1488" t="s">
        <v>67</v>
      </c>
      <c r="E1488">
        <v>15055</v>
      </c>
      <c r="F1488" t="s">
        <v>106</v>
      </c>
      <c r="G1488">
        <v>8871412.2543649692</v>
      </c>
    </row>
    <row r="1489" spans="1:7">
      <c r="A1489">
        <v>17</v>
      </c>
      <c r="B1489" t="s">
        <v>20</v>
      </c>
      <c r="C1489">
        <v>65</v>
      </c>
      <c r="D1489" t="s">
        <v>68</v>
      </c>
      <c r="E1489">
        <v>15055</v>
      </c>
      <c r="F1489" t="s">
        <v>106</v>
      </c>
      <c r="G1489">
        <v>199460802.20737699</v>
      </c>
    </row>
    <row r="1490" spans="1:7">
      <c r="A1490">
        <v>17</v>
      </c>
      <c r="B1490" t="s">
        <v>20</v>
      </c>
      <c r="C1490">
        <v>66</v>
      </c>
      <c r="D1490" t="s">
        <v>69</v>
      </c>
      <c r="E1490">
        <v>15055</v>
      </c>
      <c r="F1490" t="s">
        <v>106</v>
      </c>
      <c r="G1490">
        <v>47961219.189971901</v>
      </c>
    </row>
    <row r="1491" spans="1:7">
      <c r="A1491">
        <v>17</v>
      </c>
      <c r="B1491" t="s">
        <v>20</v>
      </c>
      <c r="C1491">
        <v>67</v>
      </c>
      <c r="D1491" t="s">
        <v>70</v>
      </c>
      <c r="E1491">
        <v>15055</v>
      </c>
      <c r="F1491" t="s">
        <v>106</v>
      </c>
      <c r="G1491">
        <v>74233446.072582707</v>
      </c>
    </row>
    <row r="1492" spans="1:7">
      <c r="A1492">
        <v>17</v>
      </c>
      <c r="B1492" t="s">
        <v>20</v>
      </c>
      <c r="C1492">
        <v>68</v>
      </c>
      <c r="D1492" t="s">
        <v>71</v>
      </c>
      <c r="E1492">
        <v>15055</v>
      </c>
      <c r="F1492" t="s">
        <v>106</v>
      </c>
      <c r="G1492">
        <v>9841652.3698709104</v>
      </c>
    </row>
    <row r="1493" spans="1:7">
      <c r="A1493">
        <v>17</v>
      </c>
      <c r="B1493" t="s">
        <v>20</v>
      </c>
      <c r="C1493">
        <v>74</v>
      </c>
      <c r="D1493" t="s">
        <v>77</v>
      </c>
      <c r="E1493">
        <v>15055</v>
      </c>
      <c r="F1493" t="s">
        <v>106</v>
      </c>
      <c r="G1493">
        <v>2856015.2458502301</v>
      </c>
    </row>
    <row r="1494" spans="1:7">
      <c r="A1494">
        <v>17</v>
      </c>
      <c r="B1494" t="s">
        <v>20</v>
      </c>
      <c r="C1494">
        <v>75</v>
      </c>
      <c r="D1494" t="s">
        <v>78</v>
      </c>
      <c r="E1494">
        <v>15055</v>
      </c>
      <c r="F1494" t="s">
        <v>106</v>
      </c>
      <c r="G1494">
        <v>88.482655113465398</v>
      </c>
    </row>
    <row r="1495" spans="1:7">
      <c r="A1495">
        <v>17</v>
      </c>
      <c r="B1495" t="s">
        <v>20</v>
      </c>
      <c r="C1495">
        <v>76</v>
      </c>
      <c r="D1495" t="s">
        <v>79</v>
      </c>
      <c r="E1495">
        <v>15055</v>
      </c>
      <c r="F1495" t="s">
        <v>106</v>
      </c>
      <c r="G1495">
        <v>280375.22687220998</v>
      </c>
    </row>
    <row r="1496" spans="1:7">
      <c r="A1496">
        <v>17</v>
      </c>
      <c r="B1496" t="s">
        <v>20</v>
      </c>
      <c r="C1496">
        <v>77</v>
      </c>
      <c r="D1496" t="s">
        <v>80</v>
      </c>
      <c r="E1496">
        <v>15055</v>
      </c>
      <c r="F1496" t="s">
        <v>106</v>
      </c>
      <c r="G1496">
        <v>1715745.20444219</v>
      </c>
    </row>
    <row r="1497" spans="1:7">
      <c r="A1497">
        <v>17</v>
      </c>
      <c r="B1497" t="s">
        <v>20</v>
      </c>
      <c r="C1497">
        <v>78</v>
      </c>
      <c r="D1497" t="s">
        <v>81</v>
      </c>
      <c r="E1497">
        <v>15055</v>
      </c>
      <c r="F1497" t="s">
        <v>106</v>
      </c>
      <c r="G1497">
        <v>13029284.587681601</v>
      </c>
    </row>
    <row r="1498" spans="1:7">
      <c r="A1498">
        <v>17</v>
      </c>
      <c r="B1498" t="s">
        <v>20</v>
      </c>
      <c r="C1498">
        <v>79</v>
      </c>
      <c r="D1498" t="s">
        <v>82</v>
      </c>
      <c r="E1498">
        <v>15055</v>
      </c>
      <c r="F1498" t="s">
        <v>106</v>
      </c>
      <c r="G1498">
        <v>37582081.812666103</v>
      </c>
    </row>
    <row r="1499" spans="1:7">
      <c r="A1499">
        <v>17</v>
      </c>
      <c r="B1499" t="s">
        <v>20</v>
      </c>
      <c r="C1499">
        <v>80</v>
      </c>
      <c r="D1499" t="s">
        <v>83</v>
      </c>
      <c r="E1499">
        <v>15055</v>
      </c>
      <c r="F1499" t="s">
        <v>106</v>
      </c>
      <c r="G1499">
        <v>75871.106806322903</v>
      </c>
    </row>
    <row r="1500" spans="1:7">
      <c r="A1500">
        <v>17</v>
      </c>
      <c r="B1500" t="s">
        <v>20</v>
      </c>
      <c r="C1500">
        <v>81</v>
      </c>
      <c r="D1500" t="s">
        <v>84</v>
      </c>
      <c r="E1500">
        <v>15055</v>
      </c>
      <c r="F1500" t="s">
        <v>106</v>
      </c>
      <c r="G1500">
        <v>1460652.54063323</v>
      </c>
    </row>
    <row r="1501" spans="1:7">
      <c r="A1501">
        <v>17</v>
      </c>
      <c r="B1501" t="s">
        <v>20</v>
      </c>
      <c r="C1501">
        <v>83</v>
      </c>
      <c r="D1501" t="s">
        <v>86</v>
      </c>
      <c r="E1501">
        <v>15055</v>
      </c>
      <c r="F1501" t="s">
        <v>106</v>
      </c>
      <c r="G1501">
        <v>43133041.236176804</v>
      </c>
    </row>
    <row r="1502" spans="1:7">
      <c r="A1502">
        <v>17</v>
      </c>
      <c r="B1502" t="s">
        <v>20</v>
      </c>
      <c r="C1502">
        <v>86</v>
      </c>
      <c r="D1502" t="s">
        <v>89</v>
      </c>
      <c r="E1502">
        <v>15055</v>
      </c>
      <c r="F1502" t="s">
        <v>106</v>
      </c>
      <c r="G1502">
        <v>620.223144371383</v>
      </c>
    </row>
    <row r="1503" spans="1:7">
      <c r="A1503">
        <v>17</v>
      </c>
      <c r="B1503" t="s">
        <v>20</v>
      </c>
      <c r="C1503">
        <v>87</v>
      </c>
      <c r="D1503" t="s">
        <v>90</v>
      </c>
      <c r="E1503">
        <v>15055</v>
      </c>
      <c r="F1503" t="s">
        <v>106</v>
      </c>
      <c r="G1503">
        <v>475.8904202667</v>
      </c>
    </row>
    <row r="1504" spans="1:7">
      <c r="A1504">
        <v>17</v>
      </c>
      <c r="B1504" t="s">
        <v>20</v>
      </c>
      <c r="C1504">
        <v>5001</v>
      </c>
      <c r="D1504" t="s">
        <v>94</v>
      </c>
      <c r="E1504">
        <v>15053</v>
      </c>
      <c r="F1504" t="s">
        <v>107</v>
      </c>
      <c r="G1504">
        <v>2022780273.5465701</v>
      </c>
    </row>
    <row r="1505" spans="1:7">
      <c r="A1505">
        <v>17</v>
      </c>
      <c r="B1505" t="s">
        <v>20</v>
      </c>
      <c r="C1505">
        <v>6001</v>
      </c>
      <c r="D1505" t="s">
        <v>96</v>
      </c>
      <c r="E1505">
        <v>15053</v>
      </c>
      <c r="F1505" t="s">
        <v>107</v>
      </c>
      <c r="G1505">
        <v>44863956.620953798</v>
      </c>
    </row>
    <row r="1506" spans="1:7">
      <c r="A1506">
        <v>17</v>
      </c>
      <c r="B1506" t="s">
        <v>20</v>
      </c>
      <c r="C1506">
        <v>7001</v>
      </c>
      <c r="D1506" t="s">
        <v>108</v>
      </c>
      <c r="E1506">
        <v>15053</v>
      </c>
      <c r="F1506" t="s">
        <v>107</v>
      </c>
      <c r="G1506">
        <v>1271533497.06267</v>
      </c>
    </row>
    <row r="1507" spans="1:7">
      <c r="A1507">
        <v>17</v>
      </c>
      <c r="B1507" t="s">
        <v>20</v>
      </c>
      <c r="C1507">
        <v>8001</v>
      </c>
      <c r="D1507" t="s">
        <v>109</v>
      </c>
      <c r="E1507">
        <v>15053</v>
      </c>
      <c r="F1507" t="s">
        <v>107</v>
      </c>
      <c r="G1507">
        <v>77613831.170175999</v>
      </c>
    </row>
    <row r="1508" spans="1:7">
      <c r="A1508">
        <v>17</v>
      </c>
      <c r="B1508" t="s">
        <v>20</v>
      </c>
      <c r="C1508">
        <v>10001</v>
      </c>
      <c r="D1508" t="s">
        <v>110</v>
      </c>
      <c r="E1508">
        <v>15055</v>
      </c>
      <c r="F1508" t="s">
        <v>106</v>
      </c>
      <c r="G1508">
        <v>32867.1246133643</v>
      </c>
    </row>
    <row r="1509" spans="1:7">
      <c r="A1509">
        <v>17</v>
      </c>
      <c r="B1509" t="s">
        <v>20</v>
      </c>
      <c r="C1509">
        <v>10002</v>
      </c>
      <c r="D1509" t="s">
        <v>111</v>
      </c>
      <c r="E1509">
        <v>15055</v>
      </c>
      <c r="F1509" t="s">
        <v>106</v>
      </c>
      <c r="G1509">
        <v>43282.286844681599</v>
      </c>
    </row>
    <row r="1510" spans="1:7">
      <c r="A1510">
        <v>17</v>
      </c>
      <c r="B1510" t="s">
        <v>20</v>
      </c>
      <c r="C1510">
        <v>10003</v>
      </c>
      <c r="D1510" t="s">
        <v>112</v>
      </c>
      <c r="E1510">
        <v>15055</v>
      </c>
      <c r="F1510" t="s">
        <v>106</v>
      </c>
      <c r="G1510">
        <v>38535.8671558309</v>
      </c>
    </row>
    <row r="1511" spans="1:7">
      <c r="A1511">
        <v>17</v>
      </c>
      <c r="B1511" t="s">
        <v>20</v>
      </c>
      <c r="C1511">
        <v>10004</v>
      </c>
      <c r="D1511" t="s">
        <v>113</v>
      </c>
      <c r="E1511">
        <v>15055</v>
      </c>
      <c r="F1511" t="s">
        <v>106</v>
      </c>
      <c r="G1511">
        <v>29754.323140486398</v>
      </c>
    </row>
    <row r="1512" spans="1:7">
      <c r="A1512">
        <v>17</v>
      </c>
      <c r="B1512" t="s">
        <v>20</v>
      </c>
      <c r="C1512">
        <v>10005</v>
      </c>
      <c r="D1512" t="s">
        <v>114</v>
      </c>
      <c r="E1512">
        <v>15055</v>
      </c>
      <c r="F1512" t="s">
        <v>106</v>
      </c>
      <c r="G1512">
        <v>66404.837651858703</v>
      </c>
    </row>
    <row r="1513" spans="1:7">
      <c r="A1513">
        <v>17</v>
      </c>
      <c r="B1513" t="s">
        <v>20</v>
      </c>
      <c r="C1513">
        <v>10006</v>
      </c>
      <c r="D1513" t="s">
        <v>115</v>
      </c>
      <c r="E1513">
        <v>15055</v>
      </c>
      <c r="F1513" t="s">
        <v>106</v>
      </c>
      <c r="G1513">
        <v>226800.87230282201</v>
      </c>
    </row>
    <row r="1514" spans="1:7">
      <c r="A1514">
        <v>17</v>
      </c>
      <c r="B1514" t="s">
        <v>20</v>
      </c>
      <c r="C1514">
        <v>10007</v>
      </c>
      <c r="D1514" t="s">
        <v>116</v>
      </c>
      <c r="E1514">
        <v>15055</v>
      </c>
      <c r="F1514" t="s">
        <v>106</v>
      </c>
      <c r="G1514">
        <v>401082.89598433499</v>
      </c>
    </row>
    <row r="1515" spans="1:7">
      <c r="A1515">
        <v>17</v>
      </c>
      <c r="B1515" t="s">
        <v>20</v>
      </c>
      <c r="C1515">
        <v>10008</v>
      </c>
      <c r="D1515" t="s">
        <v>117</v>
      </c>
      <c r="E1515">
        <v>15055</v>
      </c>
      <c r="F1515" t="s">
        <v>106</v>
      </c>
      <c r="G1515">
        <v>458805.76526436198</v>
      </c>
    </row>
    <row r="1516" spans="1:7">
      <c r="A1516">
        <v>17</v>
      </c>
      <c r="B1516" t="s">
        <v>20</v>
      </c>
      <c r="C1516">
        <v>10009</v>
      </c>
      <c r="D1516" t="s">
        <v>118</v>
      </c>
      <c r="E1516">
        <v>15055</v>
      </c>
      <c r="F1516" t="s">
        <v>106</v>
      </c>
      <c r="G1516">
        <v>1160899.7886141201</v>
      </c>
    </row>
    <row r="1517" spans="1:7">
      <c r="A1517">
        <v>17</v>
      </c>
      <c r="B1517" t="s">
        <v>20</v>
      </c>
      <c r="C1517">
        <v>11001</v>
      </c>
      <c r="D1517" t="s">
        <v>119</v>
      </c>
      <c r="E1517">
        <v>15055</v>
      </c>
      <c r="F1517" t="s">
        <v>106</v>
      </c>
      <c r="G1517">
        <v>2167954.1444622902</v>
      </c>
    </row>
    <row r="1518" spans="1:7">
      <c r="A1518">
        <v>17</v>
      </c>
      <c r="B1518" t="s">
        <v>20</v>
      </c>
      <c r="C1518">
        <v>11003</v>
      </c>
      <c r="D1518" t="s">
        <v>120</v>
      </c>
      <c r="E1518">
        <v>15055</v>
      </c>
      <c r="F1518" t="s">
        <v>106</v>
      </c>
      <c r="G1518">
        <v>90469.507198426407</v>
      </c>
    </row>
    <row r="1519" spans="1:7">
      <c r="A1519">
        <v>17</v>
      </c>
      <c r="B1519" t="s">
        <v>20</v>
      </c>
      <c r="C1519">
        <v>12001</v>
      </c>
      <c r="D1519" t="s">
        <v>121</v>
      </c>
      <c r="E1519">
        <v>15055</v>
      </c>
      <c r="F1519" t="s">
        <v>106</v>
      </c>
      <c r="G1519">
        <v>11920026.5685397</v>
      </c>
    </row>
    <row r="1520" spans="1:7">
      <c r="A1520">
        <v>17</v>
      </c>
      <c r="B1520" t="s">
        <v>20</v>
      </c>
      <c r="C1520">
        <v>12004</v>
      </c>
      <c r="D1520" t="s">
        <v>123</v>
      </c>
      <c r="E1520">
        <v>15055</v>
      </c>
      <c r="F1520" t="s">
        <v>106</v>
      </c>
      <c r="G1520">
        <v>457624.60081556399</v>
      </c>
    </row>
    <row r="1521" spans="1:7">
      <c r="A1521">
        <v>17</v>
      </c>
      <c r="B1521" t="s">
        <v>20</v>
      </c>
      <c r="C1521">
        <v>14001</v>
      </c>
      <c r="D1521" t="s">
        <v>124</v>
      </c>
      <c r="E1521">
        <v>15055</v>
      </c>
      <c r="F1521" t="s">
        <v>106</v>
      </c>
      <c r="G1521">
        <v>605060.75854143396</v>
      </c>
    </row>
    <row r="1522" spans="1:7">
      <c r="A1522">
        <v>17</v>
      </c>
      <c r="B1522" t="s">
        <v>20</v>
      </c>
      <c r="C1522">
        <v>14002</v>
      </c>
      <c r="D1522" t="s">
        <v>125</v>
      </c>
      <c r="E1522">
        <v>15055</v>
      </c>
      <c r="F1522" t="s">
        <v>106</v>
      </c>
      <c r="G1522">
        <v>1481287.41704257</v>
      </c>
    </row>
    <row r="1523" spans="1:7">
      <c r="A1523">
        <v>17</v>
      </c>
      <c r="B1523" t="s">
        <v>20</v>
      </c>
      <c r="C1523">
        <v>25001</v>
      </c>
      <c r="D1523" t="s">
        <v>126</v>
      </c>
      <c r="E1523">
        <v>15051</v>
      </c>
      <c r="F1523" t="s">
        <v>127</v>
      </c>
      <c r="G1523">
        <v>720092949.40131199</v>
      </c>
    </row>
    <row r="1524" spans="1:7">
      <c r="A1524">
        <v>17</v>
      </c>
      <c r="B1524" t="s">
        <v>20</v>
      </c>
      <c r="C1524">
        <v>28001</v>
      </c>
      <c r="D1524" t="s">
        <v>128</v>
      </c>
      <c r="E1524">
        <v>15051</v>
      </c>
      <c r="F1524" t="s">
        <v>127</v>
      </c>
      <c r="G1524">
        <v>1966839560.1756301</v>
      </c>
    </row>
    <row r="1525" spans="1:7">
      <c r="A1525">
        <v>18</v>
      </c>
      <c r="B1525" t="s">
        <v>21</v>
      </c>
      <c r="C1525">
        <v>1</v>
      </c>
      <c r="D1525" t="s">
        <v>4</v>
      </c>
      <c r="E1525">
        <v>15055</v>
      </c>
      <c r="F1525" t="s">
        <v>106</v>
      </c>
      <c r="G1525">
        <v>2572526.9709706102</v>
      </c>
    </row>
    <row r="1526" spans="1:7">
      <c r="A1526">
        <v>18</v>
      </c>
      <c r="B1526" t="s">
        <v>21</v>
      </c>
      <c r="C1526">
        <v>2</v>
      </c>
      <c r="D1526" t="s">
        <v>5</v>
      </c>
      <c r="E1526">
        <v>15055</v>
      </c>
      <c r="F1526" t="s">
        <v>106</v>
      </c>
      <c r="G1526">
        <v>22768.8484742785</v>
      </c>
    </row>
    <row r="1527" spans="1:7">
      <c r="A1527">
        <v>18</v>
      </c>
      <c r="B1527" t="s">
        <v>21</v>
      </c>
      <c r="C1527">
        <v>3</v>
      </c>
      <c r="D1527" t="s">
        <v>6</v>
      </c>
      <c r="E1527">
        <v>15055</v>
      </c>
      <c r="F1527" t="s">
        <v>106</v>
      </c>
      <c r="G1527">
        <v>7649702.5232077502</v>
      </c>
    </row>
    <row r="1528" spans="1:7">
      <c r="A1528">
        <v>18</v>
      </c>
      <c r="B1528" t="s">
        <v>21</v>
      </c>
      <c r="C1528">
        <v>6</v>
      </c>
      <c r="D1528" t="s">
        <v>9</v>
      </c>
      <c r="E1528">
        <v>15055</v>
      </c>
      <c r="F1528" t="s">
        <v>106</v>
      </c>
      <c r="G1528">
        <v>1217828.09671284</v>
      </c>
    </row>
    <row r="1529" spans="1:7">
      <c r="A1529">
        <v>18</v>
      </c>
      <c r="B1529" t="s">
        <v>21</v>
      </c>
      <c r="C1529">
        <v>7</v>
      </c>
      <c r="D1529" t="s">
        <v>10</v>
      </c>
      <c r="E1529">
        <v>15055</v>
      </c>
      <c r="F1529" t="s">
        <v>106</v>
      </c>
      <c r="G1529">
        <v>12143291.2521124</v>
      </c>
    </row>
    <row r="1530" spans="1:7">
      <c r="A1530">
        <v>18</v>
      </c>
      <c r="B1530" t="s">
        <v>21</v>
      </c>
      <c r="C1530">
        <v>8</v>
      </c>
      <c r="D1530" t="s">
        <v>11</v>
      </c>
      <c r="E1530">
        <v>15055</v>
      </c>
      <c r="F1530" t="s">
        <v>106</v>
      </c>
      <c r="G1530">
        <v>30373.5939174944</v>
      </c>
    </row>
    <row r="1531" spans="1:7">
      <c r="A1531">
        <v>18</v>
      </c>
      <c r="B1531" t="s">
        <v>21</v>
      </c>
      <c r="C1531">
        <v>9</v>
      </c>
      <c r="D1531" t="s">
        <v>12</v>
      </c>
      <c r="E1531">
        <v>15055</v>
      </c>
      <c r="F1531" t="s">
        <v>106</v>
      </c>
      <c r="G1531">
        <v>100420945.264173</v>
      </c>
    </row>
    <row r="1532" spans="1:7">
      <c r="A1532">
        <v>18</v>
      </c>
      <c r="B1532" t="s">
        <v>21</v>
      </c>
      <c r="C1532">
        <v>10</v>
      </c>
      <c r="D1532" t="s">
        <v>13</v>
      </c>
      <c r="E1532">
        <v>15055</v>
      </c>
      <c r="F1532" t="s">
        <v>106</v>
      </c>
      <c r="G1532">
        <v>57639371.931583799</v>
      </c>
    </row>
    <row r="1533" spans="1:7">
      <c r="A1533">
        <v>18</v>
      </c>
      <c r="B1533" t="s">
        <v>21</v>
      </c>
      <c r="C1533">
        <v>11</v>
      </c>
      <c r="D1533" t="s">
        <v>14</v>
      </c>
      <c r="E1533">
        <v>15055</v>
      </c>
      <c r="F1533" t="s">
        <v>106</v>
      </c>
      <c r="G1533">
        <v>3226552.67550033</v>
      </c>
    </row>
    <row r="1534" spans="1:7">
      <c r="A1534">
        <v>18</v>
      </c>
      <c r="B1534" t="s">
        <v>21</v>
      </c>
      <c r="C1534">
        <v>12</v>
      </c>
      <c r="D1534" t="s">
        <v>15</v>
      </c>
      <c r="E1534">
        <v>15055</v>
      </c>
      <c r="F1534" t="s">
        <v>106</v>
      </c>
      <c r="G1534">
        <v>51467.652547474099</v>
      </c>
    </row>
    <row r="1535" spans="1:7">
      <c r="A1535">
        <v>18</v>
      </c>
      <c r="B1535" t="s">
        <v>21</v>
      </c>
      <c r="C1535">
        <v>13</v>
      </c>
      <c r="D1535" t="s">
        <v>16</v>
      </c>
      <c r="E1535">
        <v>15055</v>
      </c>
      <c r="F1535" t="s">
        <v>106</v>
      </c>
      <c r="G1535">
        <v>13937351.295965601</v>
      </c>
    </row>
    <row r="1536" spans="1:7">
      <c r="A1536">
        <v>18</v>
      </c>
      <c r="B1536" t="s">
        <v>21</v>
      </c>
      <c r="C1536">
        <v>14</v>
      </c>
      <c r="D1536" t="s">
        <v>17</v>
      </c>
      <c r="E1536">
        <v>15055</v>
      </c>
      <c r="F1536" t="s">
        <v>106</v>
      </c>
      <c r="G1536">
        <v>220092.35022964299</v>
      </c>
    </row>
    <row r="1537" spans="1:7">
      <c r="A1537">
        <v>18</v>
      </c>
      <c r="B1537" t="s">
        <v>21</v>
      </c>
      <c r="C1537">
        <v>15</v>
      </c>
      <c r="D1537" t="s">
        <v>18</v>
      </c>
      <c r="E1537">
        <v>15055</v>
      </c>
      <c r="F1537" t="s">
        <v>106</v>
      </c>
      <c r="G1537">
        <v>357555.42579971498</v>
      </c>
    </row>
    <row r="1538" spans="1:7">
      <c r="A1538">
        <v>18</v>
      </c>
      <c r="B1538" t="s">
        <v>21</v>
      </c>
      <c r="C1538">
        <v>16</v>
      </c>
      <c r="D1538" t="s">
        <v>19</v>
      </c>
      <c r="E1538">
        <v>15055</v>
      </c>
      <c r="F1538" t="s">
        <v>106</v>
      </c>
      <c r="G1538">
        <v>17710.676955064901</v>
      </c>
    </row>
    <row r="1539" spans="1:7">
      <c r="A1539">
        <v>18</v>
      </c>
      <c r="B1539" t="s">
        <v>21</v>
      </c>
      <c r="C1539">
        <v>17</v>
      </c>
      <c r="D1539" t="s">
        <v>20</v>
      </c>
      <c r="E1539">
        <v>15055</v>
      </c>
      <c r="F1539" t="s">
        <v>106</v>
      </c>
      <c r="G1539">
        <v>31116005.7551236</v>
      </c>
    </row>
    <row r="1540" spans="1:7">
      <c r="A1540">
        <v>18</v>
      </c>
      <c r="B1540" t="s">
        <v>21</v>
      </c>
      <c r="C1540">
        <v>18</v>
      </c>
      <c r="D1540" t="s">
        <v>21</v>
      </c>
      <c r="E1540">
        <v>15055</v>
      </c>
      <c r="F1540" t="s">
        <v>106</v>
      </c>
      <c r="G1540">
        <v>1517428827.5843501</v>
      </c>
    </row>
    <row r="1541" spans="1:7">
      <c r="A1541">
        <v>18</v>
      </c>
      <c r="B1541" t="s">
        <v>21</v>
      </c>
      <c r="C1541">
        <v>19</v>
      </c>
      <c r="D1541" t="s">
        <v>22</v>
      </c>
      <c r="E1541">
        <v>15055</v>
      </c>
      <c r="F1541" t="s">
        <v>106</v>
      </c>
      <c r="G1541">
        <v>9130968.8799581695</v>
      </c>
    </row>
    <row r="1542" spans="1:7">
      <c r="A1542">
        <v>18</v>
      </c>
      <c r="B1542" t="s">
        <v>21</v>
      </c>
      <c r="C1542">
        <v>20</v>
      </c>
      <c r="D1542" t="s">
        <v>23</v>
      </c>
      <c r="E1542">
        <v>15055</v>
      </c>
      <c r="F1542" t="s">
        <v>106</v>
      </c>
      <c r="G1542">
        <v>92709705.296042994</v>
      </c>
    </row>
    <row r="1543" spans="1:7">
      <c r="A1543">
        <v>18</v>
      </c>
      <c r="B1543" t="s">
        <v>21</v>
      </c>
      <c r="C1543">
        <v>21</v>
      </c>
      <c r="D1543" t="s">
        <v>24</v>
      </c>
      <c r="E1543">
        <v>15055</v>
      </c>
      <c r="F1543" t="s">
        <v>106</v>
      </c>
      <c r="G1543">
        <v>128305785.582001</v>
      </c>
    </row>
    <row r="1544" spans="1:7">
      <c r="A1544">
        <v>18</v>
      </c>
      <c r="B1544" t="s">
        <v>21</v>
      </c>
      <c r="C1544">
        <v>22</v>
      </c>
      <c r="D1544" t="s">
        <v>25</v>
      </c>
      <c r="E1544">
        <v>15055</v>
      </c>
      <c r="F1544" t="s">
        <v>106</v>
      </c>
      <c r="G1544">
        <v>58468182.220049597</v>
      </c>
    </row>
    <row r="1545" spans="1:7">
      <c r="A1545">
        <v>18</v>
      </c>
      <c r="B1545" t="s">
        <v>21</v>
      </c>
      <c r="C1545">
        <v>23</v>
      </c>
      <c r="D1545" t="s">
        <v>26</v>
      </c>
      <c r="E1545">
        <v>15055</v>
      </c>
      <c r="F1545" t="s">
        <v>106</v>
      </c>
      <c r="G1545">
        <v>5915287.5814731801</v>
      </c>
    </row>
    <row r="1546" spans="1:7">
      <c r="A1546">
        <v>18</v>
      </c>
      <c r="B1546" t="s">
        <v>21</v>
      </c>
      <c r="C1546">
        <v>24</v>
      </c>
      <c r="D1546" t="s">
        <v>27</v>
      </c>
      <c r="E1546">
        <v>15055</v>
      </c>
      <c r="F1546" t="s">
        <v>106</v>
      </c>
      <c r="G1546">
        <v>11871353.542595601</v>
      </c>
    </row>
    <row r="1547" spans="1:7">
      <c r="A1547">
        <v>18</v>
      </c>
      <c r="B1547" t="s">
        <v>21</v>
      </c>
      <c r="C1547">
        <v>25</v>
      </c>
      <c r="D1547" t="s">
        <v>28</v>
      </c>
      <c r="E1547">
        <v>15055</v>
      </c>
      <c r="F1547" t="s">
        <v>106</v>
      </c>
      <c r="G1547">
        <v>148962648.118009</v>
      </c>
    </row>
    <row r="1548" spans="1:7">
      <c r="A1548">
        <v>18</v>
      </c>
      <c r="B1548" t="s">
        <v>21</v>
      </c>
      <c r="C1548">
        <v>26</v>
      </c>
      <c r="D1548" t="s">
        <v>29</v>
      </c>
      <c r="E1548">
        <v>15055</v>
      </c>
      <c r="F1548" t="s">
        <v>106</v>
      </c>
      <c r="G1548">
        <v>1505310.5439011101</v>
      </c>
    </row>
    <row r="1549" spans="1:7">
      <c r="A1549">
        <v>18</v>
      </c>
      <c r="B1549" t="s">
        <v>21</v>
      </c>
      <c r="C1549">
        <v>27</v>
      </c>
      <c r="D1549" t="s">
        <v>30</v>
      </c>
      <c r="E1549">
        <v>15055</v>
      </c>
      <c r="F1549" t="s">
        <v>106</v>
      </c>
      <c r="G1549">
        <v>25479168.534273699</v>
      </c>
    </row>
    <row r="1550" spans="1:7">
      <c r="A1550">
        <v>18</v>
      </c>
      <c r="B1550" t="s">
        <v>21</v>
      </c>
      <c r="C1550">
        <v>28</v>
      </c>
      <c r="D1550" t="s">
        <v>31</v>
      </c>
      <c r="E1550">
        <v>15055</v>
      </c>
      <c r="F1550" t="s">
        <v>106</v>
      </c>
      <c r="G1550">
        <v>5812860.3053289503</v>
      </c>
    </row>
    <row r="1551" spans="1:7">
      <c r="A1551">
        <v>18</v>
      </c>
      <c r="B1551" t="s">
        <v>21</v>
      </c>
      <c r="C1551">
        <v>29</v>
      </c>
      <c r="D1551" t="s">
        <v>32</v>
      </c>
      <c r="E1551">
        <v>15055</v>
      </c>
      <c r="F1551" t="s">
        <v>106</v>
      </c>
      <c r="G1551">
        <v>30693759.857882399</v>
      </c>
    </row>
    <row r="1552" spans="1:7">
      <c r="A1552">
        <v>18</v>
      </c>
      <c r="B1552" t="s">
        <v>21</v>
      </c>
      <c r="C1552">
        <v>30</v>
      </c>
      <c r="D1552" t="s">
        <v>33</v>
      </c>
      <c r="E1552">
        <v>15055</v>
      </c>
      <c r="F1552" t="s">
        <v>106</v>
      </c>
      <c r="G1552">
        <v>294111.28422557702</v>
      </c>
    </row>
    <row r="1553" spans="1:7">
      <c r="A1553">
        <v>18</v>
      </c>
      <c r="B1553" t="s">
        <v>21</v>
      </c>
      <c r="C1553">
        <v>31</v>
      </c>
      <c r="D1553" t="s">
        <v>34</v>
      </c>
      <c r="E1553">
        <v>15055</v>
      </c>
      <c r="F1553" t="s">
        <v>106</v>
      </c>
      <c r="G1553">
        <v>1166548.6187322801</v>
      </c>
    </row>
    <row r="1554" spans="1:7">
      <c r="A1554">
        <v>18</v>
      </c>
      <c r="B1554" t="s">
        <v>21</v>
      </c>
      <c r="C1554">
        <v>32</v>
      </c>
      <c r="D1554" t="s">
        <v>35</v>
      </c>
      <c r="E1554">
        <v>15055</v>
      </c>
      <c r="F1554" t="s">
        <v>106</v>
      </c>
      <c r="G1554">
        <v>1205252857.00843</v>
      </c>
    </row>
    <row r="1555" spans="1:7">
      <c r="A1555">
        <v>18</v>
      </c>
      <c r="B1555" t="s">
        <v>21</v>
      </c>
      <c r="C1555">
        <v>33</v>
      </c>
      <c r="D1555" t="s">
        <v>36</v>
      </c>
      <c r="E1555">
        <v>15055</v>
      </c>
      <c r="F1555" t="s">
        <v>106</v>
      </c>
      <c r="G1555">
        <v>22239321.115005601</v>
      </c>
    </row>
    <row r="1556" spans="1:7">
      <c r="A1556">
        <v>18</v>
      </c>
      <c r="B1556" t="s">
        <v>21</v>
      </c>
      <c r="C1556">
        <v>34</v>
      </c>
      <c r="D1556" t="s">
        <v>37</v>
      </c>
      <c r="E1556">
        <v>15055</v>
      </c>
      <c r="F1556" t="s">
        <v>106</v>
      </c>
      <c r="G1556">
        <v>472638.85975732899</v>
      </c>
    </row>
    <row r="1557" spans="1:7">
      <c r="A1557">
        <v>18</v>
      </c>
      <c r="B1557" t="s">
        <v>21</v>
      </c>
      <c r="C1557">
        <v>35</v>
      </c>
      <c r="D1557" t="s">
        <v>38</v>
      </c>
      <c r="E1557">
        <v>15055</v>
      </c>
      <c r="F1557" t="s">
        <v>106</v>
      </c>
      <c r="G1557">
        <v>8494849.1404734198</v>
      </c>
    </row>
    <row r="1558" spans="1:7">
      <c r="A1558">
        <v>18</v>
      </c>
      <c r="B1558" t="s">
        <v>21</v>
      </c>
      <c r="C1558">
        <v>36</v>
      </c>
      <c r="D1558" t="s">
        <v>39</v>
      </c>
      <c r="E1558">
        <v>15055</v>
      </c>
      <c r="F1558" t="s">
        <v>106</v>
      </c>
      <c r="G1558">
        <v>189056.22271834401</v>
      </c>
    </row>
    <row r="1559" spans="1:7">
      <c r="A1559">
        <v>18</v>
      </c>
      <c r="B1559" t="s">
        <v>21</v>
      </c>
      <c r="C1559">
        <v>37</v>
      </c>
      <c r="D1559" t="s">
        <v>40</v>
      </c>
      <c r="E1559">
        <v>15055</v>
      </c>
      <c r="F1559" t="s">
        <v>106</v>
      </c>
      <c r="G1559">
        <v>23652.6657374264</v>
      </c>
    </row>
    <row r="1560" spans="1:7">
      <c r="A1560">
        <v>18</v>
      </c>
      <c r="B1560" t="s">
        <v>21</v>
      </c>
      <c r="C1560">
        <v>38</v>
      </c>
      <c r="D1560" t="s">
        <v>41</v>
      </c>
      <c r="E1560">
        <v>15055</v>
      </c>
      <c r="F1560" t="s">
        <v>106</v>
      </c>
      <c r="G1560">
        <v>154256.01763309201</v>
      </c>
    </row>
    <row r="1561" spans="1:7">
      <c r="A1561">
        <v>18</v>
      </c>
      <c r="B1561" t="s">
        <v>21</v>
      </c>
      <c r="C1561">
        <v>39</v>
      </c>
      <c r="D1561" t="s">
        <v>42</v>
      </c>
      <c r="E1561">
        <v>15055</v>
      </c>
      <c r="F1561" t="s">
        <v>106</v>
      </c>
      <c r="G1561">
        <v>19983.250600821801</v>
      </c>
    </row>
    <row r="1562" spans="1:7">
      <c r="A1562">
        <v>18</v>
      </c>
      <c r="B1562" t="s">
        <v>21</v>
      </c>
      <c r="C1562">
        <v>40</v>
      </c>
      <c r="D1562" t="s">
        <v>43</v>
      </c>
      <c r="E1562">
        <v>15055</v>
      </c>
      <c r="F1562" t="s">
        <v>106</v>
      </c>
      <c r="G1562">
        <v>666579.50694665301</v>
      </c>
    </row>
    <row r="1563" spans="1:7">
      <c r="A1563">
        <v>18</v>
      </c>
      <c r="B1563" t="s">
        <v>21</v>
      </c>
      <c r="C1563">
        <v>41</v>
      </c>
      <c r="D1563" t="s">
        <v>44</v>
      </c>
      <c r="E1563">
        <v>15055</v>
      </c>
      <c r="F1563" t="s">
        <v>106</v>
      </c>
      <c r="G1563">
        <v>1695852.5260047601</v>
      </c>
    </row>
    <row r="1564" spans="1:7">
      <c r="A1564">
        <v>18</v>
      </c>
      <c r="B1564" t="s">
        <v>21</v>
      </c>
      <c r="C1564">
        <v>42</v>
      </c>
      <c r="D1564" t="s">
        <v>45</v>
      </c>
      <c r="E1564">
        <v>15055</v>
      </c>
      <c r="F1564" t="s">
        <v>106</v>
      </c>
      <c r="G1564">
        <v>13768951.3083742</v>
      </c>
    </row>
    <row r="1565" spans="1:7">
      <c r="A1565">
        <v>18</v>
      </c>
      <c r="B1565" t="s">
        <v>21</v>
      </c>
      <c r="C1565">
        <v>43</v>
      </c>
      <c r="D1565" t="s">
        <v>46</v>
      </c>
      <c r="E1565">
        <v>15055</v>
      </c>
      <c r="F1565" t="s">
        <v>106</v>
      </c>
      <c r="G1565">
        <v>90843342.814724803</v>
      </c>
    </row>
    <row r="1566" spans="1:7">
      <c r="A1566">
        <v>18</v>
      </c>
      <c r="B1566" t="s">
        <v>21</v>
      </c>
      <c r="C1566">
        <v>44</v>
      </c>
      <c r="D1566" t="s">
        <v>47</v>
      </c>
      <c r="E1566">
        <v>15055</v>
      </c>
      <c r="F1566" t="s">
        <v>106</v>
      </c>
      <c r="G1566">
        <v>995830.39119752299</v>
      </c>
    </row>
    <row r="1567" spans="1:7">
      <c r="A1567">
        <v>18</v>
      </c>
      <c r="B1567" t="s">
        <v>21</v>
      </c>
      <c r="C1567">
        <v>45</v>
      </c>
      <c r="D1567" t="s">
        <v>48</v>
      </c>
      <c r="E1567">
        <v>15055</v>
      </c>
      <c r="F1567" t="s">
        <v>106</v>
      </c>
      <c r="G1567">
        <v>312223915.21110499</v>
      </c>
    </row>
    <row r="1568" spans="1:7">
      <c r="A1568">
        <v>18</v>
      </c>
      <c r="B1568" t="s">
        <v>21</v>
      </c>
      <c r="C1568">
        <v>46</v>
      </c>
      <c r="D1568" t="s">
        <v>49</v>
      </c>
      <c r="E1568">
        <v>15055</v>
      </c>
      <c r="F1568" t="s">
        <v>106</v>
      </c>
      <c r="G1568">
        <v>6854896.6230055904</v>
      </c>
    </row>
    <row r="1569" spans="1:7">
      <c r="A1569">
        <v>18</v>
      </c>
      <c r="B1569" t="s">
        <v>21</v>
      </c>
      <c r="C1569">
        <v>47</v>
      </c>
      <c r="D1569" t="s">
        <v>50</v>
      </c>
      <c r="E1569">
        <v>15055</v>
      </c>
      <c r="F1569" t="s">
        <v>106</v>
      </c>
      <c r="G1569">
        <v>474742.16708278598</v>
      </c>
    </row>
    <row r="1570" spans="1:7">
      <c r="A1570">
        <v>18</v>
      </c>
      <c r="B1570" t="s">
        <v>21</v>
      </c>
      <c r="C1570">
        <v>48</v>
      </c>
      <c r="D1570" t="s">
        <v>51</v>
      </c>
      <c r="E1570">
        <v>15055</v>
      </c>
      <c r="F1570" t="s">
        <v>106</v>
      </c>
      <c r="G1570">
        <v>28237327.534448698</v>
      </c>
    </row>
    <row r="1571" spans="1:7">
      <c r="A1571">
        <v>18</v>
      </c>
      <c r="B1571" t="s">
        <v>21</v>
      </c>
      <c r="C1571">
        <v>49</v>
      </c>
      <c r="D1571" t="s">
        <v>52</v>
      </c>
      <c r="E1571">
        <v>15055</v>
      </c>
      <c r="F1571" t="s">
        <v>106</v>
      </c>
      <c r="G1571">
        <v>16968.090974413899</v>
      </c>
    </row>
    <row r="1572" spans="1:7">
      <c r="A1572">
        <v>18</v>
      </c>
      <c r="B1572" t="s">
        <v>21</v>
      </c>
      <c r="C1572">
        <v>50</v>
      </c>
      <c r="D1572" t="s">
        <v>53</v>
      </c>
      <c r="E1572">
        <v>15055</v>
      </c>
      <c r="F1572" t="s">
        <v>106</v>
      </c>
      <c r="G1572">
        <v>308575199.388264</v>
      </c>
    </row>
    <row r="1573" spans="1:7">
      <c r="A1573">
        <v>18</v>
      </c>
      <c r="B1573" t="s">
        <v>21</v>
      </c>
      <c r="C1573">
        <v>51</v>
      </c>
      <c r="D1573" t="s">
        <v>54</v>
      </c>
      <c r="E1573">
        <v>15055</v>
      </c>
      <c r="F1573" t="s">
        <v>106</v>
      </c>
      <c r="G1573">
        <v>22918486.968655601</v>
      </c>
    </row>
    <row r="1574" spans="1:7">
      <c r="A1574">
        <v>18</v>
      </c>
      <c r="B1574" t="s">
        <v>21</v>
      </c>
      <c r="C1574">
        <v>52</v>
      </c>
      <c r="D1574" t="s">
        <v>55</v>
      </c>
      <c r="E1574">
        <v>15055</v>
      </c>
      <c r="F1574" t="s">
        <v>106</v>
      </c>
      <c r="G1574">
        <v>35091.1828060548</v>
      </c>
    </row>
    <row r="1575" spans="1:7">
      <c r="A1575">
        <v>18</v>
      </c>
      <c r="B1575" t="s">
        <v>21</v>
      </c>
      <c r="C1575">
        <v>53</v>
      </c>
      <c r="D1575" t="s">
        <v>56</v>
      </c>
      <c r="E1575">
        <v>15055</v>
      </c>
      <c r="F1575" t="s">
        <v>106</v>
      </c>
      <c r="G1575">
        <v>10190252.1526582</v>
      </c>
    </row>
    <row r="1576" spans="1:7">
      <c r="A1576">
        <v>18</v>
      </c>
      <c r="B1576" t="s">
        <v>21</v>
      </c>
      <c r="C1576">
        <v>54</v>
      </c>
      <c r="D1576" t="s">
        <v>57</v>
      </c>
      <c r="E1576">
        <v>15055</v>
      </c>
      <c r="F1576" t="s">
        <v>106</v>
      </c>
      <c r="G1576">
        <v>26789210.897250202</v>
      </c>
    </row>
    <row r="1577" spans="1:7">
      <c r="A1577">
        <v>18</v>
      </c>
      <c r="B1577" t="s">
        <v>21</v>
      </c>
      <c r="C1577">
        <v>55</v>
      </c>
      <c r="D1577" t="s">
        <v>58</v>
      </c>
      <c r="E1577">
        <v>15055</v>
      </c>
      <c r="F1577" t="s">
        <v>106</v>
      </c>
      <c r="G1577">
        <v>122282425.33057401</v>
      </c>
    </row>
    <row r="1578" spans="1:7">
      <c r="A1578">
        <v>18</v>
      </c>
      <c r="B1578" t="s">
        <v>21</v>
      </c>
      <c r="C1578">
        <v>56</v>
      </c>
      <c r="D1578" t="s">
        <v>59</v>
      </c>
      <c r="E1578">
        <v>15055</v>
      </c>
      <c r="F1578" t="s">
        <v>106</v>
      </c>
      <c r="G1578">
        <v>33881214.227802597</v>
      </c>
    </row>
    <row r="1579" spans="1:7">
      <c r="A1579">
        <v>18</v>
      </c>
      <c r="B1579" t="s">
        <v>21</v>
      </c>
      <c r="C1579">
        <v>57</v>
      </c>
      <c r="D1579" t="s">
        <v>60</v>
      </c>
      <c r="E1579">
        <v>15055</v>
      </c>
      <c r="F1579" t="s">
        <v>106</v>
      </c>
      <c r="G1579">
        <v>15052127.3546455</v>
      </c>
    </row>
    <row r="1580" spans="1:7">
      <c r="A1580">
        <v>18</v>
      </c>
      <c r="B1580" t="s">
        <v>21</v>
      </c>
      <c r="C1580">
        <v>58</v>
      </c>
      <c r="D1580" t="s">
        <v>61</v>
      </c>
      <c r="E1580">
        <v>15055</v>
      </c>
      <c r="F1580" t="s">
        <v>106</v>
      </c>
      <c r="G1580">
        <v>2310347.2124598101</v>
      </c>
    </row>
    <row r="1581" spans="1:7">
      <c r="A1581">
        <v>18</v>
      </c>
      <c r="B1581" t="s">
        <v>21</v>
      </c>
      <c r="C1581">
        <v>59</v>
      </c>
      <c r="D1581" t="s">
        <v>62</v>
      </c>
      <c r="E1581">
        <v>15055</v>
      </c>
      <c r="F1581" t="s">
        <v>106</v>
      </c>
      <c r="G1581">
        <v>57972607.904618502</v>
      </c>
    </row>
    <row r="1582" spans="1:7">
      <c r="A1582">
        <v>18</v>
      </c>
      <c r="B1582" t="s">
        <v>21</v>
      </c>
      <c r="C1582">
        <v>60</v>
      </c>
      <c r="D1582" t="s">
        <v>63</v>
      </c>
      <c r="E1582">
        <v>15055</v>
      </c>
      <c r="F1582" t="s">
        <v>106</v>
      </c>
      <c r="G1582">
        <v>15988711.1509296</v>
      </c>
    </row>
    <row r="1583" spans="1:7">
      <c r="A1583">
        <v>18</v>
      </c>
      <c r="B1583" t="s">
        <v>21</v>
      </c>
      <c r="C1583">
        <v>62</v>
      </c>
      <c r="D1583" t="s">
        <v>65</v>
      </c>
      <c r="E1583">
        <v>15055</v>
      </c>
      <c r="F1583" t="s">
        <v>106</v>
      </c>
      <c r="G1583">
        <v>179086646.95095399</v>
      </c>
    </row>
    <row r="1584" spans="1:7">
      <c r="A1584">
        <v>18</v>
      </c>
      <c r="B1584" t="s">
        <v>21</v>
      </c>
      <c r="C1584">
        <v>63</v>
      </c>
      <c r="D1584" t="s">
        <v>66</v>
      </c>
      <c r="E1584">
        <v>15055</v>
      </c>
      <c r="F1584" t="s">
        <v>106</v>
      </c>
      <c r="G1584">
        <v>28506691.865061</v>
      </c>
    </row>
    <row r="1585" spans="1:7">
      <c r="A1585">
        <v>18</v>
      </c>
      <c r="B1585" t="s">
        <v>21</v>
      </c>
      <c r="C1585">
        <v>64</v>
      </c>
      <c r="D1585" t="s">
        <v>67</v>
      </c>
      <c r="E1585">
        <v>15055</v>
      </c>
      <c r="F1585" t="s">
        <v>106</v>
      </c>
      <c r="G1585">
        <v>65274933.563995697</v>
      </c>
    </row>
    <row r="1586" spans="1:7">
      <c r="A1586">
        <v>18</v>
      </c>
      <c r="B1586" t="s">
        <v>21</v>
      </c>
      <c r="C1586">
        <v>65</v>
      </c>
      <c r="D1586" t="s">
        <v>68</v>
      </c>
      <c r="E1586">
        <v>15055</v>
      </c>
      <c r="F1586" t="s">
        <v>106</v>
      </c>
      <c r="G1586">
        <v>208140199.357483</v>
      </c>
    </row>
    <row r="1587" spans="1:7">
      <c r="A1587">
        <v>18</v>
      </c>
      <c r="B1587" t="s">
        <v>21</v>
      </c>
      <c r="C1587">
        <v>66</v>
      </c>
      <c r="D1587" t="s">
        <v>69</v>
      </c>
      <c r="E1587">
        <v>15055</v>
      </c>
      <c r="F1587" t="s">
        <v>106</v>
      </c>
      <c r="G1587">
        <v>128182207.662907</v>
      </c>
    </row>
    <row r="1588" spans="1:7">
      <c r="A1588">
        <v>18</v>
      </c>
      <c r="B1588" t="s">
        <v>21</v>
      </c>
      <c r="C1588">
        <v>67</v>
      </c>
      <c r="D1588" t="s">
        <v>70</v>
      </c>
      <c r="E1588">
        <v>15055</v>
      </c>
      <c r="F1588" t="s">
        <v>106</v>
      </c>
      <c r="G1588">
        <v>127744182.518346</v>
      </c>
    </row>
    <row r="1589" spans="1:7">
      <c r="A1589">
        <v>18</v>
      </c>
      <c r="B1589" t="s">
        <v>21</v>
      </c>
      <c r="C1589">
        <v>68</v>
      </c>
      <c r="D1589" t="s">
        <v>71</v>
      </c>
      <c r="E1589">
        <v>15055</v>
      </c>
      <c r="F1589" t="s">
        <v>106</v>
      </c>
      <c r="G1589">
        <v>13249588.062398801</v>
      </c>
    </row>
    <row r="1590" spans="1:7">
      <c r="A1590">
        <v>18</v>
      </c>
      <c r="B1590" t="s">
        <v>21</v>
      </c>
      <c r="C1590">
        <v>74</v>
      </c>
      <c r="D1590" t="s">
        <v>77</v>
      </c>
      <c r="E1590">
        <v>15055</v>
      </c>
      <c r="F1590" t="s">
        <v>106</v>
      </c>
      <c r="G1590">
        <v>4573792.0319197504</v>
      </c>
    </row>
    <row r="1591" spans="1:7">
      <c r="A1591">
        <v>18</v>
      </c>
      <c r="B1591" t="s">
        <v>21</v>
      </c>
      <c r="C1591">
        <v>75</v>
      </c>
      <c r="D1591" t="s">
        <v>78</v>
      </c>
      <c r="E1591">
        <v>15055</v>
      </c>
      <c r="F1591" t="s">
        <v>106</v>
      </c>
      <c r="G1591">
        <v>141.701366443718</v>
      </c>
    </row>
    <row r="1592" spans="1:7">
      <c r="A1592">
        <v>18</v>
      </c>
      <c r="B1592" t="s">
        <v>21</v>
      </c>
      <c r="C1592">
        <v>76</v>
      </c>
      <c r="D1592" t="s">
        <v>79</v>
      </c>
      <c r="E1592">
        <v>15055</v>
      </c>
      <c r="F1592" t="s">
        <v>106</v>
      </c>
      <c r="G1592">
        <v>409542.78568135202</v>
      </c>
    </row>
    <row r="1593" spans="1:7">
      <c r="A1593">
        <v>18</v>
      </c>
      <c r="B1593" t="s">
        <v>21</v>
      </c>
      <c r="C1593">
        <v>77</v>
      </c>
      <c r="D1593" t="s">
        <v>80</v>
      </c>
      <c r="E1593">
        <v>15055</v>
      </c>
      <c r="F1593" t="s">
        <v>106</v>
      </c>
      <c r="G1593">
        <v>2444097.8427269598</v>
      </c>
    </row>
    <row r="1594" spans="1:7">
      <c r="A1594">
        <v>18</v>
      </c>
      <c r="B1594" t="s">
        <v>21</v>
      </c>
      <c r="C1594">
        <v>78</v>
      </c>
      <c r="D1594" t="s">
        <v>81</v>
      </c>
      <c r="E1594">
        <v>15055</v>
      </c>
      <c r="F1594" t="s">
        <v>106</v>
      </c>
      <c r="G1594">
        <v>17986000.363622099</v>
      </c>
    </row>
    <row r="1595" spans="1:7">
      <c r="A1595">
        <v>18</v>
      </c>
      <c r="B1595" t="s">
        <v>21</v>
      </c>
      <c r="C1595">
        <v>79</v>
      </c>
      <c r="D1595" t="s">
        <v>82</v>
      </c>
      <c r="E1595">
        <v>15055</v>
      </c>
      <c r="F1595" t="s">
        <v>106</v>
      </c>
      <c r="G1595">
        <v>67991391.9177939</v>
      </c>
    </row>
    <row r="1596" spans="1:7">
      <c r="A1596">
        <v>18</v>
      </c>
      <c r="B1596" t="s">
        <v>21</v>
      </c>
      <c r="C1596">
        <v>80</v>
      </c>
      <c r="D1596" t="s">
        <v>83</v>
      </c>
      <c r="E1596">
        <v>15055</v>
      </c>
      <c r="F1596" t="s">
        <v>106</v>
      </c>
      <c r="G1596">
        <v>687.98295249484897</v>
      </c>
    </row>
    <row r="1597" spans="1:7">
      <c r="A1597">
        <v>18</v>
      </c>
      <c r="B1597" t="s">
        <v>21</v>
      </c>
      <c r="C1597">
        <v>81</v>
      </c>
      <c r="D1597" t="s">
        <v>84</v>
      </c>
      <c r="E1597">
        <v>15055</v>
      </c>
      <c r="F1597" t="s">
        <v>106</v>
      </c>
      <c r="G1597">
        <v>1701300.0372246201</v>
      </c>
    </row>
    <row r="1598" spans="1:7">
      <c r="A1598">
        <v>18</v>
      </c>
      <c r="B1598" t="s">
        <v>21</v>
      </c>
      <c r="C1598">
        <v>83</v>
      </c>
      <c r="D1598" t="s">
        <v>86</v>
      </c>
      <c r="E1598">
        <v>15055</v>
      </c>
      <c r="F1598" t="s">
        <v>106</v>
      </c>
      <c r="G1598">
        <v>61001605.064862303</v>
      </c>
    </row>
    <row r="1599" spans="1:7">
      <c r="A1599">
        <v>18</v>
      </c>
      <c r="B1599" t="s">
        <v>21</v>
      </c>
      <c r="C1599">
        <v>86</v>
      </c>
      <c r="D1599" t="s">
        <v>89</v>
      </c>
      <c r="E1599">
        <v>15055</v>
      </c>
      <c r="F1599" t="s">
        <v>106</v>
      </c>
      <c r="G1599">
        <v>905.95705306615798</v>
      </c>
    </row>
    <row r="1600" spans="1:7">
      <c r="A1600">
        <v>18</v>
      </c>
      <c r="B1600" t="s">
        <v>21</v>
      </c>
      <c r="C1600">
        <v>87</v>
      </c>
      <c r="D1600" t="s">
        <v>90</v>
      </c>
      <c r="E1600">
        <v>15055</v>
      </c>
      <c r="F1600" t="s">
        <v>106</v>
      </c>
      <c r="G1600">
        <v>695.13091641268204</v>
      </c>
    </row>
    <row r="1601" spans="1:7">
      <c r="A1601">
        <v>18</v>
      </c>
      <c r="B1601" t="s">
        <v>21</v>
      </c>
      <c r="C1601">
        <v>5001</v>
      </c>
      <c r="D1601" t="s">
        <v>94</v>
      </c>
      <c r="E1601">
        <v>15053</v>
      </c>
      <c r="F1601" t="s">
        <v>107</v>
      </c>
      <c r="G1601">
        <v>2028157200.01301</v>
      </c>
    </row>
    <row r="1602" spans="1:7">
      <c r="A1602">
        <v>18</v>
      </c>
      <c r="B1602" t="s">
        <v>21</v>
      </c>
      <c r="C1602">
        <v>6001</v>
      </c>
      <c r="D1602" t="s">
        <v>96</v>
      </c>
      <c r="E1602">
        <v>15053</v>
      </c>
      <c r="F1602" t="s">
        <v>107</v>
      </c>
      <c r="G1602">
        <v>102098137.35659499</v>
      </c>
    </row>
    <row r="1603" spans="1:7">
      <c r="A1603">
        <v>18</v>
      </c>
      <c r="B1603" t="s">
        <v>21</v>
      </c>
      <c r="C1603">
        <v>7001</v>
      </c>
      <c r="D1603" t="s">
        <v>108</v>
      </c>
      <c r="E1603">
        <v>15053</v>
      </c>
      <c r="F1603" t="s">
        <v>107</v>
      </c>
      <c r="G1603">
        <v>1278041652.79334</v>
      </c>
    </row>
    <row r="1604" spans="1:7">
      <c r="A1604">
        <v>18</v>
      </c>
      <c r="B1604" t="s">
        <v>21</v>
      </c>
      <c r="C1604">
        <v>8001</v>
      </c>
      <c r="D1604" t="s">
        <v>109</v>
      </c>
      <c r="E1604">
        <v>15053</v>
      </c>
      <c r="F1604" t="s">
        <v>107</v>
      </c>
      <c r="G1604">
        <v>149588029.49232</v>
      </c>
    </row>
    <row r="1605" spans="1:7">
      <c r="A1605">
        <v>18</v>
      </c>
      <c r="B1605" t="s">
        <v>21</v>
      </c>
      <c r="C1605">
        <v>10001</v>
      </c>
      <c r="D1605" t="s">
        <v>110</v>
      </c>
      <c r="E1605">
        <v>15055</v>
      </c>
      <c r="F1605" t="s">
        <v>106</v>
      </c>
      <c r="G1605">
        <v>156547.09958885401</v>
      </c>
    </row>
    <row r="1606" spans="1:7">
      <c r="A1606">
        <v>18</v>
      </c>
      <c r="B1606" t="s">
        <v>21</v>
      </c>
      <c r="C1606">
        <v>10002</v>
      </c>
      <c r="D1606" t="s">
        <v>111</v>
      </c>
      <c r="E1606">
        <v>15055</v>
      </c>
      <c r="F1606" t="s">
        <v>106</v>
      </c>
      <c r="G1606">
        <v>206154.8294478</v>
      </c>
    </row>
    <row r="1607" spans="1:7">
      <c r="A1607">
        <v>18</v>
      </c>
      <c r="B1607" t="s">
        <v>21</v>
      </c>
      <c r="C1607">
        <v>10003</v>
      </c>
      <c r="D1607" t="s">
        <v>112</v>
      </c>
      <c r="E1607">
        <v>15055</v>
      </c>
      <c r="F1607" t="s">
        <v>106</v>
      </c>
      <c r="G1607">
        <v>183547.49021561001</v>
      </c>
    </row>
    <row r="1608" spans="1:7">
      <c r="A1608">
        <v>18</v>
      </c>
      <c r="B1608" t="s">
        <v>21</v>
      </c>
      <c r="C1608">
        <v>10004</v>
      </c>
      <c r="D1608" t="s">
        <v>113</v>
      </c>
      <c r="E1608">
        <v>15055</v>
      </c>
      <c r="F1608" t="s">
        <v>106</v>
      </c>
      <c r="G1608">
        <v>141720.732880255</v>
      </c>
    </row>
    <row r="1609" spans="1:7">
      <c r="A1609">
        <v>18</v>
      </c>
      <c r="B1609" t="s">
        <v>21</v>
      </c>
      <c r="C1609">
        <v>10005</v>
      </c>
      <c r="D1609" t="s">
        <v>114</v>
      </c>
      <c r="E1609">
        <v>15055</v>
      </c>
      <c r="F1609" t="s">
        <v>106</v>
      </c>
      <c r="G1609">
        <v>316288.23194470297</v>
      </c>
    </row>
    <row r="1610" spans="1:7">
      <c r="A1610">
        <v>18</v>
      </c>
      <c r="B1610" t="s">
        <v>21</v>
      </c>
      <c r="C1610">
        <v>10006</v>
      </c>
      <c r="D1610" t="s">
        <v>115</v>
      </c>
      <c r="E1610">
        <v>15055</v>
      </c>
      <c r="F1610" t="s">
        <v>106</v>
      </c>
      <c r="G1610">
        <v>1080259.3521914601</v>
      </c>
    </row>
    <row r="1611" spans="1:7">
      <c r="A1611">
        <v>18</v>
      </c>
      <c r="B1611" t="s">
        <v>21</v>
      </c>
      <c r="C1611">
        <v>10007</v>
      </c>
      <c r="D1611" t="s">
        <v>116</v>
      </c>
      <c r="E1611">
        <v>15055</v>
      </c>
      <c r="F1611" t="s">
        <v>106</v>
      </c>
      <c r="G1611">
        <v>1910369.8543655099</v>
      </c>
    </row>
    <row r="1612" spans="1:7">
      <c r="A1612">
        <v>18</v>
      </c>
      <c r="B1612" t="s">
        <v>21</v>
      </c>
      <c r="C1612">
        <v>10008</v>
      </c>
      <c r="D1612" t="s">
        <v>117</v>
      </c>
      <c r="E1612">
        <v>15055</v>
      </c>
      <c r="F1612" t="s">
        <v>106</v>
      </c>
      <c r="G1612">
        <v>2185305.6107492698</v>
      </c>
    </row>
    <row r="1613" spans="1:7">
      <c r="A1613">
        <v>18</v>
      </c>
      <c r="B1613" t="s">
        <v>21</v>
      </c>
      <c r="C1613">
        <v>10009</v>
      </c>
      <c r="D1613" t="s">
        <v>118</v>
      </c>
      <c r="E1613">
        <v>15055</v>
      </c>
      <c r="F1613" t="s">
        <v>106</v>
      </c>
      <c r="G1613">
        <v>5529400.4863132797</v>
      </c>
    </row>
    <row r="1614" spans="1:7">
      <c r="A1614">
        <v>18</v>
      </c>
      <c r="B1614" t="s">
        <v>21</v>
      </c>
      <c r="C1614">
        <v>11001</v>
      </c>
      <c r="D1614" t="s">
        <v>119</v>
      </c>
      <c r="E1614">
        <v>15055</v>
      </c>
      <c r="F1614" t="s">
        <v>106</v>
      </c>
      <c r="G1614">
        <v>444535.83813364798</v>
      </c>
    </row>
    <row r="1615" spans="1:7">
      <c r="A1615">
        <v>18</v>
      </c>
      <c r="B1615" t="s">
        <v>21</v>
      </c>
      <c r="C1615">
        <v>11003</v>
      </c>
      <c r="D1615" t="s">
        <v>120</v>
      </c>
      <c r="E1615">
        <v>15055</v>
      </c>
      <c r="F1615" t="s">
        <v>106</v>
      </c>
      <c r="G1615">
        <v>430908.97423341399</v>
      </c>
    </row>
    <row r="1616" spans="1:7">
      <c r="A1616">
        <v>18</v>
      </c>
      <c r="B1616" t="s">
        <v>21</v>
      </c>
      <c r="C1616">
        <v>12001</v>
      </c>
      <c r="D1616" t="s">
        <v>121</v>
      </c>
      <c r="E1616">
        <v>15055</v>
      </c>
      <c r="F1616" t="s">
        <v>106</v>
      </c>
      <c r="G1616">
        <v>18429533.400734302</v>
      </c>
    </row>
    <row r="1617" spans="1:7">
      <c r="A1617">
        <v>18</v>
      </c>
      <c r="B1617" t="s">
        <v>21</v>
      </c>
      <c r="C1617">
        <v>12004</v>
      </c>
      <c r="D1617" t="s">
        <v>123</v>
      </c>
      <c r="E1617">
        <v>15055</v>
      </c>
      <c r="F1617" t="s">
        <v>106</v>
      </c>
      <c r="G1617">
        <v>2179679.6890791501</v>
      </c>
    </row>
    <row r="1618" spans="1:7">
      <c r="A1618">
        <v>18</v>
      </c>
      <c r="B1618" t="s">
        <v>21</v>
      </c>
      <c r="C1618">
        <v>14001</v>
      </c>
      <c r="D1618" t="s">
        <v>124</v>
      </c>
      <c r="E1618">
        <v>15055</v>
      </c>
      <c r="F1618" t="s">
        <v>106</v>
      </c>
      <c r="G1618">
        <v>2881922.5271132598</v>
      </c>
    </row>
    <row r="1619" spans="1:7">
      <c r="A1619">
        <v>18</v>
      </c>
      <c r="B1619" t="s">
        <v>21</v>
      </c>
      <c r="C1619">
        <v>14002</v>
      </c>
      <c r="D1619" t="s">
        <v>125</v>
      </c>
      <c r="E1619">
        <v>15055</v>
      </c>
      <c r="F1619" t="s">
        <v>106</v>
      </c>
      <c r="G1619">
        <v>1745322.0275746</v>
      </c>
    </row>
    <row r="1620" spans="1:7">
      <c r="A1620">
        <v>18</v>
      </c>
      <c r="B1620" t="s">
        <v>21</v>
      </c>
      <c r="C1620">
        <v>25001</v>
      </c>
      <c r="D1620" t="s">
        <v>126</v>
      </c>
      <c r="E1620">
        <v>15051</v>
      </c>
      <c r="F1620" t="s">
        <v>127</v>
      </c>
      <c r="G1620">
        <v>841743655.19968998</v>
      </c>
    </row>
    <row r="1621" spans="1:7">
      <c r="A1621">
        <v>18</v>
      </c>
      <c r="B1621" t="s">
        <v>21</v>
      </c>
      <c r="C1621">
        <v>28001</v>
      </c>
      <c r="D1621" t="s">
        <v>128</v>
      </c>
      <c r="E1621">
        <v>15051</v>
      </c>
      <c r="F1621" t="s">
        <v>127</v>
      </c>
      <c r="G1621">
        <v>3322054488.6564102</v>
      </c>
    </row>
    <row r="1622" spans="1:7">
      <c r="A1622">
        <v>19</v>
      </c>
      <c r="B1622" t="s">
        <v>22</v>
      </c>
      <c r="C1622">
        <v>1</v>
      </c>
      <c r="D1622" t="s">
        <v>4</v>
      </c>
      <c r="E1622">
        <v>15055</v>
      </c>
      <c r="F1622" t="s">
        <v>106</v>
      </c>
      <c r="G1622">
        <v>169451.31244500101</v>
      </c>
    </row>
    <row r="1623" spans="1:7">
      <c r="A1623">
        <v>19</v>
      </c>
      <c r="B1623" t="s">
        <v>22</v>
      </c>
      <c r="C1623">
        <v>2</v>
      </c>
      <c r="D1623" t="s">
        <v>5</v>
      </c>
      <c r="E1623">
        <v>15055</v>
      </c>
      <c r="F1623" t="s">
        <v>106</v>
      </c>
      <c r="G1623">
        <v>2438.5705594036699</v>
      </c>
    </row>
    <row r="1624" spans="1:7">
      <c r="A1624">
        <v>19</v>
      </c>
      <c r="B1624" t="s">
        <v>22</v>
      </c>
      <c r="C1624">
        <v>3</v>
      </c>
      <c r="D1624" t="s">
        <v>6</v>
      </c>
      <c r="E1624">
        <v>15055</v>
      </c>
      <c r="F1624" t="s">
        <v>106</v>
      </c>
      <c r="G1624">
        <v>502738.933495779</v>
      </c>
    </row>
    <row r="1625" spans="1:7">
      <c r="A1625">
        <v>19</v>
      </c>
      <c r="B1625" t="s">
        <v>22</v>
      </c>
      <c r="C1625">
        <v>6</v>
      </c>
      <c r="D1625" t="s">
        <v>9</v>
      </c>
      <c r="E1625">
        <v>15055</v>
      </c>
      <c r="F1625" t="s">
        <v>106</v>
      </c>
      <c r="G1625">
        <v>675249.87786064204</v>
      </c>
    </row>
    <row r="1626" spans="1:7">
      <c r="A1626">
        <v>19</v>
      </c>
      <c r="B1626" t="s">
        <v>22</v>
      </c>
      <c r="C1626">
        <v>7</v>
      </c>
      <c r="D1626" t="s">
        <v>10</v>
      </c>
      <c r="E1626">
        <v>15055</v>
      </c>
      <c r="F1626" t="s">
        <v>106</v>
      </c>
      <c r="G1626">
        <v>519176.67200471001</v>
      </c>
    </row>
    <row r="1627" spans="1:7">
      <c r="A1627">
        <v>19</v>
      </c>
      <c r="B1627" t="s">
        <v>22</v>
      </c>
      <c r="C1627">
        <v>8</v>
      </c>
      <c r="D1627" t="s">
        <v>11</v>
      </c>
      <c r="E1627">
        <v>15055</v>
      </c>
      <c r="F1627" t="s">
        <v>106</v>
      </c>
      <c r="G1627">
        <v>7272.44451321818</v>
      </c>
    </row>
    <row r="1628" spans="1:7">
      <c r="A1628">
        <v>19</v>
      </c>
      <c r="B1628" t="s">
        <v>22</v>
      </c>
      <c r="C1628">
        <v>9</v>
      </c>
      <c r="D1628" t="s">
        <v>12</v>
      </c>
      <c r="E1628">
        <v>15055</v>
      </c>
      <c r="F1628" t="s">
        <v>106</v>
      </c>
      <c r="G1628">
        <v>52174993.492255501</v>
      </c>
    </row>
    <row r="1629" spans="1:7">
      <c r="A1629">
        <v>19</v>
      </c>
      <c r="B1629" t="s">
        <v>22</v>
      </c>
      <c r="C1629">
        <v>10</v>
      </c>
      <c r="D1629" t="s">
        <v>13</v>
      </c>
      <c r="E1629">
        <v>15055</v>
      </c>
      <c r="F1629" t="s">
        <v>106</v>
      </c>
      <c r="G1629">
        <v>24705457.9810468</v>
      </c>
    </row>
    <row r="1630" spans="1:7">
      <c r="A1630">
        <v>19</v>
      </c>
      <c r="B1630" t="s">
        <v>22</v>
      </c>
      <c r="C1630">
        <v>11</v>
      </c>
      <c r="D1630" t="s">
        <v>14</v>
      </c>
      <c r="E1630">
        <v>15055</v>
      </c>
      <c r="F1630" t="s">
        <v>106</v>
      </c>
      <c r="G1630">
        <v>21571574.261543199</v>
      </c>
    </row>
    <row r="1631" spans="1:7">
      <c r="A1631">
        <v>19</v>
      </c>
      <c r="B1631" t="s">
        <v>22</v>
      </c>
      <c r="C1631">
        <v>12</v>
      </c>
      <c r="D1631" t="s">
        <v>15</v>
      </c>
      <c r="E1631">
        <v>15055</v>
      </c>
      <c r="F1631" t="s">
        <v>106</v>
      </c>
      <c r="G1631">
        <v>59464.510200611803</v>
      </c>
    </row>
    <row r="1632" spans="1:7">
      <c r="A1632">
        <v>19</v>
      </c>
      <c r="B1632" t="s">
        <v>22</v>
      </c>
      <c r="C1632">
        <v>13</v>
      </c>
      <c r="D1632" t="s">
        <v>16</v>
      </c>
      <c r="E1632">
        <v>15055</v>
      </c>
      <c r="F1632" t="s">
        <v>106</v>
      </c>
      <c r="G1632">
        <v>2341861.52146204</v>
      </c>
    </row>
    <row r="1633" spans="1:7">
      <c r="A1633">
        <v>19</v>
      </c>
      <c r="B1633" t="s">
        <v>22</v>
      </c>
      <c r="C1633">
        <v>14</v>
      </c>
      <c r="D1633" t="s">
        <v>17</v>
      </c>
      <c r="E1633">
        <v>15055</v>
      </c>
      <c r="F1633" t="s">
        <v>106</v>
      </c>
      <c r="G1633">
        <v>516005.565446369</v>
      </c>
    </row>
    <row r="1634" spans="1:7">
      <c r="A1634">
        <v>19</v>
      </c>
      <c r="B1634" t="s">
        <v>22</v>
      </c>
      <c r="C1634">
        <v>15</v>
      </c>
      <c r="D1634" t="s">
        <v>18</v>
      </c>
      <c r="E1634">
        <v>15055</v>
      </c>
      <c r="F1634" t="s">
        <v>106</v>
      </c>
      <c r="G1634">
        <v>20472648.650995299</v>
      </c>
    </row>
    <row r="1635" spans="1:7">
      <c r="A1635">
        <v>19</v>
      </c>
      <c r="B1635" t="s">
        <v>22</v>
      </c>
      <c r="C1635">
        <v>16</v>
      </c>
      <c r="D1635" t="s">
        <v>19</v>
      </c>
      <c r="E1635">
        <v>15055</v>
      </c>
      <c r="F1635" t="s">
        <v>106</v>
      </c>
      <c r="G1635">
        <v>135519.23406568001</v>
      </c>
    </row>
    <row r="1636" spans="1:7">
      <c r="A1636">
        <v>19</v>
      </c>
      <c r="B1636" t="s">
        <v>22</v>
      </c>
      <c r="C1636">
        <v>17</v>
      </c>
      <c r="D1636" t="s">
        <v>20</v>
      </c>
      <c r="E1636">
        <v>15055</v>
      </c>
      <c r="F1636" t="s">
        <v>106</v>
      </c>
      <c r="G1636">
        <v>264933.13879804203</v>
      </c>
    </row>
    <row r="1637" spans="1:7">
      <c r="A1637">
        <v>19</v>
      </c>
      <c r="B1637" t="s">
        <v>22</v>
      </c>
      <c r="C1637">
        <v>18</v>
      </c>
      <c r="D1637" t="s">
        <v>21</v>
      </c>
      <c r="E1637">
        <v>15055</v>
      </c>
      <c r="F1637" t="s">
        <v>106</v>
      </c>
      <c r="G1637">
        <v>352972090.21190798</v>
      </c>
    </row>
    <row r="1638" spans="1:7">
      <c r="A1638">
        <v>19</v>
      </c>
      <c r="B1638" t="s">
        <v>22</v>
      </c>
      <c r="C1638">
        <v>19</v>
      </c>
      <c r="D1638" t="s">
        <v>22</v>
      </c>
      <c r="E1638">
        <v>15055</v>
      </c>
      <c r="F1638" t="s">
        <v>106</v>
      </c>
      <c r="G1638">
        <v>77186293.459904894</v>
      </c>
    </row>
    <row r="1639" spans="1:7">
      <c r="A1639">
        <v>19</v>
      </c>
      <c r="B1639" t="s">
        <v>22</v>
      </c>
      <c r="C1639">
        <v>20</v>
      </c>
      <c r="D1639" t="s">
        <v>23</v>
      </c>
      <c r="E1639">
        <v>15055</v>
      </c>
      <c r="F1639" t="s">
        <v>106</v>
      </c>
      <c r="G1639">
        <v>56723251.203199297</v>
      </c>
    </row>
    <row r="1640" spans="1:7">
      <c r="A1640">
        <v>19</v>
      </c>
      <c r="B1640" t="s">
        <v>22</v>
      </c>
      <c r="C1640">
        <v>21</v>
      </c>
      <c r="D1640" t="s">
        <v>24</v>
      </c>
      <c r="E1640">
        <v>15055</v>
      </c>
      <c r="F1640" t="s">
        <v>106</v>
      </c>
      <c r="G1640">
        <v>160444910.48518401</v>
      </c>
    </row>
    <row r="1641" spans="1:7">
      <c r="A1641">
        <v>19</v>
      </c>
      <c r="B1641" t="s">
        <v>22</v>
      </c>
      <c r="C1641">
        <v>22</v>
      </c>
      <c r="D1641" t="s">
        <v>25</v>
      </c>
      <c r="E1641">
        <v>15055</v>
      </c>
      <c r="F1641" t="s">
        <v>106</v>
      </c>
      <c r="G1641">
        <v>85741109.160358503</v>
      </c>
    </row>
    <row r="1642" spans="1:7">
      <c r="A1642">
        <v>19</v>
      </c>
      <c r="B1642" t="s">
        <v>22</v>
      </c>
      <c r="C1642">
        <v>23</v>
      </c>
      <c r="D1642" t="s">
        <v>26</v>
      </c>
      <c r="E1642">
        <v>15055</v>
      </c>
      <c r="F1642" t="s">
        <v>106</v>
      </c>
      <c r="G1642">
        <v>115267.99540447901</v>
      </c>
    </row>
    <row r="1643" spans="1:7">
      <c r="A1643">
        <v>19</v>
      </c>
      <c r="B1643" t="s">
        <v>22</v>
      </c>
      <c r="C1643">
        <v>24</v>
      </c>
      <c r="D1643" t="s">
        <v>27</v>
      </c>
      <c r="E1643">
        <v>15055</v>
      </c>
      <c r="F1643" t="s">
        <v>106</v>
      </c>
      <c r="G1643">
        <v>238328.26406434301</v>
      </c>
    </row>
    <row r="1644" spans="1:7">
      <c r="A1644">
        <v>19</v>
      </c>
      <c r="B1644" t="s">
        <v>22</v>
      </c>
      <c r="C1644">
        <v>25</v>
      </c>
      <c r="D1644" t="s">
        <v>28</v>
      </c>
      <c r="E1644">
        <v>15055</v>
      </c>
      <c r="F1644" t="s">
        <v>106</v>
      </c>
      <c r="G1644">
        <v>35161345.142601997</v>
      </c>
    </row>
    <row r="1645" spans="1:7">
      <c r="A1645">
        <v>19</v>
      </c>
      <c r="B1645" t="s">
        <v>22</v>
      </c>
      <c r="C1645">
        <v>26</v>
      </c>
      <c r="D1645" t="s">
        <v>29</v>
      </c>
      <c r="E1645">
        <v>15055</v>
      </c>
      <c r="F1645" t="s">
        <v>106</v>
      </c>
      <c r="G1645">
        <v>7867953.6339220405</v>
      </c>
    </row>
    <row r="1646" spans="1:7">
      <c r="A1646">
        <v>19</v>
      </c>
      <c r="B1646" t="s">
        <v>22</v>
      </c>
      <c r="C1646">
        <v>27</v>
      </c>
      <c r="D1646" t="s">
        <v>30</v>
      </c>
      <c r="E1646">
        <v>15055</v>
      </c>
      <c r="F1646" t="s">
        <v>106</v>
      </c>
      <c r="G1646">
        <v>21030383.5107954</v>
      </c>
    </row>
    <row r="1647" spans="1:7">
      <c r="A1647">
        <v>19</v>
      </c>
      <c r="B1647" t="s">
        <v>22</v>
      </c>
      <c r="C1647">
        <v>28</v>
      </c>
      <c r="D1647" t="s">
        <v>31</v>
      </c>
      <c r="E1647">
        <v>15055</v>
      </c>
      <c r="F1647" t="s">
        <v>106</v>
      </c>
      <c r="G1647">
        <v>1341235.67778099</v>
      </c>
    </row>
    <row r="1648" spans="1:7">
      <c r="A1648">
        <v>19</v>
      </c>
      <c r="B1648" t="s">
        <v>22</v>
      </c>
      <c r="C1648">
        <v>29</v>
      </c>
      <c r="D1648" t="s">
        <v>32</v>
      </c>
      <c r="E1648">
        <v>15055</v>
      </c>
      <c r="F1648" t="s">
        <v>106</v>
      </c>
      <c r="G1648">
        <v>4109454.12491776</v>
      </c>
    </row>
    <row r="1649" spans="1:7">
      <c r="A1649">
        <v>19</v>
      </c>
      <c r="B1649" t="s">
        <v>22</v>
      </c>
      <c r="C1649">
        <v>30</v>
      </c>
      <c r="D1649" t="s">
        <v>33</v>
      </c>
      <c r="E1649">
        <v>15055</v>
      </c>
      <c r="F1649" t="s">
        <v>106</v>
      </c>
      <c r="G1649">
        <v>46806.402712338</v>
      </c>
    </row>
    <row r="1650" spans="1:7">
      <c r="A1650">
        <v>19</v>
      </c>
      <c r="B1650" t="s">
        <v>22</v>
      </c>
      <c r="C1650">
        <v>31</v>
      </c>
      <c r="D1650" t="s">
        <v>34</v>
      </c>
      <c r="E1650">
        <v>15055</v>
      </c>
      <c r="F1650" t="s">
        <v>106</v>
      </c>
      <c r="G1650">
        <v>841895.05256640399</v>
      </c>
    </row>
    <row r="1651" spans="1:7">
      <c r="A1651">
        <v>19</v>
      </c>
      <c r="B1651" t="s">
        <v>22</v>
      </c>
      <c r="C1651">
        <v>32</v>
      </c>
      <c r="D1651" t="s">
        <v>35</v>
      </c>
      <c r="E1651">
        <v>15055</v>
      </c>
      <c r="F1651" t="s">
        <v>106</v>
      </c>
      <c r="G1651">
        <v>519777318.71478301</v>
      </c>
    </row>
    <row r="1652" spans="1:7">
      <c r="A1652">
        <v>19</v>
      </c>
      <c r="B1652" t="s">
        <v>22</v>
      </c>
      <c r="C1652">
        <v>33</v>
      </c>
      <c r="D1652" t="s">
        <v>36</v>
      </c>
      <c r="E1652">
        <v>15055</v>
      </c>
      <c r="F1652" t="s">
        <v>106</v>
      </c>
      <c r="G1652">
        <v>4488158.2005597502</v>
      </c>
    </row>
    <row r="1653" spans="1:7">
      <c r="A1653">
        <v>19</v>
      </c>
      <c r="B1653" t="s">
        <v>22</v>
      </c>
      <c r="C1653">
        <v>34</v>
      </c>
      <c r="D1653" t="s">
        <v>37</v>
      </c>
      <c r="E1653">
        <v>15055</v>
      </c>
      <c r="F1653" t="s">
        <v>106</v>
      </c>
      <c r="G1653">
        <v>25540163.839258298</v>
      </c>
    </row>
    <row r="1654" spans="1:7">
      <c r="A1654">
        <v>19</v>
      </c>
      <c r="B1654" t="s">
        <v>22</v>
      </c>
      <c r="C1654">
        <v>35</v>
      </c>
      <c r="D1654" t="s">
        <v>38</v>
      </c>
      <c r="E1654">
        <v>15055</v>
      </c>
      <c r="F1654" t="s">
        <v>106</v>
      </c>
      <c r="G1654">
        <v>1014423.20803979</v>
      </c>
    </row>
    <row r="1655" spans="1:7">
      <c r="A1655">
        <v>19</v>
      </c>
      <c r="B1655" t="s">
        <v>22</v>
      </c>
      <c r="C1655">
        <v>36</v>
      </c>
      <c r="D1655" t="s">
        <v>39</v>
      </c>
      <c r="E1655">
        <v>15055</v>
      </c>
      <c r="F1655" t="s">
        <v>106</v>
      </c>
      <c r="G1655">
        <v>3081911.0457923599</v>
      </c>
    </row>
    <row r="1656" spans="1:7">
      <c r="A1656">
        <v>19</v>
      </c>
      <c r="B1656" t="s">
        <v>22</v>
      </c>
      <c r="C1656">
        <v>37</v>
      </c>
      <c r="D1656" t="s">
        <v>40</v>
      </c>
      <c r="E1656">
        <v>15055</v>
      </c>
      <c r="F1656" t="s">
        <v>106</v>
      </c>
      <c r="G1656">
        <v>3133989.9246507399</v>
      </c>
    </row>
    <row r="1657" spans="1:7">
      <c r="A1657">
        <v>19</v>
      </c>
      <c r="B1657" t="s">
        <v>22</v>
      </c>
      <c r="C1657">
        <v>38</v>
      </c>
      <c r="D1657" t="s">
        <v>41</v>
      </c>
      <c r="E1657">
        <v>15055</v>
      </c>
      <c r="F1657" t="s">
        <v>106</v>
      </c>
      <c r="G1657">
        <v>605769.80808099103</v>
      </c>
    </row>
    <row r="1658" spans="1:7">
      <c r="A1658">
        <v>19</v>
      </c>
      <c r="B1658" t="s">
        <v>22</v>
      </c>
      <c r="C1658">
        <v>39</v>
      </c>
      <c r="D1658" t="s">
        <v>42</v>
      </c>
      <c r="E1658">
        <v>15055</v>
      </c>
      <c r="F1658" t="s">
        <v>106</v>
      </c>
      <c r="G1658">
        <v>16646052.916669499</v>
      </c>
    </row>
    <row r="1659" spans="1:7">
      <c r="A1659">
        <v>19</v>
      </c>
      <c r="B1659" t="s">
        <v>22</v>
      </c>
      <c r="C1659">
        <v>40</v>
      </c>
      <c r="D1659" t="s">
        <v>43</v>
      </c>
      <c r="E1659">
        <v>15055</v>
      </c>
      <c r="F1659" t="s">
        <v>106</v>
      </c>
      <c r="G1659">
        <v>36017043.992731899</v>
      </c>
    </row>
    <row r="1660" spans="1:7">
      <c r="A1660">
        <v>19</v>
      </c>
      <c r="B1660" t="s">
        <v>22</v>
      </c>
      <c r="C1660">
        <v>41</v>
      </c>
      <c r="D1660" t="s">
        <v>44</v>
      </c>
      <c r="E1660">
        <v>15055</v>
      </c>
      <c r="F1660" t="s">
        <v>106</v>
      </c>
      <c r="G1660">
        <v>13497622.6578761</v>
      </c>
    </row>
    <row r="1661" spans="1:7">
      <c r="A1661">
        <v>19</v>
      </c>
      <c r="B1661" t="s">
        <v>22</v>
      </c>
      <c r="C1661">
        <v>42</v>
      </c>
      <c r="D1661" t="s">
        <v>45</v>
      </c>
      <c r="E1661">
        <v>15055</v>
      </c>
      <c r="F1661" t="s">
        <v>106</v>
      </c>
      <c r="G1661">
        <v>13632659.5617413</v>
      </c>
    </row>
    <row r="1662" spans="1:7">
      <c r="A1662">
        <v>19</v>
      </c>
      <c r="B1662" t="s">
        <v>22</v>
      </c>
      <c r="C1662">
        <v>43</v>
      </c>
      <c r="D1662" t="s">
        <v>46</v>
      </c>
      <c r="E1662">
        <v>15055</v>
      </c>
      <c r="F1662" t="s">
        <v>106</v>
      </c>
      <c r="G1662">
        <v>5555923.1074920297</v>
      </c>
    </row>
    <row r="1663" spans="1:7">
      <c r="A1663">
        <v>19</v>
      </c>
      <c r="B1663" t="s">
        <v>22</v>
      </c>
      <c r="C1663">
        <v>44</v>
      </c>
      <c r="D1663" t="s">
        <v>47</v>
      </c>
      <c r="E1663">
        <v>15055</v>
      </c>
      <c r="F1663" t="s">
        <v>106</v>
      </c>
      <c r="G1663">
        <v>48407.617106176796</v>
      </c>
    </row>
    <row r="1664" spans="1:7">
      <c r="A1664">
        <v>19</v>
      </c>
      <c r="B1664" t="s">
        <v>22</v>
      </c>
      <c r="C1664">
        <v>45</v>
      </c>
      <c r="D1664" t="s">
        <v>48</v>
      </c>
      <c r="E1664">
        <v>15055</v>
      </c>
      <c r="F1664" t="s">
        <v>106</v>
      </c>
      <c r="G1664">
        <v>84568181.642561406</v>
      </c>
    </row>
    <row r="1665" spans="1:7">
      <c r="A1665">
        <v>19</v>
      </c>
      <c r="B1665" t="s">
        <v>22</v>
      </c>
      <c r="C1665">
        <v>46</v>
      </c>
      <c r="D1665" t="s">
        <v>49</v>
      </c>
      <c r="E1665">
        <v>15055</v>
      </c>
      <c r="F1665" t="s">
        <v>106</v>
      </c>
      <c r="G1665">
        <v>6961534.2847521901</v>
      </c>
    </row>
    <row r="1666" spans="1:7">
      <c r="A1666">
        <v>19</v>
      </c>
      <c r="B1666" t="s">
        <v>22</v>
      </c>
      <c r="C1666">
        <v>47</v>
      </c>
      <c r="D1666" t="s">
        <v>50</v>
      </c>
      <c r="E1666">
        <v>15055</v>
      </c>
      <c r="F1666" t="s">
        <v>106</v>
      </c>
      <c r="G1666">
        <v>253337.420583178</v>
      </c>
    </row>
    <row r="1667" spans="1:7">
      <c r="A1667">
        <v>19</v>
      </c>
      <c r="B1667" t="s">
        <v>22</v>
      </c>
      <c r="C1667">
        <v>48</v>
      </c>
      <c r="D1667" t="s">
        <v>51</v>
      </c>
      <c r="E1667">
        <v>15055</v>
      </c>
      <c r="F1667" t="s">
        <v>106</v>
      </c>
      <c r="G1667">
        <v>19098960.652483098</v>
      </c>
    </row>
    <row r="1668" spans="1:7">
      <c r="A1668">
        <v>19</v>
      </c>
      <c r="B1668" t="s">
        <v>22</v>
      </c>
      <c r="C1668">
        <v>49</v>
      </c>
      <c r="D1668" t="s">
        <v>52</v>
      </c>
      <c r="E1668">
        <v>15055</v>
      </c>
      <c r="F1668" t="s">
        <v>106</v>
      </c>
      <c r="G1668">
        <v>2646800.1289701001</v>
      </c>
    </row>
    <row r="1669" spans="1:7">
      <c r="A1669">
        <v>19</v>
      </c>
      <c r="B1669" t="s">
        <v>22</v>
      </c>
      <c r="C1669">
        <v>50</v>
      </c>
      <c r="D1669" t="s">
        <v>53</v>
      </c>
      <c r="E1669">
        <v>15055</v>
      </c>
      <c r="F1669" t="s">
        <v>106</v>
      </c>
      <c r="G1669">
        <v>94232895.4705991</v>
      </c>
    </row>
    <row r="1670" spans="1:7">
      <c r="A1670">
        <v>19</v>
      </c>
      <c r="B1670" t="s">
        <v>22</v>
      </c>
      <c r="C1670">
        <v>51</v>
      </c>
      <c r="D1670" t="s">
        <v>54</v>
      </c>
      <c r="E1670">
        <v>15055</v>
      </c>
      <c r="F1670" t="s">
        <v>106</v>
      </c>
      <c r="G1670">
        <v>16020993.848734699</v>
      </c>
    </row>
    <row r="1671" spans="1:7">
      <c r="A1671">
        <v>19</v>
      </c>
      <c r="B1671" t="s">
        <v>22</v>
      </c>
      <c r="C1671">
        <v>52</v>
      </c>
      <c r="D1671" t="s">
        <v>55</v>
      </c>
      <c r="E1671">
        <v>15055</v>
      </c>
      <c r="F1671" t="s">
        <v>106</v>
      </c>
      <c r="G1671">
        <v>36267.811001513699</v>
      </c>
    </row>
    <row r="1672" spans="1:7">
      <c r="A1672">
        <v>19</v>
      </c>
      <c r="B1672" t="s">
        <v>22</v>
      </c>
      <c r="C1672">
        <v>53</v>
      </c>
      <c r="D1672" t="s">
        <v>56</v>
      </c>
      <c r="E1672">
        <v>15055</v>
      </c>
      <c r="F1672" t="s">
        <v>106</v>
      </c>
      <c r="G1672">
        <v>10524566.3848779</v>
      </c>
    </row>
    <row r="1673" spans="1:7">
      <c r="A1673">
        <v>19</v>
      </c>
      <c r="B1673" t="s">
        <v>22</v>
      </c>
      <c r="C1673">
        <v>54</v>
      </c>
      <c r="D1673" t="s">
        <v>57</v>
      </c>
      <c r="E1673">
        <v>15055</v>
      </c>
      <c r="F1673" t="s">
        <v>106</v>
      </c>
      <c r="G1673">
        <v>30415831.075757898</v>
      </c>
    </row>
    <row r="1674" spans="1:7">
      <c r="A1674">
        <v>19</v>
      </c>
      <c r="B1674" t="s">
        <v>22</v>
      </c>
      <c r="C1674">
        <v>55</v>
      </c>
      <c r="D1674" t="s">
        <v>58</v>
      </c>
      <c r="E1674">
        <v>15055</v>
      </c>
      <c r="F1674" t="s">
        <v>106</v>
      </c>
      <c r="G1674">
        <v>44135858.9677632</v>
      </c>
    </row>
    <row r="1675" spans="1:7">
      <c r="A1675">
        <v>19</v>
      </c>
      <c r="B1675" t="s">
        <v>22</v>
      </c>
      <c r="C1675">
        <v>56</v>
      </c>
      <c r="D1675" t="s">
        <v>59</v>
      </c>
      <c r="E1675">
        <v>15055</v>
      </c>
      <c r="F1675" t="s">
        <v>106</v>
      </c>
      <c r="G1675">
        <v>34690226.426638901</v>
      </c>
    </row>
    <row r="1676" spans="1:7">
      <c r="A1676">
        <v>19</v>
      </c>
      <c r="B1676" t="s">
        <v>22</v>
      </c>
      <c r="C1676">
        <v>57</v>
      </c>
      <c r="D1676" t="s">
        <v>60</v>
      </c>
      <c r="E1676">
        <v>15055</v>
      </c>
      <c r="F1676" t="s">
        <v>106</v>
      </c>
      <c r="G1676">
        <v>12252889.637364401</v>
      </c>
    </row>
    <row r="1677" spans="1:7">
      <c r="A1677">
        <v>19</v>
      </c>
      <c r="B1677" t="s">
        <v>22</v>
      </c>
      <c r="C1677">
        <v>58</v>
      </c>
      <c r="D1677" t="s">
        <v>61</v>
      </c>
      <c r="E1677">
        <v>15055</v>
      </c>
      <c r="F1677" t="s">
        <v>106</v>
      </c>
      <c r="G1677">
        <v>3525653.04028551</v>
      </c>
    </row>
    <row r="1678" spans="1:7">
      <c r="A1678">
        <v>19</v>
      </c>
      <c r="B1678" t="s">
        <v>22</v>
      </c>
      <c r="C1678">
        <v>59</v>
      </c>
      <c r="D1678" t="s">
        <v>62</v>
      </c>
      <c r="E1678">
        <v>15055</v>
      </c>
      <c r="F1678" t="s">
        <v>106</v>
      </c>
      <c r="G1678">
        <v>38533459.002694502</v>
      </c>
    </row>
    <row r="1679" spans="1:7">
      <c r="A1679">
        <v>19</v>
      </c>
      <c r="B1679" t="s">
        <v>22</v>
      </c>
      <c r="C1679">
        <v>60</v>
      </c>
      <c r="D1679" t="s">
        <v>63</v>
      </c>
      <c r="E1679">
        <v>15055</v>
      </c>
      <c r="F1679" t="s">
        <v>106</v>
      </c>
      <c r="G1679">
        <v>5948797.1972363302</v>
      </c>
    </row>
    <row r="1680" spans="1:7">
      <c r="A1680">
        <v>19</v>
      </c>
      <c r="B1680" t="s">
        <v>22</v>
      </c>
      <c r="C1680">
        <v>62</v>
      </c>
      <c r="D1680" t="s">
        <v>65</v>
      </c>
      <c r="E1680">
        <v>15055</v>
      </c>
      <c r="F1680" t="s">
        <v>106</v>
      </c>
      <c r="G1680">
        <v>166451974.18090299</v>
      </c>
    </row>
    <row r="1681" spans="1:7">
      <c r="A1681">
        <v>19</v>
      </c>
      <c r="B1681" t="s">
        <v>22</v>
      </c>
      <c r="C1681">
        <v>63</v>
      </c>
      <c r="D1681" t="s">
        <v>66</v>
      </c>
      <c r="E1681">
        <v>15055</v>
      </c>
      <c r="F1681" t="s">
        <v>106</v>
      </c>
      <c r="G1681">
        <v>21238533.196095701</v>
      </c>
    </row>
    <row r="1682" spans="1:7">
      <c r="A1682">
        <v>19</v>
      </c>
      <c r="B1682" t="s">
        <v>22</v>
      </c>
      <c r="C1682">
        <v>64</v>
      </c>
      <c r="D1682" t="s">
        <v>67</v>
      </c>
      <c r="E1682">
        <v>15055</v>
      </c>
      <c r="F1682" t="s">
        <v>106</v>
      </c>
      <c r="G1682">
        <v>26087694.980721701</v>
      </c>
    </row>
    <row r="1683" spans="1:7">
      <c r="A1683">
        <v>19</v>
      </c>
      <c r="B1683" t="s">
        <v>22</v>
      </c>
      <c r="C1683">
        <v>65</v>
      </c>
      <c r="D1683" t="s">
        <v>68</v>
      </c>
      <c r="E1683">
        <v>15055</v>
      </c>
      <c r="F1683" t="s">
        <v>106</v>
      </c>
      <c r="G1683">
        <v>215233431.843474</v>
      </c>
    </row>
    <row r="1684" spans="1:7">
      <c r="A1684">
        <v>19</v>
      </c>
      <c r="B1684" t="s">
        <v>22</v>
      </c>
      <c r="C1684">
        <v>66</v>
      </c>
      <c r="D1684" t="s">
        <v>69</v>
      </c>
      <c r="E1684">
        <v>15055</v>
      </c>
      <c r="F1684" t="s">
        <v>106</v>
      </c>
      <c r="G1684">
        <v>39275589.0783443</v>
      </c>
    </row>
    <row r="1685" spans="1:7">
      <c r="A1685">
        <v>19</v>
      </c>
      <c r="B1685" t="s">
        <v>22</v>
      </c>
      <c r="C1685">
        <v>67</v>
      </c>
      <c r="D1685" t="s">
        <v>70</v>
      </c>
      <c r="E1685">
        <v>15055</v>
      </c>
      <c r="F1685" t="s">
        <v>106</v>
      </c>
      <c r="G1685">
        <v>266910703.24769899</v>
      </c>
    </row>
    <row r="1686" spans="1:7">
      <c r="A1686">
        <v>19</v>
      </c>
      <c r="B1686" t="s">
        <v>22</v>
      </c>
      <c r="C1686">
        <v>68</v>
      </c>
      <c r="D1686" t="s">
        <v>71</v>
      </c>
      <c r="E1686">
        <v>15055</v>
      </c>
      <c r="F1686" t="s">
        <v>106</v>
      </c>
      <c r="G1686">
        <v>6636926.5713330796</v>
      </c>
    </row>
    <row r="1687" spans="1:7">
      <c r="A1687">
        <v>19</v>
      </c>
      <c r="B1687" t="s">
        <v>22</v>
      </c>
      <c r="C1687">
        <v>69</v>
      </c>
      <c r="D1687" t="s">
        <v>72</v>
      </c>
      <c r="E1687">
        <v>15055</v>
      </c>
      <c r="F1687" t="s">
        <v>106</v>
      </c>
      <c r="G1687">
        <v>1584000.8845615599</v>
      </c>
    </row>
    <row r="1688" spans="1:7">
      <c r="A1688">
        <v>19</v>
      </c>
      <c r="B1688" t="s">
        <v>22</v>
      </c>
      <c r="C1688">
        <v>74</v>
      </c>
      <c r="D1688" t="s">
        <v>77</v>
      </c>
      <c r="E1688">
        <v>15055</v>
      </c>
      <c r="F1688" t="s">
        <v>106</v>
      </c>
      <c r="G1688">
        <v>3614832.1165489</v>
      </c>
    </row>
    <row r="1689" spans="1:7">
      <c r="A1689">
        <v>19</v>
      </c>
      <c r="B1689" t="s">
        <v>22</v>
      </c>
      <c r="C1689">
        <v>75</v>
      </c>
      <c r="D1689" t="s">
        <v>78</v>
      </c>
      <c r="E1689">
        <v>15055</v>
      </c>
      <c r="F1689" t="s">
        <v>106</v>
      </c>
      <c r="G1689">
        <v>111.99167929037201</v>
      </c>
    </row>
    <row r="1690" spans="1:7">
      <c r="A1690">
        <v>19</v>
      </c>
      <c r="B1690" t="s">
        <v>22</v>
      </c>
      <c r="C1690">
        <v>76</v>
      </c>
      <c r="D1690" t="s">
        <v>79</v>
      </c>
      <c r="E1690">
        <v>15055</v>
      </c>
      <c r="F1690" t="s">
        <v>106</v>
      </c>
      <c r="G1690">
        <v>447579.80530633201</v>
      </c>
    </row>
    <row r="1691" spans="1:7">
      <c r="A1691">
        <v>19</v>
      </c>
      <c r="B1691" t="s">
        <v>22</v>
      </c>
      <c r="C1691">
        <v>77</v>
      </c>
      <c r="D1691" t="s">
        <v>80</v>
      </c>
      <c r="E1691">
        <v>15055</v>
      </c>
      <c r="F1691" t="s">
        <v>106</v>
      </c>
      <c r="G1691">
        <v>3432682.2568184799</v>
      </c>
    </row>
    <row r="1692" spans="1:7">
      <c r="A1692">
        <v>19</v>
      </c>
      <c r="B1692" t="s">
        <v>22</v>
      </c>
      <c r="C1692">
        <v>78</v>
      </c>
      <c r="D1692" t="s">
        <v>81</v>
      </c>
      <c r="E1692">
        <v>15055</v>
      </c>
      <c r="F1692" t="s">
        <v>106</v>
      </c>
      <c r="G1692">
        <v>16554021.7398306</v>
      </c>
    </row>
    <row r="1693" spans="1:7">
      <c r="A1693">
        <v>19</v>
      </c>
      <c r="B1693" t="s">
        <v>22</v>
      </c>
      <c r="C1693">
        <v>79</v>
      </c>
      <c r="D1693" t="s">
        <v>82</v>
      </c>
      <c r="E1693">
        <v>15055</v>
      </c>
      <c r="F1693" t="s">
        <v>106</v>
      </c>
      <c r="G1693">
        <v>30820839.351239499</v>
      </c>
    </row>
    <row r="1694" spans="1:7">
      <c r="A1694">
        <v>19</v>
      </c>
      <c r="B1694" t="s">
        <v>22</v>
      </c>
      <c r="C1694">
        <v>80</v>
      </c>
      <c r="D1694" t="s">
        <v>83</v>
      </c>
      <c r="E1694">
        <v>15055</v>
      </c>
      <c r="F1694" t="s">
        <v>106</v>
      </c>
      <c r="G1694">
        <v>639.44768993923901</v>
      </c>
    </row>
    <row r="1695" spans="1:7">
      <c r="A1695">
        <v>19</v>
      </c>
      <c r="B1695" t="s">
        <v>22</v>
      </c>
      <c r="C1695">
        <v>81</v>
      </c>
      <c r="D1695" t="s">
        <v>84</v>
      </c>
      <c r="E1695">
        <v>15055</v>
      </c>
      <c r="F1695" t="s">
        <v>106</v>
      </c>
      <c r="G1695">
        <v>971665.10646835505</v>
      </c>
    </row>
    <row r="1696" spans="1:7">
      <c r="A1696">
        <v>19</v>
      </c>
      <c r="B1696" t="s">
        <v>22</v>
      </c>
      <c r="C1696">
        <v>83</v>
      </c>
      <c r="D1696" t="s">
        <v>86</v>
      </c>
      <c r="E1696">
        <v>15055</v>
      </c>
      <c r="F1696" t="s">
        <v>106</v>
      </c>
      <c r="G1696">
        <v>37474488.791525401</v>
      </c>
    </row>
    <row r="1697" spans="1:7">
      <c r="A1697">
        <v>19</v>
      </c>
      <c r="B1697" t="s">
        <v>22</v>
      </c>
      <c r="C1697">
        <v>86</v>
      </c>
      <c r="D1697" t="s">
        <v>89</v>
      </c>
      <c r="E1697">
        <v>15055</v>
      </c>
      <c r="F1697" t="s">
        <v>106</v>
      </c>
      <c r="G1697">
        <v>990.09943674784495</v>
      </c>
    </row>
    <row r="1698" spans="1:7">
      <c r="A1698">
        <v>19</v>
      </c>
      <c r="B1698" t="s">
        <v>22</v>
      </c>
      <c r="C1698">
        <v>87</v>
      </c>
      <c r="D1698" t="s">
        <v>90</v>
      </c>
      <c r="E1698">
        <v>15055</v>
      </c>
      <c r="F1698" t="s">
        <v>106</v>
      </c>
      <c r="G1698">
        <v>759.692445107494</v>
      </c>
    </row>
    <row r="1699" spans="1:7">
      <c r="A1699">
        <v>19</v>
      </c>
      <c r="B1699" t="s">
        <v>22</v>
      </c>
      <c r="C1699">
        <v>5001</v>
      </c>
      <c r="D1699" t="s">
        <v>94</v>
      </c>
      <c r="E1699">
        <v>15053</v>
      </c>
      <c r="F1699" t="s">
        <v>107</v>
      </c>
      <c r="G1699">
        <v>2472209142.7393899</v>
      </c>
    </row>
    <row r="1700" spans="1:7">
      <c r="A1700">
        <v>19</v>
      </c>
      <c r="B1700" t="s">
        <v>22</v>
      </c>
      <c r="C1700">
        <v>6001</v>
      </c>
      <c r="D1700" t="s">
        <v>96</v>
      </c>
      <c r="E1700">
        <v>15053</v>
      </c>
      <c r="F1700" t="s">
        <v>107</v>
      </c>
      <c r="G1700">
        <v>199192248.516675</v>
      </c>
    </row>
    <row r="1701" spans="1:7">
      <c r="A1701">
        <v>19</v>
      </c>
      <c r="B1701" t="s">
        <v>22</v>
      </c>
      <c r="C1701">
        <v>7001</v>
      </c>
      <c r="D1701" t="s">
        <v>108</v>
      </c>
      <c r="E1701">
        <v>15053</v>
      </c>
      <c r="F1701" t="s">
        <v>107</v>
      </c>
      <c r="G1701">
        <v>782674291.46313202</v>
      </c>
    </row>
    <row r="1702" spans="1:7">
      <c r="A1702">
        <v>19</v>
      </c>
      <c r="B1702" t="s">
        <v>22</v>
      </c>
      <c r="C1702">
        <v>8001</v>
      </c>
      <c r="D1702" t="s">
        <v>109</v>
      </c>
      <c r="E1702">
        <v>15053</v>
      </c>
      <c r="F1702" t="s">
        <v>107</v>
      </c>
      <c r="G1702">
        <v>101651006.512804</v>
      </c>
    </row>
    <row r="1703" spans="1:7">
      <c r="A1703">
        <v>19</v>
      </c>
      <c r="B1703" t="s">
        <v>22</v>
      </c>
      <c r="C1703">
        <v>10001</v>
      </c>
      <c r="D1703" t="s">
        <v>110</v>
      </c>
      <c r="E1703">
        <v>15055</v>
      </c>
      <c r="F1703" t="s">
        <v>106</v>
      </c>
      <c r="G1703">
        <v>48661.624686579002</v>
      </c>
    </row>
    <row r="1704" spans="1:7">
      <c r="A1704">
        <v>19</v>
      </c>
      <c r="B1704" t="s">
        <v>22</v>
      </c>
      <c r="C1704">
        <v>10002</v>
      </c>
      <c r="D1704" t="s">
        <v>111</v>
      </c>
      <c r="E1704">
        <v>15055</v>
      </c>
      <c r="F1704" t="s">
        <v>106</v>
      </c>
      <c r="G1704">
        <v>64081.857564027399</v>
      </c>
    </row>
    <row r="1705" spans="1:7">
      <c r="A1705">
        <v>19</v>
      </c>
      <c r="B1705" t="s">
        <v>22</v>
      </c>
      <c r="C1705">
        <v>10003</v>
      </c>
      <c r="D1705" t="s">
        <v>112</v>
      </c>
      <c r="E1705">
        <v>15055</v>
      </c>
      <c r="F1705" t="s">
        <v>106</v>
      </c>
      <c r="G1705">
        <v>57054.516528848297</v>
      </c>
    </row>
    <row r="1706" spans="1:7">
      <c r="A1706">
        <v>19</v>
      </c>
      <c r="B1706" t="s">
        <v>22</v>
      </c>
      <c r="C1706">
        <v>10004</v>
      </c>
      <c r="D1706" t="s">
        <v>113</v>
      </c>
      <c r="E1706">
        <v>15055</v>
      </c>
      <c r="F1706" t="s">
        <v>106</v>
      </c>
      <c r="G1706">
        <v>44052.9472078248</v>
      </c>
    </row>
    <row r="1707" spans="1:7">
      <c r="A1707">
        <v>19</v>
      </c>
      <c r="B1707" t="s">
        <v>22</v>
      </c>
      <c r="C1707">
        <v>10005</v>
      </c>
      <c r="D1707" t="s">
        <v>114</v>
      </c>
      <c r="E1707">
        <v>15055</v>
      </c>
      <c r="F1707" t="s">
        <v>106</v>
      </c>
      <c r="G1707">
        <v>98316.093214738605</v>
      </c>
    </row>
    <row r="1708" spans="1:7">
      <c r="A1708">
        <v>19</v>
      </c>
      <c r="B1708" t="s">
        <v>22</v>
      </c>
      <c r="C1708">
        <v>10006</v>
      </c>
      <c r="D1708" t="s">
        <v>115</v>
      </c>
      <c r="E1708">
        <v>15055</v>
      </c>
      <c r="F1708" t="s">
        <v>106</v>
      </c>
      <c r="G1708">
        <v>335791.43464533699</v>
      </c>
    </row>
    <row r="1709" spans="1:7">
      <c r="A1709">
        <v>19</v>
      </c>
      <c r="B1709" t="s">
        <v>22</v>
      </c>
      <c r="C1709">
        <v>10007</v>
      </c>
      <c r="D1709" t="s">
        <v>116</v>
      </c>
      <c r="E1709">
        <v>15055</v>
      </c>
      <c r="F1709" t="s">
        <v>106</v>
      </c>
      <c r="G1709">
        <v>593825.76304407895</v>
      </c>
    </row>
    <row r="1710" spans="1:7">
      <c r="A1710">
        <v>19</v>
      </c>
      <c r="B1710" t="s">
        <v>22</v>
      </c>
      <c r="C1710">
        <v>10008</v>
      </c>
      <c r="D1710" t="s">
        <v>117</v>
      </c>
      <c r="E1710">
        <v>15055</v>
      </c>
      <c r="F1710" t="s">
        <v>106</v>
      </c>
      <c r="G1710">
        <v>679287.71427284495</v>
      </c>
    </row>
    <row r="1711" spans="1:7">
      <c r="A1711">
        <v>19</v>
      </c>
      <c r="B1711" t="s">
        <v>22</v>
      </c>
      <c r="C1711">
        <v>10009</v>
      </c>
      <c r="D1711" t="s">
        <v>118</v>
      </c>
      <c r="E1711">
        <v>15055</v>
      </c>
      <c r="F1711" t="s">
        <v>106</v>
      </c>
      <c r="G1711">
        <v>1718777.36421455</v>
      </c>
    </row>
    <row r="1712" spans="1:7">
      <c r="A1712">
        <v>19</v>
      </c>
      <c r="B1712" t="s">
        <v>22</v>
      </c>
      <c r="C1712">
        <v>11001</v>
      </c>
      <c r="D1712" t="s">
        <v>119</v>
      </c>
      <c r="E1712">
        <v>15055</v>
      </c>
      <c r="F1712" t="s">
        <v>106</v>
      </c>
      <c r="G1712">
        <v>122467.932791012</v>
      </c>
    </row>
    <row r="1713" spans="1:7">
      <c r="A1713">
        <v>19</v>
      </c>
      <c r="B1713" t="s">
        <v>22</v>
      </c>
      <c r="C1713">
        <v>11003</v>
      </c>
      <c r="D1713" t="s">
        <v>120</v>
      </c>
      <c r="E1713">
        <v>15055</v>
      </c>
      <c r="F1713" t="s">
        <v>106</v>
      </c>
      <c r="G1713">
        <v>133945.188593695</v>
      </c>
    </row>
    <row r="1714" spans="1:7">
      <c r="A1714">
        <v>19</v>
      </c>
      <c r="B1714" t="s">
        <v>22</v>
      </c>
      <c r="C1714">
        <v>12001</v>
      </c>
      <c r="D1714" t="s">
        <v>121</v>
      </c>
      <c r="E1714">
        <v>15055</v>
      </c>
      <c r="F1714" t="s">
        <v>106</v>
      </c>
      <c r="G1714">
        <v>13958751.1010742</v>
      </c>
    </row>
    <row r="1715" spans="1:7">
      <c r="A1715">
        <v>19</v>
      </c>
      <c r="B1715" t="s">
        <v>22</v>
      </c>
      <c r="C1715">
        <v>12002</v>
      </c>
      <c r="D1715" t="s">
        <v>122</v>
      </c>
      <c r="E1715">
        <v>15055</v>
      </c>
      <c r="F1715" t="s">
        <v>106</v>
      </c>
      <c r="G1715">
        <v>384513.955334395</v>
      </c>
    </row>
    <row r="1716" spans="1:7">
      <c r="A1716">
        <v>19</v>
      </c>
      <c r="B1716" t="s">
        <v>22</v>
      </c>
      <c r="C1716">
        <v>12004</v>
      </c>
      <c r="D1716" t="s">
        <v>123</v>
      </c>
      <c r="E1716">
        <v>15055</v>
      </c>
      <c r="F1716" t="s">
        <v>106</v>
      </c>
      <c r="G1716">
        <v>677538.933940624</v>
      </c>
    </row>
    <row r="1717" spans="1:7">
      <c r="A1717">
        <v>19</v>
      </c>
      <c r="B1717" t="s">
        <v>22</v>
      </c>
      <c r="C1717">
        <v>14001</v>
      </c>
      <c r="D1717" t="s">
        <v>124</v>
      </c>
      <c r="E1717">
        <v>15055</v>
      </c>
      <c r="F1717" t="s">
        <v>106</v>
      </c>
      <c r="G1717">
        <v>895826.44941042096</v>
      </c>
    </row>
    <row r="1718" spans="1:7">
      <c r="A1718">
        <v>19</v>
      </c>
      <c r="B1718" t="s">
        <v>22</v>
      </c>
      <c r="C1718">
        <v>14002</v>
      </c>
      <c r="D1718" t="s">
        <v>125</v>
      </c>
      <c r="E1718">
        <v>15055</v>
      </c>
      <c r="F1718" t="s">
        <v>106</v>
      </c>
      <c r="G1718">
        <v>651781.63251992106</v>
      </c>
    </row>
    <row r="1719" spans="1:7">
      <c r="A1719">
        <v>19</v>
      </c>
      <c r="B1719" t="s">
        <v>22</v>
      </c>
      <c r="C1719">
        <v>25001</v>
      </c>
      <c r="D1719" t="s">
        <v>126</v>
      </c>
      <c r="E1719">
        <v>15051</v>
      </c>
      <c r="F1719" t="s">
        <v>127</v>
      </c>
      <c r="G1719">
        <v>589937272.59310198</v>
      </c>
    </row>
    <row r="1720" spans="1:7">
      <c r="A1720">
        <v>19</v>
      </c>
      <c r="B1720" t="s">
        <v>22</v>
      </c>
      <c r="C1720">
        <v>28001</v>
      </c>
      <c r="D1720" t="s">
        <v>128</v>
      </c>
      <c r="E1720">
        <v>15051</v>
      </c>
      <c r="F1720" t="s">
        <v>127</v>
      </c>
      <c r="G1720">
        <v>1371268560.5689399</v>
      </c>
    </row>
    <row r="1721" spans="1:7">
      <c r="A1721">
        <v>20</v>
      </c>
      <c r="B1721" t="s">
        <v>23</v>
      </c>
      <c r="C1721">
        <v>1</v>
      </c>
      <c r="D1721" t="s">
        <v>4</v>
      </c>
      <c r="E1721">
        <v>15055</v>
      </c>
      <c r="F1721" t="s">
        <v>106</v>
      </c>
      <c r="G1721">
        <v>740.96881074266003</v>
      </c>
    </row>
    <row r="1722" spans="1:7">
      <c r="A1722">
        <v>20</v>
      </c>
      <c r="B1722" t="s">
        <v>23</v>
      </c>
      <c r="C1722">
        <v>2</v>
      </c>
      <c r="D1722" t="s">
        <v>5</v>
      </c>
      <c r="E1722">
        <v>15055</v>
      </c>
      <c r="F1722" t="s">
        <v>106</v>
      </c>
      <c r="G1722">
        <v>825.20671264931002</v>
      </c>
    </row>
    <row r="1723" spans="1:7">
      <c r="A1723">
        <v>20</v>
      </c>
      <c r="B1723" t="s">
        <v>23</v>
      </c>
      <c r="C1723">
        <v>6</v>
      </c>
      <c r="D1723" t="s">
        <v>9</v>
      </c>
      <c r="E1723">
        <v>15055</v>
      </c>
      <c r="F1723" t="s">
        <v>106</v>
      </c>
      <c r="G1723">
        <v>6324197454.4058504</v>
      </c>
    </row>
    <row r="1724" spans="1:7">
      <c r="A1724">
        <v>20</v>
      </c>
      <c r="B1724" t="s">
        <v>23</v>
      </c>
      <c r="C1724">
        <v>7</v>
      </c>
      <c r="D1724" t="s">
        <v>10</v>
      </c>
      <c r="E1724">
        <v>15055</v>
      </c>
      <c r="F1724" t="s">
        <v>106</v>
      </c>
      <c r="G1724">
        <v>92341706.854734302</v>
      </c>
    </row>
    <row r="1725" spans="1:7">
      <c r="A1725">
        <v>20</v>
      </c>
      <c r="B1725" t="s">
        <v>23</v>
      </c>
      <c r="C1725">
        <v>8</v>
      </c>
      <c r="D1725" t="s">
        <v>11</v>
      </c>
      <c r="E1725">
        <v>15055</v>
      </c>
      <c r="F1725" t="s">
        <v>106</v>
      </c>
      <c r="G1725">
        <v>29302.741173401799</v>
      </c>
    </row>
    <row r="1726" spans="1:7">
      <c r="A1726">
        <v>20</v>
      </c>
      <c r="B1726" t="s">
        <v>23</v>
      </c>
      <c r="C1726">
        <v>9</v>
      </c>
      <c r="D1726" t="s">
        <v>12</v>
      </c>
      <c r="E1726">
        <v>15055</v>
      </c>
      <c r="F1726" t="s">
        <v>106</v>
      </c>
      <c r="G1726">
        <v>454534563.662368</v>
      </c>
    </row>
    <row r="1727" spans="1:7">
      <c r="A1727">
        <v>20</v>
      </c>
      <c r="B1727" t="s">
        <v>23</v>
      </c>
      <c r="C1727">
        <v>10</v>
      </c>
      <c r="D1727" t="s">
        <v>13</v>
      </c>
      <c r="E1727">
        <v>15055</v>
      </c>
      <c r="F1727" t="s">
        <v>106</v>
      </c>
      <c r="G1727">
        <v>1608557693.58354</v>
      </c>
    </row>
    <row r="1728" spans="1:7">
      <c r="A1728">
        <v>20</v>
      </c>
      <c r="B1728" t="s">
        <v>23</v>
      </c>
      <c r="C1728">
        <v>11</v>
      </c>
      <c r="D1728" t="s">
        <v>14</v>
      </c>
      <c r="E1728">
        <v>15055</v>
      </c>
      <c r="F1728" t="s">
        <v>106</v>
      </c>
      <c r="G1728">
        <v>23485602.731056899</v>
      </c>
    </row>
    <row r="1729" spans="1:7">
      <c r="A1729">
        <v>20</v>
      </c>
      <c r="B1729" t="s">
        <v>23</v>
      </c>
      <c r="C1729">
        <v>12</v>
      </c>
      <c r="D1729" t="s">
        <v>15</v>
      </c>
      <c r="E1729">
        <v>15055</v>
      </c>
      <c r="F1729" t="s">
        <v>106</v>
      </c>
      <c r="G1729">
        <v>52257.859384352203</v>
      </c>
    </row>
    <row r="1730" spans="1:7">
      <c r="A1730">
        <v>20</v>
      </c>
      <c r="B1730" t="s">
        <v>23</v>
      </c>
      <c r="C1730">
        <v>13</v>
      </c>
      <c r="D1730" t="s">
        <v>16</v>
      </c>
      <c r="E1730">
        <v>15055</v>
      </c>
      <c r="F1730" t="s">
        <v>106</v>
      </c>
      <c r="G1730">
        <v>846512.394729094</v>
      </c>
    </row>
    <row r="1731" spans="1:7">
      <c r="A1731">
        <v>20</v>
      </c>
      <c r="B1731" t="s">
        <v>23</v>
      </c>
      <c r="C1731">
        <v>14</v>
      </c>
      <c r="D1731" t="s">
        <v>17</v>
      </c>
      <c r="E1731">
        <v>15055</v>
      </c>
      <c r="F1731" t="s">
        <v>106</v>
      </c>
      <c r="G1731">
        <v>174549.739016901</v>
      </c>
    </row>
    <row r="1732" spans="1:7">
      <c r="A1732">
        <v>20</v>
      </c>
      <c r="B1732" t="s">
        <v>23</v>
      </c>
      <c r="C1732">
        <v>15</v>
      </c>
      <c r="D1732" t="s">
        <v>18</v>
      </c>
      <c r="E1732">
        <v>15055</v>
      </c>
      <c r="F1732" t="s">
        <v>106</v>
      </c>
      <c r="G1732">
        <v>3457.4424680073998</v>
      </c>
    </row>
    <row r="1733" spans="1:7">
      <c r="A1733">
        <v>20</v>
      </c>
      <c r="B1733" t="s">
        <v>23</v>
      </c>
      <c r="C1733">
        <v>16</v>
      </c>
      <c r="D1733" t="s">
        <v>19</v>
      </c>
      <c r="E1733">
        <v>15055</v>
      </c>
      <c r="F1733" t="s">
        <v>106</v>
      </c>
      <c r="G1733">
        <v>235545.834173454</v>
      </c>
    </row>
    <row r="1734" spans="1:7">
      <c r="A1734">
        <v>20</v>
      </c>
      <c r="B1734" t="s">
        <v>23</v>
      </c>
      <c r="C1734">
        <v>17</v>
      </c>
      <c r="D1734" t="s">
        <v>20</v>
      </c>
      <c r="E1734">
        <v>15055</v>
      </c>
      <c r="F1734" t="s">
        <v>106</v>
      </c>
      <c r="G1734">
        <v>244448.18906525601</v>
      </c>
    </row>
    <row r="1735" spans="1:7">
      <c r="A1735">
        <v>20</v>
      </c>
      <c r="B1735" t="s">
        <v>23</v>
      </c>
      <c r="C1735">
        <v>18</v>
      </c>
      <c r="D1735" t="s">
        <v>21</v>
      </c>
      <c r="E1735">
        <v>15055</v>
      </c>
      <c r="F1735" t="s">
        <v>106</v>
      </c>
      <c r="G1735">
        <v>9243685.8138177898</v>
      </c>
    </row>
    <row r="1736" spans="1:7">
      <c r="A1736">
        <v>20</v>
      </c>
      <c r="B1736" t="s">
        <v>23</v>
      </c>
      <c r="C1736">
        <v>19</v>
      </c>
      <c r="D1736" t="s">
        <v>22</v>
      </c>
      <c r="E1736">
        <v>15055</v>
      </c>
      <c r="F1736" t="s">
        <v>106</v>
      </c>
      <c r="G1736">
        <v>1705764.29587477</v>
      </c>
    </row>
    <row r="1737" spans="1:7">
      <c r="A1737">
        <v>20</v>
      </c>
      <c r="B1737" t="s">
        <v>23</v>
      </c>
      <c r="C1737">
        <v>20</v>
      </c>
      <c r="D1737" t="s">
        <v>23</v>
      </c>
      <c r="E1737">
        <v>15055</v>
      </c>
      <c r="F1737" t="s">
        <v>106</v>
      </c>
      <c r="G1737">
        <v>1867374062.9614899</v>
      </c>
    </row>
    <row r="1738" spans="1:7">
      <c r="A1738">
        <v>20</v>
      </c>
      <c r="B1738" t="s">
        <v>23</v>
      </c>
      <c r="C1738">
        <v>21</v>
      </c>
      <c r="D1738" t="s">
        <v>24</v>
      </c>
      <c r="E1738">
        <v>15055</v>
      </c>
      <c r="F1738" t="s">
        <v>106</v>
      </c>
      <c r="G1738">
        <v>1758632164.01864</v>
      </c>
    </row>
    <row r="1739" spans="1:7">
      <c r="A1739">
        <v>20</v>
      </c>
      <c r="B1739" t="s">
        <v>23</v>
      </c>
      <c r="C1739">
        <v>22</v>
      </c>
      <c r="D1739" t="s">
        <v>25</v>
      </c>
      <c r="E1739">
        <v>15055</v>
      </c>
      <c r="F1739" t="s">
        <v>106</v>
      </c>
      <c r="G1739">
        <v>17848774.261299498</v>
      </c>
    </row>
    <row r="1740" spans="1:7">
      <c r="A1740">
        <v>20</v>
      </c>
      <c r="B1740" t="s">
        <v>23</v>
      </c>
      <c r="C1740">
        <v>23</v>
      </c>
      <c r="D1740" t="s">
        <v>26</v>
      </c>
      <c r="E1740">
        <v>15055</v>
      </c>
      <c r="F1740" t="s">
        <v>106</v>
      </c>
      <c r="G1740">
        <v>67043112.311698496</v>
      </c>
    </row>
    <row r="1741" spans="1:7">
      <c r="A1741">
        <v>20</v>
      </c>
      <c r="B1741" t="s">
        <v>23</v>
      </c>
      <c r="C1741">
        <v>24</v>
      </c>
      <c r="D1741" t="s">
        <v>27</v>
      </c>
      <c r="E1741">
        <v>15055</v>
      </c>
      <c r="F1741" t="s">
        <v>106</v>
      </c>
      <c r="G1741">
        <v>1769179.2165675799</v>
      </c>
    </row>
    <row r="1742" spans="1:7">
      <c r="A1742">
        <v>20</v>
      </c>
      <c r="B1742" t="s">
        <v>23</v>
      </c>
      <c r="C1742">
        <v>25</v>
      </c>
      <c r="D1742" t="s">
        <v>28</v>
      </c>
      <c r="E1742">
        <v>15055</v>
      </c>
      <c r="F1742" t="s">
        <v>106</v>
      </c>
      <c r="G1742">
        <v>70586893.899676502</v>
      </c>
    </row>
    <row r="1743" spans="1:7">
      <c r="A1743">
        <v>20</v>
      </c>
      <c r="B1743" t="s">
        <v>23</v>
      </c>
      <c r="C1743">
        <v>26</v>
      </c>
      <c r="D1743" t="s">
        <v>29</v>
      </c>
      <c r="E1743">
        <v>15055</v>
      </c>
      <c r="F1743" t="s">
        <v>106</v>
      </c>
      <c r="G1743">
        <v>733084.02503868204</v>
      </c>
    </row>
    <row r="1744" spans="1:7">
      <c r="A1744">
        <v>20</v>
      </c>
      <c r="B1744" t="s">
        <v>23</v>
      </c>
      <c r="C1744">
        <v>27</v>
      </c>
      <c r="D1744" t="s">
        <v>30</v>
      </c>
      <c r="E1744">
        <v>15055</v>
      </c>
      <c r="F1744" t="s">
        <v>106</v>
      </c>
      <c r="G1744">
        <v>11340608.4994829</v>
      </c>
    </row>
    <row r="1745" spans="1:7">
      <c r="A1745">
        <v>20</v>
      </c>
      <c r="B1745" t="s">
        <v>23</v>
      </c>
      <c r="C1745">
        <v>28</v>
      </c>
      <c r="D1745" t="s">
        <v>31</v>
      </c>
      <c r="E1745">
        <v>15055</v>
      </c>
      <c r="F1745" t="s">
        <v>106</v>
      </c>
      <c r="G1745">
        <v>928112.679715281</v>
      </c>
    </row>
    <row r="1746" spans="1:7">
      <c r="A1746">
        <v>20</v>
      </c>
      <c r="B1746" t="s">
        <v>23</v>
      </c>
      <c r="C1746">
        <v>29</v>
      </c>
      <c r="D1746" t="s">
        <v>32</v>
      </c>
      <c r="E1746">
        <v>15055</v>
      </c>
      <c r="F1746" t="s">
        <v>106</v>
      </c>
      <c r="G1746">
        <v>5020001.3533898601</v>
      </c>
    </row>
    <row r="1747" spans="1:7">
      <c r="A1747">
        <v>20</v>
      </c>
      <c r="B1747" t="s">
        <v>23</v>
      </c>
      <c r="C1747">
        <v>30</v>
      </c>
      <c r="D1747" t="s">
        <v>33</v>
      </c>
      <c r="E1747">
        <v>15055</v>
      </c>
      <c r="F1747" t="s">
        <v>106</v>
      </c>
      <c r="G1747">
        <v>47184.434447164604</v>
      </c>
    </row>
    <row r="1748" spans="1:7">
      <c r="A1748">
        <v>20</v>
      </c>
      <c r="B1748" t="s">
        <v>23</v>
      </c>
      <c r="C1748">
        <v>31</v>
      </c>
      <c r="D1748" t="s">
        <v>34</v>
      </c>
      <c r="E1748">
        <v>15055</v>
      </c>
      <c r="F1748" t="s">
        <v>106</v>
      </c>
      <c r="G1748">
        <v>1185265.11182615</v>
      </c>
    </row>
    <row r="1749" spans="1:7">
      <c r="A1749">
        <v>20</v>
      </c>
      <c r="B1749" t="s">
        <v>23</v>
      </c>
      <c r="C1749">
        <v>32</v>
      </c>
      <c r="D1749" t="s">
        <v>35</v>
      </c>
      <c r="E1749">
        <v>15055</v>
      </c>
      <c r="F1749" t="s">
        <v>106</v>
      </c>
      <c r="G1749">
        <v>4153602939.4082699</v>
      </c>
    </row>
    <row r="1750" spans="1:7">
      <c r="A1750">
        <v>20</v>
      </c>
      <c r="B1750" t="s">
        <v>23</v>
      </c>
      <c r="C1750">
        <v>33</v>
      </c>
      <c r="D1750" t="s">
        <v>36</v>
      </c>
      <c r="E1750">
        <v>15055</v>
      </c>
      <c r="F1750" t="s">
        <v>106</v>
      </c>
      <c r="G1750">
        <v>1950387.6050720101</v>
      </c>
    </row>
    <row r="1751" spans="1:7">
      <c r="A1751">
        <v>20</v>
      </c>
      <c r="B1751" t="s">
        <v>23</v>
      </c>
      <c r="C1751">
        <v>34</v>
      </c>
      <c r="D1751" t="s">
        <v>37</v>
      </c>
      <c r="E1751">
        <v>15055</v>
      </c>
      <c r="F1751" t="s">
        <v>106</v>
      </c>
      <c r="G1751">
        <v>3186305.26053571</v>
      </c>
    </row>
    <row r="1752" spans="1:7">
      <c r="A1752">
        <v>20</v>
      </c>
      <c r="B1752" t="s">
        <v>23</v>
      </c>
      <c r="C1752">
        <v>35</v>
      </c>
      <c r="D1752" t="s">
        <v>38</v>
      </c>
      <c r="E1752">
        <v>15055</v>
      </c>
      <c r="F1752" t="s">
        <v>106</v>
      </c>
      <c r="G1752">
        <v>7869090.4955026098</v>
      </c>
    </row>
    <row r="1753" spans="1:7">
      <c r="A1753">
        <v>20</v>
      </c>
      <c r="B1753" t="s">
        <v>23</v>
      </c>
      <c r="C1753">
        <v>36</v>
      </c>
      <c r="D1753" t="s">
        <v>39</v>
      </c>
      <c r="E1753">
        <v>15055</v>
      </c>
      <c r="F1753" t="s">
        <v>106</v>
      </c>
      <c r="G1753">
        <v>2272400.87325521</v>
      </c>
    </row>
    <row r="1754" spans="1:7">
      <c r="A1754">
        <v>20</v>
      </c>
      <c r="B1754" t="s">
        <v>23</v>
      </c>
      <c r="C1754">
        <v>37</v>
      </c>
      <c r="D1754" t="s">
        <v>40</v>
      </c>
      <c r="E1754">
        <v>15055</v>
      </c>
      <c r="F1754" t="s">
        <v>106</v>
      </c>
      <c r="G1754">
        <v>2033170.8679377399</v>
      </c>
    </row>
    <row r="1755" spans="1:7">
      <c r="A1755">
        <v>20</v>
      </c>
      <c r="B1755" t="s">
        <v>23</v>
      </c>
      <c r="C1755">
        <v>38</v>
      </c>
      <c r="D1755" t="s">
        <v>41</v>
      </c>
      <c r="E1755">
        <v>15055</v>
      </c>
      <c r="F1755" t="s">
        <v>106</v>
      </c>
      <c r="G1755">
        <v>2796818.64723795</v>
      </c>
    </row>
    <row r="1756" spans="1:7">
      <c r="A1756">
        <v>20</v>
      </c>
      <c r="B1756" t="s">
        <v>23</v>
      </c>
      <c r="C1756">
        <v>39</v>
      </c>
      <c r="D1756" t="s">
        <v>42</v>
      </c>
      <c r="E1756">
        <v>15055</v>
      </c>
      <c r="F1756" t="s">
        <v>106</v>
      </c>
      <c r="G1756">
        <v>1717749.84770537</v>
      </c>
    </row>
    <row r="1757" spans="1:7">
      <c r="A1757">
        <v>20</v>
      </c>
      <c r="B1757" t="s">
        <v>23</v>
      </c>
      <c r="C1757">
        <v>40</v>
      </c>
      <c r="D1757" t="s">
        <v>43</v>
      </c>
      <c r="E1757">
        <v>15055</v>
      </c>
      <c r="F1757" t="s">
        <v>106</v>
      </c>
      <c r="G1757">
        <v>4498799.6877762098</v>
      </c>
    </row>
    <row r="1758" spans="1:7">
      <c r="A1758">
        <v>20</v>
      </c>
      <c r="B1758" t="s">
        <v>23</v>
      </c>
      <c r="C1758">
        <v>41</v>
      </c>
      <c r="D1758" t="s">
        <v>44</v>
      </c>
      <c r="E1758">
        <v>15055</v>
      </c>
      <c r="F1758" t="s">
        <v>106</v>
      </c>
      <c r="G1758">
        <v>2310071.1120228302</v>
      </c>
    </row>
    <row r="1759" spans="1:7">
      <c r="A1759">
        <v>20</v>
      </c>
      <c r="B1759" t="s">
        <v>23</v>
      </c>
      <c r="C1759">
        <v>42</v>
      </c>
      <c r="D1759" t="s">
        <v>45</v>
      </c>
      <c r="E1759">
        <v>15055</v>
      </c>
      <c r="F1759" t="s">
        <v>106</v>
      </c>
      <c r="G1759">
        <v>14235554.8161007</v>
      </c>
    </row>
    <row r="1760" spans="1:7">
      <c r="A1760">
        <v>20</v>
      </c>
      <c r="B1760" t="s">
        <v>23</v>
      </c>
      <c r="C1760">
        <v>43</v>
      </c>
      <c r="D1760" t="s">
        <v>46</v>
      </c>
      <c r="E1760">
        <v>15055</v>
      </c>
      <c r="F1760" t="s">
        <v>106</v>
      </c>
      <c r="G1760">
        <v>205651175.868238</v>
      </c>
    </row>
    <row r="1761" spans="1:7">
      <c r="A1761">
        <v>20</v>
      </c>
      <c r="B1761" t="s">
        <v>23</v>
      </c>
      <c r="C1761">
        <v>44</v>
      </c>
      <c r="D1761" t="s">
        <v>47</v>
      </c>
      <c r="E1761">
        <v>15055</v>
      </c>
      <c r="F1761" t="s">
        <v>106</v>
      </c>
      <c r="G1761">
        <v>9791501.7555149104</v>
      </c>
    </row>
    <row r="1762" spans="1:7">
      <c r="A1762">
        <v>20</v>
      </c>
      <c r="B1762" t="s">
        <v>23</v>
      </c>
      <c r="C1762">
        <v>45</v>
      </c>
      <c r="D1762" t="s">
        <v>48</v>
      </c>
      <c r="E1762">
        <v>15055</v>
      </c>
      <c r="F1762" t="s">
        <v>106</v>
      </c>
      <c r="G1762">
        <v>1533693321.57865</v>
      </c>
    </row>
    <row r="1763" spans="1:7">
      <c r="A1763">
        <v>20</v>
      </c>
      <c r="B1763" t="s">
        <v>23</v>
      </c>
      <c r="C1763">
        <v>46</v>
      </c>
      <c r="D1763" t="s">
        <v>49</v>
      </c>
      <c r="E1763">
        <v>15055</v>
      </c>
      <c r="F1763" t="s">
        <v>106</v>
      </c>
      <c r="G1763">
        <v>6650030.51199417</v>
      </c>
    </row>
    <row r="1764" spans="1:7">
      <c r="A1764">
        <v>20</v>
      </c>
      <c r="B1764" t="s">
        <v>23</v>
      </c>
      <c r="C1764">
        <v>47</v>
      </c>
      <c r="D1764" t="s">
        <v>50</v>
      </c>
      <c r="E1764">
        <v>15055</v>
      </c>
      <c r="F1764" t="s">
        <v>106</v>
      </c>
      <c r="G1764">
        <v>1073503833.51902</v>
      </c>
    </row>
    <row r="1765" spans="1:7">
      <c r="A1765">
        <v>20</v>
      </c>
      <c r="B1765" t="s">
        <v>23</v>
      </c>
      <c r="C1765">
        <v>48</v>
      </c>
      <c r="D1765" t="s">
        <v>51</v>
      </c>
      <c r="E1765">
        <v>15055</v>
      </c>
      <c r="F1765" t="s">
        <v>106</v>
      </c>
      <c r="G1765">
        <v>76889081.767622501</v>
      </c>
    </row>
    <row r="1766" spans="1:7">
      <c r="A1766">
        <v>20</v>
      </c>
      <c r="B1766" t="s">
        <v>23</v>
      </c>
      <c r="C1766">
        <v>49</v>
      </c>
      <c r="D1766" t="s">
        <v>52</v>
      </c>
      <c r="E1766">
        <v>15055</v>
      </c>
      <c r="F1766" t="s">
        <v>106</v>
      </c>
      <c r="G1766">
        <v>83350.479229725606</v>
      </c>
    </row>
    <row r="1767" spans="1:7">
      <c r="A1767">
        <v>20</v>
      </c>
      <c r="B1767" t="s">
        <v>23</v>
      </c>
      <c r="C1767">
        <v>50</v>
      </c>
      <c r="D1767" t="s">
        <v>53</v>
      </c>
      <c r="E1767">
        <v>15055</v>
      </c>
      <c r="F1767" t="s">
        <v>106</v>
      </c>
      <c r="G1767">
        <v>172544733.88719901</v>
      </c>
    </row>
    <row r="1768" spans="1:7">
      <c r="A1768">
        <v>20</v>
      </c>
      <c r="B1768" t="s">
        <v>23</v>
      </c>
      <c r="C1768">
        <v>51</v>
      </c>
      <c r="D1768" t="s">
        <v>54</v>
      </c>
      <c r="E1768">
        <v>15055</v>
      </c>
      <c r="F1768" t="s">
        <v>106</v>
      </c>
      <c r="G1768">
        <v>10949817.6827845</v>
      </c>
    </row>
    <row r="1769" spans="1:7">
      <c r="A1769">
        <v>20</v>
      </c>
      <c r="B1769" t="s">
        <v>23</v>
      </c>
      <c r="C1769">
        <v>52</v>
      </c>
      <c r="D1769" t="s">
        <v>55</v>
      </c>
      <c r="E1769">
        <v>15055</v>
      </c>
      <c r="F1769" t="s">
        <v>106</v>
      </c>
      <c r="G1769">
        <v>103345.011045341</v>
      </c>
    </row>
    <row r="1770" spans="1:7">
      <c r="A1770">
        <v>20</v>
      </c>
      <c r="B1770" t="s">
        <v>23</v>
      </c>
      <c r="C1770">
        <v>53</v>
      </c>
      <c r="D1770" t="s">
        <v>56</v>
      </c>
      <c r="E1770">
        <v>15055</v>
      </c>
      <c r="F1770" t="s">
        <v>106</v>
      </c>
      <c r="G1770">
        <v>30244991.0617458</v>
      </c>
    </row>
    <row r="1771" spans="1:7">
      <c r="A1771">
        <v>20</v>
      </c>
      <c r="B1771" t="s">
        <v>23</v>
      </c>
      <c r="C1771">
        <v>54</v>
      </c>
      <c r="D1771" t="s">
        <v>57</v>
      </c>
      <c r="E1771">
        <v>15055</v>
      </c>
      <c r="F1771" t="s">
        <v>106</v>
      </c>
      <c r="G1771">
        <v>9615506.99753437</v>
      </c>
    </row>
    <row r="1772" spans="1:7">
      <c r="A1772">
        <v>20</v>
      </c>
      <c r="B1772" t="s">
        <v>23</v>
      </c>
      <c r="C1772">
        <v>55</v>
      </c>
      <c r="D1772" t="s">
        <v>58</v>
      </c>
      <c r="E1772">
        <v>15055</v>
      </c>
      <c r="F1772" t="s">
        <v>106</v>
      </c>
      <c r="G1772">
        <v>33445250.197868999</v>
      </c>
    </row>
    <row r="1773" spans="1:7">
      <c r="A1773">
        <v>20</v>
      </c>
      <c r="B1773" t="s">
        <v>23</v>
      </c>
      <c r="C1773">
        <v>56</v>
      </c>
      <c r="D1773" t="s">
        <v>59</v>
      </c>
      <c r="E1773">
        <v>15055</v>
      </c>
      <c r="F1773" t="s">
        <v>106</v>
      </c>
      <c r="G1773">
        <v>98299665.620435402</v>
      </c>
    </row>
    <row r="1774" spans="1:7">
      <c r="A1774">
        <v>20</v>
      </c>
      <c r="B1774" t="s">
        <v>23</v>
      </c>
      <c r="C1774">
        <v>57</v>
      </c>
      <c r="D1774" t="s">
        <v>60</v>
      </c>
      <c r="E1774">
        <v>15055</v>
      </c>
      <c r="F1774" t="s">
        <v>106</v>
      </c>
      <c r="G1774">
        <v>32615297.530265499</v>
      </c>
    </row>
    <row r="1775" spans="1:7">
      <c r="A1775">
        <v>20</v>
      </c>
      <c r="B1775" t="s">
        <v>23</v>
      </c>
      <c r="C1775">
        <v>58</v>
      </c>
      <c r="D1775" t="s">
        <v>61</v>
      </c>
      <c r="E1775">
        <v>15055</v>
      </c>
      <c r="F1775" t="s">
        <v>106</v>
      </c>
      <c r="G1775">
        <v>5331938.4452013699</v>
      </c>
    </row>
    <row r="1776" spans="1:7">
      <c r="A1776">
        <v>20</v>
      </c>
      <c r="B1776" t="s">
        <v>23</v>
      </c>
      <c r="C1776">
        <v>59</v>
      </c>
      <c r="D1776" t="s">
        <v>62</v>
      </c>
      <c r="E1776">
        <v>15055</v>
      </c>
      <c r="F1776" t="s">
        <v>106</v>
      </c>
      <c r="G1776">
        <v>141560545.435417</v>
      </c>
    </row>
    <row r="1777" spans="1:7">
      <c r="A1777">
        <v>20</v>
      </c>
      <c r="B1777" t="s">
        <v>23</v>
      </c>
      <c r="C1777">
        <v>60</v>
      </c>
      <c r="D1777" t="s">
        <v>63</v>
      </c>
      <c r="E1777">
        <v>15055</v>
      </c>
      <c r="F1777" t="s">
        <v>106</v>
      </c>
      <c r="G1777">
        <v>15742670.6150408</v>
      </c>
    </row>
    <row r="1778" spans="1:7">
      <c r="A1778">
        <v>20</v>
      </c>
      <c r="B1778" t="s">
        <v>23</v>
      </c>
      <c r="C1778">
        <v>62</v>
      </c>
      <c r="D1778" t="s">
        <v>65</v>
      </c>
      <c r="E1778">
        <v>15055</v>
      </c>
      <c r="F1778" t="s">
        <v>106</v>
      </c>
      <c r="G1778">
        <v>4107346.5769575601</v>
      </c>
    </row>
    <row r="1779" spans="1:7">
      <c r="A1779">
        <v>20</v>
      </c>
      <c r="B1779" t="s">
        <v>23</v>
      </c>
      <c r="C1779">
        <v>63</v>
      </c>
      <c r="D1779" t="s">
        <v>66</v>
      </c>
      <c r="E1779">
        <v>15055</v>
      </c>
      <c r="F1779" t="s">
        <v>106</v>
      </c>
      <c r="G1779">
        <v>83001055.729845494</v>
      </c>
    </row>
    <row r="1780" spans="1:7">
      <c r="A1780">
        <v>20</v>
      </c>
      <c r="B1780" t="s">
        <v>23</v>
      </c>
      <c r="C1780">
        <v>64</v>
      </c>
      <c r="D1780" t="s">
        <v>67</v>
      </c>
      <c r="E1780">
        <v>15055</v>
      </c>
      <c r="F1780" t="s">
        <v>106</v>
      </c>
      <c r="G1780">
        <v>74955977.221369997</v>
      </c>
    </row>
    <row r="1781" spans="1:7">
      <c r="A1781">
        <v>20</v>
      </c>
      <c r="B1781" t="s">
        <v>23</v>
      </c>
      <c r="C1781">
        <v>65</v>
      </c>
      <c r="D1781" t="s">
        <v>68</v>
      </c>
      <c r="E1781">
        <v>15055</v>
      </c>
      <c r="F1781" t="s">
        <v>106</v>
      </c>
      <c r="G1781">
        <v>617724732.44057095</v>
      </c>
    </row>
    <row r="1782" spans="1:7">
      <c r="A1782">
        <v>20</v>
      </c>
      <c r="B1782" t="s">
        <v>23</v>
      </c>
      <c r="C1782">
        <v>66</v>
      </c>
      <c r="D1782" t="s">
        <v>69</v>
      </c>
      <c r="E1782">
        <v>15055</v>
      </c>
      <c r="F1782" t="s">
        <v>106</v>
      </c>
      <c r="G1782">
        <v>440692195.09144998</v>
      </c>
    </row>
    <row r="1783" spans="1:7">
      <c r="A1783">
        <v>20</v>
      </c>
      <c r="B1783" t="s">
        <v>23</v>
      </c>
      <c r="C1783">
        <v>67</v>
      </c>
      <c r="D1783" t="s">
        <v>70</v>
      </c>
      <c r="E1783">
        <v>15055</v>
      </c>
      <c r="F1783" t="s">
        <v>106</v>
      </c>
      <c r="G1783">
        <v>360272607.68200701</v>
      </c>
    </row>
    <row r="1784" spans="1:7">
      <c r="A1784">
        <v>20</v>
      </c>
      <c r="B1784" t="s">
        <v>23</v>
      </c>
      <c r="C1784">
        <v>68</v>
      </c>
      <c r="D1784" t="s">
        <v>71</v>
      </c>
      <c r="E1784">
        <v>15055</v>
      </c>
      <c r="F1784" t="s">
        <v>106</v>
      </c>
      <c r="G1784">
        <v>90425882.131961495</v>
      </c>
    </row>
    <row r="1785" spans="1:7">
      <c r="A1785">
        <v>20</v>
      </c>
      <c r="B1785" t="s">
        <v>23</v>
      </c>
      <c r="C1785">
        <v>69</v>
      </c>
      <c r="D1785" t="s">
        <v>72</v>
      </c>
      <c r="E1785">
        <v>15055</v>
      </c>
      <c r="F1785" t="s">
        <v>106</v>
      </c>
      <c r="G1785">
        <v>641808.99113021896</v>
      </c>
    </row>
    <row r="1786" spans="1:7">
      <c r="A1786">
        <v>20</v>
      </c>
      <c r="B1786" t="s">
        <v>23</v>
      </c>
      <c r="C1786">
        <v>74</v>
      </c>
      <c r="D1786" t="s">
        <v>77</v>
      </c>
      <c r="E1786">
        <v>15055</v>
      </c>
      <c r="F1786" t="s">
        <v>106</v>
      </c>
      <c r="G1786">
        <v>7194362.8544664197</v>
      </c>
    </row>
    <row r="1787" spans="1:7">
      <c r="A1787">
        <v>20</v>
      </c>
      <c r="B1787" t="s">
        <v>23</v>
      </c>
      <c r="C1787">
        <v>75</v>
      </c>
      <c r="D1787" t="s">
        <v>78</v>
      </c>
      <c r="E1787">
        <v>15055</v>
      </c>
      <c r="F1787" t="s">
        <v>106</v>
      </c>
      <c r="G1787">
        <v>222.88968104698199</v>
      </c>
    </row>
    <row r="1788" spans="1:7">
      <c r="A1788">
        <v>20</v>
      </c>
      <c r="B1788" t="s">
        <v>23</v>
      </c>
      <c r="C1788">
        <v>76</v>
      </c>
      <c r="D1788" t="s">
        <v>79</v>
      </c>
      <c r="E1788">
        <v>15055</v>
      </c>
      <c r="F1788" t="s">
        <v>106</v>
      </c>
      <c r="G1788">
        <v>368430.40517978399</v>
      </c>
    </row>
    <row r="1789" spans="1:7">
      <c r="A1789">
        <v>20</v>
      </c>
      <c r="B1789" t="s">
        <v>23</v>
      </c>
      <c r="C1789">
        <v>77</v>
      </c>
      <c r="D1789" t="s">
        <v>80</v>
      </c>
      <c r="E1789">
        <v>15055</v>
      </c>
      <c r="F1789" t="s">
        <v>106</v>
      </c>
      <c r="G1789">
        <v>2369913.1228976599</v>
      </c>
    </row>
    <row r="1790" spans="1:7">
      <c r="A1790">
        <v>20</v>
      </c>
      <c r="B1790" t="s">
        <v>23</v>
      </c>
      <c r="C1790">
        <v>78</v>
      </c>
      <c r="D1790" t="s">
        <v>81</v>
      </c>
      <c r="E1790">
        <v>15055</v>
      </c>
      <c r="F1790" t="s">
        <v>106</v>
      </c>
      <c r="G1790">
        <v>27569594.286461499</v>
      </c>
    </row>
    <row r="1791" spans="1:7">
      <c r="A1791">
        <v>20</v>
      </c>
      <c r="B1791" t="s">
        <v>23</v>
      </c>
      <c r="C1791">
        <v>79</v>
      </c>
      <c r="D1791" t="s">
        <v>82</v>
      </c>
      <c r="E1791">
        <v>15055</v>
      </c>
      <c r="F1791" t="s">
        <v>106</v>
      </c>
      <c r="G1791">
        <v>83505408.655244395</v>
      </c>
    </row>
    <row r="1792" spans="1:7">
      <c r="A1792">
        <v>20</v>
      </c>
      <c r="B1792" t="s">
        <v>23</v>
      </c>
      <c r="C1792">
        <v>80</v>
      </c>
      <c r="D1792" t="s">
        <v>83</v>
      </c>
      <c r="E1792">
        <v>15055</v>
      </c>
      <c r="F1792" t="s">
        <v>106</v>
      </c>
      <c r="G1792">
        <v>151804.852248963</v>
      </c>
    </row>
    <row r="1793" spans="1:7">
      <c r="A1793">
        <v>20</v>
      </c>
      <c r="B1793" t="s">
        <v>23</v>
      </c>
      <c r="C1793">
        <v>81</v>
      </c>
      <c r="D1793" t="s">
        <v>84</v>
      </c>
      <c r="E1793">
        <v>15055</v>
      </c>
      <c r="F1793" t="s">
        <v>106</v>
      </c>
      <c r="G1793">
        <v>3697932.1195939598</v>
      </c>
    </row>
    <row r="1794" spans="1:7">
      <c r="A1794">
        <v>20</v>
      </c>
      <c r="B1794" t="s">
        <v>23</v>
      </c>
      <c r="C1794">
        <v>83</v>
      </c>
      <c r="D1794" t="s">
        <v>86</v>
      </c>
      <c r="E1794">
        <v>15055</v>
      </c>
      <c r="F1794" t="s">
        <v>106</v>
      </c>
      <c r="G1794">
        <v>252039391.38642099</v>
      </c>
    </row>
    <row r="1795" spans="1:7">
      <c r="A1795">
        <v>20</v>
      </c>
      <c r="B1795" t="s">
        <v>23</v>
      </c>
      <c r="C1795">
        <v>86</v>
      </c>
      <c r="D1795" t="s">
        <v>89</v>
      </c>
      <c r="E1795">
        <v>15055</v>
      </c>
      <c r="F1795" t="s">
        <v>106</v>
      </c>
      <c r="G1795">
        <v>815.011607593912</v>
      </c>
    </row>
    <row r="1796" spans="1:7">
      <c r="A1796">
        <v>20</v>
      </c>
      <c r="B1796" t="s">
        <v>23</v>
      </c>
      <c r="C1796">
        <v>87</v>
      </c>
      <c r="D1796" t="s">
        <v>90</v>
      </c>
      <c r="E1796">
        <v>15055</v>
      </c>
      <c r="F1796" t="s">
        <v>106</v>
      </c>
      <c r="G1796">
        <v>625.34947297590895</v>
      </c>
    </row>
    <row r="1797" spans="1:7">
      <c r="A1797">
        <v>20</v>
      </c>
      <c r="B1797" t="s">
        <v>23</v>
      </c>
      <c r="C1797">
        <v>5001</v>
      </c>
      <c r="D1797" t="s">
        <v>94</v>
      </c>
      <c r="E1797">
        <v>15053</v>
      </c>
      <c r="F1797" t="s">
        <v>107</v>
      </c>
      <c r="G1797">
        <v>2924773205.2624502</v>
      </c>
    </row>
    <row r="1798" spans="1:7">
      <c r="A1798">
        <v>20</v>
      </c>
      <c r="B1798" t="s">
        <v>23</v>
      </c>
      <c r="C1798">
        <v>6001</v>
      </c>
      <c r="D1798" t="s">
        <v>96</v>
      </c>
      <c r="E1798">
        <v>15053</v>
      </c>
      <c r="F1798" t="s">
        <v>107</v>
      </c>
      <c r="G1798">
        <v>125088495.95061401</v>
      </c>
    </row>
    <row r="1799" spans="1:7">
      <c r="A1799">
        <v>20</v>
      </c>
      <c r="B1799" t="s">
        <v>23</v>
      </c>
      <c r="C1799">
        <v>7001</v>
      </c>
      <c r="D1799" t="s">
        <v>108</v>
      </c>
      <c r="E1799">
        <v>15053</v>
      </c>
      <c r="F1799" t="s">
        <v>107</v>
      </c>
      <c r="G1799">
        <v>14416262010.075199</v>
      </c>
    </row>
    <row r="1800" spans="1:7">
      <c r="A1800">
        <v>20</v>
      </c>
      <c r="B1800" t="s">
        <v>23</v>
      </c>
      <c r="C1800">
        <v>8001</v>
      </c>
      <c r="D1800" t="s">
        <v>109</v>
      </c>
      <c r="E1800">
        <v>15053</v>
      </c>
      <c r="F1800" t="s">
        <v>107</v>
      </c>
      <c r="G1800">
        <v>732623783.34182</v>
      </c>
    </row>
    <row r="1801" spans="1:7">
      <c r="A1801">
        <v>20</v>
      </c>
      <c r="B1801" t="s">
        <v>23</v>
      </c>
      <c r="C1801">
        <v>10001</v>
      </c>
      <c r="D1801" t="s">
        <v>110</v>
      </c>
      <c r="E1801">
        <v>15055</v>
      </c>
      <c r="F1801" t="s">
        <v>106</v>
      </c>
      <c r="G1801">
        <v>1859801.6232996399</v>
      </c>
    </row>
    <row r="1802" spans="1:7">
      <c r="A1802">
        <v>20</v>
      </c>
      <c r="B1802" t="s">
        <v>23</v>
      </c>
      <c r="C1802">
        <v>10002</v>
      </c>
      <c r="D1802" t="s">
        <v>111</v>
      </c>
      <c r="E1802">
        <v>15055</v>
      </c>
      <c r="F1802" t="s">
        <v>106</v>
      </c>
      <c r="G1802">
        <v>2449148.4509456698</v>
      </c>
    </row>
    <row r="1803" spans="1:7">
      <c r="A1803">
        <v>20</v>
      </c>
      <c r="B1803" t="s">
        <v>23</v>
      </c>
      <c r="C1803">
        <v>10003</v>
      </c>
      <c r="D1803" t="s">
        <v>112</v>
      </c>
      <c r="E1803">
        <v>15055</v>
      </c>
      <c r="F1803" t="s">
        <v>106</v>
      </c>
      <c r="G1803">
        <v>2180570.0722153201</v>
      </c>
    </row>
    <row r="1804" spans="1:7">
      <c r="A1804">
        <v>20</v>
      </c>
      <c r="B1804" t="s">
        <v>23</v>
      </c>
      <c r="C1804">
        <v>10004</v>
      </c>
      <c r="D1804" t="s">
        <v>113</v>
      </c>
      <c r="E1804">
        <v>15055</v>
      </c>
      <c r="F1804" t="s">
        <v>106</v>
      </c>
      <c r="G1804">
        <v>1683662.2956167399</v>
      </c>
    </row>
    <row r="1805" spans="1:7">
      <c r="A1805">
        <v>20</v>
      </c>
      <c r="B1805" t="s">
        <v>23</v>
      </c>
      <c r="C1805">
        <v>10005</v>
      </c>
      <c r="D1805" t="s">
        <v>114</v>
      </c>
      <c r="E1805">
        <v>15055</v>
      </c>
      <c r="F1805" t="s">
        <v>106</v>
      </c>
      <c r="G1805">
        <v>3757548.8063734998</v>
      </c>
    </row>
    <row r="1806" spans="1:7">
      <c r="A1806">
        <v>20</v>
      </c>
      <c r="B1806" t="s">
        <v>23</v>
      </c>
      <c r="C1806">
        <v>10006</v>
      </c>
      <c r="D1806" t="s">
        <v>115</v>
      </c>
      <c r="E1806">
        <v>15055</v>
      </c>
      <c r="F1806" t="s">
        <v>106</v>
      </c>
      <c r="G1806">
        <v>12833633.4692038</v>
      </c>
    </row>
    <row r="1807" spans="1:7">
      <c r="A1807">
        <v>20</v>
      </c>
      <c r="B1807" t="s">
        <v>23</v>
      </c>
      <c r="C1807">
        <v>10007</v>
      </c>
      <c r="D1807" t="s">
        <v>116</v>
      </c>
      <c r="E1807">
        <v>15055</v>
      </c>
      <c r="F1807" t="s">
        <v>106</v>
      </c>
      <c r="G1807">
        <v>22695463.317958701</v>
      </c>
    </row>
    <row r="1808" spans="1:7">
      <c r="A1808">
        <v>20</v>
      </c>
      <c r="B1808" t="s">
        <v>23</v>
      </c>
      <c r="C1808">
        <v>10008</v>
      </c>
      <c r="D1808" t="s">
        <v>117</v>
      </c>
      <c r="E1808">
        <v>15055</v>
      </c>
      <c r="F1808" t="s">
        <v>106</v>
      </c>
      <c r="G1808">
        <v>25961738.8821087</v>
      </c>
    </row>
    <row r="1809" spans="1:7">
      <c r="A1809">
        <v>20</v>
      </c>
      <c r="B1809" t="s">
        <v>23</v>
      </c>
      <c r="C1809">
        <v>10009</v>
      </c>
      <c r="D1809" t="s">
        <v>118</v>
      </c>
      <c r="E1809">
        <v>15055</v>
      </c>
      <c r="F1809" t="s">
        <v>106</v>
      </c>
      <c r="G1809">
        <v>65690057.671636499</v>
      </c>
    </row>
    <row r="1810" spans="1:7">
      <c r="A1810">
        <v>20</v>
      </c>
      <c r="B1810" t="s">
        <v>23</v>
      </c>
      <c r="C1810">
        <v>11001</v>
      </c>
      <c r="D1810" t="s">
        <v>119</v>
      </c>
      <c r="E1810">
        <v>15055</v>
      </c>
      <c r="F1810" t="s">
        <v>106</v>
      </c>
      <c r="G1810">
        <v>4207347.52947425</v>
      </c>
    </row>
    <row r="1811" spans="1:7">
      <c r="A1811">
        <v>20</v>
      </c>
      <c r="B1811" t="s">
        <v>23</v>
      </c>
      <c r="C1811">
        <v>11003</v>
      </c>
      <c r="D1811" t="s">
        <v>120</v>
      </c>
      <c r="E1811">
        <v>15055</v>
      </c>
      <c r="F1811" t="s">
        <v>106</v>
      </c>
      <c r="G1811">
        <v>5119259.3914448004</v>
      </c>
    </row>
    <row r="1812" spans="1:7">
      <c r="A1812">
        <v>20</v>
      </c>
      <c r="B1812" t="s">
        <v>23</v>
      </c>
      <c r="C1812">
        <v>12001</v>
      </c>
      <c r="D1812" t="s">
        <v>121</v>
      </c>
      <c r="E1812">
        <v>15055</v>
      </c>
      <c r="F1812" t="s">
        <v>106</v>
      </c>
      <c r="G1812">
        <v>97343678.315070197</v>
      </c>
    </row>
    <row r="1813" spans="1:7">
      <c r="A1813">
        <v>20</v>
      </c>
      <c r="B1813" t="s">
        <v>23</v>
      </c>
      <c r="C1813">
        <v>12002</v>
      </c>
      <c r="D1813" t="s">
        <v>122</v>
      </c>
      <c r="E1813">
        <v>15055</v>
      </c>
      <c r="F1813" t="s">
        <v>106</v>
      </c>
      <c r="G1813">
        <v>155798.21713102501</v>
      </c>
    </row>
    <row r="1814" spans="1:7">
      <c r="A1814">
        <v>20</v>
      </c>
      <c r="B1814" t="s">
        <v>23</v>
      </c>
      <c r="C1814">
        <v>12004</v>
      </c>
      <c r="D1814" t="s">
        <v>123</v>
      </c>
      <c r="E1814">
        <v>15055</v>
      </c>
      <c r="F1814" t="s">
        <v>106</v>
      </c>
      <c r="G1814">
        <v>25894902.139159702</v>
      </c>
    </row>
    <row r="1815" spans="1:7">
      <c r="A1815">
        <v>20</v>
      </c>
      <c r="B1815" t="s">
        <v>23</v>
      </c>
      <c r="C1815">
        <v>14001</v>
      </c>
      <c r="D1815" t="s">
        <v>124</v>
      </c>
      <c r="E1815">
        <v>15055</v>
      </c>
      <c r="F1815" t="s">
        <v>106</v>
      </c>
      <c r="G1815">
        <v>34237646.102838799</v>
      </c>
    </row>
    <row r="1816" spans="1:7">
      <c r="A1816">
        <v>20</v>
      </c>
      <c r="B1816" t="s">
        <v>23</v>
      </c>
      <c r="C1816">
        <v>14002</v>
      </c>
      <c r="D1816" t="s">
        <v>125</v>
      </c>
      <c r="E1816">
        <v>15055</v>
      </c>
      <c r="F1816" t="s">
        <v>106</v>
      </c>
      <c r="G1816">
        <v>179313287.90922499</v>
      </c>
    </row>
    <row r="1817" spans="1:7">
      <c r="A1817">
        <v>20</v>
      </c>
      <c r="B1817" t="s">
        <v>23</v>
      </c>
      <c r="C1817">
        <v>25001</v>
      </c>
      <c r="D1817" t="s">
        <v>126</v>
      </c>
      <c r="E1817">
        <v>15051</v>
      </c>
      <c r="F1817" t="s">
        <v>127</v>
      </c>
      <c r="G1817">
        <v>21655472871.5979</v>
      </c>
    </row>
    <row r="1818" spans="1:7">
      <c r="A1818">
        <v>20</v>
      </c>
      <c r="B1818" t="s">
        <v>23</v>
      </c>
      <c r="C1818">
        <v>28001</v>
      </c>
      <c r="D1818" t="s">
        <v>128</v>
      </c>
      <c r="E1818">
        <v>15051</v>
      </c>
      <c r="F1818" t="s">
        <v>127</v>
      </c>
      <c r="G1818">
        <v>34195162681.446098</v>
      </c>
    </row>
    <row r="1819" spans="1:7">
      <c r="A1819">
        <v>21</v>
      </c>
      <c r="B1819" t="s">
        <v>24</v>
      </c>
      <c r="C1819">
        <v>1</v>
      </c>
      <c r="D1819" t="s">
        <v>4</v>
      </c>
      <c r="E1819">
        <v>15055</v>
      </c>
      <c r="F1819" t="s">
        <v>106</v>
      </c>
      <c r="G1819">
        <v>287775248.75818998</v>
      </c>
    </row>
    <row r="1820" spans="1:7">
      <c r="A1820">
        <v>21</v>
      </c>
      <c r="B1820" t="s">
        <v>24</v>
      </c>
      <c r="C1820">
        <v>2</v>
      </c>
      <c r="D1820" t="s">
        <v>5</v>
      </c>
      <c r="E1820">
        <v>15055</v>
      </c>
      <c r="F1820" t="s">
        <v>106</v>
      </c>
      <c r="G1820">
        <v>37515.769123239203</v>
      </c>
    </row>
    <row r="1821" spans="1:7">
      <c r="A1821">
        <v>21</v>
      </c>
      <c r="B1821" t="s">
        <v>24</v>
      </c>
      <c r="C1821">
        <v>3</v>
      </c>
      <c r="D1821" t="s">
        <v>6</v>
      </c>
      <c r="E1821">
        <v>15055</v>
      </c>
      <c r="F1821" t="s">
        <v>106</v>
      </c>
      <c r="G1821">
        <v>12986809.0682342</v>
      </c>
    </row>
    <row r="1822" spans="1:7">
      <c r="A1822">
        <v>21</v>
      </c>
      <c r="B1822" t="s">
        <v>24</v>
      </c>
      <c r="C1822">
        <v>4</v>
      </c>
      <c r="D1822" t="s">
        <v>7</v>
      </c>
      <c r="E1822">
        <v>15055</v>
      </c>
      <c r="F1822" t="s">
        <v>106</v>
      </c>
      <c r="G1822">
        <v>69107.702997459201</v>
      </c>
    </row>
    <row r="1823" spans="1:7">
      <c r="A1823">
        <v>21</v>
      </c>
      <c r="B1823" t="s">
        <v>24</v>
      </c>
      <c r="C1823">
        <v>6</v>
      </c>
      <c r="D1823" t="s">
        <v>9</v>
      </c>
      <c r="E1823">
        <v>15055</v>
      </c>
      <c r="F1823" t="s">
        <v>106</v>
      </c>
      <c r="G1823">
        <v>26551719.391208</v>
      </c>
    </row>
    <row r="1824" spans="1:7">
      <c r="A1824">
        <v>21</v>
      </c>
      <c r="B1824" t="s">
        <v>24</v>
      </c>
      <c r="C1824">
        <v>7</v>
      </c>
      <c r="D1824" t="s">
        <v>10</v>
      </c>
      <c r="E1824">
        <v>15055</v>
      </c>
      <c r="F1824" t="s">
        <v>106</v>
      </c>
      <c r="G1824">
        <v>168924753.06022799</v>
      </c>
    </row>
    <row r="1825" spans="1:7">
      <c r="A1825">
        <v>21</v>
      </c>
      <c r="B1825" t="s">
        <v>24</v>
      </c>
      <c r="C1825">
        <v>8</v>
      </c>
      <c r="D1825" t="s">
        <v>11</v>
      </c>
      <c r="E1825">
        <v>15055</v>
      </c>
      <c r="F1825" t="s">
        <v>106</v>
      </c>
      <c r="G1825">
        <v>78968.954825862995</v>
      </c>
    </row>
    <row r="1826" spans="1:7">
      <c r="A1826">
        <v>21</v>
      </c>
      <c r="B1826" t="s">
        <v>24</v>
      </c>
      <c r="C1826">
        <v>9</v>
      </c>
      <c r="D1826" t="s">
        <v>12</v>
      </c>
      <c r="E1826">
        <v>15055</v>
      </c>
      <c r="F1826" t="s">
        <v>106</v>
      </c>
      <c r="G1826">
        <v>651148187.61261904</v>
      </c>
    </row>
    <row r="1827" spans="1:7">
      <c r="A1827">
        <v>21</v>
      </c>
      <c r="B1827" t="s">
        <v>24</v>
      </c>
      <c r="C1827">
        <v>10</v>
      </c>
      <c r="D1827" t="s">
        <v>13</v>
      </c>
      <c r="E1827">
        <v>15055</v>
      </c>
      <c r="F1827" t="s">
        <v>106</v>
      </c>
      <c r="G1827">
        <v>157546944.255229</v>
      </c>
    </row>
    <row r="1828" spans="1:7">
      <c r="A1828">
        <v>21</v>
      </c>
      <c r="B1828" t="s">
        <v>24</v>
      </c>
      <c r="C1828">
        <v>11</v>
      </c>
      <c r="D1828" t="s">
        <v>14</v>
      </c>
      <c r="E1828">
        <v>15055</v>
      </c>
      <c r="F1828" t="s">
        <v>106</v>
      </c>
      <c r="G1828">
        <v>305119131.70301902</v>
      </c>
    </row>
    <row r="1829" spans="1:7">
      <c r="A1829">
        <v>21</v>
      </c>
      <c r="B1829" t="s">
        <v>24</v>
      </c>
      <c r="C1829">
        <v>12</v>
      </c>
      <c r="D1829" t="s">
        <v>15</v>
      </c>
      <c r="E1829">
        <v>15055</v>
      </c>
      <c r="F1829" t="s">
        <v>106</v>
      </c>
      <c r="G1829">
        <v>703283.995533876</v>
      </c>
    </row>
    <row r="1830" spans="1:7">
      <c r="A1830">
        <v>21</v>
      </c>
      <c r="B1830" t="s">
        <v>24</v>
      </c>
      <c r="C1830">
        <v>13</v>
      </c>
      <c r="D1830" t="s">
        <v>16</v>
      </c>
      <c r="E1830">
        <v>15055</v>
      </c>
      <c r="F1830" t="s">
        <v>106</v>
      </c>
      <c r="G1830">
        <v>1815072.24988554</v>
      </c>
    </row>
    <row r="1831" spans="1:7">
      <c r="A1831">
        <v>21</v>
      </c>
      <c r="B1831" t="s">
        <v>24</v>
      </c>
      <c r="C1831">
        <v>14</v>
      </c>
      <c r="D1831" t="s">
        <v>17</v>
      </c>
      <c r="E1831">
        <v>15055</v>
      </c>
      <c r="F1831" t="s">
        <v>106</v>
      </c>
      <c r="G1831">
        <v>1490033.46725082</v>
      </c>
    </row>
    <row r="1832" spans="1:7">
      <c r="A1832">
        <v>21</v>
      </c>
      <c r="B1832" t="s">
        <v>24</v>
      </c>
      <c r="C1832">
        <v>15</v>
      </c>
      <c r="D1832" t="s">
        <v>18</v>
      </c>
      <c r="E1832">
        <v>15055</v>
      </c>
      <c r="F1832" t="s">
        <v>106</v>
      </c>
      <c r="G1832">
        <v>53208.776154774401</v>
      </c>
    </row>
    <row r="1833" spans="1:7">
      <c r="A1833">
        <v>21</v>
      </c>
      <c r="B1833" t="s">
        <v>24</v>
      </c>
      <c r="C1833">
        <v>16</v>
      </c>
      <c r="D1833" t="s">
        <v>19</v>
      </c>
      <c r="E1833">
        <v>15055</v>
      </c>
      <c r="F1833" t="s">
        <v>106</v>
      </c>
      <c r="G1833">
        <v>527976.71095131803</v>
      </c>
    </row>
    <row r="1834" spans="1:7">
      <c r="A1834">
        <v>21</v>
      </c>
      <c r="B1834" t="s">
        <v>24</v>
      </c>
      <c r="C1834">
        <v>17</v>
      </c>
      <c r="D1834" t="s">
        <v>20</v>
      </c>
      <c r="E1834">
        <v>15055</v>
      </c>
      <c r="F1834" t="s">
        <v>106</v>
      </c>
      <c r="G1834">
        <v>8931413.5787687395</v>
      </c>
    </row>
    <row r="1835" spans="1:7">
      <c r="A1835">
        <v>21</v>
      </c>
      <c r="B1835" t="s">
        <v>24</v>
      </c>
      <c r="C1835">
        <v>18</v>
      </c>
      <c r="D1835" t="s">
        <v>21</v>
      </c>
      <c r="E1835">
        <v>15055</v>
      </c>
      <c r="F1835" t="s">
        <v>106</v>
      </c>
      <c r="G1835">
        <v>307754156.11234599</v>
      </c>
    </row>
    <row r="1836" spans="1:7">
      <c r="A1836">
        <v>21</v>
      </c>
      <c r="B1836" t="s">
        <v>24</v>
      </c>
      <c r="C1836">
        <v>19</v>
      </c>
      <c r="D1836" t="s">
        <v>22</v>
      </c>
      <c r="E1836">
        <v>15055</v>
      </c>
      <c r="F1836" t="s">
        <v>106</v>
      </c>
      <c r="G1836">
        <v>23441627.383447301</v>
      </c>
    </row>
    <row r="1837" spans="1:7">
      <c r="A1837">
        <v>21</v>
      </c>
      <c r="B1837" t="s">
        <v>24</v>
      </c>
      <c r="C1837">
        <v>20</v>
      </c>
      <c r="D1837" t="s">
        <v>23</v>
      </c>
      <c r="E1837">
        <v>15055</v>
      </c>
      <c r="F1837" t="s">
        <v>106</v>
      </c>
      <c r="G1837">
        <v>1122922349.11988</v>
      </c>
    </row>
    <row r="1838" spans="1:7">
      <c r="A1838">
        <v>21</v>
      </c>
      <c r="B1838" t="s">
        <v>24</v>
      </c>
      <c r="C1838">
        <v>21</v>
      </c>
      <c r="D1838" t="s">
        <v>24</v>
      </c>
      <c r="E1838">
        <v>15055</v>
      </c>
      <c r="F1838" t="s">
        <v>106</v>
      </c>
      <c r="G1838">
        <v>3981011738.2733698</v>
      </c>
    </row>
    <row r="1839" spans="1:7">
      <c r="A1839">
        <v>21</v>
      </c>
      <c r="B1839" t="s">
        <v>24</v>
      </c>
      <c r="C1839">
        <v>22</v>
      </c>
      <c r="D1839" t="s">
        <v>25</v>
      </c>
      <c r="E1839">
        <v>15055</v>
      </c>
      <c r="F1839" t="s">
        <v>106</v>
      </c>
      <c r="G1839">
        <v>449911593.47376698</v>
      </c>
    </row>
    <row r="1840" spans="1:7">
      <c r="A1840">
        <v>21</v>
      </c>
      <c r="B1840" t="s">
        <v>24</v>
      </c>
      <c r="C1840">
        <v>23</v>
      </c>
      <c r="D1840" t="s">
        <v>26</v>
      </c>
      <c r="E1840">
        <v>15055</v>
      </c>
      <c r="F1840" t="s">
        <v>106</v>
      </c>
      <c r="G1840">
        <v>95396079.735083595</v>
      </c>
    </row>
    <row r="1841" spans="1:7">
      <c r="A1841">
        <v>21</v>
      </c>
      <c r="B1841" t="s">
        <v>24</v>
      </c>
      <c r="C1841">
        <v>24</v>
      </c>
      <c r="D1841" t="s">
        <v>27</v>
      </c>
      <c r="E1841">
        <v>15055</v>
      </c>
      <c r="F1841" t="s">
        <v>106</v>
      </c>
      <c r="G1841">
        <v>2377080.5011497298</v>
      </c>
    </row>
    <row r="1842" spans="1:7">
      <c r="A1842">
        <v>21</v>
      </c>
      <c r="B1842" t="s">
        <v>24</v>
      </c>
      <c r="C1842">
        <v>25</v>
      </c>
      <c r="D1842" t="s">
        <v>28</v>
      </c>
      <c r="E1842">
        <v>15055</v>
      </c>
      <c r="F1842" t="s">
        <v>106</v>
      </c>
      <c r="G1842">
        <v>359622258.52532703</v>
      </c>
    </row>
    <row r="1843" spans="1:7">
      <c r="A1843">
        <v>21</v>
      </c>
      <c r="B1843" t="s">
        <v>24</v>
      </c>
      <c r="C1843">
        <v>26</v>
      </c>
      <c r="D1843" t="s">
        <v>29</v>
      </c>
      <c r="E1843">
        <v>15055</v>
      </c>
      <c r="F1843" t="s">
        <v>106</v>
      </c>
      <c r="G1843">
        <v>22507690.879862402</v>
      </c>
    </row>
    <row r="1844" spans="1:7">
      <c r="A1844">
        <v>21</v>
      </c>
      <c r="B1844" t="s">
        <v>24</v>
      </c>
      <c r="C1844">
        <v>27</v>
      </c>
      <c r="D1844" t="s">
        <v>30</v>
      </c>
      <c r="E1844">
        <v>15055</v>
      </c>
      <c r="F1844" t="s">
        <v>106</v>
      </c>
      <c r="G1844">
        <v>96647587.641675696</v>
      </c>
    </row>
    <row r="1845" spans="1:7">
      <c r="A1845">
        <v>21</v>
      </c>
      <c r="B1845" t="s">
        <v>24</v>
      </c>
      <c r="C1845">
        <v>28</v>
      </c>
      <c r="D1845" t="s">
        <v>31</v>
      </c>
      <c r="E1845">
        <v>15055</v>
      </c>
      <c r="F1845" t="s">
        <v>106</v>
      </c>
      <c r="G1845">
        <v>4681349.62736216</v>
      </c>
    </row>
    <row r="1846" spans="1:7">
      <c r="A1846">
        <v>21</v>
      </c>
      <c r="B1846" t="s">
        <v>24</v>
      </c>
      <c r="C1846">
        <v>29</v>
      </c>
      <c r="D1846" t="s">
        <v>32</v>
      </c>
      <c r="E1846">
        <v>15055</v>
      </c>
      <c r="F1846" t="s">
        <v>106</v>
      </c>
      <c r="G1846">
        <v>41428510.251933001</v>
      </c>
    </row>
    <row r="1847" spans="1:7">
      <c r="A1847">
        <v>21</v>
      </c>
      <c r="B1847" t="s">
        <v>24</v>
      </c>
      <c r="C1847">
        <v>30</v>
      </c>
      <c r="D1847" t="s">
        <v>33</v>
      </c>
      <c r="E1847">
        <v>15055</v>
      </c>
      <c r="F1847" t="s">
        <v>106</v>
      </c>
      <c r="G1847">
        <v>305969.19006096403</v>
      </c>
    </row>
    <row r="1848" spans="1:7">
      <c r="A1848">
        <v>21</v>
      </c>
      <c r="B1848" t="s">
        <v>24</v>
      </c>
      <c r="C1848">
        <v>31</v>
      </c>
      <c r="D1848" t="s">
        <v>34</v>
      </c>
      <c r="E1848">
        <v>15055</v>
      </c>
      <c r="F1848" t="s">
        <v>106</v>
      </c>
      <c r="G1848">
        <v>5331789.3680576403</v>
      </c>
    </row>
    <row r="1849" spans="1:7">
      <c r="A1849">
        <v>21</v>
      </c>
      <c r="B1849" t="s">
        <v>24</v>
      </c>
      <c r="C1849">
        <v>32</v>
      </c>
      <c r="D1849" t="s">
        <v>35</v>
      </c>
      <c r="E1849">
        <v>15055</v>
      </c>
      <c r="F1849" t="s">
        <v>106</v>
      </c>
      <c r="G1849">
        <v>8225392532.0052299</v>
      </c>
    </row>
    <row r="1850" spans="1:7">
      <c r="A1850">
        <v>21</v>
      </c>
      <c r="B1850" t="s">
        <v>24</v>
      </c>
      <c r="C1850">
        <v>33</v>
      </c>
      <c r="D1850" t="s">
        <v>36</v>
      </c>
      <c r="E1850">
        <v>15055</v>
      </c>
      <c r="F1850" t="s">
        <v>106</v>
      </c>
      <c r="G1850">
        <v>44360018.139648698</v>
      </c>
    </row>
    <row r="1851" spans="1:7">
      <c r="A1851">
        <v>21</v>
      </c>
      <c r="B1851" t="s">
        <v>24</v>
      </c>
      <c r="C1851">
        <v>34</v>
      </c>
      <c r="D1851" t="s">
        <v>37</v>
      </c>
      <c r="E1851">
        <v>15055</v>
      </c>
      <c r="F1851" t="s">
        <v>106</v>
      </c>
      <c r="G1851">
        <v>15942940.2696817</v>
      </c>
    </row>
    <row r="1852" spans="1:7">
      <c r="A1852">
        <v>21</v>
      </c>
      <c r="B1852" t="s">
        <v>24</v>
      </c>
      <c r="C1852">
        <v>35</v>
      </c>
      <c r="D1852" t="s">
        <v>38</v>
      </c>
      <c r="E1852">
        <v>15055</v>
      </c>
      <c r="F1852" t="s">
        <v>106</v>
      </c>
      <c r="G1852">
        <v>172129984.79914701</v>
      </c>
    </row>
    <row r="1853" spans="1:7">
      <c r="A1853">
        <v>21</v>
      </c>
      <c r="B1853" t="s">
        <v>24</v>
      </c>
      <c r="C1853">
        <v>36</v>
      </c>
      <c r="D1853" t="s">
        <v>39</v>
      </c>
      <c r="E1853">
        <v>15055</v>
      </c>
      <c r="F1853" t="s">
        <v>106</v>
      </c>
      <c r="G1853">
        <v>8675430.6316651795</v>
      </c>
    </row>
    <row r="1854" spans="1:7">
      <c r="A1854">
        <v>21</v>
      </c>
      <c r="B1854" t="s">
        <v>24</v>
      </c>
      <c r="C1854">
        <v>37</v>
      </c>
      <c r="D1854" t="s">
        <v>40</v>
      </c>
      <c r="E1854">
        <v>15055</v>
      </c>
      <c r="F1854" t="s">
        <v>106</v>
      </c>
      <c r="G1854">
        <v>4767043.4556790004</v>
      </c>
    </row>
    <row r="1855" spans="1:7">
      <c r="A1855">
        <v>21</v>
      </c>
      <c r="B1855" t="s">
        <v>24</v>
      </c>
      <c r="C1855">
        <v>38</v>
      </c>
      <c r="D1855" t="s">
        <v>41</v>
      </c>
      <c r="E1855">
        <v>15055</v>
      </c>
      <c r="F1855" t="s">
        <v>106</v>
      </c>
      <c r="G1855">
        <v>5797127.50664292</v>
      </c>
    </row>
    <row r="1856" spans="1:7">
      <c r="A1856">
        <v>21</v>
      </c>
      <c r="B1856" t="s">
        <v>24</v>
      </c>
      <c r="C1856">
        <v>39</v>
      </c>
      <c r="D1856" t="s">
        <v>42</v>
      </c>
      <c r="E1856">
        <v>15055</v>
      </c>
      <c r="F1856" t="s">
        <v>106</v>
      </c>
      <c r="G1856">
        <v>3649629.35957791</v>
      </c>
    </row>
    <row r="1857" spans="1:7">
      <c r="A1857">
        <v>21</v>
      </c>
      <c r="B1857" t="s">
        <v>24</v>
      </c>
      <c r="C1857">
        <v>40</v>
      </c>
      <c r="D1857" t="s">
        <v>43</v>
      </c>
      <c r="E1857">
        <v>15055</v>
      </c>
      <c r="F1857" t="s">
        <v>106</v>
      </c>
      <c r="G1857">
        <v>20020325.989294399</v>
      </c>
    </row>
    <row r="1858" spans="1:7">
      <c r="A1858">
        <v>21</v>
      </c>
      <c r="B1858" t="s">
        <v>24</v>
      </c>
      <c r="C1858">
        <v>41</v>
      </c>
      <c r="D1858" t="s">
        <v>44</v>
      </c>
      <c r="E1858">
        <v>15055</v>
      </c>
      <c r="F1858" t="s">
        <v>106</v>
      </c>
      <c r="G1858">
        <v>23255038.8464326</v>
      </c>
    </row>
    <row r="1859" spans="1:7">
      <c r="A1859">
        <v>21</v>
      </c>
      <c r="B1859" t="s">
        <v>24</v>
      </c>
      <c r="C1859">
        <v>42</v>
      </c>
      <c r="D1859" t="s">
        <v>45</v>
      </c>
      <c r="E1859">
        <v>15055</v>
      </c>
      <c r="F1859" t="s">
        <v>106</v>
      </c>
      <c r="G1859">
        <v>34043626.713432699</v>
      </c>
    </row>
    <row r="1860" spans="1:7">
      <c r="A1860">
        <v>21</v>
      </c>
      <c r="B1860" t="s">
        <v>24</v>
      </c>
      <c r="C1860">
        <v>43</v>
      </c>
      <c r="D1860" t="s">
        <v>46</v>
      </c>
      <c r="E1860">
        <v>15055</v>
      </c>
      <c r="F1860" t="s">
        <v>106</v>
      </c>
      <c r="G1860">
        <v>173138204.846623</v>
      </c>
    </row>
    <row r="1861" spans="1:7">
      <c r="A1861">
        <v>21</v>
      </c>
      <c r="B1861" t="s">
        <v>24</v>
      </c>
      <c r="C1861">
        <v>44</v>
      </c>
      <c r="D1861" t="s">
        <v>47</v>
      </c>
      <c r="E1861">
        <v>15055</v>
      </c>
      <c r="F1861" t="s">
        <v>106</v>
      </c>
      <c r="G1861">
        <v>30612855.597401101</v>
      </c>
    </row>
    <row r="1862" spans="1:7">
      <c r="A1862">
        <v>21</v>
      </c>
      <c r="B1862" t="s">
        <v>24</v>
      </c>
      <c r="C1862">
        <v>45</v>
      </c>
      <c r="D1862" t="s">
        <v>48</v>
      </c>
      <c r="E1862">
        <v>15055</v>
      </c>
      <c r="F1862" t="s">
        <v>106</v>
      </c>
      <c r="G1862">
        <v>802103322.87323403</v>
      </c>
    </row>
    <row r="1863" spans="1:7">
      <c r="A1863">
        <v>21</v>
      </c>
      <c r="B1863" t="s">
        <v>24</v>
      </c>
      <c r="C1863">
        <v>46</v>
      </c>
      <c r="D1863" t="s">
        <v>49</v>
      </c>
      <c r="E1863">
        <v>15055</v>
      </c>
      <c r="F1863" t="s">
        <v>106</v>
      </c>
      <c r="G1863">
        <v>7415773.4415063001</v>
      </c>
    </row>
    <row r="1864" spans="1:7">
      <c r="A1864">
        <v>21</v>
      </c>
      <c r="B1864" t="s">
        <v>24</v>
      </c>
      <c r="C1864">
        <v>47</v>
      </c>
      <c r="D1864" t="s">
        <v>50</v>
      </c>
      <c r="E1864">
        <v>15055</v>
      </c>
      <c r="F1864" t="s">
        <v>106</v>
      </c>
      <c r="G1864">
        <v>9717158.2312940806</v>
      </c>
    </row>
    <row r="1865" spans="1:7">
      <c r="A1865">
        <v>21</v>
      </c>
      <c r="B1865" t="s">
        <v>24</v>
      </c>
      <c r="C1865">
        <v>48</v>
      </c>
      <c r="D1865" t="s">
        <v>51</v>
      </c>
      <c r="E1865">
        <v>15055</v>
      </c>
      <c r="F1865" t="s">
        <v>106</v>
      </c>
      <c r="G1865">
        <v>7154015.1979552703</v>
      </c>
    </row>
    <row r="1866" spans="1:7">
      <c r="A1866">
        <v>21</v>
      </c>
      <c r="B1866" t="s">
        <v>24</v>
      </c>
      <c r="C1866">
        <v>49</v>
      </c>
      <c r="D1866" t="s">
        <v>52</v>
      </c>
      <c r="E1866">
        <v>15055</v>
      </c>
      <c r="F1866" t="s">
        <v>106</v>
      </c>
      <c r="G1866">
        <v>43453.2597458358</v>
      </c>
    </row>
    <row r="1867" spans="1:7">
      <c r="A1867">
        <v>21</v>
      </c>
      <c r="B1867" t="s">
        <v>24</v>
      </c>
      <c r="C1867">
        <v>50</v>
      </c>
      <c r="D1867" t="s">
        <v>53</v>
      </c>
      <c r="E1867">
        <v>15055</v>
      </c>
      <c r="F1867" t="s">
        <v>106</v>
      </c>
      <c r="G1867">
        <v>379944684.04552102</v>
      </c>
    </row>
    <row r="1868" spans="1:7">
      <c r="A1868">
        <v>21</v>
      </c>
      <c r="B1868" t="s">
        <v>24</v>
      </c>
      <c r="C1868">
        <v>51</v>
      </c>
      <c r="D1868" t="s">
        <v>54</v>
      </c>
      <c r="E1868">
        <v>15055</v>
      </c>
      <c r="F1868" t="s">
        <v>106</v>
      </c>
      <c r="G1868">
        <v>43215598.227657303</v>
      </c>
    </row>
    <row r="1869" spans="1:7">
      <c r="A1869">
        <v>21</v>
      </c>
      <c r="B1869" t="s">
        <v>24</v>
      </c>
      <c r="C1869">
        <v>52</v>
      </c>
      <c r="D1869" t="s">
        <v>55</v>
      </c>
      <c r="E1869">
        <v>15055</v>
      </c>
      <c r="F1869" t="s">
        <v>106</v>
      </c>
      <c r="G1869">
        <v>160952.418670666</v>
      </c>
    </row>
    <row r="1870" spans="1:7">
      <c r="A1870">
        <v>21</v>
      </c>
      <c r="B1870" t="s">
        <v>24</v>
      </c>
      <c r="C1870">
        <v>53</v>
      </c>
      <c r="D1870" t="s">
        <v>56</v>
      </c>
      <c r="E1870">
        <v>15055</v>
      </c>
      <c r="F1870" t="s">
        <v>106</v>
      </c>
      <c r="G1870">
        <v>47206311.197721899</v>
      </c>
    </row>
    <row r="1871" spans="1:7">
      <c r="A1871">
        <v>21</v>
      </c>
      <c r="B1871" t="s">
        <v>24</v>
      </c>
      <c r="C1871">
        <v>54</v>
      </c>
      <c r="D1871" t="s">
        <v>57</v>
      </c>
      <c r="E1871">
        <v>15055</v>
      </c>
      <c r="F1871" t="s">
        <v>106</v>
      </c>
      <c r="G1871">
        <v>59769208.441270702</v>
      </c>
    </row>
    <row r="1872" spans="1:7">
      <c r="A1872">
        <v>21</v>
      </c>
      <c r="B1872" t="s">
        <v>24</v>
      </c>
      <c r="C1872">
        <v>55</v>
      </c>
      <c r="D1872" t="s">
        <v>58</v>
      </c>
      <c r="E1872">
        <v>15055</v>
      </c>
      <c r="F1872" t="s">
        <v>106</v>
      </c>
      <c r="G1872">
        <v>139204036.82629299</v>
      </c>
    </row>
    <row r="1873" spans="1:7">
      <c r="A1873">
        <v>21</v>
      </c>
      <c r="B1873" t="s">
        <v>24</v>
      </c>
      <c r="C1873">
        <v>56</v>
      </c>
      <c r="D1873" t="s">
        <v>59</v>
      </c>
      <c r="E1873">
        <v>15055</v>
      </c>
      <c r="F1873" t="s">
        <v>106</v>
      </c>
      <c r="G1873">
        <v>154461316.35846701</v>
      </c>
    </row>
    <row r="1874" spans="1:7">
      <c r="A1874">
        <v>21</v>
      </c>
      <c r="B1874" t="s">
        <v>24</v>
      </c>
      <c r="C1874">
        <v>57</v>
      </c>
      <c r="D1874" t="s">
        <v>60</v>
      </c>
      <c r="E1874">
        <v>15055</v>
      </c>
      <c r="F1874" t="s">
        <v>106</v>
      </c>
      <c r="G1874">
        <v>51713742.029026903</v>
      </c>
    </row>
    <row r="1875" spans="1:7">
      <c r="A1875">
        <v>21</v>
      </c>
      <c r="B1875" t="s">
        <v>24</v>
      </c>
      <c r="C1875">
        <v>58</v>
      </c>
      <c r="D1875" t="s">
        <v>61</v>
      </c>
      <c r="E1875">
        <v>15055</v>
      </c>
      <c r="F1875" t="s">
        <v>106</v>
      </c>
      <c r="G1875">
        <v>7021490.4962387802</v>
      </c>
    </row>
    <row r="1876" spans="1:7">
      <c r="A1876">
        <v>21</v>
      </c>
      <c r="B1876" t="s">
        <v>24</v>
      </c>
      <c r="C1876">
        <v>59</v>
      </c>
      <c r="D1876" t="s">
        <v>62</v>
      </c>
      <c r="E1876">
        <v>15055</v>
      </c>
      <c r="F1876" t="s">
        <v>106</v>
      </c>
      <c r="G1876">
        <v>277436291.51269501</v>
      </c>
    </row>
    <row r="1877" spans="1:7">
      <c r="A1877">
        <v>21</v>
      </c>
      <c r="B1877" t="s">
        <v>24</v>
      </c>
      <c r="C1877">
        <v>60</v>
      </c>
      <c r="D1877" t="s">
        <v>63</v>
      </c>
      <c r="E1877">
        <v>15055</v>
      </c>
      <c r="F1877" t="s">
        <v>106</v>
      </c>
      <c r="G1877">
        <v>265042123.217985</v>
      </c>
    </row>
    <row r="1878" spans="1:7">
      <c r="A1878">
        <v>21</v>
      </c>
      <c r="B1878" t="s">
        <v>24</v>
      </c>
      <c r="C1878">
        <v>62</v>
      </c>
      <c r="D1878" t="s">
        <v>65</v>
      </c>
      <c r="E1878">
        <v>15055</v>
      </c>
      <c r="F1878" t="s">
        <v>106</v>
      </c>
      <c r="G1878">
        <v>98125802.0895928</v>
      </c>
    </row>
    <row r="1879" spans="1:7">
      <c r="A1879">
        <v>21</v>
      </c>
      <c r="B1879" t="s">
        <v>24</v>
      </c>
      <c r="C1879">
        <v>63</v>
      </c>
      <c r="D1879" t="s">
        <v>66</v>
      </c>
      <c r="E1879">
        <v>15055</v>
      </c>
      <c r="F1879" t="s">
        <v>106</v>
      </c>
      <c r="G1879">
        <v>77543519.287362695</v>
      </c>
    </row>
    <row r="1880" spans="1:7">
      <c r="A1880">
        <v>21</v>
      </c>
      <c r="B1880" t="s">
        <v>24</v>
      </c>
      <c r="C1880">
        <v>64</v>
      </c>
      <c r="D1880" t="s">
        <v>67</v>
      </c>
      <c r="E1880">
        <v>15055</v>
      </c>
      <c r="F1880" t="s">
        <v>106</v>
      </c>
      <c r="G1880">
        <v>384093644.76184797</v>
      </c>
    </row>
    <row r="1881" spans="1:7">
      <c r="A1881">
        <v>21</v>
      </c>
      <c r="B1881" t="s">
        <v>24</v>
      </c>
      <c r="C1881">
        <v>65</v>
      </c>
      <c r="D1881" t="s">
        <v>68</v>
      </c>
      <c r="E1881">
        <v>15055</v>
      </c>
      <c r="F1881" t="s">
        <v>106</v>
      </c>
      <c r="G1881">
        <v>964232125.08669603</v>
      </c>
    </row>
    <row r="1882" spans="1:7">
      <c r="A1882">
        <v>21</v>
      </c>
      <c r="B1882" t="s">
        <v>24</v>
      </c>
      <c r="C1882">
        <v>66</v>
      </c>
      <c r="D1882" t="s">
        <v>69</v>
      </c>
      <c r="E1882">
        <v>15055</v>
      </c>
      <c r="F1882" t="s">
        <v>106</v>
      </c>
      <c r="G1882">
        <v>3388934120.3937802</v>
      </c>
    </row>
    <row r="1883" spans="1:7">
      <c r="A1883">
        <v>21</v>
      </c>
      <c r="B1883" t="s">
        <v>24</v>
      </c>
      <c r="C1883">
        <v>67</v>
      </c>
      <c r="D1883" t="s">
        <v>70</v>
      </c>
      <c r="E1883">
        <v>15055</v>
      </c>
      <c r="F1883" t="s">
        <v>106</v>
      </c>
      <c r="G1883">
        <v>423679266.80515897</v>
      </c>
    </row>
    <row r="1884" spans="1:7">
      <c r="A1884">
        <v>21</v>
      </c>
      <c r="B1884" t="s">
        <v>24</v>
      </c>
      <c r="C1884">
        <v>68</v>
      </c>
      <c r="D1884" t="s">
        <v>71</v>
      </c>
      <c r="E1884">
        <v>15055</v>
      </c>
      <c r="F1884" t="s">
        <v>106</v>
      </c>
      <c r="G1884">
        <v>105604159.04627299</v>
      </c>
    </row>
    <row r="1885" spans="1:7">
      <c r="A1885">
        <v>21</v>
      </c>
      <c r="B1885" t="s">
        <v>24</v>
      </c>
      <c r="C1885">
        <v>74</v>
      </c>
      <c r="D1885" t="s">
        <v>77</v>
      </c>
      <c r="E1885">
        <v>15055</v>
      </c>
      <c r="F1885" t="s">
        <v>106</v>
      </c>
      <c r="G1885">
        <v>3242268.7246079599</v>
      </c>
    </row>
    <row r="1886" spans="1:7">
      <c r="A1886">
        <v>21</v>
      </c>
      <c r="B1886" t="s">
        <v>24</v>
      </c>
      <c r="C1886">
        <v>75</v>
      </c>
      <c r="D1886" t="s">
        <v>78</v>
      </c>
      <c r="E1886">
        <v>15055</v>
      </c>
      <c r="F1886" t="s">
        <v>106</v>
      </c>
      <c r="G1886">
        <v>100.449234562561</v>
      </c>
    </row>
    <row r="1887" spans="1:7">
      <c r="A1887">
        <v>21</v>
      </c>
      <c r="B1887" t="s">
        <v>24</v>
      </c>
      <c r="C1887">
        <v>76</v>
      </c>
      <c r="D1887" t="s">
        <v>79</v>
      </c>
      <c r="E1887">
        <v>15055</v>
      </c>
      <c r="F1887" t="s">
        <v>106</v>
      </c>
      <c r="G1887">
        <v>214569.34278374401</v>
      </c>
    </row>
    <row r="1888" spans="1:7">
      <c r="A1888">
        <v>21</v>
      </c>
      <c r="B1888" t="s">
        <v>24</v>
      </c>
      <c r="C1888">
        <v>77</v>
      </c>
      <c r="D1888" t="s">
        <v>80</v>
      </c>
      <c r="E1888">
        <v>15055</v>
      </c>
      <c r="F1888" t="s">
        <v>106</v>
      </c>
      <c r="G1888">
        <v>2717038.0679984898</v>
      </c>
    </row>
    <row r="1889" spans="1:7">
      <c r="A1889">
        <v>21</v>
      </c>
      <c r="B1889" t="s">
        <v>24</v>
      </c>
      <c r="C1889">
        <v>78</v>
      </c>
      <c r="D1889" t="s">
        <v>81</v>
      </c>
      <c r="E1889">
        <v>15055</v>
      </c>
      <c r="F1889" t="s">
        <v>106</v>
      </c>
      <c r="G1889">
        <v>23255281.140719999</v>
      </c>
    </row>
    <row r="1890" spans="1:7">
      <c r="A1890">
        <v>21</v>
      </c>
      <c r="B1890" t="s">
        <v>24</v>
      </c>
      <c r="C1890">
        <v>79</v>
      </c>
      <c r="D1890" t="s">
        <v>82</v>
      </c>
      <c r="E1890">
        <v>15055</v>
      </c>
      <c r="F1890" t="s">
        <v>106</v>
      </c>
      <c r="G1890">
        <v>188228671.96043801</v>
      </c>
    </row>
    <row r="1891" spans="1:7">
      <c r="A1891">
        <v>21</v>
      </c>
      <c r="B1891" t="s">
        <v>24</v>
      </c>
      <c r="C1891">
        <v>80</v>
      </c>
      <c r="D1891" t="s">
        <v>83</v>
      </c>
      <c r="E1891">
        <v>15055</v>
      </c>
      <c r="F1891" t="s">
        <v>106</v>
      </c>
      <c r="G1891">
        <v>225810.55841472399</v>
      </c>
    </row>
    <row r="1892" spans="1:7">
      <c r="A1892">
        <v>21</v>
      </c>
      <c r="B1892" t="s">
        <v>24</v>
      </c>
      <c r="C1892">
        <v>81</v>
      </c>
      <c r="D1892" t="s">
        <v>84</v>
      </c>
      <c r="E1892">
        <v>15055</v>
      </c>
      <c r="F1892" t="s">
        <v>106</v>
      </c>
      <c r="G1892">
        <v>912844.91943200398</v>
      </c>
    </row>
    <row r="1893" spans="1:7">
      <c r="A1893">
        <v>21</v>
      </c>
      <c r="B1893" t="s">
        <v>24</v>
      </c>
      <c r="C1893">
        <v>83</v>
      </c>
      <c r="D1893" t="s">
        <v>86</v>
      </c>
      <c r="E1893">
        <v>15055</v>
      </c>
      <c r="F1893" t="s">
        <v>106</v>
      </c>
      <c r="G1893">
        <v>361091934.44739097</v>
      </c>
    </row>
    <row r="1894" spans="1:7">
      <c r="A1894">
        <v>21</v>
      </c>
      <c r="B1894" t="s">
        <v>24</v>
      </c>
      <c r="C1894">
        <v>86</v>
      </c>
      <c r="D1894" t="s">
        <v>89</v>
      </c>
      <c r="E1894">
        <v>15055</v>
      </c>
      <c r="F1894" t="s">
        <v>106</v>
      </c>
      <c r="G1894">
        <v>474.65275000094903</v>
      </c>
    </row>
    <row r="1895" spans="1:7">
      <c r="A1895">
        <v>21</v>
      </c>
      <c r="B1895" t="s">
        <v>24</v>
      </c>
      <c r="C1895">
        <v>87</v>
      </c>
      <c r="D1895" t="s">
        <v>90</v>
      </c>
      <c r="E1895">
        <v>15055</v>
      </c>
      <c r="F1895" t="s">
        <v>106</v>
      </c>
      <c r="G1895">
        <v>364.195852297057</v>
      </c>
    </row>
    <row r="1896" spans="1:7">
      <c r="A1896">
        <v>21</v>
      </c>
      <c r="B1896" t="s">
        <v>24</v>
      </c>
      <c r="C1896">
        <v>5001</v>
      </c>
      <c r="D1896" t="s">
        <v>94</v>
      </c>
      <c r="E1896">
        <v>15053</v>
      </c>
      <c r="F1896" t="s">
        <v>107</v>
      </c>
      <c r="G1896">
        <v>11678077986.0352</v>
      </c>
    </row>
    <row r="1897" spans="1:7">
      <c r="A1897">
        <v>21</v>
      </c>
      <c r="B1897" t="s">
        <v>24</v>
      </c>
      <c r="C1897">
        <v>6001</v>
      </c>
      <c r="D1897" t="s">
        <v>96</v>
      </c>
      <c r="E1897">
        <v>15053</v>
      </c>
      <c r="F1897" t="s">
        <v>107</v>
      </c>
      <c r="G1897">
        <v>254173811.25640699</v>
      </c>
    </row>
    <row r="1898" spans="1:7">
      <c r="A1898">
        <v>21</v>
      </c>
      <c r="B1898" t="s">
        <v>24</v>
      </c>
      <c r="C1898">
        <v>7001</v>
      </c>
      <c r="D1898" t="s">
        <v>108</v>
      </c>
      <c r="E1898">
        <v>15053</v>
      </c>
      <c r="F1898" t="s">
        <v>107</v>
      </c>
      <c r="G1898">
        <v>42506077637.5</v>
      </c>
    </row>
    <row r="1899" spans="1:7">
      <c r="A1899">
        <v>21</v>
      </c>
      <c r="B1899" t="s">
        <v>24</v>
      </c>
      <c r="C1899">
        <v>8001</v>
      </c>
      <c r="D1899" t="s">
        <v>109</v>
      </c>
      <c r="E1899">
        <v>15053</v>
      </c>
      <c r="F1899" t="s">
        <v>107</v>
      </c>
      <c r="G1899">
        <v>1985606474.6675799</v>
      </c>
    </row>
    <row r="1900" spans="1:7">
      <c r="A1900">
        <v>21</v>
      </c>
      <c r="B1900" t="s">
        <v>24</v>
      </c>
      <c r="C1900">
        <v>10001</v>
      </c>
      <c r="D1900" t="s">
        <v>110</v>
      </c>
      <c r="E1900">
        <v>15055</v>
      </c>
      <c r="F1900" t="s">
        <v>106</v>
      </c>
      <c r="G1900">
        <v>393553.02939180599</v>
      </c>
    </row>
    <row r="1901" spans="1:7">
      <c r="A1901">
        <v>21</v>
      </c>
      <c r="B1901" t="s">
        <v>24</v>
      </c>
      <c r="C1901">
        <v>10002</v>
      </c>
      <c r="D1901" t="s">
        <v>111</v>
      </c>
      <c r="E1901">
        <v>15055</v>
      </c>
      <c r="F1901" t="s">
        <v>106</v>
      </c>
      <c r="G1901">
        <v>518264.84084352403</v>
      </c>
    </row>
    <row r="1902" spans="1:7">
      <c r="A1902">
        <v>21</v>
      </c>
      <c r="B1902" t="s">
        <v>24</v>
      </c>
      <c r="C1902">
        <v>10003</v>
      </c>
      <c r="D1902" t="s">
        <v>112</v>
      </c>
      <c r="E1902">
        <v>15055</v>
      </c>
      <c r="F1902" t="s">
        <v>106</v>
      </c>
      <c r="G1902">
        <v>461430.911216698</v>
      </c>
    </row>
    <row r="1903" spans="1:7">
      <c r="A1903">
        <v>21</v>
      </c>
      <c r="B1903" t="s">
        <v>24</v>
      </c>
      <c r="C1903">
        <v>10004</v>
      </c>
      <c r="D1903" t="s">
        <v>113</v>
      </c>
      <c r="E1903">
        <v>15055</v>
      </c>
      <c r="F1903" t="s">
        <v>106</v>
      </c>
      <c r="G1903">
        <v>356280.14763055003</v>
      </c>
    </row>
    <row r="1904" spans="1:7">
      <c r="A1904">
        <v>21</v>
      </c>
      <c r="B1904" t="s">
        <v>24</v>
      </c>
      <c r="C1904">
        <v>10005</v>
      </c>
      <c r="D1904" t="s">
        <v>114</v>
      </c>
      <c r="E1904">
        <v>15055</v>
      </c>
      <c r="F1904" t="s">
        <v>106</v>
      </c>
      <c r="G1904">
        <v>795135.72700952401</v>
      </c>
    </row>
    <row r="1905" spans="1:7">
      <c r="A1905">
        <v>21</v>
      </c>
      <c r="B1905" t="s">
        <v>24</v>
      </c>
      <c r="C1905">
        <v>10006</v>
      </c>
      <c r="D1905" t="s">
        <v>115</v>
      </c>
      <c r="E1905">
        <v>15055</v>
      </c>
      <c r="F1905" t="s">
        <v>106</v>
      </c>
      <c r="G1905">
        <v>2715727.9930470702</v>
      </c>
    </row>
    <row r="1906" spans="1:7">
      <c r="A1906">
        <v>21</v>
      </c>
      <c r="B1906" t="s">
        <v>24</v>
      </c>
      <c r="C1906">
        <v>10007</v>
      </c>
      <c r="D1906" t="s">
        <v>116</v>
      </c>
      <c r="E1906">
        <v>15055</v>
      </c>
      <c r="F1906" t="s">
        <v>106</v>
      </c>
      <c r="G1906">
        <v>4802591.97020509</v>
      </c>
    </row>
    <row r="1907" spans="1:7">
      <c r="A1907">
        <v>21</v>
      </c>
      <c r="B1907" t="s">
        <v>24</v>
      </c>
      <c r="C1907">
        <v>10008</v>
      </c>
      <c r="D1907" t="s">
        <v>117</v>
      </c>
      <c r="E1907">
        <v>15055</v>
      </c>
      <c r="F1907" t="s">
        <v>106</v>
      </c>
      <c r="G1907">
        <v>5493769.2586833304</v>
      </c>
    </row>
    <row r="1908" spans="1:7">
      <c r="A1908">
        <v>21</v>
      </c>
      <c r="B1908" t="s">
        <v>24</v>
      </c>
      <c r="C1908">
        <v>10009</v>
      </c>
      <c r="D1908" t="s">
        <v>118</v>
      </c>
      <c r="E1908">
        <v>15055</v>
      </c>
      <c r="F1908" t="s">
        <v>106</v>
      </c>
      <c r="G1908">
        <v>13900687.510815</v>
      </c>
    </row>
    <row r="1909" spans="1:7">
      <c r="A1909">
        <v>21</v>
      </c>
      <c r="B1909" t="s">
        <v>24</v>
      </c>
      <c r="C1909">
        <v>11001</v>
      </c>
      <c r="D1909" t="s">
        <v>119</v>
      </c>
      <c r="E1909">
        <v>15055</v>
      </c>
      <c r="F1909" t="s">
        <v>106</v>
      </c>
      <c r="G1909">
        <v>2561874.1502435501</v>
      </c>
    </row>
    <row r="1910" spans="1:7">
      <c r="A1910">
        <v>21</v>
      </c>
      <c r="B1910" t="s">
        <v>24</v>
      </c>
      <c r="C1910">
        <v>11003</v>
      </c>
      <c r="D1910" t="s">
        <v>120</v>
      </c>
      <c r="E1910">
        <v>15055</v>
      </c>
      <c r="F1910" t="s">
        <v>106</v>
      </c>
      <c r="G1910">
        <v>1083287.60256219</v>
      </c>
    </row>
    <row r="1911" spans="1:7">
      <c r="A1911">
        <v>21</v>
      </c>
      <c r="B1911" t="s">
        <v>24</v>
      </c>
      <c r="C1911">
        <v>12001</v>
      </c>
      <c r="D1911" t="s">
        <v>121</v>
      </c>
      <c r="E1911">
        <v>15055</v>
      </c>
      <c r="F1911" t="s">
        <v>106</v>
      </c>
      <c r="G1911">
        <v>115685377.202824</v>
      </c>
    </row>
    <row r="1912" spans="1:7">
      <c r="A1912">
        <v>21</v>
      </c>
      <c r="B1912" t="s">
        <v>24</v>
      </c>
      <c r="C1912">
        <v>12004</v>
      </c>
      <c r="D1912" t="s">
        <v>123</v>
      </c>
      <c r="E1912">
        <v>15055</v>
      </c>
      <c r="F1912" t="s">
        <v>106</v>
      </c>
      <c r="G1912">
        <v>5479625.9208494797</v>
      </c>
    </row>
    <row r="1913" spans="1:7">
      <c r="A1913">
        <v>21</v>
      </c>
      <c r="B1913" t="s">
        <v>24</v>
      </c>
      <c r="C1913">
        <v>14001</v>
      </c>
      <c r="D1913" t="s">
        <v>124</v>
      </c>
      <c r="E1913">
        <v>15055</v>
      </c>
      <c r="F1913" t="s">
        <v>106</v>
      </c>
      <c r="G1913">
        <v>7245035.8007058501</v>
      </c>
    </row>
    <row r="1914" spans="1:7">
      <c r="A1914">
        <v>21</v>
      </c>
      <c r="B1914" t="s">
        <v>24</v>
      </c>
      <c r="C1914">
        <v>14002</v>
      </c>
      <c r="D1914" t="s">
        <v>125</v>
      </c>
      <c r="E1914">
        <v>15055</v>
      </c>
      <c r="F1914" t="s">
        <v>106</v>
      </c>
      <c r="G1914">
        <v>27699358.574774001</v>
      </c>
    </row>
    <row r="1915" spans="1:7">
      <c r="A1915">
        <v>21</v>
      </c>
      <c r="B1915" t="s">
        <v>24</v>
      </c>
      <c r="C1915">
        <v>25001</v>
      </c>
      <c r="D1915" t="s">
        <v>126</v>
      </c>
      <c r="E1915">
        <v>15051</v>
      </c>
      <c r="F1915" t="s">
        <v>127</v>
      </c>
      <c r="G1915">
        <v>5717255895.5912104</v>
      </c>
    </row>
    <row r="1916" spans="1:7">
      <c r="A1916">
        <v>21</v>
      </c>
      <c r="B1916" t="s">
        <v>24</v>
      </c>
      <c r="C1916">
        <v>28001</v>
      </c>
      <c r="D1916" t="s">
        <v>128</v>
      </c>
      <c r="E1916">
        <v>15051</v>
      </c>
      <c r="F1916" t="s">
        <v>127</v>
      </c>
      <c r="G1916">
        <v>12619961199.1721</v>
      </c>
    </row>
    <row r="1917" spans="1:7">
      <c r="A1917">
        <v>22</v>
      </c>
      <c r="B1917" t="s">
        <v>25</v>
      </c>
      <c r="C1917">
        <v>1</v>
      </c>
      <c r="D1917" t="s">
        <v>4</v>
      </c>
      <c r="E1917">
        <v>15055</v>
      </c>
      <c r="F1917" t="s">
        <v>106</v>
      </c>
      <c r="G1917">
        <v>9412174.4006961994</v>
      </c>
    </row>
    <row r="1918" spans="1:7">
      <c r="A1918">
        <v>22</v>
      </c>
      <c r="B1918" t="s">
        <v>25</v>
      </c>
      <c r="C1918">
        <v>2</v>
      </c>
      <c r="D1918" t="s">
        <v>5</v>
      </c>
      <c r="E1918">
        <v>15055</v>
      </c>
      <c r="F1918" t="s">
        <v>106</v>
      </c>
      <c r="G1918">
        <v>81566.0136890133</v>
      </c>
    </row>
    <row r="1919" spans="1:7">
      <c r="A1919">
        <v>22</v>
      </c>
      <c r="B1919" t="s">
        <v>25</v>
      </c>
      <c r="C1919">
        <v>3</v>
      </c>
      <c r="D1919" t="s">
        <v>6</v>
      </c>
      <c r="E1919">
        <v>15055</v>
      </c>
      <c r="F1919" t="s">
        <v>106</v>
      </c>
      <c r="G1919">
        <v>28046349.1361214</v>
      </c>
    </row>
    <row r="1920" spans="1:7">
      <c r="A1920">
        <v>22</v>
      </c>
      <c r="B1920" t="s">
        <v>25</v>
      </c>
      <c r="C1920">
        <v>6</v>
      </c>
      <c r="D1920" t="s">
        <v>9</v>
      </c>
      <c r="E1920">
        <v>15055</v>
      </c>
      <c r="F1920" t="s">
        <v>106</v>
      </c>
      <c r="G1920">
        <v>993644.59028895199</v>
      </c>
    </row>
    <row r="1921" spans="1:7">
      <c r="A1921">
        <v>22</v>
      </c>
      <c r="B1921" t="s">
        <v>25</v>
      </c>
      <c r="C1921">
        <v>7</v>
      </c>
      <c r="D1921" t="s">
        <v>10</v>
      </c>
      <c r="E1921">
        <v>15055</v>
      </c>
      <c r="F1921" t="s">
        <v>106</v>
      </c>
      <c r="G1921">
        <v>8402869.76324719</v>
      </c>
    </row>
    <row r="1922" spans="1:7">
      <c r="A1922">
        <v>22</v>
      </c>
      <c r="B1922" t="s">
        <v>25</v>
      </c>
      <c r="C1922">
        <v>8</v>
      </c>
      <c r="D1922" t="s">
        <v>11</v>
      </c>
      <c r="E1922">
        <v>15055</v>
      </c>
      <c r="F1922" t="s">
        <v>106</v>
      </c>
      <c r="G1922">
        <v>48947.131673316697</v>
      </c>
    </row>
    <row r="1923" spans="1:7">
      <c r="A1923">
        <v>22</v>
      </c>
      <c r="B1923" t="s">
        <v>25</v>
      </c>
      <c r="C1923">
        <v>9</v>
      </c>
      <c r="D1923" t="s">
        <v>12</v>
      </c>
      <c r="E1923">
        <v>15055</v>
      </c>
      <c r="F1923" t="s">
        <v>106</v>
      </c>
      <c r="G1923">
        <v>176362529.17373699</v>
      </c>
    </row>
    <row r="1924" spans="1:7">
      <c r="A1924">
        <v>22</v>
      </c>
      <c r="B1924" t="s">
        <v>25</v>
      </c>
      <c r="C1924">
        <v>10</v>
      </c>
      <c r="D1924" t="s">
        <v>13</v>
      </c>
      <c r="E1924">
        <v>15055</v>
      </c>
      <c r="F1924" t="s">
        <v>106</v>
      </c>
      <c r="G1924">
        <v>59262257.371734902</v>
      </c>
    </row>
    <row r="1925" spans="1:7">
      <c r="A1925">
        <v>22</v>
      </c>
      <c r="B1925" t="s">
        <v>25</v>
      </c>
      <c r="C1925">
        <v>11</v>
      </c>
      <c r="D1925" t="s">
        <v>14</v>
      </c>
      <c r="E1925">
        <v>15055</v>
      </c>
      <c r="F1925" t="s">
        <v>106</v>
      </c>
      <c r="G1925">
        <v>22416837.515922699</v>
      </c>
    </row>
    <row r="1926" spans="1:7">
      <c r="A1926">
        <v>22</v>
      </c>
      <c r="B1926" t="s">
        <v>25</v>
      </c>
      <c r="C1926">
        <v>12</v>
      </c>
      <c r="D1926" t="s">
        <v>15</v>
      </c>
      <c r="E1926">
        <v>15055</v>
      </c>
      <c r="F1926" t="s">
        <v>106</v>
      </c>
      <c r="G1926">
        <v>54133.922863192602</v>
      </c>
    </row>
    <row r="1927" spans="1:7">
      <c r="A1927">
        <v>22</v>
      </c>
      <c r="B1927" t="s">
        <v>25</v>
      </c>
      <c r="C1927">
        <v>13</v>
      </c>
      <c r="D1927" t="s">
        <v>16</v>
      </c>
      <c r="E1927">
        <v>15055</v>
      </c>
      <c r="F1927" t="s">
        <v>106</v>
      </c>
      <c r="G1927">
        <v>5130477.9052064596</v>
      </c>
    </row>
    <row r="1928" spans="1:7">
      <c r="A1928">
        <v>22</v>
      </c>
      <c r="B1928" t="s">
        <v>25</v>
      </c>
      <c r="C1928">
        <v>14</v>
      </c>
      <c r="D1928" t="s">
        <v>17</v>
      </c>
      <c r="E1928">
        <v>15055</v>
      </c>
      <c r="F1928" t="s">
        <v>106</v>
      </c>
      <c r="G1928">
        <v>3061536.6392812799</v>
      </c>
    </row>
    <row r="1929" spans="1:7">
      <c r="A1929">
        <v>22</v>
      </c>
      <c r="B1929" t="s">
        <v>25</v>
      </c>
      <c r="C1929">
        <v>15</v>
      </c>
      <c r="D1929" t="s">
        <v>18</v>
      </c>
      <c r="E1929">
        <v>15055</v>
      </c>
      <c r="F1929" t="s">
        <v>106</v>
      </c>
      <c r="G1929">
        <v>175267.31263072399</v>
      </c>
    </row>
    <row r="1930" spans="1:7">
      <c r="A1930">
        <v>22</v>
      </c>
      <c r="B1930" t="s">
        <v>25</v>
      </c>
      <c r="C1930">
        <v>16</v>
      </c>
      <c r="D1930" t="s">
        <v>19</v>
      </c>
      <c r="E1930">
        <v>15055</v>
      </c>
      <c r="F1930" t="s">
        <v>106</v>
      </c>
      <c r="G1930">
        <v>188980.94629017299</v>
      </c>
    </row>
    <row r="1931" spans="1:7">
      <c r="A1931">
        <v>22</v>
      </c>
      <c r="B1931" t="s">
        <v>25</v>
      </c>
      <c r="C1931">
        <v>17</v>
      </c>
      <c r="D1931" t="s">
        <v>20</v>
      </c>
      <c r="E1931">
        <v>15055</v>
      </c>
      <c r="F1931" t="s">
        <v>106</v>
      </c>
      <c r="G1931">
        <v>41894755.104559503</v>
      </c>
    </row>
    <row r="1932" spans="1:7">
      <c r="A1932">
        <v>22</v>
      </c>
      <c r="B1932" t="s">
        <v>25</v>
      </c>
      <c r="C1932">
        <v>18</v>
      </c>
      <c r="D1932" t="s">
        <v>21</v>
      </c>
      <c r="E1932">
        <v>15055</v>
      </c>
      <c r="F1932" t="s">
        <v>106</v>
      </c>
      <c r="G1932">
        <v>147815200.156414</v>
      </c>
    </row>
    <row r="1933" spans="1:7">
      <c r="A1933">
        <v>22</v>
      </c>
      <c r="B1933" t="s">
        <v>25</v>
      </c>
      <c r="C1933">
        <v>19</v>
      </c>
      <c r="D1933" t="s">
        <v>22</v>
      </c>
      <c r="E1933">
        <v>15055</v>
      </c>
      <c r="F1933" t="s">
        <v>106</v>
      </c>
      <c r="G1933">
        <v>2463754.0544304601</v>
      </c>
    </row>
    <row r="1934" spans="1:7">
      <c r="A1934">
        <v>22</v>
      </c>
      <c r="B1934" t="s">
        <v>25</v>
      </c>
      <c r="C1934">
        <v>20</v>
      </c>
      <c r="D1934" t="s">
        <v>23</v>
      </c>
      <c r="E1934">
        <v>15055</v>
      </c>
      <c r="F1934" t="s">
        <v>106</v>
      </c>
      <c r="G1934">
        <v>150565934.64689299</v>
      </c>
    </row>
    <row r="1935" spans="1:7">
      <c r="A1935">
        <v>22</v>
      </c>
      <c r="B1935" t="s">
        <v>25</v>
      </c>
      <c r="C1935">
        <v>21</v>
      </c>
      <c r="D1935" t="s">
        <v>24</v>
      </c>
      <c r="E1935">
        <v>15055</v>
      </c>
      <c r="F1935" t="s">
        <v>106</v>
      </c>
      <c r="G1935">
        <v>1429968668.5569201</v>
      </c>
    </row>
    <row r="1936" spans="1:7">
      <c r="A1936">
        <v>22</v>
      </c>
      <c r="B1936" t="s">
        <v>25</v>
      </c>
      <c r="C1936">
        <v>22</v>
      </c>
      <c r="D1936" t="s">
        <v>25</v>
      </c>
      <c r="E1936">
        <v>15055</v>
      </c>
      <c r="F1936" t="s">
        <v>106</v>
      </c>
      <c r="G1936">
        <v>541552304.19426298</v>
      </c>
    </row>
    <row r="1937" spans="1:7">
      <c r="A1937">
        <v>22</v>
      </c>
      <c r="B1937" t="s">
        <v>25</v>
      </c>
      <c r="C1937">
        <v>23</v>
      </c>
      <c r="D1937" t="s">
        <v>26</v>
      </c>
      <c r="E1937">
        <v>15055</v>
      </c>
      <c r="F1937" t="s">
        <v>106</v>
      </c>
      <c r="G1937">
        <v>64360882.863400601</v>
      </c>
    </row>
    <row r="1938" spans="1:7">
      <c r="A1938">
        <v>22</v>
      </c>
      <c r="B1938" t="s">
        <v>25</v>
      </c>
      <c r="C1938">
        <v>24</v>
      </c>
      <c r="D1938" t="s">
        <v>27</v>
      </c>
      <c r="E1938">
        <v>15055</v>
      </c>
      <c r="F1938" t="s">
        <v>106</v>
      </c>
      <c r="G1938">
        <v>20073273.021568701</v>
      </c>
    </row>
    <row r="1939" spans="1:7">
      <c r="A1939">
        <v>22</v>
      </c>
      <c r="B1939" t="s">
        <v>25</v>
      </c>
      <c r="C1939">
        <v>25</v>
      </c>
      <c r="D1939" t="s">
        <v>28</v>
      </c>
      <c r="E1939">
        <v>15055</v>
      </c>
      <c r="F1939" t="s">
        <v>106</v>
      </c>
      <c r="G1939">
        <v>246174001.48074999</v>
      </c>
    </row>
    <row r="1940" spans="1:7">
      <c r="A1940">
        <v>22</v>
      </c>
      <c r="B1940" t="s">
        <v>25</v>
      </c>
      <c r="C1940">
        <v>26</v>
      </c>
      <c r="D1940" t="s">
        <v>29</v>
      </c>
      <c r="E1940">
        <v>15055</v>
      </c>
      <c r="F1940" t="s">
        <v>106</v>
      </c>
      <c r="G1940">
        <v>11325865.189309999</v>
      </c>
    </row>
    <row r="1941" spans="1:7">
      <c r="A1941">
        <v>22</v>
      </c>
      <c r="B1941" t="s">
        <v>25</v>
      </c>
      <c r="C1941">
        <v>27</v>
      </c>
      <c r="D1941" t="s">
        <v>30</v>
      </c>
      <c r="E1941">
        <v>15055</v>
      </c>
      <c r="F1941" t="s">
        <v>106</v>
      </c>
      <c r="G1941">
        <v>54148543.880503699</v>
      </c>
    </row>
    <row r="1942" spans="1:7">
      <c r="A1942">
        <v>22</v>
      </c>
      <c r="B1942" t="s">
        <v>25</v>
      </c>
      <c r="C1942">
        <v>28</v>
      </c>
      <c r="D1942" t="s">
        <v>31</v>
      </c>
      <c r="E1942">
        <v>15055</v>
      </c>
      <c r="F1942" t="s">
        <v>106</v>
      </c>
      <c r="G1942">
        <v>5370782.1401029602</v>
      </c>
    </row>
    <row r="1943" spans="1:7">
      <c r="A1943">
        <v>22</v>
      </c>
      <c r="B1943" t="s">
        <v>25</v>
      </c>
      <c r="C1943">
        <v>29</v>
      </c>
      <c r="D1943" t="s">
        <v>32</v>
      </c>
      <c r="E1943">
        <v>15055</v>
      </c>
      <c r="F1943" t="s">
        <v>106</v>
      </c>
      <c r="G1943">
        <v>13335921.321314501</v>
      </c>
    </row>
    <row r="1944" spans="1:7">
      <c r="A1944">
        <v>22</v>
      </c>
      <c r="B1944" t="s">
        <v>25</v>
      </c>
      <c r="C1944">
        <v>30</v>
      </c>
      <c r="D1944" t="s">
        <v>33</v>
      </c>
      <c r="E1944">
        <v>15055</v>
      </c>
      <c r="F1944" t="s">
        <v>106</v>
      </c>
      <c r="G1944">
        <v>6779748.8345280401</v>
      </c>
    </row>
    <row r="1945" spans="1:7">
      <c r="A1945">
        <v>22</v>
      </c>
      <c r="B1945" t="s">
        <v>25</v>
      </c>
      <c r="C1945">
        <v>31</v>
      </c>
      <c r="D1945" t="s">
        <v>34</v>
      </c>
      <c r="E1945">
        <v>15055</v>
      </c>
      <c r="F1945" t="s">
        <v>106</v>
      </c>
      <c r="G1945">
        <v>3807371.43790241</v>
      </c>
    </row>
    <row r="1946" spans="1:7">
      <c r="A1946">
        <v>22</v>
      </c>
      <c r="B1946" t="s">
        <v>25</v>
      </c>
      <c r="C1946">
        <v>32</v>
      </c>
      <c r="D1946" t="s">
        <v>35</v>
      </c>
      <c r="E1946">
        <v>15055</v>
      </c>
      <c r="F1946" t="s">
        <v>106</v>
      </c>
      <c r="G1946">
        <v>1655238654.1331501</v>
      </c>
    </row>
    <row r="1947" spans="1:7">
      <c r="A1947">
        <v>22</v>
      </c>
      <c r="B1947" t="s">
        <v>25</v>
      </c>
      <c r="C1947">
        <v>33</v>
      </c>
      <c r="D1947" t="s">
        <v>36</v>
      </c>
      <c r="E1947">
        <v>15055</v>
      </c>
      <c r="F1947" t="s">
        <v>106</v>
      </c>
      <c r="G1947">
        <v>7818882.0935808998</v>
      </c>
    </row>
    <row r="1948" spans="1:7">
      <c r="A1948">
        <v>22</v>
      </c>
      <c r="B1948" t="s">
        <v>25</v>
      </c>
      <c r="C1948">
        <v>34</v>
      </c>
      <c r="D1948" t="s">
        <v>37</v>
      </c>
      <c r="E1948">
        <v>15055</v>
      </c>
      <c r="F1948" t="s">
        <v>106</v>
      </c>
      <c r="G1948">
        <v>493063.994693488</v>
      </c>
    </row>
    <row r="1949" spans="1:7">
      <c r="A1949">
        <v>22</v>
      </c>
      <c r="B1949" t="s">
        <v>25</v>
      </c>
      <c r="C1949">
        <v>35</v>
      </c>
      <c r="D1949" t="s">
        <v>38</v>
      </c>
      <c r="E1949">
        <v>15055</v>
      </c>
      <c r="F1949" t="s">
        <v>106</v>
      </c>
      <c r="G1949">
        <v>5842378.3260268299</v>
      </c>
    </row>
    <row r="1950" spans="1:7">
      <c r="A1950">
        <v>22</v>
      </c>
      <c r="B1950" t="s">
        <v>25</v>
      </c>
      <c r="C1950">
        <v>36</v>
      </c>
      <c r="D1950" t="s">
        <v>39</v>
      </c>
      <c r="E1950">
        <v>15055</v>
      </c>
      <c r="F1950" t="s">
        <v>106</v>
      </c>
      <c r="G1950">
        <v>108089.19242423501</v>
      </c>
    </row>
    <row r="1951" spans="1:7">
      <c r="A1951">
        <v>22</v>
      </c>
      <c r="B1951" t="s">
        <v>25</v>
      </c>
      <c r="C1951">
        <v>37</v>
      </c>
      <c r="D1951" t="s">
        <v>40</v>
      </c>
      <c r="E1951">
        <v>15055</v>
      </c>
      <c r="F1951" t="s">
        <v>106</v>
      </c>
      <c r="G1951">
        <v>40981.206899632503</v>
      </c>
    </row>
    <row r="1952" spans="1:7">
      <c r="A1952">
        <v>22</v>
      </c>
      <c r="B1952" t="s">
        <v>25</v>
      </c>
      <c r="C1952">
        <v>38</v>
      </c>
      <c r="D1952" t="s">
        <v>41</v>
      </c>
      <c r="E1952">
        <v>15055</v>
      </c>
      <c r="F1952" t="s">
        <v>106</v>
      </c>
      <c r="G1952">
        <v>64568.113403776602</v>
      </c>
    </row>
    <row r="1953" spans="1:7">
      <c r="A1953">
        <v>22</v>
      </c>
      <c r="B1953" t="s">
        <v>25</v>
      </c>
      <c r="C1953">
        <v>39</v>
      </c>
      <c r="D1953" t="s">
        <v>42</v>
      </c>
      <c r="E1953">
        <v>15055</v>
      </c>
      <c r="F1953" t="s">
        <v>106</v>
      </c>
      <c r="G1953">
        <v>22356.019228159199</v>
      </c>
    </row>
    <row r="1954" spans="1:7">
      <c r="A1954">
        <v>22</v>
      </c>
      <c r="B1954" t="s">
        <v>25</v>
      </c>
      <c r="C1954">
        <v>40</v>
      </c>
      <c r="D1954" t="s">
        <v>43</v>
      </c>
      <c r="E1954">
        <v>15055</v>
      </c>
      <c r="F1954" t="s">
        <v>106</v>
      </c>
      <c r="G1954">
        <v>695343.60000984604</v>
      </c>
    </row>
    <row r="1955" spans="1:7">
      <c r="A1955">
        <v>22</v>
      </c>
      <c r="B1955" t="s">
        <v>25</v>
      </c>
      <c r="C1955">
        <v>41</v>
      </c>
      <c r="D1955" t="s">
        <v>44</v>
      </c>
      <c r="E1955">
        <v>15055</v>
      </c>
      <c r="F1955" t="s">
        <v>106</v>
      </c>
      <c r="G1955">
        <v>919992.54123758897</v>
      </c>
    </row>
    <row r="1956" spans="1:7">
      <c r="A1956">
        <v>22</v>
      </c>
      <c r="B1956" t="s">
        <v>25</v>
      </c>
      <c r="C1956">
        <v>42</v>
      </c>
      <c r="D1956" t="s">
        <v>45</v>
      </c>
      <c r="E1956">
        <v>15055</v>
      </c>
      <c r="F1956" t="s">
        <v>106</v>
      </c>
      <c r="G1956">
        <v>28158031.2511435</v>
      </c>
    </row>
    <row r="1957" spans="1:7">
      <c r="A1957">
        <v>22</v>
      </c>
      <c r="B1957" t="s">
        <v>25</v>
      </c>
      <c r="C1957">
        <v>43</v>
      </c>
      <c r="D1957" t="s">
        <v>46</v>
      </c>
      <c r="E1957">
        <v>15055</v>
      </c>
      <c r="F1957" t="s">
        <v>106</v>
      </c>
      <c r="G1957">
        <v>82482459.705195606</v>
      </c>
    </row>
    <row r="1958" spans="1:7">
      <c r="A1958">
        <v>22</v>
      </c>
      <c r="B1958" t="s">
        <v>25</v>
      </c>
      <c r="C1958">
        <v>44</v>
      </c>
      <c r="D1958" t="s">
        <v>47</v>
      </c>
      <c r="E1958">
        <v>15055</v>
      </c>
      <c r="F1958" t="s">
        <v>106</v>
      </c>
      <c r="G1958">
        <v>3284628.6430291398</v>
      </c>
    </row>
    <row r="1959" spans="1:7">
      <c r="A1959">
        <v>22</v>
      </c>
      <c r="B1959" t="s">
        <v>25</v>
      </c>
      <c r="C1959">
        <v>45</v>
      </c>
      <c r="D1959" t="s">
        <v>48</v>
      </c>
      <c r="E1959">
        <v>15055</v>
      </c>
      <c r="F1959" t="s">
        <v>106</v>
      </c>
      <c r="G1959">
        <v>266239760.13133401</v>
      </c>
    </row>
    <row r="1960" spans="1:7">
      <c r="A1960">
        <v>22</v>
      </c>
      <c r="B1960" t="s">
        <v>25</v>
      </c>
      <c r="C1960">
        <v>46</v>
      </c>
      <c r="D1960" t="s">
        <v>49</v>
      </c>
      <c r="E1960">
        <v>15055</v>
      </c>
      <c r="F1960" t="s">
        <v>106</v>
      </c>
      <c r="G1960">
        <v>11679450.6903797</v>
      </c>
    </row>
    <row r="1961" spans="1:7">
      <c r="A1961">
        <v>22</v>
      </c>
      <c r="B1961" t="s">
        <v>25</v>
      </c>
      <c r="C1961">
        <v>47</v>
      </c>
      <c r="D1961" t="s">
        <v>50</v>
      </c>
      <c r="E1961">
        <v>15055</v>
      </c>
      <c r="F1961" t="s">
        <v>106</v>
      </c>
      <c r="G1961">
        <v>634573.73366944597</v>
      </c>
    </row>
    <row r="1962" spans="1:7">
      <c r="A1962">
        <v>22</v>
      </c>
      <c r="B1962" t="s">
        <v>25</v>
      </c>
      <c r="C1962">
        <v>48</v>
      </c>
      <c r="D1962" t="s">
        <v>51</v>
      </c>
      <c r="E1962">
        <v>15055</v>
      </c>
      <c r="F1962" t="s">
        <v>106</v>
      </c>
      <c r="G1962">
        <v>22123854.0594404</v>
      </c>
    </row>
    <row r="1963" spans="1:7">
      <c r="A1963">
        <v>22</v>
      </c>
      <c r="B1963" t="s">
        <v>25</v>
      </c>
      <c r="C1963">
        <v>49</v>
      </c>
      <c r="D1963" t="s">
        <v>52</v>
      </c>
      <c r="E1963">
        <v>15055</v>
      </c>
      <c r="F1963" t="s">
        <v>106</v>
      </c>
      <c r="G1963">
        <v>112964.900879865</v>
      </c>
    </row>
    <row r="1964" spans="1:7">
      <c r="A1964">
        <v>22</v>
      </c>
      <c r="B1964" t="s">
        <v>25</v>
      </c>
      <c r="C1964">
        <v>50</v>
      </c>
      <c r="D1964" t="s">
        <v>53</v>
      </c>
      <c r="E1964">
        <v>15055</v>
      </c>
      <c r="F1964" t="s">
        <v>106</v>
      </c>
      <c r="G1964">
        <v>325722726.40293902</v>
      </c>
    </row>
    <row r="1965" spans="1:7">
      <c r="A1965">
        <v>22</v>
      </c>
      <c r="B1965" t="s">
        <v>25</v>
      </c>
      <c r="C1965">
        <v>51</v>
      </c>
      <c r="D1965" t="s">
        <v>54</v>
      </c>
      <c r="E1965">
        <v>15055</v>
      </c>
      <c r="F1965" t="s">
        <v>106</v>
      </c>
      <c r="G1965">
        <v>14273047.369926101</v>
      </c>
    </row>
    <row r="1966" spans="1:7">
      <c r="A1966">
        <v>22</v>
      </c>
      <c r="B1966" t="s">
        <v>25</v>
      </c>
      <c r="C1966">
        <v>52</v>
      </c>
      <c r="D1966" t="s">
        <v>55</v>
      </c>
      <c r="E1966">
        <v>15055</v>
      </c>
      <c r="F1966" t="s">
        <v>106</v>
      </c>
      <c r="G1966">
        <v>66317.193258836094</v>
      </c>
    </row>
    <row r="1967" spans="1:7">
      <c r="A1967">
        <v>22</v>
      </c>
      <c r="B1967" t="s">
        <v>25</v>
      </c>
      <c r="C1967">
        <v>53</v>
      </c>
      <c r="D1967" t="s">
        <v>56</v>
      </c>
      <c r="E1967">
        <v>15055</v>
      </c>
      <c r="F1967" t="s">
        <v>106</v>
      </c>
      <c r="G1967">
        <v>19292857.379179299</v>
      </c>
    </row>
    <row r="1968" spans="1:7">
      <c r="A1968">
        <v>22</v>
      </c>
      <c r="B1968" t="s">
        <v>25</v>
      </c>
      <c r="C1968">
        <v>54</v>
      </c>
      <c r="D1968" t="s">
        <v>57</v>
      </c>
      <c r="E1968">
        <v>15055</v>
      </c>
      <c r="F1968" t="s">
        <v>106</v>
      </c>
      <c r="G1968">
        <v>27375580.626116</v>
      </c>
    </row>
    <row r="1969" spans="1:7">
      <c r="A1969">
        <v>22</v>
      </c>
      <c r="B1969" t="s">
        <v>25</v>
      </c>
      <c r="C1969">
        <v>55</v>
      </c>
      <c r="D1969" t="s">
        <v>58</v>
      </c>
      <c r="E1969">
        <v>15055</v>
      </c>
      <c r="F1969" t="s">
        <v>106</v>
      </c>
      <c r="G1969">
        <v>66981384.893139802</v>
      </c>
    </row>
    <row r="1970" spans="1:7">
      <c r="A1970">
        <v>22</v>
      </c>
      <c r="B1970" t="s">
        <v>25</v>
      </c>
      <c r="C1970">
        <v>56</v>
      </c>
      <c r="D1970" t="s">
        <v>59</v>
      </c>
      <c r="E1970">
        <v>15055</v>
      </c>
      <c r="F1970" t="s">
        <v>106</v>
      </c>
      <c r="G1970">
        <v>62992762.293619499</v>
      </c>
    </row>
    <row r="1971" spans="1:7">
      <c r="A1971">
        <v>22</v>
      </c>
      <c r="B1971" t="s">
        <v>25</v>
      </c>
      <c r="C1971">
        <v>57</v>
      </c>
      <c r="D1971" t="s">
        <v>60</v>
      </c>
      <c r="E1971">
        <v>15055</v>
      </c>
      <c r="F1971" t="s">
        <v>106</v>
      </c>
      <c r="G1971">
        <v>19690259.2786301</v>
      </c>
    </row>
    <row r="1972" spans="1:7">
      <c r="A1972">
        <v>22</v>
      </c>
      <c r="B1972" t="s">
        <v>25</v>
      </c>
      <c r="C1972">
        <v>58</v>
      </c>
      <c r="D1972" t="s">
        <v>61</v>
      </c>
      <c r="E1972">
        <v>15055</v>
      </c>
      <c r="F1972" t="s">
        <v>106</v>
      </c>
      <c r="G1972">
        <v>7961178.4642969202</v>
      </c>
    </row>
    <row r="1973" spans="1:7">
      <c r="A1973">
        <v>22</v>
      </c>
      <c r="B1973" t="s">
        <v>25</v>
      </c>
      <c r="C1973">
        <v>59</v>
      </c>
      <c r="D1973" t="s">
        <v>62</v>
      </c>
      <c r="E1973">
        <v>15055</v>
      </c>
      <c r="F1973" t="s">
        <v>106</v>
      </c>
      <c r="G1973">
        <v>82893816.600630596</v>
      </c>
    </row>
    <row r="1974" spans="1:7">
      <c r="A1974">
        <v>22</v>
      </c>
      <c r="B1974" t="s">
        <v>25</v>
      </c>
      <c r="C1974">
        <v>60</v>
      </c>
      <c r="D1974" t="s">
        <v>63</v>
      </c>
      <c r="E1974">
        <v>15055</v>
      </c>
      <c r="F1974" t="s">
        <v>106</v>
      </c>
      <c r="G1974">
        <v>67983753.493461594</v>
      </c>
    </row>
    <row r="1975" spans="1:7">
      <c r="A1975">
        <v>22</v>
      </c>
      <c r="B1975" t="s">
        <v>25</v>
      </c>
      <c r="C1975">
        <v>62</v>
      </c>
      <c r="D1975" t="s">
        <v>65</v>
      </c>
      <c r="E1975">
        <v>15055</v>
      </c>
      <c r="F1975" t="s">
        <v>106</v>
      </c>
      <c r="G1975">
        <v>206844839.71648699</v>
      </c>
    </row>
    <row r="1976" spans="1:7">
      <c r="A1976">
        <v>22</v>
      </c>
      <c r="B1976" t="s">
        <v>25</v>
      </c>
      <c r="C1976">
        <v>63</v>
      </c>
      <c r="D1976" t="s">
        <v>66</v>
      </c>
      <c r="E1976">
        <v>15055</v>
      </c>
      <c r="F1976" t="s">
        <v>106</v>
      </c>
      <c r="G1976">
        <v>27851457.3159802</v>
      </c>
    </row>
    <row r="1977" spans="1:7">
      <c r="A1977">
        <v>22</v>
      </c>
      <c r="B1977" t="s">
        <v>25</v>
      </c>
      <c r="C1977">
        <v>64</v>
      </c>
      <c r="D1977" t="s">
        <v>67</v>
      </c>
      <c r="E1977">
        <v>15055</v>
      </c>
      <c r="F1977" t="s">
        <v>106</v>
      </c>
      <c r="G1977">
        <v>64204494.830768302</v>
      </c>
    </row>
    <row r="1978" spans="1:7">
      <c r="A1978">
        <v>22</v>
      </c>
      <c r="B1978" t="s">
        <v>25</v>
      </c>
      <c r="C1978">
        <v>65</v>
      </c>
      <c r="D1978" t="s">
        <v>68</v>
      </c>
      <c r="E1978">
        <v>15055</v>
      </c>
      <c r="F1978" t="s">
        <v>106</v>
      </c>
      <c r="G1978">
        <v>393963126.90100098</v>
      </c>
    </row>
    <row r="1979" spans="1:7">
      <c r="A1979">
        <v>22</v>
      </c>
      <c r="B1979" t="s">
        <v>25</v>
      </c>
      <c r="C1979">
        <v>66</v>
      </c>
      <c r="D1979" t="s">
        <v>69</v>
      </c>
      <c r="E1979">
        <v>15055</v>
      </c>
      <c r="F1979" t="s">
        <v>106</v>
      </c>
      <c r="G1979">
        <v>154443660.95912799</v>
      </c>
    </row>
    <row r="1980" spans="1:7">
      <c r="A1980">
        <v>22</v>
      </c>
      <c r="B1980" t="s">
        <v>25</v>
      </c>
      <c r="C1980">
        <v>67</v>
      </c>
      <c r="D1980" t="s">
        <v>70</v>
      </c>
      <c r="E1980">
        <v>15055</v>
      </c>
      <c r="F1980" t="s">
        <v>106</v>
      </c>
      <c r="G1980">
        <v>164221839.015338</v>
      </c>
    </row>
    <row r="1981" spans="1:7">
      <c r="A1981">
        <v>22</v>
      </c>
      <c r="B1981" t="s">
        <v>25</v>
      </c>
      <c r="C1981">
        <v>68</v>
      </c>
      <c r="D1981" t="s">
        <v>71</v>
      </c>
      <c r="E1981">
        <v>15055</v>
      </c>
      <c r="F1981" t="s">
        <v>106</v>
      </c>
      <c r="G1981">
        <v>20426458.3101223</v>
      </c>
    </row>
    <row r="1982" spans="1:7">
      <c r="A1982">
        <v>22</v>
      </c>
      <c r="B1982" t="s">
        <v>25</v>
      </c>
      <c r="C1982">
        <v>69</v>
      </c>
      <c r="D1982" t="s">
        <v>72</v>
      </c>
      <c r="E1982">
        <v>15055</v>
      </c>
      <c r="F1982" t="s">
        <v>106</v>
      </c>
      <c r="G1982">
        <v>58272.803082254897</v>
      </c>
    </row>
    <row r="1983" spans="1:7">
      <c r="A1983">
        <v>22</v>
      </c>
      <c r="B1983" t="s">
        <v>25</v>
      </c>
      <c r="C1983">
        <v>74</v>
      </c>
      <c r="D1983" t="s">
        <v>77</v>
      </c>
      <c r="E1983">
        <v>15055</v>
      </c>
      <c r="F1983" t="s">
        <v>106</v>
      </c>
      <c r="G1983">
        <v>9350336.3209591303</v>
      </c>
    </row>
    <row r="1984" spans="1:7">
      <c r="A1984">
        <v>22</v>
      </c>
      <c r="B1984" t="s">
        <v>25</v>
      </c>
      <c r="C1984">
        <v>75</v>
      </c>
      <c r="D1984" t="s">
        <v>78</v>
      </c>
      <c r="E1984">
        <v>15055</v>
      </c>
      <c r="F1984" t="s">
        <v>106</v>
      </c>
      <c r="G1984">
        <v>289.68423228288299</v>
      </c>
    </row>
    <row r="1985" spans="1:7">
      <c r="A1985">
        <v>22</v>
      </c>
      <c r="B1985" t="s">
        <v>25</v>
      </c>
      <c r="C1985">
        <v>76</v>
      </c>
      <c r="D1985" t="s">
        <v>79</v>
      </c>
      <c r="E1985">
        <v>15055</v>
      </c>
      <c r="F1985" t="s">
        <v>106</v>
      </c>
      <c r="G1985">
        <v>647804.03068114095</v>
      </c>
    </row>
    <row r="1986" spans="1:7">
      <c r="A1986">
        <v>22</v>
      </c>
      <c r="B1986" t="s">
        <v>25</v>
      </c>
      <c r="C1986">
        <v>77</v>
      </c>
      <c r="D1986" t="s">
        <v>80</v>
      </c>
      <c r="E1986">
        <v>15055</v>
      </c>
      <c r="F1986" t="s">
        <v>106</v>
      </c>
      <c r="G1986">
        <v>5166080.5405580904</v>
      </c>
    </row>
    <row r="1987" spans="1:7">
      <c r="A1987">
        <v>22</v>
      </c>
      <c r="B1987" t="s">
        <v>25</v>
      </c>
      <c r="C1987">
        <v>78</v>
      </c>
      <c r="D1987" t="s">
        <v>81</v>
      </c>
      <c r="E1987">
        <v>15055</v>
      </c>
      <c r="F1987" t="s">
        <v>106</v>
      </c>
      <c r="G1987">
        <v>30748800.944734201</v>
      </c>
    </row>
    <row r="1988" spans="1:7">
      <c r="A1988">
        <v>22</v>
      </c>
      <c r="B1988" t="s">
        <v>25</v>
      </c>
      <c r="C1988">
        <v>79</v>
      </c>
      <c r="D1988" t="s">
        <v>82</v>
      </c>
      <c r="E1988">
        <v>15055</v>
      </c>
      <c r="F1988" t="s">
        <v>106</v>
      </c>
      <c r="G1988">
        <v>72747887.634921893</v>
      </c>
    </row>
    <row r="1989" spans="1:7">
      <c r="A1989">
        <v>22</v>
      </c>
      <c r="B1989" t="s">
        <v>25</v>
      </c>
      <c r="C1989">
        <v>80</v>
      </c>
      <c r="D1989" t="s">
        <v>83</v>
      </c>
      <c r="E1989">
        <v>15055</v>
      </c>
      <c r="F1989" t="s">
        <v>106</v>
      </c>
      <c r="G1989">
        <v>221351.60180085001</v>
      </c>
    </row>
    <row r="1990" spans="1:7">
      <c r="A1990">
        <v>22</v>
      </c>
      <c r="B1990" t="s">
        <v>25</v>
      </c>
      <c r="C1990">
        <v>81</v>
      </c>
      <c r="D1990" t="s">
        <v>84</v>
      </c>
      <c r="E1990">
        <v>15055</v>
      </c>
      <c r="F1990" t="s">
        <v>106</v>
      </c>
      <c r="G1990">
        <v>2409542.6980840699</v>
      </c>
    </row>
    <row r="1991" spans="1:7">
      <c r="A1991">
        <v>22</v>
      </c>
      <c r="B1991" t="s">
        <v>25</v>
      </c>
      <c r="C1991">
        <v>83</v>
      </c>
      <c r="D1991" t="s">
        <v>86</v>
      </c>
      <c r="E1991">
        <v>15055</v>
      </c>
      <c r="F1991" t="s">
        <v>106</v>
      </c>
      <c r="G1991">
        <v>95816382.360290602</v>
      </c>
    </row>
    <row r="1992" spans="1:7">
      <c r="A1992">
        <v>22</v>
      </c>
      <c r="B1992" t="s">
        <v>25</v>
      </c>
      <c r="C1992">
        <v>86</v>
      </c>
      <c r="D1992" t="s">
        <v>89</v>
      </c>
      <c r="E1992">
        <v>15055</v>
      </c>
      <c r="F1992" t="s">
        <v>106</v>
      </c>
      <c r="G1992">
        <v>1433.0190913358999</v>
      </c>
    </row>
    <row r="1993" spans="1:7">
      <c r="A1993">
        <v>22</v>
      </c>
      <c r="B1993" t="s">
        <v>25</v>
      </c>
      <c r="C1993">
        <v>87</v>
      </c>
      <c r="D1993" t="s">
        <v>90</v>
      </c>
      <c r="E1993">
        <v>15055</v>
      </c>
      <c r="F1993" t="s">
        <v>106</v>
      </c>
      <c r="G1993">
        <v>1099.5398411280401</v>
      </c>
    </row>
    <row r="1994" spans="1:7">
      <c r="A1994">
        <v>22</v>
      </c>
      <c r="B1994" t="s">
        <v>25</v>
      </c>
      <c r="C1994">
        <v>5001</v>
      </c>
      <c r="D1994" t="s">
        <v>94</v>
      </c>
      <c r="E1994">
        <v>15053</v>
      </c>
      <c r="F1994" t="s">
        <v>107</v>
      </c>
      <c r="G1994">
        <v>4198446394.9492402</v>
      </c>
    </row>
    <row r="1995" spans="1:7">
      <c r="A1995">
        <v>22</v>
      </c>
      <c r="B1995" t="s">
        <v>25</v>
      </c>
      <c r="C1995">
        <v>6001</v>
      </c>
      <c r="D1995" t="s">
        <v>96</v>
      </c>
      <c r="E1995">
        <v>15053</v>
      </c>
      <c r="F1995" t="s">
        <v>107</v>
      </c>
      <c r="G1995">
        <v>146676705.27514699</v>
      </c>
    </row>
    <row r="1996" spans="1:7">
      <c r="A1996">
        <v>22</v>
      </c>
      <c r="B1996" t="s">
        <v>25</v>
      </c>
      <c r="C1996">
        <v>7001</v>
      </c>
      <c r="D1996" t="s">
        <v>108</v>
      </c>
      <c r="E1996">
        <v>15053</v>
      </c>
      <c r="F1996" t="s">
        <v>107</v>
      </c>
      <c r="G1996">
        <v>2343280312.4162302</v>
      </c>
    </row>
    <row r="1997" spans="1:7">
      <c r="A1997">
        <v>22</v>
      </c>
      <c r="B1997" t="s">
        <v>25</v>
      </c>
      <c r="C1997">
        <v>8001</v>
      </c>
      <c r="D1997" t="s">
        <v>109</v>
      </c>
      <c r="E1997">
        <v>15053</v>
      </c>
      <c r="F1997" t="s">
        <v>107</v>
      </c>
      <c r="G1997">
        <v>187205585.71657199</v>
      </c>
    </row>
    <row r="1998" spans="1:7">
      <c r="A1998">
        <v>22</v>
      </c>
      <c r="B1998" t="s">
        <v>25</v>
      </c>
      <c r="C1998">
        <v>10001</v>
      </c>
      <c r="D1998" t="s">
        <v>110</v>
      </c>
      <c r="E1998">
        <v>15055</v>
      </c>
      <c r="F1998" t="s">
        <v>106</v>
      </c>
      <c r="G1998">
        <v>116351.583449376</v>
      </c>
    </row>
    <row r="1999" spans="1:7">
      <c r="A1999">
        <v>22</v>
      </c>
      <c r="B1999" t="s">
        <v>25</v>
      </c>
      <c r="C1999">
        <v>10002</v>
      </c>
      <c r="D1999" t="s">
        <v>111</v>
      </c>
      <c r="E1999">
        <v>15055</v>
      </c>
      <c r="F1999" t="s">
        <v>106</v>
      </c>
      <c r="G1999">
        <v>153221.879581188</v>
      </c>
    </row>
    <row r="2000" spans="1:7">
      <c r="A2000">
        <v>22</v>
      </c>
      <c r="B2000" t="s">
        <v>25</v>
      </c>
      <c r="C2000">
        <v>10003</v>
      </c>
      <c r="D2000" t="s">
        <v>112</v>
      </c>
      <c r="E2000">
        <v>15055</v>
      </c>
      <c r="F2000" t="s">
        <v>106</v>
      </c>
      <c r="G2000">
        <v>136419.270499634</v>
      </c>
    </row>
    <row r="2001" spans="1:7">
      <c r="A2001">
        <v>22</v>
      </c>
      <c r="B2001" t="s">
        <v>25</v>
      </c>
      <c r="C2001">
        <v>10004</v>
      </c>
      <c r="D2001" t="s">
        <v>113</v>
      </c>
      <c r="E2001">
        <v>15055</v>
      </c>
      <c r="F2001" t="s">
        <v>106</v>
      </c>
      <c r="G2001">
        <v>105332.080386865</v>
      </c>
    </row>
    <row r="2002" spans="1:7">
      <c r="A2002">
        <v>22</v>
      </c>
      <c r="B2002" t="s">
        <v>25</v>
      </c>
      <c r="C2002">
        <v>10005</v>
      </c>
      <c r="D2002" t="s">
        <v>114</v>
      </c>
      <c r="E2002">
        <v>15055</v>
      </c>
      <c r="F2002" t="s">
        <v>106</v>
      </c>
      <c r="G2002">
        <v>235077.08996091801</v>
      </c>
    </row>
    <row r="2003" spans="1:7">
      <c r="A2003">
        <v>22</v>
      </c>
      <c r="B2003" t="s">
        <v>25</v>
      </c>
      <c r="C2003">
        <v>10006</v>
      </c>
      <c r="D2003" t="s">
        <v>115</v>
      </c>
      <c r="E2003">
        <v>15055</v>
      </c>
      <c r="F2003" t="s">
        <v>106</v>
      </c>
      <c r="G2003">
        <v>802888.62900416902</v>
      </c>
    </row>
    <row r="2004" spans="1:7">
      <c r="A2004">
        <v>22</v>
      </c>
      <c r="B2004" t="s">
        <v>25</v>
      </c>
      <c r="C2004">
        <v>10007</v>
      </c>
      <c r="D2004" t="s">
        <v>116</v>
      </c>
      <c r="E2004">
        <v>15055</v>
      </c>
      <c r="F2004" t="s">
        <v>106</v>
      </c>
      <c r="G2004">
        <v>1419857.39827278</v>
      </c>
    </row>
    <row r="2005" spans="1:7">
      <c r="A2005">
        <v>22</v>
      </c>
      <c r="B2005" t="s">
        <v>25</v>
      </c>
      <c r="C2005">
        <v>10008</v>
      </c>
      <c r="D2005" t="s">
        <v>117</v>
      </c>
      <c r="E2005">
        <v>15055</v>
      </c>
      <c r="F2005" t="s">
        <v>106</v>
      </c>
      <c r="G2005">
        <v>1624199.80184409</v>
      </c>
    </row>
    <row r="2006" spans="1:7">
      <c r="A2006">
        <v>22</v>
      </c>
      <c r="B2006" t="s">
        <v>25</v>
      </c>
      <c r="C2006">
        <v>10009</v>
      </c>
      <c r="D2006" t="s">
        <v>118</v>
      </c>
      <c r="E2006">
        <v>15055</v>
      </c>
      <c r="F2006" t="s">
        <v>106</v>
      </c>
      <c r="G2006">
        <v>4109654.5627352302</v>
      </c>
    </row>
    <row r="2007" spans="1:7">
      <c r="A2007">
        <v>22</v>
      </c>
      <c r="B2007" t="s">
        <v>25</v>
      </c>
      <c r="C2007">
        <v>11001</v>
      </c>
      <c r="D2007" t="s">
        <v>119</v>
      </c>
      <c r="E2007">
        <v>15055</v>
      </c>
      <c r="F2007" t="s">
        <v>106</v>
      </c>
      <c r="G2007">
        <v>580307.16049401904</v>
      </c>
    </row>
    <row r="2008" spans="1:7">
      <c r="A2008">
        <v>22</v>
      </c>
      <c r="B2008" t="s">
        <v>25</v>
      </c>
      <c r="C2008">
        <v>11003</v>
      </c>
      <c r="D2008" t="s">
        <v>120</v>
      </c>
      <c r="E2008">
        <v>15055</v>
      </c>
      <c r="F2008" t="s">
        <v>106</v>
      </c>
      <c r="G2008">
        <v>320267.45692689897</v>
      </c>
    </row>
    <row r="2009" spans="1:7">
      <c r="A2009">
        <v>22</v>
      </c>
      <c r="B2009" t="s">
        <v>25</v>
      </c>
      <c r="C2009">
        <v>12001</v>
      </c>
      <c r="D2009" t="s">
        <v>121</v>
      </c>
      <c r="E2009">
        <v>15055</v>
      </c>
      <c r="F2009" t="s">
        <v>106</v>
      </c>
      <c r="G2009">
        <v>26428898.516276699</v>
      </c>
    </row>
    <row r="2010" spans="1:7">
      <c r="A2010">
        <v>22</v>
      </c>
      <c r="B2010" t="s">
        <v>25</v>
      </c>
      <c r="C2010">
        <v>12002</v>
      </c>
      <c r="D2010" t="s">
        <v>122</v>
      </c>
      <c r="E2010">
        <v>15055</v>
      </c>
      <c r="F2010" t="s">
        <v>106</v>
      </c>
      <c r="G2010">
        <v>14145.6398288453</v>
      </c>
    </row>
    <row r="2011" spans="1:7">
      <c r="A2011">
        <v>22</v>
      </c>
      <c r="B2011" t="s">
        <v>25</v>
      </c>
      <c r="C2011">
        <v>12004</v>
      </c>
      <c r="D2011" t="s">
        <v>123</v>
      </c>
      <c r="E2011">
        <v>15055</v>
      </c>
      <c r="F2011" t="s">
        <v>106</v>
      </c>
      <c r="G2011">
        <v>1620018.4091744099</v>
      </c>
    </row>
    <row r="2012" spans="1:7">
      <c r="A2012">
        <v>22</v>
      </c>
      <c r="B2012" t="s">
        <v>25</v>
      </c>
      <c r="C2012">
        <v>14001</v>
      </c>
      <c r="D2012" t="s">
        <v>124</v>
      </c>
      <c r="E2012">
        <v>15055</v>
      </c>
      <c r="F2012" t="s">
        <v>106</v>
      </c>
      <c r="G2012">
        <v>2141951.21013874</v>
      </c>
    </row>
    <row r="2013" spans="1:7">
      <c r="A2013">
        <v>22</v>
      </c>
      <c r="B2013" t="s">
        <v>25</v>
      </c>
      <c r="C2013">
        <v>14002</v>
      </c>
      <c r="D2013" t="s">
        <v>125</v>
      </c>
      <c r="E2013">
        <v>15055</v>
      </c>
      <c r="F2013" t="s">
        <v>106</v>
      </c>
      <c r="G2013">
        <v>2760389.3378759902</v>
      </c>
    </row>
    <row r="2014" spans="1:7">
      <c r="A2014">
        <v>22</v>
      </c>
      <c r="B2014" t="s">
        <v>25</v>
      </c>
      <c r="C2014">
        <v>25001</v>
      </c>
      <c r="D2014" t="s">
        <v>126</v>
      </c>
      <c r="E2014">
        <v>15051</v>
      </c>
      <c r="F2014" t="s">
        <v>127</v>
      </c>
      <c r="G2014">
        <v>2306540521.3935099</v>
      </c>
    </row>
    <row r="2015" spans="1:7">
      <c r="A2015">
        <v>22</v>
      </c>
      <c r="B2015" t="s">
        <v>25</v>
      </c>
      <c r="C2015">
        <v>28001</v>
      </c>
      <c r="D2015" t="s">
        <v>128</v>
      </c>
      <c r="E2015">
        <v>15051</v>
      </c>
      <c r="F2015" t="s">
        <v>127</v>
      </c>
      <c r="G2015">
        <v>4989330271.7619104</v>
      </c>
    </row>
    <row r="2016" spans="1:7">
      <c r="A2016">
        <v>23</v>
      </c>
      <c r="B2016" t="s">
        <v>26</v>
      </c>
      <c r="C2016">
        <v>1</v>
      </c>
      <c r="D2016" t="s">
        <v>4</v>
      </c>
      <c r="E2016">
        <v>15055</v>
      </c>
      <c r="F2016" t="s">
        <v>106</v>
      </c>
      <c r="G2016">
        <v>39748.938288073303</v>
      </c>
    </row>
    <row r="2017" spans="1:7">
      <c r="A2017">
        <v>23</v>
      </c>
      <c r="B2017" t="s">
        <v>26</v>
      </c>
      <c r="C2017">
        <v>2</v>
      </c>
      <c r="D2017" t="s">
        <v>5</v>
      </c>
      <c r="E2017">
        <v>15055</v>
      </c>
      <c r="F2017" t="s">
        <v>106</v>
      </c>
      <c r="G2017">
        <v>2138.1401108988498</v>
      </c>
    </row>
    <row r="2018" spans="1:7">
      <c r="A2018">
        <v>23</v>
      </c>
      <c r="B2018" t="s">
        <v>26</v>
      </c>
      <c r="C2018">
        <v>3</v>
      </c>
      <c r="D2018" t="s">
        <v>6</v>
      </c>
      <c r="E2018">
        <v>15055</v>
      </c>
      <c r="F2018" t="s">
        <v>106</v>
      </c>
      <c r="G2018">
        <v>101741.613392435</v>
      </c>
    </row>
    <row r="2019" spans="1:7">
      <c r="A2019">
        <v>23</v>
      </c>
      <c r="B2019" t="s">
        <v>26</v>
      </c>
      <c r="C2019">
        <v>6</v>
      </c>
      <c r="D2019" t="s">
        <v>9</v>
      </c>
      <c r="E2019">
        <v>15055</v>
      </c>
      <c r="F2019" t="s">
        <v>106</v>
      </c>
      <c r="G2019">
        <v>1279687.3811579</v>
      </c>
    </row>
    <row r="2020" spans="1:7">
      <c r="A2020">
        <v>23</v>
      </c>
      <c r="B2020" t="s">
        <v>26</v>
      </c>
      <c r="C2020">
        <v>7</v>
      </c>
      <c r="D2020" t="s">
        <v>10</v>
      </c>
      <c r="E2020">
        <v>15055</v>
      </c>
      <c r="F2020" t="s">
        <v>106</v>
      </c>
      <c r="G2020">
        <v>338829135.04028398</v>
      </c>
    </row>
    <row r="2021" spans="1:7">
      <c r="A2021">
        <v>23</v>
      </c>
      <c r="B2021" t="s">
        <v>26</v>
      </c>
      <c r="C2021">
        <v>8</v>
      </c>
      <c r="D2021" t="s">
        <v>11</v>
      </c>
      <c r="E2021">
        <v>15055</v>
      </c>
      <c r="F2021" t="s">
        <v>106</v>
      </c>
      <c r="G2021">
        <v>19298.5355858615</v>
      </c>
    </row>
    <row r="2022" spans="1:7">
      <c r="A2022">
        <v>23</v>
      </c>
      <c r="B2022" t="s">
        <v>26</v>
      </c>
      <c r="C2022">
        <v>9</v>
      </c>
      <c r="D2022" t="s">
        <v>12</v>
      </c>
      <c r="E2022">
        <v>15055</v>
      </c>
      <c r="F2022" t="s">
        <v>106</v>
      </c>
      <c r="G2022">
        <v>219768984.48783299</v>
      </c>
    </row>
    <row r="2023" spans="1:7">
      <c r="A2023">
        <v>23</v>
      </c>
      <c r="B2023" t="s">
        <v>26</v>
      </c>
      <c r="C2023">
        <v>10</v>
      </c>
      <c r="D2023" t="s">
        <v>13</v>
      </c>
      <c r="E2023">
        <v>15055</v>
      </c>
      <c r="F2023" t="s">
        <v>106</v>
      </c>
      <c r="G2023">
        <v>103044635.37514099</v>
      </c>
    </row>
    <row r="2024" spans="1:7">
      <c r="A2024">
        <v>23</v>
      </c>
      <c r="B2024" t="s">
        <v>26</v>
      </c>
      <c r="C2024">
        <v>11</v>
      </c>
      <c r="D2024" t="s">
        <v>14</v>
      </c>
      <c r="E2024">
        <v>15055</v>
      </c>
      <c r="F2024" t="s">
        <v>106</v>
      </c>
      <c r="G2024">
        <v>74467045.8301052</v>
      </c>
    </row>
    <row r="2025" spans="1:7">
      <c r="A2025">
        <v>23</v>
      </c>
      <c r="B2025" t="s">
        <v>26</v>
      </c>
      <c r="C2025">
        <v>12</v>
      </c>
      <c r="D2025" t="s">
        <v>15</v>
      </c>
      <c r="E2025">
        <v>15055</v>
      </c>
      <c r="F2025" t="s">
        <v>106</v>
      </c>
      <c r="G2025">
        <v>172934.00791304299</v>
      </c>
    </row>
    <row r="2026" spans="1:7">
      <c r="A2026">
        <v>23</v>
      </c>
      <c r="B2026" t="s">
        <v>26</v>
      </c>
      <c r="C2026">
        <v>13</v>
      </c>
      <c r="D2026" t="s">
        <v>16</v>
      </c>
      <c r="E2026">
        <v>15055</v>
      </c>
      <c r="F2026" t="s">
        <v>106</v>
      </c>
      <c r="G2026">
        <v>1366891.44632015</v>
      </c>
    </row>
    <row r="2027" spans="1:7">
      <c r="A2027">
        <v>23</v>
      </c>
      <c r="B2027" t="s">
        <v>26</v>
      </c>
      <c r="C2027">
        <v>14</v>
      </c>
      <c r="D2027" t="s">
        <v>17</v>
      </c>
      <c r="E2027">
        <v>15055</v>
      </c>
      <c r="F2027" t="s">
        <v>106</v>
      </c>
      <c r="G2027">
        <v>1043172.20535782</v>
      </c>
    </row>
    <row r="2028" spans="1:7">
      <c r="A2028">
        <v>23</v>
      </c>
      <c r="B2028" t="s">
        <v>26</v>
      </c>
      <c r="C2028">
        <v>15</v>
      </c>
      <c r="D2028" t="s">
        <v>18</v>
      </c>
      <c r="E2028">
        <v>15055</v>
      </c>
      <c r="F2028" t="s">
        <v>106</v>
      </c>
      <c r="G2028">
        <v>44806.829350861597</v>
      </c>
    </row>
    <row r="2029" spans="1:7">
      <c r="A2029">
        <v>23</v>
      </c>
      <c r="B2029" t="s">
        <v>26</v>
      </c>
      <c r="C2029">
        <v>16</v>
      </c>
      <c r="D2029" t="s">
        <v>19</v>
      </c>
      <c r="E2029">
        <v>15055</v>
      </c>
      <c r="F2029" t="s">
        <v>106</v>
      </c>
      <c r="G2029">
        <v>391589.97266455</v>
      </c>
    </row>
    <row r="2030" spans="1:7">
      <c r="A2030">
        <v>23</v>
      </c>
      <c r="B2030" t="s">
        <v>26</v>
      </c>
      <c r="C2030">
        <v>17</v>
      </c>
      <c r="D2030" t="s">
        <v>20</v>
      </c>
      <c r="E2030">
        <v>15055</v>
      </c>
      <c r="F2030" t="s">
        <v>106</v>
      </c>
      <c r="G2030">
        <v>17503511.273605902</v>
      </c>
    </row>
    <row r="2031" spans="1:7">
      <c r="A2031">
        <v>23</v>
      </c>
      <c r="B2031" t="s">
        <v>26</v>
      </c>
      <c r="C2031">
        <v>18</v>
      </c>
      <c r="D2031" t="s">
        <v>21</v>
      </c>
      <c r="E2031">
        <v>15055</v>
      </c>
      <c r="F2031" t="s">
        <v>106</v>
      </c>
      <c r="G2031">
        <v>90002955.019700304</v>
      </c>
    </row>
    <row r="2032" spans="1:7">
      <c r="A2032">
        <v>23</v>
      </c>
      <c r="B2032" t="s">
        <v>26</v>
      </c>
      <c r="C2032">
        <v>19</v>
      </c>
      <c r="D2032" t="s">
        <v>22</v>
      </c>
      <c r="E2032">
        <v>15055</v>
      </c>
      <c r="F2032" t="s">
        <v>106</v>
      </c>
      <c r="G2032">
        <v>1412084.6213005199</v>
      </c>
    </row>
    <row r="2033" spans="1:7">
      <c r="A2033">
        <v>23</v>
      </c>
      <c r="B2033" t="s">
        <v>26</v>
      </c>
      <c r="C2033">
        <v>20</v>
      </c>
      <c r="D2033" t="s">
        <v>23</v>
      </c>
      <c r="E2033">
        <v>15055</v>
      </c>
      <c r="F2033" t="s">
        <v>106</v>
      </c>
      <c r="G2033">
        <v>80036388.523517907</v>
      </c>
    </row>
    <row r="2034" spans="1:7">
      <c r="A2034">
        <v>23</v>
      </c>
      <c r="B2034" t="s">
        <v>26</v>
      </c>
      <c r="C2034">
        <v>21</v>
      </c>
      <c r="D2034" t="s">
        <v>24</v>
      </c>
      <c r="E2034">
        <v>15055</v>
      </c>
      <c r="F2034" t="s">
        <v>106</v>
      </c>
      <c r="G2034">
        <v>120486608.246916</v>
      </c>
    </row>
    <row r="2035" spans="1:7">
      <c r="A2035">
        <v>23</v>
      </c>
      <c r="B2035" t="s">
        <v>26</v>
      </c>
      <c r="C2035">
        <v>22</v>
      </c>
      <c r="D2035" t="s">
        <v>25</v>
      </c>
      <c r="E2035">
        <v>15055</v>
      </c>
      <c r="F2035" t="s">
        <v>106</v>
      </c>
      <c r="G2035">
        <v>44408966.4554362</v>
      </c>
    </row>
    <row r="2036" spans="1:7">
      <c r="A2036">
        <v>23</v>
      </c>
      <c r="B2036" t="s">
        <v>26</v>
      </c>
      <c r="C2036">
        <v>23</v>
      </c>
      <c r="D2036" t="s">
        <v>26</v>
      </c>
      <c r="E2036">
        <v>15055</v>
      </c>
      <c r="F2036" t="s">
        <v>106</v>
      </c>
      <c r="G2036">
        <v>1156262587.0178499</v>
      </c>
    </row>
    <row r="2037" spans="1:7">
      <c r="A2037">
        <v>23</v>
      </c>
      <c r="B2037" t="s">
        <v>26</v>
      </c>
      <c r="C2037">
        <v>24</v>
      </c>
      <c r="D2037" t="s">
        <v>27</v>
      </c>
      <c r="E2037">
        <v>15055</v>
      </c>
      <c r="F2037" t="s">
        <v>106</v>
      </c>
      <c r="G2037">
        <v>27799580.281124201</v>
      </c>
    </row>
    <row r="2038" spans="1:7">
      <c r="A2038">
        <v>23</v>
      </c>
      <c r="B2038" t="s">
        <v>26</v>
      </c>
      <c r="C2038">
        <v>25</v>
      </c>
      <c r="D2038" t="s">
        <v>28</v>
      </c>
      <c r="E2038">
        <v>15055</v>
      </c>
      <c r="F2038" t="s">
        <v>106</v>
      </c>
      <c r="G2038">
        <v>95043771.485857397</v>
      </c>
    </row>
    <row r="2039" spans="1:7">
      <c r="A2039">
        <v>23</v>
      </c>
      <c r="B2039" t="s">
        <v>26</v>
      </c>
      <c r="C2039">
        <v>26</v>
      </c>
      <c r="D2039" t="s">
        <v>29</v>
      </c>
      <c r="E2039">
        <v>15055</v>
      </c>
      <c r="F2039" t="s">
        <v>106</v>
      </c>
      <c r="G2039">
        <v>1462210.6729641401</v>
      </c>
    </row>
    <row r="2040" spans="1:7">
      <c r="A2040">
        <v>23</v>
      </c>
      <c r="B2040" t="s">
        <v>26</v>
      </c>
      <c r="C2040">
        <v>27</v>
      </c>
      <c r="D2040" t="s">
        <v>30</v>
      </c>
      <c r="E2040">
        <v>15055</v>
      </c>
      <c r="F2040" t="s">
        <v>106</v>
      </c>
      <c r="G2040">
        <v>26795944.766768999</v>
      </c>
    </row>
    <row r="2041" spans="1:7">
      <c r="A2041">
        <v>23</v>
      </c>
      <c r="B2041" t="s">
        <v>26</v>
      </c>
      <c r="C2041">
        <v>28</v>
      </c>
      <c r="D2041" t="s">
        <v>31</v>
      </c>
      <c r="E2041">
        <v>15055</v>
      </c>
      <c r="F2041" t="s">
        <v>106</v>
      </c>
      <c r="G2041">
        <v>3216677.1397187598</v>
      </c>
    </row>
    <row r="2042" spans="1:7">
      <c r="A2042">
        <v>23</v>
      </c>
      <c r="B2042" t="s">
        <v>26</v>
      </c>
      <c r="C2042">
        <v>29</v>
      </c>
      <c r="D2042" t="s">
        <v>32</v>
      </c>
      <c r="E2042">
        <v>15055</v>
      </c>
      <c r="F2042" t="s">
        <v>106</v>
      </c>
      <c r="G2042">
        <v>19505815.784808699</v>
      </c>
    </row>
    <row r="2043" spans="1:7">
      <c r="A2043">
        <v>23</v>
      </c>
      <c r="B2043" t="s">
        <v>26</v>
      </c>
      <c r="C2043">
        <v>30</v>
      </c>
      <c r="D2043" t="s">
        <v>33</v>
      </c>
      <c r="E2043">
        <v>15055</v>
      </c>
      <c r="F2043" t="s">
        <v>106</v>
      </c>
      <c r="G2043">
        <v>345301.71005258401</v>
      </c>
    </row>
    <row r="2044" spans="1:7">
      <c r="A2044">
        <v>23</v>
      </c>
      <c r="B2044" t="s">
        <v>26</v>
      </c>
      <c r="C2044">
        <v>31</v>
      </c>
      <c r="D2044" t="s">
        <v>34</v>
      </c>
      <c r="E2044">
        <v>15055</v>
      </c>
      <c r="F2044" t="s">
        <v>106</v>
      </c>
      <c r="G2044">
        <v>2448924.4978842302</v>
      </c>
    </row>
    <row r="2045" spans="1:7">
      <c r="A2045">
        <v>23</v>
      </c>
      <c r="B2045" t="s">
        <v>26</v>
      </c>
      <c r="C2045">
        <v>32</v>
      </c>
      <c r="D2045" t="s">
        <v>35</v>
      </c>
      <c r="E2045">
        <v>15055</v>
      </c>
      <c r="F2045" t="s">
        <v>106</v>
      </c>
      <c r="G2045">
        <v>939850817.08482897</v>
      </c>
    </row>
    <row r="2046" spans="1:7">
      <c r="A2046">
        <v>23</v>
      </c>
      <c r="B2046" t="s">
        <v>26</v>
      </c>
      <c r="C2046">
        <v>33</v>
      </c>
      <c r="D2046" t="s">
        <v>36</v>
      </c>
      <c r="E2046">
        <v>15055</v>
      </c>
      <c r="F2046" t="s">
        <v>106</v>
      </c>
      <c r="G2046">
        <v>15855646.452278901</v>
      </c>
    </row>
    <row r="2047" spans="1:7">
      <c r="A2047">
        <v>23</v>
      </c>
      <c r="B2047" t="s">
        <v>26</v>
      </c>
      <c r="C2047">
        <v>34</v>
      </c>
      <c r="D2047" t="s">
        <v>37</v>
      </c>
      <c r="E2047">
        <v>15055</v>
      </c>
      <c r="F2047" t="s">
        <v>106</v>
      </c>
      <c r="G2047">
        <v>9474.8187513631092</v>
      </c>
    </row>
    <row r="2048" spans="1:7">
      <c r="A2048">
        <v>23</v>
      </c>
      <c r="B2048" t="s">
        <v>26</v>
      </c>
      <c r="C2048">
        <v>35</v>
      </c>
      <c r="D2048" t="s">
        <v>38</v>
      </c>
      <c r="E2048">
        <v>15055</v>
      </c>
      <c r="F2048" t="s">
        <v>106</v>
      </c>
      <c r="G2048">
        <v>192271.78303411801</v>
      </c>
    </row>
    <row r="2049" spans="1:7">
      <c r="A2049">
        <v>23</v>
      </c>
      <c r="B2049" t="s">
        <v>26</v>
      </c>
      <c r="C2049">
        <v>36</v>
      </c>
      <c r="D2049" t="s">
        <v>39</v>
      </c>
      <c r="E2049">
        <v>15055</v>
      </c>
      <c r="F2049" t="s">
        <v>106</v>
      </c>
      <c r="G2049">
        <v>503615.97810779198</v>
      </c>
    </row>
    <row r="2050" spans="1:7">
      <c r="A2050">
        <v>23</v>
      </c>
      <c r="B2050" t="s">
        <v>26</v>
      </c>
      <c r="C2050">
        <v>37</v>
      </c>
      <c r="D2050" t="s">
        <v>40</v>
      </c>
      <c r="E2050">
        <v>15055</v>
      </c>
      <c r="F2050" t="s">
        <v>106</v>
      </c>
      <c r="G2050">
        <v>6261.1908301456197</v>
      </c>
    </row>
    <row r="2051" spans="1:7">
      <c r="A2051">
        <v>23</v>
      </c>
      <c r="B2051" t="s">
        <v>26</v>
      </c>
      <c r="C2051">
        <v>38</v>
      </c>
      <c r="D2051" t="s">
        <v>41</v>
      </c>
      <c r="E2051">
        <v>15055</v>
      </c>
      <c r="F2051" t="s">
        <v>106</v>
      </c>
      <c r="G2051">
        <v>103895.813796113</v>
      </c>
    </row>
    <row r="2052" spans="1:7">
      <c r="A2052">
        <v>23</v>
      </c>
      <c r="B2052" t="s">
        <v>26</v>
      </c>
      <c r="C2052">
        <v>39</v>
      </c>
      <c r="D2052" t="s">
        <v>42</v>
      </c>
      <c r="E2052">
        <v>15055</v>
      </c>
      <c r="F2052" t="s">
        <v>106</v>
      </c>
      <c r="G2052">
        <v>5289.8454156221096</v>
      </c>
    </row>
    <row r="2053" spans="1:7">
      <c r="A2053">
        <v>23</v>
      </c>
      <c r="B2053" t="s">
        <v>26</v>
      </c>
      <c r="C2053">
        <v>40</v>
      </c>
      <c r="D2053" t="s">
        <v>43</v>
      </c>
      <c r="E2053">
        <v>15055</v>
      </c>
      <c r="F2053" t="s">
        <v>106</v>
      </c>
      <c r="G2053">
        <v>13372.4638594222</v>
      </c>
    </row>
    <row r="2054" spans="1:7">
      <c r="A2054">
        <v>23</v>
      </c>
      <c r="B2054" t="s">
        <v>26</v>
      </c>
      <c r="C2054">
        <v>41</v>
      </c>
      <c r="D2054" t="s">
        <v>44</v>
      </c>
      <c r="E2054">
        <v>15055</v>
      </c>
      <c r="F2054" t="s">
        <v>106</v>
      </c>
      <c r="G2054">
        <v>1592078.3643108499</v>
      </c>
    </row>
    <row r="2055" spans="1:7">
      <c r="A2055">
        <v>23</v>
      </c>
      <c r="B2055" t="s">
        <v>26</v>
      </c>
      <c r="C2055">
        <v>42</v>
      </c>
      <c r="D2055" t="s">
        <v>45</v>
      </c>
      <c r="E2055">
        <v>15055</v>
      </c>
      <c r="F2055" t="s">
        <v>106</v>
      </c>
      <c r="G2055">
        <v>37854779.229626201</v>
      </c>
    </row>
    <row r="2056" spans="1:7">
      <c r="A2056">
        <v>23</v>
      </c>
      <c r="B2056" t="s">
        <v>26</v>
      </c>
      <c r="C2056">
        <v>43</v>
      </c>
      <c r="D2056" t="s">
        <v>46</v>
      </c>
      <c r="E2056">
        <v>15055</v>
      </c>
      <c r="F2056" t="s">
        <v>106</v>
      </c>
      <c r="G2056">
        <v>174478030.17333099</v>
      </c>
    </row>
    <row r="2057" spans="1:7">
      <c r="A2057">
        <v>23</v>
      </c>
      <c r="B2057" t="s">
        <v>26</v>
      </c>
      <c r="C2057">
        <v>44</v>
      </c>
      <c r="D2057" t="s">
        <v>47</v>
      </c>
      <c r="E2057">
        <v>15055</v>
      </c>
      <c r="F2057" t="s">
        <v>106</v>
      </c>
      <c r="G2057">
        <v>17797468.3432693</v>
      </c>
    </row>
    <row r="2058" spans="1:7">
      <c r="A2058">
        <v>23</v>
      </c>
      <c r="B2058" t="s">
        <v>26</v>
      </c>
      <c r="C2058">
        <v>45</v>
      </c>
      <c r="D2058" t="s">
        <v>48</v>
      </c>
      <c r="E2058">
        <v>15055</v>
      </c>
      <c r="F2058" t="s">
        <v>106</v>
      </c>
      <c r="G2058">
        <v>496467049.94016802</v>
      </c>
    </row>
    <row r="2059" spans="1:7">
      <c r="A2059">
        <v>23</v>
      </c>
      <c r="B2059" t="s">
        <v>26</v>
      </c>
      <c r="C2059">
        <v>46</v>
      </c>
      <c r="D2059" t="s">
        <v>49</v>
      </c>
      <c r="E2059">
        <v>15055</v>
      </c>
      <c r="F2059" t="s">
        <v>106</v>
      </c>
      <c r="G2059">
        <v>12122891.576095</v>
      </c>
    </row>
    <row r="2060" spans="1:7">
      <c r="A2060">
        <v>23</v>
      </c>
      <c r="B2060" t="s">
        <v>26</v>
      </c>
      <c r="C2060">
        <v>47</v>
      </c>
      <c r="D2060" t="s">
        <v>50</v>
      </c>
      <c r="E2060">
        <v>15055</v>
      </c>
      <c r="F2060" t="s">
        <v>106</v>
      </c>
      <c r="G2060">
        <v>382920.634281996</v>
      </c>
    </row>
    <row r="2061" spans="1:7">
      <c r="A2061">
        <v>23</v>
      </c>
      <c r="B2061" t="s">
        <v>26</v>
      </c>
      <c r="C2061">
        <v>48</v>
      </c>
      <c r="D2061" t="s">
        <v>51</v>
      </c>
      <c r="E2061">
        <v>15055</v>
      </c>
      <c r="F2061" t="s">
        <v>106</v>
      </c>
      <c r="G2061">
        <v>47769078.8340514</v>
      </c>
    </row>
    <row r="2062" spans="1:7">
      <c r="A2062">
        <v>23</v>
      </c>
      <c r="B2062" t="s">
        <v>26</v>
      </c>
      <c r="C2062">
        <v>49</v>
      </c>
      <c r="D2062" t="s">
        <v>52</v>
      </c>
      <c r="E2062">
        <v>15055</v>
      </c>
      <c r="F2062" t="s">
        <v>106</v>
      </c>
      <c r="G2062">
        <v>26974.760517770701</v>
      </c>
    </row>
    <row r="2063" spans="1:7">
      <c r="A2063">
        <v>23</v>
      </c>
      <c r="B2063" t="s">
        <v>26</v>
      </c>
      <c r="C2063">
        <v>50</v>
      </c>
      <c r="D2063" t="s">
        <v>53</v>
      </c>
      <c r="E2063">
        <v>15055</v>
      </c>
      <c r="F2063" t="s">
        <v>106</v>
      </c>
      <c r="G2063">
        <v>320428428.73460901</v>
      </c>
    </row>
    <row r="2064" spans="1:7">
      <c r="A2064">
        <v>23</v>
      </c>
      <c r="B2064" t="s">
        <v>26</v>
      </c>
      <c r="C2064">
        <v>51</v>
      </c>
      <c r="D2064" t="s">
        <v>54</v>
      </c>
      <c r="E2064">
        <v>15055</v>
      </c>
      <c r="F2064" t="s">
        <v>106</v>
      </c>
      <c r="G2064">
        <v>32098242.914417502</v>
      </c>
    </row>
    <row r="2065" spans="1:7">
      <c r="A2065">
        <v>23</v>
      </c>
      <c r="B2065" t="s">
        <v>26</v>
      </c>
      <c r="C2065">
        <v>52</v>
      </c>
      <c r="D2065" t="s">
        <v>55</v>
      </c>
      <c r="E2065">
        <v>15055</v>
      </c>
      <c r="F2065" t="s">
        <v>106</v>
      </c>
      <c r="G2065">
        <v>56943.766608257603</v>
      </c>
    </row>
    <row r="2066" spans="1:7">
      <c r="A2066">
        <v>23</v>
      </c>
      <c r="B2066" t="s">
        <v>26</v>
      </c>
      <c r="C2066">
        <v>53</v>
      </c>
      <c r="D2066" t="s">
        <v>56</v>
      </c>
      <c r="E2066">
        <v>15055</v>
      </c>
      <c r="F2066" t="s">
        <v>106</v>
      </c>
      <c r="G2066">
        <v>16491171.623920901</v>
      </c>
    </row>
    <row r="2067" spans="1:7">
      <c r="A2067">
        <v>23</v>
      </c>
      <c r="B2067" t="s">
        <v>26</v>
      </c>
      <c r="C2067">
        <v>54</v>
      </c>
      <c r="D2067" t="s">
        <v>57</v>
      </c>
      <c r="E2067">
        <v>15055</v>
      </c>
      <c r="F2067" t="s">
        <v>106</v>
      </c>
      <c r="G2067">
        <v>66412332.282232299</v>
      </c>
    </row>
    <row r="2068" spans="1:7">
      <c r="A2068">
        <v>23</v>
      </c>
      <c r="B2068" t="s">
        <v>26</v>
      </c>
      <c r="C2068">
        <v>55</v>
      </c>
      <c r="D2068" t="s">
        <v>58</v>
      </c>
      <c r="E2068">
        <v>15055</v>
      </c>
      <c r="F2068" t="s">
        <v>106</v>
      </c>
      <c r="G2068">
        <v>182686457.06594899</v>
      </c>
    </row>
    <row r="2069" spans="1:7">
      <c r="A2069">
        <v>23</v>
      </c>
      <c r="B2069" t="s">
        <v>26</v>
      </c>
      <c r="C2069">
        <v>56</v>
      </c>
      <c r="D2069" t="s">
        <v>59</v>
      </c>
      <c r="E2069">
        <v>15055</v>
      </c>
      <c r="F2069" t="s">
        <v>106</v>
      </c>
      <c r="G2069">
        <v>54632263.940784499</v>
      </c>
    </row>
    <row r="2070" spans="1:7">
      <c r="A2070">
        <v>23</v>
      </c>
      <c r="B2070" t="s">
        <v>26</v>
      </c>
      <c r="C2070">
        <v>57</v>
      </c>
      <c r="D2070" t="s">
        <v>60</v>
      </c>
      <c r="E2070">
        <v>15055</v>
      </c>
      <c r="F2070" t="s">
        <v>106</v>
      </c>
      <c r="G2070">
        <v>25270344.778282002</v>
      </c>
    </row>
    <row r="2071" spans="1:7">
      <c r="A2071">
        <v>23</v>
      </c>
      <c r="B2071" t="s">
        <v>26</v>
      </c>
      <c r="C2071">
        <v>58</v>
      </c>
      <c r="D2071" t="s">
        <v>61</v>
      </c>
      <c r="E2071">
        <v>15055</v>
      </c>
      <c r="F2071" t="s">
        <v>106</v>
      </c>
      <c r="G2071">
        <v>9207181.3091695998</v>
      </c>
    </row>
    <row r="2072" spans="1:7">
      <c r="A2072">
        <v>23</v>
      </c>
      <c r="B2072" t="s">
        <v>26</v>
      </c>
      <c r="C2072">
        <v>59</v>
      </c>
      <c r="D2072" t="s">
        <v>62</v>
      </c>
      <c r="E2072">
        <v>15055</v>
      </c>
      <c r="F2072" t="s">
        <v>106</v>
      </c>
      <c r="G2072">
        <v>55272656.5256228</v>
      </c>
    </row>
    <row r="2073" spans="1:7">
      <c r="A2073">
        <v>23</v>
      </c>
      <c r="B2073" t="s">
        <v>26</v>
      </c>
      <c r="C2073">
        <v>60</v>
      </c>
      <c r="D2073" t="s">
        <v>63</v>
      </c>
      <c r="E2073">
        <v>15055</v>
      </c>
      <c r="F2073" t="s">
        <v>106</v>
      </c>
      <c r="G2073">
        <v>97025208.440320402</v>
      </c>
    </row>
    <row r="2074" spans="1:7">
      <c r="A2074">
        <v>23</v>
      </c>
      <c r="B2074" t="s">
        <v>26</v>
      </c>
      <c r="C2074">
        <v>62</v>
      </c>
      <c r="D2074" t="s">
        <v>65</v>
      </c>
      <c r="E2074">
        <v>15055</v>
      </c>
      <c r="F2074" t="s">
        <v>106</v>
      </c>
      <c r="G2074">
        <v>98827686.631736204</v>
      </c>
    </row>
    <row r="2075" spans="1:7">
      <c r="A2075">
        <v>23</v>
      </c>
      <c r="B2075" t="s">
        <v>26</v>
      </c>
      <c r="C2075">
        <v>63</v>
      </c>
      <c r="D2075" t="s">
        <v>66</v>
      </c>
      <c r="E2075">
        <v>15055</v>
      </c>
      <c r="F2075" t="s">
        <v>106</v>
      </c>
      <c r="G2075">
        <v>46746622.245224997</v>
      </c>
    </row>
    <row r="2076" spans="1:7">
      <c r="A2076">
        <v>23</v>
      </c>
      <c r="B2076" t="s">
        <v>26</v>
      </c>
      <c r="C2076">
        <v>64</v>
      </c>
      <c r="D2076" t="s">
        <v>67</v>
      </c>
      <c r="E2076">
        <v>15055</v>
      </c>
      <c r="F2076" t="s">
        <v>106</v>
      </c>
      <c r="G2076">
        <v>63374400.188723601</v>
      </c>
    </row>
    <row r="2077" spans="1:7">
      <c r="A2077">
        <v>23</v>
      </c>
      <c r="B2077" t="s">
        <v>26</v>
      </c>
      <c r="C2077">
        <v>65</v>
      </c>
      <c r="D2077" t="s">
        <v>68</v>
      </c>
      <c r="E2077">
        <v>15055</v>
      </c>
      <c r="F2077" t="s">
        <v>106</v>
      </c>
      <c r="G2077">
        <v>336733060.748321</v>
      </c>
    </row>
    <row r="2078" spans="1:7">
      <c r="A2078">
        <v>23</v>
      </c>
      <c r="B2078" t="s">
        <v>26</v>
      </c>
      <c r="C2078">
        <v>66</v>
      </c>
      <c r="D2078" t="s">
        <v>69</v>
      </c>
      <c r="E2078">
        <v>15055</v>
      </c>
      <c r="F2078" t="s">
        <v>106</v>
      </c>
      <c r="G2078">
        <v>322811070.38300699</v>
      </c>
    </row>
    <row r="2079" spans="1:7">
      <c r="A2079">
        <v>23</v>
      </c>
      <c r="B2079" t="s">
        <v>26</v>
      </c>
      <c r="C2079">
        <v>67</v>
      </c>
      <c r="D2079" t="s">
        <v>70</v>
      </c>
      <c r="E2079">
        <v>15055</v>
      </c>
      <c r="F2079" t="s">
        <v>106</v>
      </c>
      <c r="G2079">
        <v>154763416.50500801</v>
      </c>
    </row>
    <row r="2080" spans="1:7">
      <c r="A2080">
        <v>23</v>
      </c>
      <c r="B2080" t="s">
        <v>26</v>
      </c>
      <c r="C2080">
        <v>68</v>
      </c>
      <c r="D2080" t="s">
        <v>71</v>
      </c>
      <c r="E2080">
        <v>15055</v>
      </c>
      <c r="F2080" t="s">
        <v>106</v>
      </c>
      <c r="G2080">
        <v>24221716.095177099</v>
      </c>
    </row>
    <row r="2081" spans="1:7">
      <c r="A2081">
        <v>23</v>
      </c>
      <c r="B2081" t="s">
        <v>26</v>
      </c>
      <c r="C2081">
        <v>74</v>
      </c>
      <c r="D2081" t="s">
        <v>77</v>
      </c>
      <c r="E2081">
        <v>15055</v>
      </c>
      <c r="F2081" t="s">
        <v>106</v>
      </c>
      <c r="G2081">
        <v>5644678.8021835499</v>
      </c>
    </row>
    <row r="2082" spans="1:7">
      <c r="A2082">
        <v>23</v>
      </c>
      <c r="B2082" t="s">
        <v>26</v>
      </c>
      <c r="C2082">
        <v>75</v>
      </c>
      <c r="D2082" t="s">
        <v>78</v>
      </c>
      <c r="E2082">
        <v>15055</v>
      </c>
      <c r="F2082" t="s">
        <v>106</v>
      </c>
      <c r="G2082">
        <v>174.878676997821</v>
      </c>
    </row>
    <row r="2083" spans="1:7">
      <c r="A2083">
        <v>23</v>
      </c>
      <c r="B2083" t="s">
        <v>26</v>
      </c>
      <c r="C2083">
        <v>76</v>
      </c>
      <c r="D2083" t="s">
        <v>79</v>
      </c>
      <c r="E2083">
        <v>15055</v>
      </c>
      <c r="F2083" t="s">
        <v>106</v>
      </c>
      <c r="G2083">
        <v>824859.83413920796</v>
      </c>
    </row>
    <row r="2084" spans="1:7">
      <c r="A2084">
        <v>23</v>
      </c>
      <c r="B2084" t="s">
        <v>26</v>
      </c>
      <c r="C2084">
        <v>77</v>
      </c>
      <c r="D2084" t="s">
        <v>80</v>
      </c>
      <c r="E2084">
        <v>15055</v>
      </c>
      <c r="F2084" t="s">
        <v>106</v>
      </c>
      <c r="G2084">
        <v>4262336.9681368899</v>
      </c>
    </row>
    <row r="2085" spans="1:7">
      <c r="A2085">
        <v>23</v>
      </c>
      <c r="B2085" t="s">
        <v>26</v>
      </c>
      <c r="C2085">
        <v>78</v>
      </c>
      <c r="D2085" t="s">
        <v>81</v>
      </c>
      <c r="E2085">
        <v>15055</v>
      </c>
      <c r="F2085" t="s">
        <v>106</v>
      </c>
      <c r="G2085">
        <v>28167879.6267014</v>
      </c>
    </row>
    <row r="2086" spans="1:7">
      <c r="A2086">
        <v>23</v>
      </c>
      <c r="B2086" t="s">
        <v>26</v>
      </c>
      <c r="C2086">
        <v>79</v>
      </c>
      <c r="D2086" t="s">
        <v>82</v>
      </c>
      <c r="E2086">
        <v>15055</v>
      </c>
      <c r="F2086" t="s">
        <v>106</v>
      </c>
      <c r="G2086">
        <v>124802885.129757</v>
      </c>
    </row>
    <row r="2087" spans="1:7">
      <c r="A2087">
        <v>23</v>
      </c>
      <c r="B2087" t="s">
        <v>26</v>
      </c>
      <c r="C2087">
        <v>80</v>
      </c>
      <c r="D2087" t="s">
        <v>83</v>
      </c>
      <c r="E2087">
        <v>15055</v>
      </c>
      <c r="F2087" t="s">
        <v>106</v>
      </c>
      <c r="G2087">
        <v>5627904.1930348696</v>
      </c>
    </row>
    <row r="2088" spans="1:7">
      <c r="A2088">
        <v>23</v>
      </c>
      <c r="B2088" t="s">
        <v>26</v>
      </c>
      <c r="C2088">
        <v>81</v>
      </c>
      <c r="D2088" t="s">
        <v>84</v>
      </c>
      <c r="E2088">
        <v>15055</v>
      </c>
      <c r="F2088" t="s">
        <v>106</v>
      </c>
      <c r="G2088">
        <v>2585572.2849802002</v>
      </c>
    </row>
    <row r="2089" spans="1:7">
      <c r="A2089">
        <v>23</v>
      </c>
      <c r="B2089" t="s">
        <v>26</v>
      </c>
      <c r="C2089">
        <v>83</v>
      </c>
      <c r="D2089" t="s">
        <v>86</v>
      </c>
      <c r="E2089">
        <v>15055</v>
      </c>
      <c r="F2089" t="s">
        <v>106</v>
      </c>
      <c r="G2089">
        <v>122695292.829285</v>
      </c>
    </row>
    <row r="2090" spans="1:7">
      <c r="A2090">
        <v>23</v>
      </c>
      <c r="B2090" t="s">
        <v>26</v>
      </c>
      <c r="C2090">
        <v>86</v>
      </c>
      <c r="D2090" t="s">
        <v>89</v>
      </c>
      <c r="E2090">
        <v>15055</v>
      </c>
      <c r="F2090" t="s">
        <v>106</v>
      </c>
      <c r="G2090">
        <v>1824.68745795666</v>
      </c>
    </row>
    <row r="2091" spans="1:7">
      <c r="A2091">
        <v>23</v>
      </c>
      <c r="B2091" t="s">
        <v>26</v>
      </c>
      <c r="C2091">
        <v>87</v>
      </c>
      <c r="D2091" t="s">
        <v>90</v>
      </c>
      <c r="E2091">
        <v>15055</v>
      </c>
      <c r="F2091" t="s">
        <v>106</v>
      </c>
      <c r="G2091">
        <v>1400.0626856685201</v>
      </c>
    </row>
    <row r="2092" spans="1:7">
      <c r="A2092">
        <v>23</v>
      </c>
      <c r="B2092" t="s">
        <v>26</v>
      </c>
      <c r="C2092">
        <v>5001</v>
      </c>
      <c r="D2092" t="s">
        <v>94</v>
      </c>
      <c r="E2092">
        <v>15053</v>
      </c>
      <c r="F2092" t="s">
        <v>107</v>
      </c>
      <c r="G2092">
        <v>3093100421.49752</v>
      </c>
    </row>
    <row r="2093" spans="1:7">
      <c r="A2093">
        <v>23</v>
      </c>
      <c r="B2093" t="s">
        <v>26</v>
      </c>
      <c r="C2093">
        <v>6001</v>
      </c>
      <c r="D2093" t="s">
        <v>96</v>
      </c>
      <c r="E2093">
        <v>15053</v>
      </c>
      <c r="F2093" t="s">
        <v>107</v>
      </c>
      <c r="G2093">
        <v>123327194.80232599</v>
      </c>
    </row>
    <row r="2094" spans="1:7">
      <c r="A2094">
        <v>23</v>
      </c>
      <c r="B2094" t="s">
        <v>26</v>
      </c>
      <c r="C2094">
        <v>7001</v>
      </c>
      <c r="D2094" t="s">
        <v>108</v>
      </c>
      <c r="E2094">
        <v>15053</v>
      </c>
      <c r="F2094" t="s">
        <v>107</v>
      </c>
      <c r="G2094">
        <v>2088547041.42641</v>
      </c>
    </row>
    <row r="2095" spans="1:7">
      <c r="A2095">
        <v>23</v>
      </c>
      <c r="B2095" t="s">
        <v>26</v>
      </c>
      <c r="C2095">
        <v>8001</v>
      </c>
      <c r="D2095" t="s">
        <v>109</v>
      </c>
      <c r="E2095">
        <v>15053</v>
      </c>
      <c r="F2095" t="s">
        <v>107</v>
      </c>
      <c r="G2095">
        <v>182310056.60288599</v>
      </c>
    </row>
    <row r="2096" spans="1:7">
      <c r="A2096">
        <v>23</v>
      </c>
      <c r="B2096" t="s">
        <v>26</v>
      </c>
      <c r="C2096">
        <v>10001</v>
      </c>
      <c r="D2096" t="s">
        <v>110</v>
      </c>
      <c r="E2096">
        <v>15055</v>
      </c>
      <c r="F2096" t="s">
        <v>106</v>
      </c>
      <c r="G2096">
        <v>74330.374473410295</v>
      </c>
    </row>
    <row r="2097" spans="1:7">
      <c r="A2097">
        <v>23</v>
      </c>
      <c r="B2097" t="s">
        <v>26</v>
      </c>
      <c r="C2097">
        <v>10002</v>
      </c>
      <c r="D2097" t="s">
        <v>111</v>
      </c>
      <c r="E2097">
        <v>15055</v>
      </c>
      <c r="F2097" t="s">
        <v>106</v>
      </c>
      <c r="G2097">
        <v>97884.698679195702</v>
      </c>
    </row>
    <row r="2098" spans="1:7">
      <c r="A2098">
        <v>23</v>
      </c>
      <c r="B2098" t="s">
        <v>26</v>
      </c>
      <c r="C2098">
        <v>10003</v>
      </c>
      <c r="D2098" t="s">
        <v>112</v>
      </c>
      <c r="E2098">
        <v>15055</v>
      </c>
      <c r="F2098" t="s">
        <v>106</v>
      </c>
      <c r="G2098">
        <v>87150.472395927194</v>
      </c>
    </row>
    <row r="2099" spans="1:7">
      <c r="A2099">
        <v>23</v>
      </c>
      <c r="B2099" t="s">
        <v>26</v>
      </c>
      <c r="C2099">
        <v>10004</v>
      </c>
      <c r="D2099" t="s">
        <v>113</v>
      </c>
      <c r="E2099">
        <v>15055</v>
      </c>
      <c r="F2099" t="s">
        <v>106</v>
      </c>
      <c r="G2099">
        <v>67290.643987028699</v>
      </c>
    </row>
    <row r="2100" spans="1:7">
      <c r="A2100">
        <v>23</v>
      </c>
      <c r="B2100" t="s">
        <v>26</v>
      </c>
      <c r="C2100">
        <v>10005</v>
      </c>
      <c r="D2100" t="s">
        <v>114</v>
      </c>
      <c r="E2100">
        <v>15055</v>
      </c>
      <c r="F2100" t="s">
        <v>106</v>
      </c>
      <c r="G2100">
        <v>150177.31266645799</v>
      </c>
    </row>
    <row r="2101" spans="1:7">
      <c r="A2101">
        <v>23</v>
      </c>
      <c r="B2101" t="s">
        <v>26</v>
      </c>
      <c r="C2101">
        <v>10006</v>
      </c>
      <c r="D2101" t="s">
        <v>115</v>
      </c>
      <c r="E2101">
        <v>15055</v>
      </c>
      <c r="F2101" t="s">
        <v>106</v>
      </c>
      <c r="G2101">
        <v>512919.64135828498</v>
      </c>
    </row>
    <row r="2102" spans="1:7">
      <c r="A2102">
        <v>23</v>
      </c>
      <c r="B2102" t="s">
        <v>26</v>
      </c>
      <c r="C2102">
        <v>10007</v>
      </c>
      <c r="D2102" t="s">
        <v>116</v>
      </c>
      <c r="E2102">
        <v>15055</v>
      </c>
      <c r="F2102" t="s">
        <v>106</v>
      </c>
      <c r="G2102">
        <v>907065.71396492596</v>
      </c>
    </row>
    <row r="2103" spans="1:7">
      <c r="A2103">
        <v>23</v>
      </c>
      <c r="B2103" t="s">
        <v>26</v>
      </c>
      <c r="C2103">
        <v>10008</v>
      </c>
      <c r="D2103" t="s">
        <v>117</v>
      </c>
      <c r="E2103">
        <v>15055</v>
      </c>
      <c r="F2103" t="s">
        <v>106</v>
      </c>
      <c r="G2103">
        <v>1037608.39269744</v>
      </c>
    </row>
    <row r="2104" spans="1:7">
      <c r="A2104">
        <v>23</v>
      </c>
      <c r="B2104" t="s">
        <v>26</v>
      </c>
      <c r="C2104">
        <v>10009</v>
      </c>
      <c r="D2104" t="s">
        <v>118</v>
      </c>
      <c r="E2104">
        <v>15055</v>
      </c>
      <c r="F2104" t="s">
        <v>106</v>
      </c>
      <c r="G2104">
        <v>2625423.3380276798</v>
      </c>
    </row>
    <row r="2105" spans="1:7">
      <c r="A2105">
        <v>23</v>
      </c>
      <c r="B2105" t="s">
        <v>26</v>
      </c>
      <c r="C2105">
        <v>11001</v>
      </c>
      <c r="D2105" t="s">
        <v>119</v>
      </c>
      <c r="E2105">
        <v>15055</v>
      </c>
      <c r="F2105" t="s">
        <v>106</v>
      </c>
      <c r="G2105">
        <v>204245.428815716</v>
      </c>
    </row>
    <row r="2106" spans="1:7">
      <c r="A2106">
        <v>23</v>
      </c>
      <c r="B2106" t="s">
        <v>26</v>
      </c>
      <c r="C2106">
        <v>11003</v>
      </c>
      <c r="D2106" t="s">
        <v>120</v>
      </c>
      <c r="E2106">
        <v>15055</v>
      </c>
      <c r="F2106" t="s">
        <v>106</v>
      </c>
      <c r="G2106">
        <v>204600.56751510201</v>
      </c>
    </row>
    <row r="2107" spans="1:7">
      <c r="A2107">
        <v>23</v>
      </c>
      <c r="B2107" t="s">
        <v>26</v>
      </c>
      <c r="C2107">
        <v>12001</v>
      </c>
      <c r="D2107" t="s">
        <v>121</v>
      </c>
      <c r="E2107">
        <v>15055</v>
      </c>
      <c r="F2107" t="s">
        <v>106</v>
      </c>
      <c r="G2107">
        <v>29398161.267898299</v>
      </c>
    </row>
    <row r="2108" spans="1:7">
      <c r="A2108">
        <v>23</v>
      </c>
      <c r="B2108" t="s">
        <v>26</v>
      </c>
      <c r="C2108">
        <v>12004</v>
      </c>
      <c r="D2108" t="s">
        <v>123</v>
      </c>
      <c r="E2108">
        <v>15055</v>
      </c>
      <c r="F2108" t="s">
        <v>106</v>
      </c>
      <c r="G2108">
        <v>1034937.13998438</v>
      </c>
    </row>
    <row r="2109" spans="1:7">
      <c r="A2109">
        <v>23</v>
      </c>
      <c r="B2109" t="s">
        <v>26</v>
      </c>
      <c r="C2109">
        <v>14001</v>
      </c>
      <c r="D2109" t="s">
        <v>124</v>
      </c>
      <c r="E2109">
        <v>15055</v>
      </c>
      <c r="F2109" t="s">
        <v>106</v>
      </c>
      <c r="G2109">
        <v>1368370.1659518699</v>
      </c>
    </row>
    <row r="2110" spans="1:7">
      <c r="A2110">
        <v>23</v>
      </c>
      <c r="B2110" t="s">
        <v>26</v>
      </c>
      <c r="C2110">
        <v>14002</v>
      </c>
      <c r="D2110" t="s">
        <v>125</v>
      </c>
      <c r="E2110">
        <v>15055</v>
      </c>
      <c r="F2110" t="s">
        <v>106</v>
      </c>
      <c r="G2110">
        <v>7029666.8603624003</v>
      </c>
    </row>
    <row r="2111" spans="1:7">
      <c r="A2111">
        <v>23</v>
      </c>
      <c r="B2111" t="s">
        <v>26</v>
      </c>
      <c r="C2111">
        <v>25001</v>
      </c>
      <c r="D2111" t="s">
        <v>126</v>
      </c>
      <c r="E2111">
        <v>15051</v>
      </c>
      <c r="F2111" t="s">
        <v>127</v>
      </c>
      <c r="G2111">
        <v>744227619.19635904</v>
      </c>
    </row>
    <row r="2112" spans="1:7">
      <c r="A2112">
        <v>23</v>
      </c>
      <c r="B2112" t="s">
        <v>26</v>
      </c>
      <c r="C2112">
        <v>28001</v>
      </c>
      <c r="D2112" t="s">
        <v>128</v>
      </c>
      <c r="E2112">
        <v>15051</v>
      </c>
      <c r="F2112" t="s">
        <v>127</v>
      </c>
      <c r="G2112">
        <v>2625110672.34831</v>
      </c>
    </row>
    <row r="2113" spans="1:7">
      <c r="A2113">
        <v>24</v>
      </c>
      <c r="B2113" t="s">
        <v>27</v>
      </c>
      <c r="C2113">
        <v>1</v>
      </c>
      <c r="D2113" t="s">
        <v>4</v>
      </c>
      <c r="E2113">
        <v>15055</v>
      </c>
      <c r="F2113" t="s">
        <v>106</v>
      </c>
      <c r="G2113">
        <v>4018.0799975795298</v>
      </c>
    </row>
    <row r="2114" spans="1:7">
      <c r="A2114">
        <v>24</v>
      </c>
      <c r="B2114" t="s">
        <v>27</v>
      </c>
      <c r="C2114">
        <v>2</v>
      </c>
      <c r="D2114" t="s">
        <v>5</v>
      </c>
      <c r="E2114">
        <v>15055</v>
      </c>
      <c r="F2114" t="s">
        <v>106</v>
      </c>
      <c r="G2114">
        <v>410.55085775698598</v>
      </c>
    </row>
    <row r="2115" spans="1:7">
      <c r="A2115">
        <v>24</v>
      </c>
      <c r="B2115" t="s">
        <v>27</v>
      </c>
      <c r="C2115">
        <v>6</v>
      </c>
      <c r="D2115" t="s">
        <v>9</v>
      </c>
      <c r="E2115">
        <v>15055</v>
      </c>
      <c r="F2115" t="s">
        <v>106</v>
      </c>
      <c r="G2115">
        <v>887570.28623556602</v>
      </c>
    </row>
    <row r="2116" spans="1:7">
      <c r="A2116">
        <v>24</v>
      </c>
      <c r="B2116" t="s">
        <v>27</v>
      </c>
      <c r="C2116">
        <v>7</v>
      </c>
      <c r="D2116" t="s">
        <v>10</v>
      </c>
      <c r="E2116">
        <v>15055</v>
      </c>
      <c r="F2116" t="s">
        <v>106</v>
      </c>
      <c r="G2116">
        <v>151657049.06837299</v>
      </c>
    </row>
    <row r="2117" spans="1:7">
      <c r="A2117">
        <v>24</v>
      </c>
      <c r="B2117" t="s">
        <v>27</v>
      </c>
      <c r="C2117">
        <v>8</v>
      </c>
      <c r="D2117" t="s">
        <v>11</v>
      </c>
      <c r="E2117">
        <v>15055</v>
      </c>
      <c r="F2117" t="s">
        <v>106</v>
      </c>
      <c r="G2117">
        <v>22232.738416862499</v>
      </c>
    </row>
    <row r="2118" spans="1:7">
      <c r="A2118">
        <v>24</v>
      </c>
      <c r="B2118" t="s">
        <v>27</v>
      </c>
      <c r="C2118">
        <v>9</v>
      </c>
      <c r="D2118" t="s">
        <v>12</v>
      </c>
      <c r="E2118">
        <v>15055</v>
      </c>
      <c r="F2118" t="s">
        <v>106</v>
      </c>
      <c r="G2118">
        <v>104777777.340849</v>
      </c>
    </row>
    <row r="2119" spans="1:7">
      <c r="A2119">
        <v>24</v>
      </c>
      <c r="B2119" t="s">
        <v>27</v>
      </c>
      <c r="C2119">
        <v>10</v>
      </c>
      <c r="D2119" t="s">
        <v>13</v>
      </c>
      <c r="E2119">
        <v>15055</v>
      </c>
      <c r="F2119" t="s">
        <v>106</v>
      </c>
      <c r="G2119">
        <v>47865176.4245454</v>
      </c>
    </row>
    <row r="2120" spans="1:7">
      <c r="A2120">
        <v>24</v>
      </c>
      <c r="B2120" t="s">
        <v>27</v>
      </c>
      <c r="C2120">
        <v>11</v>
      </c>
      <c r="D2120" t="s">
        <v>14</v>
      </c>
      <c r="E2120">
        <v>15055</v>
      </c>
      <c r="F2120" t="s">
        <v>106</v>
      </c>
      <c r="G2120">
        <v>158164.63860308801</v>
      </c>
    </row>
    <row r="2121" spans="1:7">
      <c r="A2121">
        <v>24</v>
      </c>
      <c r="B2121" t="s">
        <v>27</v>
      </c>
      <c r="C2121">
        <v>12</v>
      </c>
      <c r="D2121" t="s">
        <v>15</v>
      </c>
      <c r="E2121">
        <v>15055</v>
      </c>
      <c r="F2121" t="s">
        <v>106</v>
      </c>
      <c r="G2121">
        <v>1097.3046337415101</v>
      </c>
    </row>
    <row r="2122" spans="1:7">
      <c r="A2122">
        <v>24</v>
      </c>
      <c r="B2122" t="s">
        <v>27</v>
      </c>
      <c r="C2122">
        <v>13</v>
      </c>
      <c r="D2122" t="s">
        <v>16</v>
      </c>
      <c r="E2122">
        <v>15055</v>
      </c>
      <c r="F2122" t="s">
        <v>106</v>
      </c>
      <c r="G2122">
        <v>17858.594292158701</v>
      </c>
    </row>
    <row r="2123" spans="1:7">
      <c r="A2123">
        <v>24</v>
      </c>
      <c r="B2123" t="s">
        <v>27</v>
      </c>
      <c r="C2123">
        <v>14</v>
      </c>
      <c r="D2123" t="s">
        <v>17</v>
      </c>
      <c r="E2123">
        <v>15055</v>
      </c>
      <c r="F2123" t="s">
        <v>106</v>
      </c>
      <c r="G2123">
        <v>45620.072056997102</v>
      </c>
    </row>
    <row r="2124" spans="1:7">
      <c r="A2124">
        <v>24</v>
      </c>
      <c r="B2124" t="s">
        <v>27</v>
      </c>
      <c r="C2124">
        <v>15</v>
      </c>
      <c r="D2124" t="s">
        <v>18</v>
      </c>
      <c r="E2124">
        <v>15055</v>
      </c>
      <c r="F2124" t="s">
        <v>106</v>
      </c>
      <c r="G2124">
        <v>716.44813221819902</v>
      </c>
    </row>
    <row r="2125" spans="1:7">
      <c r="A2125">
        <v>24</v>
      </c>
      <c r="B2125" t="s">
        <v>27</v>
      </c>
      <c r="C2125">
        <v>16</v>
      </c>
      <c r="D2125" t="s">
        <v>19</v>
      </c>
      <c r="E2125">
        <v>15055</v>
      </c>
      <c r="F2125" t="s">
        <v>106</v>
      </c>
      <c r="G2125">
        <v>19194.3026257192</v>
      </c>
    </row>
    <row r="2126" spans="1:7">
      <c r="A2126">
        <v>24</v>
      </c>
      <c r="B2126" t="s">
        <v>27</v>
      </c>
      <c r="C2126">
        <v>17</v>
      </c>
      <c r="D2126" t="s">
        <v>20</v>
      </c>
      <c r="E2126">
        <v>15055</v>
      </c>
      <c r="F2126" t="s">
        <v>106</v>
      </c>
      <c r="G2126">
        <v>14963115.5397026</v>
      </c>
    </row>
    <row r="2127" spans="1:7">
      <c r="A2127">
        <v>24</v>
      </c>
      <c r="B2127" t="s">
        <v>27</v>
      </c>
      <c r="C2127">
        <v>18</v>
      </c>
      <c r="D2127" t="s">
        <v>21</v>
      </c>
      <c r="E2127">
        <v>15055</v>
      </c>
      <c r="F2127" t="s">
        <v>106</v>
      </c>
      <c r="G2127">
        <v>24741285.247773498</v>
      </c>
    </row>
    <row r="2128" spans="1:7">
      <c r="A2128">
        <v>24</v>
      </c>
      <c r="B2128" t="s">
        <v>27</v>
      </c>
      <c r="C2128">
        <v>19</v>
      </c>
      <c r="D2128" t="s">
        <v>22</v>
      </c>
      <c r="E2128">
        <v>15055</v>
      </c>
      <c r="F2128" t="s">
        <v>106</v>
      </c>
      <c r="G2128">
        <v>624080.74604425498</v>
      </c>
    </row>
    <row r="2129" spans="1:7">
      <c r="A2129">
        <v>24</v>
      </c>
      <c r="B2129" t="s">
        <v>27</v>
      </c>
      <c r="C2129">
        <v>20</v>
      </c>
      <c r="D2129" t="s">
        <v>23</v>
      </c>
      <c r="E2129">
        <v>15055</v>
      </c>
      <c r="F2129" t="s">
        <v>106</v>
      </c>
      <c r="G2129">
        <v>56071054.556624703</v>
      </c>
    </row>
    <row r="2130" spans="1:7">
      <c r="A2130">
        <v>24</v>
      </c>
      <c r="B2130" t="s">
        <v>27</v>
      </c>
      <c r="C2130">
        <v>21</v>
      </c>
      <c r="D2130" t="s">
        <v>24</v>
      </c>
      <c r="E2130">
        <v>15055</v>
      </c>
      <c r="F2130" t="s">
        <v>106</v>
      </c>
      <c r="G2130">
        <v>38631536.119934998</v>
      </c>
    </row>
    <row r="2131" spans="1:7">
      <c r="A2131">
        <v>24</v>
      </c>
      <c r="B2131" t="s">
        <v>27</v>
      </c>
      <c r="C2131">
        <v>22</v>
      </c>
      <c r="D2131" t="s">
        <v>25</v>
      </c>
      <c r="E2131">
        <v>15055</v>
      </c>
      <c r="F2131" t="s">
        <v>106</v>
      </c>
      <c r="G2131">
        <v>8483830.5749361496</v>
      </c>
    </row>
    <row r="2132" spans="1:7">
      <c r="A2132">
        <v>24</v>
      </c>
      <c r="B2132" t="s">
        <v>27</v>
      </c>
      <c r="C2132">
        <v>23</v>
      </c>
      <c r="D2132" t="s">
        <v>26</v>
      </c>
      <c r="E2132">
        <v>15055</v>
      </c>
      <c r="F2132" t="s">
        <v>106</v>
      </c>
      <c r="G2132">
        <v>49191041.026868701</v>
      </c>
    </row>
    <row r="2133" spans="1:7">
      <c r="A2133">
        <v>24</v>
      </c>
      <c r="B2133" t="s">
        <v>27</v>
      </c>
      <c r="C2133">
        <v>24</v>
      </c>
      <c r="D2133" t="s">
        <v>27</v>
      </c>
      <c r="E2133">
        <v>15055</v>
      </c>
      <c r="F2133" t="s">
        <v>106</v>
      </c>
      <c r="G2133">
        <v>650518489.56375599</v>
      </c>
    </row>
    <row r="2134" spans="1:7">
      <c r="A2134">
        <v>24</v>
      </c>
      <c r="B2134" t="s">
        <v>27</v>
      </c>
      <c r="C2134">
        <v>25</v>
      </c>
      <c r="D2134" t="s">
        <v>28</v>
      </c>
      <c r="E2134">
        <v>15055</v>
      </c>
      <c r="F2134" t="s">
        <v>106</v>
      </c>
      <c r="G2134">
        <v>128681303.91895799</v>
      </c>
    </row>
    <row r="2135" spans="1:7">
      <c r="A2135">
        <v>24</v>
      </c>
      <c r="B2135" t="s">
        <v>27</v>
      </c>
      <c r="C2135">
        <v>26</v>
      </c>
      <c r="D2135" t="s">
        <v>29</v>
      </c>
      <c r="E2135">
        <v>15055</v>
      </c>
      <c r="F2135" t="s">
        <v>106</v>
      </c>
      <c r="G2135">
        <v>4302501.4500466697</v>
      </c>
    </row>
    <row r="2136" spans="1:7">
      <c r="A2136">
        <v>24</v>
      </c>
      <c r="B2136" t="s">
        <v>27</v>
      </c>
      <c r="C2136">
        <v>27</v>
      </c>
      <c r="D2136" t="s">
        <v>30</v>
      </c>
      <c r="E2136">
        <v>15055</v>
      </c>
      <c r="F2136" t="s">
        <v>106</v>
      </c>
      <c r="G2136">
        <v>25658491.502333902</v>
      </c>
    </row>
    <row r="2137" spans="1:7">
      <c r="A2137">
        <v>24</v>
      </c>
      <c r="B2137" t="s">
        <v>27</v>
      </c>
      <c r="C2137">
        <v>28</v>
      </c>
      <c r="D2137" t="s">
        <v>31</v>
      </c>
      <c r="E2137">
        <v>15055</v>
      </c>
      <c r="F2137" t="s">
        <v>106</v>
      </c>
      <c r="G2137">
        <v>14924908.487576401</v>
      </c>
    </row>
    <row r="2138" spans="1:7">
      <c r="A2138">
        <v>24</v>
      </c>
      <c r="B2138" t="s">
        <v>27</v>
      </c>
      <c r="C2138">
        <v>29</v>
      </c>
      <c r="D2138" t="s">
        <v>32</v>
      </c>
      <c r="E2138">
        <v>15055</v>
      </c>
      <c r="F2138" t="s">
        <v>106</v>
      </c>
      <c r="G2138">
        <v>9888687.2592882495</v>
      </c>
    </row>
    <row r="2139" spans="1:7">
      <c r="A2139">
        <v>24</v>
      </c>
      <c r="B2139" t="s">
        <v>27</v>
      </c>
      <c r="C2139">
        <v>30</v>
      </c>
      <c r="D2139" t="s">
        <v>33</v>
      </c>
      <c r="E2139">
        <v>15055</v>
      </c>
      <c r="F2139" t="s">
        <v>106</v>
      </c>
      <c r="G2139">
        <v>398514.459834348</v>
      </c>
    </row>
    <row r="2140" spans="1:7">
      <c r="A2140">
        <v>24</v>
      </c>
      <c r="B2140" t="s">
        <v>27</v>
      </c>
      <c r="C2140">
        <v>31</v>
      </c>
      <c r="D2140" t="s">
        <v>34</v>
      </c>
      <c r="E2140">
        <v>15055</v>
      </c>
      <c r="F2140" t="s">
        <v>106</v>
      </c>
      <c r="G2140">
        <v>643953.51614927896</v>
      </c>
    </row>
    <row r="2141" spans="1:7">
      <c r="A2141">
        <v>24</v>
      </c>
      <c r="B2141" t="s">
        <v>27</v>
      </c>
      <c r="C2141">
        <v>32</v>
      </c>
      <c r="D2141" t="s">
        <v>35</v>
      </c>
      <c r="E2141">
        <v>15055</v>
      </c>
      <c r="F2141" t="s">
        <v>106</v>
      </c>
      <c r="G2141">
        <v>1300775887.9082899</v>
      </c>
    </row>
    <row r="2142" spans="1:7">
      <c r="A2142">
        <v>24</v>
      </c>
      <c r="B2142" t="s">
        <v>27</v>
      </c>
      <c r="C2142">
        <v>33</v>
      </c>
      <c r="D2142" t="s">
        <v>36</v>
      </c>
      <c r="E2142">
        <v>15055</v>
      </c>
      <c r="F2142" t="s">
        <v>106</v>
      </c>
      <c r="G2142">
        <v>4691406.86616241</v>
      </c>
    </row>
    <row r="2143" spans="1:7">
      <c r="A2143">
        <v>24</v>
      </c>
      <c r="B2143" t="s">
        <v>27</v>
      </c>
      <c r="C2143">
        <v>34</v>
      </c>
      <c r="D2143" t="s">
        <v>37</v>
      </c>
      <c r="E2143">
        <v>15055</v>
      </c>
      <c r="F2143" t="s">
        <v>106</v>
      </c>
      <c r="G2143">
        <v>19552.266521514</v>
      </c>
    </row>
    <row r="2144" spans="1:7">
      <c r="A2144">
        <v>24</v>
      </c>
      <c r="B2144" t="s">
        <v>27</v>
      </c>
      <c r="C2144">
        <v>35</v>
      </c>
      <c r="D2144" t="s">
        <v>38</v>
      </c>
      <c r="E2144">
        <v>15055</v>
      </c>
      <c r="F2144" t="s">
        <v>106</v>
      </c>
      <c r="G2144">
        <v>285296.52405798598</v>
      </c>
    </row>
    <row r="2145" spans="1:7">
      <c r="A2145">
        <v>24</v>
      </c>
      <c r="B2145" t="s">
        <v>27</v>
      </c>
      <c r="C2145">
        <v>36</v>
      </c>
      <c r="D2145" t="s">
        <v>39</v>
      </c>
      <c r="E2145">
        <v>15055</v>
      </c>
      <c r="F2145" t="s">
        <v>106</v>
      </c>
      <c r="G2145">
        <v>2037.1255994744399</v>
      </c>
    </row>
    <row r="2146" spans="1:7">
      <c r="A2146">
        <v>24</v>
      </c>
      <c r="B2146" t="s">
        <v>27</v>
      </c>
      <c r="C2146">
        <v>37</v>
      </c>
      <c r="D2146" t="s">
        <v>40</v>
      </c>
      <c r="E2146">
        <v>15055</v>
      </c>
      <c r="F2146" t="s">
        <v>106</v>
      </c>
      <c r="G2146">
        <v>2394.7477585828701</v>
      </c>
    </row>
    <row r="2147" spans="1:7">
      <c r="A2147">
        <v>24</v>
      </c>
      <c r="B2147" t="s">
        <v>27</v>
      </c>
      <c r="C2147">
        <v>38</v>
      </c>
      <c r="D2147" t="s">
        <v>41</v>
      </c>
      <c r="E2147">
        <v>15055</v>
      </c>
      <c r="F2147" t="s">
        <v>106</v>
      </c>
      <c r="G2147">
        <v>1577.40742356134</v>
      </c>
    </row>
    <row r="2148" spans="1:7">
      <c r="A2148">
        <v>24</v>
      </c>
      <c r="B2148" t="s">
        <v>27</v>
      </c>
      <c r="C2148">
        <v>39</v>
      </c>
      <c r="D2148" t="s">
        <v>42</v>
      </c>
      <c r="E2148">
        <v>15055</v>
      </c>
      <c r="F2148" t="s">
        <v>106</v>
      </c>
      <c r="G2148">
        <v>2023.23260797599</v>
      </c>
    </row>
    <row r="2149" spans="1:7">
      <c r="A2149">
        <v>24</v>
      </c>
      <c r="B2149" t="s">
        <v>27</v>
      </c>
      <c r="C2149">
        <v>40</v>
      </c>
      <c r="D2149" t="s">
        <v>43</v>
      </c>
      <c r="E2149">
        <v>15055</v>
      </c>
      <c r="F2149" t="s">
        <v>106</v>
      </c>
      <c r="G2149">
        <v>27575.968576812498</v>
      </c>
    </row>
    <row r="2150" spans="1:7">
      <c r="A2150">
        <v>24</v>
      </c>
      <c r="B2150" t="s">
        <v>27</v>
      </c>
      <c r="C2150">
        <v>41</v>
      </c>
      <c r="D2150" t="s">
        <v>44</v>
      </c>
      <c r="E2150">
        <v>15055</v>
      </c>
      <c r="F2150" t="s">
        <v>106</v>
      </c>
      <c r="G2150">
        <v>239730.89265569201</v>
      </c>
    </row>
    <row r="2151" spans="1:7">
      <c r="A2151">
        <v>24</v>
      </c>
      <c r="B2151" t="s">
        <v>27</v>
      </c>
      <c r="C2151">
        <v>42</v>
      </c>
      <c r="D2151" t="s">
        <v>45</v>
      </c>
      <c r="E2151">
        <v>15055</v>
      </c>
      <c r="F2151" t="s">
        <v>106</v>
      </c>
      <c r="G2151">
        <v>8875448.2633904107</v>
      </c>
    </row>
    <row r="2152" spans="1:7">
      <c r="A2152">
        <v>24</v>
      </c>
      <c r="B2152" t="s">
        <v>27</v>
      </c>
      <c r="C2152">
        <v>43</v>
      </c>
      <c r="D2152" t="s">
        <v>46</v>
      </c>
      <c r="E2152">
        <v>15055</v>
      </c>
      <c r="F2152" t="s">
        <v>106</v>
      </c>
      <c r="G2152">
        <v>66227535.7623569</v>
      </c>
    </row>
    <row r="2153" spans="1:7">
      <c r="A2153">
        <v>24</v>
      </c>
      <c r="B2153" t="s">
        <v>27</v>
      </c>
      <c r="C2153">
        <v>44</v>
      </c>
      <c r="D2153" t="s">
        <v>47</v>
      </c>
      <c r="E2153">
        <v>15055</v>
      </c>
      <c r="F2153" t="s">
        <v>106</v>
      </c>
      <c r="G2153">
        <v>9109848.6889393106</v>
      </c>
    </row>
    <row r="2154" spans="1:7">
      <c r="A2154">
        <v>24</v>
      </c>
      <c r="B2154" t="s">
        <v>27</v>
      </c>
      <c r="C2154">
        <v>45</v>
      </c>
      <c r="D2154" t="s">
        <v>48</v>
      </c>
      <c r="E2154">
        <v>15055</v>
      </c>
      <c r="F2154" t="s">
        <v>106</v>
      </c>
      <c r="G2154">
        <v>437208183.42070299</v>
      </c>
    </row>
    <row r="2155" spans="1:7">
      <c r="A2155">
        <v>24</v>
      </c>
      <c r="B2155" t="s">
        <v>27</v>
      </c>
      <c r="C2155">
        <v>46</v>
      </c>
      <c r="D2155" t="s">
        <v>49</v>
      </c>
      <c r="E2155">
        <v>15055</v>
      </c>
      <c r="F2155" t="s">
        <v>106</v>
      </c>
      <c r="G2155">
        <v>3535016.1390187098</v>
      </c>
    </row>
    <row r="2156" spans="1:7">
      <c r="A2156">
        <v>24</v>
      </c>
      <c r="B2156" t="s">
        <v>27</v>
      </c>
      <c r="C2156">
        <v>47</v>
      </c>
      <c r="D2156" t="s">
        <v>50</v>
      </c>
      <c r="E2156">
        <v>15055</v>
      </c>
      <c r="F2156" t="s">
        <v>106</v>
      </c>
      <c r="G2156">
        <v>139371.90676185899</v>
      </c>
    </row>
    <row r="2157" spans="1:7">
      <c r="A2157">
        <v>24</v>
      </c>
      <c r="B2157" t="s">
        <v>27</v>
      </c>
      <c r="C2157">
        <v>48</v>
      </c>
      <c r="D2157" t="s">
        <v>51</v>
      </c>
      <c r="E2157">
        <v>15055</v>
      </c>
      <c r="F2157" t="s">
        <v>106</v>
      </c>
      <c r="G2157">
        <v>6862299.8054053904</v>
      </c>
    </row>
    <row r="2158" spans="1:7">
      <c r="A2158">
        <v>24</v>
      </c>
      <c r="B2158" t="s">
        <v>27</v>
      </c>
      <c r="C2158">
        <v>49</v>
      </c>
      <c r="D2158" t="s">
        <v>52</v>
      </c>
      <c r="E2158">
        <v>15055</v>
      </c>
      <c r="F2158" t="s">
        <v>106</v>
      </c>
      <c r="G2158">
        <v>23772.7149172178</v>
      </c>
    </row>
    <row r="2159" spans="1:7">
      <c r="A2159">
        <v>24</v>
      </c>
      <c r="B2159" t="s">
        <v>27</v>
      </c>
      <c r="C2159">
        <v>50</v>
      </c>
      <c r="D2159" t="s">
        <v>53</v>
      </c>
      <c r="E2159">
        <v>15055</v>
      </c>
      <c r="F2159" t="s">
        <v>106</v>
      </c>
      <c r="G2159">
        <v>6039284.2456948301</v>
      </c>
    </row>
    <row r="2160" spans="1:7">
      <c r="A2160">
        <v>24</v>
      </c>
      <c r="B2160" t="s">
        <v>27</v>
      </c>
      <c r="C2160">
        <v>51</v>
      </c>
      <c r="D2160" t="s">
        <v>54</v>
      </c>
      <c r="E2160">
        <v>15055</v>
      </c>
      <c r="F2160" t="s">
        <v>106</v>
      </c>
      <c r="G2160">
        <v>11159804.8374511</v>
      </c>
    </row>
    <row r="2161" spans="1:7">
      <c r="A2161">
        <v>24</v>
      </c>
      <c r="B2161" t="s">
        <v>27</v>
      </c>
      <c r="C2161">
        <v>52</v>
      </c>
      <c r="D2161" t="s">
        <v>55</v>
      </c>
      <c r="E2161">
        <v>15055</v>
      </c>
      <c r="F2161" t="s">
        <v>106</v>
      </c>
      <c r="G2161">
        <v>24660.373514877199</v>
      </c>
    </row>
    <row r="2162" spans="1:7">
      <c r="A2162">
        <v>24</v>
      </c>
      <c r="B2162" t="s">
        <v>27</v>
      </c>
      <c r="C2162">
        <v>53</v>
      </c>
      <c r="D2162" t="s">
        <v>56</v>
      </c>
      <c r="E2162">
        <v>15055</v>
      </c>
      <c r="F2162" t="s">
        <v>106</v>
      </c>
      <c r="G2162">
        <v>7190731.5431821803</v>
      </c>
    </row>
    <row r="2163" spans="1:7">
      <c r="A2163">
        <v>24</v>
      </c>
      <c r="B2163" t="s">
        <v>27</v>
      </c>
      <c r="C2163">
        <v>54</v>
      </c>
      <c r="D2163" t="s">
        <v>57</v>
      </c>
      <c r="E2163">
        <v>15055</v>
      </c>
      <c r="F2163" t="s">
        <v>106</v>
      </c>
      <c r="G2163">
        <v>10588199.7931531</v>
      </c>
    </row>
    <row r="2164" spans="1:7">
      <c r="A2164">
        <v>24</v>
      </c>
      <c r="B2164" t="s">
        <v>27</v>
      </c>
      <c r="C2164">
        <v>55</v>
      </c>
      <c r="D2164" t="s">
        <v>58</v>
      </c>
      <c r="E2164">
        <v>15055</v>
      </c>
      <c r="F2164" t="s">
        <v>106</v>
      </c>
      <c r="G2164">
        <v>52942090.038690001</v>
      </c>
    </row>
    <row r="2165" spans="1:7">
      <c r="A2165">
        <v>24</v>
      </c>
      <c r="B2165" t="s">
        <v>27</v>
      </c>
      <c r="C2165">
        <v>56</v>
      </c>
      <c r="D2165" t="s">
        <v>59</v>
      </c>
      <c r="E2165">
        <v>15055</v>
      </c>
      <c r="F2165" t="s">
        <v>106</v>
      </c>
      <c r="G2165">
        <v>23708488.1942936</v>
      </c>
    </row>
    <row r="2166" spans="1:7">
      <c r="A2166">
        <v>24</v>
      </c>
      <c r="B2166" t="s">
        <v>27</v>
      </c>
      <c r="C2166">
        <v>57</v>
      </c>
      <c r="D2166" t="s">
        <v>60</v>
      </c>
      <c r="E2166">
        <v>15055</v>
      </c>
      <c r="F2166" t="s">
        <v>106</v>
      </c>
      <c r="G2166">
        <v>10814178.0611444</v>
      </c>
    </row>
    <row r="2167" spans="1:7">
      <c r="A2167">
        <v>24</v>
      </c>
      <c r="B2167" t="s">
        <v>27</v>
      </c>
      <c r="C2167">
        <v>58</v>
      </c>
      <c r="D2167" t="s">
        <v>61</v>
      </c>
      <c r="E2167">
        <v>15055</v>
      </c>
      <c r="F2167" t="s">
        <v>106</v>
      </c>
      <c r="G2167">
        <v>84669029.469197601</v>
      </c>
    </row>
    <row r="2168" spans="1:7">
      <c r="A2168">
        <v>24</v>
      </c>
      <c r="B2168" t="s">
        <v>27</v>
      </c>
      <c r="C2168">
        <v>59</v>
      </c>
      <c r="D2168" t="s">
        <v>62</v>
      </c>
      <c r="E2168">
        <v>15055</v>
      </c>
      <c r="F2168" t="s">
        <v>106</v>
      </c>
      <c r="G2168">
        <v>31971800.642563201</v>
      </c>
    </row>
    <row r="2169" spans="1:7">
      <c r="A2169">
        <v>24</v>
      </c>
      <c r="B2169" t="s">
        <v>27</v>
      </c>
      <c r="C2169">
        <v>60</v>
      </c>
      <c r="D2169" t="s">
        <v>63</v>
      </c>
      <c r="E2169">
        <v>15055</v>
      </c>
      <c r="F2169" t="s">
        <v>106</v>
      </c>
      <c r="G2169">
        <v>35487062.301598102</v>
      </c>
    </row>
    <row r="2170" spans="1:7">
      <c r="A2170">
        <v>24</v>
      </c>
      <c r="B2170" t="s">
        <v>27</v>
      </c>
      <c r="C2170">
        <v>62</v>
      </c>
      <c r="D2170" t="s">
        <v>65</v>
      </c>
      <c r="E2170">
        <v>15055</v>
      </c>
      <c r="F2170" t="s">
        <v>106</v>
      </c>
      <c r="G2170">
        <v>28638346.812125899</v>
      </c>
    </row>
    <row r="2171" spans="1:7">
      <c r="A2171">
        <v>24</v>
      </c>
      <c r="B2171" t="s">
        <v>27</v>
      </c>
      <c r="C2171">
        <v>63</v>
      </c>
      <c r="D2171" t="s">
        <v>66</v>
      </c>
      <c r="E2171">
        <v>15055</v>
      </c>
      <c r="F2171" t="s">
        <v>106</v>
      </c>
      <c r="G2171">
        <v>14865187.0974048</v>
      </c>
    </row>
    <row r="2172" spans="1:7">
      <c r="A2172">
        <v>24</v>
      </c>
      <c r="B2172" t="s">
        <v>27</v>
      </c>
      <c r="C2172">
        <v>64</v>
      </c>
      <c r="D2172" t="s">
        <v>67</v>
      </c>
      <c r="E2172">
        <v>15055</v>
      </c>
      <c r="F2172" t="s">
        <v>106</v>
      </c>
      <c r="G2172">
        <v>27904598.500925899</v>
      </c>
    </row>
    <row r="2173" spans="1:7">
      <c r="A2173">
        <v>24</v>
      </c>
      <c r="B2173" t="s">
        <v>27</v>
      </c>
      <c r="C2173">
        <v>65</v>
      </c>
      <c r="D2173" t="s">
        <v>68</v>
      </c>
      <c r="E2173">
        <v>15055</v>
      </c>
      <c r="F2173" t="s">
        <v>106</v>
      </c>
      <c r="G2173">
        <v>146997726.46915299</v>
      </c>
    </row>
    <row r="2174" spans="1:7">
      <c r="A2174">
        <v>24</v>
      </c>
      <c r="B2174" t="s">
        <v>27</v>
      </c>
      <c r="C2174">
        <v>66</v>
      </c>
      <c r="D2174" t="s">
        <v>69</v>
      </c>
      <c r="E2174">
        <v>15055</v>
      </c>
      <c r="F2174" t="s">
        <v>106</v>
      </c>
      <c r="G2174">
        <v>66657202.0244743</v>
      </c>
    </row>
    <row r="2175" spans="1:7">
      <c r="A2175">
        <v>24</v>
      </c>
      <c r="B2175" t="s">
        <v>27</v>
      </c>
      <c r="C2175">
        <v>67</v>
      </c>
      <c r="D2175" t="s">
        <v>70</v>
      </c>
      <c r="E2175">
        <v>15055</v>
      </c>
      <c r="F2175" t="s">
        <v>106</v>
      </c>
      <c r="G2175">
        <v>207818481.75988701</v>
      </c>
    </row>
    <row r="2176" spans="1:7">
      <c r="A2176">
        <v>24</v>
      </c>
      <c r="B2176" t="s">
        <v>27</v>
      </c>
      <c r="C2176">
        <v>68</v>
      </c>
      <c r="D2176" t="s">
        <v>71</v>
      </c>
      <c r="E2176">
        <v>15055</v>
      </c>
      <c r="F2176" t="s">
        <v>106</v>
      </c>
      <c r="G2176">
        <v>12699178.7203313</v>
      </c>
    </row>
    <row r="2177" spans="1:7">
      <c r="A2177">
        <v>24</v>
      </c>
      <c r="B2177" t="s">
        <v>27</v>
      </c>
      <c r="C2177">
        <v>74</v>
      </c>
      <c r="D2177" t="s">
        <v>77</v>
      </c>
      <c r="E2177">
        <v>15055</v>
      </c>
      <c r="F2177" t="s">
        <v>106</v>
      </c>
      <c r="G2177">
        <v>2746730.4968948499</v>
      </c>
    </row>
    <row r="2178" spans="1:7">
      <c r="A2178">
        <v>24</v>
      </c>
      <c r="B2178" t="s">
        <v>27</v>
      </c>
      <c r="C2178">
        <v>75</v>
      </c>
      <c r="D2178" t="s">
        <v>78</v>
      </c>
      <c r="E2178">
        <v>15055</v>
      </c>
      <c r="F2178" t="s">
        <v>106</v>
      </c>
      <c r="G2178">
        <v>85.096887210079302</v>
      </c>
    </row>
    <row r="2179" spans="1:7">
      <c r="A2179">
        <v>24</v>
      </c>
      <c r="B2179" t="s">
        <v>27</v>
      </c>
      <c r="C2179">
        <v>76</v>
      </c>
      <c r="D2179" t="s">
        <v>79</v>
      </c>
      <c r="E2179">
        <v>15055</v>
      </c>
      <c r="F2179" t="s">
        <v>106</v>
      </c>
      <c r="G2179">
        <v>183298.82264856799</v>
      </c>
    </row>
    <row r="2180" spans="1:7">
      <c r="A2180">
        <v>24</v>
      </c>
      <c r="B2180" t="s">
        <v>27</v>
      </c>
      <c r="C2180">
        <v>77</v>
      </c>
      <c r="D2180" t="s">
        <v>80</v>
      </c>
      <c r="E2180">
        <v>15055</v>
      </c>
      <c r="F2180" t="s">
        <v>106</v>
      </c>
      <c r="G2180">
        <v>1233210.5850677299</v>
      </c>
    </row>
    <row r="2181" spans="1:7">
      <c r="A2181">
        <v>24</v>
      </c>
      <c r="B2181" t="s">
        <v>27</v>
      </c>
      <c r="C2181">
        <v>78</v>
      </c>
      <c r="D2181" t="s">
        <v>81</v>
      </c>
      <c r="E2181">
        <v>15055</v>
      </c>
      <c r="F2181" t="s">
        <v>106</v>
      </c>
      <c r="G2181">
        <v>10137905.879022799</v>
      </c>
    </row>
    <row r="2182" spans="1:7">
      <c r="A2182">
        <v>24</v>
      </c>
      <c r="B2182" t="s">
        <v>27</v>
      </c>
      <c r="C2182">
        <v>79</v>
      </c>
      <c r="D2182" t="s">
        <v>82</v>
      </c>
      <c r="E2182">
        <v>15055</v>
      </c>
      <c r="F2182" t="s">
        <v>106</v>
      </c>
      <c r="G2182">
        <v>55018221.199797802</v>
      </c>
    </row>
    <row r="2183" spans="1:7">
      <c r="A2183">
        <v>24</v>
      </c>
      <c r="B2183" t="s">
        <v>27</v>
      </c>
      <c r="C2183">
        <v>80</v>
      </c>
      <c r="D2183" t="s">
        <v>83</v>
      </c>
      <c r="E2183">
        <v>15055</v>
      </c>
      <c r="F2183" t="s">
        <v>106</v>
      </c>
      <c r="G2183">
        <v>1255360.6190750999</v>
      </c>
    </row>
    <row r="2184" spans="1:7">
      <c r="A2184">
        <v>24</v>
      </c>
      <c r="B2184" t="s">
        <v>27</v>
      </c>
      <c r="C2184">
        <v>81</v>
      </c>
      <c r="D2184" t="s">
        <v>84</v>
      </c>
      <c r="E2184">
        <v>15055</v>
      </c>
      <c r="F2184" t="s">
        <v>106</v>
      </c>
      <c r="G2184">
        <v>961083.05241431296</v>
      </c>
    </row>
    <row r="2185" spans="1:7">
      <c r="A2185">
        <v>24</v>
      </c>
      <c r="B2185" t="s">
        <v>27</v>
      </c>
      <c r="C2185">
        <v>83</v>
      </c>
      <c r="D2185" t="s">
        <v>86</v>
      </c>
      <c r="E2185">
        <v>15055</v>
      </c>
      <c r="F2185" t="s">
        <v>106</v>
      </c>
      <c r="G2185">
        <v>56198370.8133789</v>
      </c>
    </row>
    <row r="2186" spans="1:7">
      <c r="A2186">
        <v>24</v>
      </c>
      <c r="B2186" t="s">
        <v>27</v>
      </c>
      <c r="C2186">
        <v>86</v>
      </c>
      <c r="D2186" t="s">
        <v>89</v>
      </c>
      <c r="E2186">
        <v>15055</v>
      </c>
      <c r="F2186" t="s">
        <v>106</v>
      </c>
      <c r="G2186">
        <v>405.47866304352101</v>
      </c>
    </row>
    <row r="2187" spans="1:7">
      <c r="A2187">
        <v>24</v>
      </c>
      <c r="B2187" t="s">
        <v>27</v>
      </c>
      <c r="C2187">
        <v>87</v>
      </c>
      <c r="D2187" t="s">
        <v>90</v>
      </c>
      <c r="E2187">
        <v>15055</v>
      </c>
      <c r="F2187" t="s">
        <v>106</v>
      </c>
      <c r="G2187">
        <v>311.11933360780199</v>
      </c>
    </row>
    <row r="2188" spans="1:7">
      <c r="A2188">
        <v>24</v>
      </c>
      <c r="B2188" t="s">
        <v>27</v>
      </c>
      <c r="C2188">
        <v>5001</v>
      </c>
      <c r="D2188" t="s">
        <v>94</v>
      </c>
      <c r="E2188">
        <v>15053</v>
      </c>
      <c r="F2188" t="s">
        <v>107</v>
      </c>
      <c r="G2188">
        <v>1511751707.4042499</v>
      </c>
    </row>
    <row r="2189" spans="1:7">
      <c r="A2189">
        <v>24</v>
      </c>
      <c r="B2189" t="s">
        <v>27</v>
      </c>
      <c r="C2189">
        <v>6001</v>
      </c>
      <c r="D2189" t="s">
        <v>96</v>
      </c>
      <c r="E2189">
        <v>15053</v>
      </c>
      <c r="F2189" t="s">
        <v>107</v>
      </c>
      <c r="G2189">
        <v>486275067.63745302</v>
      </c>
    </row>
    <row r="2190" spans="1:7">
      <c r="A2190">
        <v>24</v>
      </c>
      <c r="B2190" t="s">
        <v>27</v>
      </c>
      <c r="C2190">
        <v>7001</v>
      </c>
      <c r="D2190" t="s">
        <v>108</v>
      </c>
      <c r="E2190">
        <v>15053</v>
      </c>
      <c r="F2190" t="s">
        <v>107</v>
      </c>
      <c r="G2190">
        <v>470915898.88909698</v>
      </c>
    </row>
    <row r="2191" spans="1:7">
      <c r="A2191">
        <v>24</v>
      </c>
      <c r="B2191" t="s">
        <v>27</v>
      </c>
      <c r="C2191">
        <v>8001</v>
      </c>
      <c r="D2191" t="s">
        <v>109</v>
      </c>
      <c r="E2191">
        <v>15053</v>
      </c>
      <c r="F2191" t="s">
        <v>107</v>
      </c>
      <c r="G2191">
        <v>142487930.61803699</v>
      </c>
    </row>
    <row r="2192" spans="1:7">
      <c r="A2192">
        <v>24</v>
      </c>
      <c r="B2192" t="s">
        <v>27</v>
      </c>
      <c r="C2192">
        <v>10001</v>
      </c>
      <c r="D2192" t="s">
        <v>110</v>
      </c>
      <c r="E2192">
        <v>15055</v>
      </c>
      <c r="F2192" t="s">
        <v>106</v>
      </c>
      <c r="G2192">
        <v>1681781.8429193201</v>
      </c>
    </row>
    <row r="2193" spans="1:7">
      <c r="A2193">
        <v>24</v>
      </c>
      <c r="B2193" t="s">
        <v>27</v>
      </c>
      <c r="C2193">
        <v>10002</v>
      </c>
      <c r="D2193" t="s">
        <v>111</v>
      </c>
      <c r="E2193">
        <v>15055</v>
      </c>
      <c r="F2193" t="s">
        <v>106</v>
      </c>
      <c r="G2193">
        <v>2214716.5288019502</v>
      </c>
    </row>
    <row r="2194" spans="1:7">
      <c r="A2194">
        <v>24</v>
      </c>
      <c r="B2194" t="s">
        <v>27</v>
      </c>
      <c r="C2194">
        <v>10003</v>
      </c>
      <c r="D2194" t="s">
        <v>112</v>
      </c>
      <c r="E2194">
        <v>15055</v>
      </c>
      <c r="F2194" t="s">
        <v>106</v>
      </c>
      <c r="G2194">
        <v>1971846.41024165</v>
      </c>
    </row>
    <row r="2195" spans="1:7">
      <c r="A2195">
        <v>24</v>
      </c>
      <c r="B2195" t="s">
        <v>27</v>
      </c>
      <c r="C2195">
        <v>10004</v>
      </c>
      <c r="D2195" t="s">
        <v>113</v>
      </c>
      <c r="E2195">
        <v>15055</v>
      </c>
      <c r="F2195" t="s">
        <v>106</v>
      </c>
      <c r="G2195">
        <v>1522502.5308626101</v>
      </c>
    </row>
    <row r="2196" spans="1:7">
      <c r="A2196">
        <v>24</v>
      </c>
      <c r="B2196" t="s">
        <v>27</v>
      </c>
      <c r="C2196">
        <v>10005</v>
      </c>
      <c r="D2196" t="s">
        <v>114</v>
      </c>
      <c r="E2196">
        <v>15055</v>
      </c>
      <c r="F2196" t="s">
        <v>106</v>
      </c>
      <c r="G2196">
        <v>3397877.10542501</v>
      </c>
    </row>
    <row r="2197" spans="1:7">
      <c r="A2197">
        <v>24</v>
      </c>
      <c r="B2197" t="s">
        <v>27</v>
      </c>
      <c r="C2197">
        <v>10006</v>
      </c>
      <c r="D2197" t="s">
        <v>115</v>
      </c>
      <c r="E2197">
        <v>15055</v>
      </c>
      <c r="F2197" t="s">
        <v>106</v>
      </c>
      <c r="G2197">
        <v>11605201.0476771</v>
      </c>
    </row>
    <row r="2198" spans="1:7">
      <c r="A2198">
        <v>24</v>
      </c>
      <c r="B2198" t="s">
        <v>27</v>
      </c>
      <c r="C2198">
        <v>10007</v>
      </c>
      <c r="D2198" t="s">
        <v>116</v>
      </c>
      <c r="E2198">
        <v>15055</v>
      </c>
      <c r="F2198" t="s">
        <v>106</v>
      </c>
      <c r="G2198">
        <v>20523058.828750599</v>
      </c>
    </row>
    <row r="2199" spans="1:7">
      <c r="A2199">
        <v>24</v>
      </c>
      <c r="B2199" t="s">
        <v>27</v>
      </c>
      <c r="C2199">
        <v>10008</v>
      </c>
      <c r="D2199" t="s">
        <v>117</v>
      </c>
      <c r="E2199">
        <v>15055</v>
      </c>
      <c r="F2199" t="s">
        <v>106</v>
      </c>
      <c r="G2199">
        <v>23476687.252847102</v>
      </c>
    </row>
    <row r="2200" spans="1:7">
      <c r="A2200">
        <v>24</v>
      </c>
      <c r="B2200" t="s">
        <v>27</v>
      </c>
      <c r="C2200">
        <v>10009</v>
      </c>
      <c r="D2200" t="s">
        <v>118</v>
      </c>
      <c r="E2200">
        <v>15055</v>
      </c>
      <c r="F2200" t="s">
        <v>106</v>
      </c>
      <c r="G2200">
        <v>59402220.574727401</v>
      </c>
    </row>
    <row r="2201" spans="1:7">
      <c r="A2201">
        <v>24</v>
      </c>
      <c r="B2201" t="s">
        <v>27</v>
      </c>
      <c r="C2201">
        <v>11001</v>
      </c>
      <c r="D2201" t="s">
        <v>119</v>
      </c>
      <c r="E2201">
        <v>15055</v>
      </c>
      <c r="F2201" t="s">
        <v>106</v>
      </c>
      <c r="G2201">
        <v>3757243.9925226201</v>
      </c>
    </row>
    <row r="2202" spans="1:7">
      <c r="A2202">
        <v>24</v>
      </c>
      <c r="B2202" t="s">
        <v>27</v>
      </c>
      <c r="C2202">
        <v>11003</v>
      </c>
      <c r="D2202" t="s">
        <v>120</v>
      </c>
      <c r="E2202">
        <v>15055</v>
      </c>
      <c r="F2202" t="s">
        <v>106</v>
      </c>
      <c r="G2202">
        <v>4629245.0688645197</v>
      </c>
    </row>
    <row r="2203" spans="1:7">
      <c r="A2203">
        <v>24</v>
      </c>
      <c r="B2203" t="s">
        <v>27</v>
      </c>
      <c r="C2203">
        <v>12001</v>
      </c>
      <c r="D2203" t="s">
        <v>121</v>
      </c>
      <c r="E2203">
        <v>15055</v>
      </c>
      <c r="F2203" t="s">
        <v>106</v>
      </c>
      <c r="G2203">
        <v>41552909.042405397</v>
      </c>
    </row>
    <row r="2204" spans="1:7">
      <c r="A2204">
        <v>24</v>
      </c>
      <c r="B2204" t="s">
        <v>27</v>
      </c>
      <c r="C2204">
        <v>12004</v>
      </c>
      <c r="D2204" t="s">
        <v>123</v>
      </c>
      <c r="E2204">
        <v>15055</v>
      </c>
      <c r="F2204" t="s">
        <v>106</v>
      </c>
      <c r="G2204">
        <v>23416248.107443999</v>
      </c>
    </row>
    <row r="2205" spans="1:7">
      <c r="A2205">
        <v>24</v>
      </c>
      <c r="B2205" t="s">
        <v>27</v>
      </c>
      <c r="C2205">
        <v>14001</v>
      </c>
      <c r="D2205" t="s">
        <v>124</v>
      </c>
      <c r="E2205">
        <v>15055</v>
      </c>
      <c r="F2205" t="s">
        <v>106</v>
      </c>
      <c r="G2205">
        <v>30960426.5523188</v>
      </c>
    </row>
    <row r="2206" spans="1:7">
      <c r="A2206">
        <v>24</v>
      </c>
      <c r="B2206" t="s">
        <v>27</v>
      </c>
      <c r="C2206">
        <v>14002</v>
      </c>
      <c r="D2206" t="s">
        <v>125</v>
      </c>
      <c r="E2206">
        <v>15055</v>
      </c>
      <c r="F2206" t="s">
        <v>106</v>
      </c>
      <c r="G2206">
        <v>5322363.2622227101</v>
      </c>
    </row>
    <row r="2207" spans="1:7">
      <c r="A2207">
        <v>24</v>
      </c>
      <c r="B2207" t="s">
        <v>27</v>
      </c>
      <c r="C2207">
        <v>25001</v>
      </c>
      <c r="D2207" t="s">
        <v>126</v>
      </c>
      <c r="E2207">
        <v>15051</v>
      </c>
      <c r="F2207" t="s">
        <v>127</v>
      </c>
      <c r="G2207">
        <v>2421603909.1161299</v>
      </c>
    </row>
    <row r="2208" spans="1:7">
      <c r="A2208">
        <v>24</v>
      </c>
      <c r="B2208" t="s">
        <v>27</v>
      </c>
      <c r="C2208">
        <v>28001</v>
      </c>
      <c r="D2208" t="s">
        <v>128</v>
      </c>
      <c r="E2208">
        <v>15051</v>
      </c>
      <c r="F2208" t="s">
        <v>127</v>
      </c>
      <c r="G2208">
        <v>2748447918.28897</v>
      </c>
    </row>
    <row r="2209" spans="1:7">
      <c r="A2209">
        <v>25</v>
      </c>
      <c r="B2209" t="s">
        <v>28</v>
      </c>
      <c r="C2209">
        <v>1</v>
      </c>
      <c r="D2209" t="s">
        <v>4</v>
      </c>
      <c r="E2209">
        <v>15055</v>
      </c>
      <c r="F2209" t="s">
        <v>106</v>
      </c>
      <c r="G2209">
        <v>3238.0837672965599</v>
      </c>
    </row>
    <row r="2210" spans="1:7">
      <c r="A2210">
        <v>25</v>
      </c>
      <c r="B2210" t="s">
        <v>28</v>
      </c>
      <c r="C2210">
        <v>2</v>
      </c>
      <c r="D2210" t="s">
        <v>5</v>
      </c>
      <c r="E2210">
        <v>15055</v>
      </c>
      <c r="F2210" t="s">
        <v>106</v>
      </c>
      <c r="G2210">
        <v>2558.1697977113799</v>
      </c>
    </row>
    <row r="2211" spans="1:7">
      <c r="A2211">
        <v>25</v>
      </c>
      <c r="B2211" t="s">
        <v>28</v>
      </c>
      <c r="C2211">
        <v>6</v>
      </c>
      <c r="D2211" t="s">
        <v>9</v>
      </c>
      <c r="E2211">
        <v>15055</v>
      </c>
      <c r="F2211" t="s">
        <v>106</v>
      </c>
      <c r="G2211">
        <v>1702004.12892829</v>
      </c>
    </row>
    <row r="2212" spans="1:7">
      <c r="A2212">
        <v>25</v>
      </c>
      <c r="B2212" t="s">
        <v>28</v>
      </c>
      <c r="C2212">
        <v>7</v>
      </c>
      <c r="D2212" t="s">
        <v>10</v>
      </c>
      <c r="E2212">
        <v>15055</v>
      </c>
      <c r="F2212" t="s">
        <v>106</v>
      </c>
      <c r="G2212">
        <v>19911855.355820801</v>
      </c>
    </row>
    <row r="2213" spans="1:7">
      <c r="A2213">
        <v>25</v>
      </c>
      <c r="B2213" t="s">
        <v>28</v>
      </c>
      <c r="C2213">
        <v>8</v>
      </c>
      <c r="D2213" t="s">
        <v>11</v>
      </c>
      <c r="E2213">
        <v>15055</v>
      </c>
      <c r="F2213" t="s">
        <v>106</v>
      </c>
      <c r="G2213">
        <v>364025.88919272402</v>
      </c>
    </row>
    <row r="2214" spans="1:7">
      <c r="A2214">
        <v>25</v>
      </c>
      <c r="B2214" t="s">
        <v>28</v>
      </c>
      <c r="C2214">
        <v>9</v>
      </c>
      <c r="D2214" t="s">
        <v>12</v>
      </c>
      <c r="E2214">
        <v>15055</v>
      </c>
      <c r="F2214" t="s">
        <v>106</v>
      </c>
      <c r="G2214">
        <v>234440335.15959901</v>
      </c>
    </row>
    <row r="2215" spans="1:7">
      <c r="A2215">
        <v>25</v>
      </c>
      <c r="B2215" t="s">
        <v>28</v>
      </c>
      <c r="C2215">
        <v>10</v>
      </c>
      <c r="D2215" t="s">
        <v>13</v>
      </c>
      <c r="E2215">
        <v>15055</v>
      </c>
      <c r="F2215" t="s">
        <v>106</v>
      </c>
      <c r="G2215">
        <v>141885553.41295701</v>
      </c>
    </row>
    <row r="2216" spans="1:7">
      <c r="A2216">
        <v>25</v>
      </c>
      <c r="B2216" t="s">
        <v>28</v>
      </c>
      <c r="C2216">
        <v>11</v>
      </c>
      <c r="D2216" t="s">
        <v>14</v>
      </c>
      <c r="E2216">
        <v>15055</v>
      </c>
      <c r="F2216" t="s">
        <v>106</v>
      </c>
      <c r="G2216">
        <v>297371.31166398502</v>
      </c>
    </row>
    <row r="2217" spans="1:7">
      <c r="A2217">
        <v>25</v>
      </c>
      <c r="B2217" t="s">
        <v>28</v>
      </c>
      <c r="C2217">
        <v>12</v>
      </c>
      <c r="D2217" t="s">
        <v>15</v>
      </c>
      <c r="E2217">
        <v>15055</v>
      </c>
      <c r="F2217" t="s">
        <v>106</v>
      </c>
      <c r="G2217">
        <v>2541.801287197</v>
      </c>
    </row>
    <row r="2218" spans="1:7">
      <c r="A2218">
        <v>25</v>
      </c>
      <c r="B2218" t="s">
        <v>28</v>
      </c>
      <c r="C2218">
        <v>13</v>
      </c>
      <c r="D2218" t="s">
        <v>16</v>
      </c>
      <c r="E2218">
        <v>15055</v>
      </c>
      <c r="F2218" t="s">
        <v>106</v>
      </c>
      <c r="G2218">
        <v>141740.31012231301</v>
      </c>
    </row>
    <row r="2219" spans="1:7">
      <c r="A2219">
        <v>25</v>
      </c>
      <c r="B2219" t="s">
        <v>28</v>
      </c>
      <c r="C2219">
        <v>14</v>
      </c>
      <c r="D2219" t="s">
        <v>17</v>
      </c>
      <c r="E2219">
        <v>15055</v>
      </c>
      <c r="F2219" t="s">
        <v>106</v>
      </c>
      <c r="G2219">
        <v>498256.966002759</v>
      </c>
    </row>
    <row r="2220" spans="1:7">
      <c r="A2220">
        <v>25</v>
      </c>
      <c r="B2220" t="s">
        <v>28</v>
      </c>
      <c r="C2220">
        <v>15</v>
      </c>
      <c r="D2220" t="s">
        <v>18</v>
      </c>
      <c r="E2220">
        <v>15055</v>
      </c>
      <c r="F2220" t="s">
        <v>106</v>
      </c>
      <c r="G2220">
        <v>9796.6496534807102</v>
      </c>
    </row>
    <row r="2221" spans="1:7">
      <c r="A2221">
        <v>25</v>
      </c>
      <c r="B2221" t="s">
        <v>28</v>
      </c>
      <c r="C2221">
        <v>16</v>
      </c>
      <c r="D2221" t="s">
        <v>19</v>
      </c>
      <c r="E2221">
        <v>15055</v>
      </c>
      <c r="F2221" t="s">
        <v>106</v>
      </c>
      <c r="G2221">
        <v>51525.656006699501</v>
      </c>
    </row>
    <row r="2222" spans="1:7">
      <c r="A2222">
        <v>25</v>
      </c>
      <c r="B2222" t="s">
        <v>28</v>
      </c>
      <c r="C2222">
        <v>17</v>
      </c>
      <c r="D2222" t="s">
        <v>20</v>
      </c>
      <c r="E2222">
        <v>15055</v>
      </c>
      <c r="F2222" t="s">
        <v>106</v>
      </c>
      <c r="G2222">
        <v>4740988.6036104998</v>
      </c>
    </row>
    <row r="2223" spans="1:7">
      <c r="A2223">
        <v>25</v>
      </c>
      <c r="B2223" t="s">
        <v>28</v>
      </c>
      <c r="C2223">
        <v>18</v>
      </c>
      <c r="D2223" t="s">
        <v>21</v>
      </c>
      <c r="E2223">
        <v>15055</v>
      </c>
      <c r="F2223" t="s">
        <v>106</v>
      </c>
      <c r="G2223">
        <v>73474860.915490597</v>
      </c>
    </row>
    <row r="2224" spans="1:7">
      <c r="A2224">
        <v>25</v>
      </c>
      <c r="B2224" t="s">
        <v>28</v>
      </c>
      <c r="C2224">
        <v>19</v>
      </c>
      <c r="D2224" t="s">
        <v>22</v>
      </c>
      <c r="E2224">
        <v>15055</v>
      </c>
      <c r="F2224" t="s">
        <v>106</v>
      </c>
      <c r="G2224">
        <v>5757240.44465404</v>
      </c>
    </row>
    <row r="2225" spans="1:7">
      <c r="A2225">
        <v>25</v>
      </c>
      <c r="B2225" t="s">
        <v>28</v>
      </c>
      <c r="C2225">
        <v>20</v>
      </c>
      <c r="D2225" t="s">
        <v>23</v>
      </c>
      <c r="E2225">
        <v>15055</v>
      </c>
      <c r="F2225" t="s">
        <v>106</v>
      </c>
      <c r="G2225">
        <v>134397922.87827301</v>
      </c>
    </row>
    <row r="2226" spans="1:7">
      <c r="A2226">
        <v>25</v>
      </c>
      <c r="B2226" t="s">
        <v>28</v>
      </c>
      <c r="C2226">
        <v>21</v>
      </c>
      <c r="D2226" t="s">
        <v>24</v>
      </c>
      <c r="E2226">
        <v>15055</v>
      </c>
      <c r="F2226" t="s">
        <v>106</v>
      </c>
      <c r="G2226">
        <v>269691230.92021698</v>
      </c>
    </row>
    <row r="2227" spans="1:7">
      <c r="A2227">
        <v>25</v>
      </c>
      <c r="B2227" t="s">
        <v>28</v>
      </c>
      <c r="C2227">
        <v>22</v>
      </c>
      <c r="D2227" t="s">
        <v>25</v>
      </c>
      <c r="E2227">
        <v>15055</v>
      </c>
      <c r="F2227" t="s">
        <v>106</v>
      </c>
      <c r="G2227">
        <v>100661452.467685</v>
      </c>
    </row>
    <row r="2228" spans="1:7">
      <c r="A2228">
        <v>25</v>
      </c>
      <c r="B2228" t="s">
        <v>28</v>
      </c>
      <c r="C2228">
        <v>23</v>
      </c>
      <c r="D2228" t="s">
        <v>26</v>
      </c>
      <c r="E2228">
        <v>15055</v>
      </c>
      <c r="F2228" t="s">
        <v>106</v>
      </c>
      <c r="G2228">
        <v>65771378.551259503</v>
      </c>
    </row>
    <row r="2229" spans="1:7">
      <c r="A2229">
        <v>25</v>
      </c>
      <c r="B2229" t="s">
        <v>28</v>
      </c>
      <c r="C2229">
        <v>24</v>
      </c>
      <c r="D2229" t="s">
        <v>27</v>
      </c>
      <c r="E2229">
        <v>15055</v>
      </c>
      <c r="F2229" t="s">
        <v>106</v>
      </c>
      <c r="G2229">
        <v>1820051602.5509601</v>
      </c>
    </row>
    <row r="2230" spans="1:7">
      <c r="A2230">
        <v>25</v>
      </c>
      <c r="B2230" t="s">
        <v>28</v>
      </c>
      <c r="C2230">
        <v>25</v>
      </c>
      <c r="D2230" t="s">
        <v>28</v>
      </c>
      <c r="E2230">
        <v>15055</v>
      </c>
      <c r="F2230" t="s">
        <v>106</v>
      </c>
      <c r="G2230">
        <v>1866474214.14657</v>
      </c>
    </row>
    <row r="2231" spans="1:7">
      <c r="A2231">
        <v>25</v>
      </c>
      <c r="B2231" t="s">
        <v>28</v>
      </c>
      <c r="C2231">
        <v>26</v>
      </c>
      <c r="D2231" t="s">
        <v>29</v>
      </c>
      <c r="E2231">
        <v>15055</v>
      </c>
      <c r="F2231" t="s">
        <v>106</v>
      </c>
      <c r="G2231">
        <v>42764643.942226902</v>
      </c>
    </row>
    <row r="2232" spans="1:7">
      <c r="A2232">
        <v>25</v>
      </c>
      <c r="B2232" t="s">
        <v>28</v>
      </c>
      <c r="C2232">
        <v>27</v>
      </c>
      <c r="D2232" t="s">
        <v>30</v>
      </c>
      <c r="E2232">
        <v>15055</v>
      </c>
      <c r="F2232" t="s">
        <v>106</v>
      </c>
      <c r="G2232">
        <v>210134606.762716</v>
      </c>
    </row>
    <row r="2233" spans="1:7">
      <c r="A2233">
        <v>25</v>
      </c>
      <c r="B2233" t="s">
        <v>28</v>
      </c>
      <c r="C2233">
        <v>28</v>
      </c>
      <c r="D2233" t="s">
        <v>31</v>
      </c>
      <c r="E2233">
        <v>15055</v>
      </c>
      <c r="F2233" t="s">
        <v>106</v>
      </c>
      <c r="G2233">
        <v>48522495.566169403</v>
      </c>
    </row>
    <row r="2234" spans="1:7">
      <c r="A2234">
        <v>25</v>
      </c>
      <c r="B2234" t="s">
        <v>28</v>
      </c>
      <c r="C2234">
        <v>29</v>
      </c>
      <c r="D2234" t="s">
        <v>32</v>
      </c>
      <c r="E2234">
        <v>15055</v>
      </c>
      <c r="F2234" t="s">
        <v>106</v>
      </c>
      <c r="G2234">
        <v>49057954.013581403</v>
      </c>
    </row>
    <row r="2235" spans="1:7">
      <c r="A2235">
        <v>25</v>
      </c>
      <c r="B2235" t="s">
        <v>28</v>
      </c>
      <c r="C2235">
        <v>30</v>
      </c>
      <c r="D2235" t="s">
        <v>33</v>
      </c>
      <c r="E2235">
        <v>15055</v>
      </c>
      <c r="F2235" t="s">
        <v>106</v>
      </c>
      <c r="G2235">
        <v>1268422.56411103</v>
      </c>
    </row>
    <row r="2236" spans="1:7">
      <c r="A2236">
        <v>25</v>
      </c>
      <c r="B2236" t="s">
        <v>28</v>
      </c>
      <c r="C2236">
        <v>31</v>
      </c>
      <c r="D2236" t="s">
        <v>34</v>
      </c>
      <c r="E2236">
        <v>15055</v>
      </c>
      <c r="F2236" t="s">
        <v>106</v>
      </c>
      <c r="G2236">
        <v>4737651.5826187199</v>
      </c>
    </row>
    <row r="2237" spans="1:7">
      <c r="A2237">
        <v>25</v>
      </c>
      <c r="B2237" t="s">
        <v>28</v>
      </c>
      <c r="C2237">
        <v>32</v>
      </c>
      <c r="D2237" t="s">
        <v>35</v>
      </c>
      <c r="E2237">
        <v>15055</v>
      </c>
      <c r="F2237" t="s">
        <v>106</v>
      </c>
      <c r="G2237">
        <v>2880067418.8466601</v>
      </c>
    </row>
    <row r="2238" spans="1:7">
      <c r="A2238">
        <v>25</v>
      </c>
      <c r="B2238" t="s">
        <v>28</v>
      </c>
      <c r="C2238">
        <v>33</v>
      </c>
      <c r="D2238" t="s">
        <v>36</v>
      </c>
      <c r="E2238">
        <v>15055</v>
      </c>
      <c r="F2238" t="s">
        <v>106</v>
      </c>
      <c r="G2238">
        <v>34841279.394447103</v>
      </c>
    </row>
    <row r="2239" spans="1:7">
      <c r="A2239">
        <v>25</v>
      </c>
      <c r="B2239" t="s">
        <v>28</v>
      </c>
      <c r="C2239">
        <v>34</v>
      </c>
      <c r="D2239" t="s">
        <v>37</v>
      </c>
      <c r="E2239">
        <v>15055</v>
      </c>
      <c r="F2239" t="s">
        <v>106</v>
      </c>
      <c r="G2239">
        <v>1009760.5184121</v>
      </c>
    </row>
    <row r="2240" spans="1:7">
      <c r="A2240">
        <v>25</v>
      </c>
      <c r="B2240" t="s">
        <v>28</v>
      </c>
      <c r="C2240">
        <v>35</v>
      </c>
      <c r="D2240" t="s">
        <v>38</v>
      </c>
      <c r="E2240">
        <v>15055</v>
      </c>
      <c r="F2240" t="s">
        <v>106</v>
      </c>
      <c r="G2240">
        <v>18804175.1904613</v>
      </c>
    </row>
    <row r="2241" spans="1:7">
      <c r="A2241">
        <v>25</v>
      </c>
      <c r="B2241" t="s">
        <v>28</v>
      </c>
      <c r="C2241">
        <v>36</v>
      </c>
      <c r="D2241" t="s">
        <v>39</v>
      </c>
      <c r="E2241">
        <v>15055</v>
      </c>
      <c r="F2241" t="s">
        <v>106</v>
      </c>
      <c r="G2241">
        <v>320589.67264894699</v>
      </c>
    </row>
    <row r="2242" spans="1:7">
      <c r="A2242">
        <v>25</v>
      </c>
      <c r="B2242" t="s">
        <v>28</v>
      </c>
      <c r="C2242">
        <v>37</v>
      </c>
      <c r="D2242" t="s">
        <v>40</v>
      </c>
      <c r="E2242">
        <v>15055</v>
      </c>
      <c r="F2242" t="s">
        <v>106</v>
      </c>
      <c r="G2242">
        <v>45369.092758173501</v>
      </c>
    </row>
    <row r="2243" spans="1:7">
      <c r="A2243">
        <v>25</v>
      </c>
      <c r="B2243" t="s">
        <v>28</v>
      </c>
      <c r="C2243">
        <v>38</v>
      </c>
      <c r="D2243" t="s">
        <v>41</v>
      </c>
      <c r="E2243">
        <v>15055</v>
      </c>
      <c r="F2243" t="s">
        <v>106</v>
      </c>
      <c r="G2243">
        <v>94923.082778163502</v>
      </c>
    </row>
    <row r="2244" spans="1:7">
      <c r="A2244">
        <v>25</v>
      </c>
      <c r="B2244" t="s">
        <v>28</v>
      </c>
      <c r="C2244">
        <v>39</v>
      </c>
      <c r="D2244" t="s">
        <v>42</v>
      </c>
      <c r="E2244">
        <v>15055</v>
      </c>
      <c r="F2244" t="s">
        <v>106</v>
      </c>
      <c r="G2244">
        <v>38330.645694786603</v>
      </c>
    </row>
    <row r="2245" spans="1:7">
      <c r="A2245">
        <v>25</v>
      </c>
      <c r="B2245" t="s">
        <v>28</v>
      </c>
      <c r="C2245">
        <v>40</v>
      </c>
      <c r="D2245" t="s">
        <v>43</v>
      </c>
      <c r="E2245">
        <v>15055</v>
      </c>
      <c r="F2245" t="s">
        <v>106</v>
      </c>
      <c r="G2245">
        <v>1362462.7605481001</v>
      </c>
    </row>
    <row r="2246" spans="1:7">
      <c r="A2246">
        <v>25</v>
      </c>
      <c r="B2246" t="s">
        <v>28</v>
      </c>
      <c r="C2246">
        <v>41</v>
      </c>
      <c r="D2246" t="s">
        <v>44</v>
      </c>
      <c r="E2246">
        <v>15055</v>
      </c>
      <c r="F2246" t="s">
        <v>106</v>
      </c>
      <c r="G2246">
        <v>3004143.9157186202</v>
      </c>
    </row>
    <row r="2247" spans="1:7">
      <c r="A2247">
        <v>25</v>
      </c>
      <c r="B2247" t="s">
        <v>28</v>
      </c>
      <c r="C2247">
        <v>42</v>
      </c>
      <c r="D2247" t="s">
        <v>45</v>
      </c>
      <c r="E2247">
        <v>15055</v>
      </c>
      <c r="F2247" t="s">
        <v>106</v>
      </c>
      <c r="G2247">
        <v>42338006.9500788</v>
      </c>
    </row>
    <row r="2248" spans="1:7">
      <c r="A2248">
        <v>25</v>
      </c>
      <c r="B2248" t="s">
        <v>28</v>
      </c>
      <c r="C2248">
        <v>43</v>
      </c>
      <c r="D2248" t="s">
        <v>46</v>
      </c>
      <c r="E2248">
        <v>15055</v>
      </c>
      <c r="F2248" t="s">
        <v>106</v>
      </c>
      <c r="G2248">
        <v>51754000.7668861</v>
      </c>
    </row>
    <row r="2249" spans="1:7">
      <c r="A2249">
        <v>25</v>
      </c>
      <c r="B2249" t="s">
        <v>28</v>
      </c>
      <c r="C2249">
        <v>44</v>
      </c>
      <c r="D2249" t="s">
        <v>47</v>
      </c>
      <c r="E2249">
        <v>15055</v>
      </c>
      <c r="F2249" t="s">
        <v>106</v>
      </c>
      <c r="G2249">
        <v>6760447.7100046203</v>
      </c>
    </row>
    <row r="2250" spans="1:7">
      <c r="A2250">
        <v>25</v>
      </c>
      <c r="B2250" t="s">
        <v>28</v>
      </c>
      <c r="C2250">
        <v>45</v>
      </c>
      <c r="D2250" t="s">
        <v>48</v>
      </c>
      <c r="E2250">
        <v>15055</v>
      </c>
      <c r="F2250" t="s">
        <v>106</v>
      </c>
      <c r="G2250">
        <v>537040712.82546198</v>
      </c>
    </row>
    <row r="2251" spans="1:7">
      <c r="A2251">
        <v>25</v>
      </c>
      <c r="B2251" t="s">
        <v>28</v>
      </c>
      <c r="C2251">
        <v>46</v>
      </c>
      <c r="D2251" t="s">
        <v>49</v>
      </c>
      <c r="E2251">
        <v>15055</v>
      </c>
      <c r="F2251" t="s">
        <v>106</v>
      </c>
      <c r="G2251">
        <v>20445129.908873498</v>
      </c>
    </row>
    <row r="2252" spans="1:7">
      <c r="A2252">
        <v>25</v>
      </c>
      <c r="B2252" t="s">
        <v>28</v>
      </c>
      <c r="C2252">
        <v>47</v>
      </c>
      <c r="D2252" t="s">
        <v>50</v>
      </c>
      <c r="E2252">
        <v>15055</v>
      </c>
      <c r="F2252" t="s">
        <v>106</v>
      </c>
      <c r="G2252">
        <v>583861.32477091695</v>
      </c>
    </row>
    <row r="2253" spans="1:7">
      <c r="A2253">
        <v>25</v>
      </c>
      <c r="B2253" t="s">
        <v>28</v>
      </c>
      <c r="C2253">
        <v>48</v>
      </c>
      <c r="D2253" t="s">
        <v>51</v>
      </c>
      <c r="E2253">
        <v>15055</v>
      </c>
      <c r="F2253" t="s">
        <v>106</v>
      </c>
      <c r="G2253">
        <v>5950432.9419691702</v>
      </c>
    </row>
    <row r="2254" spans="1:7">
      <c r="A2254">
        <v>25</v>
      </c>
      <c r="B2254" t="s">
        <v>28</v>
      </c>
      <c r="C2254">
        <v>49</v>
      </c>
      <c r="D2254" t="s">
        <v>52</v>
      </c>
      <c r="E2254">
        <v>15055</v>
      </c>
      <c r="F2254" t="s">
        <v>106</v>
      </c>
      <c r="G2254">
        <v>29160.8171435283</v>
      </c>
    </row>
    <row r="2255" spans="1:7">
      <c r="A2255">
        <v>25</v>
      </c>
      <c r="B2255" t="s">
        <v>28</v>
      </c>
      <c r="C2255">
        <v>50</v>
      </c>
      <c r="D2255" t="s">
        <v>53</v>
      </c>
      <c r="E2255">
        <v>15055</v>
      </c>
      <c r="F2255" t="s">
        <v>106</v>
      </c>
      <c r="G2255">
        <v>101608247.142498</v>
      </c>
    </row>
    <row r="2256" spans="1:7">
      <c r="A2256">
        <v>25</v>
      </c>
      <c r="B2256" t="s">
        <v>28</v>
      </c>
      <c r="C2256">
        <v>51</v>
      </c>
      <c r="D2256" t="s">
        <v>54</v>
      </c>
      <c r="E2256">
        <v>15055</v>
      </c>
      <c r="F2256" t="s">
        <v>106</v>
      </c>
      <c r="G2256">
        <v>74577895.272659093</v>
      </c>
    </row>
    <row r="2257" spans="1:7">
      <c r="A2257">
        <v>25</v>
      </c>
      <c r="B2257" t="s">
        <v>28</v>
      </c>
      <c r="C2257">
        <v>52</v>
      </c>
      <c r="D2257" t="s">
        <v>55</v>
      </c>
      <c r="E2257">
        <v>15055</v>
      </c>
      <c r="F2257" t="s">
        <v>106</v>
      </c>
      <c r="G2257">
        <v>282732.854700253</v>
      </c>
    </row>
    <row r="2258" spans="1:7">
      <c r="A2258">
        <v>25</v>
      </c>
      <c r="B2258" t="s">
        <v>28</v>
      </c>
      <c r="C2258">
        <v>53</v>
      </c>
      <c r="D2258" t="s">
        <v>56</v>
      </c>
      <c r="E2258">
        <v>15055</v>
      </c>
      <c r="F2258" t="s">
        <v>106</v>
      </c>
      <c r="G2258">
        <v>82706396.919443905</v>
      </c>
    </row>
    <row r="2259" spans="1:7">
      <c r="A2259">
        <v>25</v>
      </c>
      <c r="B2259" t="s">
        <v>28</v>
      </c>
      <c r="C2259">
        <v>54</v>
      </c>
      <c r="D2259" t="s">
        <v>57</v>
      </c>
      <c r="E2259">
        <v>15055</v>
      </c>
      <c r="F2259" t="s">
        <v>106</v>
      </c>
      <c r="G2259">
        <v>98890307.164847001</v>
      </c>
    </row>
    <row r="2260" spans="1:7">
      <c r="A2260">
        <v>25</v>
      </c>
      <c r="B2260" t="s">
        <v>28</v>
      </c>
      <c r="C2260">
        <v>55</v>
      </c>
      <c r="D2260" t="s">
        <v>58</v>
      </c>
      <c r="E2260">
        <v>15055</v>
      </c>
      <c r="F2260" t="s">
        <v>106</v>
      </c>
      <c r="G2260">
        <v>314046681.33130097</v>
      </c>
    </row>
    <row r="2261" spans="1:7">
      <c r="A2261">
        <v>25</v>
      </c>
      <c r="B2261" t="s">
        <v>28</v>
      </c>
      <c r="C2261">
        <v>56</v>
      </c>
      <c r="D2261" t="s">
        <v>59</v>
      </c>
      <c r="E2261">
        <v>15055</v>
      </c>
      <c r="F2261" t="s">
        <v>106</v>
      </c>
      <c r="G2261">
        <v>270578987.42923898</v>
      </c>
    </row>
    <row r="2262" spans="1:7">
      <c r="A2262">
        <v>25</v>
      </c>
      <c r="B2262" t="s">
        <v>28</v>
      </c>
      <c r="C2262">
        <v>57</v>
      </c>
      <c r="D2262" t="s">
        <v>60</v>
      </c>
      <c r="E2262">
        <v>15055</v>
      </c>
      <c r="F2262" t="s">
        <v>106</v>
      </c>
      <c r="G2262">
        <v>37815388.823308498</v>
      </c>
    </row>
    <row r="2263" spans="1:7">
      <c r="A2263">
        <v>25</v>
      </c>
      <c r="B2263" t="s">
        <v>28</v>
      </c>
      <c r="C2263">
        <v>58</v>
      </c>
      <c r="D2263" t="s">
        <v>61</v>
      </c>
      <c r="E2263">
        <v>15055</v>
      </c>
      <c r="F2263" t="s">
        <v>106</v>
      </c>
      <c r="G2263">
        <v>253466017.28267699</v>
      </c>
    </row>
    <row r="2264" spans="1:7">
      <c r="A2264">
        <v>25</v>
      </c>
      <c r="B2264" t="s">
        <v>28</v>
      </c>
      <c r="C2264">
        <v>59</v>
      </c>
      <c r="D2264" t="s">
        <v>62</v>
      </c>
      <c r="E2264">
        <v>15055</v>
      </c>
      <c r="F2264" t="s">
        <v>106</v>
      </c>
      <c r="G2264">
        <v>138847673.33987901</v>
      </c>
    </row>
    <row r="2265" spans="1:7">
      <c r="A2265">
        <v>25</v>
      </c>
      <c r="B2265" t="s">
        <v>28</v>
      </c>
      <c r="C2265">
        <v>60</v>
      </c>
      <c r="D2265" t="s">
        <v>63</v>
      </c>
      <c r="E2265">
        <v>15055</v>
      </c>
      <c r="F2265" t="s">
        <v>106</v>
      </c>
      <c r="G2265">
        <v>80595710.225776002</v>
      </c>
    </row>
    <row r="2266" spans="1:7">
      <c r="A2266">
        <v>25</v>
      </c>
      <c r="B2266" t="s">
        <v>28</v>
      </c>
      <c r="C2266">
        <v>62</v>
      </c>
      <c r="D2266" t="s">
        <v>65</v>
      </c>
      <c r="E2266">
        <v>15055</v>
      </c>
      <c r="F2266" t="s">
        <v>106</v>
      </c>
      <c r="G2266">
        <v>567174277.94036198</v>
      </c>
    </row>
    <row r="2267" spans="1:7">
      <c r="A2267">
        <v>25</v>
      </c>
      <c r="B2267" t="s">
        <v>28</v>
      </c>
      <c r="C2267">
        <v>63</v>
      </c>
      <c r="D2267" t="s">
        <v>66</v>
      </c>
      <c r="E2267">
        <v>15055</v>
      </c>
      <c r="F2267" t="s">
        <v>106</v>
      </c>
      <c r="G2267">
        <v>72966071.089417696</v>
      </c>
    </row>
    <row r="2268" spans="1:7">
      <c r="A2268">
        <v>25</v>
      </c>
      <c r="B2268" t="s">
        <v>28</v>
      </c>
      <c r="C2268">
        <v>64</v>
      </c>
      <c r="D2268" t="s">
        <v>67</v>
      </c>
      <c r="E2268">
        <v>15055</v>
      </c>
      <c r="F2268" t="s">
        <v>106</v>
      </c>
      <c r="G2268">
        <v>218604377.20436099</v>
      </c>
    </row>
    <row r="2269" spans="1:7">
      <c r="A2269">
        <v>25</v>
      </c>
      <c r="B2269" t="s">
        <v>28</v>
      </c>
      <c r="C2269">
        <v>65</v>
      </c>
      <c r="D2269" t="s">
        <v>68</v>
      </c>
      <c r="E2269">
        <v>15055</v>
      </c>
      <c r="F2269" t="s">
        <v>106</v>
      </c>
      <c r="G2269">
        <v>1689459939.43681</v>
      </c>
    </row>
    <row r="2270" spans="1:7">
      <c r="A2270">
        <v>25</v>
      </c>
      <c r="B2270" t="s">
        <v>28</v>
      </c>
      <c r="C2270">
        <v>66</v>
      </c>
      <c r="D2270" t="s">
        <v>69</v>
      </c>
      <c r="E2270">
        <v>15055</v>
      </c>
      <c r="F2270" t="s">
        <v>106</v>
      </c>
      <c r="G2270">
        <v>608100755.38806498</v>
      </c>
    </row>
    <row r="2271" spans="1:7">
      <c r="A2271">
        <v>25</v>
      </c>
      <c r="B2271" t="s">
        <v>28</v>
      </c>
      <c r="C2271">
        <v>67</v>
      </c>
      <c r="D2271" t="s">
        <v>70</v>
      </c>
      <c r="E2271">
        <v>15055</v>
      </c>
      <c r="F2271" t="s">
        <v>106</v>
      </c>
      <c r="G2271">
        <v>1074791131.22365</v>
      </c>
    </row>
    <row r="2272" spans="1:7">
      <c r="A2272">
        <v>25</v>
      </c>
      <c r="B2272" t="s">
        <v>28</v>
      </c>
      <c r="C2272">
        <v>68</v>
      </c>
      <c r="D2272" t="s">
        <v>71</v>
      </c>
      <c r="E2272">
        <v>15055</v>
      </c>
      <c r="F2272" t="s">
        <v>106</v>
      </c>
      <c r="G2272">
        <v>35850585.674464002</v>
      </c>
    </row>
    <row r="2273" spans="1:7">
      <c r="A2273">
        <v>25</v>
      </c>
      <c r="B2273" t="s">
        <v>28</v>
      </c>
      <c r="C2273">
        <v>74</v>
      </c>
      <c r="D2273" t="s">
        <v>77</v>
      </c>
      <c r="E2273">
        <v>15055</v>
      </c>
      <c r="F2273" t="s">
        <v>106</v>
      </c>
      <c r="G2273">
        <v>10454061.690672001</v>
      </c>
    </row>
    <row r="2274" spans="1:7">
      <c r="A2274">
        <v>25</v>
      </c>
      <c r="B2274" t="s">
        <v>28</v>
      </c>
      <c r="C2274">
        <v>75</v>
      </c>
      <c r="D2274" t="s">
        <v>78</v>
      </c>
      <c r="E2274">
        <v>15055</v>
      </c>
      <c r="F2274" t="s">
        <v>106</v>
      </c>
      <c r="G2274">
        <v>323.87892062363699</v>
      </c>
    </row>
    <row r="2275" spans="1:7">
      <c r="A2275">
        <v>25</v>
      </c>
      <c r="B2275" t="s">
        <v>28</v>
      </c>
      <c r="C2275">
        <v>76</v>
      </c>
      <c r="D2275" t="s">
        <v>79</v>
      </c>
      <c r="E2275">
        <v>15055</v>
      </c>
      <c r="F2275" t="s">
        <v>106</v>
      </c>
      <c r="G2275">
        <v>1142147.19856505</v>
      </c>
    </row>
    <row r="2276" spans="1:7">
      <c r="A2276">
        <v>25</v>
      </c>
      <c r="B2276" t="s">
        <v>28</v>
      </c>
      <c r="C2276">
        <v>77</v>
      </c>
      <c r="D2276" t="s">
        <v>80</v>
      </c>
      <c r="E2276">
        <v>15055</v>
      </c>
      <c r="F2276" t="s">
        <v>106</v>
      </c>
      <c r="G2276">
        <v>7596411.0000545597</v>
      </c>
    </row>
    <row r="2277" spans="1:7">
      <c r="A2277">
        <v>25</v>
      </c>
      <c r="B2277" t="s">
        <v>28</v>
      </c>
      <c r="C2277">
        <v>78</v>
      </c>
      <c r="D2277" t="s">
        <v>81</v>
      </c>
      <c r="E2277">
        <v>15055</v>
      </c>
      <c r="F2277" t="s">
        <v>106</v>
      </c>
      <c r="G2277">
        <v>46222544.106995501</v>
      </c>
    </row>
    <row r="2278" spans="1:7">
      <c r="A2278">
        <v>25</v>
      </c>
      <c r="B2278" t="s">
        <v>28</v>
      </c>
      <c r="C2278">
        <v>79</v>
      </c>
      <c r="D2278" t="s">
        <v>82</v>
      </c>
      <c r="E2278">
        <v>15055</v>
      </c>
      <c r="F2278" t="s">
        <v>106</v>
      </c>
      <c r="G2278">
        <v>188743975.82912299</v>
      </c>
    </row>
    <row r="2279" spans="1:7">
      <c r="A2279">
        <v>25</v>
      </c>
      <c r="B2279" t="s">
        <v>28</v>
      </c>
      <c r="C2279">
        <v>80</v>
      </c>
      <c r="D2279" t="s">
        <v>83</v>
      </c>
      <c r="E2279">
        <v>15055</v>
      </c>
      <c r="F2279" t="s">
        <v>106</v>
      </c>
      <c r="G2279">
        <v>16321854.6915907</v>
      </c>
    </row>
    <row r="2280" spans="1:7">
      <c r="A2280">
        <v>25</v>
      </c>
      <c r="B2280" t="s">
        <v>28</v>
      </c>
      <c r="C2280">
        <v>81</v>
      </c>
      <c r="D2280" t="s">
        <v>84</v>
      </c>
      <c r="E2280">
        <v>15055</v>
      </c>
      <c r="F2280" t="s">
        <v>106</v>
      </c>
      <c r="G2280">
        <v>3410085.82675118</v>
      </c>
    </row>
    <row r="2281" spans="1:7">
      <c r="A2281">
        <v>25</v>
      </c>
      <c r="B2281" t="s">
        <v>28</v>
      </c>
      <c r="C2281">
        <v>83</v>
      </c>
      <c r="D2281" t="s">
        <v>86</v>
      </c>
      <c r="E2281">
        <v>15055</v>
      </c>
      <c r="F2281" t="s">
        <v>106</v>
      </c>
      <c r="G2281">
        <v>145485570.72869599</v>
      </c>
    </row>
    <row r="2282" spans="1:7">
      <c r="A2282">
        <v>25</v>
      </c>
      <c r="B2282" t="s">
        <v>28</v>
      </c>
      <c r="C2282">
        <v>86</v>
      </c>
      <c r="D2282" t="s">
        <v>89</v>
      </c>
      <c r="E2282">
        <v>15055</v>
      </c>
      <c r="F2282" t="s">
        <v>106</v>
      </c>
      <c r="G2282">
        <v>2526.5646138981201</v>
      </c>
    </row>
    <row r="2283" spans="1:7">
      <c r="A2283">
        <v>25</v>
      </c>
      <c r="B2283" t="s">
        <v>28</v>
      </c>
      <c r="C2283">
        <v>87</v>
      </c>
      <c r="D2283" t="s">
        <v>90</v>
      </c>
      <c r="E2283">
        <v>15055</v>
      </c>
      <c r="F2283" t="s">
        <v>106</v>
      </c>
      <c r="G2283">
        <v>1938.60533398442</v>
      </c>
    </row>
    <row r="2284" spans="1:7">
      <c r="A2284">
        <v>25</v>
      </c>
      <c r="B2284" t="s">
        <v>28</v>
      </c>
      <c r="C2284">
        <v>5001</v>
      </c>
      <c r="D2284" t="s">
        <v>94</v>
      </c>
      <c r="E2284">
        <v>15053</v>
      </c>
      <c r="F2284" t="s">
        <v>107</v>
      </c>
      <c r="G2284">
        <v>11040613313.3204</v>
      </c>
    </row>
    <row r="2285" spans="1:7">
      <c r="A2285">
        <v>25</v>
      </c>
      <c r="B2285" t="s">
        <v>28</v>
      </c>
      <c r="C2285">
        <v>6001</v>
      </c>
      <c r="D2285" t="s">
        <v>96</v>
      </c>
      <c r="E2285">
        <v>15053</v>
      </c>
      <c r="F2285" t="s">
        <v>107</v>
      </c>
      <c r="G2285">
        <v>420798722.85920203</v>
      </c>
    </row>
    <row r="2286" spans="1:7">
      <c r="A2286">
        <v>25</v>
      </c>
      <c r="B2286" t="s">
        <v>28</v>
      </c>
      <c r="C2286">
        <v>7001</v>
      </c>
      <c r="D2286" t="s">
        <v>108</v>
      </c>
      <c r="E2286">
        <v>15053</v>
      </c>
      <c r="F2286" t="s">
        <v>107</v>
      </c>
      <c r="G2286">
        <v>2696324398.3292198</v>
      </c>
    </row>
    <row r="2287" spans="1:7">
      <c r="A2287">
        <v>25</v>
      </c>
      <c r="B2287" t="s">
        <v>28</v>
      </c>
      <c r="C2287">
        <v>8001</v>
      </c>
      <c r="D2287" t="s">
        <v>109</v>
      </c>
      <c r="E2287">
        <v>15053</v>
      </c>
      <c r="F2287" t="s">
        <v>107</v>
      </c>
      <c r="G2287">
        <v>428283023.74823701</v>
      </c>
    </row>
    <row r="2288" spans="1:7">
      <c r="A2288">
        <v>25</v>
      </c>
      <c r="B2288" t="s">
        <v>28</v>
      </c>
      <c r="C2288">
        <v>10001</v>
      </c>
      <c r="D2288" t="s">
        <v>110</v>
      </c>
      <c r="E2288">
        <v>15055</v>
      </c>
      <c r="F2288" t="s">
        <v>106</v>
      </c>
      <c r="G2288">
        <v>292367.83722021099</v>
      </c>
    </row>
    <row r="2289" spans="1:7">
      <c r="A2289">
        <v>25</v>
      </c>
      <c r="B2289" t="s">
        <v>28</v>
      </c>
      <c r="C2289">
        <v>10002</v>
      </c>
      <c r="D2289" t="s">
        <v>111</v>
      </c>
      <c r="E2289">
        <v>15055</v>
      </c>
      <c r="F2289" t="s">
        <v>106</v>
      </c>
      <c r="G2289">
        <v>385015.38371807802</v>
      </c>
    </row>
    <row r="2290" spans="1:7">
      <c r="A2290">
        <v>25</v>
      </c>
      <c r="B2290" t="s">
        <v>28</v>
      </c>
      <c r="C2290">
        <v>10003</v>
      </c>
      <c r="D2290" t="s">
        <v>112</v>
      </c>
      <c r="E2290">
        <v>15055</v>
      </c>
      <c r="F2290" t="s">
        <v>106</v>
      </c>
      <c r="G2290">
        <v>342793.84851251799</v>
      </c>
    </row>
    <row r="2291" spans="1:7">
      <c r="A2291">
        <v>25</v>
      </c>
      <c r="B2291" t="s">
        <v>28</v>
      </c>
      <c r="C2291">
        <v>10004</v>
      </c>
      <c r="D2291" t="s">
        <v>113</v>
      </c>
      <c r="E2291">
        <v>15055</v>
      </c>
      <c r="F2291" t="s">
        <v>106</v>
      </c>
      <c r="G2291">
        <v>264678.069860666</v>
      </c>
    </row>
    <row r="2292" spans="1:7">
      <c r="A2292">
        <v>25</v>
      </c>
      <c r="B2292" t="s">
        <v>28</v>
      </c>
      <c r="C2292">
        <v>10005</v>
      </c>
      <c r="D2292" t="s">
        <v>114</v>
      </c>
      <c r="E2292">
        <v>15055</v>
      </c>
      <c r="F2292" t="s">
        <v>106</v>
      </c>
      <c r="G2292">
        <v>590700.85970766202</v>
      </c>
    </row>
    <row r="2293" spans="1:7">
      <c r="A2293">
        <v>25</v>
      </c>
      <c r="B2293" t="s">
        <v>28</v>
      </c>
      <c r="C2293">
        <v>10006</v>
      </c>
      <c r="D2293" t="s">
        <v>115</v>
      </c>
      <c r="E2293">
        <v>15055</v>
      </c>
      <c r="F2293" t="s">
        <v>106</v>
      </c>
      <c r="G2293">
        <v>2017495.6372018899</v>
      </c>
    </row>
    <row r="2294" spans="1:7">
      <c r="A2294">
        <v>25</v>
      </c>
      <c r="B2294" t="s">
        <v>28</v>
      </c>
      <c r="C2294">
        <v>10007</v>
      </c>
      <c r="D2294" t="s">
        <v>116</v>
      </c>
      <c r="E2294">
        <v>15055</v>
      </c>
      <c r="F2294" t="s">
        <v>106</v>
      </c>
      <c r="G2294">
        <v>3567812.5246550301</v>
      </c>
    </row>
    <row r="2295" spans="1:7">
      <c r="A2295">
        <v>25</v>
      </c>
      <c r="B2295" t="s">
        <v>28</v>
      </c>
      <c r="C2295">
        <v>10008</v>
      </c>
      <c r="D2295" t="s">
        <v>117</v>
      </c>
      <c r="E2295">
        <v>15055</v>
      </c>
      <c r="F2295" t="s">
        <v>106</v>
      </c>
      <c r="G2295">
        <v>4081283.3757888698</v>
      </c>
    </row>
    <row r="2296" spans="1:7">
      <c r="A2296">
        <v>25</v>
      </c>
      <c r="B2296" t="s">
        <v>28</v>
      </c>
      <c r="C2296">
        <v>10009</v>
      </c>
      <c r="D2296" t="s">
        <v>118</v>
      </c>
      <c r="E2296">
        <v>15055</v>
      </c>
      <c r="F2296" t="s">
        <v>106</v>
      </c>
      <c r="G2296">
        <v>10326725.0913851</v>
      </c>
    </row>
    <row r="2297" spans="1:7">
      <c r="A2297">
        <v>25</v>
      </c>
      <c r="B2297" t="s">
        <v>28</v>
      </c>
      <c r="C2297">
        <v>11001</v>
      </c>
      <c r="D2297" t="s">
        <v>119</v>
      </c>
      <c r="E2297">
        <v>15055</v>
      </c>
      <c r="F2297" t="s">
        <v>106</v>
      </c>
      <c r="G2297">
        <v>689299.47661183204</v>
      </c>
    </row>
    <row r="2298" spans="1:7">
      <c r="A2298">
        <v>25</v>
      </c>
      <c r="B2298" t="s">
        <v>28</v>
      </c>
      <c r="C2298">
        <v>11003</v>
      </c>
      <c r="D2298" t="s">
        <v>120</v>
      </c>
      <c r="E2298">
        <v>15055</v>
      </c>
      <c r="F2298" t="s">
        <v>106</v>
      </c>
      <c r="G2298">
        <v>804766.90508019296</v>
      </c>
    </row>
    <row r="2299" spans="1:7">
      <c r="A2299">
        <v>25</v>
      </c>
      <c r="B2299" t="s">
        <v>28</v>
      </c>
      <c r="C2299">
        <v>12001</v>
      </c>
      <c r="D2299" t="s">
        <v>121</v>
      </c>
      <c r="E2299">
        <v>15055</v>
      </c>
      <c r="F2299" t="s">
        <v>106</v>
      </c>
      <c r="G2299">
        <v>66788217.921004198</v>
      </c>
    </row>
    <row r="2300" spans="1:7">
      <c r="A2300">
        <v>25</v>
      </c>
      <c r="B2300" t="s">
        <v>28</v>
      </c>
      <c r="C2300">
        <v>12004</v>
      </c>
      <c r="D2300" t="s">
        <v>123</v>
      </c>
      <c r="E2300">
        <v>15055</v>
      </c>
      <c r="F2300" t="s">
        <v>106</v>
      </c>
      <c r="G2300">
        <v>4070776.3874423499</v>
      </c>
    </row>
    <row r="2301" spans="1:7">
      <c r="A2301">
        <v>25</v>
      </c>
      <c r="B2301" t="s">
        <v>28</v>
      </c>
      <c r="C2301">
        <v>14001</v>
      </c>
      <c r="D2301" t="s">
        <v>124</v>
      </c>
      <c r="E2301">
        <v>15055</v>
      </c>
      <c r="F2301" t="s">
        <v>106</v>
      </c>
      <c r="G2301">
        <v>5382287.2381616402</v>
      </c>
    </row>
    <row r="2302" spans="1:7">
      <c r="A2302">
        <v>25</v>
      </c>
      <c r="B2302" t="s">
        <v>28</v>
      </c>
      <c r="C2302">
        <v>14002</v>
      </c>
      <c r="D2302" t="s">
        <v>125</v>
      </c>
      <c r="E2302">
        <v>15055</v>
      </c>
      <c r="F2302" t="s">
        <v>106</v>
      </c>
      <c r="G2302">
        <v>7757792.6120438101</v>
      </c>
    </row>
    <row r="2303" spans="1:7">
      <c r="A2303">
        <v>25</v>
      </c>
      <c r="B2303" t="s">
        <v>28</v>
      </c>
      <c r="C2303">
        <v>25001</v>
      </c>
      <c r="D2303" t="s">
        <v>126</v>
      </c>
      <c r="E2303">
        <v>15051</v>
      </c>
      <c r="F2303" t="s">
        <v>127</v>
      </c>
      <c r="G2303">
        <v>4376689189.0390997</v>
      </c>
    </row>
    <row r="2304" spans="1:7">
      <c r="A2304">
        <v>25</v>
      </c>
      <c r="B2304" t="s">
        <v>28</v>
      </c>
      <c r="C2304">
        <v>28001</v>
      </c>
      <c r="D2304" t="s">
        <v>128</v>
      </c>
      <c r="E2304">
        <v>15051</v>
      </c>
      <c r="F2304" t="s">
        <v>127</v>
      </c>
      <c r="G2304">
        <v>9019755428.4282207</v>
      </c>
    </row>
    <row r="2305" spans="1:7">
      <c r="A2305">
        <v>26</v>
      </c>
      <c r="B2305" t="s">
        <v>29</v>
      </c>
      <c r="C2305">
        <v>1</v>
      </c>
      <c r="D2305" t="s">
        <v>4</v>
      </c>
      <c r="E2305">
        <v>15055</v>
      </c>
      <c r="F2305" t="s">
        <v>106</v>
      </c>
      <c r="G2305">
        <v>3920.8077024129898</v>
      </c>
    </row>
    <row r="2306" spans="1:7">
      <c r="A2306">
        <v>26</v>
      </c>
      <c r="B2306" t="s">
        <v>29</v>
      </c>
      <c r="C2306">
        <v>2</v>
      </c>
      <c r="D2306" t="s">
        <v>5</v>
      </c>
      <c r="E2306">
        <v>15055</v>
      </c>
      <c r="F2306" t="s">
        <v>106</v>
      </c>
      <c r="G2306">
        <v>679.98761064175403</v>
      </c>
    </row>
    <row r="2307" spans="1:7">
      <c r="A2307">
        <v>26</v>
      </c>
      <c r="B2307" t="s">
        <v>29</v>
      </c>
      <c r="C2307">
        <v>6</v>
      </c>
      <c r="D2307" t="s">
        <v>9</v>
      </c>
      <c r="E2307">
        <v>15055</v>
      </c>
      <c r="F2307" t="s">
        <v>106</v>
      </c>
      <c r="G2307">
        <v>1036274.58739168</v>
      </c>
    </row>
    <row r="2308" spans="1:7">
      <c r="A2308">
        <v>26</v>
      </c>
      <c r="B2308" t="s">
        <v>29</v>
      </c>
      <c r="C2308">
        <v>7</v>
      </c>
      <c r="D2308" t="s">
        <v>10</v>
      </c>
      <c r="E2308">
        <v>15055</v>
      </c>
      <c r="F2308" t="s">
        <v>106</v>
      </c>
      <c r="G2308">
        <v>3640828.6388289402</v>
      </c>
    </row>
    <row r="2309" spans="1:7">
      <c r="A2309">
        <v>26</v>
      </c>
      <c r="B2309" t="s">
        <v>29</v>
      </c>
      <c r="C2309">
        <v>8</v>
      </c>
      <c r="D2309" t="s">
        <v>11</v>
      </c>
      <c r="E2309">
        <v>15055</v>
      </c>
      <c r="F2309" t="s">
        <v>106</v>
      </c>
      <c r="G2309">
        <v>178233.30409678901</v>
      </c>
    </row>
    <row r="2310" spans="1:7">
      <c r="A2310">
        <v>26</v>
      </c>
      <c r="B2310" t="s">
        <v>29</v>
      </c>
      <c r="C2310">
        <v>9</v>
      </c>
      <c r="D2310" t="s">
        <v>12</v>
      </c>
      <c r="E2310">
        <v>15055</v>
      </c>
      <c r="F2310" t="s">
        <v>106</v>
      </c>
      <c r="G2310">
        <v>79814024.224198505</v>
      </c>
    </row>
    <row r="2311" spans="1:7">
      <c r="A2311">
        <v>26</v>
      </c>
      <c r="B2311" t="s">
        <v>29</v>
      </c>
      <c r="C2311">
        <v>10</v>
      </c>
      <c r="D2311" t="s">
        <v>13</v>
      </c>
      <c r="E2311">
        <v>15055</v>
      </c>
      <c r="F2311" t="s">
        <v>106</v>
      </c>
      <c r="G2311">
        <v>61786814.976324297</v>
      </c>
    </row>
    <row r="2312" spans="1:7">
      <c r="A2312">
        <v>26</v>
      </c>
      <c r="B2312" t="s">
        <v>29</v>
      </c>
      <c r="C2312">
        <v>11</v>
      </c>
      <c r="D2312" t="s">
        <v>14</v>
      </c>
      <c r="E2312">
        <v>15055</v>
      </c>
      <c r="F2312" t="s">
        <v>106</v>
      </c>
      <c r="G2312">
        <v>56761.081521908003</v>
      </c>
    </row>
    <row r="2313" spans="1:7">
      <c r="A2313">
        <v>26</v>
      </c>
      <c r="B2313" t="s">
        <v>29</v>
      </c>
      <c r="C2313">
        <v>12</v>
      </c>
      <c r="D2313" t="s">
        <v>15</v>
      </c>
      <c r="E2313">
        <v>15055</v>
      </c>
      <c r="F2313" t="s">
        <v>106</v>
      </c>
      <c r="G2313">
        <v>1991.6935784013399</v>
      </c>
    </row>
    <row r="2314" spans="1:7">
      <c r="A2314">
        <v>26</v>
      </c>
      <c r="B2314" t="s">
        <v>29</v>
      </c>
      <c r="C2314">
        <v>13</v>
      </c>
      <c r="D2314" t="s">
        <v>16</v>
      </c>
      <c r="E2314">
        <v>15055</v>
      </c>
      <c r="F2314" t="s">
        <v>106</v>
      </c>
      <c r="G2314">
        <v>5684240.2610972403</v>
      </c>
    </row>
    <row r="2315" spans="1:7">
      <c r="A2315">
        <v>26</v>
      </c>
      <c r="B2315" t="s">
        <v>29</v>
      </c>
      <c r="C2315">
        <v>14</v>
      </c>
      <c r="D2315" t="s">
        <v>17</v>
      </c>
      <c r="E2315">
        <v>15055</v>
      </c>
      <c r="F2315" t="s">
        <v>106</v>
      </c>
      <c r="G2315">
        <v>804199.29224056401</v>
      </c>
    </row>
    <row r="2316" spans="1:7">
      <c r="A2316">
        <v>26</v>
      </c>
      <c r="B2316" t="s">
        <v>29</v>
      </c>
      <c r="C2316">
        <v>15</v>
      </c>
      <c r="D2316" t="s">
        <v>18</v>
      </c>
      <c r="E2316">
        <v>15055</v>
      </c>
      <c r="F2316" t="s">
        <v>106</v>
      </c>
      <c r="G2316">
        <v>163051.97574150801</v>
      </c>
    </row>
    <row r="2317" spans="1:7">
      <c r="A2317">
        <v>26</v>
      </c>
      <c r="B2317" t="s">
        <v>29</v>
      </c>
      <c r="C2317">
        <v>16</v>
      </c>
      <c r="D2317" t="s">
        <v>19</v>
      </c>
      <c r="E2317">
        <v>15055</v>
      </c>
      <c r="F2317" t="s">
        <v>106</v>
      </c>
      <c r="G2317">
        <v>26781.923510796401</v>
      </c>
    </row>
    <row r="2318" spans="1:7">
      <c r="A2318">
        <v>26</v>
      </c>
      <c r="B2318" t="s">
        <v>29</v>
      </c>
      <c r="C2318">
        <v>17</v>
      </c>
      <c r="D2318" t="s">
        <v>20</v>
      </c>
      <c r="E2318">
        <v>15055</v>
      </c>
      <c r="F2318" t="s">
        <v>106</v>
      </c>
      <c r="G2318">
        <v>13991254.0152514</v>
      </c>
    </row>
    <row r="2319" spans="1:7">
      <c r="A2319">
        <v>26</v>
      </c>
      <c r="B2319" t="s">
        <v>29</v>
      </c>
      <c r="C2319">
        <v>18</v>
      </c>
      <c r="D2319" t="s">
        <v>21</v>
      </c>
      <c r="E2319">
        <v>15055</v>
      </c>
      <c r="F2319" t="s">
        <v>106</v>
      </c>
      <c r="G2319">
        <v>66554902.595836401</v>
      </c>
    </row>
    <row r="2320" spans="1:7">
      <c r="A2320">
        <v>26</v>
      </c>
      <c r="B2320" t="s">
        <v>29</v>
      </c>
      <c r="C2320">
        <v>19</v>
      </c>
      <c r="D2320" t="s">
        <v>22</v>
      </c>
      <c r="E2320">
        <v>15055</v>
      </c>
      <c r="F2320" t="s">
        <v>106</v>
      </c>
      <c r="G2320">
        <v>8222366.4348756503</v>
      </c>
    </row>
    <row r="2321" spans="1:7">
      <c r="A2321">
        <v>26</v>
      </c>
      <c r="B2321" t="s">
        <v>29</v>
      </c>
      <c r="C2321">
        <v>20</v>
      </c>
      <c r="D2321" t="s">
        <v>23</v>
      </c>
      <c r="E2321">
        <v>15055</v>
      </c>
      <c r="F2321" t="s">
        <v>106</v>
      </c>
      <c r="G2321">
        <v>73045656.300418496</v>
      </c>
    </row>
    <row r="2322" spans="1:7">
      <c r="A2322">
        <v>26</v>
      </c>
      <c r="B2322" t="s">
        <v>29</v>
      </c>
      <c r="C2322">
        <v>21</v>
      </c>
      <c r="D2322" t="s">
        <v>24</v>
      </c>
      <c r="E2322">
        <v>15055</v>
      </c>
      <c r="F2322" t="s">
        <v>106</v>
      </c>
      <c r="G2322">
        <v>50631037.821038298</v>
      </c>
    </row>
    <row r="2323" spans="1:7">
      <c r="A2323">
        <v>26</v>
      </c>
      <c r="B2323" t="s">
        <v>29</v>
      </c>
      <c r="C2323">
        <v>22</v>
      </c>
      <c r="D2323" t="s">
        <v>25</v>
      </c>
      <c r="E2323">
        <v>15055</v>
      </c>
      <c r="F2323" t="s">
        <v>106</v>
      </c>
      <c r="G2323">
        <v>213837984.40521199</v>
      </c>
    </row>
    <row r="2324" spans="1:7">
      <c r="A2324">
        <v>26</v>
      </c>
      <c r="B2324" t="s">
        <v>29</v>
      </c>
      <c r="C2324">
        <v>23</v>
      </c>
      <c r="D2324" t="s">
        <v>26</v>
      </c>
      <c r="E2324">
        <v>15055</v>
      </c>
      <c r="F2324" t="s">
        <v>106</v>
      </c>
      <c r="G2324">
        <v>59896558.675697498</v>
      </c>
    </row>
    <row r="2325" spans="1:7">
      <c r="A2325">
        <v>26</v>
      </c>
      <c r="B2325" t="s">
        <v>29</v>
      </c>
      <c r="C2325">
        <v>24</v>
      </c>
      <c r="D2325" t="s">
        <v>27</v>
      </c>
      <c r="E2325">
        <v>15055</v>
      </c>
      <c r="F2325" t="s">
        <v>106</v>
      </c>
      <c r="G2325">
        <v>508529958.64948702</v>
      </c>
    </row>
    <row r="2326" spans="1:7">
      <c r="A2326">
        <v>26</v>
      </c>
      <c r="B2326" t="s">
        <v>29</v>
      </c>
      <c r="C2326">
        <v>25</v>
      </c>
      <c r="D2326" t="s">
        <v>28</v>
      </c>
      <c r="E2326">
        <v>15055</v>
      </c>
      <c r="F2326" t="s">
        <v>106</v>
      </c>
      <c r="G2326">
        <v>905552040.26506102</v>
      </c>
    </row>
    <row r="2327" spans="1:7">
      <c r="A2327">
        <v>26</v>
      </c>
      <c r="B2327" t="s">
        <v>29</v>
      </c>
      <c r="C2327">
        <v>26</v>
      </c>
      <c r="D2327" t="s">
        <v>29</v>
      </c>
      <c r="E2327">
        <v>15055</v>
      </c>
      <c r="F2327" t="s">
        <v>106</v>
      </c>
      <c r="G2327">
        <v>240287870.59124801</v>
      </c>
    </row>
    <row r="2328" spans="1:7">
      <c r="A2328">
        <v>26</v>
      </c>
      <c r="B2328" t="s">
        <v>29</v>
      </c>
      <c r="C2328">
        <v>27</v>
      </c>
      <c r="D2328" t="s">
        <v>30</v>
      </c>
      <c r="E2328">
        <v>15055</v>
      </c>
      <c r="F2328" t="s">
        <v>106</v>
      </c>
      <c r="G2328">
        <v>216046478.82801101</v>
      </c>
    </row>
    <row r="2329" spans="1:7">
      <c r="A2329">
        <v>26</v>
      </c>
      <c r="B2329" t="s">
        <v>29</v>
      </c>
      <c r="C2329">
        <v>28</v>
      </c>
      <c r="D2329" t="s">
        <v>31</v>
      </c>
      <c r="E2329">
        <v>15055</v>
      </c>
      <c r="F2329" t="s">
        <v>106</v>
      </c>
      <c r="G2329">
        <v>66449715.6624749</v>
      </c>
    </row>
    <row r="2330" spans="1:7">
      <c r="A2330">
        <v>26</v>
      </c>
      <c r="B2330" t="s">
        <v>29</v>
      </c>
      <c r="C2330">
        <v>29</v>
      </c>
      <c r="D2330" t="s">
        <v>32</v>
      </c>
      <c r="E2330">
        <v>15055</v>
      </c>
      <c r="F2330" t="s">
        <v>106</v>
      </c>
      <c r="G2330">
        <v>167320558.35354799</v>
      </c>
    </row>
    <row r="2331" spans="1:7">
      <c r="A2331">
        <v>26</v>
      </c>
      <c r="B2331" t="s">
        <v>29</v>
      </c>
      <c r="C2331">
        <v>30</v>
      </c>
      <c r="D2331" t="s">
        <v>33</v>
      </c>
      <c r="E2331">
        <v>15055</v>
      </c>
      <c r="F2331" t="s">
        <v>106</v>
      </c>
      <c r="G2331">
        <v>975010.39249322098</v>
      </c>
    </row>
    <row r="2332" spans="1:7">
      <c r="A2332">
        <v>26</v>
      </c>
      <c r="B2332" t="s">
        <v>29</v>
      </c>
      <c r="C2332">
        <v>31</v>
      </c>
      <c r="D2332" t="s">
        <v>34</v>
      </c>
      <c r="E2332">
        <v>15055</v>
      </c>
      <c r="F2332" t="s">
        <v>106</v>
      </c>
      <c r="G2332">
        <v>16140700.4717359</v>
      </c>
    </row>
    <row r="2333" spans="1:7">
      <c r="A2333">
        <v>26</v>
      </c>
      <c r="B2333" t="s">
        <v>29</v>
      </c>
      <c r="C2333">
        <v>32</v>
      </c>
      <c r="D2333" t="s">
        <v>35</v>
      </c>
      <c r="E2333">
        <v>15055</v>
      </c>
      <c r="F2333" t="s">
        <v>106</v>
      </c>
      <c r="G2333">
        <v>3208999734.5202198</v>
      </c>
    </row>
    <row r="2334" spans="1:7">
      <c r="A2334">
        <v>26</v>
      </c>
      <c r="B2334" t="s">
        <v>29</v>
      </c>
      <c r="C2334">
        <v>33</v>
      </c>
      <c r="D2334" t="s">
        <v>36</v>
      </c>
      <c r="E2334">
        <v>15055</v>
      </c>
      <c r="F2334" t="s">
        <v>106</v>
      </c>
      <c r="G2334">
        <v>78951234.192807302</v>
      </c>
    </row>
    <row r="2335" spans="1:7">
      <c r="A2335">
        <v>26</v>
      </c>
      <c r="B2335" t="s">
        <v>29</v>
      </c>
      <c r="C2335">
        <v>34</v>
      </c>
      <c r="D2335" t="s">
        <v>37</v>
      </c>
      <c r="E2335">
        <v>15055</v>
      </c>
      <c r="F2335" t="s">
        <v>106</v>
      </c>
      <c r="G2335">
        <v>2806672.8952198001</v>
      </c>
    </row>
    <row r="2336" spans="1:7">
      <c r="A2336">
        <v>26</v>
      </c>
      <c r="B2336" t="s">
        <v>29</v>
      </c>
      <c r="C2336">
        <v>35</v>
      </c>
      <c r="D2336" t="s">
        <v>38</v>
      </c>
      <c r="E2336">
        <v>15055</v>
      </c>
      <c r="F2336" t="s">
        <v>106</v>
      </c>
      <c r="G2336">
        <v>44373987.347926699</v>
      </c>
    </row>
    <row r="2337" spans="1:7">
      <c r="A2337">
        <v>26</v>
      </c>
      <c r="B2337" t="s">
        <v>29</v>
      </c>
      <c r="C2337">
        <v>36</v>
      </c>
      <c r="D2337" t="s">
        <v>39</v>
      </c>
      <c r="E2337">
        <v>15055</v>
      </c>
      <c r="F2337" t="s">
        <v>106</v>
      </c>
      <c r="G2337">
        <v>897418.32078787498</v>
      </c>
    </row>
    <row r="2338" spans="1:7">
      <c r="A2338">
        <v>26</v>
      </c>
      <c r="B2338" t="s">
        <v>29</v>
      </c>
      <c r="C2338">
        <v>37</v>
      </c>
      <c r="D2338" t="s">
        <v>40</v>
      </c>
      <c r="E2338">
        <v>15055</v>
      </c>
      <c r="F2338" t="s">
        <v>106</v>
      </c>
      <c r="G2338">
        <v>175142.215789051</v>
      </c>
    </row>
    <row r="2339" spans="1:7">
      <c r="A2339">
        <v>26</v>
      </c>
      <c r="B2339" t="s">
        <v>29</v>
      </c>
      <c r="C2339">
        <v>38</v>
      </c>
      <c r="D2339" t="s">
        <v>41</v>
      </c>
      <c r="E2339">
        <v>15055</v>
      </c>
      <c r="F2339" t="s">
        <v>106</v>
      </c>
      <c r="G2339">
        <v>623404.89752236195</v>
      </c>
    </row>
    <row r="2340" spans="1:7">
      <c r="A2340">
        <v>26</v>
      </c>
      <c r="B2340" t="s">
        <v>29</v>
      </c>
      <c r="C2340">
        <v>39</v>
      </c>
      <c r="D2340" t="s">
        <v>42</v>
      </c>
      <c r="E2340">
        <v>15055</v>
      </c>
      <c r="F2340" t="s">
        <v>106</v>
      </c>
      <c r="G2340">
        <v>93763.569892920903</v>
      </c>
    </row>
    <row r="2341" spans="1:7">
      <c r="A2341">
        <v>26</v>
      </c>
      <c r="B2341" t="s">
        <v>29</v>
      </c>
      <c r="C2341">
        <v>40</v>
      </c>
      <c r="D2341" t="s">
        <v>43</v>
      </c>
      <c r="E2341">
        <v>15055</v>
      </c>
      <c r="F2341" t="s">
        <v>106</v>
      </c>
      <c r="G2341">
        <v>3599929.9191700201</v>
      </c>
    </row>
    <row r="2342" spans="1:7">
      <c r="A2342">
        <v>26</v>
      </c>
      <c r="B2342" t="s">
        <v>29</v>
      </c>
      <c r="C2342">
        <v>41</v>
      </c>
      <c r="D2342" t="s">
        <v>44</v>
      </c>
      <c r="E2342">
        <v>15055</v>
      </c>
      <c r="F2342" t="s">
        <v>106</v>
      </c>
      <c r="G2342">
        <v>7377915.0700356904</v>
      </c>
    </row>
    <row r="2343" spans="1:7">
      <c r="A2343">
        <v>26</v>
      </c>
      <c r="B2343" t="s">
        <v>29</v>
      </c>
      <c r="C2343">
        <v>42</v>
      </c>
      <c r="D2343" t="s">
        <v>45</v>
      </c>
      <c r="E2343">
        <v>15055</v>
      </c>
      <c r="F2343" t="s">
        <v>106</v>
      </c>
      <c r="G2343">
        <v>25514752.327828299</v>
      </c>
    </row>
    <row r="2344" spans="1:7">
      <c r="A2344">
        <v>26</v>
      </c>
      <c r="B2344" t="s">
        <v>29</v>
      </c>
      <c r="C2344">
        <v>43</v>
      </c>
      <c r="D2344" t="s">
        <v>46</v>
      </c>
      <c r="E2344">
        <v>15055</v>
      </c>
      <c r="F2344" t="s">
        <v>106</v>
      </c>
      <c r="G2344">
        <v>16082300.345019</v>
      </c>
    </row>
    <row r="2345" spans="1:7">
      <c r="A2345">
        <v>26</v>
      </c>
      <c r="B2345" t="s">
        <v>29</v>
      </c>
      <c r="C2345">
        <v>44</v>
      </c>
      <c r="D2345" t="s">
        <v>47</v>
      </c>
      <c r="E2345">
        <v>15055</v>
      </c>
      <c r="F2345" t="s">
        <v>106</v>
      </c>
      <c r="G2345">
        <v>2119381.5571483499</v>
      </c>
    </row>
    <row r="2346" spans="1:7">
      <c r="A2346">
        <v>26</v>
      </c>
      <c r="B2346" t="s">
        <v>29</v>
      </c>
      <c r="C2346">
        <v>45</v>
      </c>
      <c r="D2346" t="s">
        <v>48</v>
      </c>
      <c r="E2346">
        <v>15055</v>
      </c>
      <c r="F2346" t="s">
        <v>106</v>
      </c>
      <c r="G2346">
        <v>339010842.06566501</v>
      </c>
    </row>
    <row r="2347" spans="1:7">
      <c r="A2347">
        <v>26</v>
      </c>
      <c r="B2347" t="s">
        <v>29</v>
      </c>
      <c r="C2347">
        <v>46</v>
      </c>
      <c r="D2347" t="s">
        <v>49</v>
      </c>
      <c r="E2347">
        <v>15055</v>
      </c>
      <c r="F2347" t="s">
        <v>106</v>
      </c>
      <c r="G2347">
        <v>10619516.857349001</v>
      </c>
    </row>
    <row r="2348" spans="1:7">
      <c r="A2348">
        <v>26</v>
      </c>
      <c r="B2348" t="s">
        <v>29</v>
      </c>
      <c r="C2348">
        <v>47</v>
      </c>
      <c r="D2348" t="s">
        <v>50</v>
      </c>
      <c r="E2348">
        <v>15055</v>
      </c>
      <c r="F2348" t="s">
        <v>106</v>
      </c>
      <c r="G2348">
        <v>236530.95272320299</v>
      </c>
    </row>
    <row r="2349" spans="1:7">
      <c r="A2349">
        <v>26</v>
      </c>
      <c r="B2349" t="s">
        <v>29</v>
      </c>
      <c r="C2349">
        <v>48</v>
      </c>
      <c r="D2349" t="s">
        <v>51</v>
      </c>
      <c r="E2349">
        <v>15055</v>
      </c>
      <c r="F2349" t="s">
        <v>106</v>
      </c>
      <c r="G2349">
        <v>1812418.76845571</v>
      </c>
    </row>
    <row r="2350" spans="1:7">
      <c r="A2350">
        <v>26</v>
      </c>
      <c r="B2350" t="s">
        <v>29</v>
      </c>
      <c r="C2350">
        <v>49</v>
      </c>
      <c r="D2350" t="s">
        <v>52</v>
      </c>
      <c r="E2350">
        <v>15055</v>
      </c>
      <c r="F2350" t="s">
        <v>106</v>
      </c>
      <c r="G2350">
        <v>18419.0559088351</v>
      </c>
    </row>
    <row r="2351" spans="1:7">
      <c r="A2351">
        <v>26</v>
      </c>
      <c r="B2351" t="s">
        <v>29</v>
      </c>
      <c r="C2351">
        <v>50</v>
      </c>
      <c r="D2351" t="s">
        <v>53</v>
      </c>
      <c r="E2351">
        <v>15055</v>
      </c>
      <c r="F2351" t="s">
        <v>106</v>
      </c>
      <c r="G2351">
        <v>60737063.807017997</v>
      </c>
    </row>
    <row r="2352" spans="1:7">
      <c r="A2352">
        <v>26</v>
      </c>
      <c r="B2352" t="s">
        <v>29</v>
      </c>
      <c r="C2352">
        <v>51</v>
      </c>
      <c r="D2352" t="s">
        <v>54</v>
      </c>
      <c r="E2352">
        <v>15055</v>
      </c>
      <c r="F2352" t="s">
        <v>106</v>
      </c>
      <c r="G2352">
        <v>68434968.9725274</v>
      </c>
    </row>
    <row r="2353" spans="1:7">
      <c r="A2353">
        <v>26</v>
      </c>
      <c r="B2353" t="s">
        <v>29</v>
      </c>
      <c r="C2353">
        <v>52</v>
      </c>
      <c r="D2353" t="s">
        <v>55</v>
      </c>
      <c r="E2353">
        <v>15055</v>
      </c>
      <c r="F2353" t="s">
        <v>106</v>
      </c>
      <c r="G2353">
        <v>510982.59440569603</v>
      </c>
    </row>
    <row r="2354" spans="1:7">
      <c r="A2354">
        <v>26</v>
      </c>
      <c r="B2354" t="s">
        <v>29</v>
      </c>
      <c r="C2354">
        <v>53</v>
      </c>
      <c r="D2354" t="s">
        <v>56</v>
      </c>
      <c r="E2354">
        <v>15055</v>
      </c>
      <c r="F2354" t="s">
        <v>106</v>
      </c>
      <c r="G2354">
        <v>149967271.63897899</v>
      </c>
    </row>
    <row r="2355" spans="1:7">
      <c r="A2355">
        <v>26</v>
      </c>
      <c r="B2355" t="s">
        <v>29</v>
      </c>
      <c r="C2355">
        <v>54</v>
      </c>
      <c r="D2355" t="s">
        <v>57</v>
      </c>
      <c r="E2355">
        <v>15055</v>
      </c>
      <c r="F2355" t="s">
        <v>106</v>
      </c>
      <c r="G2355">
        <v>61387923.448067203</v>
      </c>
    </row>
    <row r="2356" spans="1:7">
      <c r="A2356">
        <v>26</v>
      </c>
      <c r="B2356" t="s">
        <v>29</v>
      </c>
      <c r="C2356">
        <v>55</v>
      </c>
      <c r="D2356" t="s">
        <v>58</v>
      </c>
      <c r="E2356">
        <v>15055</v>
      </c>
      <c r="F2356" t="s">
        <v>106</v>
      </c>
      <c r="G2356">
        <v>271510043.58506101</v>
      </c>
    </row>
    <row r="2357" spans="1:7">
      <c r="A2357">
        <v>26</v>
      </c>
      <c r="B2357" t="s">
        <v>29</v>
      </c>
      <c r="C2357">
        <v>56</v>
      </c>
      <c r="D2357" t="s">
        <v>59</v>
      </c>
      <c r="E2357">
        <v>15055</v>
      </c>
      <c r="F2357" t="s">
        <v>106</v>
      </c>
      <c r="G2357">
        <v>487992255.41440803</v>
      </c>
    </row>
    <row r="2358" spans="1:7">
      <c r="A2358">
        <v>26</v>
      </c>
      <c r="B2358" t="s">
        <v>29</v>
      </c>
      <c r="C2358">
        <v>57</v>
      </c>
      <c r="D2358" t="s">
        <v>60</v>
      </c>
      <c r="E2358">
        <v>15055</v>
      </c>
      <c r="F2358" t="s">
        <v>106</v>
      </c>
      <c r="G2358">
        <v>23510728.904509299</v>
      </c>
    </row>
    <row r="2359" spans="1:7">
      <c r="A2359">
        <v>26</v>
      </c>
      <c r="B2359" t="s">
        <v>29</v>
      </c>
      <c r="C2359">
        <v>58</v>
      </c>
      <c r="D2359" t="s">
        <v>61</v>
      </c>
      <c r="E2359">
        <v>15055</v>
      </c>
      <c r="F2359" t="s">
        <v>106</v>
      </c>
      <c r="G2359">
        <v>176880964.399813</v>
      </c>
    </row>
    <row r="2360" spans="1:7">
      <c r="A2360">
        <v>26</v>
      </c>
      <c r="B2360" t="s">
        <v>29</v>
      </c>
      <c r="C2360">
        <v>59</v>
      </c>
      <c r="D2360" t="s">
        <v>62</v>
      </c>
      <c r="E2360">
        <v>15055</v>
      </c>
      <c r="F2360" t="s">
        <v>106</v>
      </c>
      <c r="G2360">
        <v>87691294.495370299</v>
      </c>
    </row>
    <row r="2361" spans="1:7">
      <c r="A2361">
        <v>26</v>
      </c>
      <c r="B2361" t="s">
        <v>29</v>
      </c>
      <c r="C2361">
        <v>60</v>
      </c>
      <c r="D2361" t="s">
        <v>63</v>
      </c>
      <c r="E2361">
        <v>15055</v>
      </c>
      <c r="F2361" t="s">
        <v>106</v>
      </c>
      <c r="G2361">
        <v>125622343.907061</v>
      </c>
    </row>
    <row r="2362" spans="1:7">
      <c r="A2362">
        <v>26</v>
      </c>
      <c r="B2362" t="s">
        <v>29</v>
      </c>
      <c r="C2362">
        <v>62</v>
      </c>
      <c r="D2362" t="s">
        <v>65</v>
      </c>
      <c r="E2362">
        <v>15055</v>
      </c>
      <c r="F2362" t="s">
        <v>106</v>
      </c>
      <c r="G2362">
        <v>111786985.877554</v>
      </c>
    </row>
    <row r="2363" spans="1:7">
      <c r="A2363">
        <v>26</v>
      </c>
      <c r="B2363" t="s">
        <v>29</v>
      </c>
      <c r="C2363">
        <v>63</v>
      </c>
      <c r="D2363" t="s">
        <v>66</v>
      </c>
      <c r="E2363">
        <v>15055</v>
      </c>
      <c r="F2363" t="s">
        <v>106</v>
      </c>
      <c r="G2363">
        <v>23195500.031420499</v>
      </c>
    </row>
    <row r="2364" spans="1:7">
      <c r="A2364">
        <v>26</v>
      </c>
      <c r="B2364" t="s">
        <v>29</v>
      </c>
      <c r="C2364">
        <v>64</v>
      </c>
      <c r="D2364" t="s">
        <v>67</v>
      </c>
      <c r="E2364">
        <v>15055</v>
      </c>
      <c r="F2364" t="s">
        <v>106</v>
      </c>
      <c r="G2364">
        <v>158069747.94245899</v>
      </c>
    </row>
    <row r="2365" spans="1:7">
      <c r="A2365">
        <v>26</v>
      </c>
      <c r="B2365" t="s">
        <v>29</v>
      </c>
      <c r="C2365">
        <v>65</v>
      </c>
      <c r="D2365" t="s">
        <v>68</v>
      </c>
      <c r="E2365">
        <v>15055</v>
      </c>
      <c r="F2365" t="s">
        <v>106</v>
      </c>
      <c r="G2365">
        <v>3061457361.3664799</v>
      </c>
    </row>
    <row r="2366" spans="1:7">
      <c r="A2366">
        <v>26</v>
      </c>
      <c r="B2366" t="s">
        <v>29</v>
      </c>
      <c r="C2366">
        <v>66</v>
      </c>
      <c r="D2366" t="s">
        <v>69</v>
      </c>
      <c r="E2366">
        <v>15055</v>
      </c>
      <c r="F2366" t="s">
        <v>106</v>
      </c>
      <c r="G2366">
        <v>1495741831.55461</v>
      </c>
    </row>
    <row r="2367" spans="1:7">
      <c r="A2367">
        <v>26</v>
      </c>
      <c r="B2367" t="s">
        <v>29</v>
      </c>
      <c r="C2367">
        <v>67</v>
      </c>
      <c r="D2367" t="s">
        <v>70</v>
      </c>
      <c r="E2367">
        <v>15055</v>
      </c>
      <c r="F2367" t="s">
        <v>106</v>
      </c>
      <c r="G2367">
        <v>259435584.394301</v>
      </c>
    </row>
    <row r="2368" spans="1:7">
      <c r="A2368">
        <v>26</v>
      </c>
      <c r="B2368" t="s">
        <v>29</v>
      </c>
      <c r="C2368">
        <v>68</v>
      </c>
      <c r="D2368" t="s">
        <v>71</v>
      </c>
      <c r="E2368">
        <v>15055</v>
      </c>
      <c r="F2368" t="s">
        <v>106</v>
      </c>
      <c r="G2368">
        <v>16892473.826159701</v>
      </c>
    </row>
    <row r="2369" spans="1:7">
      <c r="A2369">
        <v>26</v>
      </c>
      <c r="B2369" t="s">
        <v>29</v>
      </c>
      <c r="C2369">
        <v>74</v>
      </c>
      <c r="D2369" t="s">
        <v>77</v>
      </c>
      <c r="E2369">
        <v>15055</v>
      </c>
      <c r="F2369" t="s">
        <v>106</v>
      </c>
      <c r="G2369">
        <v>5889696.6637839302</v>
      </c>
    </row>
    <row r="2370" spans="1:7">
      <c r="A2370">
        <v>26</v>
      </c>
      <c r="B2370" t="s">
        <v>29</v>
      </c>
      <c r="C2370">
        <v>75</v>
      </c>
      <c r="D2370" t="s">
        <v>78</v>
      </c>
      <c r="E2370">
        <v>15055</v>
      </c>
      <c r="F2370" t="s">
        <v>106</v>
      </c>
      <c r="G2370">
        <v>182.46961369752</v>
      </c>
    </row>
    <row r="2371" spans="1:7">
      <c r="A2371">
        <v>26</v>
      </c>
      <c r="B2371" t="s">
        <v>29</v>
      </c>
      <c r="C2371">
        <v>76</v>
      </c>
      <c r="D2371" t="s">
        <v>79</v>
      </c>
      <c r="E2371">
        <v>15055</v>
      </c>
      <c r="F2371" t="s">
        <v>106</v>
      </c>
      <c r="G2371">
        <v>303594.368617845</v>
      </c>
    </row>
    <row r="2372" spans="1:7">
      <c r="A2372">
        <v>26</v>
      </c>
      <c r="B2372" t="s">
        <v>29</v>
      </c>
      <c r="C2372">
        <v>77</v>
      </c>
      <c r="D2372" t="s">
        <v>80</v>
      </c>
      <c r="E2372">
        <v>15055</v>
      </c>
      <c r="F2372" t="s">
        <v>106</v>
      </c>
      <c r="G2372">
        <v>4363976.2008443903</v>
      </c>
    </row>
    <row r="2373" spans="1:7">
      <c r="A2373">
        <v>26</v>
      </c>
      <c r="B2373" t="s">
        <v>29</v>
      </c>
      <c r="C2373">
        <v>78</v>
      </c>
      <c r="D2373" t="s">
        <v>81</v>
      </c>
      <c r="E2373">
        <v>15055</v>
      </c>
      <c r="F2373" t="s">
        <v>106</v>
      </c>
      <c r="G2373">
        <v>28169776.586039901</v>
      </c>
    </row>
    <row r="2374" spans="1:7">
      <c r="A2374">
        <v>26</v>
      </c>
      <c r="B2374" t="s">
        <v>29</v>
      </c>
      <c r="C2374">
        <v>79</v>
      </c>
      <c r="D2374" t="s">
        <v>82</v>
      </c>
      <c r="E2374">
        <v>15055</v>
      </c>
      <c r="F2374" t="s">
        <v>106</v>
      </c>
      <c r="G2374">
        <v>78753922.640581802</v>
      </c>
    </row>
    <row r="2375" spans="1:7">
      <c r="A2375">
        <v>26</v>
      </c>
      <c r="B2375" t="s">
        <v>29</v>
      </c>
      <c r="C2375">
        <v>80</v>
      </c>
      <c r="D2375" t="s">
        <v>83</v>
      </c>
      <c r="E2375">
        <v>15055</v>
      </c>
      <c r="F2375" t="s">
        <v>106</v>
      </c>
      <c r="G2375">
        <v>4487647.6779896598</v>
      </c>
    </row>
    <row r="2376" spans="1:7">
      <c r="A2376">
        <v>26</v>
      </c>
      <c r="B2376" t="s">
        <v>29</v>
      </c>
      <c r="C2376">
        <v>81</v>
      </c>
      <c r="D2376" t="s">
        <v>84</v>
      </c>
      <c r="E2376">
        <v>15055</v>
      </c>
      <c r="F2376" t="s">
        <v>106</v>
      </c>
      <c r="G2376">
        <v>2322823.9886244698</v>
      </c>
    </row>
    <row r="2377" spans="1:7">
      <c r="A2377">
        <v>26</v>
      </c>
      <c r="B2377" t="s">
        <v>29</v>
      </c>
      <c r="C2377">
        <v>83</v>
      </c>
      <c r="D2377" t="s">
        <v>86</v>
      </c>
      <c r="E2377">
        <v>15055</v>
      </c>
      <c r="F2377" t="s">
        <v>106</v>
      </c>
      <c r="G2377">
        <v>70904139.493369401</v>
      </c>
    </row>
    <row r="2378" spans="1:7">
      <c r="A2378">
        <v>26</v>
      </c>
      <c r="B2378" t="s">
        <v>29</v>
      </c>
      <c r="C2378">
        <v>86</v>
      </c>
      <c r="D2378" t="s">
        <v>89</v>
      </c>
      <c r="E2378">
        <v>15055</v>
      </c>
      <c r="F2378" t="s">
        <v>106</v>
      </c>
      <c r="G2378">
        <v>671.58663059567004</v>
      </c>
    </row>
    <row r="2379" spans="1:7">
      <c r="A2379">
        <v>26</v>
      </c>
      <c r="B2379" t="s">
        <v>29</v>
      </c>
      <c r="C2379">
        <v>87</v>
      </c>
      <c r="D2379" t="s">
        <v>90</v>
      </c>
      <c r="E2379">
        <v>15055</v>
      </c>
      <c r="F2379" t="s">
        <v>106</v>
      </c>
      <c r="G2379">
        <v>515.30106023953294</v>
      </c>
    </row>
    <row r="2380" spans="1:7">
      <c r="A2380">
        <v>26</v>
      </c>
      <c r="B2380" t="s">
        <v>29</v>
      </c>
      <c r="C2380">
        <v>5001</v>
      </c>
      <c r="D2380" t="s">
        <v>94</v>
      </c>
      <c r="E2380">
        <v>15053</v>
      </c>
      <c r="F2380" t="s">
        <v>107</v>
      </c>
      <c r="G2380">
        <v>10447118566.2059</v>
      </c>
    </row>
    <row r="2381" spans="1:7">
      <c r="A2381">
        <v>26</v>
      </c>
      <c r="B2381" t="s">
        <v>29</v>
      </c>
      <c r="C2381">
        <v>6001</v>
      </c>
      <c r="D2381" t="s">
        <v>96</v>
      </c>
      <c r="E2381">
        <v>15053</v>
      </c>
      <c r="F2381" t="s">
        <v>107</v>
      </c>
      <c r="G2381">
        <v>165095376.934095</v>
      </c>
    </row>
    <row r="2382" spans="1:7">
      <c r="A2382">
        <v>26</v>
      </c>
      <c r="B2382" t="s">
        <v>29</v>
      </c>
      <c r="C2382">
        <v>7001</v>
      </c>
      <c r="D2382" t="s">
        <v>108</v>
      </c>
      <c r="E2382">
        <v>15053</v>
      </c>
      <c r="F2382" t="s">
        <v>107</v>
      </c>
      <c r="G2382">
        <v>5028189019.5977898</v>
      </c>
    </row>
    <row r="2383" spans="1:7">
      <c r="A2383">
        <v>26</v>
      </c>
      <c r="B2383" t="s">
        <v>29</v>
      </c>
      <c r="C2383">
        <v>8001</v>
      </c>
      <c r="D2383" t="s">
        <v>109</v>
      </c>
      <c r="E2383">
        <v>15053</v>
      </c>
      <c r="F2383" t="s">
        <v>107</v>
      </c>
      <c r="G2383">
        <v>410068942.476161</v>
      </c>
    </row>
    <row r="2384" spans="1:7">
      <c r="A2384">
        <v>26</v>
      </c>
      <c r="B2384" t="s">
        <v>29</v>
      </c>
      <c r="C2384">
        <v>10001</v>
      </c>
      <c r="D2384" t="s">
        <v>110</v>
      </c>
      <c r="E2384">
        <v>15055</v>
      </c>
      <c r="F2384" t="s">
        <v>106</v>
      </c>
      <c r="G2384">
        <v>220495.39339371101</v>
      </c>
    </row>
    <row r="2385" spans="1:7">
      <c r="A2385">
        <v>26</v>
      </c>
      <c r="B2385" t="s">
        <v>29</v>
      </c>
      <c r="C2385">
        <v>10002</v>
      </c>
      <c r="D2385" t="s">
        <v>111</v>
      </c>
      <c r="E2385">
        <v>15055</v>
      </c>
      <c r="F2385" t="s">
        <v>106</v>
      </c>
      <c r="G2385">
        <v>290367.501783741</v>
      </c>
    </row>
    <row r="2386" spans="1:7">
      <c r="A2386">
        <v>26</v>
      </c>
      <c r="B2386" t="s">
        <v>29</v>
      </c>
      <c r="C2386">
        <v>10003</v>
      </c>
      <c r="D2386" t="s">
        <v>112</v>
      </c>
      <c r="E2386">
        <v>15055</v>
      </c>
      <c r="F2386" t="s">
        <v>106</v>
      </c>
      <c r="G2386">
        <v>258525.23724687801</v>
      </c>
    </row>
    <row r="2387" spans="1:7">
      <c r="A2387">
        <v>26</v>
      </c>
      <c r="B2387" t="s">
        <v>29</v>
      </c>
      <c r="C2387">
        <v>10004</v>
      </c>
      <c r="D2387" t="s">
        <v>113</v>
      </c>
      <c r="E2387">
        <v>15055</v>
      </c>
      <c r="F2387" t="s">
        <v>106</v>
      </c>
      <c r="G2387">
        <v>199612.56919193501</v>
      </c>
    </row>
    <row r="2388" spans="1:7">
      <c r="A2388">
        <v>26</v>
      </c>
      <c r="B2388" t="s">
        <v>29</v>
      </c>
      <c r="C2388">
        <v>10005</v>
      </c>
      <c r="D2388" t="s">
        <v>114</v>
      </c>
      <c r="E2388">
        <v>15055</v>
      </c>
      <c r="F2388" t="s">
        <v>106</v>
      </c>
      <c r="G2388">
        <v>445489.55753003201</v>
      </c>
    </row>
    <row r="2389" spans="1:7">
      <c r="A2389">
        <v>26</v>
      </c>
      <c r="B2389" t="s">
        <v>29</v>
      </c>
      <c r="C2389">
        <v>10006</v>
      </c>
      <c r="D2389" t="s">
        <v>115</v>
      </c>
      <c r="E2389">
        <v>15055</v>
      </c>
      <c r="F2389" t="s">
        <v>106</v>
      </c>
      <c r="G2389">
        <v>1521537.0419143101</v>
      </c>
    </row>
    <row r="2390" spans="1:7">
      <c r="A2390">
        <v>26</v>
      </c>
      <c r="B2390" t="s">
        <v>29</v>
      </c>
      <c r="C2390">
        <v>10007</v>
      </c>
      <c r="D2390" t="s">
        <v>116</v>
      </c>
      <c r="E2390">
        <v>15055</v>
      </c>
      <c r="F2390" t="s">
        <v>106</v>
      </c>
      <c r="G2390">
        <v>2690741.3402873301</v>
      </c>
    </row>
    <row r="2391" spans="1:7">
      <c r="A2391">
        <v>26</v>
      </c>
      <c r="B2391" t="s">
        <v>29</v>
      </c>
      <c r="C2391">
        <v>10008</v>
      </c>
      <c r="D2391" t="s">
        <v>117</v>
      </c>
      <c r="E2391">
        <v>15055</v>
      </c>
      <c r="F2391" t="s">
        <v>106</v>
      </c>
      <c r="G2391">
        <v>3077986.2520170901</v>
      </c>
    </row>
    <row r="2392" spans="1:7">
      <c r="A2392">
        <v>26</v>
      </c>
      <c r="B2392" t="s">
        <v>29</v>
      </c>
      <c r="C2392">
        <v>10009</v>
      </c>
      <c r="D2392" t="s">
        <v>118</v>
      </c>
      <c r="E2392">
        <v>15055</v>
      </c>
      <c r="F2392" t="s">
        <v>106</v>
      </c>
      <c r="G2392">
        <v>7788118.3277305802</v>
      </c>
    </row>
    <row r="2393" spans="1:7">
      <c r="A2393">
        <v>26</v>
      </c>
      <c r="B2393" t="s">
        <v>29</v>
      </c>
      <c r="C2393">
        <v>11001</v>
      </c>
      <c r="D2393" t="s">
        <v>119</v>
      </c>
      <c r="E2393">
        <v>15055</v>
      </c>
      <c r="F2393" t="s">
        <v>106</v>
      </c>
      <c r="G2393">
        <v>503542.551510702</v>
      </c>
    </row>
    <row r="2394" spans="1:7">
      <c r="A2394">
        <v>26</v>
      </c>
      <c r="B2394" t="s">
        <v>29</v>
      </c>
      <c r="C2394">
        <v>11003</v>
      </c>
      <c r="D2394" t="s">
        <v>120</v>
      </c>
      <c r="E2394">
        <v>15055</v>
      </c>
      <c r="F2394" t="s">
        <v>106</v>
      </c>
      <c r="G2394">
        <v>606931.997079566</v>
      </c>
    </row>
    <row r="2395" spans="1:7">
      <c r="A2395">
        <v>26</v>
      </c>
      <c r="B2395" t="s">
        <v>29</v>
      </c>
      <c r="C2395">
        <v>12001</v>
      </c>
      <c r="D2395" t="s">
        <v>121</v>
      </c>
      <c r="E2395">
        <v>15055</v>
      </c>
      <c r="F2395" t="s">
        <v>106</v>
      </c>
      <c r="G2395">
        <v>30273094.5979927</v>
      </c>
    </row>
    <row r="2396" spans="1:7">
      <c r="A2396">
        <v>26</v>
      </c>
      <c r="B2396" t="s">
        <v>29</v>
      </c>
      <c r="C2396">
        <v>12004</v>
      </c>
      <c r="D2396" t="s">
        <v>123</v>
      </c>
      <c r="E2396">
        <v>15055</v>
      </c>
      <c r="F2396" t="s">
        <v>106</v>
      </c>
      <c r="G2396">
        <v>3070062.1843396099</v>
      </c>
    </row>
    <row r="2397" spans="1:7">
      <c r="A2397">
        <v>26</v>
      </c>
      <c r="B2397" t="s">
        <v>29</v>
      </c>
      <c r="C2397">
        <v>14001</v>
      </c>
      <c r="D2397" t="s">
        <v>124</v>
      </c>
      <c r="E2397">
        <v>15055</v>
      </c>
      <c r="F2397" t="s">
        <v>106</v>
      </c>
      <c r="G2397">
        <v>4059165.85497237</v>
      </c>
    </row>
    <row r="2398" spans="1:7">
      <c r="A2398">
        <v>26</v>
      </c>
      <c r="B2398" t="s">
        <v>29</v>
      </c>
      <c r="C2398">
        <v>14002</v>
      </c>
      <c r="D2398" t="s">
        <v>125</v>
      </c>
      <c r="E2398">
        <v>15055</v>
      </c>
      <c r="F2398" t="s">
        <v>106</v>
      </c>
      <c r="G2398">
        <v>4527423.7458398398</v>
      </c>
    </row>
    <row r="2399" spans="1:7">
      <c r="A2399">
        <v>26</v>
      </c>
      <c r="B2399" t="s">
        <v>29</v>
      </c>
      <c r="C2399">
        <v>25001</v>
      </c>
      <c r="D2399" t="s">
        <v>126</v>
      </c>
      <c r="E2399">
        <v>15051</v>
      </c>
      <c r="F2399" t="s">
        <v>127</v>
      </c>
      <c r="G2399">
        <v>2923927604.6395001</v>
      </c>
    </row>
    <row r="2400" spans="1:7">
      <c r="A2400">
        <v>26</v>
      </c>
      <c r="B2400" t="s">
        <v>29</v>
      </c>
      <c r="C2400">
        <v>28001</v>
      </c>
      <c r="D2400" t="s">
        <v>128</v>
      </c>
      <c r="E2400">
        <v>15051</v>
      </c>
      <c r="F2400" t="s">
        <v>127</v>
      </c>
      <c r="G2400">
        <v>5056380130.93783</v>
      </c>
    </row>
    <row r="2401" spans="1:7">
      <c r="A2401">
        <v>27</v>
      </c>
      <c r="B2401" t="s">
        <v>30</v>
      </c>
      <c r="C2401">
        <v>1</v>
      </c>
      <c r="D2401" t="s">
        <v>4</v>
      </c>
      <c r="E2401">
        <v>15055</v>
      </c>
      <c r="F2401" t="s">
        <v>106</v>
      </c>
      <c r="G2401">
        <v>41106.794999054298</v>
      </c>
    </row>
    <row r="2402" spans="1:7">
      <c r="A2402">
        <v>27</v>
      </c>
      <c r="B2402" t="s">
        <v>30</v>
      </c>
      <c r="C2402">
        <v>2</v>
      </c>
      <c r="D2402" t="s">
        <v>5</v>
      </c>
      <c r="E2402">
        <v>15055</v>
      </c>
      <c r="F2402" t="s">
        <v>106</v>
      </c>
      <c r="G2402">
        <v>655.11861192092294</v>
      </c>
    </row>
    <row r="2403" spans="1:7">
      <c r="A2403">
        <v>27</v>
      </c>
      <c r="B2403" t="s">
        <v>30</v>
      </c>
      <c r="C2403">
        <v>6</v>
      </c>
      <c r="D2403" t="s">
        <v>9</v>
      </c>
      <c r="E2403">
        <v>15055</v>
      </c>
      <c r="F2403" t="s">
        <v>106</v>
      </c>
      <c r="G2403">
        <v>2320499.1589008998</v>
      </c>
    </row>
    <row r="2404" spans="1:7">
      <c r="A2404">
        <v>27</v>
      </c>
      <c r="B2404" t="s">
        <v>30</v>
      </c>
      <c r="C2404">
        <v>7</v>
      </c>
      <c r="D2404" t="s">
        <v>10</v>
      </c>
      <c r="E2404">
        <v>15055</v>
      </c>
      <c r="F2404" t="s">
        <v>106</v>
      </c>
      <c r="G2404">
        <v>3881332.4211776899</v>
      </c>
    </row>
    <row r="2405" spans="1:7">
      <c r="A2405">
        <v>27</v>
      </c>
      <c r="B2405" t="s">
        <v>30</v>
      </c>
      <c r="C2405">
        <v>8</v>
      </c>
      <c r="D2405" t="s">
        <v>11</v>
      </c>
      <c r="E2405">
        <v>15055</v>
      </c>
      <c r="F2405" t="s">
        <v>106</v>
      </c>
      <c r="G2405">
        <v>475936.74128437898</v>
      </c>
    </row>
    <row r="2406" spans="1:7">
      <c r="A2406">
        <v>27</v>
      </c>
      <c r="B2406" t="s">
        <v>30</v>
      </c>
      <c r="C2406">
        <v>9</v>
      </c>
      <c r="D2406" t="s">
        <v>12</v>
      </c>
      <c r="E2406">
        <v>15055</v>
      </c>
      <c r="F2406" t="s">
        <v>106</v>
      </c>
      <c r="G2406">
        <v>928712699.43689096</v>
      </c>
    </row>
    <row r="2407" spans="1:7">
      <c r="A2407">
        <v>27</v>
      </c>
      <c r="B2407" t="s">
        <v>30</v>
      </c>
      <c r="C2407">
        <v>10</v>
      </c>
      <c r="D2407" t="s">
        <v>13</v>
      </c>
      <c r="E2407">
        <v>15055</v>
      </c>
      <c r="F2407" t="s">
        <v>106</v>
      </c>
      <c r="G2407">
        <v>472323633.96207601</v>
      </c>
    </row>
    <row r="2408" spans="1:7">
      <c r="A2408">
        <v>27</v>
      </c>
      <c r="B2408" t="s">
        <v>30</v>
      </c>
      <c r="C2408">
        <v>11</v>
      </c>
      <c r="D2408" t="s">
        <v>14</v>
      </c>
      <c r="E2408">
        <v>15055</v>
      </c>
      <c r="F2408" t="s">
        <v>106</v>
      </c>
      <c r="G2408">
        <v>571922.95354298397</v>
      </c>
    </row>
    <row r="2409" spans="1:7">
      <c r="A2409">
        <v>27</v>
      </c>
      <c r="B2409" t="s">
        <v>30</v>
      </c>
      <c r="C2409">
        <v>12</v>
      </c>
      <c r="D2409" t="s">
        <v>15</v>
      </c>
      <c r="E2409">
        <v>15055</v>
      </c>
      <c r="F2409" t="s">
        <v>106</v>
      </c>
      <c r="G2409">
        <v>5318.2369196822001</v>
      </c>
    </row>
    <row r="2410" spans="1:7">
      <c r="A2410">
        <v>27</v>
      </c>
      <c r="B2410" t="s">
        <v>30</v>
      </c>
      <c r="C2410">
        <v>13</v>
      </c>
      <c r="D2410" t="s">
        <v>16</v>
      </c>
      <c r="E2410">
        <v>15055</v>
      </c>
      <c r="F2410" t="s">
        <v>106</v>
      </c>
      <c r="G2410">
        <v>303752.51788014697</v>
      </c>
    </row>
    <row r="2411" spans="1:7">
      <c r="A2411">
        <v>27</v>
      </c>
      <c r="B2411" t="s">
        <v>30</v>
      </c>
      <c r="C2411">
        <v>14</v>
      </c>
      <c r="D2411" t="s">
        <v>17</v>
      </c>
      <c r="E2411">
        <v>15055</v>
      </c>
      <c r="F2411" t="s">
        <v>106</v>
      </c>
      <c r="G2411">
        <v>2777360.1121918098</v>
      </c>
    </row>
    <row r="2412" spans="1:7">
      <c r="A2412">
        <v>27</v>
      </c>
      <c r="B2412" t="s">
        <v>30</v>
      </c>
      <c r="C2412">
        <v>15</v>
      </c>
      <c r="D2412" t="s">
        <v>18</v>
      </c>
      <c r="E2412">
        <v>15055</v>
      </c>
      <c r="F2412" t="s">
        <v>106</v>
      </c>
      <c r="G2412">
        <v>73902.5044545493</v>
      </c>
    </row>
    <row r="2413" spans="1:7">
      <c r="A2413">
        <v>27</v>
      </c>
      <c r="B2413" t="s">
        <v>30</v>
      </c>
      <c r="C2413">
        <v>16</v>
      </c>
      <c r="D2413" t="s">
        <v>19</v>
      </c>
      <c r="E2413">
        <v>15055</v>
      </c>
      <c r="F2413" t="s">
        <v>106</v>
      </c>
      <c r="G2413">
        <v>115280.67407642701</v>
      </c>
    </row>
    <row r="2414" spans="1:7">
      <c r="A2414">
        <v>27</v>
      </c>
      <c r="B2414" t="s">
        <v>30</v>
      </c>
      <c r="C2414">
        <v>17</v>
      </c>
      <c r="D2414" t="s">
        <v>20</v>
      </c>
      <c r="E2414">
        <v>15055</v>
      </c>
      <c r="F2414" t="s">
        <v>106</v>
      </c>
      <c r="G2414">
        <v>165666477.68992999</v>
      </c>
    </row>
    <row r="2415" spans="1:7">
      <c r="A2415">
        <v>27</v>
      </c>
      <c r="B2415" t="s">
        <v>30</v>
      </c>
      <c r="C2415">
        <v>18</v>
      </c>
      <c r="D2415" t="s">
        <v>21</v>
      </c>
      <c r="E2415">
        <v>15055</v>
      </c>
      <c r="F2415" t="s">
        <v>106</v>
      </c>
      <c r="G2415">
        <v>157958833.52501199</v>
      </c>
    </row>
    <row r="2416" spans="1:7">
      <c r="A2416">
        <v>27</v>
      </c>
      <c r="B2416" t="s">
        <v>30</v>
      </c>
      <c r="C2416">
        <v>19</v>
      </c>
      <c r="D2416" t="s">
        <v>22</v>
      </c>
      <c r="E2416">
        <v>15055</v>
      </c>
      <c r="F2416" t="s">
        <v>106</v>
      </c>
      <c r="G2416">
        <v>10660929.6184147</v>
      </c>
    </row>
    <row r="2417" spans="1:7">
      <c r="A2417">
        <v>27</v>
      </c>
      <c r="B2417" t="s">
        <v>30</v>
      </c>
      <c r="C2417">
        <v>20</v>
      </c>
      <c r="D2417" t="s">
        <v>23</v>
      </c>
      <c r="E2417">
        <v>15055</v>
      </c>
      <c r="F2417" t="s">
        <v>106</v>
      </c>
      <c r="G2417">
        <v>193328272.19062299</v>
      </c>
    </row>
    <row r="2418" spans="1:7">
      <c r="A2418">
        <v>27</v>
      </c>
      <c r="B2418" t="s">
        <v>30</v>
      </c>
      <c r="C2418">
        <v>21</v>
      </c>
      <c r="D2418" t="s">
        <v>24</v>
      </c>
      <c r="E2418">
        <v>15055</v>
      </c>
      <c r="F2418" t="s">
        <v>106</v>
      </c>
      <c r="G2418">
        <v>532929782.74904299</v>
      </c>
    </row>
    <row r="2419" spans="1:7">
      <c r="A2419">
        <v>27</v>
      </c>
      <c r="B2419" t="s">
        <v>30</v>
      </c>
      <c r="C2419">
        <v>22</v>
      </c>
      <c r="D2419" t="s">
        <v>25</v>
      </c>
      <c r="E2419">
        <v>15055</v>
      </c>
      <c r="F2419" t="s">
        <v>106</v>
      </c>
      <c r="G2419">
        <v>815262482.61386001</v>
      </c>
    </row>
    <row r="2420" spans="1:7">
      <c r="A2420">
        <v>27</v>
      </c>
      <c r="B2420" t="s">
        <v>30</v>
      </c>
      <c r="C2420">
        <v>23</v>
      </c>
      <c r="D2420" t="s">
        <v>26</v>
      </c>
      <c r="E2420">
        <v>15055</v>
      </c>
      <c r="F2420" t="s">
        <v>106</v>
      </c>
      <c r="G2420">
        <v>177042194.25561899</v>
      </c>
    </row>
    <row r="2421" spans="1:7">
      <c r="A2421">
        <v>27</v>
      </c>
      <c r="B2421" t="s">
        <v>30</v>
      </c>
      <c r="C2421">
        <v>24</v>
      </c>
      <c r="D2421" t="s">
        <v>27</v>
      </c>
      <c r="E2421">
        <v>15055</v>
      </c>
      <c r="F2421" t="s">
        <v>106</v>
      </c>
      <c r="G2421">
        <v>654444364.60361302</v>
      </c>
    </row>
    <row r="2422" spans="1:7">
      <c r="A2422">
        <v>27</v>
      </c>
      <c r="B2422" t="s">
        <v>30</v>
      </c>
      <c r="C2422">
        <v>25</v>
      </c>
      <c r="D2422" t="s">
        <v>28</v>
      </c>
      <c r="E2422">
        <v>15055</v>
      </c>
      <c r="F2422" t="s">
        <v>106</v>
      </c>
      <c r="G2422">
        <v>2397976588.74189</v>
      </c>
    </row>
    <row r="2423" spans="1:7">
      <c r="A2423">
        <v>27</v>
      </c>
      <c r="B2423" t="s">
        <v>30</v>
      </c>
      <c r="C2423">
        <v>26</v>
      </c>
      <c r="D2423" t="s">
        <v>29</v>
      </c>
      <c r="E2423">
        <v>15055</v>
      </c>
      <c r="F2423" t="s">
        <v>106</v>
      </c>
      <c r="G2423">
        <v>33257131.431131199</v>
      </c>
    </row>
    <row r="2424" spans="1:7">
      <c r="A2424">
        <v>27</v>
      </c>
      <c r="B2424" t="s">
        <v>30</v>
      </c>
      <c r="C2424">
        <v>27</v>
      </c>
      <c r="D2424" t="s">
        <v>30</v>
      </c>
      <c r="E2424">
        <v>15055</v>
      </c>
      <c r="F2424" t="s">
        <v>106</v>
      </c>
      <c r="G2424">
        <v>7775069617.3434095</v>
      </c>
    </row>
    <row r="2425" spans="1:7">
      <c r="A2425">
        <v>27</v>
      </c>
      <c r="B2425" t="s">
        <v>30</v>
      </c>
      <c r="C2425">
        <v>28</v>
      </c>
      <c r="D2425" t="s">
        <v>31</v>
      </c>
      <c r="E2425">
        <v>15055</v>
      </c>
      <c r="F2425" t="s">
        <v>106</v>
      </c>
      <c r="G2425">
        <v>263336980.30625701</v>
      </c>
    </row>
    <row r="2426" spans="1:7">
      <c r="A2426">
        <v>27</v>
      </c>
      <c r="B2426" t="s">
        <v>30</v>
      </c>
      <c r="C2426">
        <v>29</v>
      </c>
      <c r="D2426" t="s">
        <v>32</v>
      </c>
      <c r="E2426">
        <v>15055</v>
      </c>
      <c r="F2426" t="s">
        <v>106</v>
      </c>
      <c r="G2426">
        <v>195939459.18763399</v>
      </c>
    </row>
    <row r="2427" spans="1:7">
      <c r="A2427">
        <v>27</v>
      </c>
      <c r="B2427" t="s">
        <v>30</v>
      </c>
      <c r="C2427">
        <v>30</v>
      </c>
      <c r="D2427" t="s">
        <v>33</v>
      </c>
      <c r="E2427">
        <v>15055</v>
      </c>
      <c r="F2427" t="s">
        <v>106</v>
      </c>
      <c r="G2427">
        <v>17730626.7149822</v>
      </c>
    </row>
    <row r="2428" spans="1:7">
      <c r="A2428">
        <v>27</v>
      </c>
      <c r="B2428" t="s">
        <v>30</v>
      </c>
      <c r="C2428">
        <v>31</v>
      </c>
      <c r="D2428" t="s">
        <v>34</v>
      </c>
      <c r="E2428">
        <v>15055</v>
      </c>
      <c r="F2428" t="s">
        <v>106</v>
      </c>
      <c r="G2428">
        <v>9357963.0188226402</v>
      </c>
    </row>
    <row r="2429" spans="1:7">
      <c r="A2429">
        <v>27</v>
      </c>
      <c r="B2429" t="s">
        <v>30</v>
      </c>
      <c r="C2429">
        <v>32</v>
      </c>
      <c r="D2429" t="s">
        <v>35</v>
      </c>
      <c r="E2429">
        <v>15055</v>
      </c>
      <c r="F2429" t="s">
        <v>106</v>
      </c>
      <c r="G2429">
        <v>16747353614.8543</v>
      </c>
    </row>
    <row r="2430" spans="1:7">
      <c r="A2430">
        <v>27</v>
      </c>
      <c r="B2430" t="s">
        <v>30</v>
      </c>
      <c r="C2430">
        <v>33</v>
      </c>
      <c r="D2430" t="s">
        <v>36</v>
      </c>
      <c r="E2430">
        <v>15055</v>
      </c>
      <c r="F2430" t="s">
        <v>106</v>
      </c>
      <c r="G2430">
        <v>69693164.296480194</v>
      </c>
    </row>
    <row r="2431" spans="1:7">
      <c r="A2431">
        <v>27</v>
      </c>
      <c r="B2431" t="s">
        <v>30</v>
      </c>
      <c r="C2431">
        <v>34</v>
      </c>
      <c r="D2431" t="s">
        <v>37</v>
      </c>
      <c r="E2431">
        <v>15055</v>
      </c>
      <c r="F2431" t="s">
        <v>106</v>
      </c>
      <c r="G2431">
        <v>4461580.6240699096</v>
      </c>
    </row>
    <row r="2432" spans="1:7">
      <c r="A2432">
        <v>27</v>
      </c>
      <c r="B2432" t="s">
        <v>30</v>
      </c>
      <c r="C2432">
        <v>35</v>
      </c>
      <c r="D2432" t="s">
        <v>38</v>
      </c>
      <c r="E2432">
        <v>15055</v>
      </c>
      <c r="F2432" t="s">
        <v>106</v>
      </c>
      <c r="G2432">
        <v>99582877.573843896</v>
      </c>
    </row>
    <row r="2433" spans="1:7">
      <c r="A2433">
        <v>27</v>
      </c>
      <c r="B2433" t="s">
        <v>30</v>
      </c>
      <c r="C2433">
        <v>36</v>
      </c>
      <c r="D2433" t="s">
        <v>39</v>
      </c>
      <c r="E2433">
        <v>15055</v>
      </c>
      <c r="F2433" t="s">
        <v>106</v>
      </c>
      <c r="G2433">
        <v>4456841.8331241598</v>
      </c>
    </row>
    <row r="2434" spans="1:7">
      <c r="A2434">
        <v>27</v>
      </c>
      <c r="B2434" t="s">
        <v>30</v>
      </c>
      <c r="C2434">
        <v>37</v>
      </c>
      <c r="D2434" t="s">
        <v>40</v>
      </c>
      <c r="E2434">
        <v>15055</v>
      </c>
      <c r="F2434" t="s">
        <v>106</v>
      </c>
      <c r="G2434">
        <v>1425670.5223846601</v>
      </c>
    </row>
    <row r="2435" spans="1:7">
      <c r="A2435">
        <v>27</v>
      </c>
      <c r="B2435" t="s">
        <v>30</v>
      </c>
      <c r="C2435">
        <v>38</v>
      </c>
      <c r="D2435" t="s">
        <v>41</v>
      </c>
      <c r="E2435">
        <v>15055</v>
      </c>
      <c r="F2435" t="s">
        <v>106</v>
      </c>
      <c r="G2435">
        <v>1270767.8446826001</v>
      </c>
    </row>
    <row r="2436" spans="1:7">
      <c r="A2436">
        <v>27</v>
      </c>
      <c r="B2436" t="s">
        <v>30</v>
      </c>
      <c r="C2436">
        <v>39</v>
      </c>
      <c r="D2436" t="s">
        <v>42</v>
      </c>
      <c r="E2436">
        <v>15055</v>
      </c>
      <c r="F2436" t="s">
        <v>106</v>
      </c>
      <c r="G2436">
        <v>1191872.72540808</v>
      </c>
    </row>
    <row r="2437" spans="1:7">
      <c r="A2437">
        <v>27</v>
      </c>
      <c r="B2437" t="s">
        <v>30</v>
      </c>
      <c r="C2437">
        <v>40</v>
      </c>
      <c r="D2437" t="s">
        <v>43</v>
      </c>
      <c r="E2437">
        <v>15055</v>
      </c>
      <c r="F2437" t="s">
        <v>106</v>
      </c>
      <c r="G2437">
        <v>11881983.636110701</v>
      </c>
    </row>
    <row r="2438" spans="1:7">
      <c r="A2438">
        <v>27</v>
      </c>
      <c r="B2438" t="s">
        <v>30</v>
      </c>
      <c r="C2438">
        <v>41</v>
      </c>
      <c r="D2438" t="s">
        <v>44</v>
      </c>
      <c r="E2438">
        <v>15055</v>
      </c>
      <c r="F2438" t="s">
        <v>106</v>
      </c>
      <c r="G2438">
        <v>14614503.1364832</v>
      </c>
    </row>
    <row r="2439" spans="1:7">
      <c r="A2439">
        <v>27</v>
      </c>
      <c r="B2439" t="s">
        <v>30</v>
      </c>
      <c r="C2439">
        <v>42</v>
      </c>
      <c r="D2439" t="s">
        <v>45</v>
      </c>
      <c r="E2439">
        <v>15055</v>
      </c>
      <c r="F2439" t="s">
        <v>106</v>
      </c>
      <c r="G2439">
        <v>55441853.890789203</v>
      </c>
    </row>
    <row r="2440" spans="1:7">
      <c r="A2440">
        <v>27</v>
      </c>
      <c r="B2440" t="s">
        <v>30</v>
      </c>
      <c r="C2440">
        <v>43</v>
      </c>
      <c r="D2440" t="s">
        <v>46</v>
      </c>
      <c r="E2440">
        <v>15055</v>
      </c>
      <c r="F2440" t="s">
        <v>106</v>
      </c>
      <c r="G2440">
        <v>33426050.689644001</v>
      </c>
    </row>
    <row r="2441" spans="1:7">
      <c r="A2441">
        <v>27</v>
      </c>
      <c r="B2441" t="s">
        <v>30</v>
      </c>
      <c r="C2441">
        <v>44</v>
      </c>
      <c r="D2441" t="s">
        <v>47</v>
      </c>
      <c r="E2441">
        <v>15055</v>
      </c>
      <c r="F2441" t="s">
        <v>106</v>
      </c>
      <c r="G2441">
        <v>8449255.4399080891</v>
      </c>
    </row>
    <row r="2442" spans="1:7">
      <c r="A2442">
        <v>27</v>
      </c>
      <c r="B2442" t="s">
        <v>30</v>
      </c>
      <c r="C2442">
        <v>45</v>
      </c>
      <c r="D2442" t="s">
        <v>48</v>
      </c>
      <c r="E2442">
        <v>15055</v>
      </c>
      <c r="F2442" t="s">
        <v>106</v>
      </c>
      <c r="G2442">
        <v>1328526950.9185901</v>
      </c>
    </row>
    <row r="2443" spans="1:7">
      <c r="A2443">
        <v>27</v>
      </c>
      <c r="B2443" t="s">
        <v>30</v>
      </c>
      <c r="C2443">
        <v>46</v>
      </c>
      <c r="D2443" t="s">
        <v>49</v>
      </c>
      <c r="E2443">
        <v>15055</v>
      </c>
      <c r="F2443" t="s">
        <v>106</v>
      </c>
      <c r="G2443">
        <v>13695051.482452899</v>
      </c>
    </row>
    <row r="2444" spans="1:7">
      <c r="A2444">
        <v>27</v>
      </c>
      <c r="B2444" t="s">
        <v>30</v>
      </c>
      <c r="C2444">
        <v>47</v>
      </c>
      <c r="D2444" t="s">
        <v>50</v>
      </c>
      <c r="E2444">
        <v>15055</v>
      </c>
      <c r="F2444" t="s">
        <v>106</v>
      </c>
      <c r="G2444">
        <v>787279.20906784397</v>
      </c>
    </row>
    <row r="2445" spans="1:7">
      <c r="A2445">
        <v>27</v>
      </c>
      <c r="B2445" t="s">
        <v>30</v>
      </c>
      <c r="C2445">
        <v>48</v>
      </c>
      <c r="D2445" t="s">
        <v>51</v>
      </c>
      <c r="E2445">
        <v>15055</v>
      </c>
      <c r="F2445" t="s">
        <v>106</v>
      </c>
      <c r="G2445">
        <v>1222957.3542037001</v>
      </c>
    </row>
    <row r="2446" spans="1:7">
      <c r="A2446">
        <v>27</v>
      </c>
      <c r="B2446" t="s">
        <v>30</v>
      </c>
      <c r="C2446">
        <v>49</v>
      </c>
      <c r="D2446" t="s">
        <v>52</v>
      </c>
      <c r="E2446">
        <v>15055</v>
      </c>
      <c r="F2446" t="s">
        <v>106</v>
      </c>
      <c r="G2446">
        <v>72113.507944863304</v>
      </c>
    </row>
    <row r="2447" spans="1:7">
      <c r="A2447">
        <v>27</v>
      </c>
      <c r="B2447" t="s">
        <v>30</v>
      </c>
      <c r="C2447">
        <v>50</v>
      </c>
      <c r="D2447" t="s">
        <v>53</v>
      </c>
      <c r="E2447">
        <v>15055</v>
      </c>
      <c r="F2447" t="s">
        <v>106</v>
      </c>
      <c r="G2447">
        <v>545850706.90895104</v>
      </c>
    </row>
    <row r="2448" spans="1:7">
      <c r="A2448">
        <v>27</v>
      </c>
      <c r="B2448" t="s">
        <v>30</v>
      </c>
      <c r="C2448">
        <v>51</v>
      </c>
      <c r="D2448" t="s">
        <v>54</v>
      </c>
      <c r="E2448">
        <v>15055</v>
      </c>
      <c r="F2448" t="s">
        <v>106</v>
      </c>
      <c r="G2448">
        <v>364624663.86048001</v>
      </c>
    </row>
    <row r="2449" spans="1:7">
      <c r="A2449">
        <v>27</v>
      </c>
      <c r="B2449" t="s">
        <v>30</v>
      </c>
      <c r="C2449">
        <v>52</v>
      </c>
      <c r="D2449" t="s">
        <v>55</v>
      </c>
      <c r="E2449">
        <v>15055</v>
      </c>
      <c r="F2449" t="s">
        <v>106</v>
      </c>
      <c r="G2449">
        <v>584859.08608882001</v>
      </c>
    </row>
    <row r="2450" spans="1:7">
      <c r="A2450">
        <v>27</v>
      </c>
      <c r="B2450" t="s">
        <v>30</v>
      </c>
      <c r="C2450">
        <v>53</v>
      </c>
      <c r="D2450" t="s">
        <v>56</v>
      </c>
      <c r="E2450">
        <v>15055</v>
      </c>
      <c r="F2450" t="s">
        <v>106</v>
      </c>
      <c r="G2450">
        <v>171670983.33133799</v>
      </c>
    </row>
    <row r="2451" spans="1:7">
      <c r="A2451">
        <v>27</v>
      </c>
      <c r="B2451" t="s">
        <v>30</v>
      </c>
      <c r="C2451">
        <v>54</v>
      </c>
      <c r="D2451" t="s">
        <v>57</v>
      </c>
      <c r="E2451">
        <v>15055</v>
      </c>
      <c r="F2451" t="s">
        <v>106</v>
      </c>
      <c r="G2451">
        <v>145245053.72689801</v>
      </c>
    </row>
    <row r="2452" spans="1:7">
      <c r="A2452">
        <v>27</v>
      </c>
      <c r="B2452" t="s">
        <v>30</v>
      </c>
      <c r="C2452">
        <v>55</v>
      </c>
      <c r="D2452" t="s">
        <v>58</v>
      </c>
      <c r="E2452">
        <v>15055</v>
      </c>
      <c r="F2452" t="s">
        <v>106</v>
      </c>
      <c r="G2452">
        <v>244863148.35430199</v>
      </c>
    </row>
    <row r="2453" spans="1:7">
      <c r="A2453">
        <v>27</v>
      </c>
      <c r="B2453" t="s">
        <v>30</v>
      </c>
      <c r="C2453">
        <v>56</v>
      </c>
      <c r="D2453" t="s">
        <v>59</v>
      </c>
      <c r="E2453">
        <v>15055</v>
      </c>
      <c r="F2453" t="s">
        <v>106</v>
      </c>
      <c r="G2453">
        <v>569961296.02795303</v>
      </c>
    </row>
    <row r="2454" spans="1:7">
      <c r="A2454">
        <v>27</v>
      </c>
      <c r="B2454" t="s">
        <v>30</v>
      </c>
      <c r="C2454">
        <v>57</v>
      </c>
      <c r="D2454" t="s">
        <v>60</v>
      </c>
      <c r="E2454">
        <v>15055</v>
      </c>
      <c r="F2454" t="s">
        <v>106</v>
      </c>
      <c r="G2454">
        <v>70474483.388638407</v>
      </c>
    </row>
    <row r="2455" spans="1:7">
      <c r="A2455">
        <v>27</v>
      </c>
      <c r="B2455" t="s">
        <v>30</v>
      </c>
      <c r="C2455">
        <v>58</v>
      </c>
      <c r="D2455" t="s">
        <v>61</v>
      </c>
      <c r="E2455">
        <v>15055</v>
      </c>
      <c r="F2455" t="s">
        <v>106</v>
      </c>
      <c r="G2455">
        <v>107967548.380541</v>
      </c>
    </row>
    <row r="2456" spans="1:7">
      <c r="A2456">
        <v>27</v>
      </c>
      <c r="B2456" t="s">
        <v>30</v>
      </c>
      <c r="C2456">
        <v>59</v>
      </c>
      <c r="D2456" t="s">
        <v>62</v>
      </c>
      <c r="E2456">
        <v>15055</v>
      </c>
      <c r="F2456" t="s">
        <v>106</v>
      </c>
      <c r="G2456">
        <v>503398430.05986202</v>
      </c>
    </row>
    <row r="2457" spans="1:7">
      <c r="A2457">
        <v>27</v>
      </c>
      <c r="B2457" t="s">
        <v>30</v>
      </c>
      <c r="C2457">
        <v>60</v>
      </c>
      <c r="D2457" t="s">
        <v>63</v>
      </c>
      <c r="E2457">
        <v>15055</v>
      </c>
      <c r="F2457" t="s">
        <v>106</v>
      </c>
      <c r="G2457">
        <v>391053713.23358202</v>
      </c>
    </row>
    <row r="2458" spans="1:7">
      <c r="A2458">
        <v>27</v>
      </c>
      <c r="B2458" t="s">
        <v>30</v>
      </c>
      <c r="C2458">
        <v>62</v>
      </c>
      <c r="D2458" t="s">
        <v>65</v>
      </c>
      <c r="E2458">
        <v>15055</v>
      </c>
      <c r="F2458" t="s">
        <v>106</v>
      </c>
      <c r="G2458">
        <v>29162068.533489101</v>
      </c>
    </row>
    <row r="2459" spans="1:7">
      <c r="A2459">
        <v>27</v>
      </c>
      <c r="B2459" t="s">
        <v>30</v>
      </c>
      <c r="C2459">
        <v>63</v>
      </c>
      <c r="D2459" t="s">
        <v>66</v>
      </c>
      <c r="E2459">
        <v>15055</v>
      </c>
      <c r="F2459" t="s">
        <v>106</v>
      </c>
      <c r="G2459">
        <v>45048452.182065398</v>
      </c>
    </row>
    <row r="2460" spans="1:7">
      <c r="A2460">
        <v>27</v>
      </c>
      <c r="B2460" t="s">
        <v>30</v>
      </c>
      <c r="C2460">
        <v>64</v>
      </c>
      <c r="D2460" t="s">
        <v>67</v>
      </c>
      <c r="E2460">
        <v>15055</v>
      </c>
      <c r="F2460" t="s">
        <v>106</v>
      </c>
      <c r="G2460">
        <v>569206479.87926197</v>
      </c>
    </row>
    <row r="2461" spans="1:7">
      <c r="A2461">
        <v>27</v>
      </c>
      <c r="B2461" t="s">
        <v>30</v>
      </c>
      <c r="C2461">
        <v>65</v>
      </c>
      <c r="D2461" t="s">
        <v>68</v>
      </c>
      <c r="E2461">
        <v>15055</v>
      </c>
      <c r="F2461" t="s">
        <v>106</v>
      </c>
      <c r="G2461">
        <v>3511494718.9785099</v>
      </c>
    </row>
    <row r="2462" spans="1:7">
      <c r="A2462">
        <v>27</v>
      </c>
      <c r="B2462" t="s">
        <v>30</v>
      </c>
      <c r="C2462">
        <v>66</v>
      </c>
      <c r="D2462" t="s">
        <v>69</v>
      </c>
      <c r="E2462">
        <v>15055</v>
      </c>
      <c r="F2462" t="s">
        <v>106</v>
      </c>
      <c r="G2462">
        <v>4727447305.8334999</v>
      </c>
    </row>
    <row r="2463" spans="1:7">
      <c r="A2463">
        <v>27</v>
      </c>
      <c r="B2463" t="s">
        <v>30</v>
      </c>
      <c r="C2463">
        <v>67</v>
      </c>
      <c r="D2463" t="s">
        <v>70</v>
      </c>
      <c r="E2463">
        <v>15055</v>
      </c>
      <c r="F2463" t="s">
        <v>106</v>
      </c>
      <c r="G2463">
        <v>1326876854.1551001</v>
      </c>
    </row>
    <row r="2464" spans="1:7">
      <c r="A2464">
        <v>27</v>
      </c>
      <c r="B2464" t="s">
        <v>30</v>
      </c>
      <c r="C2464">
        <v>68</v>
      </c>
      <c r="D2464" t="s">
        <v>71</v>
      </c>
      <c r="E2464">
        <v>15055</v>
      </c>
      <c r="F2464" t="s">
        <v>106</v>
      </c>
      <c r="G2464">
        <v>101621496.933091</v>
      </c>
    </row>
    <row r="2465" spans="1:7">
      <c r="A2465">
        <v>27</v>
      </c>
      <c r="B2465" t="s">
        <v>30</v>
      </c>
      <c r="C2465">
        <v>74</v>
      </c>
      <c r="D2465" t="s">
        <v>77</v>
      </c>
      <c r="E2465">
        <v>15055</v>
      </c>
      <c r="F2465" t="s">
        <v>106</v>
      </c>
      <c r="G2465">
        <v>3788448.5032973299</v>
      </c>
    </row>
    <row r="2466" spans="1:7">
      <c r="A2466">
        <v>27</v>
      </c>
      <c r="B2466" t="s">
        <v>30</v>
      </c>
      <c r="C2466">
        <v>75</v>
      </c>
      <c r="D2466" t="s">
        <v>78</v>
      </c>
      <c r="E2466">
        <v>15055</v>
      </c>
      <c r="F2466" t="s">
        <v>106</v>
      </c>
      <c r="G2466">
        <v>117.370515727968</v>
      </c>
    </row>
    <row r="2467" spans="1:7">
      <c r="A2467">
        <v>27</v>
      </c>
      <c r="B2467" t="s">
        <v>30</v>
      </c>
      <c r="C2467">
        <v>76</v>
      </c>
      <c r="D2467" t="s">
        <v>79</v>
      </c>
      <c r="E2467">
        <v>15055</v>
      </c>
      <c r="F2467" t="s">
        <v>106</v>
      </c>
      <c r="G2467">
        <v>292491.095783678</v>
      </c>
    </row>
    <row r="2468" spans="1:7">
      <c r="A2468">
        <v>27</v>
      </c>
      <c r="B2468" t="s">
        <v>30</v>
      </c>
      <c r="C2468">
        <v>77</v>
      </c>
      <c r="D2468" t="s">
        <v>80</v>
      </c>
      <c r="E2468">
        <v>15055</v>
      </c>
      <c r="F2468" t="s">
        <v>106</v>
      </c>
      <c r="G2468">
        <v>4985762.3470059801</v>
      </c>
    </row>
    <row r="2469" spans="1:7">
      <c r="A2469">
        <v>27</v>
      </c>
      <c r="B2469" t="s">
        <v>30</v>
      </c>
      <c r="C2469">
        <v>78</v>
      </c>
      <c r="D2469" t="s">
        <v>81</v>
      </c>
      <c r="E2469">
        <v>15055</v>
      </c>
      <c r="F2469" t="s">
        <v>106</v>
      </c>
      <c r="G2469">
        <v>38790399.926326498</v>
      </c>
    </row>
    <row r="2470" spans="1:7">
      <c r="A2470">
        <v>27</v>
      </c>
      <c r="B2470" t="s">
        <v>30</v>
      </c>
      <c r="C2470">
        <v>79</v>
      </c>
      <c r="D2470" t="s">
        <v>82</v>
      </c>
      <c r="E2470">
        <v>15055</v>
      </c>
      <c r="F2470" t="s">
        <v>106</v>
      </c>
      <c r="G2470">
        <v>565134728.92945898</v>
      </c>
    </row>
    <row r="2471" spans="1:7">
      <c r="A2471">
        <v>27</v>
      </c>
      <c r="B2471" t="s">
        <v>30</v>
      </c>
      <c r="C2471">
        <v>80</v>
      </c>
      <c r="D2471" t="s">
        <v>83</v>
      </c>
      <c r="E2471">
        <v>15055</v>
      </c>
      <c r="F2471" t="s">
        <v>106</v>
      </c>
      <c r="G2471">
        <v>112.029163653496</v>
      </c>
    </row>
    <row r="2472" spans="1:7">
      <c r="A2472">
        <v>27</v>
      </c>
      <c r="B2472" t="s">
        <v>30</v>
      </c>
      <c r="C2472">
        <v>81</v>
      </c>
      <c r="D2472" t="s">
        <v>84</v>
      </c>
      <c r="E2472">
        <v>15055</v>
      </c>
      <c r="F2472" t="s">
        <v>106</v>
      </c>
      <c r="G2472">
        <v>390755.77770631801</v>
      </c>
    </row>
    <row r="2473" spans="1:7">
      <c r="A2473">
        <v>27</v>
      </c>
      <c r="B2473" t="s">
        <v>30</v>
      </c>
      <c r="C2473">
        <v>83</v>
      </c>
      <c r="D2473" t="s">
        <v>86</v>
      </c>
      <c r="E2473">
        <v>15055</v>
      </c>
      <c r="F2473" t="s">
        <v>106</v>
      </c>
      <c r="G2473">
        <v>510333460.289065</v>
      </c>
    </row>
    <row r="2474" spans="1:7">
      <c r="A2474">
        <v>27</v>
      </c>
      <c r="B2474" t="s">
        <v>30</v>
      </c>
      <c r="C2474">
        <v>86</v>
      </c>
      <c r="D2474" t="s">
        <v>89</v>
      </c>
      <c r="E2474">
        <v>15055</v>
      </c>
      <c r="F2474" t="s">
        <v>106</v>
      </c>
      <c r="G2474">
        <v>647.02487859338203</v>
      </c>
    </row>
    <row r="2475" spans="1:7">
      <c r="A2475">
        <v>27</v>
      </c>
      <c r="B2475" t="s">
        <v>30</v>
      </c>
      <c r="C2475">
        <v>87</v>
      </c>
      <c r="D2475" t="s">
        <v>90</v>
      </c>
      <c r="E2475">
        <v>15055</v>
      </c>
      <c r="F2475" t="s">
        <v>106</v>
      </c>
      <c r="G2475">
        <v>496.45509715522599</v>
      </c>
    </row>
    <row r="2476" spans="1:7">
      <c r="A2476">
        <v>27</v>
      </c>
      <c r="B2476" t="s">
        <v>30</v>
      </c>
      <c r="C2476">
        <v>5001</v>
      </c>
      <c r="D2476" t="s">
        <v>94</v>
      </c>
      <c r="E2476">
        <v>15053</v>
      </c>
      <c r="F2476" t="s">
        <v>107</v>
      </c>
      <c r="G2476">
        <v>54466841500.274803</v>
      </c>
    </row>
    <row r="2477" spans="1:7">
      <c r="A2477">
        <v>27</v>
      </c>
      <c r="B2477" t="s">
        <v>30</v>
      </c>
      <c r="C2477">
        <v>6001</v>
      </c>
      <c r="D2477" t="s">
        <v>96</v>
      </c>
      <c r="E2477">
        <v>15053</v>
      </c>
      <c r="F2477" t="s">
        <v>107</v>
      </c>
      <c r="G2477">
        <v>-1728131.84689745</v>
      </c>
    </row>
    <row r="2478" spans="1:7">
      <c r="A2478">
        <v>27</v>
      </c>
      <c r="B2478" t="s">
        <v>30</v>
      </c>
      <c r="C2478">
        <v>7001</v>
      </c>
      <c r="D2478" t="s">
        <v>108</v>
      </c>
      <c r="E2478">
        <v>15053</v>
      </c>
      <c r="F2478" t="s">
        <v>107</v>
      </c>
      <c r="G2478">
        <v>40907577166.647697</v>
      </c>
    </row>
    <row r="2479" spans="1:7">
      <c r="A2479">
        <v>27</v>
      </c>
      <c r="B2479" t="s">
        <v>30</v>
      </c>
      <c r="C2479">
        <v>8001</v>
      </c>
      <c r="D2479" t="s">
        <v>109</v>
      </c>
      <c r="E2479">
        <v>15053</v>
      </c>
      <c r="F2479" t="s">
        <v>107</v>
      </c>
      <c r="G2479">
        <v>2963662695.0087099</v>
      </c>
    </row>
    <row r="2480" spans="1:7">
      <c r="A2480">
        <v>27</v>
      </c>
      <c r="B2480" t="s">
        <v>30</v>
      </c>
      <c r="C2480">
        <v>10001</v>
      </c>
      <c r="D2480" t="s">
        <v>110</v>
      </c>
      <c r="E2480">
        <v>15055</v>
      </c>
      <c r="F2480" t="s">
        <v>106</v>
      </c>
      <c r="G2480">
        <v>1686360.34935036</v>
      </c>
    </row>
    <row r="2481" spans="1:7">
      <c r="A2481">
        <v>27</v>
      </c>
      <c r="B2481" t="s">
        <v>30</v>
      </c>
      <c r="C2481">
        <v>10002</v>
      </c>
      <c r="D2481" t="s">
        <v>111</v>
      </c>
      <c r="E2481">
        <v>15055</v>
      </c>
      <c r="F2481" t="s">
        <v>106</v>
      </c>
      <c r="G2481">
        <v>2220745.90408195</v>
      </c>
    </row>
    <row r="2482" spans="1:7">
      <c r="A2482">
        <v>27</v>
      </c>
      <c r="B2482" t="s">
        <v>30</v>
      </c>
      <c r="C2482">
        <v>10003</v>
      </c>
      <c r="D2482" t="s">
        <v>112</v>
      </c>
      <c r="E2482">
        <v>15055</v>
      </c>
      <c r="F2482" t="s">
        <v>106</v>
      </c>
      <c r="G2482">
        <v>1977214.59251114</v>
      </c>
    </row>
    <row r="2483" spans="1:7">
      <c r="A2483">
        <v>27</v>
      </c>
      <c r="B2483" t="s">
        <v>30</v>
      </c>
      <c r="C2483">
        <v>10004</v>
      </c>
      <c r="D2483" t="s">
        <v>113</v>
      </c>
      <c r="E2483">
        <v>15055</v>
      </c>
      <c r="F2483" t="s">
        <v>106</v>
      </c>
      <c r="G2483">
        <v>1526647.4130648901</v>
      </c>
    </row>
    <row r="2484" spans="1:7">
      <c r="A2484">
        <v>27</v>
      </c>
      <c r="B2484" t="s">
        <v>30</v>
      </c>
      <c r="C2484">
        <v>10005</v>
      </c>
      <c r="D2484" t="s">
        <v>114</v>
      </c>
      <c r="E2484">
        <v>15055</v>
      </c>
      <c r="F2484" t="s">
        <v>106</v>
      </c>
      <c r="G2484">
        <v>3407127.5336208902</v>
      </c>
    </row>
    <row r="2485" spans="1:7">
      <c r="A2485">
        <v>27</v>
      </c>
      <c r="B2485" t="s">
        <v>30</v>
      </c>
      <c r="C2485">
        <v>10006</v>
      </c>
      <c r="D2485" t="s">
        <v>115</v>
      </c>
      <c r="E2485">
        <v>15055</v>
      </c>
      <c r="F2485" t="s">
        <v>106</v>
      </c>
      <c r="G2485">
        <v>11636795.209460899</v>
      </c>
    </row>
    <row r="2486" spans="1:7">
      <c r="A2486">
        <v>27</v>
      </c>
      <c r="B2486" t="s">
        <v>30</v>
      </c>
      <c r="C2486">
        <v>10007</v>
      </c>
      <c r="D2486" t="s">
        <v>116</v>
      </c>
      <c r="E2486">
        <v>15055</v>
      </c>
      <c r="F2486" t="s">
        <v>106</v>
      </c>
      <c r="G2486">
        <v>20578931.0913914</v>
      </c>
    </row>
    <row r="2487" spans="1:7">
      <c r="A2487">
        <v>27</v>
      </c>
      <c r="B2487" t="s">
        <v>30</v>
      </c>
      <c r="C2487">
        <v>10008</v>
      </c>
      <c r="D2487" t="s">
        <v>117</v>
      </c>
      <c r="E2487">
        <v>15055</v>
      </c>
      <c r="F2487" t="s">
        <v>106</v>
      </c>
      <c r="G2487">
        <v>23540600.514855001</v>
      </c>
    </row>
    <row r="2488" spans="1:7">
      <c r="A2488">
        <v>27</v>
      </c>
      <c r="B2488" t="s">
        <v>30</v>
      </c>
      <c r="C2488">
        <v>10009</v>
      </c>
      <c r="D2488" t="s">
        <v>118</v>
      </c>
      <c r="E2488">
        <v>15055</v>
      </c>
      <c r="F2488" t="s">
        <v>106</v>
      </c>
      <c r="G2488">
        <v>59563938.011542603</v>
      </c>
    </row>
    <row r="2489" spans="1:7">
      <c r="A2489">
        <v>27</v>
      </c>
      <c r="B2489" t="s">
        <v>30</v>
      </c>
      <c r="C2489">
        <v>11001</v>
      </c>
      <c r="D2489" t="s">
        <v>119</v>
      </c>
      <c r="E2489">
        <v>15055</v>
      </c>
      <c r="F2489" t="s">
        <v>106</v>
      </c>
      <c r="G2489">
        <v>3905183.1670992901</v>
      </c>
    </row>
    <row r="2490" spans="1:7">
      <c r="A2490">
        <v>27</v>
      </c>
      <c r="B2490" t="s">
        <v>30</v>
      </c>
      <c r="C2490">
        <v>11003</v>
      </c>
      <c r="D2490" t="s">
        <v>120</v>
      </c>
      <c r="E2490">
        <v>15055</v>
      </c>
      <c r="F2490" t="s">
        <v>106</v>
      </c>
      <c r="G2490">
        <v>4641847.7904409701</v>
      </c>
    </row>
    <row r="2491" spans="1:7">
      <c r="A2491">
        <v>27</v>
      </c>
      <c r="B2491" t="s">
        <v>30</v>
      </c>
      <c r="C2491">
        <v>12001</v>
      </c>
      <c r="D2491" t="s">
        <v>121</v>
      </c>
      <c r="E2491">
        <v>15055</v>
      </c>
      <c r="F2491" t="s">
        <v>106</v>
      </c>
      <c r="G2491">
        <v>162456690.10339099</v>
      </c>
    </row>
    <row r="2492" spans="1:7">
      <c r="A2492">
        <v>27</v>
      </c>
      <c r="B2492" t="s">
        <v>30</v>
      </c>
      <c r="C2492">
        <v>12004</v>
      </c>
      <c r="D2492" t="s">
        <v>123</v>
      </c>
      <c r="E2492">
        <v>15055</v>
      </c>
      <c r="F2492" t="s">
        <v>106</v>
      </c>
      <c r="G2492">
        <v>23479996.829076398</v>
      </c>
    </row>
    <row r="2493" spans="1:7">
      <c r="A2493">
        <v>27</v>
      </c>
      <c r="B2493" t="s">
        <v>30</v>
      </c>
      <c r="C2493">
        <v>14001</v>
      </c>
      <c r="D2493" t="s">
        <v>124</v>
      </c>
      <c r="E2493">
        <v>15055</v>
      </c>
      <c r="F2493" t="s">
        <v>106</v>
      </c>
      <c r="G2493">
        <v>31044713.650954299</v>
      </c>
    </row>
    <row r="2494" spans="1:7">
      <c r="A2494">
        <v>27</v>
      </c>
      <c r="B2494" t="s">
        <v>30</v>
      </c>
      <c r="C2494">
        <v>14002</v>
      </c>
      <c r="D2494" t="s">
        <v>125</v>
      </c>
      <c r="E2494">
        <v>15055</v>
      </c>
      <c r="F2494" t="s">
        <v>106</v>
      </c>
      <c r="G2494">
        <v>18701852.849535599</v>
      </c>
    </row>
    <row r="2495" spans="1:7">
      <c r="A2495">
        <v>27</v>
      </c>
      <c r="B2495" t="s">
        <v>30</v>
      </c>
      <c r="C2495">
        <v>25001</v>
      </c>
      <c r="D2495" t="s">
        <v>126</v>
      </c>
      <c r="E2495">
        <v>15051</v>
      </c>
      <c r="F2495" t="s">
        <v>127</v>
      </c>
      <c r="G2495">
        <v>21322586430.875801</v>
      </c>
    </row>
    <row r="2496" spans="1:7">
      <c r="A2496">
        <v>27</v>
      </c>
      <c r="B2496" t="s">
        <v>30</v>
      </c>
      <c r="C2496">
        <v>28001</v>
      </c>
      <c r="D2496" t="s">
        <v>128</v>
      </c>
      <c r="E2496">
        <v>15051</v>
      </c>
      <c r="F2496" t="s">
        <v>127</v>
      </c>
      <c r="G2496">
        <v>25729465027.768902</v>
      </c>
    </row>
    <row r="2497" spans="1:7">
      <c r="A2497">
        <v>28</v>
      </c>
      <c r="B2497" t="s">
        <v>31</v>
      </c>
      <c r="C2497">
        <v>1</v>
      </c>
      <c r="D2497" t="s">
        <v>4</v>
      </c>
      <c r="E2497">
        <v>15055</v>
      </c>
      <c r="F2497" t="s">
        <v>106</v>
      </c>
      <c r="G2497">
        <v>4074.6214118343401</v>
      </c>
    </row>
    <row r="2498" spans="1:7">
      <c r="A2498">
        <v>28</v>
      </c>
      <c r="B2498" t="s">
        <v>31</v>
      </c>
      <c r="C2498">
        <v>6</v>
      </c>
      <c r="D2498" t="s">
        <v>9</v>
      </c>
      <c r="E2498">
        <v>15055</v>
      </c>
      <c r="F2498" t="s">
        <v>106</v>
      </c>
      <c r="G2498">
        <v>1521050.4674437901</v>
      </c>
    </row>
    <row r="2499" spans="1:7">
      <c r="A2499">
        <v>28</v>
      </c>
      <c r="B2499" t="s">
        <v>31</v>
      </c>
      <c r="C2499">
        <v>7</v>
      </c>
      <c r="D2499" t="s">
        <v>10</v>
      </c>
      <c r="E2499">
        <v>15055</v>
      </c>
      <c r="F2499" t="s">
        <v>106</v>
      </c>
      <c r="G2499">
        <v>3288312.4475718099</v>
      </c>
    </row>
    <row r="2500" spans="1:7">
      <c r="A2500">
        <v>28</v>
      </c>
      <c r="B2500" t="s">
        <v>31</v>
      </c>
      <c r="C2500">
        <v>8</v>
      </c>
      <c r="D2500" t="s">
        <v>11</v>
      </c>
      <c r="E2500">
        <v>15055</v>
      </c>
      <c r="F2500" t="s">
        <v>106</v>
      </c>
      <c r="G2500">
        <v>125128.517334053</v>
      </c>
    </row>
    <row r="2501" spans="1:7">
      <c r="A2501">
        <v>28</v>
      </c>
      <c r="B2501" t="s">
        <v>31</v>
      </c>
      <c r="C2501">
        <v>9</v>
      </c>
      <c r="D2501" t="s">
        <v>12</v>
      </c>
      <c r="E2501">
        <v>15055</v>
      </c>
      <c r="F2501" t="s">
        <v>106</v>
      </c>
      <c r="G2501">
        <v>71595598.796243206</v>
      </c>
    </row>
    <row r="2502" spans="1:7">
      <c r="A2502">
        <v>28</v>
      </c>
      <c r="B2502" t="s">
        <v>31</v>
      </c>
      <c r="C2502">
        <v>10</v>
      </c>
      <c r="D2502" t="s">
        <v>13</v>
      </c>
      <c r="E2502">
        <v>15055</v>
      </c>
      <c r="F2502" t="s">
        <v>106</v>
      </c>
      <c r="G2502">
        <v>27171754.1977305</v>
      </c>
    </row>
    <row r="2503" spans="1:7">
      <c r="A2503">
        <v>28</v>
      </c>
      <c r="B2503" t="s">
        <v>31</v>
      </c>
      <c r="C2503">
        <v>11</v>
      </c>
      <c r="D2503" t="s">
        <v>14</v>
      </c>
      <c r="E2503">
        <v>15055</v>
      </c>
      <c r="F2503" t="s">
        <v>106</v>
      </c>
      <c r="G2503">
        <v>121209.56237107499</v>
      </c>
    </row>
    <row r="2504" spans="1:7">
      <c r="A2504">
        <v>28</v>
      </c>
      <c r="B2504" t="s">
        <v>31</v>
      </c>
      <c r="C2504">
        <v>12</v>
      </c>
      <c r="D2504" t="s">
        <v>15</v>
      </c>
      <c r="E2504">
        <v>15055</v>
      </c>
      <c r="F2504" t="s">
        <v>106</v>
      </c>
      <c r="G2504">
        <v>2766.87876212332</v>
      </c>
    </row>
    <row r="2505" spans="1:7">
      <c r="A2505">
        <v>28</v>
      </c>
      <c r="B2505" t="s">
        <v>31</v>
      </c>
      <c r="C2505">
        <v>13</v>
      </c>
      <c r="D2505" t="s">
        <v>16</v>
      </c>
      <c r="E2505">
        <v>15055</v>
      </c>
      <c r="F2505" t="s">
        <v>106</v>
      </c>
      <c r="G2505">
        <v>52611.638145209101</v>
      </c>
    </row>
    <row r="2506" spans="1:7">
      <c r="A2506">
        <v>28</v>
      </c>
      <c r="B2506" t="s">
        <v>31</v>
      </c>
      <c r="C2506">
        <v>14</v>
      </c>
      <c r="D2506" t="s">
        <v>17</v>
      </c>
      <c r="E2506">
        <v>15055</v>
      </c>
      <c r="F2506" t="s">
        <v>106</v>
      </c>
      <c r="G2506">
        <v>390181.90189035702</v>
      </c>
    </row>
    <row r="2507" spans="1:7">
      <c r="A2507">
        <v>28</v>
      </c>
      <c r="B2507" t="s">
        <v>31</v>
      </c>
      <c r="C2507">
        <v>15</v>
      </c>
      <c r="D2507" t="s">
        <v>18</v>
      </c>
      <c r="E2507">
        <v>15055</v>
      </c>
      <c r="F2507" t="s">
        <v>106</v>
      </c>
      <c r="G2507">
        <v>9552.4780002655498</v>
      </c>
    </row>
    <row r="2508" spans="1:7">
      <c r="A2508">
        <v>28</v>
      </c>
      <c r="B2508" t="s">
        <v>31</v>
      </c>
      <c r="C2508">
        <v>16</v>
      </c>
      <c r="D2508" t="s">
        <v>19</v>
      </c>
      <c r="E2508">
        <v>15055</v>
      </c>
      <c r="F2508" t="s">
        <v>106</v>
      </c>
      <c r="G2508">
        <v>43336.970455770301</v>
      </c>
    </row>
    <row r="2509" spans="1:7">
      <c r="A2509">
        <v>28</v>
      </c>
      <c r="B2509" t="s">
        <v>31</v>
      </c>
      <c r="C2509">
        <v>17</v>
      </c>
      <c r="D2509" t="s">
        <v>20</v>
      </c>
      <c r="E2509">
        <v>15055</v>
      </c>
      <c r="F2509" t="s">
        <v>106</v>
      </c>
      <c r="G2509">
        <v>16923369.893734299</v>
      </c>
    </row>
    <row r="2510" spans="1:7">
      <c r="A2510">
        <v>28</v>
      </c>
      <c r="B2510" t="s">
        <v>31</v>
      </c>
      <c r="C2510">
        <v>18</v>
      </c>
      <c r="D2510" t="s">
        <v>21</v>
      </c>
      <c r="E2510">
        <v>15055</v>
      </c>
      <c r="F2510" t="s">
        <v>106</v>
      </c>
      <c r="G2510">
        <v>89620865.833622694</v>
      </c>
    </row>
    <row r="2511" spans="1:7">
      <c r="A2511">
        <v>28</v>
      </c>
      <c r="B2511" t="s">
        <v>31</v>
      </c>
      <c r="C2511">
        <v>19</v>
      </c>
      <c r="D2511" t="s">
        <v>22</v>
      </c>
      <c r="E2511">
        <v>15055</v>
      </c>
      <c r="F2511" t="s">
        <v>106</v>
      </c>
      <c r="G2511">
        <v>1601237.70078328</v>
      </c>
    </row>
    <row r="2512" spans="1:7">
      <c r="A2512">
        <v>28</v>
      </c>
      <c r="B2512" t="s">
        <v>31</v>
      </c>
      <c r="C2512">
        <v>20</v>
      </c>
      <c r="D2512" t="s">
        <v>23</v>
      </c>
      <c r="E2512">
        <v>15055</v>
      </c>
      <c r="F2512" t="s">
        <v>106</v>
      </c>
      <c r="G2512">
        <v>113457034.381607</v>
      </c>
    </row>
    <row r="2513" spans="1:7">
      <c r="A2513">
        <v>28</v>
      </c>
      <c r="B2513" t="s">
        <v>31</v>
      </c>
      <c r="C2513">
        <v>21</v>
      </c>
      <c r="D2513" t="s">
        <v>24</v>
      </c>
      <c r="E2513">
        <v>15055</v>
      </c>
      <c r="F2513" t="s">
        <v>106</v>
      </c>
      <c r="G2513">
        <v>110381799.509367</v>
      </c>
    </row>
    <row r="2514" spans="1:7">
      <c r="A2514">
        <v>28</v>
      </c>
      <c r="B2514" t="s">
        <v>31</v>
      </c>
      <c r="C2514">
        <v>22</v>
      </c>
      <c r="D2514" t="s">
        <v>25</v>
      </c>
      <c r="E2514">
        <v>15055</v>
      </c>
      <c r="F2514" t="s">
        <v>106</v>
      </c>
      <c r="G2514">
        <v>106298462.36368901</v>
      </c>
    </row>
    <row r="2515" spans="1:7">
      <c r="A2515">
        <v>28</v>
      </c>
      <c r="B2515" t="s">
        <v>31</v>
      </c>
      <c r="C2515">
        <v>23</v>
      </c>
      <c r="D2515" t="s">
        <v>26</v>
      </c>
      <c r="E2515">
        <v>15055</v>
      </c>
      <c r="F2515" t="s">
        <v>106</v>
      </c>
      <c r="G2515">
        <v>96775500.074105501</v>
      </c>
    </row>
    <row r="2516" spans="1:7">
      <c r="A2516">
        <v>28</v>
      </c>
      <c r="B2516" t="s">
        <v>31</v>
      </c>
      <c r="C2516">
        <v>24</v>
      </c>
      <c r="D2516" t="s">
        <v>27</v>
      </c>
      <c r="E2516">
        <v>15055</v>
      </c>
      <c r="F2516" t="s">
        <v>106</v>
      </c>
      <c r="G2516">
        <v>518448156.06621099</v>
      </c>
    </row>
    <row r="2517" spans="1:7">
      <c r="A2517">
        <v>28</v>
      </c>
      <c r="B2517" t="s">
        <v>31</v>
      </c>
      <c r="C2517">
        <v>25</v>
      </c>
      <c r="D2517" t="s">
        <v>28</v>
      </c>
      <c r="E2517">
        <v>15055</v>
      </c>
      <c r="F2517" t="s">
        <v>106</v>
      </c>
      <c r="G2517">
        <v>636392049.11250699</v>
      </c>
    </row>
    <row r="2518" spans="1:7">
      <c r="A2518">
        <v>28</v>
      </c>
      <c r="B2518" t="s">
        <v>31</v>
      </c>
      <c r="C2518">
        <v>26</v>
      </c>
      <c r="D2518" t="s">
        <v>29</v>
      </c>
      <c r="E2518">
        <v>15055</v>
      </c>
      <c r="F2518" t="s">
        <v>106</v>
      </c>
      <c r="G2518">
        <v>33762670.690307401</v>
      </c>
    </row>
    <row r="2519" spans="1:7">
      <c r="A2519">
        <v>28</v>
      </c>
      <c r="B2519" t="s">
        <v>31</v>
      </c>
      <c r="C2519">
        <v>27</v>
      </c>
      <c r="D2519" t="s">
        <v>30</v>
      </c>
      <c r="E2519">
        <v>15055</v>
      </c>
      <c r="F2519" t="s">
        <v>106</v>
      </c>
      <c r="G2519">
        <v>238973557.77241701</v>
      </c>
    </row>
    <row r="2520" spans="1:7">
      <c r="A2520">
        <v>28</v>
      </c>
      <c r="B2520" t="s">
        <v>31</v>
      </c>
      <c r="C2520">
        <v>28</v>
      </c>
      <c r="D2520" t="s">
        <v>31</v>
      </c>
      <c r="E2520">
        <v>15055</v>
      </c>
      <c r="F2520" t="s">
        <v>106</v>
      </c>
      <c r="G2520">
        <v>108177497.88224301</v>
      </c>
    </row>
    <row r="2521" spans="1:7">
      <c r="A2521">
        <v>28</v>
      </c>
      <c r="B2521" t="s">
        <v>31</v>
      </c>
      <c r="C2521">
        <v>29</v>
      </c>
      <c r="D2521" t="s">
        <v>32</v>
      </c>
      <c r="E2521">
        <v>15055</v>
      </c>
      <c r="F2521" t="s">
        <v>106</v>
      </c>
      <c r="G2521">
        <v>33905765.976478301</v>
      </c>
    </row>
    <row r="2522" spans="1:7">
      <c r="A2522">
        <v>28</v>
      </c>
      <c r="B2522" t="s">
        <v>31</v>
      </c>
      <c r="C2522">
        <v>30</v>
      </c>
      <c r="D2522" t="s">
        <v>33</v>
      </c>
      <c r="E2522">
        <v>15055</v>
      </c>
      <c r="F2522" t="s">
        <v>106</v>
      </c>
      <c r="G2522">
        <v>590385.05934749998</v>
      </c>
    </row>
    <row r="2523" spans="1:7">
      <c r="A2523">
        <v>28</v>
      </c>
      <c r="B2523" t="s">
        <v>31</v>
      </c>
      <c r="C2523">
        <v>31</v>
      </c>
      <c r="D2523" t="s">
        <v>34</v>
      </c>
      <c r="E2523">
        <v>15055</v>
      </c>
      <c r="F2523" t="s">
        <v>106</v>
      </c>
      <c r="G2523">
        <v>6082454.2602000302</v>
      </c>
    </row>
    <row r="2524" spans="1:7">
      <c r="A2524">
        <v>28</v>
      </c>
      <c r="B2524" t="s">
        <v>31</v>
      </c>
      <c r="C2524">
        <v>32</v>
      </c>
      <c r="D2524" t="s">
        <v>35</v>
      </c>
      <c r="E2524">
        <v>15055</v>
      </c>
      <c r="F2524" t="s">
        <v>106</v>
      </c>
      <c r="G2524">
        <v>2337823495.7017999</v>
      </c>
    </row>
    <row r="2525" spans="1:7">
      <c r="A2525">
        <v>28</v>
      </c>
      <c r="B2525" t="s">
        <v>31</v>
      </c>
      <c r="C2525">
        <v>33</v>
      </c>
      <c r="D2525" t="s">
        <v>36</v>
      </c>
      <c r="E2525">
        <v>15055</v>
      </c>
      <c r="F2525" t="s">
        <v>106</v>
      </c>
      <c r="G2525">
        <v>754062.54594139603</v>
      </c>
    </row>
    <row r="2526" spans="1:7">
      <c r="A2526">
        <v>28</v>
      </c>
      <c r="B2526" t="s">
        <v>31</v>
      </c>
      <c r="C2526">
        <v>34</v>
      </c>
      <c r="D2526" t="s">
        <v>37</v>
      </c>
      <c r="E2526">
        <v>15055</v>
      </c>
      <c r="F2526" t="s">
        <v>106</v>
      </c>
      <c r="G2526">
        <v>2200743.5584514602</v>
      </c>
    </row>
    <row r="2527" spans="1:7">
      <c r="A2527">
        <v>28</v>
      </c>
      <c r="B2527" t="s">
        <v>31</v>
      </c>
      <c r="C2527">
        <v>35</v>
      </c>
      <c r="D2527" t="s">
        <v>38</v>
      </c>
      <c r="E2527">
        <v>15055</v>
      </c>
      <c r="F2527" t="s">
        <v>106</v>
      </c>
      <c r="G2527">
        <v>42051333.247749299</v>
      </c>
    </row>
    <row r="2528" spans="1:7">
      <c r="A2528">
        <v>28</v>
      </c>
      <c r="B2528" t="s">
        <v>31</v>
      </c>
      <c r="C2528">
        <v>36</v>
      </c>
      <c r="D2528" t="s">
        <v>39</v>
      </c>
      <c r="E2528">
        <v>15055</v>
      </c>
      <c r="F2528" t="s">
        <v>106</v>
      </c>
      <c r="G2528">
        <v>747507.50947279902</v>
      </c>
    </row>
    <row r="2529" spans="1:7">
      <c r="A2529">
        <v>28</v>
      </c>
      <c r="B2529" t="s">
        <v>31</v>
      </c>
      <c r="C2529">
        <v>37</v>
      </c>
      <c r="D2529" t="s">
        <v>40</v>
      </c>
      <c r="E2529">
        <v>15055</v>
      </c>
      <c r="F2529" t="s">
        <v>106</v>
      </c>
      <c r="G2529">
        <v>67881.042414923606</v>
      </c>
    </row>
    <row r="2530" spans="1:7">
      <c r="A2530">
        <v>28</v>
      </c>
      <c r="B2530" t="s">
        <v>31</v>
      </c>
      <c r="C2530">
        <v>38</v>
      </c>
      <c r="D2530" t="s">
        <v>41</v>
      </c>
      <c r="E2530">
        <v>15055</v>
      </c>
      <c r="F2530" t="s">
        <v>106</v>
      </c>
      <c r="G2530">
        <v>41617.171237817602</v>
      </c>
    </row>
    <row r="2531" spans="1:7">
      <c r="A2531">
        <v>28</v>
      </c>
      <c r="B2531" t="s">
        <v>31</v>
      </c>
      <c r="C2531">
        <v>39</v>
      </c>
      <c r="D2531" t="s">
        <v>42</v>
      </c>
      <c r="E2531">
        <v>15055</v>
      </c>
      <c r="F2531" t="s">
        <v>106</v>
      </c>
      <c r="G2531">
        <v>57221.139865459299</v>
      </c>
    </row>
    <row r="2532" spans="1:7">
      <c r="A2532">
        <v>28</v>
      </c>
      <c r="B2532" t="s">
        <v>31</v>
      </c>
      <c r="C2532">
        <v>40</v>
      </c>
      <c r="D2532" t="s">
        <v>43</v>
      </c>
      <c r="E2532">
        <v>15055</v>
      </c>
      <c r="F2532" t="s">
        <v>106</v>
      </c>
      <c r="G2532">
        <v>3360619.1670900402</v>
      </c>
    </row>
    <row r="2533" spans="1:7">
      <c r="A2533">
        <v>28</v>
      </c>
      <c r="B2533" t="s">
        <v>31</v>
      </c>
      <c r="C2533">
        <v>41</v>
      </c>
      <c r="D2533" t="s">
        <v>44</v>
      </c>
      <c r="E2533">
        <v>15055</v>
      </c>
      <c r="F2533" t="s">
        <v>106</v>
      </c>
      <c r="G2533">
        <v>4418194.3775735898</v>
      </c>
    </row>
    <row r="2534" spans="1:7">
      <c r="A2534">
        <v>28</v>
      </c>
      <c r="B2534" t="s">
        <v>31</v>
      </c>
      <c r="C2534">
        <v>42</v>
      </c>
      <c r="D2534" t="s">
        <v>45</v>
      </c>
      <c r="E2534">
        <v>15055</v>
      </c>
      <c r="F2534" t="s">
        <v>106</v>
      </c>
      <c r="G2534">
        <v>7748560.1992720198</v>
      </c>
    </row>
    <row r="2535" spans="1:7">
      <c r="A2535">
        <v>28</v>
      </c>
      <c r="B2535" t="s">
        <v>31</v>
      </c>
      <c r="C2535">
        <v>43</v>
      </c>
      <c r="D2535" t="s">
        <v>46</v>
      </c>
      <c r="E2535">
        <v>15055</v>
      </c>
      <c r="F2535" t="s">
        <v>106</v>
      </c>
      <c r="G2535">
        <v>23000831.782523099</v>
      </c>
    </row>
    <row r="2536" spans="1:7">
      <c r="A2536">
        <v>28</v>
      </c>
      <c r="B2536" t="s">
        <v>31</v>
      </c>
      <c r="C2536">
        <v>44</v>
      </c>
      <c r="D2536" t="s">
        <v>47</v>
      </c>
      <c r="E2536">
        <v>15055</v>
      </c>
      <c r="F2536" t="s">
        <v>106</v>
      </c>
      <c r="G2536">
        <v>6233204.9555857303</v>
      </c>
    </row>
    <row r="2537" spans="1:7">
      <c r="A2537">
        <v>28</v>
      </c>
      <c r="B2537" t="s">
        <v>31</v>
      </c>
      <c r="C2537">
        <v>45</v>
      </c>
      <c r="D2537" t="s">
        <v>48</v>
      </c>
      <c r="E2537">
        <v>15055</v>
      </c>
      <c r="F2537" t="s">
        <v>106</v>
      </c>
      <c r="G2537">
        <v>283008753.09328699</v>
      </c>
    </row>
    <row r="2538" spans="1:7">
      <c r="A2538">
        <v>28</v>
      </c>
      <c r="B2538" t="s">
        <v>31</v>
      </c>
      <c r="C2538">
        <v>46</v>
      </c>
      <c r="D2538" t="s">
        <v>49</v>
      </c>
      <c r="E2538">
        <v>15055</v>
      </c>
      <c r="F2538" t="s">
        <v>106</v>
      </c>
      <c r="G2538">
        <v>1847082.8075699699</v>
      </c>
    </row>
    <row r="2539" spans="1:7">
      <c r="A2539">
        <v>28</v>
      </c>
      <c r="B2539" t="s">
        <v>31</v>
      </c>
      <c r="C2539">
        <v>47</v>
      </c>
      <c r="D2539" t="s">
        <v>50</v>
      </c>
      <c r="E2539">
        <v>15055</v>
      </c>
      <c r="F2539" t="s">
        <v>106</v>
      </c>
      <c r="G2539">
        <v>520316.73332974699</v>
      </c>
    </row>
    <row r="2540" spans="1:7">
      <c r="A2540">
        <v>28</v>
      </c>
      <c r="B2540" t="s">
        <v>31</v>
      </c>
      <c r="C2540">
        <v>48</v>
      </c>
      <c r="D2540" t="s">
        <v>51</v>
      </c>
      <c r="E2540">
        <v>15055</v>
      </c>
      <c r="F2540" t="s">
        <v>106</v>
      </c>
      <c r="G2540">
        <v>482919.05961005</v>
      </c>
    </row>
    <row r="2541" spans="1:7">
      <c r="A2541">
        <v>28</v>
      </c>
      <c r="B2541" t="s">
        <v>31</v>
      </c>
      <c r="C2541">
        <v>49</v>
      </c>
      <c r="D2541" t="s">
        <v>52</v>
      </c>
      <c r="E2541">
        <v>15055</v>
      </c>
      <c r="F2541" t="s">
        <v>106</v>
      </c>
      <c r="G2541">
        <v>15381.930616064299</v>
      </c>
    </row>
    <row r="2542" spans="1:7">
      <c r="A2542">
        <v>28</v>
      </c>
      <c r="B2542" t="s">
        <v>31</v>
      </c>
      <c r="C2542">
        <v>50</v>
      </c>
      <c r="D2542" t="s">
        <v>53</v>
      </c>
      <c r="E2542">
        <v>15055</v>
      </c>
      <c r="F2542" t="s">
        <v>106</v>
      </c>
      <c r="G2542">
        <v>20194387.700038001</v>
      </c>
    </row>
    <row r="2543" spans="1:7">
      <c r="A2543">
        <v>28</v>
      </c>
      <c r="B2543" t="s">
        <v>31</v>
      </c>
      <c r="C2543">
        <v>51</v>
      </c>
      <c r="D2543" t="s">
        <v>54</v>
      </c>
      <c r="E2543">
        <v>15055</v>
      </c>
      <c r="F2543" t="s">
        <v>106</v>
      </c>
      <c r="G2543">
        <v>20666760.2579454</v>
      </c>
    </row>
    <row r="2544" spans="1:7">
      <c r="A2544">
        <v>28</v>
      </c>
      <c r="B2544" t="s">
        <v>31</v>
      </c>
      <c r="C2544">
        <v>52</v>
      </c>
      <c r="D2544" t="s">
        <v>55</v>
      </c>
      <c r="E2544">
        <v>15055</v>
      </c>
      <c r="F2544" t="s">
        <v>106</v>
      </c>
      <c r="G2544">
        <v>47793.067134178396</v>
      </c>
    </row>
    <row r="2545" spans="1:7">
      <c r="A2545">
        <v>28</v>
      </c>
      <c r="B2545" t="s">
        <v>31</v>
      </c>
      <c r="C2545">
        <v>53</v>
      </c>
      <c r="D2545" t="s">
        <v>56</v>
      </c>
      <c r="E2545">
        <v>15055</v>
      </c>
      <c r="F2545" t="s">
        <v>106</v>
      </c>
      <c r="G2545">
        <v>14034982.676932599</v>
      </c>
    </row>
    <row r="2546" spans="1:7">
      <c r="A2546">
        <v>28</v>
      </c>
      <c r="B2546" t="s">
        <v>31</v>
      </c>
      <c r="C2546">
        <v>54</v>
      </c>
      <c r="D2546" t="s">
        <v>57</v>
      </c>
      <c r="E2546">
        <v>15055</v>
      </c>
      <c r="F2546" t="s">
        <v>106</v>
      </c>
      <c r="G2546">
        <v>19826762.038143098</v>
      </c>
    </row>
    <row r="2547" spans="1:7">
      <c r="A2547">
        <v>28</v>
      </c>
      <c r="B2547" t="s">
        <v>31</v>
      </c>
      <c r="C2547">
        <v>55</v>
      </c>
      <c r="D2547" t="s">
        <v>58</v>
      </c>
      <c r="E2547">
        <v>15055</v>
      </c>
      <c r="F2547" t="s">
        <v>106</v>
      </c>
      <c r="G2547">
        <v>115302474.62037</v>
      </c>
    </row>
    <row r="2548" spans="1:7">
      <c r="A2548">
        <v>28</v>
      </c>
      <c r="B2548" t="s">
        <v>31</v>
      </c>
      <c r="C2548">
        <v>56</v>
      </c>
      <c r="D2548" t="s">
        <v>59</v>
      </c>
      <c r="E2548">
        <v>15055</v>
      </c>
      <c r="F2548" t="s">
        <v>106</v>
      </c>
      <c r="G2548">
        <v>46234780.636872999</v>
      </c>
    </row>
    <row r="2549" spans="1:7">
      <c r="A2549">
        <v>28</v>
      </c>
      <c r="B2549" t="s">
        <v>31</v>
      </c>
      <c r="C2549">
        <v>57</v>
      </c>
      <c r="D2549" t="s">
        <v>60</v>
      </c>
      <c r="E2549">
        <v>15055</v>
      </c>
      <c r="F2549" t="s">
        <v>106</v>
      </c>
      <c r="G2549">
        <v>15327419.6926091</v>
      </c>
    </row>
    <row r="2550" spans="1:7">
      <c r="A2550">
        <v>28</v>
      </c>
      <c r="B2550" t="s">
        <v>31</v>
      </c>
      <c r="C2550">
        <v>58</v>
      </c>
      <c r="D2550" t="s">
        <v>61</v>
      </c>
      <c r="E2550">
        <v>15055</v>
      </c>
      <c r="F2550" t="s">
        <v>106</v>
      </c>
      <c r="G2550">
        <v>75837691.108354002</v>
      </c>
    </row>
    <row r="2551" spans="1:7">
      <c r="A2551">
        <v>28</v>
      </c>
      <c r="B2551" t="s">
        <v>31</v>
      </c>
      <c r="C2551">
        <v>59</v>
      </c>
      <c r="D2551" t="s">
        <v>62</v>
      </c>
      <c r="E2551">
        <v>15055</v>
      </c>
      <c r="F2551" t="s">
        <v>106</v>
      </c>
      <c r="G2551">
        <v>80743455.246878907</v>
      </c>
    </row>
    <row r="2552" spans="1:7">
      <c r="A2552">
        <v>28</v>
      </c>
      <c r="B2552" t="s">
        <v>31</v>
      </c>
      <c r="C2552">
        <v>60</v>
      </c>
      <c r="D2552" t="s">
        <v>63</v>
      </c>
      <c r="E2552">
        <v>15055</v>
      </c>
      <c r="F2552" t="s">
        <v>106</v>
      </c>
      <c r="G2552">
        <v>118604356.31911799</v>
      </c>
    </row>
    <row r="2553" spans="1:7">
      <c r="A2553">
        <v>28</v>
      </c>
      <c r="B2553" t="s">
        <v>31</v>
      </c>
      <c r="C2553">
        <v>62</v>
      </c>
      <c r="D2553" t="s">
        <v>65</v>
      </c>
      <c r="E2553">
        <v>15055</v>
      </c>
      <c r="F2553" t="s">
        <v>106</v>
      </c>
      <c r="G2553">
        <v>114554496.09964</v>
      </c>
    </row>
    <row r="2554" spans="1:7">
      <c r="A2554">
        <v>28</v>
      </c>
      <c r="B2554" t="s">
        <v>31</v>
      </c>
      <c r="C2554">
        <v>63</v>
      </c>
      <c r="D2554" t="s">
        <v>66</v>
      </c>
      <c r="E2554">
        <v>15055</v>
      </c>
      <c r="F2554" t="s">
        <v>106</v>
      </c>
      <c r="G2554">
        <v>12855823.418885799</v>
      </c>
    </row>
    <row r="2555" spans="1:7">
      <c r="A2555">
        <v>28</v>
      </c>
      <c r="B2555" t="s">
        <v>31</v>
      </c>
      <c r="C2555">
        <v>64</v>
      </c>
      <c r="D2555" t="s">
        <v>67</v>
      </c>
      <c r="E2555">
        <v>15055</v>
      </c>
      <c r="F2555" t="s">
        <v>106</v>
      </c>
      <c r="G2555">
        <v>116473675.226128</v>
      </c>
    </row>
    <row r="2556" spans="1:7">
      <c r="A2556">
        <v>28</v>
      </c>
      <c r="B2556" t="s">
        <v>31</v>
      </c>
      <c r="C2556">
        <v>65</v>
      </c>
      <c r="D2556" t="s">
        <v>68</v>
      </c>
      <c r="E2556">
        <v>15055</v>
      </c>
      <c r="F2556" t="s">
        <v>106</v>
      </c>
      <c r="G2556">
        <v>286557426.83481997</v>
      </c>
    </row>
    <row r="2557" spans="1:7">
      <c r="A2557">
        <v>28</v>
      </c>
      <c r="B2557" t="s">
        <v>31</v>
      </c>
      <c r="C2557">
        <v>66</v>
      </c>
      <c r="D2557" t="s">
        <v>69</v>
      </c>
      <c r="E2557">
        <v>15055</v>
      </c>
      <c r="F2557" t="s">
        <v>106</v>
      </c>
      <c r="G2557">
        <v>380875730.96245301</v>
      </c>
    </row>
    <row r="2558" spans="1:7">
      <c r="A2558">
        <v>28</v>
      </c>
      <c r="B2558" t="s">
        <v>31</v>
      </c>
      <c r="C2558">
        <v>67</v>
      </c>
      <c r="D2558" t="s">
        <v>70</v>
      </c>
      <c r="E2558">
        <v>15055</v>
      </c>
      <c r="F2558" t="s">
        <v>106</v>
      </c>
      <c r="G2558">
        <v>87854772.329838797</v>
      </c>
    </row>
    <row r="2559" spans="1:7">
      <c r="A2559">
        <v>28</v>
      </c>
      <c r="B2559" t="s">
        <v>31</v>
      </c>
      <c r="C2559">
        <v>68</v>
      </c>
      <c r="D2559" t="s">
        <v>71</v>
      </c>
      <c r="E2559">
        <v>15055</v>
      </c>
      <c r="F2559" t="s">
        <v>106</v>
      </c>
      <c r="G2559">
        <v>11190255.448989</v>
      </c>
    </row>
    <row r="2560" spans="1:7">
      <c r="A2560">
        <v>28</v>
      </c>
      <c r="B2560" t="s">
        <v>31</v>
      </c>
      <c r="C2560">
        <v>74</v>
      </c>
      <c r="D2560" t="s">
        <v>77</v>
      </c>
      <c r="E2560">
        <v>15055</v>
      </c>
      <c r="F2560" t="s">
        <v>106</v>
      </c>
      <c r="G2560">
        <v>1102495.9630458599</v>
      </c>
    </row>
    <row r="2561" spans="1:7">
      <c r="A2561">
        <v>28</v>
      </c>
      <c r="B2561" t="s">
        <v>31</v>
      </c>
      <c r="C2561">
        <v>75</v>
      </c>
      <c r="D2561" t="s">
        <v>78</v>
      </c>
      <c r="E2561">
        <v>15055</v>
      </c>
      <c r="F2561" t="s">
        <v>106</v>
      </c>
      <c r="G2561">
        <v>34.156599900479002</v>
      </c>
    </row>
    <row r="2562" spans="1:7">
      <c r="A2562">
        <v>28</v>
      </c>
      <c r="B2562" t="s">
        <v>31</v>
      </c>
      <c r="C2562">
        <v>77</v>
      </c>
      <c r="D2562" t="s">
        <v>80</v>
      </c>
      <c r="E2562">
        <v>15055</v>
      </c>
      <c r="F2562" t="s">
        <v>106</v>
      </c>
      <c r="G2562">
        <v>1065031.06976132</v>
      </c>
    </row>
    <row r="2563" spans="1:7">
      <c r="A2563">
        <v>28</v>
      </c>
      <c r="B2563" t="s">
        <v>31</v>
      </c>
      <c r="C2563">
        <v>78</v>
      </c>
      <c r="D2563" t="s">
        <v>81</v>
      </c>
      <c r="E2563">
        <v>15055</v>
      </c>
      <c r="F2563" t="s">
        <v>106</v>
      </c>
      <c r="G2563">
        <v>8232959.3767117802</v>
      </c>
    </row>
    <row r="2564" spans="1:7">
      <c r="A2564">
        <v>28</v>
      </c>
      <c r="B2564" t="s">
        <v>31</v>
      </c>
      <c r="C2564">
        <v>79</v>
      </c>
      <c r="D2564" t="s">
        <v>82</v>
      </c>
      <c r="E2564">
        <v>15055</v>
      </c>
      <c r="F2564" t="s">
        <v>106</v>
      </c>
      <c r="G2564">
        <v>29438402.710335299</v>
      </c>
    </row>
    <row r="2565" spans="1:7">
      <c r="A2565">
        <v>28</v>
      </c>
      <c r="B2565" t="s">
        <v>31</v>
      </c>
      <c r="C2565">
        <v>80</v>
      </c>
      <c r="D2565" t="s">
        <v>83</v>
      </c>
      <c r="E2565">
        <v>15055</v>
      </c>
      <c r="F2565" t="s">
        <v>106</v>
      </c>
      <c r="G2565">
        <v>440.07759590021402</v>
      </c>
    </row>
    <row r="2566" spans="1:7">
      <c r="A2566">
        <v>28</v>
      </c>
      <c r="B2566" t="s">
        <v>31</v>
      </c>
      <c r="C2566">
        <v>81</v>
      </c>
      <c r="D2566" t="s">
        <v>84</v>
      </c>
      <c r="E2566">
        <v>15055</v>
      </c>
      <c r="F2566" t="s">
        <v>106</v>
      </c>
      <c r="G2566">
        <v>394070.37538721203</v>
      </c>
    </row>
    <row r="2567" spans="1:7">
      <c r="A2567">
        <v>28</v>
      </c>
      <c r="B2567" t="s">
        <v>31</v>
      </c>
      <c r="C2567">
        <v>83</v>
      </c>
      <c r="D2567" t="s">
        <v>86</v>
      </c>
      <c r="E2567">
        <v>15055</v>
      </c>
      <c r="F2567" t="s">
        <v>106</v>
      </c>
      <c r="G2567">
        <v>60060778.008203901</v>
      </c>
    </row>
    <row r="2568" spans="1:7">
      <c r="A2568">
        <v>28</v>
      </c>
      <c r="B2568" t="s">
        <v>31</v>
      </c>
      <c r="C2568">
        <v>5001</v>
      </c>
      <c r="D2568" t="s">
        <v>94</v>
      </c>
      <c r="E2568">
        <v>15053</v>
      </c>
      <c r="F2568" t="s">
        <v>107</v>
      </c>
      <c r="G2568">
        <v>4521673681.6772203</v>
      </c>
    </row>
    <row r="2569" spans="1:7">
      <c r="A2569">
        <v>28</v>
      </c>
      <c r="B2569" t="s">
        <v>31</v>
      </c>
      <c r="C2569">
        <v>6001</v>
      </c>
      <c r="D2569" t="s">
        <v>96</v>
      </c>
      <c r="E2569">
        <v>15053</v>
      </c>
      <c r="F2569" t="s">
        <v>107</v>
      </c>
      <c r="G2569">
        <v>96729823.328295097</v>
      </c>
    </row>
    <row r="2570" spans="1:7">
      <c r="A2570">
        <v>28</v>
      </c>
      <c r="B2570" t="s">
        <v>31</v>
      </c>
      <c r="C2570">
        <v>7001</v>
      </c>
      <c r="D2570" t="s">
        <v>108</v>
      </c>
      <c r="E2570">
        <v>15053</v>
      </c>
      <c r="F2570" t="s">
        <v>107</v>
      </c>
      <c r="G2570">
        <v>1863515002.1445601</v>
      </c>
    </row>
    <row r="2571" spans="1:7">
      <c r="A2571">
        <v>28</v>
      </c>
      <c r="B2571" t="s">
        <v>31</v>
      </c>
      <c r="C2571">
        <v>8001</v>
      </c>
      <c r="D2571" t="s">
        <v>109</v>
      </c>
      <c r="E2571">
        <v>15053</v>
      </c>
      <c r="F2571" t="s">
        <v>107</v>
      </c>
      <c r="G2571">
        <v>111537704.22409201</v>
      </c>
    </row>
    <row r="2572" spans="1:7">
      <c r="A2572">
        <v>28</v>
      </c>
      <c r="B2572" t="s">
        <v>31</v>
      </c>
      <c r="C2572">
        <v>10001</v>
      </c>
      <c r="D2572" t="s">
        <v>110</v>
      </c>
      <c r="E2572">
        <v>15055</v>
      </c>
      <c r="F2572" t="s">
        <v>106</v>
      </c>
      <c r="G2572">
        <v>119384.651459138</v>
      </c>
    </row>
    <row r="2573" spans="1:7">
      <c r="A2573">
        <v>28</v>
      </c>
      <c r="B2573" t="s">
        <v>31</v>
      </c>
      <c r="C2573">
        <v>10002</v>
      </c>
      <c r="D2573" t="s">
        <v>111</v>
      </c>
      <c r="E2573">
        <v>15055</v>
      </c>
      <c r="F2573" t="s">
        <v>106</v>
      </c>
      <c r="G2573">
        <v>157216.08720239799</v>
      </c>
    </row>
    <row r="2574" spans="1:7">
      <c r="A2574">
        <v>28</v>
      </c>
      <c r="B2574" t="s">
        <v>31</v>
      </c>
      <c r="C2574">
        <v>10003</v>
      </c>
      <c r="D2574" t="s">
        <v>112</v>
      </c>
      <c r="E2574">
        <v>15055</v>
      </c>
      <c r="F2574" t="s">
        <v>106</v>
      </c>
      <c r="G2574">
        <v>139975.46555088201</v>
      </c>
    </row>
    <row r="2575" spans="1:7">
      <c r="A2575">
        <v>28</v>
      </c>
      <c r="B2575" t="s">
        <v>31</v>
      </c>
      <c r="C2575">
        <v>10004</v>
      </c>
      <c r="D2575" t="s">
        <v>113</v>
      </c>
      <c r="E2575">
        <v>15055</v>
      </c>
      <c r="F2575" t="s">
        <v>106</v>
      </c>
      <c r="G2575">
        <v>108077.890576566</v>
      </c>
    </row>
    <row r="2576" spans="1:7">
      <c r="A2576">
        <v>28</v>
      </c>
      <c r="B2576" t="s">
        <v>31</v>
      </c>
      <c r="C2576">
        <v>10005</v>
      </c>
      <c r="D2576" t="s">
        <v>114</v>
      </c>
      <c r="E2576">
        <v>15055</v>
      </c>
      <c r="F2576" t="s">
        <v>106</v>
      </c>
      <c r="G2576">
        <v>241205.10971149299</v>
      </c>
    </row>
    <row r="2577" spans="1:7">
      <c r="A2577">
        <v>28</v>
      </c>
      <c r="B2577" t="s">
        <v>31</v>
      </c>
      <c r="C2577">
        <v>10006</v>
      </c>
      <c r="D2577" t="s">
        <v>115</v>
      </c>
      <c r="E2577">
        <v>15055</v>
      </c>
      <c r="F2577" t="s">
        <v>106</v>
      </c>
      <c r="G2577">
        <v>823818.43282668397</v>
      </c>
    </row>
    <row r="2578" spans="1:7">
      <c r="A2578">
        <v>28</v>
      </c>
      <c r="B2578" t="s">
        <v>31</v>
      </c>
      <c r="C2578">
        <v>10007</v>
      </c>
      <c r="D2578" t="s">
        <v>116</v>
      </c>
      <c r="E2578">
        <v>15055</v>
      </c>
      <c r="F2578" t="s">
        <v>106</v>
      </c>
      <c r="G2578">
        <v>1456870.4231535301</v>
      </c>
    </row>
    <row r="2579" spans="1:7">
      <c r="A2579">
        <v>28</v>
      </c>
      <c r="B2579" t="s">
        <v>31</v>
      </c>
      <c r="C2579">
        <v>10008</v>
      </c>
      <c r="D2579" t="s">
        <v>117</v>
      </c>
      <c r="E2579">
        <v>15055</v>
      </c>
      <c r="F2579" t="s">
        <v>106</v>
      </c>
      <c r="G2579">
        <v>1666539.65072615</v>
      </c>
    </row>
    <row r="2580" spans="1:7">
      <c r="A2580">
        <v>28</v>
      </c>
      <c r="B2580" t="s">
        <v>31</v>
      </c>
      <c r="C2580">
        <v>10009</v>
      </c>
      <c r="D2580" t="s">
        <v>118</v>
      </c>
      <c r="E2580">
        <v>15055</v>
      </c>
      <c r="F2580" t="s">
        <v>106</v>
      </c>
      <c r="G2580">
        <v>4216785.5653040903</v>
      </c>
    </row>
    <row r="2581" spans="1:7">
      <c r="A2581">
        <v>28</v>
      </c>
      <c r="B2581" t="s">
        <v>31</v>
      </c>
      <c r="C2581">
        <v>11001</v>
      </c>
      <c r="D2581" t="s">
        <v>119</v>
      </c>
      <c r="E2581">
        <v>15055</v>
      </c>
      <c r="F2581" t="s">
        <v>106</v>
      </c>
      <c r="G2581">
        <v>277358.82431992202</v>
      </c>
    </row>
    <row r="2582" spans="1:7">
      <c r="A2582">
        <v>28</v>
      </c>
      <c r="B2582" t="s">
        <v>31</v>
      </c>
      <c r="C2582">
        <v>11003</v>
      </c>
      <c r="D2582" t="s">
        <v>120</v>
      </c>
      <c r="E2582">
        <v>15055</v>
      </c>
      <c r="F2582" t="s">
        <v>106</v>
      </c>
      <c r="G2582">
        <v>328616.23009675898</v>
      </c>
    </row>
    <row r="2583" spans="1:7">
      <c r="A2583">
        <v>28</v>
      </c>
      <c r="B2583" t="s">
        <v>31</v>
      </c>
      <c r="C2583">
        <v>12001</v>
      </c>
      <c r="D2583" t="s">
        <v>121</v>
      </c>
      <c r="E2583">
        <v>15055</v>
      </c>
      <c r="F2583" t="s">
        <v>106</v>
      </c>
      <c r="G2583">
        <v>14768535.858796701</v>
      </c>
    </row>
    <row r="2584" spans="1:7">
      <c r="A2584">
        <v>28</v>
      </c>
      <c r="B2584" t="s">
        <v>31</v>
      </c>
      <c r="C2584">
        <v>12004</v>
      </c>
      <c r="D2584" t="s">
        <v>123</v>
      </c>
      <c r="E2584">
        <v>15055</v>
      </c>
      <c r="F2584" t="s">
        <v>106</v>
      </c>
      <c r="G2584">
        <v>1662249.2569757299</v>
      </c>
    </row>
    <row r="2585" spans="1:7">
      <c r="A2585">
        <v>28</v>
      </c>
      <c r="B2585" t="s">
        <v>31</v>
      </c>
      <c r="C2585">
        <v>14001</v>
      </c>
      <c r="D2585" t="s">
        <v>124</v>
      </c>
      <c r="E2585">
        <v>15055</v>
      </c>
      <c r="F2585" t="s">
        <v>106</v>
      </c>
      <c r="G2585">
        <v>2197787.8691797401</v>
      </c>
    </row>
    <row r="2586" spans="1:7">
      <c r="A2586">
        <v>28</v>
      </c>
      <c r="B2586" t="s">
        <v>31</v>
      </c>
      <c r="C2586">
        <v>14002</v>
      </c>
      <c r="D2586" t="s">
        <v>125</v>
      </c>
      <c r="E2586">
        <v>15055</v>
      </c>
      <c r="F2586" t="s">
        <v>106</v>
      </c>
      <c r="G2586">
        <v>3745220.5917155799</v>
      </c>
    </row>
    <row r="2587" spans="1:7">
      <c r="A2587">
        <v>28</v>
      </c>
      <c r="B2587" t="s">
        <v>31</v>
      </c>
      <c r="C2587">
        <v>25001</v>
      </c>
      <c r="D2587" t="s">
        <v>126</v>
      </c>
      <c r="E2587">
        <v>15051</v>
      </c>
      <c r="F2587" t="s">
        <v>127</v>
      </c>
      <c r="G2587">
        <v>2285161467.41259</v>
      </c>
    </row>
    <row r="2588" spans="1:7">
      <c r="A2588">
        <v>28</v>
      </c>
      <c r="B2588" t="s">
        <v>31</v>
      </c>
      <c r="C2588">
        <v>28001</v>
      </c>
      <c r="D2588" t="s">
        <v>128</v>
      </c>
      <c r="E2588">
        <v>15051</v>
      </c>
      <c r="F2588" t="s">
        <v>127</v>
      </c>
      <c r="G2588">
        <v>4023365237.4816098</v>
      </c>
    </row>
    <row r="2589" spans="1:7">
      <c r="A2589">
        <v>29</v>
      </c>
      <c r="B2589" t="s">
        <v>32</v>
      </c>
      <c r="C2589">
        <v>1</v>
      </c>
      <c r="D2589" t="s">
        <v>4</v>
      </c>
      <c r="E2589">
        <v>15055</v>
      </c>
      <c r="F2589" t="s">
        <v>106</v>
      </c>
      <c r="G2589">
        <v>16024.139854453901</v>
      </c>
    </row>
    <row r="2590" spans="1:7">
      <c r="A2590">
        <v>29</v>
      </c>
      <c r="B2590" t="s">
        <v>32</v>
      </c>
      <c r="C2590">
        <v>2</v>
      </c>
      <c r="D2590" t="s">
        <v>5</v>
      </c>
      <c r="E2590">
        <v>15055</v>
      </c>
      <c r="F2590" t="s">
        <v>106</v>
      </c>
      <c r="G2590">
        <v>788.40955835544605</v>
      </c>
    </row>
    <row r="2591" spans="1:7">
      <c r="A2591">
        <v>29</v>
      </c>
      <c r="B2591" t="s">
        <v>32</v>
      </c>
      <c r="C2591">
        <v>6</v>
      </c>
      <c r="D2591" t="s">
        <v>9</v>
      </c>
      <c r="E2591">
        <v>15055</v>
      </c>
      <c r="F2591" t="s">
        <v>106</v>
      </c>
      <c r="G2591">
        <v>867972.70049269404</v>
      </c>
    </row>
    <row r="2592" spans="1:7">
      <c r="A2592">
        <v>29</v>
      </c>
      <c r="B2592" t="s">
        <v>32</v>
      </c>
      <c r="C2592">
        <v>7</v>
      </c>
      <c r="D2592" t="s">
        <v>10</v>
      </c>
      <c r="E2592">
        <v>15055</v>
      </c>
      <c r="F2592" t="s">
        <v>106</v>
      </c>
      <c r="G2592">
        <v>6066007.5941800904</v>
      </c>
    </row>
    <row r="2593" spans="1:7">
      <c r="A2593">
        <v>29</v>
      </c>
      <c r="B2593" t="s">
        <v>32</v>
      </c>
      <c r="C2593">
        <v>8</v>
      </c>
      <c r="D2593" t="s">
        <v>11</v>
      </c>
      <c r="E2593">
        <v>15055</v>
      </c>
      <c r="F2593" t="s">
        <v>106</v>
      </c>
      <c r="G2593">
        <v>317739.762176121</v>
      </c>
    </row>
    <row r="2594" spans="1:7">
      <c r="A2594">
        <v>29</v>
      </c>
      <c r="B2594" t="s">
        <v>32</v>
      </c>
      <c r="C2594">
        <v>9</v>
      </c>
      <c r="D2594" t="s">
        <v>12</v>
      </c>
      <c r="E2594">
        <v>15055</v>
      </c>
      <c r="F2594" t="s">
        <v>106</v>
      </c>
      <c r="G2594">
        <v>240476522.77151099</v>
      </c>
    </row>
    <row r="2595" spans="1:7">
      <c r="A2595">
        <v>29</v>
      </c>
      <c r="B2595" t="s">
        <v>32</v>
      </c>
      <c r="C2595">
        <v>10</v>
      </c>
      <c r="D2595" t="s">
        <v>13</v>
      </c>
      <c r="E2595">
        <v>15055</v>
      </c>
      <c r="F2595" t="s">
        <v>106</v>
      </c>
      <c r="G2595">
        <v>114121442.09581099</v>
      </c>
    </row>
    <row r="2596" spans="1:7">
      <c r="A2596">
        <v>29</v>
      </c>
      <c r="B2596" t="s">
        <v>32</v>
      </c>
      <c r="C2596">
        <v>11</v>
      </c>
      <c r="D2596" t="s">
        <v>14</v>
      </c>
      <c r="E2596">
        <v>15055</v>
      </c>
      <c r="F2596" t="s">
        <v>106</v>
      </c>
      <c r="G2596">
        <v>486963.70903439098</v>
      </c>
    </row>
    <row r="2597" spans="1:7">
      <c r="A2597">
        <v>29</v>
      </c>
      <c r="B2597" t="s">
        <v>32</v>
      </c>
      <c r="C2597">
        <v>12</v>
      </c>
      <c r="D2597" t="s">
        <v>15</v>
      </c>
      <c r="E2597">
        <v>15055</v>
      </c>
      <c r="F2597" t="s">
        <v>106</v>
      </c>
      <c r="G2597">
        <v>9239.6590770987696</v>
      </c>
    </row>
    <row r="2598" spans="1:7">
      <c r="A2598">
        <v>29</v>
      </c>
      <c r="B2598" t="s">
        <v>32</v>
      </c>
      <c r="C2598">
        <v>13</v>
      </c>
      <c r="D2598" t="s">
        <v>16</v>
      </c>
      <c r="E2598">
        <v>15055</v>
      </c>
      <c r="F2598" t="s">
        <v>106</v>
      </c>
      <c r="G2598">
        <v>3670469.4208031199</v>
      </c>
    </row>
    <row r="2599" spans="1:7">
      <c r="A2599">
        <v>29</v>
      </c>
      <c r="B2599" t="s">
        <v>32</v>
      </c>
      <c r="C2599">
        <v>14</v>
      </c>
      <c r="D2599" t="s">
        <v>17</v>
      </c>
      <c r="E2599">
        <v>15055</v>
      </c>
      <c r="F2599" t="s">
        <v>106</v>
      </c>
      <c r="G2599">
        <v>57306670.403837897</v>
      </c>
    </row>
    <row r="2600" spans="1:7">
      <c r="A2600">
        <v>29</v>
      </c>
      <c r="B2600" t="s">
        <v>32</v>
      </c>
      <c r="C2600">
        <v>15</v>
      </c>
      <c r="D2600" t="s">
        <v>18</v>
      </c>
      <c r="E2600">
        <v>15055</v>
      </c>
      <c r="F2600" t="s">
        <v>106</v>
      </c>
      <c r="G2600">
        <v>597185.45333675202</v>
      </c>
    </row>
    <row r="2601" spans="1:7">
      <c r="A2601">
        <v>29</v>
      </c>
      <c r="B2601" t="s">
        <v>32</v>
      </c>
      <c r="C2601">
        <v>16</v>
      </c>
      <c r="D2601" t="s">
        <v>19</v>
      </c>
      <c r="E2601">
        <v>15055</v>
      </c>
      <c r="F2601" t="s">
        <v>106</v>
      </c>
      <c r="G2601">
        <v>848679.94691908499</v>
      </c>
    </row>
    <row r="2602" spans="1:7">
      <c r="A2602">
        <v>29</v>
      </c>
      <c r="B2602" t="s">
        <v>32</v>
      </c>
      <c r="C2602">
        <v>17</v>
      </c>
      <c r="D2602" t="s">
        <v>20</v>
      </c>
      <c r="E2602">
        <v>15055</v>
      </c>
      <c r="F2602" t="s">
        <v>106</v>
      </c>
      <c r="G2602">
        <v>63843274.046626903</v>
      </c>
    </row>
    <row r="2603" spans="1:7">
      <c r="A2603">
        <v>29</v>
      </c>
      <c r="B2603" t="s">
        <v>32</v>
      </c>
      <c r="C2603">
        <v>18</v>
      </c>
      <c r="D2603" t="s">
        <v>21</v>
      </c>
      <c r="E2603">
        <v>15055</v>
      </c>
      <c r="F2603" t="s">
        <v>106</v>
      </c>
      <c r="G2603">
        <v>299466101.85888797</v>
      </c>
    </row>
    <row r="2604" spans="1:7">
      <c r="A2604">
        <v>29</v>
      </c>
      <c r="B2604" t="s">
        <v>32</v>
      </c>
      <c r="C2604">
        <v>19</v>
      </c>
      <c r="D2604" t="s">
        <v>22</v>
      </c>
      <c r="E2604">
        <v>15055</v>
      </c>
      <c r="F2604" t="s">
        <v>106</v>
      </c>
      <c r="G2604">
        <v>8445290.7459231298</v>
      </c>
    </row>
    <row r="2605" spans="1:7">
      <c r="A2605">
        <v>29</v>
      </c>
      <c r="B2605" t="s">
        <v>32</v>
      </c>
      <c r="C2605">
        <v>20</v>
      </c>
      <c r="D2605" t="s">
        <v>23</v>
      </c>
      <c r="E2605">
        <v>15055</v>
      </c>
      <c r="F2605" t="s">
        <v>106</v>
      </c>
      <c r="G2605">
        <v>77654583.459614098</v>
      </c>
    </row>
    <row r="2606" spans="1:7">
      <c r="A2606">
        <v>29</v>
      </c>
      <c r="B2606" t="s">
        <v>32</v>
      </c>
      <c r="C2606">
        <v>21</v>
      </c>
      <c r="D2606" t="s">
        <v>24</v>
      </c>
      <c r="E2606">
        <v>15055</v>
      </c>
      <c r="F2606" t="s">
        <v>106</v>
      </c>
      <c r="G2606">
        <v>407125958.13170999</v>
      </c>
    </row>
    <row r="2607" spans="1:7">
      <c r="A2607">
        <v>29</v>
      </c>
      <c r="B2607" t="s">
        <v>32</v>
      </c>
      <c r="C2607">
        <v>22</v>
      </c>
      <c r="D2607" t="s">
        <v>25</v>
      </c>
      <c r="E2607">
        <v>15055</v>
      </c>
      <c r="F2607" t="s">
        <v>106</v>
      </c>
      <c r="G2607">
        <v>970708890.81401002</v>
      </c>
    </row>
    <row r="2608" spans="1:7">
      <c r="A2608">
        <v>29</v>
      </c>
      <c r="B2608" t="s">
        <v>32</v>
      </c>
      <c r="C2608">
        <v>23</v>
      </c>
      <c r="D2608" t="s">
        <v>26</v>
      </c>
      <c r="E2608">
        <v>15055</v>
      </c>
      <c r="F2608" t="s">
        <v>106</v>
      </c>
      <c r="G2608">
        <v>459534928.53794402</v>
      </c>
    </row>
    <row r="2609" spans="1:7">
      <c r="A2609">
        <v>29</v>
      </c>
      <c r="B2609" t="s">
        <v>32</v>
      </c>
      <c r="C2609">
        <v>24</v>
      </c>
      <c r="D2609" t="s">
        <v>27</v>
      </c>
      <c r="E2609">
        <v>15055</v>
      </c>
      <c r="F2609" t="s">
        <v>106</v>
      </c>
      <c r="G2609">
        <v>675328971.58798897</v>
      </c>
    </row>
    <row r="2610" spans="1:7">
      <c r="A2610">
        <v>29</v>
      </c>
      <c r="B2610" t="s">
        <v>32</v>
      </c>
      <c r="C2610">
        <v>25</v>
      </c>
      <c r="D2610" t="s">
        <v>28</v>
      </c>
      <c r="E2610">
        <v>15055</v>
      </c>
      <c r="F2610" t="s">
        <v>106</v>
      </c>
      <c r="G2610">
        <v>1621223279.0267301</v>
      </c>
    </row>
    <row r="2611" spans="1:7">
      <c r="A2611">
        <v>29</v>
      </c>
      <c r="B2611" t="s">
        <v>32</v>
      </c>
      <c r="C2611">
        <v>26</v>
      </c>
      <c r="D2611" t="s">
        <v>29</v>
      </c>
      <c r="E2611">
        <v>15055</v>
      </c>
      <c r="F2611" t="s">
        <v>106</v>
      </c>
      <c r="G2611">
        <v>511091568.06693101</v>
      </c>
    </row>
    <row r="2612" spans="1:7">
      <c r="A2612">
        <v>29</v>
      </c>
      <c r="B2612" t="s">
        <v>32</v>
      </c>
      <c r="C2612">
        <v>27</v>
      </c>
      <c r="D2612" t="s">
        <v>30</v>
      </c>
      <c r="E2612">
        <v>15055</v>
      </c>
      <c r="F2612" t="s">
        <v>106</v>
      </c>
      <c r="G2612">
        <v>664733437.51874399</v>
      </c>
    </row>
    <row r="2613" spans="1:7">
      <c r="A2613">
        <v>29</v>
      </c>
      <c r="B2613" t="s">
        <v>32</v>
      </c>
      <c r="C2613">
        <v>28</v>
      </c>
      <c r="D2613" t="s">
        <v>31</v>
      </c>
      <c r="E2613">
        <v>15055</v>
      </c>
      <c r="F2613" t="s">
        <v>106</v>
      </c>
      <c r="G2613">
        <v>170828459.61933699</v>
      </c>
    </row>
    <row r="2614" spans="1:7">
      <c r="A2614">
        <v>29</v>
      </c>
      <c r="B2614" t="s">
        <v>32</v>
      </c>
      <c r="C2614">
        <v>29</v>
      </c>
      <c r="D2614" t="s">
        <v>32</v>
      </c>
      <c r="E2614">
        <v>15055</v>
      </c>
      <c r="F2614" t="s">
        <v>106</v>
      </c>
      <c r="G2614">
        <v>11332188183.7927</v>
      </c>
    </row>
    <row r="2615" spans="1:7">
      <c r="A2615">
        <v>29</v>
      </c>
      <c r="B2615" t="s">
        <v>32</v>
      </c>
      <c r="C2615">
        <v>30</v>
      </c>
      <c r="D2615" t="s">
        <v>33</v>
      </c>
      <c r="E2615">
        <v>15055</v>
      </c>
      <c r="F2615" t="s">
        <v>106</v>
      </c>
      <c r="G2615">
        <v>7728608.0999417603</v>
      </c>
    </row>
    <row r="2616" spans="1:7">
      <c r="A2616">
        <v>29</v>
      </c>
      <c r="B2616" t="s">
        <v>32</v>
      </c>
      <c r="C2616">
        <v>31</v>
      </c>
      <c r="D2616" t="s">
        <v>34</v>
      </c>
      <c r="E2616">
        <v>15055</v>
      </c>
      <c r="F2616" t="s">
        <v>106</v>
      </c>
      <c r="G2616">
        <v>25817629.641334198</v>
      </c>
    </row>
    <row r="2617" spans="1:7">
      <c r="A2617">
        <v>29</v>
      </c>
      <c r="B2617" t="s">
        <v>32</v>
      </c>
      <c r="C2617">
        <v>32</v>
      </c>
      <c r="D2617" t="s">
        <v>35</v>
      </c>
      <c r="E2617">
        <v>15055</v>
      </c>
      <c r="F2617" t="s">
        <v>106</v>
      </c>
      <c r="G2617">
        <v>16559966256.989</v>
      </c>
    </row>
    <row r="2618" spans="1:7">
      <c r="A2618">
        <v>29</v>
      </c>
      <c r="B2618" t="s">
        <v>32</v>
      </c>
      <c r="C2618">
        <v>33</v>
      </c>
      <c r="D2618" t="s">
        <v>36</v>
      </c>
      <c r="E2618">
        <v>15055</v>
      </c>
      <c r="F2618" t="s">
        <v>106</v>
      </c>
      <c r="G2618">
        <v>136888823.98017001</v>
      </c>
    </row>
    <row r="2619" spans="1:7">
      <c r="A2619">
        <v>29</v>
      </c>
      <c r="B2619" t="s">
        <v>32</v>
      </c>
      <c r="C2619">
        <v>34</v>
      </c>
      <c r="D2619" t="s">
        <v>37</v>
      </c>
      <c r="E2619">
        <v>15055</v>
      </c>
      <c r="F2619" t="s">
        <v>106</v>
      </c>
      <c r="G2619">
        <v>1311243.59331285</v>
      </c>
    </row>
    <row r="2620" spans="1:7">
      <c r="A2620">
        <v>29</v>
      </c>
      <c r="B2620" t="s">
        <v>32</v>
      </c>
      <c r="C2620">
        <v>35</v>
      </c>
      <c r="D2620" t="s">
        <v>38</v>
      </c>
      <c r="E2620">
        <v>15055</v>
      </c>
      <c r="F2620" t="s">
        <v>106</v>
      </c>
      <c r="G2620">
        <v>21831673.232682001</v>
      </c>
    </row>
    <row r="2621" spans="1:7">
      <c r="A2621">
        <v>29</v>
      </c>
      <c r="B2621" t="s">
        <v>32</v>
      </c>
      <c r="C2621">
        <v>36</v>
      </c>
      <c r="D2621" t="s">
        <v>39</v>
      </c>
      <c r="E2621">
        <v>15055</v>
      </c>
      <c r="F2621" t="s">
        <v>106</v>
      </c>
      <c r="G2621">
        <v>412345.56121273799</v>
      </c>
    </row>
    <row r="2622" spans="1:7">
      <c r="A2622">
        <v>29</v>
      </c>
      <c r="B2622" t="s">
        <v>32</v>
      </c>
      <c r="C2622">
        <v>37</v>
      </c>
      <c r="D2622" t="s">
        <v>40</v>
      </c>
      <c r="E2622">
        <v>15055</v>
      </c>
      <c r="F2622" t="s">
        <v>106</v>
      </c>
      <c r="G2622">
        <v>114368.56865703499</v>
      </c>
    </row>
    <row r="2623" spans="1:7">
      <c r="A2623">
        <v>29</v>
      </c>
      <c r="B2623" t="s">
        <v>32</v>
      </c>
      <c r="C2623">
        <v>38</v>
      </c>
      <c r="D2623" t="s">
        <v>41</v>
      </c>
      <c r="E2623">
        <v>15055</v>
      </c>
      <c r="F2623" t="s">
        <v>106</v>
      </c>
      <c r="G2623">
        <v>1170021.21950529</v>
      </c>
    </row>
    <row r="2624" spans="1:7">
      <c r="A2624">
        <v>29</v>
      </c>
      <c r="B2624" t="s">
        <v>32</v>
      </c>
      <c r="C2624">
        <v>39</v>
      </c>
      <c r="D2624" t="s">
        <v>42</v>
      </c>
      <c r="E2624">
        <v>15055</v>
      </c>
      <c r="F2624" t="s">
        <v>106</v>
      </c>
      <c r="G2624">
        <v>86363.5196962185</v>
      </c>
    </row>
    <row r="2625" spans="1:7">
      <c r="A2625">
        <v>29</v>
      </c>
      <c r="B2625" t="s">
        <v>32</v>
      </c>
      <c r="C2625">
        <v>40</v>
      </c>
      <c r="D2625" t="s">
        <v>43</v>
      </c>
      <c r="E2625">
        <v>15055</v>
      </c>
      <c r="F2625" t="s">
        <v>106</v>
      </c>
      <c r="G2625">
        <v>1849419.4413784</v>
      </c>
    </row>
    <row r="2626" spans="1:7">
      <c r="A2626">
        <v>29</v>
      </c>
      <c r="B2626" t="s">
        <v>32</v>
      </c>
      <c r="C2626">
        <v>41</v>
      </c>
      <c r="D2626" t="s">
        <v>44</v>
      </c>
      <c r="E2626">
        <v>15055</v>
      </c>
      <c r="F2626" t="s">
        <v>106</v>
      </c>
      <c r="G2626">
        <v>7193087.7488472303</v>
      </c>
    </row>
    <row r="2627" spans="1:7">
      <c r="A2627">
        <v>29</v>
      </c>
      <c r="B2627" t="s">
        <v>32</v>
      </c>
      <c r="C2627">
        <v>42</v>
      </c>
      <c r="D2627" t="s">
        <v>45</v>
      </c>
      <c r="E2627">
        <v>15055</v>
      </c>
      <c r="F2627" t="s">
        <v>106</v>
      </c>
      <c r="G2627">
        <v>51100776.687069103</v>
      </c>
    </row>
    <row r="2628" spans="1:7">
      <c r="A2628">
        <v>29</v>
      </c>
      <c r="B2628" t="s">
        <v>32</v>
      </c>
      <c r="C2628">
        <v>43</v>
      </c>
      <c r="D2628" t="s">
        <v>46</v>
      </c>
      <c r="E2628">
        <v>15055</v>
      </c>
      <c r="F2628" t="s">
        <v>106</v>
      </c>
      <c r="G2628">
        <v>93676534.421399996</v>
      </c>
    </row>
    <row r="2629" spans="1:7">
      <c r="A2629">
        <v>29</v>
      </c>
      <c r="B2629" t="s">
        <v>32</v>
      </c>
      <c r="C2629">
        <v>44</v>
      </c>
      <c r="D2629" t="s">
        <v>47</v>
      </c>
      <c r="E2629">
        <v>15055</v>
      </c>
      <c r="F2629" t="s">
        <v>106</v>
      </c>
      <c r="G2629">
        <v>4350766.7631241996</v>
      </c>
    </row>
    <row r="2630" spans="1:7">
      <c r="A2630">
        <v>29</v>
      </c>
      <c r="B2630" t="s">
        <v>32</v>
      </c>
      <c r="C2630">
        <v>45</v>
      </c>
      <c r="D2630" t="s">
        <v>48</v>
      </c>
      <c r="E2630">
        <v>15055</v>
      </c>
      <c r="F2630" t="s">
        <v>106</v>
      </c>
      <c r="G2630">
        <v>1308166552.7850599</v>
      </c>
    </row>
    <row r="2631" spans="1:7">
      <c r="A2631">
        <v>29</v>
      </c>
      <c r="B2631" t="s">
        <v>32</v>
      </c>
      <c r="C2631">
        <v>46</v>
      </c>
      <c r="D2631" t="s">
        <v>49</v>
      </c>
      <c r="E2631">
        <v>15055</v>
      </c>
      <c r="F2631" t="s">
        <v>106</v>
      </c>
      <c r="G2631">
        <v>10368725.7287009</v>
      </c>
    </row>
    <row r="2632" spans="1:7">
      <c r="A2632">
        <v>29</v>
      </c>
      <c r="B2632" t="s">
        <v>32</v>
      </c>
      <c r="C2632">
        <v>47</v>
      </c>
      <c r="D2632" t="s">
        <v>50</v>
      </c>
      <c r="E2632">
        <v>15055</v>
      </c>
      <c r="F2632" t="s">
        <v>106</v>
      </c>
      <c r="G2632">
        <v>201156.05355007999</v>
      </c>
    </row>
    <row r="2633" spans="1:7">
      <c r="A2633">
        <v>29</v>
      </c>
      <c r="B2633" t="s">
        <v>32</v>
      </c>
      <c r="C2633">
        <v>48</v>
      </c>
      <c r="D2633" t="s">
        <v>51</v>
      </c>
      <c r="E2633">
        <v>15055</v>
      </c>
      <c r="F2633" t="s">
        <v>106</v>
      </c>
      <c r="G2633">
        <v>1265438.8051347199</v>
      </c>
    </row>
    <row r="2634" spans="1:7">
      <c r="A2634">
        <v>29</v>
      </c>
      <c r="B2634" t="s">
        <v>32</v>
      </c>
      <c r="C2634">
        <v>49</v>
      </c>
      <c r="D2634" t="s">
        <v>52</v>
      </c>
      <c r="E2634">
        <v>15055</v>
      </c>
      <c r="F2634" t="s">
        <v>106</v>
      </c>
      <c r="G2634">
        <v>71113.989876758802</v>
      </c>
    </row>
    <row r="2635" spans="1:7">
      <c r="A2635">
        <v>29</v>
      </c>
      <c r="B2635" t="s">
        <v>32</v>
      </c>
      <c r="C2635">
        <v>50</v>
      </c>
      <c r="D2635" t="s">
        <v>53</v>
      </c>
      <c r="E2635">
        <v>15055</v>
      </c>
      <c r="F2635" t="s">
        <v>106</v>
      </c>
      <c r="G2635">
        <v>53916701.209303401</v>
      </c>
    </row>
    <row r="2636" spans="1:7">
      <c r="A2636">
        <v>29</v>
      </c>
      <c r="B2636" t="s">
        <v>32</v>
      </c>
      <c r="C2636">
        <v>51</v>
      </c>
      <c r="D2636" t="s">
        <v>54</v>
      </c>
      <c r="E2636">
        <v>15055</v>
      </c>
      <c r="F2636" t="s">
        <v>106</v>
      </c>
      <c r="G2636">
        <v>167891404.68033099</v>
      </c>
    </row>
    <row r="2637" spans="1:7">
      <c r="A2637">
        <v>29</v>
      </c>
      <c r="B2637" t="s">
        <v>32</v>
      </c>
      <c r="C2637">
        <v>52</v>
      </c>
      <c r="D2637" t="s">
        <v>55</v>
      </c>
      <c r="E2637">
        <v>15055</v>
      </c>
      <c r="F2637" t="s">
        <v>106</v>
      </c>
      <c r="G2637">
        <v>260603.40048241001</v>
      </c>
    </row>
    <row r="2638" spans="1:7">
      <c r="A2638">
        <v>29</v>
      </c>
      <c r="B2638" t="s">
        <v>32</v>
      </c>
      <c r="C2638">
        <v>53</v>
      </c>
      <c r="D2638" t="s">
        <v>56</v>
      </c>
      <c r="E2638">
        <v>15055</v>
      </c>
      <c r="F2638" t="s">
        <v>106</v>
      </c>
      <c r="G2638">
        <v>76429856.828948602</v>
      </c>
    </row>
    <row r="2639" spans="1:7">
      <c r="A2639">
        <v>29</v>
      </c>
      <c r="B2639" t="s">
        <v>32</v>
      </c>
      <c r="C2639">
        <v>54</v>
      </c>
      <c r="D2639" t="s">
        <v>57</v>
      </c>
      <c r="E2639">
        <v>15055</v>
      </c>
      <c r="F2639" t="s">
        <v>106</v>
      </c>
      <c r="G2639">
        <v>99114846.837997094</v>
      </c>
    </row>
    <row r="2640" spans="1:7">
      <c r="A2640">
        <v>29</v>
      </c>
      <c r="B2640" t="s">
        <v>32</v>
      </c>
      <c r="C2640">
        <v>55</v>
      </c>
      <c r="D2640" t="s">
        <v>58</v>
      </c>
      <c r="E2640">
        <v>15055</v>
      </c>
      <c r="F2640" t="s">
        <v>106</v>
      </c>
      <c r="G2640">
        <v>499573917.85992801</v>
      </c>
    </row>
    <row r="2641" spans="1:7">
      <c r="A2641">
        <v>29</v>
      </c>
      <c r="B2641" t="s">
        <v>32</v>
      </c>
      <c r="C2641">
        <v>56</v>
      </c>
      <c r="D2641" t="s">
        <v>59</v>
      </c>
      <c r="E2641">
        <v>15055</v>
      </c>
      <c r="F2641" t="s">
        <v>106</v>
      </c>
      <c r="G2641">
        <v>253973256.16631201</v>
      </c>
    </row>
    <row r="2642" spans="1:7">
      <c r="A2642">
        <v>29</v>
      </c>
      <c r="B2642" t="s">
        <v>32</v>
      </c>
      <c r="C2642">
        <v>57</v>
      </c>
      <c r="D2642" t="s">
        <v>60</v>
      </c>
      <c r="E2642">
        <v>15055</v>
      </c>
      <c r="F2642" t="s">
        <v>106</v>
      </c>
      <c r="G2642">
        <v>67271198.080993593</v>
      </c>
    </row>
    <row r="2643" spans="1:7">
      <c r="A2643">
        <v>29</v>
      </c>
      <c r="B2643" t="s">
        <v>32</v>
      </c>
      <c r="C2643">
        <v>58</v>
      </c>
      <c r="D2643" t="s">
        <v>61</v>
      </c>
      <c r="E2643">
        <v>15055</v>
      </c>
      <c r="F2643" t="s">
        <v>106</v>
      </c>
      <c r="G2643">
        <v>183524355.93104699</v>
      </c>
    </row>
    <row r="2644" spans="1:7">
      <c r="A2644">
        <v>29</v>
      </c>
      <c r="B2644" t="s">
        <v>32</v>
      </c>
      <c r="C2644">
        <v>59</v>
      </c>
      <c r="D2644" t="s">
        <v>62</v>
      </c>
      <c r="E2644">
        <v>15055</v>
      </c>
      <c r="F2644" t="s">
        <v>106</v>
      </c>
      <c r="G2644">
        <v>278291341.09878701</v>
      </c>
    </row>
    <row r="2645" spans="1:7">
      <c r="A2645">
        <v>29</v>
      </c>
      <c r="B2645" t="s">
        <v>32</v>
      </c>
      <c r="C2645">
        <v>60</v>
      </c>
      <c r="D2645" t="s">
        <v>63</v>
      </c>
      <c r="E2645">
        <v>15055</v>
      </c>
      <c r="F2645" t="s">
        <v>106</v>
      </c>
      <c r="G2645">
        <v>335874984.66509598</v>
      </c>
    </row>
    <row r="2646" spans="1:7">
      <c r="A2646">
        <v>29</v>
      </c>
      <c r="B2646" t="s">
        <v>32</v>
      </c>
      <c r="C2646">
        <v>62</v>
      </c>
      <c r="D2646" t="s">
        <v>65</v>
      </c>
      <c r="E2646">
        <v>15055</v>
      </c>
      <c r="F2646" t="s">
        <v>106</v>
      </c>
      <c r="G2646">
        <v>57145906.525523499</v>
      </c>
    </row>
    <row r="2647" spans="1:7">
      <c r="A2647">
        <v>29</v>
      </c>
      <c r="B2647" t="s">
        <v>32</v>
      </c>
      <c r="C2647">
        <v>63</v>
      </c>
      <c r="D2647" t="s">
        <v>66</v>
      </c>
      <c r="E2647">
        <v>15055</v>
      </c>
      <c r="F2647" t="s">
        <v>106</v>
      </c>
      <c r="G2647">
        <v>136086739.40981299</v>
      </c>
    </row>
    <row r="2648" spans="1:7">
      <c r="A2648">
        <v>29</v>
      </c>
      <c r="B2648" t="s">
        <v>32</v>
      </c>
      <c r="C2648">
        <v>64</v>
      </c>
      <c r="D2648" t="s">
        <v>67</v>
      </c>
      <c r="E2648">
        <v>15055</v>
      </c>
      <c r="F2648" t="s">
        <v>106</v>
      </c>
      <c r="G2648">
        <v>231251038.159684</v>
      </c>
    </row>
    <row r="2649" spans="1:7">
      <c r="A2649">
        <v>29</v>
      </c>
      <c r="B2649" t="s">
        <v>32</v>
      </c>
      <c r="C2649">
        <v>65</v>
      </c>
      <c r="D2649" t="s">
        <v>68</v>
      </c>
      <c r="E2649">
        <v>15055</v>
      </c>
      <c r="F2649" t="s">
        <v>106</v>
      </c>
      <c r="G2649">
        <v>1563475809.03409</v>
      </c>
    </row>
    <row r="2650" spans="1:7">
      <c r="A2650">
        <v>29</v>
      </c>
      <c r="B2650" t="s">
        <v>32</v>
      </c>
      <c r="C2650">
        <v>66</v>
      </c>
      <c r="D2650" t="s">
        <v>69</v>
      </c>
      <c r="E2650">
        <v>15055</v>
      </c>
      <c r="F2650" t="s">
        <v>106</v>
      </c>
      <c r="G2650">
        <v>2018448489.31899</v>
      </c>
    </row>
    <row r="2651" spans="1:7">
      <c r="A2651">
        <v>29</v>
      </c>
      <c r="B2651" t="s">
        <v>32</v>
      </c>
      <c r="C2651">
        <v>67</v>
      </c>
      <c r="D2651" t="s">
        <v>70</v>
      </c>
      <c r="E2651">
        <v>15055</v>
      </c>
      <c r="F2651" t="s">
        <v>106</v>
      </c>
      <c r="G2651">
        <v>1906086064.9871099</v>
      </c>
    </row>
    <row r="2652" spans="1:7">
      <c r="A2652">
        <v>29</v>
      </c>
      <c r="B2652" t="s">
        <v>32</v>
      </c>
      <c r="C2652">
        <v>68</v>
      </c>
      <c r="D2652" t="s">
        <v>71</v>
      </c>
      <c r="E2652">
        <v>15055</v>
      </c>
      <c r="F2652" t="s">
        <v>106</v>
      </c>
      <c r="G2652">
        <v>44820907.970025197</v>
      </c>
    </row>
    <row r="2653" spans="1:7">
      <c r="A2653">
        <v>29</v>
      </c>
      <c r="B2653" t="s">
        <v>32</v>
      </c>
      <c r="C2653">
        <v>74</v>
      </c>
      <c r="D2653" t="s">
        <v>77</v>
      </c>
      <c r="E2653">
        <v>15055</v>
      </c>
      <c r="F2653" t="s">
        <v>106</v>
      </c>
      <c r="G2653">
        <v>4097368.5014922</v>
      </c>
    </row>
    <row r="2654" spans="1:7">
      <c r="A2654">
        <v>29</v>
      </c>
      <c r="B2654" t="s">
        <v>32</v>
      </c>
      <c r="C2654">
        <v>75</v>
      </c>
      <c r="D2654" t="s">
        <v>78</v>
      </c>
      <c r="E2654">
        <v>15055</v>
      </c>
      <c r="F2654" t="s">
        <v>106</v>
      </c>
      <c r="G2654">
        <v>126.94121451805501</v>
      </c>
    </row>
    <row r="2655" spans="1:7">
      <c r="A2655">
        <v>29</v>
      </c>
      <c r="B2655" t="s">
        <v>32</v>
      </c>
      <c r="C2655">
        <v>76</v>
      </c>
      <c r="D2655" t="s">
        <v>79</v>
      </c>
      <c r="E2655">
        <v>15055</v>
      </c>
      <c r="F2655" t="s">
        <v>106</v>
      </c>
      <c r="G2655">
        <v>352001.56346274703</v>
      </c>
    </row>
    <row r="2656" spans="1:7">
      <c r="A2656">
        <v>29</v>
      </c>
      <c r="B2656" t="s">
        <v>32</v>
      </c>
      <c r="C2656">
        <v>77</v>
      </c>
      <c r="D2656" t="s">
        <v>80</v>
      </c>
      <c r="E2656">
        <v>15055</v>
      </c>
      <c r="F2656" t="s">
        <v>106</v>
      </c>
      <c r="G2656">
        <v>3911179.7581526502</v>
      </c>
    </row>
    <row r="2657" spans="1:7">
      <c r="A2657">
        <v>29</v>
      </c>
      <c r="B2657" t="s">
        <v>32</v>
      </c>
      <c r="C2657">
        <v>78</v>
      </c>
      <c r="D2657" t="s">
        <v>81</v>
      </c>
      <c r="E2657">
        <v>15055</v>
      </c>
      <c r="F2657" t="s">
        <v>106</v>
      </c>
      <c r="G2657">
        <v>27511433.5428617</v>
      </c>
    </row>
    <row r="2658" spans="1:7">
      <c r="A2658">
        <v>29</v>
      </c>
      <c r="B2658" t="s">
        <v>32</v>
      </c>
      <c r="C2658">
        <v>79</v>
      </c>
      <c r="D2658" t="s">
        <v>82</v>
      </c>
      <c r="E2658">
        <v>15055</v>
      </c>
      <c r="F2658" t="s">
        <v>106</v>
      </c>
      <c r="G2658">
        <v>143770584.51020899</v>
      </c>
    </row>
    <row r="2659" spans="1:7">
      <c r="A2659">
        <v>29</v>
      </c>
      <c r="B2659" t="s">
        <v>32</v>
      </c>
      <c r="C2659">
        <v>80</v>
      </c>
      <c r="D2659" t="s">
        <v>83</v>
      </c>
      <c r="E2659">
        <v>15055</v>
      </c>
      <c r="F2659" t="s">
        <v>106</v>
      </c>
      <c r="G2659">
        <v>3103063.75081986</v>
      </c>
    </row>
    <row r="2660" spans="1:7">
      <c r="A2660">
        <v>29</v>
      </c>
      <c r="B2660" t="s">
        <v>32</v>
      </c>
      <c r="C2660">
        <v>81</v>
      </c>
      <c r="D2660" t="s">
        <v>84</v>
      </c>
      <c r="E2660">
        <v>15055</v>
      </c>
      <c r="F2660" t="s">
        <v>106</v>
      </c>
      <c r="G2660">
        <v>1131060.69121354</v>
      </c>
    </row>
    <row r="2661" spans="1:7">
      <c r="A2661">
        <v>29</v>
      </c>
      <c r="B2661" t="s">
        <v>32</v>
      </c>
      <c r="C2661">
        <v>83</v>
      </c>
      <c r="D2661" t="s">
        <v>86</v>
      </c>
      <c r="E2661">
        <v>15055</v>
      </c>
      <c r="F2661" t="s">
        <v>106</v>
      </c>
      <c r="G2661">
        <v>131925013.756707</v>
      </c>
    </row>
    <row r="2662" spans="1:7">
      <c r="A2662">
        <v>29</v>
      </c>
      <c r="B2662" t="s">
        <v>32</v>
      </c>
      <c r="C2662">
        <v>86</v>
      </c>
      <c r="D2662" t="s">
        <v>89</v>
      </c>
      <c r="E2662">
        <v>15055</v>
      </c>
      <c r="F2662" t="s">
        <v>106</v>
      </c>
      <c r="G2662">
        <v>778.66906769910099</v>
      </c>
    </row>
    <row r="2663" spans="1:7">
      <c r="A2663">
        <v>29</v>
      </c>
      <c r="B2663" t="s">
        <v>32</v>
      </c>
      <c r="C2663">
        <v>87</v>
      </c>
      <c r="D2663" t="s">
        <v>90</v>
      </c>
      <c r="E2663">
        <v>15055</v>
      </c>
      <c r="F2663" t="s">
        <v>106</v>
      </c>
      <c r="G2663">
        <v>597.46424047361302</v>
      </c>
    </row>
    <row r="2664" spans="1:7">
      <c r="A2664">
        <v>29</v>
      </c>
      <c r="B2664" t="s">
        <v>32</v>
      </c>
      <c r="C2664">
        <v>5001</v>
      </c>
      <c r="D2664" t="s">
        <v>94</v>
      </c>
      <c r="E2664">
        <v>15053</v>
      </c>
      <c r="F2664" t="s">
        <v>107</v>
      </c>
      <c r="G2664">
        <v>22799971418.452801</v>
      </c>
    </row>
    <row r="2665" spans="1:7">
      <c r="A2665">
        <v>29</v>
      </c>
      <c r="B2665" t="s">
        <v>32</v>
      </c>
      <c r="C2665">
        <v>6001</v>
      </c>
      <c r="D2665" t="s">
        <v>96</v>
      </c>
      <c r="E2665">
        <v>15053</v>
      </c>
      <c r="F2665" t="s">
        <v>107</v>
      </c>
      <c r="G2665">
        <v>184921596.80342701</v>
      </c>
    </row>
    <row r="2666" spans="1:7">
      <c r="A2666">
        <v>29</v>
      </c>
      <c r="B2666" t="s">
        <v>32</v>
      </c>
      <c r="C2666">
        <v>7001</v>
      </c>
      <c r="D2666" t="s">
        <v>108</v>
      </c>
      <c r="E2666">
        <v>15053</v>
      </c>
      <c r="F2666" t="s">
        <v>107</v>
      </c>
      <c r="G2666">
        <v>9834950907.1577702</v>
      </c>
    </row>
    <row r="2667" spans="1:7">
      <c r="A2667">
        <v>29</v>
      </c>
      <c r="B2667" t="s">
        <v>32</v>
      </c>
      <c r="C2667">
        <v>8001</v>
      </c>
      <c r="D2667" t="s">
        <v>109</v>
      </c>
      <c r="E2667">
        <v>15053</v>
      </c>
      <c r="F2667" t="s">
        <v>107</v>
      </c>
      <c r="G2667">
        <v>1014038499.6342</v>
      </c>
    </row>
    <row r="2668" spans="1:7">
      <c r="A2668">
        <v>29</v>
      </c>
      <c r="B2668" t="s">
        <v>32</v>
      </c>
      <c r="C2668">
        <v>10001</v>
      </c>
      <c r="D2668" t="s">
        <v>110</v>
      </c>
      <c r="E2668">
        <v>15055</v>
      </c>
      <c r="F2668" t="s">
        <v>106</v>
      </c>
      <c r="G2668">
        <v>498560.616375043</v>
      </c>
    </row>
    <row r="2669" spans="1:7">
      <c r="A2669">
        <v>29</v>
      </c>
      <c r="B2669" t="s">
        <v>32</v>
      </c>
      <c r="C2669">
        <v>10002</v>
      </c>
      <c r="D2669" t="s">
        <v>111</v>
      </c>
      <c r="E2669">
        <v>15055</v>
      </c>
      <c r="F2669" t="s">
        <v>106</v>
      </c>
      <c r="G2669">
        <v>656547.95973942801</v>
      </c>
    </row>
    <row r="2670" spans="1:7">
      <c r="A2670">
        <v>29</v>
      </c>
      <c r="B2670" t="s">
        <v>32</v>
      </c>
      <c r="C2670">
        <v>10003</v>
      </c>
      <c r="D2670" t="s">
        <v>112</v>
      </c>
      <c r="E2670">
        <v>15055</v>
      </c>
      <c r="F2670" t="s">
        <v>106</v>
      </c>
      <c r="G2670">
        <v>584549.63455932296</v>
      </c>
    </row>
    <row r="2671" spans="1:7">
      <c r="A2671">
        <v>29</v>
      </c>
      <c r="B2671" t="s">
        <v>32</v>
      </c>
      <c r="C2671">
        <v>10004</v>
      </c>
      <c r="D2671" t="s">
        <v>113</v>
      </c>
      <c r="E2671">
        <v>15055</v>
      </c>
      <c r="F2671" t="s">
        <v>106</v>
      </c>
      <c r="G2671">
        <v>451342.60630487901</v>
      </c>
    </row>
    <row r="2672" spans="1:7">
      <c r="A2672">
        <v>29</v>
      </c>
      <c r="B2672" t="s">
        <v>32</v>
      </c>
      <c r="C2672">
        <v>10005</v>
      </c>
      <c r="D2672" t="s">
        <v>114</v>
      </c>
      <c r="E2672">
        <v>15055</v>
      </c>
      <c r="F2672" t="s">
        <v>106</v>
      </c>
      <c r="G2672">
        <v>1007293.37231202</v>
      </c>
    </row>
    <row r="2673" spans="1:7">
      <c r="A2673">
        <v>29</v>
      </c>
      <c r="B2673" t="s">
        <v>32</v>
      </c>
      <c r="C2673">
        <v>10006</v>
      </c>
      <c r="D2673" t="s">
        <v>115</v>
      </c>
      <c r="E2673">
        <v>15055</v>
      </c>
      <c r="F2673" t="s">
        <v>106</v>
      </c>
      <c r="G2673">
        <v>3440336.9330250099</v>
      </c>
    </row>
    <row r="2674" spans="1:7">
      <c r="A2674">
        <v>29</v>
      </c>
      <c r="B2674" t="s">
        <v>32</v>
      </c>
      <c r="C2674">
        <v>10007</v>
      </c>
      <c r="D2674" t="s">
        <v>116</v>
      </c>
      <c r="E2674">
        <v>15055</v>
      </c>
      <c r="F2674" t="s">
        <v>106</v>
      </c>
      <c r="G2674">
        <v>6084016.7246674402</v>
      </c>
    </row>
    <row r="2675" spans="1:7">
      <c r="A2675">
        <v>29</v>
      </c>
      <c r="B2675" t="s">
        <v>32</v>
      </c>
      <c r="C2675">
        <v>10008</v>
      </c>
      <c r="D2675" t="s">
        <v>117</v>
      </c>
      <c r="E2675">
        <v>15055</v>
      </c>
      <c r="F2675" t="s">
        <v>106</v>
      </c>
      <c r="G2675">
        <v>6959613.5292471796</v>
      </c>
    </row>
    <row r="2676" spans="1:7">
      <c r="A2676">
        <v>29</v>
      </c>
      <c r="B2676" t="s">
        <v>32</v>
      </c>
      <c r="C2676">
        <v>10009</v>
      </c>
      <c r="D2676" t="s">
        <v>118</v>
      </c>
      <c r="E2676">
        <v>15055</v>
      </c>
      <c r="F2676" t="s">
        <v>106</v>
      </c>
      <c r="G2676">
        <v>17609660.746707801</v>
      </c>
    </row>
    <row r="2677" spans="1:7">
      <c r="A2677">
        <v>29</v>
      </c>
      <c r="B2677" t="s">
        <v>32</v>
      </c>
      <c r="C2677">
        <v>11001</v>
      </c>
      <c r="D2677" t="s">
        <v>119</v>
      </c>
      <c r="E2677">
        <v>15055</v>
      </c>
      <c r="F2677" t="s">
        <v>106</v>
      </c>
      <c r="G2677">
        <v>1148853.94316237</v>
      </c>
    </row>
    <row r="2678" spans="1:7">
      <c r="A2678">
        <v>29</v>
      </c>
      <c r="B2678" t="s">
        <v>32</v>
      </c>
      <c r="C2678">
        <v>11003</v>
      </c>
      <c r="D2678" t="s">
        <v>120</v>
      </c>
      <c r="E2678">
        <v>15055</v>
      </c>
      <c r="F2678" t="s">
        <v>106</v>
      </c>
      <c r="G2678">
        <v>1372329.76120015</v>
      </c>
    </row>
    <row r="2679" spans="1:7">
      <c r="A2679">
        <v>29</v>
      </c>
      <c r="B2679" t="s">
        <v>32</v>
      </c>
      <c r="C2679">
        <v>12001</v>
      </c>
      <c r="D2679" t="s">
        <v>121</v>
      </c>
      <c r="E2679">
        <v>15055</v>
      </c>
      <c r="F2679" t="s">
        <v>106</v>
      </c>
      <c r="G2679">
        <v>96600040.186218798</v>
      </c>
    </row>
    <row r="2680" spans="1:7">
      <c r="A2680">
        <v>29</v>
      </c>
      <c r="B2680" t="s">
        <v>32</v>
      </c>
      <c r="C2680">
        <v>12004</v>
      </c>
      <c r="D2680" t="s">
        <v>123</v>
      </c>
      <c r="E2680">
        <v>15055</v>
      </c>
      <c r="F2680" t="s">
        <v>106</v>
      </c>
      <c r="G2680">
        <v>6941696.4743614802</v>
      </c>
    </row>
    <row r="2681" spans="1:7">
      <c r="A2681">
        <v>29</v>
      </c>
      <c r="B2681" t="s">
        <v>32</v>
      </c>
      <c r="C2681">
        <v>14001</v>
      </c>
      <c r="D2681" t="s">
        <v>124</v>
      </c>
      <c r="E2681">
        <v>15055</v>
      </c>
      <c r="F2681" t="s">
        <v>106</v>
      </c>
      <c r="G2681">
        <v>9178151.9762184601</v>
      </c>
    </row>
    <row r="2682" spans="1:7">
      <c r="A2682">
        <v>29</v>
      </c>
      <c r="B2682" t="s">
        <v>32</v>
      </c>
      <c r="C2682">
        <v>14002</v>
      </c>
      <c r="D2682" t="s">
        <v>125</v>
      </c>
      <c r="E2682">
        <v>15055</v>
      </c>
      <c r="F2682" t="s">
        <v>106</v>
      </c>
      <c r="G2682">
        <v>18747000.186733801</v>
      </c>
    </row>
    <row r="2683" spans="1:7">
      <c r="A2683">
        <v>29</v>
      </c>
      <c r="B2683" t="s">
        <v>32</v>
      </c>
      <c r="C2683">
        <v>25001</v>
      </c>
      <c r="D2683" t="s">
        <v>126</v>
      </c>
      <c r="E2683">
        <v>15051</v>
      </c>
      <c r="F2683" t="s">
        <v>127</v>
      </c>
      <c r="G2683">
        <v>15194018982.481001</v>
      </c>
    </row>
    <row r="2684" spans="1:7">
      <c r="A2684">
        <v>29</v>
      </c>
      <c r="B2684" t="s">
        <v>32</v>
      </c>
      <c r="C2684">
        <v>28001</v>
      </c>
      <c r="D2684" t="s">
        <v>128</v>
      </c>
      <c r="E2684">
        <v>15051</v>
      </c>
      <c r="F2684" t="s">
        <v>127</v>
      </c>
      <c r="G2684">
        <v>26585708892.3489</v>
      </c>
    </row>
    <row r="2685" spans="1:7">
      <c r="A2685">
        <v>30</v>
      </c>
      <c r="B2685" t="s">
        <v>33</v>
      </c>
      <c r="C2685">
        <v>1</v>
      </c>
      <c r="D2685" t="s">
        <v>4</v>
      </c>
      <c r="E2685">
        <v>15055</v>
      </c>
      <c r="F2685" t="s">
        <v>106</v>
      </c>
      <c r="G2685">
        <v>721216.84409559704</v>
      </c>
    </row>
    <row r="2686" spans="1:7">
      <c r="A2686">
        <v>30</v>
      </c>
      <c r="B2686" t="s">
        <v>33</v>
      </c>
      <c r="C2686">
        <v>2</v>
      </c>
      <c r="D2686" t="s">
        <v>5</v>
      </c>
      <c r="E2686">
        <v>15055</v>
      </c>
      <c r="F2686" t="s">
        <v>106</v>
      </c>
      <c r="G2686">
        <v>6113.9405378500296</v>
      </c>
    </row>
    <row r="2687" spans="1:7">
      <c r="A2687">
        <v>30</v>
      </c>
      <c r="B2687" t="s">
        <v>33</v>
      </c>
      <c r="C2687">
        <v>3</v>
      </c>
      <c r="D2687" t="s">
        <v>6</v>
      </c>
      <c r="E2687">
        <v>15055</v>
      </c>
      <c r="F2687" t="s">
        <v>106</v>
      </c>
      <c r="G2687">
        <v>1896971.7069047301</v>
      </c>
    </row>
    <row r="2688" spans="1:7">
      <c r="A2688">
        <v>30</v>
      </c>
      <c r="B2688" t="s">
        <v>33</v>
      </c>
      <c r="C2688">
        <v>6</v>
      </c>
      <c r="D2688" t="s">
        <v>9</v>
      </c>
      <c r="E2688">
        <v>15055</v>
      </c>
      <c r="F2688" t="s">
        <v>106</v>
      </c>
      <c r="G2688">
        <v>394673.16901619901</v>
      </c>
    </row>
    <row r="2689" spans="1:7">
      <c r="A2689">
        <v>30</v>
      </c>
      <c r="B2689" t="s">
        <v>33</v>
      </c>
      <c r="C2689">
        <v>7</v>
      </c>
      <c r="D2689" t="s">
        <v>10</v>
      </c>
      <c r="E2689">
        <v>15055</v>
      </c>
      <c r="F2689" t="s">
        <v>106</v>
      </c>
      <c r="G2689">
        <v>601637.036578445</v>
      </c>
    </row>
    <row r="2690" spans="1:7">
      <c r="A2690">
        <v>30</v>
      </c>
      <c r="B2690" t="s">
        <v>33</v>
      </c>
      <c r="C2690">
        <v>8</v>
      </c>
      <c r="D2690" t="s">
        <v>11</v>
      </c>
      <c r="E2690">
        <v>15055</v>
      </c>
      <c r="F2690" t="s">
        <v>106</v>
      </c>
      <c r="G2690">
        <v>38292.422358150703</v>
      </c>
    </row>
    <row r="2691" spans="1:7">
      <c r="A2691">
        <v>30</v>
      </c>
      <c r="B2691" t="s">
        <v>33</v>
      </c>
      <c r="C2691">
        <v>9</v>
      </c>
      <c r="D2691" t="s">
        <v>12</v>
      </c>
      <c r="E2691">
        <v>15055</v>
      </c>
      <c r="F2691" t="s">
        <v>106</v>
      </c>
      <c r="G2691">
        <v>29963408.572175201</v>
      </c>
    </row>
    <row r="2692" spans="1:7">
      <c r="A2692">
        <v>30</v>
      </c>
      <c r="B2692" t="s">
        <v>33</v>
      </c>
      <c r="C2692">
        <v>10</v>
      </c>
      <c r="D2692" t="s">
        <v>13</v>
      </c>
      <c r="E2692">
        <v>15055</v>
      </c>
      <c r="F2692" t="s">
        <v>106</v>
      </c>
      <c r="G2692">
        <v>12871510.831745001</v>
      </c>
    </row>
    <row r="2693" spans="1:7">
      <c r="A2693">
        <v>30</v>
      </c>
      <c r="B2693" t="s">
        <v>33</v>
      </c>
      <c r="C2693">
        <v>11</v>
      </c>
      <c r="D2693" t="s">
        <v>14</v>
      </c>
      <c r="E2693">
        <v>15055</v>
      </c>
      <c r="F2693" t="s">
        <v>106</v>
      </c>
      <c r="G2693">
        <v>60319.889034609798</v>
      </c>
    </row>
    <row r="2694" spans="1:7">
      <c r="A2694">
        <v>30</v>
      </c>
      <c r="B2694" t="s">
        <v>33</v>
      </c>
      <c r="C2694">
        <v>12</v>
      </c>
      <c r="D2694" t="s">
        <v>15</v>
      </c>
      <c r="E2694">
        <v>15055</v>
      </c>
      <c r="F2694" t="s">
        <v>106</v>
      </c>
      <c r="G2694">
        <v>1846.77681661268</v>
      </c>
    </row>
    <row r="2695" spans="1:7">
      <c r="A2695">
        <v>30</v>
      </c>
      <c r="B2695" t="s">
        <v>33</v>
      </c>
      <c r="C2695">
        <v>13</v>
      </c>
      <c r="D2695" t="s">
        <v>16</v>
      </c>
      <c r="E2695">
        <v>15055</v>
      </c>
      <c r="F2695" t="s">
        <v>106</v>
      </c>
      <c r="G2695">
        <v>33887969.892315</v>
      </c>
    </row>
    <row r="2696" spans="1:7">
      <c r="A2696">
        <v>30</v>
      </c>
      <c r="B2696" t="s">
        <v>33</v>
      </c>
      <c r="C2696">
        <v>14</v>
      </c>
      <c r="D2696" t="s">
        <v>17</v>
      </c>
      <c r="E2696">
        <v>15055</v>
      </c>
      <c r="F2696" t="s">
        <v>106</v>
      </c>
      <c r="G2696">
        <v>3048982.7474265001</v>
      </c>
    </row>
    <row r="2697" spans="1:7">
      <c r="A2697">
        <v>30</v>
      </c>
      <c r="B2697" t="s">
        <v>33</v>
      </c>
      <c r="C2697">
        <v>15</v>
      </c>
      <c r="D2697" t="s">
        <v>18</v>
      </c>
      <c r="E2697">
        <v>15055</v>
      </c>
      <c r="F2697" t="s">
        <v>106</v>
      </c>
      <c r="G2697">
        <v>894832.95226738695</v>
      </c>
    </row>
    <row r="2698" spans="1:7">
      <c r="A2698">
        <v>30</v>
      </c>
      <c r="B2698" t="s">
        <v>33</v>
      </c>
      <c r="C2698">
        <v>16</v>
      </c>
      <c r="D2698" t="s">
        <v>19</v>
      </c>
      <c r="E2698">
        <v>15055</v>
      </c>
      <c r="F2698" t="s">
        <v>106</v>
      </c>
      <c r="G2698">
        <v>20128.950346318299</v>
      </c>
    </row>
    <row r="2699" spans="1:7">
      <c r="A2699">
        <v>30</v>
      </c>
      <c r="B2699" t="s">
        <v>33</v>
      </c>
      <c r="C2699">
        <v>17</v>
      </c>
      <c r="D2699" t="s">
        <v>20</v>
      </c>
      <c r="E2699">
        <v>15055</v>
      </c>
      <c r="F2699" t="s">
        <v>106</v>
      </c>
      <c r="G2699">
        <v>342821015.725954</v>
      </c>
    </row>
    <row r="2700" spans="1:7">
      <c r="A2700">
        <v>30</v>
      </c>
      <c r="B2700" t="s">
        <v>33</v>
      </c>
      <c r="C2700">
        <v>18</v>
      </c>
      <c r="D2700" t="s">
        <v>21</v>
      </c>
      <c r="E2700">
        <v>15055</v>
      </c>
      <c r="F2700" t="s">
        <v>106</v>
      </c>
      <c r="G2700">
        <v>61424360.291844897</v>
      </c>
    </row>
    <row r="2701" spans="1:7">
      <c r="A2701">
        <v>30</v>
      </c>
      <c r="B2701" t="s">
        <v>33</v>
      </c>
      <c r="C2701">
        <v>19</v>
      </c>
      <c r="D2701" t="s">
        <v>22</v>
      </c>
      <c r="E2701">
        <v>15055</v>
      </c>
      <c r="F2701" t="s">
        <v>106</v>
      </c>
      <c r="G2701">
        <v>1372312.59527561</v>
      </c>
    </row>
    <row r="2702" spans="1:7">
      <c r="A2702">
        <v>30</v>
      </c>
      <c r="B2702" t="s">
        <v>33</v>
      </c>
      <c r="C2702">
        <v>20</v>
      </c>
      <c r="D2702" t="s">
        <v>23</v>
      </c>
      <c r="E2702">
        <v>15055</v>
      </c>
      <c r="F2702" t="s">
        <v>106</v>
      </c>
      <c r="G2702">
        <v>31019490.276769701</v>
      </c>
    </row>
    <row r="2703" spans="1:7">
      <c r="A2703">
        <v>30</v>
      </c>
      <c r="B2703" t="s">
        <v>33</v>
      </c>
      <c r="C2703">
        <v>21</v>
      </c>
      <c r="D2703" t="s">
        <v>24</v>
      </c>
      <c r="E2703">
        <v>15055</v>
      </c>
      <c r="F2703" t="s">
        <v>106</v>
      </c>
      <c r="G2703">
        <v>55718953.248132899</v>
      </c>
    </row>
    <row r="2704" spans="1:7">
      <c r="A2704">
        <v>30</v>
      </c>
      <c r="B2704" t="s">
        <v>33</v>
      </c>
      <c r="C2704">
        <v>22</v>
      </c>
      <c r="D2704" t="s">
        <v>25</v>
      </c>
      <c r="E2704">
        <v>15055</v>
      </c>
      <c r="F2704" t="s">
        <v>106</v>
      </c>
      <c r="G2704">
        <v>133606454.486588</v>
      </c>
    </row>
    <row r="2705" spans="1:7">
      <c r="A2705">
        <v>30</v>
      </c>
      <c r="B2705" t="s">
        <v>33</v>
      </c>
      <c r="C2705">
        <v>23</v>
      </c>
      <c r="D2705" t="s">
        <v>26</v>
      </c>
      <c r="E2705">
        <v>15055</v>
      </c>
      <c r="F2705" t="s">
        <v>106</v>
      </c>
      <c r="G2705">
        <v>15972661.495018</v>
      </c>
    </row>
    <row r="2706" spans="1:7">
      <c r="A2706">
        <v>30</v>
      </c>
      <c r="B2706" t="s">
        <v>33</v>
      </c>
      <c r="C2706">
        <v>24</v>
      </c>
      <c r="D2706" t="s">
        <v>27</v>
      </c>
      <c r="E2706">
        <v>15055</v>
      </c>
      <c r="F2706" t="s">
        <v>106</v>
      </c>
      <c r="G2706">
        <v>66237014.041570298</v>
      </c>
    </row>
    <row r="2707" spans="1:7">
      <c r="A2707">
        <v>30</v>
      </c>
      <c r="B2707" t="s">
        <v>33</v>
      </c>
      <c r="C2707">
        <v>25</v>
      </c>
      <c r="D2707" t="s">
        <v>28</v>
      </c>
      <c r="E2707">
        <v>15055</v>
      </c>
      <c r="F2707" t="s">
        <v>106</v>
      </c>
      <c r="G2707">
        <v>193901554.235717</v>
      </c>
    </row>
    <row r="2708" spans="1:7">
      <c r="A2708">
        <v>30</v>
      </c>
      <c r="B2708" t="s">
        <v>33</v>
      </c>
      <c r="C2708">
        <v>26</v>
      </c>
      <c r="D2708" t="s">
        <v>29</v>
      </c>
      <c r="E2708">
        <v>15055</v>
      </c>
      <c r="F2708" t="s">
        <v>106</v>
      </c>
      <c r="G2708">
        <v>974492.39386731095</v>
      </c>
    </row>
    <row r="2709" spans="1:7">
      <c r="A2709">
        <v>30</v>
      </c>
      <c r="B2709" t="s">
        <v>33</v>
      </c>
      <c r="C2709">
        <v>27</v>
      </c>
      <c r="D2709" t="s">
        <v>30</v>
      </c>
      <c r="E2709">
        <v>15055</v>
      </c>
      <c r="F2709" t="s">
        <v>106</v>
      </c>
      <c r="G2709">
        <v>37944868.265140399</v>
      </c>
    </row>
    <row r="2710" spans="1:7">
      <c r="A2710">
        <v>30</v>
      </c>
      <c r="B2710" t="s">
        <v>33</v>
      </c>
      <c r="C2710">
        <v>28</v>
      </c>
      <c r="D2710" t="s">
        <v>31</v>
      </c>
      <c r="E2710">
        <v>15055</v>
      </c>
      <c r="F2710" t="s">
        <v>106</v>
      </c>
      <c r="G2710">
        <v>1943184.02160093</v>
      </c>
    </row>
    <row r="2711" spans="1:7">
      <c r="A2711">
        <v>30</v>
      </c>
      <c r="B2711" t="s">
        <v>33</v>
      </c>
      <c r="C2711">
        <v>29</v>
      </c>
      <c r="D2711" t="s">
        <v>32</v>
      </c>
      <c r="E2711">
        <v>15055</v>
      </c>
      <c r="F2711" t="s">
        <v>106</v>
      </c>
      <c r="G2711">
        <v>14141632.598659299</v>
      </c>
    </row>
    <row r="2712" spans="1:7">
      <c r="A2712">
        <v>30</v>
      </c>
      <c r="B2712" t="s">
        <v>33</v>
      </c>
      <c r="C2712">
        <v>30</v>
      </c>
      <c r="D2712" t="s">
        <v>33</v>
      </c>
      <c r="E2712">
        <v>15055</v>
      </c>
      <c r="F2712" t="s">
        <v>106</v>
      </c>
      <c r="G2712">
        <v>55750123.707297899</v>
      </c>
    </row>
    <row r="2713" spans="1:7">
      <c r="A2713">
        <v>30</v>
      </c>
      <c r="B2713" t="s">
        <v>33</v>
      </c>
      <c r="C2713">
        <v>31</v>
      </c>
      <c r="D2713" t="s">
        <v>34</v>
      </c>
      <c r="E2713">
        <v>15055</v>
      </c>
      <c r="F2713" t="s">
        <v>106</v>
      </c>
      <c r="G2713">
        <v>1379646.3769829799</v>
      </c>
    </row>
    <row r="2714" spans="1:7">
      <c r="A2714">
        <v>30</v>
      </c>
      <c r="B2714" t="s">
        <v>33</v>
      </c>
      <c r="C2714">
        <v>32</v>
      </c>
      <c r="D2714" t="s">
        <v>35</v>
      </c>
      <c r="E2714">
        <v>15055</v>
      </c>
      <c r="F2714" t="s">
        <v>106</v>
      </c>
      <c r="G2714">
        <v>711340356.80659902</v>
      </c>
    </row>
    <row r="2715" spans="1:7">
      <c r="A2715">
        <v>30</v>
      </c>
      <c r="B2715" t="s">
        <v>33</v>
      </c>
      <c r="C2715">
        <v>33</v>
      </c>
      <c r="D2715" t="s">
        <v>36</v>
      </c>
      <c r="E2715">
        <v>15055</v>
      </c>
      <c r="F2715" t="s">
        <v>106</v>
      </c>
      <c r="G2715">
        <v>10328258.443477999</v>
      </c>
    </row>
    <row r="2716" spans="1:7">
      <c r="A2716">
        <v>30</v>
      </c>
      <c r="B2716" t="s">
        <v>33</v>
      </c>
      <c r="C2716">
        <v>34</v>
      </c>
      <c r="D2716" t="s">
        <v>37</v>
      </c>
      <c r="E2716">
        <v>15055</v>
      </c>
      <c r="F2716" t="s">
        <v>106</v>
      </c>
      <c r="G2716">
        <v>1852249.9586003199</v>
      </c>
    </row>
    <row r="2717" spans="1:7">
      <c r="A2717">
        <v>30</v>
      </c>
      <c r="B2717" t="s">
        <v>33</v>
      </c>
      <c r="C2717">
        <v>35</v>
      </c>
      <c r="D2717" t="s">
        <v>38</v>
      </c>
      <c r="E2717">
        <v>15055</v>
      </c>
      <c r="F2717" t="s">
        <v>106</v>
      </c>
      <c r="G2717">
        <v>32196033.667092498</v>
      </c>
    </row>
    <row r="2718" spans="1:7">
      <c r="A2718">
        <v>30</v>
      </c>
      <c r="B2718" t="s">
        <v>33</v>
      </c>
      <c r="C2718">
        <v>36</v>
      </c>
      <c r="D2718" t="s">
        <v>39</v>
      </c>
      <c r="E2718">
        <v>15055</v>
      </c>
      <c r="F2718" t="s">
        <v>106</v>
      </c>
      <c r="G2718">
        <v>548674.88808615506</v>
      </c>
    </row>
    <row r="2719" spans="1:7">
      <c r="A2719">
        <v>30</v>
      </c>
      <c r="B2719" t="s">
        <v>33</v>
      </c>
      <c r="C2719">
        <v>37</v>
      </c>
      <c r="D2719" t="s">
        <v>40</v>
      </c>
      <c r="E2719">
        <v>15055</v>
      </c>
      <c r="F2719" t="s">
        <v>106</v>
      </c>
      <c r="G2719">
        <v>66028.845691798895</v>
      </c>
    </row>
    <row r="2720" spans="1:7">
      <c r="A2720">
        <v>30</v>
      </c>
      <c r="B2720" t="s">
        <v>33</v>
      </c>
      <c r="C2720">
        <v>38</v>
      </c>
      <c r="D2720" t="s">
        <v>41</v>
      </c>
      <c r="E2720">
        <v>15055</v>
      </c>
      <c r="F2720" t="s">
        <v>106</v>
      </c>
      <c r="G2720">
        <v>38051.996533350699</v>
      </c>
    </row>
    <row r="2721" spans="1:7">
      <c r="A2721">
        <v>30</v>
      </c>
      <c r="B2721" t="s">
        <v>33</v>
      </c>
      <c r="C2721">
        <v>39</v>
      </c>
      <c r="D2721" t="s">
        <v>42</v>
      </c>
      <c r="E2721">
        <v>15055</v>
      </c>
      <c r="F2721" t="s">
        <v>106</v>
      </c>
      <c r="G2721">
        <v>48806.693207419601</v>
      </c>
    </row>
    <row r="2722" spans="1:7">
      <c r="A2722">
        <v>30</v>
      </c>
      <c r="B2722" t="s">
        <v>33</v>
      </c>
      <c r="C2722">
        <v>40</v>
      </c>
      <c r="D2722" t="s">
        <v>43</v>
      </c>
      <c r="E2722">
        <v>15055</v>
      </c>
      <c r="F2722" t="s">
        <v>106</v>
      </c>
      <c r="G2722">
        <v>2382194.1108537102</v>
      </c>
    </row>
    <row r="2723" spans="1:7">
      <c r="A2723">
        <v>30</v>
      </c>
      <c r="B2723" t="s">
        <v>33</v>
      </c>
      <c r="C2723">
        <v>41</v>
      </c>
      <c r="D2723" t="s">
        <v>44</v>
      </c>
      <c r="E2723">
        <v>15055</v>
      </c>
      <c r="F2723" t="s">
        <v>106</v>
      </c>
      <c r="G2723">
        <v>3618179.48486184</v>
      </c>
    </row>
    <row r="2724" spans="1:7">
      <c r="A2724">
        <v>30</v>
      </c>
      <c r="B2724" t="s">
        <v>33</v>
      </c>
      <c r="C2724">
        <v>42</v>
      </c>
      <c r="D2724" t="s">
        <v>45</v>
      </c>
      <c r="E2724">
        <v>15055</v>
      </c>
      <c r="F2724" t="s">
        <v>106</v>
      </c>
      <c r="G2724">
        <v>12123220.287833201</v>
      </c>
    </row>
    <row r="2725" spans="1:7">
      <c r="A2725">
        <v>30</v>
      </c>
      <c r="B2725" t="s">
        <v>33</v>
      </c>
      <c r="C2725">
        <v>43</v>
      </c>
      <c r="D2725" t="s">
        <v>46</v>
      </c>
      <c r="E2725">
        <v>15055</v>
      </c>
      <c r="F2725" t="s">
        <v>106</v>
      </c>
      <c r="G2725">
        <v>13523097.9601692</v>
      </c>
    </row>
    <row r="2726" spans="1:7">
      <c r="A2726">
        <v>30</v>
      </c>
      <c r="B2726" t="s">
        <v>33</v>
      </c>
      <c r="C2726">
        <v>44</v>
      </c>
      <c r="D2726" t="s">
        <v>47</v>
      </c>
      <c r="E2726">
        <v>15055</v>
      </c>
      <c r="F2726" t="s">
        <v>106</v>
      </c>
      <c r="G2726">
        <v>686957.66004371201</v>
      </c>
    </row>
    <row r="2727" spans="1:7">
      <c r="A2727">
        <v>30</v>
      </c>
      <c r="B2727" t="s">
        <v>33</v>
      </c>
      <c r="C2727">
        <v>45</v>
      </c>
      <c r="D2727" t="s">
        <v>48</v>
      </c>
      <c r="E2727">
        <v>15055</v>
      </c>
      <c r="F2727" t="s">
        <v>106</v>
      </c>
      <c r="G2727">
        <v>148367397.33693299</v>
      </c>
    </row>
    <row r="2728" spans="1:7">
      <c r="A2728">
        <v>30</v>
      </c>
      <c r="B2728" t="s">
        <v>33</v>
      </c>
      <c r="C2728">
        <v>46</v>
      </c>
      <c r="D2728" t="s">
        <v>49</v>
      </c>
      <c r="E2728">
        <v>15055</v>
      </c>
      <c r="F2728" t="s">
        <v>106</v>
      </c>
      <c r="G2728">
        <v>6156163.3035635296</v>
      </c>
    </row>
    <row r="2729" spans="1:7">
      <c r="A2729">
        <v>30</v>
      </c>
      <c r="B2729" t="s">
        <v>33</v>
      </c>
      <c r="C2729">
        <v>47</v>
      </c>
      <c r="D2729" t="s">
        <v>50</v>
      </c>
      <c r="E2729">
        <v>15055</v>
      </c>
      <c r="F2729" t="s">
        <v>106</v>
      </c>
      <c r="G2729">
        <v>148490.59687546201</v>
      </c>
    </row>
    <row r="2730" spans="1:7">
      <c r="A2730">
        <v>30</v>
      </c>
      <c r="B2730" t="s">
        <v>33</v>
      </c>
      <c r="C2730">
        <v>48</v>
      </c>
      <c r="D2730" t="s">
        <v>51</v>
      </c>
      <c r="E2730">
        <v>15055</v>
      </c>
      <c r="F2730" t="s">
        <v>106</v>
      </c>
      <c r="G2730">
        <v>24481802.5855463</v>
      </c>
    </row>
    <row r="2731" spans="1:7">
      <c r="A2731">
        <v>30</v>
      </c>
      <c r="B2731" t="s">
        <v>33</v>
      </c>
      <c r="C2731">
        <v>49</v>
      </c>
      <c r="D2731" t="s">
        <v>52</v>
      </c>
      <c r="E2731">
        <v>15055</v>
      </c>
      <c r="F2731" t="s">
        <v>106</v>
      </c>
      <c r="G2731">
        <v>8058.0824991586396</v>
      </c>
    </row>
    <row r="2732" spans="1:7">
      <c r="A2732">
        <v>30</v>
      </c>
      <c r="B2732" t="s">
        <v>33</v>
      </c>
      <c r="C2732">
        <v>50</v>
      </c>
      <c r="D2732" t="s">
        <v>53</v>
      </c>
      <c r="E2732">
        <v>15055</v>
      </c>
      <c r="F2732" t="s">
        <v>106</v>
      </c>
      <c r="G2732">
        <v>15200558.441679301</v>
      </c>
    </row>
    <row r="2733" spans="1:7">
      <c r="A2733">
        <v>30</v>
      </c>
      <c r="B2733" t="s">
        <v>33</v>
      </c>
      <c r="C2733">
        <v>51</v>
      </c>
      <c r="D2733" t="s">
        <v>54</v>
      </c>
      <c r="E2733">
        <v>15055</v>
      </c>
      <c r="F2733" t="s">
        <v>106</v>
      </c>
      <c r="G2733">
        <v>19996155.649033301</v>
      </c>
    </row>
    <row r="2734" spans="1:7">
      <c r="A2734">
        <v>30</v>
      </c>
      <c r="B2734" t="s">
        <v>33</v>
      </c>
      <c r="C2734">
        <v>52</v>
      </c>
      <c r="D2734" t="s">
        <v>55</v>
      </c>
      <c r="E2734">
        <v>15055</v>
      </c>
      <c r="F2734" t="s">
        <v>106</v>
      </c>
      <c r="G2734">
        <v>49723.618277626098</v>
      </c>
    </row>
    <row r="2735" spans="1:7">
      <c r="A2735">
        <v>30</v>
      </c>
      <c r="B2735" t="s">
        <v>33</v>
      </c>
      <c r="C2735">
        <v>53</v>
      </c>
      <c r="D2735" t="s">
        <v>56</v>
      </c>
      <c r="E2735">
        <v>15055</v>
      </c>
      <c r="F2735" t="s">
        <v>106</v>
      </c>
      <c r="G2735">
        <v>14514333.2191216</v>
      </c>
    </row>
    <row r="2736" spans="1:7">
      <c r="A2736">
        <v>30</v>
      </c>
      <c r="B2736" t="s">
        <v>33</v>
      </c>
      <c r="C2736">
        <v>54</v>
      </c>
      <c r="D2736" t="s">
        <v>57</v>
      </c>
      <c r="E2736">
        <v>15055</v>
      </c>
      <c r="F2736" t="s">
        <v>106</v>
      </c>
      <c r="G2736">
        <v>15766199.8832641</v>
      </c>
    </row>
    <row r="2737" spans="1:7">
      <c r="A2737">
        <v>30</v>
      </c>
      <c r="B2737" t="s">
        <v>33</v>
      </c>
      <c r="C2737">
        <v>55</v>
      </c>
      <c r="D2737" t="s">
        <v>58</v>
      </c>
      <c r="E2737">
        <v>15055</v>
      </c>
      <c r="F2737" t="s">
        <v>106</v>
      </c>
      <c r="G2737">
        <v>96587649.499403805</v>
      </c>
    </row>
    <row r="2738" spans="1:7">
      <c r="A2738">
        <v>30</v>
      </c>
      <c r="B2738" t="s">
        <v>33</v>
      </c>
      <c r="C2738">
        <v>56</v>
      </c>
      <c r="D2738" t="s">
        <v>59</v>
      </c>
      <c r="E2738">
        <v>15055</v>
      </c>
      <c r="F2738" t="s">
        <v>106</v>
      </c>
      <c r="G2738">
        <v>47760034.896490701</v>
      </c>
    </row>
    <row r="2739" spans="1:7">
      <c r="A2739">
        <v>30</v>
      </c>
      <c r="B2739" t="s">
        <v>33</v>
      </c>
      <c r="C2739">
        <v>57</v>
      </c>
      <c r="D2739" t="s">
        <v>60</v>
      </c>
      <c r="E2739">
        <v>15055</v>
      </c>
      <c r="F2739" t="s">
        <v>106</v>
      </c>
      <c r="G2739">
        <v>11933705.6331964</v>
      </c>
    </row>
    <row r="2740" spans="1:7">
      <c r="A2740">
        <v>30</v>
      </c>
      <c r="B2740" t="s">
        <v>33</v>
      </c>
      <c r="C2740">
        <v>58</v>
      </c>
      <c r="D2740" t="s">
        <v>61</v>
      </c>
      <c r="E2740">
        <v>15055</v>
      </c>
      <c r="F2740" t="s">
        <v>106</v>
      </c>
      <c r="G2740">
        <v>74953400.474721596</v>
      </c>
    </row>
    <row r="2741" spans="1:7">
      <c r="A2741">
        <v>30</v>
      </c>
      <c r="B2741" t="s">
        <v>33</v>
      </c>
      <c r="C2741">
        <v>59</v>
      </c>
      <c r="D2741" t="s">
        <v>62</v>
      </c>
      <c r="E2741">
        <v>15055</v>
      </c>
      <c r="F2741" t="s">
        <v>106</v>
      </c>
      <c r="G2741">
        <v>29634123.795779798</v>
      </c>
    </row>
    <row r="2742" spans="1:7">
      <c r="A2742">
        <v>30</v>
      </c>
      <c r="B2742" t="s">
        <v>33</v>
      </c>
      <c r="C2742">
        <v>60</v>
      </c>
      <c r="D2742" t="s">
        <v>63</v>
      </c>
      <c r="E2742">
        <v>15055</v>
      </c>
      <c r="F2742" t="s">
        <v>106</v>
      </c>
      <c r="G2742">
        <v>48667660.076607399</v>
      </c>
    </row>
    <row r="2743" spans="1:7">
      <c r="A2743">
        <v>30</v>
      </c>
      <c r="B2743" t="s">
        <v>33</v>
      </c>
      <c r="C2743">
        <v>62</v>
      </c>
      <c r="D2743" t="s">
        <v>65</v>
      </c>
      <c r="E2743">
        <v>15055</v>
      </c>
      <c r="F2743" t="s">
        <v>106</v>
      </c>
      <c r="G2743">
        <v>102720715.40688001</v>
      </c>
    </row>
    <row r="2744" spans="1:7">
      <c r="A2744">
        <v>30</v>
      </c>
      <c r="B2744" t="s">
        <v>33</v>
      </c>
      <c r="C2744">
        <v>63</v>
      </c>
      <c r="D2744" t="s">
        <v>66</v>
      </c>
      <c r="E2744">
        <v>15055</v>
      </c>
      <c r="F2744" t="s">
        <v>106</v>
      </c>
      <c r="G2744">
        <v>13309120.584607899</v>
      </c>
    </row>
    <row r="2745" spans="1:7">
      <c r="A2745">
        <v>30</v>
      </c>
      <c r="B2745" t="s">
        <v>33</v>
      </c>
      <c r="C2745">
        <v>64</v>
      </c>
      <c r="D2745" t="s">
        <v>67</v>
      </c>
      <c r="E2745">
        <v>15055</v>
      </c>
      <c r="F2745" t="s">
        <v>106</v>
      </c>
      <c r="G2745">
        <v>10151786.906790299</v>
      </c>
    </row>
    <row r="2746" spans="1:7">
      <c r="A2746">
        <v>30</v>
      </c>
      <c r="B2746" t="s">
        <v>33</v>
      </c>
      <c r="C2746">
        <v>65</v>
      </c>
      <c r="D2746" t="s">
        <v>68</v>
      </c>
      <c r="E2746">
        <v>15055</v>
      </c>
      <c r="F2746" t="s">
        <v>106</v>
      </c>
      <c r="G2746">
        <v>296354555.42362899</v>
      </c>
    </row>
    <row r="2747" spans="1:7">
      <c r="A2747">
        <v>30</v>
      </c>
      <c r="B2747" t="s">
        <v>33</v>
      </c>
      <c r="C2747">
        <v>66</v>
      </c>
      <c r="D2747" t="s">
        <v>69</v>
      </c>
      <c r="E2747">
        <v>15055</v>
      </c>
      <c r="F2747" t="s">
        <v>106</v>
      </c>
      <c r="G2747">
        <v>59218337.8616549</v>
      </c>
    </row>
    <row r="2748" spans="1:7">
      <c r="A2748">
        <v>30</v>
      </c>
      <c r="B2748" t="s">
        <v>33</v>
      </c>
      <c r="C2748">
        <v>67</v>
      </c>
      <c r="D2748" t="s">
        <v>70</v>
      </c>
      <c r="E2748">
        <v>15055</v>
      </c>
      <c r="F2748" t="s">
        <v>106</v>
      </c>
      <c r="G2748">
        <v>47916290.207940601</v>
      </c>
    </row>
    <row r="2749" spans="1:7">
      <c r="A2749">
        <v>30</v>
      </c>
      <c r="B2749" t="s">
        <v>33</v>
      </c>
      <c r="C2749">
        <v>68</v>
      </c>
      <c r="D2749" t="s">
        <v>71</v>
      </c>
      <c r="E2749">
        <v>15055</v>
      </c>
      <c r="F2749" t="s">
        <v>106</v>
      </c>
      <c r="G2749">
        <v>8916560.7038081903</v>
      </c>
    </row>
    <row r="2750" spans="1:7">
      <c r="A2750">
        <v>30</v>
      </c>
      <c r="B2750" t="s">
        <v>33</v>
      </c>
      <c r="C2750">
        <v>74</v>
      </c>
      <c r="D2750" t="s">
        <v>77</v>
      </c>
      <c r="E2750">
        <v>15055</v>
      </c>
      <c r="F2750" t="s">
        <v>106</v>
      </c>
      <c r="G2750">
        <v>2264057.86277792</v>
      </c>
    </row>
    <row r="2751" spans="1:7">
      <c r="A2751">
        <v>30</v>
      </c>
      <c r="B2751" t="s">
        <v>33</v>
      </c>
      <c r="C2751">
        <v>75</v>
      </c>
      <c r="D2751" t="s">
        <v>78</v>
      </c>
      <c r="E2751">
        <v>15055</v>
      </c>
      <c r="F2751" t="s">
        <v>106</v>
      </c>
      <c r="G2751">
        <v>70.143130825434298</v>
      </c>
    </row>
    <row r="2752" spans="1:7">
      <c r="A2752">
        <v>30</v>
      </c>
      <c r="B2752" t="s">
        <v>33</v>
      </c>
      <c r="C2752">
        <v>76</v>
      </c>
      <c r="D2752" t="s">
        <v>79</v>
      </c>
      <c r="E2752">
        <v>15055</v>
      </c>
      <c r="F2752" t="s">
        <v>106</v>
      </c>
      <c r="G2752">
        <v>310384.186137582</v>
      </c>
    </row>
    <row r="2753" spans="1:7">
      <c r="A2753">
        <v>30</v>
      </c>
      <c r="B2753" t="s">
        <v>33</v>
      </c>
      <c r="C2753">
        <v>77</v>
      </c>
      <c r="D2753" t="s">
        <v>80</v>
      </c>
      <c r="E2753">
        <v>15055</v>
      </c>
      <c r="F2753" t="s">
        <v>106</v>
      </c>
      <c r="G2753">
        <v>2161736.6062129401</v>
      </c>
    </row>
    <row r="2754" spans="1:7">
      <c r="A2754">
        <v>30</v>
      </c>
      <c r="B2754" t="s">
        <v>33</v>
      </c>
      <c r="C2754">
        <v>78</v>
      </c>
      <c r="D2754" t="s">
        <v>81</v>
      </c>
      <c r="E2754">
        <v>15055</v>
      </c>
      <c r="F2754" t="s">
        <v>106</v>
      </c>
      <c r="G2754">
        <v>13011942.337016899</v>
      </c>
    </row>
    <row r="2755" spans="1:7">
      <c r="A2755">
        <v>30</v>
      </c>
      <c r="B2755" t="s">
        <v>33</v>
      </c>
      <c r="C2755">
        <v>79</v>
      </c>
      <c r="D2755" t="s">
        <v>82</v>
      </c>
      <c r="E2755">
        <v>15055</v>
      </c>
      <c r="F2755" t="s">
        <v>106</v>
      </c>
      <c r="G2755">
        <v>15984250.755838601</v>
      </c>
    </row>
    <row r="2756" spans="1:7">
      <c r="A2756">
        <v>30</v>
      </c>
      <c r="B2756" t="s">
        <v>33</v>
      </c>
      <c r="C2756">
        <v>80</v>
      </c>
      <c r="D2756" t="s">
        <v>83</v>
      </c>
      <c r="E2756">
        <v>15055</v>
      </c>
      <c r="F2756" t="s">
        <v>106</v>
      </c>
      <c r="G2756">
        <v>394.61264502467299</v>
      </c>
    </row>
    <row r="2757" spans="1:7">
      <c r="A2757">
        <v>30</v>
      </c>
      <c r="B2757" t="s">
        <v>33</v>
      </c>
      <c r="C2757">
        <v>81</v>
      </c>
      <c r="D2757" t="s">
        <v>84</v>
      </c>
      <c r="E2757">
        <v>15055</v>
      </c>
      <c r="F2757" t="s">
        <v>106</v>
      </c>
      <c r="G2757">
        <v>1330618.0075284699</v>
      </c>
    </row>
    <row r="2758" spans="1:7">
      <c r="A2758">
        <v>30</v>
      </c>
      <c r="B2758" t="s">
        <v>33</v>
      </c>
      <c r="C2758">
        <v>83</v>
      </c>
      <c r="D2758" t="s">
        <v>86</v>
      </c>
      <c r="E2758">
        <v>15055</v>
      </c>
      <c r="F2758" t="s">
        <v>106</v>
      </c>
      <c r="G2758">
        <v>24823246.147896498</v>
      </c>
    </row>
    <row r="2759" spans="1:7">
      <c r="A2759">
        <v>30</v>
      </c>
      <c r="B2759" t="s">
        <v>33</v>
      </c>
      <c r="C2759">
        <v>86</v>
      </c>
      <c r="D2759" t="s">
        <v>89</v>
      </c>
      <c r="E2759">
        <v>15055</v>
      </c>
      <c r="F2759" t="s">
        <v>106</v>
      </c>
      <c r="G2759">
        <v>686.60650955850895</v>
      </c>
    </row>
    <row r="2760" spans="1:7">
      <c r="A2760">
        <v>30</v>
      </c>
      <c r="B2760" t="s">
        <v>33</v>
      </c>
      <c r="C2760">
        <v>87</v>
      </c>
      <c r="D2760" t="s">
        <v>90</v>
      </c>
      <c r="E2760">
        <v>15055</v>
      </c>
      <c r="F2760" t="s">
        <v>106</v>
      </c>
      <c r="G2760">
        <v>526.825648731348</v>
      </c>
    </row>
    <row r="2761" spans="1:7">
      <c r="A2761">
        <v>30</v>
      </c>
      <c r="B2761" t="s">
        <v>33</v>
      </c>
      <c r="C2761">
        <v>5001</v>
      </c>
      <c r="D2761" t="s">
        <v>94</v>
      </c>
      <c r="E2761">
        <v>15053</v>
      </c>
      <c r="F2761" t="s">
        <v>107</v>
      </c>
      <c r="G2761">
        <v>2196966014.1682701</v>
      </c>
    </row>
    <row r="2762" spans="1:7">
      <c r="A2762">
        <v>30</v>
      </c>
      <c r="B2762" t="s">
        <v>33</v>
      </c>
      <c r="C2762">
        <v>6001</v>
      </c>
      <c r="D2762" t="s">
        <v>96</v>
      </c>
      <c r="E2762">
        <v>15053</v>
      </c>
      <c r="F2762" t="s">
        <v>107</v>
      </c>
      <c r="G2762">
        <v>102445841.2823</v>
      </c>
    </row>
    <row r="2763" spans="1:7">
      <c r="A2763">
        <v>30</v>
      </c>
      <c r="B2763" t="s">
        <v>33</v>
      </c>
      <c r="C2763">
        <v>7001</v>
      </c>
      <c r="D2763" t="s">
        <v>108</v>
      </c>
      <c r="E2763">
        <v>15053</v>
      </c>
      <c r="F2763" t="s">
        <v>107</v>
      </c>
      <c r="G2763">
        <v>785061153.29406095</v>
      </c>
    </row>
    <row r="2764" spans="1:7">
      <c r="A2764">
        <v>30</v>
      </c>
      <c r="B2764" t="s">
        <v>33</v>
      </c>
      <c r="C2764">
        <v>8001</v>
      </c>
      <c r="D2764" t="s">
        <v>109</v>
      </c>
      <c r="E2764">
        <v>15053</v>
      </c>
      <c r="F2764" t="s">
        <v>107</v>
      </c>
      <c r="G2764">
        <v>54527816.087161303</v>
      </c>
    </row>
    <row r="2765" spans="1:7">
      <c r="A2765">
        <v>30</v>
      </c>
      <c r="B2765" t="s">
        <v>33</v>
      </c>
      <c r="C2765">
        <v>10001</v>
      </c>
      <c r="D2765" t="s">
        <v>110</v>
      </c>
      <c r="E2765">
        <v>15055</v>
      </c>
      <c r="F2765" t="s">
        <v>106</v>
      </c>
      <c r="G2765">
        <v>29334.432887814401</v>
      </c>
    </row>
    <row r="2766" spans="1:7">
      <c r="A2766">
        <v>30</v>
      </c>
      <c r="B2766" t="s">
        <v>33</v>
      </c>
      <c r="C2766">
        <v>10002</v>
      </c>
      <c r="D2766" t="s">
        <v>111</v>
      </c>
      <c r="E2766">
        <v>15055</v>
      </c>
      <c r="F2766" t="s">
        <v>106</v>
      </c>
      <c r="G2766">
        <v>38630.131282009999</v>
      </c>
    </row>
    <row r="2767" spans="1:7">
      <c r="A2767">
        <v>30</v>
      </c>
      <c r="B2767" t="s">
        <v>33</v>
      </c>
      <c r="C2767">
        <v>10003</v>
      </c>
      <c r="D2767" t="s">
        <v>112</v>
      </c>
      <c r="E2767">
        <v>15055</v>
      </c>
      <c r="F2767" t="s">
        <v>106</v>
      </c>
      <c r="G2767">
        <v>34393.876013017703</v>
      </c>
    </row>
    <row r="2768" spans="1:7">
      <c r="A2768">
        <v>30</v>
      </c>
      <c r="B2768" t="s">
        <v>33</v>
      </c>
      <c r="C2768">
        <v>10004</v>
      </c>
      <c r="D2768" t="s">
        <v>113</v>
      </c>
      <c r="E2768">
        <v>15055</v>
      </c>
      <c r="F2768" t="s">
        <v>106</v>
      </c>
      <c r="G2768">
        <v>26556.2079297936</v>
      </c>
    </row>
    <row r="2769" spans="1:7">
      <c r="A2769">
        <v>30</v>
      </c>
      <c r="B2769" t="s">
        <v>33</v>
      </c>
      <c r="C2769">
        <v>10005</v>
      </c>
      <c r="D2769" t="s">
        <v>114</v>
      </c>
      <c r="E2769">
        <v>15055</v>
      </c>
      <c r="F2769" t="s">
        <v>106</v>
      </c>
      <c r="G2769">
        <v>59267.376639713497</v>
      </c>
    </row>
    <row r="2770" spans="1:7">
      <c r="A2770">
        <v>30</v>
      </c>
      <c r="B2770" t="s">
        <v>33</v>
      </c>
      <c r="C2770">
        <v>10006</v>
      </c>
      <c r="D2770" t="s">
        <v>115</v>
      </c>
      <c r="E2770">
        <v>15055</v>
      </c>
      <c r="F2770" t="s">
        <v>106</v>
      </c>
      <c r="G2770">
        <v>202423.39558841899</v>
      </c>
    </row>
    <row r="2771" spans="1:7">
      <c r="A2771">
        <v>30</v>
      </c>
      <c r="B2771" t="s">
        <v>33</v>
      </c>
      <c r="C2771">
        <v>10007</v>
      </c>
      <c r="D2771" t="s">
        <v>116</v>
      </c>
      <c r="E2771">
        <v>15055</v>
      </c>
      <c r="F2771" t="s">
        <v>106</v>
      </c>
      <c r="G2771">
        <v>357972.88120295899</v>
      </c>
    </row>
    <row r="2772" spans="1:7">
      <c r="A2772">
        <v>30</v>
      </c>
      <c r="B2772" t="s">
        <v>33</v>
      </c>
      <c r="C2772">
        <v>10008</v>
      </c>
      <c r="D2772" t="s">
        <v>117</v>
      </c>
      <c r="E2772">
        <v>15055</v>
      </c>
      <c r="F2772" t="s">
        <v>106</v>
      </c>
      <c r="G2772">
        <v>409491.46260933299</v>
      </c>
    </row>
    <row r="2773" spans="1:7">
      <c r="A2773">
        <v>30</v>
      </c>
      <c r="B2773" t="s">
        <v>33</v>
      </c>
      <c r="C2773">
        <v>10009</v>
      </c>
      <c r="D2773" t="s">
        <v>118</v>
      </c>
      <c r="E2773">
        <v>15055</v>
      </c>
      <c r="F2773" t="s">
        <v>106</v>
      </c>
      <c r="G2773">
        <v>1036121.5755616101</v>
      </c>
    </row>
    <row r="2774" spans="1:7">
      <c r="A2774">
        <v>30</v>
      </c>
      <c r="B2774" t="s">
        <v>33</v>
      </c>
      <c r="C2774">
        <v>11001</v>
      </c>
      <c r="D2774" t="s">
        <v>119</v>
      </c>
      <c r="E2774">
        <v>15055</v>
      </c>
      <c r="F2774" t="s">
        <v>106</v>
      </c>
      <c r="G2774">
        <v>89970.703580832007</v>
      </c>
    </row>
    <row r="2775" spans="1:7">
      <c r="A2775">
        <v>30</v>
      </c>
      <c r="B2775" t="s">
        <v>33</v>
      </c>
      <c r="C2775">
        <v>11003</v>
      </c>
      <c r="D2775" t="s">
        <v>120</v>
      </c>
      <c r="E2775">
        <v>15055</v>
      </c>
      <c r="F2775" t="s">
        <v>106</v>
      </c>
      <c r="G2775">
        <v>80745.477997389899</v>
      </c>
    </row>
    <row r="2776" spans="1:7">
      <c r="A2776">
        <v>30</v>
      </c>
      <c r="B2776" t="s">
        <v>33</v>
      </c>
      <c r="C2776">
        <v>12001</v>
      </c>
      <c r="D2776" t="s">
        <v>121</v>
      </c>
      <c r="E2776">
        <v>15055</v>
      </c>
      <c r="F2776" t="s">
        <v>106</v>
      </c>
      <c r="G2776">
        <v>9968468.8215097208</v>
      </c>
    </row>
    <row r="2777" spans="1:7">
      <c r="A2777">
        <v>30</v>
      </c>
      <c r="B2777" t="s">
        <v>33</v>
      </c>
      <c r="C2777">
        <v>12004</v>
      </c>
      <c r="D2777" t="s">
        <v>123</v>
      </c>
      <c r="E2777">
        <v>15055</v>
      </c>
      <c r="F2777" t="s">
        <v>106</v>
      </c>
      <c r="G2777">
        <v>408437.25450137298</v>
      </c>
    </row>
    <row r="2778" spans="1:7">
      <c r="A2778">
        <v>30</v>
      </c>
      <c r="B2778" t="s">
        <v>33</v>
      </c>
      <c r="C2778">
        <v>14001</v>
      </c>
      <c r="D2778" t="s">
        <v>124</v>
      </c>
      <c r="E2778">
        <v>15055</v>
      </c>
      <c r="F2778" t="s">
        <v>106</v>
      </c>
      <c r="G2778">
        <v>540026.37660815299</v>
      </c>
    </row>
    <row r="2779" spans="1:7">
      <c r="A2779">
        <v>30</v>
      </c>
      <c r="B2779" t="s">
        <v>33</v>
      </c>
      <c r="C2779">
        <v>14002</v>
      </c>
      <c r="D2779" t="s">
        <v>125</v>
      </c>
      <c r="E2779">
        <v>15055</v>
      </c>
      <c r="F2779" t="s">
        <v>106</v>
      </c>
      <c r="G2779">
        <v>960126.27121033799</v>
      </c>
    </row>
    <row r="2780" spans="1:7">
      <c r="A2780">
        <v>30</v>
      </c>
      <c r="B2780" t="s">
        <v>33</v>
      </c>
      <c r="C2780">
        <v>25001</v>
      </c>
      <c r="D2780" t="s">
        <v>126</v>
      </c>
      <c r="E2780">
        <v>15051</v>
      </c>
      <c r="F2780" t="s">
        <v>127</v>
      </c>
      <c r="G2780">
        <v>655043212.84829104</v>
      </c>
    </row>
    <row r="2781" spans="1:7">
      <c r="A2781">
        <v>30</v>
      </c>
      <c r="B2781" t="s">
        <v>33</v>
      </c>
      <c r="C2781">
        <v>28001</v>
      </c>
      <c r="D2781" t="s">
        <v>128</v>
      </c>
      <c r="E2781">
        <v>15051</v>
      </c>
      <c r="F2781" t="s">
        <v>127</v>
      </c>
      <c r="G2781">
        <v>1585926315.1057701</v>
      </c>
    </row>
    <row r="2782" spans="1:7">
      <c r="A2782">
        <v>31</v>
      </c>
      <c r="B2782" t="s">
        <v>34</v>
      </c>
      <c r="C2782">
        <v>1</v>
      </c>
      <c r="D2782" t="s">
        <v>4</v>
      </c>
      <c r="E2782">
        <v>15055</v>
      </c>
      <c r="F2782" t="s">
        <v>106</v>
      </c>
      <c r="G2782">
        <v>14726032.157393901</v>
      </c>
    </row>
    <row r="2783" spans="1:7">
      <c r="A2783">
        <v>31</v>
      </c>
      <c r="B2783" t="s">
        <v>34</v>
      </c>
      <c r="C2783">
        <v>2</v>
      </c>
      <c r="D2783" t="s">
        <v>5</v>
      </c>
      <c r="E2783">
        <v>15055</v>
      </c>
      <c r="F2783" t="s">
        <v>106</v>
      </c>
      <c r="G2783">
        <v>1247973.4586097801</v>
      </c>
    </row>
    <row r="2784" spans="1:7">
      <c r="A2784">
        <v>31</v>
      </c>
      <c r="B2784" t="s">
        <v>34</v>
      </c>
      <c r="C2784">
        <v>3</v>
      </c>
      <c r="D2784" t="s">
        <v>6</v>
      </c>
      <c r="E2784">
        <v>15055</v>
      </c>
      <c r="F2784" t="s">
        <v>106</v>
      </c>
      <c r="G2784">
        <v>12507925.2851467</v>
      </c>
    </row>
    <row r="2785" spans="1:7">
      <c r="A2785">
        <v>31</v>
      </c>
      <c r="B2785" t="s">
        <v>34</v>
      </c>
      <c r="C2785">
        <v>6</v>
      </c>
      <c r="D2785" t="s">
        <v>9</v>
      </c>
      <c r="E2785">
        <v>15055</v>
      </c>
      <c r="F2785" t="s">
        <v>106</v>
      </c>
      <c r="G2785">
        <v>1941835.2548166499</v>
      </c>
    </row>
    <row r="2786" spans="1:7">
      <c r="A2786">
        <v>31</v>
      </c>
      <c r="B2786" t="s">
        <v>34</v>
      </c>
      <c r="C2786">
        <v>7</v>
      </c>
      <c r="D2786" t="s">
        <v>10</v>
      </c>
      <c r="E2786">
        <v>15055</v>
      </c>
      <c r="F2786" t="s">
        <v>106</v>
      </c>
      <c r="G2786">
        <v>6328362.6686594496</v>
      </c>
    </row>
    <row r="2787" spans="1:7">
      <c r="A2787">
        <v>31</v>
      </c>
      <c r="B2787" t="s">
        <v>34</v>
      </c>
      <c r="C2787">
        <v>8</v>
      </c>
      <c r="D2787" t="s">
        <v>11</v>
      </c>
      <c r="E2787">
        <v>15055</v>
      </c>
      <c r="F2787" t="s">
        <v>106</v>
      </c>
      <c r="G2787">
        <v>75599.448351971601</v>
      </c>
    </row>
    <row r="2788" spans="1:7">
      <c r="A2788">
        <v>31</v>
      </c>
      <c r="B2788" t="s">
        <v>34</v>
      </c>
      <c r="C2788">
        <v>9</v>
      </c>
      <c r="D2788" t="s">
        <v>12</v>
      </c>
      <c r="E2788">
        <v>15055</v>
      </c>
      <c r="F2788" t="s">
        <v>106</v>
      </c>
      <c r="G2788">
        <v>82007185.157925293</v>
      </c>
    </row>
    <row r="2789" spans="1:7">
      <c r="A2789">
        <v>31</v>
      </c>
      <c r="B2789" t="s">
        <v>34</v>
      </c>
      <c r="C2789">
        <v>10</v>
      </c>
      <c r="D2789" t="s">
        <v>13</v>
      </c>
      <c r="E2789">
        <v>15055</v>
      </c>
      <c r="F2789" t="s">
        <v>106</v>
      </c>
      <c r="G2789">
        <v>60800315.1191293</v>
      </c>
    </row>
    <row r="2790" spans="1:7">
      <c r="A2790">
        <v>31</v>
      </c>
      <c r="B2790" t="s">
        <v>34</v>
      </c>
      <c r="C2790">
        <v>11</v>
      </c>
      <c r="D2790" t="s">
        <v>14</v>
      </c>
      <c r="E2790">
        <v>15055</v>
      </c>
      <c r="F2790" t="s">
        <v>106</v>
      </c>
      <c r="G2790">
        <v>741535.28897664801</v>
      </c>
    </row>
    <row r="2791" spans="1:7">
      <c r="A2791">
        <v>31</v>
      </c>
      <c r="B2791" t="s">
        <v>34</v>
      </c>
      <c r="C2791">
        <v>12</v>
      </c>
      <c r="D2791" t="s">
        <v>15</v>
      </c>
      <c r="E2791">
        <v>15055</v>
      </c>
      <c r="F2791" t="s">
        <v>106</v>
      </c>
      <c r="G2791">
        <v>6855.8526056813598</v>
      </c>
    </row>
    <row r="2792" spans="1:7">
      <c r="A2792">
        <v>31</v>
      </c>
      <c r="B2792" t="s">
        <v>34</v>
      </c>
      <c r="C2792">
        <v>13</v>
      </c>
      <c r="D2792" t="s">
        <v>16</v>
      </c>
      <c r="E2792">
        <v>15055</v>
      </c>
      <c r="F2792" t="s">
        <v>106</v>
      </c>
      <c r="G2792">
        <v>61809015.972694002</v>
      </c>
    </row>
    <row r="2793" spans="1:7">
      <c r="A2793">
        <v>31</v>
      </c>
      <c r="B2793" t="s">
        <v>34</v>
      </c>
      <c r="C2793">
        <v>14</v>
      </c>
      <c r="D2793" t="s">
        <v>17</v>
      </c>
      <c r="E2793">
        <v>15055</v>
      </c>
      <c r="F2793" t="s">
        <v>106</v>
      </c>
      <c r="G2793">
        <v>1415818.7007029499</v>
      </c>
    </row>
    <row r="2794" spans="1:7">
      <c r="A2794">
        <v>31</v>
      </c>
      <c r="B2794" t="s">
        <v>34</v>
      </c>
      <c r="C2794">
        <v>15</v>
      </c>
      <c r="D2794" t="s">
        <v>18</v>
      </c>
      <c r="E2794">
        <v>15055</v>
      </c>
      <c r="F2794" t="s">
        <v>106</v>
      </c>
      <c r="G2794">
        <v>1598156.2391647999</v>
      </c>
    </row>
    <row r="2795" spans="1:7">
      <c r="A2795">
        <v>31</v>
      </c>
      <c r="B2795" t="s">
        <v>34</v>
      </c>
      <c r="C2795">
        <v>16</v>
      </c>
      <c r="D2795" t="s">
        <v>19</v>
      </c>
      <c r="E2795">
        <v>15055</v>
      </c>
      <c r="F2795" t="s">
        <v>106</v>
      </c>
      <c r="G2795">
        <v>187454.048132425</v>
      </c>
    </row>
    <row r="2796" spans="1:7">
      <c r="A2796">
        <v>31</v>
      </c>
      <c r="B2796" t="s">
        <v>34</v>
      </c>
      <c r="C2796">
        <v>17</v>
      </c>
      <c r="D2796" t="s">
        <v>20</v>
      </c>
      <c r="E2796">
        <v>15055</v>
      </c>
      <c r="F2796" t="s">
        <v>106</v>
      </c>
      <c r="G2796">
        <v>92828513.746393695</v>
      </c>
    </row>
    <row r="2797" spans="1:7">
      <c r="A2797">
        <v>31</v>
      </c>
      <c r="B2797" t="s">
        <v>34</v>
      </c>
      <c r="C2797">
        <v>18</v>
      </c>
      <c r="D2797" t="s">
        <v>21</v>
      </c>
      <c r="E2797">
        <v>15055</v>
      </c>
      <c r="F2797" t="s">
        <v>106</v>
      </c>
      <c r="G2797">
        <v>190964664.93313301</v>
      </c>
    </row>
    <row r="2798" spans="1:7">
      <c r="A2798">
        <v>31</v>
      </c>
      <c r="B2798" t="s">
        <v>34</v>
      </c>
      <c r="C2798">
        <v>19</v>
      </c>
      <c r="D2798" t="s">
        <v>22</v>
      </c>
      <c r="E2798">
        <v>15055</v>
      </c>
      <c r="F2798" t="s">
        <v>106</v>
      </c>
      <c r="G2798">
        <v>4172200.4953798498</v>
      </c>
    </row>
    <row r="2799" spans="1:7">
      <c r="A2799">
        <v>31</v>
      </c>
      <c r="B2799" t="s">
        <v>34</v>
      </c>
      <c r="C2799">
        <v>20</v>
      </c>
      <c r="D2799" t="s">
        <v>23</v>
      </c>
      <c r="E2799">
        <v>15055</v>
      </c>
      <c r="F2799" t="s">
        <v>106</v>
      </c>
      <c r="G2799">
        <v>155522978.01016101</v>
      </c>
    </row>
    <row r="2800" spans="1:7">
      <c r="A2800">
        <v>31</v>
      </c>
      <c r="B2800" t="s">
        <v>34</v>
      </c>
      <c r="C2800">
        <v>21</v>
      </c>
      <c r="D2800" t="s">
        <v>24</v>
      </c>
      <c r="E2800">
        <v>15055</v>
      </c>
      <c r="F2800" t="s">
        <v>106</v>
      </c>
      <c r="G2800">
        <v>328344950.76217002</v>
      </c>
    </row>
    <row r="2801" spans="1:7">
      <c r="A2801">
        <v>31</v>
      </c>
      <c r="B2801" t="s">
        <v>34</v>
      </c>
      <c r="C2801">
        <v>22</v>
      </c>
      <c r="D2801" t="s">
        <v>25</v>
      </c>
      <c r="E2801">
        <v>15055</v>
      </c>
      <c r="F2801" t="s">
        <v>106</v>
      </c>
      <c r="G2801">
        <v>309849323.76138699</v>
      </c>
    </row>
    <row r="2802" spans="1:7">
      <c r="A2802">
        <v>31</v>
      </c>
      <c r="B2802" t="s">
        <v>34</v>
      </c>
      <c r="C2802">
        <v>23</v>
      </c>
      <c r="D2802" t="s">
        <v>26</v>
      </c>
      <c r="E2802">
        <v>15055</v>
      </c>
      <c r="F2802" t="s">
        <v>106</v>
      </c>
      <c r="G2802">
        <v>65006348.784948498</v>
      </c>
    </row>
    <row r="2803" spans="1:7">
      <c r="A2803">
        <v>31</v>
      </c>
      <c r="B2803" t="s">
        <v>34</v>
      </c>
      <c r="C2803">
        <v>24</v>
      </c>
      <c r="D2803" t="s">
        <v>27</v>
      </c>
      <c r="E2803">
        <v>15055</v>
      </c>
      <c r="F2803" t="s">
        <v>106</v>
      </c>
      <c r="G2803">
        <v>162592947.51068601</v>
      </c>
    </row>
    <row r="2804" spans="1:7">
      <c r="A2804">
        <v>31</v>
      </c>
      <c r="B2804" t="s">
        <v>34</v>
      </c>
      <c r="C2804">
        <v>25</v>
      </c>
      <c r="D2804" t="s">
        <v>28</v>
      </c>
      <c r="E2804">
        <v>15055</v>
      </c>
      <c r="F2804" t="s">
        <v>106</v>
      </c>
      <c r="G2804">
        <v>379123699.70423102</v>
      </c>
    </row>
    <row r="2805" spans="1:7">
      <c r="A2805">
        <v>31</v>
      </c>
      <c r="B2805" t="s">
        <v>34</v>
      </c>
      <c r="C2805">
        <v>26</v>
      </c>
      <c r="D2805" t="s">
        <v>29</v>
      </c>
      <c r="E2805">
        <v>15055</v>
      </c>
      <c r="F2805" t="s">
        <v>106</v>
      </c>
      <c r="G2805">
        <v>11014524.3548561</v>
      </c>
    </row>
    <row r="2806" spans="1:7">
      <c r="A2806">
        <v>31</v>
      </c>
      <c r="B2806" t="s">
        <v>34</v>
      </c>
      <c r="C2806">
        <v>27</v>
      </c>
      <c r="D2806" t="s">
        <v>30</v>
      </c>
      <c r="E2806">
        <v>15055</v>
      </c>
      <c r="F2806" t="s">
        <v>106</v>
      </c>
      <c r="G2806">
        <v>134767382.523399</v>
      </c>
    </row>
    <row r="2807" spans="1:7">
      <c r="A2807">
        <v>31</v>
      </c>
      <c r="B2807" t="s">
        <v>34</v>
      </c>
      <c r="C2807">
        <v>28</v>
      </c>
      <c r="D2807" t="s">
        <v>31</v>
      </c>
      <c r="E2807">
        <v>15055</v>
      </c>
      <c r="F2807" t="s">
        <v>106</v>
      </c>
      <c r="G2807">
        <v>17094849.318479002</v>
      </c>
    </row>
    <row r="2808" spans="1:7">
      <c r="A2808">
        <v>31</v>
      </c>
      <c r="B2808" t="s">
        <v>34</v>
      </c>
      <c r="C2808">
        <v>29</v>
      </c>
      <c r="D2808" t="s">
        <v>32</v>
      </c>
      <c r="E2808">
        <v>15055</v>
      </c>
      <c r="F2808" t="s">
        <v>106</v>
      </c>
      <c r="G2808">
        <v>52208292.844423801</v>
      </c>
    </row>
    <row r="2809" spans="1:7">
      <c r="A2809">
        <v>31</v>
      </c>
      <c r="B2809" t="s">
        <v>34</v>
      </c>
      <c r="C2809">
        <v>30</v>
      </c>
      <c r="D2809" t="s">
        <v>33</v>
      </c>
      <c r="E2809">
        <v>15055</v>
      </c>
      <c r="F2809" t="s">
        <v>106</v>
      </c>
      <c r="G2809">
        <v>6736679.3253872497</v>
      </c>
    </row>
    <row r="2810" spans="1:7">
      <c r="A2810">
        <v>31</v>
      </c>
      <c r="B2810" t="s">
        <v>34</v>
      </c>
      <c r="C2810">
        <v>31</v>
      </c>
      <c r="D2810" t="s">
        <v>34</v>
      </c>
      <c r="E2810">
        <v>15055</v>
      </c>
      <c r="F2810" t="s">
        <v>106</v>
      </c>
      <c r="G2810">
        <v>219227673.65436</v>
      </c>
    </row>
    <row r="2811" spans="1:7">
      <c r="A2811">
        <v>31</v>
      </c>
      <c r="B2811" t="s">
        <v>34</v>
      </c>
      <c r="C2811">
        <v>32</v>
      </c>
      <c r="D2811" t="s">
        <v>35</v>
      </c>
      <c r="E2811">
        <v>15055</v>
      </c>
      <c r="F2811" t="s">
        <v>106</v>
      </c>
      <c r="G2811">
        <v>3098726606.8610601</v>
      </c>
    </row>
    <row r="2812" spans="1:7">
      <c r="A2812">
        <v>31</v>
      </c>
      <c r="B2812" t="s">
        <v>34</v>
      </c>
      <c r="C2812">
        <v>33</v>
      </c>
      <c r="D2812" t="s">
        <v>36</v>
      </c>
      <c r="E2812">
        <v>15055</v>
      </c>
      <c r="F2812" t="s">
        <v>106</v>
      </c>
      <c r="G2812">
        <v>43159364.107215203</v>
      </c>
    </row>
    <row r="2813" spans="1:7">
      <c r="A2813">
        <v>31</v>
      </c>
      <c r="B2813" t="s">
        <v>34</v>
      </c>
      <c r="C2813">
        <v>34</v>
      </c>
      <c r="D2813" t="s">
        <v>37</v>
      </c>
      <c r="E2813">
        <v>15055</v>
      </c>
      <c r="F2813" t="s">
        <v>106</v>
      </c>
      <c r="G2813">
        <v>6374280.7488630097</v>
      </c>
    </row>
    <row r="2814" spans="1:7">
      <c r="A2814">
        <v>31</v>
      </c>
      <c r="B2814" t="s">
        <v>34</v>
      </c>
      <c r="C2814">
        <v>35</v>
      </c>
      <c r="D2814" t="s">
        <v>38</v>
      </c>
      <c r="E2814">
        <v>15055</v>
      </c>
      <c r="F2814" t="s">
        <v>106</v>
      </c>
      <c r="G2814">
        <v>120654632.93237799</v>
      </c>
    </row>
    <row r="2815" spans="1:7">
      <c r="A2815">
        <v>31</v>
      </c>
      <c r="B2815" t="s">
        <v>34</v>
      </c>
      <c r="C2815">
        <v>36</v>
      </c>
      <c r="D2815" t="s">
        <v>39</v>
      </c>
      <c r="E2815">
        <v>15055</v>
      </c>
      <c r="F2815" t="s">
        <v>106</v>
      </c>
      <c r="G2815">
        <v>2107317.7370099602</v>
      </c>
    </row>
    <row r="2816" spans="1:7">
      <c r="A2816">
        <v>31</v>
      </c>
      <c r="B2816" t="s">
        <v>34</v>
      </c>
      <c r="C2816">
        <v>37</v>
      </c>
      <c r="D2816" t="s">
        <v>40</v>
      </c>
      <c r="E2816">
        <v>15055</v>
      </c>
      <c r="F2816" t="s">
        <v>106</v>
      </c>
      <c r="G2816">
        <v>535833.67291029298</v>
      </c>
    </row>
    <row r="2817" spans="1:7">
      <c r="A2817">
        <v>31</v>
      </c>
      <c r="B2817" t="s">
        <v>34</v>
      </c>
      <c r="C2817">
        <v>38</v>
      </c>
      <c r="D2817" t="s">
        <v>41</v>
      </c>
      <c r="E2817">
        <v>15055</v>
      </c>
      <c r="F2817" t="s">
        <v>106</v>
      </c>
      <c r="G2817">
        <v>501524.11569515202</v>
      </c>
    </row>
    <row r="2818" spans="1:7">
      <c r="A2818">
        <v>31</v>
      </c>
      <c r="B2818" t="s">
        <v>34</v>
      </c>
      <c r="C2818">
        <v>39</v>
      </c>
      <c r="D2818" t="s">
        <v>42</v>
      </c>
      <c r="E2818">
        <v>15055</v>
      </c>
      <c r="F2818" t="s">
        <v>106</v>
      </c>
      <c r="G2818">
        <v>175452.20994775399</v>
      </c>
    </row>
    <row r="2819" spans="1:7">
      <c r="A2819">
        <v>31</v>
      </c>
      <c r="B2819" t="s">
        <v>34</v>
      </c>
      <c r="C2819">
        <v>40</v>
      </c>
      <c r="D2819" t="s">
        <v>43</v>
      </c>
      <c r="E2819">
        <v>15055</v>
      </c>
      <c r="F2819" t="s">
        <v>106</v>
      </c>
      <c r="G2819">
        <v>8988935.7939706091</v>
      </c>
    </row>
    <row r="2820" spans="1:7">
      <c r="A2820">
        <v>31</v>
      </c>
      <c r="B2820" t="s">
        <v>34</v>
      </c>
      <c r="C2820">
        <v>41</v>
      </c>
      <c r="D2820" t="s">
        <v>44</v>
      </c>
      <c r="E2820">
        <v>15055</v>
      </c>
      <c r="F2820" t="s">
        <v>106</v>
      </c>
      <c r="G2820">
        <v>14041181.790010501</v>
      </c>
    </row>
    <row r="2821" spans="1:7">
      <c r="A2821">
        <v>31</v>
      </c>
      <c r="B2821" t="s">
        <v>34</v>
      </c>
      <c r="C2821">
        <v>42</v>
      </c>
      <c r="D2821" t="s">
        <v>45</v>
      </c>
      <c r="E2821">
        <v>15055</v>
      </c>
      <c r="F2821" t="s">
        <v>106</v>
      </c>
      <c r="G2821">
        <v>28973760.519894399</v>
      </c>
    </row>
    <row r="2822" spans="1:7">
      <c r="A2822">
        <v>31</v>
      </c>
      <c r="B2822" t="s">
        <v>34</v>
      </c>
      <c r="C2822">
        <v>43</v>
      </c>
      <c r="D2822" t="s">
        <v>46</v>
      </c>
      <c r="E2822">
        <v>15055</v>
      </c>
      <c r="F2822" t="s">
        <v>106</v>
      </c>
      <c r="G2822">
        <v>23643920.434555002</v>
      </c>
    </row>
    <row r="2823" spans="1:7">
      <c r="A2823">
        <v>31</v>
      </c>
      <c r="B2823" t="s">
        <v>34</v>
      </c>
      <c r="C2823">
        <v>44</v>
      </c>
      <c r="D2823" t="s">
        <v>47</v>
      </c>
      <c r="E2823">
        <v>15055</v>
      </c>
      <c r="F2823" t="s">
        <v>106</v>
      </c>
      <c r="G2823">
        <v>4254223.8593987199</v>
      </c>
    </row>
    <row r="2824" spans="1:7">
      <c r="A2824">
        <v>31</v>
      </c>
      <c r="B2824" t="s">
        <v>34</v>
      </c>
      <c r="C2824">
        <v>45</v>
      </c>
      <c r="D2824" t="s">
        <v>48</v>
      </c>
      <c r="E2824">
        <v>15055</v>
      </c>
      <c r="F2824" t="s">
        <v>106</v>
      </c>
      <c r="G2824">
        <v>318845935.00298601</v>
      </c>
    </row>
    <row r="2825" spans="1:7">
      <c r="A2825">
        <v>31</v>
      </c>
      <c r="B2825" t="s">
        <v>34</v>
      </c>
      <c r="C2825">
        <v>46</v>
      </c>
      <c r="D2825" t="s">
        <v>49</v>
      </c>
      <c r="E2825">
        <v>15055</v>
      </c>
      <c r="F2825" t="s">
        <v>106</v>
      </c>
      <c r="G2825">
        <v>15032239.0174831</v>
      </c>
    </row>
    <row r="2826" spans="1:7">
      <c r="A2826">
        <v>31</v>
      </c>
      <c r="B2826" t="s">
        <v>34</v>
      </c>
      <c r="C2826">
        <v>47</v>
      </c>
      <c r="D2826" t="s">
        <v>50</v>
      </c>
      <c r="E2826">
        <v>15055</v>
      </c>
      <c r="F2826" t="s">
        <v>106</v>
      </c>
      <c r="G2826">
        <v>818576.29853959603</v>
      </c>
    </row>
    <row r="2827" spans="1:7">
      <c r="A2827">
        <v>31</v>
      </c>
      <c r="B2827" t="s">
        <v>34</v>
      </c>
      <c r="C2827">
        <v>48</v>
      </c>
      <c r="D2827" t="s">
        <v>51</v>
      </c>
      <c r="E2827">
        <v>15055</v>
      </c>
      <c r="F2827" t="s">
        <v>106</v>
      </c>
      <c r="G2827">
        <v>17465410.054528099</v>
      </c>
    </row>
    <row r="2828" spans="1:7">
      <c r="A2828">
        <v>31</v>
      </c>
      <c r="B2828" t="s">
        <v>34</v>
      </c>
      <c r="C2828">
        <v>49</v>
      </c>
      <c r="D2828" t="s">
        <v>52</v>
      </c>
      <c r="E2828">
        <v>15055</v>
      </c>
      <c r="F2828" t="s">
        <v>106</v>
      </c>
      <c r="G2828">
        <v>17310.466306881899</v>
      </c>
    </row>
    <row r="2829" spans="1:7">
      <c r="A2829">
        <v>31</v>
      </c>
      <c r="B2829" t="s">
        <v>34</v>
      </c>
      <c r="C2829">
        <v>50</v>
      </c>
      <c r="D2829" t="s">
        <v>53</v>
      </c>
      <c r="E2829">
        <v>15055</v>
      </c>
      <c r="F2829" t="s">
        <v>106</v>
      </c>
      <c r="G2829">
        <v>131001335.383514</v>
      </c>
    </row>
    <row r="2830" spans="1:7">
      <c r="A2830">
        <v>31</v>
      </c>
      <c r="B2830" t="s">
        <v>34</v>
      </c>
      <c r="C2830">
        <v>51</v>
      </c>
      <c r="D2830" t="s">
        <v>54</v>
      </c>
      <c r="E2830">
        <v>15055</v>
      </c>
      <c r="F2830" t="s">
        <v>106</v>
      </c>
      <c r="G2830">
        <v>50592515.337528698</v>
      </c>
    </row>
    <row r="2831" spans="1:7">
      <c r="A2831">
        <v>31</v>
      </c>
      <c r="B2831" t="s">
        <v>34</v>
      </c>
      <c r="C2831">
        <v>52</v>
      </c>
      <c r="D2831" t="s">
        <v>55</v>
      </c>
      <c r="E2831">
        <v>15055</v>
      </c>
      <c r="F2831" t="s">
        <v>106</v>
      </c>
      <c r="G2831">
        <v>158937.59598755901</v>
      </c>
    </row>
    <row r="2832" spans="1:7">
      <c r="A2832">
        <v>31</v>
      </c>
      <c r="B2832" t="s">
        <v>34</v>
      </c>
      <c r="C2832">
        <v>53</v>
      </c>
      <c r="D2832" t="s">
        <v>56</v>
      </c>
      <c r="E2832">
        <v>15055</v>
      </c>
      <c r="F2832" t="s">
        <v>106</v>
      </c>
      <c r="G2832">
        <v>46401073.071339697</v>
      </c>
    </row>
    <row r="2833" spans="1:7">
      <c r="A2833">
        <v>31</v>
      </c>
      <c r="B2833" t="s">
        <v>34</v>
      </c>
      <c r="C2833">
        <v>54</v>
      </c>
      <c r="D2833" t="s">
        <v>57</v>
      </c>
      <c r="E2833">
        <v>15055</v>
      </c>
      <c r="F2833" t="s">
        <v>106</v>
      </c>
      <c r="G2833">
        <v>60356271.6848609</v>
      </c>
    </row>
    <row r="2834" spans="1:7">
      <c r="A2834">
        <v>31</v>
      </c>
      <c r="B2834" t="s">
        <v>34</v>
      </c>
      <c r="C2834">
        <v>55</v>
      </c>
      <c r="D2834" t="s">
        <v>58</v>
      </c>
      <c r="E2834">
        <v>15055</v>
      </c>
      <c r="F2834" t="s">
        <v>106</v>
      </c>
      <c r="G2834">
        <v>215196906.458033</v>
      </c>
    </row>
    <row r="2835" spans="1:7">
      <c r="A2835">
        <v>31</v>
      </c>
      <c r="B2835" t="s">
        <v>34</v>
      </c>
      <c r="C2835">
        <v>56</v>
      </c>
      <c r="D2835" t="s">
        <v>59</v>
      </c>
      <c r="E2835">
        <v>15055</v>
      </c>
      <c r="F2835" t="s">
        <v>106</v>
      </c>
      <c r="G2835">
        <v>152152808.47430301</v>
      </c>
    </row>
    <row r="2836" spans="1:7">
      <c r="A2836">
        <v>31</v>
      </c>
      <c r="B2836" t="s">
        <v>34</v>
      </c>
      <c r="C2836">
        <v>57</v>
      </c>
      <c r="D2836" t="s">
        <v>60</v>
      </c>
      <c r="E2836">
        <v>15055</v>
      </c>
      <c r="F2836" t="s">
        <v>106</v>
      </c>
      <c r="G2836">
        <v>27159177.593134601</v>
      </c>
    </row>
    <row r="2837" spans="1:7">
      <c r="A2837">
        <v>31</v>
      </c>
      <c r="B2837" t="s">
        <v>34</v>
      </c>
      <c r="C2837">
        <v>58</v>
      </c>
      <c r="D2837" t="s">
        <v>61</v>
      </c>
      <c r="E2837">
        <v>15055</v>
      </c>
      <c r="F2837" t="s">
        <v>106</v>
      </c>
      <c r="G2837">
        <v>193185309.39465001</v>
      </c>
    </row>
    <row r="2838" spans="1:7">
      <c r="A2838">
        <v>31</v>
      </c>
      <c r="B2838" t="s">
        <v>34</v>
      </c>
      <c r="C2838">
        <v>59</v>
      </c>
      <c r="D2838" t="s">
        <v>62</v>
      </c>
      <c r="E2838">
        <v>15055</v>
      </c>
      <c r="F2838" t="s">
        <v>106</v>
      </c>
      <c r="G2838">
        <v>206042058.76501101</v>
      </c>
    </row>
    <row r="2839" spans="1:7">
      <c r="A2839">
        <v>31</v>
      </c>
      <c r="B2839" t="s">
        <v>34</v>
      </c>
      <c r="C2839">
        <v>60</v>
      </c>
      <c r="D2839" t="s">
        <v>63</v>
      </c>
      <c r="E2839">
        <v>15055</v>
      </c>
      <c r="F2839" t="s">
        <v>106</v>
      </c>
      <c r="G2839">
        <v>102467065.838383</v>
      </c>
    </row>
    <row r="2840" spans="1:7">
      <c r="A2840">
        <v>31</v>
      </c>
      <c r="B2840" t="s">
        <v>34</v>
      </c>
      <c r="C2840">
        <v>62</v>
      </c>
      <c r="D2840" t="s">
        <v>65</v>
      </c>
      <c r="E2840">
        <v>15055</v>
      </c>
      <c r="F2840" t="s">
        <v>106</v>
      </c>
      <c r="G2840">
        <v>127490970.11273301</v>
      </c>
    </row>
    <row r="2841" spans="1:7">
      <c r="A2841">
        <v>31</v>
      </c>
      <c r="B2841" t="s">
        <v>34</v>
      </c>
      <c r="C2841">
        <v>63</v>
      </c>
      <c r="D2841" t="s">
        <v>66</v>
      </c>
      <c r="E2841">
        <v>15055</v>
      </c>
      <c r="F2841" t="s">
        <v>106</v>
      </c>
      <c r="G2841">
        <v>19067340.805032302</v>
      </c>
    </row>
    <row r="2842" spans="1:7">
      <c r="A2842">
        <v>31</v>
      </c>
      <c r="B2842" t="s">
        <v>34</v>
      </c>
      <c r="C2842">
        <v>64</v>
      </c>
      <c r="D2842" t="s">
        <v>67</v>
      </c>
      <c r="E2842">
        <v>15055</v>
      </c>
      <c r="F2842" t="s">
        <v>106</v>
      </c>
      <c r="G2842">
        <v>254753363.056014</v>
      </c>
    </row>
    <row r="2843" spans="1:7">
      <c r="A2843">
        <v>31</v>
      </c>
      <c r="B2843" t="s">
        <v>34</v>
      </c>
      <c r="C2843">
        <v>65</v>
      </c>
      <c r="D2843" t="s">
        <v>68</v>
      </c>
      <c r="E2843">
        <v>15055</v>
      </c>
      <c r="F2843" t="s">
        <v>106</v>
      </c>
      <c r="G2843">
        <v>947660686.70662999</v>
      </c>
    </row>
    <row r="2844" spans="1:7">
      <c r="A2844">
        <v>31</v>
      </c>
      <c r="B2844" t="s">
        <v>34</v>
      </c>
      <c r="C2844">
        <v>66</v>
      </c>
      <c r="D2844" t="s">
        <v>69</v>
      </c>
      <c r="E2844">
        <v>15055</v>
      </c>
      <c r="F2844" t="s">
        <v>106</v>
      </c>
      <c r="G2844">
        <v>770141559.23395097</v>
      </c>
    </row>
    <row r="2845" spans="1:7">
      <c r="A2845">
        <v>31</v>
      </c>
      <c r="B2845" t="s">
        <v>34</v>
      </c>
      <c r="C2845">
        <v>67</v>
      </c>
      <c r="D2845" t="s">
        <v>70</v>
      </c>
      <c r="E2845">
        <v>15055</v>
      </c>
      <c r="F2845" t="s">
        <v>106</v>
      </c>
      <c r="G2845">
        <v>365258606.71997797</v>
      </c>
    </row>
    <row r="2846" spans="1:7">
      <c r="A2846">
        <v>31</v>
      </c>
      <c r="B2846" t="s">
        <v>34</v>
      </c>
      <c r="C2846">
        <v>68</v>
      </c>
      <c r="D2846" t="s">
        <v>71</v>
      </c>
      <c r="E2846">
        <v>15055</v>
      </c>
      <c r="F2846" t="s">
        <v>106</v>
      </c>
      <c r="G2846">
        <v>22640611.861576401</v>
      </c>
    </row>
    <row r="2847" spans="1:7">
      <c r="A2847">
        <v>31</v>
      </c>
      <c r="B2847" t="s">
        <v>34</v>
      </c>
      <c r="C2847">
        <v>74</v>
      </c>
      <c r="D2847" t="s">
        <v>77</v>
      </c>
      <c r="E2847">
        <v>15055</v>
      </c>
      <c r="F2847" t="s">
        <v>106</v>
      </c>
      <c r="G2847">
        <v>6700341.2210981399</v>
      </c>
    </row>
    <row r="2848" spans="1:7">
      <c r="A2848">
        <v>31</v>
      </c>
      <c r="B2848" t="s">
        <v>34</v>
      </c>
      <c r="C2848">
        <v>75</v>
      </c>
      <c r="D2848" t="s">
        <v>78</v>
      </c>
      <c r="E2848">
        <v>15055</v>
      </c>
      <c r="F2848" t="s">
        <v>106</v>
      </c>
      <c r="G2848">
        <v>207.58431954114599</v>
      </c>
    </row>
    <row r="2849" spans="1:7">
      <c r="A2849">
        <v>31</v>
      </c>
      <c r="B2849" t="s">
        <v>34</v>
      </c>
      <c r="C2849">
        <v>76</v>
      </c>
      <c r="D2849" t="s">
        <v>79</v>
      </c>
      <c r="E2849">
        <v>15055</v>
      </c>
      <c r="F2849" t="s">
        <v>106</v>
      </c>
      <c r="G2849">
        <v>968677.88657524798</v>
      </c>
    </row>
    <row r="2850" spans="1:7">
      <c r="A2850">
        <v>31</v>
      </c>
      <c r="B2850" t="s">
        <v>34</v>
      </c>
      <c r="C2850">
        <v>77</v>
      </c>
      <c r="D2850" t="s">
        <v>80</v>
      </c>
      <c r="E2850">
        <v>15055</v>
      </c>
      <c r="F2850" t="s">
        <v>106</v>
      </c>
      <c r="G2850">
        <v>5459990.11882242</v>
      </c>
    </row>
    <row r="2851" spans="1:7">
      <c r="A2851">
        <v>31</v>
      </c>
      <c r="B2851" t="s">
        <v>34</v>
      </c>
      <c r="C2851">
        <v>78</v>
      </c>
      <c r="D2851" t="s">
        <v>81</v>
      </c>
      <c r="E2851">
        <v>15055</v>
      </c>
      <c r="F2851" t="s">
        <v>106</v>
      </c>
      <c r="G2851">
        <v>34732443.706095003</v>
      </c>
    </row>
    <row r="2852" spans="1:7">
      <c r="A2852">
        <v>31</v>
      </c>
      <c r="B2852" t="s">
        <v>34</v>
      </c>
      <c r="C2852">
        <v>79</v>
      </c>
      <c r="D2852" t="s">
        <v>82</v>
      </c>
      <c r="E2852">
        <v>15055</v>
      </c>
      <c r="F2852" t="s">
        <v>106</v>
      </c>
      <c r="G2852">
        <v>92949748.599665895</v>
      </c>
    </row>
    <row r="2853" spans="1:7">
      <c r="A2853">
        <v>31</v>
      </c>
      <c r="B2853" t="s">
        <v>34</v>
      </c>
      <c r="C2853">
        <v>80</v>
      </c>
      <c r="D2853" t="s">
        <v>83</v>
      </c>
      <c r="E2853">
        <v>15055</v>
      </c>
      <c r="F2853" t="s">
        <v>106</v>
      </c>
      <c r="G2853">
        <v>2483080.5125787002</v>
      </c>
    </row>
    <row r="2854" spans="1:7">
      <c r="A2854">
        <v>31</v>
      </c>
      <c r="B2854" t="s">
        <v>34</v>
      </c>
      <c r="C2854">
        <v>81</v>
      </c>
      <c r="D2854" t="s">
        <v>84</v>
      </c>
      <c r="E2854">
        <v>15055</v>
      </c>
      <c r="F2854" t="s">
        <v>106</v>
      </c>
      <c r="G2854">
        <v>2542798.65960364</v>
      </c>
    </row>
    <row r="2855" spans="1:7">
      <c r="A2855">
        <v>31</v>
      </c>
      <c r="B2855" t="s">
        <v>34</v>
      </c>
      <c r="C2855">
        <v>83</v>
      </c>
      <c r="D2855" t="s">
        <v>86</v>
      </c>
      <c r="E2855">
        <v>15055</v>
      </c>
      <c r="F2855" t="s">
        <v>106</v>
      </c>
      <c r="G2855">
        <v>60157443.355795398</v>
      </c>
    </row>
    <row r="2856" spans="1:7">
      <c r="A2856">
        <v>31</v>
      </c>
      <c r="B2856" t="s">
        <v>34</v>
      </c>
      <c r="C2856">
        <v>86</v>
      </c>
      <c r="D2856" t="s">
        <v>89</v>
      </c>
      <c r="E2856">
        <v>15055</v>
      </c>
      <c r="F2856" t="s">
        <v>106</v>
      </c>
      <c r="G2856">
        <v>2142.8299903563002</v>
      </c>
    </row>
    <row r="2857" spans="1:7">
      <c r="A2857">
        <v>31</v>
      </c>
      <c r="B2857" t="s">
        <v>34</v>
      </c>
      <c r="C2857">
        <v>87</v>
      </c>
      <c r="D2857" t="s">
        <v>90</v>
      </c>
      <c r="E2857">
        <v>15055</v>
      </c>
      <c r="F2857" t="s">
        <v>106</v>
      </c>
      <c r="G2857">
        <v>1644.1699635448199</v>
      </c>
    </row>
    <row r="2858" spans="1:7">
      <c r="A2858">
        <v>31</v>
      </c>
      <c r="B2858" t="s">
        <v>34</v>
      </c>
      <c r="C2858">
        <v>5001</v>
      </c>
      <c r="D2858" t="s">
        <v>94</v>
      </c>
      <c r="E2858">
        <v>15053</v>
      </c>
      <c r="F2858" t="s">
        <v>107</v>
      </c>
      <c r="G2858">
        <v>11491053437.242701</v>
      </c>
    </row>
    <row r="2859" spans="1:7">
      <c r="A2859">
        <v>31</v>
      </c>
      <c r="B2859" t="s">
        <v>34</v>
      </c>
      <c r="C2859">
        <v>6001</v>
      </c>
      <c r="D2859" t="s">
        <v>96</v>
      </c>
      <c r="E2859">
        <v>15053</v>
      </c>
      <c r="F2859" t="s">
        <v>107</v>
      </c>
      <c r="G2859">
        <v>344344561.4357</v>
      </c>
    </row>
    <row r="2860" spans="1:7">
      <c r="A2860">
        <v>31</v>
      </c>
      <c r="B2860" t="s">
        <v>34</v>
      </c>
      <c r="C2860">
        <v>7001</v>
      </c>
      <c r="D2860" t="s">
        <v>108</v>
      </c>
      <c r="E2860">
        <v>15053</v>
      </c>
      <c r="F2860" t="s">
        <v>107</v>
      </c>
      <c r="G2860">
        <v>4942716447.3750896</v>
      </c>
    </row>
    <row r="2861" spans="1:7">
      <c r="A2861">
        <v>31</v>
      </c>
      <c r="B2861" t="s">
        <v>34</v>
      </c>
      <c r="C2861">
        <v>8001</v>
      </c>
      <c r="D2861" t="s">
        <v>109</v>
      </c>
      <c r="E2861">
        <v>15053</v>
      </c>
      <c r="F2861" t="s">
        <v>107</v>
      </c>
      <c r="G2861">
        <v>472837602.50029498</v>
      </c>
    </row>
    <row r="2862" spans="1:7">
      <c r="A2862">
        <v>31</v>
      </c>
      <c r="B2862" t="s">
        <v>34</v>
      </c>
      <c r="C2862">
        <v>10001</v>
      </c>
      <c r="D2862" t="s">
        <v>110</v>
      </c>
      <c r="E2862">
        <v>15055</v>
      </c>
      <c r="F2862" t="s">
        <v>106</v>
      </c>
      <c r="G2862">
        <v>229788.150161111</v>
      </c>
    </row>
    <row r="2863" spans="1:7">
      <c r="A2863">
        <v>31</v>
      </c>
      <c r="B2863" t="s">
        <v>34</v>
      </c>
      <c r="C2863">
        <v>10002</v>
      </c>
      <c r="D2863" t="s">
        <v>111</v>
      </c>
      <c r="E2863">
        <v>15055</v>
      </c>
      <c r="F2863" t="s">
        <v>106</v>
      </c>
      <c r="G2863">
        <v>302605.011718544</v>
      </c>
    </row>
    <row r="2864" spans="1:7">
      <c r="A2864">
        <v>31</v>
      </c>
      <c r="B2864" t="s">
        <v>34</v>
      </c>
      <c r="C2864">
        <v>10003</v>
      </c>
      <c r="D2864" t="s">
        <v>112</v>
      </c>
      <c r="E2864">
        <v>15055</v>
      </c>
      <c r="F2864" t="s">
        <v>106</v>
      </c>
      <c r="G2864">
        <v>269420.75806023099</v>
      </c>
    </row>
    <row r="2865" spans="1:7">
      <c r="A2865">
        <v>31</v>
      </c>
      <c r="B2865" t="s">
        <v>34</v>
      </c>
      <c r="C2865">
        <v>10004</v>
      </c>
      <c r="D2865" t="s">
        <v>113</v>
      </c>
      <c r="E2865">
        <v>15055</v>
      </c>
      <c r="F2865" t="s">
        <v>106</v>
      </c>
      <c r="G2865">
        <v>208025.22137784399</v>
      </c>
    </row>
    <row r="2866" spans="1:7">
      <c r="A2866">
        <v>31</v>
      </c>
      <c r="B2866" t="s">
        <v>34</v>
      </c>
      <c r="C2866">
        <v>10005</v>
      </c>
      <c r="D2866" t="s">
        <v>114</v>
      </c>
      <c r="E2866">
        <v>15055</v>
      </c>
      <c r="F2866" t="s">
        <v>106</v>
      </c>
      <c r="G2866">
        <v>464264.67131733597</v>
      </c>
    </row>
    <row r="2867" spans="1:7">
      <c r="A2867">
        <v>31</v>
      </c>
      <c r="B2867" t="s">
        <v>34</v>
      </c>
      <c r="C2867">
        <v>10006</v>
      </c>
      <c r="D2867" t="s">
        <v>115</v>
      </c>
      <c r="E2867">
        <v>15055</v>
      </c>
      <c r="F2867" t="s">
        <v>106</v>
      </c>
      <c r="G2867">
        <v>1585662.07158263</v>
      </c>
    </row>
    <row r="2868" spans="1:7">
      <c r="A2868">
        <v>31</v>
      </c>
      <c r="B2868" t="s">
        <v>34</v>
      </c>
      <c r="C2868">
        <v>10007</v>
      </c>
      <c r="D2868" t="s">
        <v>116</v>
      </c>
      <c r="E2868">
        <v>15055</v>
      </c>
      <c r="F2868" t="s">
        <v>106</v>
      </c>
      <c r="G2868">
        <v>2804142.3706418802</v>
      </c>
    </row>
    <row r="2869" spans="1:7">
      <c r="A2869">
        <v>31</v>
      </c>
      <c r="B2869" t="s">
        <v>34</v>
      </c>
      <c r="C2869">
        <v>10008</v>
      </c>
      <c r="D2869" t="s">
        <v>117</v>
      </c>
      <c r="E2869">
        <v>15055</v>
      </c>
      <c r="F2869" t="s">
        <v>106</v>
      </c>
      <c r="G2869">
        <v>3207707.68126402</v>
      </c>
    </row>
    <row r="2870" spans="1:7">
      <c r="A2870">
        <v>31</v>
      </c>
      <c r="B2870" t="s">
        <v>34</v>
      </c>
      <c r="C2870">
        <v>10009</v>
      </c>
      <c r="D2870" t="s">
        <v>118</v>
      </c>
      <c r="E2870">
        <v>15055</v>
      </c>
      <c r="F2870" t="s">
        <v>106</v>
      </c>
      <c r="G2870">
        <v>8116347.8121720301</v>
      </c>
    </row>
    <row r="2871" spans="1:7">
      <c r="A2871">
        <v>31</v>
      </c>
      <c r="B2871" t="s">
        <v>34</v>
      </c>
      <c r="C2871">
        <v>11001</v>
      </c>
      <c r="D2871" t="s">
        <v>119</v>
      </c>
      <c r="E2871">
        <v>15055</v>
      </c>
      <c r="F2871" t="s">
        <v>106</v>
      </c>
      <c r="G2871">
        <v>708092.65400407498</v>
      </c>
    </row>
    <row r="2872" spans="1:7">
      <c r="A2872">
        <v>31</v>
      </c>
      <c r="B2872" t="s">
        <v>34</v>
      </c>
      <c r="C2872">
        <v>11003</v>
      </c>
      <c r="D2872" t="s">
        <v>120</v>
      </c>
      <c r="E2872">
        <v>15055</v>
      </c>
      <c r="F2872" t="s">
        <v>106</v>
      </c>
      <c r="G2872">
        <v>632511.08667597303</v>
      </c>
    </row>
    <row r="2873" spans="1:7">
      <c r="A2873">
        <v>31</v>
      </c>
      <c r="B2873" t="s">
        <v>34</v>
      </c>
      <c r="C2873">
        <v>12001</v>
      </c>
      <c r="D2873" t="s">
        <v>121</v>
      </c>
      <c r="E2873">
        <v>15055</v>
      </c>
      <c r="F2873" t="s">
        <v>106</v>
      </c>
      <c r="G2873">
        <v>33875016.987960704</v>
      </c>
    </row>
    <row r="2874" spans="1:7">
      <c r="A2874">
        <v>31</v>
      </c>
      <c r="B2874" t="s">
        <v>34</v>
      </c>
      <c r="C2874">
        <v>12004</v>
      </c>
      <c r="D2874" t="s">
        <v>123</v>
      </c>
      <c r="E2874">
        <v>15055</v>
      </c>
      <c r="F2874" t="s">
        <v>106</v>
      </c>
      <c r="G2874">
        <v>3199449.6545300698</v>
      </c>
    </row>
    <row r="2875" spans="1:7">
      <c r="A2875">
        <v>31</v>
      </c>
      <c r="B2875" t="s">
        <v>34</v>
      </c>
      <c r="C2875">
        <v>14001</v>
      </c>
      <c r="D2875" t="s">
        <v>124</v>
      </c>
      <c r="E2875">
        <v>15055</v>
      </c>
      <c r="F2875" t="s">
        <v>106</v>
      </c>
      <c r="G2875">
        <v>4230239.0025253501</v>
      </c>
    </row>
    <row r="2876" spans="1:7">
      <c r="A2876">
        <v>31</v>
      </c>
      <c r="B2876" t="s">
        <v>34</v>
      </c>
      <c r="C2876">
        <v>14002</v>
      </c>
      <c r="D2876" t="s">
        <v>125</v>
      </c>
      <c r="E2876">
        <v>15055</v>
      </c>
      <c r="F2876" t="s">
        <v>106</v>
      </c>
      <c r="G2876">
        <v>4323831.3440062702</v>
      </c>
    </row>
    <row r="2877" spans="1:7">
      <c r="A2877">
        <v>31</v>
      </c>
      <c r="B2877" t="s">
        <v>34</v>
      </c>
      <c r="C2877">
        <v>25001</v>
      </c>
      <c r="D2877" t="s">
        <v>126</v>
      </c>
      <c r="E2877">
        <v>15051</v>
      </c>
      <c r="F2877" t="s">
        <v>127</v>
      </c>
      <c r="G2877">
        <v>2134247566.16575</v>
      </c>
    </row>
    <row r="2878" spans="1:7">
      <c r="A2878">
        <v>31</v>
      </c>
      <c r="B2878" t="s">
        <v>34</v>
      </c>
      <c r="C2878">
        <v>28001</v>
      </c>
      <c r="D2878" t="s">
        <v>128</v>
      </c>
      <c r="E2878">
        <v>15051</v>
      </c>
      <c r="F2878" t="s">
        <v>127</v>
      </c>
      <c r="G2878">
        <v>4042409485.6908498</v>
      </c>
    </row>
    <row r="2879" spans="1:7">
      <c r="A2879">
        <v>32</v>
      </c>
      <c r="B2879" t="s">
        <v>35</v>
      </c>
      <c r="C2879">
        <v>1</v>
      </c>
      <c r="D2879" t="s">
        <v>4</v>
      </c>
      <c r="E2879">
        <v>15055</v>
      </c>
      <c r="F2879" t="s">
        <v>106</v>
      </c>
      <c r="G2879">
        <v>2276261.9291060702</v>
      </c>
    </row>
    <row r="2880" spans="1:7">
      <c r="A2880">
        <v>32</v>
      </c>
      <c r="B2880" t="s">
        <v>35</v>
      </c>
      <c r="C2880">
        <v>2</v>
      </c>
      <c r="D2880" t="s">
        <v>5</v>
      </c>
      <c r="E2880">
        <v>15055</v>
      </c>
      <c r="F2880" t="s">
        <v>106</v>
      </c>
      <c r="G2880">
        <v>88381.354518808395</v>
      </c>
    </row>
    <row r="2881" spans="1:7">
      <c r="A2881">
        <v>32</v>
      </c>
      <c r="B2881" t="s">
        <v>35</v>
      </c>
      <c r="C2881">
        <v>3</v>
      </c>
      <c r="D2881" t="s">
        <v>6</v>
      </c>
      <c r="E2881">
        <v>15055</v>
      </c>
      <c r="F2881" t="s">
        <v>106</v>
      </c>
      <c r="G2881">
        <v>163.18034043727201</v>
      </c>
    </row>
    <row r="2882" spans="1:7">
      <c r="A2882">
        <v>32</v>
      </c>
      <c r="B2882" t="s">
        <v>35</v>
      </c>
      <c r="C2882">
        <v>6</v>
      </c>
      <c r="D2882" t="s">
        <v>9</v>
      </c>
      <c r="E2882">
        <v>15055</v>
      </c>
      <c r="F2882" t="s">
        <v>106</v>
      </c>
      <c r="G2882">
        <v>8608050.2153148092</v>
      </c>
    </row>
    <row r="2883" spans="1:7">
      <c r="A2883">
        <v>32</v>
      </c>
      <c r="B2883" t="s">
        <v>35</v>
      </c>
      <c r="C2883">
        <v>7</v>
      </c>
      <c r="D2883" t="s">
        <v>10</v>
      </c>
      <c r="E2883">
        <v>15055</v>
      </c>
      <c r="F2883" t="s">
        <v>106</v>
      </c>
      <c r="G2883">
        <v>1744137.9415067199</v>
      </c>
    </row>
    <row r="2884" spans="1:7">
      <c r="A2884">
        <v>32</v>
      </c>
      <c r="B2884" t="s">
        <v>35</v>
      </c>
      <c r="C2884">
        <v>8</v>
      </c>
      <c r="D2884" t="s">
        <v>11</v>
      </c>
      <c r="E2884">
        <v>15055</v>
      </c>
      <c r="F2884" t="s">
        <v>106</v>
      </c>
      <c r="G2884">
        <v>33080.8430781844</v>
      </c>
    </row>
    <row r="2885" spans="1:7">
      <c r="A2885">
        <v>32</v>
      </c>
      <c r="B2885" t="s">
        <v>35</v>
      </c>
      <c r="C2885">
        <v>9</v>
      </c>
      <c r="D2885" t="s">
        <v>12</v>
      </c>
      <c r="E2885">
        <v>15055</v>
      </c>
      <c r="F2885" t="s">
        <v>106</v>
      </c>
      <c r="G2885">
        <v>873048694.36545205</v>
      </c>
    </row>
    <row r="2886" spans="1:7">
      <c r="A2886">
        <v>32</v>
      </c>
      <c r="B2886" t="s">
        <v>35</v>
      </c>
      <c r="C2886">
        <v>10</v>
      </c>
      <c r="D2886" t="s">
        <v>13</v>
      </c>
      <c r="E2886">
        <v>15055</v>
      </c>
      <c r="F2886" t="s">
        <v>106</v>
      </c>
      <c r="G2886">
        <v>420942585.402318</v>
      </c>
    </row>
    <row r="2887" spans="1:7">
      <c r="A2887">
        <v>32</v>
      </c>
      <c r="B2887" t="s">
        <v>35</v>
      </c>
      <c r="C2887">
        <v>11</v>
      </c>
      <c r="D2887" t="s">
        <v>14</v>
      </c>
      <c r="E2887">
        <v>15055</v>
      </c>
      <c r="F2887" t="s">
        <v>106</v>
      </c>
      <c r="G2887">
        <v>184736104.76502699</v>
      </c>
    </row>
    <row r="2888" spans="1:7">
      <c r="A2888">
        <v>32</v>
      </c>
      <c r="B2888" t="s">
        <v>35</v>
      </c>
      <c r="C2888">
        <v>12</v>
      </c>
      <c r="D2888" t="s">
        <v>15</v>
      </c>
      <c r="E2888">
        <v>15055</v>
      </c>
      <c r="F2888" t="s">
        <v>106</v>
      </c>
      <c r="G2888">
        <v>1738700.97082007</v>
      </c>
    </row>
    <row r="2889" spans="1:7">
      <c r="A2889">
        <v>32</v>
      </c>
      <c r="B2889" t="s">
        <v>35</v>
      </c>
      <c r="C2889">
        <v>13</v>
      </c>
      <c r="D2889" t="s">
        <v>16</v>
      </c>
      <c r="E2889">
        <v>15055</v>
      </c>
      <c r="F2889" t="s">
        <v>106</v>
      </c>
      <c r="G2889">
        <v>10174734.8321147</v>
      </c>
    </row>
    <row r="2890" spans="1:7">
      <c r="A2890">
        <v>32</v>
      </c>
      <c r="B2890" t="s">
        <v>35</v>
      </c>
      <c r="C2890">
        <v>14</v>
      </c>
      <c r="D2890" t="s">
        <v>17</v>
      </c>
      <c r="E2890">
        <v>15055</v>
      </c>
      <c r="F2890" t="s">
        <v>106</v>
      </c>
      <c r="G2890">
        <v>38717711.703371704</v>
      </c>
    </row>
    <row r="2891" spans="1:7">
      <c r="A2891">
        <v>32</v>
      </c>
      <c r="B2891" t="s">
        <v>35</v>
      </c>
      <c r="C2891">
        <v>15</v>
      </c>
      <c r="D2891" t="s">
        <v>18</v>
      </c>
      <c r="E2891">
        <v>15055</v>
      </c>
      <c r="F2891" t="s">
        <v>106</v>
      </c>
      <c r="G2891">
        <v>8446310.9477574397</v>
      </c>
    </row>
    <row r="2892" spans="1:7">
      <c r="A2892">
        <v>32</v>
      </c>
      <c r="B2892" t="s">
        <v>35</v>
      </c>
      <c r="C2892">
        <v>16</v>
      </c>
      <c r="D2892" t="s">
        <v>19</v>
      </c>
      <c r="E2892">
        <v>15055</v>
      </c>
      <c r="F2892" t="s">
        <v>106</v>
      </c>
      <c r="G2892">
        <v>264035.92110975599</v>
      </c>
    </row>
    <row r="2893" spans="1:7">
      <c r="A2893">
        <v>32</v>
      </c>
      <c r="B2893" t="s">
        <v>35</v>
      </c>
      <c r="C2893">
        <v>17</v>
      </c>
      <c r="D2893" t="s">
        <v>20</v>
      </c>
      <c r="E2893">
        <v>15055</v>
      </c>
      <c r="F2893" t="s">
        <v>106</v>
      </c>
      <c r="G2893">
        <v>261107381.440934</v>
      </c>
    </row>
    <row r="2894" spans="1:7">
      <c r="A2894">
        <v>32</v>
      </c>
      <c r="B2894" t="s">
        <v>35</v>
      </c>
      <c r="C2894">
        <v>18</v>
      </c>
      <c r="D2894" t="s">
        <v>21</v>
      </c>
      <c r="E2894">
        <v>15055</v>
      </c>
      <c r="F2894" t="s">
        <v>106</v>
      </c>
      <c r="G2894">
        <v>366819461.23655701</v>
      </c>
    </row>
    <row r="2895" spans="1:7">
      <c r="A2895">
        <v>32</v>
      </c>
      <c r="B2895" t="s">
        <v>35</v>
      </c>
      <c r="C2895">
        <v>19</v>
      </c>
      <c r="D2895" t="s">
        <v>22</v>
      </c>
      <c r="E2895">
        <v>15055</v>
      </c>
      <c r="F2895" t="s">
        <v>106</v>
      </c>
      <c r="G2895">
        <v>773853122.66141796</v>
      </c>
    </row>
    <row r="2896" spans="1:7">
      <c r="A2896">
        <v>32</v>
      </c>
      <c r="B2896" t="s">
        <v>35</v>
      </c>
      <c r="C2896">
        <v>20</v>
      </c>
      <c r="D2896" t="s">
        <v>23</v>
      </c>
      <c r="E2896">
        <v>15055</v>
      </c>
      <c r="F2896" t="s">
        <v>106</v>
      </c>
      <c r="G2896">
        <v>611619371.61093998</v>
      </c>
    </row>
    <row r="2897" spans="1:7">
      <c r="A2897">
        <v>32</v>
      </c>
      <c r="B2897" t="s">
        <v>35</v>
      </c>
      <c r="C2897">
        <v>21</v>
      </c>
      <c r="D2897" t="s">
        <v>24</v>
      </c>
      <c r="E2897">
        <v>15055</v>
      </c>
      <c r="F2897" t="s">
        <v>106</v>
      </c>
      <c r="G2897">
        <v>89486694.856071904</v>
      </c>
    </row>
    <row r="2898" spans="1:7">
      <c r="A2898">
        <v>32</v>
      </c>
      <c r="B2898" t="s">
        <v>35</v>
      </c>
      <c r="C2898">
        <v>22</v>
      </c>
      <c r="D2898" t="s">
        <v>25</v>
      </c>
      <c r="E2898">
        <v>15055</v>
      </c>
      <c r="F2898" t="s">
        <v>106</v>
      </c>
      <c r="G2898">
        <v>885178450.33472097</v>
      </c>
    </row>
    <row r="2899" spans="1:7">
      <c r="A2899">
        <v>32</v>
      </c>
      <c r="B2899" t="s">
        <v>35</v>
      </c>
      <c r="C2899">
        <v>23</v>
      </c>
      <c r="D2899" t="s">
        <v>26</v>
      </c>
      <c r="E2899">
        <v>15055</v>
      </c>
      <c r="F2899" t="s">
        <v>106</v>
      </c>
      <c r="G2899">
        <v>6613304.1027714098</v>
      </c>
    </row>
    <row r="2900" spans="1:7">
      <c r="A2900">
        <v>32</v>
      </c>
      <c r="B2900" t="s">
        <v>35</v>
      </c>
      <c r="C2900">
        <v>24</v>
      </c>
      <c r="D2900" t="s">
        <v>27</v>
      </c>
      <c r="E2900">
        <v>15055</v>
      </c>
      <c r="F2900" t="s">
        <v>106</v>
      </c>
      <c r="G2900">
        <v>13611989.392464699</v>
      </c>
    </row>
    <row r="2901" spans="1:7">
      <c r="A2901">
        <v>32</v>
      </c>
      <c r="B2901" t="s">
        <v>35</v>
      </c>
      <c r="C2901">
        <v>25</v>
      </c>
      <c r="D2901" t="s">
        <v>28</v>
      </c>
      <c r="E2901">
        <v>15055</v>
      </c>
      <c r="F2901" t="s">
        <v>106</v>
      </c>
      <c r="G2901">
        <v>150496909.48340201</v>
      </c>
    </row>
    <row r="2902" spans="1:7">
      <c r="A2902">
        <v>32</v>
      </c>
      <c r="B2902" t="s">
        <v>35</v>
      </c>
      <c r="C2902">
        <v>26</v>
      </c>
      <c r="D2902" t="s">
        <v>29</v>
      </c>
      <c r="E2902">
        <v>15055</v>
      </c>
      <c r="F2902" t="s">
        <v>106</v>
      </c>
      <c r="G2902">
        <v>19308391.690315999</v>
      </c>
    </row>
    <row r="2903" spans="1:7">
      <c r="A2903">
        <v>32</v>
      </c>
      <c r="B2903" t="s">
        <v>35</v>
      </c>
      <c r="C2903">
        <v>27</v>
      </c>
      <c r="D2903" t="s">
        <v>30</v>
      </c>
      <c r="E2903">
        <v>15055</v>
      </c>
      <c r="F2903" t="s">
        <v>106</v>
      </c>
      <c r="G2903">
        <v>1551950042.84271</v>
      </c>
    </row>
    <row r="2904" spans="1:7">
      <c r="A2904">
        <v>32</v>
      </c>
      <c r="B2904" t="s">
        <v>35</v>
      </c>
      <c r="C2904">
        <v>28</v>
      </c>
      <c r="D2904" t="s">
        <v>31</v>
      </c>
      <c r="E2904">
        <v>15055</v>
      </c>
      <c r="F2904" t="s">
        <v>106</v>
      </c>
      <c r="G2904">
        <v>12958490.5359834</v>
      </c>
    </row>
    <row r="2905" spans="1:7">
      <c r="A2905">
        <v>32</v>
      </c>
      <c r="B2905" t="s">
        <v>35</v>
      </c>
      <c r="C2905">
        <v>29</v>
      </c>
      <c r="D2905" t="s">
        <v>32</v>
      </c>
      <c r="E2905">
        <v>15055</v>
      </c>
      <c r="F2905" t="s">
        <v>106</v>
      </c>
      <c r="G2905">
        <v>308769231.368819</v>
      </c>
    </row>
    <row r="2906" spans="1:7">
      <c r="A2906">
        <v>32</v>
      </c>
      <c r="B2906" t="s">
        <v>35</v>
      </c>
      <c r="C2906">
        <v>30</v>
      </c>
      <c r="D2906" t="s">
        <v>33</v>
      </c>
      <c r="E2906">
        <v>15055</v>
      </c>
      <c r="F2906" t="s">
        <v>106</v>
      </c>
      <c r="G2906">
        <v>15625208.978416</v>
      </c>
    </row>
    <row r="2907" spans="1:7">
      <c r="A2907">
        <v>32</v>
      </c>
      <c r="B2907" t="s">
        <v>35</v>
      </c>
      <c r="C2907">
        <v>31</v>
      </c>
      <c r="D2907" t="s">
        <v>34</v>
      </c>
      <c r="E2907">
        <v>15055</v>
      </c>
      <c r="F2907" t="s">
        <v>106</v>
      </c>
      <c r="G2907">
        <v>29423561.247938801</v>
      </c>
    </row>
    <row r="2908" spans="1:7">
      <c r="A2908">
        <v>32</v>
      </c>
      <c r="B2908" t="s">
        <v>35</v>
      </c>
      <c r="C2908">
        <v>32</v>
      </c>
      <c r="D2908" t="s">
        <v>35</v>
      </c>
      <c r="E2908">
        <v>15055</v>
      </c>
      <c r="F2908" t="s">
        <v>106</v>
      </c>
      <c r="G2908">
        <v>9927888642.5999508</v>
      </c>
    </row>
    <row r="2909" spans="1:7">
      <c r="A2909">
        <v>32</v>
      </c>
      <c r="B2909" t="s">
        <v>35</v>
      </c>
      <c r="C2909">
        <v>33</v>
      </c>
      <c r="D2909" t="s">
        <v>36</v>
      </c>
      <c r="E2909">
        <v>15055</v>
      </c>
      <c r="F2909" t="s">
        <v>106</v>
      </c>
      <c r="G2909">
        <v>4018296.3493561498</v>
      </c>
    </row>
    <row r="2910" spans="1:7">
      <c r="A2910">
        <v>32</v>
      </c>
      <c r="B2910" t="s">
        <v>35</v>
      </c>
      <c r="C2910">
        <v>34</v>
      </c>
      <c r="D2910" t="s">
        <v>37</v>
      </c>
      <c r="E2910">
        <v>15055</v>
      </c>
      <c r="F2910" t="s">
        <v>106</v>
      </c>
      <c r="G2910">
        <v>15758694.044903301</v>
      </c>
    </row>
    <row r="2911" spans="1:7">
      <c r="A2911">
        <v>32</v>
      </c>
      <c r="B2911" t="s">
        <v>35</v>
      </c>
      <c r="C2911">
        <v>35</v>
      </c>
      <c r="D2911" t="s">
        <v>38</v>
      </c>
      <c r="E2911">
        <v>15055</v>
      </c>
      <c r="F2911" t="s">
        <v>106</v>
      </c>
      <c r="G2911">
        <v>806390.02786161599</v>
      </c>
    </row>
    <row r="2912" spans="1:7">
      <c r="A2912">
        <v>32</v>
      </c>
      <c r="B2912" t="s">
        <v>35</v>
      </c>
      <c r="C2912">
        <v>36</v>
      </c>
      <c r="D2912" t="s">
        <v>39</v>
      </c>
      <c r="E2912">
        <v>15055</v>
      </c>
      <c r="F2912" t="s">
        <v>106</v>
      </c>
      <c r="G2912">
        <v>2300423.24309116</v>
      </c>
    </row>
    <row r="2913" spans="1:7">
      <c r="A2913">
        <v>32</v>
      </c>
      <c r="B2913" t="s">
        <v>35</v>
      </c>
      <c r="C2913">
        <v>37</v>
      </c>
      <c r="D2913" t="s">
        <v>40</v>
      </c>
      <c r="E2913">
        <v>15055</v>
      </c>
      <c r="F2913" t="s">
        <v>106</v>
      </c>
      <c r="G2913">
        <v>2307539.1945581902</v>
      </c>
    </row>
    <row r="2914" spans="1:7">
      <c r="A2914">
        <v>32</v>
      </c>
      <c r="B2914" t="s">
        <v>35</v>
      </c>
      <c r="C2914">
        <v>38</v>
      </c>
      <c r="D2914" t="s">
        <v>41</v>
      </c>
      <c r="E2914">
        <v>15055</v>
      </c>
      <c r="F2914" t="s">
        <v>106</v>
      </c>
      <c r="G2914">
        <v>531780.429713925</v>
      </c>
    </row>
    <row r="2915" spans="1:7">
      <c r="A2915">
        <v>32</v>
      </c>
      <c r="B2915" t="s">
        <v>35</v>
      </c>
      <c r="C2915">
        <v>39</v>
      </c>
      <c r="D2915" t="s">
        <v>42</v>
      </c>
      <c r="E2915">
        <v>15055</v>
      </c>
      <c r="F2915" t="s">
        <v>106</v>
      </c>
      <c r="G2915">
        <v>682078.38356154505</v>
      </c>
    </row>
    <row r="2916" spans="1:7">
      <c r="A2916">
        <v>32</v>
      </c>
      <c r="B2916" t="s">
        <v>35</v>
      </c>
      <c r="C2916">
        <v>40</v>
      </c>
      <c r="D2916" t="s">
        <v>43</v>
      </c>
      <c r="E2916">
        <v>15055</v>
      </c>
      <c r="F2916" t="s">
        <v>106</v>
      </c>
      <c r="G2916">
        <v>22222099.683459502</v>
      </c>
    </row>
    <row r="2917" spans="1:7">
      <c r="A2917">
        <v>32</v>
      </c>
      <c r="B2917" t="s">
        <v>35</v>
      </c>
      <c r="C2917">
        <v>41</v>
      </c>
      <c r="D2917" t="s">
        <v>44</v>
      </c>
      <c r="E2917">
        <v>15055</v>
      </c>
      <c r="F2917" t="s">
        <v>106</v>
      </c>
      <c r="G2917">
        <v>7505403.5789113902</v>
      </c>
    </row>
    <row r="2918" spans="1:7">
      <c r="A2918">
        <v>32</v>
      </c>
      <c r="B2918" t="s">
        <v>35</v>
      </c>
      <c r="C2918">
        <v>42</v>
      </c>
      <c r="D2918" t="s">
        <v>45</v>
      </c>
      <c r="E2918">
        <v>15055</v>
      </c>
      <c r="F2918" t="s">
        <v>106</v>
      </c>
      <c r="G2918">
        <v>931061103.20432401</v>
      </c>
    </row>
    <row r="2919" spans="1:7">
      <c r="A2919">
        <v>32</v>
      </c>
      <c r="B2919" t="s">
        <v>35</v>
      </c>
      <c r="C2919">
        <v>43</v>
      </c>
      <c r="D2919" t="s">
        <v>46</v>
      </c>
      <c r="E2919">
        <v>15055</v>
      </c>
      <c r="F2919" t="s">
        <v>106</v>
      </c>
      <c r="G2919">
        <v>19856672.574214</v>
      </c>
    </row>
    <row r="2920" spans="1:7">
      <c r="A2920">
        <v>32</v>
      </c>
      <c r="B2920" t="s">
        <v>35</v>
      </c>
      <c r="C2920">
        <v>44</v>
      </c>
      <c r="D2920" t="s">
        <v>47</v>
      </c>
      <c r="E2920">
        <v>15055</v>
      </c>
      <c r="F2920" t="s">
        <v>106</v>
      </c>
      <c r="G2920">
        <v>2592518.1802990302</v>
      </c>
    </row>
    <row r="2921" spans="1:7">
      <c r="A2921">
        <v>32</v>
      </c>
      <c r="B2921" t="s">
        <v>35</v>
      </c>
      <c r="C2921">
        <v>45</v>
      </c>
      <c r="D2921" t="s">
        <v>48</v>
      </c>
      <c r="E2921">
        <v>15055</v>
      </c>
      <c r="F2921" t="s">
        <v>106</v>
      </c>
      <c r="G2921">
        <v>1822855905.13991</v>
      </c>
    </row>
    <row r="2922" spans="1:7">
      <c r="A2922">
        <v>32</v>
      </c>
      <c r="B2922" t="s">
        <v>35</v>
      </c>
      <c r="C2922">
        <v>46</v>
      </c>
      <c r="D2922" t="s">
        <v>49</v>
      </c>
      <c r="E2922">
        <v>15055</v>
      </c>
      <c r="F2922" t="s">
        <v>106</v>
      </c>
      <c r="G2922">
        <v>224020767.94982901</v>
      </c>
    </row>
    <row r="2923" spans="1:7">
      <c r="A2923">
        <v>32</v>
      </c>
      <c r="B2923" t="s">
        <v>35</v>
      </c>
      <c r="C2923">
        <v>47</v>
      </c>
      <c r="D2923" t="s">
        <v>50</v>
      </c>
      <c r="E2923">
        <v>15055</v>
      </c>
      <c r="F2923" t="s">
        <v>106</v>
      </c>
      <c r="G2923">
        <v>3694010.9408562202</v>
      </c>
    </row>
    <row r="2924" spans="1:7">
      <c r="A2924">
        <v>32</v>
      </c>
      <c r="B2924" t="s">
        <v>35</v>
      </c>
      <c r="C2924">
        <v>48</v>
      </c>
      <c r="D2924" t="s">
        <v>51</v>
      </c>
      <c r="E2924">
        <v>15055</v>
      </c>
      <c r="F2924" t="s">
        <v>106</v>
      </c>
      <c r="G2924">
        <v>1621255861.5243101</v>
      </c>
    </row>
    <row r="2925" spans="1:7">
      <c r="A2925">
        <v>32</v>
      </c>
      <c r="B2925" t="s">
        <v>35</v>
      </c>
      <c r="C2925">
        <v>49</v>
      </c>
      <c r="D2925" t="s">
        <v>52</v>
      </c>
      <c r="E2925">
        <v>15055</v>
      </c>
      <c r="F2925" t="s">
        <v>106</v>
      </c>
      <c r="G2925">
        <v>6331807039.1441202</v>
      </c>
    </row>
    <row r="2926" spans="1:7">
      <c r="A2926">
        <v>32</v>
      </c>
      <c r="B2926" t="s">
        <v>35</v>
      </c>
      <c r="C2926">
        <v>50</v>
      </c>
      <c r="D2926" t="s">
        <v>53</v>
      </c>
      <c r="E2926">
        <v>15055</v>
      </c>
      <c r="F2926" t="s">
        <v>106</v>
      </c>
      <c r="G2926">
        <v>5154377423.6799202</v>
      </c>
    </row>
    <row r="2927" spans="1:7">
      <c r="A2927">
        <v>32</v>
      </c>
      <c r="B2927" t="s">
        <v>35</v>
      </c>
      <c r="C2927">
        <v>51</v>
      </c>
      <c r="D2927" t="s">
        <v>54</v>
      </c>
      <c r="E2927">
        <v>15055</v>
      </c>
      <c r="F2927" t="s">
        <v>106</v>
      </c>
      <c r="G2927">
        <v>1144924960.3385</v>
      </c>
    </row>
    <row r="2928" spans="1:7">
      <c r="A2928">
        <v>32</v>
      </c>
      <c r="B2928" t="s">
        <v>35</v>
      </c>
      <c r="C2928">
        <v>52</v>
      </c>
      <c r="D2928" t="s">
        <v>55</v>
      </c>
      <c r="E2928">
        <v>15055</v>
      </c>
      <c r="F2928" t="s">
        <v>106</v>
      </c>
      <c r="G2928">
        <v>24217369.3163951</v>
      </c>
    </row>
    <row r="2929" spans="1:7">
      <c r="A2929">
        <v>32</v>
      </c>
      <c r="B2929" t="s">
        <v>35</v>
      </c>
      <c r="C2929">
        <v>53</v>
      </c>
      <c r="D2929" t="s">
        <v>56</v>
      </c>
      <c r="E2929">
        <v>15055</v>
      </c>
      <c r="F2929" t="s">
        <v>106</v>
      </c>
      <c r="G2929">
        <v>1006945844.31485</v>
      </c>
    </row>
    <row r="2930" spans="1:7">
      <c r="A2930">
        <v>32</v>
      </c>
      <c r="B2930" t="s">
        <v>35</v>
      </c>
      <c r="C2930">
        <v>54</v>
      </c>
      <c r="D2930" t="s">
        <v>57</v>
      </c>
      <c r="E2930">
        <v>15055</v>
      </c>
      <c r="F2930" t="s">
        <v>106</v>
      </c>
      <c r="G2930">
        <v>1130614784.3641701</v>
      </c>
    </row>
    <row r="2931" spans="1:7">
      <c r="A2931">
        <v>32</v>
      </c>
      <c r="B2931" t="s">
        <v>35</v>
      </c>
      <c r="C2931">
        <v>55</v>
      </c>
      <c r="D2931" t="s">
        <v>58</v>
      </c>
      <c r="E2931">
        <v>15055</v>
      </c>
      <c r="F2931" t="s">
        <v>106</v>
      </c>
      <c r="G2931">
        <v>851661385.95131505</v>
      </c>
    </row>
    <row r="2932" spans="1:7">
      <c r="A2932">
        <v>32</v>
      </c>
      <c r="B2932" t="s">
        <v>35</v>
      </c>
      <c r="C2932">
        <v>56</v>
      </c>
      <c r="D2932" t="s">
        <v>59</v>
      </c>
      <c r="E2932">
        <v>15055</v>
      </c>
      <c r="F2932" t="s">
        <v>106</v>
      </c>
      <c r="G2932">
        <v>3316068749.4523501</v>
      </c>
    </row>
    <row r="2933" spans="1:7">
      <c r="A2933">
        <v>32</v>
      </c>
      <c r="B2933" t="s">
        <v>35</v>
      </c>
      <c r="C2933">
        <v>57</v>
      </c>
      <c r="D2933" t="s">
        <v>60</v>
      </c>
      <c r="E2933">
        <v>15055</v>
      </c>
      <c r="F2933" t="s">
        <v>106</v>
      </c>
      <c r="G2933">
        <v>2059514843.33167</v>
      </c>
    </row>
    <row r="2934" spans="1:7">
      <c r="A2934">
        <v>32</v>
      </c>
      <c r="B2934" t="s">
        <v>35</v>
      </c>
      <c r="C2934">
        <v>58</v>
      </c>
      <c r="D2934" t="s">
        <v>61</v>
      </c>
      <c r="E2934">
        <v>15055</v>
      </c>
      <c r="F2934" t="s">
        <v>106</v>
      </c>
      <c r="G2934">
        <v>708889918.66994095</v>
      </c>
    </row>
    <row r="2935" spans="1:7">
      <c r="A2935">
        <v>32</v>
      </c>
      <c r="B2935" t="s">
        <v>35</v>
      </c>
      <c r="C2935">
        <v>59</v>
      </c>
      <c r="D2935" t="s">
        <v>62</v>
      </c>
      <c r="E2935">
        <v>15055</v>
      </c>
      <c r="F2935" t="s">
        <v>106</v>
      </c>
      <c r="G2935">
        <v>1556233725.17472</v>
      </c>
    </row>
    <row r="2936" spans="1:7">
      <c r="A2936">
        <v>32</v>
      </c>
      <c r="B2936" t="s">
        <v>35</v>
      </c>
      <c r="C2936">
        <v>60</v>
      </c>
      <c r="D2936" t="s">
        <v>63</v>
      </c>
      <c r="E2936">
        <v>15055</v>
      </c>
      <c r="F2936" t="s">
        <v>106</v>
      </c>
      <c r="G2936">
        <v>4145815613.4068198</v>
      </c>
    </row>
    <row r="2937" spans="1:7">
      <c r="A2937">
        <v>32</v>
      </c>
      <c r="B2937" t="s">
        <v>35</v>
      </c>
      <c r="C2937">
        <v>62</v>
      </c>
      <c r="D2937" t="s">
        <v>65</v>
      </c>
      <c r="E2937">
        <v>15055</v>
      </c>
      <c r="F2937" t="s">
        <v>106</v>
      </c>
      <c r="G2937">
        <v>10066759473.8636</v>
      </c>
    </row>
    <row r="2938" spans="1:7">
      <c r="A2938">
        <v>32</v>
      </c>
      <c r="B2938" t="s">
        <v>35</v>
      </c>
      <c r="C2938">
        <v>63</v>
      </c>
      <c r="D2938" t="s">
        <v>66</v>
      </c>
      <c r="E2938">
        <v>15055</v>
      </c>
      <c r="F2938" t="s">
        <v>106</v>
      </c>
      <c r="G2938">
        <v>918139855.18273401</v>
      </c>
    </row>
    <row r="2939" spans="1:7">
      <c r="A2939">
        <v>32</v>
      </c>
      <c r="B2939" t="s">
        <v>35</v>
      </c>
      <c r="C2939">
        <v>64</v>
      </c>
      <c r="D2939" t="s">
        <v>67</v>
      </c>
      <c r="E2939">
        <v>15055</v>
      </c>
      <c r="F2939" t="s">
        <v>106</v>
      </c>
      <c r="G2939">
        <v>4407057290.8062897</v>
      </c>
    </row>
    <row r="2940" spans="1:7">
      <c r="A2940">
        <v>32</v>
      </c>
      <c r="B2940" t="s">
        <v>35</v>
      </c>
      <c r="C2940">
        <v>65</v>
      </c>
      <c r="D2940" t="s">
        <v>68</v>
      </c>
      <c r="E2940">
        <v>15055</v>
      </c>
      <c r="F2940" t="s">
        <v>106</v>
      </c>
      <c r="G2940">
        <v>20577775443.9492</v>
      </c>
    </row>
    <row r="2941" spans="1:7">
      <c r="A2941">
        <v>32</v>
      </c>
      <c r="B2941" t="s">
        <v>35</v>
      </c>
      <c r="C2941">
        <v>66</v>
      </c>
      <c r="D2941" t="s">
        <v>69</v>
      </c>
      <c r="E2941">
        <v>15055</v>
      </c>
      <c r="F2941" t="s">
        <v>106</v>
      </c>
      <c r="G2941">
        <v>14982995576.372299</v>
      </c>
    </row>
    <row r="2942" spans="1:7">
      <c r="A2942">
        <v>32</v>
      </c>
      <c r="B2942" t="s">
        <v>35</v>
      </c>
      <c r="C2942">
        <v>67</v>
      </c>
      <c r="D2942" t="s">
        <v>70</v>
      </c>
      <c r="E2942">
        <v>15055</v>
      </c>
      <c r="F2942" t="s">
        <v>106</v>
      </c>
      <c r="G2942">
        <v>9121817420.8012791</v>
      </c>
    </row>
    <row r="2943" spans="1:7">
      <c r="A2943">
        <v>32</v>
      </c>
      <c r="B2943" t="s">
        <v>35</v>
      </c>
      <c r="C2943">
        <v>68</v>
      </c>
      <c r="D2943" t="s">
        <v>71</v>
      </c>
      <c r="E2943">
        <v>15055</v>
      </c>
      <c r="F2943" t="s">
        <v>106</v>
      </c>
      <c r="G2943">
        <v>328902591.54358</v>
      </c>
    </row>
    <row r="2944" spans="1:7">
      <c r="A2944">
        <v>32</v>
      </c>
      <c r="B2944" t="s">
        <v>35</v>
      </c>
      <c r="C2944">
        <v>69</v>
      </c>
      <c r="D2944" t="s">
        <v>72</v>
      </c>
      <c r="E2944">
        <v>15055</v>
      </c>
      <c r="F2944" t="s">
        <v>106</v>
      </c>
      <c r="G2944">
        <v>188983806.08848301</v>
      </c>
    </row>
    <row r="2945" spans="1:7">
      <c r="A2945">
        <v>32</v>
      </c>
      <c r="B2945" t="s">
        <v>35</v>
      </c>
      <c r="C2945">
        <v>74</v>
      </c>
      <c r="D2945" t="s">
        <v>77</v>
      </c>
      <c r="E2945">
        <v>15055</v>
      </c>
      <c r="F2945" t="s">
        <v>106</v>
      </c>
      <c r="G2945">
        <v>557892803.43462396</v>
      </c>
    </row>
    <row r="2946" spans="1:7">
      <c r="A2946">
        <v>32</v>
      </c>
      <c r="B2946" t="s">
        <v>35</v>
      </c>
      <c r="C2946">
        <v>75</v>
      </c>
      <c r="D2946" t="s">
        <v>78</v>
      </c>
      <c r="E2946">
        <v>15055</v>
      </c>
      <c r="F2946" t="s">
        <v>106</v>
      </c>
      <c r="G2946">
        <v>17284.164217370799</v>
      </c>
    </row>
    <row r="2947" spans="1:7">
      <c r="A2947">
        <v>32</v>
      </c>
      <c r="B2947" t="s">
        <v>35</v>
      </c>
      <c r="C2947">
        <v>76</v>
      </c>
      <c r="D2947" t="s">
        <v>79</v>
      </c>
      <c r="E2947">
        <v>15055</v>
      </c>
      <c r="F2947" t="s">
        <v>106</v>
      </c>
      <c r="G2947">
        <v>39459662.356795199</v>
      </c>
    </row>
    <row r="2948" spans="1:7">
      <c r="A2948">
        <v>32</v>
      </c>
      <c r="B2948" t="s">
        <v>35</v>
      </c>
      <c r="C2948">
        <v>77</v>
      </c>
      <c r="D2948" t="s">
        <v>80</v>
      </c>
      <c r="E2948">
        <v>15055</v>
      </c>
      <c r="F2948" t="s">
        <v>106</v>
      </c>
      <c r="G2948">
        <v>102695256.954767</v>
      </c>
    </row>
    <row r="2949" spans="1:7">
      <c r="A2949">
        <v>32</v>
      </c>
      <c r="B2949" t="s">
        <v>35</v>
      </c>
      <c r="C2949">
        <v>78</v>
      </c>
      <c r="D2949" t="s">
        <v>81</v>
      </c>
      <c r="E2949">
        <v>15055</v>
      </c>
      <c r="F2949" t="s">
        <v>106</v>
      </c>
      <c r="G2949">
        <v>1291023581.29106</v>
      </c>
    </row>
    <row r="2950" spans="1:7">
      <c r="A2950">
        <v>32</v>
      </c>
      <c r="B2950" t="s">
        <v>35</v>
      </c>
      <c r="C2950">
        <v>79</v>
      </c>
      <c r="D2950" t="s">
        <v>82</v>
      </c>
      <c r="E2950">
        <v>15055</v>
      </c>
      <c r="F2950" t="s">
        <v>106</v>
      </c>
      <c r="G2950">
        <v>1959959817.5541201</v>
      </c>
    </row>
    <row r="2951" spans="1:7">
      <c r="A2951">
        <v>32</v>
      </c>
      <c r="B2951" t="s">
        <v>35</v>
      </c>
      <c r="C2951">
        <v>80</v>
      </c>
      <c r="D2951" t="s">
        <v>83</v>
      </c>
      <c r="E2951">
        <v>15055</v>
      </c>
      <c r="F2951" t="s">
        <v>106</v>
      </c>
      <c r="G2951">
        <v>445839508.793118</v>
      </c>
    </row>
    <row r="2952" spans="1:7">
      <c r="A2952">
        <v>32</v>
      </c>
      <c r="B2952" t="s">
        <v>35</v>
      </c>
      <c r="C2952">
        <v>81</v>
      </c>
      <c r="D2952" t="s">
        <v>84</v>
      </c>
      <c r="E2952">
        <v>15055</v>
      </c>
      <c r="F2952" t="s">
        <v>106</v>
      </c>
      <c r="G2952">
        <v>115681900.459819</v>
      </c>
    </row>
    <row r="2953" spans="1:7">
      <c r="A2953">
        <v>32</v>
      </c>
      <c r="B2953" t="s">
        <v>35</v>
      </c>
      <c r="C2953">
        <v>83</v>
      </c>
      <c r="D2953" t="s">
        <v>86</v>
      </c>
      <c r="E2953">
        <v>15055</v>
      </c>
      <c r="F2953" t="s">
        <v>106</v>
      </c>
      <c r="G2953">
        <v>3691247870.2209902</v>
      </c>
    </row>
    <row r="2954" spans="1:7">
      <c r="A2954">
        <v>32</v>
      </c>
      <c r="B2954" t="s">
        <v>35</v>
      </c>
      <c r="C2954">
        <v>86</v>
      </c>
      <c r="D2954" t="s">
        <v>89</v>
      </c>
      <c r="E2954">
        <v>15055</v>
      </c>
      <c r="F2954" t="s">
        <v>106</v>
      </c>
      <c r="G2954">
        <v>87289.4375718839</v>
      </c>
    </row>
    <row r="2955" spans="1:7">
      <c r="A2955">
        <v>32</v>
      </c>
      <c r="B2955" t="s">
        <v>35</v>
      </c>
      <c r="C2955">
        <v>87</v>
      </c>
      <c r="D2955" t="s">
        <v>90</v>
      </c>
      <c r="E2955">
        <v>15055</v>
      </c>
      <c r="F2955" t="s">
        <v>106</v>
      </c>
      <c r="G2955">
        <v>66976.228649174402</v>
      </c>
    </row>
    <row r="2956" spans="1:7">
      <c r="A2956">
        <v>32</v>
      </c>
      <c r="B2956" t="s">
        <v>35</v>
      </c>
      <c r="C2956">
        <v>5001</v>
      </c>
      <c r="D2956" t="s">
        <v>94</v>
      </c>
      <c r="E2956">
        <v>15053</v>
      </c>
      <c r="F2956" t="s">
        <v>107</v>
      </c>
      <c r="G2956">
        <v>81904571377.199493</v>
      </c>
    </row>
    <row r="2957" spans="1:7">
      <c r="A2957">
        <v>32</v>
      </c>
      <c r="B2957" t="s">
        <v>35</v>
      </c>
      <c r="C2957">
        <v>6001</v>
      </c>
      <c r="D2957" t="s">
        <v>96</v>
      </c>
      <c r="E2957">
        <v>15053</v>
      </c>
      <c r="F2957" t="s">
        <v>107</v>
      </c>
      <c r="G2957">
        <v>7330221181.8446903</v>
      </c>
    </row>
    <row r="2958" spans="1:7">
      <c r="A2958">
        <v>32</v>
      </c>
      <c r="B2958" t="s">
        <v>35</v>
      </c>
      <c r="C2958">
        <v>7001</v>
      </c>
      <c r="D2958" t="s">
        <v>108</v>
      </c>
      <c r="E2958">
        <v>15053</v>
      </c>
      <c r="F2958" t="s">
        <v>107</v>
      </c>
      <c r="G2958">
        <v>57999214133.606796</v>
      </c>
    </row>
    <row r="2959" spans="1:7">
      <c r="A2959">
        <v>32</v>
      </c>
      <c r="B2959" t="s">
        <v>35</v>
      </c>
      <c r="C2959">
        <v>8001</v>
      </c>
      <c r="D2959" t="s">
        <v>109</v>
      </c>
      <c r="E2959">
        <v>15053</v>
      </c>
      <c r="F2959" t="s">
        <v>107</v>
      </c>
      <c r="G2959">
        <v>59624739188.605499</v>
      </c>
    </row>
    <row r="2960" spans="1:7">
      <c r="A2960">
        <v>32</v>
      </c>
      <c r="B2960" t="s">
        <v>35</v>
      </c>
      <c r="C2960">
        <v>10001</v>
      </c>
      <c r="D2960" t="s">
        <v>110</v>
      </c>
      <c r="E2960">
        <v>15055</v>
      </c>
      <c r="F2960" t="s">
        <v>106</v>
      </c>
      <c r="G2960">
        <v>1838402.4839108801</v>
      </c>
    </row>
    <row r="2961" spans="1:7">
      <c r="A2961">
        <v>32</v>
      </c>
      <c r="B2961" t="s">
        <v>35</v>
      </c>
      <c r="C2961">
        <v>10002</v>
      </c>
      <c r="D2961" t="s">
        <v>111</v>
      </c>
      <c r="E2961">
        <v>15055</v>
      </c>
      <c r="F2961" t="s">
        <v>106</v>
      </c>
      <c r="G2961">
        <v>2420968.2039618199</v>
      </c>
    </row>
    <row r="2962" spans="1:7">
      <c r="A2962">
        <v>32</v>
      </c>
      <c r="B2962" t="s">
        <v>35</v>
      </c>
      <c r="C2962">
        <v>10003</v>
      </c>
      <c r="D2962" t="s">
        <v>112</v>
      </c>
      <c r="E2962">
        <v>15055</v>
      </c>
      <c r="F2962" t="s">
        <v>106</v>
      </c>
      <c r="G2962">
        <v>2155480.1258803401</v>
      </c>
    </row>
    <row r="2963" spans="1:7">
      <c r="A2963">
        <v>32</v>
      </c>
      <c r="B2963" t="s">
        <v>35</v>
      </c>
      <c r="C2963">
        <v>10004</v>
      </c>
      <c r="D2963" t="s">
        <v>113</v>
      </c>
      <c r="E2963">
        <v>15055</v>
      </c>
      <c r="F2963" t="s">
        <v>106</v>
      </c>
      <c r="G2963">
        <v>1664289.8401375499</v>
      </c>
    </row>
    <row r="2964" spans="1:7">
      <c r="A2964">
        <v>32</v>
      </c>
      <c r="B2964" t="s">
        <v>35</v>
      </c>
      <c r="C2964">
        <v>10005</v>
      </c>
      <c r="D2964" t="s">
        <v>114</v>
      </c>
      <c r="E2964">
        <v>15055</v>
      </c>
      <c r="F2964" t="s">
        <v>106</v>
      </c>
      <c r="G2964">
        <v>3714313.92064144</v>
      </c>
    </row>
    <row r="2965" spans="1:7">
      <c r="A2965">
        <v>32</v>
      </c>
      <c r="B2965" t="s">
        <v>35</v>
      </c>
      <c r="C2965">
        <v>10006</v>
      </c>
      <c r="D2965" t="s">
        <v>115</v>
      </c>
      <c r="E2965">
        <v>15055</v>
      </c>
      <c r="F2965" t="s">
        <v>106</v>
      </c>
      <c r="G2965">
        <v>12685967.8751796</v>
      </c>
    </row>
    <row r="2966" spans="1:7">
      <c r="A2966">
        <v>32</v>
      </c>
      <c r="B2966" t="s">
        <v>35</v>
      </c>
      <c r="C2966">
        <v>10007</v>
      </c>
      <c r="D2966" t="s">
        <v>116</v>
      </c>
      <c r="E2966">
        <v>15055</v>
      </c>
      <c r="F2966" t="s">
        <v>106</v>
      </c>
      <c r="G2966">
        <v>22434326.1208786</v>
      </c>
    </row>
    <row r="2967" spans="1:7">
      <c r="A2967">
        <v>32</v>
      </c>
      <c r="B2967" t="s">
        <v>35</v>
      </c>
      <c r="C2967">
        <v>10008</v>
      </c>
      <c r="D2967" t="s">
        <v>117</v>
      </c>
      <c r="E2967">
        <v>15055</v>
      </c>
      <c r="F2967" t="s">
        <v>106</v>
      </c>
      <c r="G2967">
        <v>25663019.4584064</v>
      </c>
    </row>
    <row r="2968" spans="1:7">
      <c r="A2968">
        <v>32</v>
      </c>
      <c r="B2968" t="s">
        <v>35</v>
      </c>
      <c r="C2968">
        <v>10009</v>
      </c>
      <c r="D2968" t="s">
        <v>118</v>
      </c>
      <c r="E2968">
        <v>15055</v>
      </c>
      <c r="F2968" t="s">
        <v>106</v>
      </c>
      <c r="G2968">
        <v>64934218.617105</v>
      </c>
    </row>
    <row r="2969" spans="1:7">
      <c r="A2969">
        <v>32</v>
      </c>
      <c r="B2969" t="s">
        <v>35</v>
      </c>
      <c r="C2969">
        <v>11001</v>
      </c>
      <c r="D2969" t="s">
        <v>119</v>
      </c>
      <c r="E2969">
        <v>15055</v>
      </c>
      <c r="F2969" t="s">
        <v>106</v>
      </c>
      <c r="G2969">
        <v>4235581.6913523898</v>
      </c>
    </row>
    <row r="2970" spans="1:7">
      <c r="A2970">
        <v>32</v>
      </c>
      <c r="B2970" t="s">
        <v>35</v>
      </c>
      <c r="C2970">
        <v>11003</v>
      </c>
      <c r="D2970" t="s">
        <v>120</v>
      </c>
      <c r="E2970">
        <v>15055</v>
      </c>
      <c r="F2970" t="s">
        <v>106</v>
      </c>
      <c r="G2970">
        <v>5060356.4719547201</v>
      </c>
    </row>
    <row r="2971" spans="1:7">
      <c r="A2971">
        <v>32</v>
      </c>
      <c r="B2971" t="s">
        <v>35</v>
      </c>
      <c r="C2971">
        <v>12001</v>
      </c>
      <c r="D2971" t="s">
        <v>121</v>
      </c>
      <c r="E2971">
        <v>15055</v>
      </c>
      <c r="F2971" t="s">
        <v>106</v>
      </c>
      <c r="G2971">
        <v>573406220.16070497</v>
      </c>
    </row>
    <row r="2972" spans="1:7">
      <c r="A2972">
        <v>32</v>
      </c>
      <c r="B2972" t="s">
        <v>35</v>
      </c>
      <c r="C2972">
        <v>12002</v>
      </c>
      <c r="D2972" t="s">
        <v>122</v>
      </c>
      <c r="E2972">
        <v>15055</v>
      </c>
      <c r="F2972" t="s">
        <v>106</v>
      </c>
      <c r="G2972">
        <v>45915964.667855099</v>
      </c>
    </row>
    <row r="2973" spans="1:7">
      <c r="A2973">
        <v>32</v>
      </c>
      <c r="B2973" t="s">
        <v>35</v>
      </c>
      <c r="C2973">
        <v>12004</v>
      </c>
      <c r="D2973" t="s">
        <v>123</v>
      </c>
      <c r="E2973">
        <v>15055</v>
      </c>
      <c r="F2973" t="s">
        <v>106</v>
      </c>
      <c r="G2973">
        <v>25596951.7484341</v>
      </c>
    </row>
    <row r="2974" spans="1:7">
      <c r="A2974">
        <v>32</v>
      </c>
      <c r="B2974" t="s">
        <v>35</v>
      </c>
      <c r="C2974">
        <v>14001</v>
      </c>
      <c r="D2974" t="s">
        <v>124</v>
      </c>
      <c r="E2974">
        <v>15055</v>
      </c>
      <c r="F2974" t="s">
        <v>106</v>
      </c>
      <c r="G2974">
        <v>33843702.925180003</v>
      </c>
    </row>
    <row r="2975" spans="1:7">
      <c r="A2975">
        <v>32</v>
      </c>
      <c r="B2975" t="s">
        <v>35</v>
      </c>
      <c r="C2975">
        <v>14002</v>
      </c>
      <c r="D2975" t="s">
        <v>125</v>
      </c>
      <c r="E2975">
        <v>15055</v>
      </c>
      <c r="F2975" t="s">
        <v>106</v>
      </c>
      <c r="G2975">
        <v>10990794.4255994</v>
      </c>
    </row>
    <row r="2976" spans="1:7">
      <c r="A2976">
        <v>32</v>
      </c>
      <c r="B2976" t="s">
        <v>35</v>
      </c>
      <c r="C2976">
        <v>25001</v>
      </c>
      <c r="D2976" t="s">
        <v>126</v>
      </c>
      <c r="E2976">
        <v>15051</v>
      </c>
      <c r="F2976" t="s">
        <v>127</v>
      </c>
      <c r="G2976">
        <v>9462676430.7748108</v>
      </c>
    </row>
    <row r="2977" spans="1:7">
      <c r="A2977">
        <v>32</v>
      </c>
      <c r="B2977" t="s">
        <v>35</v>
      </c>
      <c r="C2977">
        <v>28001</v>
      </c>
      <c r="D2977" t="s">
        <v>128</v>
      </c>
      <c r="E2977">
        <v>15051</v>
      </c>
      <c r="F2977" t="s">
        <v>127</v>
      </c>
      <c r="G2977">
        <v>15969627726.1637</v>
      </c>
    </row>
    <row r="2978" spans="1:7">
      <c r="A2978">
        <v>33</v>
      </c>
      <c r="B2978" t="s">
        <v>36</v>
      </c>
      <c r="C2978">
        <v>1</v>
      </c>
      <c r="D2978" t="s">
        <v>4</v>
      </c>
      <c r="E2978">
        <v>15055</v>
      </c>
      <c r="F2978" t="s">
        <v>106</v>
      </c>
      <c r="G2978">
        <v>12539322.2790849</v>
      </c>
    </row>
    <row r="2979" spans="1:7">
      <c r="A2979">
        <v>33</v>
      </c>
      <c r="B2979" t="s">
        <v>36</v>
      </c>
      <c r="C2979">
        <v>2</v>
      </c>
      <c r="D2979" t="s">
        <v>5</v>
      </c>
      <c r="E2979">
        <v>15055</v>
      </c>
      <c r="F2979" t="s">
        <v>106</v>
      </c>
      <c r="G2979">
        <v>700.08894544618204</v>
      </c>
    </row>
    <row r="2980" spans="1:7">
      <c r="A2980">
        <v>33</v>
      </c>
      <c r="B2980" t="s">
        <v>36</v>
      </c>
      <c r="C2980">
        <v>3</v>
      </c>
      <c r="D2980" t="s">
        <v>6</v>
      </c>
      <c r="E2980">
        <v>15055</v>
      </c>
      <c r="F2980" t="s">
        <v>106</v>
      </c>
      <c r="G2980">
        <v>959.32345628044095</v>
      </c>
    </row>
    <row r="2981" spans="1:7">
      <c r="A2981">
        <v>33</v>
      </c>
      <c r="B2981" t="s">
        <v>36</v>
      </c>
      <c r="C2981">
        <v>6</v>
      </c>
      <c r="D2981" t="s">
        <v>9</v>
      </c>
      <c r="E2981">
        <v>15055</v>
      </c>
      <c r="F2981" t="s">
        <v>106</v>
      </c>
      <c r="G2981">
        <v>878486.71961719496</v>
      </c>
    </row>
    <row r="2982" spans="1:7">
      <c r="A2982">
        <v>33</v>
      </c>
      <c r="B2982" t="s">
        <v>36</v>
      </c>
      <c r="C2982">
        <v>7</v>
      </c>
      <c r="D2982" t="s">
        <v>10</v>
      </c>
      <c r="E2982">
        <v>15055</v>
      </c>
      <c r="F2982" t="s">
        <v>106</v>
      </c>
      <c r="G2982">
        <v>21326.0312009345</v>
      </c>
    </row>
    <row r="2983" spans="1:7">
      <c r="A2983">
        <v>33</v>
      </c>
      <c r="B2983" t="s">
        <v>36</v>
      </c>
      <c r="C2983">
        <v>8</v>
      </c>
      <c r="D2983" t="s">
        <v>11</v>
      </c>
      <c r="E2983">
        <v>15055</v>
      </c>
      <c r="F2983" t="s">
        <v>106</v>
      </c>
      <c r="G2983">
        <v>2554.2504409930498</v>
      </c>
    </row>
    <row r="2984" spans="1:7">
      <c r="A2984">
        <v>33</v>
      </c>
      <c r="B2984" t="s">
        <v>36</v>
      </c>
      <c r="C2984">
        <v>9</v>
      </c>
      <c r="D2984" t="s">
        <v>12</v>
      </c>
      <c r="E2984">
        <v>15055</v>
      </c>
      <c r="F2984" t="s">
        <v>106</v>
      </c>
      <c r="G2984">
        <v>122840525.34221201</v>
      </c>
    </row>
    <row r="2985" spans="1:7">
      <c r="A2985">
        <v>33</v>
      </c>
      <c r="B2985" t="s">
        <v>36</v>
      </c>
      <c r="C2985">
        <v>10</v>
      </c>
      <c r="D2985" t="s">
        <v>13</v>
      </c>
      <c r="E2985">
        <v>15055</v>
      </c>
      <c r="F2985" t="s">
        <v>106</v>
      </c>
      <c r="G2985">
        <v>77857799.801716104</v>
      </c>
    </row>
    <row r="2986" spans="1:7">
      <c r="A2986">
        <v>33</v>
      </c>
      <c r="B2986" t="s">
        <v>36</v>
      </c>
      <c r="C2986">
        <v>11</v>
      </c>
      <c r="D2986" t="s">
        <v>14</v>
      </c>
      <c r="E2986">
        <v>15055</v>
      </c>
      <c r="F2986" t="s">
        <v>106</v>
      </c>
      <c r="G2986">
        <v>6572.5314247194401</v>
      </c>
    </row>
    <row r="2987" spans="1:7">
      <c r="A2987">
        <v>33</v>
      </c>
      <c r="B2987" t="s">
        <v>36</v>
      </c>
      <c r="C2987">
        <v>12</v>
      </c>
      <c r="D2987" t="s">
        <v>15</v>
      </c>
      <c r="E2987">
        <v>15055</v>
      </c>
      <c r="F2987" t="s">
        <v>106</v>
      </c>
      <c r="G2987">
        <v>134.417348876082</v>
      </c>
    </row>
    <row r="2988" spans="1:7">
      <c r="A2988">
        <v>33</v>
      </c>
      <c r="B2988" t="s">
        <v>36</v>
      </c>
      <c r="C2988">
        <v>13</v>
      </c>
      <c r="D2988" t="s">
        <v>16</v>
      </c>
      <c r="E2988">
        <v>15055</v>
      </c>
      <c r="F2988" t="s">
        <v>106</v>
      </c>
      <c r="G2988">
        <v>73597.043683416297</v>
      </c>
    </row>
    <row r="2989" spans="1:7">
      <c r="A2989">
        <v>33</v>
      </c>
      <c r="B2989" t="s">
        <v>36</v>
      </c>
      <c r="C2989">
        <v>14</v>
      </c>
      <c r="D2989" t="s">
        <v>17</v>
      </c>
      <c r="E2989">
        <v>15055</v>
      </c>
      <c r="F2989" t="s">
        <v>106</v>
      </c>
      <c r="G2989">
        <v>533580.81144695799</v>
      </c>
    </row>
    <row r="2990" spans="1:7">
      <c r="A2990">
        <v>33</v>
      </c>
      <c r="B2990" t="s">
        <v>36</v>
      </c>
      <c r="C2990">
        <v>15</v>
      </c>
      <c r="D2990" t="s">
        <v>18</v>
      </c>
      <c r="E2990">
        <v>15055</v>
      </c>
      <c r="F2990" t="s">
        <v>106</v>
      </c>
      <c r="G2990">
        <v>23754.8068687185</v>
      </c>
    </row>
    <row r="2991" spans="1:7">
      <c r="A2991">
        <v>33</v>
      </c>
      <c r="B2991" t="s">
        <v>36</v>
      </c>
      <c r="C2991">
        <v>16</v>
      </c>
      <c r="D2991" t="s">
        <v>19</v>
      </c>
      <c r="E2991">
        <v>15055</v>
      </c>
      <c r="F2991" t="s">
        <v>106</v>
      </c>
      <c r="G2991">
        <v>19972.473605764699</v>
      </c>
    </row>
    <row r="2992" spans="1:7">
      <c r="A2992">
        <v>33</v>
      </c>
      <c r="B2992" t="s">
        <v>36</v>
      </c>
      <c r="C2992">
        <v>17</v>
      </c>
      <c r="D2992" t="s">
        <v>20</v>
      </c>
      <c r="E2992">
        <v>15055</v>
      </c>
      <c r="F2992" t="s">
        <v>106</v>
      </c>
      <c r="G2992">
        <v>7930644.0367441503</v>
      </c>
    </row>
    <row r="2993" spans="1:7">
      <c r="A2993">
        <v>33</v>
      </c>
      <c r="B2993" t="s">
        <v>36</v>
      </c>
      <c r="C2993">
        <v>18</v>
      </c>
      <c r="D2993" t="s">
        <v>21</v>
      </c>
      <c r="E2993">
        <v>15055</v>
      </c>
      <c r="F2993" t="s">
        <v>106</v>
      </c>
      <c r="G2993">
        <v>4711107.2855492504</v>
      </c>
    </row>
    <row r="2994" spans="1:7">
      <c r="A2994">
        <v>33</v>
      </c>
      <c r="B2994" t="s">
        <v>36</v>
      </c>
      <c r="C2994">
        <v>19</v>
      </c>
      <c r="D2994" t="s">
        <v>22</v>
      </c>
      <c r="E2994">
        <v>15055</v>
      </c>
      <c r="F2994" t="s">
        <v>106</v>
      </c>
      <c r="G2994">
        <v>28541064.338280901</v>
      </c>
    </row>
    <row r="2995" spans="1:7">
      <c r="A2995">
        <v>33</v>
      </c>
      <c r="B2995" t="s">
        <v>36</v>
      </c>
      <c r="C2995">
        <v>20</v>
      </c>
      <c r="D2995" t="s">
        <v>23</v>
      </c>
      <c r="E2995">
        <v>15055</v>
      </c>
      <c r="F2995" t="s">
        <v>106</v>
      </c>
      <c r="G2995">
        <v>60408614.483282097</v>
      </c>
    </row>
    <row r="2996" spans="1:7">
      <c r="A2996">
        <v>33</v>
      </c>
      <c r="B2996" t="s">
        <v>36</v>
      </c>
      <c r="C2996">
        <v>21</v>
      </c>
      <c r="D2996" t="s">
        <v>24</v>
      </c>
      <c r="E2996">
        <v>15055</v>
      </c>
      <c r="F2996" t="s">
        <v>106</v>
      </c>
      <c r="G2996">
        <v>2497656.9548774301</v>
      </c>
    </row>
    <row r="2997" spans="1:7">
      <c r="A2997">
        <v>33</v>
      </c>
      <c r="B2997" t="s">
        <v>36</v>
      </c>
      <c r="C2997">
        <v>22</v>
      </c>
      <c r="D2997" t="s">
        <v>25</v>
      </c>
      <c r="E2997">
        <v>15055</v>
      </c>
      <c r="F2997" t="s">
        <v>106</v>
      </c>
      <c r="G2997">
        <v>23079896.1873625</v>
      </c>
    </row>
    <row r="2998" spans="1:7">
      <c r="A2998">
        <v>33</v>
      </c>
      <c r="B2998" t="s">
        <v>36</v>
      </c>
      <c r="C2998">
        <v>23</v>
      </c>
      <c r="D2998" t="s">
        <v>26</v>
      </c>
      <c r="E2998">
        <v>15055</v>
      </c>
      <c r="F2998" t="s">
        <v>106</v>
      </c>
      <c r="G2998">
        <v>9175531.8137364294</v>
      </c>
    </row>
    <row r="2999" spans="1:7">
      <c r="A2999">
        <v>33</v>
      </c>
      <c r="B2999" t="s">
        <v>36</v>
      </c>
      <c r="C2999">
        <v>24</v>
      </c>
      <c r="D2999" t="s">
        <v>27</v>
      </c>
      <c r="E2999">
        <v>15055</v>
      </c>
      <c r="F2999" t="s">
        <v>106</v>
      </c>
      <c r="G2999">
        <v>82394.059087503498</v>
      </c>
    </row>
    <row r="3000" spans="1:7">
      <c r="A3000">
        <v>33</v>
      </c>
      <c r="B3000" t="s">
        <v>36</v>
      </c>
      <c r="C3000">
        <v>25</v>
      </c>
      <c r="D3000" t="s">
        <v>28</v>
      </c>
      <c r="E3000">
        <v>15055</v>
      </c>
      <c r="F3000" t="s">
        <v>106</v>
      </c>
      <c r="G3000">
        <v>10486846.758401001</v>
      </c>
    </row>
    <row r="3001" spans="1:7">
      <c r="A3001">
        <v>33</v>
      </c>
      <c r="B3001" t="s">
        <v>36</v>
      </c>
      <c r="C3001">
        <v>26</v>
      </c>
      <c r="D3001" t="s">
        <v>29</v>
      </c>
      <c r="E3001">
        <v>15055</v>
      </c>
      <c r="F3001" t="s">
        <v>106</v>
      </c>
      <c r="G3001">
        <v>1764201.63788053</v>
      </c>
    </row>
    <row r="3002" spans="1:7">
      <c r="A3002">
        <v>33</v>
      </c>
      <c r="B3002" t="s">
        <v>36</v>
      </c>
      <c r="C3002">
        <v>27</v>
      </c>
      <c r="D3002" t="s">
        <v>30</v>
      </c>
      <c r="E3002">
        <v>15055</v>
      </c>
      <c r="F3002" t="s">
        <v>106</v>
      </c>
      <c r="G3002">
        <v>8126127.6936513698</v>
      </c>
    </row>
    <row r="3003" spans="1:7">
      <c r="A3003">
        <v>33</v>
      </c>
      <c r="B3003" t="s">
        <v>36</v>
      </c>
      <c r="C3003">
        <v>28</v>
      </c>
      <c r="D3003" t="s">
        <v>31</v>
      </c>
      <c r="E3003">
        <v>15055</v>
      </c>
      <c r="F3003" t="s">
        <v>106</v>
      </c>
      <c r="G3003">
        <v>2273322.3358621402</v>
      </c>
    </row>
    <row r="3004" spans="1:7">
      <c r="A3004">
        <v>33</v>
      </c>
      <c r="B3004" t="s">
        <v>36</v>
      </c>
      <c r="C3004">
        <v>29</v>
      </c>
      <c r="D3004" t="s">
        <v>32</v>
      </c>
      <c r="E3004">
        <v>15055</v>
      </c>
      <c r="F3004" t="s">
        <v>106</v>
      </c>
      <c r="G3004">
        <v>42144295.9285082</v>
      </c>
    </row>
    <row r="3005" spans="1:7">
      <c r="A3005">
        <v>33</v>
      </c>
      <c r="B3005" t="s">
        <v>36</v>
      </c>
      <c r="C3005">
        <v>30</v>
      </c>
      <c r="D3005" t="s">
        <v>33</v>
      </c>
      <c r="E3005">
        <v>15055</v>
      </c>
      <c r="F3005" t="s">
        <v>106</v>
      </c>
      <c r="G3005">
        <v>2216274.17372467</v>
      </c>
    </row>
    <row r="3006" spans="1:7">
      <c r="A3006">
        <v>33</v>
      </c>
      <c r="B3006" t="s">
        <v>36</v>
      </c>
      <c r="C3006">
        <v>31</v>
      </c>
      <c r="D3006" t="s">
        <v>34</v>
      </c>
      <c r="E3006">
        <v>15055</v>
      </c>
      <c r="F3006" t="s">
        <v>106</v>
      </c>
      <c r="G3006">
        <v>10303942.1386155</v>
      </c>
    </row>
    <row r="3007" spans="1:7">
      <c r="A3007">
        <v>33</v>
      </c>
      <c r="B3007" t="s">
        <v>36</v>
      </c>
      <c r="C3007">
        <v>32</v>
      </c>
      <c r="D3007" t="s">
        <v>35</v>
      </c>
      <c r="E3007">
        <v>15055</v>
      </c>
      <c r="F3007" t="s">
        <v>106</v>
      </c>
      <c r="G3007">
        <v>475346216.29792303</v>
      </c>
    </row>
    <row r="3008" spans="1:7">
      <c r="A3008">
        <v>33</v>
      </c>
      <c r="B3008" t="s">
        <v>36</v>
      </c>
      <c r="C3008">
        <v>33</v>
      </c>
      <c r="D3008" t="s">
        <v>36</v>
      </c>
      <c r="E3008">
        <v>15055</v>
      </c>
      <c r="F3008" t="s">
        <v>106</v>
      </c>
      <c r="G3008">
        <v>30735603.999169301</v>
      </c>
    </row>
    <row r="3009" spans="1:7">
      <c r="A3009">
        <v>33</v>
      </c>
      <c r="B3009" t="s">
        <v>36</v>
      </c>
      <c r="C3009">
        <v>34</v>
      </c>
      <c r="D3009" t="s">
        <v>37</v>
      </c>
      <c r="E3009">
        <v>15055</v>
      </c>
      <c r="F3009" t="s">
        <v>106</v>
      </c>
      <c r="G3009">
        <v>3784727.6030365401</v>
      </c>
    </row>
    <row r="3010" spans="1:7">
      <c r="A3010">
        <v>33</v>
      </c>
      <c r="B3010" t="s">
        <v>36</v>
      </c>
      <c r="C3010">
        <v>35</v>
      </c>
      <c r="D3010" t="s">
        <v>38</v>
      </c>
      <c r="E3010">
        <v>15055</v>
      </c>
      <c r="F3010" t="s">
        <v>106</v>
      </c>
      <c r="G3010">
        <v>12340150.221556099</v>
      </c>
    </row>
    <row r="3011" spans="1:7">
      <c r="A3011">
        <v>33</v>
      </c>
      <c r="B3011" t="s">
        <v>36</v>
      </c>
      <c r="C3011">
        <v>36</v>
      </c>
      <c r="D3011" t="s">
        <v>39</v>
      </c>
      <c r="E3011">
        <v>15055</v>
      </c>
      <c r="F3011" t="s">
        <v>106</v>
      </c>
      <c r="G3011">
        <v>1842539.11177135</v>
      </c>
    </row>
    <row r="3012" spans="1:7">
      <c r="A3012">
        <v>33</v>
      </c>
      <c r="B3012" t="s">
        <v>36</v>
      </c>
      <c r="C3012">
        <v>37</v>
      </c>
      <c r="D3012" t="s">
        <v>40</v>
      </c>
      <c r="E3012">
        <v>15055</v>
      </c>
      <c r="F3012" t="s">
        <v>106</v>
      </c>
      <c r="G3012">
        <v>1680281.5139230201</v>
      </c>
    </row>
    <row r="3013" spans="1:7">
      <c r="A3013">
        <v>33</v>
      </c>
      <c r="B3013" t="s">
        <v>36</v>
      </c>
      <c r="C3013">
        <v>38</v>
      </c>
      <c r="D3013" t="s">
        <v>41</v>
      </c>
      <c r="E3013">
        <v>15055</v>
      </c>
      <c r="F3013" t="s">
        <v>106</v>
      </c>
      <c r="G3013">
        <v>5990269.4620254301</v>
      </c>
    </row>
    <row r="3014" spans="1:7">
      <c r="A3014">
        <v>33</v>
      </c>
      <c r="B3014" t="s">
        <v>36</v>
      </c>
      <c r="C3014">
        <v>39</v>
      </c>
      <c r="D3014" t="s">
        <v>42</v>
      </c>
      <c r="E3014">
        <v>15055</v>
      </c>
      <c r="F3014" t="s">
        <v>106</v>
      </c>
      <c r="G3014">
        <v>1266113.87692877</v>
      </c>
    </row>
    <row r="3015" spans="1:7">
      <c r="A3015">
        <v>33</v>
      </c>
      <c r="B3015" t="s">
        <v>36</v>
      </c>
      <c r="C3015">
        <v>40</v>
      </c>
      <c r="D3015" t="s">
        <v>43</v>
      </c>
      <c r="E3015">
        <v>15055</v>
      </c>
      <c r="F3015" t="s">
        <v>106</v>
      </c>
      <c r="G3015">
        <v>5340545.9456311204</v>
      </c>
    </row>
    <row r="3016" spans="1:7">
      <c r="A3016">
        <v>33</v>
      </c>
      <c r="B3016" t="s">
        <v>36</v>
      </c>
      <c r="C3016">
        <v>41</v>
      </c>
      <c r="D3016" t="s">
        <v>44</v>
      </c>
      <c r="E3016">
        <v>15055</v>
      </c>
      <c r="F3016" t="s">
        <v>106</v>
      </c>
      <c r="G3016">
        <v>4468323.2781698499</v>
      </c>
    </row>
    <row r="3017" spans="1:7">
      <c r="A3017">
        <v>33</v>
      </c>
      <c r="B3017" t="s">
        <v>36</v>
      </c>
      <c r="C3017">
        <v>42</v>
      </c>
      <c r="D3017" t="s">
        <v>45</v>
      </c>
      <c r="E3017">
        <v>15055</v>
      </c>
      <c r="F3017" t="s">
        <v>106</v>
      </c>
      <c r="G3017">
        <v>13825893.326535501</v>
      </c>
    </row>
    <row r="3018" spans="1:7">
      <c r="A3018">
        <v>33</v>
      </c>
      <c r="B3018" t="s">
        <v>36</v>
      </c>
      <c r="C3018">
        <v>43</v>
      </c>
      <c r="D3018" t="s">
        <v>46</v>
      </c>
      <c r="E3018">
        <v>15055</v>
      </c>
      <c r="F3018" t="s">
        <v>106</v>
      </c>
      <c r="G3018">
        <v>907612.11585980398</v>
      </c>
    </row>
    <row r="3019" spans="1:7">
      <c r="A3019">
        <v>33</v>
      </c>
      <c r="B3019" t="s">
        <v>36</v>
      </c>
      <c r="C3019">
        <v>44</v>
      </c>
      <c r="D3019" t="s">
        <v>47</v>
      </c>
      <c r="E3019">
        <v>15055</v>
      </c>
      <c r="F3019" t="s">
        <v>106</v>
      </c>
      <c r="G3019">
        <v>662154.92491089797</v>
      </c>
    </row>
    <row r="3020" spans="1:7">
      <c r="A3020">
        <v>33</v>
      </c>
      <c r="B3020" t="s">
        <v>36</v>
      </c>
      <c r="C3020">
        <v>45</v>
      </c>
      <c r="D3020" t="s">
        <v>48</v>
      </c>
      <c r="E3020">
        <v>15055</v>
      </c>
      <c r="F3020" t="s">
        <v>106</v>
      </c>
      <c r="G3020">
        <v>207166620.36584499</v>
      </c>
    </row>
    <row r="3021" spans="1:7">
      <c r="A3021">
        <v>33</v>
      </c>
      <c r="B3021" t="s">
        <v>36</v>
      </c>
      <c r="C3021">
        <v>46</v>
      </c>
      <c r="D3021" t="s">
        <v>49</v>
      </c>
      <c r="E3021">
        <v>15055</v>
      </c>
      <c r="F3021" t="s">
        <v>106</v>
      </c>
      <c r="G3021">
        <v>10148808.5856952</v>
      </c>
    </row>
    <row r="3022" spans="1:7">
      <c r="A3022">
        <v>33</v>
      </c>
      <c r="B3022" t="s">
        <v>36</v>
      </c>
      <c r="C3022">
        <v>47</v>
      </c>
      <c r="D3022" t="s">
        <v>50</v>
      </c>
      <c r="E3022">
        <v>15055</v>
      </c>
      <c r="F3022" t="s">
        <v>106</v>
      </c>
      <c r="G3022">
        <v>351463.29949146498</v>
      </c>
    </row>
    <row r="3023" spans="1:7">
      <c r="A3023">
        <v>33</v>
      </c>
      <c r="B3023" t="s">
        <v>36</v>
      </c>
      <c r="C3023">
        <v>48</v>
      </c>
      <c r="D3023" t="s">
        <v>51</v>
      </c>
      <c r="E3023">
        <v>15055</v>
      </c>
      <c r="F3023" t="s">
        <v>106</v>
      </c>
      <c r="G3023">
        <v>54425127.974386297</v>
      </c>
    </row>
    <row r="3024" spans="1:7">
      <c r="A3024">
        <v>33</v>
      </c>
      <c r="B3024" t="s">
        <v>36</v>
      </c>
      <c r="C3024">
        <v>49</v>
      </c>
      <c r="D3024" t="s">
        <v>52</v>
      </c>
      <c r="E3024">
        <v>15055</v>
      </c>
      <c r="F3024" t="s">
        <v>106</v>
      </c>
      <c r="G3024">
        <v>124816439.790785</v>
      </c>
    </row>
    <row r="3025" spans="1:7">
      <c r="A3025">
        <v>33</v>
      </c>
      <c r="B3025" t="s">
        <v>36</v>
      </c>
      <c r="C3025">
        <v>50</v>
      </c>
      <c r="D3025" t="s">
        <v>53</v>
      </c>
      <c r="E3025">
        <v>15055</v>
      </c>
      <c r="F3025" t="s">
        <v>106</v>
      </c>
      <c r="G3025">
        <v>797653130.49699605</v>
      </c>
    </row>
    <row r="3026" spans="1:7">
      <c r="A3026">
        <v>33</v>
      </c>
      <c r="B3026" t="s">
        <v>36</v>
      </c>
      <c r="C3026">
        <v>51</v>
      </c>
      <c r="D3026" t="s">
        <v>54</v>
      </c>
      <c r="E3026">
        <v>15055</v>
      </c>
      <c r="F3026" t="s">
        <v>106</v>
      </c>
      <c r="G3026">
        <v>158822165.54012901</v>
      </c>
    </row>
    <row r="3027" spans="1:7">
      <c r="A3027">
        <v>33</v>
      </c>
      <c r="B3027" t="s">
        <v>36</v>
      </c>
      <c r="C3027">
        <v>52</v>
      </c>
      <c r="D3027" t="s">
        <v>55</v>
      </c>
      <c r="E3027">
        <v>15055</v>
      </c>
      <c r="F3027" t="s">
        <v>106</v>
      </c>
      <c r="G3027">
        <v>27938367.775512598</v>
      </c>
    </row>
    <row r="3028" spans="1:7">
      <c r="A3028">
        <v>33</v>
      </c>
      <c r="B3028" t="s">
        <v>36</v>
      </c>
      <c r="C3028">
        <v>53</v>
      </c>
      <c r="D3028" t="s">
        <v>56</v>
      </c>
      <c r="E3028">
        <v>15055</v>
      </c>
      <c r="F3028" t="s">
        <v>106</v>
      </c>
      <c r="G3028">
        <v>105854397.028246</v>
      </c>
    </row>
    <row r="3029" spans="1:7">
      <c r="A3029">
        <v>33</v>
      </c>
      <c r="B3029" t="s">
        <v>36</v>
      </c>
      <c r="C3029">
        <v>54</v>
      </c>
      <c r="D3029" t="s">
        <v>57</v>
      </c>
      <c r="E3029">
        <v>15055</v>
      </c>
      <c r="F3029" t="s">
        <v>106</v>
      </c>
      <c r="G3029">
        <v>98067861.811995298</v>
      </c>
    </row>
    <row r="3030" spans="1:7">
      <c r="A3030">
        <v>33</v>
      </c>
      <c r="B3030" t="s">
        <v>36</v>
      </c>
      <c r="C3030">
        <v>55</v>
      </c>
      <c r="D3030" t="s">
        <v>58</v>
      </c>
      <c r="E3030">
        <v>15055</v>
      </c>
      <c r="F3030" t="s">
        <v>106</v>
      </c>
      <c r="G3030">
        <v>492952382.25474799</v>
      </c>
    </row>
    <row r="3031" spans="1:7">
      <c r="A3031">
        <v>33</v>
      </c>
      <c r="B3031" t="s">
        <v>36</v>
      </c>
      <c r="C3031">
        <v>56</v>
      </c>
      <c r="D3031" t="s">
        <v>59</v>
      </c>
      <c r="E3031">
        <v>15055</v>
      </c>
      <c r="F3031" t="s">
        <v>106</v>
      </c>
      <c r="G3031">
        <v>403740445.69721299</v>
      </c>
    </row>
    <row r="3032" spans="1:7">
      <c r="A3032">
        <v>33</v>
      </c>
      <c r="B3032" t="s">
        <v>36</v>
      </c>
      <c r="C3032">
        <v>57</v>
      </c>
      <c r="D3032" t="s">
        <v>60</v>
      </c>
      <c r="E3032">
        <v>15055</v>
      </c>
      <c r="F3032" t="s">
        <v>106</v>
      </c>
      <c r="G3032">
        <v>60556154.583754599</v>
      </c>
    </row>
    <row r="3033" spans="1:7">
      <c r="A3033">
        <v>33</v>
      </c>
      <c r="B3033" t="s">
        <v>36</v>
      </c>
      <c r="C3033">
        <v>58</v>
      </c>
      <c r="D3033" t="s">
        <v>61</v>
      </c>
      <c r="E3033">
        <v>15055</v>
      </c>
      <c r="F3033" t="s">
        <v>106</v>
      </c>
      <c r="G3033">
        <v>14157938.609303599</v>
      </c>
    </row>
    <row r="3034" spans="1:7">
      <c r="A3034">
        <v>33</v>
      </c>
      <c r="B3034" t="s">
        <v>36</v>
      </c>
      <c r="C3034">
        <v>59</v>
      </c>
      <c r="D3034" t="s">
        <v>62</v>
      </c>
      <c r="E3034">
        <v>15055</v>
      </c>
      <c r="F3034" t="s">
        <v>106</v>
      </c>
      <c r="G3034">
        <v>163664279.40232599</v>
      </c>
    </row>
    <row r="3035" spans="1:7">
      <c r="A3035">
        <v>33</v>
      </c>
      <c r="B3035" t="s">
        <v>36</v>
      </c>
      <c r="C3035">
        <v>60</v>
      </c>
      <c r="D3035" t="s">
        <v>63</v>
      </c>
      <c r="E3035">
        <v>15055</v>
      </c>
      <c r="F3035" t="s">
        <v>106</v>
      </c>
      <c r="G3035">
        <v>194213449.256062</v>
      </c>
    </row>
    <row r="3036" spans="1:7">
      <c r="A3036">
        <v>33</v>
      </c>
      <c r="B3036" t="s">
        <v>36</v>
      </c>
      <c r="C3036">
        <v>62</v>
      </c>
      <c r="D3036" t="s">
        <v>65</v>
      </c>
      <c r="E3036">
        <v>15055</v>
      </c>
      <c r="F3036" t="s">
        <v>106</v>
      </c>
      <c r="G3036">
        <v>950890259.06704605</v>
      </c>
    </row>
    <row r="3037" spans="1:7">
      <c r="A3037">
        <v>33</v>
      </c>
      <c r="B3037" t="s">
        <v>36</v>
      </c>
      <c r="C3037">
        <v>63</v>
      </c>
      <c r="D3037" t="s">
        <v>66</v>
      </c>
      <c r="E3037">
        <v>15055</v>
      </c>
      <c r="F3037" t="s">
        <v>106</v>
      </c>
      <c r="G3037">
        <v>29067693.106558502</v>
      </c>
    </row>
    <row r="3038" spans="1:7">
      <c r="A3038">
        <v>33</v>
      </c>
      <c r="B3038" t="s">
        <v>36</v>
      </c>
      <c r="C3038">
        <v>64</v>
      </c>
      <c r="D3038" t="s">
        <v>67</v>
      </c>
      <c r="E3038">
        <v>15055</v>
      </c>
      <c r="F3038" t="s">
        <v>106</v>
      </c>
      <c r="G3038">
        <v>45266402.251020104</v>
      </c>
    </row>
    <row r="3039" spans="1:7">
      <c r="A3039">
        <v>33</v>
      </c>
      <c r="B3039" t="s">
        <v>36</v>
      </c>
      <c r="C3039">
        <v>65</v>
      </c>
      <c r="D3039" t="s">
        <v>68</v>
      </c>
      <c r="E3039">
        <v>15055</v>
      </c>
      <c r="F3039" t="s">
        <v>106</v>
      </c>
      <c r="G3039">
        <v>2159290579.1886501</v>
      </c>
    </row>
    <row r="3040" spans="1:7">
      <c r="A3040">
        <v>33</v>
      </c>
      <c r="B3040" t="s">
        <v>36</v>
      </c>
      <c r="C3040">
        <v>66</v>
      </c>
      <c r="D3040" t="s">
        <v>69</v>
      </c>
      <c r="E3040">
        <v>15055</v>
      </c>
      <c r="F3040" t="s">
        <v>106</v>
      </c>
      <c r="G3040">
        <v>134515384.42239499</v>
      </c>
    </row>
    <row r="3041" spans="1:7">
      <c r="A3041">
        <v>33</v>
      </c>
      <c r="B3041" t="s">
        <v>36</v>
      </c>
      <c r="C3041">
        <v>67</v>
      </c>
      <c r="D3041" t="s">
        <v>70</v>
      </c>
      <c r="E3041">
        <v>15055</v>
      </c>
      <c r="F3041" t="s">
        <v>106</v>
      </c>
      <c r="G3041">
        <v>495275371.76292902</v>
      </c>
    </row>
    <row r="3042" spans="1:7">
      <c r="A3042">
        <v>33</v>
      </c>
      <c r="B3042" t="s">
        <v>36</v>
      </c>
      <c r="C3042">
        <v>68</v>
      </c>
      <c r="D3042" t="s">
        <v>71</v>
      </c>
      <c r="E3042">
        <v>15055</v>
      </c>
      <c r="F3042" t="s">
        <v>106</v>
      </c>
      <c r="G3042">
        <v>47955758.021333396</v>
      </c>
    </row>
    <row r="3043" spans="1:7">
      <c r="A3043">
        <v>33</v>
      </c>
      <c r="B3043" t="s">
        <v>36</v>
      </c>
      <c r="C3043">
        <v>69</v>
      </c>
      <c r="D3043" t="s">
        <v>72</v>
      </c>
      <c r="E3043">
        <v>15055</v>
      </c>
      <c r="F3043" t="s">
        <v>106</v>
      </c>
      <c r="G3043">
        <v>5148409.6303792298</v>
      </c>
    </row>
    <row r="3044" spans="1:7">
      <c r="A3044">
        <v>33</v>
      </c>
      <c r="B3044" t="s">
        <v>36</v>
      </c>
      <c r="C3044">
        <v>74</v>
      </c>
      <c r="D3044" t="s">
        <v>77</v>
      </c>
      <c r="E3044">
        <v>15055</v>
      </c>
      <c r="F3044" t="s">
        <v>106</v>
      </c>
      <c r="G3044">
        <v>35073205.352814101</v>
      </c>
    </row>
    <row r="3045" spans="1:7">
      <c r="A3045">
        <v>33</v>
      </c>
      <c r="B3045" t="s">
        <v>36</v>
      </c>
      <c r="C3045">
        <v>75</v>
      </c>
      <c r="D3045" t="s">
        <v>78</v>
      </c>
      <c r="E3045">
        <v>15055</v>
      </c>
      <c r="F3045" t="s">
        <v>106</v>
      </c>
      <c r="G3045">
        <v>1086.6084617251099</v>
      </c>
    </row>
    <row r="3046" spans="1:7">
      <c r="A3046">
        <v>33</v>
      </c>
      <c r="B3046" t="s">
        <v>36</v>
      </c>
      <c r="C3046">
        <v>76</v>
      </c>
      <c r="D3046" t="s">
        <v>79</v>
      </c>
      <c r="E3046">
        <v>15055</v>
      </c>
      <c r="F3046" t="s">
        <v>106</v>
      </c>
      <c r="G3046">
        <v>312569.02043917199</v>
      </c>
    </row>
    <row r="3047" spans="1:7">
      <c r="A3047">
        <v>33</v>
      </c>
      <c r="B3047" t="s">
        <v>36</v>
      </c>
      <c r="C3047">
        <v>77</v>
      </c>
      <c r="D3047" t="s">
        <v>80</v>
      </c>
      <c r="E3047">
        <v>15055</v>
      </c>
      <c r="F3047" t="s">
        <v>106</v>
      </c>
      <c r="G3047">
        <v>633008.18968408799</v>
      </c>
    </row>
    <row r="3048" spans="1:7">
      <c r="A3048">
        <v>33</v>
      </c>
      <c r="B3048" t="s">
        <v>36</v>
      </c>
      <c r="C3048">
        <v>78</v>
      </c>
      <c r="D3048" t="s">
        <v>81</v>
      </c>
      <c r="E3048">
        <v>15055</v>
      </c>
      <c r="F3048" t="s">
        <v>106</v>
      </c>
      <c r="G3048">
        <v>70467293.626549497</v>
      </c>
    </row>
    <row r="3049" spans="1:7">
      <c r="A3049">
        <v>33</v>
      </c>
      <c r="B3049" t="s">
        <v>36</v>
      </c>
      <c r="C3049">
        <v>79</v>
      </c>
      <c r="D3049" t="s">
        <v>82</v>
      </c>
      <c r="E3049">
        <v>15055</v>
      </c>
      <c r="F3049" t="s">
        <v>106</v>
      </c>
      <c r="G3049">
        <v>115272293.913175</v>
      </c>
    </row>
    <row r="3050" spans="1:7">
      <c r="A3050">
        <v>33</v>
      </c>
      <c r="B3050" t="s">
        <v>36</v>
      </c>
      <c r="C3050">
        <v>80</v>
      </c>
      <c r="D3050" t="s">
        <v>83</v>
      </c>
      <c r="E3050">
        <v>15055</v>
      </c>
      <c r="F3050" t="s">
        <v>106</v>
      </c>
      <c r="G3050">
        <v>26500185.5943201</v>
      </c>
    </row>
    <row r="3051" spans="1:7">
      <c r="A3051">
        <v>33</v>
      </c>
      <c r="B3051" t="s">
        <v>36</v>
      </c>
      <c r="C3051">
        <v>81</v>
      </c>
      <c r="D3051" t="s">
        <v>84</v>
      </c>
      <c r="E3051">
        <v>15055</v>
      </c>
      <c r="F3051" t="s">
        <v>106</v>
      </c>
      <c r="G3051">
        <v>4254688.9914086703</v>
      </c>
    </row>
    <row r="3052" spans="1:7">
      <c r="A3052">
        <v>33</v>
      </c>
      <c r="B3052" t="s">
        <v>36</v>
      </c>
      <c r="C3052">
        <v>83</v>
      </c>
      <c r="D3052" t="s">
        <v>86</v>
      </c>
      <c r="E3052">
        <v>15055</v>
      </c>
      <c r="F3052" t="s">
        <v>106</v>
      </c>
      <c r="G3052">
        <v>179794330.91539201</v>
      </c>
    </row>
    <row r="3053" spans="1:7">
      <c r="A3053">
        <v>33</v>
      </c>
      <c r="B3053" t="s">
        <v>36</v>
      </c>
      <c r="C3053">
        <v>86</v>
      </c>
      <c r="D3053" t="s">
        <v>89</v>
      </c>
      <c r="E3053">
        <v>15055</v>
      </c>
      <c r="F3053" t="s">
        <v>106</v>
      </c>
      <c r="G3053">
        <v>691.43962129801605</v>
      </c>
    </row>
    <row r="3054" spans="1:7">
      <c r="A3054">
        <v>33</v>
      </c>
      <c r="B3054" t="s">
        <v>36</v>
      </c>
      <c r="C3054">
        <v>87</v>
      </c>
      <c r="D3054" t="s">
        <v>90</v>
      </c>
      <c r="E3054">
        <v>15055</v>
      </c>
      <c r="F3054" t="s">
        <v>106</v>
      </c>
      <c r="G3054">
        <v>530.53404239221504</v>
      </c>
    </row>
    <row r="3055" spans="1:7">
      <c r="A3055">
        <v>33</v>
      </c>
      <c r="B3055" t="s">
        <v>36</v>
      </c>
      <c r="C3055">
        <v>5001</v>
      </c>
      <c r="D3055" t="s">
        <v>94</v>
      </c>
      <c r="E3055">
        <v>15053</v>
      </c>
      <c r="F3055" t="s">
        <v>107</v>
      </c>
      <c r="G3055">
        <v>14633840631.2896</v>
      </c>
    </row>
    <row r="3056" spans="1:7">
      <c r="A3056">
        <v>33</v>
      </c>
      <c r="B3056" t="s">
        <v>36</v>
      </c>
      <c r="C3056">
        <v>6001</v>
      </c>
      <c r="D3056" t="s">
        <v>96</v>
      </c>
      <c r="E3056">
        <v>15053</v>
      </c>
      <c r="F3056" t="s">
        <v>107</v>
      </c>
      <c r="G3056">
        <v>1441465411.2376201</v>
      </c>
    </row>
    <row r="3057" spans="1:7">
      <c r="A3057">
        <v>33</v>
      </c>
      <c r="B3057" t="s">
        <v>36</v>
      </c>
      <c r="C3057">
        <v>7001</v>
      </c>
      <c r="D3057" t="s">
        <v>108</v>
      </c>
      <c r="E3057">
        <v>15053</v>
      </c>
      <c r="F3057" t="s">
        <v>107</v>
      </c>
      <c r="G3057">
        <v>12193950894.0016</v>
      </c>
    </row>
    <row r="3058" spans="1:7">
      <c r="A3058">
        <v>33</v>
      </c>
      <c r="B3058" t="s">
        <v>36</v>
      </c>
      <c r="C3058">
        <v>8001</v>
      </c>
      <c r="D3058" t="s">
        <v>109</v>
      </c>
      <c r="E3058">
        <v>15053</v>
      </c>
      <c r="F3058" t="s">
        <v>107</v>
      </c>
      <c r="G3058">
        <v>8773674432.3688202</v>
      </c>
    </row>
    <row r="3059" spans="1:7">
      <c r="A3059">
        <v>33</v>
      </c>
      <c r="B3059" t="s">
        <v>36</v>
      </c>
      <c r="C3059">
        <v>10001</v>
      </c>
      <c r="D3059" t="s">
        <v>110</v>
      </c>
      <c r="E3059">
        <v>15055</v>
      </c>
      <c r="F3059" t="s">
        <v>106</v>
      </c>
      <c r="G3059">
        <v>32251.0674364271</v>
      </c>
    </row>
    <row r="3060" spans="1:7">
      <c r="A3060">
        <v>33</v>
      </c>
      <c r="B3060" t="s">
        <v>36</v>
      </c>
      <c r="C3060">
        <v>10002</v>
      </c>
      <c r="D3060" t="s">
        <v>111</v>
      </c>
      <c r="E3060">
        <v>15055</v>
      </c>
      <c r="F3060" t="s">
        <v>106</v>
      </c>
      <c r="G3060">
        <v>42471.009199965498</v>
      </c>
    </row>
    <row r="3061" spans="1:7">
      <c r="A3061">
        <v>33</v>
      </c>
      <c r="B3061" t="s">
        <v>36</v>
      </c>
      <c r="C3061">
        <v>10003</v>
      </c>
      <c r="D3061" t="s">
        <v>112</v>
      </c>
      <c r="E3061">
        <v>15055</v>
      </c>
      <c r="F3061" t="s">
        <v>106</v>
      </c>
      <c r="G3061">
        <v>37813.5557942464</v>
      </c>
    </row>
    <row r="3062" spans="1:7">
      <c r="A3062">
        <v>33</v>
      </c>
      <c r="B3062" t="s">
        <v>36</v>
      </c>
      <c r="C3062">
        <v>10004</v>
      </c>
      <c r="D3062" t="s">
        <v>113</v>
      </c>
      <c r="E3062">
        <v>15055</v>
      </c>
      <c r="F3062" t="s">
        <v>106</v>
      </c>
      <c r="G3062">
        <v>29196.6119159349</v>
      </c>
    </row>
    <row r="3063" spans="1:7">
      <c r="A3063">
        <v>33</v>
      </c>
      <c r="B3063" t="s">
        <v>36</v>
      </c>
      <c r="C3063">
        <v>10005</v>
      </c>
      <c r="D3063" t="s">
        <v>114</v>
      </c>
      <c r="E3063">
        <v>15055</v>
      </c>
      <c r="F3063" t="s">
        <v>106</v>
      </c>
      <c r="G3063">
        <v>65160.153874375399</v>
      </c>
    </row>
    <row r="3064" spans="1:7">
      <c r="A3064">
        <v>33</v>
      </c>
      <c r="B3064" t="s">
        <v>36</v>
      </c>
      <c r="C3064">
        <v>10006</v>
      </c>
      <c r="D3064" t="s">
        <v>115</v>
      </c>
      <c r="E3064">
        <v>15055</v>
      </c>
      <c r="F3064" t="s">
        <v>106</v>
      </c>
      <c r="G3064">
        <v>222549.74578167399</v>
      </c>
    </row>
    <row r="3065" spans="1:7">
      <c r="A3065">
        <v>33</v>
      </c>
      <c r="B3065" t="s">
        <v>36</v>
      </c>
      <c r="C3065">
        <v>10007</v>
      </c>
      <c r="D3065" t="s">
        <v>116</v>
      </c>
      <c r="E3065">
        <v>15055</v>
      </c>
      <c r="F3065" t="s">
        <v>106</v>
      </c>
      <c r="G3065">
        <v>393565.04951846501</v>
      </c>
    </row>
    <row r="3066" spans="1:7">
      <c r="A3066">
        <v>33</v>
      </c>
      <c r="B3066" t="s">
        <v>36</v>
      </c>
      <c r="C3066">
        <v>10008</v>
      </c>
      <c r="D3066" t="s">
        <v>117</v>
      </c>
      <c r="E3066">
        <v>15055</v>
      </c>
      <c r="F3066" t="s">
        <v>106</v>
      </c>
      <c r="G3066">
        <v>450205.96872492402</v>
      </c>
    </row>
    <row r="3067" spans="1:7">
      <c r="A3067">
        <v>33</v>
      </c>
      <c r="B3067" t="s">
        <v>36</v>
      </c>
      <c r="C3067">
        <v>10009</v>
      </c>
      <c r="D3067" t="s">
        <v>118</v>
      </c>
      <c r="E3067">
        <v>15055</v>
      </c>
      <c r="F3067" t="s">
        <v>106</v>
      </c>
      <c r="G3067">
        <v>1139140.0315652899</v>
      </c>
    </row>
    <row r="3068" spans="1:7">
      <c r="A3068">
        <v>33</v>
      </c>
      <c r="B3068" t="s">
        <v>36</v>
      </c>
      <c r="C3068">
        <v>11001</v>
      </c>
      <c r="D3068" t="s">
        <v>119</v>
      </c>
      <c r="E3068">
        <v>15055</v>
      </c>
      <c r="F3068" t="s">
        <v>106</v>
      </c>
      <c r="G3068">
        <v>155505.41944134401</v>
      </c>
    </row>
    <row r="3069" spans="1:7">
      <c r="A3069">
        <v>33</v>
      </c>
      <c r="B3069" t="s">
        <v>36</v>
      </c>
      <c r="C3069">
        <v>11003</v>
      </c>
      <c r="D3069" t="s">
        <v>120</v>
      </c>
      <c r="E3069">
        <v>15055</v>
      </c>
      <c r="F3069" t="s">
        <v>106</v>
      </c>
      <c r="G3069">
        <v>88773.758335110804</v>
      </c>
    </row>
    <row r="3070" spans="1:7">
      <c r="A3070">
        <v>33</v>
      </c>
      <c r="B3070" t="s">
        <v>36</v>
      </c>
      <c r="C3070">
        <v>12001</v>
      </c>
      <c r="D3070" t="s">
        <v>121</v>
      </c>
      <c r="E3070">
        <v>15055</v>
      </c>
      <c r="F3070" t="s">
        <v>106</v>
      </c>
      <c r="G3070">
        <v>57681828.184326299</v>
      </c>
    </row>
    <row r="3071" spans="1:7">
      <c r="A3071">
        <v>33</v>
      </c>
      <c r="B3071" t="s">
        <v>36</v>
      </c>
      <c r="C3071">
        <v>12002</v>
      </c>
      <c r="D3071" t="s">
        <v>122</v>
      </c>
      <c r="E3071">
        <v>15055</v>
      </c>
      <c r="F3071" t="s">
        <v>106</v>
      </c>
      <c r="G3071">
        <v>1425607.2605187199</v>
      </c>
    </row>
    <row r="3072" spans="1:7">
      <c r="A3072">
        <v>33</v>
      </c>
      <c r="B3072" t="s">
        <v>36</v>
      </c>
      <c r="C3072">
        <v>12004</v>
      </c>
      <c r="D3072" t="s">
        <v>123</v>
      </c>
      <c r="E3072">
        <v>15055</v>
      </c>
      <c r="F3072" t="s">
        <v>106</v>
      </c>
      <c r="G3072">
        <v>449046.94387137197</v>
      </c>
    </row>
    <row r="3073" spans="1:7">
      <c r="A3073">
        <v>33</v>
      </c>
      <c r="B3073" t="s">
        <v>36</v>
      </c>
      <c r="C3073">
        <v>14001</v>
      </c>
      <c r="D3073" t="s">
        <v>124</v>
      </c>
      <c r="E3073">
        <v>15055</v>
      </c>
      <c r="F3073" t="s">
        <v>106</v>
      </c>
      <c r="G3073">
        <v>593719.57712786505</v>
      </c>
    </row>
    <row r="3074" spans="1:7">
      <c r="A3074">
        <v>33</v>
      </c>
      <c r="B3074" t="s">
        <v>36</v>
      </c>
      <c r="C3074">
        <v>14002</v>
      </c>
      <c r="D3074" t="s">
        <v>125</v>
      </c>
      <c r="E3074">
        <v>15055</v>
      </c>
      <c r="F3074" t="s">
        <v>106</v>
      </c>
      <c r="G3074">
        <v>1132627.7353803799</v>
      </c>
    </row>
    <row r="3075" spans="1:7">
      <c r="A3075">
        <v>33</v>
      </c>
      <c r="B3075" t="s">
        <v>36</v>
      </c>
      <c r="C3075">
        <v>25001</v>
      </c>
      <c r="D3075" t="s">
        <v>126</v>
      </c>
      <c r="E3075">
        <v>15051</v>
      </c>
      <c r="F3075" t="s">
        <v>127</v>
      </c>
      <c r="G3075">
        <v>407112373.031344</v>
      </c>
    </row>
    <row r="3076" spans="1:7">
      <c r="A3076">
        <v>33</v>
      </c>
      <c r="B3076" t="s">
        <v>36</v>
      </c>
      <c r="C3076">
        <v>28001</v>
      </c>
      <c r="D3076" t="s">
        <v>128</v>
      </c>
      <c r="E3076">
        <v>15051</v>
      </c>
      <c r="F3076" t="s">
        <v>127</v>
      </c>
      <c r="G3076">
        <v>813580007.30271697</v>
      </c>
    </row>
    <row r="3077" spans="1:7">
      <c r="A3077">
        <v>34</v>
      </c>
      <c r="B3077" t="s">
        <v>37</v>
      </c>
      <c r="C3077">
        <v>1</v>
      </c>
      <c r="D3077" t="s">
        <v>4</v>
      </c>
      <c r="E3077">
        <v>15055</v>
      </c>
      <c r="F3077" t="s">
        <v>106</v>
      </c>
      <c r="G3077">
        <v>1711.7622117001199</v>
      </c>
    </row>
    <row r="3078" spans="1:7">
      <c r="A3078">
        <v>34</v>
      </c>
      <c r="B3078" t="s">
        <v>37</v>
      </c>
      <c r="C3078">
        <v>2</v>
      </c>
      <c r="D3078" t="s">
        <v>5</v>
      </c>
      <c r="E3078">
        <v>15055</v>
      </c>
      <c r="F3078" t="s">
        <v>106</v>
      </c>
      <c r="G3078">
        <v>1659.9098137547201</v>
      </c>
    </row>
    <row r="3079" spans="1:7">
      <c r="A3079">
        <v>34</v>
      </c>
      <c r="B3079" t="s">
        <v>37</v>
      </c>
      <c r="C3079">
        <v>6</v>
      </c>
      <c r="D3079" t="s">
        <v>9</v>
      </c>
      <c r="E3079">
        <v>15055</v>
      </c>
      <c r="F3079" t="s">
        <v>106</v>
      </c>
      <c r="G3079">
        <v>30152.574906928599</v>
      </c>
    </row>
    <row r="3080" spans="1:7">
      <c r="A3080">
        <v>34</v>
      </c>
      <c r="B3080" t="s">
        <v>37</v>
      </c>
      <c r="C3080">
        <v>7</v>
      </c>
      <c r="D3080" t="s">
        <v>10</v>
      </c>
      <c r="E3080">
        <v>15055</v>
      </c>
      <c r="F3080" t="s">
        <v>106</v>
      </c>
      <c r="G3080">
        <v>2534.9645540932202</v>
      </c>
    </row>
    <row r="3081" spans="1:7">
      <c r="A3081">
        <v>34</v>
      </c>
      <c r="B3081" t="s">
        <v>37</v>
      </c>
      <c r="C3081">
        <v>8</v>
      </c>
      <c r="D3081" t="s">
        <v>11</v>
      </c>
      <c r="E3081">
        <v>15055</v>
      </c>
      <c r="F3081" t="s">
        <v>106</v>
      </c>
      <c r="G3081">
        <v>441.60211811302599</v>
      </c>
    </row>
    <row r="3082" spans="1:7">
      <c r="A3082">
        <v>34</v>
      </c>
      <c r="B3082" t="s">
        <v>37</v>
      </c>
      <c r="C3082">
        <v>9</v>
      </c>
      <c r="D3082" t="s">
        <v>12</v>
      </c>
      <c r="E3082">
        <v>15055</v>
      </c>
      <c r="F3082" t="s">
        <v>106</v>
      </c>
      <c r="G3082">
        <v>8875751.3105914798</v>
      </c>
    </row>
    <row r="3083" spans="1:7">
      <c r="A3083">
        <v>34</v>
      </c>
      <c r="B3083" t="s">
        <v>37</v>
      </c>
      <c r="C3083">
        <v>10</v>
      </c>
      <c r="D3083" t="s">
        <v>13</v>
      </c>
      <c r="E3083">
        <v>15055</v>
      </c>
      <c r="F3083" t="s">
        <v>106</v>
      </c>
      <c r="G3083">
        <v>3533566.67813191</v>
      </c>
    </row>
    <row r="3084" spans="1:7">
      <c r="A3084">
        <v>34</v>
      </c>
      <c r="B3084" t="s">
        <v>37</v>
      </c>
      <c r="C3084">
        <v>11</v>
      </c>
      <c r="D3084" t="s">
        <v>14</v>
      </c>
      <c r="E3084">
        <v>15055</v>
      </c>
      <c r="F3084" t="s">
        <v>106</v>
      </c>
      <c r="G3084">
        <v>661.82996995379699</v>
      </c>
    </row>
    <row r="3085" spans="1:7">
      <c r="A3085">
        <v>34</v>
      </c>
      <c r="B3085" t="s">
        <v>37</v>
      </c>
      <c r="C3085">
        <v>12</v>
      </c>
      <c r="D3085" t="s">
        <v>15</v>
      </c>
      <c r="E3085">
        <v>15055</v>
      </c>
      <c r="F3085" t="s">
        <v>106</v>
      </c>
      <c r="G3085">
        <v>23.096141573456201</v>
      </c>
    </row>
    <row r="3086" spans="1:7">
      <c r="A3086">
        <v>34</v>
      </c>
      <c r="B3086" t="s">
        <v>37</v>
      </c>
      <c r="C3086">
        <v>13</v>
      </c>
      <c r="D3086" t="s">
        <v>16</v>
      </c>
      <c r="E3086">
        <v>15055</v>
      </c>
      <c r="F3086" t="s">
        <v>106</v>
      </c>
      <c r="G3086">
        <v>391866.899596292</v>
      </c>
    </row>
    <row r="3087" spans="1:7">
      <c r="A3087">
        <v>34</v>
      </c>
      <c r="B3087" t="s">
        <v>37</v>
      </c>
      <c r="C3087">
        <v>14</v>
      </c>
      <c r="D3087" t="s">
        <v>17</v>
      </c>
      <c r="E3087">
        <v>15055</v>
      </c>
      <c r="F3087" t="s">
        <v>106</v>
      </c>
      <c r="G3087">
        <v>41193.446054446802</v>
      </c>
    </row>
    <row r="3088" spans="1:7">
      <c r="A3088">
        <v>34</v>
      </c>
      <c r="B3088" t="s">
        <v>37</v>
      </c>
      <c r="C3088">
        <v>15</v>
      </c>
      <c r="D3088" t="s">
        <v>18</v>
      </c>
      <c r="E3088">
        <v>15055</v>
      </c>
      <c r="F3088" t="s">
        <v>106</v>
      </c>
      <c r="G3088">
        <v>15303.3077221118</v>
      </c>
    </row>
    <row r="3089" spans="1:7">
      <c r="A3089">
        <v>34</v>
      </c>
      <c r="B3089" t="s">
        <v>37</v>
      </c>
      <c r="C3089">
        <v>16</v>
      </c>
      <c r="D3089" t="s">
        <v>19</v>
      </c>
      <c r="E3089">
        <v>15055</v>
      </c>
      <c r="F3089" t="s">
        <v>106</v>
      </c>
      <c r="G3089">
        <v>766.05804820653805</v>
      </c>
    </row>
    <row r="3090" spans="1:7">
      <c r="A3090">
        <v>34</v>
      </c>
      <c r="B3090" t="s">
        <v>37</v>
      </c>
      <c r="C3090">
        <v>17</v>
      </c>
      <c r="D3090" t="s">
        <v>20</v>
      </c>
      <c r="E3090">
        <v>15055</v>
      </c>
      <c r="F3090" t="s">
        <v>106</v>
      </c>
      <c r="G3090">
        <v>900725.09393738001</v>
      </c>
    </row>
    <row r="3091" spans="1:7">
      <c r="A3091">
        <v>34</v>
      </c>
      <c r="B3091" t="s">
        <v>37</v>
      </c>
      <c r="C3091">
        <v>18</v>
      </c>
      <c r="D3091" t="s">
        <v>21</v>
      </c>
      <c r="E3091">
        <v>15055</v>
      </c>
      <c r="F3091" t="s">
        <v>106</v>
      </c>
      <c r="G3091">
        <v>783216.37923992798</v>
      </c>
    </row>
    <row r="3092" spans="1:7">
      <c r="A3092">
        <v>34</v>
      </c>
      <c r="B3092" t="s">
        <v>37</v>
      </c>
      <c r="C3092">
        <v>19</v>
      </c>
      <c r="D3092" t="s">
        <v>22</v>
      </c>
      <c r="E3092">
        <v>15055</v>
      </c>
      <c r="F3092" t="s">
        <v>106</v>
      </c>
      <c r="G3092">
        <v>7400585.7316018697</v>
      </c>
    </row>
    <row r="3093" spans="1:7">
      <c r="A3093">
        <v>34</v>
      </c>
      <c r="B3093" t="s">
        <v>37</v>
      </c>
      <c r="C3093">
        <v>20</v>
      </c>
      <c r="D3093" t="s">
        <v>23</v>
      </c>
      <c r="E3093">
        <v>15055</v>
      </c>
      <c r="F3093" t="s">
        <v>106</v>
      </c>
      <c r="G3093">
        <v>2163148.0840060301</v>
      </c>
    </row>
    <row r="3094" spans="1:7">
      <c r="A3094">
        <v>34</v>
      </c>
      <c r="B3094" t="s">
        <v>37</v>
      </c>
      <c r="C3094">
        <v>21</v>
      </c>
      <c r="D3094" t="s">
        <v>24</v>
      </c>
      <c r="E3094">
        <v>15055</v>
      </c>
      <c r="F3094" t="s">
        <v>106</v>
      </c>
      <c r="G3094">
        <v>494940.483888246</v>
      </c>
    </row>
    <row r="3095" spans="1:7">
      <c r="A3095">
        <v>34</v>
      </c>
      <c r="B3095" t="s">
        <v>37</v>
      </c>
      <c r="C3095">
        <v>22</v>
      </c>
      <c r="D3095" t="s">
        <v>25</v>
      </c>
      <c r="E3095">
        <v>15055</v>
      </c>
      <c r="F3095" t="s">
        <v>106</v>
      </c>
      <c r="G3095">
        <v>2045418.3022988599</v>
      </c>
    </row>
    <row r="3096" spans="1:7">
      <c r="A3096">
        <v>34</v>
      </c>
      <c r="B3096" t="s">
        <v>37</v>
      </c>
      <c r="C3096">
        <v>23</v>
      </c>
      <c r="D3096" t="s">
        <v>26</v>
      </c>
      <c r="E3096">
        <v>15055</v>
      </c>
      <c r="F3096" t="s">
        <v>106</v>
      </c>
      <c r="G3096">
        <v>774862.68051500397</v>
      </c>
    </row>
    <row r="3097" spans="1:7">
      <c r="A3097">
        <v>34</v>
      </c>
      <c r="B3097" t="s">
        <v>37</v>
      </c>
      <c r="C3097">
        <v>24</v>
      </c>
      <c r="D3097" t="s">
        <v>27</v>
      </c>
      <c r="E3097">
        <v>15055</v>
      </c>
      <c r="F3097" t="s">
        <v>106</v>
      </c>
      <c r="G3097">
        <v>12808.9895589428</v>
      </c>
    </row>
    <row r="3098" spans="1:7">
      <c r="A3098">
        <v>34</v>
      </c>
      <c r="B3098" t="s">
        <v>37</v>
      </c>
      <c r="C3098">
        <v>25</v>
      </c>
      <c r="D3098" t="s">
        <v>28</v>
      </c>
      <c r="E3098">
        <v>15055</v>
      </c>
      <c r="F3098" t="s">
        <v>106</v>
      </c>
      <c r="G3098">
        <v>2162770.1078574802</v>
      </c>
    </row>
    <row r="3099" spans="1:7">
      <c r="A3099">
        <v>34</v>
      </c>
      <c r="B3099" t="s">
        <v>37</v>
      </c>
      <c r="C3099">
        <v>26</v>
      </c>
      <c r="D3099" t="s">
        <v>29</v>
      </c>
      <c r="E3099">
        <v>15055</v>
      </c>
      <c r="F3099" t="s">
        <v>106</v>
      </c>
      <c r="G3099">
        <v>45964.709656295898</v>
      </c>
    </row>
    <row r="3100" spans="1:7">
      <c r="A3100">
        <v>34</v>
      </c>
      <c r="B3100" t="s">
        <v>37</v>
      </c>
      <c r="C3100">
        <v>27</v>
      </c>
      <c r="D3100" t="s">
        <v>30</v>
      </c>
      <c r="E3100">
        <v>15055</v>
      </c>
      <c r="F3100" t="s">
        <v>106</v>
      </c>
      <c r="G3100">
        <v>102392.483227324</v>
      </c>
    </row>
    <row r="3101" spans="1:7">
      <c r="A3101">
        <v>34</v>
      </c>
      <c r="B3101" t="s">
        <v>37</v>
      </c>
      <c r="C3101">
        <v>28</v>
      </c>
      <c r="D3101" t="s">
        <v>31</v>
      </c>
      <c r="E3101">
        <v>15055</v>
      </c>
      <c r="F3101" t="s">
        <v>106</v>
      </c>
      <c r="G3101">
        <v>63807.631687255198</v>
      </c>
    </row>
    <row r="3102" spans="1:7">
      <c r="A3102">
        <v>34</v>
      </c>
      <c r="B3102" t="s">
        <v>37</v>
      </c>
      <c r="C3102">
        <v>29</v>
      </c>
      <c r="D3102" t="s">
        <v>32</v>
      </c>
      <c r="E3102">
        <v>15055</v>
      </c>
      <c r="F3102" t="s">
        <v>106</v>
      </c>
      <c r="G3102">
        <v>1220879.0747175701</v>
      </c>
    </row>
    <row r="3103" spans="1:7">
      <c r="A3103">
        <v>34</v>
      </c>
      <c r="B3103" t="s">
        <v>37</v>
      </c>
      <c r="C3103">
        <v>30</v>
      </c>
      <c r="D3103" t="s">
        <v>33</v>
      </c>
      <c r="E3103">
        <v>15055</v>
      </c>
      <c r="F3103" t="s">
        <v>106</v>
      </c>
      <c r="G3103">
        <v>727598.59529723297</v>
      </c>
    </row>
    <row r="3104" spans="1:7">
      <c r="A3104">
        <v>34</v>
      </c>
      <c r="B3104" t="s">
        <v>37</v>
      </c>
      <c r="C3104">
        <v>31</v>
      </c>
      <c r="D3104" t="s">
        <v>34</v>
      </c>
      <c r="E3104">
        <v>15055</v>
      </c>
      <c r="F3104" t="s">
        <v>106</v>
      </c>
      <c r="G3104">
        <v>244854.21908243001</v>
      </c>
    </row>
    <row r="3105" spans="1:7">
      <c r="A3105">
        <v>34</v>
      </c>
      <c r="B3105" t="s">
        <v>37</v>
      </c>
      <c r="C3105">
        <v>32</v>
      </c>
      <c r="D3105" t="s">
        <v>35</v>
      </c>
      <c r="E3105">
        <v>15055</v>
      </c>
      <c r="F3105" t="s">
        <v>106</v>
      </c>
      <c r="G3105">
        <v>46704365.0309444</v>
      </c>
    </row>
    <row r="3106" spans="1:7">
      <c r="A3106">
        <v>34</v>
      </c>
      <c r="B3106" t="s">
        <v>37</v>
      </c>
      <c r="C3106">
        <v>33</v>
      </c>
      <c r="D3106" t="s">
        <v>36</v>
      </c>
      <c r="E3106">
        <v>15055</v>
      </c>
      <c r="F3106" t="s">
        <v>106</v>
      </c>
      <c r="G3106">
        <v>1435588.64310162</v>
      </c>
    </row>
    <row r="3107" spans="1:7">
      <c r="A3107">
        <v>34</v>
      </c>
      <c r="B3107" t="s">
        <v>37</v>
      </c>
      <c r="C3107">
        <v>34</v>
      </c>
      <c r="D3107" t="s">
        <v>37</v>
      </c>
      <c r="E3107">
        <v>15055</v>
      </c>
      <c r="F3107" t="s">
        <v>106</v>
      </c>
      <c r="G3107">
        <v>255835.844501552</v>
      </c>
    </row>
    <row r="3108" spans="1:7">
      <c r="A3108">
        <v>34</v>
      </c>
      <c r="B3108" t="s">
        <v>37</v>
      </c>
      <c r="C3108">
        <v>35</v>
      </c>
      <c r="D3108" t="s">
        <v>38</v>
      </c>
      <c r="E3108">
        <v>15055</v>
      </c>
      <c r="F3108" t="s">
        <v>106</v>
      </c>
      <c r="G3108">
        <v>89972.502641358704</v>
      </c>
    </row>
    <row r="3109" spans="1:7">
      <c r="A3109">
        <v>34</v>
      </c>
      <c r="B3109" t="s">
        <v>37</v>
      </c>
      <c r="C3109">
        <v>36</v>
      </c>
      <c r="D3109" t="s">
        <v>39</v>
      </c>
      <c r="E3109">
        <v>15055</v>
      </c>
      <c r="F3109" t="s">
        <v>106</v>
      </c>
      <c r="G3109">
        <v>82514.922416798596</v>
      </c>
    </row>
    <row r="3110" spans="1:7">
      <c r="A3110">
        <v>34</v>
      </c>
      <c r="B3110" t="s">
        <v>37</v>
      </c>
      <c r="C3110">
        <v>37</v>
      </c>
      <c r="D3110" t="s">
        <v>40</v>
      </c>
      <c r="E3110">
        <v>15055</v>
      </c>
      <c r="F3110" t="s">
        <v>106</v>
      </c>
      <c r="G3110">
        <v>94968.221174142207</v>
      </c>
    </row>
    <row r="3111" spans="1:7">
      <c r="A3111">
        <v>34</v>
      </c>
      <c r="B3111" t="s">
        <v>37</v>
      </c>
      <c r="C3111">
        <v>38</v>
      </c>
      <c r="D3111" t="s">
        <v>41</v>
      </c>
      <c r="E3111">
        <v>15055</v>
      </c>
      <c r="F3111" t="s">
        <v>106</v>
      </c>
      <c r="G3111">
        <v>60416.959150733099</v>
      </c>
    </row>
    <row r="3112" spans="1:7">
      <c r="A3112">
        <v>34</v>
      </c>
      <c r="B3112" t="s">
        <v>37</v>
      </c>
      <c r="C3112">
        <v>39</v>
      </c>
      <c r="D3112" t="s">
        <v>42</v>
      </c>
      <c r="E3112">
        <v>15055</v>
      </c>
      <c r="F3112" t="s">
        <v>106</v>
      </c>
      <c r="G3112">
        <v>67751.473219530395</v>
      </c>
    </row>
    <row r="3113" spans="1:7">
      <c r="A3113">
        <v>34</v>
      </c>
      <c r="B3113" t="s">
        <v>37</v>
      </c>
      <c r="C3113">
        <v>40</v>
      </c>
      <c r="D3113" t="s">
        <v>43</v>
      </c>
      <c r="E3113">
        <v>15055</v>
      </c>
      <c r="F3113" t="s">
        <v>106</v>
      </c>
      <c r="G3113">
        <v>360947.72231010802</v>
      </c>
    </row>
    <row r="3114" spans="1:7">
      <c r="A3114">
        <v>34</v>
      </c>
      <c r="B3114" t="s">
        <v>37</v>
      </c>
      <c r="C3114">
        <v>41</v>
      </c>
      <c r="D3114" t="s">
        <v>44</v>
      </c>
      <c r="E3114">
        <v>15055</v>
      </c>
      <c r="F3114" t="s">
        <v>106</v>
      </c>
      <c r="G3114">
        <v>204690.36568436501</v>
      </c>
    </row>
    <row r="3115" spans="1:7">
      <c r="A3115">
        <v>34</v>
      </c>
      <c r="B3115" t="s">
        <v>37</v>
      </c>
      <c r="C3115">
        <v>42</v>
      </c>
      <c r="D3115" t="s">
        <v>45</v>
      </c>
      <c r="E3115">
        <v>15055</v>
      </c>
      <c r="F3115" t="s">
        <v>106</v>
      </c>
      <c r="G3115">
        <v>411258.54771090701</v>
      </c>
    </row>
    <row r="3116" spans="1:7">
      <c r="A3116">
        <v>34</v>
      </c>
      <c r="B3116" t="s">
        <v>37</v>
      </c>
      <c r="C3116">
        <v>43</v>
      </c>
      <c r="D3116" t="s">
        <v>46</v>
      </c>
      <c r="E3116">
        <v>15055</v>
      </c>
      <c r="F3116" t="s">
        <v>106</v>
      </c>
      <c r="G3116">
        <v>71394.377227651697</v>
      </c>
    </row>
    <row r="3117" spans="1:7">
      <c r="A3117">
        <v>34</v>
      </c>
      <c r="B3117" t="s">
        <v>37</v>
      </c>
      <c r="C3117">
        <v>44</v>
      </c>
      <c r="D3117" t="s">
        <v>47</v>
      </c>
      <c r="E3117">
        <v>15055</v>
      </c>
      <c r="F3117" t="s">
        <v>106</v>
      </c>
      <c r="G3117">
        <v>10410.3106125296</v>
      </c>
    </row>
    <row r="3118" spans="1:7">
      <c r="A3118">
        <v>34</v>
      </c>
      <c r="B3118" t="s">
        <v>37</v>
      </c>
      <c r="C3118">
        <v>45</v>
      </c>
      <c r="D3118" t="s">
        <v>48</v>
      </c>
      <c r="E3118">
        <v>15055</v>
      </c>
      <c r="F3118" t="s">
        <v>106</v>
      </c>
      <c r="G3118">
        <v>11478146.219420699</v>
      </c>
    </row>
    <row r="3119" spans="1:7">
      <c r="A3119">
        <v>34</v>
      </c>
      <c r="B3119" t="s">
        <v>37</v>
      </c>
      <c r="C3119">
        <v>46</v>
      </c>
      <c r="D3119" t="s">
        <v>49</v>
      </c>
      <c r="E3119">
        <v>15055</v>
      </c>
      <c r="F3119" t="s">
        <v>106</v>
      </c>
      <c r="G3119">
        <v>27750.707353413702</v>
      </c>
    </row>
    <row r="3120" spans="1:7">
      <c r="A3120">
        <v>34</v>
      </c>
      <c r="B3120" t="s">
        <v>37</v>
      </c>
      <c r="C3120">
        <v>47</v>
      </c>
      <c r="D3120" t="s">
        <v>50</v>
      </c>
      <c r="E3120">
        <v>15055</v>
      </c>
      <c r="F3120" t="s">
        <v>106</v>
      </c>
      <c r="G3120">
        <v>12935.3847789801</v>
      </c>
    </row>
    <row r="3121" spans="1:7">
      <c r="A3121">
        <v>34</v>
      </c>
      <c r="B3121" t="s">
        <v>37</v>
      </c>
      <c r="C3121">
        <v>48</v>
      </c>
      <c r="D3121" t="s">
        <v>51</v>
      </c>
      <c r="E3121">
        <v>15055</v>
      </c>
      <c r="F3121" t="s">
        <v>106</v>
      </c>
      <c r="G3121">
        <v>5868488.6428600503</v>
      </c>
    </row>
    <row r="3122" spans="1:7">
      <c r="A3122">
        <v>34</v>
      </c>
      <c r="B3122" t="s">
        <v>37</v>
      </c>
      <c r="C3122">
        <v>49</v>
      </c>
      <c r="D3122" t="s">
        <v>52</v>
      </c>
      <c r="E3122">
        <v>15055</v>
      </c>
      <c r="F3122" t="s">
        <v>106</v>
      </c>
      <c r="G3122">
        <v>19458839.848781299</v>
      </c>
    </row>
    <row r="3123" spans="1:7">
      <c r="A3123">
        <v>34</v>
      </c>
      <c r="B3123" t="s">
        <v>37</v>
      </c>
      <c r="C3123">
        <v>50</v>
      </c>
      <c r="D3123" t="s">
        <v>53</v>
      </c>
      <c r="E3123">
        <v>15055</v>
      </c>
      <c r="F3123" t="s">
        <v>106</v>
      </c>
      <c r="G3123">
        <v>41371545.763756402</v>
      </c>
    </row>
    <row r="3124" spans="1:7">
      <c r="A3124">
        <v>34</v>
      </c>
      <c r="B3124" t="s">
        <v>37</v>
      </c>
      <c r="C3124">
        <v>51</v>
      </c>
      <c r="D3124" t="s">
        <v>54</v>
      </c>
      <c r="E3124">
        <v>15055</v>
      </c>
      <c r="F3124" t="s">
        <v>106</v>
      </c>
      <c r="G3124">
        <v>5659782.7046170104</v>
      </c>
    </row>
    <row r="3125" spans="1:7">
      <c r="A3125">
        <v>34</v>
      </c>
      <c r="B3125" t="s">
        <v>37</v>
      </c>
      <c r="C3125">
        <v>52</v>
      </c>
      <c r="D3125" t="s">
        <v>55</v>
      </c>
      <c r="E3125">
        <v>15055</v>
      </c>
      <c r="F3125" t="s">
        <v>106</v>
      </c>
      <c r="G3125">
        <v>21186.823901454602</v>
      </c>
    </row>
    <row r="3126" spans="1:7">
      <c r="A3126">
        <v>34</v>
      </c>
      <c r="B3126" t="s">
        <v>37</v>
      </c>
      <c r="C3126">
        <v>53</v>
      </c>
      <c r="D3126" t="s">
        <v>56</v>
      </c>
      <c r="E3126">
        <v>15055</v>
      </c>
      <c r="F3126" t="s">
        <v>106</v>
      </c>
      <c r="G3126">
        <v>6013007.3292544298</v>
      </c>
    </row>
    <row r="3127" spans="1:7">
      <c r="A3127">
        <v>34</v>
      </c>
      <c r="B3127" t="s">
        <v>37</v>
      </c>
      <c r="C3127">
        <v>54</v>
      </c>
      <c r="D3127" t="s">
        <v>57</v>
      </c>
      <c r="E3127">
        <v>15055</v>
      </c>
      <c r="F3127" t="s">
        <v>106</v>
      </c>
      <c r="G3127">
        <v>7193653.8635235596</v>
      </c>
    </row>
    <row r="3128" spans="1:7">
      <c r="A3128">
        <v>34</v>
      </c>
      <c r="B3128" t="s">
        <v>37</v>
      </c>
      <c r="C3128">
        <v>55</v>
      </c>
      <c r="D3128" t="s">
        <v>58</v>
      </c>
      <c r="E3128">
        <v>15055</v>
      </c>
      <c r="F3128" t="s">
        <v>106</v>
      </c>
      <c r="G3128">
        <v>16987841.980830502</v>
      </c>
    </row>
    <row r="3129" spans="1:7">
      <c r="A3129">
        <v>34</v>
      </c>
      <c r="B3129" t="s">
        <v>37</v>
      </c>
      <c r="C3129">
        <v>56</v>
      </c>
      <c r="D3129" t="s">
        <v>59</v>
      </c>
      <c r="E3129">
        <v>15055</v>
      </c>
      <c r="F3129" t="s">
        <v>106</v>
      </c>
      <c r="G3129">
        <v>21143858.0468705</v>
      </c>
    </row>
    <row r="3130" spans="1:7">
      <c r="A3130">
        <v>34</v>
      </c>
      <c r="B3130" t="s">
        <v>37</v>
      </c>
      <c r="C3130">
        <v>57</v>
      </c>
      <c r="D3130" t="s">
        <v>60</v>
      </c>
      <c r="E3130">
        <v>15055</v>
      </c>
      <c r="F3130" t="s">
        <v>106</v>
      </c>
      <c r="G3130">
        <v>6852710.3188519403</v>
      </c>
    </row>
    <row r="3131" spans="1:7">
      <c r="A3131">
        <v>34</v>
      </c>
      <c r="B3131" t="s">
        <v>37</v>
      </c>
      <c r="C3131">
        <v>58</v>
      </c>
      <c r="D3131" t="s">
        <v>61</v>
      </c>
      <c r="E3131">
        <v>15055</v>
      </c>
      <c r="F3131" t="s">
        <v>106</v>
      </c>
      <c r="G3131">
        <v>1747428.8980079</v>
      </c>
    </row>
    <row r="3132" spans="1:7">
      <c r="A3132">
        <v>34</v>
      </c>
      <c r="B3132" t="s">
        <v>37</v>
      </c>
      <c r="C3132">
        <v>59</v>
      </c>
      <c r="D3132" t="s">
        <v>62</v>
      </c>
      <c r="E3132">
        <v>15055</v>
      </c>
      <c r="F3132" t="s">
        <v>106</v>
      </c>
      <c r="G3132">
        <v>5745056.2972374</v>
      </c>
    </row>
    <row r="3133" spans="1:7">
      <c r="A3133">
        <v>34</v>
      </c>
      <c r="B3133" t="s">
        <v>37</v>
      </c>
      <c r="C3133">
        <v>60</v>
      </c>
      <c r="D3133" t="s">
        <v>63</v>
      </c>
      <c r="E3133">
        <v>15055</v>
      </c>
      <c r="F3133" t="s">
        <v>106</v>
      </c>
      <c r="G3133">
        <v>13737035.270129399</v>
      </c>
    </row>
    <row r="3134" spans="1:7">
      <c r="A3134">
        <v>34</v>
      </c>
      <c r="B3134" t="s">
        <v>37</v>
      </c>
      <c r="C3134">
        <v>62</v>
      </c>
      <c r="D3134" t="s">
        <v>65</v>
      </c>
      <c r="E3134">
        <v>15055</v>
      </c>
      <c r="F3134" t="s">
        <v>106</v>
      </c>
      <c r="G3134">
        <v>205833132.427856</v>
      </c>
    </row>
    <row r="3135" spans="1:7">
      <c r="A3135">
        <v>34</v>
      </c>
      <c r="B3135" t="s">
        <v>37</v>
      </c>
      <c r="C3135">
        <v>63</v>
      </c>
      <c r="D3135" t="s">
        <v>66</v>
      </c>
      <c r="E3135">
        <v>15055</v>
      </c>
      <c r="F3135" t="s">
        <v>106</v>
      </c>
      <c r="G3135">
        <v>1966712.8021909001</v>
      </c>
    </row>
    <row r="3136" spans="1:7">
      <c r="A3136">
        <v>34</v>
      </c>
      <c r="B3136" t="s">
        <v>37</v>
      </c>
      <c r="C3136">
        <v>64</v>
      </c>
      <c r="D3136" t="s">
        <v>67</v>
      </c>
      <c r="E3136">
        <v>15055</v>
      </c>
      <c r="F3136" t="s">
        <v>106</v>
      </c>
      <c r="G3136">
        <v>6818687.2755748304</v>
      </c>
    </row>
    <row r="3137" spans="1:7">
      <c r="A3137">
        <v>34</v>
      </c>
      <c r="B3137" t="s">
        <v>37</v>
      </c>
      <c r="C3137">
        <v>65</v>
      </c>
      <c r="D3137" t="s">
        <v>68</v>
      </c>
      <c r="E3137">
        <v>15055</v>
      </c>
      <c r="F3137" t="s">
        <v>106</v>
      </c>
      <c r="G3137">
        <v>122810434.827815</v>
      </c>
    </row>
    <row r="3138" spans="1:7">
      <c r="A3138">
        <v>34</v>
      </c>
      <c r="B3138" t="s">
        <v>37</v>
      </c>
      <c r="C3138">
        <v>66</v>
      </c>
      <c r="D3138" t="s">
        <v>69</v>
      </c>
      <c r="E3138">
        <v>15055</v>
      </c>
      <c r="F3138" t="s">
        <v>106</v>
      </c>
      <c r="G3138">
        <v>41279265.772061303</v>
      </c>
    </row>
    <row r="3139" spans="1:7">
      <c r="A3139">
        <v>34</v>
      </c>
      <c r="B3139" t="s">
        <v>37</v>
      </c>
      <c r="C3139">
        <v>67</v>
      </c>
      <c r="D3139" t="s">
        <v>70</v>
      </c>
      <c r="E3139">
        <v>15055</v>
      </c>
      <c r="F3139" t="s">
        <v>106</v>
      </c>
      <c r="G3139">
        <v>32157960.549263701</v>
      </c>
    </row>
    <row r="3140" spans="1:7">
      <c r="A3140">
        <v>34</v>
      </c>
      <c r="B3140" t="s">
        <v>37</v>
      </c>
      <c r="C3140">
        <v>68</v>
      </c>
      <c r="D3140" t="s">
        <v>71</v>
      </c>
      <c r="E3140">
        <v>15055</v>
      </c>
      <c r="F3140" t="s">
        <v>106</v>
      </c>
      <c r="G3140">
        <v>1556584.2718205799</v>
      </c>
    </row>
    <row r="3141" spans="1:7">
      <c r="A3141">
        <v>34</v>
      </c>
      <c r="B3141" t="s">
        <v>37</v>
      </c>
      <c r="C3141">
        <v>69</v>
      </c>
      <c r="D3141" t="s">
        <v>72</v>
      </c>
      <c r="E3141">
        <v>15055</v>
      </c>
      <c r="F3141" t="s">
        <v>106</v>
      </c>
      <c r="G3141">
        <v>2114153.55454286</v>
      </c>
    </row>
    <row r="3142" spans="1:7">
      <c r="A3142">
        <v>34</v>
      </c>
      <c r="B3142" t="s">
        <v>37</v>
      </c>
      <c r="C3142">
        <v>74</v>
      </c>
      <c r="D3142" t="s">
        <v>77</v>
      </c>
      <c r="E3142">
        <v>15055</v>
      </c>
      <c r="F3142" t="s">
        <v>106</v>
      </c>
      <c r="G3142">
        <v>720558.07382695901</v>
      </c>
    </row>
    <row r="3143" spans="1:7">
      <c r="A3143">
        <v>34</v>
      </c>
      <c r="B3143" t="s">
        <v>37</v>
      </c>
      <c r="C3143">
        <v>75</v>
      </c>
      <c r="D3143" t="s">
        <v>78</v>
      </c>
      <c r="E3143">
        <v>15055</v>
      </c>
      <c r="F3143" t="s">
        <v>106</v>
      </c>
      <c r="G3143">
        <v>22.3237224059962</v>
      </c>
    </row>
    <row r="3144" spans="1:7">
      <c r="A3144">
        <v>34</v>
      </c>
      <c r="B3144" t="s">
        <v>37</v>
      </c>
      <c r="C3144">
        <v>76</v>
      </c>
      <c r="D3144" t="s">
        <v>79</v>
      </c>
      <c r="E3144">
        <v>15055</v>
      </c>
      <c r="F3144" t="s">
        <v>106</v>
      </c>
      <c r="G3144">
        <v>741100.667104544</v>
      </c>
    </row>
    <row r="3145" spans="1:7">
      <c r="A3145">
        <v>34</v>
      </c>
      <c r="B3145" t="s">
        <v>37</v>
      </c>
      <c r="C3145">
        <v>77</v>
      </c>
      <c r="D3145" t="s">
        <v>80</v>
      </c>
      <c r="E3145">
        <v>15055</v>
      </c>
      <c r="F3145" t="s">
        <v>106</v>
      </c>
      <c r="G3145">
        <v>23024.593492591401</v>
      </c>
    </row>
    <row r="3146" spans="1:7">
      <c r="A3146">
        <v>34</v>
      </c>
      <c r="B3146" t="s">
        <v>37</v>
      </c>
      <c r="C3146">
        <v>78</v>
      </c>
      <c r="D3146" t="s">
        <v>81</v>
      </c>
      <c r="E3146">
        <v>15055</v>
      </c>
      <c r="F3146" t="s">
        <v>106</v>
      </c>
      <c r="G3146">
        <v>4662630.3982858201</v>
      </c>
    </row>
    <row r="3147" spans="1:7">
      <c r="A3147">
        <v>34</v>
      </c>
      <c r="B3147" t="s">
        <v>37</v>
      </c>
      <c r="C3147">
        <v>79</v>
      </c>
      <c r="D3147" t="s">
        <v>82</v>
      </c>
      <c r="E3147">
        <v>15055</v>
      </c>
      <c r="F3147" t="s">
        <v>106</v>
      </c>
      <c r="G3147">
        <v>5122987.2329545897</v>
      </c>
    </row>
    <row r="3148" spans="1:7">
      <c r="A3148">
        <v>34</v>
      </c>
      <c r="B3148" t="s">
        <v>37</v>
      </c>
      <c r="C3148">
        <v>80</v>
      </c>
      <c r="D3148" t="s">
        <v>83</v>
      </c>
      <c r="E3148">
        <v>15055</v>
      </c>
      <c r="F3148" t="s">
        <v>106</v>
      </c>
      <c r="G3148">
        <v>1740767.7973277799</v>
      </c>
    </row>
    <row r="3149" spans="1:7">
      <c r="A3149">
        <v>34</v>
      </c>
      <c r="B3149" t="s">
        <v>37</v>
      </c>
      <c r="C3149">
        <v>81</v>
      </c>
      <c r="D3149" t="s">
        <v>84</v>
      </c>
      <c r="E3149">
        <v>15055</v>
      </c>
      <c r="F3149" t="s">
        <v>106</v>
      </c>
      <c r="G3149">
        <v>441191.72674215602</v>
      </c>
    </row>
    <row r="3150" spans="1:7">
      <c r="A3150">
        <v>34</v>
      </c>
      <c r="B3150" t="s">
        <v>37</v>
      </c>
      <c r="C3150">
        <v>83</v>
      </c>
      <c r="D3150" t="s">
        <v>86</v>
      </c>
      <c r="E3150">
        <v>15055</v>
      </c>
      <c r="F3150" t="s">
        <v>106</v>
      </c>
      <c r="G3150">
        <v>16616679.6830163</v>
      </c>
    </row>
    <row r="3151" spans="1:7">
      <c r="A3151">
        <v>34</v>
      </c>
      <c r="B3151" t="s">
        <v>37</v>
      </c>
      <c r="C3151">
        <v>86</v>
      </c>
      <c r="D3151" t="s">
        <v>89</v>
      </c>
      <c r="E3151">
        <v>15055</v>
      </c>
      <c r="F3151" t="s">
        <v>106</v>
      </c>
      <c r="G3151">
        <v>1639.40227949172</v>
      </c>
    </row>
    <row r="3152" spans="1:7">
      <c r="A3152">
        <v>34</v>
      </c>
      <c r="B3152" t="s">
        <v>37</v>
      </c>
      <c r="C3152">
        <v>87</v>
      </c>
      <c r="D3152" t="s">
        <v>90</v>
      </c>
      <c r="E3152">
        <v>15055</v>
      </c>
      <c r="F3152" t="s">
        <v>106</v>
      </c>
      <c r="G3152">
        <v>1257.8953991860999</v>
      </c>
    </row>
    <row r="3153" spans="1:7">
      <c r="A3153">
        <v>34</v>
      </c>
      <c r="B3153" t="s">
        <v>37</v>
      </c>
      <c r="C3153">
        <v>5001</v>
      </c>
      <c r="D3153" t="s">
        <v>94</v>
      </c>
      <c r="E3153">
        <v>15053</v>
      </c>
      <c r="F3153" t="s">
        <v>107</v>
      </c>
      <c r="G3153">
        <v>7169762041.78932</v>
      </c>
    </row>
    <row r="3154" spans="1:7">
      <c r="A3154">
        <v>34</v>
      </c>
      <c r="B3154" t="s">
        <v>37</v>
      </c>
      <c r="C3154">
        <v>6001</v>
      </c>
      <c r="D3154" t="s">
        <v>96</v>
      </c>
      <c r="E3154">
        <v>15053</v>
      </c>
      <c r="F3154" t="s">
        <v>107</v>
      </c>
      <c r="G3154">
        <v>601507423.43397999</v>
      </c>
    </row>
    <row r="3155" spans="1:7">
      <c r="A3155">
        <v>34</v>
      </c>
      <c r="B3155" t="s">
        <v>37</v>
      </c>
      <c r="C3155">
        <v>7001</v>
      </c>
      <c r="D3155" t="s">
        <v>108</v>
      </c>
      <c r="E3155">
        <v>15053</v>
      </c>
      <c r="F3155" t="s">
        <v>107</v>
      </c>
      <c r="G3155">
        <v>5475004978.9635096</v>
      </c>
    </row>
    <row r="3156" spans="1:7">
      <c r="A3156">
        <v>34</v>
      </c>
      <c r="B3156" t="s">
        <v>37</v>
      </c>
      <c r="C3156">
        <v>8001</v>
      </c>
      <c r="D3156" t="s">
        <v>109</v>
      </c>
      <c r="E3156">
        <v>15053</v>
      </c>
      <c r="F3156" t="s">
        <v>107</v>
      </c>
      <c r="G3156">
        <v>3153427615.18085</v>
      </c>
    </row>
    <row r="3157" spans="1:7">
      <c r="A3157">
        <v>34</v>
      </c>
      <c r="B3157" t="s">
        <v>37</v>
      </c>
      <c r="C3157">
        <v>10001</v>
      </c>
      <c r="D3157" t="s">
        <v>110</v>
      </c>
      <c r="E3157">
        <v>15055</v>
      </c>
      <c r="F3157" t="s">
        <v>106</v>
      </c>
      <c r="G3157">
        <v>10328.974604896401</v>
      </c>
    </row>
    <row r="3158" spans="1:7">
      <c r="A3158">
        <v>34</v>
      </c>
      <c r="B3158" t="s">
        <v>37</v>
      </c>
      <c r="C3158">
        <v>10002</v>
      </c>
      <c r="D3158" t="s">
        <v>111</v>
      </c>
      <c r="E3158">
        <v>15055</v>
      </c>
      <c r="F3158" t="s">
        <v>106</v>
      </c>
      <c r="G3158">
        <v>13602.0916620974</v>
      </c>
    </row>
    <row r="3159" spans="1:7">
      <c r="A3159">
        <v>34</v>
      </c>
      <c r="B3159" t="s">
        <v>37</v>
      </c>
      <c r="C3159">
        <v>10003</v>
      </c>
      <c r="D3159" t="s">
        <v>112</v>
      </c>
      <c r="E3159">
        <v>15055</v>
      </c>
      <c r="F3159" t="s">
        <v>106</v>
      </c>
      <c r="G3159">
        <v>12110.4598565459</v>
      </c>
    </row>
    <row r="3160" spans="1:7">
      <c r="A3160">
        <v>34</v>
      </c>
      <c r="B3160" t="s">
        <v>37</v>
      </c>
      <c r="C3160">
        <v>10004</v>
      </c>
      <c r="D3160" t="s">
        <v>113</v>
      </c>
      <c r="E3160">
        <v>15055</v>
      </c>
      <c r="F3160" t="s">
        <v>106</v>
      </c>
      <c r="G3160">
        <v>9350.7312160492802</v>
      </c>
    </row>
    <row r="3161" spans="1:7">
      <c r="A3161">
        <v>34</v>
      </c>
      <c r="B3161" t="s">
        <v>37</v>
      </c>
      <c r="C3161">
        <v>10005</v>
      </c>
      <c r="D3161" t="s">
        <v>114</v>
      </c>
      <c r="E3161">
        <v>15055</v>
      </c>
      <c r="F3161" t="s">
        <v>106</v>
      </c>
      <c r="G3161">
        <v>20868.691430020201</v>
      </c>
    </row>
    <row r="3162" spans="1:7">
      <c r="A3162">
        <v>34</v>
      </c>
      <c r="B3162" t="s">
        <v>37</v>
      </c>
      <c r="C3162">
        <v>10006</v>
      </c>
      <c r="D3162" t="s">
        <v>115</v>
      </c>
      <c r="E3162">
        <v>15055</v>
      </c>
      <c r="F3162" t="s">
        <v>106</v>
      </c>
      <c r="G3162">
        <v>71275.491176726602</v>
      </c>
    </row>
    <row r="3163" spans="1:7">
      <c r="A3163">
        <v>34</v>
      </c>
      <c r="B3163" t="s">
        <v>37</v>
      </c>
      <c r="C3163">
        <v>10007</v>
      </c>
      <c r="D3163" t="s">
        <v>116</v>
      </c>
      <c r="E3163">
        <v>15055</v>
      </c>
      <c r="F3163" t="s">
        <v>106</v>
      </c>
      <c r="G3163">
        <v>126046.166064554</v>
      </c>
    </row>
    <row r="3164" spans="1:7">
      <c r="A3164">
        <v>34</v>
      </c>
      <c r="B3164" t="s">
        <v>37</v>
      </c>
      <c r="C3164">
        <v>10008</v>
      </c>
      <c r="D3164" t="s">
        <v>117</v>
      </c>
      <c r="E3164">
        <v>15055</v>
      </c>
      <c r="F3164" t="s">
        <v>106</v>
      </c>
      <c r="G3164">
        <v>144186.42195638601</v>
      </c>
    </row>
    <row r="3165" spans="1:7">
      <c r="A3165">
        <v>34</v>
      </c>
      <c r="B3165" t="s">
        <v>37</v>
      </c>
      <c r="C3165">
        <v>10009</v>
      </c>
      <c r="D3165" t="s">
        <v>118</v>
      </c>
      <c r="E3165">
        <v>15055</v>
      </c>
      <c r="F3165" t="s">
        <v>106</v>
      </c>
      <c r="G3165">
        <v>364829.73720643902</v>
      </c>
    </row>
    <row r="3166" spans="1:7">
      <c r="A3166">
        <v>34</v>
      </c>
      <c r="B3166" t="s">
        <v>37</v>
      </c>
      <c r="C3166">
        <v>11001</v>
      </c>
      <c r="D3166" t="s">
        <v>119</v>
      </c>
      <c r="E3166">
        <v>15055</v>
      </c>
      <c r="F3166" t="s">
        <v>106</v>
      </c>
      <c r="G3166">
        <v>24419.716552265301</v>
      </c>
    </row>
    <row r="3167" spans="1:7">
      <c r="A3167">
        <v>34</v>
      </c>
      <c r="B3167" t="s">
        <v>37</v>
      </c>
      <c r="C3167">
        <v>11003</v>
      </c>
      <c r="D3167" t="s">
        <v>120</v>
      </c>
      <c r="E3167">
        <v>15055</v>
      </c>
      <c r="F3167" t="s">
        <v>106</v>
      </c>
      <c r="G3167">
        <v>28431.365790668398</v>
      </c>
    </row>
    <row r="3168" spans="1:7">
      <c r="A3168">
        <v>34</v>
      </c>
      <c r="B3168" t="s">
        <v>37</v>
      </c>
      <c r="C3168">
        <v>12001</v>
      </c>
      <c r="D3168" t="s">
        <v>121</v>
      </c>
      <c r="E3168">
        <v>15055</v>
      </c>
      <c r="F3168" t="s">
        <v>106</v>
      </c>
      <c r="G3168">
        <v>2666851.0586951701</v>
      </c>
    </row>
    <row r="3169" spans="1:7">
      <c r="A3169">
        <v>34</v>
      </c>
      <c r="B3169" t="s">
        <v>37</v>
      </c>
      <c r="C3169">
        <v>12002</v>
      </c>
      <c r="D3169" t="s">
        <v>122</v>
      </c>
      <c r="E3169">
        <v>15055</v>
      </c>
      <c r="F3169" t="s">
        <v>106</v>
      </c>
      <c r="G3169">
        <v>517847.69798310398</v>
      </c>
    </row>
    <row r="3170" spans="1:7">
      <c r="A3170">
        <v>34</v>
      </c>
      <c r="B3170" t="s">
        <v>37</v>
      </c>
      <c r="C3170">
        <v>12004</v>
      </c>
      <c r="D3170" t="s">
        <v>123</v>
      </c>
      <c r="E3170">
        <v>15055</v>
      </c>
      <c r="F3170" t="s">
        <v>106</v>
      </c>
      <c r="G3170">
        <v>143815.22375333801</v>
      </c>
    </row>
    <row r="3171" spans="1:7">
      <c r="A3171">
        <v>34</v>
      </c>
      <c r="B3171" t="s">
        <v>37</v>
      </c>
      <c r="C3171">
        <v>14001</v>
      </c>
      <c r="D3171" t="s">
        <v>124</v>
      </c>
      <c r="E3171">
        <v>15055</v>
      </c>
      <c r="F3171" t="s">
        <v>106</v>
      </c>
      <c r="G3171">
        <v>190149.19263283</v>
      </c>
    </row>
    <row r="3172" spans="1:7">
      <c r="A3172">
        <v>34</v>
      </c>
      <c r="B3172" t="s">
        <v>37</v>
      </c>
      <c r="C3172">
        <v>14002</v>
      </c>
      <c r="D3172" t="s">
        <v>125</v>
      </c>
      <c r="E3172">
        <v>15055</v>
      </c>
      <c r="F3172" t="s">
        <v>106</v>
      </c>
      <c r="G3172">
        <v>48611.536919354803</v>
      </c>
    </row>
    <row r="3173" spans="1:7">
      <c r="A3173">
        <v>34</v>
      </c>
      <c r="B3173" t="s">
        <v>37</v>
      </c>
      <c r="C3173">
        <v>25001</v>
      </c>
      <c r="D3173" t="s">
        <v>126</v>
      </c>
      <c r="E3173">
        <v>15051</v>
      </c>
      <c r="F3173" t="s">
        <v>127</v>
      </c>
      <c r="G3173">
        <v>30431674.185920998</v>
      </c>
    </row>
    <row r="3174" spans="1:7">
      <c r="A3174">
        <v>34</v>
      </c>
      <c r="B3174" t="s">
        <v>37</v>
      </c>
      <c r="C3174">
        <v>28001</v>
      </c>
      <c r="D3174" t="s">
        <v>128</v>
      </c>
      <c r="E3174">
        <v>15051</v>
      </c>
      <c r="F3174" t="s">
        <v>127</v>
      </c>
      <c r="G3174">
        <v>65696235.709530897</v>
      </c>
    </row>
    <row r="3175" spans="1:7">
      <c r="A3175">
        <v>35</v>
      </c>
      <c r="B3175" t="s">
        <v>38</v>
      </c>
      <c r="C3175">
        <v>1</v>
      </c>
      <c r="D3175" t="s">
        <v>4</v>
      </c>
      <c r="E3175">
        <v>15055</v>
      </c>
      <c r="F3175" t="s">
        <v>106</v>
      </c>
      <c r="G3175">
        <v>2715.36149556899</v>
      </c>
    </row>
    <row r="3176" spans="1:7">
      <c r="A3176">
        <v>35</v>
      </c>
      <c r="B3176" t="s">
        <v>38</v>
      </c>
      <c r="C3176">
        <v>2</v>
      </c>
      <c r="D3176" t="s">
        <v>5</v>
      </c>
      <c r="E3176">
        <v>15055</v>
      </c>
      <c r="F3176" t="s">
        <v>106</v>
      </c>
      <c r="G3176">
        <v>2569.88638607843</v>
      </c>
    </row>
    <row r="3177" spans="1:7">
      <c r="A3177">
        <v>35</v>
      </c>
      <c r="B3177" t="s">
        <v>38</v>
      </c>
      <c r="C3177">
        <v>6</v>
      </c>
      <c r="D3177" t="s">
        <v>9</v>
      </c>
      <c r="E3177">
        <v>15055</v>
      </c>
      <c r="F3177" t="s">
        <v>106</v>
      </c>
      <c r="G3177">
        <v>308016.01534502499</v>
      </c>
    </row>
    <row r="3178" spans="1:7">
      <c r="A3178">
        <v>35</v>
      </c>
      <c r="B3178" t="s">
        <v>38</v>
      </c>
      <c r="C3178">
        <v>7</v>
      </c>
      <c r="D3178" t="s">
        <v>10</v>
      </c>
      <c r="E3178">
        <v>15055</v>
      </c>
      <c r="F3178" t="s">
        <v>106</v>
      </c>
      <c r="G3178">
        <v>3611.2322432538399</v>
      </c>
    </row>
    <row r="3179" spans="1:7">
      <c r="A3179">
        <v>35</v>
      </c>
      <c r="B3179" t="s">
        <v>38</v>
      </c>
      <c r="C3179">
        <v>8</v>
      </c>
      <c r="D3179" t="s">
        <v>11</v>
      </c>
      <c r="E3179">
        <v>15055</v>
      </c>
      <c r="F3179" t="s">
        <v>106</v>
      </c>
      <c r="G3179">
        <v>372.68977438333098</v>
      </c>
    </row>
    <row r="3180" spans="1:7">
      <c r="A3180">
        <v>35</v>
      </c>
      <c r="B3180" t="s">
        <v>38</v>
      </c>
      <c r="C3180">
        <v>9</v>
      </c>
      <c r="D3180" t="s">
        <v>12</v>
      </c>
      <c r="E3180">
        <v>15055</v>
      </c>
      <c r="F3180" t="s">
        <v>106</v>
      </c>
      <c r="G3180">
        <v>32174350.607477698</v>
      </c>
    </row>
    <row r="3181" spans="1:7">
      <c r="A3181">
        <v>35</v>
      </c>
      <c r="B3181" t="s">
        <v>38</v>
      </c>
      <c r="C3181">
        <v>10</v>
      </c>
      <c r="D3181" t="s">
        <v>13</v>
      </c>
      <c r="E3181">
        <v>15055</v>
      </c>
      <c r="F3181" t="s">
        <v>106</v>
      </c>
      <c r="G3181">
        <v>17701652.1115481</v>
      </c>
    </row>
    <row r="3182" spans="1:7">
      <c r="A3182">
        <v>35</v>
      </c>
      <c r="B3182" t="s">
        <v>38</v>
      </c>
      <c r="C3182">
        <v>11</v>
      </c>
      <c r="D3182" t="s">
        <v>14</v>
      </c>
      <c r="E3182">
        <v>15055</v>
      </c>
      <c r="F3182" t="s">
        <v>106</v>
      </c>
      <c r="G3182">
        <v>1202.2314993299101</v>
      </c>
    </row>
    <row r="3183" spans="1:7">
      <c r="A3183">
        <v>35</v>
      </c>
      <c r="B3183" t="s">
        <v>38</v>
      </c>
      <c r="C3183">
        <v>12</v>
      </c>
      <c r="D3183" t="s">
        <v>15</v>
      </c>
      <c r="E3183">
        <v>15055</v>
      </c>
      <c r="F3183" t="s">
        <v>106</v>
      </c>
      <c r="G3183">
        <v>34.801607841145497</v>
      </c>
    </row>
    <row r="3184" spans="1:7">
      <c r="A3184">
        <v>35</v>
      </c>
      <c r="B3184" t="s">
        <v>38</v>
      </c>
      <c r="C3184">
        <v>13</v>
      </c>
      <c r="D3184" t="s">
        <v>16</v>
      </c>
      <c r="E3184">
        <v>15055</v>
      </c>
      <c r="F3184" t="s">
        <v>106</v>
      </c>
      <c r="G3184">
        <v>679.91641543799597</v>
      </c>
    </row>
    <row r="3185" spans="1:7">
      <c r="A3185">
        <v>35</v>
      </c>
      <c r="B3185" t="s">
        <v>38</v>
      </c>
      <c r="C3185">
        <v>14</v>
      </c>
      <c r="D3185" t="s">
        <v>17</v>
      </c>
      <c r="E3185">
        <v>15055</v>
      </c>
      <c r="F3185" t="s">
        <v>106</v>
      </c>
      <c r="G3185">
        <v>64248.448284553102</v>
      </c>
    </row>
    <row r="3186" spans="1:7">
      <c r="A3186">
        <v>35</v>
      </c>
      <c r="B3186" t="s">
        <v>38</v>
      </c>
      <c r="C3186">
        <v>15</v>
      </c>
      <c r="D3186" t="s">
        <v>18</v>
      </c>
      <c r="E3186">
        <v>15055</v>
      </c>
      <c r="F3186" t="s">
        <v>106</v>
      </c>
      <c r="G3186">
        <v>3998.7744140705399</v>
      </c>
    </row>
    <row r="3187" spans="1:7">
      <c r="A3187">
        <v>35</v>
      </c>
      <c r="B3187" t="s">
        <v>38</v>
      </c>
      <c r="C3187">
        <v>16</v>
      </c>
      <c r="D3187" t="s">
        <v>19</v>
      </c>
      <c r="E3187">
        <v>15055</v>
      </c>
      <c r="F3187" t="s">
        <v>106</v>
      </c>
      <c r="G3187">
        <v>1698.79810770523</v>
      </c>
    </row>
    <row r="3188" spans="1:7">
      <c r="A3188">
        <v>35</v>
      </c>
      <c r="B3188" t="s">
        <v>38</v>
      </c>
      <c r="C3188">
        <v>17</v>
      </c>
      <c r="D3188" t="s">
        <v>20</v>
      </c>
      <c r="E3188">
        <v>15055</v>
      </c>
      <c r="F3188" t="s">
        <v>106</v>
      </c>
      <c r="G3188">
        <v>1653370.19186347</v>
      </c>
    </row>
    <row r="3189" spans="1:7">
      <c r="A3189">
        <v>35</v>
      </c>
      <c r="B3189" t="s">
        <v>38</v>
      </c>
      <c r="C3189">
        <v>18</v>
      </c>
      <c r="D3189" t="s">
        <v>21</v>
      </c>
      <c r="E3189">
        <v>15055</v>
      </c>
      <c r="F3189" t="s">
        <v>106</v>
      </c>
      <c r="G3189">
        <v>1210238.9027348999</v>
      </c>
    </row>
    <row r="3190" spans="1:7">
      <c r="A3190">
        <v>35</v>
      </c>
      <c r="B3190" t="s">
        <v>38</v>
      </c>
      <c r="C3190">
        <v>19</v>
      </c>
      <c r="D3190" t="s">
        <v>22</v>
      </c>
      <c r="E3190">
        <v>15055</v>
      </c>
      <c r="F3190" t="s">
        <v>106</v>
      </c>
      <c r="G3190">
        <v>5305023.5530968197</v>
      </c>
    </row>
    <row r="3191" spans="1:7">
      <c r="A3191">
        <v>35</v>
      </c>
      <c r="B3191" t="s">
        <v>38</v>
      </c>
      <c r="C3191">
        <v>20</v>
      </c>
      <c r="D3191" t="s">
        <v>23</v>
      </c>
      <c r="E3191">
        <v>15055</v>
      </c>
      <c r="F3191" t="s">
        <v>106</v>
      </c>
      <c r="G3191">
        <v>20649991.632355802</v>
      </c>
    </row>
    <row r="3192" spans="1:7">
      <c r="A3192">
        <v>35</v>
      </c>
      <c r="B3192" t="s">
        <v>38</v>
      </c>
      <c r="C3192">
        <v>21</v>
      </c>
      <c r="D3192" t="s">
        <v>24</v>
      </c>
      <c r="E3192">
        <v>15055</v>
      </c>
      <c r="F3192" t="s">
        <v>106</v>
      </c>
      <c r="G3192">
        <v>569481.57999190094</v>
      </c>
    </row>
    <row r="3193" spans="1:7">
      <c r="A3193">
        <v>35</v>
      </c>
      <c r="B3193" t="s">
        <v>38</v>
      </c>
      <c r="C3193">
        <v>22</v>
      </c>
      <c r="D3193" t="s">
        <v>25</v>
      </c>
      <c r="E3193">
        <v>15055</v>
      </c>
      <c r="F3193" t="s">
        <v>106</v>
      </c>
      <c r="G3193">
        <v>5842558.46316134</v>
      </c>
    </row>
    <row r="3194" spans="1:7">
      <c r="A3194">
        <v>35</v>
      </c>
      <c r="B3194" t="s">
        <v>38</v>
      </c>
      <c r="C3194">
        <v>23</v>
      </c>
      <c r="D3194" t="s">
        <v>26</v>
      </c>
      <c r="E3194">
        <v>15055</v>
      </c>
      <c r="F3194" t="s">
        <v>106</v>
      </c>
      <c r="G3194">
        <v>527768.70150593098</v>
      </c>
    </row>
    <row r="3195" spans="1:7">
      <c r="A3195">
        <v>35</v>
      </c>
      <c r="B3195" t="s">
        <v>38</v>
      </c>
      <c r="C3195">
        <v>24</v>
      </c>
      <c r="D3195" t="s">
        <v>27</v>
      </c>
      <c r="E3195">
        <v>15055</v>
      </c>
      <c r="F3195" t="s">
        <v>106</v>
      </c>
      <c r="G3195">
        <v>17484.007857207602</v>
      </c>
    </row>
    <row r="3196" spans="1:7">
      <c r="A3196">
        <v>35</v>
      </c>
      <c r="B3196" t="s">
        <v>38</v>
      </c>
      <c r="C3196">
        <v>25</v>
      </c>
      <c r="D3196" t="s">
        <v>28</v>
      </c>
      <c r="E3196">
        <v>15055</v>
      </c>
      <c r="F3196" t="s">
        <v>106</v>
      </c>
      <c r="G3196">
        <v>1047647.00328952</v>
      </c>
    </row>
    <row r="3197" spans="1:7">
      <c r="A3197">
        <v>35</v>
      </c>
      <c r="B3197" t="s">
        <v>38</v>
      </c>
      <c r="C3197">
        <v>26</v>
      </c>
      <c r="D3197" t="s">
        <v>29</v>
      </c>
      <c r="E3197">
        <v>15055</v>
      </c>
      <c r="F3197" t="s">
        <v>106</v>
      </c>
      <c r="G3197">
        <v>263637.68778547598</v>
      </c>
    </row>
    <row r="3198" spans="1:7">
      <c r="A3198">
        <v>35</v>
      </c>
      <c r="B3198" t="s">
        <v>38</v>
      </c>
      <c r="C3198">
        <v>27</v>
      </c>
      <c r="D3198" t="s">
        <v>30</v>
      </c>
      <c r="E3198">
        <v>15055</v>
      </c>
      <c r="F3198" t="s">
        <v>106</v>
      </c>
      <c r="G3198">
        <v>466966.52186377998</v>
      </c>
    </row>
    <row r="3199" spans="1:7">
      <c r="A3199">
        <v>35</v>
      </c>
      <c r="B3199" t="s">
        <v>38</v>
      </c>
      <c r="C3199">
        <v>28</v>
      </c>
      <c r="D3199" t="s">
        <v>31</v>
      </c>
      <c r="E3199">
        <v>15055</v>
      </c>
      <c r="F3199" t="s">
        <v>106</v>
      </c>
      <c r="G3199">
        <v>425498.54249654699</v>
      </c>
    </row>
    <row r="3200" spans="1:7">
      <c r="A3200">
        <v>35</v>
      </c>
      <c r="B3200" t="s">
        <v>38</v>
      </c>
      <c r="C3200">
        <v>29</v>
      </c>
      <c r="D3200" t="s">
        <v>32</v>
      </c>
      <c r="E3200">
        <v>15055</v>
      </c>
      <c r="F3200" t="s">
        <v>106</v>
      </c>
      <c r="G3200">
        <v>14450551.2852757</v>
      </c>
    </row>
    <row r="3201" spans="1:7">
      <c r="A3201">
        <v>35</v>
      </c>
      <c r="B3201" t="s">
        <v>38</v>
      </c>
      <c r="C3201">
        <v>30</v>
      </c>
      <c r="D3201" t="s">
        <v>33</v>
      </c>
      <c r="E3201">
        <v>15055</v>
      </c>
      <c r="F3201" t="s">
        <v>106</v>
      </c>
      <c r="G3201">
        <v>94704.765995100606</v>
      </c>
    </row>
    <row r="3202" spans="1:7">
      <c r="A3202">
        <v>35</v>
      </c>
      <c r="B3202" t="s">
        <v>38</v>
      </c>
      <c r="C3202">
        <v>31</v>
      </c>
      <c r="D3202" t="s">
        <v>34</v>
      </c>
      <c r="E3202">
        <v>15055</v>
      </c>
      <c r="F3202" t="s">
        <v>106</v>
      </c>
      <c r="G3202">
        <v>704245.65899031598</v>
      </c>
    </row>
    <row r="3203" spans="1:7">
      <c r="A3203">
        <v>35</v>
      </c>
      <c r="B3203" t="s">
        <v>38</v>
      </c>
      <c r="C3203">
        <v>32</v>
      </c>
      <c r="D3203" t="s">
        <v>35</v>
      </c>
      <c r="E3203">
        <v>15055</v>
      </c>
      <c r="F3203" t="s">
        <v>106</v>
      </c>
      <c r="G3203">
        <v>80857803.170380503</v>
      </c>
    </row>
    <row r="3204" spans="1:7">
      <c r="A3204">
        <v>35</v>
      </c>
      <c r="B3204" t="s">
        <v>38</v>
      </c>
      <c r="C3204">
        <v>33</v>
      </c>
      <c r="D3204" t="s">
        <v>36</v>
      </c>
      <c r="E3204">
        <v>15055</v>
      </c>
      <c r="F3204" t="s">
        <v>106</v>
      </c>
      <c r="G3204">
        <v>13404479.7770939</v>
      </c>
    </row>
    <row r="3205" spans="1:7">
      <c r="A3205">
        <v>35</v>
      </c>
      <c r="B3205" t="s">
        <v>38</v>
      </c>
      <c r="C3205">
        <v>34</v>
      </c>
      <c r="D3205" t="s">
        <v>37</v>
      </c>
      <c r="E3205">
        <v>15055</v>
      </c>
      <c r="F3205" t="s">
        <v>106</v>
      </c>
      <c r="G3205">
        <v>338728.85157110897</v>
      </c>
    </row>
    <row r="3206" spans="1:7">
      <c r="A3206">
        <v>35</v>
      </c>
      <c r="B3206" t="s">
        <v>38</v>
      </c>
      <c r="C3206">
        <v>35</v>
      </c>
      <c r="D3206" t="s">
        <v>38</v>
      </c>
      <c r="E3206">
        <v>15055</v>
      </c>
      <c r="F3206" t="s">
        <v>106</v>
      </c>
      <c r="G3206">
        <v>3826435.4597910699</v>
      </c>
    </row>
    <row r="3207" spans="1:7">
      <c r="A3207">
        <v>35</v>
      </c>
      <c r="B3207" t="s">
        <v>38</v>
      </c>
      <c r="C3207">
        <v>36</v>
      </c>
      <c r="D3207" t="s">
        <v>39</v>
      </c>
      <c r="E3207">
        <v>15055</v>
      </c>
      <c r="F3207" t="s">
        <v>106</v>
      </c>
      <c r="G3207">
        <v>102148.96510431</v>
      </c>
    </row>
    <row r="3208" spans="1:7">
      <c r="A3208">
        <v>35</v>
      </c>
      <c r="B3208" t="s">
        <v>38</v>
      </c>
      <c r="C3208">
        <v>37</v>
      </c>
      <c r="D3208" t="s">
        <v>40</v>
      </c>
      <c r="E3208">
        <v>15055</v>
      </c>
      <c r="F3208" t="s">
        <v>106</v>
      </c>
      <c r="G3208">
        <v>33942.0250784331</v>
      </c>
    </row>
    <row r="3209" spans="1:7">
      <c r="A3209">
        <v>35</v>
      </c>
      <c r="B3209" t="s">
        <v>38</v>
      </c>
      <c r="C3209">
        <v>38</v>
      </c>
      <c r="D3209" t="s">
        <v>41</v>
      </c>
      <c r="E3209">
        <v>15055</v>
      </c>
      <c r="F3209" t="s">
        <v>106</v>
      </c>
      <c r="G3209">
        <v>95978.720482184697</v>
      </c>
    </row>
    <row r="3210" spans="1:7">
      <c r="A3210">
        <v>35</v>
      </c>
      <c r="B3210" t="s">
        <v>38</v>
      </c>
      <c r="C3210">
        <v>39</v>
      </c>
      <c r="D3210" t="s">
        <v>42</v>
      </c>
      <c r="E3210">
        <v>15055</v>
      </c>
      <c r="F3210" t="s">
        <v>106</v>
      </c>
      <c r="G3210">
        <v>17894.325980783298</v>
      </c>
    </row>
    <row r="3211" spans="1:7">
      <c r="A3211">
        <v>35</v>
      </c>
      <c r="B3211" t="s">
        <v>38</v>
      </c>
      <c r="C3211">
        <v>40</v>
      </c>
      <c r="D3211" t="s">
        <v>43</v>
      </c>
      <c r="E3211">
        <v>15055</v>
      </c>
      <c r="F3211" t="s">
        <v>106</v>
      </c>
      <c r="G3211">
        <v>477771.54289244203</v>
      </c>
    </row>
    <row r="3212" spans="1:7">
      <c r="A3212">
        <v>35</v>
      </c>
      <c r="B3212" t="s">
        <v>38</v>
      </c>
      <c r="C3212">
        <v>41</v>
      </c>
      <c r="D3212" t="s">
        <v>44</v>
      </c>
      <c r="E3212">
        <v>15055</v>
      </c>
      <c r="F3212" t="s">
        <v>106</v>
      </c>
      <c r="G3212">
        <v>982651.223463053</v>
      </c>
    </row>
    <row r="3213" spans="1:7">
      <c r="A3213">
        <v>35</v>
      </c>
      <c r="B3213" t="s">
        <v>38</v>
      </c>
      <c r="C3213">
        <v>42</v>
      </c>
      <c r="D3213" t="s">
        <v>45</v>
      </c>
      <c r="E3213">
        <v>15055</v>
      </c>
      <c r="F3213" t="s">
        <v>106</v>
      </c>
      <c r="G3213">
        <v>1764262.16281966</v>
      </c>
    </row>
    <row r="3214" spans="1:7">
      <c r="A3214">
        <v>35</v>
      </c>
      <c r="B3214" t="s">
        <v>38</v>
      </c>
      <c r="C3214">
        <v>43</v>
      </c>
      <c r="D3214" t="s">
        <v>46</v>
      </c>
      <c r="E3214">
        <v>15055</v>
      </c>
      <c r="F3214" t="s">
        <v>106</v>
      </c>
      <c r="G3214">
        <v>357760.62917080399</v>
      </c>
    </row>
    <row r="3215" spans="1:7">
      <c r="A3215">
        <v>35</v>
      </c>
      <c r="B3215" t="s">
        <v>38</v>
      </c>
      <c r="C3215">
        <v>44</v>
      </c>
      <c r="D3215" t="s">
        <v>47</v>
      </c>
      <c r="E3215">
        <v>15055</v>
      </c>
      <c r="F3215" t="s">
        <v>106</v>
      </c>
      <c r="G3215">
        <v>45009.271210272898</v>
      </c>
    </row>
    <row r="3216" spans="1:7">
      <c r="A3216">
        <v>35</v>
      </c>
      <c r="B3216" t="s">
        <v>38</v>
      </c>
      <c r="C3216">
        <v>45</v>
      </c>
      <c r="D3216" t="s">
        <v>48</v>
      </c>
      <c r="E3216">
        <v>15055</v>
      </c>
      <c r="F3216" t="s">
        <v>106</v>
      </c>
      <c r="G3216">
        <v>23200019.1239517</v>
      </c>
    </row>
    <row r="3217" spans="1:7">
      <c r="A3217">
        <v>35</v>
      </c>
      <c r="B3217" t="s">
        <v>38</v>
      </c>
      <c r="C3217">
        <v>46</v>
      </c>
      <c r="D3217" t="s">
        <v>49</v>
      </c>
      <c r="E3217">
        <v>15055</v>
      </c>
      <c r="F3217" t="s">
        <v>106</v>
      </c>
      <c r="G3217">
        <v>1586866.13281506</v>
      </c>
    </row>
    <row r="3218" spans="1:7">
      <c r="A3218">
        <v>35</v>
      </c>
      <c r="B3218" t="s">
        <v>38</v>
      </c>
      <c r="C3218">
        <v>47</v>
      </c>
      <c r="D3218" t="s">
        <v>50</v>
      </c>
      <c r="E3218">
        <v>15055</v>
      </c>
      <c r="F3218" t="s">
        <v>106</v>
      </c>
      <c r="G3218">
        <v>121869.04895166001</v>
      </c>
    </row>
    <row r="3219" spans="1:7">
      <c r="A3219">
        <v>35</v>
      </c>
      <c r="B3219" t="s">
        <v>38</v>
      </c>
      <c r="C3219">
        <v>48</v>
      </c>
      <c r="D3219" t="s">
        <v>51</v>
      </c>
      <c r="E3219">
        <v>15055</v>
      </c>
      <c r="F3219" t="s">
        <v>106</v>
      </c>
      <c r="G3219">
        <v>20316444.123085499</v>
      </c>
    </row>
    <row r="3220" spans="1:7">
      <c r="A3220">
        <v>35</v>
      </c>
      <c r="B3220" t="s">
        <v>38</v>
      </c>
      <c r="C3220">
        <v>49</v>
      </c>
      <c r="D3220" t="s">
        <v>52</v>
      </c>
      <c r="E3220">
        <v>15055</v>
      </c>
      <c r="F3220" t="s">
        <v>106</v>
      </c>
      <c r="G3220">
        <v>45425502.9858521</v>
      </c>
    </row>
    <row r="3221" spans="1:7">
      <c r="A3221">
        <v>35</v>
      </c>
      <c r="B3221" t="s">
        <v>38</v>
      </c>
      <c r="C3221">
        <v>50</v>
      </c>
      <c r="D3221" t="s">
        <v>53</v>
      </c>
      <c r="E3221">
        <v>15055</v>
      </c>
      <c r="F3221" t="s">
        <v>106</v>
      </c>
      <c r="G3221">
        <v>85892891.015689105</v>
      </c>
    </row>
    <row r="3222" spans="1:7">
      <c r="A3222">
        <v>35</v>
      </c>
      <c r="B3222" t="s">
        <v>38</v>
      </c>
      <c r="C3222">
        <v>51</v>
      </c>
      <c r="D3222" t="s">
        <v>54</v>
      </c>
      <c r="E3222">
        <v>15055</v>
      </c>
      <c r="F3222" t="s">
        <v>106</v>
      </c>
      <c r="G3222">
        <v>22608840.5334397</v>
      </c>
    </row>
    <row r="3223" spans="1:7">
      <c r="A3223">
        <v>35</v>
      </c>
      <c r="B3223" t="s">
        <v>38</v>
      </c>
      <c r="C3223">
        <v>52</v>
      </c>
      <c r="D3223" t="s">
        <v>55</v>
      </c>
      <c r="E3223">
        <v>15055</v>
      </c>
      <c r="F3223" t="s">
        <v>106</v>
      </c>
      <c r="G3223">
        <v>52245.589309030001</v>
      </c>
    </row>
    <row r="3224" spans="1:7">
      <c r="A3224">
        <v>35</v>
      </c>
      <c r="B3224" t="s">
        <v>38</v>
      </c>
      <c r="C3224">
        <v>53</v>
      </c>
      <c r="D3224" t="s">
        <v>56</v>
      </c>
      <c r="E3224">
        <v>15055</v>
      </c>
      <c r="F3224" t="s">
        <v>106</v>
      </c>
      <c r="G3224">
        <v>15019673.128654201</v>
      </c>
    </row>
    <row r="3225" spans="1:7">
      <c r="A3225">
        <v>35</v>
      </c>
      <c r="B3225" t="s">
        <v>38</v>
      </c>
      <c r="C3225">
        <v>54</v>
      </c>
      <c r="D3225" t="s">
        <v>57</v>
      </c>
      <c r="E3225">
        <v>15055</v>
      </c>
      <c r="F3225" t="s">
        <v>106</v>
      </c>
      <c r="G3225">
        <v>26022859.476677399</v>
      </c>
    </row>
    <row r="3226" spans="1:7">
      <c r="A3226">
        <v>35</v>
      </c>
      <c r="B3226" t="s">
        <v>38</v>
      </c>
      <c r="C3226">
        <v>55</v>
      </c>
      <c r="D3226" t="s">
        <v>58</v>
      </c>
      <c r="E3226">
        <v>15055</v>
      </c>
      <c r="F3226" t="s">
        <v>106</v>
      </c>
      <c r="G3226">
        <v>69636686.803972796</v>
      </c>
    </row>
    <row r="3227" spans="1:7">
      <c r="A3227">
        <v>35</v>
      </c>
      <c r="B3227" t="s">
        <v>38</v>
      </c>
      <c r="C3227">
        <v>56</v>
      </c>
      <c r="D3227" t="s">
        <v>59</v>
      </c>
      <c r="E3227">
        <v>15055</v>
      </c>
      <c r="F3227" t="s">
        <v>106</v>
      </c>
      <c r="G3227">
        <v>54260890.547339</v>
      </c>
    </row>
    <row r="3228" spans="1:7">
      <c r="A3228">
        <v>35</v>
      </c>
      <c r="B3228" t="s">
        <v>38</v>
      </c>
      <c r="C3228">
        <v>57</v>
      </c>
      <c r="D3228" t="s">
        <v>60</v>
      </c>
      <c r="E3228">
        <v>15055</v>
      </c>
      <c r="F3228" t="s">
        <v>106</v>
      </c>
      <c r="G3228">
        <v>15677547.569036899</v>
      </c>
    </row>
    <row r="3229" spans="1:7">
      <c r="A3229">
        <v>35</v>
      </c>
      <c r="B3229" t="s">
        <v>38</v>
      </c>
      <c r="C3229">
        <v>58</v>
      </c>
      <c r="D3229" t="s">
        <v>61</v>
      </c>
      <c r="E3229">
        <v>15055</v>
      </c>
      <c r="F3229" t="s">
        <v>106</v>
      </c>
      <c r="G3229">
        <v>3829406.7940997202</v>
      </c>
    </row>
    <row r="3230" spans="1:7">
      <c r="A3230">
        <v>35</v>
      </c>
      <c r="B3230" t="s">
        <v>38</v>
      </c>
      <c r="C3230">
        <v>59</v>
      </c>
      <c r="D3230" t="s">
        <v>62</v>
      </c>
      <c r="E3230">
        <v>15055</v>
      </c>
      <c r="F3230" t="s">
        <v>106</v>
      </c>
      <c r="G3230">
        <v>21618268.309316698</v>
      </c>
    </row>
    <row r="3231" spans="1:7">
      <c r="A3231">
        <v>35</v>
      </c>
      <c r="B3231" t="s">
        <v>38</v>
      </c>
      <c r="C3231">
        <v>60</v>
      </c>
      <c r="D3231" t="s">
        <v>63</v>
      </c>
      <c r="E3231">
        <v>15055</v>
      </c>
      <c r="F3231" t="s">
        <v>106</v>
      </c>
      <c r="G3231">
        <v>40128418.669376701</v>
      </c>
    </row>
    <row r="3232" spans="1:7">
      <c r="A3232">
        <v>35</v>
      </c>
      <c r="B3232" t="s">
        <v>38</v>
      </c>
      <c r="C3232">
        <v>62</v>
      </c>
      <c r="D3232" t="s">
        <v>65</v>
      </c>
      <c r="E3232">
        <v>15055</v>
      </c>
      <c r="F3232" t="s">
        <v>106</v>
      </c>
      <c r="G3232">
        <v>323875616.70464998</v>
      </c>
    </row>
    <row r="3233" spans="1:7">
      <c r="A3233">
        <v>35</v>
      </c>
      <c r="B3233" t="s">
        <v>38</v>
      </c>
      <c r="C3233">
        <v>63</v>
      </c>
      <c r="D3233" t="s">
        <v>66</v>
      </c>
      <c r="E3233">
        <v>15055</v>
      </c>
      <c r="F3233" t="s">
        <v>106</v>
      </c>
      <c r="G3233">
        <v>19189766.350496002</v>
      </c>
    </row>
    <row r="3234" spans="1:7">
      <c r="A3234">
        <v>35</v>
      </c>
      <c r="B3234" t="s">
        <v>38</v>
      </c>
      <c r="C3234">
        <v>64</v>
      </c>
      <c r="D3234" t="s">
        <v>67</v>
      </c>
      <c r="E3234">
        <v>15055</v>
      </c>
      <c r="F3234" t="s">
        <v>106</v>
      </c>
      <c r="G3234">
        <v>149898585.67144901</v>
      </c>
    </row>
    <row r="3235" spans="1:7">
      <c r="A3235">
        <v>35</v>
      </c>
      <c r="B3235" t="s">
        <v>38</v>
      </c>
      <c r="C3235">
        <v>65</v>
      </c>
      <c r="D3235" t="s">
        <v>68</v>
      </c>
      <c r="E3235">
        <v>15055</v>
      </c>
      <c r="F3235" t="s">
        <v>106</v>
      </c>
      <c r="G3235">
        <v>306886382.16959399</v>
      </c>
    </row>
    <row r="3236" spans="1:7">
      <c r="A3236">
        <v>35</v>
      </c>
      <c r="B3236" t="s">
        <v>38</v>
      </c>
      <c r="C3236">
        <v>66</v>
      </c>
      <c r="D3236" t="s">
        <v>69</v>
      </c>
      <c r="E3236">
        <v>15055</v>
      </c>
      <c r="F3236" t="s">
        <v>106</v>
      </c>
      <c r="G3236">
        <v>15373301.5093529</v>
      </c>
    </row>
    <row r="3237" spans="1:7">
      <c r="A3237">
        <v>35</v>
      </c>
      <c r="B3237" t="s">
        <v>38</v>
      </c>
      <c r="C3237">
        <v>67</v>
      </c>
      <c r="D3237" t="s">
        <v>70</v>
      </c>
      <c r="E3237">
        <v>15055</v>
      </c>
      <c r="F3237" t="s">
        <v>106</v>
      </c>
      <c r="G3237">
        <v>131893724.68972</v>
      </c>
    </row>
    <row r="3238" spans="1:7">
      <c r="A3238">
        <v>35</v>
      </c>
      <c r="B3238" t="s">
        <v>38</v>
      </c>
      <c r="C3238">
        <v>68</v>
      </c>
      <c r="D3238" t="s">
        <v>71</v>
      </c>
      <c r="E3238">
        <v>15055</v>
      </c>
      <c r="F3238" t="s">
        <v>106</v>
      </c>
      <c r="G3238">
        <v>4371369.8774949899</v>
      </c>
    </row>
    <row r="3239" spans="1:7">
      <c r="A3239">
        <v>35</v>
      </c>
      <c r="B3239" t="s">
        <v>38</v>
      </c>
      <c r="C3239">
        <v>69</v>
      </c>
      <c r="D3239" t="s">
        <v>72</v>
      </c>
      <c r="E3239">
        <v>15055</v>
      </c>
      <c r="F3239" t="s">
        <v>106</v>
      </c>
      <c r="G3239">
        <v>26978953.168900799</v>
      </c>
    </row>
    <row r="3240" spans="1:7">
      <c r="A3240">
        <v>35</v>
      </c>
      <c r="B3240" t="s">
        <v>38</v>
      </c>
      <c r="C3240">
        <v>74</v>
      </c>
      <c r="D3240" t="s">
        <v>77</v>
      </c>
      <c r="E3240">
        <v>15055</v>
      </c>
      <c r="F3240" t="s">
        <v>106</v>
      </c>
      <c r="G3240">
        <v>4681827.2248403402</v>
      </c>
    </row>
    <row r="3241" spans="1:7">
      <c r="A3241">
        <v>35</v>
      </c>
      <c r="B3241" t="s">
        <v>38</v>
      </c>
      <c r="C3241">
        <v>75</v>
      </c>
      <c r="D3241" t="s">
        <v>78</v>
      </c>
      <c r="E3241">
        <v>15055</v>
      </c>
      <c r="F3241" t="s">
        <v>106</v>
      </c>
      <c r="G3241">
        <v>145.04842165611601</v>
      </c>
    </row>
    <row r="3242" spans="1:7">
      <c r="A3242">
        <v>35</v>
      </c>
      <c r="B3242" t="s">
        <v>38</v>
      </c>
      <c r="C3242">
        <v>76</v>
      </c>
      <c r="D3242" t="s">
        <v>79</v>
      </c>
      <c r="E3242">
        <v>15055</v>
      </c>
      <c r="F3242" t="s">
        <v>106</v>
      </c>
      <c r="G3242">
        <v>1147378.3089441</v>
      </c>
    </row>
    <row r="3243" spans="1:7">
      <c r="A3243">
        <v>35</v>
      </c>
      <c r="B3243" t="s">
        <v>38</v>
      </c>
      <c r="C3243">
        <v>77</v>
      </c>
      <c r="D3243" t="s">
        <v>80</v>
      </c>
      <c r="E3243">
        <v>15055</v>
      </c>
      <c r="F3243" t="s">
        <v>106</v>
      </c>
      <c r="G3243">
        <v>731032.89979854098</v>
      </c>
    </row>
    <row r="3244" spans="1:7">
      <c r="A3244">
        <v>35</v>
      </c>
      <c r="B3244" t="s">
        <v>38</v>
      </c>
      <c r="C3244">
        <v>78</v>
      </c>
      <c r="D3244" t="s">
        <v>81</v>
      </c>
      <c r="E3244">
        <v>15055</v>
      </c>
      <c r="F3244" t="s">
        <v>106</v>
      </c>
      <c r="G3244">
        <v>29132369.518679701</v>
      </c>
    </row>
    <row r="3245" spans="1:7">
      <c r="A3245">
        <v>35</v>
      </c>
      <c r="B3245" t="s">
        <v>38</v>
      </c>
      <c r="C3245">
        <v>79</v>
      </c>
      <c r="D3245" t="s">
        <v>82</v>
      </c>
      <c r="E3245">
        <v>15055</v>
      </c>
      <c r="F3245" t="s">
        <v>106</v>
      </c>
      <c r="G3245">
        <v>45255616.6296468</v>
      </c>
    </row>
    <row r="3246" spans="1:7">
      <c r="A3246">
        <v>35</v>
      </c>
      <c r="B3246" t="s">
        <v>38</v>
      </c>
      <c r="C3246">
        <v>80</v>
      </c>
      <c r="D3246" t="s">
        <v>83</v>
      </c>
      <c r="E3246">
        <v>15055</v>
      </c>
      <c r="F3246" t="s">
        <v>106</v>
      </c>
      <c r="G3246">
        <v>1264203.4307402</v>
      </c>
    </row>
    <row r="3247" spans="1:7">
      <c r="A3247">
        <v>35</v>
      </c>
      <c r="B3247" t="s">
        <v>38</v>
      </c>
      <c r="C3247">
        <v>81</v>
      </c>
      <c r="D3247" t="s">
        <v>84</v>
      </c>
      <c r="E3247">
        <v>15055</v>
      </c>
      <c r="F3247" t="s">
        <v>106</v>
      </c>
      <c r="G3247">
        <v>2454830.1773389699</v>
      </c>
    </row>
    <row r="3248" spans="1:7">
      <c r="A3248">
        <v>35</v>
      </c>
      <c r="B3248" t="s">
        <v>38</v>
      </c>
      <c r="C3248">
        <v>83</v>
      </c>
      <c r="D3248" t="s">
        <v>86</v>
      </c>
      <c r="E3248">
        <v>15055</v>
      </c>
      <c r="F3248" t="s">
        <v>106</v>
      </c>
      <c r="G3248">
        <v>47732218.368547797</v>
      </c>
    </row>
    <row r="3249" spans="1:7">
      <c r="A3249">
        <v>35</v>
      </c>
      <c r="B3249" t="s">
        <v>38</v>
      </c>
      <c r="C3249">
        <v>86</v>
      </c>
      <c r="D3249" t="s">
        <v>89</v>
      </c>
      <c r="E3249">
        <v>15055</v>
      </c>
      <c r="F3249" t="s">
        <v>106</v>
      </c>
      <c r="G3249">
        <v>2538.1364484144601</v>
      </c>
    </row>
    <row r="3250" spans="1:7">
      <c r="A3250">
        <v>35</v>
      </c>
      <c r="B3250" t="s">
        <v>38</v>
      </c>
      <c r="C3250">
        <v>87</v>
      </c>
      <c r="D3250" t="s">
        <v>90</v>
      </c>
      <c r="E3250">
        <v>15055</v>
      </c>
      <c r="F3250" t="s">
        <v>106</v>
      </c>
      <c r="G3250">
        <v>1947.48427576725</v>
      </c>
    </row>
    <row r="3251" spans="1:7">
      <c r="A3251">
        <v>35</v>
      </c>
      <c r="B3251" t="s">
        <v>38</v>
      </c>
      <c r="C3251">
        <v>5001</v>
      </c>
      <c r="D3251" t="s">
        <v>94</v>
      </c>
      <c r="E3251">
        <v>15053</v>
      </c>
      <c r="F3251" t="s">
        <v>107</v>
      </c>
      <c r="G3251">
        <v>7730671283.3962498</v>
      </c>
    </row>
    <row r="3252" spans="1:7">
      <c r="A3252">
        <v>35</v>
      </c>
      <c r="B3252" t="s">
        <v>38</v>
      </c>
      <c r="C3252">
        <v>6001</v>
      </c>
      <c r="D3252" t="s">
        <v>96</v>
      </c>
      <c r="E3252">
        <v>15053</v>
      </c>
      <c r="F3252" t="s">
        <v>107</v>
      </c>
      <c r="G3252">
        <v>407727994.01066703</v>
      </c>
    </row>
    <row r="3253" spans="1:7">
      <c r="A3253">
        <v>35</v>
      </c>
      <c r="B3253" t="s">
        <v>38</v>
      </c>
      <c r="C3253">
        <v>7001</v>
      </c>
      <c r="D3253" t="s">
        <v>108</v>
      </c>
      <c r="E3253">
        <v>15053</v>
      </c>
      <c r="F3253" t="s">
        <v>107</v>
      </c>
      <c r="G3253">
        <v>9508997862.1271496</v>
      </c>
    </row>
    <row r="3254" spans="1:7">
      <c r="A3254">
        <v>35</v>
      </c>
      <c r="B3254" t="s">
        <v>38</v>
      </c>
      <c r="C3254">
        <v>8001</v>
      </c>
      <c r="D3254" t="s">
        <v>109</v>
      </c>
      <c r="E3254">
        <v>15053</v>
      </c>
      <c r="F3254" t="s">
        <v>107</v>
      </c>
      <c r="G3254">
        <v>5417049889.2401104</v>
      </c>
    </row>
    <row r="3255" spans="1:7">
      <c r="A3255">
        <v>35</v>
      </c>
      <c r="B3255" t="s">
        <v>38</v>
      </c>
      <c r="C3255">
        <v>10001</v>
      </c>
      <c r="D3255" t="s">
        <v>110</v>
      </c>
      <c r="E3255">
        <v>15055</v>
      </c>
      <c r="F3255" t="s">
        <v>106</v>
      </c>
      <c r="G3255">
        <v>4246.3860220523502</v>
      </c>
    </row>
    <row r="3256" spans="1:7">
      <c r="A3256">
        <v>35</v>
      </c>
      <c r="B3256" t="s">
        <v>38</v>
      </c>
      <c r="C3256">
        <v>10002</v>
      </c>
      <c r="D3256" t="s">
        <v>111</v>
      </c>
      <c r="E3256">
        <v>15055</v>
      </c>
      <c r="F3256" t="s">
        <v>106</v>
      </c>
      <c r="G3256">
        <v>5592.0102540695898</v>
      </c>
    </row>
    <row r="3257" spans="1:7">
      <c r="A3257">
        <v>35</v>
      </c>
      <c r="B3257" t="s">
        <v>38</v>
      </c>
      <c r="C3257">
        <v>10003</v>
      </c>
      <c r="D3257" t="s">
        <v>112</v>
      </c>
      <c r="E3257">
        <v>15055</v>
      </c>
      <c r="F3257" t="s">
        <v>106</v>
      </c>
      <c r="G3257">
        <v>4978.7795422678601</v>
      </c>
    </row>
    <row r="3258" spans="1:7">
      <c r="A3258">
        <v>35</v>
      </c>
      <c r="B3258" t="s">
        <v>38</v>
      </c>
      <c r="C3258">
        <v>10004</v>
      </c>
      <c r="D3258" t="s">
        <v>113</v>
      </c>
      <c r="E3258">
        <v>15055</v>
      </c>
      <c r="F3258" t="s">
        <v>106</v>
      </c>
      <c r="G3258">
        <v>3844.2164736252798</v>
      </c>
    </row>
    <row r="3259" spans="1:7">
      <c r="A3259">
        <v>35</v>
      </c>
      <c r="B3259" t="s">
        <v>38</v>
      </c>
      <c r="C3259">
        <v>10005</v>
      </c>
      <c r="D3259" t="s">
        <v>114</v>
      </c>
      <c r="E3259">
        <v>15055</v>
      </c>
      <c r="F3259" t="s">
        <v>106</v>
      </c>
      <c r="G3259">
        <v>8579.4111203403099</v>
      </c>
    </row>
    <row r="3260" spans="1:7">
      <c r="A3260">
        <v>35</v>
      </c>
      <c r="B3260" t="s">
        <v>38</v>
      </c>
      <c r="C3260">
        <v>10006</v>
      </c>
      <c r="D3260" t="s">
        <v>115</v>
      </c>
      <c r="E3260">
        <v>15055</v>
      </c>
      <c r="F3260" t="s">
        <v>106</v>
      </c>
      <c r="G3260">
        <v>29302.351978316299</v>
      </c>
    </row>
    <row r="3261" spans="1:7">
      <c r="A3261">
        <v>35</v>
      </c>
      <c r="B3261" t="s">
        <v>38</v>
      </c>
      <c r="C3261">
        <v>10007</v>
      </c>
      <c r="D3261" t="s">
        <v>116</v>
      </c>
      <c r="E3261">
        <v>15055</v>
      </c>
      <c r="F3261" t="s">
        <v>106</v>
      </c>
      <c r="G3261">
        <v>51819.342982611401</v>
      </c>
    </row>
    <row r="3262" spans="1:7">
      <c r="A3262">
        <v>35</v>
      </c>
      <c r="B3262" t="s">
        <v>38</v>
      </c>
      <c r="C3262">
        <v>10008</v>
      </c>
      <c r="D3262" t="s">
        <v>117</v>
      </c>
      <c r="E3262">
        <v>15055</v>
      </c>
      <c r="F3262" t="s">
        <v>106</v>
      </c>
      <c r="G3262">
        <v>59277.056066639198</v>
      </c>
    </row>
    <row r="3263" spans="1:7">
      <c r="A3263">
        <v>35</v>
      </c>
      <c r="B3263" t="s">
        <v>38</v>
      </c>
      <c r="C3263">
        <v>10009</v>
      </c>
      <c r="D3263" t="s">
        <v>118</v>
      </c>
      <c r="E3263">
        <v>15055</v>
      </c>
      <c r="F3263" t="s">
        <v>106</v>
      </c>
      <c r="G3263">
        <v>149986.61103959399</v>
      </c>
    </row>
    <row r="3264" spans="1:7">
      <c r="A3264">
        <v>35</v>
      </c>
      <c r="B3264" t="s">
        <v>38</v>
      </c>
      <c r="C3264">
        <v>11001</v>
      </c>
      <c r="D3264" t="s">
        <v>119</v>
      </c>
      <c r="E3264">
        <v>15055</v>
      </c>
      <c r="F3264" t="s">
        <v>106</v>
      </c>
      <c r="G3264">
        <v>14731.555893435499</v>
      </c>
    </row>
    <row r="3265" spans="1:7">
      <c r="A3265">
        <v>35</v>
      </c>
      <c r="B3265" t="s">
        <v>38</v>
      </c>
      <c r="C3265">
        <v>11003</v>
      </c>
      <c r="D3265" t="s">
        <v>120</v>
      </c>
      <c r="E3265">
        <v>15055</v>
      </c>
      <c r="F3265" t="s">
        <v>106</v>
      </c>
      <c r="G3265">
        <v>11688.532395473099</v>
      </c>
    </row>
    <row r="3266" spans="1:7">
      <c r="A3266">
        <v>35</v>
      </c>
      <c r="B3266" t="s">
        <v>38</v>
      </c>
      <c r="C3266">
        <v>12001</v>
      </c>
      <c r="D3266" t="s">
        <v>121</v>
      </c>
      <c r="E3266">
        <v>15055</v>
      </c>
      <c r="F3266" t="s">
        <v>106</v>
      </c>
      <c r="G3266">
        <v>8109260.4506944399</v>
      </c>
    </row>
    <row r="3267" spans="1:7">
      <c r="A3267">
        <v>35</v>
      </c>
      <c r="B3267" t="s">
        <v>38</v>
      </c>
      <c r="C3267">
        <v>12002</v>
      </c>
      <c r="D3267" t="s">
        <v>122</v>
      </c>
      <c r="E3267">
        <v>15055</v>
      </c>
      <c r="F3267" t="s">
        <v>106</v>
      </c>
      <c r="G3267">
        <v>6564225.7907601204</v>
      </c>
    </row>
    <row r="3268" spans="1:7">
      <c r="A3268">
        <v>35</v>
      </c>
      <c r="B3268" t="s">
        <v>38</v>
      </c>
      <c r="C3268">
        <v>12004</v>
      </c>
      <c r="D3268" t="s">
        <v>123</v>
      </c>
      <c r="E3268">
        <v>15055</v>
      </c>
      <c r="F3268" t="s">
        <v>106</v>
      </c>
      <c r="G3268">
        <v>59124.451290160599</v>
      </c>
    </row>
    <row r="3269" spans="1:7">
      <c r="A3269">
        <v>35</v>
      </c>
      <c r="B3269" t="s">
        <v>38</v>
      </c>
      <c r="C3269">
        <v>14001</v>
      </c>
      <c r="D3269" t="s">
        <v>124</v>
      </c>
      <c r="E3269">
        <v>15055</v>
      </c>
      <c r="F3269" t="s">
        <v>106</v>
      </c>
      <c r="G3269">
        <v>78172.994376210394</v>
      </c>
    </row>
    <row r="3270" spans="1:7">
      <c r="A3270">
        <v>35</v>
      </c>
      <c r="B3270" t="s">
        <v>38</v>
      </c>
      <c r="C3270">
        <v>14002</v>
      </c>
      <c r="D3270" t="s">
        <v>125</v>
      </c>
      <c r="E3270">
        <v>15055</v>
      </c>
      <c r="F3270" t="s">
        <v>106</v>
      </c>
      <c r="G3270">
        <v>93890.306808640104</v>
      </c>
    </row>
    <row r="3271" spans="1:7">
      <c r="A3271">
        <v>35</v>
      </c>
      <c r="B3271" t="s">
        <v>38</v>
      </c>
      <c r="C3271">
        <v>25001</v>
      </c>
      <c r="D3271" t="s">
        <v>126</v>
      </c>
      <c r="E3271">
        <v>15051</v>
      </c>
      <c r="F3271" t="s">
        <v>127</v>
      </c>
      <c r="G3271">
        <v>67497066.979762793</v>
      </c>
    </row>
    <row r="3272" spans="1:7">
      <c r="A3272">
        <v>35</v>
      </c>
      <c r="B3272" t="s">
        <v>38</v>
      </c>
      <c r="C3272">
        <v>28001</v>
      </c>
      <c r="D3272" t="s">
        <v>128</v>
      </c>
      <c r="E3272">
        <v>15051</v>
      </c>
      <c r="F3272" t="s">
        <v>127</v>
      </c>
      <c r="G3272">
        <v>186190791.14774501</v>
      </c>
    </row>
    <row r="3273" spans="1:7">
      <c r="A3273">
        <v>36</v>
      </c>
      <c r="B3273" t="s">
        <v>39</v>
      </c>
      <c r="C3273">
        <v>1</v>
      </c>
      <c r="D3273" t="s">
        <v>4</v>
      </c>
      <c r="E3273">
        <v>15055</v>
      </c>
      <c r="F3273" t="s">
        <v>106</v>
      </c>
      <c r="G3273">
        <v>7745341.3675034102</v>
      </c>
    </row>
    <row r="3274" spans="1:7">
      <c r="A3274">
        <v>36</v>
      </c>
      <c r="B3274" t="s">
        <v>39</v>
      </c>
      <c r="C3274">
        <v>2</v>
      </c>
      <c r="D3274" t="s">
        <v>5</v>
      </c>
      <c r="E3274">
        <v>15055</v>
      </c>
      <c r="F3274" t="s">
        <v>106</v>
      </c>
      <c r="G3274">
        <v>4660.1209379987404</v>
      </c>
    </row>
    <row r="3275" spans="1:7">
      <c r="A3275">
        <v>36</v>
      </c>
      <c r="B3275" t="s">
        <v>39</v>
      </c>
      <c r="C3275">
        <v>3</v>
      </c>
      <c r="D3275" t="s">
        <v>6</v>
      </c>
      <c r="E3275">
        <v>15055</v>
      </c>
      <c r="F3275" t="s">
        <v>106</v>
      </c>
      <c r="G3275">
        <v>591.30149104468398</v>
      </c>
    </row>
    <row r="3276" spans="1:7">
      <c r="A3276">
        <v>36</v>
      </c>
      <c r="B3276" t="s">
        <v>39</v>
      </c>
      <c r="C3276">
        <v>4</v>
      </c>
      <c r="D3276" t="s">
        <v>7</v>
      </c>
      <c r="E3276">
        <v>15055</v>
      </c>
      <c r="F3276" t="s">
        <v>106</v>
      </c>
      <c r="G3276">
        <v>4618407.1917085601</v>
      </c>
    </row>
    <row r="3277" spans="1:7">
      <c r="A3277">
        <v>36</v>
      </c>
      <c r="B3277" t="s">
        <v>39</v>
      </c>
      <c r="C3277">
        <v>6</v>
      </c>
      <c r="D3277" t="s">
        <v>9</v>
      </c>
      <c r="E3277">
        <v>15055</v>
      </c>
      <c r="F3277" t="s">
        <v>106</v>
      </c>
      <c r="G3277">
        <v>624983.79254720605</v>
      </c>
    </row>
    <row r="3278" spans="1:7">
      <c r="A3278">
        <v>36</v>
      </c>
      <c r="B3278" t="s">
        <v>39</v>
      </c>
      <c r="C3278">
        <v>7</v>
      </c>
      <c r="D3278" t="s">
        <v>10</v>
      </c>
      <c r="E3278">
        <v>15055</v>
      </c>
      <c r="F3278" t="s">
        <v>106</v>
      </c>
      <c r="G3278">
        <v>11315.6468452018</v>
      </c>
    </row>
    <row r="3279" spans="1:7">
      <c r="A3279">
        <v>36</v>
      </c>
      <c r="B3279" t="s">
        <v>39</v>
      </c>
      <c r="C3279">
        <v>8</v>
      </c>
      <c r="D3279" t="s">
        <v>11</v>
      </c>
      <c r="E3279">
        <v>15055</v>
      </c>
      <c r="F3279" t="s">
        <v>106</v>
      </c>
      <c r="G3279">
        <v>1527.4505556296899</v>
      </c>
    </row>
    <row r="3280" spans="1:7">
      <c r="A3280">
        <v>36</v>
      </c>
      <c r="B3280" t="s">
        <v>39</v>
      </c>
      <c r="C3280">
        <v>9</v>
      </c>
      <c r="D3280" t="s">
        <v>12</v>
      </c>
      <c r="E3280">
        <v>15055</v>
      </c>
      <c r="F3280" t="s">
        <v>106</v>
      </c>
      <c r="G3280">
        <v>321347202.404607</v>
      </c>
    </row>
    <row r="3281" spans="1:7">
      <c r="A3281">
        <v>36</v>
      </c>
      <c r="B3281" t="s">
        <v>39</v>
      </c>
      <c r="C3281">
        <v>10</v>
      </c>
      <c r="D3281" t="s">
        <v>13</v>
      </c>
      <c r="E3281">
        <v>15055</v>
      </c>
      <c r="F3281" t="s">
        <v>106</v>
      </c>
      <c r="G3281">
        <v>75608918.848018706</v>
      </c>
    </row>
    <row r="3282" spans="1:7">
      <c r="A3282">
        <v>36</v>
      </c>
      <c r="B3282" t="s">
        <v>39</v>
      </c>
      <c r="C3282">
        <v>11</v>
      </c>
      <c r="D3282" t="s">
        <v>14</v>
      </c>
      <c r="E3282">
        <v>15055</v>
      </c>
      <c r="F3282" t="s">
        <v>106</v>
      </c>
      <c r="G3282">
        <v>40193708.346291602</v>
      </c>
    </row>
    <row r="3283" spans="1:7">
      <c r="A3283">
        <v>36</v>
      </c>
      <c r="B3283" t="s">
        <v>39</v>
      </c>
      <c r="C3283">
        <v>12</v>
      </c>
      <c r="D3283" t="s">
        <v>15</v>
      </c>
      <c r="E3283">
        <v>15055</v>
      </c>
      <c r="F3283" t="s">
        <v>106</v>
      </c>
      <c r="G3283">
        <v>92928.779155207405</v>
      </c>
    </row>
    <row r="3284" spans="1:7">
      <c r="A3284">
        <v>36</v>
      </c>
      <c r="B3284" t="s">
        <v>39</v>
      </c>
      <c r="C3284">
        <v>13</v>
      </c>
      <c r="D3284" t="s">
        <v>16</v>
      </c>
      <c r="E3284">
        <v>15055</v>
      </c>
      <c r="F3284" t="s">
        <v>106</v>
      </c>
      <c r="G3284">
        <v>17385.560713446499</v>
      </c>
    </row>
    <row r="3285" spans="1:7">
      <c r="A3285">
        <v>36</v>
      </c>
      <c r="B3285" t="s">
        <v>39</v>
      </c>
      <c r="C3285">
        <v>14</v>
      </c>
      <c r="D3285" t="s">
        <v>17</v>
      </c>
      <c r="E3285">
        <v>15055</v>
      </c>
      <c r="F3285" t="s">
        <v>106</v>
      </c>
      <c r="G3285">
        <v>1498907.22904888</v>
      </c>
    </row>
    <row r="3286" spans="1:7">
      <c r="A3286">
        <v>36</v>
      </c>
      <c r="B3286" t="s">
        <v>39</v>
      </c>
      <c r="C3286">
        <v>15</v>
      </c>
      <c r="D3286" t="s">
        <v>18</v>
      </c>
      <c r="E3286">
        <v>15055</v>
      </c>
      <c r="F3286" t="s">
        <v>106</v>
      </c>
      <c r="G3286">
        <v>41514.486656055698</v>
      </c>
    </row>
    <row r="3287" spans="1:7">
      <c r="A3287">
        <v>36</v>
      </c>
      <c r="B3287" t="s">
        <v>39</v>
      </c>
      <c r="C3287">
        <v>16</v>
      </c>
      <c r="D3287" t="s">
        <v>19</v>
      </c>
      <c r="E3287">
        <v>15055</v>
      </c>
      <c r="F3287" t="s">
        <v>106</v>
      </c>
      <c r="G3287">
        <v>13438.266365794199</v>
      </c>
    </row>
    <row r="3288" spans="1:7">
      <c r="A3288">
        <v>36</v>
      </c>
      <c r="B3288" t="s">
        <v>39</v>
      </c>
      <c r="C3288">
        <v>17</v>
      </c>
      <c r="D3288" t="s">
        <v>20</v>
      </c>
      <c r="E3288">
        <v>15055</v>
      </c>
      <c r="F3288" t="s">
        <v>106</v>
      </c>
      <c r="G3288">
        <v>45482609.500618801</v>
      </c>
    </row>
    <row r="3289" spans="1:7">
      <c r="A3289">
        <v>36</v>
      </c>
      <c r="B3289" t="s">
        <v>39</v>
      </c>
      <c r="C3289">
        <v>18</v>
      </c>
      <c r="D3289" t="s">
        <v>21</v>
      </c>
      <c r="E3289">
        <v>15055</v>
      </c>
      <c r="F3289" t="s">
        <v>106</v>
      </c>
      <c r="G3289">
        <v>32318615.242029</v>
      </c>
    </row>
    <row r="3290" spans="1:7">
      <c r="A3290">
        <v>36</v>
      </c>
      <c r="B3290" t="s">
        <v>39</v>
      </c>
      <c r="C3290">
        <v>19</v>
      </c>
      <c r="D3290" t="s">
        <v>22</v>
      </c>
      <c r="E3290">
        <v>15055</v>
      </c>
      <c r="F3290" t="s">
        <v>106</v>
      </c>
      <c r="G3290">
        <v>39909224.553253897</v>
      </c>
    </row>
    <row r="3291" spans="1:7">
      <c r="A3291">
        <v>36</v>
      </c>
      <c r="B3291" t="s">
        <v>39</v>
      </c>
      <c r="C3291">
        <v>20</v>
      </c>
      <c r="D3291" t="s">
        <v>23</v>
      </c>
      <c r="E3291">
        <v>15055</v>
      </c>
      <c r="F3291" t="s">
        <v>106</v>
      </c>
      <c r="G3291">
        <v>44359475.491634801</v>
      </c>
    </row>
    <row r="3292" spans="1:7">
      <c r="A3292">
        <v>36</v>
      </c>
      <c r="B3292" t="s">
        <v>39</v>
      </c>
      <c r="C3292">
        <v>21</v>
      </c>
      <c r="D3292" t="s">
        <v>24</v>
      </c>
      <c r="E3292">
        <v>15055</v>
      </c>
      <c r="F3292" t="s">
        <v>106</v>
      </c>
      <c r="G3292">
        <v>2166193.8387434101</v>
      </c>
    </row>
    <row r="3293" spans="1:7">
      <c r="A3293">
        <v>36</v>
      </c>
      <c r="B3293" t="s">
        <v>39</v>
      </c>
      <c r="C3293">
        <v>22</v>
      </c>
      <c r="D3293" t="s">
        <v>25</v>
      </c>
      <c r="E3293">
        <v>15055</v>
      </c>
      <c r="F3293" t="s">
        <v>106</v>
      </c>
      <c r="G3293">
        <v>49906022.134139098</v>
      </c>
    </row>
    <row r="3294" spans="1:7">
      <c r="A3294">
        <v>36</v>
      </c>
      <c r="B3294" t="s">
        <v>39</v>
      </c>
      <c r="C3294">
        <v>23</v>
      </c>
      <c r="D3294" t="s">
        <v>26</v>
      </c>
      <c r="E3294">
        <v>15055</v>
      </c>
      <c r="F3294" t="s">
        <v>106</v>
      </c>
      <c r="G3294">
        <v>3148687.2417749101</v>
      </c>
    </row>
    <row r="3295" spans="1:7">
      <c r="A3295">
        <v>36</v>
      </c>
      <c r="B3295" t="s">
        <v>39</v>
      </c>
      <c r="C3295">
        <v>24</v>
      </c>
      <c r="D3295" t="s">
        <v>27</v>
      </c>
      <c r="E3295">
        <v>15055</v>
      </c>
      <c r="F3295" t="s">
        <v>106</v>
      </c>
      <c r="G3295">
        <v>64183.809809738799</v>
      </c>
    </row>
    <row r="3296" spans="1:7">
      <c r="A3296">
        <v>36</v>
      </c>
      <c r="B3296" t="s">
        <v>39</v>
      </c>
      <c r="C3296">
        <v>25</v>
      </c>
      <c r="D3296" t="s">
        <v>28</v>
      </c>
      <c r="E3296">
        <v>15055</v>
      </c>
      <c r="F3296" t="s">
        <v>106</v>
      </c>
      <c r="G3296">
        <v>6508535.7680971399</v>
      </c>
    </row>
    <row r="3297" spans="1:7">
      <c r="A3297">
        <v>36</v>
      </c>
      <c r="B3297" t="s">
        <v>39</v>
      </c>
      <c r="C3297">
        <v>26</v>
      </c>
      <c r="D3297" t="s">
        <v>29</v>
      </c>
      <c r="E3297">
        <v>15055</v>
      </c>
      <c r="F3297" t="s">
        <v>106</v>
      </c>
      <c r="G3297">
        <v>1040342.3245846099</v>
      </c>
    </row>
    <row r="3298" spans="1:7">
      <c r="A3298">
        <v>36</v>
      </c>
      <c r="B3298" t="s">
        <v>39</v>
      </c>
      <c r="C3298">
        <v>27</v>
      </c>
      <c r="D3298" t="s">
        <v>30</v>
      </c>
      <c r="E3298">
        <v>15055</v>
      </c>
      <c r="F3298" t="s">
        <v>106</v>
      </c>
      <c r="G3298">
        <v>2223163.2618820001</v>
      </c>
    </row>
    <row r="3299" spans="1:7">
      <c r="A3299">
        <v>36</v>
      </c>
      <c r="B3299" t="s">
        <v>39</v>
      </c>
      <c r="C3299">
        <v>28</v>
      </c>
      <c r="D3299" t="s">
        <v>31</v>
      </c>
      <c r="E3299">
        <v>15055</v>
      </c>
      <c r="F3299" t="s">
        <v>106</v>
      </c>
      <c r="G3299">
        <v>1573893.0264219099</v>
      </c>
    </row>
    <row r="3300" spans="1:7">
      <c r="A3300">
        <v>36</v>
      </c>
      <c r="B3300" t="s">
        <v>39</v>
      </c>
      <c r="C3300">
        <v>29</v>
      </c>
      <c r="D3300" t="s">
        <v>32</v>
      </c>
      <c r="E3300">
        <v>15055</v>
      </c>
      <c r="F3300" t="s">
        <v>106</v>
      </c>
      <c r="G3300">
        <v>55316561.161940403</v>
      </c>
    </row>
    <row r="3301" spans="1:7">
      <c r="A3301">
        <v>36</v>
      </c>
      <c r="B3301" t="s">
        <v>39</v>
      </c>
      <c r="C3301">
        <v>30</v>
      </c>
      <c r="D3301" t="s">
        <v>33</v>
      </c>
      <c r="E3301">
        <v>15055</v>
      </c>
      <c r="F3301" t="s">
        <v>106</v>
      </c>
      <c r="G3301">
        <v>386786.84730854398</v>
      </c>
    </row>
    <row r="3302" spans="1:7">
      <c r="A3302">
        <v>36</v>
      </c>
      <c r="B3302" t="s">
        <v>39</v>
      </c>
      <c r="C3302">
        <v>31</v>
      </c>
      <c r="D3302" t="s">
        <v>34</v>
      </c>
      <c r="E3302">
        <v>15055</v>
      </c>
      <c r="F3302" t="s">
        <v>106</v>
      </c>
      <c r="G3302">
        <v>2776962.4966243999</v>
      </c>
    </row>
    <row r="3303" spans="1:7">
      <c r="A3303">
        <v>36</v>
      </c>
      <c r="B3303" t="s">
        <v>39</v>
      </c>
      <c r="C3303">
        <v>32</v>
      </c>
      <c r="D3303" t="s">
        <v>35</v>
      </c>
      <c r="E3303">
        <v>15055</v>
      </c>
      <c r="F3303" t="s">
        <v>106</v>
      </c>
      <c r="G3303">
        <v>361556625.70055801</v>
      </c>
    </row>
    <row r="3304" spans="1:7">
      <c r="A3304">
        <v>36</v>
      </c>
      <c r="B3304" t="s">
        <v>39</v>
      </c>
      <c r="C3304">
        <v>33</v>
      </c>
      <c r="D3304" t="s">
        <v>36</v>
      </c>
      <c r="E3304">
        <v>15055</v>
      </c>
      <c r="F3304" t="s">
        <v>106</v>
      </c>
      <c r="G3304">
        <v>51713697.2206707</v>
      </c>
    </row>
    <row r="3305" spans="1:7">
      <c r="A3305">
        <v>36</v>
      </c>
      <c r="B3305" t="s">
        <v>39</v>
      </c>
      <c r="C3305">
        <v>34</v>
      </c>
      <c r="D3305" t="s">
        <v>37</v>
      </c>
      <c r="E3305">
        <v>15055</v>
      </c>
      <c r="F3305" t="s">
        <v>106</v>
      </c>
      <c r="G3305">
        <v>1733633.3226630499</v>
      </c>
    </row>
    <row r="3306" spans="1:7">
      <c r="A3306">
        <v>36</v>
      </c>
      <c r="B3306" t="s">
        <v>39</v>
      </c>
      <c r="C3306">
        <v>35</v>
      </c>
      <c r="D3306" t="s">
        <v>38</v>
      </c>
      <c r="E3306">
        <v>15055</v>
      </c>
      <c r="F3306" t="s">
        <v>106</v>
      </c>
      <c r="G3306">
        <v>14513857.409670001</v>
      </c>
    </row>
    <row r="3307" spans="1:7">
      <c r="A3307">
        <v>36</v>
      </c>
      <c r="B3307" t="s">
        <v>39</v>
      </c>
      <c r="C3307">
        <v>36</v>
      </c>
      <c r="D3307" t="s">
        <v>39</v>
      </c>
      <c r="E3307">
        <v>15055</v>
      </c>
      <c r="F3307" t="s">
        <v>106</v>
      </c>
      <c r="G3307">
        <v>526372.59777805605</v>
      </c>
    </row>
    <row r="3308" spans="1:7">
      <c r="A3308">
        <v>36</v>
      </c>
      <c r="B3308" t="s">
        <v>39</v>
      </c>
      <c r="C3308">
        <v>37</v>
      </c>
      <c r="D3308" t="s">
        <v>40</v>
      </c>
      <c r="E3308">
        <v>15055</v>
      </c>
      <c r="F3308" t="s">
        <v>106</v>
      </c>
      <c r="G3308">
        <v>245046.845951419</v>
      </c>
    </row>
    <row r="3309" spans="1:7">
      <c r="A3309">
        <v>36</v>
      </c>
      <c r="B3309" t="s">
        <v>39</v>
      </c>
      <c r="C3309">
        <v>38</v>
      </c>
      <c r="D3309" t="s">
        <v>41</v>
      </c>
      <c r="E3309">
        <v>15055</v>
      </c>
      <c r="F3309" t="s">
        <v>106</v>
      </c>
      <c r="G3309">
        <v>469854.20636468998</v>
      </c>
    </row>
    <row r="3310" spans="1:7">
      <c r="A3310">
        <v>36</v>
      </c>
      <c r="B3310" t="s">
        <v>39</v>
      </c>
      <c r="C3310">
        <v>39</v>
      </c>
      <c r="D3310" t="s">
        <v>42</v>
      </c>
      <c r="E3310">
        <v>15055</v>
      </c>
      <c r="F3310" t="s">
        <v>106</v>
      </c>
      <c r="G3310">
        <v>80335.323066178695</v>
      </c>
    </row>
    <row r="3311" spans="1:7">
      <c r="A3311">
        <v>36</v>
      </c>
      <c r="B3311" t="s">
        <v>39</v>
      </c>
      <c r="C3311">
        <v>40</v>
      </c>
      <c r="D3311" t="s">
        <v>43</v>
      </c>
      <c r="E3311">
        <v>15055</v>
      </c>
      <c r="F3311" t="s">
        <v>106</v>
      </c>
      <c r="G3311">
        <v>2445176.7747891298</v>
      </c>
    </row>
    <row r="3312" spans="1:7">
      <c r="A3312">
        <v>36</v>
      </c>
      <c r="B3312" t="s">
        <v>39</v>
      </c>
      <c r="C3312">
        <v>41</v>
      </c>
      <c r="D3312" t="s">
        <v>44</v>
      </c>
      <c r="E3312">
        <v>15055</v>
      </c>
      <c r="F3312" t="s">
        <v>106</v>
      </c>
      <c r="G3312">
        <v>4530271.8379315296</v>
      </c>
    </row>
    <row r="3313" spans="1:7">
      <c r="A3313">
        <v>36</v>
      </c>
      <c r="B3313" t="s">
        <v>39</v>
      </c>
      <c r="C3313">
        <v>42</v>
      </c>
      <c r="D3313" t="s">
        <v>45</v>
      </c>
      <c r="E3313">
        <v>15055</v>
      </c>
      <c r="F3313" t="s">
        <v>106</v>
      </c>
      <c r="G3313">
        <v>5584119.95737263</v>
      </c>
    </row>
    <row r="3314" spans="1:7">
      <c r="A3314">
        <v>36</v>
      </c>
      <c r="B3314" t="s">
        <v>39</v>
      </c>
      <c r="C3314">
        <v>43</v>
      </c>
      <c r="D3314" t="s">
        <v>46</v>
      </c>
      <c r="E3314">
        <v>15055</v>
      </c>
      <c r="F3314" t="s">
        <v>106</v>
      </c>
      <c r="G3314">
        <v>2504955.3086032202</v>
      </c>
    </row>
    <row r="3315" spans="1:7">
      <c r="A3315">
        <v>36</v>
      </c>
      <c r="B3315" t="s">
        <v>39</v>
      </c>
      <c r="C3315">
        <v>44</v>
      </c>
      <c r="D3315" t="s">
        <v>47</v>
      </c>
      <c r="E3315">
        <v>15055</v>
      </c>
      <c r="F3315" t="s">
        <v>106</v>
      </c>
      <c r="G3315">
        <v>408124.55144051602</v>
      </c>
    </row>
    <row r="3316" spans="1:7">
      <c r="A3316">
        <v>36</v>
      </c>
      <c r="B3316" t="s">
        <v>39</v>
      </c>
      <c r="C3316">
        <v>45</v>
      </c>
      <c r="D3316" t="s">
        <v>48</v>
      </c>
      <c r="E3316">
        <v>15055</v>
      </c>
      <c r="F3316" t="s">
        <v>106</v>
      </c>
      <c r="G3316">
        <v>183940723.25741199</v>
      </c>
    </row>
    <row r="3317" spans="1:7">
      <c r="A3317">
        <v>36</v>
      </c>
      <c r="B3317" t="s">
        <v>39</v>
      </c>
      <c r="C3317">
        <v>46</v>
      </c>
      <c r="D3317" t="s">
        <v>49</v>
      </c>
      <c r="E3317">
        <v>15055</v>
      </c>
      <c r="F3317" t="s">
        <v>106</v>
      </c>
      <c r="G3317">
        <v>793357.096480584</v>
      </c>
    </row>
    <row r="3318" spans="1:7">
      <c r="A3318">
        <v>36</v>
      </c>
      <c r="B3318" t="s">
        <v>39</v>
      </c>
      <c r="C3318">
        <v>47</v>
      </c>
      <c r="D3318" t="s">
        <v>50</v>
      </c>
      <c r="E3318">
        <v>15055</v>
      </c>
      <c r="F3318" t="s">
        <v>106</v>
      </c>
      <c r="G3318">
        <v>283551.48880240001</v>
      </c>
    </row>
    <row r="3319" spans="1:7">
      <c r="A3319">
        <v>36</v>
      </c>
      <c r="B3319" t="s">
        <v>39</v>
      </c>
      <c r="C3319">
        <v>48</v>
      </c>
      <c r="D3319" t="s">
        <v>51</v>
      </c>
      <c r="E3319">
        <v>15055</v>
      </c>
      <c r="F3319" t="s">
        <v>106</v>
      </c>
      <c r="G3319">
        <v>29827683.061146401</v>
      </c>
    </row>
    <row r="3320" spans="1:7">
      <c r="A3320">
        <v>36</v>
      </c>
      <c r="B3320" t="s">
        <v>39</v>
      </c>
      <c r="C3320">
        <v>49</v>
      </c>
      <c r="D3320" t="s">
        <v>52</v>
      </c>
      <c r="E3320">
        <v>15055</v>
      </c>
      <c r="F3320" t="s">
        <v>106</v>
      </c>
      <c r="G3320">
        <v>160870536.177587</v>
      </c>
    </row>
    <row r="3321" spans="1:7">
      <c r="A3321">
        <v>36</v>
      </c>
      <c r="B3321" t="s">
        <v>39</v>
      </c>
      <c r="C3321">
        <v>50</v>
      </c>
      <c r="D3321" t="s">
        <v>53</v>
      </c>
      <c r="E3321">
        <v>15055</v>
      </c>
      <c r="F3321" t="s">
        <v>106</v>
      </c>
      <c r="G3321">
        <v>912851771.97328901</v>
      </c>
    </row>
    <row r="3322" spans="1:7">
      <c r="A3322">
        <v>36</v>
      </c>
      <c r="B3322" t="s">
        <v>39</v>
      </c>
      <c r="C3322">
        <v>51</v>
      </c>
      <c r="D3322" t="s">
        <v>54</v>
      </c>
      <c r="E3322">
        <v>15055</v>
      </c>
      <c r="F3322" t="s">
        <v>106</v>
      </c>
      <c r="G3322">
        <v>56052831.687068701</v>
      </c>
    </row>
    <row r="3323" spans="1:7">
      <c r="A3323">
        <v>36</v>
      </c>
      <c r="B3323" t="s">
        <v>39</v>
      </c>
      <c r="C3323">
        <v>52</v>
      </c>
      <c r="D3323" t="s">
        <v>55</v>
      </c>
      <c r="E3323">
        <v>15055</v>
      </c>
      <c r="F3323" t="s">
        <v>106</v>
      </c>
      <c r="G3323">
        <v>35478984.850241303</v>
      </c>
    </row>
    <row r="3324" spans="1:7">
      <c r="A3324">
        <v>36</v>
      </c>
      <c r="B3324" t="s">
        <v>39</v>
      </c>
      <c r="C3324">
        <v>53</v>
      </c>
      <c r="D3324" t="s">
        <v>56</v>
      </c>
      <c r="E3324">
        <v>15055</v>
      </c>
      <c r="F3324" t="s">
        <v>106</v>
      </c>
      <c r="G3324">
        <v>58857340.6487519</v>
      </c>
    </row>
    <row r="3325" spans="1:7">
      <c r="A3325">
        <v>36</v>
      </c>
      <c r="B3325" t="s">
        <v>39</v>
      </c>
      <c r="C3325">
        <v>54</v>
      </c>
      <c r="D3325" t="s">
        <v>57</v>
      </c>
      <c r="E3325">
        <v>15055</v>
      </c>
      <c r="F3325" t="s">
        <v>106</v>
      </c>
      <c r="G3325">
        <v>53753359.039741702</v>
      </c>
    </row>
    <row r="3326" spans="1:7">
      <c r="A3326">
        <v>36</v>
      </c>
      <c r="B3326" t="s">
        <v>39</v>
      </c>
      <c r="C3326">
        <v>55</v>
      </c>
      <c r="D3326" t="s">
        <v>58</v>
      </c>
      <c r="E3326">
        <v>15055</v>
      </c>
      <c r="F3326" t="s">
        <v>106</v>
      </c>
      <c r="G3326">
        <v>219535484.18713799</v>
      </c>
    </row>
    <row r="3327" spans="1:7">
      <c r="A3327">
        <v>36</v>
      </c>
      <c r="B3327" t="s">
        <v>39</v>
      </c>
      <c r="C3327">
        <v>56</v>
      </c>
      <c r="D3327" t="s">
        <v>59</v>
      </c>
      <c r="E3327">
        <v>15055</v>
      </c>
      <c r="F3327" t="s">
        <v>106</v>
      </c>
      <c r="G3327">
        <v>233107891.41463101</v>
      </c>
    </row>
    <row r="3328" spans="1:7">
      <c r="A3328">
        <v>36</v>
      </c>
      <c r="B3328" t="s">
        <v>39</v>
      </c>
      <c r="C3328">
        <v>57</v>
      </c>
      <c r="D3328" t="s">
        <v>60</v>
      </c>
      <c r="E3328">
        <v>15055</v>
      </c>
      <c r="F3328" t="s">
        <v>106</v>
      </c>
      <c r="G3328">
        <v>83366505.9019811</v>
      </c>
    </row>
    <row r="3329" spans="1:7">
      <c r="A3329">
        <v>36</v>
      </c>
      <c r="B3329" t="s">
        <v>39</v>
      </c>
      <c r="C3329">
        <v>58</v>
      </c>
      <c r="D3329" t="s">
        <v>61</v>
      </c>
      <c r="E3329">
        <v>15055</v>
      </c>
      <c r="F3329" t="s">
        <v>106</v>
      </c>
      <c r="G3329">
        <v>23929594.5652458</v>
      </c>
    </row>
    <row r="3330" spans="1:7">
      <c r="A3330">
        <v>36</v>
      </c>
      <c r="B3330" t="s">
        <v>39</v>
      </c>
      <c r="C3330">
        <v>59</v>
      </c>
      <c r="D3330" t="s">
        <v>62</v>
      </c>
      <c r="E3330">
        <v>15055</v>
      </c>
      <c r="F3330" t="s">
        <v>106</v>
      </c>
      <c r="G3330">
        <v>86397068.115393907</v>
      </c>
    </row>
    <row r="3331" spans="1:7">
      <c r="A3331">
        <v>36</v>
      </c>
      <c r="B3331" t="s">
        <v>39</v>
      </c>
      <c r="C3331">
        <v>60</v>
      </c>
      <c r="D3331" t="s">
        <v>63</v>
      </c>
      <c r="E3331">
        <v>15055</v>
      </c>
      <c r="F3331" t="s">
        <v>106</v>
      </c>
      <c r="G3331">
        <v>110091266.69208901</v>
      </c>
    </row>
    <row r="3332" spans="1:7">
      <c r="A3332">
        <v>36</v>
      </c>
      <c r="B3332" t="s">
        <v>39</v>
      </c>
      <c r="C3332">
        <v>62</v>
      </c>
      <c r="D3332" t="s">
        <v>65</v>
      </c>
      <c r="E3332">
        <v>15055</v>
      </c>
      <c r="F3332" t="s">
        <v>106</v>
      </c>
      <c r="G3332">
        <v>2036555913.1689899</v>
      </c>
    </row>
    <row r="3333" spans="1:7">
      <c r="A3333">
        <v>36</v>
      </c>
      <c r="B3333" t="s">
        <v>39</v>
      </c>
      <c r="C3333">
        <v>63</v>
      </c>
      <c r="D3333" t="s">
        <v>66</v>
      </c>
      <c r="E3333">
        <v>15055</v>
      </c>
      <c r="F3333" t="s">
        <v>106</v>
      </c>
      <c r="G3333">
        <v>23899837.897536099</v>
      </c>
    </row>
    <row r="3334" spans="1:7">
      <c r="A3334">
        <v>36</v>
      </c>
      <c r="B3334" t="s">
        <v>39</v>
      </c>
      <c r="C3334">
        <v>64</v>
      </c>
      <c r="D3334" t="s">
        <v>67</v>
      </c>
      <c r="E3334">
        <v>15055</v>
      </c>
      <c r="F3334" t="s">
        <v>106</v>
      </c>
      <c r="G3334">
        <v>144759413.93233401</v>
      </c>
    </row>
    <row r="3335" spans="1:7">
      <c r="A3335">
        <v>36</v>
      </c>
      <c r="B3335" t="s">
        <v>39</v>
      </c>
      <c r="C3335">
        <v>65</v>
      </c>
      <c r="D3335" t="s">
        <v>68</v>
      </c>
      <c r="E3335">
        <v>15055</v>
      </c>
      <c r="F3335" t="s">
        <v>106</v>
      </c>
      <c r="G3335">
        <v>1197861809.6863899</v>
      </c>
    </row>
    <row r="3336" spans="1:7">
      <c r="A3336">
        <v>36</v>
      </c>
      <c r="B3336" t="s">
        <v>39</v>
      </c>
      <c r="C3336">
        <v>66</v>
      </c>
      <c r="D3336" t="s">
        <v>69</v>
      </c>
      <c r="E3336">
        <v>15055</v>
      </c>
      <c r="F3336" t="s">
        <v>106</v>
      </c>
      <c r="G3336">
        <v>273718409.70797598</v>
      </c>
    </row>
    <row r="3337" spans="1:7">
      <c r="A3337">
        <v>36</v>
      </c>
      <c r="B3337" t="s">
        <v>39</v>
      </c>
      <c r="C3337">
        <v>67</v>
      </c>
      <c r="D3337" t="s">
        <v>70</v>
      </c>
      <c r="E3337">
        <v>15055</v>
      </c>
      <c r="F3337" t="s">
        <v>106</v>
      </c>
      <c r="G3337">
        <v>337518819.05672902</v>
      </c>
    </row>
    <row r="3338" spans="1:7">
      <c r="A3338">
        <v>36</v>
      </c>
      <c r="B3338" t="s">
        <v>39</v>
      </c>
      <c r="C3338">
        <v>68</v>
      </c>
      <c r="D3338" t="s">
        <v>71</v>
      </c>
      <c r="E3338">
        <v>15055</v>
      </c>
      <c r="F3338" t="s">
        <v>106</v>
      </c>
      <c r="G3338">
        <v>33511295.1842467</v>
      </c>
    </row>
    <row r="3339" spans="1:7">
      <c r="A3339">
        <v>36</v>
      </c>
      <c r="B3339" t="s">
        <v>39</v>
      </c>
      <c r="C3339">
        <v>69</v>
      </c>
      <c r="D3339" t="s">
        <v>72</v>
      </c>
      <c r="E3339">
        <v>15055</v>
      </c>
      <c r="F3339" t="s">
        <v>106</v>
      </c>
      <c r="G3339">
        <v>50784054.301779099</v>
      </c>
    </row>
    <row r="3340" spans="1:7">
      <c r="A3340">
        <v>36</v>
      </c>
      <c r="B3340" t="s">
        <v>39</v>
      </c>
      <c r="C3340">
        <v>74</v>
      </c>
      <c r="D3340" t="s">
        <v>77</v>
      </c>
      <c r="E3340">
        <v>15055</v>
      </c>
      <c r="F3340" t="s">
        <v>106</v>
      </c>
      <c r="G3340">
        <v>48445753.970675603</v>
      </c>
    </row>
    <row r="3341" spans="1:7">
      <c r="A3341">
        <v>36</v>
      </c>
      <c r="B3341" t="s">
        <v>39</v>
      </c>
      <c r="C3341">
        <v>75</v>
      </c>
      <c r="D3341" t="s">
        <v>78</v>
      </c>
      <c r="E3341">
        <v>15055</v>
      </c>
      <c r="F3341" t="s">
        <v>106</v>
      </c>
      <c r="G3341">
        <v>1500.9054823945601</v>
      </c>
    </row>
    <row r="3342" spans="1:7">
      <c r="A3342">
        <v>36</v>
      </c>
      <c r="B3342" t="s">
        <v>39</v>
      </c>
      <c r="C3342">
        <v>76</v>
      </c>
      <c r="D3342" t="s">
        <v>79</v>
      </c>
      <c r="E3342">
        <v>15055</v>
      </c>
      <c r="F3342" t="s">
        <v>106</v>
      </c>
      <c r="G3342">
        <v>2080606.25180992</v>
      </c>
    </row>
    <row r="3343" spans="1:7">
      <c r="A3343">
        <v>36</v>
      </c>
      <c r="B3343" t="s">
        <v>39</v>
      </c>
      <c r="C3343">
        <v>77</v>
      </c>
      <c r="D3343" t="s">
        <v>80</v>
      </c>
      <c r="E3343">
        <v>15055</v>
      </c>
      <c r="F3343" t="s">
        <v>106</v>
      </c>
      <c r="G3343">
        <v>1369898.69214443</v>
      </c>
    </row>
    <row r="3344" spans="1:7">
      <c r="A3344">
        <v>36</v>
      </c>
      <c r="B3344" t="s">
        <v>39</v>
      </c>
      <c r="C3344">
        <v>78</v>
      </c>
      <c r="D3344" t="s">
        <v>81</v>
      </c>
      <c r="E3344">
        <v>15055</v>
      </c>
      <c r="F3344" t="s">
        <v>106</v>
      </c>
      <c r="G3344">
        <v>91594502.806526005</v>
      </c>
    </row>
    <row r="3345" spans="1:7">
      <c r="A3345">
        <v>36</v>
      </c>
      <c r="B3345" t="s">
        <v>39</v>
      </c>
      <c r="C3345">
        <v>79</v>
      </c>
      <c r="D3345" t="s">
        <v>82</v>
      </c>
      <c r="E3345">
        <v>15055</v>
      </c>
      <c r="F3345" t="s">
        <v>106</v>
      </c>
      <c r="G3345">
        <v>200394956.61526099</v>
      </c>
    </row>
    <row r="3346" spans="1:7">
      <c r="A3346">
        <v>36</v>
      </c>
      <c r="B3346" t="s">
        <v>39</v>
      </c>
      <c r="C3346">
        <v>80</v>
      </c>
      <c r="D3346" t="s">
        <v>83</v>
      </c>
      <c r="E3346">
        <v>15055</v>
      </c>
      <c r="F3346" t="s">
        <v>106</v>
      </c>
      <c r="G3346">
        <v>3853959.7835310898</v>
      </c>
    </row>
    <row r="3347" spans="1:7">
      <c r="A3347">
        <v>36</v>
      </c>
      <c r="B3347" t="s">
        <v>39</v>
      </c>
      <c r="C3347">
        <v>81</v>
      </c>
      <c r="D3347" t="s">
        <v>84</v>
      </c>
      <c r="E3347">
        <v>15055</v>
      </c>
      <c r="F3347" t="s">
        <v>106</v>
      </c>
      <c r="G3347">
        <v>3582217.3929774198</v>
      </c>
    </row>
    <row r="3348" spans="1:7">
      <c r="A3348">
        <v>36</v>
      </c>
      <c r="B3348" t="s">
        <v>39</v>
      </c>
      <c r="C3348">
        <v>83</v>
      </c>
      <c r="D3348" t="s">
        <v>86</v>
      </c>
      <c r="E3348">
        <v>15055</v>
      </c>
      <c r="F3348" t="s">
        <v>106</v>
      </c>
      <c r="G3348">
        <v>264281481.038057</v>
      </c>
    </row>
    <row r="3349" spans="1:7">
      <c r="A3349">
        <v>36</v>
      </c>
      <c r="B3349" t="s">
        <v>39</v>
      </c>
      <c r="C3349">
        <v>86</v>
      </c>
      <c r="D3349" t="s">
        <v>89</v>
      </c>
      <c r="E3349">
        <v>15055</v>
      </c>
      <c r="F3349" t="s">
        <v>106</v>
      </c>
      <c r="G3349">
        <v>4602.5469728267599</v>
      </c>
    </row>
    <row r="3350" spans="1:7">
      <c r="A3350">
        <v>36</v>
      </c>
      <c r="B3350" t="s">
        <v>39</v>
      </c>
      <c r="C3350">
        <v>87</v>
      </c>
      <c r="D3350" t="s">
        <v>90</v>
      </c>
      <c r="E3350">
        <v>15055</v>
      </c>
      <c r="F3350" t="s">
        <v>106</v>
      </c>
      <c r="G3350">
        <v>3531.4838426671499</v>
      </c>
    </row>
    <row r="3351" spans="1:7">
      <c r="A3351">
        <v>36</v>
      </c>
      <c r="B3351" t="s">
        <v>39</v>
      </c>
      <c r="C3351">
        <v>5001</v>
      </c>
      <c r="D3351" t="s">
        <v>94</v>
      </c>
      <c r="E3351">
        <v>15053</v>
      </c>
      <c r="F3351" t="s">
        <v>107</v>
      </c>
      <c r="G3351">
        <v>17776901859.8871</v>
      </c>
    </row>
    <row r="3352" spans="1:7">
      <c r="A3352">
        <v>36</v>
      </c>
      <c r="B3352" t="s">
        <v>39</v>
      </c>
      <c r="C3352">
        <v>6001</v>
      </c>
      <c r="D3352" t="s">
        <v>96</v>
      </c>
      <c r="E3352">
        <v>15053</v>
      </c>
      <c r="F3352" t="s">
        <v>107</v>
      </c>
      <c r="G3352">
        <v>2423968206.3118701</v>
      </c>
    </row>
    <row r="3353" spans="1:7">
      <c r="A3353">
        <v>36</v>
      </c>
      <c r="B3353" t="s">
        <v>39</v>
      </c>
      <c r="C3353">
        <v>7001</v>
      </c>
      <c r="D3353" t="s">
        <v>108</v>
      </c>
      <c r="E3353">
        <v>15053</v>
      </c>
      <c r="F3353" t="s">
        <v>107</v>
      </c>
      <c r="G3353">
        <v>12863879632.8608</v>
      </c>
    </row>
    <row r="3354" spans="1:7">
      <c r="A3354">
        <v>36</v>
      </c>
      <c r="B3354" t="s">
        <v>39</v>
      </c>
      <c r="C3354">
        <v>8001</v>
      </c>
      <c r="D3354" t="s">
        <v>109</v>
      </c>
      <c r="E3354">
        <v>15053</v>
      </c>
      <c r="F3354" t="s">
        <v>107</v>
      </c>
      <c r="G3354">
        <v>6424715511.4266996</v>
      </c>
    </row>
    <row r="3355" spans="1:7">
      <c r="A3355">
        <v>36</v>
      </c>
      <c r="B3355" t="s">
        <v>39</v>
      </c>
      <c r="C3355">
        <v>10001</v>
      </c>
      <c r="D3355" t="s">
        <v>110</v>
      </c>
      <c r="E3355">
        <v>15055</v>
      </c>
      <c r="F3355" t="s">
        <v>106</v>
      </c>
      <c r="G3355">
        <v>161910.932580333</v>
      </c>
    </row>
    <row r="3356" spans="1:7">
      <c r="A3356">
        <v>36</v>
      </c>
      <c r="B3356" t="s">
        <v>39</v>
      </c>
      <c r="C3356">
        <v>10002</v>
      </c>
      <c r="D3356" t="s">
        <v>111</v>
      </c>
      <c r="E3356">
        <v>15055</v>
      </c>
      <c r="F3356" t="s">
        <v>106</v>
      </c>
      <c r="G3356">
        <v>213218.39101137401</v>
      </c>
    </row>
    <row r="3357" spans="1:7">
      <c r="A3357">
        <v>36</v>
      </c>
      <c r="B3357" t="s">
        <v>39</v>
      </c>
      <c r="C3357">
        <v>10003</v>
      </c>
      <c r="D3357" t="s">
        <v>112</v>
      </c>
      <c r="E3357">
        <v>15055</v>
      </c>
      <c r="F3357" t="s">
        <v>106</v>
      </c>
      <c r="G3357">
        <v>189836.44789101399</v>
      </c>
    </row>
    <row r="3358" spans="1:7">
      <c r="A3358">
        <v>36</v>
      </c>
      <c r="B3358" t="s">
        <v>39</v>
      </c>
      <c r="C3358">
        <v>10004</v>
      </c>
      <c r="D3358" t="s">
        <v>113</v>
      </c>
      <c r="E3358">
        <v>15055</v>
      </c>
      <c r="F3358" t="s">
        <v>106</v>
      </c>
      <c r="G3358">
        <v>146576.56441336</v>
      </c>
    </row>
    <row r="3359" spans="1:7">
      <c r="A3359">
        <v>36</v>
      </c>
      <c r="B3359" t="s">
        <v>39</v>
      </c>
      <c r="C3359">
        <v>10005</v>
      </c>
      <c r="D3359" t="s">
        <v>114</v>
      </c>
      <c r="E3359">
        <v>15055</v>
      </c>
      <c r="F3359" t="s">
        <v>106</v>
      </c>
      <c r="G3359">
        <v>327125.33629078901</v>
      </c>
    </row>
    <row r="3360" spans="1:7">
      <c r="A3360">
        <v>36</v>
      </c>
      <c r="B3360" t="s">
        <v>39</v>
      </c>
      <c r="C3360">
        <v>10006</v>
      </c>
      <c r="D3360" t="s">
        <v>115</v>
      </c>
      <c r="E3360">
        <v>15055</v>
      </c>
      <c r="F3360" t="s">
        <v>106</v>
      </c>
      <c r="G3360">
        <v>1117272.69046381</v>
      </c>
    </row>
    <row r="3361" spans="1:7">
      <c r="A3361">
        <v>36</v>
      </c>
      <c r="B3361" t="s">
        <v>39</v>
      </c>
      <c r="C3361">
        <v>10007</v>
      </c>
      <c r="D3361" t="s">
        <v>116</v>
      </c>
      <c r="E3361">
        <v>15055</v>
      </c>
      <c r="F3361" t="s">
        <v>106</v>
      </c>
      <c r="G3361">
        <v>1975825.58543739</v>
      </c>
    </row>
    <row r="3362" spans="1:7">
      <c r="A3362">
        <v>36</v>
      </c>
      <c r="B3362" t="s">
        <v>39</v>
      </c>
      <c r="C3362">
        <v>10008</v>
      </c>
      <c r="D3362" t="s">
        <v>117</v>
      </c>
      <c r="E3362">
        <v>15055</v>
      </c>
      <c r="F3362" t="s">
        <v>106</v>
      </c>
      <c r="G3362">
        <v>2260181.5705223</v>
      </c>
    </row>
    <row r="3363" spans="1:7">
      <c r="A3363">
        <v>36</v>
      </c>
      <c r="B3363" t="s">
        <v>39</v>
      </c>
      <c r="C3363">
        <v>10009</v>
      </c>
      <c r="D3363" t="s">
        <v>118</v>
      </c>
      <c r="E3363">
        <v>15055</v>
      </c>
      <c r="F3363" t="s">
        <v>106</v>
      </c>
      <c r="G3363">
        <v>5718856.4444848401</v>
      </c>
    </row>
    <row r="3364" spans="1:7">
      <c r="A3364">
        <v>36</v>
      </c>
      <c r="B3364" t="s">
        <v>39</v>
      </c>
      <c r="C3364">
        <v>11001</v>
      </c>
      <c r="D3364" t="s">
        <v>119</v>
      </c>
      <c r="E3364">
        <v>15055</v>
      </c>
      <c r="F3364" t="s">
        <v>106</v>
      </c>
      <c r="G3364">
        <v>453340.79762491398</v>
      </c>
    </row>
    <row r="3365" spans="1:7">
      <c r="A3365">
        <v>36</v>
      </c>
      <c r="B3365" t="s">
        <v>39</v>
      </c>
      <c r="C3365">
        <v>11003</v>
      </c>
      <c r="D3365" t="s">
        <v>120</v>
      </c>
      <c r="E3365">
        <v>15055</v>
      </c>
      <c r="F3365" t="s">
        <v>106</v>
      </c>
      <c r="G3365">
        <v>445673.37279709103</v>
      </c>
    </row>
    <row r="3366" spans="1:7">
      <c r="A3366">
        <v>36</v>
      </c>
      <c r="B3366" t="s">
        <v>39</v>
      </c>
      <c r="C3366">
        <v>12001</v>
      </c>
      <c r="D3366" t="s">
        <v>121</v>
      </c>
      <c r="E3366">
        <v>15055</v>
      </c>
      <c r="F3366" t="s">
        <v>106</v>
      </c>
      <c r="G3366">
        <v>56829305.449239701</v>
      </c>
    </row>
    <row r="3367" spans="1:7">
      <c r="A3367">
        <v>36</v>
      </c>
      <c r="B3367" t="s">
        <v>39</v>
      </c>
      <c r="C3367">
        <v>12002</v>
      </c>
      <c r="D3367" t="s">
        <v>122</v>
      </c>
      <c r="E3367">
        <v>15055</v>
      </c>
      <c r="F3367" t="s">
        <v>106</v>
      </c>
      <c r="G3367">
        <v>12458131.6966874</v>
      </c>
    </row>
    <row r="3368" spans="1:7">
      <c r="A3368">
        <v>36</v>
      </c>
      <c r="B3368" t="s">
        <v>39</v>
      </c>
      <c r="C3368">
        <v>12004</v>
      </c>
      <c r="D3368" t="s">
        <v>123</v>
      </c>
      <c r="E3368">
        <v>15055</v>
      </c>
      <c r="F3368" t="s">
        <v>106</v>
      </c>
      <c r="G3368">
        <v>2254362.8857518798</v>
      </c>
    </row>
    <row r="3369" spans="1:7">
      <c r="A3369">
        <v>36</v>
      </c>
      <c r="B3369" t="s">
        <v>39</v>
      </c>
      <c r="C3369">
        <v>14001</v>
      </c>
      <c r="D3369" t="s">
        <v>124</v>
      </c>
      <c r="E3369">
        <v>15055</v>
      </c>
      <c r="F3369" t="s">
        <v>106</v>
      </c>
      <c r="G3369">
        <v>2980666.9380312199</v>
      </c>
    </row>
    <row r="3370" spans="1:7">
      <c r="A3370">
        <v>36</v>
      </c>
      <c r="B3370" t="s">
        <v>39</v>
      </c>
      <c r="C3370">
        <v>14002</v>
      </c>
      <c r="D3370" t="s">
        <v>125</v>
      </c>
      <c r="E3370">
        <v>15055</v>
      </c>
      <c r="F3370" t="s">
        <v>106</v>
      </c>
      <c r="G3370">
        <v>813503.76445284404</v>
      </c>
    </row>
    <row r="3371" spans="1:7">
      <c r="A3371">
        <v>36</v>
      </c>
      <c r="B3371" t="s">
        <v>39</v>
      </c>
      <c r="C3371">
        <v>25001</v>
      </c>
      <c r="D3371" t="s">
        <v>126</v>
      </c>
      <c r="E3371">
        <v>15051</v>
      </c>
      <c r="F3371" t="s">
        <v>127</v>
      </c>
      <c r="G3371">
        <v>434645976.04382598</v>
      </c>
    </row>
    <row r="3372" spans="1:7">
      <c r="A3372">
        <v>36</v>
      </c>
      <c r="B3372" t="s">
        <v>39</v>
      </c>
      <c r="C3372">
        <v>28001</v>
      </c>
      <c r="D3372" t="s">
        <v>128</v>
      </c>
      <c r="E3372">
        <v>15051</v>
      </c>
      <c r="F3372" t="s">
        <v>127</v>
      </c>
      <c r="G3372">
        <v>1034712494.6373</v>
      </c>
    </row>
    <row r="3373" spans="1:7">
      <c r="A3373">
        <v>37</v>
      </c>
      <c r="B3373" t="s">
        <v>40</v>
      </c>
      <c r="C3373">
        <v>1</v>
      </c>
      <c r="D3373" t="s">
        <v>4</v>
      </c>
      <c r="E3373">
        <v>15055</v>
      </c>
      <c r="F3373" t="s">
        <v>106</v>
      </c>
      <c r="G3373">
        <v>2875.9914423454202</v>
      </c>
    </row>
    <row r="3374" spans="1:7">
      <c r="A3374">
        <v>37</v>
      </c>
      <c r="B3374" t="s">
        <v>40</v>
      </c>
      <c r="C3374">
        <v>2</v>
      </c>
      <c r="D3374" t="s">
        <v>5</v>
      </c>
      <c r="E3374">
        <v>15055</v>
      </c>
      <c r="F3374" t="s">
        <v>106</v>
      </c>
      <c r="G3374">
        <v>43.987443265573901</v>
      </c>
    </row>
    <row r="3375" spans="1:7">
      <c r="A3375">
        <v>37</v>
      </c>
      <c r="B3375" t="s">
        <v>40</v>
      </c>
      <c r="C3375">
        <v>6</v>
      </c>
      <c r="D3375" t="s">
        <v>9</v>
      </c>
      <c r="E3375">
        <v>15055</v>
      </c>
      <c r="F3375" t="s">
        <v>106</v>
      </c>
      <c r="G3375">
        <v>91788.658038405396</v>
      </c>
    </row>
    <row r="3376" spans="1:7">
      <c r="A3376">
        <v>37</v>
      </c>
      <c r="B3376" t="s">
        <v>40</v>
      </c>
      <c r="C3376">
        <v>7</v>
      </c>
      <c r="D3376" t="s">
        <v>10</v>
      </c>
      <c r="E3376">
        <v>15055</v>
      </c>
      <c r="F3376" t="s">
        <v>106</v>
      </c>
      <c r="G3376">
        <v>5744.4172824441603</v>
      </c>
    </row>
    <row r="3377" spans="1:7">
      <c r="A3377">
        <v>37</v>
      </c>
      <c r="B3377" t="s">
        <v>40</v>
      </c>
      <c r="C3377">
        <v>8</v>
      </c>
      <c r="D3377" t="s">
        <v>11</v>
      </c>
      <c r="E3377">
        <v>15055</v>
      </c>
      <c r="F3377" t="s">
        <v>106</v>
      </c>
      <c r="G3377">
        <v>584.49817866680098</v>
      </c>
    </row>
    <row r="3378" spans="1:7">
      <c r="A3378">
        <v>37</v>
      </c>
      <c r="B3378" t="s">
        <v>40</v>
      </c>
      <c r="C3378">
        <v>9</v>
      </c>
      <c r="D3378" t="s">
        <v>12</v>
      </c>
      <c r="E3378">
        <v>15055</v>
      </c>
      <c r="F3378" t="s">
        <v>106</v>
      </c>
      <c r="G3378">
        <v>62776904.7827347</v>
      </c>
    </row>
    <row r="3379" spans="1:7">
      <c r="A3379">
        <v>37</v>
      </c>
      <c r="B3379" t="s">
        <v>40</v>
      </c>
      <c r="C3379">
        <v>10</v>
      </c>
      <c r="D3379" t="s">
        <v>13</v>
      </c>
      <c r="E3379">
        <v>15055</v>
      </c>
      <c r="F3379" t="s">
        <v>106</v>
      </c>
      <c r="G3379">
        <v>21128488.920676898</v>
      </c>
    </row>
    <row r="3380" spans="1:7">
      <c r="A3380">
        <v>37</v>
      </c>
      <c r="B3380" t="s">
        <v>40</v>
      </c>
      <c r="C3380">
        <v>11</v>
      </c>
      <c r="D3380" t="s">
        <v>14</v>
      </c>
      <c r="E3380">
        <v>15055</v>
      </c>
      <c r="F3380" t="s">
        <v>106</v>
      </c>
      <c r="G3380">
        <v>2570.7568738783398</v>
      </c>
    </row>
    <row r="3381" spans="1:7">
      <c r="A3381">
        <v>37</v>
      </c>
      <c r="B3381" t="s">
        <v>40</v>
      </c>
      <c r="C3381">
        <v>12</v>
      </c>
      <c r="D3381" t="s">
        <v>15</v>
      </c>
      <c r="E3381">
        <v>15055</v>
      </c>
      <c r="F3381" t="s">
        <v>106</v>
      </c>
      <c r="G3381">
        <v>232.19183848119101</v>
      </c>
    </row>
    <row r="3382" spans="1:7">
      <c r="A3382">
        <v>37</v>
      </c>
      <c r="B3382" t="s">
        <v>40</v>
      </c>
      <c r="C3382">
        <v>13</v>
      </c>
      <c r="D3382" t="s">
        <v>16</v>
      </c>
      <c r="E3382">
        <v>15055</v>
      </c>
      <c r="F3382" t="s">
        <v>106</v>
      </c>
      <c r="G3382">
        <v>4378.6305247647297</v>
      </c>
    </row>
    <row r="3383" spans="1:7">
      <c r="A3383">
        <v>37</v>
      </c>
      <c r="B3383" t="s">
        <v>40</v>
      </c>
      <c r="C3383">
        <v>14</v>
      </c>
      <c r="D3383" t="s">
        <v>17</v>
      </c>
      <c r="E3383">
        <v>15055</v>
      </c>
      <c r="F3383" t="s">
        <v>106</v>
      </c>
      <c r="G3383">
        <v>360179.92196513701</v>
      </c>
    </row>
    <row r="3384" spans="1:7">
      <c r="A3384">
        <v>37</v>
      </c>
      <c r="B3384" t="s">
        <v>40</v>
      </c>
      <c r="C3384">
        <v>15</v>
      </c>
      <c r="D3384" t="s">
        <v>18</v>
      </c>
      <c r="E3384">
        <v>15055</v>
      </c>
      <c r="F3384" t="s">
        <v>106</v>
      </c>
      <c r="G3384">
        <v>16264.9674383291</v>
      </c>
    </row>
    <row r="3385" spans="1:7">
      <c r="A3385">
        <v>37</v>
      </c>
      <c r="B3385" t="s">
        <v>40</v>
      </c>
      <c r="C3385">
        <v>16</v>
      </c>
      <c r="D3385" t="s">
        <v>19</v>
      </c>
      <c r="E3385">
        <v>15055</v>
      </c>
      <c r="F3385" t="s">
        <v>106</v>
      </c>
      <c r="G3385">
        <v>4066.1582152728201</v>
      </c>
    </row>
    <row r="3386" spans="1:7">
      <c r="A3386">
        <v>37</v>
      </c>
      <c r="B3386" t="s">
        <v>40</v>
      </c>
      <c r="C3386">
        <v>17</v>
      </c>
      <c r="D3386" t="s">
        <v>20</v>
      </c>
      <c r="E3386">
        <v>15055</v>
      </c>
      <c r="F3386" t="s">
        <v>106</v>
      </c>
      <c r="G3386">
        <v>11473609.5890017</v>
      </c>
    </row>
    <row r="3387" spans="1:7">
      <c r="A3387">
        <v>37</v>
      </c>
      <c r="B3387" t="s">
        <v>40</v>
      </c>
      <c r="C3387">
        <v>18</v>
      </c>
      <c r="D3387" t="s">
        <v>21</v>
      </c>
      <c r="E3387">
        <v>15055</v>
      </c>
      <c r="F3387" t="s">
        <v>106</v>
      </c>
      <c r="G3387">
        <v>7944159.7001140704</v>
      </c>
    </row>
    <row r="3388" spans="1:7">
      <c r="A3388">
        <v>37</v>
      </c>
      <c r="B3388" t="s">
        <v>40</v>
      </c>
      <c r="C3388">
        <v>19</v>
      </c>
      <c r="D3388" t="s">
        <v>22</v>
      </c>
      <c r="E3388">
        <v>15055</v>
      </c>
      <c r="F3388" t="s">
        <v>106</v>
      </c>
      <c r="G3388">
        <v>19462501.5978892</v>
      </c>
    </row>
    <row r="3389" spans="1:7">
      <c r="A3389">
        <v>37</v>
      </c>
      <c r="B3389" t="s">
        <v>40</v>
      </c>
      <c r="C3389">
        <v>20</v>
      </c>
      <c r="D3389" t="s">
        <v>23</v>
      </c>
      <c r="E3389">
        <v>15055</v>
      </c>
      <c r="F3389" t="s">
        <v>106</v>
      </c>
      <c r="G3389">
        <v>6591531.68080597</v>
      </c>
    </row>
    <row r="3390" spans="1:7">
      <c r="A3390">
        <v>37</v>
      </c>
      <c r="B3390" t="s">
        <v>40</v>
      </c>
      <c r="C3390">
        <v>21</v>
      </c>
      <c r="D3390" t="s">
        <v>24</v>
      </c>
      <c r="E3390">
        <v>15055</v>
      </c>
      <c r="F3390" t="s">
        <v>106</v>
      </c>
      <c r="G3390">
        <v>1728548.13967145</v>
      </c>
    </row>
    <row r="3391" spans="1:7">
      <c r="A3391">
        <v>37</v>
      </c>
      <c r="B3391" t="s">
        <v>40</v>
      </c>
      <c r="C3391">
        <v>22</v>
      </c>
      <c r="D3391" t="s">
        <v>25</v>
      </c>
      <c r="E3391">
        <v>15055</v>
      </c>
      <c r="F3391" t="s">
        <v>106</v>
      </c>
      <c r="G3391">
        <v>13287229.0048241</v>
      </c>
    </row>
    <row r="3392" spans="1:7">
      <c r="A3392">
        <v>37</v>
      </c>
      <c r="B3392" t="s">
        <v>40</v>
      </c>
      <c r="C3392">
        <v>23</v>
      </c>
      <c r="D3392" t="s">
        <v>26</v>
      </c>
      <c r="E3392">
        <v>15055</v>
      </c>
      <c r="F3392" t="s">
        <v>106</v>
      </c>
      <c r="G3392">
        <v>136610.03246392301</v>
      </c>
    </row>
    <row r="3393" spans="1:7">
      <c r="A3393">
        <v>37</v>
      </c>
      <c r="B3393" t="s">
        <v>40</v>
      </c>
      <c r="C3393">
        <v>24</v>
      </c>
      <c r="D3393" t="s">
        <v>27</v>
      </c>
      <c r="E3393">
        <v>15055</v>
      </c>
      <c r="F3393" t="s">
        <v>106</v>
      </c>
      <c r="G3393">
        <v>16103.4985729542</v>
      </c>
    </row>
    <row r="3394" spans="1:7">
      <c r="A3394">
        <v>37</v>
      </c>
      <c r="B3394" t="s">
        <v>40</v>
      </c>
      <c r="C3394">
        <v>25</v>
      </c>
      <c r="D3394" t="s">
        <v>28</v>
      </c>
      <c r="E3394">
        <v>15055</v>
      </c>
      <c r="F3394" t="s">
        <v>106</v>
      </c>
      <c r="G3394">
        <v>2876802.31172411</v>
      </c>
    </row>
    <row r="3395" spans="1:7">
      <c r="A3395">
        <v>37</v>
      </c>
      <c r="B3395" t="s">
        <v>40</v>
      </c>
      <c r="C3395">
        <v>26</v>
      </c>
      <c r="D3395" t="s">
        <v>29</v>
      </c>
      <c r="E3395">
        <v>15055</v>
      </c>
      <c r="F3395" t="s">
        <v>106</v>
      </c>
      <c r="G3395">
        <v>207735.27773182999</v>
      </c>
    </row>
    <row r="3396" spans="1:7">
      <c r="A3396">
        <v>37</v>
      </c>
      <c r="B3396" t="s">
        <v>40</v>
      </c>
      <c r="C3396">
        <v>27</v>
      </c>
      <c r="D3396" t="s">
        <v>30</v>
      </c>
      <c r="E3396">
        <v>15055</v>
      </c>
      <c r="F3396" t="s">
        <v>106</v>
      </c>
      <c r="G3396">
        <v>4841476.1160338903</v>
      </c>
    </row>
    <row r="3397" spans="1:7">
      <c r="A3397">
        <v>37</v>
      </c>
      <c r="B3397" t="s">
        <v>40</v>
      </c>
      <c r="C3397">
        <v>28</v>
      </c>
      <c r="D3397" t="s">
        <v>31</v>
      </c>
      <c r="E3397">
        <v>15055</v>
      </c>
      <c r="F3397" t="s">
        <v>106</v>
      </c>
      <c r="G3397">
        <v>64036.251986171599</v>
      </c>
    </row>
    <row r="3398" spans="1:7">
      <c r="A3398">
        <v>37</v>
      </c>
      <c r="B3398" t="s">
        <v>40</v>
      </c>
      <c r="C3398">
        <v>29</v>
      </c>
      <c r="D3398" t="s">
        <v>32</v>
      </c>
      <c r="E3398">
        <v>15055</v>
      </c>
      <c r="F3398" t="s">
        <v>106</v>
      </c>
      <c r="G3398">
        <v>19810707.354915101</v>
      </c>
    </row>
    <row r="3399" spans="1:7">
      <c r="A3399">
        <v>37</v>
      </c>
      <c r="B3399" t="s">
        <v>40</v>
      </c>
      <c r="C3399">
        <v>30</v>
      </c>
      <c r="D3399" t="s">
        <v>33</v>
      </c>
      <c r="E3399">
        <v>15055</v>
      </c>
      <c r="F3399" t="s">
        <v>106</v>
      </c>
      <c r="G3399">
        <v>108366.774624835</v>
      </c>
    </row>
    <row r="3400" spans="1:7">
      <c r="A3400">
        <v>37</v>
      </c>
      <c r="B3400" t="s">
        <v>40</v>
      </c>
      <c r="C3400">
        <v>31</v>
      </c>
      <c r="D3400" t="s">
        <v>34</v>
      </c>
      <c r="E3400">
        <v>15055</v>
      </c>
      <c r="F3400" t="s">
        <v>106</v>
      </c>
      <c r="G3400">
        <v>884980.296455067</v>
      </c>
    </row>
    <row r="3401" spans="1:7">
      <c r="A3401">
        <v>37</v>
      </c>
      <c r="B3401" t="s">
        <v>40</v>
      </c>
      <c r="C3401">
        <v>32</v>
      </c>
      <c r="D3401" t="s">
        <v>35</v>
      </c>
      <c r="E3401">
        <v>15055</v>
      </c>
      <c r="F3401" t="s">
        <v>106</v>
      </c>
      <c r="G3401">
        <v>110544180.072952</v>
      </c>
    </row>
    <row r="3402" spans="1:7">
      <c r="A3402">
        <v>37</v>
      </c>
      <c r="B3402" t="s">
        <v>40</v>
      </c>
      <c r="C3402">
        <v>33</v>
      </c>
      <c r="D3402" t="s">
        <v>36</v>
      </c>
      <c r="E3402">
        <v>15055</v>
      </c>
      <c r="F3402" t="s">
        <v>106</v>
      </c>
      <c r="G3402">
        <v>18688427.909956399</v>
      </c>
    </row>
    <row r="3403" spans="1:7">
      <c r="A3403">
        <v>37</v>
      </c>
      <c r="B3403" t="s">
        <v>40</v>
      </c>
      <c r="C3403">
        <v>34</v>
      </c>
      <c r="D3403" t="s">
        <v>37</v>
      </c>
      <c r="E3403">
        <v>15055</v>
      </c>
      <c r="F3403" t="s">
        <v>106</v>
      </c>
      <c r="G3403">
        <v>572906.00081522204</v>
      </c>
    </row>
    <row r="3404" spans="1:7">
      <c r="A3404">
        <v>37</v>
      </c>
      <c r="B3404" t="s">
        <v>40</v>
      </c>
      <c r="C3404">
        <v>35</v>
      </c>
      <c r="D3404" t="s">
        <v>38</v>
      </c>
      <c r="E3404">
        <v>15055</v>
      </c>
      <c r="F3404" t="s">
        <v>106</v>
      </c>
      <c r="G3404">
        <v>2419001.1542335702</v>
      </c>
    </row>
    <row r="3405" spans="1:7">
      <c r="A3405">
        <v>37</v>
      </c>
      <c r="B3405" t="s">
        <v>40</v>
      </c>
      <c r="C3405">
        <v>36</v>
      </c>
      <c r="D3405" t="s">
        <v>39</v>
      </c>
      <c r="E3405">
        <v>15055</v>
      </c>
      <c r="F3405" t="s">
        <v>106</v>
      </c>
      <c r="G3405">
        <v>144875.98084449201</v>
      </c>
    </row>
    <row r="3406" spans="1:7">
      <c r="A3406">
        <v>37</v>
      </c>
      <c r="B3406" t="s">
        <v>40</v>
      </c>
      <c r="C3406">
        <v>37</v>
      </c>
      <c r="D3406" t="s">
        <v>40</v>
      </c>
      <c r="E3406">
        <v>15055</v>
      </c>
      <c r="F3406" t="s">
        <v>106</v>
      </c>
      <c r="G3406">
        <v>89984.055754930305</v>
      </c>
    </row>
    <row r="3407" spans="1:7">
      <c r="A3407">
        <v>37</v>
      </c>
      <c r="B3407" t="s">
        <v>40</v>
      </c>
      <c r="C3407">
        <v>38</v>
      </c>
      <c r="D3407" t="s">
        <v>41</v>
      </c>
      <c r="E3407">
        <v>15055</v>
      </c>
      <c r="F3407" t="s">
        <v>106</v>
      </c>
      <c r="G3407">
        <v>212106.049943536</v>
      </c>
    </row>
    <row r="3408" spans="1:7">
      <c r="A3408">
        <v>37</v>
      </c>
      <c r="B3408" t="s">
        <v>40</v>
      </c>
      <c r="C3408">
        <v>39</v>
      </c>
      <c r="D3408" t="s">
        <v>42</v>
      </c>
      <c r="E3408">
        <v>15055</v>
      </c>
      <c r="F3408" t="s">
        <v>106</v>
      </c>
      <c r="G3408">
        <v>48008.353942480302</v>
      </c>
    </row>
    <row r="3409" spans="1:7">
      <c r="A3409">
        <v>37</v>
      </c>
      <c r="B3409" t="s">
        <v>40</v>
      </c>
      <c r="C3409">
        <v>40</v>
      </c>
      <c r="D3409" t="s">
        <v>43</v>
      </c>
      <c r="E3409">
        <v>15055</v>
      </c>
      <c r="F3409" t="s">
        <v>106</v>
      </c>
      <c r="G3409">
        <v>808109.59743600094</v>
      </c>
    </row>
    <row r="3410" spans="1:7">
      <c r="A3410">
        <v>37</v>
      </c>
      <c r="B3410" t="s">
        <v>40</v>
      </c>
      <c r="C3410">
        <v>41</v>
      </c>
      <c r="D3410" t="s">
        <v>44</v>
      </c>
      <c r="E3410">
        <v>15055</v>
      </c>
      <c r="F3410" t="s">
        <v>106</v>
      </c>
      <c r="G3410">
        <v>1134648.84240125</v>
      </c>
    </row>
    <row r="3411" spans="1:7">
      <c r="A3411">
        <v>37</v>
      </c>
      <c r="B3411" t="s">
        <v>40</v>
      </c>
      <c r="C3411">
        <v>42</v>
      </c>
      <c r="D3411" t="s">
        <v>45</v>
      </c>
      <c r="E3411">
        <v>15055</v>
      </c>
      <c r="F3411" t="s">
        <v>106</v>
      </c>
      <c r="G3411">
        <v>2159624.5116781001</v>
      </c>
    </row>
    <row r="3412" spans="1:7">
      <c r="A3412">
        <v>37</v>
      </c>
      <c r="B3412" t="s">
        <v>40</v>
      </c>
      <c r="C3412">
        <v>43</v>
      </c>
      <c r="D3412" t="s">
        <v>46</v>
      </c>
      <c r="E3412">
        <v>15055</v>
      </c>
      <c r="F3412" t="s">
        <v>106</v>
      </c>
      <c r="G3412">
        <v>227844.74818898499</v>
      </c>
    </row>
    <row r="3413" spans="1:7">
      <c r="A3413">
        <v>37</v>
      </c>
      <c r="B3413" t="s">
        <v>40</v>
      </c>
      <c r="C3413">
        <v>44</v>
      </c>
      <c r="D3413" t="s">
        <v>47</v>
      </c>
      <c r="E3413">
        <v>15055</v>
      </c>
      <c r="F3413" t="s">
        <v>106</v>
      </c>
      <c r="G3413">
        <v>46397.9064910288</v>
      </c>
    </row>
    <row r="3414" spans="1:7">
      <c r="A3414">
        <v>37</v>
      </c>
      <c r="B3414" t="s">
        <v>40</v>
      </c>
      <c r="C3414">
        <v>45</v>
      </c>
      <c r="D3414" t="s">
        <v>48</v>
      </c>
      <c r="E3414">
        <v>15055</v>
      </c>
      <c r="F3414" t="s">
        <v>106</v>
      </c>
      <c r="G3414">
        <v>29574507.682760101</v>
      </c>
    </row>
    <row r="3415" spans="1:7">
      <c r="A3415">
        <v>37</v>
      </c>
      <c r="B3415" t="s">
        <v>40</v>
      </c>
      <c r="C3415">
        <v>46</v>
      </c>
      <c r="D3415" t="s">
        <v>49</v>
      </c>
      <c r="E3415">
        <v>15055</v>
      </c>
      <c r="F3415" t="s">
        <v>106</v>
      </c>
      <c r="G3415">
        <v>48610.9687255596</v>
      </c>
    </row>
    <row r="3416" spans="1:7">
      <c r="A3416">
        <v>37</v>
      </c>
      <c r="B3416" t="s">
        <v>40</v>
      </c>
      <c r="C3416">
        <v>47</v>
      </c>
      <c r="D3416" t="s">
        <v>50</v>
      </c>
      <c r="E3416">
        <v>15055</v>
      </c>
      <c r="F3416" t="s">
        <v>106</v>
      </c>
      <c r="G3416">
        <v>45917.881431030299</v>
      </c>
    </row>
    <row r="3417" spans="1:7">
      <c r="A3417">
        <v>37</v>
      </c>
      <c r="B3417" t="s">
        <v>40</v>
      </c>
      <c r="C3417">
        <v>48</v>
      </c>
      <c r="D3417" t="s">
        <v>51</v>
      </c>
      <c r="E3417">
        <v>15055</v>
      </c>
      <c r="F3417" t="s">
        <v>106</v>
      </c>
      <c r="G3417">
        <v>17182760.5190349</v>
      </c>
    </row>
    <row r="3418" spans="1:7">
      <c r="A3418">
        <v>37</v>
      </c>
      <c r="B3418" t="s">
        <v>40</v>
      </c>
      <c r="C3418">
        <v>49</v>
      </c>
      <c r="D3418" t="s">
        <v>52</v>
      </c>
      <c r="E3418">
        <v>15055</v>
      </c>
      <c r="F3418" t="s">
        <v>106</v>
      </c>
      <c r="G3418">
        <v>77195214.2224347</v>
      </c>
    </row>
    <row r="3419" spans="1:7">
      <c r="A3419">
        <v>37</v>
      </c>
      <c r="B3419" t="s">
        <v>40</v>
      </c>
      <c r="C3419">
        <v>50</v>
      </c>
      <c r="D3419" t="s">
        <v>53</v>
      </c>
      <c r="E3419">
        <v>15055</v>
      </c>
      <c r="F3419" t="s">
        <v>106</v>
      </c>
      <c r="G3419">
        <v>85765361.450274199</v>
      </c>
    </row>
    <row r="3420" spans="1:7">
      <c r="A3420">
        <v>37</v>
      </c>
      <c r="B3420" t="s">
        <v>40</v>
      </c>
      <c r="C3420">
        <v>51</v>
      </c>
      <c r="D3420" t="s">
        <v>54</v>
      </c>
      <c r="E3420">
        <v>15055</v>
      </c>
      <c r="F3420" t="s">
        <v>106</v>
      </c>
      <c r="G3420">
        <v>32995612.167714801</v>
      </c>
    </row>
    <row r="3421" spans="1:7">
      <c r="A3421">
        <v>37</v>
      </c>
      <c r="B3421" t="s">
        <v>40</v>
      </c>
      <c r="C3421">
        <v>52</v>
      </c>
      <c r="D3421" t="s">
        <v>55</v>
      </c>
      <c r="E3421">
        <v>15055</v>
      </c>
      <c r="F3421" t="s">
        <v>106</v>
      </c>
      <c r="G3421">
        <v>101834.222006579</v>
      </c>
    </row>
    <row r="3422" spans="1:7">
      <c r="A3422">
        <v>37</v>
      </c>
      <c r="B3422" t="s">
        <v>40</v>
      </c>
      <c r="C3422">
        <v>53</v>
      </c>
      <c r="D3422" t="s">
        <v>56</v>
      </c>
      <c r="E3422">
        <v>15055</v>
      </c>
      <c r="F3422" t="s">
        <v>106</v>
      </c>
      <c r="G3422">
        <v>29898943.977208201</v>
      </c>
    </row>
    <row r="3423" spans="1:7">
      <c r="A3423">
        <v>37</v>
      </c>
      <c r="B3423" t="s">
        <v>40</v>
      </c>
      <c r="C3423">
        <v>54</v>
      </c>
      <c r="D3423" t="s">
        <v>57</v>
      </c>
      <c r="E3423">
        <v>15055</v>
      </c>
      <c r="F3423" t="s">
        <v>106</v>
      </c>
      <c r="G3423">
        <v>50623786.150338598</v>
      </c>
    </row>
    <row r="3424" spans="1:7">
      <c r="A3424">
        <v>37</v>
      </c>
      <c r="B3424" t="s">
        <v>40</v>
      </c>
      <c r="C3424">
        <v>55</v>
      </c>
      <c r="D3424" t="s">
        <v>58</v>
      </c>
      <c r="E3424">
        <v>15055</v>
      </c>
      <c r="F3424" t="s">
        <v>106</v>
      </c>
      <c r="G3424">
        <v>108321571.06887101</v>
      </c>
    </row>
    <row r="3425" spans="1:7">
      <c r="A3425">
        <v>37</v>
      </c>
      <c r="B3425" t="s">
        <v>40</v>
      </c>
      <c r="C3425">
        <v>56</v>
      </c>
      <c r="D3425" t="s">
        <v>59</v>
      </c>
      <c r="E3425">
        <v>15055</v>
      </c>
      <c r="F3425" t="s">
        <v>106</v>
      </c>
      <c r="G3425">
        <v>111101314.035708</v>
      </c>
    </row>
    <row r="3426" spans="1:7">
      <c r="A3426">
        <v>37</v>
      </c>
      <c r="B3426" t="s">
        <v>40</v>
      </c>
      <c r="C3426">
        <v>57</v>
      </c>
      <c r="D3426" t="s">
        <v>60</v>
      </c>
      <c r="E3426">
        <v>15055</v>
      </c>
      <c r="F3426" t="s">
        <v>106</v>
      </c>
      <c r="G3426">
        <v>47139326.959565401</v>
      </c>
    </row>
    <row r="3427" spans="1:7">
      <c r="A3427">
        <v>37</v>
      </c>
      <c r="B3427" t="s">
        <v>40</v>
      </c>
      <c r="C3427">
        <v>58</v>
      </c>
      <c r="D3427" t="s">
        <v>61</v>
      </c>
      <c r="E3427">
        <v>15055</v>
      </c>
      <c r="F3427" t="s">
        <v>106</v>
      </c>
      <c r="G3427">
        <v>12488673.4462387</v>
      </c>
    </row>
    <row r="3428" spans="1:7">
      <c r="A3428">
        <v>37</v>
      </c>
      <c r="B3428" t="s">
        <v>40</v>
      </c>
      <c r="C3428">
        <v>59</v>
      </c>
      <c r="D3428" t="s">
        <v>62</v>
      </c>
      <c r="E3428">
        <v>15055</v>
      </c>
      <c r="F3428" t="s">
        <v>106</v>
      </c>
      <c r="G3428">
        <v>28382486.1461551</v>
      </c>
    </row>
    <row r="3429" spans="1:7">
      <c r="A3429">
        <v>37</v>
      </c>
      <c r="B3429" t="s">
        <v>40</v>
      </c>
      <c r="C3429">
        <v>60</v>
      </c>
      <c r="D3429" t="s">
        <v>63</v>
      </c>
      <c r="E3429">
        <v>15055</v>
      </c>
      <c r="F3429" t="s">
        <v>106</v>
      </c>
      <c r="G3429">
        <v>68717362.655821607</v>
      </c>
    </row>
    <row r="3430" spans="1:7">
      <c r="A3430">
        <v>37</v>
      </c>
      <c r="B3430" t="s">
        <v>40</v>
      </c>
      <c r="C3430">
        <v>62</v>
      </c>
      <c r="D3430" t="s">
        <v>65</v>
      </c>
      <c r="E3430">
        <v>15055</v>
      </c>
      <c r="F3430" t="s">
        <v>106</v>
      </c>
      <c r="G3430">
        <v>1461322699.9075501</v>
      </c>
    </row>
    <row r="3431" spans="1:7">
      <c r="A3431">
        <v>37</v>
      </c>
      <c r="B3431" t="s">
        <v>40</v>
      </c>
      <c r="C3431">
        <v>63</v>
      </c>
      <c r="D3431" t="s">
        <v>66</v>
      </c>
      <c r="E3431">
        <v>15055</v>
      </c>
      <c r="F3431" t="s">
        <v>106</v>
      </c>
      <c r="G3431">
        <v>27459823.694478501</v>
      </c>
    </row>
    <row r="3432" spans="1:7">
      <c r="A3432">
        <v>37</v>
      </c>
      <c r="B3432" t="s">
        <v>40</v>
      </c>
      <c r="C3432">
        <v>64</v>
      </c>
      <c r="D3432" t="s">
        <v>67</v>
      </c>
      <c r="E3432">
        <v>15055</v>
      </c>
      <c r="F3432" t="s">
        <v>106</v>
      </c>
      <c r="G3432">
        <v>38222406.267909199</v>
      </c>
    </row>
    <row r="3433" spans="1:7">
      <c r="A3433">
        <v>37</v>
      </c>
      <c r="B3433" t="s">
        <v>40</v>
      </c>
      <c r="C3433">
        <v>65</v>
      </c>
      <c r="D3433" t="s">
        <v>68</v>
      </c>
      <c r="E3433">
        <v>15055</v>
      </c>
      <c r="F3433" t="s">
        <v>106</v>
      </c>
      <c r="G3433">
        <v>610736449.74447894</v>
      </c>
    </row>
    <row r="3434" spans="1:7">
      <c r="A3434">
        <v>37</v>
      </c>
      <c r="B3434" t="s">
        <v>40</v>
      </c>
      <c r="C3434">
        <v>66</v>
      </c>
      <c r="D3434" t="s">
        <v>69</v>
      </c>
      <c r="E3434">
        <v>15055</v>
      </c>
      <c r="F3434" t="s">
        <v>106</v>
      </c>
      <c r="G3434">
        <v>29421506.914012302</v>
      </c>
    </row>
    <row r="3435" spans="1:7">
      <c r="A3435">
        <v>37</v>
      </c>
      <c r="B3435" t="s">
        <v>40</v>
      </c>
      <c r="C3435">
        <v>67</v>
      </c>
      <c r="D3435" t="s">
        <v>70</v>
      </c>
      <c r="E3435">
        <v>15055</v>
      </c>
      <c r="F3435" t="s">
        <v>106</v>
      </c>
      <c r="G3435">
        <v>222090897.815855</v>
      </c>
    </row>
    <row r="3436" spans="1:7">
      <c r="A3436">
        <v>37</v>
      </c>
      <c r="B3436" t="s">
        <v>40</v>
      </c>
      <c r="C3436">
        <v>68</v>
      </c>
      <c r="D3436" t="s">
        <v>71</v>
      </c>
      <c r="E3436">
        <v>15055</v>
      </c>
      <c r="F3436" t="s">
        <v>106</v>
      </c>
      <c r="G3436">
        <v>10462701.6836309</v>
      </c>
    </row>
    <row r="3437" spans="1:7">
      <c r="A3437">
        <v>37</v>
      </c>
      <c r="B3437" t="s">
        <v>40</v>
      </c>
      <c r="C3437">
        <v>69</v>
      </c>
      <c r="D3437" t="s">
        <v>72</v>
      </c>
      <c r="E3437">
        <v>15055</v>
      </c>
      <c r="F3437" t="s">
        <v>106</v>
      </c>
      <c r="G3437">
        <v>673537.82773683197</v>
      </c>
    </row>
    <row r="3438" spans="1:7">
      <c r="A3438">
        <v>37</v>
      </c>
      <c r="B3438" t="s">
        <v>40</v>
      </c>
      <c r="C3438">
        <v>74</v>
      </c>
      <c r="D3438" t="s">
        <v>77</v>
      </c>
      <c r="E3438">
        <v>15055</v>
      </c>
      <c r="F3438" t="s">
        <v>106</v>
      </c>
      <c r="G3438">
        <v>2980459.3252453799</v>
      </c>
    </row>
    <row r="3439" spans="1:7">
      <c r="A3439">
        <v>37</v>
      </c>
      <c r="B3439" t="s">
        <v>40</v>
      </c>
      <c r="C3439">
        <v>75</v>
      </c>
      <c r="D3439" t="s">
        <v>78</v>
      </c>
      <c r="E3439">
        <v>15055</v>
      </c>
      <c r="F3439" t="s">
        <v>106</v>
      </c>
      <c r="G3439">
        <v>92.338076604660998</v>
      </c>
    </row>
    <row r="3440" spans="1:7">
      <c r="A3440">
        <v>37</v>
      </c>
      <c r="B3440" t="s">
        <v>40</v>
      </c>
      <c r="C3440">
        <v>76</v>
      </c>
      <c r="D3440" t="s">
        <v>79</v>
      </c>
      <c r="E3440">
        <v>15055</v>
      </c>
      <c r="F3440" t="s">
        <v>106</v>
      </c>
      <c r="G3440">
        <v>19639.0932074802</v>
      </c>
    </row>
    <row r="3441" spans="1:7">
      <c r="A3441">
        <v>37</v>
      </c>
      <c r="B3441" t="s">
        <v>40</v>
      </c>
      <c r="C3441">
        <v>77</v>
      </c>
      <c r="D3441" t="s">
        <v>80</v>
      </c>
      <c r="E3441">
        <v>15055</v>
      </c>
      <c r="F3441" t="s">
        <v>106</v>
      </c>
      <c r="G3441">
        <v>53233.808884822902</v>
      </c>
    </row>
    <row r="3442" spans="1:7">
      <c r="A3442">
        <v>37</v>
      </c>
      <c r="B3442" t="s">
        <v>40</v>
      </c>
      <c r="C3442">
        <v>78</v>
      </c>
      <c r="D3442" t="s">
        <v>81</v>
      </c>
      <c r="E3442">
        <v>15055</v>
      </c>
      <c r="F3442" t="s">
        <v>106</v>
      </c>
      <c r="G3442">
        <v>25199395.505473498</v>
      </c>
    </row>
    <row r="3443" spans="1:7">
      <c r="A3443">
        <v>37</v>
      </c>
      <c r="B3443" t="s">
        <v>40</v>
      </c>
      <c r="C3443">
        <v>79</v>
      </c>
      <c r="D3443" t="s">
        <v>82</v>
      </c>
      <c r="E3443">
        <v>15055</v>
      </c>
      <c r="F3443" t="s">
        <v>106</v>
      </c>
      <c r="G3443">
        <v>39204306.188072599</v>
      </c>
    </row>
    <row r="3444" spans="1:7">
      <c r="A3444">
        <v>37</v>
      </c>
      <c r="B3444" t="s">
        <v>40</v>
      </c>
      <c r="C3444">
        <v>80</v>
      </c>
      <c r="D3444" t="s">
        <v>83</v>
      </c>
      <c r="E3444">
        <v>15055</v>
      </c>
      <c r="F3444" t="s">
        <v>106</v>
      </c>
      <c r="G3444">
        <v>2901042.0317358002</v>
      </c>
    </row>
    <row r="3445" spans="1:7">
      <c r="A3445">
        <v>37</v>
      </c>
      <c r="B3445" t="s">
        <v>40</v>
      </c>
      <c r="C3445">
        <v>81</v>
      </c>
      <c r="D3445" t="s">
        <v>84</v>
      </c>
      <c r="E3445">
        <v>15055</v>
      </c>
      <c r="F3445" t="s">
        <v>106</v>
      </c>
      <c r="G3445">
        <v>1688879.9714194499</v>
      </c>
    </row>
    <row r="3446" spans="1:7">
      <c r="A3446">
        <v>37</v>
      </c>
      <c r="B3446" t="s">
        <v>40</v>
      </c>
      <c r="C3446">
        <v>83</v>
      </c>
      <c r="D3446" t="s">
        <v>86</v>
      </c>
      <c r="E3446">
        <v>15055</v>
      </c>
      <c r="F3446" t="s">
        <v>106</v>
      </c>
      <c r="G3446">
        <v>108898508.94235</v>
      </c>
    </row>
    <row r="3447" spans="1:7">
      <c r="A3447">
        <v>37</v>
      </c>
      <c r="B3447" t="s">
        <v>40</v>
      </c>
      <c r="C3447">
        <v>86</v>
      </c>
      <c r="D3447" t="s">
        <v>89</v>
      </c>
      <c r="E3447">
        <v>15055</v>
      </c>
      <c r="F3447" t="s">
        <v>106</v>
      </c>
      <c r="G3447">
        <v>43.443995668339703</v>
      </c>
    </row>
    <row r="3448" spans="1:7">
      <c r="A3448">
        <v>37</v>
      </c>
      <c r="B3448" t="s">
        <v>40</v>
      </c>
      <c r="C3448">
        <v>87</v>
      </c>
      <c r="D3448" t="s">
        <v>90</v>
      </c>
      <c r="E3448">
        <v>15055</v>
      </c>
      <c r="F3448" t="s">
        <v>106</v>
      </c>
      <c r="G3448">
        <v>33.334101676623497</v>
      </c>
    </row>
    <row r="3449" spans="1:7">
      <c r="A3449">
        <v>37</v>
      </c>
      <c r="B3449" t="s">
        <v>40</v>
      </c>
      <c r="C3449">
        <v>5001</v>
      </c>
      <c r="D3449" t="s">
        <v>94</v>
      </c>
      <c r="E3449">
        <v>15053</v>
      </c>
      <c r="F3449" t="s">
        <v>107</v>
      </c>
      <c r="G3449">
        <v>8670154832.4087505</v>
      </c>
    </row>
    <row r="3450" spans="1:7">
      <c r="A3450">
        <v>37</v>
      </c>
      <c r="B3450" t="s">
        <v>40</v>
      </c>
      <c r="C3450">
        <v>6001</v>
      </c>
      <c r="D3450" t="s">
        <v>96</v>
      </c>
      <c r="E3450">
        <v>15053</v>
      </c>
      <c r="F3450" t="s">
        <v>107</v>
      </c>
      <c r="G3450">
        <v>509857847.19384098</v>
      </c>
    </row>
    <row r="3451" spans="1:7">
      <c r="A3451">
        <v>37</v>
      </c>
      <c r="B3451" t="s">
        <v>40</v>
      </c>
      <c r="C3451">
        <v>7001</v>
      </c>
      <c r="D3451" t="s">
        <v>108</v>
      </c>
      <c r="E3451">
        <v>15053</v>
      </c>
      <c r="F3451" t="s">
        <v>107</v>
      </c>
      <c r="G3451">
        <v>8785636596.3857193</v>
      </c>
    </row>
    <row r="3452" spans="1:7">
      <c r="A3452">
        <v>37</v>
      </c>
      <c r="B3452" t="s">
        <v>40</v>
      </c>
      <c r="C3452">
        <v>8001</v>
      </c>
      <c r="D3452" t="s">
        <v>109</v>
      </c>
      <c r="E3452">
        <v>15053</v>
      </c>
      <c r="F3452" t="s">
        <v>107</v>
      </c>
      <c r="G3452">
        <v>2596263256.9188199</v>
      </c>
    </row>
    <row r="3453" spans="1:7">
      <c r="A3453">
        <v>37</v>
      </c>
      <c r="B3453" t="s">
        <v>40</v>
      </c>
      <c r="C3453">
        <v>10001</v>
      </c>
      <c r="D3453" t="s">
        <v>110</v>
      </c>
      <c r="E3453">
        <v>15055</v>
      </c>
      <c r="F3453" t="s">
        <v>106</v>
      </c>
      <c r="G3453">
        <v>49109.217099007699</v>
      </c>
    </row>
    <row r="3454" spans="1:7">
      <c r="A3454">
        <v>37</v>
      </c>
      <c r="B3454" t="s">
        <v>40</v>
      </c>
      <c r="C3454">
        <v>10002</v>
      </c>
      <c r="D3454" t="s">
        <v>111</v>
      </c>
      <c r="E3454">
        <v>15055</v>
      </c>
      <c r="F3454" t="s">
        <v>106</v>
      </c>
      <c r="G3454">
        <v>64671.2861621216</v>
      </c>
    </row>
    <row r="3455" spans="1:7">
      <c r="A3455">
        <v>37</v>
      </c>
      <c r="B3455" t="s">
        <v>40</v>
      </c>
      <c r="C3455">
        <v>10003</v>
      </c>
      <c r="D3455" t="s">
        <v>112</v>
      </c>
      <c r="E3455">
        <v>15055</v>
      </c>
      <c r="F3455" t="s">
        <v>106</v>
      </c>
      <c r="G3455">
        <v>57579.307241398099</v>
      </c>
    </row>
    <row r="3456" spans="1:7">
      <c r="A3456">
        <v>37</v>
      </c>
      <c r="B3456" t="s">
        <v>40</v>
      </c>
      <c r="C3456">
        <v>10004</v>
      </c>
      <c r="D3456" t="s">
        <v>113</v>
      </c>
      <c r="E3456">
        <v>15055</v>
      </c>
      <c r="F3456" t="s">
        <v>106</v>
      </c>
      <c r="G3456">
        <v>44458.148740703102</v>
      </c>
    </row>
    <row r="3457" spans="1:7">
      <c r="A3457">
        <v>37</v>
      </c>
      <c r="B3457" t="s">
        <v>40</v>
      </c>
      <c r="C3457">
        <v>10005</v>
      </c>
      <c r="D3457" t="s">
        <v>114</v>
      </c>
      <c r="E3457">
        <v>15055</v>
      </c>
      <c r="F3457" t="s">
        <v>106</v>
      </c>
      <c r="G3457">
        <v>99220.410274146096</v>
      </c>
    </row>
    <row r="3458" spans="1:7">
      <c r="A3458">
        <v>37</v>
      </c>
      <c r="B3458" t="s">
        <v>40</v>
      </c>
      <c r="C3458">
        <v>10006</v>
      </c>
      <c r="D3458" t="s">
        <v>115</v>
      </c>
      <c r="E3458">
        <v>15055</v>
      </c>
      <c r="F3458" t="s">
        <v>106</v>
      </c>
      <c r="G3458">
        <v>338880.06350378197</v>
      </c>
    </row>
    <row r="3459" spans="1:7">
      <c r="A3459">
        <v>37</v>
      </c>
      <c r="B3459" t="s">
        <v>40</v>
      </c>
      <c r="C3459">
        <v>10007</v>
      </c>
      <c r="D3459" t="s">
        <v>116</v>
      </c>
      <c r="E3459">
        <v>15055</v>
      </c>
      <c r="F3459" t="s">
        <v>106</v>
      </c>
      <c r="G3459">
        <v>599287.80644183198</v>
      </c>
    </row>
    <row r="3460" spans="1:7">
      <c r="A3460">
        <v>37</v>
      </c>
      <c r="B3460" t="s">
        <v>40</v>
      </c>
      <c r="C3460">
        <v>10008</v>
      </c>
      <c r="D3460" t="s">
        <v>117</v>
      </c>
      <c r="E3460">
        <v>15055</v>
      </c>
      <c r="F3460" t="s">
        <v>106</v>
      </c>
      <c r="G3460">
        <v>685535.84159540897</v>
      </c>
    </row>
    <row r="3461" spans="1:7">
      <c r="A3461">
        <v>37</v>
      </c>
      <c r="B3461" t="s">
        <v>40</v>
      </c>
      <c r="C3461">
        <v>10009</v>
      </c>
      <c r="D3461" t="s">
        <v>118</v>
      </c>
      <c r="E3461">
        <v>15055</v>
      </c>
      <c r="F3461" t="s">
        <v>106</v>
      </c>
      <c r="G3461">
        <v>1734586.77690538</v>
      </c>
    </row>
    <row r="3462" spans="1:7">
      <c r="A3462">
        <v>37</v>
      </c>
      <c r="B3462" t="s">
        <v>40</v>
      </c>
      <c r="C3462">
        <v>11001</v>
      </c>
      <c r="D3462" t="s">
        <v>119</v>
      </c>
      <c r="E3462">
        <v>15055</v>
      </c>
      <c r="F3462" t="s">
        <v>106</v>
      </c>
      <c r="G3462">
        <v>119469.43261267499</v>
      </c>
    </row>
    <row r="3463" spans="1:7">
      <c r="A3463">
        <v>37</v>
      </c>
      <c r="B3463" t="s">
        <v>40</v>
      </c>
      <c r="C3463">
        <v>11003</v>
      </c>
      <c r="D3463" t="s">
        <v>120</v>
      </c>
      <c r="E3463">
        <v>15055</v>
      </c>
      <c r="F3463" t="s">
        <v>106</v>
      </c>
      <c r="G3463">
        <v>135177.224114129</v>
      </c>
    </row>
    <row r="3464" spans="1:7">
      <c r="A3464">
        <v>37</v>
      </c>
      <c r="B3464" t="s">
        <v>40</v>
      </c>
      <c r="C3464">
        <v>12001</v>
      </c>
      <c r="D3464" t="s">
        <v>121</v>
      </c>
      <c r="E3464">
        <v>15055</v>
      </c>
      <c r="F3464" t="s">
        <v>106</v>
      </c>
      <c r="G3464">
        <v>16807305.746872801</v>
      </c>
    </row>
    <row r="3465" spans="1:7">
      <c r="A3465">
        <v>37</v>
      </c>
      <c r="B3465" t="s">
        <v>40</v>
      </c>
      <c r="C3465">
        <v>12002</v>
      </c>
      <c r="D3465" t="s">
        <v>122</v>
      </c>
      <c r="E3465">
        <v>15055</v>
      </c>
      <c r="F3465" t="s">
        <v>106</v>
      </c>
      <c r="G3465">
        <v>204893.019323902</v>
      </c>
    </row>
    <row r="3466" spans="1:7">
      <c r="A3466">
        <v>37</v>
      </c>
      <c r="B3466" t="s">
        <v>40</v>
      </c>
      <c r="C3466">
        <v>12004</v>
      </c>
      <c r="D3466" t="s">
        <v>123</v>
      </c>
      <c r="E3466">
        <v>15055</v>
      </c>
      <c r="F3466" t="s">
        <v>106</v>
      </c>
      <c r="G3466">
        <v>683770.97588147805</v>
      </c>
    </row>
    <row r="3467" spans="1:7">
      <c r="A3467">
        <v>37</v>
      </c>
      <c r="B3467" t="s">
        <v>40</v>
      </c>
      <c r="C3467">
        <v>14001</v>
      </c>
      <c r="D3467" t="s">
        <v>124</v>
      </c>
      <c r="E3467">
        <v>15055</v>
      </c>
      <c r="F3467" t="s">
        <v>106</v>
      </c>
      <c r="G3467">
        <v>904066.31242756499</v>
      </c>
    </row>
    <row r="3468" spans="1:7">
      <c r="A3468">
        <v>37</v>
      </c>
      <c r="B3468" t="s">
        <v>40</v>
      </c>
      <c r="C3468">
        <v>14002</v>
      </c>
      <c r="D3468" t="s">
        <v>125</v>
      </c>
      <c r="E3468">
        <v>15055</v>
      </c>
      <c r="F3468" t="s">
        <v>106</v>
      </c>
      <c r="G3468">
        <v>119527.407090812</v>
      </c>
    </row>
    <row r="3469" spans="1:7">
      <c r="A3469">
        <v>37</v>
      </c>
      <c r="B3469" t="s">
        <v>40</v>
      </c>
      <c r="C3469">
        <v>25001</v>
      </c>
      <c r="D3469" t="s">
        <v>126</v>
      </c>
      <c r="E3469">
        <v>15051</v>
      </c>
      <c r="F3469" t="s">
        <v>127</v>
      </c>
      <c r="G3469">
        <v>158732070.17295399</v>
      </c>
    </row>
    <row r="3470" spans="1:7">
      <c r="A3470">
        <v>37</v>
      </c>
      <c r="B3470" t="s">
        <v>40</v>
      </c>
      <c r="C3470">
        <v>28001</v>
      </c>
      <c r="D3470" t="s">
        <v>128</v>
      </c>
      <c r="E3470">
        <v>15051</v>
      </c>
      <c r="F3470" t="s">
        <v>127</v>
      </c>
      <c r="G3470">
        <v>375980457.81836802</v>
      </c>
    </row>
    <row r="3471" spans="1:7">
      <c r="A3471">
        <v>38</v>
      </c>
      <c r="B3471" t="s">
        <v>41</v>
      </c>
      <c r="C3471">
        <v>1</v>
      </c>
      <c r="D3471" t="s">
        <v>4</v>
      </c>
      <c r="E3471">
        <v>15055</v>
      </c>
      <c r="F3471" t="s">
        <v>106</v>
      </c>
      <c r="G3471">
        <v>4764014.1974461302</v>
      </c>
    </row>
    <row r="3472" spans="1:7">
      <c r="A3472">
        <v>38</v>
      </c>
      <c r="B3472" t="s">
        <v>41</v>
      </c>
      <c r="C3472">
        <v>2</v>
      </c>
      <c r="D3472" t="s">
        <v>5</v>
      </c>
      <c r="E3472">
        <v>15055</v>
      </c>
      <c r="F3472" t="s">
        <v>106</v>
      </c>
      <c r="G3472">
        <v>3917.8431775880899</v>
      </c>
    </row>
    <row r="3473" spans="1:7">
      <c r="A3473">
        <v>38</v>
      </c>
      <c r="B3473" t="s">
        <v>41</v>
      </c>
      <c r="C3473">
        <v>3</v>
      </c>
      <c r="D3473" t="s">
        <v>6</v>
      </c>
      <c r="E3473">
        <v>15055</v>
      </c>
      <c r="F3473" t="s">
        <v>106</v>
      </c>
      <c r="G3473">
        <v>364.23301872011302</v>
      </c>
    </row>
    <row r="3474" spans="1:7">
      <c r="A3474">
        <v>38</v>
      </c>
      <c r="B3474" t="s">
        <v>41</v>
      </c>
      <c r="C3474">
        <v>6</v>
      </c>
      <c r="D3474" t="s">
        <v>9</v>
      </c>
      <c r="E3474">
        <v>15055</v>
      </c>
      <c r="F3474" t="s">
        <v>106</v>
      </c>
      <c r="G3474">
        <v>207143.097124258</v>
      </c>
    </row>
    <row r="3475" spans="1:7">
      <c r="A3475">
        <v>38</v>
      </c>
      <c r="B3475" t="s">
        <v>41</v>
      </c>
      <c r="C3475">
        <v>7</v>
      </c>
      <c r="D3475" t="s">
        <v>10</v>
      </c>
      <c r="E3475">
        <v>15055</v>
      </c>
      <c r="F3475" t="s">
        <v>106</v>
      </c>
      <c r="G3475">
        <v>3044.1958358389902</v>
      </c>
    </row>
    <row r="3476" spans="1:7">
      <c r="A3476">
        <v>38</v>
      </c>
      <c r="B3476" t="s">
        <v>41</v>
      </c>
      <c r="C3476">
        <v>8</v>
      </c>
      <c r="D3476" t="s">
        <v>11</v>
      </c>
      <c r="E3476">
        <v>15055</v>
      </c>
      <c r="F3476" t="s">
        <v>106</v>
      </c>
      <c r="G3476">
        <v>580.45026695807201</v>
      </c>
    </row>
    <row r="3477" spans="1:7">
      <c r="A3477">
        <v>38</v>
      </c>
      <c r="B3477" t="s">
        <v>41</v>
      </c>
      <c r="C3477">
        <v>9</v>
      </c>
      <c r="D3477" t="s">
        <v>12</v>
      </c>
      <c r="E3477">
        <v>15055</v>
      </c>
      <c r="F3477" t="s">
        <v>106</v>
      </c>
      <c r="G3477">
        <v>90652003.488318101</v>
      </c>
    </row>
    <row r="3478" spans="1:7">
      <c r="A3478">
        <v>38</v>
      </c>
      <c r="B3478" t="s">
        <v>41</v>
      </c>
      <c r="C3478">
        <v>10</v>
      </c>
      <c r="D3478" t="s">
        <v>13</v>
      </c>
      <c r="E3478">
        <v>15055</v>
      </c>
      <c r="F3478" t="s">
        <v>106</v>
      </c>
      <c r="G3478">
        <v>62398819.265822701</v>
      </c>
    </row>
    <row r="3479" spans="1:7">
      <c r="A3479">
        <v>38</v>
      </c>
      <c r="B3479" t="s">
        <v>41</v>
      </c>
      <c r="C3479">
        <v>11</v>
      </c>
      <c r="D3479" t="s">
        <v>14</v>
      </c>
      <c r="E3479">
        <v>15055</v>
      </c>
      <c r="F3479" t="s">
        <v>106</v>
      </c>
      <c r="G3479">
        <v>24968.2457757917</v>
      </c>
    </row>
    <row r="3480" spans="1:7">
      <c r="A3480">
        <v>38</v>
      </c>
      <c r="B3480" t="s">
        <v>41</v>
      </c>
      <c r="C3480">
        <v>12</v>
      </c>
      <c r="D3480" t="s">
        <v>15</v>
      </c>
      <c r="E3480">
        <v>15055</v>
      </c>
      <c r="F3480" t="s">
        <v>106</v>
      </c>
      <c r="G3480">
        <v>99.577591696592705</v>
      </c>
    </row>
    <row r="3481" spans="1:7">
      <c r="A3481">
        <v>38</v>
      </c>
      <c r="B3481" t="s">
        <v>41</v>
      </c>
      <c r="C3481">
        <v>13</v>
      </c>
      <c r="D3481" t="s">
        <v>16</v>
      </c>
      <c r="E3481">
        <v>15055</v>
      </c>
      <c r="F3481" t="s">
        <v>106</v>
      </c>
      <c r="G3481">
        <v>1113.77174701183</v>
      </c>
    </row>
    <row r="3482" spans="1:7">
      <c r="A3482">
        <v>38</v>
      </c>
      <c r="B3482" t="s">
        <v>41</v>
      </c>
      <c r="C3482">
        <v>14</v>
      </c>
      <c r="D3482" t="s">
        <v>17</v>
      </c>
      <c r="E3482">
        <v>15055</v>
      </c>
      <c r="F3482" t="s">
        <v>106</v>
      </c>
      <c r="G3482">
        <v>115878.39289882001</v>
      </c>
    </row>
    <row r="3483" spans="1:7">
      <c r="A3483">
        <v>38</v>
      </c>
      <c r="B3483" t="s">
        <v>41</v>
      </c>
      <c r="C3483">
        <v>15</v>
      </c>
      <c r="D3483" t="s">
        <v>18</v>
      </c>
      <c r="E3483">
        <v>15055</v>
      </c>
      <c r="F3483" t="s">
        <v>106</v>
      </c>
      <c r="G3483">
        <v>8605.9993168148903</v>
      </c>
    </row>
    <row r="3484" spans="1:7">
      <c r="A3484">
        <v>38</v>
      </c>
      <c r="B3484" t="s">
        <v>41</v>
      </c>
      <c r="C3484">
        <v>16</v>
      </c>
      <c r="D3484" t="s">
        <v>19</v>
      </c>
      <c r="E3484">
        <v>15055</v>
      </c>
      <c r="F3484" t="s">
        <v>106</v>
      </c>
      <c r="G3484">
        <v>4615.4024261102704</v>
      </c>
    </row>
    <row r="3485" spans="1:7">
      <c r="A3485">
        <v>38</v>
      </c>
      <c r="B3485" t="s">
        <v>41</v>
      </c>
      <c r="C3485">
        <v>17</v>
      </c>
      <c r="D3485" t="s">
        <v>20</v>
      </c>
      <c r="E3485">
        <v>15055</v>
      </c>
      <c r="F3485" t="s">
        <v>106</v>
      </c>
      <c r="G3485">
        <v>2374587.3578061401</v>
      </c>
    </row>
    <row r="3486" spans="1:7">
      <c r="A3486">
        <v>38</v>
      </c>
      <c r="B3486" t="s">
        <v>41</v>
      </c>
      <c r="C3486">
        <v>18</v>
      </c>
      <c r="D3486" t="s">
        <v>21</v>
      </c>
      <c r="E3486">
        <v>15055</v>
      </c>
      <c r="F3486" t="s">
        <v>106</v>
      </c>
      <c r="G3486">
        <v>1586146.76792238</v>
      </c>
    </row>
    <row r="3487" spans="1:7">
      <c r="A3487">
        <v>38</v>
      </c>
      <c r="B3487" t="s">
        <v>41</v>
      </c>
      <c r="C3487">
        <v>19</v>
      </c>
      <c r="D3487" t="s">
        <v>22</v>
      </c>
      <c r="E3487">
        <v>15055</v>
      </c>
      <c r="F3487" t="s">
        <v>106</v>
      </c>
      <c r="G3487">
        <v>10374307.175530201</v>
      </c>
    </row>
    <row r="3488" spans="1:7">
      <c r="A3488">
        <v>38</v>
      </c>
      <c r="B3488" t="s">
        <v>41</v>
      </c>
      <c r="C3488">
        <v>20</v>
      </c>
      <c r="D3488" t="s">
        <v>23</v>
      </c>
      <c r="E3488">
        <v>15055</v>
      </c>
      <c r="F3488" t="s">
        <v>106</v>
      </c>
      <c r="G3488">
        <v>14706162.8460923</v>
      </c>
    </row>
    <row r="3489" spans="1:7">
      <c r="A3489">
        <v>38</v>
      </c>
      <c r="B3489" t="s">
        <v>41</v>
      </c>
      <c r="C3489">
        <v>21</v>
      </c>
      <c r="D3489" t="s">
        <v>24</v>
      </c>
      <c r="E3489">
        <v>15055</v>
      </c>
      <c r="F3489" t="s">
        <v>106</v>
      </c>
      <c r="G3489">
        <v>726534.41083657404</v>
      </c>
    </row>
    <row r="3490" spans="1:7">
      <c r="A3490">
        <v>38</v>
      </c>
      <c r="B3490" t="s">
        <v>41</v>
      </c>
      <c r="C3490">
        <v>22</v>
      </c>
      <c r="D3490" t="s">
        <v>25</v>
      </c>
      <c r="E3490">
        <v>15055</v>
      </c>
      <c r="F3490" t="s">
        <v>106</v>
      </c>
      <c r="G3490">
        <v>14249485.3256821</v>
      </c>
    </row>
    <row r="3491" spans="1:7">
      <c r="A3491">
        <v>38</v>
      </c>
      <c r="B3491" t="s">
        <v>41</v>
      </c>
      <c r="C3491">
        <v>23</v>
      </c>
      <c r="D3491" t="s">
        <v>26</v>
      </c>
      <c r="E3491">
        <v>15055</v>
      </c>
      <c r="F3491" t="s">
        <v>106</v>
      </c>
      <c r="G3491">
        <v>117942.747110183</v>
      </c>
    </row>
    <row r="3492" spans="1:7">
      <c r="A3492">
        <v>38</v>
      </c>
      <c r="B3492" t="s">
        <v>41</v>
      </c>
      <c r="C3492">
        <v>24</v>
      </c>
      <c r="D3492" t="s">
        <v>27</v>
      </c>
      <c r="E3492">
        <v>15055</v>
      </c>
      <c r="F3492" t="s">
        <v>106</v>
      </c>
      <c r="G3492">
        <v>18622.705163807299</v>
      </c>
    </row>
    <row r="3493" spans="1:7">
      <c r="A3493">
        <v>38</v>
      </c>
      <c r="B3493" t="s">
        <v>41</v>
      </c>
      <c r="C3493">
        <v>25</v>
      </c>
      <c r="D3493" t="s">
        <v>28</v>
      </c>
      <c r="E3493">
        <v>15055</v>
      </c>
      <c r="F3493" t="s">
        <v>106</v>
      </c>
      <c r="G3493">
        <v>2454022.8128690999</v>
      </c>
    </row>
    <row r="3494" spans="1:7">
      <c r="A3494">
        <v>38</v>
      </c>
      <c r="B3494" t="s">
        <v>41</v>
      </c>
      <c r="C3494">
        <v>26</v>
      </c>
      <c r="D3494" t="s">
        <v>29</v>
      </c>
      <c r="E3494">
        <v>15055</v>
      </c>
      <c r="F3494" t="s">
        <v>106</v>
      </c>
      <c r="G3494">
        <v>440721.952568479</v>
      </c>
    </row>
    <row r="3495" spans="1:7">
      <c r="A3495">
        <v>38</v>
      </c>
      <c r="B3495" t="s">
        <v>41</v>
      </c>
      <c r="C3495">
        <v>27</v>
      </c>
      <c r="D3495" t="s">
        <v>30</v>
      </c>
      <c r="E3495">
        <v>15055</v>
      </c>
      <c r="F3495" t="s">
        <v>106</v>
      </c>
      <c r="G3495">
        <v>962002.27646985895</v>
      </c>
    </row>
    <row r="3496" spans="1:7">
      <c r="A3496">
        <v>38</v>
      </c>
      <c r="B3496" t="s">
        <v>41</v>
      </c>
      <c r="C3496">
        <v>28</v>
      </c>
      <c r="D3496" t="s">
        <v>31</v>
      </c>
      <c r="E3496">
        <v>15055</v>
      </c>
      <c r="F3496" t="s">
        <v>106</v>
      </c>
      <c r="G3496">
        <v>780380.89654067601</v>
      </c>
    </row>
    <row r="3497" spans="1:7">
      <c r="A3497">
        <v>38</v>
      </c>
      <c r="B3497" t="s">
        <v>41</v>
      </c>
      <c r="C3497">
        <v>29</v>
      </c>
      <c r="D3497" t="s">
        <v>32</v>
      </c>
      <c r="E3497">
        <v>15055</v>
      </c>
      <c r="F3497" t="s">
        <v>106</v>
      </c>
      <c r="G3497">
        <v>5456066.0476823105</v>
      </c>
    </row>
    <row r="3498" spans="1:7">
      <c r="A3498">
        <v>38</v>
      </c>
      <c r="B3498" t="s">
        <v>41</v>
      </c>
      <c r="C3498">
        <v>30</v>
      </c>
      <c r="D3498" t="s">
        <v>33</v>
      </c>
      <c r="E3498">
        <v>15055</v>
      </c>
      <c r="F3498" t="s">
        <v>106</v>
      </c>
      <c r="G3498">
        <v>31665.1249813135</v>
      </c>
    </row>
    <row r="3499" spans="1:7">
      <c r="A3499">
        <v>38</v>
      </c>
      <c r="B3499" t="s">
        <v>41</v>
      </c>
      <c r="C3499">
        <v>31</v>
      </c>
      <c r="D3499" t="s">
        <v>34</v>
      </c>
      <c r="E3499">
        <v>15055</v>
      </c>
      <c r="F3499" t="s">
        <v>106</v>
      </c>
      <c r="G3499">
        <v>428520.82160076097</v>
      </c>
    </row>
    <row r="3500" spans="1:7">
      <c r="A3500">
        <v>38</v>
      </c>
      <c r="B3500" t="s">
        <v>41</v>
      </c>
      <c r="C3500">
        <v>32</v>
      </c>
      <c r="D3500" t="s">
        <v>35</v>
      </c>
      <c r="E3500">
        <v>15055</v>
      </c>
      <c r="F3500" t="s">
        <v>106</v>
      </c>
      <c r="G3500">
        <v>80321567.440769807</v>
      </c>
    </row>
    <row r="3501" spans="1:7">
      <c r="A3501">
        <v>38</v>
      </c>
      <c r="B3501" t="s">
        <v>41</v>
      </c>
      <c r="C3501">
        <v>33</v>
      </c>
      <c r="D3501" t="s">
        <v>36</v>
      </c>
      <c r="E3501">
        <v>15055</v>
      </c>
      <c r="F3501" t="s">
        <v>106</v>
      </c>
      <c r="G3501">
        <v>3658749.7369349701</v>
      </c>
    </row>
    <row r="3502" spans="1:7">
      <c r="A3502">
        <v>38</v>
      </c>
      <c r="B3502" t="s">
        <v>41</v>
      </c>
      <c r="C3502">
        <v>34</v>
      </c>
      <c r="D3502" t="s">
        <v>37</v>
      </c>
      <c r="E3502">
        <v>15055</v>
      </c>
      <c r="F3502" t="s">
        <v>106</v>
      </c>
      <c r="G3502">
        <v>633853.90699434699</v>
      </c>
    </row>
    <row r="3503" spans="1:7">
      <c r="A3503">
        <v>38</v>
      </c>
      <c r="B3503" t="s">
        <v>41</v>
      </c>
      <c r="C3503">
        <v>35</v>
      </c>
      <c r="D3503" t="s">
        <v>38</v>
      </c>
      <c r="E3503">
        <v>15055</v>
      </c>
      <c r="F3503" t="s">
        <v>106</v>
      </c>
      <c r="G3503">
        <v>8102802.4939601598</v>
      </c>
    </row>
    <row r="3504" spans="1:7">
      <c r="A3504">
        <v>38</v>
      </c>
      <c r="B3504" t="s">
        <v>41</v>
      </c>
      <c r="C3504">
        <v>36</v>
      </c>
      <c r="D3504" t="s">
        <v>39</v>
      </c>
      <c r="E3504">
        <v>15055</v>
      </c>
      <c r="F3504" t="s">
        <v>106</v>
      </c>
      <c r="G3504">
        <v>236892.55873322199</v>
      </c>
    </row>
    <row r="3505" spans="1:7">
      <c r="A3505">
        <v>38</v>
      </c>
      <c r="B3505" t="s">
        <v>41</v>
      </c>
      <c r="C3505">
        <v>37</v>
      </c>
      <c r="D3505" t="s">
        <v>40</v>
      </c>
      <c r="E3505">
        <v>15055</v>
      </c>
      <c r="F3505" t="s">
        <v>106</v>
      </c>
      <c r="G3505">
        <v>94485.294724026593</v>
      </c>
    </row>
    <row r="3506" spans="1:7">
      <c r="A3506">
        <v>38</v>
      </c>
      <c r="B3506" t="s">
        <v>41</v>
      </c>
      <c r="C3506">
        <v>38</v>
      </c>
      <c r="D3506" t="s">
        <v>41</v>
      </c>
      <c r="E3506">
        <v>15055</v>
      </c>
      <c r="F3506" t="s">
        <v>106</v>
      </c>
      <c r="G3506">
        <v>61851.194619215501</v>
      </c>
    </row>
    <row r="3507" spans="1:7">
      <c r="A3507">
        <v>38</v>
      </c>
      <c r="B3507" t="s">
        <v>41</v>
      </c>
      <c r="C3507">
        <v>39</v>
      </c>
      <c r="D3507" t="s">
        <v>42</v>
      </c>
      <c r="E3507">
        <v>15055</v>
      </c>
      <c r="F3507" t="s">
        <v>106</v>
      </c>
      <c r="G3507">
        <v>21230.687628452401</v>
      </c>
    </row>
    <row r="3508" spans="1:7">
      <c r="A3508">
        <v>38</v>
      </c>
      <c r="B3508" t="s">
        <v>41</v>
      </c>
      <c r="C3508">
        <v>40</v>
      </c>
      <c r="D3508" t="s">
        <v>43</v>
      </c>
      <c r="E3508">
        <v>15055</v>
      </c>
      <c r="F3508" t="s">
        <v>106</v>
      </c>
      <c r="G3508">
        <v>893921.764643598</v>
      </c>
    </row>
    <row r="3509" spans="1:7">
      <c r="A3509">
        <v>38</v>
      </c>
      <c r="B3509" t="s">
        <v>41</v>
      </c>
      <c r="C3509">
        <v>41</v>
      </c>
      <c r="D3509" t="s">
        <v>44</v>
      </c>
      <c r="E3509">
        <v>15055</v>
      </c>
      <c r="F3509" t="s">
        <v>106</v>
      </c>
      <c r="G3509">
        <v>1437656.9882779999</v>
      </c>
    </row>
    <row r="3510" spans="1:7">
      <c r="A3510">
        <v>38</v>
      </c>
      <c r="B3510" t="s">
        <v>41</v>
      </c>
      <c r="C3510">
        <v>42</v>
      </c>
      <c r="D3510" t="s">
        <v>45</v>
      </c>
      <c r="E3510">
        <v>15055</v>
      </c>
      <c r="F3510" t="s">
        <v>106</v>
      </c>
      <c r="G3510">
        <v>1304793.63624523</v>
      </c>
    </row>
    <row r="3511" spans="1:7">
      <c r="A3511">
        <v>38</v>
      </c>
      <c r="B3511" t="s">
        <v>41</v>
      </c>
      <c r="C3511">
        <v>43</v>
      </c>
      <c r="D3511" t="s">
        <v>46</v>
      </c>
      <c r="E3511">
        <v>15055</v>
      </c>
      <c r="F3511" t="s">
        <v>106</v>
      </c>
      <c r="G3511">
        <v>535984.19475881697</v>
      </c>
    </row>
    <row r="3512" spans="1:7">
      <c r="A3512">
        <v>38</v>
      </c>
      <c r="B3512" t="s">
        <v>41</v>
      </c>
      <c r="C3512">
        <v>44</v>
      </c>
      <c r="D3512" t="s">
        <v>47</v>
      </c>
      <c r="E3512">
        <v>15055</v>
      </c>
      <c r="F3512" t="s">
        <v>106</v>
      </c>
      <c r="G3512">
        <v>165127.771055155</v>
      </c>
    </row>
    <row r="3513" spans="1:7">
      <c r="A3513">
        <v>38</v>
      </c>
      <c r="B3513" t="s">
        <v>41</v>
      </c>
      <c r="C3513">
        <v>45</v>
      </c>
      <c r="D3513" t="s">
        <v>48</v>
      </c>
      <c r="E3513">
        <v>15055</v>
      </c>
      <c r="F3513" t="s">
        <v>106</v>
      </c>
      <c r="G3513">
        <v>68051911.424050599</v>
      </c>
    </row>
    <row r="3514" spans="1:7">
      <c r="A3514">
        <v>38</v>
      </c>
      <c r="B3514" t="s">
        <v>41</v>
      </c>
      <c r="C3514">
        <v>46</v>
      </c>
      <c r="D3514" t="s">
        <v>49</v>
      </c>
      <c r="E3514">
        <v>15055</v>
      </c>
      <c r="F3514" t="s">
        <v>106</v>
      </c>
      <c r="G3514">
        <v>1540443.87712373</v>
      </c>
    </row>
    <row r="3515" spans="1:7">
      <c r="A3515">
        <v>38</v>
      </c>
      <c r="B3515" t="s">
        <v>41</v>
      </c>
      <c r="C3515">
        <v>47</v>
      </c>
      <c r="D3515" t="s">
        <v>50</v>
      </c>
      <c r="E3515">
        <v>15055</v>
      </c>
      <c r="F3515" t="s">
        <v>106</v>
      </c>
      <c r="G3515">
        <v>92580.9969986793</v>
      </c>
    </row>
    <row r="3516" spans="1:7">
      <c r="A3516">
        <v>38</v>
      </c>
      <c r="B3516" t="s">
        <v>41</v>
      </c>
      <c r="C3516">
        <v>48</v>
      </c>
      <c r="D3516" t="s">
        <v>51</v>
      </c>
      <c r="E3516">
        <v>15055</v>
      </c>
      <c r="F3516" t="s">
        <v>106</v>
      </c>
      <c r="G3516">
        <v>6763916.7339666402</v>
      </c>
    </row>
    <row r="3517" spans="1:7">
      <c r="A3517">
        <v>38</v>
      </c>
      <c r="B3517" t="s">
        <v>41</v>
      </c>
      <c r="C3517">
        <v>49</v>
      </c>
      <c r="D3517" t="s">
        <v>52</v>
      </c>
      <c r="E3517">
        <v>15055</v>
      </c>
      <c r="F3517" t="s">
        <v>106</v>
      </c>
      <c r="G3517">
        <v>34240160.764060996</v>
      </c>
    </row>
    <row r="3518" spans="1:7">
      <c r="A3518">
        <v>38</v>
      </c>
      <c r="B3518" t="s">
        <v>41</v>
      </c>
      <c r="C3518">
        <v>50</v>
      </c>
      <c r="D3518" t="s">
        <v>53</v>
      </c>
      <c r="E3518">
        <v>15055</v>
      </c>
      <c r="F3518" t="s">
        <v>106</v>
      </c>
      <c r="G3518">
        <v>357274723.45381898</v>
      </c>
    </row>
    <row r="3519" spans="1:7">
      <c r="A3519">
        <v>38</v>
      </c>
      <c r="B3519" t="s">
        <v>41</v>
      </c>
      <c r="C3519">
        <v>51</v>
      </c>
      <c r="D3519" t="s">
        <v>54</v>
      </c>
      <c r="E3519">
        <v>15055</v>
      </c>
      <c r="F3519" t="s">
        <v>106</v>
      </c>
      <c r="G3519">
        <v>30325386.809782401</v>
      </c>
    </row>
    <row r="3520" spans="1:7">
      <c r="A3520">
        <v>38</v>
      </c>
      <c r="B3520" t="s">
        <v>41</v>
      </c>
      <c r="C3520">
        <v>52</v>
      </c>
      <c r="D3520" t="s">
        <v>55</v>
      </c>
      <c r="E3520">
        <v>15055</v>
      </c>
      <c r="F3520" t="s">
        <v>106</v>
      </c>
      <c r="G3520">
        <v>214418.188754323</v>
      </c>
    </row>
    <row r="3521" spans="1:7">
      <c r="A3521">
        <v>38</v>
      </c>
      <c r="B3521" t="s">
        <v>41</v>
      </c>
      <c r="C3521">
        <v>53</v>
      </c>
      <c r="D3521" t="s">
        <v>56</v>
      </c>
      <c r="E3521">
        <v>15055</v>
      </c>
      <c r="F3521" t="s">
        <v>106</v>
      </c>
      <c r="G3521">
        <v>11783775.870544501</v>
      </c>
    </row>
    <row r="3522" spans="1:7">
      <c r="A3522">
        <v>38</v>
      </c>
      <c r="B3522" t="s">
        <v>41</v>
      </c>
      <c r="C3522">
        <v>54</v>
      </c>
      <c r="D3522" t="s">
        <v>57</v>
      </c>
      <c r="E3522">
        <v>15055</v>
      </c>
      <c r="F3522" t="s">
        <v>106</v>
      </c>
      <c r="G3522">
        <v>32595044.191946901</v>
      </c>
    </row>
    <row r="3523" spans="1:7">
      <c r="A3523">
        <v>38</v>
      </c>
      <c r="B3523" t="s">
        <v>41</v>
      </c>
      <c r="C3523">
        <v>55</v>
      </c>
      <c r="D3523" t="s">
        <v>58</v>
      </c>
      <c r="E3523">
        <v>15055</v>
      </c>
      <c r="F3523" t="s">
        <v>106</v>
      </c>
      <c r="G3523">
        <v>128051857.608</v>
      </c>
    </row>
    <row r="3524" spans="1:7">
      <c r="A3524">
        <v>38</v>
      </c>
      <c r="B3524" t="s">
        <v>41</v>
      </c>
      <c r="C3524">
        <v>56</v>
      </c>
      <c r="D3524" t="s">
        <v>59</v>
      </c>
      <c r="E3524">
        <v>15055</v>
      </c>
      <c r="F3524" t="s">
        <v>106</v>
      </c>
      <c r="G3524">
        <v>56066557.8552569</v>
      </c>
    </row>
    <row r="3525" spans="1:7">
      <c r="A3525">
        <v>38</v>
      </c>
      <c r="B3525" t="s">
        <v>41</v>
      </c>
      <c r="C3525">
        <v>57</v>
      </c>
      <c r="D3525" t="s">
        <v>60</v>
      </c>
      <c r="E3525">
        <v>15055</v>
      </c>
      <c r="F3525" t="s">
        <v>106</v>
      </c>
      <c r="G3525">
        <v>43056938.252655298</v>
      </c>
    </row>
    <row r="3526" spans="1:7">
      <c r="A3526">
        <v>38</v>
      </c>
      <c r="B3526" t="s">
        <v>41</v>
      </c>
      <c r="C3526">
        <v>58</v>
      </c>
      <c r="D3526" t="s">
        <v>61</v>
      </c>
      <c r="E3526">
        <v>15055</v>
      </c>
      <c r="F3526" t="s">
        <v>106</v>
      </c>
      <c r="G3526">
        <v>13843457.1837599</v>
      </c>
    </row>
    <row r="3527" spans="1:7">
      <c r="A3527">
        <v>38</v>
      </c>
      <c r="B3527" t="s">
        <v>41</v>
      </c>
      <c r="C3527">
        <v>59</v>
      </c>
      <c r="D3527" t="s">
        <v>62</v>
      </c>
      <c r="E3527">
        <v>15055</v>
      </c>
      <c r="F3527" t="s">
        <v>106</v>
      </c>
      <c r="G3527">
        <v>30340214.969595</v>
      </c>
    </row>
    <row r="3528" spans="1:7">
      <c r="A3528">
        <v>38</v>
      </c>
      <c r="B3528" t="s">
        <v>41</v>
      </c>
      <c r="C3528">
        <v>60</v>
      </c>
      <c r="D3528" t="s">
        <v>63</v>
      </c>
      <c r="E3528">
        <v>15055</v>
      </c>
      <c r="F3528" t="s">
        <v>106</v>
      </c>
      <c r="G3528">
        <v>47406403.793396197</v>
      </c>
    </row>
    <row r="3529" spans="1:7">
      <c r="A3529">
        <v>38</v>
      </c>
      <c r="B3529" t="s">
        <v>41</v>
      </c>
      <c r="C3529">
        <v>62</v>
      </c>
      <c r="D3529" t="s">
        <v>65</v>
      </c>
      <c r="E3529">
        <v>15055</v>
      </c>
      <c r="F3529" t="s">
        <v>106</v>
      </c>
      <c r="G3529">
        <v>450273808.81800801</v>
      </c>
    </row>
    <row r="3530" spans="1:7">
      <c r="A3530">
        <v>38</v>
      </c>
      <c r="B3530" t="s">
        <v>41</v>
      </c>
      <c r="C3530">
        <v>63</v>
      </c>
      <c r="D3530" t="s">
        <v>66</v>
      </c>
      <c r="E3530">
        <v>15055</v>
      </c>
      <c r="F3530" t="s">
        <v>106</v>
      </c>
      <c r="G3530">
        <v>12742890.826323699</v>
      </c>
    </row>
    <row r="3531" spans="1:7">
      <c r="A3531">
        <v>38</v>
      </c>
      <c r="B3531" t="s">
        <v>41</v>
      </c>
      <c r="C3531">
        <v>64</v>
      </c>
      <c r="D3531" t="s">
        <v>67</v>
      </c>
      <c r="E3531">
        <v>15055</v>
      </c>
      <c r="F3531" t="s">
        <v>106</v>
      </c>
      <c r="G3531">
        <v>30757935.244978402</v>
      </c>
    </row>
    <row r="3532" spans="1:7">
      <c r="A3532">
        <v>38</v>
      </c>
      <c r="B3532" t="s">
        <v>41</v>
      </c>
      <c r="C3532">
        <v>65</v>
      </c>
      <c r="D3532" t="s">
        <v>68</v>
      </c>
      <c r="E3532">
        <v>15055</v>
      </c>
      <c r="F3532" t="s">
        <v>106</v>
      </c>
      <c r="G3532">
        <v>240794737.33061299</v>
      </c>
    </row>
    <row r="3533" spans="1:7">
      <c r="A3533">
        <v>38</v>
      </c>
      <c r="B3533" t="s">
        <v>41</v>
      </c>
      <c r="C3533">
        <v>66</v>
      </c>
      <c r="D3533" t="s">
        <v>69</v>
      </c>
      <c r="E3533">
        <v>15055</v>
      </c>
      <c r="F3533" t="s">
        <v>106</v>
      </c>
      <c r="G3533">
        <v>4399916.9532063501</v>
      </c>
    </row>
    <row r="3534" spans="1:7">
      <c r="A3534">
        <v>38</v>
      </c>
      <c r="B3534" t="s">
        <v>41</v>
      </c>
      <c r="C3534">
        <v>67</v>
      </c>
      <c r="D3534" t="s">
        <v>70</v>
      </c>
      <c r="E3534">
        <v>15055</v>
      </c>
      <c r="F3534" t="s">
        <v>106</v>
      </c>
      <c r="G3534">
        <v>155479778.504839</v>
      </c>
    </row>
    <row r="3535" spans="1:7">
      <c r="A3535">
        <v>38</v>
      </c>
      <c r="B3535" t="s">
        <v>41</v>
      </c>
      <c r="C3535">
        <v>68</v>
      </c>
      <c r="D3535" t="s">
        <v>71</v>
      </c>
      <c r="E3535">
        <v>15055</v>
      </c>
      <c r="F3535" t="s">
        <v>106</v>
      </c>
      <c r="G3535">
        <v>21578513.127965301</v>
      </c>
    </row>
    <row r="3536" spans="1:7">
      <c r="A3536">
        <v>38</v>
      </c>
      <c r="B3536" t="s">
        <v>41</v>
      </c>
      <c r="C3536">
        <v>69</v>
      </c>
      <c r="D3536" t="s">
        <v>72</v>
      </c>
      <c r="E3536">
        <v>15055</v>
      </c>
      <c r="F3536" t="s">
        <v>106</v>
      </c>
      <c r="G3536">
        <v>40938099.382647902</v>
      </c>
    </row>
    <row r="3537" spans="1:7">
      <c r="A3537">
        <v>38</v>
      </c>
      <c r="B3537" t="s">
        <v>41</v>
      </c>
      <c r="C3537">
        <v>74</v>
      </c>
      <c r="D3537" t="s">
        <v>77</v>
      </c>
      <c r="E3537">
        <v>15055</v>
      </c>
      <c r="F3537" t="s">
        <v>106</v>
      </c>
      <c r="G3537">
        <v>7972188.5543690603</v>
      </c>
    </row>
    <row r="3538" spans="1:7">
      <c r="A3538">
        <v>38</v>
      </c>
      <c r="B3538" t="s">
        <v>41</v>
      </c>
      <c r="C3538">
        <v>75</v>
      </c>
      <c r="D3538" t="s">
        <v>78</v>
      </c>
      <c r="E3538">
        <v>15055</v>
      </c>
      <c r="F3538" t="s">
        <v>106</v>
      </c>
      <c r="G3538">
        <v>246.98762073511099</v>
      </c>
    </row>
    <row r="3539" spans="1:7">
      <c r="A3539">
        <v>38</v>
      </c>
      <c r="B3539" t="s">
        <v>41</v>
      </c>
      <c r="C3539">
        <v>76</v>
      </c>
      <c r="D3539" t="s">
        <v>79</v>
      </c>
      <c r="E3539">
        <v>15055</v>
      </c>
      <c r="F3539" t="s">
        <v>106</v>
      </c>
      <c r="G3539">
        <v>1749201.1725346399</v>
      </c>
    </row>
    <row r="3540" spans="1:7">
      <c r="A3540">
        <v>38</v>
      </c>
      <c r="B3540" t="s">
        <v>41</v>
      </c>
      <c r="C3540">
        <v>77</v>
      </c>
      <c r="D3540" t="s">
        <v>80</v>
      </c>
      <c r="E3540">
        <v>15055</v>
      </c>
      <c r="F3540" t="s">
        <v>106</v>
      </c>
      <c r="G3540">
        <v>928479.15750700398</v>
      </c>
    </row>
    <row r="3541" spans="1:7">
      <c r="A3541">
        <v>38</v>
      </c>
      <c r="B3541" t="s">
        <v>41</v>
      </c>
      <c r="C3541">
        <v>78</v>
      </c>
      <c r="D3541" t="s">
        <v>81</v>
      </c>
      <c r="E3541">
        <v>15055</v>
      </c>
      <c r="F3541" t="s">
        <v>106</v>
      </c>
      <c r="G3541">
        <v>49132378.738133296</v>
      </c>
    </row>
    <row r="3542" spans="1:7">
      <c r="A3542">
        <v>38</v>
      </c>
      <c r="B3542" t="s">
        <v>41</v>
      </c>
      <c r="C3542">
        <v>79</v>
      </c>
      <c r="D3542" t="s">
        <v>82</v>
      </c>
      <c r="E3542">
        <v>15055</v>
      </c>
      <c r="F3542" t="s">
        <v>106</v>
      </c>
      <c r="G3542">
        <v>89202427.272978902</v>
      </c>
    </row>
    <row r="3543" spans="1:7">
      <c r="A3543">
        <v>38</v>
      </c>
      <c r="B3543" t="s">
        <v>41</v>
      </c>
      <c r="C3543">
        <v>80</v>
      </c>
      <c r="D3543" t="s">
        <v>83</v>
      </c>
      <c r="E3543">
        <v>15055</v>
      </c>
      <c r="F3543" t="s">
        <v>106</v>
      </c>
      <c r="G3543">
        <v>9829988.3779821005</v>
      </c>
    </row>
    <row r="3544" spans="1:7">
      <c r="A3544">
        <v>38</v>
      </c>
      <c r="B3544" t="s">
        <v>41</v>
      </c>
      <c r="C3544">
        <v>81</v>
      </c>
      <c r="D3544" t="s">
        <v>84</v>
      </c>
      <c r="E3544">
        <v>15055</v>
      </c>
      <c r="F3544" t="s">
        <v>106</v>
      </c>
      <c r="G3544">
        <v>4514056.1735808197</v>
      </c>
    </row>
    <row r="3545" spans="1:7">
      <c r="A3545">
        <v>38</v>
      </c>
      <c r="B3545" t="s">
        <v>41</v>
      </c>
      <c r="C3545">
        <v>83</v>
      </c>
      <c r="D3545" t="s">
        <v>86</v>
      </c>
      <c r="E3545">
        <v>15055</v>
      </c>
      <c r="F3545" t="s">
        <v>106</v>
      </c>
      <c r="G3545">
        <v>76321892.841799095</v>
      </c>
    </row>
    <row r="3546" spans="1:7">
      <c r="A3546">
        <v>38</v>
      </c>
      <c r="B3546" t="s">
        <v>41</v>
      </c>
      <c r="C3546">
        <v>86</v>
      </c>
      <c r="D3546" t="s">
        <v>89</v>
      </c>
      <c r="E3546">
        <v>15055</v>
      </c>
      <c r="F3546" t="s">
        <v>106</v>
      </c>
      <c r="G3546">
        <v>3869.4397628147799</v>
      </c>
    </row>
    <row r="3547" spans="1:7">
      <c r="A3547">
        <v>38</v>
      </c>
      <c r="B3547" t="s">
        <v>41</v>
      </c>
      <c r="C3547">
        <v>87</v>
      </c>
      <c r="D3547" t="s">
        <v>90</v>
      </c>
      <c r="E3547">
        <v>15055</v>
      </c>
      <c r="F3547" t="s">
        <v>106</v>
      </c>
      <c r="G3547">
        <v>2968.9787161827999</v>
      </c>
    </row>
    <row r="3548" spans="1:7">
      <c r="A3548">
        <v>38</v>
      </c>
      <c r="B3548" t="s">
        <v>41</v>
      </c>
      <c r="C3548">
        <v>5001</v>
      </c>
      <c r="D3548" t="s">
        <v>94</v>
      </c>
      <c r="E3548">
        <v>15053</v>
      </c>
      <c r="F3548" t="s">
        <v>107</v>
      </c>
      <c r="G3548">
        <v>2631420707.7877698</v>
      </c>
    </row>
    <row r="3549" spans="1:7">
      <c r="A3549">
        <v>38</v>
      </c>
      <c r="B3549" t="s">
        <v>41</v>
      </c>
      <c r="C3549">
        <v>6001</v>
      </c>
      <c r="D3549" t="s">
        <v>96</v>
      </c>
      <c r="E3549">
        <v>15053</v>
      </c>
      <c r="F3549" t="s">
        <v>107</v>
      </c>
      <c r="G3549">
        <v>2537184370.7388601</v>
      </c>
    </row>
    <row r="3550" spans="1:7">
      <c r="A3550">
        <v>38</v>
      </c>
      <c r="B3550" t="s">
        <v>41</v>
      </c>
      <c r="C3550">
        <v>7001</v>
      </c>
      <c r="D3550" t="s">
        <v>108</v>
      </c>
      <c r="E3550">
        <v>15053</v>
      </c>
      <c r="F3550" t="s">
        <v>107</v>
      </c>
      <c r="G3550">
        <v>1753334343.16079</v>
      </c>
    </row>
    <row r="3551" spans="1:7">
      <c r="A3551">
        <v>38</v>
      </c>
      <c r="B3551" t="s">
        <v>41</v>
      </c>
      <c r="C3551">
        <v>8001</v>
      </c>
      <c r="D3551" t="s">
        <v>109</v>
      </c>
      <c r="E3551">
        <v>15053</v>
      </c>
      <c r="F3551" t="s">
        <v>107</v>
      </c>
      <c r="G3551">
        <v>1948431354.7212501</v>
      </c>
    </row>
    <row r="3552" spans="1:7">
      <c r="A3552">
        <v>38</v>
      </c>
      <c r="B3552" t="s">
        <v>41</v>
      </c>
      <c r="C3552">
        <v>10001</v>
      </c>
      <c r="D3552" t="s">
        <v>110</v>
      </c>
      <c r="E3552">
        <v>15055</v>
      </c>
      <c r="F3552" t="s">
        <v>106</v>
      </c>
      <c r="G3552">
        <v>23665.873966972398</v>
      </c>
    </row>
    <row r="3553" spans="1:7">
      <c r="A3553">
        <v>38</v>
      </c>
      <c r="B3553" t="s">
        <v>41</v>
      </c>
      <c r="C3553">
        <v>10002</v>
      </c>
      <c r="D3553" t="s">
        <v>111</v>
      </c>
      <c r="E3553">
        <v>15055</v>
      </c>
      <c r="F3553" t="s">
        <v>106</v>
      </c>
      <c r="G3553">
        <v>31165.2801246897</v>
      </c>
    </row>
    <row r="3554" spans="1:7">
      <c r="A3554">
        <v>38</v>
      </c>
      <c r="B3554" t="s">
        <v>41</v>
      </c>
      <c r="C3554">
        <v>10003</v>
      </c>
      <c r="D3554" t="s">
        <v>112</v>
      </c>
      <c r="E3554">
        <v>15055</v>
      </c>
      <c r="F3554" t="s">
        <v>106</v>
      </c>
      <c r="G3554">
        <v>27747.634940570901</v>
      </c>
    </row>
    <row r="3555" spans="1:7">
      <c r="A3555">
        <v>38</v>
      </c>
      <c r="B3555" t="s">
        <v>41</v>
      </c>
      <c r="C3555">
        <v>10004</v>
      </c>
      <c r="D3555" t="s">
        <v>113</v>
      </c>
      <c r="E3555">
        <v>15055</v>
      </c>
      <c r="F3555" t="s">
        <v>106</v>
      </c>
      <c r="G3555">
        <v>21424.510653085701</v>
      </c>
    </row>
    <row r="3556" spans="1:7">
      <c r="A3556">
        <v>38</v>
      </c>
      <c r="B3556" t="s">
        <v>41</v>
      </c>
      <c r="C3556">
        <v>10005</v>
      </c>
      <c r="D3556" t="s">
        <v>114</v>
      </c>
      <c r="E3556">
        <v>15055</v>
      </c>
      <c r="F3556" t="s">
        <v>106</v>
      </c>
      <c r="G3556">
        <v>47814.603107299001</v>
      </c>
    </row>
    <row r="3557" spans="1:7">
      <c r="A3557">
        <v>38</v>
      </c>
      <c r="B3557" t="s">
        <v>41</v>
      </c>
      <c r="C3557">
        <v>10006</v>
      </c>
      <c r="D3557" t="s">
        <v>115</v>
      </c>
      <c r="E3557">
        <v>15055</v>
      </c>
      <c r="F3557" t="s">
        <v>106</v>
      </c>
      <c r="G3557">
        <v>163307.284183159</v>
      </c>
    </row>
    <row r="3558" spans="1:7">
      <c r="A3558">
        <v>38</v>
      </c>
      <c r="B3558" t="s">
        <v>41</v>
      </c>
      <c r="C3558">
        <v>10007</v>
      </c>
      <c r="D3558" t="s">
        <v>116</v>
      </c>
      <c r="E3558">
        <v>15055</v>
      </c>
      <c r="F3558" t="s">
        <v>106</v>
      </c>
      <c r="G3558">
        <v>288798.52978723898</v>
      </c>
    </row>
    <row r="3559" spans="1:7">
      <c r="A3559">
        <v>38</v>
      </c>
      <c r="B3559" t="s">
        <v>41</v>
      </c>
      <c r="C3559">
        <v>10008</v>
      </c>
      <c r="D3559" t="s">
        <v>117</v>
      </c>
      <c r="E3559">
        <v>15055</v>
      </c>
      <c r="F3559" t="s">
        <v>106</v>
      </c>
      <c r="G3559">
        <v>330361.70774889301</v>
      </c>
    </row>
    <row r="3560" spans="1:7">
      <c r="A3560">
        <v>38</v>
      </c>
      <c r="B3560" t="s">
        <v>41</v>
      </c>
      <c r="C3560">
        <v>10009</v>
      </c>
      <c r="D3560" t="s">
        <v>118</v>
      </c>
      <c r="E3560">
        <v>15055</v>
      </c>
      <c r="F3560" t="s">
        <v>106</v>
      </c>
      <c r="G3560">
        <v>835902.39209594799</v>
      </c>
    </row>
    <row r="3561" spans="1:7">
      <c r="A3561">
        <v>38</v>
      </c>
      <c r="B3561" t="s">
        <v>41</v>
      </c>
      <c r="C3561">
        <v>11001</v>
      </c>
      <c r="D3561" t="s">
        <v>119</v>
      </c>
      <c r="E3561">
        <v>15055</v>
      </c>
      <c r="F3561" t="s">
        <v>106</v>
      </c>
      <c r="G3561">
        <v>91862.373211041398</v>
      </c>
    </row>
    <row r="3562" spans="1:7">
      <c r="A3562">
        <v>38</v>
      </c>
      <c r="B3562" t="s">
        <v>41</v>
      </c>
      <c r="C3562">
        <v>11003</v>
      </c>
      <c r="D3562" t="s">
        <v>120</v>
      </c>
      <c r="E3562">
        <v>15055</v>
      </c>
      <c r="F3562" t="s">
        <v>106</v>
      </c>
      <c r="G3562">
        <v>65142.295847245499</v>
      </c>
    </row>
    <row r="3563" spans="1:7">
      <c r="A3563">
        <v>38</v>
      </c>
      <c r="B3563" t="s">
        <v>41</v>
      </c>
      <c r="C3563">
        <v>12001</v>
      </c>
      <c r="D3563" t="s">
        <v>121</v>
      </c>
      <c r="E3563">
        <v>15055</v>
      </c>
      <c r="F3563" t="s">
        <v>106</v>
      </c>
      <c r="G3563">
        <v>23976240.430915199</v>
      </c>
    </row>
    <row r="3564" spans="1:7">
      <c r="A3564">
        <v>38</v>
      </c>
      <c r="B3564" t="s">
        <v>41</v>
      </c>
      <c r="C3564">
        <v>12002</v>
      </c>
      <c r="D3564" t="s">
        <v>122</v>
      </c>
      <c r="E3564">
        <v>15055</v>
      </c>
      <c r="F3564" t="s">
        <v>106</v>
      </c>
      <c r="G3564">
        <v>9990795.4323146697</v>
      </c>
    </row>
    <row r="3565" spans="1:7">
      <c r="A3565">
        <v>38</v>
      </c>
      <c r="B3565" t="s">
        <v>41</v>
      </c>
      <c r="C3565">
        <v>12004</v>
      </c>
      <c r="D3565" t="s">
        <v>123</v>
      </c>
      <c r="E3565">
        <v>15055</v>
      </c>
      <c r="F3565" t="s">
        <v>106</v>
      </c>
      <c r="G3565">
        <v>329511.21384933998</v>
      </c>
    </row>
    <row r="3566" spans="1:7">
      <c r="A3566">
        <v>38</v>
      </c>
      <c r="B3566" t="s">
        <v>41</v>
      </c>
      <c r="C3566">
        <v>14001</v>
      </c>
      <c r="D3566" t="s">
        <v>124</v>
      </c>
      <c r="E3566">
        <v>15055</v>
      </c>
      <c r="F3566" t="s">
        <v>106</v>
      </c>
      <c r="G3566">
        <v>435672.174625821</v>
      </c>
    </row>
    <row r="3567" spans="1:7">
      <c r="A3567">
        <v>38</v>
      </c>
      <c r="B3567" t="s">
        <v>41</v>
      </c>
      <c r="C3567">
        <v>14002</v>
      </c>
      <c r="D3567" t="s">
        <v>125</v>
      </c>
      <c r="E3567">
        <v>15055</v>
      </c>
      <c r="F3567" t="s">
        <v>106</v>
      </c>
      <c r="G3567">
        <v>317775.07831021002</v>
      </c>
    </row>
    <row r="3568" spans="1:7">
      <c r="A3568">
        <v>38</v>
      </c>
      <c r="B3568" t="s">
        <v>41</v>
      </c>
      <c r="C3568">
        <v>25001</v>
      </c>
      <c r="D3568" t="s">
        <v>126</v>
      </c>
      <c r="E3568">
        <v>15051</v>
      </c>
      <c r="F3568" t="s">
        <v>127</v>
      </c>
      <c r="G3568">
        <v>82846994.5925363</v>
      </c>
    </row>
    <row r="3569" spans="1:7">
      <c r="A3569">
        <v>38</v>
      </c>
      <c r="B3569" t="s">
        <v>41</v>
      </c>
      <c r="C3569">
        <v>28001</v>
      </c>
      <c r="D3569" t="s">
        <v>128</v>
      </c>
      <c r="E3569">
        <v>15051</v>
      </c>
      <c r="F3569" t="s">
        <v>127</v>
      </c>
      <c r="G3569">
        <v>281854447.32671201</v>
      </c>
    </row>
    <row r="3570" spans="1:7">
      <c r="A3570">
        <v>39</v>
      </c>
      <c r="B3570" t="s">
        <v>42</v>
      </c>
      <c r="C3570">
        <v>1</v>
      </c>
      <c r="D3570" t="s">
        <v>4</v>
      </c>
      <c r="E3570">
        <v>15055</v>
      </c>
      <c r="F3570" t="s">
        <v>106</v>
      </c>
      <c r="G3570">
        <v>3176.8186246732198</v>
      </c>
    </row>
    <row r="3571" spans="1:7">
      <c r="A3571">
        <v>39</v>
      </c>
      <c r="B3571" t="s">
        <v>42</v>
      </c>
      <c r="C3571">
        <v>2</v>
      </c>
      <c r="D3571" t="s">
        <v>5</v>
      </c>
      <c r="E3571">
        <v>15055</v>
      </c>
      <c r="F3571" t="s">
        <v>106</v>
      </c>
      <c r="G3571">
        <v>62.280960924374398</v>
      </c>
    </row>
    <row r="3572" spans="1:7">
      <c r="A3572">
        <v>39</v>
      </c>
      <c r="B3572" t="s">
        <v>42</v>
      </c>
      <c r="C3572">
        <v>6</v>
      </c>
      <c r="D3572" t="s">
        <v>9</v>
      </c>
      <c r="E3572">
        <v>15055</v>
      </c>
      <c r="F3572" t="s">
        <v>106</v>
      </c>
      <c r="G3572">
        <v>180610.51000734599</v>
      </c>
    </row>
    <row r="3573" spans="1:7">
      <c r="A3573">
        <v>39</v>
      </c>
      <c r="B3573" t="s">
        <v>42</v>
      </c>
      <c r="C3573">
        <v>7</v>
      </c>
      <c r="D3573" t="s">
        <v>10</v>
      </c>
      <c r="E3573">
        <v>15055</v>
      </c>
      <c r="F3573" t="s">
        <v>106</v>
      </c>
      <c r="G3573">
        <v>89210.798095810693</v>
      </c>
    </row>
    <row r="3574" spans="1:7">
      <c r="A3574">
        <v>39</v>
      </c>
      <c r="B3574" t="s">
        <v>42</v>
      </c>
      <c r="C3574">
        <v>8</v>
      </c>
      <c r="D3574" t="s">
        <v>11</v>
      </c>
      <c r="E3574">
        <v>15055</v>
      </c>
      <c r="F3574" t="s">
        <v>106</v>
      </c>
      <c r="G3574">
        <v>870.72369859561695</v>
      </c>
    </row>
    <row r="3575" spans="1:7">
      <c r="A3575">
        <v>39</v>
      </c>
      <c r="B3575" t="s">
        <v>42</v>
      </c>
      <c r="C3575">
        <v>9</v>
      </c>
      <c r="D3575" t="s">
        <v>12</v>
      </c>
      <c r="E3575">
        <v>15055</v>
      </c>
      <c r="F3575" t="s">
        <v>106</v>
      </c>
      <c r="G3575">
        <v>83837751.278352901</v>
      </c>
    </row>
    <row r="3576" spans="1:7">
      <c r="A3576">
        <v>39</v>
      </c>
      <c r="B3576" t="s">
        <v>42</v>
      </c>
      <c r="C3576">
        <v>10</v>
      </c>
      <c r="D3576" t="s">
        <v>13</v>
      </c>
      <c r="E3576">
        <v>15055</v>
      </c>
      <c r="F3576" t="s">
        <v>106</v>
      </c>
      <c r="G3576">
        <v>42669369.360964499</v>
      </c>
    </row>
    <row r="3577" spans="1:7">
      <c r="A3577">
        <v>39</v>
      </c>
      <c r="B3577" t="s">
        <v>42</v>
      </c>
      <c r="C3577">
        <v>11</v>
      </c>
      <c r="D3577" t="s">
        <v>14</v>
      </c>
      <c r="E3577">
        <v>15055</v>
      </c>
      <c r="F3577" t="s">
        <v>106</v>
      </c>
      <c r="G3577">
        <v>7988.4859994895196</v>
      </c>
    </row>
    <row r="3578" spans="1:7">
      <c r="A3578">
        <v>39</v>
      </c>
      <c r="B3578" t="s">
        <v>42</v>
      </c>
      <c r="C3578">
        <v>12</v>
      </c>
      <c r="D3578" t="s">
        <v>15</v>
      </c>
      <c r="E3578">
        <v>15055</v>
      </c>
      <c r="F3578" t="s">
        <v>106</v>
      </c>
      <c r="G3578">
        <v>321.29574416976101</v>
      </c>
    </row>
    <row r="3579" spans="1:7">
      <c r="A3579">
        <v>39</v>
      </c>
      <c r="B3579" t="s">
        <v>42</v>
      </c>
      <c r="C3579">
        <v>13</v>
      </c>
      <c r="D3579" t="s">
        <v>16</v>
      </c>
      <c r="E3579">
        <v>15055</v>
      </c>
      <c r="F3579" t="s">
        <v>106</v>
      </c>
      <c r="G3579">
        <v>4549001.4328618497</v>
      </c>
    </row>
    <row r="3580" spans="1:7">
      <c r="A3580">
        <v>39</v>
      </c>
      <c r="B3580" t="s">
        <v>42</v>
      </c>
      <c r="C3580">
        <v>14</v>
      </c>
      <c r="D3580" t="s">
        <v>17</v>
      </c>
      <c r="E3580">
        <v>15055</v>
      </c>
      <c r="F3580" t="s">
        <v>106</v>
      </c>
      <c r="G3580">
        <v>4939289.3438243698</v>
      </c>
    </row>
    <row r="3581" spans="1:7">
      <c r="A3581">
        <v>39</v>
      </c>
      <c r="B3581" t="s">
        <v>42</v>
      </c>
      <c r="C3581">
        <v>15</v>
      </c>
      <c r="D3581" t="s">
        <v>18</v>
      </c>
      <c r="E3581">
        <v>15055</v>
      </c>
      <c r="F3581" t="s">
        <v>106</v>
      </c>
      <c r="G3581">
        <v>670916.56870219798</v>
      </c>
    </row>
    <row r="3582" spans="1:7">
      <c r="A3582">
        <v>39</v>
      </c>
      <c r="B3582" t="s">
        <v>42</v>
      </c>
      <c r="C3582">
        <v>16</v>
      </c>
      <c r="D3582" t="s">
        <v>19</v>
      </c>
      <c r="E3582">
        <v>15055</v>
      </c>
      <c r="F3582" t="s">
        <v>106</v>
      </c>
      <c r="G3582">
        <v>82232.381313483507</v>
      </c>
    </row>
    <row r="3583" spans="1:7">
      <c r="A3583">
        <v>39</v>
      </c>
      <c r="B3583" t="s">
        <v>42</v>
      </c>
      <c r="C3583">
        <v>17</v>
      </c>
      <c r="D3583" t="s">
        <v>20</v>
      </c>
      <c r="E3583">
        <v>15055</v>
      </c>
      <c r="F3583" t="s">
        <v>106</v>
      </c>
      <c r="G3583">
        <v>12645524.8485092</v>
      </c>
    </row>
    <row r="3584" spans="1:7">
      <c r="A3584">
        <v>39</v>
      </c>
      <c r="B3584" t="s">
        <v>42</v>
      </c>
      <c r="C3584">
        <v>18</v>
      </c>
      <c r="D3584" t="s">
        <v>21</v>
      </c>
      <c r="E3584">
        <v>15055</v>
      </c>
      <c r="F3584" t="s">
        <v>106</v>
      </c>
      <c r="G3584">
        <v>11041674.929095101</v>
      </c>
    </row>
    <row r="3585" spans="1:7">
      <c r="A3585">
        <v>39</v>
      </c>
      <c r="B3585" t="s">
        <v>42</v>
      </c>
      <c r="C3585">
        <v>19</v>
      </c>
      <c r="D3585" t="s">
        <v>22</v>
      </c>
      <c r="E3585">
        <v>15055</v>
      </c>
      <c r="F3585" t="s">
        <v>106</v>
      </c>
      <c r="G3585">
        <v>27566235.782879502</v>
      </c>
    </row>
    <row r="3586" spans="1:7">
      <c r="A3586">
        <v>39</v>
      </c>
      <c r="B3586" t="s">
        <v>42</v>
      </c>
      <c r="C3586">
        <v>20</v>
      </c>
      <c r="D3586" t="s">
        <v>23</v>
      </c>
      <c r="E3586">
        <v>15055</v>
      </c>
      <c r="F3586" t="s">
        <v>106</v>
      </c>
      <c r="G3586">
        <v>12812687.597271301</v>
      </c>
    </row>
    <row r="3587" spans="1:7">
      <c r="A3587">
        <v>39</v>
      </c>
      <c r="B3587" t="s">
        <v>42</v>
      </c>
      <c r="C3587">
        <v>21</v>
      </c>
      <c r="D3587" t="s">
        <v>24</v>
      </c>
      <c r="E3587">
        <v>15055</v>
      </c>
      <c r="F3587" t="s">
        <v>106</v>
      </c>
      <c r="G3587">
        <v>766079.61163931002</v>
      </c>
    </row>
    <row r="3588" spans="1:7">
      <c r="A3588">
        <v>39</v>
      </c>
      <c r="B3588" t="s">
        <v>42</v>
      </c>
      <c r="C3588">
        <v>22</v>
      </c>
      <c r="D3588" t="s">
        <v>25</v>
      </c>
      <c r="E3588">
        <v>15055</v>
      </c>
      <c r="F3588" t="s">
        <v>106</v>
      </c>
      <c r="G3588">
        <v>16242492.811592201</v>
      </c>
    </row>
    <row r="3589" spans="1:7">
      <c r="A3589">
        <v>39</v>
      </c>
      <c r="B3589" t="s">
        <v>42</v>
      </c>
      <c r="C3589">
        <v>23</v>
      </c>
      <c r="D3589" t="s">
        <v>26</v>
      </c>
      <c r="E3589">
        <v>15055</v>
      </c>
      <c r="F3589" t="s">
        <v>106</v>
      </c>
      <c r="G3589">
        <v>4701248.4599757297</v>
      </c>
    </row>
    <row r="3590" spans="1:7">
      <c r="A3590">
        <v>39</v>
      </c>
      <c r="B3590" t="s">
        <v>42</v>
      </c>
      <c r="C3590">
        <v>24</v>
      </c>
      <c r="D3590" t="s">
        <v>27</v>
      </c>
      <c r="E3590">
        <v>15055</v>
      </c>
      <c r="F3590" t="s">
        <v>106</v>
      </c>
      <c r="G3590">
        <v>166179.16885983301</v>
      </c>
    </row>
    <row r="3591" spans="1:7">
      <c r="A3591">
        <v>39</v>
      </c>
      <c r="B3591" t="s">
        <v>42</v>
      </c>
      <c r="C3591">
        <v>25</v>
      </c>
      <c r="D3591" t="s">
        <v>28</v>
      </c>
      <c r="E3591">
        <v>15055</v>
      </c>
      <c r="F3591" t="s">
        <v>106</v>
      </c>
      <c r="G3591">
        <v>4154311.9989458099</v>
      </c>
    </row>
    <row r="3592" spans="1:7">
      <c r="A3592">
        <v>39</v>
      </c>
      <c r="B3592" t="s">
        <v>42</v>
      </c>
      <c r="C3592">
        <v>26</v>
      </c>
      <c r="D3592" t="s">
        <v>29</v>
      </c>
      <c r="E3592">
        <v>15055</v>
      </c>
      <c r="F3592" t="s">
        <v>106</v>
      </c>
      <c r="G3592">
        <v>1111583.67732951</v>
      </c>
    </row>
    <row r="3593" spans="1:7">
      <c r="A3593">
        <v>39</v>
      </c>
      <c r="B3593" t="s">
        <v>42</v>
      </c>
      <c r="C3593">
        <v>27</v>
      </c>
      <c r="D3593" t="s">
        <v>30</v>
      </c>
      <c r="E3593">
        <v>15055</v>
      </c>
      <c r="F3593" t="s">
        <v>106</v>
      </c>
      <c r="G3593">
        <v>706094.05485794903</v>
      </c>
    </row>
    <row r="3594" spans="1:7">
      <c r="A3594">
        <v>39</v>
      </c>
      <c r="B3594" t="s">
        <v>42</v>
      </c>
      <c r="C3594">
        <v>28</v>
      </c>
      <c r="D3594" t="s">
        <v>31</v>
      </c>
      <c r="E3594">
        <v>15055</v>
      </c>
      <c r="F3594" t="s">
        <v>106</v>
      </c>
      <c r="G3594">
        <v>259404.42398709699</v>
      </c>
    </row>
    <row r="3595" spans="1:7">
      <c r="A3595">
        <v>39</v>
      </c>
      <c r="B3595" t="s">
        <v>42</v>
      </c>
      <c r="C3595">
        <v>29</v>
      </c>
      <c r="D3595" t="s">
        <v>32</v>
      </c>
      <c r="E3595">
        <v>15055</v>
      </c>
      <c r="F3595" t="s">
        <v>106</v>
      </c>
      <c r="G3595">
        <v>4222675.5262017502</v>
      </c>
    </row>
    <row r="3596" spans="1:7">
      <c r="A3596">
        <v>39</v>
      </c>
      <c r="B3596" t="s">
        <v>42</v>
      </c>
      <c r="C3596">
        <v>30</v>
      </c>
      <c r="D3596" t="s">
        <v>33</v>
      </c>
      <c r="E3596">
        <v>15055</v>
      </c>
      <c r="F3596" t="s">
        <v>106</v>
      </c>
      <c r="G3596">
        <v>2741851.67741659</v>
      </c>
    </row>
    <row r="3597" spans="1:7">
      <c r="A3597">
        <v>39</v>
      </c>
      <c r="B3597" t="s">
        <v>42</v>
      </c>
      <c r="C3597">
        <v>31</v>
      </c>
      <c r="D3597" t="s">
        <v>34</v>
      </c>
      <c r="E3597">
        <v>15055</v>
      </c>
      <c r="F3597" t="s">
        <v>106</v>
      </c>
      <c r="G3597">
        <v>9873521.8958299495</v>
      </c>
    </row>
    <row r="3598" spans="1:7">
      <c r="A3598">
        <v>39</v>
      </c>
      <c r="B3598" t="s">
        <v>42</v>
      </c>
      <c r="C3598">
        <v>32</v>
      </c>
      <c r="D3598" t="s">
        <v>35</v>
      </c>
      <c r="E3598">
        <v>15055</v>
      </c>
      <c r="F3598" t="s">
        <v>106</v>
      </c>
      <c r="G3598">
        <v>243546400.288176</v>
      </c>
    </row>
    <row r="3599" spans="1:7">
      <c r="A3599">
        <v>39</v>
      </c>
      <c r="B3599" t="s">
        <v>42</v>
      </c>
      <c r="C3599">
        <v>33</v>
      </c>
      <c r="D3599" t="s">
        <v>36</v>
      </c>
      <c r="E3599">
        <v>15055</v>
      </c>
      <c r="F3599" t="s">
        <v>106</v>
      </c>
      <c r="G3599">
        <v>3342834.81417449</v>
      </c>
    </row>
    <row r="3600" spans="1:7">
      <c r="A3600">
        <v>39</v>
      </c>
      <c r="B3600" t="s">
        <v>42</v>
      </c>
      <c r="C3600">
        <v>34</v>
      </c>
      <c r="D3600" t="s">
        <v>37</v>
      </c>
      <c r="E3600">
        <v>15055</v>
      </c>
      <c r="F3600" t="s">
        <v>106</v>
      </c>
      <c r="G3600">
        <v>563718.16658322804</v>
      </c>
    </row>
    <row r="3601" spans="1:7">
      <c r="A3601">
        <v>39</v>
      </c>
      <c r="B3601" t="s">
        <v>42</v>
      </c>
      <c r="C3601">
        <v>35</v>
      </c>
      <c r="D3601" t="s">
        <v>38</v>
      </c>
      <c r="E3601">
        <v>15055</v>
      </c>
      <c r="F3601" t="s">
        <v>106</v>
      </c>
      <c r="G3601">
        <v>28051.708896733198</v>
      </c>
    </row>
    <row r="3602" spans="1:7">
      <c r="A3602">
        <v>39</v>
      </c>
      <c r="B3602" t="s">
        <v>42</v>
      </c>
      <c r="C3602">
        <v>36</v>
      </c>
      <c r="D3602" t="s">
        <v>39</v>
      </c>
      <c r="E3602">
        <v>15055</v>
      </c>
      <c r="F3602" t="s">
        <v>106</v>
      </c>
      <c r="G3602">
        <v>61638.802168349102</v>
      </c>
    </row>
    <row r="3603" spans="1:7">
      <c r="A3603">
        <v>39</v>
      </c>
      <c r="B3603" t="s">
        <v>42</v>
      </c>
      <c r="C3603">
        <v>37</v>
      </c>
      <c r="D3603" t="s">
        <v>40</v>
      </c>
      <c r="E3603">
        <v>15055</v>
      </c>
      <c r="F3603" t="s">
        <v>106</v>
      </c>
      <c r="G3603">
        <v>69601.348596825497</v>
      </c>
    </row>
    <row r="3604" spans="1:7">
      <c r="A3604">
        <v>39</v>
      </c>
      <c r="B3604" t="s">
        <v>42</v>
      </c>
      <c r="C3604">
        <v>38</v>
      </c>
      <c r="D3604" t="s">
        <v>41</v>
      </c>
      <c r="E3604">
        <v>15055</v>
      </c>
      <c r="F3604" t="s">
        <v>106</v>
      </c>
      <c r="G3604">
        <v>26070.7489798856</v>
      </c>
    </row>
    <row r="3605" spans="1:7">
      <c r="A3605">
        <v>39</v>
      </c>
      <c r="B3605" t="s">
        <v>42</v>
      </c>
      <c r="C3605">
        <v>39</v>
      </c>
      <c r="D3605" t="s">
        <v>42</v>
      </c>
      <c r="E3605">
        <v>15055</v>
      </c>
      <c r="F3605" t="s">
        <v>106</v>
      </c>
      <c r="G3605">
        <v>29466.403675461901</v>
      </c>
    </row>
    <row r="3606" spans="1:7">
      <c r="A3606">
        <v>39</v>
      </c>
      <c r="B3606" t="s">
        <v>42</v>
      </c>
      <c r="C3606">
        <v>40</v>
      </c>
      <c r="D3606" t="s">
        <v>43</v>
      </c>
      <c r="E3606">
        <v>15055</v>
      </c>
      <c r="F3606" t="s">
        <v>106</v>
      </c>
      <c r="G3606">
        <v>795053.17112953495</v>
      </c>
    </row>
    <row r="3607" spans="1:7">
      <c r="A3607">
        <v>39</v>
      </c>
      <c r="B3607" t="s">
        <v>42</v>
      </c>
      <c r="C3607">
        <v>41</v>
      </c>
      <c r="D3607" t="s">
        <v>44</v>
      </c>
      <c r="E3607">
        <v>15055</v>
      </c>
      <c r="F3607" t="s">
        <v>106</v>
      </c>
      <c r="G3607">
        <v>475913.35438285797</v>
      </c>
    </row>
    <row r="3608" spans="1:7">
      <c r="A3608">
        <v>39</v>
      </c>
      <c r="B3608" t="s">
        <v>42</v>
      </c>
      <c r="C3608">
        <v>42</v>
      </c>
      <c r="D3608" t="s">
        <v>45</v>
      </c>
      <c r="E3608">
        <v>15055</v>
      </c>
      <c r="F3608" t="s">
        <v>106</v>
      </c>
      <c r="G3608">
        <v>3859943.9773681299</v>
      </c>
    </row>
    <row r="3609" spans="1:7">
      <c r="A3609">
        <v>39</v>
      </c>
      <c r="B3609" t="s">
        <v>42</v>
      </c>
      <c r="C3609">
        <v>43</v>
      </c>
      <c r="D3609" t="s">
        <v>46</v>
      </c>
      <c r="E3609">
        <v>15055</v>
      </c>
      <c r="F3609" t="s">
        <v>106</v>
      </c>
      <c r="G3609">
        <v>520037.83856394602</v>
      </c>
    </row>
    <row r="3610" spans="1:7">
      <c r="A3610">
        <v>39</v>
      </c>
      <c r="B3610" t="s">
        <v>42</v>
      </c>
      <c r="C3610">
        <v>44</v>
      </c>
      <c r="D3610" t="s">
        <v>47</v>
      </c>
      <c r="E3610">
        <v>15055</v>
      </c>
      <c r="F3610" t="s">
        <v>106</v>
      </c>
      <c r="G3610">
        <v>141959.600377133</v>
      </c>
    </row>
    <row r="3611" spans="1:7">
      <c r="A3611">
        <v>39</v>
      </c>
      <c r="B3611" t="s">
        <v>42</v>
      </c>
      <c r="C3611">
        <v>45</v>
      </c>
      <c r="D3611" t="s">
        <v>48</v>
      </c>
      <c r="E3611">
        <v>15055</v>
      </c>
      <c r="F3611" t="s">
        <v>106</v>
      </c>
      <c r="G3611">
        <v>136046200.76747</v>
      </c>
    </row>
    <row r="3612" spans="1:7">
      <c r="A3612">
        <v>39</v>
      </c>
      <c r="B3612" t="s">
        <v>42</v>
      </c>
      <c r="C3612">
        <v>46</v>
      </c>
      <c r="D3612" t="s">
        <v>49</v>
      </c>
      <c r="E3612">
        <v>15055</v>
      </c>
      <c r="F3612" t="s">
        <v>106</v>
      </c>
      <c r="G3612">
        <v>268335.54207519599</v>
      </c>
    </row>
    <row r="3613" spans="1:7">
      <c r="A3613">
        <v>39</v>
      </c>
      <c r="B3613" t="s">
        <v>42</v>
      </c>
      <c r="C3613">
        <v>47</v>
      </c>
      <c r="D3613" t="s">
        <v>50</v>
      </c>
      <c r="E3613">
        <v>15055</v>
      </c>
      <c r="F3613" t="s">
        <v>106</v>
      </c>
      <c r="G3613">
        <v>75104.314162179697</v>
      </c>
    </row>
    <row r="3614" spans="1:7">
      <c r="A3614">
        <v>39</v>
      </c>
      <c r="B3614" t="s">
        <v>42</v>
      </c>
      <c r="C3614">
        <v>48</v>
      </c>
      <c r="D3614" t="s">
        <v>51</v>
      </c>
      <c r="E3614">
        <v>15055</v>
      </c>
      <c r="F3614" t="s">
        <v>106</v>
      </c>
      <c r="G3614">
        <v>26978607.402814299</v>
      </c>
    </row>
    <row r="3615" spans="1:7">
      <c r="A3615">
        <v>39</v>
      </c>
      <c r="B3615" t="s">
        <v>42</v>
      </c>
      <c r="C3615">
        <v>49</v>
      </c>
      <c r="D3615" t="s">
        <v>52</v>
      </c>
      <c r="E3615">
        <v>15055</v>
      </c>
      <c r="F3615" t="s">
        <v>106</v>
      </c>
      <c r="G3615">
        <v>148845736.45825401</v>
      </c>
    </row>
    <row r="3616" spans="1:7">
      <c r="A3616">
        <v>39</v>
      </c>
      <c r="B3616" t="s">
        <v>42</v>
      </c>
      <c r="C3616">
        <v>50</v>
      </c>
      <c r="D3616" t="s">
        <v>53</v>
      </c>
      <c r="E3616">
        <v>15055</v>
      </c>
      <c r="F3616" t="s">
        <v>106</v>
      </c>
      <c r="G3616">
        <v>592297740.07098901</v>
      </c>
    </row>
    <row r="3617" spans="1:7">
      <c r="A3617">
        <v>39</v>
      </c>
      <c r="B3617" t="s">
        <v>42</v>
      </c>
      <c r="C3617">
        <v>51</v>
      </c>
      <c r="D3617" t="s">
        <v>54</v>
      </c>
      <c r="E3617">
        <v>15055</v>
      </c>
      <c r="F3617" t="s">
        <v>106</v>
      </c>
      <c r="G3617">
        <v>46193618.020189598</v>
      </c>
    </row>
    <row r="3618" spans="1:7">
      <c r="A3618">
        <v>39</v>
      </c>
      <c r="B3618" t="s">
        <v>42</v>
      </c>
      <c r="C3618">
        <v>52</v>
      </c>
      <c r="D3618" t="s">
        <v>55</v>
      </c>
      <c r="E3618">
        <v>15055</v>
      </c>
      <c r="F3618" t="s">
        <v>106</v>
      </c>
      <c r="G3618">
        <v>175942.99745433399</v>
      </c>
    </row>
    <row r="3619" spans="1:7">
      <c r="A3619">
        <v>39</v>
      </c>
      <c r="B3619" t="s">
        <v>42</v>
      </c>
      <c r="C3619">
        <v>53</v>
      </c>
      <c r="D3619" t="s">
        <v>56</v>
      </c>
      <c r="E3619">
        <v>15055</v>
      </c>
      <c r="F3619" t="s">
        <v>106</v>
      </c>
      <c r="G3619">
        <v>51658868.698663197</v>
      </c>
    </row>
    <row r="3620" spans="1:7">
      <c r="A3620">
        <v>39</v>
      </c>
      <c r="B3620" t="s">
        <v>42</v>
      </c>
      <c r="C3620">
        <v>54</v>
      </c>
      <c r="D3620" t="s">
        <v>57</v>
      </c>
      <c r="E3620">
        <v>15055</v>
      </c>
      <c r="F3620" t="s">
        <v>106</v>
      </c>
      <c r="G3620">
        <v>65547872.015050001</v>
      </c>
    </row>
    <row r="3621" spans="1:7">
      <c r="A3621">
        <v>39</v>
      </c>
      <c r="B3621" t="s">
        <v>42</v>
      </c>
      <c r="C3621">
        <v>55</v>
      </c>
      <c r="D3621" t="s">
        <v>58</v>
      </c>
      <c r="E3621">
        <v>15055</v>
      </c>
      <c r="F3621" t="s">
        <v>106</v>
      </c>
      <c r="G3621">
        <v>173559505.38683999</v>
      </c>
    </row>
    <row r="3622" spans="1:7">
      <c r="A3622">
        <v>39</v>
      </c>
      <c r="B3622" t="s">
        <v>42</v>
      </c>
      <c r="C3622">
        <v>56</v>
      </c>
      <c r="D3622" t="s">
        <v>59</v>
      </c>
      <c r="E3622">
        <v>15055</v>
      </c>
      <c r="F3622" t="s">
        <v>106</v>
      </c>
      <c r="G3622">
        <v>186365754.043919</v>
      </c>
    </row>
    <row r="3623" spans="1:7">
      <c r="A3623">
        <v>39</v>
      </c>
      <c r="B3623" t="s">
        <v>42</v>
      </c>
      <c r="C3623">
        <v>57</v>
      </c>
      <c r="D3623" t="s">
        <v>60</v>
      </c>
      <c r="E3623">
        <v>15055</v>
      </c>
      <c r="F3623" t="s">
        <v>106</v>
      </c>
      <c r="G3623">
        <v>88406943.399421796</v>
      </c>
    </row>
    <row r="3624" spans="1:7">
      <c r="A3624">
        <v>39</v>
      </c>
      <c r="B3624" t="s">
        <v>42</v>
      </c>
      <c r="C3624">
        <v>58</v>
      </c>
      <c r="D3624" t="s">
        <v>61</v>
      </c>
      <c r="E3624">
        <v>15055</v>
      </c>
      <c r="F3624" t="s">
        <v>106</v>
      </c>
      <c r="G3624">
        <v>25167391.301692098</v>
      </c>
    </row>
    <row r="3625" spans="1:7">
      <c r="A3625">
        <v>39</v>
      </c>
      <c r="B3625" t="s">
        <v>42</v>
      </c>
      <c r="C3625">
        <v>59</v>
      </c>
      <c r="D3625" t="s">
        <v>62</v>
      </c>
      <c r="E3625">
        <v>15055</v>
      </c>
      <c r="F3625" t="s">
        <v>106</v>
      </c>
      <c r="G3625">
        <v>47373875.414376602</v>
      </c>
    </row>
    <row r="3626" spans="1:7">
      <c r="A3626">
        <v>39</v>
      </c>
      <c r="B3626" t="s">
        <v>42</v>
      </c>
      <c r="C3626">
        <v>60</v>
      </c>
      <c r="D3626" t="s">
        <v>63</v>
      </c>
      <c r="E3626">
        <v>15055</v>
      </c>
      <c r="F3626" t="s">
        <v>106</v>
      </c>
      <c r="G3626">
        <v>96790704.393118903</v>
      </c>
    </row>
    <row r="3627" spans="1:7">
      <c r="A3627">
        <v>39</v>
      </c>
      <c r="B3627" t="s">
        <v>42</v>
      </c>
      <c r="C3627">
        <v>62</v>
      </c>
      <c r="D3627" t="s">
        <v>65</v>
      </c>
      <c r="E3627">
        <v>15055</v>
      </c>
      <c r="F3627" t="s">
        <v>106</v>
      </c>
      <c r="G3627">
        <v>2845090847.3561602</v>
      </c>
    </row>
    <row r="3628" spans="1:7">
      <c r="A3628">
        <v>39</v>
      </c>
      <c r="B3628" t="s">
        <v>42</v>
      </c>
      <c r="C3628">
        <v>63</v>
      </c>
      <c r="D3628" t="s">
        <v>66</v>
      </c>
      <c r="E3628">
        <v>15055</v>
      </c>
      <c r="F3628" t="s">
        <v>106</v>
      </c>
      <c r="G3628">
        <v>13635059.052546101</v>
      </c>
    </row>
    <row r="3629" spans="1:7">
      <c r="A3629">
        <v>39</v>
      </c>
      <c r="B3629" t="s">
        <v>42</v>
      </c>
      <c r="C3629">
        <v>64</v>
      </c>
      <c r="D3629" t="s">
        <v>67</v>
      </c>
      <c r="E3629">
        <v>15055</v>
      </c>
      <c r="F3629" t="s">
        <v>106</v>
      </c>
      <c r="G3629">
        <v>108752663.36636101</v>
      </c>
    </row>
    <row r="3630" spans="1:7">
      <c r="A3630">
        <v>39</v>
      </c>
      <c r="B3630" t="s">
        <v>42</v>
      </c>
      <c r="C3630">
        <v>65</v>
      </c>
      <c r="D3630" t="s">
        <v>68</v>
      </c>
      <c r="E3630">
        <v>15055</v>
      </c>
      <c r="F3630" t="s">
        <v>106</v>
      </c>
      <c r="G3630">
        <v>1054926220.04585</v>
      </c>
    </row>
    <row r="3631" spans="1:7">
      <c r="A3631">
        <v>39</v>
      </c>
      <c r="B3631" t="s">
        <v>42</v>
      </c>
      <c r="C3631">
        <v>66</v>
      </c>
      <c r="D3631" t="s">
        <v>69</v>
      </c>
      <c r="E3631">
        <v>15055</v>
      </c>
      <c r="F3631" t="s">
        <v>106</v>
      </c>
      <c r="G3631">
        <v>2300807238.1472602</v>
      </c>
    </row>
    <row r="3632" spans="1:7">
      <c r="A3632">
        <v>39</v>
      </c>
      <c r="B3632" t="s">
        <v>42</v>
      </c>
      <c r="C3632">
        <v>67</v>
      </c>
      <c r="D3632" t="s">
        <v>70</v>
      </c>
      <c r="E3632">
        <v>15055</v>
      </c>
      <c r="F3632" t="s">
        <v>106</v>
      </c>
      <c r="G3632">
        <v>254967611.81968501</v>
      </c>
    </row>
    <row r="3633" spans="1:7">
      <c r="A3633">
        <v>39</v>
      </c>
      <c r="B3633" t="s">
        <v>42</v>
      </c>
      <c r="C3633">
        <v>68</v>
      </c>
      <c r="D3633" t="s">
        <v>71</v>
      </c>
      <c r="E3633">
        <v>15055</v>
      </c>
      <c r="F3633" t="s">
        <v>106</v>
      </c>
      <c r="G3633">
        <v>13328219.734344199</v>
      </c>
    </row>
    <row r="3634" spans="1:7">
      <c r="A3634">
        <v>39</v>
      </c>
      <c r="B3634" t="s">
        <v>42</v>
      </c>
      <c r="C3634">
        <v>69</v>
      </c>
      <c r="D3634" t="s">
        <v>72</v>
      </c>
      <c r="E3634">
        <v>15055</v>
      </c>
      <c r="F3634" t="s">
        <v>106</v>
      </c>
      <c r="G3634">
        <v>953649.04200276604</v>
      </c>
    </row>
    <row r="3635" spans="1:7">
      <c r="A3635">
        <v>39</v>
      </c>
      <c r="B3635" t="s">
        <v>42</v>
      </c>
      <c r="C3635">
        <v>74</v>
      </c>
      <c r="D3635" t="s">
        <v>77</v>
      </c>
      <c r="E3635">
        <v>15055</v>
      </c>
      <c r="F3635" t="s">
        <v>106</v>
      </c>
      <c r="G3635">
        <v>4872223.0388945099</v>
      </c>
    </row>
    <row r="3636" spans="1:7">
      <c r="A3636">
        <v>39</v>
      </c>
      <c r="B3636" t="s">
        <v>42</v>
      </c>
      <c r="C3636">
        <v>75</v>
      </c>
      <c r="D3636" t="s">
        <v>78</v>
      </c>
      <c r="E3636">
        <v>15055</v>
      </c>
      <c r="F3636" t="s">
        <v>106</v>
      </c>
      <c r="G3636">
        <v>150.947104155966</v>
      </c>
    </row>
    <row r="3637" spans="1:7">
      <c r="A3637">
        <v>39</v>
      </c>
      <c r="B3637" t="s">
        <v>42</v>
      </c>
      <c r="C3637">
        <v>76</v>
      </c>
      <c r="D3637" t="s">
        <v>79</v>
      </c>
      <c r="E3637">
        <v>15055</v>
      </c>
      <c r="F3637" t="s">
        <v>106</v>
      </c>
      <c r="G3637">
        <v>27806.608109967001</v>
      </c>
    </row>
    <row r="3638" spans="1:7">
      <c r="A3638">
        <v>39</v>
      </c>
      <c r="B3638" t="s">
        <v>42</v>
      </c>
      <c r="C3638">
        <v>77</v>
      </c>
      <c r="D3638" t="s">
        <v>80</v>
      </c>
      <c r="E3638">
        <v>15055</v>
      </c>
      <c r="F3638" t="s">
        <v>106</v>
      </c>
      <c r="G3638">
        <v>103357.122859614</v>
      </c>
    </row>
    <row r="3639" spans="1:7">
      <c r="A3639">
        <v>39</v>
      </c>
      <c r="B3639" t="s">
        <v>42</v>
      </c>
      <c r="C3639">
        <v>78</v>
      </c>
      <c r="D3639" t="s">
        <v>81</v>
      </c>
      <c r="E3639">
        <v>15055</v>
      </c>
      <c r="F3639" t="s">
        <v>106</v>
      </c>
      <c r="G3639">
        <v>31559080.071402598</v>
      </c>
    </row>
    <row r="3640" spans="1:7">
      <c r="A3640">
        <v>39</v>
      </c>
      <c r="B3640" t="s">
        <v>42</v>
      </c>
      <c r="C3640">
        <v>79</v>
      </c>
      <c r="D3640" t="s">
        <v>82</v>
      </c>
      <c r="E3640">
        <v>15055</v>
      </c>
      <c r="F3640" t="s">
        <v>106</v>
      </c>
      <c r="G3640">
        <v>34962565.341881402</v>
      </c>
    </row>
    <row r="3641" spans="1:7">
      <c r="A3641">
        <v>39</v>
      </c>
      <c r="B3641" t="s">
        <v>42</v>
      </c>
      <c r="C3641">
        <v>80</v>
      </c>
      <c r="D3641" t="s">
        <v>83</v>
      </c>
      <c r="E3641">
        <v>15055</v>
      </c>
      <c r="F3641" t="s">
        <v>106</v>
      </c>
      <c r="G3641">
        <v>140235.69890955099</v>
      </c>
    </row>
    <row r="3642" spans="1:7">
      <c r="A3642">
        <v>39</v>
      </c>
      <c r="B3642" t="s">
        <v>42</v>
      </c>
      <c r="C3642">
        <v>81</v>
      </c>
      <c r="D3642" t="s">
        <v>84</v>
      </c>
      <c r="E3642">
        <v>15055</v>
      </c>
      <c r="F3642" t="s">
        <v>106</v>
      </c>
      <c r="G3642">
        <v>4145989.7730408302</v>
      </c>
    </row>
    <row r="3643" spans="1:7">
      <c r="A3643">
        <v>39</v>
      </c>
      <c r="B3643" t="s">
        <v>42</v>
      </c>
      <c r="C3643">
        <v>83</v>
      </c>
      <c r="D3643" t="s">
        <v>86</v>
      </c>
      <c r="E3643">
        <v>15055</v>
      </c>
      <c r="F3643" t="s">
        <v>106</v>
      </c>
      <c r="G3643">
        <v>151115196.91504699</v>
      </c>
    </row>
    <row r="3644" spans="1:7">
      <c r="A3644">
        <v>39</v>
      </c>
      <c r="B3644" t="s">
        <v>42</v>
      </c>
      <c r="C3644">
        <v>86</v>
      </c>
      <c r="D3644" t="s">
        <v>89</v>
      </c>
      <c r="E3644">
        <v>15055</v>
      </c>
      <c r="F3644" t="s">
        <v>106</v>
      </c>
      <c r="G3644">
        <v>61.511504096355402</v>
      </c>
    </row>
    <row r="3645" spans="1:7">
      <c r="A3645">
        <v>39</v>
      </c>
      <c r="B3645" t="s">
        <v>42</v>
      </c>
      <c r="C3645">
        <v>87</v>
      </c>
      <c r="D3645" t="s">
        <v>90</v>
      </c>
      <c r="E3645">
        <v>15055</v>
      </c>
      <c r="F3645" t="s">
        <v>106</v>
      </c>
      <c r="G3645">
        <v>47.197102851297601</v>
      </c>
    </row>
    <row r="3646" spans="1:7">
      <c r="A3646">
        <v>39</v>
      </c>
      <c r="B3646" t="s">
        <v>42</v>
      </c>
      <c r="C3646">
        <v>5001</v>
      </c>
      <c r="D3646" t="s">
        <v>94</v>
      </c>
      <c r="E3646">
        <v>15053</v>
      </c>
      <c r="F3646" t="s">
        <v>107</v>
      </c>
      <c r="G3646">
        <v>7718935088.7440701</v>
      </c>
    </row>
    <row r="3647" spans="1:7">
      <c r="A3647">
        <v>39</v>
      </c>
      <c r="B3647" t="s">
        <v>42</v>
      </c>
      <c r="C3647">
        <v>6001</v>
      </c>
      <c r="D3647" t="s">
        <v>96</v>
      </c>
      <c r="E3647">
        <v>15053</v>
      </c>
      <c r="F3647" t="s">
        <v>107</v>
      </c>
      <c r="G3647">
        <v>901467037.61990404</v>
      </c>
    </row>
    <row r="3648" spans="1:7">
      <c r="A3648">
        <v>39</v>
      </c>
      <c r="B3648" t="s">
        <v>42</v>
      </c>
      <c r="C3648">
        <v>7001</v>
      </c>
      <c r="D3648" t="s">
        <v>108</v>
      </c>
      <c r="E3648">
        <v>15053</v>
      </c>
      <c r="F3648" t="s">
        <v>107</v>
      </c>
      <c r="G3648">
        <v>7780633610.8205204</v>
      </c>
    </row>
    <row r="3649" spans="1:7">
      <c r="A3649">
        <v>39</v>
      </c>
      <c r="B3649" t="s">
        <v>42</v>
      </c>
      <c r="C3649">
        <v>8001</v>
      </c>
      <c r="D3649" t="s">
        <v>109</v>
      </c>
      <c r="E3649">
        <v>15053</v>
      </c>
      <c r="F3649" t="s">
        <v>107</v>
      </c>
      <c r="G3649">
        <v>5310600799.4047003</v>
      </c>
    </row>
    <row r="3650" spans="1:7">
      <c r="A3650">
        <v>39</v>
      </c>
      <c r="B3650" t="s">
        <v>42</v>
      </c>
      <c r="C3650">
        <v>10001</v>
      </c>
      <c r="D3650" t="s">
        <v>110</v>
      </c>
      <c r="E3650">
        <v>15055</v>
      </c>
      <c r="F3650" t="s">
        <v>106</v>
      </c>
      <c r="G3650">
        <v>126341.863705</v>
      </c>
    </row>
    <row r="3651" spans="1:7">
      <c r="A3651">
        <v>39</v>
      </c>
      <c r="B3651" t="s">
        <v>42</v>
      </c>
      <c r="C3651">
        <v>10002</v>
      </c>
      <c r="D3651" t="s">
        <v>111</v>
      </c>
      <c r="E3651">
        <v>15055</v>
      </c>
      <c r="F3651" t="s">
        <v>106</v>
      </c>
      <c r="G3651">
        <v>166377.94908131301</v>
      </c>
    </row>
    <row r="3652" spans="1:7">
      <c r="A3652">
        <v>39</v>
      </c>
      <c r="B3652" t="s">
        <v>42</v>
      </c>
      <c r="C3652">
        <v>10003</v>
      </c>
      <c r="D3652" t="s">
        <v>112</v>
      </c>
      <c r="E3652">
        <v>15055</v>
      </c>
      <c r="F3652" t="s">
        <v>106</v>
      </c>
      <c r="G3652">
        <v>148132.619851275</v>
      </c>
    </row>
    <row r="3653" spans="1:7">
      <c r="A3653">
        <v>39</v>
      </c>
      <c r="B3653" t="s">
        <v>42</v>
      </c>
      <c r="C3653">
        <v>10004</v>
      </c>
      <c r="D3653" t="s">
        <v>113</v>
      </c>
      <c r="E3653">
        <v>15055</v>
      </c>
      <c r="F3653" t="s">
        <v>106</v>
      </c>
      <c r="G3653">
        <v>114376.19454308201</v>
      </c>
    </row>
    <row r="3654" spans="1:7">
      <c r="A3654">
        <v>39</v>
      </c>
      <c r="B3654" t="s">
        <v>42</v>
      </c>
      <c r="C3654">
        <v>10005</v>
      </c>
      <c r="D3654" t="s">
        <v>114</v>
      </c>
      <c r="E3654">
        <v>15055</v>
      </c>
      <c r="F3654" t="s">
        <v>106</v>
      </c>
      <c r="G3654">
        <v>255261.482306622</v>
      </c>
    </row>
    <row r="3655" spans="1:7">
      <c r="A3655">
        <v>39</v>
      </c>
      <c r="B3655" t="s">
        <v>42</v>
      </c>
      <c r="C3655">
        <v>10006</v>
      </c>
      <c r="D3655" t="s">
        <v>115</v>
      </c>
      <c r="E3655">
        <v>15055</v>
      </c>
      <c r="F3655" t="s">
        <v>106</v>
      </c>
      <c r="G3655">
        <v>871826.94664464495</v>
      </c>
    </row>
    <row r="3656" spans="1:7">
      <c r="A3656">
        <v>39</v>
      </c>
      <c r="B3656" t="s">
        <v>42</v>
      </c>
      <c r="C3656">
        <v>10007</v>
      </c>
      <c r="D3656" t="s">
        <v>116</v>
      </c>
      <c r="E3656">
        <v>15055</v>
      </c>
      <c r="F3656" t="s">
        <v>106</v>
      </c>
      <c r="G3656">
        <v>1541770.4218109499</v>
      </c>
    </row>
    <row r="3657" spans="1:7">
      <c r="A3657">
        <v>39</v>
      </c>
      <c r="B3657" t="s">
        <v>42</v>
      </c>
      <c r="C3657">
        <v>10008</v>
      </c>
      <c r="D3657" t="s">
        <v>117</v>
      </c>
      <c r="E3657">
        <v>15055</v>
      </c>
      <c r="F3657" t="s">
        <v>106</v>
      </c>
      <c r="G3657">
        <v>1763658.24951199</v>
      </c>
    </row>
    <row r="3658" spans="1:7">
      <c r="A3658">
        <v>39</v>
      </c>
      <c r="B3658" t="s">
        <v>42</v>
      </c>
      <c r="C3658">
        <v>10009</v>
      </c>
      <c r="D3658" t="s">
        <v>118</v>
      </c>
      <c r="E3658">
        <v>15055</v>
      </c>
      <c r="F3658" t="s">
        <v>106</v>
      </c>
      <c r="G3658">
        <v>4462521.2760051303</v>
      </c>
    </row>
    <row r="3659" spans="1:7">
      <c r="A3659">
        <v>39</v>
      </c>
      <c r="B3659" t="s">
        <v>42</v>
      </c>
      <c r="C3659">
        <v>11001</v>
      </c>
      <c r="D3659" t="s">
        <v>119</v>
      </c>
      <c r="E3659">
        <v>15055</v>
      </c>
      <c r="F3659" t="s">
        <v>106</v>
      </c>
      <c r="G3659">
        <v>294684.75099901902</v>
      </c>
    </row>
    <row r="3660" spans="1:7">
      <c r="A3660">
        <v>39</v>
      </c>
      <c r="B3660" t="s">
        <v>42</v>
      </c>
      <c r="C3660">
        <v>11003</v>
      </c>
      <c r="D3660" t="s">
        <v>120</v>
      </c>
      <c r="E3660">
        <v>15055</v>
      </c>
      <c r="F3660" t="s">
        <v>106</v>
      </c>
      <c r="G3660">
        <v>347766.53821656498</v>
      </c>
    </row>
    <row r="3661" spans="1:7">
      <c r="A3661">
        <v>39</v>
      </c>
      <c r="B3661" t="s">
        <v>42</v>
      </c>
      <c r="C3661">
        <v>12001</v>
      </c>
      <c r="D3661" t="s">
        <v>121</v>
      </c>
      <c r="E3661">
        <v>15055</v>
      </c>
      <c r="F3661" t="s">
        <v>106</v>
      </c>
      <c r="G3661">
        <v>22242146.358302899</v>
      </c>
    </row>
    <row r="3662" spans="1:7">
      <c r="A3662">
        <v>39</v>
      </c>
      <c r="B3662" t="s">
        <v>42</v>
      </c>
      <c r="C3662">
        <v>12002</v>
      </c>
      <c r="D3662" t="s">
        <v>122</v>
      </c>
      <c r="E3662">
        <v>15055</v>
      </c>
      <c r="F3662" t="s">
        <v>106</v>
      </c>
      <c r="G3662">
        <v>286622.20277610997</v>
      </c>
    </row>
    <row r="3663" spans="1:7">
      <c r="A3663">
        <v>39</v>
      </c>
      <c r="B3663" t="s">
        <v>42</v>
      </c>
      <c r="C3663">
        <v>12004</v>
      </c>
      <c r="D3663" t="s">
        <v>123</v>
      </c>
      <c r="E3663">
        <v>15055</v>
      </c>
      <c r="F3663" t="s">
        <v>106</v>
      </c>
      <c r="G3663">
        <v>1759117.8304896799</v>
      </c>
    </row>
    <row r="3664" spans="1:7">
      <c r="A3664">
        <v>39</v>
      </c>
      <c r="B3664" t="s">
        <v>42</v>
      </c>
      <c r="C3664">
        <v>14001</v>
      </c>
      <c r="D3664" t="s">
        <v>124</v>
      </c>
      <c r="E3664">
        <v>15055</v>
      </c>
      <c r="F3664" t="s">
        <v>106</v>
      </c>
      <c r="G3664">
        <v>2325865.2768731201</v>
      </c>
    </row>
    <row r="3665" spans="1:7">
      <c r="A3665">
        <v>39</v>
      </c>
      <c r="B3665" t="s">
        <v>42</v>
      </c>
      <c r="C3665">
        <v>14002</v>
      </c>
      <c r="D3665" t="s">
        <v>125</v>
      </c>
      <c r="E3665">
        <v>15055</v>
      </c>
      <c r="F3665" t="s">
        <v>106</v>
      </c>
      <c r="G3665">
        <v>270889.74890262203</v>
      </c>
    </row>
    <row r="3666" spans="1:7">
      <c r="A3666">
        <v>39</v>
      </c>
      <c r="B3666" t="s">
        <v>42</v>
      </c>
      <c r="C3666">
        <v>25001</v>
      </c>
      <c r="D3666" t="s">
        <v>126</v>
      </c>
      <c r="E3666">
        <v>15051</v>
      </c>
      <c r="F3666" t="s">
        <v>127</v>
      </c>
      <c r="G3666">
        <v>303580544.77094001</v>
      </c>
    </row>
    <row r="3667" spans="1:7">
      <c r="A3667">
        <v>39</v>
      </c>
      <c r="B3667" t="s">
        <v>42</v>
      </c>
      <c r="C3667">
        <v>28001</v>
      </c>
      <c r="D3667" t="s">
        <v>128</v>
      </c>
      <c r="E3667">
        <v>15051</v>
      </c>
      <c r="F3667" t="s">
        <v>127</v>
      </c>
      <c r="G3667">
        <v>604722808.80730796</v>
      </c>
    </row>
    <row r="3668" spans="1:7">
      <c r="A3668">
        <v>40</v>
      </c>
      <c r="B3668" t="s">
        <v>43</v>
      </c>
      <c r="C3668">
        <v>1</v>
      </c>
      <c r="D3668" t="s">
        <v>4</v>
      </c>
      <c r="E3668">
        <v>15055</v>
      </c>
      <c r="F3668" t="s">
        <v>106</v>
      </c>
      <c r="G3668">
        <v>15981.1991315634</v>
      </c>
    </row>
    <row r="3669" spans="1:7">
      <c r="A3669">
        <v>40</v>
      </c>
      <c r="B3669" t="s">
        <v>43</v>
      </c>
      <c r="C3669">
        <v>2</v>
      </c>
      <c r="D3669" t="s">
        <v>5</v>
      </c>
      <c r="E3669">
        <v>15055</v>
      </c>
      <c r="F3669" t="s">
        <v>106</v>
      </c>
      <c r="G3669">
        <v>15684.617384614599</v>
      </c>
    </row>
    <row r="3670" spans="1:7">
      <c r="A3670">
        <v>40</v>
      </c>
      <c r="B3670" t="s">
        <v>43</v>
      </c>
      <c r="C3670">
        <v>6</v>
      </c>
      <c r="D3670" t="s">
        <v>9</v>
      </c>
      <c r="E3670">
        <v>15055</v>
      </c>
      <c r="F3670" t="s">
        <v>106</v>
      </c>
      <c r="G3670">
        <v>277254.27068988699</v>
      </c>
    </row>
    <row r="3671" spans="1:7">
      <c r="A3671">
        <v>40</v>
      </c>
      <c r="B3671" t="s">
        <v>43</v>
      </c>
      <c r="C3671">
        <v>7</v>
      </c>
      <c r="D3671" t="s">
        <v>10</v>
      </c>
      <c r="E3671">
        <v>15055</v>
      </c>
      <c r="F3671" t="s">
        <v>106</v>
      </c>
      <c r="G3671">
        <v>23750.902932368401</v>
      </c>
    </row>
    <row r="3672" spans="1:7">
      <c r="A3672">
        <v>40</v>
      </c>
      <c r="B3672" t="s">
        <v>43</v>
      </c>
      <c r="C3672">
        <v>8</v>
      </c>
      <c r="D3672" t="s">
        <v>11</v>
      </c>
      <c r="E3672">
        <v>15055</v>
      </c>
      <c r="F3672" t="s">
        <v>106</v>
      </c>
      <c r="G3672">
        <v>4296.3858571197497</v>
      </c>
    </row>
    <row r="3673" spans="1:7">
      <c r="A3673">
        <v>40</v>
      </c>
      <c r="B3673" t="s">
        <v>43</v>
      </c>
      <c r="C3673">
        <v>9</v>
      </c>
      <c r="D3673" t="s">
        <v>12</v>
      </c>
      <c r="E3673">
        <v>15055</v>
      </c>
      <c r="F3673" t="s">
        <v>106</v>
      </c>
      <c r="G3673">
        <v>82873665.727708995</v>
      </c>
    </row>
    <row r="3674" spans="1:7">
      <c r="A3674">
        <v>40</v>
      </c>
      <c r="B3674" t="s">
        <v>43</v>
      </c>
      <c r="C3674">
        <v>10</v>
      </c>
      <c r="D3674" t="s">
        <v>13</v>
      </c>
      <c r="E3674">
        <v>15055</v>
      </c>
      <c r="F3674" t="s">
        <v>106</v>
      </c>
      <c r="G3674">
        <v>33434818.630897701</v>
      </c>
    </row>
    <row r="3675" spans="1:7">
      <c r="A3675">
        <v>40</v>
      </c>
      <c r="B3675" t="s">
        <v>43</v>
      </c>
      <c r="C3675">
        <v>11</v>
      </c>
      <c r="D3675" t="s">
        <v>14</v>
      </c>
      <c r="E3675">
        <v>15055</v>
      </c>
      <c r="F3675" t="s">
        <v>106</v>
      </c>
      <c r="G3675">
        <v>6225.33668182973</v>
      </c>
    </row>
    <row r="3676" spans="1:7">
      <c r="A3676">
        <v>40</v>
      </c>
      <c r="B3676" t="s">
        <v>43</v>
      </c>
      <c r="C3676">
        <v>12</v>
      </c>
      <c r="D3676" t="s">
        <v>15</v>
      </c>
      <c r="E3676">
        <v>15055</v>
      </c>
      <c r="F3676" t="s">
        <v>106</v>
      </c>
      <c r="G3676">
        <v>197.82462757868001</v>
      </c>
    </row>
    <row r="3677" spans="1:7">
      <c r="A3677">
        <v>40</v>
      </c>
      <c r="B3677" t="s">
        <v>43</v>
      </c>
      <c r="C3677">
        <v>13</v>
      </c>
      <c r="D3677" t="s">
        <v>16</v>
      </c>
      <c r="E3677">
        <v>15055</v>
      </c>
      <c r="F3677" t="s">
        <v>106</v>
      </c>
      <c r="G3677">
        <v>3861033.201957</v>
      </c>
    </row>
    <row r="3678" spans="1:7">
      <c r="A3678">
        <v>40</v>
      </c>
      <c r="B3678" t="s">
        <v>43</v>
      </c>
      <c r="C3678">
        <v>14</v>
      </c>
      <c r="D3678" t="s">
        <v>17</v>
      </c>
      <c r="E3678">
        <v>15055</v>
      </c>
      <c r="F3678" t="s">
        <v>106</v>
      </c>
      <c r="G3678">
        <v>281112.57152660401</v>
      </c>
    </row>
    <row r="3679" spans="1:7">
      <c r="A3679">
        <v>40</v>
      </c>
      <c r="B3679" t="s">
        <v>43</v>
      </c>
      <c r="C3679">
        <v>15</v>
      </c>
      <c r="D3679" t="s">
        <v>18</v>
      </c>
      <c r="E3679">
        <v>15055</v>
      </c>
      <c r="F3679" t="s">
        <v>106</v>
      </c>
      <c r="G3679">
        <v>130184.963892302</v>
      </c>
    </row>
    <row r="3680" spans="1:7">
      <c r="A3680">
        <v>40</v>
      </c>
      <c r="B3680" t="s">
        <v>43</v>
      </c>
      <c r="C3680">
        <v>16</v>
      </c>
      <c r="D3680" t="s">
        <v>19</v>
      </c>
      <c r="E3680">
        <v>15055</v>
      </c>
      <c r="F3680" t="s">
        <v>106</v>
      </c>
      <c r="G3680">
        <v>5555.5303579291103</v>
      </c>
    </row>
    <row r="3681" spans="1:7">
      <c r="A3681">
        <v>40</v>
      </c>
      <c r="B3681" t="s">
        <v>43</v>
      </c>
      <c r="C3681">
        <v>17</v>
      </c>
      <c r="D3681" t="s">
        <v>20</v>
      </c>
      <c r="E3681">
        <v>15055</v>
      </c>
      <c r="F3681" t="s">
        <v>106</v>
      </c>
      <c r="G3681">
        <v>7726388.5887901001</v>
      </c>
    </row>
    <row r="3682" spans="1:7">
      <c r="A3682">
        <v>40</v>
      </c>
      <c r="B3682" t="s">
        <v>43</v>
      </c>
      <c r="C3682">
        <v>18</v>
      </c>
      <c r="D3682" t="s">
        <v>21</v>
      </c>
      <c r="E3682">
        <v>15055</v>
      </c>
      <c r="F3682" t="s">
        <v>106</v>
      </c>
      <c r="G3682">
        <v>6680597.51335466</v>
      </c>
    </row>
    <row r="3683" spans="1:7">
      <c r="A3683">
        <v>40</v>
      </c>
      <c r="B3683" t="s">
        <v>43</v>
      </c>
      <c r="C3683">
        <v>19</v>
      </c>
      <c r="D3683" t="s">
        <v>22</v>
      </c>
      <c r="E3683">
        <v>15055</v>
      </c>
      <c r="F3683" t="s">
        <v>106</v>
      </c>
      <c r="G3683">
        <v>44193417.759519301</v>
      </c>
    </row>
    <row r="3684" spans="1:7">
      <c r="A3684">
        <v>40</v>
      </c>
      <c r="B3684" t="s">
        <v>43</v>
      </c>
      <c r="C3684">
        <v>20</v>
      </c>
      <c r="D3684" t="s">
        <v>23</v>
      </c>
      <c r="E3684">
        <v>15055</v>
      </c>
      <c r="F3684" t="s">
        <v>106</v>
      </c>
      <c r="G3684">
        <v>19904682.425761599</v>
      </c>
    </row>
    <row r="3685" spans="1:7">
      <c r="A3685">
        <v>40</v>
      </c>
      <c r="B3685" t="s">
        <v>43</v>
      </c>
      <c r="C3685">
        <v>21</v>
      </c>
      <c r="D3685" t="s">
        <v>24</v>
      </c>
      <c r="E3685">
        <v>15055</v>
      </c>
      <c r="F3685" t="s">
        <v>106</v>
      </c>
      <c r="G3685">
        <v>4799045.7287536496</v>
      </c>
    </row>
    <row r="3686" spans="1:7">
      <c r="A3686">
        <v>40</v>
      </c>
      <c r="B3686" t="s">
        <v>43</v>
      </c>
      <c r="C3686">
        <v>22</v>
      </c>
      <c r="D3686" t="s">
        <v>25</v>
      </c>
      <c r="E3686">
        <v>15055</v>
      </c>
      <c r="F3686" t="s">
        <v>106</v>
      </c>
      <c r="G3686">
        <v>17932879.057651799</v>
      </c>
    </row>
    <row r="3687" spans="1:7">
      <c r="A3687">
        <v>40</v>
      </c>
      <c r="B3687" t="s">
        <v>43</v>
      </c>
      <c r="C3687">
        <v>23</v>
      </c>
      <c r="D3687" t="s">
        <v>26</v>
      </c>
      <c r="E3687">
        <v>15055</v>
      </c>
      <c r="F3687" t="s">
        <v>106</v>
      </c>
      <c r="G3687">
        <v>6760386.1230712896</v>
      </c>
    </row>
    <row r="3688" spans="1:7">
      <c r="A3688">
        <v>40</v>
      </c>
      <c r="B3688" t="s">
        <v>43</v>
      </c>
      <c r="C3688">
        <v>24</v>
      </c>
      <c r="D3688" t="s">
        <v>27</v>
      </c>
      <c r="E3688">
        <v>15055</v>
      </c>
      <c r="F3688" t="s">
        <v>106</v>
      </c>
      <c r="G3688">
        <v>120218.770418441</v>
      </c>
    </row>
    <row r="3689" spans="1:7">
      <c r="A3689">
        <v>40</v>
      </c>
      <c r="B3689" t="s">
        <v>43</v>
      </c>
      <c r="C3689">
        <v>25</v>
      </c>
      <c r="D3689" t="s">
        <v>28</v>
      </c>
      <c r="E3689">
        <v>15055</v>
      </c>
      <c r="F3689" t="s">
        <v>106</v>
      </c>
      <c r="G3689">
        <v>20960320.2676269</v>
      </c>
    </row>
    <row r="3690" spans="1:7">
      <c r="A3690">
        <v>40</v>
      </c>
      <c r="B3690" t="s">
        <v>43</v>
      </c>
      <c r="C3690">
        <v>26</v>
      </c>
      <c r="D3690" t="s">
        <v>29</v>
      </c>
      <c r="E3690">
        <v>15055</v>
      </c>
      <c r="F3690" t="s">
        <v>106</v>
      </c>
      <c r="G3690">
        <v>429518.44224966801</v>
      </c>
    </row>
    <row r="3691" spans="1:7">
      <c r="A3691">
        <v>40</v>
      </c>
      <c r="B3691" t="s">
        <v>43</v>
      </c>
      <c r="C3691">
        <v>27</v>
      </c>
      <c r="D3691" t="s">
        <v>30</v>
      </c>
      <c r="E3691">
        <v>15055</v>
      </c>
      <c r="F3691" t="s">
        <v>106</v>
      </c>
      <c r="G3691">
        <v>914503.98005333799</v>
      </c>
    </row>
    <row r="3692" spans="1:7">
      <c r="A3692">
        <v>40</v>
      </c>
      <c r="B3692" t="s">
        <v>43</v>
      </c>
      <c r="C3692">
        <v>28</v>
      </c>
      <c r="D3692" t="s">
        <v>31</v>
      </c>
      <c r="E3692">
        <v>15055</v>
      </c>
      <c r="F3692" t="s">
        <v>106</v>
      </c>
      <c r="G3692">
        <v>526166.305066881</v>
      </c>
    </row>
    <row r="3693" spans="1:7">
      <c r="A3693">
        <v>40</v>
      </c>
      <c r="B3693" t="s">
        <v>43</v>
      </c>
      <c r="C3693">
        <v>29</v>
      </c>
      <c r="D3693" t="s">
        <v>32</v>
      </c>
      <c r="E3693">
        <v>15055</v>
      </c>
      <c r="F3693" t="s">
        <v>106</v>
      </c>
      <c r="G3693">
        <v>8864200.3245171402</v>
      </c>
    </row>
    <row r="3694" spans="1:7">
      <c r="A3694">
        <v>40</v>
      </c>
      <c r="B3694" t="s">
        <v>43</v>
      </c>
      <c r="C3694">
        <v>30</v>
      </c>
      <c r="D3694" t="s">
        <v>33</v>
      </c>
      <c r="E3694">
        <v>15055</v>
      </c>
      <c r="F3694" t="s">
        <v>106</v>
      </c>
      <c r="G3694">
        <v>6918252.0982615398</v>
      </c>
    </row>
    <row r="3695" spans="1:7">
      <c r="A3695">
        <v>40</v>
      </c>
      <c r="B3695" t="s">
        <v>43</v>
      </c>
      <c r="C3695">
        <v>31</v>
      </c>
      <c r="D3695" t="s">
        <v>34</v>
      </c>
      <c r="E3695">
        <v>15055</v>
      </c>
      <c r="F3695" t="s">
        <v>106</v>
      </c>
      <c r="G3695">
        <v>1457112.0426153</v>
      </c>
    </row>
    <row r="3696" spans="1:7">
      <c r="A3696">
        <v>40</v>
      </c>
      <c r="B3696" t="s">
        <v>43</v>
      </c>
      <c r="C3696">
        <v>32</v>
      </c>
      <c r="D3696" t="s">
        <v>35</v>
      </c>
      <c r="E3696">
        <v>15055</v>
      </c>
      <c r="F3696" t="s">
        <v>106</v>
      </c>
      <c r="G3696">
        <v>341619316.51030701</v>
      </c>
    </row>
    <row r="3697" spans="1:7">
      <c r="A3697">
        <v>40</v>
      </c>
      <c r="B3697" t="s">
        <v>43</v>
      </c>
      <c r="C3697">
        <v>33</v>
      </c>
      <c r="D3697" t="s">
        <v>36</v>
      </c>
      <c r="E3697">
        <v>15055</v>
      </c>
      <c r="F3697" t="s">
        <v>106</v>
      </c>
      <c r="G3697">
        <v>10395067.6590288</v>
      </c>
    </row>
    <row r="3698" spans="1:7">
      <c r="A3698">
        <v>40</v>
      </c>
      <c r="B3698" t="s">
        <v>43</v>
      </c>
      <c r="C3698">
        <v>34</v>
      </c>
      <c r="D3698" t="s">
        <v>37</v>
      </c>
      <c r="E3698">
        <v>15055</v>
      </c>
      <c r="F3698" t="s">
        <v>106</v>
      </c>
      <c r="G3698">
        <v>2163089.7818231499</v>
      </c>
    </row>
    <row r="3699" spans="1:7">
      <c r="A3699">
        <v>40</v>
      </c>
      <c r="B3699" t="s">
        <v>43</v>
      </c>
      <c r="C3699">
        <v>35</v>
      </c>
      <c r="D3699" t="s">
        <v>38</v>
      </c>
      <c r="E3699">
        <v>15055</v>
      </c>
      <c r="F3699" t="s">
        <v>106</v>
      </c>
      <c r="G3699">
        <v>768462.31900950498</v>
      </c>
    </row>
    <row r="3700" spans="1:7">
      <c r="A3700">
        <v>40</v>
      </c>
      <c r="B3700" t="s">
        <v>43</v>
      </c>
      <c r="C3700">
        <v>36</v>
      </c>
      <c r="D3700" t="s">
        <v>39</v>
      </c>
      <c r="E3700">
        <v>15055</v>
      </c>
      <c r="F3700" t="s">
        <v>106</v>
      </c>
      <c r="G3700">
        <v>701598.37558661995</v>
      </c>
    </row>
    <row r="3701" spans="1:7">
      <c r="A3701">
        <v>40</v>
      </c>
      <c r="B3701" t="s">
        <v>43</v>
      </c>
      <c r="C3701">
        <v>37</v>
      </c>
      <c r="D3701" t="s">
        <v>40</v>
      </c>
      <c r="E3701">
        <v>15055</v>
      </c>
      <c r="F3701" t="s">
        <v>106</v>
      </c>
      <c r="G3701">
        <v>817484.50694465404</v>
      </c>
    </row>
    <row r="3702" spans="1:7">
      <c r="A3702">
        <v>40</v>
      </c>
      <c r="B3702" t="s">
        <v>43</v>
      </c>
      <c r="C3702">
        <v>38</v>
      </c>
      <c r="D3702" t="s">
        <v>41</v>
      </c>
      <c r="E3702">
        <v>15055</v>
      </c>
      <c r="F3702" t="s">
        <v>106</v>
      </c>
      <c r="G3702">
        <v>516026.06544738798</v>
      </c>
    </row>
    <row r="3703" spans="1:7">
      <c r="A3703">
        <v>40</v>
      </c>
      <c r="B3703" t="s">
        <v>43</v>
      </c>
      <c r="C3703">
        <v>39</v>
      </c>
      <c r="D3703" t="s">
        <v>42</v>
      </c>
      <c r="E3703">
        <v>15055</v>
      </c>
      <c r="F3703" t="s">
        <v>106</v>
      </c>
      <c r="G3703">
        <v>586892.22088397504</v>
      </c>
    </row>
    <row r="3704" spans="1:7">
      <c r="A3704">
        <v>40</v>
      </c>
      <c r="B3704" t="s">
        <v>43</v>
      </c>
      <c r="C3704">
        <v>40</v>
      </c>
      <c r="D3704" t="s">
        <v>43</v>
      </c>
      <c r="E3704">
        <v>15055</v>
      </c>
      <c r="F3704" t="s">
        <v>106</v>
      </c>
      <c r="G3704">
        <v>3051859.1436079601</v>
      </c>
    </row>
    <row r="3705" spans="1:7">
      <c r="A3705">
        <v>40</v>
      </c>
      <c r="B3705" t="s">
        <v>43</v>
      </c>
      <c r="C3705">
        <v>41</v>
      </c>
      <c r="D3705" t="s">
        <v>44</v>
      </c>
      <c r="E3705">
        <v>15055</v>
      </c>
      <c r="F3705" t="s">
        <v>106</v>
      </c>
      <c r="G3705">
        <v>1652563.68770704</v>
      </c>
    </row>
    <row r="3706" spans="1:7">
      <c r="A3706">
        <v>40</v>
      </c>
      <c r="B3706" t="s">
        <v>43</v>
      </c>
      <c r="C3706">
        <v>42</v>
      </c>
      <c r="D3706" t="s">
        <v>45</v>
      </c>
      <c r="E3706">
        <v>15055</v>
      </c>
      <c r="F3706" t="s">
        <v>106</v>
      </c>
      <c r="G3706">
        <v>3058645.3279380901</v>
      </c>
    </row>
    <row r="3707" spans="1:7">
      <c r="A3707">
        <v>40</v>
      </c>
      <c r="B3707" t="s">
        <v>43</v>
      </c>
      <c r="C3707">
        <v>43</v>
      </c>
      <c r="D3707" t="s">
        <v>46</v>
      </c>
      <c r="E3707">
        <v>15055</v>
      </c>
      <c r="F3707" t="s">
        <v>106</v>
      </c>
      <c r="G3707">
        <v>618448.61253417504</v>
      </c>
    </row>
    <row r="3708" spans="1:7">
      <c r="A3708">
        <v>40</v>
      </c>
      <c r="B3708" t="s">
        <v>43</v>
      </c>
      <c r="C3708">
        <v>44</v>
      </c>
      <c r="D3708" t="s">
        <v>47</v>
      </c>
      <c r="E3708">
        <v>15055</v>
      </c>
      <c r="F3708" t="s">
        <v>106</v>
      </c>
      <c r="G3708">
        <v>95025.396230286002</v>
      </c>
    </row>
    <row r="3709" spans="1:7">
      <c r="A3709">
        <v>40</v>
      </c>
      <c r="B3709" t="s">
        <v>43</v>
      </c>
      <c r="C3709">
        <v>45</v>
      </c>
      <c r="D3709" t="s">
        <v>48</v>
      </c>
      <c r="E3709">
        <v>15055</v>
      </c>
      <c r="F3709" t="s">
        <v>106</v>
      </c>
      <c r="G3709">
        <v>98568875.458379805</v>
      </c>
    </row>
    <row r="3710" spans="1:7">
      <c r="A3710">
        <v>40</v>
      </c>
      <c r="B3710" t="s">
        <v>43</v>
      </c>
      <c r="C3710">
        <v>46</v>
      </c>
      <c r="D3710" t="s">
        <v>49</v>
      </c>
      <c r="E3710">
        <v>15055</v>
      </c>
      <c r="F3710" t="s">
        <v>106</v>
      </c>
      <c r="G3710">
        <v>106333.009278065</v>
      </c>
    </row>
    <row r="3711" spans="1:7">
      <c r="A3711">
        <v>40</v>
      </c>
      <c r="B3711" t="s">
        <v>43</v>
      </c>
      <c r="C3711">
        <v>47</v>
      </c>
      <c r="D3711" t="s">
        <v>50</v>
      </c>
      <c r="E3711">
        <v>15055</v>
      </c>
      <c r="F3711" t="s">
        <v>106</v>
      </c>
      <c r="G3711">
        <v>121551.16024780901</v>
      </c>
    </row>
    <row r="3712" spans="1:7">
      <c r="A3712">
        <v>40</v>
      </c>
      <c r="B3712" t="s">
        <v>43</v>
      </c>
      <c r="C3712">
        <v>48</v>
      </c>
      <c r="D3712" t="s">
        <v>51</v>
      </c>
      <c r="E3712">
        <v>15055</v>
      </c>
      <c r="F3712" t="s">
        <v>106</v>
      </c>
      <c r="G3712">
        <v>48254076.249658003</v>
      </c>
    </row>
    <row r="3713" spans="1:7">
      <c r="A3713">
        <v>40</v>
      </c>
      <c r="B3713" t="s">
        <v>43</v>
      </c>
      <c r="C3713">
        <v>49</v>
      </c>
      <c r="D3713" t="s">
        <v>52</v>
      </c>
      <c r="E3713">
        <v>15055</v>
      </c>
      <c r="F3713" t="s">
        <v>106</v>
      </c>
      <c r="G3713">
        <v>142607142.2123</v>
      </c>
    </row>
    <row r="3714" spans="1:7">
      <c r="A3714">
        <v>40</v>
      </c>
      <c r="B3714" t="s">
        <v>43</v>
      </c>
      <c r="C3714">
        <v>50</v>
      </c>
      <c r="D3714" t="s">
        <v>53</v>
      </c>
      <c r="E3714">
        <v>15055</v>
      </c>
      <c r="F3714" t="s">
        <v>106</v>
      </c>
      <c r="G3714">
        <v>374087576.96377599</v>
      </c>
    </row>
    <row r="3715" spans="1:7">
      <c r="A3715">
        <v>40</v>
      </c>
      <c r="B3715" t="s">
        <v>43</v>
      </c>
      <c r="C3715">
        <v>51</v>
      </c>
      <c r="D3715" t="s">
        <v>54</v>
      </c>
      <c r="E3715">
        <v>15055</v>
      </c>
      <c r="F3715" t="s">
        <v>106</v>
      </c>
      <c r="G3715">
        <v>48637616.863512099</v>
      </c>
    </row>
    <row r="3716" spans="1:7">
      <c r="A3716">
        <v>40</v>
      </c>
      <c r="B3716" t="s">
        <v>43</v>
      </c>
      <c r="C3716">
        <v>52</v>
      </c>
      <c r="D3716" t="s">
        <v>55</v>
      </c>
      <c r="E3716">
        <v>15055</v>
      </c>
      <c r="F3716" t="s">
        <v>106</v>
      </c>
      <c r="G3716">
        <v>175654.839702217</v>
      </c>
    </row>
    <row r="3717" spans="1:7">
      <c r="A3717">
        <v>40</v>
      </c>
      <c r="B3717" t="s">
        <v>43</v>
      </c>
      <c r="C3717">
        <v>53</v>
      </c>
      <c r="D3717" t="s">
        <v>56</v>
      </c>
      <c r="E3717">
        <v>15055</v>
      </c>
      <c r="F3717" t="s">
        <v>106</v>
      </c>
      <c r="G3717">
        <v>49610740.670083798</v>
      </c>
    </row>
    <row r="3718" spans="1:7">
      <c r="A3718">
        <v>40</v>
      </c>
      <c r="B3718" t="s">
        <v>43</v>
      </c>
      <c r="C3718">
        <v>54</v>
      </c>
      <c r="D3718" t="s">
        <v>57</v>
      </c>
      <c r="E3718">
        <v>15055</v>
      </c>
      <c r="F3718" t="s">
        <v>106</v>
      </c>
      <c r="G3718">
        <v>59345096.430836998</v>
      </c>
    </row>
    <row r="3719" spans="1:7">
      <c r="A3719">
        <v>40</v>
      </c>
      <c r="B3719" t="s">
        <v>43</v>
      </c>
      <c r="C3719">
        <v>55</v>
      </c>
      <c r="D3719" t="s">
        <v>58</v>
      </c>
      <c r="E3719">
        <v>15055</v>
      </c>
      <c r="F3719" t="s">
        <v>106</v>
      </c>
      <c r="G3719">
        <v>148410396.193441</v>
      </c>
    </row>
    <row r="3720" spans="1:7">
      <c r="A3720">
        <v>40</v>
      </c>
      <c r="B3720" t="s">
        <v>43</v>
      </c>
      <c r="C3720">
        <v>56</v>
      </c>
      <c r="D3720" t="s">
        <v>59</v>
      </c>
      <c r="E3720">
        <v>15055</v>
      </c>
      <c r="F3720" t="s">
        <v>106</v>
      </c>
      <c r="G3720">
        <v>175517960.58446401</v>
      </c>
    </row>
    <row r="3721" spans="1:7">
      <c r="A3721">
        <v>40</v>
      </c>
      <c r="B3721" t="s">
        <v>43</v>
      </c>
      <c r="C3721">
        <v>57</v>
      </c>
      <c r="D3721" t="s">
        <v>60</v>
      </c>
      <c r="E3721">
        <v>15055</v>
      </c>
      <c r="F3721" t="s">
        <v>106</v>
      </c>
      <c r="G3721">
        <v>64058790.781810999</v>
      </c>
    </row>
    <row r="3722" spans="1:7">
      <c r="A3722">
        <v>40</v>
      </c>
      <c r="B3722" t="s">
        <v>43</v>
      </c>
      <c r="C3722">
        <v>58</v>
      </c>
      <c r="D3722" t="s">
        <v>61</v>
      </c>
      <c r="E3722">
        <v>15055</v>
      </c>
      <c r="F3722" t="s">
        <v>106</v>
      </c>
      <c r="G3722">
        <v>16502728.637162801</v>
      </c>
    </row>
    <row r="3723" spans="1:7">
      <c r="A3723">
        <v>40</v>
      </c>
      <c r="B3723" t="s">
        <v>43</v>
      </c>
      <c r="C3723">
        <v>59</v>
      </c>
      <c r="D3723" t="s">
        <v>62</v>
      </c>
      <c r="E3723">
        <v>15055</v>
      </c>
      <c r="F3723" t="s">
        <v>106</v>
      </c>
      <c r="G3723">
        <v>52009488.286142901</v>
      </c>
    </row>
    <row r="3724" spans="1:7">
      <c r="A3724">
        <v>40</v>
      </c>
      <c r="B3724" t="s">
        <v>43</v>
      </c>
      <c r="C3724">
        <v>60</v>
      </c>
      <c r="D3724" t="s">
        <v>63</v>
      </c>
      <c r="E3724">
        <v>15055</v>
      </c>
      <c r="F3724" t="s">
        <v>106</v>
      </c>
      <c r="G3724">
        <v>129873675.89926299</v>
      </c>
    </row>
    <row r="3725" spans="1:7">
      <c r="A3725">
        <v>40</v>
      </c>
      <c r="B3725" t="s">
        <v>43</v>
      </c>
      <c r="C3725">
        <v>62</v>
      </c>
      <c r="D3725" t="s">
        <v>65</v>
      </c>
      <c r="E3725">
        <v>15055</v>
      </c>
      <c r="F3725" t="s">
        <v>106</v>
      </c>
      <c r="G3725">
        <v>1964449040.78128</v>
      </c>
    </row>
    <row r="3726" spans="1:7">
      <c r="A3726">
        <v>40</v>
      </c>
      <c r="B3726" t="s">
        <v>43</v>
      </c>
      <c r="C3726">
        <v>63</v>
      </c>
      <c r="D3726" t="s">
        <v>66</v>
      </c>
      <c r="E3726">
        <v>15055</v>
      </c>
      <c r="F3726" t="s">
        <v>106</v>
      </c>
      <c r="G3726">
        <v>16396087.5315683</v>
      </c>
    </row>
    <row r="3727" spans="1:7">
      <c r="A3727">
        <v>40</v>
      </c>
      <c r="B3727" t="s">
        <v>43</v>
      </c>
      <c r="C3727">
        <v>64</v>
      </c>
      <c r="D3727" t="s">
        <v>67</v>
      </c>
      <c r="E3727">
        <v>15055</v>
      </c>
      <c r="F3727" t="s">
        <v>106</v>
      </c>
      <c r="G3727">
        <v>61747030.425377302</v>
      </c>
    </row>
    <row r="3728" spans="1:7">
      <c r="A3728">
        <v>40</v>
      </c>
      <c r="B3728" t="s">
        <v>43</v>
      </c>
      <c r="C3728">
        <v>65</v>
      </c>
      <c r="D3728" t="s">
        <v>68</v>
      </c>
      <c r="E3728">
        <v>15055</v>
      </c>
      <c r="F3728" t="s">
        <v>106</v>
      </c>
      <c r="G3728">
        <v>1013271925.76318</v>
      </c>
    </row>
    <row r="3729" spans="1:7">
      <c r="A3729">
        <v>40</v>
      </c>
      <c r="B3729" t="s">
        <v>43</v>
      </c>
      <c r="C3729">
        <v>66</v>
      </c>
      <c r="D3729" t="s">
        <v>69</v>
      </c>
      <c r="E3729">
        <v>15055</v>
      </c>
      <c r="F3729" t="s">
        <v>106</v>
      </c>
      <c r="G3729">
        <v>402813930.72529602</v>
      </c>
    </row>
    <row r="3730" spans="1:7">
      <c r="A3730">
        <v>40</v>
      </c>
      <c r="B3730" t="s">
        <v>43</v>
      </c>
      <c r="C3730">
        <v>67</v>
      </c>
      <c r="D3730" t="s">
        <v>70</v>
      </c>
      <c r="E3730">
        <v>15055</v>
      </c>
      <c r="F3730" t="s">
        <v>106</v>
      </c>
      <c r="G3730">
        <v>269778224.27663499</v>
      </c>
    </row>
    <row r="3731" spans="1:7">
      <c r="A3731">
        <v>40</v>
      </c>
      <c r="B3731" t="s">
        <v>43</v>
      </c>
      <c r="C3731">
        <v>68</v>
      </c>
      <c r="D3731" t="s">
        <v>71</v>
      </c>
      <c r="E3731">
        <v>15055</v>
      </c>
      <c r="F3731" t="s">
        <v>106</v>
      </c>
      <c r="G3731">
        <v>14687374.1300522</v>
      </c>
    </row>
    <row r="3732" spans="1:7">
      <c r="A3732">
        <v>40</v>
      </c>
      <c r="B3732" t="s">
        <v>43</v>
      </c>
      <c r="C3732">
        <v>69</v>
      </c>
      <c r="D3732" t="s">
        <v>72</v>
      </c>
      <c r="E3732">
        <v>15055</v>
      </c>
      <c r="F3732" t="s">
        <v>106</v>
      </c>
      <c r="G3732">
        <v>16117620.989898499</v>
      </c>
    </row>
    <row r="3733" spans="1:7">
      <c r="A3733">
        <v>40</v>
      </c>
      <c r="B3733" t="s">
        <v>43</v>
      </c>
      <c r="C3733">
        <v>74</v>
      </c>
      <c r="D3733" t="s">
        <v>77</v>
      </c>
      <c r="E3733">
        <v>15055</v>
      </c>
      <c r="F3733" t="s">
        <v>106</v>
      </c>
      <c r="G3733">
        <v>6192190.7847224502</v>
      </c>
    </row>
    <row r="3734" spans="1:7">
      <c r="A3734">
        <v>40</v>
      </c>
      <c r="B3734" t="s">
        <v>43</v>
      </c>
      <c r="C3734">
        <v>75</v>
      </c>
      <c r="D3734" t="s">
        <v>78</v>
      </c>
      <c r="E3734">
        <v>15055</v>
      </c>
      <c r="F3734" t="s">
        <v>106</v>
      </c>
      <c r="G3734">
        <v>191.84123137909401</v>
      </c>
    </row>
    <row r="3735" spans="1:7">
      <c r="A3735">
        <v>40</v>
      </c>
      <c r="B3735" t="s">
        <v>43</v>
      </c>
      <c r="C3735">
        <v>76</v>
      </c>
      <c r="D3735" t="s">
        <v>79</v>
      </c>
      <c r="E3735">
        <v>15055</v>
      </c>
      <c r="F3735" t="s">
        <v>106</v>
      </c>
      <c r="G3735">
        <v>7002718.0457016304</v>
      </c>
    </row>
    <row r="3736" spans="1:7">
      <c r="A3736">
        <v>40</v>
      </c>
      <c r="B3736" t="s">
        <v>43</v>
      </c>
      <c r="C3736">
        <v>77</v>
      </c>
      <c r="D3736" t="s">
        <v>80</v>
      </c>
      <c r="E3736">
        <v>15055</v>
      </c>
      <c r="F3736" t="s">
        <v>106</v>
      </c>
      <c r="G3736">
        <v>151869.55718848601</v>
      </c>
    </row>
    <row r="3737" spans="1:7">
      <c r="A3737">
        <v>40</v>
      </c>
      <c r="B3737" t="s">
        <v>43</v>
      </c>
      <c r="C3737">
        <v>78</v>
      </c>
      <c r="D3737" t="s">
        <v>81</v>
      </c>
      <c r="E3737">
        <v>15055</v>
      </c>
      <c r="F3737" t="s">
        <v>106</v>
      </c>
      <c r="G3737">
        <v>40798393.164888397</v>
      </c>
    </row>
    <row r="3738" spans="1:7">
      <c r="A3738">
        <v>40</v>
      </c>
      <c r="B3738" t="s">
        <v>43</v>
      </c>
      <c r="C3738">
        <v>79</v>
      </c>
      <c r="D3738" t="s">
        <v>82</v>
      </c>
      <c r="E3738">
        <v>15055</v>
      </c>
      <c r="F3738" t="s">
        <v>106</v>
      </c>
      <c r="G3738">
        <v>44083684.414438903</v>
      </c>
    </row>
    <row r="3739" spans="1:7">
      <c r="A3739">
        <v>40</v>
      </c>
      <c r="B3739" t="s">
        <v>43</v>
      </c>
      <c r="C3739">
        <v>80</v>
      </c>
      <c r="D3739" t="s">
        <v>83</v>
      </c>
      <c r="E3739">
        <v>15055</v>
      </c>
      <c r="F3739" t="s">
        <v>106</v>
      </c>
      <c r="G3739">
        <v>17028135.939706199</v>
      </c>
    </row>
    <row r="3740" spans="1:7">
      <c r="A3740">
        <v>40</v>
      </c>
      <c r="B3740" t="s">
        <v>43</v>
      </c>
      <c r="C3740">
        <v>81</v>
      </c>
      <c r="D3740" t="s">
        <v>84</v>
      </c>
      <c r="E3740">
        <v>15055</v>
      </c>
      <c r="F3740" t="s">
        <v>106</v>
      </c>
      <c r="G3740">
        <v>3898572.3858922599</v>
      </c>
    </row>
    <row r="3741" spans="1:7">
      <c r="A3741">
        <v>40</v>
      </c>
      <c r="B3741" t="s">
        <v>43</v>
      </c>
      <c r="C3741">
        <v>83</v>
      </c>
      <c r="D3741" t="s">
        <v>86</v>
      </c>
      <c r="E3741">
        <v>15055</v>
      </c>
      <c r="F3741" t="s">
        <v>106</v>
      </c>
      <c r="G3741">
        <v>142468642.67006201</v>
      </c>
    </row>
    <row r="3742" spans="1:7">
      <c r="A3742">
        <v>40</v>
      </c>
      <c r="B3742" t="s">
        <v>43</v>
      </c>
      <c r="C3742">
        <v>86</v>
      </c>
      <c r="D3742" t="s">
        <v>89</v>
      </c>
      <c r="E3742">
        <v>15055</v>
      </c>
      <c r="F3742" t="s">
        <v>106</v>
      </c>
      <c r="G3742">
        <v>15490.8400927691</v>
      </c>
    </row>
    <row r="3743" spans="1:7">
      <c r="A3743">
        <v>40</v>
      </c>
      <c r="B3743" t="s">
        <v>43</v>
      </c>
      <c r="C3743">
        <v>87</v>
      </c>
      <c r="D3743" t="s">
        <v>90</v>
      </c>
      <c r="E3743">
        <v>15055</v>
      </c>
      <c r="F3743" t="s">
        <v>106</v>
      </c>
      <c r="G3743">
        <v>11885.951804497499</v>
      </c>
    </row>
    <row r="3744" spans="1:7">
      <c r="A3744">
        <v>40</v>
      </c>
      <c r="B3744" t="s">
        <v>43</v>
      </c>
      <c r="C3744">
        <v>5001</v>
      </c>
      <c r="D3744" t="s">
        <v>94</v>
      </c>
      <c r="E3744">
        <v>15053</v>
      </c>
      <c r="F3744" t="s">
        <v>107</v>
      </c>
      <c r="G3744">
        <v>8652571695.2679005</v>
      </c>
    </row>
    <row r="3745" spans="1:7">
      <c r="A3745">
        <v>40</v>
      </c>
      <c r="B3745" t="s">
        <v>43</v>
      </c>
      <c r="C3745">
        <v>6001</v>
      </c>
      <c r="D3745" t="s">
        <v>96</v>
      </c>
      <c r="E3745">
        <v>15053</v>
      </c>
      <c r="F3745" t="s">
        <v>107</v>
      </c>
      <c r="G3745">
        <v>1934607709.94136</v>
      </c>
    </row>
    <row r="3746" spans="1:7">
      <c r="A3746">
        <v>40</v>
      </c>
      <c r="B3746" t="s">
        <v>43</v>
      </c>
      <c r="C3746">
        <v>7001</v>
      </c>
      <c r="D3746" t="s">
        <v>108</v>
      </c>
      <c r="E3746">
        <v>15053</v>
      </c>
      <c r="F3746" t="s">
        <v>107</v>
      </c>
      <c r="G3746">
        <v>2784579788.3520498</v>
      </c>
    </row>
    <row r="3747" spans="1:7">
      <c r="A3747">
        <v>40</v>
      </c>
      <c r="B3747" t="s">
        <v>43</v>
      </c>
      <c r="C3747">
        <v>8001</v>
      </c>
      <c r="D3747" t="s">
        <v>109</v>
      </c>
      <c r="E3747">
        <v>15053</v>
      </c>
      <c r="F3747" t="s">
        <v>107</v>
      </c>
      <c r="G3747">
        <v>3288773942.4215498</v>
      </c>
    </row>
    <row r="3748" spans="1:7">
      <c r="A3748">
        <v>40</v>
      </c>
      <c r="B3748" t="s">
        <v>43</v>
      </c>
      <c r="C3748">
        <v>10001</v>
      </c>
      <c r="D3748" t="s">
        <v>110</v>
      </c>
      <c r="E3748">
        <v>15055</v>
      </c>
      <c r="F3748" t="s">
        <v>106</v>
      </c>
      <c r="G3748">
        <v>64453.752297391598</v>
      </c>
    </row>
    <row r="3749" spans="1:7">
      <c r="A3749">
        <v>40</v>
      </c>
      <c r="B3749" t="s">
        <v>43</v>
      </c>
      <c r="C3749">
        <v>10002</v>
      </c>
      <c r="D3749" t="s">
        <v>111</v>
      </c>
      <c r="E3749">
        <v>15055</v>
      </c>
      <c r="F3749" t="s">
        <v>106</v>
      </c>
      <c r="G3749">
        <v>84878.304018642899</v>
      </c>
    </row>
    <row r="3750" spans="1:7">
      <c r="A3750">
        <v>40</v>
      </c>
      <c r="B3750" t="s">
        <v>43</v>
      </c>
      <c r="C3750">
        <v>10003</v>
      </c>
      <c r="D3750" t="s">
        <v>112</v>
      </c>
      <c r="E3750">
        <v>15055</v>
      </c>
      <c r="F3750" t="s">
        <v>106</v>
      </c>
      <c r="G3750">
        <v>75570.384250077303</v>
      </c>
    </row>
    <row r="3751" spans="1:7">
      <c r="A3751">
        <v>40</v>
      </c>
      <c r="B3751" t="s">
        <v>43</v>
      </c>
      <c r="C3751">
        <v>10004</v>
      </c>
      <c r="D3751" t="s">
        <v>113</v>
      </c>
      <c r="E3751">
        <v>15055</v>
      </c>
      <c r="F3751" t="s">
        <v>106</v>
      </c>
      <c r="G3751">
        <v>58349.423505506602</v>
      </c>
    </row>
    <row r="3752" spans="1:7">
      <c r="A3752">
        <v>40</v>
      </c>
      <c r="B3752" t="s">
        <v>43</v>
      </c>
      <c r="C3752">
        <v>10005</v>
      </c>
      <c r="D3752" t="s">
        <v>114</v>
      </c>
      <c r="E3752">
        <v>15055</v>
      </c>
      <c r="F3752" t="s">
        <v>106</v>
      </c>
      <c r="G3752">
        <v>130222.555447429</v>
      </c>
    </row>
    <row r="3753" spans="1:7">
      <c r="A3753">
        <v>40</v>
      </c>
      <c r="B3753" t="s">
        <v>43</v>
      </c>
      <c r="C3753">
        <v>10006</v>
      </c>
      <c r="D3753" t="s">
        <v>115</v>
      </c>
      <c r="E3753">
        <v>15055</v>
      </c>
      <c r="F3753" t="s">
        <v>106</v>
      </c>
      <c r="G3753">
        <v>444765.62571872998</v>
      </c>
    </row>
    <row r="3754" spans="1:7">
      <c r="A3754">
        <v>40</v>
      </c>
      <c r="B3754" t="s">
        <v>43</v>
      </c>
      <c r="C3754">
        <v>10007</v>
      </c>
      <c r="D3754" t="s">
        <v>116</v>
      </c>
      <c r="E3754">
        <v>15055</v>
      </c>
      <c r="F3754" t="s">
        <v>106</v>
      </c>
      <c r="G3754">
        <v>786539.67855719395</v>
      </c>
    </row>
    <row r="3755" spans="1:7">
      <c r="A3755">
        <v>40</v>
      </c>
      <c r="B3755" t="s">
        <v>43</v>
      </c>
      <c r="C3755">
        <v>10008</v>
      </c>
      <c r="D3755" t="s">
        <v>117</v>
      </c>
      <c r="E3755">
        <v>15055</v>
      </c>
      <c r="F3755" t="s">
        <v>106</v>
      </c>
      <c r="G3755">
        <v>899736.54509892699</v>
      </c>
    </row>
    <row r="3756" spans="1:7">
      <c r="A3756">
        <v>40</v>
      </c>
      <c r="B3756" t="s">
        <v>43</v>
      </c>
      <c r="C3756">
        <v>10009</v>
      </c>
      <c r="D3756" t="s">
        <v>118</v>
      </c>
      <c r="E3756">
        <v>15055</v>
      </c>
      <c r="F3756" t="s">
        <v>106</v>
      </c>
      <c r="G3756">
        <v>2276571.1420646799</v>
      </c>
    </row>
    <row r="3757" spans="1:7">
      <c r="A3757">
        <v>40</v>
      </c>
      <c r="B3757" t="s">
        <v>43</v>
      </c>
      <c r="C3757">
        <v>11001</v>
      </c>
      <c r="D3757" t="s">
        <v>119</v>
      </c>
      <c r="E3757">
        <v>15055</v>
      </c>
      <c r="F3757" t="s">
        <v>106</v>
      </c>
      <c r="G3757">
        <v>156930.06449966301</v>
      </c>
    </row>
    <row r="3758" spans="1:7">
      <c r="A3758">
        <v>40</v>
      </c>
      <c r="B3758" t="s">
        <v>43</v>
      </c>
      <c r="C3758">
        <v>11003</v>
      </c>
      <c r="D3758" t="s">
        <v>120</v>
      </c>
      <c r="E3758">
        <v>15055</v>
      </c>
      <c r="F3758" t="s">
        <v>106</v>
      </c>
      <c r="G3758">
        <v>177414.339587936</v>
      </c>
    </row>
    <row r="3759" spans="1:7">
      <c r="A3759">
        <v>40</v>
      </c>
      <c r="B3759" t="s">
        <v>43</v>
      </c>
      <c r="C3759">
        <v>12001</v>
      </c>
      <c r="D3759" t="s">
        <v>121</v>
      </c>
      <c r="E3759">
        <v>15055</v>
      </c>
      <c r="F3759" t="s">
        <v>106</v>
      </c>
      <c r="G3759">
        <v>23606481.7650172</v>
      </c>
    </row>
    <row r="3760" spans="1:7">
      <c r="A3760">
        <v>40</v>
      </c>
      <c r="B3760" t="s">
        <v>43</v>
      </c>
      <c r="C3760">
        <v>12002</v>
      </c>
      <c r="D3760" t="s">
        <v>122</v>
      </c>
      <c r="E3760">
        <v>15055</v>
      </c>
      <c r="F3760" t="s">
        <v>106</v>
      </c>
      <c r="G3760">
        <v>3953959.5745144198</v>
      </c>
    </row>
    <row r="3761" spans="1:7">
      <c r="A3761">
        <v>40</v>
      </c>
      <c r="B3761" t="s">
        <v>43</v>
      </c>
      <c r="C3761">
        <v>12004</v>
      </c>
      <c r="D3761" t="s">
        <v>123</v>
      </c>
      <c r="E3761">
        <v>15055</v>
      </c>
      <c r="F3761" t="s">
        <v>106</v>
      </c>
      <c r="G3761">
        <v>897420.23414380604</v>
      </c>
    </row>
    <row r="3762" spans="1:7">
      <c r="A3762">
        <v>40</v>
      </c>
      <c r="B3762" t="s">
        <v>43</v>
      </c>
      <c r="C3762">
        <v>14001</v>
      </c>
      <c r="D3762" t="s">
        <v>124</v>
      </c>
      <c r="E3762">
        <v>15055</v>
      </c>
      <c r="F3762" t="s">
        <v>106</v>
      </c>
      <c r="G3762">
        <v>1186548.4649072001</v>
      </c>
    </row>
    <row r="3763" spans="1:7">
      <c r="A3763">
        <v>40</v>
      </c>
      <c r="B3763" t="s">
        <v>43</v>
      </c>
      <c r="C3763">
        <v>14002</v>
      </c>
      <c r="D3763" t="s">
        <v>125</v>
      </c>
      <c r="E3763">
        <v>15055</v>
      </c>
      <c r="F3763" t="s">
        <v>106</v>
      </c>
      <c r="G3763">
        <v>360144.07076951902</v>
      </c>
    </row>
    <row r="3764" spans="1:7">
      <c r="A3764">
        <v>40</v>
      </c>
      <c r="B3764" t="s">
        <v>43</v>
      </c>
      <c r="C3764">
        <v>25001</v>
      </c>
      <c r="D3764" t="s">
        <v>126</v>
      </c>
      <c r="E3764">
        <v>15051</v>
      </c>
      <c r="F3764" t="s">
        <v>127</v>
      </c>
      <c r="G3764">
        <v>239169710.91698301</v>
      </c>
    </row>
    <row r="3765" spans="1:7">
      <c r="A3765">
        <v>40</v>
      </c>
      <c r="B3765" t="s">
        <v>43</v>
      </c>
      <c r="C3765">
        <v>28001</v>
      </c>
      <c r="D3765" t="s">
        <v>128</v>
      </c>
      <c r="E3765">
        <v>15051</v>
      </c>
      <c r="F3765" t="s">
        <v>127</v>
      </c>
      <c r="G3765">
        <v>572504445.70039904</v>
      </c>
    </row>
    <row r="3766" spans="1:7">
      <c r="A3766">
        <v>41</v>
      </c>
      <c r="B3766" t="s">
        <v>44</v>
      </c>
      <c r="C3766">
        <v>1</v>
      </c>
      <c r="D3766" t="s">
        <v>4</v>
      </c>
      <c r="E3766">
        <v>15055</v>
      </c>
      <c r="F3766" t="s">
        <v>106</v>
      </c>
      <c r="G3766">
        <v>543367.15903136495</v>
      </c>
    </row>
    <row r="3767" spans="1:7">
      <c r="A3767">
        <v>41</v>
      </c>
      <c r="B3767" t="s">
        <v>44</v>
      </c>
      <c r="C3767">
        <v>2</v>
      </c>
      <c r="D3767" t="s">
        <v>5</v>
      </c>
      <c r="E3767">
        <v>15055</v>
      </c>
      <c r="F3767" t="s">
        <v>106</v>
      </c>
      <c r="G3767">
        <v>102003.954992214</v>
      </c>
    </row>
    <row r="3768" spans="1:7">
      <c r="A3768">
        <v>41</v>
      </c>
      <c r="B3768" t="s">
        <v>44</v>
      </c>
      <c r="C3768">
        <v>3</v>
      </c>
      <c r="D3768" t="s">
        <v>6</v>
      </c>
      <c r="E3768">
        <v>15055</v>
      </c>
      <c r="F3768" t="s">
        <v>106</v>
      </c>
      <c r="G3768">
        <v>41.405000862010198</v>
      </c>
    </row>
    <row r="3769" spans="1:7">
      <c r="A3769">
        <v>41</v>
      </c>
      <c r="B3769" t="s">
        <v>44</v>
      </c>
      <c r="C3769">
        <v>6</v>
      </c>
      <c r="D3769" t="s">
        <v>9</v>
      </c>
      <c r="E3769">
        <v>15055</v>
      </c>
      <c r="F3769" t="s">
        <v>106</v>
      </c>
      <c r="G3769">
        <v>300796.329109877</v>
      </c>
    </row>
    <row r="3770" spans="1:7">
      <c r="A3770">
        <v>41</v>
      </c>
      <c r="B3770" t="s">
        <v>44</v>
      </c>
      <c r="C3770">
        <v>7</v>
      </c>
      <c r="D3770" t="s">
        <v>10</v>
      </c>
      <c r="E3770">
        <v>15055</v>
      </c>
      <c r="F3770" t="s">
        <v>106</v>
      </c>
      <c r="G3770">
        <v>4149.7976342702596</v>
      </c>
    </row>
    <row r="3771" spans="1:7">
      <c r="A3771">
        <v>41</v>
      </c>
      <c r="B3771" t="s">
        <v>44</v>
      </c>
      <c r="C3771">
        <v>8</v>
      </c>
      <c r="D3771" t="s">
        <v>11</v>
      </c>
      <c r="E3771">
        <v>15055</v>
      </c>
      <c r="F3771" t="s">
        <v>106</v>
      </c>
      <c r="G3771">
        <v>834.73487320961601</v>
      </c>
    </row>
    <row r="3772" spans="1:7">
      <c r="A3772">
        <v>41</v>
      </c>
      <c r="B3772" t="s">
        <v>44</v>
      </c>
      <c r="C3772">
        <v>9</v>
      </c>
      <c r="D3772" t="s">
        <v>12</v>
      </c>
      <c r="E3772">
        <v>15055</v>
      </c>
      <c r="F3772" t="s">
        <v>106</v>
      </c>
      <c r="G3772">
        <v>237773794.83658001</v>
      </c>
    </row>
    <row r="3773" spans="1:7">
      <c r="A3773">
        <v>41</v>
      </c>
      <c r="B3773" t="s">
        <v>44</v>
      </c>
      <c r="C3773">
        <v>10</v>
      </c>
      <c r="D3773" t="s">
        <v>13</v>
      </c>
      <c r="E3773">
        <v>15055</v>
      </c>
      <c r="F3773" t="s">
        <v>106</v>
      </c>
      <c r="G3773">
        <v>133831475.14771099</v>
      </c>
    </row>
    <row r="3774" spans="1:7">
      <c r="A3774">
        <v>41</v>
      </c>
      <c r="B3774" t="s">
        <v>44</v>
      </c>
      <c r="C3774">
        <v>11</v>
      </c>
      <c r="D3774" t="s">
        <v>14</v>
      </c>
      <c r="E3774">
        <v>15055</v>
      </c>
      <c r="F3774" t="s">
        <v>106</v>
      </c>
      <c r="G3774">
        <v>9451330.9074146301</v>
      </c>
    </row>
    <row r="3775" spans="1:7">
      <c r="A3775">
        <v>41</v>
      </c>
      <c r="B3775" t="s">
        <v>44</v>
      </c>
      <c r="C3775">
        <v>12</v>
      </c>
      <c r="D3775" t="s">
        <v>15</v>
      </c>
      <c r="E3775">
        <v>15055</v>
      </c>
      <c r="F3775" t="s">
        <v>106</v>
      </c>
      <c r="G3775">
        <v>21913.899797337399</v>
      </c>
    </row>
    <row r="3776" spans="1:7">
      <c r="A3776">
        <v>41</v>
      </c>
      <c r="B3776" t="s">
        <v>44</v>
      </c>
      <c r="C3776">
        <v>13</v>
      </c>
      <c r="D3776" t="s">
        <v>16</v>
      </c>
      <c r="E3776">
        <v>15055</v>
      </c>
      <c r="F3776" t="s">
        <v>106</v>
      </c>
      <c r="G3776">
        <v>339400.791286049</v>
      </c>
    </row>
    <row r="3777" spans="1:7">
      <c r="A3777">
        <v>41</v>
      </c>
      <c r="B3777" t="s">
        <v>44</v>
      </c>
      <c r="C3777">
        <v>14</v>
      </c>
      <c r="D3777" t="s">
        <v>17</v>
      </c>
      <c r="E3777">
        <v>15055</v>
      </c>
      <c r="F3777" t="s">
        <v>106</v>
      </c>
      <c r="G3777">
        <v>26333285.521427799</v>
      </c>
    </row>
    <row r="3778" spans="1:7">
      <c r="A3778">
        <v>41</v>
      </c>
      <c r="B3778" t="s">
        <v>44</v>
      </c>
      <c r="C3778">
        <v>15</v>
      </c>
      <c r="D3778" t="s">
        <v>18</v>
      </c>
      <c r="E3778">
        <v>15055</v>
      </c>
      <c r="F3778" t="s">
        <v>106</v>
      </c>
      <c r="G3778">
        <v>3189404.9905247302</v>
      </c>
    </row>
    <row r="3779" spans="1:7">
      <c r="A3779">
        <v>41</v>
      </c>
      <c r="B3779" t="s">
        <v>44</v>
      </c>
      <c r="C3779">
        <v>16</v>
      </c>
      <c r="D3779" t="s">
        <v>19</v>
      </c>
      <c r="E3779">
        <v>15055</v>
      </c>
      <c r="F3779" t="s">
        <v>106</v>
      </c>
      <c r="G3779">
        <v>65274.890397403098</v>
      </c>
    </row>
    <row r="3780" spans="1:7">
      <c r="A3780">
        <v>41</v>
      </c>
      <c r="B3780" t="s">
        <v>44</v>
      </c>
      <c r="C3780">
        <v>17</v>
      </c>
      <c r="D3780" t="s">
        <v>20</v>
      </c>
      <c r="E3780">
        <v>15055</v>
      </c>
      <c r="F3780" t="s">
        <v>106</v>
      </c>
      <c r="G3780">
        <v>8246904.1805737801</v>
      </c>
    </row>
    <row r="3781" spans="1:7">
      <c r="A3781">
        <v>41</v>
      </c>
      <c r="B3781" t="s">
        <v>44</v>
      </c>
      <c r="C3781">
        <v>18</v>
      </c>
      <c r="D3781" t="s">
        <v>21</v>
      </c>
      <c r="E3781">
        <v>15055</v>
      </c>
      <c r="F3781" t="s">
        <v>106</v>
      </c>
      <c r="G3781">
        <v>9704149.2928747796</v>
      </c>
    </row>
    <row r="3782" spans="1:7">
      <c r="A3782">
        <v>41</v>
      </c>
      <c r="B3782" t="s">
        <v>44</v>
      </c>
      <c r="C3782">
        <v>19</v>
      </c>
      <c r="D3782" t="s">
        <v>22</v>
      </c>
      <c r="E3782">
        <v>15055</v>
      </c>
      <c r="F3782" t="s">
        <v>106</v>
      </c>
      <c r="G3782">
        <v>27326682.537184902</v>
      </c>
    </row>
    <row r="3783" spans="1:7">
      <c r="A3783">
        <v>41</v>
      </c>
      <c r="B3783" t="s">
        <v>44</v>
      </c>
      <c r="C3783">
        <v>20</v>
      </c>
      <c r="D3783" t="s">
        <v>23</v>
      </c>
      <c r="E3783">
        <v>15055</v>
      </c>
      <c r="F3783" t="s">
        <v>106</v>
      </c>
      <c r="G3783">
        <v>20728220.5602776</v>
      </c>
    </row>
    <row r="3784" spans="1:7">
      <c r="A3784">
        <v>41</v>
      </c>
      <c r="B3784" t="s">
        <v>44</v>
      </c>
      <c r="C3784">
        <v>21</v>
      </c>
      <c r="D3784" t="s">
        <v>24</v>
      </c>
      <c r="E3784">
        <v>15055</v>
      </c>
      <c r="F3784" t="s">
        <v>106</v>
      </c>
      <c r="G3784">
        <v>951239.95030917099</v>
      </c>
    </row>
    <row r="3785" spans="1:7">
      <c r="A3785">
        <v>41</v>
      </c>
      <c r="B3785" t="s">
        <v>44</v>
      </c>
      <c r="C3785">
        <v>22</v>
      </c>
      <c r="D3785" t="s">
        <v>25</v>
      </c>
      <c r="E3785">
        <v>15055</v>
      </c>
      <c r="F3785" t="s">
        <v>106</v>
      </c>
      <c r="G3785">
        <v>11864997.1709584</v>
      </c>
    </row>
    <row r="3786" spans="1:7">
      <c r="A3786">
        <v>41</v>
      </c>
      <c r="B3786" t="s">
        <v>44</v>
      </c>
      <c r="C3786">
        <v>23</v>
      </c>
      <c r="D3786" t="s">
        <v>26</v>
      </c>
      <c r="E3786">
        <v>15055</v>
      </c>
      <c r="F3786" t="s">
        <v>106</v>
      </c>
      <c r="G3786">
        <v>198849.817695729</v>
      </c>
    </row>
    <row r="3787" spans="1:7">
      <c r="A3787">
        <v>41</v>
      </c>
      <c r="B3787" t="s">
        <v>44</v>
      </c>
      <c r="C3787">
        <v>24</v>
      </c>
      <c r="D3787" t="s">
        <v>27</v>
      </c>
      <c r="E3787">
        <v>15055</v>
      </c>
      <c r="F3787" t="s">
        <v>106</v>
      </c>
      <c r="G3787">
        <v>50609.572948625297</v>
      </c>
    </row>
    <row r="3788" spans="1:7">
      <c r="A3788">
        <v>41</v>
      </c>
      <c r="B3788" t="s">
        <v>44</v>
      </c>
      <c r="C3788">
        <v>25</v>
      </c>
      <c r="D3788" t="s">
        <v>28</v>
      </c>
      <c r="E3788">
        <v>15055</v>
      </c>
      <c r="F3788" t="s">
        <v>106</v>
      </c>
      <c r="G3788">
        <v>3733895.6099924999</v>
      </c>
    </row>
    <row r="3789" spans="1:7">
      <c r="A3789">
        <v>41</v>
      </c>
      <c r="B3789" t="s">
        <v>44</v>
      </c>
      <c r="C3789">
        <v>26</v>
      </c>
      <c r="D3789" t="s">
        <v>29</v>
      </c>
      <c r="E3789">
        <v>15055</v>
      </c>
      <c r="F3789" t="s">
        <v>106</v>
      </c>
      <c r="G3789">
        <v>991020.33357193496</v>
      </c>
    </row>
    <row r="3790" spans="1:7">
      <c r="A3790">
        <v>41</v>
      </c>
      <c r="B3790" t="s">
        <v>44</v>
      </c>
      <c r="C3790">
        <v>27</v>
      </c>
      <c r="D3790" t="s">
        <v>30</v>
      </c>
      <c r="E3790">
        <v>15055</v>
      </c>
      <c r="F3790" t="s">
        <v>106</v>
      </c>
      <c r="G3790">
        <v>1599503.14948507</v>
      </c>
    </row>
    <row r="3791" spans="1:7">
      <c r="A3791">
        <v>41</v>
      </c>
      <c r="B3791" t="s">
        <v>44</v>
      </c>
      <c r="C3791">
        <v>28</v>
      </c>
      <c r="D3791" t="s">
        <v>31</v>
      </c>
      <c r="E3791">
        <v>15055</v>
      </c>
      <c r="F3791" t="s">
        <v>106</v>
      </c>
      <c r="G3791">
        <v>3353492.07146532</v>
      </c>
    </row>
    <row r="3792" spans="1:7">
      <c r="A3792">
        <v>41</v>
      </c>
      <c r="B3792" t="s">
        <v>44</v>
      </c>
      <c r="C3792">
        <v>29</v>
      </c>
      <c r="D3792" t="s">
        <v>32</v>
      </c>
      <c r="E3792">
        <v>15055</v>
      </c>
      <c r="F3792" t="s">
        <v>106</v>
      </c>
      <c r="G3792">
        <v>8239853.7216030303</v>
      </c>
    </row>
    <row r="3793" spans="1:7">
      <c r="A3793">
        <v>41</v>
      </c>
      <c r="B3793" t="s">
        <v>44</v>
      </c>
      <c r="C3793">
        <v>30</v>
      </c>
      <c r="D3793" t="s">
        <v>33</v>
      </c>
      <c r="E3793">
        <v>15055</v>
      </c>
      <c r="F3793" t="s">
        <v>106</v>
      </c>
      <c r="G3793">
        <v>220169.23271460799</v>
      </c>
    </row>
    <row r="3794" spans="1:7">
      <c r="A3794">
        <v>41</v>
      </c>
      <c r="B3794" t="s">
        <v>44</v>
      </c>
      <c r="C3794">
        <v>31</v>
      </c>
      <c r="D3794" t="s">
        <v>34</v>
      </c>
      <c r="E3794">
        <v>15055</v>
      </c>
      <c r="F3794" t="s">
        <v>106</v>
      </c>
      <c r="G3794">
        <v>971434.66148993303</v>
      </c>
    </row>
    <row r="3795" spans="1:7">
      <c r="A3795">
        <v>41</v>
      </c>
      <c r="B3795" t="s">
        <v>44</v>
      </c>
      <c r="C3795">
        <v>32</v>
      </c>
      <c r="D3795" t="s">
        <v>35</v>
      </c>
      <c r="E3795">
        <v>15055</v>
      </c>
      <c r="F3795" t="s">
        <v>106</v>
      </c>
      <c r="G3795">
        <v>289634954.420138</v>
      </c>
    </row>
    <row r="3796" spans="1:7">
      <c r="A3796">
        <v>41</v>
      </c>
      <c r="B3796" t="s">
        <v>44</v>
      </c>
      <c r="C3796">
        <v>33</v>
      </c>
      <c r="D3796" t="s">
        <v>36</v>
      </c>
      <c r="E3796">
        <v>15055</v>
      </c>
      <c r="F3796" t="s">
        <v>106</v>
      </c>
      <c r="G3796">
        <v>12358704.612810099</v>
      </c>
    </row>
    <row r="3797" spans="1:7">
      <c r="A3797">
        <v>41</v>
      </c>
      <c r="B3797" t="s">
        <v>44</v>
      </c>
      <c r="C3797">
        <v>34</v>
      </c>
      <c r="D3797" t="s">
        <v>37</v>
      </c>
      <c r="E3797">
        <v>15055</v>
      </c>
      <c r="F3797" t="s">
        <v>106</v>
      </c>
      <c r="G3797">
        <v>4914188.4738136502</v>
      </c>
    </row>
    <row r="3798" spans="1:7">
      <c r="A3798">
        <v>41</v>
      </c>
      <c r="B3798" t="s">
        <v>44</v>
      </c>
      <c r="C3798">
        <v>35</v>
      </c>
      <c r="D3798" t="s">
        <v>38</v>
      </c>
      <c r="E3798">
        <v>15055</v>
      </c>
      <c r="F3798" t="s">
        <v>106</v>
      </c>
      <c r="G3798">
        <v>2796536.4935693801</v>
      </c>
    </row>
    <row r="3799" spans="1:7">
      <c r="A3799">
        <v>41</v>
      </c>
      <c r="B3799" t="s">
        <v>44</v>
      </c>
      <c r="C3799">
        <v>36</v>
      </c>
      <c r="D3799" t="s">
        <v>39</v>
      </c>
      <c r="E3799">
        <v>15055</v>
      </c>
      <c r="F3799" t="s">
        <v>106</v>
      </c>
      <c r="G3799">
        <v>2389278.23222744</v>
      </c>
    </row>
    <row r="3800" spans="1:7">
      <c r="A3800">
        <v>41</v>
      </c>
      <c r="B3800" t="s">
        <v>44</v>
      </c>
      <c r="C3800">
        <v>37</v>
      </c>
      <c r="D3800" t="s">
        <v>40</v>
      </c>
      <c r="E3800">
        <v>15055</v>
      </c>
      <c r="F3800" t="s">
        <v>106</v>
      </c>
      <c r="G3800">
        <v>2678472.24064284</v>
      </c>
    </row>
    <row r="3801" spans="1:7">
      <c r="A3801">
        <v>41</v>
      </c>
      <c r="B3801" t="s">
        <v>44</v>
      </c>
      <c r="C3801">
        <v>38</v>
      </c>
      <c r="D3801" t="s">
        <v>41</v>
      </c>
      <c r="E3801">
        <v>15055</v>
      </c>
      <c r="F3801" t="s">
        <v>106</v>
      </c>
      <c r="G3801">
        <v>1812265.1970714501</v>
      </c>
    </row>
    <row r="3802" spans="1:7">
      <c r="A3802">
        <v>41</v>
      </c>
      <c r="B3802" t="s">
        <v>44</v>
      </c>
      <c r="C3802">
        <v>39</v>
      </c>
      <c r="D3802" t="s">
        <v>42</v>
      </c>
      <c r="E3802">
        <v>15055</v>
      </c>
      <c r="F3802" t="s">
        <v>106</v>
      </c>
      <c r="G3802">
        <v>2228064.0462417202</v>
      </c>
    </row>
    <row r="3803" spans="1:7">
      <c r="A3803">
        <v>41</v>
      </c>
      <c r="B3803" t="s">
        <v>44</v>
      </c>
      <c r="C3803">
        <v>40</v>
      </c>
      <c r="D3803" t="s">
        <v>43</v>
      </c>
      <c r="E3803">
        <v>15055</v>
      </c>
      <c r="F3803" t="s">
        <v>106</v>
      </c>
      <c r="G3803">
        <v>6934815.7645648802</v>
      </c>
    </row>
    <row r="3804" spans="1:7">
      <c r="A3804">
        <v>41</v>
      </c>
      <c r="B3804" t="s">
        <v>44</v>
      </c>
      <c r="C3804">
        <v>41</v>
      </c>
      <c r="D3804" t="s">
        <v>44</v>
      </c>
      <c r="E3804">
        <v>15055</v>
      </c>
      <c r="F3804" t="s">
        <v>106</v>
      </c>
      <c r="G3804">
        <v>3386111.0298844101</v>
      </c>
    </row>
    <row r="3805" spans="1:7">
      <c r="A3805">
        <v>41</v>
      </c>
      <c r="B3805" t="s">
        <v>44</v>
      </c>
      <c r="C3805">
        <v>42</v>
      </c>
      <c r="D3805" t="s">
        <v>45</v>
      </c>
      <c r="E3805">
        <v>15055</v>
      </c>
      <c r="F3805" t="s">
        <v>106</v>
      </c>
      <c r="G3805">
        <v>6276353.4561935496</v>
      </c>
    </row>
    <row r="3806" spans="1:7">
      <c r="A3806">
        <v>41</v>
      </c>
      <c r="B3806" t="s">
        <v>44</v>
      </c>
      <c r="C3806">
        <v>43</v>
      </c>
      <c r="D3806" t="s">
        <v>46</v>
      </c>
      <c r="E3806">
        <v>15055</v>
      </c>
      <c r="F3806" t="s">
        <v>106</v>
      </c>
      <c r="G3806">
        <v>738606.22152565897</v>
      </c>
    </row>
    <row r="3807" spans="1:7">
      <c r="A3807">
        <v>41</v>
      </c>
      <c r="B3807" t="s">
        <v>44</v>
      </c>
      <c r="C3807">
        <v>44</v>
      </c>
      <c r="D3807" t="s">
        <v>47</v>
      </c>
      <c r="E3807">
        <v>15055</v>
      </c>
      <c r="F3807" t="s">
        <v>106</v>
      </c>
      <c r="G3807">
        <v>119167.735825166</v>
      </c>
    </row>
    <row r="3808" spans="1:7">
      <c r="A3808">
        <v>41</v>
      </c>
      <c r="B3808" t="s">
        <v>44</v>
      </c>
      <c r="C3808">
        <v>45</v>
      </c>
      <c r="D3808" t="s">
        <v>48</v>
      </c>
      <c r="E3808">
        <v>15055</v>
      </c>
      <c r="F3808" t="s">
        <v>106</v>
      </c>
      <c r="G3808">
        <v>120067145.587154</v>
      </c>
    </row>
    <row r="3809" spans="1:7">
      <c r="A3809">
        <v>41</v>
      </c>
      <c r="B3809" t="s">
        <v>44</v>
      </c>
      <c r="C3809">
        <v>46</v>
      </c>
      <c r="D3809" t="s">
        <v>49</v>
      </c>
      <c r="E3809">
        <v>15055</v>
      </c>
      <c r="F3809" t="s">
        <v>106</v>
      </c>
      <c r="G3809">
        <v>2640891.9757038499</v>
      </c>
    </row>
    <row r="3810" spans="1:7">
      <c r="A3810">
        <v>41</v>
      </c>
      <c r="B3810" t="s">
        <v>44</v>
      </c>
      <c r="C3810">
        <v>47</v>
      </c>
      <c r="D3810" t="s">
        <v>50</v>
      </c>
      <c r="E3810">
        <v>15055</v>
      </c>
      <c r="F3810" t="s">
        <v>106</v>
      </c>
      <c r="G3810">
        <v>120998.00679758099</v>
      </c>
    </row>
    <row r="3811" spans="1:7">
      <c r="A3811">
        <v>41</v>
      </c>
      <c r="B3811" t="s">
        <v>44</v>
      </c>
      <c r="C3811">
        <v>48</v>
      </c>
      <c r="D3811" t="s">
        <v>51</v>
      </c>
      <c r="E3811">
        <v>15055</v>
      </c>
      <c r="F3811" t="s">
        <v>106</v>
      </c>
      <c r="G3811">
        <v>11503599.448727399</v>
      </c>
    </row>
    <row r="3812" spans="1:7">
      <c r="A3812">
        <v>41</v>
      </c>
      <c r="B3812" t="s">
        <v>44</v>
      </c>
      <c r="C3812">
        <v>49</v>
      </c>
      <c r="D3812" t="s">
        <v>52</v>
      </c>
      <c r="E3812">
        <v>15055</v>
      </c>
      <c r="F3812" t="s">
        <v>106</v>
      </c>
      <c r="G3812">
        <v>59003271.365929499</v>
      </c>
    </row>
    <row r="3813" spans="1:7">
      <c r="A3813">
        <v>41</v>
      </c>
      <c r="B3813" t="s">
        <v>44</v>
      </c>
      <c r="C3813">
        <v>50</v>
      </c>
      <c r="D3813" t="s">
        <v>53</v>
      </c>
      <c r="E3813">
        <v>15055</v>
      </c>
      <c r="F3813" t="s">
        <v>106</v>
      </c>
      <c r="G3813">
        <v>659765631.26340997</v>
      </c>
    </row>
    <row r="3814" spans="1:7">
      <c r="A3814">
        <v>41</v>
      </c>
      <c r="B3814" t="s">
        <v>44</v>
      </c>
      <c r="C3814">
        <v>51</v>
      </c>
      <c r="D3814" t="s">
        <v>54</v>
      </c>
      <c r="E3814">
        <v>15055</v>
      </c>
      <c r="F3814" t="s">
        <v>106</v>
      </c>
      <c r="G3814">
        <v>63235156.315405697</v>
      </c>
    </row>
    <row r="3815" spans="1:7">
      <c r="A3815">
        <v>41</v>
      </c>
      <c r="B3815" t="s">
        <v>44</v>
      </c>
      <c r="C3815">
        <v>52</v>
      </c>
      <c r="D3815" t="s">
        <v>55</v>
      </c>
      <c r="E3815">
        <v>15055</v>
      </c>
      <c r="F3815" t="s">
        <v>106</v>
      </c>
      <c r="G3815">
        <v>133263.40458911299</v>
      </c>
    </row>
    <row r="3816" spans="1:7">
      <c r="A3816">
        <v>41</v>
      </c>
      <c r="B3816" t="s">
        <v>44</v>
      </c>
      <c r="C3816">
        <v>53</v>
      </c>
      <c r="D3816" t="s">
        <v>56</v>
      </c>
      <c r="E3816">
        <v>15055</v>
      </c>
      <c r="F3816" t="s">
        <v>106</v>
      </c>
      <c r="G3816">
        <v>39102161.891732298</v>
      </c>
    </row>
    <row r="3817" spans="1:7">
      <c r="A3817">
        <v>41</v>
      </c>
      <c r="B3817" t="s">
        <v>44</v>
      </c>
      <c r="C3817">
        <v>54</v>
      </c>
      <c r="D3817" t="s">
        <v>57</v>
      </c>
      <c r="E3817">
        <v>15055</v>
      </c>
      <c r="F3817" t="s">
        <v>106</v>
      </c>
      <c r="G3817">
        <v>30639809.049498901</v>
      </c>
    </row>
    <row r="3818" spans="1:7">
      <c r="A3818">
        <v>41</v>
      </c>
      <c r="B3818" t="s">
        <v>44</v>
      </c>
      <c r="C3818">
        <v>55</v>
      </c>
      <c r="D3818" t="s">
        <v>58</v>
      </c>
      <c r="E3818">
        <v>15055</v>
      </c>
      <c r="F3818" t="s">
        <v>106</v>
      </c>
      <c r="G3818">
        <v>111390018.85377701</v>
      </c>
    </row>
    <row r="3819" spans="1:7">
      <c r="A3819">
        <v>41</v>
      </c>
      <c r="B3819" t="s">
        <v>44</v>
      </c>
      <c r="C3819">
        <v>56</v>
      </c>
      <c r="D3819" t="s">
        <v>59</v>
      </c>
      <c r="E3819">
        <v>15055</v>
      </c>
      <c r="F3819" t="s">
        <v>106</v>
      </c>
      <c r="G3819">
        <v>214849287.949754</v>
      </c>
    </row>
    <row r="3820" spans="1:7">
      <c r="A3820">
        <v>41</v>
      </c>
      <c r="B3820" t="s">
        <v>44</v>
      </c>
      <c r="C3820">
        <v>57</v>
      </c>
      <c r="D3820" t="s">
        <v>60</v>
      </c>
      <c r="E3820">
        <v>15055</v>
      </c>
      <c r="F3820" t="s">
        <v>106</v>
      </c>
      <c r="G3820">
        <v>76935511.729848698</v>
      </c>
    </row>
    <row r="3821" spans="1:7">
      <c r="A3821">
        <v>41</v>
      </c>
      <c r="B3821" t="s">
        <v>44</v>
      </c>
      <c r="C3821">
        <v>58</v>
      </c>
      <c r="D3821" t="s">
        <v>61</v>
      </c>
      <c r="E3821">
        <v>15055</v>
      </c>
      <c r="F3821" t="s">
        <v>106</v>
      </c>
      <c r="G3821">
        <v>19010276.938084599</v>
      </c>
    </row>
    <row r="3822" spans="1:7">
      <c r="A3822">
        <v>41</v>
      </c>
      <c r="B3822" t="s">
        <v>44</v>
      </c>
      <c r="C3822">
        <v>59</v>
      </c>
      <c r="D3822" t="s">
        <v>62</v>
      </c>
      <c r="E3822">
        <v>15055</v>
      </c>
      <c r="F3822" t="s">
        <v>106</v>
      </c>
      <c r="G3822">
        <v>97613954.635246307</v>
      </c>
    </row>
    <row r="3823" spans="1:7">
      <c r="A3823">
        <v>41</v>
      </c>
      <c r="B3823" t="s">
        <v>44</v>
      </c>
      <c r="C3823">
        <v>60</v>
      </c>
      <c r="D3823" t="s">
        <v>63</v>
      </c>
      <c r="E3823">
        <v>15055</v>
      </c>
      <c r="F3823" t="s">
        <v>106</v>
      </c>
      <c r="G3823">
        <v>102751196.980443</v>
      </c>
    </row>
    <row r="3824" spans="1:7">
      <c r="A3824">
        <v>41</v>
      </c>
      <c r="B3824" t="s">
        <v>44</v>
      </c>
      <c r="C3824">
        <v>62</v>
      </c>
      <c r="D3824" t="s">
        <v>65</v>
      </c>
      <c r="E3824">
        <v>15055</v>
      </c>
      <c r="F3824" t="s">
        <v>106</v>
      </c>
      <c r="G3824">
        <v>1288150048.34516</v>
      </c>
    </row>
    <row r="3825" spans="1:7">
      <c r="A3825">
        <v>41</v>
      </c>
      <c r="B3825" t="s">
        <v>44</v>
      </c>
      <c r="C3825">
        <v>63</v>
      </c>
      <c r="D3825" t="s">
        <v>66</v>
      </c>
      <c r="E3825">
        <v>15055</v>
      </c>
      <c r="F3825" t="s">
        <v>106</v>
      </c>
      <c r="G3825">
        <v>22343793.2283017</v>
      </c>
    </row>
    <row r="3826" spans="1:7">
      <c r="A3826">
        <v>41</v>
      </c>
      <c r="B3826" t="s">
        <v>44</v>
      </c>
      <c r="C3826">
        <v>64</v>
      </c>
      <c r="D3826" t="s">
        <v>67</v>
      </c>
      <c r="E3826">
        <v>15055</v>
      </c>
      <c r="F3826" t="s">
        <v>106</v>
      </c>
      <c r="G3826">
        <v>419431417.125624</v>
      </c>
    </row>
    <row r="3827" spans="1:7">
      <c r="A3827">
        <v>41</v>
      </c>
      <c r="B3827" t="s">
        <v>44</v>
      </c>
      <c r="C3827">
        <v>65</v>
      </c>
      <c r="D3827" t="s">
        <v>68</v>
      </c>
      <c r="E3827">
        <v>15055</v>
      </c>
      <c r="F3827" t="s">
        <v>106</v>
      </c>
      <c r="G3827">
        <v>799376228.83017099</v>
      </c>
    </row>
    <row r="3828" spans="1:7">
      <c r="A3828">
        <v>41</v>
      </c>
      <c r="B3828" t="s">
        <v>44</v>
      </c>
      <c r="C3828">
        <v>66</v>
      </c>
      <c r="D3828" t="s">
        <v>69</v>
      </c>
      <c r="E3828">
        <v>15055</v>
      </c>
      <c r="F3828" t="s">
        <v>106</v>
      </c>
      <c r="G3828">
        <v>899786887.58319795</v>
      </c>
    </row>
    <row r="3829" spans="1:7">
      <c r="A3829">
        <v>41</v>
      </c>
      <c r="B3829" t="s">
        <v>44</v>
      </c>
      <c r="C3829">
        <v>67</v>
      </c>
      <c r="D3829" t="s">
        <v>70</v>
      </c>
      <c r="E3829">
        <v>15055</v>
      </c>
      <c r="F3829" t="s">
        <v>106</v>
      </c>
      <c r="G3829">
        <v>462347430.66659403</v>
      </c>
    </row>
    <row r="3830" spans="1:7">
      <c r="A3830">
        <v>41</v>
      </c>
      <c r="B3830" t="s">
        <v>44</v>
      </c>
      <c r="C3830">
        <v>68</v>
      </c>
      <c r="D3830" t="s">
        <v>71</v>
      </c>
      <c r="E3830">
        <v>15055</v>
      </c>
      <c r="F3830" t="s">
        <v>106</v>
      </c>
      <c r="G3830">
        <v>17700071.878925301</v>
      </c>
    </row>
    <row r="3831" spans="1:7">
      <c r="A3831">
        <v>41</v>
      </c>
      <c r="B3831" t="s">
        <v>44</v>
      </c>
      <c r="C3831">
        <v>69</v>
      </c>
      <c r="D3831" t="s">
        <v>72</v>
      </c>
      <c r="E3831">
        <v>15055</v>
      </c>
      <c r="F3831" t="s">
        <v>106</v>
      </c>
      <c r="G3831">
        <v>668346.44261313905</v>
      </c>
    </row>
    <row r="3832" spans="1:7">
      <c r="A3832">
        <v>41</v>
      </c>
      <c r="B3832" t="s">
        <v>44</v>
      </c>
      <c r="C3832">
        <v>74</v>
      </c>
      <c r="D3832" t="s">
        <v>77</v>
      </c>
      <c r="E3832">
        <v>15055</v>
      </c>
      <c r="F3832" t="s">
        <v>106</v>
      </c>
      <c r="G3832">
        <v>7840217.4600250702</v>
      </c>
    </row>
    <row r="3833" spans="1:7">
      <c r="A3833">
        <v>41</v>
      </c>
      <c r="B3833" t="s">
        <v>44</v>
      </c>
      <c r="C3833">
        <v>75</v>
      </c>
      <c r="D3833" t="s">
        <v>78</v>
      </c>
      <c r="E3833">
        <v>15055</v>
      </c>
      <c r="F3833" t="s">
        <v>106</v>
      </c>
      <c r="G3833">
        <v>242.89900361629401</v>
      </c>
    </row>
    <row r="3834" spans="1:7">
      <c r="A3834">
        <v>41</v>
      </c>
      <c r="B3834" t="s">
        <v>44</v>
      </c>
      <c r="C3834">
        <v>76</v>
      </c>
      <c r="D3834" t="s">
        <v>79</v>
      </c>
      <c r="E3834">
        <v>15055</v>
      </c>
      <c r="F3834" t="s">
        <v>106</v>
      </c>
      <c r="G3834">
        <v>118497.53741426401</v>
      </c>
    </row>
    <row r="3835" spans="1:7">
      <c r="A3835">
        <v>41</v>
      </c>
      <c r="B3835" t="s">
        <v>44</v>
      </c>
      <c r="C3835">
        <v>77</v>
      </c>
      <c r="D3835" t="s">
        <v>80</v>
      </c>
      <c r="E3835">
        <v>15055</v>
      </c>
      <c r="F3835" t="s">
        <v>106</v>
      </c>
      <c r="G3835">
        <v>1007676.12301277</v>
      </c>
    </row>
    <row r="3836" spans="1:7">
      <c r="A3836">
        <v>41</v>
      </c>
      <c r="B3836" t="s">
        <v>44</v>
      </c>
      <c r="C3836">
        <v>78</v>
      </c>
      <c r="D3836" t="s">
        <v>81</v>
      </c>
      <c r="E3836">
        <v>15055</v>
      </c>
      <c r="F3836" t="s">
        <v>106</v>
      </c>
      <c r="G3836">
        <v>98203436.025193095</v>
      </c>
    </row>
    <row r="3837" spans="1:7">
      <c r="A3837">
        <v>41</v>
      </c>
      <c r="B3837" t="s">
        <v>44</v>
      </c>
      <c r="C3837">
        <v>79</v>
      </c>
      <c r="D3837" t="s">
        <v>82</v>
      </c>
      <c r="E3837">
        <v>15055</v>
      </c>
      <c r="F3837" t="s">
        <v>106</v>
      </c>
      <c r="G3837">
        <v>171216255.960596</v>
      </c>
    </row>
    <row r="3838" spans="1:7">
      <c r="A3838">
        <v>41</v>
      </c>
      <c r="B3838" t="s">
        <v>44</v>
      </c>
      <c r="C3838">
        <v>80</v>
      </c>
      <c r="D3838" t="s">
        <v>83</v>
      </c>
      <c r="E3838">
        <v>15055</v>
      </c>
      <c r="F3838" t="s">
        <v>106</v>
      </c>
      <c r="G3838">
        <v>3273202.5242574401</v>
      </c>
    </row>
    <row r="3839" spans="1:7">
      <c r="A3839">
        <v>41</v>
      </c>
      <c r="B3839" t="s">
        <v>44</v>
      </c>
      <c r="C3839">
        <v>81</v>
      </c>
      <c r="D3839" t="s">
        <v>84</v>
      </c>
      <c r="E3839">
        <v>15055</v>
      </c>
      <c r="F3839" t="s">
        <v>106</v>
      </c>
      <c r="G3839">
        <v>1356585.6477218801</v>
      </c>
    </row>
    <row r="3840" spans="1:7">
      <c r="A3840">
        <v>41</v>
      </c>
      <c r="B3840" t="s">
        <v>44</v>
      </c>
      <c r="C3840">
        <v>83</v>
      </c>
      <c r="D3840" t="s">
        <v>86</v>
      </c>
      <c r="E3840">
        <v>15055</v>
      </c>
      <c r="F3840" t="s">
        <v>106</v>
      </c>
      <c r="G3840">
        <v>165637879.91959599</v>
      </c>
    </row>
    <row r="3841" spans="1:7">
      <c r="A3841">
        <v>41</v>
      </c>
      <c r="B3841" t="s">
        <v>44</v>
      </c>
      <c r="C3841">
        <v>86</v>
      </c>
      <c r="D3841" t="s">
        <v>89</v>
      </c>
      <c r="E3841">
        <v>15055</v>
      </c>
      <c r="F3841" t="s">
        <v>106</v>
      </c>
      <c r="G3841">
        <v>262.13056008988298</v>
      </c>
    </row>
    <row r="3842" spans="1:7">
      <c r="A3842">
        <v>41</v>
      </c>
      <c r="B3842" t="s">
        <v>44</v>
      </c>
      <c r="C3842">
        <v>87</v>
      </c>
      <c r="D3842" t="s">
        <v>90</v>
      </c>
      <c r="E3842">
        <v>15055</v>
      </c>
      <c r="F3842" t="s">
        <v>106</v>
      </c>
      <c r="G3842">
        <v>201.12990548321699</v>
      </c>
    </row>
    <row r="3843" spans="1:7">
      <c r="A3843">
        <v>41</v>
      </c>
      <c r="B3843" t="s">
        <v>44</v>
      </c>
      <c r="C3843">
        <v>5001</v>
      </c>
      <c r="D3843" t="s">
        <v>94</v>
      </c>
      <c r="E3843">
        <v>15053</v>
      </c>
      <c r="F3843" t="s">
        <v>107</v>
      </c>
      <c r="G3843">
        <v>14800188840.2894</v>
      </c>
    </row>
    <row r="3844" spans="1:7">
      <c r="A3844">
        <v>41</v>
      </c>
      <c r="B3844" t="s">
        <v>44</v>
      </c>
      <c r="C3844">
        <v>6001</v>
      </c>
      <c r="D3844" t="s">
        <v>96</v>
      </c>
      <c r="E3844">
        <v>15053</v>
      </c>
      <c r="F3844" t="s">
        <v>107</v>
      </c>
      <c r="G3844">
        <v>247001676.93899801</v>
      </c>
    </row>
    <row r="3845" spans="1:7">
      <c r="A3845">
        <v>41</v>
      </c>
      <c r="B3845" t="s">
        <v>44</v>
      </c>
      <c r="C3845">
        <v>7001</v>
      </c>
      <c r="D3845" t="s">
        <v>108</v>
      </c>
      <c r="E3845">
        <v>15053</v>
      </c>
      <c r="F3845" t="s">
        <v>107</v>
      </c>
      <c r="G3845">
        <v>5118911803.7344198</v>
      </c>
    </row>
    <row r="3846" spans="1:7">
      <c r="A3846">
        <v>41</v>
      </c>
      <c r="B3846" t="s">
        <v>44</v>
      </c>
      <c r="C3846">
        <v>8001</v>
      </c>
      <c r="D3846" t="s">
        <v>109</v>
      </c>
      <c r="E3846">
        <v>15053</v>
      </c>
      <c r="F3846" t="s">
        <v>107</v>
      </c>
      <c r="G3846">
        <v>7455529391.9709501</v>
      </c>
    </row>
    <row r="3847" spans="1:7">
      <c r="A3847">
        <v>41</v>
      </c>
      <c r="B3847" t="s">
        <v>44</v>
      </c>
      <c r="C3847">
        <v>10001</v>
      </c>
      <c r="D3847" t="s">
        <v>110</v>
      </c>
      <c r="E3847">
        <v>15055</v>
      </c>
      <c r="F3847" t="s">
        <v>106</v>
      </c>
      <c r="G3847">
        <v>209512.53265635099</v>
      </c>
    </row>
    <row r="3848" spans="1:7">
      <c r="A3848">
        <v>41</v>
      </c>
      <c r="B3848" t="s">
        <v>44</v>
      </c>
      <c r="C3848">
        <v>10002</v>
      </c>
      <c r="D3848" t="s">
        <v>111</v>
      </c>
      <c r="E3848">
        <v>15055</v>
      </c>
      <c r="F3848" t="s">
        <v>106</v>
      </c>
      <c r="G3848">
        <v>275904.31601980299</v>
      </c>
    </row>
    <row r="3849" spans="1:7">
      <c r="A3849">
        <v>41</v>
      </c>
      <c r="B3849" t="s">
        <v>44</v>
      </c>
      <c r="C3849">
        <v>10003</v>
      </c>
      <c r="D3849" t="s">
        <v>112</v>
      </c>
      <c r="E3849">
        <v>15055</v>
      </c>
      <c r="F3849" t="s">
        <v>106</v>
      </c>
      <c r="G3849">
        <v>245648.112541123</v>
      </c>
    </row>
    <row r="3850" spans="1:7">
      <c r="A3850">
        <v>41</v>
      </c>
      <c r="B3850" t="s">
        <v>44</v>
      </c>
      <c r="C3850">
        <v>10004</v>
      </c>
      <c r="D3850" t="s">
        <v>113</v>
      </c>
      <c r="E3850">
        <v>15055</v>
      </c>
      <c r="F3850" t="s">
        <v>106</v>
      </c>
      <c r="G3850">
        <v>189669.88052566</v>
      </c>
    </row>
    <row r="3851" spans="1:7">
      <c r="A3851">
        <v>41</v>
      </c>
      <c r="B3851" t="s">
        <v>44</v>
      </c>
      <c r="C3851">
        <v>10005</v>
      </c>
      <c r="D3851" t="s">
        <v>114</v>
      </c>
      <c r="E3851">
        <v>15055</v>
      </c>
      <c r="F3851" t="s">
        <v>106</v>
      </c>
      <c r="G3851">
        <v>423299.75258674298</v>
      </c>
    </row>
    <row r="3852" spans="1:7">
      <c r="A3852">
        <v>41</v>
      </c>
      <c r="B3852" t="s">
        <v>44</v>
      </c>
      <c r="C3852">
        <v>10006</v>
      </c>
      <c r="D3852" t="s">
        <v>115</v>
      </c>
      <c r="E3852">
        <v>15055</v>
      </c>
      <c r="F3852" t="s">
        <v>106</v>
      </c>
      <c r="G3852">
        <v>1445749.38403685</v>
      </c>
    </row>
    <row r="3853" spans="1:7">
      <c r="A3853">
        <v>41</v>
      </c>
      <c r="B3853" t="s">
        <v>44</v>
      </c>
      <c r="C3853">
        <v>10007</v>
      </c>
      <c r="D3853" t="s">
        <v>116</v>
      </c>
      <c r="E3853">
        <v>15055</v>
      </c>
      <c r="F3853" t="s">
        <v>106</v>
      </c>
      <c r="G3853">
        <v>2556715.6948269601</v>
      </c>
    </row>
    <row r="3854" spans="1:7">
      <c r="A3854">
        <v>41</v>
      </c>
      <c r="B3854" t="s">
        <v>44</v>
      </c>
      <c r="C3854">
        <v>10008</v>
      </c>
      <c r="D3854" t="s">
        <v>117</v>
      </c>
      <c r="E3854">
        <v>15055</v>
      </c>
      <c r="F3854" t="s">
        <v>106</v>
      </c>
      <c r="G3854">
        <v>2924671.9635092602</v>
      </c>
    </row>
    <row r="3855" spans="1:7">
      <c r="A3855">
        <v>41</v>
      </c>
      <c r="B3855" t="s">
        <v>44</v>
      </c>
      <c r="C3855">
        <v>10009</v>
      </c>
      <c r="D3855" t="s">
        <v>118</v>
      </c>
      <c r="E3855">
        <v>15055</v>
      </c>
      <c r="F3855" t="s">
        <v>106</v>
      </c>
      <c r="G3855">
        <v>7400192.6768449498</v>
      </c>
    </row>
    <row r="3856" spans="1:7">
      <c r="A3856">
        <v>41</v>
      </c>
      <c r="B3856" t="s">
        <v>44</v>
      </c>
      <c r="C3856">
        <v>11001</v>
      </c>
      <c r="D3856" t="s">
        <v>119</v>
      </c>
      <c r="E3856">
        <v>15055</v>
      </c>
      <c r="F3856" t="s">
        <v>106</v>
      </c>
      <c r="G3856">
        <v>508460.65274954698</v>
      </c>
    </row>
    <row r="3857" spans="1:7">
      <c r="A3857">
        <v>41</v>
      </c>
      <c r="B3857" t="s">
        <v>44</v>
      </c>
      <c r="C3857">
        <v>11003</v>
      </c>
      <c r="D3857" t="s">
        <v>120</v>
      </c>
      <c r="E3857">
        <v>15055</v>
      </c>
      <c r="F3857" t="s">
        <v>106</v>
      </c>
      <c r="G3857">
        <v>576700.75506413798</v>
      </c>
    </row>
    <row r="3858" spans="1:7">
      <c r="A3858">
        <v>41</v>
      </c>
      <c r="B3858" t="s">
        <v>44</v>
      </c>
      <c r="C3858">
        <v>12001</v>
      </c>
      <c r="D3858" t="s">
        <v>121</v>
      </c>
      <c r="E3858">
        <v>15055</v>
      </c>
      <c r="F3858" t="s">
        <v>106</v>
      </c>
      <c r="G3858">
        <v>34499568.178007603</v>
      </c>
    </row>
    <row r="3859" spans="1:7">
      <c r="A3859">
        <v>41</v>
      </c>
      <c r="B3859" t="s">
        <v>44</v>
      </c>
      <c r="C3859">
        <v>12002</v>
      </c>
      <c r="D3859" t="s">
        <v>122</v>
      </c>
      <c r="E3859">
        <v>15055</v>
      </c>
      <c r="F3859" t="s">
        <v>106</v>
      </c>
      <c r="G3859">
        <v>434570.34698588302</v>
      </c>
    </row>
    <row r="3860" spans="1:7">
      <c r="A3860">
        <v>41</v>
      </c>
      <c r="B3860" t="s">
        <v>44</v>
      </c>
      <c r="C3860">
        <v>12004</v>
      </c>
      <c r="D3860" t="s">
        <v>123</v>
      </c>
      <c r="E3860">
        <v>15055</v>
      </c>
      <c r="F3860" t="s">
        <v>106</v>
      </c>
      <c r="G3860">
        <v>2917142.5931106601</v>
      </c>
    </row>
    <row r="3861" spans="1:7">
      <c r="A3861">
        <v>41</v>
      </c>
      <c r="B3861" t="s">
        <v>44</v>
      </c>
      <c r="C3861">
        <v>14001</v>
      </c>
      <c r="D3861" t="s">
        <v>124</v>
      </c>
      <c r="E3861">
        <v>15055</v>
      </c>
      <c r="F3861" t="s">
        <v>106</v>
      </c>
      <c r="G3861">
        <v>3856979.0763334101</v>
      </c>
    </row>
    <row r="3862" spans="1:7">
      <c r="A3862">
        <v>41</v>
      </c>
      <c r="B3862" t="s">
        <v>44</v>
      </c>
      <c r="C3862">
        <v>14002</v>
      </c>
      <c r="D3862" t="s">
        <v>125</v>
      </c>
      <c r="E3862">
        <v>15055</v>
      </c>
      <c r="F3862" t="s">
        <v>106</v>
      </c>
      <c r="G3862">
        <v>438772.22396003403</v>
      </c>
    </row>
    <row r="3863" spans="1:7">
      <c r="A3863">
        <v>41</v>
      </c>
      <c r="B3863" t="s">
        <v>44</v>
      </c>
      <c r="C3863">
        <v>25001</v>
      </c>
      <c r="D3863" t="s">
        <v>126</v>
      </c>
      <c r="E3863">
        <v>15051</v>
      </c>
      <c r="F3863" t="s">
        <v>127</v>
      </c>
      <c r="G3863">
        <v>431095149.84135097</v>
      </c>
    </row>
    <row r="3864" spans="1:7">
      <c r="A3864">
        <v>41</v>
      </c>
      <c r="B3864" t="s">
        <v>44</v>
      </c>
      <c r="C3864">
        <v>28001</v>
      </c>
      <c r="D3864" t="s">
        <v>128</v>
      </c>
      <c r="E3864">
        <v>15051</v>
      </c>
      <c r="F3864" t="s">
        <v>127</v>
      </c>
      <c r="G3864">
        <v>735376370.64042902</v>
      </c>
    </row>
    <row r="3865" spans="1:7">
      <c r="A3865">
        <v>42</v>
      </c>
      <c r="B3865" t="s">
        <v>45</v>
      </c>
      <c r="C3865">
        <v>6</v>
      </c>
      <c r="D3865" t="s">
        <v>9</v>
      </c>
      <c r="E3865">
        <v>15055</v>
      </c>
      <c r="F3865" t="s">
        <v>106</v>
      </c>
      <c r="G3865">
        <v>41965871.577982403</v>
      </c>
    </row>
    <row r="3866" spans="1:7">
      <c r="A3866">
        <v>42</v>
      </c>
      <c r="B3866" t="s">
        <v>45</v>
      </c>
      <c r="C3866">
        <v>7</v>
      </c>
      <c r="D3866" t="s">
        <v>10</v>
      </c>
      <c r="E3866">
        <v>15055</v>
      </c>
      <c r="F3866" t="s">
        <v>106</v>
      </c>
      <c r="G3866">
        <v>224704.79288674501</v>
      </c>
    </row>
    <row r="3867" spans="1:7">
      <c r="A3867">
        <v>42</v>
      </c>
      <c r="B3867" t="s">
        <v>45</v>
      </c>
      <c r="C3867">
        <v>8</v>
      </c>
      <c r="D3867" t="s">
        <v>11</v>
      </c>
      <c r="E3867">
        <v>15055</v>
      </c>
      <c r="F3867" t="s">
        <v>106</v>
      </c>
      <c r="G3867">
        <v>28734.8471235658</v>
      </c>
    </row>
    <row r="3868" spans="1:7">
      <c r="A3868">
        <v>42</v>
      </c>
      <c r="B3868" t="s">
        <v>45</v>
      </c>
      <c r="C3868">
        <v>9</v>
      </c>
      <c r="D3868" t="s">
        <v>12</v>
      </c>
      <c r="E3868">
        <v>15055</v>
      </c>
      <c r="F3868" t="s">
        <v>106</v>
      </c>
      <c r="G3868">
        <v>14431954.1274225</v>
      </c>
    </row>
    <row r="3869" spans="1:7">
      <c r="A3869">
        <v>42</v>
      </c>
      <c r="B3869" t="s">
        <v>45</v>
      </c>
      <c r="C3869">
        <v>10</v>
      </c>
      <c r="D3869" t="s">
        <v>13</v>
      </c>
      <c r="E3869">
        <v>15055</v>
      </c>
      <c r="F3869" t="s">
        <v>106</v>
      </c>
      <c r="G3869">
        <v>27440115.037131298</v>
      </c>
    </row>
    <row r="3870" spans="1:7">
      <c r="A3870">
        <v>42</v>
      </c>
      <c r="B3870" t="s">
        <v>45</v>
      </c>
      <c r="C3870">
        <v>11</v>
      </c>
      <c r="D3870" t="s">
        <v>14</v>
      </c>
      <c r="E3870">
        <v>15055</v>
      </c>
      <c r="F3870" t="s">
        <v>106</v>
      </c>
      <c r="G3870">
        <v>10339915.142121499</v>
      </c>
    </row>
    <row r="3871" spans="1:7">
      <c r="A3871">
        <v>42</v>
      </c>
      <c r="B3871" t="s">
        <v>45</v>
      </c>
      <c r="C3871">
        <v>12</v>
      </c>
      <c r="D3871" t="s">
        <v>15</v>
      </c>
      <c r="E3871">
        <v>15055</v>
      </c>
      <c r="F3871" t="s">
        <v>106</v>
      </c>
      <c r="G3871">
        <v>24962216.193272199</v>
      </c>
    </row>
    <row r="3872" spans="1:7">
      <c r="A3872">
        <v>42</v>
      </c>
      <c r="B3872" t="s">
        <v>45</v>
      </c>
      <c r="C3872">
        <v>13</v>
      </c>
      <c r="D3872" t="s">
        <v>16</v>
      </c>
      <c r="E3872">
        <v>15055</v>
      </c>
      <c r="F3872" t="s">
        <v>106</v>
      </c>
      <c r="G3872">
        <v>264.49187681271798</v>
      </c>
    </row>
    <row r="3873" spans="1:7">
      <c r="A3873">
        <v>42</v>
      </c>
      <c r="B3873" t="s">
        <v>45</v>
      </c>
      <c r="C3873">
        <v>14</v>
      </c>
      <c r="D3873" t="s">
        <v>17</v>
      </c>
      <c r="E3873">
        <v>15055</v>
      </c>
      <c r="F3873" t="s">
        <v>106</v>
      </c>
      <c r="G3873">
        <v>46700.872951502301</v>
      </c>
    </row>
    <row r="3874" spans="1:7">
      <c r="A3874">
        <v>42</v>
      </c>
      <c r="B3874" t="s">
        <v>45</v>
      </c>
      <c r="C3874">
        <v>15</v>
      </c>
      <c r="D3874" t="s">
        <v>18</v>
      </c>
      <c r="E3874">
        <v>15055</v>
      </c>
      <c r="F3874" t="s">
        <v>106</v>
      </c>
      <c r="G3874">
        <v>1442.91711282648</v>
      </c>
    </row>
    <row r="3875" spans="1:7">
      <c r="A3875">
        <v>42</v>
      </c>
      <c r="B3875" t="s">
        <v>45</v>
      </c>
      <c r="C3875">
        <v>16</v>
      </c>
      <c r="D3875" t="s">
        <v>19</v>
      </c>
      <c r="E3875">
        <v>15055</v>
      </c>
      <c r="F3875" t="s">
        <v>106</v>
      </c>
      <c r="G3875">
        <v>1658.68420872152</v>
      </c>
    </row>
    <row r="3876" spans="1:7">
      <c r="A3876">
        <v>42</v>
      </c>
      <c r="B3876" t="s">
        <v>45</v>
      </c>
      <c r="C3876">
        <v>17</v>
      </c>
      <c r="D3876" t="s">
        <v>20</v>
      </c>
      <c r="E3876">
        <v>15055</v>
      </c>
      <c r="F3876" t="s">
        <v>106</v>
      </c>
      <c r="G3876">
        <v>248008.33637713399</v>
      </c>
    </row>
    <row r="3877" spans="1:7">
      <c r="A3877">
        <v>42</v>
      </c>
      <c r="B3877" t="s">
        <v>45</v>
      </c>
      <c r="C3877">
        <v>18</v>
      </c>
      <c r="D3877" t="s">
        <v>21</v>
      </c>
      <c r="E3877">
        <v>15055</v>
      </c>
      <c r="F3877" t="s">
        <v>106</v>
      </c>
      <c r="G3877">
        <v>1688039.08027987</v>
      </c>
    </row>
    <row r="3878" spans="1:7">
      <c r="A3878">
        <v>42</v>
      </c>
      <c r="B3878" t="s">
        <v>45</v>
      </c>
      <c r="C3878">
        <v>19</v>
      </c>
      <c r="D3878" t="s">
        <v>22</v>
      </c>
      <c r="E3878">
        <v>15055</v>
      </c>
      <c r="F3878" t="s">
        <v>106</v>
      </c>
      <c r="G3878">
        <v>1553823.3190597701</v>
      </c>
    </row>
    <row r="3879" spans="1:7">
      <c r="A3879">
        <v>42</v>
      </c>
      <c r="B3879" t="s">
        <v>45</v>
      </c>
      <c r="C3879">
        <v>20</v>
      </c>
      <c r="D3879" t="s">
        <v>23</v>
      </c>
      <c r="E3879">
        <v>15055</v>
      </c>
      <c r="F3879" t="s">
        <v>106</v>
      </c>
      <c r="G3879">
        <v>2974047191.0391698</v>
      </c>
    </row>
    <row r="3880" spans="1:7">
      <c r="A3880">
        <v>42</v>
      </c>
      <c r="B3880" t="s">
        <v>45</v>
      </c>
      <c r="C3880">
        <v>21</v>
      </c>
      <c r="D3880" t="s">
        <v>24</v>
      </c>
      <c r="E3880">
        <v>15055</v>
      </c>
      <c r="F3880" t="s">
        <v>106</v>
      </c>
      <c r="G3880">
        <v>8986106.6875277199</v>
      </c>
    </row>
    <row r="3881" spans="1:7">
      <c r="A3881">
        <v>42</v>
      </c>
      <c r="B3881" t="s">
        <v>45</v>
      </c>
      <c r="C3881">
        <v>22</v>
      </c>
      <c r="D3881" t="s">
        <v>25</v>
      </c>
      <c r="E3881">
        <v>15055</v>
      </c>
      <c r="F3881" t="s">
        <v>106</v>
      </c>
      <c r="G3881">
        <v>13387453.309108799</v>
      </c>
    </row>
    <row r="3882" spans="1:7">
      <c r="A3882">
        <v>42</v>
      </c>
      <c r="B3882" t="s">
        <v>45</v>
      </c>
      <c r="C3882">
        <v>23</v>
      </c>
      <c r="D3882" t="s">
        <v>26</v>
      </c>
      <c r="E3882">
        <v>15055</v>
      </c>
      <c r="F3882" t="s">
        <v>106</v>
      </c>
      <c r="G3882">
        <v>170726.94975228401</v>
      </c>
    </row>
    <row r="3883" spans="1:7">
      <c r="A3883">
        <v>42</v>
      </c>
      <c r="B3883" t="s">
        <v>45</v>
      </c>
      <c r="C3883">
        <v>24</v>
      </c>
      <c r="D3883" t="s">
        <v>27</v>
      </c>
      <c r="E3883">
        <v>15055</v>
      </c>
      <c r="F3883" t="s">
        <v>106</v>
      </c>
      <c r="G3883">
        <v>2534530.8229213399</v>
      </c>
    </row>
    <row r="3884" spans="1:7">
      <c r="A3884">
        <v>42</v>
      </c>
      <c r="B3884" t="s">
        <v>45</v>
      </c>
      <c r="C3884">
        <v>25</v>
      </c>
      <c r="D3884" t="s">
        <v>28</v>
      </c>
      <c r="E3884">
        <v>15055</v>
      </c>
      <c r="F3884" t="s">
        <v>106</v>
      </c>
      <c r="G3884">
        <v>15228652.4469095</v>
      </c>
    </row>
    <row r="3885" spans="1:7">
      <c r="A3885">
        <v>42</v>
      </c>
      <c r="B3885" t="s">
        <v>45</v>
      </c>
      <c r="C3885">
        <v>26</v>
      </c>
      <c r="D3885" t="s">
        <v>29</v>
      </c>
      <c r="E3885">
        <v>15055</v>
      </c>
      <c r="F3885" t="s">
        <v>106</v>
      </c>
      <c r="G3885">
        <v>180275.554482231</v>
      </c>
    </row>
    <row r="3886" spans="1:7">
      <c r="A3886">
        <v>42</v>
      </c>
      <c r="B3886" t="s">
        <v>45</v>
      </c>
      <c r="C3886">
        <v>27</v>
      </c>
      <c r="D3886" t="s">
        <v>30</v>
      </c>
      <c r="E3886">
        <v>15055</v>
      </c>
      <c r="F3886" t="s">
        <v>106</v>
      </c>
      <c r="G3886">
        <v>162825.64010232399</v>
      </c>
    </row>
    <row r="3887" spans="1:7">
      <c r="A3887">
        <v>42</v>
      </c>
      <c r="B3887" t="s">
        <v>45</v>
      </c>
      <c r="C3887">
        <v>28</v>
      </c>
      <c r="D3887" t="s">
        <v>31</v>
      </c>
      <c r="E3887">
        <v>15055</v>
      </c>
      <c r="F3887" t="s">
        <v>106</v>
      </c>
      <c r="G3887">
        <v>124610.477273546</v>
      </c>
    </row>
    <row r="3888" spans="1:7">
      <c r="A3888">
        <v>42</v>
      </c>
      <c r="B3888" t="s">
        <v>45</v>
      </c>
      <c r="C3888">
        <v>29</v>
      </c>
      <c r="D3888" t="s">
        <v>32</v>
      </c>
      <c r="E3888">
        <v>15055</v>
      </c>
      <c r="F3888" t="s">
        <v>106</v>
      </c>
      <c r="G3888">
        <v>14142802.6418608</v>
      </c>
    </row>
    <row r="3889" spans="1:7">
      <c r="A3889">
        <v>42</v>
      </c>
      <c r="B3889" t="s">
        <v>45</v>
      </c>
      <c r="C3889">
        <v>30</v>
      </c>
      <c r="D3889" t="s">
        <v>33</v>
      </c>
      <c r="E3889">
        <v>15055</v>
      </c>
      <c r="F3889" t="s">
        <v>106</v>
      </c>
      <c r="G3889">
        <v>8047.1630495774998</v>
      </c>
    </row>
    <row r="3890" spans="1:7">
      <c r="A3890">
        <v>42</v>
      </c>
      <c r="B3890" t="s">
        <v>45</v>
      </c>
      <c r="C3890">
        <v>31</v>
      </c>
      <c r="D3890" t="s">
        <v>34</v>
      </c>
      <c r="E3890">
        <v>15055</v>
      </c>
      <c r="F3890" t="s">
        <v>106</v>
      </c>
      <c r="G3890">
        <v>280889.24862466898</v>
      </c>
    </row>
    <row r="3891" spans="1:7">
      <c r="A3891">
        <v>42</v>
      </c>
      <c r="B3891" t="s">
        <v>45</v>
      </c>
      <c r="C3891">
        <v>32</v>
      </c>
      <c r="D3891" t="s">
        <v>35</v>
      </c>
      <c r="E3891">
        <v>15055</v>
      </c>
      <c r="F3891" t="s">
        <v>106</v>
      </c>
      <c r="G3891">
        <v>456974127.41084498</v>
      </c>
    </row>
    <row r="3892" spans="1:7">
      <c r="A3892">
        <v>42</v>
      </c>
      <c r="B3892" t="s">
        <v>45</v>
      </c>
      <c r="C3892">
        <v>35</v>
      </c>
      <c r="D3892" t="s">
        <v>38</v>
      </c>
      <c r="E3892">
        <v>15055</v>
      </c>
      <c r="F3892" t="s">
        <v>106</v>
      </c>
      <c r="G3892">
        <v>135064.166597612</v>
      </c>
    </row>
    <row r="3893" spans="1:7">
      <c r="A3893">
        <v>42</v>
      </c>
      <c r="B3893" t="s">
        <v>45</v>
      </c>
      <c r="C3893">
        <v>42</v>
      </c>
      <c r="D3893" t="s">
        <v>45</v>
      </c>
      <c r="E3893">
        <v>15055</v>
      </c>
      <c r="F3893" t="s">
        <v>106</v>
      </c>
      <c r="G3893">
        <v>27559796.525921199</v>
      </c>
    </row>
    <row r="3894" spans="1:7">
      <c r="A3894">
        <v>42</v>
      </c>
      <c r="B3894" t="s">
        <v>45</v>
      </c>
      <c r="C3894">
        <v>43</v>
      </c>
      <c r="D3894" t="s">
        <v>46</v>
      </c>
      <c r="E3894">
        <v>15055</v>
      </c>
      <c r="F3894" t="s">
        <v>106</v>
      </c>
      <c r="G3894">
        <v>7530562.9042172199</v>
      </c>
    </row>
    <row r="3895" spans="1:7">
      <c r="A3895">
        <v>42</v>
      </c>
      <c r="B3895" t="s">
        <v>45</v>
      </c>
      <c r="C3895">
        <v>44</v>
      </c>
      <c r="D3895" t="s">
        <v>47</v>
      </c>
      <c r="E3895">
        <v>15055</v>
      </c>
      <c r="F3895" t="s">
        <v>106</v>
      </c>
      <c r="G3895">
        <v>1517568.84431354</v>
      </c>
    </row>
    <row r="3896" spans="1:7">
      <c r="A3896">
        <v>42</v>
      </c>
      <c r="B3896" t="s">
        <v>45</v>
      </c>
      <c r="C3896">
        <v>45</v>
      </c>
      <c r="D3896" t="s">
        <v>48</v>
      </c>
      <c r="E3896">
        <v>15055</v>
      </c>
      <c r="F3896" t="s">
        <v>106</v>
      </c>
      <c r="G3896">
        <v>219091136.92031699</v>
      </c>
    </row>
    <row r="3897" spans="1:7">
      <c r="A3897">
        <v>42</v>
      </c>
      <c r="B3897" t="s">
        <v>45</v>
      </c>
      <c r="C3897">
        <v>46</v>
      </c>
      <c r="D3897" t="s">
        <v>49</v>
      </c>
      <c r="E3897">
        <v>15055</v>
      </c>
      <c r="F3897" t="s">
        <v>106</v>
      </c>
      <c r="G3897">
        <v>171023.683312687</v>
      </c>
    </row>
    <row r="3898" spans="1:7">
      <c r="A3898">
        <v>42</v>
      </c>
      <c r="B3898" t="s">
        <v>45</v>
      </c>
      <c r="C3898">
        <v>47</v>
      </c>
      <c r="D3898" t="s">
        <v>50</v>
      </c>
      <c r="E3898">
        <v>15055</v>
      </c>
      <c r="F3898" t="s">
        <v>106</v>
      </c>
      <c r="G3898">
        <v>16185597.515463101</v>
      </c>
    </row>
    <row r="3899" spans="1:7">
      <c r="A3899">
        <v>42</v>
      </c>
      <c r="B3899" t="s">
        <v>45</v>
      </c>
      <c r="C3899">
        <v>48</v>
      </c>
      <c r="D3899" t="s">
        <v>51</v>
      </c>
      <c r="E3899">
        <v>15055</v>
      </c>
      <c r="F3899" t="s">
        <v>106</v>
      </c>
      <c r="G3899">
        <v>1823727379.5657699</v>
      </c>
    </row>
    <row r="3900" spans="1:7">
      <c r="A3900">
        <v>42</v>
      </c>
      <c r="B3900" t="s">
        <v>45</v>
      </c>
      <c r="C3900">
        <v>49</v>
      </c>
      <c r="D3900" t="s">
        <v>52</v>
      </c>
      <c r="E3900">
        <v>15055</v>
      </c>
      <c r="F3900" t="s">
        <v>106</v>
      </c>
      <c r="G3900">
        <v>160861.80624926899</v>
      </c>
    </row>
    <row r="3901" spans="1:7">
      <c r="A3901">
        <v>42</v>
      </c>
      <c r="B3901" t="s">
        <v>45</v>
      </c>
      <c r="C3901">
        <v>50</v>
      </c>
      <c r="D3901" t="s">
        <v>53</v>
      </c>
      <c r="E3901">
        <v>15055</v>
      </c>
      <c r="F3901" t="s">
        <v>106</v>
      </c>
      <c r="G3901">
        <v>13350240.9111939</v>
      </c>
    </row>
    <row r="3902" spans="1:7">
      <c r="A3902">
        <v>42</v>
      </c>
      <c r="B3902" t="s">
        <v>45</v>
      </c>
      <c r="C3902">
        <v>51</v>
      </c>
      <c r="D3902" t="s">
        <v>54</v>
      </c>
      <c r="E3902">
        <v>15055</v>
      </c>
      <c r="F3902" t="s">
        <v>106</v>
      </c>
      <c r="G3902">
        <v>28438948.616149198</v>
      </c>
    </row>
    <row r="3903" spans="1:7">
      <c r="A3903">
        <v>42</v>
      </c>
      <c r="B3903" t="s">
        <v>45</v>
      </c>
      <c r="C3903">
        <v>52</v>
      </c>
      <c r="D3903" t="s">
        <v>55</v>
      </c>
      <c r="E3903">
        <v>15055</v>
      </c>
      <c r="F3903" t="s">
        <v>106</v>
      </c>
      <c r="G3903">
        <v>1948120.6920315099</v>
      </c>
    </row>
    <row r="3904" spans="1:7">
      <c r="A3904">
        <v>42</v>
      </c>
      <c r="B3904" t="s">
        <v>45</v>
      </c>
      <c r="C3904">
        <v>53</v>
      </c>
      <c r="D3904" t="s">
        <v>56</v>
      </c>
      <c r="E3904">
        <v>15055</v>
      </c>
      <c r="F3904" t="s">
        <v>106</v>
      </c>
      <c r="G3904">
        <v>17466713.330982201</v>
      </c>
    </row>
    <row r="3905" spans="1:7">
      <c r="A3905">
        <v>42</v>
      </c>
      <c r="B3905" t="s">
        <v>45</v>
      </c>
      <c r="C3905">
        <v>54</v>
      </c>
      <c r="D3905" t="s">
        <v>57</v>
      </c>
      <c r="E3905">
        <v>15055</v>
      </c>
      <c r="F3905" t="s">
        <v>106</v>
      </c>
      <c r="G3905">
        <v>57871061.8011242</v>
      </c>
    </row>
    <row r="3906" spans="1:7">
      <c r="A3906">
        <v>42</v>
      </c>
      <c r="B3906" t="s">
        <v>45</v>
      </c>
      <c r="C3906">
        <v>55</v>
      </c>
      <c r="D3906" t="s">
        <v>58</v>
      </c>
      <c r="E3906">
        <v>15055</v>
      </c>
      <c r="F3906" t="s">
        <v>106</v>
      </c>
      <c r="G3906">
        <v>134537095.596735</v>
      </c>
    </row>
    <row r="3907" spans="1:7">
      <c r="A3907">
        <v>42</v>
      </c>
      <c r="B3907" t="s">
        <v>45</v>
      </c>
      <c r="C3907">
        <v>56</v>
      </c>
      <c r="D3907" t="s">
        <v>59</v>
      </c>
      <c r="E3907">
        <v>15055</v>
      </c>
      <c r="F3907" t="s">
        <v>106</v>
      </c>
      <c r="G3907">
        <v>58447924.019882299</v>
      </c>
    </row>
    <row r="3908" spans="1:7">
      <c r="A3908">
        <v>42</v>
      </c>
      <c r="B3908" t="s">
        <v>45</v>
      </c>
      <c r="C3908">
        <v>57</v>
      </c>
      <c r="D3908" t="s">
        <v>60</v>
      </c>
      <c r="E3908">
        <v>15055</v>
      </c>
      <c r="F3908" t="s">
        <v>106</v>
      </c>
      <c r="G3908">
        <v>272087025.41669601</v>
      </c>
    </row>
    <row r="3909" spans="1:7">
      <c r="A3909">
        <v>42</v>
      </c>
      <c r="B3909" t="s">
        <v>45</v>
      </c>
      <c r="C3909">
        <v>58</v>
      </c>
      <c r="D3909" t="s">
        <v>61</v>
      </c>
      <c r="E3909">
        <v>15055</v>
      </c>
      <c r="F3909" t="s">
        <v>106</v>
      </c>
      <c r="G3909">
        <v>257882073.42577499</v>
      </c>
    </row>
    <row r="3910" spans="1:7">
      <c r="A3910">
        <v>42</v>
      </c>
      <c r="B3910" t="s">
        <v>45</v>
      </c>
      <c r="C3910">
        <v>59</v>
      </c>
      <c r="D3910" t="s">
        <v>62</v>
      </c>
      <c r="E3910">
        <v>15055</v>
      </c>
      <c r="F3910" t="s">
        <v>106</v>
      </c>
      <c r="G3910">
        <v>99000667.746481299</v>
      </c>
    </row>
    <row r="3911" spans="1:7">
      <c r="A3911">
        <v>42</v>
      </c>
      <c r="B3911" t="s">
        <v>45</v>
      </c>
      <c r="C3911">
        <v>60</v>
      </c>
      <c r="D3911" t="s">
        <v>63</v>
      </c>
      <c r="E3911">
        <v>15055</v>
      </c>
      <c r="F3911" t="s">
        <v>106</v>
      </c>
      <c r="G3911">
        <v>62432232.154914103</v>
      </c>
    </row>
    <row r="3912" spans="1:7">
      <c r="A3912">
        <v>42</v>
      </c>
      <c r="B3912" t="s">
        <v>45</v>
      </c>
      <c r="C3912">
        <v>62</v>
      </c>
      <c r="D3912" t="s">
        <v>65</v>
      </c>
      <c r="E3912">
        <v>15055</v>
      </c>
      <c r="F3912" t="s">
        <v>106</v>
      </c>
      <c r="G3912">
        <v>29177206.932397898</v>
      </c>
    </row>
    <row r="3913" spans="1:7">
      <c r="A3913">
        <v>42</v>
      </c>
      <c r="B3913" t="s">
        <v>45</v>
      </c>
      <c r="C3913">
        <v>63</v>
      </c>
      <c r="D3913" t="s">
        <v>66</v>
      </c>
      <c r="E3913">
        <v>15055</v>
      </c>
      <c r="F3913" t="s">
        <v>106</v>
      </c>
      <c r="G3913">
        <v>1183548240.72312</v>
      </c>
    </row>
    <row r="3914" spans="1:7">
      <c r="A3914">
        <v>42</v>
      </c>
      <c r="B3914" t="s">
        <v>45</v>
      </c>
      <c r="C3914">
        <v>64</v>
      </c>
      <c r="D3914" t="s">
        <v>67</v>
      </c>
      <c r="E3914">
        <v>15055</v>
      </c>
      <c r="F3914" t="s">
        <v>106</v>
      </c>
      <c r="G3914">
        <v>84875546.6346412</v>
      </c>
    </row>
    <row r="3915" spans="1:7">
      <c r="A3915">
        <v>42</v>
      </c>
      <c r="B3915" t="s">
        <v>45</v>
      </c>
      <c r="C3915">
        <v>65</v>
      </c>
      <c r="D3915" t="s">
        <v>68</v>
      </c>
      <c r="E3915">
        <v>15055</v>
      </c>
      <c r="F3915" t="s">
        <v>106</v>
      </c>
      <c r="G3915">
        <v>356937040.31301302</v>
      </c>
    </row>
    <row r="3916" spans="1:7">
      <c r="A3916">
        <v>42</v>
      </c>
      <c r="B3916" t="s">
        <v>45</v>
      </c>
      <c r="C3916">
        <v>66</v>
      </c>
      <c r="D3916" t="s">
        <v>69</v>
      </c>
      <c r="E3916">
        <v>15055</v>
      </c>
      <c r="F3916" t="s">
        <v>106</v>
      </c>
      <c r="G3916">
        <v>462914154.69777203</v>
      </c>
    </row>
    <row r="3917" spans="1:7">
      <c r="A3917">
        <v>42</v>
      </c>
      <c r="B3917" t="s">
        <v>45</v>
      </c>
      <c r="C3917">
        <v>67</v>
      </c>
      <c r="D3917" t="s">
        <v>70</v>
      </c>
      <c r="E3917">
        <v>15055</v>
      </c>
      <c r="F3917" t="s">
        <v>106</v>
      </c>
      <c r="G3917">
        <v>564156234.13444102</v>
      </c>
    </row>
    <row r="3918" spans="1:7">
      <c r="A3918">
        <v>42</v>
      </c>
      <c r="B3918" t="s">
        <v>45</v>
      </c>
      <c r="C3918">
        <v>68</v>
      </c>
      <c r="D3918" t="s">
        <v>71</v>
      </c>
      <c r="E3918">
        <v>15055</v>
      </c>
      <c r="F3918" t="s">
        <v>106</v>
      </c>
      <c r="G3918">
        <v>7538102.6706755301</v>
      </c>
    </row>
    <row r="3919" spans="1:7">
      <c r="A3919">
        <v>42</v>
      </c>
      <c r="B3919" t="s">
        <v>45</v>
      </c>
      <c r="C3919">
        <v>69</v>
      </c>
      <c r="D3919" t="s">
        <v>72</v>
      </c>
      <c r="E3919">
        <v>15055</v>
      </c>
      <c r="F3919" t="s">
        <v>106</v>
      </c>
      <c r="G3919">
        <v>20734889.9834533</v>
      </c>
    </row>
    <row r="3920" spans="1:7">
      <c r="A3920">
        <v>42</v>
      </c>
      <c r="B3920" t="s">
        <v>45</v>
      </c>
      <c r="C3920">
        <v>77</v>
      </c>
      <c r="D3920" t="s">
        <v>80</v>
      </c>
      <c r="E3920">
        <v>15055</v>
      </c>
      <c r="F3920" t="s">
        <v>106</v>
      </c>
      <c r="G3920">
        <v>755.64750819863298</v>
      </c>
    </row>
    <row r="3921" spans="1:7">
      <c r="A3921">
        <v>42</v>
      </c>
      <c r="B3921" t="s">
        <v>45</v>
      </c>
      <c r="C3921">
        <v>78</v>
      </c>
      <c r="D3921" t="s">
        <v>81</v>
      </c>
      <c r="E3921">
        <v>15055</v>
      </c>
      <c r="F3921" t="s">
        <v>106</v>
      </c>
      <c r="G3921">
        <v>998211813.16980803</v>
      </c>
    </row>
    <row r="3922" spans="1:7">
      <c r="A3922">
        <v>42</v>
      </c>
      <c r="B3922" t="s">
        <v>45</v>
      </c>
      <c r="C3922">
        <v>79</v>
      </c>
      <c r="D3922" t="s">
        <v>82</v>
      </c>
      <c r="E3922">
        <v>15055</v>
      </c>
      <c r="F3922" t="s">
        <v>106</v>
      </c>
      <c r="G3922">
        <v>51589077.838853903</v>
      </c>
    </row>
    <row r="3923" spans="1:7">
      <c r="A3923">
        <v>42</v>
      </c>
      <c r="B3923" t="s">
        <v>45</v>
      </c>
      <c r="C3923">
        <v>80</v>
      </c>
      <c r="D3923" t="s">
        <v>83</v>
      </c>
      <c r="E3923">
        <v>15055</v>
      </c>
      <c r="F3923" t="s">
        <v>106</v>
      </c>
      <c r="G3923">
        <v>228556.74245804001</v>
      </c>
    </row>
    <row r="3924" spans="1:7">
      <c r="A3924">
        <v>42</v>
      </c>
      <c r="B3924" t="s">
        <v>45</v>
      </c>
      <c r="C3924">
        <v>81</v>
      </c>
      <c r="D3924" t="s">
        <v>84</v>
      </c>
      <c r="E3924">
        <v>15055</v>
      </c>
      <c r="F3924" t="s">
        <v>106</v>
      </c>
      <c r="G3924">
        <v>5477575.0541730803</v>
      </c>
    </row>
    <row r="3925" spans="1:7">
      <c r="A3925">
        <v>42</v>
      </c>
      <c r="B3925" t="s">
        <v>45</v>
      </c>
      <c r="C3925">
        <v>83</v>
      </c>
      <c r="D3925" t="s">
        <v>86</v>
      </c>
      <c r="E3925">
        <v>15055</v>
      </c>
      <c r="F3925" t="s">
        <v>106</v>
      </c>
      <c r="G3925">
        <v>463712774.17708302</v>
      </c>
    </row>
    <row r="3926" spans="1:7">
      <c r="A3926">
        <v>42</v>
      </c>
      <c r="B3926" t="s">
        <v>45</v>
      </c>
      <c r="C3926">
        <v>5001</v>
      </c>
      <c r="D3926" t="s">
        <v>94</v>
      </c>
      <c r="E3926">
        <v>15053</v>
      </c>
      <c r="F3926" t="s">
        <v>107</v>
      </c>
      <c r="G3926">
        <v>9770301097.2554798</v>
      </c>
    </row>
    <row r="3927" spans="1:7">
      <c r="A3927">
        <v>42</v>
      </c>
      <c r="B3927" t="s">
        <v>45</v>
      </c>
      <c r="C3927">
        <v>6001</v>
      </c>
      <c r="D3927" t="s">
        <v>96</v>
      </c>
      <c r="E3927">
        <v>15053</v>
      </c>
      <c r="F3927" t="s">
        <v>107</v>
      </c>
      <c r="G3927">
        <v>355632434.42028099</v>
      </c>
    </row>
    <row r="3928" spans="1:7">
      <c r="A3928">
        <v>42</v>
      </c>
      <c r="B3928" t="s">
        <v>45</v>
      </c>
      <c r="C3928">
        <v>7001</v>
      </c>
      <c r="D3928" t="s">
        <v>108</v>
      </c>
      <c r="E3928">
        <v>15053</v>
      </c>
      <c r="F3928" t="s">
        <v>107</v>
      </c>
      <c r="G3928">
        <v>6683105818.1859102</v>
      </c>
    </row>
    <row r="3929" spans="1:7">
      <c r="A3929">
        <v>42</v>
      </c>
      <c r="B3929" t="s">
        <v>45</v>
      </c>
      <c r="C3929">
        <v>8001</v>
      </c>
      <c r="D3929" t="s">
        <v>109</v>
      </c>
      <c r="E3929">
        <v>15053</v>
      </c>
      <c r="F3929" t="s">
        <v>107</v>
      </c>
      <c r="G3929">
        <v>4688705001.32059</v>
      </c>
    </row>
    <row r="3930" spans="1:7">
      <c r="A3930">
        <v>42</v>
      </c>
      <c r="B3930" t="s">
        <v>45</v>
      </c>
      <c r="C3930">
        <v>10001</v>
      </c>
      <c r="D3930" t="s">
        <v>110</v>
      </c>
      <c r="E3930">
        <v>15055</v>
      </c>
      <c r="F3930" t="s">
        <v>106</v>
      </c>
      <c r="G3930">
        <v>3457619.71592368</v>
      </c>
    </row>
    <row r="3931" spans="1:7">
      <c r="A3931">
        <v>42</v>
      </c>
      <c r="B3931" t="s">
        <v>45</v>
      </c>
      <c r="C3931">
        <v>10002</v>
      </c>
      <c r="D3931" t="s">
        <v>111</v>
      </c>
      <c r="E3931">
        <v>15055</v>
      </c>
      <c r="F3931" t="s">
        <v>106</v>
      </c>
      <c r="G3931">
        <v>4553294.2143525202</v>
      </c>
    </row>
    <row r="3932" spans="1:7">
      <c r="A3932">
        <v>42</v>
      </c>
      <c r="B3932" t="s">
        <v>45</v>
      </c>
      <c r="C3932">
        <v>10003</v>
      </c>
      <c r="D3932" t="s">
        <v>112</v>
      </c>
      <c r="E3932">
        <v>15055</v>
      </c>
      <c r="F3932" t="s">
        <v>106</v>
      </c>
      <c r="G3932">
        <v>4053971.12207491</v>
      </c>
    </row>
    <row r="3933" spans="1:7">
      <c r="A3933">
        <v>42</v>
      </c>
      <c r="B3933" t="s">
        <v>45</v>
      </c>
      <c r="C3933">
        <v>10004</v>
      </c>
      <c r="D3933" t="s">
        <v>113</v>
      </c>
      <c r="E3933">
        <v>15055</v>
      </c>
      <c r="F3933" t="s">
        <v>106</v>
      </c>
      <c r="G3933">
        <v>3130153.1708276402</v>
      </c>
    </row>
    <row r="3934" spans="1:7">
      <c r="A3934">
        <v>42</v>
      </c>
      <c r="B3934" t="s">
        <v>45</v>
      </c>
      <c r="C3934">
        <v>10005</v>
      </c>
      <c r="D3934" t="s">
        <v>114</v>
      </c>
      <c r="E3934">
        <v>15055</v>
      </c>
      <c r="F3934" t="s">
        <v>106</v>
      </c>
      <c r="G3934">
        <v>6985785.2975802198</v>
      </c>
    </row>
    <row r="3935" spans="1:7">
      <c r="A3935">
        <v>42</v>
      </c>
      <c r="B3935" t="s">
        <v>45</v>
      </c>
      <c r="C3935">
        <v>10006</v>
      </c>
      <c r="D3935" t="s">
        <v>115</v>
      </c>
      <c r="E3935">
        <v>15055</v>
      </c>
      <c r="F3935" t="s">
        <v>106</v>
      </c>
      <c r="G3935">
        <v>23859439.3908149</v>
      </c>
    </row>
    <row r="3936" spans="1:7">
      <c r="A3936">
        <v>42</v>
      </c>
      <c r="B3936" t="s">
        <v>45</v>
      </c>
      <c r="C3936">
        <v>10007</v>
      </c>
      <c r="D3936" t="s">
        <v>116</v>
      </c>
      <c r="E3936">
        <v>15055</v>
      </c>
      <c r="F3936" t="s">
        <v>106</v>
      </c>
      <c r="G3936">
        <v>42193898.772371098</v>
      </c>
    </row>
    <row r="3937" spans="1:7">
      <c r="A3937">
        <v>42</v>
      </c>
      <c r="B3937" t="s">
        <v>45</v>
      </c>
      <c r="C3937">
        <v>10008</v>
      </c>
      <c r="D3937" t="s">
        <v>117</v>
      </c>
      <c r="E3937">
        <v>15055</v>
      </c>
      <c r="F3937" t="s">
        <v>106</v>
      </c>
      <c r="G3937">
        <v>48266341.470968202</v>
      </c>
    </row>
    <row r="3938" spans="1:7">
      <c r="A3938">
        <v>42</v>
      </c>
      <c r="B3938" t="s">
        <v>45</v>
      </c>
      <c r="C3938">
        <v>10009</v>
      </c>
      <c r="D3938" t="s">
        <v>118</v>
      </c>
      <c r="E3938">
        <v>15055</v>
      </c>
      <c r="F3938" t="s">
        <v>106</v>
      </c>
      <c r="G3938">
        <v>122126594.41744</v>
      </c>
    </row>
    <row r="3939" spans="1:7">
      <c r="A3939">
        <v>42</v>
      </c>
      <c r="B3939" t="s">
        <v>45</v>
      </c>
      <c r="C3939">
        <v>11001</v>
      </c>
      <c r="D3939" t="s">
        <v>119</v>
      </c>
      <c r="E3939">
        <v>15055</v>
      </c>
      <c r="F3939" t="s">
        <v>106</v>
      </c>
      <c r="G3939">
        <v>7691117.4572633402</v>
      </c>
    </row>
    <row r="3940" spans="1:7">
      <c r="A3940">
        <v>42</v>
      </c>
      <c r="B3940" t="s">
        <v>45</v>
      </c>
      <c r="C3940">
        <v>11003</v>
      </c>
      <c r="D3940" t="s">
        <v>120</v>
      </c>
      <c r="E3940">
        <v>15055</v>
      </c>
      <c r="F3940" t="s">
        <v>106</v>
      </c>
      <c r="G3940">
        <v>9517387.2207848802</v>
      </c>
    </row>
    <row r="3941" spans="1:7">
      <c r="A3941">
        <v>42</v>
      </c>
      <c r="B3941" t="s">
        <v>45</v>
      </c>
      <c r="C3941">
        <v>12001</v>
      </c>
      <c r="D3941" t="s">
        <v>121</v>
      </c>
      <c r="E3941">
        <v>15055</v>
      </c>
      <c r="F3941" t="s">
        <v>106</v>
      </c>
      <c r="G3941">
        <v>69795959.7248988</v>
      </c>
    </row>
    <row r="3942" spans="1:7">
      <c r="A3942">
        <v>42</v>
      </c>
      <c r="B3942" t="s">
        <v>45</v>
      </c>
      <c r="C3942">
        <v>12002</v>
      </c>
      <c r="D3942" t="s">
        <v>122</v>
      </c>
      <c r="E3942">
        <v>15055</v>
      </c>
      <c r="F3942" t="s">
        <v>106</v>
      </c>
      <c r="G3942">
        <v>5036026.27270843</v>
      </c>
    </row>
    <row r="3943" spans="1:7">
      <c r="A3943">
        <v>42</v>
      </c>
      <c r="B3943" t="s">
        <v>45</v>
      </c>
      <c r="C3943">
        <v>12004</v>
      </c>
      <c r="D3943" t="s">
        <v>123</v>
      </c>
      <c r="E3943">
        <v>15055</v>
      </c>
      <c r="F3943" t="s">
        <v>106</v>
      </c>
      <c r="G3943">
        <v>48142083.035405204</v>
      </c>
    </row>
    <row r="3944" spans="1:7">
      <c r="A3944">
        <v>42</v>
      </c>
      <c r="B3944" t="s">
        <v>45</v>
      </c>
      <c r="C3944">
        <v>14001</v>
      </c>
      <c r="D3944" t="s">
        <v>124</v>
      </c>
      <c r="E3944">
        <v>15055</v>
      </c>
      <c r="F3944" t="s">
        <v>106</v>
      </c>
      <c r="G3944">
        <v>63652358.783278599</v>
      </c>
    </row>
    <row r="3945" spans="1:7">
      <c r="A3945">
        <v>42</v>
      </c>
      <c r="B3945" t="s">
        <v>45</v>
      </c>
      <c r="C3945">
        <v>14002</v>
      </c>
      <c r="D3945" t="s">
        <v>125</v>
      </c>
      <c r="E3945">
        <v>15055</v>
      </c>
      <c r="F3945" t="s">
        <v>106</v>
      </c>
      <c r="G3945">
        <v>1628091.3852041301</v>
      </c>
    </row>
    <row r="3946" spans="1:7">
      <c r="A3946">
        <v>42</v>
      </c>
      <c r="B3946" t="s">
        <v>45</v>
      </c>
      <c r="C3946">
        <v>25001</v>
      </c>
      <c r="D3946" t="s">
        <v>126</v>
      </c>
      <c r="E3946">
        <v>15051</v>
      </c>
      <c r="F3946" t="s">
        <v>127</v>
      </c>
      <c r="G3946">
        <v>3083729463.8979502</v>
      </c>
    </row>
    <row r="3947" spans="1:7">
      <c r="A3947">
        <v>42</v>
      </c>
      <c r="B3947" t="s">
        <v>45</v>
      </c>
      <c r="C3947">
        <v>28001</v>
      </c>
      <c r="D3947" t="s">
        <v>128</v>
      </c>
      <c r="E3947">
        <v>15051</v>
      </c>
      <c r="F3947" t="s">
        <v>127</v>
      </c>
      <c r="G3947">
        <v>1170180888.97914</v>
      </c>
    </row>
    <row r="3948" spans="1:7">
      <c r="A3948">
        <v>43</v>
      </c>
      <c r="B3948" t="s">
        <v>46</v>
      </c>
      <c r="C3948">
        <v>1</v>
      </c>
      <c r="D3948" t="s">
        <v>4</v>
      </c>
      <c r="E3948">
        <v>15055</v>
      </c>
      <c r="F3948" t="s">
        <v>106</v>
      </c>
      <c r="G3948">
        <v>13294.1901458551</v>
      </c>
    </row>
    <row r="3949" spans="1:7">
      <c r="A3949">
        <v>43</v>
      </c>
      <c r="B3949" t="s">
        <v>46</v>
      </c>
      <c r="C3949">
        <v>6</v>
      </c>
      <c r="D3949" t="s">
        <v>9</v>
      </c>
      <c r="E3949">
        <v>15055</v>
      </c>
      <c r="F3949" t="s">
        <v>106</v>
      </c>
      <c r="G3949">
        <v>3907900.1177864298</v>
      </c>
    </row>
    <row r="3950" spans="1:7">
      <c r="A3950">
        <v>43</v>
      </c>
      <c r="B3950" t="s">
        <v>46</v>
      </c>
      <c r="C3950">
        <v>7</v>
      </c>
      <c r="D3950" t="s">
        <v>10</v>
      </c>
      <c r="E3950">
        <v>15055</v>
      </c>
      <c r="F3950" t="s">
        <v>106</v>
      </c>
      <c r="G3950">
        <v>1718616.1655662099</v>
      </c>
    </row>
    <row r="3951" spans="1:7">
      <c r="A3951">
        <v>43</v>
      </c>
      <c r="B3951" t="s">
        <v>46</v>
      </c>
      <c r="C3951">
        <v>8</v>
      </c>
      <c r="D3951" t="s">
        <v>11</v>
      </c>
      <c r="E3951">
        <v>15055</v>
      </c>
      <c r="F3951" t="s">
        <v>106</v>
      </c>
      <c r="G3951">
        <v>4597.1657375423702</v>
      </c>
    </row>
    <row r="3952" spans="1:7">
      <c r="A3952">
        <v>43</v>
      </c>
      <c r="B3952" t="s">
        <v>46</v>
      </c>
      <c r="C3952">
        <v>9</v>
      </c>
      <c r="D3952" t="s">
        <v>12</v>
      </c>
      <c r="E3952">
        <v>15055</v>
      </c>
      <c r="F3952" t="s">
        <v>106</v>
      </c>
      <c r="G3952">
        <v>2051014.54951614</v>
      </c>
    </row>
    <row r="3953" spans="1:7">
      <c r="A3953">
        <v>43</v>
      </c>
      <c r="B3953" t="s">
        <v>46</v>
      </c>
      <c r="C3953">
        <v>10</v>
      </c>
      <c r="D3953" t="s">
        <v>13</v>
      </c>
      <c r="E3953">
        <v>15055</v>
      </c>
      <c r="F3953" t="s">
        <v>106</v>
      </c>
      <c r="G3953">
        <v>134065784.653322</v>
      </c>
    </row>
    <row r="3954" spans="1:7">
      <c r="A3954">
        <v>43</v>
      </c>
      <c r="B3954" t="s">
        <v>46</v>
      </c>
      <c r="C3954">
        <v>11</v>
      </c>
      <c r="D3954" t="s">
        <v>14</v>
      </c>
      <c r="E3954">
        <v>15055</v>
      </c>
      <c r="F3954" t="s">
        <v>106</v>
      </c>
      <c r="G3954">
        <v>61846.271923076303</v>
      </c>
    </row>
    <row r="3955" spans="1:7">
      <c r="A3955">
        <v>43</v>
      </c>
      <c r="B3955" t="s">
        <v>46</v>
      </c>
      <c r="C3955">
        <v>12</v>
      </c>
      <c r="D3955" t="s">
        <v>15</v>
      </c>
      <c r="E3955">
        <v>15055</v>
      </c>
      <c r="F3955" t="s">
        <v>106</v>
      </c>
      <c r="G3955">
        <v>156.53363525112701</v>
      </c>
    </row>
    <row r="3956" spans="1:7">
      <c r="A3956">
        <v>43</v>
      </c>
      <c r="B3956" t="s">
        <v>46</v>
      </c>
      <c r="C3956">
        <v>13</v>
      </c>
      <c r="D3956" t="s">
        <v>16</v>
      </c>
      <c r="E3956">
        <v>15055</v>
      </c>
      <c r="F3956" t="s">
        <v>106</v>
      </c>
      <c r="G3956">
        <v>1713.9741853550399</v>
      </c>
    </row>
    <row r="3957" spans="1:7">
      <c r="A3957">
        <v>43</v>
      </c>
      <c r="B3957" t="s">
        <v>46</v>
      </c>
      <c r="C3957">
        <v>14</v>
      </c>
      <c r="D3957" t="s">
        <v>17</v>
      </c>
      <c r="E3957">
        <v>15055</v>
      </c>
      <c r="F3957" t="s">
        <v>106</v>
      </c>
      <c r="G3957">
        <v>4125.0993979864197</v>
      </c>
    </row>
    <row r="3958" spans="1:7">
      <c r="A3958">
        <v>43</v>
      </c>
      <c r="B3958" t="s">
        <v>46</v>
      </c>
      <c r="C3958">
        <v>15</v>
      </c>
      <c r="D3958" t="s">
        <v>18</v>
      </c>
      <c r="E3958">
        <v>15055</v>
      </c>
      <c r="F3958" t="s">
        <v>106</v>
      </c>
      <c r="G3958">
        <v>232.44901185741699</v>
      </c>
    </row>
    <row r="3959" spans="1:7">
      <c r="A3959">
        <v>43</v>
      </c>
      <c r="B3959" t="s">
        <v>46</v>
      </c>
      <c r="C3959">
        <v>16</v>
      </c>
      <c r="D3959" t="s">
        <v>19</v>
      </c>
      <c r="E3959">
        <v>15055</v>
      </c>
      <c r="F3959" t="s">
        <v>106</v>
      </c>
      <c r="G3959">
        <v>675.58132564304196</v>
      </c>
    </row>
    <row r="3960" spans="1:7">
      <c r="A3960">
        <v>43</v>
      </c>
      <c r="B3960" t="s">
        <v>46</v>
      </c>
      <c r="C3960">
        <v>17</v>
      </c>
      <c r="D3960" t="s">
        <v>20</v>
      </c>
      <c r="E3960">
        <v>15055</v>
      </c>
      <c r="F3960" t="s">
        <v>106</v>
      </c>
      <c r="G3960">
        <v>53712766.081452198</v>
      </c>
    </row>
    <row r="3961" spans="1:7">
      <c r="A3961">
        <v>43</v>
      </c>
      <c r="B3961" t="s">
        <v>46</v>
      </c>
      <c r="C3961">
        <v>18</v>
      </c>
      <c r="D3961" t="s">
        <v>21</v>
      </c>
      <c r="E3961">
        <v>15055</v>
      </c>
      <c r="F3961" t="s">
        <v>106</v>
      </c>
      <c r="G3961">
        <v>1035556.55851047</v>
      </c>
    </row>
    <row r="3962" spans="1:7">
      <c r="A3962">
        <v>43</v>
      </c>
      <c r="B3962" t="s">
        <v>46</v>
      </c>
      <c r="C3962">
        <v>19</v>
      </c>
      <c r="D3962" t="s">
        <v>22</v>
      </c>
      <c r="E3962">
        <v>15055</v>
      </c>
      <c r="F3962" t="s">
        <v>106</v>
      </c>
      <c r="G3962">
        <v>742321.32548342599</v>
      </c>
    </row>
    <row r="3963" spans="1:7">
      <c r="A3963">
        <v>43</v>
      </c>
      <c r="B3963" t="s">
        <v>46</v>
      </c>
      <c r="C3963">
        <v>20</v>
      </c>
      <c r="D3963" t="s">
        <v>23</v>
      </c>
      <c r="E3963">
        <v>15055</v>
      </c>
      <c r="F3963" t="s">
        <v>106</v>
      </c>
      <c r="G3963">
        <v>277062315.88157701</v>
      </c>
    </row>
    <row r="3964" spans="1:7">
      <c r="A3964">
        <v>43</v>
      </c>
      <c r="B3964" t="s">
        <v>46</v>
      </c>
      <c r="C3964">
        <v>21</v>
      </c>
      <c r="D3964" t="s">
        <v>24</v>
      </c>
      <c r="E3964">
        <v>15055</v>
      </c>
      <c r="F3964" t="s">
        <v>106</v>
      </c>
      <c r="G3964">
        <v>4531505.8261964004</v>
      </c>
    </row>
    <row r="3965" spans="1:7">
      <c r="A3965">
        <v>43</v>
      </c>
      <c r="B3965" t="s">
        <v>46</v>
      </c>
      <c r="C3965">
        <v>22</v>
      </c>
      <c r="D3965" t="s">
        <v>25</v>
      </c>
      <c r="E3965">
        <v>15055</v>
      </c>
      <c r="F3965" t="s">
        <v>106</v>
      </c>
      <c r="G3965">
        <v>139113.53777484101</v>
      </c>
    </row>
    <row r="3966" spans="1:7">
      <c r="A3966">
        <v>43</v>
      </c>
      <c r="B3966" t="s">
        <v>46</v>
      </c>
      <c r="C3966">
        <v>23</v>
      </c>
      <c r="D3966" t="s">
        <v>26</v>
      </c>
      <c r="E3966">
        <v>15055</v>
      </c>
      <c r="F3966" t="s">
        <v>106</v>
      </c>
      <c r="G3966">
        <v>631254.36599679699</v>
      </c>
    </row>
    <row r="3967" spans="1:7">
      <c r="A3967">
        <v>43</v>
      </c>
      <c r="B3967" t="s">
        <v>46</v>
      </c>
      <c r="C3967">
        <v>24</v>
      </c>
      <c r="D3967" t="s">
        <v>27</v>
      </c>
      <c r="E3967">
        <v>15055</v>
      </c>
      <c r="F3967" t="s">
        <v>106</v>
      </c>
      <c r="G3967">
        <v>7904527.7991147302</v>
      </c>
    </row>
    <row r="3968" spans="1:7">
      <c r="A3968">
        <v>43</v>
      </c>
      <c r="B3968" t="s">
        <v>46</v>
      </c>
      <c r="C3968">
        <v>25</v>
      </c>
      <c r="D3968" t="s">
        <v>28</v>
      </c>
      <c r="E3968">
        <v>15055</v>
      </c>
      <c r="F3968" t="s">
        <v>106</v>
      </c>
      <c r="G3968">
        <v>11156420.635472501</v>
      </c>
    </row>
    <row r="3969" spans="1:7">
      <c r="A3969">
        <v>43</v>
      </c>
      <c r="B3969" t="s">
        <v>46</v>
      </c>
      <c r="C3969">
        <v>26</v>
      </c>
      <c r="D3969" t="s">
        <v>29</v>
      </c>
      <c r="E3969">
        <v>15055</v>
      </c>
      <c r="F3969" t="s">
        <v>106</v>
      </c>
      <c r="G3969">
        <v>446176.51787440601</v>
      </c>
    </row>
    <row r="3970" spans="1:7">
      <c r="A3970">
        <v>43</v>
      </c>
      <c r="B3970" t="s">
        <v>46</v>
      </c>
      <c r="C3970">
        <v>27</v>
      </c>
      <c r="D3970" t="s">
        <v>30</v>
      </c>
      <c r="E3970">
        <v>15055</v>
      </c>
      <c r="F3970" t="s">
        <v>106</v>
      </c>
      <c r="G3970">
        <v>696961.88250888896</v>
      </c>
    </row>
    <row r="3971" spans="1:7">
      <c r="A3971">
        <v>43</v>
      </c>
      <c r="B3971" t="s">
        <v>46</v>
      </c>
      <c r="C3971">
        <v>28</v>
      </c>
      <c r="D3971" t="s">
        <v>31</v>
      </c>
      <c r="E3971">
        <v>15055</v>
      </c>
      <c r="F3971" t="s">
        <v>106</v>
      </c>
      <c r="G3971">
        <v>755379.74049552204</v>
      </c>
    </row>
    <row r="3972" spans="1:7">
      <c r="A3972">
        <v>43</v>
      </c>
      <c r="B3972" t="s">
        <v>46</v>
      </c>
      <c r="C3972">
        <v>29</v>
      </c>
      <c r="D3972" t="s">
        <v>32</v>
      </c>
      <c r="E3972">
        <v>15055</v>
      </c>
      <c r="F3972" t="s">
        <v>106</v>
      </c>
      <c r="G3972">
        <v>3533003.7573137898</v>
      </c>
    </row>
    <row r="3973" spans="1:7">
      <c r="A3973">
        <v>43</v>
      </c>
      <c r="B3973" t="s">
        <v>46</v>
      </c>
      <c r="C3973">
        <v>30</v>
      </c>
      <c r="D3973" t="s">
        <v>33</v>
      </c>
      <c r="E3973">
        <v>15055</v>
      </c>
      <c r="F3973" t="s">
        <v>106</v>
      </c>
      <c r="G3973">
        <v>410900.35013849201</v>
      </c>
    </row>
    <row r="3974" spans="1:7">
      <c r="A3974">
        <v>43</v>
      </c>
      <c r="B3974" t="s">
        <v>46</v>
      </c>
      <c r="C3974">
        <v>31</v>
      </c>
      <c r="D3974" t="s">
        <v>34</v>
      </c>
      <c r="E3974">
        <v>15055</v>
      </c>
      <c r="F3974" t="s">
        <v>106</v>
      </c>
      <c r="G3974">
        <v>198240.50485536901</v>
      </c>
    </row>
    <row r="3975" spans="1:7">
      <c r="A3975">
        <v>43</v>
      </c>
      <c r="B3975" t="s">
        <v>46</v>
      </c>
      <c r="C3975">
        <v>32</v>
      </c>
      <c r="D3975" t="s">
        <v>35</v>
      </c>
      <c r="E3975">
        <v>15055</v>
      </c>
      <c r="F3975" t="s">
        <v>106</v>
      </c>
      <c r="G3975">
        <v>162133694.961824</v>
      </c>
    </row>
    <row r="3976" spans="1:7">
      <c r="A3976">
        <v>43</v>
      </c>
      <c r="B3976" t="s">
        <v>46</v>
      </c>
      <c r="C3976">
        <v>33</v>
      </c>
      <c r="D3976" t="s">
        <v>36</v>
      </c>
      <c r="E3976">
        <v>15055</v>
      </c>
      <c r="F3976" t="s">
        <v>106</v>
      </c>
      <c r="G3976">
        <v>331090.59888600401</v>
      </c>
    </row>
    <row r="3977" spans="1:7">
      <c r="A3977">
        <v>43</v>
      </c>
      <c r="B3977" t="s">
        <v>46</v>
      </c>
      <c r="C3977">
        <v>34</v>
      </c>
      <c r="D3977" t="s">
        <v>37</v>
      </c>
      <c r="E3977">
        <v>15055</v>
      </c>
      <c r="F3977" t="s">
        <v>106</v>
      </c>
      <c r="G3977">
        <v>24207.890591024101</v>
      </c>
    </row>
    <row r="3978" spans="1:7">
      <c r="A3978">
        <v>43</v>
      </c>
      <c r="B3978" t="s">
        <v>46</v>
      </c>
      <c r="C3978">
        <v>35</v>
      </c>
      <c r="D3978" t="s">
        <v>38</v>
      </c>
      <c r="E3978">
        <v>15055</v>
      </c>
      <c r="F3978" t="s">
        <v>106</v>
      </c>
      <c r="G3978">
        <v>259375.07292288</v>
      </c>
    </row>
    <row r="3979" spans="1:7">
      <c r="A3979">
        <v>43</v>
      </c>
      <c r="B3979" t="s">
        <v>46</v>
      </c>
      <c r="C3979">
        <v>36</v>
      </c>
      <c r="D3979" t="s">
        <v>39</v>
      </c>
      <c r="E3979">
        <v>15055</v>
      </c>
      <c r="F3979" t="s">
        <v>106</v>
      </c>
      <c r="G3979">
        <v>220896.76935492799</v>
      </c>
    </row>
    <row r="3980" spans="1:7">
      <c r="A3980">
        <v>43</v>
      </c>
      <c r="B3980" t="s">
        <v>46</v>
      </c>
      <c r="C3980">
        <v>37</v>
      </c>
      <c r="D3980" t="s">
        <v>40</v>
      </c>
      <c r="E3980">
        <v>15055</v>
      </c>
      <c r="F3980" t="s">
        <v>106</v>
      </c>
      <c r="G3980">
        <v>319.338856382053</v>
      </c>
    </row>
    <row r="3981" spans="1:7">
      <c r="A3981">
        <v>43</v>
      </c>
      <c r="B3981" t="s">
        <v>46</v>
      </c>
      <c r="C3981">
        <v>38</v>
      </c>
      <c r="D3981" t="s">
        <v>41</v>
      </c>
      <c r="E3981">
        <v>15055</v>
      </c>
      <c r="F3981" t="s">
        <v>106</v>
      </c>
      <c r="G3981">
        <v>4550326.7432685299</v>
      </c>
    </row>
    <row r="3982" spans="1:7">
      <c r="A3982">
        <v>43</v>
      </c>
      <c r="B3982" t="s">
        <v>46</v>
      </c>
      <c r="C3982">
        <v>39</v>
      </c>
      <c r="D3982" t="s">
        <v>42</v>
      </c>
      <c r="E3982">
        <v>15055</v>
      </c>
      <c r="F3982" t="s">
        <v>106</v>
      </c>
      <c r="G3982">
        <v>269.79742852260603</v>
      </c>
    </row>
    <row r="3983" spans="1:7">
      <c r="A3983">
        <v>43</v>
      </c>
      <c r="B3983" t="s">
        <v>46</v>
      </c>
      <c r="C3983">
        <v>40</v>
      </c>
      <c r="D3983" t="s">
        <v>43</v>
      </c>
      <c r="E3983">
        <v>15055</v>
      </c>
      <c r="F3983" t="s">
        <v>106</v>
      </c>
      <c r="G3983">
        <v>34143.8830266027</v>
      </c>
    </row>
    <row r="3984" spans="1:7">
      <c r="A3984">
        <v>43</v>
      </c>
      <c r="B3984" t="s">
        <v>46</v>
      </c>
      <c r="C3984">
        <v>41</v>
      </c>
      <c r="D3984" t="s">
        <v>44</v>
      </c>
      <c r="E3984">
        <v>15055</v>
      </c>
      <c r="F3984" t="s">
        <v>106</v>
      </c>
      <c r="G3984">
        <v>506985.71051456401</v>
      </c>
    </row>
    <row r="3985" spans="1:7">
      <c r="A3985">
        <v>43</v>
      </c>
      <c r="B3985" t="s">
        <v>46</v>
      </c>
      <c r="C3985">
        <v>42</v>
      </c>
      <c r="D3985" t="s">
        <v>45</v>
      </c>
      <c r="E3985">
        <v>15055</v>
      </c>
      <c r="F3985" t="s">
        <v>106</v>
      </c>
      <c r="G3985">
        <v>1093014.39465051</v>
      </c>
    </row>
    <row r="3986" spans="1:7">
      <c r="A3986">
        <v>43</v>
      </c>
      <c r="B3986" t="s">
        <v>46</v>
      </c>
      <c r="C3986">
        <v>43</v>
      </c>
      <c r="D3986" t="s">
        <v>46</v>
      </c>
      <c r="E3986">
        <v>15055</v>
      </c>
      <c r="F3986" t="s">
        <v>106</v>
      </c>
      <c r="G3986">
        <v>5130412.2708307402</v>
      </c>
    </row>
    <row r="3987" spans="1:7">
      <c r="A3987">
        <v>43</v>
      </c>
      <c r="B3987" t="s">
        <v>46</v>
      </c>
      <c r="C3987">
        <v>44</v>
      </c>
      <c r="D3987" t="s">
        <v>47</v>
      </c>
      <c r="E3987">
        <v>15055</v>
      </c>
      <c r="F3987" t="s">
        <v>106</v>
      </c>
      <c r="G3987">
        <v>275524.97098800802</v>
      </c>
    </row>
    <row r="3988" spans="1:7">
      <c r="A3988">
        <v>43</v>
      </c>
      <c r="B3988" t="s">
        <v>46</v>
      </c>
      <c r="C3988">
        <v>45</v>
      </c>
      <c r="D3988" t="s">
        <v>48</v>
      </c>
      <c r="E3988">
        <v>15055</v>
      </c>
      <c r="F3988" t="s">
        <v>106</v>
      </c>
      <c r="G3988">
        <v>27100589.028180499</v>
      </c>
    </row>
    <row r="3989" spans="1:7">
      <c r="A3989">
        <v>43</v>
      </c>
      <c r="B3989" t="s">
        <v>46</v>
      </c>
      <c r="C3989">
        <v>46</v>
      </c>
      <c r="D3989" t="s">
        <v>49</v>
      </c>
      <c r="E3989">
        <v>15055</v>
      </c>
      <c r="F3989" t="s">
        <v>106</v>
      </c>
      <c r="G3989">
        <v>21392116.616792601</v>
      </c>
    </row>
    <row r="3990" spans="1:7">
      <c r="A3990">
        <v>43</v>
      </c>
      <c r="B3990" t="s">
        <v>46</v>
      </c>
      <c r="C3990">
        <v>47</v>
      </c>
      <c r="D3990" t="s">
        <v>50</v>
      </c>
      <c r="E3990">
        <v>15055</v>
      </c>
      <c r="F3990" t="s">
        <v>106</v>
      </c>
      <c r="G3990">
        <v>1507010.1025072201</v>
      </c>
    </row>
    <row r="3991" spans="1:7">
      <c r="A3991">
        <v>43</v>
      </c>
      <c r="B3991" t="s">
        <v>46</v>
      </c>
      <c r="C3991">
        <v>48</v>
      </c>
      <c r="D3991" t="s">
        <v>51</v>
      </c>
      <c r="E3991">
        <v>15055</v>
      </c>
      <c r="F3991" t="s">
        <v>106</v>
      </c>
      <c r="G3991">
        <v>36754416.702221803</v>
      </c>
    </row>
    <row r="3992" spans="1:7">
      <c r="A3992">
        <v>43</v>
      </c>
      <c r="B3992" t="s">
        <v>46</v>
      </c>
      <c r="C3992">
        <v>49</v>
      </c>
      <c r="D3992" t="s">
        <v>52</v>
      </c>
      <c r="E3992">
        <v>15055</v>
      </c>
      <c r="F3992" t="s">
        <v>106</v>
      </c>
      <c r="G3992">
        <v>70465.993537112096</v>
      </c>
    </row>
    <row r="3993" spans="1:7">
      <c r="A3993">
        <v>43</v>
      </c>
      <c r="B3993" t="s">
        <v>46</v>
      </c>
      <c r="C3993">
        <v>50</v>
      </c>
      <c r="D3993" t="s">
        <v>53</v>
      </c>
      <c r="E3993">
        <v>15055</v>
      </c>
      <c r="F3993" t="s">
        <v>106</v>
      </c>
      <c r="G3993">
        <v>85899.442285209894</v>
      </c>
    </row>
    <row r="3994" spans="1:7">
      <c r="A3994">
        <v>43</v>
      </c>
      <c r="B3994" t="s">
        <v>46</v>
      </c>
      <c r="C3994">
        <v>51</v>
      </c>
      <c r="D3994" t="s">
        <v>54</v>
      </c>
      <c r="E3994">
        <v>15055</v>
      </c>
      <c r="F3994" t="s">
        <v>106</v>
      </c>
      <c r="G3994">
        <v>8380530.0738409404</v>
      </c>
    </row>
    <row r="3995" spans="1:7">
      <c r="A3995">
        <v>43</v>
      </c>
      <c r="B3995" t="s">
        <v>46</v>
      </c>
      <c r="C3995">
        <v>52</v>
      </c>
      <c r="D3995" t="s">
        <v>55</v>
      </c>
      <c r="E3995">
        <v>15055</v>
      </c>
      <c r="F3995" t="s">
        <v>106</v>
      </c>
      <c r="G3995">
        <v>28571.644546753399</v>
      </c>
    </row>
    <row r="3996" spans="1:7">
      <c r="A3996">
        <v>43</v>
      </c>
      <c r="B3996" t="s">
        <v>46</v>
      </c>
      <c r="C3996">
        <v>53</v>
      </c>
      <c r="D3996" t="s">
        <v>56</v>
      </c>
      <c r="E3996">
        <v>15055</v>
      </c>
      <c r="F3996" t="s">
        <v>106</v>
      </c>
      <c r="G3996">
        <v>8390195.6703136805</v>
      </c>
    </row>
    <row r="3997" spans="1:7">
      <c r="A3997">
        <v>43</v>
      </c>
      <c r="B3997" t="s">
        <v>46</v>
      </c>
      <c r="C3997">
        <v>54</v>
      </c>
      <c r="D3997" t="s">
        <v>57</v>
      </c>
      <c r="E3997">
        <v>15055</v>
      </c>
      <c r="F3997" t="s">
        <v>106</v>
      </c>
      <c r="G3997">
        <v>4518999.70146803</v>
      </c>
    </row>
    <row r="3998" spans="1:7">
      <c r="A3998">
        <v>43</v>
      </c>
      <c r="B3998" t="s">
        <v>46</v>
      </c>
      <c r="C3998">
        <v>55</v>
      </c>
      <c r="D3998" t="s">
        <v>58</v>
      </c>
      <c r="E3998">
        <v>15055</v>
      </c>
      <c r="F3998" t="s">
        <v>106</v>
      </c>
      <c r="G3998">
        <v>422483.94270997599</v>
      </c>
    </row>
    <row r="3999" spans="1:7">
      <c r="A3999">
        <v>43</v>
      </c>
      <c r="B3999" t="s">
        <v>46</v>
      </c>
      <c r="C3999">
        <v>56</v>
      </c>
      <c r="D3999" t="s">
        <v>59</v>
      </c>
      <c r="E3999">
        <v>15055</v>
      </c>
      <c r="F3999" t="s">
        <v>106</v>
      </c>
      <c r="G3999">
        <v>27482307.806101199</v>
      </c>
    </row>
    <row r="4000" spans="1:7">
      <c r="A4000">
        <v>43</v>
      </c>
      <c r="B4000" t="s">
        <v>46</v>
      </c>
      <c r="C4000">
        <v>57</v>
      </c>
      <c r="D4000" t="s">
        <v>60</v>
      </c>
      <c r="E4000">
        <v>15055</v>
      </c>
      <c r="F4000" t="s">
        <v>106</v>
      </c>
      <c r="G4000">
        <v>223006478.163995</v>
      </c>
    </row>
    <row r="4001" spans="1:7">
      <c r="A4001">
        <v>43</v>
      </c>
      <c r="B4001" t="s">
        <v>46</v>
      </c>
      <c r="C4001">
        <v>58</v>
      </c>
      <c r="D4001" t="s">
        <v>61</v>
      </c>
      <c r="E4001">
        <v>15055</v>
      </c>
      <c r="F4001" t="s">
        <v>106</v>
      </c>
      <c r="G4001">
        <v>44121544.1475427</v>
      </c>
    </row>
    <row r="4002" spans="1:7">
      <c r="A4002">
        <v>43</v>
      </c>
      <c r="B4002" t="s">
        <v>46</v>
      </c>
      <c r="C4002">
        <v>59</v>
      </c>
      <c r="D4002" t="s">
        <v>62</v>
      </c>
      <c r="E4002">
        <v>15055</v>
      </c>
      <c r="F4002" t="s">
        <v>106</v>
      </c>
      <c r="G4002">
        <v>61926406.880925097</v>
      </c>
    </row>
    <row r="4003" spans="1:7">
      <c r="A4003">
        <v>43</v>
      </c>
      <c r="B4003" t="s">
        <v>46</v>
      </c>
      <c r="C4003">
        <v>60</v>
      </c>
      <c r="D4003" t="s">
        <v>63</v>
      </c>
      <c r="E4003">
        <v>15055</v>
      </c>
      <c r="F4003" t="s">
        <v>106</v>
      </c>
      <c r="G4003">
        <v>1991612.3367608699</v>
      </c>
    </row>
    <row r="4004" spans="1:7">
      <c r="A4004">
        <v>43</v>
      </c>
      <c r="B4004" t="s">
        <v>46</v>
      </c>
      <c r="C4004">
        <v>62</v>
      </c>
      <c r="D4004" t="s">
        <v>65</v>
      </c>
      <c r="E4004">
        <v>15055</v>
      </c>
      <c r="F4004" t="s">
        <v>106</v>
      </c>
      <c r="G4004">
        <v>7976603.5548206596</v>
      </c>
    </row>
    <row r="4005" spans="1:7">
      <c r="A4005">
        <v>43</v>
      </c>
      <c r="B4005" t="s">
        <v>46</v>
      </c>
      <c r="C4005">
        <v>63</v>
      </c>
      <c r="D4005" t="s">
        <v>66</v>
      </c>
      <c r="E4005">
        <v>15055</v>
      </c>
      <c r="F4005" t="s">
        <v>106</v>
      </c>
      <c r="G4005">
        <v>261496205.03066501</v>
      </c>
    </row>
    <row r="4006" spans="1:7">
      <c r="A4006">
        <v>43</v>
      </c>
      <c r="B4006" t="s">
        <v>46</v>
      </c>
      <c r="C4006">
        <v>64</v>
      </c>
      <c r="D4006" t="s">
        <v>67</v>
      </c>
      <c r="E4006">
        <v>15055</v>
      </c>
      <c r="F4006" t="s">
        <v>106</v>
      </c>
      <c r="G4006">
        <v>4075285.9325161302</v>
      </c>
    </row>
    <row r="4007" spans="1:7">
      <c r="A4007">
        <v>43</v>
      </c>
      <c r="B4007" t="s">
        <v>46</v>
      </c>
      <c r="C4007">
        <v>65</v>
      </c>
      <c r="D4007" t="s">
        <v>68</v>
      </c>
      <c r="E4007">
        <v>15055</v>
      </c>
      <c r="F4007" t="s">
        <v>106</v>
      </c>
      <c r="G4007">
        <v>171459934.494445</v>
      </c>
    </row>
    <row r="4008" spans="1:7">
      <c r="A4008">
        <v>43</v>
      </c>
      <c r="B4008" t="s">
        <v>46</v>
      </c>
      <c r="C4008">
        <v>67</v>
      </c>
      <c r="D4008" t="s">
        <v>70</v>
      </c>
      <c r="E4008">
        <v>15055</v>
      </c>
      <c r="F4008" t="s">
        <v>106</v>
      </c>
      <c r="G4008">
        <v>52372610.637125999</v>
      </c>
    </row>
    <row r="4009" spans="1:7">
      <c r="A4009">
        <v>43</v>
      </c>
      <c r="B4009" t="s">
        <v>46</v>
      </c>
      <c r="C4009">
        <v>68</v>
      </c>
      <c r="D4009" t="s">
        <v>71</v>
      </c>
      <c r="E4009">
        <v>15055</v>
      </c>
      <c r="F4009" t="s">
        <v>106</v>
      </c>
      <c r="G4009">
        <v>6642762.7955302102</v>
      </c>
    </row>
    <row r="4010" spans="1:7">
      <c r="A4010">
        <v>43</v>
      </c>
      <c r="B4010" t="s">
        <v>46</v>
      </c>
      <c r="C4010">
        <v>69</v>
      </c>
      <c r="D4010" t="s">
        <v>72</v>
      </c>
      <c r="E4010">
        <v>15055</v>
      </c>
      <c r="F4010" t="s">
        <v>106</v>
      </c>
      <c r="G4010">
        <v>503567.799986784</v>
      </c>
    </row>
    <row r="4011" spans="1:7">
      <c r="A4011">
        <v>43</v>
      </c>
      <c r="B4011" t="s">
        <v>46</v>
      </c>
      <c r="C4011">
        <v>74</v>
      </c>
      <c r="D4011" t="s">
        <v>77</v>
      </c>
      <c r="E4011">
        <v>15055</v>
      </c>
      <c r="F4011" t="s">
        <v>106</v>
      </c>
      <c r="G4011">
        <v>10060147.099024899</v>
      </c>
    </row>
    <row r="4012" spans="1:7">
      <c r="A4012">
        <v>43</v>
      </c>
      <c r="B4012" t="s">
        <v>46</v>
      </c>
      <c r="C4012">
        <v>75</v>
      </c>
      <c r="D4012" t="s">
        <v>78</v>
      </c>
      <c r="E4012">
        <v>15055</v>
      </c>
      <c r="F4012" t="s">
        <v>106</v>
      </c>
      <c r="G4012">
        <v>311.67499103764698</v>
      </c>
    </row>
    <row r="4013" spans="1:7">
      <c r="A4013">
        <v>43</v>
      </c>
      <c r="B4013" t="s">
        <v>46</v>
      </c>
      <c r="C4013">
        <v>77</v>
      </c>
      <c r="D4013" t="s">
        <v>80</v>
      </c>
      <c r="E4013">
        <v>15055</v>
      </c>
      <c r="F4013" t="s">
        <v>106</v>
      </c>
      <c r="G4013">
        <v>261600.678686217</v>
      </c>
    </row>
    <row r="4014" spans="1:7">
      <c r="A4014">
        <v>43</v>
      </c>
      <c r="B4014" t="s">
        <v>46</v>
      </c>
      <c r="C4014">
        <v>78</v>
      </c>
      <c r="D4014" t="s">
        <v>81</v>
      </c>
      <c r="E4014">
        <v>15055</v>
      </c>
      <c r="F4014" t="s">
        <v>106</v>
      </c>
      <c r="G4014">
        <v>125030.54595991</v>
      </c>
    </row>
    <row r="4015" spans="1:7">
      <c r="A4015">
        <v>43</v>
      </c>
      <c r="B4015" t="s">
        <v>46</v>
      </c>
      <c r="C4015">
        <v>79</v>
      </c>
      <c r="D4015" t="s">
        <v>82</v>
      </c>
      <c r="E4015">
        <v>15055</v>
      </c>
      <c r="F4015" t="s">
        <v>106</v>
      </c>
      <c r="G4015">
        <v>2993255.5002770699</v>
      </c>
    </row>
    <row r="4016" spans="1:7">
      <c r="A4016">
        <v>43</v>
      </c>
      <c r="B4016" t="s">
        <v>46</v>
      </c>
      <c r="C4016">
        <v>80</v>
      </c>
      <c r="D4016" t="s">
        <v>83</v>
      </c>
      <c r="E4016">
        <v>15055</v>
      </c>
      <c r="F4016" t="s">
        <v>106</v>
      </c>
      <c r="G4016">
        <v>1206698.99665229</v>
      </c>
    </row>
    <row r="4017" spans="1:7">
      <c r="A4017">
        <v>43</v>
      </c>
      <c r="B4017" t="s">
        <v>46</v>
      </c>
      <c r="C4017">
        <v>81</v>
      </c>
      <c r="D4017" t="s">
        <v>84</v>
      </c>
      <c r="E4017">
        <v>15055</v>
      </c>
      <c r="F4017" t="s">
        <v>106</v>
      </c>
      <c r="G4017">
        <v>1903195.2194250999</v>
      </c>
    </row>
    <row r="4018" spans="1:7">
      <c r="A4018">
        <v>43</v>
      </c>
      <c r="B4018" t="s">
        <v>46</v>
      </c>
      <c r="C4018">
        <v>83</v>
      </c>
      <c r="D4018" t="s">
        <v>86</v>
      </c>
      <c r="E4018">
        <v>15055</v>
      </c>
      <c r="F4018" t="s">
        <v>106</v>
      </c>
      <c r="G4018">
        <v>10650089.7120944</v>
      </c>
    </row>
    <row r="4019" spans="1:7">
      <c r="A4019">
        <v>43</v>
      </c>
      <c r="B4019" t="s">
        <v>46</v>
      </c>
      <c r="C4019">
        <v>5001</v>
      </c>
      <c r="D4019" t="s">
        <v>94</v>
      </c>
      <c r="E4019">
        <v>15053</v>
      </c>
      <c r="F4019" t="s">
        <v>107</v>
      </c>
      <c r="G4019">
        <v>1414856709.60653</v>
      </c>
    </row>
    <row r="4020" spans="1:7">
      <c r="A4020">
        <v>43</v>
      </c>
      <c r="B4020" t="s">
        <v>46</v>
      </c>
      <c r="C4020">
        <v>6001</v>
      </c>
      <c r="D4020" t="s">
        <v>96</v>
      </c>
      <c r="E4020">
        <v>15053</v>
      </c>
      <c r="F4020" t="s">
        <v>107</v>
      </c>
      <c r="G4020">
        <v>-60142946.554113299</v>
      </c>
    </row>
    <row r="4021" spans="1:7">
      <c r="A4021">
        <v>43</v>
      </c>
      <c r="B4021" t="s">
        <v>46</v>
      </c>
      <c r="C4021">
        <v>7001</v>
      </c>
      <c r="D4021" t="s">
        <v>108</v>
      </c>
      <c r="E4021">
        <v>15053</v>
      </c>
      <c r="F4021" t="s">
        <v>107</v>
      </c>
      <c r="G4021">
        <v>1321507999.9554801</v>
      </c>
    </row>
    <row r="4022" spans="1:7">
      <c r="A4022">
        <v>43</v>
      </c>
      <c r="B4022" t="s">
        <v>46</v>
      </c>
      <c r="C4022">
        <v>8001</v>
      </c>
      <c r="D4022" t="s">
        <v>109</v>
      </c>
      <c r="E4022">
        <v>15053</v>
      </c>
      <c r="F4022" t="s">
        <v>107</v>
      </c>
      <c r="G4022">
        <v>-428613056.09643698</v>
      </c>
    </row>
    <row r="4023" spans="1:7">
      <c r="A4023">
        <v>43</v>
      </c>
      <c r="B4023" t="s">
        <v>46</v>
      </c>
      <c r="C4023">
        <v>10001</v>
      </c>
      <c r="D4023" t="s">
        <v>110</v>
      </c>
      <c r="E4023">
        <v>15055</v>
      </c>
      <c r="F4023" t="s">
        <v>106</v>
      </c>
      <c r="G4023">
        <v>14517.914174134101</v>
      </c>
    </row>
    <row r="4024" spans="1:7">
      <c r="A4024">
        <v>43</v>
      </c>
      <c r="B4024" t="s">
        <v>46</v>
      </c>
      <c r="C4024">
        <v>10002</v>
      </c>
      <c r="D4024" t="s">
        <v>111</v>
      </c>
      <c r="E4024">
        <v>15055</v>
      </c>
      <c r="F4024" t="s">
        <v>106</v>
      </c>
      <c r="G4024">
        <v>19118.451433254901</v>
      </c>
    </row>
    <row r="4025" spans="1:7">
      <c r="A4025">
        <v>43</v>
      </c>
      <c r="B4025" t="s">
        <v>46</v>
      </c>
      <c r="C4025">
        <v>10003</v>
      </c>
      <c r="D4025" t="s">
        <v>112</v>
      </c>
      <c r="E4025">
        <v>15055</v>
      </c>
      <c r="F4025" t="s">
        <v>106</v>
      </c>
      <c r="G4025">
        <v>17021.884894874602</v>
      </c>
    </row>
    <row r="4026" spans="1:7">
      <c r="A4026">
        <v>43</v>
      </c>
      <c r="B4026" t="s">
        <v>46</v>
      </c>
      <c r="C4026">
        <v>10004</v>
      </c>
      <c r="D4026" t="s">
        <v>113</v>
      </c>
      <c r="E4026">
        <v>15055</v>
      </c>
      <c r="F4026" t="s">
        <v>106</v>
      </c>
      <c r="G4026">
        <v>13142.941913677099</v>
      </c>
    </row>
    <row r="4027" spans="1:7">
      <c r="A4027">
        <v>43</v>
      </c>
      <c r="B4027" t="s">
        <v>46</v>
      </c>
      <c r="C4027">
        <v>10005</v>
      </c>
      <c r="D4027" t="s">
        <v>114</v>
      </c>
      <c r="E4027">
        <v>15055</v>
      </c>
      <c r="F4027" t="s">
        <v>106</v>
      </c>
      <c r="G4027">
        <v>29332.037563912501</v>
      </c>
    </row>
    <row r="4028" spans="1:7">
      <c r="A4028">
        <v>43</v>
      </c>
      <c r="B4028" t="s">
        <v>46</v>
      </c>
      <c r="C4028">
        <v>10006</v>
      </c>
      <c r="D4028" t="s">
        <v>115</v>
      </c>
      <c r="E4028">
        <v>15055</v>
      </c>
      <c r="F4028" t="s">
        <v>106</v>
      </c>
      <c r="G4028">
        <v>100181.431672069</v>
      </c>
    </row>
    <row r="4029" spans="1:7">
      <c r="A4029">
        <v>43</v>
      </c>
      <c r="B4029" t="s">
        <v>46</v>
      </c>
      <c r="C4029">
        <v>10007</v>
      </c>
      <c r="D4029" t="s">
        <v>116</v>
      </c>
      <c r="E4029">
        <v>15055</v>
      </c>
      <c r="F4029" t="s">
        <v>106</v>
      </c>
      <c r="G4029">
        <v>177164.48059000701</v>
      </c>
    </row>
    <row r="4030" spans="1:7">
      <c r="A4030">
        <v>43</v>
      </c>
      <c r="B4030" t="s">
        <v>46</v>
      </c>
      <c r="C4030">
        <v>10008</v>
      </c>
      <c r="D4030" t="s">
        <v>117</v>
      </c>
      <c r="E4030">
        <v>15055</v>
      </c>
      <c r="F4030" t="s">
        <v>106</v>
      </c>
      <c r="G4030">
        <v>202661.559265135</v>
      </c>
    </row>
    <row r="4031" spans="1:7">
      <c r="A4031">
        <v>43</v>
      </c>
      <c r="B4031" t="s">
        <v>46</v>
      </c>
      <c r="C4031">
        <v>10009</v>
      </c>
      <c r="D4031" t="s">
        <v>118</v>
      </c>
      <c r="E4031">
        <v>15055</v>
      </c>
      <c r="F4031" t="s">
        <v>106</v>
      </c>
      <c r="G4031">
        <v>512787.28194608499</v>
      </c>
    </row>
    <row r="4032" spans="1:7">
      <c r="A4032">
        <v>43</v>
      </c>
      <c r="B4032" t="s">
        <v>46</v>
      </c>
      <c r="C4032">
        <v>11001</v>
      </c>
      <c r="D4032" t="s">
        <v>119</v>
      </c>
      <c r="E4032">
        <v>15055</v>
      </c>
      <c r="F4032" t="s">
        <v>106</v>
      </c>
      <c r="G4032">
        <v>32627.908746942499</v>
      </c>
    </row>
    <row r="4033" spans="1:7">
      <c r="A4033">
        <v>43</v>
      </c>
      <c r="B4033" t="s">
        <v>46</v>
      </c>
      <c r="C4033">
        <v>11003</v>
      </c>
      <c r="D4033" t="s">
        <v>120</v>
      </c>
      <c r="E4033">
        <v>15055</v>
      </c>
      <c r="F4033" t="s">
        <v>106</v>
      </c>
      <c r="G4033">
        <v>39961.772023978701</v>
      </c>
    </row>
    <row r="4034" spans="1:7">
      <c r="A4034">
        <v>43</v>
      </c>
      <c r="B4034" t="s">
        <v>46</v>
      </c>
      <c r="C4034">
        <v>12001</v>
      </c>
      <c r="D4034" t="s">
        <v>121</v>
      </c>
      <c r="E4034">
        <v>15055</v>
      </c>
      <c r="F4034" t="s">
        <v>106</v>
      </c>
      <c r="G4034">
        <v>7260537.9129940001</v>
      </c>
    </row>
    <row r="4035" spans="1:7">
      <c r="A4035">
        <v>43</v>
      </c>
      <c r="B4035" t="s">
        <v>46</v>
      </c>
      <c r="C4035">
        <v>12002</v>
      </c>
      <c r="D4035" t="s">
        <v>122</v>
      </c>
      <c r="E4035">
        <v>15055</v>
      </c>
      <c r="F4035" t="s">
        <v>106</v>
      </c>
      <c r="G4035">
        <v>122240.365165928</v>
      </c>
    </row>
    <row r="4036" spans="1:7">
      <c r="A4036">
        <v>43</v>
      </c>
      <c r="B4036" t="s">
        <v>46</v>
      </c>
      <c r="C4036">
        <v>12004</v>
      </c>
      <c r="D4036" t="s">
        <v>123</v>
      </c>
      <c r="E4036">
        <v>15055</v>
      </c>
      <c r="F4036" t="s">
        <v>106</v>
      </c>
      <c r="G4036">
        <v>202139.82077127899</v>
      </c>
    </row>
    <row r="4037" spans="1:7">
      <c r="A4037">
        <v>43</v>
      </c>
      <c r="B4037" t="s">
        <v>46</v>
      </c>
      <c r="C4037">
        <v>14001</v>
      </c>
      <c r="D4037" t="s">
        <v>124</v>
      </c>
      <c r="E4037">
        <v>15055</v>
      </c>
      <c r="F4037" t="s">
        <v>106</v>
      </c>
      <c r="G4037">
        <v>267264.638022798</v>
      </c>
    </row>
    <row r="4038" spans="1:7">
      <c r="A4038">
        <v>43</v>
      </c>
      <c r="B4038" t="s">
        <v>46</v>
      </c>
      <c r="C4038">
        <v>14002</v>
      </c>
      <c r="D4038" t="s">
        <v>125</v>
      </c>
      <c r="E4038">
        <v>15055</v>
      </c>
      <c r="F4038" t="s">
        <v>106</v>
      </c>
      <c r="G4038">
        <v>329300.58645629702</v>
      </c>
    </row>
    <row r="4039" spans="1:7">
      <c r="A4039">
        <v>43</v>
      </c>
      <c r="B4039" t="s">
        <v>46</v>
      </c>
      <c r="C4039">
        <v>25001</v>
      </c>
      <c r="D4039" t="s">
        <v>126</v>
      </c>
      <c r="E4039">
        <v>15051</v>
      </c>
      <c r="F4039" t="s">
        <v>127</v>
      </c>
      <c r="G4039">
        <v>92490661.893389493</v>
      </c>
    </row>
    <row r="4040" spans="1:7">
      <c r="A4040">
        <v>43</v>
      </c>
      <c r="B4040" t="s">
        <v>46</v>
      </c>
      <c r="C4040">
        <v>28001</v>
      </c>
      <c r="D4040" t="s">
        <v>128</v>
      </c>
      <c r="E4040">
        <v>15051</v>
      </c>
      <c r="F4040" t="s">
        <v>127</v>
      </c>
      <c r="G4040">
        <v>346899128.58323401</v>
      </c>
    </row>
    <row r="4041" spans="1:7">
      <c r="A4041">
        <v>44</v>
      </c>
      <c r="B4041" t="s">
        <v>47</v>
      </c>
      <c r="C4041">
        <v>6</v>
      </c>
      <c r="D4041" t="s">
        <v>9</v>
      </c>
      <c r="E4041">
        <v>15055</v>
      </c>
      <c r="F4041" t="s">
        <v>106</v>
      </c>
      <c r="G4041">
        <v>5099197.65345072</v>
      </c>
    </row>
    <row r="4042" spans="1:7">
      <c r="A4042">
        <v>44</v>
      </c>
      <c r="B4042" t="s">
        <v>47</v>
      </c>
      <c r="C4042">
        <v>7</v>
      </c>
      <c r="D4042" t="s">
        <v>10</v>
      </c>
      <c r="E4042">
        <v>15055</v>
      </c>
      <c r="F4042" t="s">
        <v>106</v>
      </c>
      <c r="G4042">
        <v>27881.044240278399</v>
      </c>
    </row>
    <row r="4043" spans="1:7">
      <c r="A4043">
        <v>44</v>
      </c>
      <c r="B4043" t="s">
        <v>47</v>
      </c>
      <c r="C4043">
        <v>8</v>
      </c>
      <c r="D4043" t="s">
        <v>11</v>
      </c>
      <c r="E4043">
        <v>15055</v>
      </c>
      <c r="F4043" t="s">
        <v>106</v>
      </c>
      <c r="G4043">
        <v>23567.722841753399</v>
      </c>
    </row>
    <row r="4044" spans="1:7">
      <c r="A4044">
        <v>44</v>
      </c>
      <c r="B4044" t="s">
        <v>47</v>
      </c>
      <c r="C4044">
        <v>9</v>
      </c>
      <c r="D4044" t="s">
        <v>12</v>
      </c>
      <c r="E4044">
        <v>15055</v>
      </c>
      <c r="F4044" t="s">
        <v>106</v>
      </c>
      <c r="G4044">
        <v>15620285.9140788</v>
      </c>
    </row>
    <row r="4045" spans="1:7">
      <c r="A4045">
        <v>44</v>
      </c>
      <c r="B4045" t="s">
        <v>47</v>
      </c>
      <c r="C4045">
        <v>10</v>
      </c>
      <c r="D4045" t="s">
        <v>13</v>
      </c>
      <c r="E4045">
        <v>15055</v>
      </c>
      <c r="F4045" t="s">
        <v>106</v>
      </c>
      <c r="G4045">
        <v>5980123.61732079</v>
      </c>
    </row>
    <row r="4046" spans="1:7">
      <c r="A4046">
        <v>44</v>
      </c>
      <c r="B4046" t="s">
        <v>47</v>
      </c>
      <c r="C4046">
        <v>11</v>
      </c>
      <c r="D4046" t="s">
        <v>14</v>
      </c>
      <c r="E4046">
        <v>15055</v>
      </c>
      <c r="F4046" t="s">
        <v>106</v>
      </c>
      <c r="G4046">
        <v>14689081.8417996</v>
      </c>
    </row>
    <row r="4047" spans="1:7">
      <c r="A4047">
        <v>44</v>
      </c>
      <c r="B4047" t="s">
        <v>47</v>
      </c>
      <c r="C4047">
        <v>12</v>
      </c>
      <c r="D4047" t="s">
        <v>15</v>
      </c>
      <c r="E4047">
        <v>15055</v>
      </c>
      <c r="F4047" t="s">
        <v>106</v>
      </c>
      <c r="G4047">
        <v>2046704.9804517401</v>
      </c>
    </row>
    <row r="4048" spans="1:7">
      <c r="A4048">
        <v>44</v>
      </c>
      <c r="B4048" t="s">
        <v>47</v>
      </c>
      <c r="C4048">
        <v>13</v>
      </c>
      <c r="D4048" t="s">
        <v>16</v>
      </c>
      <c r="E4048">
        <v>15055</v>
      </c>
      <c r="F4048" t="s">
        <v>106</v>
      </c>
      <c r="G4048">
        <v>13893.8352538131</v>
      </c>
    </row>
    <row r="4049" spans="1:7">
      <c r="A4049">
        <v>44</v>
      </c>
      <c r="B4049" t="s">
        <v>47</v>
      </c>
      <c r="C4049">
        <v>14</v>
      </c>
      <c r="D4049" t="s">
        <v>17</v>
      </c>
      <c r="E4049">
        <v>15055</v>
      </c>
      <c r="F4049" t="s">
        <v>106</v>
      </c>
      <c r="G4049">
        <v>1093972.9641249001</v>
      </c>
    </row>
    <row r="4050" spans="1:7">
      <c r="A4050">
        <v>44</v>
      </c>
      <c r="B4050" t="s">
        <v>47</v>
      </c>
      <c r="C4050">
        <v>15</v>
      </c>
      <c r="D4050" t="s">
        <v>18</v>
      </c>
      <c r="E4050">
        <v>15055</v>
      </c>
      <c r="F4050" t="s">
        <v>106</v>
      </c>
      <c r="G4050">
        <v>9512.65977512881</v>
      </c>
    </row>
    <row r="4051" spans="1:7">
      <c r="A4051">
        <v>44</v>
      </c>
      <c r="B4051" t="s">
        <v>47</v>
      </c>
      <c r="C4051">
        <v>16</v>
      </c>
      <c r="D4051" t="s">
        <v>19</v>
      </c>
      <c r="E4051">
        <v>15055</v>
      </c>
      <c r="F4051" t="s">
        <v>106</v>
      </c>
      <c r="G4051">
        <v>4693.39366115965</v>
      </c>
    </row>
    <row r="4052" spans="1:7">
      <c r="A4052">
        <v>44</v>
      </c>
      <c r="B4052" t="s">
        <v>47</v>
      </c>
      <c r="C4052">
        <v>17</v>
      </c>
      <c r="D4052" t="s">
        <v>20</v>
      </c>
      <c r="E4052">
        <v>15055</v>
      </c>
      <c r="F4052" t="s">
        <v>106</v>
      </c>
      <c r="G4052">
        <v>59153.698742350003</v>
      </c>
    </row>
    <row r="4053" spans="1:7">
      <c r="A4053">
        <v>44</v>
      </c>
      <c r="B4053" t="s">
        <v>47</v>
      </c>
      <c r="C4053">
        <v>18</v>
      </c>
      <c r="D4053" t="s">
        <v>21</v>
      </c>
      <c r="E4053">
        <v>15055</v>
      </c>
      <c r="F4053" t="s">
        <v>106</v>
      </c>
      <c r="G4053">
        <v>182649.24000668299</v>
      </c>
    </row>
    <row r="4054" spans="1:7">
      <c r="A4054">
        <v>44</v>
      </c>
      <c r="B4054" t="s">
        <v>47</v>
      </c>
      <c r="C4054">
        <v>19</v>
      </c>
      <c r="D4054" t="s">
        <v>22</v>
      </c>
      <c r="E4054">
        <v>15055</v>
      </c>
      <c r="F4054" t="s">
        <v>106</v>
      </c>
      <c r="G4054">
        <v>465203.07464126899</v>
      </c>
    </row>
    <row r="4055" spans="1:7">
      <c r="A4055">
        <v>44</v>
      </c>
      <c r="B4055" t="s">
        <v>47</v>
      </c>
      <c r="C4055">
        <v>20</v>
      </c>
      <c r="D4055" t="s">
        <v>23</v>
      </c>
      <c r="E4055">
        <v>15055</v>
      </c>
      <c r="F4055" t="s">
        <v>106</v>
      </c>
      <c r="G4055">
        <v>361375877.17416298</v>
      </c>
    </row>
    <row r="4056" spans="1:7">
      <c r="A4056">
        <v>44</v>
      </c>
      <c r="B4056" t="s">
        <v>47</v>
      </c>
      <c r="C4056">
        <v>21</v>
      </c>
      <c r="D4056" t="s">
        <v>24</v>
      </c>
      <c r="E4056">
        <v>15055</v>
      </c>
      <c r="F4056" t="s">
        <v>106</v>
      </c>
      <c r="G4056">
        <v>1315036.9208275699</v>
      </c>
    </row>
    <row r="4057" spans="1:7">
      <c r="A4057">
        <v>44</v>
      </c>
      <c r="B4057" t="s">
        <v>47</v>
      </c>
      <c r="C4057">
        <v>22</v>
      </c>
      <c r="D4057" t="s">
        <v>25</v>
      </c>
      <c r="E4057">
        <v>15055</v>
      </c>
      <c r="F4057" t="s">
        <v>106</v>
      </c>
      <c r="G4057">
        <v>125475.93672908199</v>
      </c>
    </row>
    <row r="4058" spans="1:7">
      <c r="A4058">
        <v>44</v>
      </c>
      <c r="B4058" t="s">
        <v>47</v>
      </c>
      <c r="C4058">
        <v>23</v>
      </c>
      <c r="D4058" t="s">
        <v>26</v>
      </c>
      <c r="E4058">
        <v>15055</v>
      </c>
      <c r="F4058" t="s">
        <v>106</v>
      </c>
      <c r="G4058">
        <v>45350.074016606901</v>
      </c>
    </row>
    <row r="4059" spans="1:7">
      <c r="A4059">
        <v>44</v>
      </c>
      <c r="B4059" t="s">
        <v>47</v>
      </c>
      <c r="C4059">
        <v>24</v>
      </c>
      <c r="D4059" t="s">
        <v>27</v>
      </c>
      <c r="E4059">
        <v>15055</v>
      </c>
      <c r="F4059" t="s">
        <v>106</v>
      </c>
      <c r="G4059">
        <v>491253.66415525199</v>
      </c>
    </row>
    <row r="4060" spans="1:7">
      <c r="A4060">
        <v>44</v>
      </c>
      <c r="B4060" t="s">
        <v>47</v>
      </c>
      <c r="C4060">
        <v>25</v>
      </c>
      <c r="D4060" t="s">
        <v>28</v>
      </c>
      <c r="E4060">
        <v>15055</v>
      </c>
      <c r="F4060" t="s">
        <v>106</v>
      </c>
      <c r="G4060">
        <v>102040457.50330999</v>
      </c>
    </row>
    <row r="4061" spans="1:7">
      <c r="A4061">
        <v>44</v>
      </c>
      <c r="B4061" t="s">
        <v>47</v>
      </c>
      <c r="C4061">
        <v>26</v>
      </c>
      <c r="D4061" t="s">
        <v>29</v>
      </c>
      <c r="E4061">
        <v>15055</v>
      </c>
      <c r="F4061" t="s">
        <v>106</v>
      </c>
      <c r="G4061">
        <v>734993.32206207502</v>
      </c>
    </row>
    <row r="4062" spans="1:7">
      <c r="A4062">
        <v>44</v>
      </c>
      <c r="B4062" t="s">
        <v>47</v>
      </c>
      <c r="C4062">
        <v>27</v>
      </c>
      <c r="D4062" t="s">
        <v>30</v>
      </c>
      <c r="E4062">
        <v>15055</v>
      </c>
      <c r="F4062" t="s">
        <v>106</v>
      </c>
      <c r="G4062">
        <v>119916.07859528399</v>
      </c>
    </row>
    <row r="4063" spans="1:7">
      <c r="A4063">
        <v>44</v>
      </c>
      <c r="B4063" t="s">
        <v>47</v>
      </c>
      <c r="C4063">
        <v>28</v>
      </c>
      <c r="D4063" t="s">
        <v>31</v>
      </c>
      <c r="E4063">
        <v>15055</v>
      </c>
      <c r="F4063" t="s">
        <v>106</v>
      </c>
      <c r="G4063">
        <v>206806.69236584299</v>
      </c>
    </row>
    <row r="4064" spans="1:7">
      <c r="A4064">
        <v>44</v>
      </c>
      <c r="B4064" t="s">
        <v>47</v>
      </c>
      <c r="C4064">
        <v>29</v>
      </c>
      <c r="D4064" t="s">
        <v>32</v>
      </c>
      <c r="E4064">
        <v>15055</v>
      </c>
      <c r="F4064" t="s">
        <v>106</v>
      </c>
      <c r="G4064">
        <v>43509650.995542198</v>
      </c>
    </row>
    <row r="4065" spans="1:7">
      <c r="A4065">
        <v>44</v>
      </c>
      <c r="B4065" t="s">
        <v>47</v>
      </c>
      <c r="C4065">
        <v>30</v>
      </c>
      <c r="D4065" t="s">
        <v>33</v>
      </c>
      <c r="E4065">
        <v>15055</v>
      </c>
      <c r="F4065" t="s">
        <v>106</v>
      </c>
      <c r="G4065">
        <v>34262.952603222097</v>
      </c>
    </row>
    <row r="4066" spans="1:7">
      <c r="A4066">
        <v>44</v>
      </c>
      <c r="B4066" t="s">
        <v>47</v>
      </c>
      <c r="C4066">
        <v>31</v>
      </c>
      <c r="D4066" t="s">
        <v>34</v>
      </c>
      <c r="E4066">
        <v>15055</v>
      </c>
      <c r="F4066" t="s">
        <v>106</v>
      </c>
      <c r="G4066">
        <v>218361.61392569201</v>
      </c>
    </row>
    <row r="4067" spans="1:7">
      <c r="A4067">
        <v>44</v>
      </c>
      <c r="B4067" t="s">
        <v>47</v>
      </c>
      <c r="C4067">
        <v>32</v>
      </c>
      <c r="D4067" t="s">
        <v>35</v>
      </c>
      <c r="E4067">
        <v>15055</v>
      </c>
      <c r="F4067" t="s">
        <v>106</v>
      </c>
      <c r="G4067">
        <v>174234165.403413</v>
      </c>
    </row>
    <row r="4068" spans="1:7">
      <c r="A4068">
        <v>44</v>
      </c>
      <c r="B4068" t="s">
        <v>47</v>
      </c>
      <c r="C4068">
        <v>33</v>
      </c>
      <c r="D4068" t="s">
        <v>36</v>
      </c>
      <c r="E4068">
        <v>15055</v>
      </c>
      <c r="F4068" t="s">
        <v>106</v>
      </c>
      <c r="G4068">
        <v>2712244.9613995398</v>
      </c>
    </row>
    <row r="4069" spans="1:7">
      <c r="A4069">
        <v>44</v>
      </c>
      <c r="B4069" t="s">
        <v>47</v>
      </c>
      <c r="C4069">
        <v>34</v>
      </c>
      <c r="D4069" t="s">
        <v>37</v>
      </c>
      <c r="E4069">
        <v>15055</v>
      </c>
      <c r="F4069" t="s">
        <v>106</v>
      </c>
      <c r="G4069">
        <v>4772160.1782430802</v>
      </c>
    </row>
    <row r="4070" spans="1:7">
      <c r="A4070">
        <v>44</v>
      </c>
      <c r="B4070" t="s">
        <v>47</v>
      </c>
      <c r="C4070">
        <v>35</v>
      </c>
      <c r="D4070" t="s">
        <v>38</v>
      </c>
      <c r="E4070">
        <v>15055</v>
      </c>
      <c r="F4070" t="s">
        <v>106</v>
      </c>
      <c r="G4070">
        <v>3149908.5466123899</v>
      </c>
    </row>
    <row r="4071" spans="1:7">
      <c r="A4071">
        <v>44</v>
      </c>
      <c r="B4071" t="s">
        <v>47</v>
      </c>
      <c r="C4071">
        <v>36</v>
      </c>
      <c r="D4071" t="s">
        <v>39</v>
      </c>
      <c r="E4071">
        <v>15055</v>
      </c>
      <c r="F4071" t="s">
        <v>106</v>
      </c>
      <c r="G4071">
        <v>2682619.4740658002</v>
      </c>
    </row>
    <row r="4072" spans="1:7">
      <c r="A4072">
        <v>44</v>
      </c>
      <c r="B4072" t="s">
        <v>47</v>
      </c>
      <c r="C4072">
        <v>37</v>
      </c>
      <c r="D4072" t="s">
        <v>40</v>
      </c>
      <c r="E4072">
        <v>15055</v>
      </c>
      <c r="F4072" t="s">
        <v>106</v>
      </c>
      <c r="G4072">
        <v>3153559.5911745499</v>
      </c>
    </row>
    <row r="4073" spans="1:7">
      <c r="A4073">
        <v>44</v>
      </c>
      <c r="B4073" t="s">
        <v>47</v>
      </c>
      <c r="C4073">
        <v>38</v>
      </c>
      <c r="D4073" t="s">
        <v>41</v>
      </c>
      <c r="E4073">
        <v>15055</v>
      </c>
      <c r="F4073" t="s">
        <v>106</v>
      </c>
      <c r="G4073">
        <v>3689763.3458758998</v>
      </c>
    </row>
    <row r="4074" spans="1:7">
      <c r="A4074">
        <v>44</v>
      </c>
      <c r="B4074" t="s">
        <v>47</v>
      </c>
      <c r="C4074">
        <v>39</v>
      </c>
      <c r="D4074" t="s">
        <v>42</v>
      </c>
      <c r="E4074">
        <v>15055</v>
      </c>
      <c r="F4074" t="s">
        <v>106</v>
      </c>
      <c r="G4074">
        <v>2664324.2793284901</v>
      </c>
    </row>
    <row r="4075" spans="1:7">
      <c r="A4075">
        <v>44</v>
      </c>
      <c r="B4075" t="s">
        <v>47</v>
      </c>
      <c r="C4075">
        <v>40</v>
      </c>
      <c r="D4075" t="s">
        <v>43</v>
      </c>
      <c r="E4075">
        <v>15055</v>
      </c>
      <c r="F4075" t="s">
        <v>106</v>
      </c>
      <c r="G4075">
        <v>6735278.1292780796</v>
      </c>
    </row>
    <row r="4076" spans="1:7">
      <c r="A4076">
        <v>44</v>
      </c>
      <c r="B4076" t="s">
        <v>47</v>
      </c>
      <c r="C4076">
        <v>41</v>
      </c>
      <c r="D4076" t="s">
        <v>44</v>
      </c>
      <c r="E4076">
        <v>15055</v>
      </c>
      <c r="F4076" t="s">
        <v>106</v>
      </c>
      <c r="G4076">
        <v>2494995.45415245</v>
      </c>
    </row>
    <row r="4077" spans="1:7">
      <c r="A4077">
        <v>44</v>
      </c>
      <c r="B4077" t="s">
        <v>47</v>
      </c>
      <c r="C4077">
        <v>42</v>
      </c>
      <c r="D4077" t="s">
        <v>45</v>
      </c>
      <c r="E4077">
        <v>15055</v>
      </c>
      <c r="F4077" t="s">
        <v>106</v>
      </c>
      <c r="G4077">
        <v>11190661.6117291</v>
      </c>
    </row>
    <row r="4078" spans="1:7">
      <c r="A4078">
        <v>44</v>
      </c>
      <c r="B4078" t="s">
        <v>47</v>
      </c>
      <c r="C4078">
        <v>43</v>
      </c>
      <c r="D4078" t="s">
        <v>46</v>
      </c>
      <c r="E4078">
        <v>15055</v>
      </c>
      <c r="F4078" t="s">
        <v>106</v>
      </c>
      <c r="G4078">
        <v>978596.67348268395</v>
      </c>
    </row>
    <row r="4079" spans="1:7">
      <c r="A4079">
        <v>44</v>
      </c>
      <c r="B4079" t="s">
        <v>47</v>
      </c>
      <c r="C4079">
        <v>44</v>
      </c>
      <c r="D4079" t="s">
        <v>47</v>
      </c>
      <c r="E4079">
        <v>15055</v>
      </c>
      <c r="F4079" t="s">
        <v>106</v>
      </c>
      <c r="G4079">
        <v>181406.68170130401</v>
      </c>
    </row>
    <row r="4080" spans="1:7">
      <c r="A4080">
        <v>44</v>
      </c>
      <c r="B4080" t="s">
        <v>47</v>
      </c>
      <c r="C4080">
        <v>45</v>
      </c>
      <c r="D4080" t="s">
        <v>48</v>
      </c>
      <c r="E4080">
        <v>15055</v>
      </c>
      <c r="F4080" t="s">
        <v>106</v>
      </c>
      <c r="G4080">
        <v>28550060.474661801</v>
      </c>
    </row>
    <row r="4081" spans="1:7">
      <c r="A4081">
        <v>44</v>
      </c>
      <c r="B4081" t="s">
        <v>47</v>
      </c>
      <c r="C4081">
        <v>47</v>
      </c>
      <c r="D4081" t="s">
        <v>50</v>
      </c>
      <c r="E4081">
        <v>15055</v>
      </c>
      <c r="F4081" t="s">
        <v>106</v>
      </c>
      <c r="G4081">
        <v>1963097.21896337</v>
      </c>
    </row>
    <row r="4082" spans="1:7">
      <c r="A4082">
        <v>44</v>
      </c>
      <c r="B4082" t="s">
        <v>47</v>
      </c>
      <c r="C4082">
        <v>48</v>
      </c>
      <c r="D4082" t="s">
        <v>51</v>
      </c>
      <c r="E4082">
        <v>15055</v>
      </c>
      <c r="F4082" t="s">
        <v>106</v>
      </c>
      <c r="G4082">
        <v>172339368.800919</v>
      </c>
    </row>
    <row r="4083" spans="1:7">
      <c r="A4083">
        <v>44</v>
      </c>
      <c r="B4083" t="s">
        <v>47</v>
      </c>
      <c r="C4083">
        <v>49</v>
      </c>
      <c r="D4083" t="s">
        <v>52</v>
      </c>
      <c r="E4083">
        <v>15055</v>
      </c>
      <c r="F4083" t="s">
        <v>106</v>
      </c>
      <c r="G4083">
        <v>51781146.0080394</v>
      </c>
    </row>
    <row r="4084" spans="1:7">
      <c r="A4084">
        <v>44</v>
      </c>
      <c r="B4084" t="s">
        <v>47</v>
      </c>
      <c r="C4084">
        <v>50</v>
      </c>
      <c r="D4084" t="s">
        <v>53</v>
      </c>
      <c r="E4084">
        <v>15055</v>
      </c>
      <c r="F4084" t="s">
        <v>106</v>
      </c>
      <c r="G4084">
        <v>84299925.867431805</v>
      </c>
    </row>
    <row r="4085" spans="1:7">
      <c r="A4085">
        <v>44</v>
      </c>
      <c r="B4085" t="s">
        <v>47</v>
      </c>
      <c r="C4085">
        <v>51</v>
      </c>
      <c r="D4085" t="s">
        <v>54</v>
      </c>
      <c r="E4085">
        <v>15055</v>
      </c>
      <c r="F4085" t="s">
        <v>106</v>
      </c>
      <c r="G4085">
        <v>766621.96399822098</v>
      </c>
    </row>
    <row r="4086" spans="1:7">
      <c r="A4086">
        <v>44</v>
      </c>
      <c r="B4086" t="s">
        <v>47</v>
      </c>
      <c r="C4086">
        <v>52</v>
      </c>
      <c r="D4086" t="s">
        <v>55</v>
      </c>
      <c r="E4086">
        <v>15055</v>
      </c>
      <c r="F4086" t="s">
        <v>106</v>
      </c>
      <c r="G4086">
        <v>22265.6986377793</v>
      </c>
    </row>
    <row r="4087" spans="1:7">
      <c r="A4087">
        <v>44</v>
      </c>
      <c r="B4087" t="s">
        <v>47</v>
      </c>
      <c r="C4087">
        <v>53</v>
      </c>
      <c r="D4087" t="s">
        <v>56</v>
      </c>
      <c r="E4087">
        <v>15055</v>
      </c>
      <c r="F4087" t="s">
        <v>106</v>
      </c>
      <c r="G4087">
        <v>6538927.8112092996</v>
      </c>
    </row>
    <row r="4088" spans="1:7">
      <c r="A4088">
        <v>44</v>
      </c>
      <c r="B4088" t="s">
        <v>47</v>
      </c>
      <c r="C4088">
        <v>54</v>
      </c>
      <c r="D4088" t="s">
        <v>57</v>
      </c>
      <c r="E4088">
        <v>15055</v>
      </c>
      <c r="F4088" t="s">
        <v>106</v>
      </c>
      <c r="G4088">
        <v>4814732.0773608601</v>
      </c>
    </row>
    <row r="4089" spans="1:7">
      <c r="A4089">
        <v>44</v>
      </c>
      <c r="B4089" t="s">
        <v>47</v>
      </c>
      <c r="C4089">
        <v>55</v>
      </c>
      <c r="D4089" t="s">
        <v>58</v>
      </c>
      <c r="E4089">
        <v>15055</v>
      </c>
      <c r="F4089" t="s">
        <v>106</v>
      </c>
      <c r="G4089">
        <v>237383.39692054299</v>
      </c>
    </row>
    <row r="4090" spans="1:7">
      <c r="A4090">
        <v>44</v>
      </c>
      <c r="B4090" t="s">
        <v>47</v>
      </c>
      <c r="C4090">
        <v>56</v>
      </c>
      <c r="D4090" t="s">
        <v>59</v>
      </c>
      <c r="E4090">
        <v>15055</v>
      </c>
      <c r="F4090" t="s">
        <v>106</v>
      </c>
      <c r="G4090">
        <v>21186393.993701901</v>
      </c>
    </row>
    <row r="4091" spans="1:7">
      <c r="A4091">
        <v>44</v>
      </c>
      <c r="B4091" t="s">
        <v>47</v>
      </c>
      <c r="C4091">
        <v>57</v>
      </c>
      <c r="D4091" t="s">
        <v>60</v>
      </c>
      <c r="E4091">
        <v>15055</v>
      </c>
      <c r="F4091" t="s">
        <v>106</v>
      </c>
      <c r="G4091">
        <v>92138045.229345098</v>
      </c>
    </row>
    <row r="4092" spans="1:7">
      <c r="A4092">
        <v>44</v>
      </c>
      <c r="B4092" t="s">
        <v>47</v>
      </c>
      <c r="C4092">
        <v>58</v>
      </c>
      <c r="D4092" t="s">
        <v>61</v>
      </c>
      <c r="E4092">
        <v>15055</v>
      </c>
      <c r="F4092" t="s">
        <v>106</v>
      </c>
      <c r="G4092">
        <v>54718185.008570299</v>
      </c>
    </row>
    <row r="4093" spans="1:7">
      <c r="A4093">
        <v>44</v>
      </c>
      <c r="B4093" t="s">
        <v>47</v>
      </c>
      <c r="C4093">
        <v>59</v>
      </c>
      <c r="D4093" t="s">
        <v>62</v>
      </c>
      <c r="E4093">
        <v>15055</v>
      </c>
      <c r="F4093" t="s">
        <v>106</v>
      </c>
      <c r="G4093">
        <v>49482262.545394897</v>
      </c>
    </row>
    <row r="4094" spans="1:7">
      <c r="A4094">
        <v>44</v>
      </c>
      <c r="B4094" t="s">
        <v>47</v>
      </c>
      <c r="C4094">
        <v>60</v>
      </c>
      <c r="D4094" t="s">
        <v>63</v>
      </c>
      <c r="E4094">
        <v>15055</v>
      </c>
      <c r="F4094" t="s">
        <v>106</v>
      </c>
      <c r="G4094">
        <v>48942842.189021602</v>
      </c>
    </row>
    <row r="4095" spans="1:7">
      <c r="A4095">
        <v>44</v>
      </c>
      <c r="B4095" t="s">
        <v>47</v>
      </c>
      <c r="C4095">
        <v>62</v>
      </c>
      <c r="D4095" t="s">
        <v>65</v>
      </c>
      <c r="E4095">
        <v>15055</v>
      </c>
      <c r="F4095" t="s">
        <v>106</v>
      </c>
      <c r="G4095">
        <v>63724729.013560399</v>
      </c>
    </row>
    <row r="4096" spans="1:7">
      <c r="A4096">
        <v>44</v>
      </c>
      <c r="B4096" t="s">
        <v>47</v>
      </c>
      <c r="C4096">
        <v>63</v>
      </c>
      <c r="D4096" t="s">
        <v>66</v>
      </c>
      <c r="E4096">
        <v>15055</v>
      </c>
      <c r="F4096" t="s">
        <v>106</v>
      </c>
      <c r="G4096">
        <v>378579925.463557</v>
      </c>
    </row>
    <row r="4097" spans="1:7">
      <c r="A4097">
        <v>44</v>
      </c>
      <c r="B4097" t="s">
        <v>47</v>
      </c>
      <c r="C4097">
        <v>64</v>
      </c>
      <c r="D4097" t="s">
        <v>67</v>
      </c>
      <c r="E4097">
        <v>15055</v>
      </c>
      <c r="F4097" t="s">
        <v>106</v>
      </c>
      <c r="G4097">
        <v>573824.03136895294</v>
      </c>
    </row>
    <row r="4098" spans="1:7">
      <c r="A4098">
        <v>44</v>
      </c>
      <c r="B4098" t="s">
        <v>47</v>
      </c>
      <c r="C4098">
        <v>65</v>
      </c>
      <c r="D4098" t="s">
        <v>68</v>
      </c>
      <c r="E4098">
        <v>15055</v>
      </c>
      <c r="F4098" t="s">
        <v>106</v>
      </c>
      <c r="G4098">
        <v>133925006.830045</v>
      </c>
    </row>
    <row r="4099" spans="1:7">
      <c r="A4099">
        <v>44</v>
      </c>
      <c r="B4099" t="s">
        <v>47</v>
      </c>
      <c r="C4099">
        <v>66</v>
      </c>
      <c r="D4099" t="s">
        <v>69</v>
      </c>
      <c r="E4099">
        <v>15055</v>
      </c>
      <c r="F4099" t="s">
        <v>106</v>
      </c>
      <c r="G4099">
        <v>138198053.26705</v>
      </c>
    </row>
    <row r="4100" spans="1:7">
      <c r="A4100">
        <v>44</v>
      </c>
      <c r="B4100" t="s">
        <v>47</v>
      </c>
      <c r="C4100">
        <v>67</v>
      </c>
      <c r="D4100" t="s">
        <v>70</v>
      </c>
      <c r="E4100">
        <v>15055</v>
      </c>
      <c r="F4100" t="s">
        <v>106</v>
      </c>
      <c r="G4100">
        <v>472266818.83842999</v>
      </c>
    </row>
    <row r="4101" spans="1:7">
      <c r="A4101">
        <v>44</v>
      </c>
      <c r="B4101" t="s">
        <v>47</v>
      </c>
      <c r="C4101">
        <v>68</v>
      </c>
      <c r="D4101" t="s">
        <v>71</v>
      </c>
      <c r="E4101">
        <v>15055</v>
      </c>
      <c r="F4101" t="s">
        <v>106</v>
      </c>
      <c r="G4101">
        <v>704813.41307978705</v>
      </c>
    </row>
    <row r="4102" spans="1:7">
      <c r="A4102">
        <v>44</v>
      </c>
      <c r="B4102" t="s">
        <v>47</v>
      </c>
      <c r="C4102">
        <v>77</v>
      </c>
      <c r="D4102" t="s">
        <v>80</v>
      </c>
      <c r="E4102">
        <v>15055</v>
      </c>
      <c r="F4102" t="s">
        <v>106</v>
      </c>
      <c r="G4102">
        <v>1.08256674890438</v>
      </c>
    </row>
    <row r="4103" spans="1:7">
      <c r="A4103">
        <v>44</v>
      </c>
      <c r="B4103" t="s">
        <v>47</v>
      </c>
      <c r="C4103">
        <v>78</v>
      </c>
      <c r="D4103" t="s">
        <v>81</v>
      </c>
      <c r="E4103">
        <v>15055</v>
      </c>
      <c r="F4103" t="s">
        <v>106</v>
      </c>
      <c r="G4103">
        <v>1430914.23943709</v>
      </c>
    </row>
    <row r="4104" spans="1:7">
      <c r="A4104">
        <v>44</v>
      </c>
      <c r="B4104" t="s">
        <v>47</v>
      </c>
      <c r="C4104">
        <v>79</v>
      </c>
      <c r="D4104" t="s">
        <v>82</v>
      </c>
      <c r="E4104">
        <v>15055</v>
      </c>
      <c r="F4104" t="s">
        <v>106</v>
      </c>
      <c r="G4104">
        <v>39831106.892967902</v>
      </c>
    </row>
    <row r="4105" spans="1:7">
      <c r="A4105">
        <v>44</v>
      </c>
      <c r="B4105" t="s">
        <v>47</v>
      </c>
      <c r="C4105">
        <v>80</v>
      </c>
      <c r="D4105" t="s">
        <v>83</v>
      </c>
      <c r="E4105">
        <v>15055</v>
      </c>
      <c r="F4105" t="s">
        <v>106</v>
      </c>
      <c r="G4105">
        <v>244.808572148933</v>
      </c>
    </row>
    <row r="4106" spans="1:7">
      <c r="A4106">
        <v>44</v>
      </c>
      <c r="B4106" t="s">
        <v>47</v>
      </c>
      <c r="C4106">
        <v>83</v>
      </c>
      <c r="D4106" t="s">
        <v>86</v>
      </c>
      <c r="E4106">
        <v>15055</v>
      </c>
      <c r="F4106" t="s">
        <v>106</v>
      </c>
      <c r="G4106">
        <v>224310374.08416399</v>
      </c>
    </row>
    <row r="4107" spans="1:7">
      <c r="A4107">
        <v>44</v>
      </c>
      <c r="B4107" t="s">
        <v>47</v>
      </c>
      <c r="C4107">
        <v>5001</v>
      </c>
      <c r="D4107" t="s">
        <v>94</v>
      </c>
      <c r="E4107">
        <v>15053</v>
      </c>
      <c r="F4107" t="s">
        <v>107</v>
      </c>
      <c r="G4107">
        <v>755228098.91518903</v>
      </c>
    </row>
    <row r="4108" spans="1:7">
      <c r="A4108">
        <v>44</v>
      </c>
      <c r="B4108" t="s">
        <v>47</v>
      </c>
      <c r="C4108">
        <v>6001</v>
      </c>
      <c r="D4108" t="s">
        <v>96</v>
      </c>
      <c r="E4108">
        <v>15053</v>
      </c>
      <c r="F4108" t="s">
        <v>107</v>
      </c>
      <c r="G4108">
        <v>40543362.461484499</v>
      </c>
    </row>
    <row r="4109" spans="1:7">
      <c r="A4109">
        <v>44</v>
      </c>
      <c r="B4109" t="s">
        <v>47</v>
      </c>
      <c r="C4109">
        <v>7001</v>
      </c>
      <c r="D4109" t="s">
        <v>108</v>
      </c>
      <c r="E4109">
        <v>15053</v>
      </c>
      <c r="F4109" t="s">
        <v>107</v>
      </c>
      <c r="G4109">
        <v>897046737.72878897</v>
      </c>
    </row>
    <row r="4110" spans="1:7">
      <c r="A4110">
        <v>44</v>
      </c>
      <c r="B4110" t="s">
        <v>47</v>
      </c>
      <c r="C4110">
        <v>8001</v>
      </c>
      <c r="D4110" t="s">
        <v>109</v>
      </c>
      <c r="E4110">
        <v>15053</v>
      </c>
      <c r="F4110" t="s">
        <v>107</v>
      </c>
      <c r="G4110">
        <v>107192377.163771</v>
      </c>
    </row>
    <row r="4111" spans="1:7">
      <c r="A4111">
        <v>44</v>
      </c>
      <c r="B4111" t="s">
        <v>47</v>
      </c>
      <c r="C4111">
        <v>10001</v>
      </c>
      <c r="D4111" t="s">
        <v>110</v>
      </c>
      <c r="E4111">
        <v>15055</v>
      </c>
      <c r="F4111" t="s">
        <v>106</v>
      </c>
      <c r="G4111">
        <v>236125.21218467999</v>
      </c>
    </row>
    <row r="4112" spans="1:7">
      <c r="A4112">
        <v>44</v>
      </c>
      <c r="B4112" t="s">
        <v>47</v>
      </c>
      <c r="C4112">
        <v>10002</v>
      </c>
      <c r="D4112" t="s">
        <v>111</v>
      </c>
      <c r="E4112">
        <v>15055</v>
      </c>
      <c r="F4112" t="s">
        <v>106</v>
      </c>
      <c r="G4112">
        <v>310950.20587480901</v>
      </c>
    </row>
    <row r="4113" spans="1:7">
      <c r="A4113">
        <v>44</v>
      </c>
      <c r="B4113" t="s">
        <v>47</v>
      </c>
      <c r="C4113">
        <v>10003</v>
      </c>
      <c r="D4113" t="s">
        <v>112</v>
      </c>
      <c r="E4113">
        <v>15055</v>
      </c>
      <c r="F4113" t="s">
        <v>106</v>
      </c>
      <c r="G4113">
        <v>276850.80200752598</v>
      </c>
    </row>
    <row r="4114" spans="1:7">
      <c r="A4114">
        <v>44</v>
      </c>
      <c r="B4114" t="s">
        <v>47</v>
      </c>
      <c r="C4114">
        <v>10004</v>
      </c>
      <c r="D4114" t="s">
        <v>113</v>
      </c>
      <c r="E4114">
        <v>15055</v>
      </c>
      <c r="F4114" t="s">
        <v>106</v>
      </c>
      <c r="G4114">
        <v>213762.108721311</v>
      </c>
    </row>
    <row r="4115" spans="1:7">
      <c r="A4115">
        <v>44</v>
      </c>
      <c r="B4115" t="s">
        <v>47</v>
      </c>
      <c r="C4115">
        <v>10005</v>
      </c>
      <c r="D4115" t="s">
        <v>114</v>
      </c>
      <c r="E4115">
        <v>15055</v>
      </c>
      <c r="F4115" t="s">
        <v>106</v>
      </c>
      <c r="G4115">
        <v>477068.09053380601</v>
      </c>
    </row>
    <row r="4116" spans="1:7">
      <c r="A4116">
        <v>44</v>
      </c>
      <c r="B4116" t="s">
        <v>47</v>
      </c>
      <c r="C4116">
        <v>10006</v>
      </c>
      <c r="D4116" t="s">
        <v>115</v>
      </c>
      <c r="E4116">
        <v>15055</v>
      </c>
      <c r="F4116" t="s">
        <v>106</v>
      </c>
      <c r="G4116">
        <v>1629391.2146606999</v>
      </c>
    </row>
    <row r="4117" spans="1:7">
      <c r="A4117">
        <v>44</v>
      </c>
      <c r="B4117" t="s">
        <v>47</v>
      </c>
      <c r="C4117">
        <v>10007</v>
      </c>
      <c r="D4117" t="s">
        <v>116</v>
      </c>
      <c r="E4117">
        <v>15055</v>
      </c>
      <c r="F4117" t="s">
        <v>106</v>
      </c>
      <c r="G4117">
        <v>2881474.5747316801</v>
      </c>
    </row>
    <row r="4118" spans="1:7">
      <c r="A4118">
        <v>44</v>
      </c>
      <c r="B4118" t="s">
        <v>47</v>
      </c>
      <c r="C4118">
        <v>10008</v>
      </c>
      <c r="D4118" t="s">
        <v>117</v>
      </c>
      <c r="E4118">
        <v>15055</v>
      </c>
      <c r="F4118" t="s">
        <v>106</v>
      </c>
      <c r="G4118">
        <v>3296169.3470000299</v>
      </c>
    </row>
    <row r="4119" spans="1:7">
      <c r="A4119">
        <v>44</v>
      </c>
      <c r="B4119" t="s">
        <v>47</v>
      </c>
      <c r="C4119">
        <v>10009</v>
      </c>
      <c r="D4119" t="s">
        <v>118</v>
      </c>
      <c r="E4119">
        <v>15055</v>
      </c>
      <c r="F4119" t="s">
        <v>106</v>
      </c>
      <c r="G4119">
        <v>8340179.1953592496</v>
      </c>
    </row>
    <row r="4120" spans="1:7">
      <c r="A4120">
        <v>44</v>
      </c>
      <c r="B4120" t="s">
        <v>47</v>
      </c>
      <c r="C4120">
        <v>11001</v>
      </c>
      <c r="D4120" t="s">
        <v>119</v>
      </c>
      <c r="E4120">
        <v>15055</v>
      </c>
      <c r="F4120" t="s">
        <v>106</v>
      </c>
      <c r="G4120">
        <v>527107.72322514199</v>
      </c>
    </row>
    <row r="4121" spans="1:7">
      <c r="A4121">
        <v>44</v>
      </c>
      <c r="B4121" t="s">
        <v>47</v>
      </c>
      <c r="C4121">
        <v>11003</v>
      </c>
      <c r="D4121" t="s">
        <v>120</v>
      </c>
      <c r="E4121">
        <v>15055</v>
      </c>
      <c r="F4121" t="s">
        <v>106</v>
      </c>
      <c r="G4121">
        <v>649954.37948306801</v>
      </c>
    </row>
    <row r="4122" spans="1:7">
      <c r="A4122">
        <v>44</v>
      </c>
      <c r="B4122" t="s">
        <v>47</v>
      </c>
      <c r="C4122">
        <v>12001</v>
      </c>
      <c r="D4122" t="s">
        <v>121</v>
      </c>
      <c r="E4122">
        <v>15055</v>
      </c>
      <c r="F4122" t="s">
        <v>106</v>
      </c>
      <c r="G4122">
        <v>15697983.7487264</v>
      </c>
    </row>
    <row r="4123" spans="1:7">
      <c r="A4123">
        <v>44</v>
      </c>
      <c r="B4123" t="s">
        <v>47</v>
      </c>
      <c r="C4123">
        <v>12004</v>
      </c>
      <c r="D4123" t="s">
        <v>123</v>
      </c>
      <c r="E4123">
        <v>15055</v>
      </c>
      <c r="F4123" t="s">
        <v>106</v>
      </c>
      <c r="G4123">
        <v>3287683.58168353</v>
      </c>
    </row>
    <row r="4124" spans="1:7">
      <c r="A4124">
        <v>44</v>
      </c>
      <c r="B4124" t="s">
        <v>47</v>
      </c>
      <c r="C4124">
        <v>14001</v>
      </c>
      <c r="D4124" t="s">
        <v>124</v>
      </c>
      <c r="E4124">
        <v>15055</v>
      </c>
      <c r="F4124" t="s">
        <v>106</v>
      </c>
      <c r="G4124">
        <v>4346899.8787051197</v>
      </c>
    </row>
    <row r="4125" spans="1:7">
      <c r="A4125">
        <v>44</v>
      </c>
      <c r="B4125" t="s">
        <v>47</v>
      </c>
      <c r="C4125">
        <v>14002</v>
      </c>
      <c r="D4125" t="s">
        <v>125</v>
      </c>
      <c r="E4125">
        <v>15055</v>
      </c>
      <c r="F4125" t="s">
        <v>106</v>
      </c>
      <c r="G4125">
        <v>338082.55896045797</v>
      </c>
    </row>
    <row r="4126" spans="1:7">
      <c r="A4126">
        <v>44</v>
      </c>
      <c r="B4126" t="s">
        <v>47</v>
      </c>
      <c r="C4126">
        <v>25001</v>
      </c>
      <c r="D4126" t="s">
        <v>126</v>
      </c>
      <c r="E4126">
        <v>15051</v>
      </c>
      <c r="F4126" t="s">
        <v>127</v>
      </c>
      <c r="G4126">
        <v>325852491.61613703</v>
      </c>
    </row>
    <row r="4127" spans="1:7">
      <c r="A4127">
        <v>44</v>
      </c>
      <c r="B4127" t="s">
        <v>47</v>
      </c>
      <c r="C4127">
        <v>28001</v>
      </c>
      <c r="D4127" t="s">
        <v>128</v>
      </c>
      <c r="E4127">
        <v>15051</v>
      </c>
      <c r="F4127" t="s">
        <v>127</v>
      </c>
      <c r="G4127">
        <v>514033249.45528698</v>
      </c>
    </row>
    <row r="4128" spans="1:7">
      <c r="A4128">
        <v>45</v>
      </c>
      <c r="B4128" t="s">
        <v>48</v>
      </c>
      <c r="C4128">
        <v>1</v>
      </c>
      <c r="D4128" t="s">
        <v>4</v>
      </c>
      <c r="E4128">
        <v>15055</v>
      </c>
      <c r="F4128" t="s">
        <v>106</v>
      </c>
      <c r="G4128">
        <v>4668.8731212409302</v>
      </c>
    </row>
    <row r="4129" spans="1:7">
      <c r="A4129">
        <v>45</v>
      </c>
      <c r="B4129" t="s">
        <v>48</v>
      </c>
      <c r="C4129">
        <v>6</v>
      </c>
      <c r="D4129" t="s">
        <v>9</v>
      </c>
      <c r="E4129">
        <v>15055</v>
      </c>
      <c r="F4129" t="s">
        <v>106</v>
      </c>
      <c r="G4129">
        <v>37430549.593055502</v>
      </c>
    </row>
    <row r="4130" spans="1:7">
      <c r="A4130">
        <v>45</v>
      </c>
      <c r="B4130" t="s">
        <v>48</v>
      </c>
      <c r="C4130">
        <v>7</v>
      </c>
      <c r="D4130" t="s">
        <v>10</v>
      </c>
      <c r="E4130">
        <v>15055</v>
      </c>
      <c r="F4130" t="s">
        <v>106</v>
      </c>
      <c r="G4130">
        <v>460999.47989747999</v>
      </c>
    </row>
    <row r="4131" spans="1:7">
      <c r="A4131">
        <v>45</v>
      </c>
      <c r="B4131" t="s">
        <v>48</v>
      </c>
      <c r="C4131">
        <v>8</v>
      </c>
      <c r="D4131" t="s">
        <v>11</v>
      </c>
      <c r="E4131">
        <v>15055</v>
      </c>
      <c r="F4131" t="s">
        <v>106</v>
      </c>
      <c r="G4131">
        <v>44958.133546525001</v>
      </c>
    </row>
    <row r="4132" spans="1:7">
      <c r="A4132">
        <v>45</v>
      </c>
      <c r="B4132" t="s">
        <v>48</v>
      </c>
      <c r="C4132">
        <v>9</v>
      </c>
      <c r="D4132" t="s">
        <v>12</v>
      </c>
      <c r="E4132">
        <v>15055</v>
      </c>
      <c r="F4132" t="s">
        <v>106</v>
      </c>
      <c r="G4132">
        <v>260225163.65193099</v>
      </c>
    </row>
    <row r="4133" spans="1:7">
      <c r="A4133">
        <v>45</v>
      </c>
      <c r="B4133" t="s">
        <v>48</v>
      </c>
      <c r="C4133">
        <v>10</v>
      </c>
      <c r="D4133" t="s">
        <v>13</v>
      </c>
      <c r="E4133">
        <v>15055</v>
      </c>
      <c r="F4133" t="s">
        <v>106</v>
      </c>
      <c r="G4133">
        <v>75785790.940319806</v>
      </c>
    </row>
    <row r="4134" spans="1:7">
      <c r="A4134">
        <v>45</v>
      </c>
      <c r="B4134" t="s">
        <v>48</v>
      </c>
      <c r="C4134">
        <v>11</v>
      </c>
      <c r="D4134" t="s">
        <v>14</v>
      </c>
      <c r="E4134">
        <v>15055</v>
      </c>
      <c r="F4134" t="s">
        <v>106</v>
      </c>
      <c r="G4134">
        <v>1117987.4442980699</v>
      </c>
    </row>
    <row r="4135" spans="1:7">
      <c r="A4135">
        <v>45</v>
      </c>
      <c r="B4135" t="s">
        <v>48</v>
      </c>
      <c r="C4135">
        <v>12</v>
      </c>
      <c r="D4135" t="s">
        <v>15</v>
      </c>
      <c r="E4135">
        <v>15055</v>
      </c>
      <c r="F4135" t="s">
        <v>106</v>
      </c>
      <c r="G4135">
        <v>1086692.18556027</v>
      </c>
    </row>
    <row r="4136" spans="1:7">
      <c r="A4136">
        <v>45</v>
      </c>
      <c r="B4136" t="s">
        <v>48</v>
      </c>
      <c r="C4136">
        <v>13</v>
      </c>
      <c r="D4136" t="s">
        <v>16</v>
      </c>
      <c r="E4136">
        <v>15055</v>
      </c>
      <c r="F4136" t="s">
        <v>106</v>
      </c>
      <c r="G4136">
        <v>11074.7709270789</v>
      </c>
    </row>
    <row r="4137" spans="1:7">
      <c r="A4137">
        <v>45</v>
      </c>
      <c r="B4137" t="s">
        <v>48</v>
      </c>
      <c r="C4137">
        <v>14</v>
      </c>
      <c r="D4137" t="s">
        <v>17</v>
      </c>
      <c r="E4137">
        <v>15055</v>
      </c>
      <c r="F4137" t="s">
        <v>106</v>
      </c>
      <c r="G4137">
        <v>825304.62002914399</v>
      </c>
    </row>
    <row r="4138" spans="1:7">
      <c r="A4138">
        <v>45</v>
      </c>
      <c r="B4138" t="s">
        <v>48</v>
      </c>
      <c r="C4138">
        <v>15</v>
      </c>
      <c r="D4138" t="s">
        <v>18</v>
      </c>
      <c r="E4138">
        <v>15055</v>
      </c>
      <c r="F4138" t="s">
        <v>106</v>
      </c>
      <c r="G4138">
        <v>19333.404455793301</v>
      </c>
    </row>
    <row r="4139" spans="1:7">
      <c r="A4139">
        <v>45</v>
      </c>
      <c r="B4139" t="s">
        <v>48</v>
      </c>
      <c r="C4139">
        <v>16</v>
      </c>
      <c r="D4139" t="s">
        <v>19</v>
      </c>
      <c r="E4139">
        <v>15055</v>
      </c>
      <c r="F4139" t="s">
        <v>106</v>
      </c>
      <c r="G4139">
        <v>6795.8569462969799</v>
      </c>
    </row>
    <row r="4140" spans="1:7">
      <c r="A4140">
        <v>45</v>
      </c>
      <c r="B4140" t="s">
        <v>48</v>
      </c>
      <c r="C4140">
        <v>17</v>
      </c>
      <c r="D4140" t="s">
        <v>20</v>
      </c>
      <c r="E4140">
        <v>15055</v>
      </c>
      <c r="F4140" t="s">
        <v>106</v>
      </c>
      <c r="G4140">
        <v>18971381.235908799</v>
      </c>
    </row>
    <row r="4141" spans="1:7">
      <c r="A4141">
        <v>45</v>
      </c>
      <c r="B4141" t="s">
        <v>48</v>
      </c>
      <c r="C4141">
        <v>18</v>
      </c>
      <c r="D4141" t="s">
        <v>21</v>
      </c>
      <c r="E4141">
        <v>15055</v>
      </c>
      <c r="F4141" t="s">
        <v>106</v>
      </c>
      <c r="G4141">
        <v>11733106.9558549</v>
      </c>
    </row>
    <row r="4142" spans="1:7">
      <c r="A4142">
        <v>45</v>
      </c>
      <c r="B4142" t="s">
        <v>48</v>
      </c>
      <c r="C4142">
        <v>19</v>
      </c>
      <c r="D4142" t="s">
        <v>22</v>
      </c>
      <c r="E4142">
        <v>15055</v>
      </c>
      <c r="F4142" t="s">
        <v>106</v>
      </c>
      <c r="G4142">
        <v>17205587.636935499</v>
      </c>
    </row>
    <row r="4143" spans="1:7">
      <c r="A4143">
        <v>45</v>
      </c>
      <c r="B4143" t="s">
        <v>48</v>
      </c>
      <c r="C4143">
        <v>20</v>
      </c>
      <c r="D4143" t="s">
        <v>23</v>
      </c>
      <c r="E4143">
        <v>15055</v>
      </c>
      <c r="F4143" t="s">
        <v>106</v>
      </c>
      <c r="G4143">
        <v>2652923101.0342102</v>
      </c>
    </row>
    <row r="4144" spans="1:7">
      <c r="A4144">
        <v>45</v>
      </c>
      <c r="B4144" t="s">
        <v>48</v>
      </c>
      <c r="C4144">
        <v>21</v>
      </c>
      <c r="D4144" t="s">
        <v>24</v>
      </c>
      <c r="E4144">
        <v>15055</v>
      </c>
      <c r="F4144" t="s">
        <v>106</v>
      </c>
      <c r="G4144">
        <v>15536252.8411026</v>
      </c>
    </row>
    <row r="4145" spans="1:7">
      <c r="A4145">
        <v>45</v>
      </c>
      <c r="B4145" t="s">
        <v>48</v>
      </c>
      <c r="C4145">
        <v>22</v>
      </c>
      <c r="D4145" t="s">
        <v>25</v>
      </c>
      <c r="E4145">
        <v>15055</v>
      </c>
      <c r="F4145" t="s">
        <v>106</v>
      </c>
      <c r="G4145">
        <v>41232377.926228903</v>
      </c>
    </row>
    <row r="4146" spans="1:7">
      <c r="A4146">
        <v>45</v>
      </c>
      <c r="B4146" t="s">
        <v>48</v>
      </c>
      <c r="C4146">
        <v>23</v>
      </c>
      <c r="D4146" t="s">
        <v>26</v>
      </c>
      <c r="E4146">
        <v>15055</v>
      </c>
      <c r="F4146" t="s">
        <v>106</v>
      </c>
      <c r="G4146">
        <v>12225737.3172617</v>
      </c>
    </row>
    <row r="4147" spans="1:7">
      <c r="A4147">
        <v>45</v>
      </c>
      <c r="B4147" t="s">
        <v>48</v>
      </c>
      <c r="C4147">
        <v>24</v>
      </c>
      <c r="D4147" t="s">
        <v>27</v>
      </c>
      <c r="E4147">
        <v>15055</v>
      </c>
      <c r="F4147" t="s">
        <v>106</v>
      </c>
      <c r="G4147">
        <v>2133107.7395518101</v>
      </c>
    </row>
    <row r="4148" spans="1:7">
      <c r="A4148">
        <v>45</v>
      </c>
      <c r="B4148" t="s">
        <v>48</v>
      </c>
      <c r="C4148">
        <v>25</v>
      </c>
      <c r="D4148" t="s">
        <v>28</v>
      </c>
      <c r="E4148">
        <v>15055</v>
      </c>
      <c r="F4148" t="s">
        <v>106</v>
      </c>
      <c r="G4148">
        <v>109024037.324579</v>
      </c>
    </row>
    <row r="4149" spans="1:7">
      <c r="A4149">
        <v>45</v>
      </c>
      <c r="B4149" t="s">
        <v>48</v>
      </c>
      <c r="C4149">
        <v>26</v>
      </c>
      <c r="D4149" t="s">
        <v>29</v>
      </c>
      <c r="E4149">
        <v>15055</v>
      </c>
      <c r="F4149" t="s">
        <v>106</v>
      </c>
      <c r="G4149">
        <v>10362908.468780201</v>
      </c>
    </row>
    <row r="4150" spans="1:7">
      <c r="A4150">
        <v>45</v>
      </c>
      <c r="B4150" t="s">
        <v>48</v>
      </c>
      <c r="C4150">
        <v>27</v>
      </c>
      <c r="D4150" t="s">
        <v>30</v>
      </c>
      <c r="E4150">
        <v>15055</v>
      </c>
      <c r="F4150" t="s">
        <v>106</v>
      </c>
      <c r="G4150">
        <v>2181523.0445321598</v>
      </c>
    </row>
    <row r="4151" spans="1:7">
      <c r="A4151">
        <v>45</v>
      </c>
      <c r="B4151" t="s">
        <v>48</v>
      </c>
      <c r="C4151">
        <v>28</v>
      </c>
      <c r="D4151" t="s">
        <v>31</v>
      </c>
      <c r="E4151">
        <v>15055</v>
      </c>
      <c r="F4151" t="s">
        <v>106</v>
      </c>
      <c r="G4151">
        <v>1754353.0679250001</v>
      </c>
    </row>
    <row r="4152" spans="1:7">
      <c r="A4152">
        <v>45</v>
      </c>
      <c r="B4152" t="s">
        <v>48</v>
      </c>
      <c r="C4152">
        <v>29</v>
      </c>
      <c r="D4152" t="s">
        <v>32</v>
      </c>
      <c r="E4152">
        <v>15055</v>
      </c>
      <c r="F4152" t="s">
        <v>106</v>
      </c>
      <c r="G4152">
        <v>263715523.232907</v>
      </c>
    </row>
    <row r="4153" spans="1:7">
      <c r="A4153">
        <v>45</v>
      </c>
      <c r="B4153" t="s">
        <v>48</v>
      </c>
      <c r="C4153">
        <v>30</v>
      </c>
      <c r="D4153" t="s">
        <v>33</v>
      </c>
      <c r="E4153">
        <v>15055</v>
      </c>
      <c r="F4153" t="s">
        <v>106</v>
      </c>
      <c r="G4153">
        <v>192307.331585376</v>
      </c>
    </row>
    <row r="4154" spans="1:7">
      <c r="A4154">
        <v>45</v>
      </c>
      <c r="B4154" t="s">
        <v>48</v>
      </c>
      <c r="C4154">
        <v>31</v>
      </c>
      <c r="D4154" t="s">
        <v>34</v>
      </c>
      <c r="E4154">
        <v>15055</v>
      </c>
      <c r="F4154" t="s">
        <v>106</v>
      </c>
      <c r="G4154">
        <v>728770.96874581405</v>
      </c>
    </row>
    <row r="4155" spans="1:7">
      <c r="A4155">
        <v>45</v>
      </c>
      <c r="B4155" t="s">
        <v>48</v>
      </c>
      <c r="C4155">
        <v>32</v>
      </c>
      <c r="D4155" t="s">
        <v>35</v>
      </c>
      <c r="E4155">
        <v>15055</v>
      </c>
      <c r="F4155" t="s">
        <v>106</v>
      </c>
      <c r="G4155">
        <v>1754894596.6069</v>
      </c>
    </row>
    <row r="4156" spans="1:7">
      <c r="A4156">
        <v>45</v>
      </c>
      <c r="B4156" t="s">
        <v>48</v>
      </c>
      <c r="C4156">
        <v>33</v>
      </c>
      <c r="D4156" t="s">
        <v>36</v>
      </c>
      <c r="E4156">
        <v>15055</v>
      </c>
      <c r="F4156" t="s">
        <v>106</v>
      </c>
      <c r="G4156">
        <v>177152620.49870899</v>
      </c>
    </row>
    <row r="4157" spans="1:7">
      <c r="A4157">
        <v>45</v>
      </c>
      <c r="B4157" t="s">
        <v>48</v>
      </c>
      <c r="C4157">
        <v>34</v>
      </c>
      <c r="D4157" t="s">
        <v>37</v>
      </c>
      <c r="E4157">
        <v>15055</v>
      </c>
      <c r="F4157" t="s">
        <v>106</v>
      </c>
      <c r="G4157">
        <v>2181390.61565866</v>
      </c>
    </row>
    <row r="4158" spans="1:7">
      <c r="A4158">
        <v>45</v>
      </c>
      <c r="B4158" t="s">
        <v>48</v>
      </c>
      <c r="C4158">
        <v>35</v>
      </c>
      <c r="D4158" t="s">
        <v>38</v>
      </c>
      <c r="E4158">
        <v>15055</v>
      </c>
      <c r="F4158" t="s">
        <v>106</v>
      </c>
      <c r="G4158">
        <v>7901250.6201066403</v>
      </c>
    </row>
    <row r="4159" spans="1:7">
      <c r="A4159">
        <v>45</v>
      </c>
      <c r="B4159" t="s">
        <v>48</v>
      </c>
      <c r="C4159">
        <v>36</v>
      </c>
      <c r="D4159" t="s">
        <v>39</v>
      </c>
      <c r="E4159">
        <v>15055</v>
      </c>
      <c r="F4159" t="s">
        <v>106</v>
      </c>
      <c r="G4159">
        <v>33780154.384204097</v>
      </c>
    </row>
    <row r="4160" spans="1:7">
      <c r="A4160">
        <v>45</v>
      </c>
      <c r="B4160" t="s">
        <v>48</v>
      </c>
      <c r="C4160">
        <v>37</v>
      </c>
      <c r="D4160" t="s">
        <v>40</v>
      </c>
      <c r="E4160">
        <v>15055</v>
      </c>
      <c r="F4160" t="s">
        <v>106</v>
      </c>
      <c r="G4160">
        <v>1151578.1858020099</v>
      </c>
    </row>
    <row r="4161" spans="1:7">
      <c r="A4161">
        <v>45</v>
      </c>
      <c r="B4161" t="s">
        <v>48</v>
      </c>
      <c r="C4161">
        <v>38</v>
      </c>
      <c r="D4161" t="s">
        <v>41</v>
      </c>
      <c r="E4161">
        <v>15055</v>
      </c>
      <c r="F4161" t="s">
        <v>106</v>
      </c>
      <c r="G4161">
        <v>705536112.55954695</v>
      </c>
    </row>
    <row r="4162" spans="1:7">
      <c r="A4162">
        <v>45</v>
      </c>
      <c r="B4162" t="s">
        <v>48</v>
      </c>
      <c r="C4162">
        <v>39</v>
      </c>
      <c r="D4162" t="s">
        <v>42</v>
      </c>
      <c r="E4162">
        <v>15055</v>
      </c>
      <c r="F4162" t="s">
        <v>106</v>
      </c>
      <c r="G4162">
        <v>984310.53468142694</v>
      </c>
    </row>
    <row r="4163" spans="1:7">
      <c r="A4163">
        <v>45</v>
      </c>
      <c r="B4163" t="s">
        <v>48</v>
      </c>
      <c r="C4163">
        <v>40</v>
      </c>
      <c r="D4163" t="s">
        <v>43</v>
      </c>
      <c r="E4163">
        <v>15055</v>
      </c>
      <c r="F4163" t="s">
        <v>106</v>
      </c>
      <c r="G4163">
        <v>3078669.03310986</v>
      </c>
    </row>
    <row r="4164" spans="1:7">
      <c r="A4164">
        <v>45</v>
      </c>
      <c r="B4164" t="s">
        <v>48</v>
      </c>
      <c r="C4164">
        <v>41</v>
      </c>
      <c r="D4164" t="s">
        <v>44</v>
      </c>
      <c r="E4164">
        <v>15055</v>
      </c>
      <c r="F4164" t="s">
        <v>106</v>
      </c>
      <c r="G4164">
        <v>79773718.281357706</v>
      </c>
    </row>
    <row r="4165" spans="1:7">
      <c r="A4165">
        <v>45</v>
      </c>
      <c r="B4165" t="s">
        <v>48</v>
      </c>
      <c r="C4165">
        <v>42</v>
      </c>
      <c r="D4165" t="s">
        <v>45</v>
      </c>
      <c r="E4165">
        <v>15055</v>
      </c>
      <c r="F4165" t="s">
        <v>106</v>
      </c>
      <c r="G4165">
        <v>324582353.06653798</v>
      </c>
    </row>
    <row r="4166" spans="1:7">
      <c r="A4166">
        <v>45</v>
      </c>
      <c r="B4166" t="s">
        <v>48</v>
      </c>
      <c r="C4166">
        <v>43</v>
      </c>
      <c r="D4166" t="s">
        <v>46</v>
      </c>
      <c r="E4166">
        <v>15055</v>
      </c>
      <c r="F4166" t="s">
        <v>106</v>
      </c>
      <c r="G4166">
        <v>307280581.282763</v>
      </c>
    </row>
    <row r="4167" spans="1:7">
      <c r="A4167">
        <v>45</v>
      </c>
      <c r="B4167" t="s">
        <v>48</v>
      </c>
      <c r="C4167">
        <v>44</v>
      </c>
      <c r="D4167" t="s">
        <v>47</v>
      </c>
      <c r="E4167">
        <v>15055</v>
      </c>
      <c r="F4167" t="s">
        <v>106</v>
      </c>
      <c r="G4167">
        <v>1830163.55915467</v>
      </c>
    </row>
    <row r="4168" spans="1:7">
      <c r="A4168">
        <v>45</v>
      </c>
      <c r="B4168" t="s">
        <v>48</v>
      </c>
      <c r="C4168">
        <v>45</v>
      </c>
      <c r="D4168" t="s">
        <v>48</v>
      </c>
      <c r="E4168">
        <v>15055</v>
      </c>
      <c r="F4168" t="s">
        <v>106</v>
      </c>
      <c r="G4168">
        <v>2178996680.9330401</v>
      </c>
    </row>
    <row r="4169" spans="1:7">
      <c r="A4169">
        <v>45</v>
      </c>
      <c r="B4169" t="s">
        <v>48</v>
      </c>
      <c r="C4169">
        <v>47</v>
      </c>
      <c r="D4169" t="s">
        <v>50</v>
      </c>
      <c r="E4169">
        <v>15055</v>
      </c>
      <c r="F4169" t="s">
        <v>106</v>
      </c>
      <c r="G4169">
        <v>14452767.9344387</v>
      </c>
    </row>
    <row r="4170" spans="1:7">
      <c r="A4170">
        <v>45</v>
      </c>
      <c r="B4170" t="s">
        <v>48</v>
      </c>
      <c r="C4170">
        <v>48</v>
      </c>
      <c r="D4170" t="s">
        <v>51</v>
      </c>
      <c r="E4170">
        <v>15055</v>
      </c>
      <c r="F4170" t="s">
        <v>106</v>
      </c>
      <c r="G4170">
        <v>2556968968.91258</v>
      </c>
    </row>
    <row r="4171" spans="1:7">
      <c r="A4171">
        <v>45</v>
      </c>
      <c r="B4171" t="s">
        <v>48</v>
      </c>
      <c r="C4171">
        <v>49</v>
      </c>
      <c r="D4171" t="s">
        <v>52</v>
      </c>
      <c r="E4171">
        <v>15055</v>
      </c>
      <c r="F4171" t="s">
        <v>106</v>
      </c>
      <c r="G4171">
        <v>2520288227.73067</v>
      </c>
    </row>
    <row r="4172" spans="1:7">
      <c r="A4172">
        <v>45</v>
      </c>
      <c r="B4172" t="s">
        <v>48</v>
      </c>
      <c r="C4172">
        <v>50</v>
      </c>
      <c r="D4172" t="s">
        <v>53</v>
      </c>
      <c r="E4172">
        <v>15055</v>
      </c>
      <c r="F4172" t="s">
        <v>106</v>
      </c>
      <c r="G4172">
        <v>1115439043.37868</v>
      </c>
    </row>
    <row r="4173" spans="1:7">
      <c r="A4173">
        <v>45</v>
      </c>
      <c r="B4173" t="s">
        <v>48</v>
      </c>
      <c r="C4173">
        <v>51</v>
      </c>
      <c r="D4173" t="s">
        <v>54</v>
      </c>
      <c r="E4173">
        <v>15055</v>
      </c>
      <c r="F4173" t="s">
        <v>106</v>
      </c>
      <c r="G4173">
        <v>13592497.2842947</v>
      </c>
    </row>
    <row r="4174" spans="1:7">
      <c r="A4174">
        <v>45</v>
      </c>
      <c r="B4174" t="s">
        <v>48</v>
      </c>
      <c r="C4174">
        <v>52</v>
      </c>
      <c r="D4174" t="s">
        <v>55</v>
      </c>
      <c r="E4174">
        <v>15055</v>
      </c>
      <c r="F4174" t="s">
        <v>106</v>
      </c>
      <c r="G4174">
        <v>351663.50660136901</v>
      </c>
    </row>
    <row r="4175" spans="1:7">
      <c r="A4175">
        <v>45</v>
      </c>
      <c r="B4175" t="s">
        <v>48</v>
      </c>
      <c r="C4175">
        <v>53</v>
      </c>
      <c r="D4175" t="s">
        <v>56</v>
      </c>
      <c r="E4175">
        <v>15055</v>
      </c>
      <c r="F4175" t="s">
        <v>106</v>
      </c>
      <c r="G4175">
        <v>25804787.5534949</v>
      </c>
    </row>
    <row r="4176" spans="1:7">
      <c r="A4176">
        <v>45</v>
      </c>
      <c r="B4176" t="s">
        <v>48</v>
      </c>
      <c r="C4176">
        <v>54</v>
      </c>
      <c r="D4176" t="s">
        <v>57</v>
      </c>
      <c r="E4176">
        <v>15055</v>
      </c>
      <c r="F4176" t="s">
        <v>106</v>
      </c>
      <c r="G4176">
        <v>112077481.45718101</v>
      </c>
    </row>
    <row r="4177" spans="1:7">
      <c r="A4177">
        <v>45</v>
      </c>
      <c r="B4177" t="s">
        <v>48</v>
      </c>
      <c r="C4177">
        <v>55</v>
      </c>
      <c r="D4177" t="s">
        <v>58</v>
      </c>
      <c r="E4177">
        <v>15055</v>
      </c>
      <c r="F4177" t="s">
        <v>106</v>
      </c>
      <c r="G4177">
        <v>27840846.825252999</v>
      </c>
    </row>
    <row r="4178" spans="1:7">
      <c r="A4178">
        <v>45</v>
      </c>
      <c r="B4178" t="s">
        <v>48</v>
      </c>
      <c r="C4178">
        <v>56</v>
      </c>
      <c r="D4178" t="s">
        <v>59</v>
      </c>
      <c r="E4178">
        <v>15055</v>
      </c>
      <c r="F4178" t="s">
        <v>106</v>
      </c>
      <c r="G4178">
        <v>86809318.114116997</v>
      </c>
    </row>
    <row r="4179" spans="1:7">
      <c r="A4179">
        <v>45</v>
      </c>
      <c r="B4179" t="s">
        <v>48</v>
      </c>
      <c r="C4179">
        <v>57</v>
      </c>
      <c r="D4179" t="s">
        <v>60</v>
      </c>
      <c r="E4179">
        <v>15055</v>
      </c>
      <c r="F4179" t="s">
        <v>106</v>
      </c>
      <c r="G4179">
        <v>191306565.28865501</v>
      </c>
    </row>
    <row r="4180" spans="1:7">
      <c r="A4180">
        <v>45</v>
      </c>
      <c r="B4180" t="s">
        <v>48</v>
      </c>
      <c r="C4180">
        <v>58</v>
      </c>
      <c r="D4180" t="s">
        <v>61</v>
      </c>
      <c r="E4180">
        <v>15055</v>
      </c>
      <c r="F4180" t="s">
        <v>106</v>
      </c>
      <c r="G4180">
        <v>66175783.484319396</v>
      </c>
    </row>
    <row r="4181" spans="1:7">
      <c r="A4181">
        <v>45</v>
      </c>
      <c r="B4181" t="s">
        <v>48</v>
      </c>
      <c r="C4181">
        <v>59</v>
      </c>
      <c r="D4181" t="s">
        <v>62</v>
      </c>
      <c r="E4181">
        <v>15055</v>
      </c>
      <c r="F4181" t="s">
        <v>106</v>
      </c>
      <c r="G4181">
        <v>177957495.95302799</v>
      </c>
    </row>
    <row r="4182" spans="1:7">
      <c r="A4182">
        <v>45</v>
      </c>
      <c r="B4182" t="s">
        <v>48</v>
      </c>
      <c r="C4182">
        <v>60</v>
      </c>
      <c r="D4182" t="s">
        <v>63</v>
      </c>
      <c r="E4182">
        <v>15055</v>
      </c>
      <c r="F4182" t="s">
        <v>106</v>
      </c>
      <c r="G4182">
        <v>1316693621.9459</v>
      </c>
    </row>
    <row r="4183" spans="1:7">
      <c r="A4183">
        <v>45</v>
      </c>
      <c r="B4183" t="s">
        <v>48</v>
      </c>
      <c r="C4183">
        <v>62</v>
      </c>
      <c r="D4183" t="s">
        <v>65</v>
      </c>
      <c r="E4183">
        <v>15055</v>
      </c>
      <c r="F4183" t="s">
        <v>106</v>
      </c>
      <c r="G4183">
        <v>881259171.85218203</v>
      </c>
    </row>
    <row r="4184" spans="1:7">
      <c r="A4184">
        <v>45</v>
      </c>
      <c r="B4184" t="s">
        <v>48</v>
      </c>
      <c r="C4184">
        <v>63</v>
      </c>
      <c r="D4184" t="s">
        <v>66</v>
      </c>
      <c r="E4184">
        <v>15055</v>
      </c>
      <c r="F4184" t="s">
        <v>106</v>
      </c>
      <c r="G4184">
        <v>795407352.08554304</v>
      </c>
    </row>
    <row r="4185" spans="1:7">
      <c r="A4185">
        <v>45</v>
      </c>
      <c r="B4185" t="s">
        <v>48</v>
      </c>
      <c r="C4185">
        <v>64</v>
      </c>
      <c r="D4185" t="s">
        <v>67</v>
      </c>
      <c r="E4185">
        <v>15055</v>
      </c>
      <c r="F4185" t="s">
        <v>106</v>
      </c>
      <c r="G4185">
        <v>285058374.912889</v>
      </c>
    </row>
    <row r="4186" spans="1:7">
      <c r="A4186">
        <v>45</v>
      </c>
      <c r="B4186" t="s">
        <v>48</v>
      </c>
      <c r="C4186">
        <v>65</v>
      </c>
      <c r="D4186" t="s">
        <v>68</v>
      </c>
      <c r="E4186">
        <v>15055</v>
      </c>
      <c r="F4186" t="s">
        <v>106</v>
      </c>
      <c r="G4186">
        <v>527993683.56492001</v>
      </c>
    </row>
    <row r="4187" spans="1:7">
      <c r="A4187">
        <v>45</v>
      </c>
      <c r="B4187" t="s">
        <v>48</v>
      </c>
      <c r="C4187">
        <v>66</v>
      </c>
      <c r="D4187" t="s">
        <v>69</v>
      </c>
      <c r="E4187">
        <v>15055</v>
      </c>
      <c r="F4187" t="s">
        <v>106</v>
      </c>
      <c r="G4187">
        <v>742767957.34345698</v>
      </c>
    </row>
    <row r="4188" spans="1:7">
      <c r="A4188">
        <v>45</v>
      </c>
      <c r="B4188" t="s">
        <v>48</v>
      </c>
      <c r="C4188">
        <v>67</v>
      </c>
      <c r="D4188" t="s">
        <v>70</v>
      </c>
      <c r="E4188">
        <v>15055</v>
      </c>
      <c r="F4188" t="s">
        <v>106</v>
      </c>
      <c r="G4188">
        <v>1451754667.9253199</v>
      </c>
    </row>
    <row r="4189" spans="1:7">
      <c r="A4189">
        <v>45</v>
      </c>
      <c r="B4189" t="s">
        <v>48</v>
      </c>
      <c r="C4189">
        <v>68</v>
      </c>
      <c r="D4189" t="s">
        <v>71</v>
      </c>
      <c r="E4189">
        <v>15055</v>
      </c>
      <c r="F4189" t="s">
        <v>106</v>
      </c>
      <c r="G4189">
        <v>88283484.099459693</v>
      </c>
    </row>
    <row r="4190" spans="1:7">
      <c r="A4190">
        <v>45</v>
      </c>
      <c r="B4190" t="s">
        <v>48</v>
      </c>
      <c r="C4190">
        <v>74</v>
      </c>
      <c r="D4190" t="s">
        <v>77</v>
      </c>
      <c r="E4190">
        <v>15055</v>
      </c>
      <c r="F4190" t="s">
        <v>106</v>
      </c>
      <c r="G4190">
        <v>9777307.0630810596</v>
      </c>
    </row>
    <row r="4191" spans="1:7">
      <c r="A4191">
        <v>45</v>
      </c>
      <c r="B4191" t="s">
        <v>48</v>
      </c>
      <c r="C4191">
        <v>75</v>
      </c>
      <c r="D4191" t="s">
        <v>78</v>
      </c>
      <c r="E4191">
        <v>15055</v>
      </c>
      <c r="F4191" t="s">
        <v>106</v>
      </c>
      <c r="G4191">
        <v>302.91227963788498</v>
      </c>
    </row>
    <row r="4192" spans="1:7">
      <c r="A4192">
        <v>45</v>
      </c>
      <c r="B4192" t="s">
        <v>48</v>
      </c>
      <c r="C4192">
        <v>77</v>
      </c>
      <c r="D4192" t="s">
        <v>80</v>
      </c>
      <c r="E4192">
        <v>15055</v>
      </c>
      <c r="F4192" t="s">
        <v>106</v>
      </c>
      <c r="G4192">
        <v>93.428241975250103</v>
      </c>
    </row>
    <row r="4193" spans="1:7">
      <c r="A4193">
        <v>45</v>
      </c>
      <c r="B4193" t="s">
        <v>48</v>
      </c>
      <c r="C4193">
        <v>78</v>
      </c>
      <c r="D4193" t="s">
        <v>81</v>
      </c>
      <c r="E4193">
        <v>15055</v>
      </c>
      <c r="F4193" t="s">
        <v>106</v>
      </c>
      <c r="G4193">
        <v>123418425.807914</v>
      </c>
    </row>
    <row r="4194" spans="1:7">
      <c r="A4194">
        <v>45</v>
      </c>
      <c r="B4194" t="s">
        <v>48</v>
      </c>
      <c r="C4194">
        <v>79</v>
      </c>
      <c r="D4194" t="s">
        <v>82</v>
      </c>
      <c r="E4194">
        <v>15055</v>
      </c>
      <c r="F4194" t="s">
        <v>106</v>
      </c>
      <c r="G4194">
        <v>915691018.33454204</v>
      </c>
    </row>
    <row r="4195" spans="1:7">
      <c r="A4195">
        <v>45</v>
      </c>
      <c r="B4195" t="s">
        <v>48</v>
      </c>
      <c r="C4195">
        <v>80</v>
      </c>
      <c r="D4195" t="s">
        <v>83</v>
      </c>
      <c r="E4195">
        <v>15055</v>
      </c>
      <c r="F4195" t="s">
        <v>106</v>
      </c>
      <c r="G4195">
        <v>1002144.34839697</v>
      </c>
    </row>
    <row r="4196" spans="1:7">
      <c r="A4196">
        <v>45</v>
      </c>
      <c r="B4196" t="s">
        <v>48</v>
      </c>
      <c r="C4196">
        <v>81</v>
      </c>
      <c r="D4196" t="s">
        <v>84</v>
      </c>
      <c r="E4196">
        <v>15055</v>
      </c>
      <c r="F4196" t="s">
        <v>106</v>
      </c>
      <c r="G4196">
        <v>13066907.834113801</v>
      </c>
    </row>
    <row r="4197" spans="1:7">
      <c r="A4197">
        <v>45</v>
      </c>
      <c r="B4197" t="s">
        <v>48</v>
      </c>
      <c r="C4197">
        <v>83</v>
      </c>
      <c r="D4197" t="s">
        <v>86</v>
      </c>
      <c r="E4197">
        <v>15055</v>
      </c>
      <c r="F4197" t="s">
        <v>106</v>
      </c>
      <c r="G4197">
        <v>1202774267.9579</v>
      </c>
    </row>
    <row r="4198" spans="1:7">
      <c r="A4198">
        <v>45</v>
      </c>
      <c r="B4198" t="s">
        <v>48</v>
      </c>
      <c r="C4198">
        <v>5001</v>
      </c>
      <c r="D4198" t="s">
        <v>94</v>
      </c>
      <c r="E4198">
        <v>15053</v>
      </c>
      <c r="F4198" t="s">
        <v>107</v>
      </c>
      <c r="G4198">
        <v>12822603964.7003</v>
      </c>
    </row>
    <row r="4199" spans="1:7">
      <c r="A4199">
        <v>45</v>
      </c>
      <c r="B4199" t="s">
        <v>48</v>
      </c>
      <c r="C4199">
        <v>6001</v>
      </c>
      <c r="D4199" t="s">
        <v>96</v>
      </c>
      <c r="E4199">
        <v>15053</v>
      </c>
      <c r="F4199" t="s">
        <v>107</v>
      </c>
      <c r="G4199">
        <v>8623725968.9347801</v>
      </c>
    </row>
    <row r="4200" spans="1:7">
      <c r="A4200">
        <v>45</v>
      </c>
      <c r="B4200" t="s">
        <v>48</v>
      </c>
      <c r="C4200">
        <v>7001</v>
      </c>
      <c r="D4200" t="s">
        <v>108</v>
      </c>
      <c r="E4200">
        <v>15053</v>
      </c>
      <c r="F4200" t="s">
        <v>107</v>
      </c>
      <c r="G4200">
        <v>6626396343.0029697</v>
      </c>
    </row>
    <row r="4201" spans="1:7">
      <c r="A4201">
        <v>45</v>
      </c>
      <c r="B4201" t="s">
        <v>48</v>
      </c>
      <c r="C4201">
        <v>8001</v>
      </c>
      <c r="D4201" t="s">
        <v>109</v>
      </c>
      <c r="E4201">
        <v>15053</v>
      </c>
      <c r="F4201" t="s">
        <v>107</v>
      </c>
      <c r="G4201">
        <v>819605279.71254003</v>
      </c>
    </row>
    <row r="4202" spans="1:7">
      <c r="A4202">
        <v>45</v>
      </c>
      <c r="B4202" t="s">
        <v>48</v>
      </c>
      <c r="C4202">
        <v>10001</v>
      </c>
      <c r="D4202" t="s">
        <v>110</v>
      </c>
      <c r="E4202">
        <v>15055</v>
      </c>
      <c r="F4202" t="s">
        <v>106</v>
      </c>
      <c r="G4202">
        <v>300656.74680067401</v>
      </c>
    </row>
    <row r="4203" spans="1:7">
      <c r="A4203">
        <v>45</v>
      </c>
      <c r="B4203" t="s">
        <v>48</v>
      </c>
      <c r="C4203">
        <v>10002</v>
      </c>
      <c r="D4203" t="s">
        <v>111</v>
      </c>
      <c r="E4203">
        <v>15055</v>
      </c>
      <c r="F4203" t="s">
        <v>106</v>
      </c>
      <c r="G4203">
        <v>395930.940412239</v>
      </c>
    </row>
    <row r="4204" spans="1:7">
      <c r="A4204">
        <v>45</v>
      </c>
      <c r="B4204" t="s">
        <v>48</v>
      </c>
      <c r="C4204">
        <v>10003</v>
      </c>
      <c r="D4204" t="s">
        <v>112</v>
      </c>
      <c r="E4204">
        <v>15055</v>
      </c>
      <c r="F4204" t="s">
        <v>106</v>
      </c>
      <c r="G4204">
        <v>352512.38404664001</v>
      </c>
    </row>
    <row r="4205" spans="1:7">
      <c r="A4205">
        <v>45</v>
      </c>
      <c r="B4205" t="s">
        <v>48</v>
      </c>
      <c r="C4205">
        <v>10004</v>
      </c>
      <c r="D4205" t="s">
        <v>113</v>
      </c>
      <c r="E4205">
        <v>15055</v>
      </c>
      <c r="F4205" t="s">
        <v>106</v>
      </c>
      <c r="G4205">
        <v>272181.94788591599</v>
      </c>
    </row>
    <row r="4206" spans="1:7">
      <c r="A4206">
        <v>45</v>
      </c>
      <c r="B4206" t="s">
        <v>48</v>
      </c>
      <c r="C4206">
        <v>10005</v>
      </c>
      <c r="D4206" t="s">
        <v>114</v>
      </c>
      <c r="E4206">
        <v>15055</v>
      </c>
      <c r="F4206" t="s">
        <v>106</v>
      </c>
      <c r="G4206">
        <v>607447.79761222599</v>
      </c>
    </row>
    <row r="4207" spans="1:7">
      <c r="A4207">
        <v>45</v>
      </c>
      <c r="B4207" t="s">
        <v>48</v>
      </c>
      <c r="C4207">
        <v>10006</v>
      </c>
      <c r="D4207" t="s">
        <v>115</v>
      </c>
      <c r="E4207">
        <v>15055</v>
      </c>
      <c r="F4207" t="s">
        <v>106</v>
      </c>
      <c r="G4207">
        <v>2074693.58029557</v>
      </c>
    </row>
    <row r="4208" spans="1:7">
      <c r="A4208">
        <v>45</v>
      </c>
      <c r="B4208" t="s">
        <v>48</v>
      </c>
      <c r="C4208">
        <v>10007</v>
      </c>
      <c r="D4208" t="s">
        <v>116</v>
      </c>
      <c r="E4208">
        <v>15055</v>
      </c>
      <c r="F4208" t="s">
        <v>106</v>
      </c>
      <c r="G4208">
        <v>3668963.4436415001</v>
      </c>
    </row>
    <row r="4209" spans="1:7">
      <c r="A4209">
        <v>45</v>
      </c>
      <c r="B4209" t="s">
        <v>48</v>
      </c>
      <c r="C4209">
        <v>10008</v>
      </c>
      <c r="D4209" t="s">
        <v>117</v>
      </c>
      <c r="E4209">
        <v>15055</v>
      </c>
      <c r="F4209" t="s">
        <v>106</v>
      </c>
      <c r="G4209">
        <v>4196991.6876052702</v>
      </c>
    </row>
    <row r="4210" spans="1:7">
      <c r="A4210">
        <v>45</v>
      </c>
      <c r="B4210" t="s">
        <v>48</v>
      </c>
      <c r="C4210">
        <v>10009</v>
      </c>
      <c r="D4210" t="s">
        <v>118</v>
      </c>
      <c r="E4210">
        <v>15055</v>
      </c>
      <c r="F4210" t="s">
        <v>106</v>
      </c>
      <c r="G4210">
        <v>10619497.6868889</v>
      </c>
    </row>
    <row r="4211" spans="1:7">
      <c r="A4211">
        <v>45</v>
      </c>
      <c r="B4211" t="s">
        <v>48</v>
      </c>
      <c r="C4211">
        <v>11001</v>
      </c>
      <c r="D4211" t="s">
        <v>119</v>
      </c>
      <c r="E4211">
        <v>15055</v>
      </c>
      <c r="F4211" t="s">
        <v>106</v>
      </c>
      <c r="G4211">
        <v>710263.13551594899</v>
      </c>
    </row>
    <row r="4212" spans="1:7">
      <c r="A4212">
        <v>45</v>
      </c>
      <c r="B4212" t="s">
        <v>48</v>
      </c>
      <c r="C4212">
        <v>11003</v>
      </c>
      <c r="D4212" t="s">
        <v>120</v>
      </c>
      <c r="E4212">
        <v>15055</v>
      </c>
      <c r="F4212" t="s">
        <v>106</v>
      </c>
      <c r="G4212">
        <v>827582.82140321296</v>
      </c>
    </row>
    <row r="4213" spans="1:7">
      <c r="A4213">
        <v>45</v>
      </c>
      <c r="B4213" t="s">
        <v>48</v>
      </c>
      <c r="C4213">
        <v>12001</v>
      </c>
      <c r="D4213" t="s">
        <v>121</v>
      </c>
      <c r="E4213">
        <v>15055</v>
      </c>
      <c r="F4213" t="s">
        <v>106</v>
      </c>
      <c r="G4213">
        <v>116285173.26192801</v>
      </c>
    </row>
    <row r="4214" spans="1:7">
      <c r="A4214">
        <v>45</v>
      </c>
      <c r="B4214" t="s">
        <v>48</v>
      </c>
      <c r="C4214">
        <v>12002</v>
      </c>
      <c r="D4214" t="s">
        <v>122</v>
      </c>
      <c r="E4214">
        <v>15055</v>
      </c>
      <c r="F4214" t="s">
        <v>106</v>
      </c>
      <c r="G4214">
        <v>8940.7169180669898</v>
      </c>
    </row>
    <row r="4215" spans="1:7">
      <c r="A4215">
        <v>45</v>
      </c>
      <c r="B4215" t="s">
        <v>48</v>
      </c>
      <c r="C4215">
        <v>12004</v>
      </c>
      <c r="D4215" t="s">
        <v>123</v>
      </c>
      <c r="E4215">
        <v>15055</v>
      </c>
      <c r="F4215" t="s">
        <v>106</v>
      </c>
      <c r="G4215">
        <v>4186186.8160264599</v>
      </c>
    </row>
    <row r="4216" spans="1:7">
      <c r="A4216">
        <v>45</v>
      </c>
      <c r="B4216" t="s">
        <v>48</v>
      </c>
      <c r="C4216">
        <v>14001</v>
      </c>
      <c r="D4216" t="s">
        <v>124</v>
      </c>
      <c r="E4216">
        <v>15055</v>
      </c>
      <c r="F4216" t="s">
        <v>106</v>
      </c>
      <c r="G4216">
        <v>5534880.2616534801</v>
      </c>
    </row>
    <row r="4217" spans="1:7">
      <c r="A4217">
        <v>45</v>
      </c>
      <c r="B4217" t="s">
        <v>48</v>
      </c>
      <c r="C4217">
        <v>14002</v>
      </c>
      <c r="D4217" t="s">
        <v>125</v>
      </c>
      <c r="E4217">
        <v>15055</v>
      </c>
      <c r="F4217" t="s">
        <v>106</v>
      </c>
      <c r="G4217">
        <v>3598550.6631423798</v>
      </c>
    </row>
    <row r="4218" spans="1:7">
      <c r="A4218">
        <v>45</v>
      </c>
      <c r="B4218" t="s">
        <v>48</v>
      </c>
      <c r="C4218">
        <v>25001</v>
      </c>
      <c r="D4218" t="s">
        <v>126</v>
      </c>
      <c r="E4218">
        <v>15051</v>
      </c>
      <c r="F4218" t="s">
        <v>127</v>
      </c>
      <c r="G4218">
        <v>1326659648.0030601</v>
      </c>
    </row>
    <row r="4219" spans="1:7">
      <c r="A4219">
        <v>45</v>
      </c>
      <c r="B4219" t="s">
        <v>48</v>
      </c>
      <c r="C4219">
        <v>28001</v>
      </c>
      <c r="D4219" t="s">
        <v>128</v>
      </c>
      <c r="E4219">
        <v>15051</v>
      </c>
      <c r="F4219" t="s">
        <v>127</v>
      </c>
      <c r="G4219">
        <v>3219039177.3282399</v>
      </c>
    </row>
    <row r="4220" spans="1:7">
      <c r="A4220">
        <v>46</v>
      </c>
      <c r="B4220" t="s">
        <v>49</v>
      </c>
      <c r="C4220">
        <v>6</v>
      </c>
      <c r="D4220" t="s">
        <v>9</v>
      </c>
      <c r="E4220">
        <v>15055</v>
      </c>
      <c r="F4220" t="s">
        <v>106</v>
      </c>
      <c r="G4220">
        <v>8081658.5138359498</v>
      </c>
    </row>
    <row r="4221" spans="1:7">
      <c r="A4221">
        <v>46</v>
      </c>
      <c r="B4221" t="s">
        <v>49</v>
      </c>
      <c r="C4221">
        <v>7</v>
      </c>
      <c r="D4221" t="s">
        <v>10</v>
      </c>
      <c r="E4221">
        <v>15055</v>
      </c>
      <c r="F4221" t="s">
        <v>106</v>
      </c>
      <c r="G4221">
        <v>137584.05306047201</v>
      </c>
    </row>
    <row r="4222" spans="1:7">
      <c r="A4222">
        <v>46</v>
      </c>
      <c r="B4222" t="s">
        <v>49</v>
      </c>
      <c r="C4222">
        <v>8</v>
      </c>
      <c r="D4222" t="s">
        <v>11</v>
      </c>
      <c r="E4222">
        <v>15055</v>
      </c>
      <c r="F4222" t="s">
        <v>106</v>
      </c>
      <c r="G4222">
        <v>13703.4281839332</v>
      </c>
    </row>
    <row r="4223" spans="1:7">
      <c r="A4223">
        <v>46</v>
      </c>
      <c r="B4223" t="s">
        <v>49</v>
      </c>
      <c r="C4223">
        <v>9</v>
      </c>
      <c r="D4223" t="s">
        <v>12</v>
      </c>
      <c r="E4223">
        <v>15055</v>
      </c>
      <c r="F4223" t="s">
        <v>106</v>
      </c>
      <c r="G4223">
        <v>36245665.395358302</v>
      </c>
    </row>
    <row r="4224" spans="1:7">
      <c r="A4224">
        <v>46</v>
      </c>
      <c r="B4224" t="s">
        <v>49</v>
      </c>
      <c r="C4224">
        <v>10</v>
      </c>
      <c r="D4224" t="s">
        <v>13</v>
      </c>
      <c r="E4224">
        <v>15055</v>
      </c>
      <c r="F4224" t="s">
        <v>106</v>
      </c>
      <c r="G4224">
        <v>83831080.476236805</v>
      </c>
    </row>
    <row r="4225" spans="1:7">
      <c r="A4225">
        <v>46</v>
      </c>
      <c r="B4225" t="s">
        <v>49</v>
      </c>
      <c r="C4225">
        <v>11</v>
      </c>
      <c r="D4225" t="s">
        <v>14</v>
      </c>
      <c r="E4225">
        <v>15055</v>
      </c>
      <c r="F4225" t="s">
        <v>106</v>
      </c>
      <c r="G4225">
        <v>11549.6615495269</v>
      </c>
    </row>
    <row r="4226" spans="1:7">
      <c r="A4226">
        <v>46</v>
      </c>
      <c r="B4226" t="s">
        <v>49</v>
      </c>
      <c r="C4226">
        <v>12</v>
      </c>
      <c r="D4226" t="s">
        <v>15</v>
      </c>
      <c r="E4226">
        <v>15055</v>
      </c>
      <c r="F4226" t="s">
        <v>106</v>
      </c>
      <c r="G4226">
        <v>2762.2463739048999</v>
      </c>
    </row>
    <row r="4227" spans="1:7">
      <c r="A4227">
        <v>46</v>
      </c>
      <c r="B4227" t="s">
        <v>49</v>
      </c>
      <c r="C4227">
        <v>13</v>
      </c>
      <c r="D4227" t="s">
        <v>16</v>
      </c>
      <c r="E4227">
        <v>15055</v>
      </c>
      <c r="F4227" t="s">
        <v>106</v>
      </c>
      <c r="G4227">
        <v>1212.2872088056599</v>
      </c>
    </row>
    <row r="4228" spans="1:7">
      <c r="A4228">
        <v>46</v>
      </c>
      <c r="B4228" t="s">
        <v>49</v>
      </c>
      <c r="C4228">
        <v>14</v>
      </c>
      <c r="D4228" t="s">
        <v>17</v>
      </c>
      <c r="E4228">
        <v>15055</v>
      </c>
      <c r="F4228" t="s">
        <v>106</v>
      </c>
      <c r="G4228">
        <v>94263.856869543</v>
      </c>
    </row>
    <row r="4229" spans="1:7">
      <c r="A4229">
        <v>46</v>
      </c>
      <c r="B4229" t="s">
        <v>49</v>
      </c>
      <c r="C4229">
        <v>15</v>
      </c>
      <c r="D4229" t="s">
        <v>18</v>
      </c>
      <c r="E4229">
        <v>15055</v>
      </c>
      <c r="F4229" t="s">
        <v>106</v>
      </c>
      <c r="G4229">
        <v>10222.0543254556</v>
      </c>
    </row>
    <row r="4230" spans="1:7">
      <c r="A4230">
        <v>46</v>
      </c>
      <c r="B4230" t="s">
        <v>49</v>
      </c>
      <c r="C4230">
        <v>16</v>
      </c>
      <c r="D4230" t="s">
        <v>19</v>
      </c>
      <c r="E4230">
        <v>15055</v>
      </c>
      <c r="F4230" t="s">
        <v>106</v>
      </c>
      <c r="G4230">
        <v>1025.35757050488</v>
      </c>
    </row>
    <row r="4231" spans="1:7">
      <c r="A4231">
        <v>46</v>
      </c>
      <c r="B4231" t="s">
        <v>49</v>
      </c>
      <c r="C4231">
        <v>17</v>
      </c>
      <c r="D4231" t="s">
        <v>20</v>
      </c>
      <c r="E4231">
        <v>15055</v>
      </c>
      <c r="F4231" t="s">
        <v>106</v>
      </c>
      <c r="G4231">
        <v>28500.632946106802</v>
      </c>
    </row>
    <row r="4232" spans="1:7">
      <c r="A4232">
        <v>46</v>
      </c>
      <c r="B4232" t="s">
        <v>49</v>
      </c>
      <c r="C4232">
        <v>18</v>
      </c>
      <c r="D4232" t="s">
        <v>21</v>
      </c>
      <c r="E4232">
        <v>15055</v>
      </c>
      <c r="F4232" t="s">
        <v>106</v>
      </c>
      <c r="G4232">
        <v>94772448.093772694</v>
      </c>
    </row>
    <row r="4233" spans="1:7">
      <c r="A4233">
        <v>46</v>
      </c>
      <c r="B4233" t="s">
        <v>49</v>
      </c>
      <c r="C4233">
        <v>19</v>
      </c>
      <c r="D4233" t="s">
        <v>22</v>
      </c>
      <c r="E4233">
        <v>15055</v>
      </c>
      <c r="F4233" t="s">
        <v>106</v>
      </c>
      <c r="G4233">
        <v>15691602.2785824</v>
      </c>
    </row>
    <row r="4234" spans="1:7">
      <c r="A4234">
        <v>46</v>
      </c>
      <c r="B4234" t="s">
        <v>49</v>
      </c>
      <c r="C4234">
        <v>20</v>
      </c>
      <c r="D4234" t="s">
        <v>23</v>
      </c>
      <c r="E4234">
        <v>15055</v>
      </c>
      <c r="F4234" t="s">
        <v>106</v>
      </c>
      <c r="G4234">
        <v>572796187.30625498</v>
      </c>
    </row>
    <row r="4235" spans="1:7">
      <c r="A4235">
        <v>46</v>
      </c>
      <c r="B4235" t="s">
        <v>49</v>
      </c>
      <c r="C4235">
        <v>21</v>
      </c>
      <c r="D4235" t="s">
        <v>24</v>
      </c>
      <c r="E4235">
        <v>15055</v>
      </c>
      <c r="F4235" t="s">
        <v>106</v>
      </c>
      <c r="G4235">
        <v>3702091.63491354</v>
      </c>
    </row>
    <row r="4236" spans="1:7">
      <c r="A4236">
        <v>46</v>
      </c>
      <c r="B4236" t="s">
        <v>49</v>
      </c>
      <c r="C4236">
        <v>22</v>
      </c>
      <c r="D4236" t="s">
        <v>25</v>
      </c>
      <c r="E4236">
        <v>15055</v>
      </c>
      <c r="F4236" t="s">
        <v>106</v>
      </c>
      <c r="G4236">
        <v>7404434.0779259196</v>
      </c>
    </row>
    <row r="4237" spans="1:7">
      <c r="A4237">
        <v>46</v>
      </c>
      <c r="B4237" t="s">
        <v>49</v>
      </c>
      <c r="C4237">
        <v>23</v>
      </c>
      <c r="D4237" t="s">
        <v>26</v>
      </c>
      <c r="E4237">
        <v>15055</v>
      </c>
      <c r="F4237" t="s">
        <v>106</v>
      </c>
      <c r="G4237">
        <v>61309.282832983299</v>
      </c>
    </row>
    <row r="4238" spans="1:7">
      <c r="A4238">
        <v>46</v>
      </c>
      <c r="B4238" t="s">
        <v>49</v>
      </c>
      <c r="C4238">
        <v>24</v>
      </c>
      <c r="D4238" t="s">
        <v>27</v>
      </c>
      <c r="E4238">
        <v>15055</v>
      </c>
      <c r="F4238" t="s">
        <v>106</v>
      </c>
      <c r="G4238">
        <v>497956.14061691298</v>
      </c>
    </row>
    <row r="4239" spans="1:7">
      <c r="A4239">
        <v>46</v>
      </c>
      <c r="B4239" t="s">
        <v>49</v>
      </c>
      <c r="C4239">
        <v>25</v>
      </c>
      <c r="D4239" t="s">
        <v>28</v>
      </c>
      <c r="E4239">
        <v>15055</v>
      </c>
      <c r="F4239" t="s">
        <v>106</v>
      </c>
      <c r="G4239">
        <v>43579089.310949802</v>
      </c>
    </row>
    <row r="4240" spans="1:7">
      <c r="A4240">
        <v>46</v>
      </c>
      <c r="B4240" t="s">
        <v>49</v>
      </c>
      <c r="C4240">
        <v>26</v>
      </c>
      <c r="D4240" t="s">
        <v>29</v>
      </c>
      <c r="E4240">
        <v>15055</v>
      </c>
      <c r="F4240" t="s">
        <v>106</v>
      </c>
      <c r="G4240">
        <v>2758176.20876117</v>
      </c>
    </row>
    <row r="4241" spans="1:7">
      <c r="A4241">
        <v>46</v>
      </c>
      <c r="B4241" t="s">
        <v>49</v>
      </c>
      <c r="C4241">
        <v>27</v>
      </c>
      <c r="D4241" t="s">
        <v>30</v>
      </c>
      <c r="E4241">
        <v>15055</v>
      </c>
      <c r="F4241" t="s">
        <v>106</v>
      </c>
      <c r="G4241">
        <v>325603.69911570603</v>
      </c>
    </row>
    <row r="4242" spans="1:7">
      <c r="A4242">
        <v>46</v>
      </c>
      <c r="B4242" t="s">
        <v>49</v>
      </c>
      <c r="C4242">
        <v>28</v>
      </c>
      <c r="D4242" t="s">
        <v>31</v>
      </c>
      <c r="E4242">
        <v>15055</v>
      </c>
      <c r="F4242" t="s">
        <v>106</v>
      </c>
      <c r="G4242">
        <v>4095910.11953511</v>
      </c>
    </row>
    <row r="4243" spans="1:7">
      <c r="A4243">
        <v>46</v>
      </c>
      <c r="B4243" t="s">
        <v>49</v>
      </c>
      <c r="C4243">
        <v>29</v>
      </c>
      <c r="D4243" t="s">
        <v>32</v>
      </c>
      <c r="E4243">
        <v>15055</v>
      </c>
      <c r="F4243" t="s">
        <v>106</v>
      </c>
      <c r="G4243">
        <v>55705891.325195298</v>
      </c>
    </row>
    <row r="4244" spans="1:7">
      <c r="A4244">
        <v>46</v>
      </c>
      <c r="B4244" t="s">
        <v>49</v>
      </c>
      <c r="C4244">
        <v>30</v>
      </c>
      <c r="D4244" t="s">
        <v>33</v>
      </c>
      <c r="E4244">
        <v>15055</v>
      </c>
      <c r="F4244" t="s">
        <v>106</v>
      </c>
      <c r="G4244">
        <v>20572.352813580401</v>
      </c>
    </row>
    <row r="4245" spans="1:7">
      <c r="A4245">
        <v>46</v>
      </c>
      <c r="B4245" t="s">
        <v>49</v>
      </c>
      <c r="C4245">
        <v>31</v>
      </c>
      <c r="D4245" t="s">
        <v>34</v>
      </c>
      <c r="E4245">
        <v>15055</v>
      </c>
      <c r="F4245" t="s">
        <v>106</v>
      </c>
      <c r="G4245">
        <v>1381726.3638613599</v>
      </c>
    </row>
    <row r="4246" spans="1:7">
      <c r="A4246">
        <v>46</v>
      </c>
      <c r="B4246" t="s">
        <v>49</v>
      </c>
      <c r="C4246">
        <v>32</v>
      </c>
      <c r="D4246" t="s">
        <v>35</v>
      </c>
      <c r="E4246">
        <v>15055</v>
      </c>
      <c r="F4246" t="s">
        <v>106</v>
      </c>
      <c r="G4246">
        <v>407806334.37520301</v>
      </c>
    </row>
    <row r="4247" spans="1:7">
      <c r="A4247">
        <v>46</v>
      </c>
      <c r="B4247" t="s">
        <v>49</v>
      </c>
      <c r="C4247">
        <v>33</v>
      </c>
      <c r="D4247" t="s">
        <v>36</v>
      </c>
      <c r="E4247">
        <v>15055</v>
      </c>
      <c r="F4247" t="s">
        <v>106</v>
      </c>
      <c r="G4247">
        <v>1303392.6355683799</v>
      </c>
    </row>
    <row r="4248" spans="1:7">
      <c r="A4248">
        <v>46</v>
      </c>
      <c r="B4248" t="s">
        <v>49</v>
      </c>
      <c r="C4248">
        <v>34</v>
      </c>
      <c r="D4248" t="s">
        <v>37</v>
      </c>
      <c r="E4248">
        <v>15055</v>
      </c>
      <c r="F4248" t="s">
        <v>106</v>
      </c>
      <c r="G4248">
        <v>4893.7128779510704</v>
      </c>
    </row>
    <row r="4249" spans="1:7">
      <c r="A4249">
        <v>46</v>
      </c>
      <c r="B4249" t="s">
        <v>49</v>
      </c>
      <c r="C4249">
        <v>35</v>
      </c>
      <c r="D4249" t="s">
        <v>38</v>
      </c>
      <c r="E4249">
        <v>15055</v>
      </c>
      <c r="F4249" t="s">
        <v>106</v>
      </c>
      <c r="G4249">
        <v>615951.90908140095</v>
      </c>
    </row>
    <row r="4250" spans="1:7">
      <c r="A4250">
        <v>46</v>
      </c>
      <c r="B4250" t="s">
        <v>49</v>
      </c>
      <c r="C4250">
        <v>36</v>
      </c>
      <c r="D4250" t="s">
        <v>39</v>
      </c>
      <c r="E4250">
        <v>15055</v>
      </c>
      <c r="F4250" t="s">
        <v>106</v>
      </c>
      <c r="G4250">
        <v>5481907.8527371902</v>
      </c>
    </row>
    <row r="4251" spans="1:7">
      <c r="A4251">
        <v>46</v>
      </c>
      <c r="B4251" t="s">
        <v>49</v>
      </c>
      <c r="C4251">
        <v>37</v>
      </c>
      <c r="D4251" t="s">
        <v>40</v>
      </c>
      <c r="E4251">
        <v>15055</v>
      </c>
      <c r="F4251" t="s">
        <v>106</v>
      </c>
      <c r="G4251">
        <v>3233.8845735054101</v>
      </c>
    </row>
    <row r="4252" spans="1:7">
      <c r="A4252">
        <v>46</v>
      </c>
      <c r="B4252" t="s">
        <v>49</v>
      </c>
      <c r="C4252">
        <v>38</v>
      </c>
      <c r="D4252" t="s">
        <v>41</v>
      </c>
      <c r="E4252">
        <v>15055</v>
      </c>
      <c r="F4252" t="s">
        <v>106</v>
      </c>
      <c r="G4252">
        <v>128987170.282796</v>
      </c>
    </row>
    <row r="4253" spans="1:7">
      <c r="A4253">
        <v>46</v>
      </c>
      <c r="B4253" t="s">
        <v>49</v>
      </c>
      <c r="C4253">
        <v>39</v>
      </c>
      <c r="D4253" t="s">
        <v>42</v>
      </c>
      <c r="E4253">
        <v>15055</v>
      </c>
      <c r="F4253" t="s">
        <v>106</v>
      </c>
      <c r="G4253">
        <v>2732.1878457122002</v>
      </c>
    </row>
    <row r="4254" spans="1:7">
      <c r="A4254">
        <v>46</v>
      </c>
      <c r="B4254" t="s">
        <v>49</v>
      </c>
      <c r="C4254">
        <v>40</v>
      </c>
      <c r="D4254" t="s">
        <v>43</v>
      </c>
      <c r="E4254">
        <v>15055</v>
      </c>
      <c r="F4254" t="s">
        <v>106</v>
      </c>
      <c r="G4254">
        <v>6906.8338208976902</v>
      </c>
    </row>
    <row r="4255" spans="1:7">
      <c r="A4255">
        <v>46</v>
      </c>
      <c r="B4255" t="s">
        <v>49</v>
      </c>
      <c r="C4255">
        <v>41</v>
      </c>
      <c r="D4255" t="s">
        <v>44</v>
      </c>
      <c r="E4255">
        <v>15055</v>
      </c>
      <c r="F4255" t="s">
        <v>106</v>
      </c>
      <c r="G4255">
        <v>13439757.909060501</v>
      </c>
    </row>
    <row r="4256" spans="1:7">
      <c r="A4256">
        <v>46</v>
      </c>
      <c r="B4256" t="s">
        <v>49</v>
      </c>
      <c r="C4256">
        <v>42</v>
      </c>
      <c r="D4256" t="s">
        <v>45</v>
      </c>
      <c r="E4256">
        <v>15055</v>
      </c>
      <c r="F4256" t="s">
        <v>106</v>
      </c>
      <c r="G4256">
        <v>9035092.25691141</v>
      </c>
    </row>
    <row r="4257" spans="1:7">
      <c r="A4257">
        <v>46</v>
      </c>
      <c r="B4257" t="s">
        <v>49</v>
      </c>
      <c r="C4257">
        <v>43</v>
      </c>
      <c r="D4257" t="s">
        <v>46</v>
      </c>
      <c r="E4257">
        <v>15055</v>
      </c>
      <c r="F4257" t="s">
        <v>106</v>
      </c>
      <c r="G4257">
        <v>2804213.85354573</v>
      </c>
    </row>
    <row r="4258" spans="1:7">
      <c r="A4258">
        <v>46</v>
      </c>
      <c r="B4258" t="s">
        <v>49</v>
      </c>
      <c r="C4258">
        <v>44</v>
      </c>
      <c r="D4258" t="s">
        <v>47</v>
      </c>
      <c r="E4258">
        <v>15055</v>
      </c>
      <c r="F4258" t="s">
        <v>106</v>
      </c>
      <c r="G4258">
        <v>297435.13057329599</v>
      </c>
    </row>
    <row r="4259" spans="1:7">
      <c r="A4259">
        <v>46</v>
      </c>
      <c r="B4259" t="s">
        <v>49</v>
      </c>
      <c r="C4259">
        <v>45</v>
      </c>
      <c r="D4259" t="s">
        <v>48</v>
      </c>
      <c r="E4259">
        <v>15055</v>
      </c>
      <c r="F4259" t="s">
        <v>106</v>
      </c>
      <c r="G4259">
        <v>83416676.580287799</v>
      </c>
    </row>
    <row r="4260" spans="1:7">
      <c r="A4260">
        <v>46</v>
      </c>
      <c r="B4260" t="s">
        <v>49</v>
      </c>
      <c r="C4260">
        <v>47</v>
      </c>
      <c r="D4260" t="s">
        <v>50</v>
      </c>
      <c r="E4260">
        <v>15055</v>
      </c>
      <c r="F4260" t="s">
        <v>106</v>
      </c>
      <c r="G4260">
        <v>3076360.8336035698</v>
      </c>
    </row>
    <row r="4261" spans="1:7">
      <c r="A4261">
        <v>46</v>
      </c>
      <c r="B4261" t="s">
        <v>49</v>
      </c>
      <c r="C4261">
        <v>48</v>
      </c>
      <c r="D4261" t="s">
        <v>51</v>
      </c>
      <c r="E4261">
        <v>15055</v>
      </c>
      <c r="F4261" t="s">
        <v>106</v>
      </c>
      <c r="G4261">
        <v>77796837.450274706</v>
      </c>
    </row>
    <row r="4262" spans="1:7">
      <c r="A4262">
        <v>46</v>
      </c>
      <c r="B4262" t="s">
        <v>49</v>
      </c>
      <c r="C4262">
        <v>49</v>
      </c>
      <c r="D4262" t="s">
        <v>52</v>
      </c>
      <c r="E4262">
        <v>15055</v>
      </c>
      <c r="F4262" t="s">
        <v>106</v>
      </c>
      <c r="G4262">
        <v>125741991.441027</v>
      </c>
    </row>
    <row r="4263" spans="1:7">
      <c r="A4263">
        <v>46</v>
      </c>
      <c r="B4263" t="s">
        <v>49</v>
      </c>
      <c r="C4263">
        <v>50</v>
      </c>
      <c r="D4263" t="s">
        <v>53</v>
      </c>
      <c r="E4263">
        <v>15055</v>
      </c>
      <c r="F4263" t="s">
        <v>106</v>
      </c>
      <c r="G4263">
        <v>81754249.936341599</v>
      </c>
    </row>
    <row r="4264" spans="1:7">
      <c r="A4264">
        <v>46</v>
      </c>
      <c r="B4264" t="s">
        <v>49</v>
      </c>
      <c r="C4264">
        <v>51</v>
      </c>
      <c r="D4264" t="s">
        <v>54</v>
      </c>
      <c r="E4264">
        <v>15055</v>
      </c>
      <c r="F4264" t="s">
        <v>106</v>
      </c>
      <c r="G4264">
        <v>17511939.399073601</v>
      </c>
    </row>
    <row r="4265" spans="1:7">
      <c r="A4265">
        <v>46</v>
      </c>
      <c r="B4265" t="s">
        <v>49</v>
      </c>
      <c r="C4265">
        <v>52</v>
      </c>
      <c r="D4265" t="s">
        <v>55</v>
      </c>
      <c r="E4265">
        <v>15055</v>
      </c>
      <c r="F4265" t="s">
        <v>106</v>
      </c>
      <c r="G4265">
        <v>93308.602376738694</v>
      </c>
    </row>
    <row r="4266" spans="1:7">
      <c r="A4266">
        <v>46</v>
      </c>
      <c r="B4266" t="s">
        <v>49</v>
      </c>
      <c r="C4266">
        <v>53</v>
      </c>
      <c r="D4266" t="s">
        <v>56</v>
      </c>
      <c r="E4266">
        <v>15055</v>
      </c>
      <c r="F4266" t="s">
        <v>106</v>
      </c>
      <c r="G4266">
        <v>27405460.6584449</v>
      </c>
    </row>
    <row r="4267" spans="1:7">
      <c r="A4267">
        <v>46</v>
      </c>
      <c r="B4267" t="s">
        <v>49</v>
      </c>
      <c r="C4267">
        <v>54</v>
      </c>
      <c r="D4267" t="s">
        <v>57</v>
      </c>
      <c r="E4267">
        <v>15055</v>
      </c>
      <c r="F4267" t="s">
        <v>106</v>
      </c>
      <c r="G4267">
        <v>159774357.33380499</v>
      </c>
    </row>
    <row r="4268" spans="1:7">
      <c r="A4268">
        <v>46</v>
      </c>
      <c r="B4268" t="s">
        <v>49</v>
      </c>
      <c r="C4268">
        <v>55</v>
      </c>
      <c r="D4268" t="s">
        <v>58</v>
      </c>
      <c r="E4268">
        <v>15055</v>
      </c>
      <c r="F4268" t="s">
        <v>106</v>
      </c>
      <c r="G4268">
        <v>56118708.134510003</v>
      </c>
    </row>
    <row r="4269" spans="1:7">
      <c r="A4269">
        <v>46</v>
      </c>
      <c r="B4269" t="s">
        <v>49</v>
      </c>
      <c r="C4269">
        <v>56</v>
      </c>
      <c r="D4269" t="s">
        <v>59</v>
      </c>
      <c r="E4269">
        <v>15055</v>
      </c>
      <c r="F4269" t="s">
        <v>106</v>
      </c>
      <c r="G4269">
        <v>89353937.011175394</v>
      </c>
    </row>
    <row r="4270" spans="1:7">
      <c r="A4270">
        <v>46</v>
      </c>
      <c r="B4270" t="s">
        <v>49</v>
      </c>
      <c r="C4270">
        <v>57</v>
      </c>
      <c r="D4270" t="s">
        <v>60</v>
      </c>
      <c r="E4270">
        <v>15055</v>
      </c>
      <c r="F4270" t="s">
        <v>106</v>
      </c>
      <c r="G4270">
        <v>489934948.93476701</v>
      </c>
    </row>
    <row r="4271" spans="1:7">
      <c r="A4271">
        <v>46</v>
      </c>
      <c r="B4271" t="s">
        <v>49</v>
      </c>
      <c r="C4271">
        <v>58</v>
      </c>
      <c r="D4271" t="s">
        <v>61</v>
      </c>
      <c r="E4271">
        <v>15055</v>
      </c>
      <c r="F4271" t="s">
        <v>106</v>
      </c>
      <c r="G4271">
        <v>623994770.83047497</v>
      </c>
    </row>
    <row r="4272" spans="1:7">
      <c r="A4272">
        <v>46</v>
      </c>
      <c r="B4272" t="s">
        <v>49</v>
      </c>
      <c r="C4272">
        <v>59</v>
      </c>
      <c r="D4272" t="s">
        <v>62</v>
      </c>
      <c r="E4272">
        <v>15055</v>
      </c>
      <c r="F4272" t="s">
        <v>106</v>
      </c>
      <c r="G4272">
        <v>405222997.61470503</v>
      </c>
    </row>
    <row r="4273" spans="1:7">
      <c r="A4273">
        <v>46</v>
      </c>
      <c r="B4273" t="s">
        <v>49</v>
      </c>
      <c r="C4273">
        <v>60</v>
      </c>
      <c r="D4273" t="s">
        <v>63</v>
      </c>
      <c r="E4273">
        <v>15055</v>
      </c>
      <c r="F4273" t="s">
        <v>106</v>
      </c>
      <c r="G4273">
        <v>1416620948.7033999</v>
      </c>
    </row>
    <row r="4274" spans="1:7">
      <c r="A4274">
        <v>46</v>
      </c>
      <c r="B4274" t="s">
        <v>49</v>
      </c>
      <c r="C4274">
        <v>62</v>
      </c>
      <c r="D4274" t="s">
        <v>65</v>
      </c>
      <c r="E4274">
        <v>15055</v>
      </c>
      <c r="F4274" t="s">
        <v>106</v>
      </c>
      <c r="G4274">
        <v>562499899.39459395</v>
      </c>
    </row>
    <row r="4275" spans="1:7">
      <c r="A4275">
        <v>46</v>
      </c>
      <c r="B4275" t="s">
        <v>49</v>
      </c>
      <c r="C4275">
        <v>63</v>
      </c>
      <c r="D4275" t="s">
        <v>66</v>
      </c>
      <c r="E4275">
        <v>15055</v>
      </c>
      <c r="F4275" t="s">
        <v>106</v>
      </c>
      <c r="G4275">
        <v>183612017.39029101</v>
      </c>
    </row>
    <row r="4276" spans="1:7">
      <c r="A4276">
        <v>46</v>
      </c>
      <c r="B4276" t="s">
        <v>49</v>
      </c>
      <c r="C4276">
        <v>64</v>
      </c>
      <c r="D4276" t="s">
        <v>67</v>
      </c>
      <c r="E4276">
        <v>15055</v>
      </c>
      <c r="F4276" t="s">
        <v>106</v>
      </c>
      <c r="G4276">
        <v>123662.364077911</v>
      </c>
    </row>
    <row r="4277" spans="1:7">
      <c r="A4277">
        <v>46</v>
      </c>
      <c r="B4277" t="s">
        <v>49</v>
      </c>
      <c r="C4277">
        <v>65</v>
      </c>
      <c r="D4277" t="s">
        <v>68</v>
      </c>
      <c r="E4277">
        <v>15055</v>
      </c>
      <c r="F4277" t="s">
        <v>106</v>
      </c>
      <c r="G4277">
        <v>561178048.13030899</v>
      </c>
    </row>
    <row r="4278" spans="1:7">
      <c r="A4278">
        <v>46</v>
      </c>
      <c r="B4278" t="s">
        <v>49</v>
      </c>
      <c r="C4278">
        <v>66</v>
      </c>
      <c r="D4278" t="s">
        <v>69</v>
      </c>
      <c r="E4278">
        <v>15055</v>
      </c>
      <c r="F4278" t="s">
        <v>106</v>
      </c>
      <c r="G4278">
        <v>49400793.1380319</v>
      </c>
    </row>
    <row r="4279" spans="1:7">
      <c r="A4279">
        <v>46</v>
      </c>
      <c r="B4279" t="s">
        <v>49</v>
      </c>
      <c r="C4279">
        <v>67</v>
      </c>
      <c r="D4279" t="s">
        <v>70</v>
      </c>
      <c r="E4279">
        <v>15055</v>
      </c>
      <c r="F4279" t="s">
        <v>106</v>
      </c>
      <c r="G4279">
        <v>1811211418.0071499</v>
      </c>
    </row>
    <row r="4280" spans="1:7">
      <c r="A4280">
        <v>46</v>
      </c>
      <c r="B4280" t="s">
        <v>49</v>
      </c>
      <c r="C4280">
        <v>68</v>
      </c>
      <c r="D4280" t="s">
        <v>71</v>
      </c>
      <c r="E4280">
        <v>15055</v>
      </c>
      <c r="F4280" t="s">
        <v>106</v>
      </c>
      <c r="G4280">
        <v>7604198.5586707601</v>
      </c>
    </row>
    <row r="4281" spans="1:7">
      <c r="A4281">
        <v>46</v>
      </c>
      <c r="B4281" t="s">
        <v>49</v>
      </c>
      <c r="C4281">
        <v>74</v>
      </c>
      <c r="D4281" t="s">
        <v>77</v>
      </c>
      <c r="E4281">
        <v>15055</v>
      </c>
      <c r="F4281" t="s">
        <v>106</v>
      </c>
      <c r="G4281">
        <v>6792111.2805331899</v>
      </c>
    </row>
    <row r="4282" spans="1:7">
      <c r="A4282">
        <v>46</v>
      </c>
      <c r="B4282" t="s">
        <v>49</v>
      </c>
      <c r="C4282">
        <v>75</v>
      </c>
      <c r="D4282" t="s">
        <v>78</v>
      </c>
      <c r="E4282">
        <v>15055</v>
      </c>
      <c r="F4282" t="s">
        <v>106</v>
      </c>
      <c r="G4282">
        <v>210.42746210858601</v>
      </c>
    </row>
    <row r="4283" spans="1:7">
      <c r="A4283">
        <v>46</v>
      </c>
      <c r="B4283" t="s">
        <v>49</v>
      </c>
      <c r="C4283">
        <v>77</v>
      </c>
      <c r="D4283" t="s">
        <v>80</v>
      </c>
      <c r="E4283">
        <v>15055</v>
      </c>
      <c r="F4283" t="s">
        <v>106</v>
      </c>
      <c r="G4283">
        <v>32.219124281674603</v>
      </c>
    </row>
    <row r="4284" spans="1:7">
      <c r="A4284">
        <v>46</v>
      </c>
      <c r="B4284" t="s">
        <v>49</v>
      </c>
      <c r="C4284">
        <v>78</v>
      </c>
      <c r="D4284" t="s">
        <v>81</v>
      </c>
      <c r="E4284">
        <v>15055</v>
      </c>
      <c r="F4284" t="s">
        <v>106</v>
      </c>
      <c r="G4284">
        <v>42561020.577287197</v>
      </c>
    </row>
    <row r="4285" spans="1:7">
      <c r="A4285">
        <v>46</v>
      </c>
      <c r="B4285" t="s">
        <v>49</v>
      </c>
      <c r="C4285">
        <v>79</v>
      </c>
      <c r="D4285" t="s">
        <v>82</v>
      </c>
      <c r="E4285">
        <v>15055</v>
      </c>
      <c r="F4285" t="s">
        <v>106</v>
      </c>
      <c r="G4285">
        <v>379849950.871705</v>
      </c>
    </row>
    <row r="4286" spans="1:7">
      <c r="A4286">
        <v>46</v>
      </c>
      <c r="B4286" t="s">
        <v>49</v>
      </c>
      <c r="C4286">
        <v>80</v>
      </c>
      <c r="D4286" t="s">
        <v>83</v>
      </c>
      <c r="E4286">
        <v>15055</v>
      </c>
      <c r="F4286" t="s">
        <v>106</v>
      </c>
      <c r="G4286">
        <v>16622785.1449998</v>
      </c>
    </row>
    <row r="4287" spans="1:7">
      <c r="A4287">
        <v>46</v>
      </c>
      <c r="B4287" t="s">
        <v>49</v>
      </c>
      <c r="C4287">
        <v>81</v>
      </c>
      <c r="D4287" t="s">
        <v>84</v>
      </c>
      <c r="E4287">
        <v>15055</v>
      </c>
      <c r="F4287" t="s">
        <v>106</v>
      </c>
      <c r="G4287">
        <v>7701930.3849769598</v>
      </c>
    </row>
    <row r="4288" spans="1:7">
      <c r="A4288">
        <v>46</v>
      </c>
      <c r="B4288" t="s">
        <v>49</v>
      </c>
      <c r="C4288">
        <v>83</v>
      </c>
      <c r="D4288" t="s">
        <v>86</v>
      </c>
      <c r="E4288">
        <v>15055</v>
      </c>
      <c r="F4288" t="s">
        <v>106</v>
      </c>
      <c r="G4288">
        <v>137970722.830975</v>
      </c>
    </row>
    <row r="4289" spans="1:7">
      <c r="A4289">
        <v>46</v>
      </c>
      <c r="B4289" t="s">
        <v>49</v>
      </c>
      <c r="C4289">
        <v>5001</v>
      </c>
      <c r="D4289" t="s">
        <v>94</v>
      </c>
      <c r="E4289">
        <v>15053</v>
      </c>
      <c r="F4289" t="s">
        <v>107</v>
      </c>
      <c r="G4289">
        <v>6522875101.8421297</v>
      </c>
    </row>
    <row r="4290" spans="1:7">
      <c r="A4290">
        <v>46</v>
      </c>
      <c r="B4290" t="s">
        <v>49</v>
      </c>
      <c r="C4290">
        <v>6001</v>
      </c>
      <c r="D4290" t="s">
        <v>96</v>
      </c>
      <c r="E4290">
        <v>15053</v>
      </c>
      <c r="F4290" t="s">
        <v>107</v>
      </c>
      <c r="G4290">
        <v>5161392197.8861704</v>
      </c>
    </row>
    <row r="4291" spans="1:7">
      <c r="A4291">
        <v>46</v>
      </c>
      <c r="B4291" t="s">
        <v>49</v>
      </c>
      <c r="C4291">
        <v>7001</v>
      </c>
      <c r="D4291" t="s">
        <v>108</v>
      </c>
      <c r="E4291">
        <v>15053</v>
      </c>
      <c r="F4291" t="s">
        <v>107</v>
      </c>
      <c r="G4291">
        <v>10427180032.4622</v>
      </c>
    </row>
    <row r="4292" spans="1:7">
      <c r="A4292">
        <v>46</v>
      </c>
      <c r="B4292" t="s">
        <v>49</v>
      </c>
      <c r="C4292">
        <v>8001</v>
      </c>
      <c r="D4292" t="s">
        <v>109</v>
      </c>
      <c r="E4292">
        <v>15053</v>
      </c>
      <c r="F4292" t="s">
        <v>107</v>
      </c>
      <c r="G4292">
        <v>447499862.063959</v>
      </c>
    </row>
    <row r="4293" spans="1:7">
      <c r="A4293">
        <v>46</v>
      </c>
      <c r="B4293" t="s">
        <v>49</v>
      </c>
      <c r="C4293">
        <v>10001</v>
      </c>
      <c r="D4293" t="s">
        <v>110</v>
      </c>
      <c r="E4293">
        <v>15055</v>
      </c>
      <c r="F4293" t="s">
        <v>106</v>
      </c>
      <c r="G4293">
        <v>8793.05081386253</v>
      </c>
    </row>
    <row r="4294" spans="1:7">
      <c r="A4294">
        <v>46</v>
      </c>
      <c r="B4294" t="s">
        <v>49</v>
      </c>
      <c r="C4294">
        <v>10002</v>
      </c>
      <c r="D4294" t="s">
        <v>111</v>
      </c>
      <c r="E4294">
        <v>15055</v>
      </c>
      <c r="F4294" t="s">
        <v>106</v>
      </c>
      <c r="G4294">
        <v>11579.4536955236</v>
      </c>
    </row>
    <row r="4295" spans="1:7">
      <c r="A4295">
        <v>46</v>
      </c>
      <c r="B4295" t="s">
        <v>49</v>
      </c>
      <c r="C4295">
        <v>10003</v>
      </c>
      <c r="D4295" t="s">
        <v>112</v>
      </c>
      <c r="E4295">
        <v>15055</v>
      </c>
      <c r="F4295" t="s">
        <v>106</v>
      </c>
      <c r="G4295">
        <v>10309.6283001189</v>
      </c>
    </row>
    <row r="4296" spans="1:7">
      <c r="A4296">
        <v>46</v>
      </c>
      <c r="B4296" t="s">
        <v>49</v>
      </c>
      <c r="C4296">
        <v>10004</v>
      </c>
      <c r="D4296" t="s">
        <v>113</v>
      </c>
      <c r="E4296">
        <v>15055</v>
      </c>
      <c r="F4296" t="s">
        <v>106</v>
      </c>
      <c r="G4296">
        <v>7960.2727157945101</v>
      </c>
    </row>
    <row r="4297" spans="1:7">
      <c r="A4297">
        <v>46</v>
      </c>
      <c r="B4297" t="s">
        <v>49</v>
      </c>
      <c r="C4297">
        <v>10005</v>
      </c>
      <c r="D4297" t="s">
        <v>114</v>
      </c>
      <c r="E4297">
        <v>15055</v>
      </c>
      <c r="F4297" t="s">
        <v>106</v>
      </c>
      <c r="G4297">
        <v>17765.506372336</v>
      </c>
    </row>
    <row r="4298" spans="1:7">
      <c r="A4298">
        <v>46</v>
      </c>
      <c r="B4298" t="s">
        <v>49</v>
      </c>
      <c r="C4298">
        <v>10006</v>
      </c>
      <c r="D4298" t="s">
        <v>115</v>
      </c>
      <c r="E4298">
        <v>15055</v>
      </c>
      <c r="F4298" t="s">
        <v>106</v>
      </c>
      <c r="G4298">
        <v>60676.7892916364</v>
      </c>
    </row>
    <row r="4299" spans="1:7">
      <c r="A4299">
        <v>46</v>
      </c>
      <c r="B4299" t="s">
        <v>49</v>
      </c>
      <c r="C4299">
        <v>10007</v>
      </c>
      <c r="D4299" t="s">
        <v>116</v>
      </c>
      <c r="E4299">
        <v>15055</v>
      </c>
      <c r="F4299" t="s">
        <v>106</v>
      </c>
      <c r="G4299">
        <v>107303.036893205</v>
      </c>
    </row>
    <row r="4300" spans="1:7">
      <c r="A4300">
        <v>46</v>
      </c>
      <c r="B4300" t="s">
        <v>49</v>
      </c>
      <c r="C4300">
        <v>10008</v>
      </c>
      <c r="D4300" t="s">
        <v>117</v>
      </c>
      <c r="E4300">
        <v>15055</v>
      </c>
      <c r="F4300" t="s">
        <v>106</v>
      </c>
      <c r="G4300">
        <v>122745.827483253</v>
      </c>
    </row>
    <row r="4301" spans="1:7">
      <c r="A4301">
        <v>46</v>
      </c>
      <c r="B4301" t="s">
        <v>49</v>
      </c>
      <c r="C4301">
        <v>10009</v>
      </c>
      <c r="D4301" t="s">
        <v>118</v>
      </c>
      <c r="E4301">
        <v>15055</v>
      </c>
      <c r="F4301" t="s">
        <v>106</v>
      </c>
      <c r="G4301">
        <v>310579.36923802498</v>
      </c>
    </row>
    <row r="4302" spans="1:7">
      <c r="A4302">
        <v>46</v>
      </c>
      <c r="B4302" t="s">
        <v>49</v>
      </c>
      <c r="C4302">
        <v>11001</v>
      </c>
      <c r="D4302" t="s">
        <v>119</v>
      </c>
      <c r="E4302">
        <v>15055</v>
      </c>
      <c r="F4302" t="s">
        <v>106</v>
      </c>
      <c r="G4302">
        <v>25236.778221271099</v>
      </c>
    </row>
    <row r="4303" spans="1:7">
      <c r="A4303">
        <v>46</v>
      </c>
      <c r="B4303" t="s">
        <v>49</v>
      </c>
      <c r="C4303">
        <v>11003</v>
      </c>
      <c r="D4303" t="s">
        <v>120</v>
      </c>
      <c r="E4303">
        <v>15055</v>
      </c>
      <c r="F4303" t="s">
        <v>106</v>
      </c>
      <c r="G4303">
        <v>24203.607198951599</v>
      </c>
    </row>
    <row r="4304" spans="1:7">
      <c r="A4304">
        <v>46</v>
      </c>
      <c r="B4304" t="s">
        <v>49</v>
      </c>
      <c r="C4304">
        <v>12001</v>
      </c>
      <c r="D4304" t="s">
        <v>121</v>
      </c>
      <c r="E4304">
        <v>15055</v>
      </c>
      <c r="F4304" t="s">
        <v>106</v>
      </c>
      <c r="G4304">
        <v>51365546.741086401</v>
      </c>
    </row>
    <row r="4305" spans="1:7">
      <c r="A4305">
        <v>46</v>
      </c>
      <c r="B4305" t="s">
        <v>49</v>
      </c>
      <c r="C4305">
        <v>12004</v>
      </c>
      <c r="D4305" t="s">
        <v>123</v>
      </c>
      <c r="E4305">
        <v>15055</v>
      </c>
      <c r="F4305" t="s">
        <v>106</v>
      </c>
      <c r="G4305">
        <v>122429.826642292</v>
      </c>
    </row>
    <row r="4306" spans="1:7">
      <c r="A4306">
        <v>46</v>
      </c>
      <c r="B4306" t="s">
        <v>49</v>
      </c>
      <c r="C4306">
        <v>14001</v>
      </c>
      <c r="D4306" t="s">
        <v>124</v>
      </c>
      <c r="E4306">
        <v>15055</v>
      </c>
      <c r="F4306" t="s">
        <v>106</v>
      </c>
      <c r="G4306">
        <v>161873.910721283</v>
      </c>
    </row>
    <row r="4307" spans="1:7">
      <c r="A4307">
        <v>46</v>
      </c>
      <c r="B4307" t="s">
        <v>49</v>
      </c>
      <c r="C4307">
        <v>14002</v>
      </c>
      <c r="D4307" t="s">
        <v>125</v>
      </c>
      <c r="E4307">
        <v>15055</v>
      </c>
      <c r="F4307" t="s">
        <v>106</v>
      </c>
      <c r="G4307">
        <v>631975.47248657502</v>
      </c>
    </row>
    <row r="4308" spans="1:7">
      <c r="A4308">
        <v>46</v>
      </c>
      <c r="B4308" t="s">
        <v>49</v>
      </c>
      <c r="C4308">
        <v>25001</v>
      </c>
      <c r="D4308" t="s">
        <v>126</v>
      </c>
      <c r="E4308">
        <v>15051</v>
      </c>
      <c r="F4308" t="s">
        <v>127</v>
      </c>
      <c r="G4308">
        <v>529856768.96059501</v>
      </c>
    </row>
    <row r="4309" spans="1:7">
      <c r="A4309">
        <v>46</v>
      </c>
      <c r="B4309" t="s">
        <v>49</v>
      </c>
      <c r="C4309">
        <v>28001</v>
      </c>
      <c r="D4309" t="s">
        <v>128</v>
      </c>
      <c r="E4309">
        <v>15051</v>
      </c>
      <c r="F4309" t="s">
        <v>127</v>
      </c>
      <c r="G4309">
        <v>1991513600.7636199</v>
      </c>
    </row>
    <row r="4310" spans="1:7">
      <c r="A4310">
        <v>47</v>
      </c>
      <c r="B4310" t="s">
        <v>50</v>
      </c>
      <c r="C4310">
        <v>1</v>
      </c>
      <c r="D4310" t="s">
        <v>4</v>
      </c>
      <c r="E4310">
        <v>15055</v>
      </c>
      <c r="F4310" t="s">
        <v>106</v>
      </c>
      <c r="G4310">
        <v>29.103440100599499</v>
      </c>
    </row>
    <row r="4311" spans="1:7">
      <c r="A4311">
        <v>47</v>
      </c>
      <c r="B4311" t="s">
        <v>50</v>
      </c>
      <c r="C4311">
        <v>6</v>
      </c>
      <c r="D4311" t="s">
        <v>9</v>
      </c>
      <c r="E4311">
        <v>15055</v>
      </c>
      <c r="F4311" t="s">
        <v>106</v>
      </c>
      <c r="G4311">
        <v>274518.45435705502</v>
      </c>
    </row>
    <row r="4312" spans="1:7">
      <c r="A4312">
        <v>47</v>
      </c>
      <c r="B4312" t="s">
        <v>50</v>
      </c>
      <c r="C4312">
        <v>7</v>
      </c>
      <c r="D4312" t="s">
        <v>10</v>
      </c>
      <c r="E4312">
        <v>15055</v>
      </c>
      <c r="F4312" t="s">
        <v>106</v>
      </c>
      <c r="G4312">
        <v>985.22413664422697</v>
      </c>
    </row>
    <row r="4313" spans="1:7">
      <c r="A4313">
        <v>47</v>
      </c>
      <c r="B4313" t="s">
        <v>50</v>
      </c>
      <c r="C4313">
        <v>8</v>
      </c>
      <c r="D4313" t="s">
        <v>11</v>
      </c>
      <c r="E4313">
        <v>15055</v>
      </c>
      <c r="F4313" t="s">
        <v>106</v>
      </c>
      <c r="G4313">
        <v>26270.727155528701</v>
      </c>
    </row>
    <row r="4314" spans="1:7">
      <c r="A4314">
        <v>47</v>
      </c>
      <c r="B4314" t="s">
        <v>50</v>
      </c>
      <c r="C4314">
        <v>9</v>
      </c>
      <c r="D4314" t="s">
        <v>12</v>
      </c>
      <c r="E4314">
        <v>15055</v>
      </c>
      <c r="F4314" t="s">
        <v>106</v>
      </c>
      <c r="G4314">
        <v>42612105.385954797</v>
      </c>
    </row>
    <row r="4315" spans="1:7">
      <c r="A4315">
        <v>47</v>
      </c>
      <c r="B4315" t="s">
        <v>50</v>
      </c>
      <c r="C4315">
        <v>10</v>
      </c>
      <c r="D4315" t="s">
        <v>13</v>
      </c>
      <c r="E4315">
        <v>15055</v>
      </c>
      <c r="F4315" t="s">
        <v>106</v>
      </c>
      <c r="G4315">
        <v>64869637.908454098</v>
      </c>
    </row>
    <row r="4316" spans="1:7">
      <c r="A4316">
        <v>47</v>
      </c>
      <c r="B4316" t="s">
        <v>50</v>
      </c>
      <c r="C4316">
        <v>11</v>
      </c>
      <c r="D4316" t="s">
        <v>14</v>
      </c>
      <c r="E4316">
        <v>15055</v>
      </c>
      <c r="F4316" t="s">
        <v>106</v>
      </c>
      <c r="G4316">
        <v>303.90062682421302</v>
      </c>
    </row>
    <row r="4317" spans="1:7">
      <c r="A4317">
        <v>47</v>
      </c>
      <c r="B4317" t="s">
        <v>50</v>
      </c>
      <c r="C4317">
        <v>12</v>
      </c>
      <c r="D4317" t="s">
        <v>15</v>
      </c>
      <c r="E4317">
        <v>15055</v>
      </c>
      <c r="F4317" t="s">
        <v>106</v>
      </c>
      <c r="G4317">
        <v>55.444380895688496</v>
      </c>
    </row>
    <row r="4318" spans="1:7">
      <c r="A4318">
        <v>47</v>
      </c>
      <c r="B4318" t="s">
        <v>50</v>
      </c>
      <c r="C4318">
        <v>13</v>
      </c>
      <c r="D4318" t="s">
        <v>16</v>
      </c>
      <c r="E4318">
        <v>15055</v>
      </c>
      <c r="F4318" t="s">
        <v>106</v>
      </c>
      <c r="G4318">
        <v>567.45914994721704</v>
      </c>
    </row>
    <row r="4319" spans="1:7">
      <c r="A4319">
        <v>47</v>
      </c>
      <c r="B4319" t="s">
        <v>50</v>
      </c>
      <c r="C4319">
        <v>14</v>
      </c>
      <c r="D4319" t="s">
        <v>17</v>
      </c>
      <c r="E4319">
        <v>15055</v>
      </c>
      <c r="F4319" t="s">
        <v>106</v>
      </c>
      <c r="G4319">
        <v>41856.68509667</v>
      </c>
    </row>
    <row r="4320" spans="1:7">
      <c r="A4320">
        <v>47</v>
      </c>
      <c r="B4320" t="s">
        <v>50</v>
      </c>
      <c r="C4320">
        <v>15</v>
      </c>
      <c r="D4320" t="s">
        <v>18</v>
      </c>
      <c r="E4320">
        <v>15055</v>
      </c>
      <c r="F4320" t="s">
        <v>106</v>
      </c>
      <c r="G4320">
        <v>661.53747119111597</v>
      </c>
    </row>
    <row r="4321" spans="1:7">
      <c r="A4321">
        <v>47</v>
      </c>
      <c r="B4321" t="s">
        <v>50</v>
      </c>
      <c r="C4321">
        <v>16</v>
      </c>
      <c r="D4321" t="s">
        <v>19</v>
      </c>
      <c r="E4321">
        <v>15055</v>
      </c>
      <c r="F4321" t="s">
        <v>106</v>
      </c>
      <c r="G4321">
        <v>89.785706346838097</v>
      </c>
    </row>
    <row r="4322" spans="1:7">
      <c r="A4322">
        <v>47</v>
      </c>
      <c r="B4322" t="s">
        <v>50</v>
      </c>
      <c r="C4322">
        <v>17</v>
      </c>
      <c r="D4322" t="s">
        <v>20</v>
      </c>
      <c r="E4322">
        <v>15055</v>
      </c>
      <c r="F4322" t="s">
        <v>106</v>
      </c>
      <c r="G4322">
        <v>177644.172685578</v>
      </c>
    </row>
    <row r="4323" spans="1:7">
      <c r="A4323">
        <v>47</v>
      </c>
      <c r="B4323" t="s">
        <v>50</v>
      </c>
      <c r="C4323">
        <v>18</v>
      </c>
      <c r="D4323" t="s">
        <v>21</v>
      </c>
      <c r="E4323">
        <v>15055</v>
      </c>
      <c r="F4323" t="s">
        <v>106</v>
      </c>
      <c r="G4323">
        <v>1876832.24855124</v>
      </c>
    </row>
    <row r="4324" spans="1:7">
      <c r="A4324">
        <v>47</v>
      </c>
      <c r="B4324" t="s">
        <v>50</v>
      </c>
      <c r="C4324">
        <v>19</v>
      </c>
      <c r="D4324" t="s">
        <v>22</v>
      </c>
      <c r="E4324">
        <v>15055</v>
      </c>
      <c r="F4324" t="s">
        <v>106</v>
      </c>
      <c r="G4324">
        <v>548918.85473287303</v>
      </c>
    </row>
    <row r="4325" spans="1:7">
      <c r="A4325">
        <v>47</v>
      </c>
      <c r="B4325" t="s">
        <v>50</v>
      </c>
      <c r="C4325">
        <v>20</v>
      </c>
      <c r="D4325" t="s">
        <v>23</v>
      </c>
      <c r="E4325">
        <v>15055</v>
      </c>
      <c r="F4325" t="s">
        <v>106</v>
      </c>
      <c r="G4325">
        <v>10771298.8515715</v>
      </c>
    </row>
    <row r="4326" spans="1:7">
      <c r="A4326">
        <v>47</v>
      </c>
      <c r="B4326" t="s">
        <v>50</v>
      </c>
      <c r="C4326">
        <v>21</v>
      </c>
      <c r="D4326" t="s">
        <v>24</v>
      </c>
      <c r="E4326">
        <v>15055</v>
      </c>
      <c r="F4326" t="s">
        <v>106</v>
      </c>
      <c r="G4326">
        <v>135627.82019735299</v>
      </c>
    </row>
    <row r="4327" spans="1:7">
      <c r="A4327">
        <v>47</v>
      </c>
      <c r="B4327" t="s">
        <v>50</v>
      </c>
      <c r="C4327">
        <v>22</v>
      </c>
      <c r="D4327" t="s">
        <v>25</v>
      </c>
      <c r="E4327">
        <v>15055</v>
      </c>
      <c r="F4327" t="s">
        <v>106</v>
      </c>
      <c r="G4327">
        <v>3139676.3895814801</v>
      </c>
    </row>
    <row r="4328" spans="1:7">
      <c r="A4328">
        <v>47</v>
      </c>
      <c r="B4328" t="s">
        <v>50</v>
      </c>
      <c r="C4328">
        <v>23</v>
      </c>
      <c r="D4328" t="s">
        <v>26</v>
      </c>
      <c r="E4328">
        <v>15055</v>
      </c>
      <c r="F4328" t="s">
        <v>106</v>
      </c>
      <c r="G4328">
        <v>33628.821509138099</v>
      </c>
    </row>
    <row r="4329" spans="1:7">
      <c r="A4329">
        <v>47</v>
      </c>
      <c r="B4329" t="s">
        <v>50</v>
      </c>
      <c r="C4329">
        <v>24</v>
      </c>
      <c r="D4329" t="s">
        <v>27</v>
      </c>
      <c r="E4329">
        <v>15055</v>
      </c>
      <c r="F4329" t="s">
        <v>106</v>
      </c>
      <c r="G4329">
        <v>279325.57339185203</v>
      </c>
    </row>
    <row r="4330" spans="1:7">
      <c r="A4330">
        <v>47</v>
      </c>
      <c r="B4330" t="s">
        <v>50</v>
      </c>
      <c r="C4330">
        <v>25</v>
      </c>
      <c r="D4330" t="s">
        <v>28</v>
      </c>
      <c r="E4330">
        <v>15055</v>
      </c>
      <c r="F4330" t="s">
        <v>106</v>
      </c>
      <c r="G4330">
        <v>130832795.93626501</v>
      </c>
    </row>
    <row r="4331" spans="1:7">
      <c r="A4331">
        <v>47</v>
      </c>
      <c r="B4331" t="s">
        <v>50</v>
      </c>
      <c r="C4331">
        <v>26</v>
      </c>
      <c r="D4331" t="s">
        <v>29</v>
      </c>
      <c r="E4331">
        <v>15055</v>
      </c>
      <c r="F4331" t="s">
        <v>106</v>
      </c>
      <c r="G4331">
        <v>1405310.02765748</v>
      </c>
    </row>
    <row r="4332" spans="1:7">
      <c r="A4332">
        <v>47</v>
      </c>
      <c r="B4332" t="s">
        <v>50</v>
      </c>
      <c r="C4332">
        <v>27</v>
      </c>
      <c r="D4332" t="s">
        <v>30</v>
      </c>
      <c r="E4332">
        <v>15055</v>
      </c>
      <c r="F4332" t="s">
        <v>106</v>
      </c>
      <c r="G4332">
        <v>120084.252208783</v>
      </c>
    </row>
    <row r="4333" spans="1:7">
      <c r="A4333">
        <v>47</v>
      </c>
      <c r="B4333" t="s">
        <v>50</v>
      </c>
      <c r="C4333">
        <v>28</v>
      </c>
      <c r="D4333" t="s">
        <v>31</v>
      </c>
      <c r="E4333">
        <v>15055</v>
      </c>
      <c r="F4333" t="s">
        <v>106</v>
      </c>
      <c r="G4333">
        <v>77778.578782516997</v>
      </c>
    </row>
    <row r="4334" spans="1:7">
      <c r="A4334">
        <v>47</v>
      </c>
      <c r="B4334" t="s">
        <v>50</v>
      </c>
      <c r="C4334">
        <v>29</v>
      </c>
      <c r="D4334" t="s">
        <v>32</v>
      </c>
      <c r="E4334">
        <v>15055</v>
      </c>
      <c r="F4334" t="s">
        <v>106</v>
      </c>
      <c r="G4334">
        <v>127879.21996294201</v>
      </c>
    </row>
    <row r="4335" spans="1:7">
      <c r="A4335">
        <v>47</v>
      </c>
      <c r="B4335" t="s">
        <v>50</v>
      </c>
      <c r="C4335">
        <v>30</v>
      </c>
      <c r="D4335" t="s">
        <v>33</v>
      </c>
      <c r="E4335">
        <v>15055</v>
      </c>
      <c r="F4335" t="s">
        <v>106</v>
      </c>
      <c r="G4335">
        <v>38250.878364359</v>
      </c>
    </row>
    <row r="4336" spans="1:7">
      <c r="A4336">
        <v>47</v>
      </c>
      <c r="B4336" t="s">
        <v>50</v>
      </c>
      <c r="C4336">
        <v>31</v>
      </c>
      <c r="D4336" t="s">
        <v>34</v>
      </c>
      <c r="E4336">
        <v>15055</v>
      </c>
      <c r="F4336" t="s">
        <v>106</v>
      </c>
      <c r="G4336">
        <v>224383.98407929801</v>
      </c>
    </row>
    <row r="4337" spans="1:7">
      <c r="A4337">
        <v>47</v>
      </c>
      <c r="B4337" t="s">
        <v>50</v>
      </c>
      <c r="C4337">
        <v>32</v>
      </c>
      <c r="D4337" t="s">
        <v>35</v>
      </c>
      <c r="E4337">
        <v>15055</v>
      </c>
      <c r="F4337" t="s">
        <v>106</v>
      </c>
      <c r="G4337">
        <v>64764848.505491696</v>
      </c>
    </row>
    <row r="4338" spans="1:7">
      <c r="A4338">
        <v>47</v>
      </c>
      <c r="B4338" t="s">
        <v>50</v>
      </c>
      <c r="C4338">
        <v>33</v>
      </c>
      <c r="D4338" t="s">
        <v>36</v>
      </c>
      <c r="E4338">
        <v>15055</v>
      </c>
      <c r="F4338" t="s">
        <v>106</v>
      </c>
      <c r="G4338">
        <v>8047.6802094633304</v>
      </c>
    </row>
    <row r="4339" spans="1:7">
      <c r="A4339">
        <v>47</v>
      </c>
      <c r="B4339" t="s">
        <v>50</v>
      </c>
      <c r="C4339">
        <v>34</v>
      </c>
      <c r="D4339" t="s">
        <v>37</v>
      </c>
      <c r="E4339">
        <v>15055</v>
      </c>
      <c r="F4339" t="s">
        <v>106</v>
      </c>
      <c r="G4339">
        <v>225367.310643948</v>
      </c>
    </row>
    <row r="4340" spans="1:7">
      <c r="A4340">
        <v>47</v>
      </c>
      <c r="B4340" t="s">
        <v>50</v>
      </c>
      <c r="C4340">
        <v>35</v>
      </c>
      <c r="D4340" t="s">
        <v>38</v>
      </c>
      <c r="E4340">
        <v>15055</v>
      </c>
      <c r="F4340" t="s">
        <v>106</v>
      </c>
      <c r="G4340">
        <v>9346.3005860324502</v>
      </c>
    </row>
    <row r="4341" spans="1:7">
      <c r="A4341">
        <v>47</v>
      </c>
      <c r="B4341" t="s">
        <v>50</v>
      </c>
      <c r="C4341">
        <v>36</v>
      </c>
      <c r="D4341" t="s">
        <v>39</v>
      </c>
      <c r="E4341">
        <v>15055</v>
      </c>
      <c r="F4341" t="s">
        <v>106</v>
      </c>
      <c r="G4341">
        <v>18904.469139311499</v>
      </c>
    </row>
    <row r="4342" spans="1:7">
      <c r="A4342">
        <v>47</v>
      </c>
      <c r="B4342" t="s">
        <v>50</v>
      </c>
      <c r="C4342">
        <v>37</v>
      </c>
      <c r="D4342" t="s">
        <v>40</v>
      </c>
      <c r="E4342">
        <v>15055</v>
      </c>
      <c r="F4342" t="s">
        <v>106</v>
      </c>
      <c r="G4342">
        <v>22223.192870505802</v>
      </c>
    </row>
    <row r="4343" spans="1:7">
      <c r="A4343">
        <v>47</v>
      </c>
      <c r="B4343" t="s">
        <v>50</v>
      </c>
      <c r="C4343">
        <v>38</v>
      </c>
      <c r="D4343" t="s">
        <v>41</v>
      </c>
      <c r="E4343">
        <v>15055</v>
      </c>
      <c r="F4343" t="s">
        <v>106</v>
      </c>
      <c r="G4343">
        <v>6163.4935578950199</v>
      </c>
    </row>
    <row r="4344" spans="1:7">
      <c r="A4344">
        <v>47</v>
      </c>
      <c r="B4344" t="s">
        <v>50</v>
      </c>
      <c r="C4344">
        <v>39</v>
      </c>
      <c r="D4344" t="s">
        <v>42</v>
      </c>
      <c r="E4344">
        <v>15055</v>
      </c>
      <c r="F4344" t="s">
        <v>106</v>
      </c>
      <c r="G4344">
        <v>7905.4916054781797</v>
      </c>
    </row>
    <row r="4345" spans="1:7">
      <c r="A4345">
        <v>47</v>
      </c>
      <c r="B4345" t="s">
        <v>50</v>
      </c>
      <c r="C4345">
        <v>40</v>
      </c>
      <c r="D4345" t="s">
        <v>43</v>
      </c>
      <c r="E4345">
        <v>15055</v>
      </c>
      <c r="F4345" t="s">
        <v>106</v>
      </c>
      <c r="G4345">
        <v>317802.22933861602</v>
      </c>
    </row>
    <row r="4346" spans="1:7">
      <c r="A4346">
        <v>47</v>
      </c>
      <c r="B4346" t="s">
        <v>50</v>
      </c>
      <c r="C4346">
        <v>41</v>
      </c>
      <c r="D4346" t="s">
        <v>44</v>
      </c>
      <c r="E4346">
        <v>15055</v>
      </c>
      <c r="F4346" t="s">
        <v>106</v>
      </c>
      <c r="G4346">
        <v>58299.1362766483</v>
      </c>
    </row>
    <row r="4347" spans="1:7">
      <c r="A4347">
        <v>47</v>
      </c>
      <c r="B4347" t="s">
        <v>50</v>
      </c>
      <c r="C4347">
        <v>42</v>
      </c>
      <c r="D4347" t="s">
        <v>45</v>
      </c>
      <c r="E4347">
        <v>15055</v>
      </c>
      <c r="F4347" t="s">
        <v>106</v>
      </c>
      <c r="G4347">
        <v>319772.83115175</v>
      </c>
    </row>
    <row r="4348" spans="1:7">
      <c r="A4348">
        <v>47</v>
      </c>
      <c r="B4348" t="s">
        <v>50</v>
      </c>
      <c r="C4348">
        <v>43</v>
      </c>
      <c r="D4348" t="s">
        <v>46</v>
      </c>
      <c r="E4348">
        <v>15055</v>
      </c>
      <c r="F4348" t="s">
        <v>106</v>
      </c>
      <c r="G4348">
        <v>144508.70866931701</v>
      </c>
    </row>
    <row r="4349" spans="1:7">
      <c r="A4349">
        <v>47</v>
      </c>
      <c r="B4349" t="s">
        <v>50</v>
      </c>
      <c r="C4349">
        <v>44</v>
      </c>
      <c r="D4349" t="s">
        <v>47</v>
      </c>
      <c r="E4349">
        <v>15055</v>
      </c>
      <c r="F4349" t="s">
        <v>106</v>
      </c>
      <c r="G4349">
        <v>76822.213635602893</v>
      </c>
    </row>
    <row r="4350" spans="1:7">
      <c r="A4350">
        <v>47</v>
      </c>
      <c r="B4350" t="s">
        <v>50</v>
      </c>
      <c r="C4350">
        <v>45</v>
      </c>
      <c r="D4350" t="s">
        <v>48</v>
      </c>
      <c r="E4350">
        <v>15055</v>
      </c>
      <c r="F4350" t="s">
        <v>106</v>
      </c>
      <c r="G4350">
        <v>9985261.5855048802</v>
      </c>
    </row>
    <row r="4351" spans="1:7">
      <c r="A4351">
        <v>47</v>
      </c>
      <c r="B4351" t="s">
        <v>50</v>
      </c>
      <c r="C4351">
        <v>46</v>
      </c>
      <c r="D4351" t="s">
        <v>49</v>
      </c>
      <c r="E4351">
        <v>15055</v>
      </c>
      <c r="F4351" t="s">
        <v>106</v>
      </c>
      <c r="G4351">
        <v>195271.92197093301</v>
      </c>
    </row>
    <row r="4352" spans="1:7">
      <c r="A4352">
        <v>47</v>
      </c>
      <c r="B4352" t="s">
        <v>50</v>
      </c>
      <c r="C4352">
        <v>47</v>
      </c>
      <c r="D4352" t="s">
        <v>50</v>
      </c>
      <c r="E4352">
        <v>15055</v>
      </c>
      <c r="F4352" t="s">
        <v>106</v>
      </c>
      <c r="G4352">
        <v>90590.3869131596</v>
      </c>
    </row>
    <row r="4353" spans="1:7">
      <c r="A4353">
        <v>47</v>
      </c>
      <c r="B4353" t="s">
        <v>50</v>
      </c>
      <c r="C4353">
        <v>48</v>
      </c>
      <c r="D4353" t="s">
        <v>51</v>
      </c>
      <c r="E4353">
        <v>15055</v>
      </c>
      <c r="F4353" t="s">
        <v>106</v>
      </c>
      <c r="G4353">
        <v>21585630.301037099</v>
      </c>
    </row>
    <row r="4354" spans="1:7">
      <c r="A4354">
        <v>47</v>
      </c>
      <c r="B4354" t="s">
        <v>50</v>
      </c>
      <c r="C4354">
        <v>49</v>
      </c>
      <c r="D4354" t="s">
        <v>52</v>
      </c>
      <c r="E4354">
        <v>15055</v>
      </c>
      <c r="F4354" t="s">
        <v>106</v>
      </c>
      <c r="G4354">
        <v>2381492.2135940301</v>
      </c>
    </row>
    <row r="4355" spans="1:7">
      <c r="A4355">
        <v>47</v>
      </c>
      <c r="B4355" t="s">
        <v>50</v>
      </c>
      <c r="C4355">
        <v>50</v>
      </c>
      <c r="D4355" t="s">
        <v>53</v>
      </c>
      <c r="E4355">
        <v>15055</v>
      </c>
      <c r="F4355" t="s">
        <v>106</v>
      </c>
      <c r="G4355">
        <v>9950342.0372181498</v>
      </c>
    </row>
    <row r="4356" spans="1:7">
      <c r="A4356">
        <v>47</v>
      </c>
      <c r="B4356" t="s">
        <v>50</v>
      </c>
      <c r="C4356">
        <v>51</v>
      </c>
      <c r="D4356" t="s">
        <v>54</v>
      </c>
      <c r="E4356">
        <v>15055</v>
      </c>
      <c r="F4356" t="s">
        <v>106</v>
      </c>
      <c r="G4356">
        <v>1326299.8592988199</v>
      </c>
    </row>
    <row r="4357" spans="1:7">
      <c r="A4357">
        <v>47</v>
      </c>
      <c r="B4357" t="s">
        <v>50</v>
      </c>
      <c r="C4357">
        <v>52</v>
      </c>
      <c r="D4357" t="s">
        <v>55</v>
      </c>
      <c r="E4357">
        <v>15055</v>
      </c>
      <c r="F4357" t="s">
        <v>106</v>
      </c>
      <c r="G4357">
        <v>4327542.2170673702</v>
      </c>
    </row>
    <row r="4358" spans="1:7">
      <c r="A4358">
        <v>47</v>
      </c>
      <c r="B4358" t="s">
        <v>50</v>
      </c>
      <c r="C4358">
        <v>53</v>
      </c>
      <c r="D4358" t="s">
        <v>56</v>
      </c>
      <c r="E4358">
        <v>15055</v>
      </c>
      <c r="F4358" t="s">
        <v>106</v>
      </c>
      <c r="G4358">
        <v>4317917.6866878299</v>
      </c>
    </row>
    <row r="4359" spans="1:7">
      <c r="A4359">
        <v>47</v>
      </c>
      <c r="B4359" t="s">
        <v>50</v>
      </c>
      <c r="C4359">
        <v>54</v>
      </c>
      <c r="D4359" t="s">
        <v>57</v>
      </c>
      <c r="E4359">
        <v>15055</v>
      </c>
      <c r="F4359" t="s">
        <v>106</v>
      </c>
      <c r="G4359">
        <v>9616543.2419492193</v>
      </c>
    </row>
    <row r="4360" spans="1:7">
      <c r="A4360">
        <v>47</v>
      </c>
      <c r="B4360" t="s">
        <v>50</v>
      </c>
      <c r="C4360">
        <v>55</v>
      </c>
      <c r="D4360" t="s">
        <v>58</v>
      </c>
      <c r="E4360">
        <v>15055</v>
      </c>
      <c r="F4360" t="s">
        <v>106</v>
      </c>
      <c r="G4360">
        <v>5164794.8181575797</v>
      </c>
    </row>
    <row r="4361" spans="1:7">
      <c r="A4361">
        <v>47</v>
      </c>
      <c r="B4361" t="s">
        <v>50</v>
      </c>
      <c r="C4361">
        <v>56</v>
      </c>
      <c r="D4361" t="s">
        <v>59</v>
      </c>
      <c r="E4361">
        <v>15055</v>
      </c>
      <c r="F4361" t="s">
        <v>106</v>
      </c>
      <c r="G4361">
        <v>13944906.176702799</v>
      </c>
    </row>
    <row r="4362" spans="1:7">
      <c r="A4362">
        <v>47</v>
      </c>
      <c r="B4362" t="s">
        <v>50</v>
      </c>
      <c r="C4362">
        <v>57</v>
      </c>
      <c r="D4362" t="s">
        <v>60</v>
      </c>
      <c r="E4362">
        <v>15055</v>
      </c>
      <c r="F4362" t="s">
        <v>106</v>
      </c>
      <c r="G4362">
        <v>3979204.5070264698</v>
      </c>
    </row>
    <row r="4363" spans="1:7">
      <c r="A4363">
        <v>47</v>
      </c>
      <c r="B4363" t="s">
        <v>50</v>
      </c>
      <c r="C4363">
        <v>58</v>
      </c>
      <c r="D4363" t="s">
        <v>61</v>
      </c>
      <c r="E4363">
        <v>15055</v>
      </c>
      <c r="F4363" t="s">
        <v>106</v>
      </c>
      <c r="G4363">
        <v>7931742.6035788702</v>
      </c>
    </row>
    <row r="4364" spans="1:7">
      <c r="A4364">
        <v>47</v>
      </c>
      <c r="B4364" t="s">
        <v>50</v>
      </c>
      <c r="C4364">
        <v>59</v>
      </c>
      <c r="D4364" t="s">
        <v>62</v>
      </c>
      <c r="E4364">
        <v>15055</v>
      </c>
      <c r="F4364" t="s">
        <v>106</v>
      </c>
      <c r="G4364">
        <v>84919540.426441401</v>
      </c>
    </row>
    <row r="4365" spans="1:7">
      <c r="A4365">
        <v>47</v>
      </c>
      <c r="B4365" t="s">
        <v>50</v>
      </c>
      <c r="C4365">
        <v>60</v>
      </c>
      <c r="D4365" t="s">
        <v>63</v>
      </c>
      <c r="E4365">
        <v>15055</v>
      </c>
      <c r="F4365" t="s">
        <v>106</v>
      </c>
      <c r="G4365">
        <v>24386449.033777799</v>
      </c>
    </row>
    <row r="4366" spans="1:7">
      <c r="A4366">
        <v>47</v>
      </c>
      <c r="B4366" t="s">
        <v>50</v>
      </c>
      <c r="C4366">
        <v>62</v>
      </c>
      <c r="D4366" t="s">
        <v>65</v>
      </c>
      <c r="E4366">
        <v>15055</v>
      </c>
      <c r="F4366" t="s">
        <v>106</v>
      </c>
      <c r="G4366">
        <v>23555718.083404701</v>
      </c>
    </row>
    <row r="4367" spans="1:7">
      <c r="A4367">
        <v>47</v>
      </c>
      <c r="B4367" t="s">
        <v>50</v>
      </c>
      <c r="C4367">
        <v>63</v>
      </c>
      <c r="D4367" t="s">
        <v>66</v>
      </c>
      <c r="E4367">
        <v>15055</v>
      </c>
      <c r="F4367" t="s">
        <v>106</v>
      </c>
      <c r="G4367">
        <v>6099295.7344255401</v>
      </c>
    </row>
    <row r="4368" spans="1:7">
      <c r="A4368">
        <v>47</v>
      </c>
      <c r="B4368" t="s">
        <v>50</v>
      </c>
      <c r="C4368">
        <v>64</v>
      </c>
      <c r="D4368" t="s">
        <v>67</v>
      </c>
      <c r="E4368">
        <v>15055</v>
      </c>
      <c r="F4368" t="s">
        <v>106</v>
      </c>
      <c r="G4368">
        <v>1672.1065819939599</v>
      </c>
    </row>
    <row r="4369" spans="1:7">
      <c r="A4369">
        <v>47</v>
      </c>
      <c r="B4369" t="s">
        <v>50</v>
      </c>
      <c r="C4369">
        <v>65</v>
      </c>
      <c r="D4369" t="s">
        <v>68</v>
      </c>
      <c r="E4369">
        <v>15055</v>
      </c>
      <c r="F4369" t="s">
        <v>106</v>
      </c>
      <c r="G4369">
        <v>87758247.817744702</v>
      </c>
    </row>
    <row r="4370" spans="1:7">
      <c r="A4370">
        <v>47</v>
      </c>
      <c r="B4370" t="s">
        <v>50</v>
      </c>
      <c r="C4370">
        <v>67</v>
      </c>
      <c r="D4370" t="s">
        <v>70</v>
      </c>
      <c r="E4370">
        <v>15055</v>
      </c>
      <c r="F4370" t="s">
        <v>106</v>
      </c>
      <c r="G4370">
        <v>126774360.518526</v>
      </c>
    </row>
    <row r="4371" spans="1:7">
      <c r="A4371">
        <v>47</v>
      </c>
      <c r="B4371" t="s">
        <v>50</v>
      </c>
      <c r="C4371">
        <v>68</v>
      </c>
      <c r="D4371" t="s">
        <v>71</v>
      </c>
      <c r="E4371">
        <v>15055</v>
      </c>
      <c r="F4371" t="s">
        <v>106</v>
      </c>
      <c r="G4371">
        <v>1740024.72472092</v>
      </c>
    </row>
    <row r="4372" spans="1:7">
      <c r="A4372">
        <v>47</v>
      </c>
      <c r="B4372" t="s">
        <v>50</v>
      </c>
      <c r="C4372">
        <v>69</v>
      </c>
      <c r="D4372" t="s">
        <v>72</v>
      </c>
      <c r="E4372">
        <v>15055</v>
      </c>
      <c r="F4372" t="s">
        <v>106</v>
      </c>
      <c r="G4372">
        <v>201197.67710428499</v>
      </c>
    </row>
    <row r="4373" spans="1:7">
      <c r="A4373">
        <v>47</v>
      </c>
      <c r="B4373" t="s">
        <v>50</v>
      </c>
      <c r="C4373">
        <v>77</v>
      </c>
      <c r="D4373" t="s">
        <v>80</v>
      </c>
      <c r="E4373">
        <v>15055</v>
      </c>
      <c r="F4373" t="s">
        <v>106</v>
      </c>
      <c r="G4373">
        <v>87340.099782714693</v>
      </c>
    </row>
    <row r="4374" spans="1:7">
      <c r="A4374">
        <v>47</v>
      </c>
      <c r="B4374" t="s">
        <v>50</v>
      </c>
      <c r="C4374">
        <v>78</v>
      </c>
      <c r="D4374" t="s">
        <v>81</v>
      </c>
      <c r="E4374">
        <v>15055</v>
      </c>
      <c r="F4374" t="s">
        <v>106</v>
      </c>
      <c r="G4374">
        <v>2461771.5172010101</v>
      </c>
    </row>
    <row r="4375" spans="1:7">
      <c r="A4375">
        <v>47</v>
      </c>
      <c r="B4375" t="s">
        <v>50</v>
      </c>
      <c r="C4375">
        <v>79</v>
      </c>
      <c r="D4375" t="s">
        <v>82</v>
      </c>
      <c r="E4375">
        <v>15055</v>
      </c>
      <c r="F4375" t="s">
        <v>106</v>
      </c>
      <c r="G4375">
        <v>21684248.105781101</v>
      </c>
    </row>
    <row r="4376" spans="1:7">
      <c r="A4376">
        <v>47</v>
      </c>
      <c r="B4376" t="s">
        <v>50</v>
      </c>
      <c r="C4376">
        <v>80</v>
      </c>
      <c r="D4376" t="s">
        <v>83</v>
      </c>
      <c r="E4376">
        <v>15055</v>
      </c>
      <c r="F4376" t="s">
        <v>106</v>
      </c>
      <c r="G4376">
        <v>90.492067057082394</v>
      </c>
    </row>
    <row r="4377" spans="1:7">
      <c r="A4377">
        <v>47</v>
      </c>
      <c r="B4377" t="s">
        <v>50</v>
      </c>
      <c r="C4377">
        <v>81</v>
      </c>
      <c r="D4377" t="s">
        <v>84</v>
      </c>
      <c r="E4377">
        <v>15055</v>
      </c>
      <c r="F4377" t="s">
        <v>106</v>
      </c>
      <c r="G4377">
        <v>240546.218703166</v>
      </c>
    </row>
    <row r="4378" spans="1:7">
      <c r="A4378">
        <v>47</v>
      </c>
      <c r="B4378" t="s">
        <v>50</v>
      </c>
      <c r="C4378">
        <v>83</v>
      </c>
      <c r="D4378" t="s">
        <v>86</v>
      </c>
      <c r="E4378">
        <v>15055</v>
      </c>
      <c r="F4378" t="s">
        <v>106</v>
      </c>
      <c r="G4378">
        <v>28064970.764058702</v>
      </c>
    </row>
    <row r="4379" spans="1:7">
      <c r="A4379">
        <v>47</v>
      </c>
      <c r="B4379" t="s">
        <v>50</v>
      </c>
      <c r="C4379">
        <v>5001</v>
      </c>
      <c r="D4379" t="s">
        <v>94</v>
      </c>
      <c r="E4379">
        <v>15053</v>
      </c>
      <c r="F4379" t="s">
        <v>107</v>
      </c>
      <c r="G4379">
        <v>496581344.481745</v>
      </c>
    </row>
    <row r="4380" spans="1:7">
      <c r="A4380">
        <v>47</v>
      </c>
      <c r="B4380" t="s">
        <v>50</v>
      </c>
      <c r="C4380">
        <v>6001</v>
      </c>
      <c r="D4380" t="s">
        <v>96</v>
      </c>
      <c r="E4380">
        <v>15053</v>
      </c>
      <c r="F4380" t="s">
        <v>107</v>
      </c>
      <c r="G4380">
        <v>241649716.03357899</v>
      </c>
    </row>
    <row r="4381" spans="1:7">
      <c r="A4381">
        <v>47</v>
      </c>
      <c r="B4381" t="s">
        <v>50</v>
      </c>
      <c r="C4381">
        <v>7001</v>
      </c>
      <c r="D4381" t="s">
        <v>108</v>
      </c>
      <c r="E4381">
        <v>15053</v>
      </c>
      <c r="F4381" t="s">
        <v>107</v>
      </c>
      <c r="G4381">
        <v>290240264.98939598</v>
      </c>
    </row>
    <row r="4382" spans="1:7">
      <c r="A4382">
        <v>47</v>
      </c>
      <c r="B4382" t="s">
        <v>50</v>
      </c>
      <c r="C4382">
        <v>8001</v>
      </c>
      <c r="D4382" t="s">
        <v>109</v>
      </c>
      <c r="E4382">
        <v>15053</v>
      </c>
      <c r="F4382" t="s">
        <v>107</v>
      </c>
      <c r="G4382">
        <v>305407245.33177698</v>
      </c>
    </row>
    <row r="4383" spans="1:7">
      <c r="A4383">
        <v>47</v>
      </c>
      <c r="B4383" t="s">
        <v>50</v>
      </c>
      <c r="C4383">
        <v>10001</v>
      </c>
      <c r="D4383" t="s">
        <v>110</v>
      </c>
      <c r="E4383">
        <v>15055</v>
      </c>
      <c r="F4383" t="s">
        <v>106</v>
      </c>
      <c r="G4383">
        <v>33373.756250532002</v>
      </c>
    </row>
    <row r="4384" spans="1:7">
      <c r="A4384">
        <v>47</v>
      </c>
      <c r="B4384" t="s">
        <v>50</v>
      </c>
      <c r="C4384">
        <v>10002</v>
      </c>
      <c r="D4384" t="s">
        <v>111</v>
      </c>
      <c r="E4384">
        <v>15055</v>
      </c>
      <c r="F4384" t="s">
        <v>106</v>
      </c>
      <c r="G4384">
        <v>43949.463426218201</v>
      </c>
    </row>
    <row r="4385" spans="1:7">
      <c r="A4385">
        <v>47</v>
      </c>
      <c r="B4385" t="s">
        <v>50</v>
      </c>
      <c r="C4385">
        <v>10003</v>
      </c>
      <c r="D4385" t="s">
        <v>112</v>
      </c>
      <c r="E4385">
        <v>15055</v>
      </c>
      <c r="F4385" t="s">
        <v>106</v>
      </c>
      <c r="G4385">
        <v>39129.879856865897</v>
      </c>
    </row>
    <row r="4386" spans="1:7">
      <c r="A4386">
        <v>47</v>
      </c>
      <c r="B4386" t="s">
        <v>50</v>
      </c>
      <c r="C4386">
        <v>10004</v>
      </c>
      <c r="D4386" t="s">
        <v>113</v>
      </c>
      <c r="E4386">
        <v>15055</v>
      </c>
      <c r="F4386" t="s">
        <v>106</v>
      </c>
      <c r="G4386">
        <v>30212.972371984699</v>
      </c>
    </row>
    <row r="4387" spans="1:7">
      <c r="A4387">
        <v>47</v>
      </c>
      <c r="B4387" t="s">
        <v>50</v>
      </c>
      <c r="C4387">
        <v>10005</v>
      </c>
      <c r="D4387" t="s">
        <v>114</v>
      </c>
      <c r="E4387">
        <v>15055</v>
      </c>
      <c r="F4387" t="s">
        <v>106</v>
      </c>
      <c r="G4387">
        <v>67428.437738911598</v>
      </c>
    </row>
    <row r="4388" spans="1:7">
      <c r="A4388">
        <v>47</v>
      </c>
      <c r="B4388" t="s">
        <v>50</v>
      </c>
      <c r="C4388">
        <v>10006</v>
      </c>
      <c r="D4388" t="s">
        <v>115</v>
      </c>
      <c r="E4388">
        <v>15055</v>
      </c>
      <c r="F4388" t="s">
        <v>106</v>
      </c>
      <c r="G4388">
        <v>230296.90362888199</v>
      </c>
    </row>
    <row r="4389" spans="1:7">
      <c r="A4389">
        <v>47</v>
      </c>
      <c r="B4389" t="s">
        <v>50</v>
      </c>
      <c r="C4389">
        <v>10007</v>
      </c>
      <c r="D4389" t="s">
        <v>116</v>
      </c>
      <c r="E4389">
        <v>15055</v>
      </c>
      <c r="F4389" t="s">
        <v>106</v>
      </c>
      <c r="G4389">
        <v>407265.40469548298</v>
      </c>
    </row>
    <row r="4390" spans="1:7">
      <c r="A4390">
        <v>47</v>
      </c>
      <c r="B4390" t="s">
        <v>50</v>
      </c>
      <c r="C4390">
        <v>10008</v>
      </c>
      <c r="D4390" t="s">
        <v>117</v>
      </c>
      <c r="E4390">
        <v>15055</v>
      </c>
      <c r="F4390" t="s">
        <v>106</v>
      </c>
      <c r="G4390">
        <v>465878.04550585698</v>
      </c>
    </row>
    <row r="4391" spans="1:7">
      <c r="A4391">
        <v>47</v>
      </c>
      <c r="B4391" t="s">
        <v>50</v>
      </c>
      <c r="C4391">
        <v>10009</v>
      </c>
      <c r="D4391" t="s">
        <v>118</v>
      </c>
      <c r="E4391">
        <v>15055</v>
      </c>
      <c r="F4391" t="s">
        <v>106</v>
      </c>
      <c r="G4391">
        <v>1178794.52590593</v>
      </c>
    </row>
    <row r="4392" spans="1:7">
      <c r="A4392">
        <v>47</v>
      </c>
      <c r="B4392" t="s">
        <v>50</v>
      </c>
      <c r="C4392">
        <v>11001</v>
      </c>
      <c r="D4392" t="s">
        <v>119</v>
      </c>
      <c r="E4392">
        <v>15055</v>
      </c>
      <c r="F4392" t="s">
        <v>106</v>
      </c>
      <c r="G4392">
        <v>81341.908561756994</v>
      </c>
    </row>
    <row r="4393" spans="1:7">
      <c r="A4393">
        <v>47</v>
      </c>
      <c r="B4393" t="s">
        <v>50</v>
      </c>
      <c r="C4393">
        <v>11003</v>
      </c>
      <c r="D4393" t="s">
        <v>120</v>
      </c>
      <c r="E4393">
        <v>15055</v>
      </c>
      <c r="F4393" t="s">
        <v>106</v>
      </c>
      <c r="G4393">
        <v>91864.0531188522</v>
      </c>
    </row>
    <row r="4394" spans="1:7">
      <c r="A4394">
        <v>47</v>
      </c>
      <c r="B4394" t="s">
        <v>50</v>
      </c>
      <c r="C4394">
        <v>12001</v>
      </c>
      <c r="D4394" t="s">
        <v>121</v>
      </c>
      <c r="E4394">
        <v>15055</v>
      </c>
      <c r="F4394" t="s">
        <v>106</v>
      </c>
      <c r="G4394">
        <v>5903196.4440026404</v>
      </c>
    </row>
    <row r="4395" spans="1:7">
      <c r="A4395">
        <v>47</v>
      </c>
      <c r="B4395" t="s">
        <v>50</v>
      </c>
      <c r="C4395">
        <v>12002</v>
      </c>
      <c r="D4395" t="s">
        <v>122</v>
      </c>
      <c r="E4395">
        <v>15055</v>
      </c>
      <c r="F4395" t="s">
        <v>106</v>
      </c>
      <c r="G4395">
        <v>48840.4491319933</v>
      </c>
    </row>
    <row r="4396" spans="1:7">
      <c r="A4396">
        <v>47</v>
      </c>
      <c r="B4396" t="s">
        <v>50</v>
      </c>
      <c r="C4396">
        <v>12004</v>
      </c>
      <c r="D4396" t="s">
        <v>123</v>
      </c>
      <c r="E4396">
        <v>15055</v>
      </c>
      <c r="F4396" t="s">
        <v>106</v>
      </c>
      <c r="G4396">
        <v>464678.67394933401</v>
      </c>
    </row>
    <row r="4397" spans="1:7">
      <c r="A4397">
        <v>47</v>
      </c>
      <c r="B4397" t="s">
        <v>50</v>
      </c>
      <c r="C4397">
        <v>14001</v>
      </c>
      <c r="D4397" t="s">
        <v>124</v>
      </c>
      <c r="E4397">
        <v>15055</v>
      </c>
      <c r="F4397" t="s">
        <v>106</v>
      </c>
      <c r="G4397">
        <v>614387.49236107303</v>
      </c>
    </row>
    <row r="4398" spans="1:7">
      <c r="A4398">
        <v>47</v>
      </c>
      <c r="B4398" t="s">
        <v>50</v>
      </c>
      <c r="C4398">
        <v>14002</v>
      </c>
      <c r="D4398" t="s">
        <v>125</v>
      </c>
      <c r="E4398">
        <v>15055</v>
      </c>
      <c r="F4398" t="s">
        <v>106</v>
      </c>
      <c r="G4398">
        <v>80513.655473368402</v>
      </c>
    </row>
    <row r="4399" spans="1:7">
      <c r="A4399">
        <v>47</v>
      </c>
      <c r="B4399" t="s">
        <v>50</v>
      </c>
      <c r="C4399">
        <v>25001</v>
      </c>
      <c r="D4399" t="s">
        <v>126</v>
      </c>
      <c r="E4399">
        <v>15051</v>
      </c>
      <c r="F4399" t="s">
        <v>127</v>
      </c>
      <c r="G4399">
        <v>89969196.2556528</v>
      </c>
    </row>
    <row r="4400" spans="1:7">
      <c r="A4400">
        <v>47</v>
      </c>
      <c r="B4400" t="s">
        <v>50</v>
      </c>
      <c r="C4400">
        <v>28001</v>
      </c>
      <c r="D4400" t="s">
        <v>128</v>
      </c>
      <c r="E4400">
        <v>15051</v>
      </c>
      <c r="F4400" t="s">
        <v>127</v>
      </c>
      <c r="G4400">
        <v>273116940.043369</v>
      </c>
    </row>
    <row r="4401" spans="1:7">
      <c r="A4401">
        <v>48</v>
      </c>
      <c r="B4401" t="s">
        <v>51</v>
      </c>
      <c r="C4401">
        <v>1</v>
      </c>
      <c r="D4401" t="s">
        <v>4</v>
      </c>
      <c r="E4401">
        <v>15055</v>
      </c>
      <c r="F4401" t="s">
        <v>106</v>
      </c>
      <c r="G4401">
        <v>24807.806820526199</v>
      </c>
    </row>
    <row r="4402" spans="1:7">
      <c r="A4402">
        <v>48</v>
      </c>
      <c r="B4402" t="s">
        <v>51</v>
      </c>
      <c r="C4402">
        <v>2</v>
      </c>
      <c r="D4402" t="s">
        <v>5</v>
      </c>
      <c r="E4402">
        <v>15055</v>
      </c>
      <c r="F4402" t="s">
        <v>106</v>
      </c>
      <c r="G4402">
        <v>362728.33050449099</v>
      </c>
    </row>
    <row r="4403" spans="1:7">
      <c r="A4403">
        <v>48</v>
      </c>
      <c r="B4403" t="s">
        <v>51</v>
      </c>
      <c r="C4403">
        <v>3</v>
      </c>
      <c r="D4403" t="s">
        <v>6</v>
      </c>
      <c r="E4403">
        <v>15055</v>
      </c>
      <c r="F4403" t="s">
        <v>106</v>
      </c>
      <c r="G4403">
        <v>1.8684839083975</v>
      </c>
    </row>
    <row r="4404" spans="1:7">
      <c r="A4404">
        <v>48</v>
      </c>
      <c r="B4404" t="s">
        <v>51</v>
      </c>
      <c r="C4404">
        <v>4</v>
      </c>
      <c r="D4404" t="s">
        <v>7</v>
      </c>
      <c r="E4404">
        <v>15055</v>
      </c>
      <c r="F4404" t="s">
        <v>106</v>
      </c>
      <c r="G4404">
        <v>2999.57214909306</v>
      </c>
    </row>
    <row r="4405" spans="1:7">
      <c r="A4405">
        <v>48</v>
      </c>
      <c r="B4405" t="s">
        <v>51</v>
      </c>
      <c r="C4405">
        <v>6</v>
      </c>
      <c r="D4405" t="s">
        <v>9</v>
      </c>
      <c r="E4405">
        <v>15055</v>
      </c>
      <c r="F4405" t="s">
        <v>106</v>
      </c>
      <c r="G4405">
        <v>824425.27798784897</v>
      </c>
    </row>
    <row r="4406" spans="1:7">
      <c r="A4406">
        <v>48</v>
      </c>
      <c r="B4406" t="s">
        <v>51</v>
      </c>
      <c r="C4406">
        <v>7</v>
      </c>
      <c r="D4406" t="s">
        <v>10</v>
      </c>
      <c r="E4406">
        <v>15055</v>
      </c>
      <c r="F4406" t="s">
        <v>106</v>
      </c>
      <c r="G4406">
        <v>30205.093395369498</v>
      </c>
    </row>
    <row r="4407" spans="1:7">
      <c r="A4407">
        <v>48</v>
      </c>
      <c r="B4407" t="s">
        <v>51</v>
      </c>
      <c r="C4407">
        <v>8</v>
      </c>
      <c r="D4407" t="s">
        <v>11</v>
      </c>
      <c r="E4407">
        <v>15055</v>
      </c>
      <c r="F4407" t="s">
        <v>106</v>
      </c>
      <c r="G4407">
        <v>1344.6080665921099</v>
      </c>
    </row>
    <row r="4408" spans="1:7">
      <c r="A4408">
        <v>48</v>
      </c>
      <c r="B4408" t="s">
        <v>51</v>
      </c>
      <c r="C4408">
        <v>9</v>
      </c>
      <c r="D4408" t="s">
        <v>12</v>
      </c>
      <c r="E4408">
        <v>15055</v>
      </c>
      <c r="F4408" t="s">
        <v>106</v>
      </c>
      <c r="G4408">
        <v>21525795.302715801</v>
      </c>
    </row>
    <row r="4409" spans="1:7">
      <c r="A4409">
        <v>48</v>
      </c>
      <c r="B4409" t="s">
        <v>51</v>
      </c>
      <c r="C4409">
        <v>10</v>
      </c>
      <c r="D4409" t="s">
        <v>13</v>
      </c>
      <c r="E4409">
        <v>15055</v>
      </c>
      <c r="F4409" t="s">
        <v>106</v>
      </c>
      <c r="G4409">
        <v>34440285.232744299</v>
      </c>
    </row>
    <row r="4410" spans="1:7">
      <c r="A4410">
        <v>48</v>
      </c>
      <c r="B4410" t="s">
        <v>51</v>
      </c>
      <c r="C4410">
        <v>11</v>
      </c>
      <c r="D4410" t="s">
        <v>14</v>
      </c>
      <c r="E4410">
        <v>15055</v>
      </c>
      <c r="F4410" t="s">
        <v>106</v>
      </c>
      <c r="G4410">
        <v>138633.717531617</v>
      </c>
    </row>
    <row r="4411" spans="1:7">
      <c r="A4411">
        <v>48</v>
      </c>
      <c r="B4411" t="s">
        <v>51</v>
      </c>
      <c r="C4411">
        <v>12</v>
      </c>
      <c r="D4411" t="s">
        <v>15</v>
      </c>
      <c r="E4411">
        <v>15055</v>
      </c>
      <c r="F4411" t="s">
        <v>106</v>
      </c>
      <c r="G4411">
        <v>51750.580126665802</v>
      </c>
    </row>
    <row r="4412" spans="1:7">
      <c r="A4412">
        <v>48</v>
      </c>
      <c r="B4412" t="s">
        <v>51</v>
      </c>
      <c r="C4412">
        <v>13</v>
      </c>
      <c r="D4412" t="s">
        <v>16</v>
      </c>
      <c r="E4412">
        <v>15055</v>
      </c>
      <c r="F4412" t="s">
        <v>106</v>
      </c>
      <c r="G4412">
        <v>3628.73978951959</v>
      </c>
    </row>
    <row r="4413" spans="1:7">
      <c r="A4413">
        <v>48</v>
      </c>
      <c r="B4413" t="s">
        <v>51</v>
      </c>
      <c r="C4413">
        <v>14</v>
      </c>
      <c r="D4413" t="s">
        <v>17</v>
      </c>
      <c r="E4413">
        <v>15055</v>
      </c>
      <c r="F4413" t="s">
        <v>106</v>
      </c>
      <c r="G4413">
        <v>278566.47693239001</v>
      </c>
    </row>
    <row r="4414" spans="1:7">
      <c r="A4414">
        <v>48</v>
      </c>
      <c r="B4414" t="s">
        <v>51</v>
      </c>
      <c r="C4414">
        <v>15</v>
      </c>
      <c r="D4414" t="s">
        <v>18</v>
      </c>
      <c r="E4414">
        <v>15055</v>
      </c>
      <c r="F4414" t="s">
        <v>106</v>
      </c>
      <c r="G4414">
        <v>5592.76021827149</v>
      </c>
    </row>
    <row r="4415" spans="1:7">
      <c r="A4415">
        <v>48</v>
      </c>
      <c r="B4415" t="s">
        <v>51</v>
      </c>
      <c r="C4415">
        <v>16</v>
      </c>
      <c r="D4415" t="s">
        <v>19</v>
      </c>
      <c r="E4415">
        <v>15055</v>
      </c>
      <c r="F4415" t="s">
        <v>106</v>
      </c>
      <c r="G4415">
        <v>990.08744408047198</v>
      </c>
    </row>
    <row r="4416" spans="1:7">
      <c r="A4416">
        <v>48</v>
      </c>
      <c r="B4416" t="s">
        <v>51</v>
      </c>
      <c r="C4416">
        <v>17</v>
      </c>
      <c r="D4416" t="s">
        <v>20</v>
      </c>
      <c r="E4416">
        <v>15055</v>
      </c>
      <c r="F4416" t="s">
        <v>106</v>
      </c>
      <c r="G4416">
        <v>638150.254787212</v>
      </c>
    </row>
    <row r="4417" spans="1:7">
      <c r="A4417">
        <v>48</v>
      </c>
      <c r="B4417" t="s">
        <v>51</v>
      </c>
      <c r="C4417">
        <v>18</v>
      </c>
      <c r="D4417" t="s">
        <v>21</v>
      </c>
      <c r="E4417">
        <v>15055</v>
      </c>
      <c r="F4417" t="s">
        <v>106</v>
      </c>
      <c r="G4417">
        <v>24103478.421201002</v>
      </c>
    </row>
    <row r="4418" spans="1:7">
      <c r="A4418">
        <v>48</v>
      </c>
      <c r="B4418" t="s">
        <v>51</v>
      </c>
      <c r="C4418">
        <v>19</v>
      </c>
      <c r="D4418" t="s">
        <v>22</v>
      </c>
      <c r="E4418">
        <v>15055</v>
      </c>
      <c r="F4418" t="s">
        <v>106</v>
      </c>
      <c r="G4418">
        <v>4850733.3062162399</v>
      </c>
    </row>
    <row r="4419" spans="1:7">
      <c r="A4419">
        <v>48</v>
      </c>
      <c r="B4419" t="s">
        <v>51</v>
      </c>
      <c r="C4419">
        <v>20</v>
      </c>
      <c r="D4419" t="s">
        <v>23</v>
      </c>
      <c r="E4419">
        <v>15055</v>
      </c>
      <c r="F4419" t="s">
        <v>106</v>
      </c>
      <c r="G4419">
        <v>58402538.486297801</v>
      </c>
    </row>
    <row r="4420" spans="1:7">
      <c r="A4420">
        <v>48</v>
      </c>
      <c r="B4420" t="s">
        <v>51</v>
      </c>
      <c r="C4420">
        <v>21</v>
      </c>
      <c r="D4420" t="s">
        <v>24</v>
      </c>
      <c r="E4420">
        <v>15055</v>
      </c>
      <c r="F4420" t="s">
        <v>106</v>
      </c>
      <c r="G4420">
        <v>995077.77763158304</v>
      </c>
    </row>
    <row r="4421" spans="1:7">
      <c r="A4421">
        <v>48</v>
      </c>
      <c r="B4421" t="s">
        <v>51</v>
      </c>
      <c r="C4421">
        <v>22</v>
      </c>
      <c r="D4421" t="s">
        <v>25</v>
      </c>
      <c r="E4421">
        <v>15055</v>
      </c>
      <c r="F4421" t="s">
        <v>106</v>
      </c>
      <c r="G4421">
        <v>2838685.7331842398</v>
      </c>
    </row>
    <row r="4422" spans="1:7">
      <c r="A4422">
        <v>48</v>
      </c>
      <c r="B4422" t="s">
        <v>51</v>
      </c>
      <c r="C4422">
        <v>23</v>
      </c>
      <c r="D4422" t="s">
        <v>26</v>
      </c>
      <c r="E4422">
        <v>15055</v>
      </c>
      <c r="F4422" t="s">
        <v>106</v>
      </c>
      <c r="G4422">
        <v>169659.86596701699</v>
      </c>
    </row>
    <row r="4423" spans="1:7">
      <c r="A4423">
        <v>48</v>
      </c>
      <c r="B4423" t="s">
        <v>51</v>
      </c>
      <c r="C4423">
        <v>24</v>
      </c>
      <c r="D4423" t="s">
        <v>27</v>
      </c>
      <c r="E4423">
        <v>15055</v>
      </c>
      <c r="F4423" t="s">
        <v>106</v>
      </c>
      <c r="G4423">
        <v>1928594.0732031299</v>
      </c>
    </row>
    <row r="4424" spans="1:7">
      <c r="A4424">
        <v>48</v>
      </c>
      <c r="B4424" t="s">
        <v>51</v>
      </c>
      <c r="C4424">
        <v>25</v>
      </c>
      <c r="D4424" t="s">
        <v>28</v>
      </c>
      <c r="E4424">
        <v>15055</v>
      </c>
      <c r="F4424" t="s">
        <v>106</v>
      </c>
      <c r="G4424">
        <v>4483859.5269503398</v>
      </c>
    </row>
    <row r="4425" spans="1:7">
      <c r="A4425">
        <v>48</v>
      </c>
      <c r="B4425" t="s">
        <v>51</v>
      </c>
      <c r="C4425">
        <v>26</v>
      </c>
      <c r="D4425" t="s">
        <v>29</v>
      </c>
      <c r="E4425">
        <v>15055</v>
      </c>
      <c r="F4425" t="s">
        <v>106</v>
      </c>
      <c r="G4425">
        <v>5145282.1087868903</v>
      </c>
    </row>
    <row r="4426" spans="1:7">
      <c r="A4426">
        <v>48</v>
      </c>
      <c r="B4426" t="s">
        <v>51</v>
      </c>
      <c r="C4426">
        <v>27</v>
      </c>
      <c r="D4426" t="s">
        <v>30</v>
      </c>
      <c r="E4426">
        <v>15055</v>
      </c>
      <c r="F4426" t="s">
        <v>106</v>
      </c>
      <c r="G4426">
        <v>353565.07794795098</v>
      </c>
    </row>
    <row r="4427" spans="1:7">
      <c r="A4427">
        <v>48</v>
      </c>
      <c r="B4427" t="s">
        <v>51</v>
      </c>
      <c r="C4427">
        <v>28</v>
      </c>
      <c r="D4427" t="s">
        <v>31</v>
      </c>
      <c r="E4427">
        <v>15055</v>
      </c>
      <c r="F4427" t="s">
        <v>106</v>
      </c>
      <c r="G4427">
        <v>285849.68810685701</v>
      </c>
    </row>
    <row r="4428" spans="1:7">
      <c r="A4428">
        <v>48</v>
      </c>
      <c r="B4428" t="s">
        <v>51</v>
      </c>
      <c r="C4428">
        <v>29</v>
      </c>
      <c r="D4428" t="s">
        <v>32</v>
      </c>
      <c r="E4428">
        <v>15055</v>
      </c>
      <c r="F4428" t="s">
        <v>106</v>
      </c>
      <c r="G4428">
        <v>19404342.595746499</v>
      </c>
    </row>
    <row r="4429" spans="1:7">
      <c r="A4429">
        <v>48</v>
      </c>
      <c r="B4429" t="s">
        <v>51</v>
      </c>
      <c r="C4429">
        <v>30</v>
      </c>
      <c r="D4429" t="s">
        <v>33</v>
      </c>
      <c r="E4429">
        <v>15055</v>
      </c>
      <c r="F4429" t="s">
        <v>106</v>
      </c>
      <c r="G4429">
        <v>11059.9884436107</v>
      </c>
    </row>
    <row r="4430" spans="1:7">
      <c r="A4430">
        <v>48</v>
      </c>
      <c r="B4430" t="s">
        <v>51</v>
      </c>
      <c r="C4430">
        <v>31</v>
      </c>
      <c r="D4430" t="s">
        <v>34</v>
      </c>
      <c r="E4430">
        <v>15055</v>
      </c>
      <c r="F4430" t="s">
        <v>106</v>
      </c>
      <c r="G4430">
        <v>862591.20567552606</v>
      </c>
    </row>
    <row r="4431" spans="1:7">
      <c r="A4431">
        <v>48</v>
      </c>
      <c r="B4431" t="s">
        <v>51</v>
      </c>
      <c r="C4431">
        <v>32</v>
      </c>
      <c r="D4431" t="s">
        <v>35</v>
      </c>
      <c r="E4431">
        <v>15055</v>
      </c>
      <c r="F4431" t="s">
        <v>106</v>
      </c>
      <c r="G4431">
        <v>114192356.11376099</v>
      </c>
    </row>
    <row r="4432" spans="1:7">
      <c r="A4432">
        <v>48</v>
      </c>
      <c r="B4432" t="s">
        <v>51</v>
      </c>
      <c r="C4432">
        <v>33</v>
      </c>
      <c r="D4432" t="s">
        <v>36</v>
      </c>
      <c r="E4432">
        <v>15055</v>
      </c>
      <c r="F4432" t="s">
        <v>106</v>
      </c>
      <c r="G4432">
        <v>441825.82475822698</v>
      </c>
    </row>
    <row r="4433" spans="1:7">
      <c r="A4433">
        <v>48</v>
      </c>
      <c r="B4433" t="s">
        <v>51</v>
      </c>
      <c r="C4433">
        <v>34</v>
      </c>
      <c r="D4433" t="s">
        <v>37</v>
      </c>
      <c r="E4433">
        <v>15055</v>
      </c>
      <c r="F4433" t="s">
        <v>106</v>
      </c>
      <c r="G4433">
        <v>44662.866426472603</v>
      </c>
    </row>
    <row r="4434" spans="1:7">
      <c r="A4434">
        <v>48</v>
      </c>
      <c r="B4434" t="s">
        <v>51</v>
      </c>
      <c r="C4434">
        <v>35</v>
      </c>
      <c r="D4434" t="s">
        <v>38</v>
      </c>
      <c r="E4434">
        <v>15055</v>
      </c>
      <c r="F4434" t="s">
        <v>106</v>
      </c>
      <c r="G4434">
        <v>41224.209491700698</v>
      </c>
    </row>
    <row r="4435" spans="1:7">
      <c r="A4435">
        <v>48</v>
      </c>
      <c r="B4435" t="s">
        <v>51</v>
      </c>
      <c r="C4435">
        <v>36</v>
      </c>
      <c r="D4435" t="s">
        <v>39</v>
      </c>
      <c r="E4435">
        <v>15055</v>
      </c>
      <c r="F4435" t="s">
        <v>106</v>
      </c>
      <c r="G4435">
        <v>143005.50127114999</v>
      </c>
    </row>
    <row r="4436" spans="1:7">
      <c r="A4436">
        <v>48</v>
      </c>
      <c r="B4436" t="s">
        <v>51</v>
      </c>
      <c r="C4436">
        <v>37</v>
      </c>
      <c r="D4436" t="s">
        <v>40</v>
      </c>
      <c r="E4436">
        <v>15055</v>
      </c>
      <c r="F4436" t="s">
        <v>106</v>
      </c>
      <c r="G4436">
        <v>377.810255254629</v>
      </c>
    </row>
    <row r="4437" spans="1:7">
      <c r="A4437">
        <v>48</v>
      </c>
      <c r="B4437" t="s">
        <v>51</v>
      </c>
      <c r="C4437">
        <v>38</v>
      </c>
      <c r="D4437" t="s">
        <v>41</v>
      </c>
      <c r="E4437">
        <v>15055</v>
      </c>
      <c r="F4437" t="s">
        <v>106</v>
      </c>
      <c r="G4437">
        <v>3464800.1780923498</v>
      </c>
    </row>
    <row r="4438" spans="1:7">
      <c r="A4438">
        <v>48</v>
      </c>
      <c r="B4438" t="s">
        <v>51</v>
      </c>
      <c r="C4438">
        <v>39</v>
      </c>
      <c r="D4438" t="s">
        <v>42</v>
      </c>
      <c r="E4438">
        <v>15055</v>
      </c>
      <c r="F4438" t="s">
        <v>106</v>
      </c>
      <c r="G4438">
        <v>319.19772147996298</v>
      </c>
    </row>
    <row r="4439" spans="1:7">
      <c r="A4439">
        <v>48</v>
      </c>
      <c r="B4439" t="s">
        <v>51</v>
      </c>
      <c r="C4439">
        <v>40</v>
      </c>
      <c r="D4439" t="s">
        <v>43</v>
      </c>
      <c r="E4439">
        <v>15055</v>
      </c>
      <c r="F4439" t="s">
        <v>106</v>
      </c>
      <c r="G4439">
        <v>62998.514501789003</v>
      </c>
    </row>
    <row r="4440" spans="1:7">
      <c r="A4440">
        <v>48</v>
      </c>
      <c r="B4440" t="s">
        <v>51</v>
      </c>
      <c r="C4440">
        <v>41</v>
      </c>
      <c r="D4440" t="s">
        <v>44</v>
      </c>
      <c r="E4440">
        <v>15055</v>
      </c>
      <c r="F4440" t="s">
        <v>106</v>
      </c>
      <c r="G4440">
        <v>384603.30261213903</v>
      </c>
    </row>
    <row r="4441" spans="1:7">
      <c r="A4441">
        <v>48</v>
      </c>
      <c r="B4441" t="s">
        <v>51</v>
      </c>
      <c r="C4441">
        <v>42</v>
      </c>
      <c r="D4441" t="s">
        <v>45</v>
      </c>
      <c r="E4441">
        <v>15055</v>
      </c>
      <c r="F4441" t="s">
        <v>106</v>
      </c>
      <c r="G4441">
        <v>37275171.547439598</v>
      </c>
    </row>
    <row r="4442" spans="1:7">
      <c r="A4442">
        <v>48</v>
      </c>
      <c r="B4442" t="s">
        <v>51</v>
      </c>
      <c r="C4442">
        <v>43</v>
      </c>
      <c r="D4442" t="s">
        <v>46</v>
      </c>
      <c r="E4442">
        <v>15055</v>
      </c>
      <c r="F4442" t="s">
        <v>106</v>
      </c>
      <c r="G4442">
        <v>3580224.596343</v>
      </c>
    </row>
    <row r="4443" spans="1:7">
      <c r="A4443">
        <v>48</v>
      </c>
      <c r="B4443" t="s">
        <v>51</v>
      </c>
      <c r="C4443">
        <v>44</v>
      </c>
      <c r="D4443" t="s">
        <v>47</v>
      </c>
      <c r="E4443">
        <v>15055</v>
      </c>
      <c r="F4443" t="s">
        <v>106</v>
      </c>
      <c r="G4443">
        <v>98932.618846677899</v>
      </c>
    </row>
    <row r="4444" spans="1:7">
      <c r="A4444">
        <v>48</v>
      </c>
      <c r="B4444" t="s">
        <v>51</v>
      </c>
      <c r="C4444">
        <v>45</v>
      </c>
      <c r="D4444" t="s">
        <v>48</v>
      </c>
      <c r="E4444">
        <v>15055</v>
      </c>
      <c r="F4444" t="s">
        <v>106</v>
      </c>
      <c r="G4444">
        <v>159318421.769449</v>
      </c>
    </row>
    <row r="4445" spans="1:7">
      <c r="A4445">
        <v>48</v>
      </c>
      <c r="B4445" t="s">
        <v>51</v>
      </c>
      <c r="C4445">
        <v>46</v>
      </c>
      <c r="D4445" t="s">
        <v>49</v>
      </c>
      <c r="E4445">
        <v>15055</v>
      </c>
      <c r="F4445" t="s">
        <v>106</v>
      </c>
      <c r="G4445">
        <v>8286438.4330054503</v>
      </c>
    </row>
    <row r="4446" spans="1:7">
      <c r="A4446">
        <v>48</v>
      </c>
      <c r="B4446" t="s">
        <v>51</v>
      </c>
      <c r="C4446">
        <v>47</v>
      </c>
      <c r="D4446" t="s">
        <v>50</v>
      </c>
      <c r="E4446">
        <v>15055</v>
      </c>
      <c r="F4446" t="s">
        <v>106</v>
      </c>
      <c r="G4446">
        <v>310761.721788536</v>
      </c>
    </row>
    <row r="4447" spans="1:7">
      <c r="A4447">
        <v>48</v>
      </c>
      <c r="B4447" t="s">
        <v>51</v>
      </c>
      <c r="C4447">
        <v>48</v>
      </c>
      <c r="D4447" t="s">
        <v>51</v>
      </c>
      <c r="E4447">
        <v>15055</v>
      </c>
      <c r="F4447" t="s">
        <v>106</v>
      </c>
      <c r="G4447">
        <v>356056555.00019902</v>
      </c>
    </row>
    <row r="4448" spans="1:7">
      <c r="A4448">
        <v>48</v>
      </c>
      <c r="B4448" t="s">
        <v>51</v>
      </c>
      <c r="C4448">
        <v>49</v>
      </c>
      <c r="D4448" t="s">
        <v>52</v>
      </c>
      <c r="E4448">
        <v>15055</v>
      </c>
      <c r="F4448" t="s">
        <v>106</v>
      </c>
      <c r="G4448">
        <v>10250610.522372801</v>
      </c>
    </row>
    <row r="4449" spans="1:7">
      <c r="A4449">
        <v>48</v>
      </c>
      <c r="B4449" t="s">
        <v>51</v>
      </c>
      <c r="C4449">
        <v>50</v>
      </c>
      <c r="D4449" t="s">
        <v>53</v>
      </c>
      <c r="E4449">
        <v>15055</v>
      </c>
      <c r="F4449" t="s">
        <v>106</v>
      </c>
      <c r="G4449">
        <v>20442564.856456898</v>
      </c>
    </row>
    <row r="4450" spans="1:7">
      <c r="A4450">
        <v>48</v>
      </c>
      <c r="B4450" t="s">
        <v>51</v>
      </c>
      <c r="C4450">
        <v>51</v>
      </c>
      <c r="D4450" t="s">
        <v>54</v>
      </c>
      <c r="E4450">
        <v>15055</v>
      </c>
      <c r="F4450" t="s">
        <v>106</v>
      </c>
      <c r="G4450">
        <v>27415572.334715098</v>
      </c>
    </row>
    <row r="4451" spans="1:7">
      <c r="A4451">
        <v>48</v>
      </c>
      <c r="B4451" t="s">
        <v>51</v>
      </c>
      <c r="C4451">
        <v>52</v>
      </c>
      <c r="D4451" t="s">
        <v>55</v>
      </c>
      <c r="E4451">
        <v>15055</v>
      </c>
      <c r="F4451" t="s">
        <v>106</v>
      </c>
      <c r="G4451">
        <v>769827.41059196403</v>
      </c>
    </row>
    <row r="4452" spans="1:7">
      <c r="A4452">
        <v>48</v>
      </c>
      <c r="B4452" t="s">
        <v>51</v>
      </c>
      <c r="C4452">
        <v>53</v>
      </c>
      <c r="D4452" t="s">
        <v>56</v>
      </c>
      <c r="E4452">
        <v>15055</v>
      </c>
      <c r="F4452" t="s">
        <v>106</v>
      </c>
      <c r="G4452">
        <v>4780735.5030542295</v>
      </c>
    </row>
    <row r="4453" spans="1:7">
      <c r="A4453">
        <v>48</v>
      </c>
      <c r="B4453" t="s">
        <v>51</v>
      </c>
      <c r="C4453">
        <v>54</v>
      </c>
      <c r="D4453" t="s">
        <v>57</v>
      </c>
      <c r="E4453">
        <v>15055</v>
      </c>
      <c r="F4453" t="s">
        <v>106</v>
      </c>
      <c r="G4453">
        <v>23276888.519612402</v>
      </c>
    </row>
    <row r="4454" spans="1:7">
      <c r="A4454">
        <v>48</v>
      </c>
      <c r="B4454" t="s">
        <v>51</v>
      </c>
      <c r="C4454">
        <v>55</v>
      </c>
      <c r="D4454" t="s">
        <v>58</v>
      </c>
      <c r="E4454">
        <v>15055</v>
      </c>
      <c r="F4454" t="s">
        <v>106</v>
      </c>
      <c r="G4454">
        <v>32463039.448894799</v>
      </c>
    </row>
    <row r="4455" spans="1:7">
      <c r="A4455">
        <v>48</v>
      </c>
      <c r="B4455" t="s">
        <v>51</v>
      </c>
      <c r="C4455">
        <v>56</v>
      </c>
      <c r="D4455" t="s">
        <v>59</v>
      </c>
      <c r="E4455">
        <v>15055</v>
      </c>
      <c r="F4455" t="s">
        <v>106</v>
      </c>
      <c r="G4455">
        <v>19790701.125216901</v>
      </c>
    </row>
    <row r="4456" spans="1:7">
      <c r="A4456">
        <v>48</v>
      </c>
      <c r="B4456" t="s">
        <v>51</v>
      </c>
      <c r="C4456">
        <v>57</v>
      </c>
      <c r="D4456" t="s">
        <v>60</v>
      </c>
      <c r="E4456">
        <v>15055</v>
      </c>
      <c r="F4456" t="s">
        <v>106</v>
      </c>
      <c r="G4456">
        <v>24503897.415545098</v>
      </c>
    </row>
    <row r="4457" spans="1:7">
      <c r="A4457">
        <v>48</v>
      </c>
      <c r="B4457" t="s">
        <v>51</v>
      </c>
      <c r="C4457">
        <v>58</v>
      </c>
      <c r="D4457" t="s">
        <v>61</v>
      </c>
      <c r="E4457">
        <v>15055</v>
      </c>
      <c r="F4457" t="s">
        <v>106</v>
      </c>
      <c r="G4457">
        <v>67632171.262005404</v>
      </c>
    </row>
    <row r="4458" spans="1:7">
      <c r="A4458">
        <v>48</v>
      </c>
      <c r="B4458" t="s">
        <v>51</v>
      </c>
      <c r="C4458">
        <v>59</v>
      </c>
      <c r="D4458" t="s">
        <v>62</v>
      </c>
      <c r="E4458">
        <v>15055</v>
      </c>
      <c r="F4458" t="s">
        <v>106</v>
      </c>
      <c r="G4458">
        <v>29638746.242817599</v>
      </c>
    </row>
    <row r="4459" spans="1:7">
      <c r="A4459">
        <v>48</v>
      </c>
      <c r="B4459" t="s">
        <v>51</v>
      </c>
      <c r="C4459">
        <v>60</v>
      </c>
      <c r="D4459" t="s">
        <v>63</v>
      </c>
      <c r="E4459">
        <v>15055</v>
      </c>
      <c r="F4459" t="s">
        <v>106</v>
      </c>
      <c r="G4459">
        <v>94625917.5328843</v>
      </c>
    </row>
    <row r="4460" spans="1:7">
      <c r="A4460">
        <v>48</v>
      </c>
      <c r="B4460" t="s">
        <v>51</v>
      </c>
      <c r="C4460">
        <v>62</v>
      </c>
      <c r="D4460" t="s">
        <v>65</v>
      </c>
      <c r="E4460">
        <v>15055</v>
      </c>
      <c r="F4460" t="s">
        <v>106</v>
      </c>
      <c r="G4460">
        <v>181168734.0492</v>
      </c>
    </row>
    <row r="4461" spans="1:7">
      <c r="A4461">
        <v>48</v>
      </c>
      <c r="B4461" t="s">
        <v>51</v>
      </c>
      <c r="C4461">
        <v>63</v>
      </c>
      <c r="D4461" t="s">
        <v>66</v>
      </c>
      <c r="E4461">
        <v>15055</v>
      </c>
      <c r="F4461" t="s">
        <v>106</v>
      </c>
      <c r="G4461">
        <v>73256911.508478299</v>
      </c>
    </row>
    <row r="4462" spans="1:7">
      <c r="A4462">
        <v>48</v>
      </c>
      <c r="B4462" t="s">
        <v>51</v>
      </c>
      <c r="C4462">
        <v>64</v>
      </c>
      <c r="D4462" t="s">
        <v>67</v>
      </c>
      <c r="E4462">
        <v>15055</v>
      </c>
      <c r="F4462" t="s">
        <v>106</v>
      </c>
      <c r="G4462">
        <v>4408910.7253095796</v>
      </c>
    </row>
    <row r="4463" spans="1:7">
      <c r="A4463">
        <v>48</v>
      </c>
      <c r="B4463" t="s">
        <v>51</v>
      </c>
      <c r="C4463">
        <v>65</v>
      </c>
      <c r="D4463" t="s">
        <v>68</v>
      </c>
      <c r="E4463">
        <v>15055</v>
      </c>
      <c r="F4463" t="s">
        <v>106</v>
      </c>
      <c r="G4463">
        <v>98205806.056680202</v>
      </c>
    </row>
    <row r="4464" spans="1:7">
      <c r="A4464">
        <v>48</v>
      </c>
      <c r="B4464" t="s">
        <v>51</v>
      </c>
      <c r="C4464">
        <v>66</v>
      </c>
      <c r="D4464" t="s">
        <v>69</v>
      </c>
      <c r="E4464">
        <v>15055</v>
      </c>
      <c r="F4464" t="s">
        <v>106</v>
      </c>
      <c r="G4464">
        <v>153800693.112775</v>
      </c>
    </row>
    <row r="4465" spans="1:7">
      <c r="A4465">
        <v>48</v>
      </c>
      <c r="B4465" t="s">
        <v>51</v>
      </c>
      <c r="C4465">
        <v>67</v>
      </c>
      <c r="D4465" t="s">
        <v>70</v>
      </c>
      <c r="E4465">
        <v>15055</v>
      </c>
      <c r="F4465" t="s">
        <v>106</v>
      </c>
      <c r="G4465">
        <v>290848974.174842</v>
      </c>
    </row>
    <row r="4466" spans="1:7">
      <c r="A4466">
        <v>48</v>
      </c>
      <c r="B4466" t="s">
        <v>51</v>
      </c>
      <c r="C4466">
        <v>68</v>
      </c>
      <c r="D4466" t="s">
        <v>71</v>
      </c>
      <c r="E4466">
        <v>15055</v>
      </c>
      <c r="F4466" t="s">
        <v>106</v>
      </c>
      <c r="G4466">
        <v>5020690.6031002002</v>
      </c>
    </row>
    <row r="4467" spans="1:7">
      <c r="A4467">
        <v>48</v>
      </c>
      <c r="B4467" t="s">
        <v>51</v>
      </c>
      <c r="C4467">
        <v>69</v>
      </c>
      <c r="D4467" t="s">
        <v>72</v>
      </c>
      <c r="E4467">
        <v>15055</v>
      </c>
      <c r="F4467" t="s">
        <v>106</v>
      </c>
      <c r="G4467">
        <v>971377.85689209297</v>
      </c>
    </row>
    <row r="4468" spans="1:7">
      <c r="A4468">
        <v>48</v>
      </c>
      <c r="B4468" t="s">
        <v>51</v>
      </c>
      <c r="C4468">
        <v>74</v>
      </c>
      <c r="D4468" t="s">
        <v>77</v>
      </c>
      <c r="E4468">
        <v>15055</v>
      </c>
      <c r="F4468" t="s">
        <v>106</v>
      </c>
      <c r="G4468">
        <v>11412559.6808984</v>
      </c>
    </row>
    <row r="4469" spans="1:7">
      <c r="A4469">
        <v>48</v>
      </c>
      <c r="B4469" t="s">
        <v>51</v>
      </c>
      <c r="C4469">
        <v>75</v>
      </c>
      <c r="D4469" t="s">
        <v>78</v>
      </c>
      <c r="E4469">
        <v>15055</v>
      </c>
      <c r="F4469" t="s">
        <v>106</v>
      </c>
      <c r="G4469">
        <v>353.57429680182099</v>
      </c>
    </row>
    <row r="4470" spans="1:7">
      <c r="A4470">
        <v>48</v>
      </c>
      <c r="B4470" t="s">
        <v>51</v>
      </c>
      <c r="C4470">
        <v>76</v>
      </c>
      <c r="D4470" t="s">
        <v>79</v>
      </c>
      <c r="E4470">
        <v>15055</v>
      </c>
      <c r="F4470" t="s">
        <v>106</v>
      </c>
      <c r="G4470">
        <v>116875.472020441</v>
      </c>
    </row>
    <row r="4471" spans="1:7">
      <c r="A4471">
        <v>48</v>
      </c>
      <c r="B4471" t="s">
        <v>51</v>
      </c>
      <c r="C4471">
        <v>77</v>
      </c>
      <c r="D4471" t="s">
        <v>80</v>
      </c>
      <c r="E4471">
        <v>15055</v>
      </c>
      <c r="F4471" t="s">
        <v>106</v>
      </c>
      <c r="G4471">
        <v>2456035.1138341902</v>
      </c>
    </row>
    <row r="4472" spans="1:7">
      <c r="A4472">
        <v>48</v>
      </c>
      <c r="B4472" t="s">
        <v>51</v>
      </c>
      <c r="C4472">
        <v>78</v>
      </c>
      <c r="D4472" t="s">
        <v>81</v>
      </c>
      <c r="E4472">
        <v>15055</v>
      </c>
      <c r="F4472" t="s">
        <v>106</v>
      </c>
      <c r="G4472">
        <v>12619411.5041514</v>
      </c>
    </row>
    <row r="4473" spans="1:7">
      <c r="A4473">
        <v>48</v>
      </c>
      <c r="B4473" t="s">
        <v>51</v>
      </c>
      <c r="C4473">
        <v>79</v>
      </c>
      <c r="D4473" t="s">
        <v>82</v>
      </c>
      <c r="E4473">
        <v>15055</v>
      </c>
      <c r="F4473" t="s">
        <v>106</v>
      </c>
      <c r="G4473">
        <v>65102860.8065525</v>
      </c>
    </row>
    <row r="4474" spans="1:7">
      <c r="A4474">
        <v>48</v>
      </c>
      <c r="B4474" t="s">
        <v>51</v>
      </c>
      <c r="C4474">
        <v>80</v>
      </c>
      <c r="D4474" t="s">
        <v>83</v>
      </c>
      <c r="E4474">
        <v>15055</v>
      </c>
      <c r="F4474" t="s">
        <v>106</v>
      </c>
      <c r="G4474">
        <v>20253453.503279202</v>
      </c>
    </row>
    <row r="4475" spans="1:7">
      <c r="A4475">
        <v>48</v>
      </c>
      <c r="B4475" t="s">
        <v>51</v>
      </c>
      <c r="C4475">
        <v>81</v>
      </c>
      <c r="D4475" t="s">
        <v>84</v>
      </c>
      <c r="E4475">
        <v>15055</v>
      </c>
      <c r="F4475" t="s">
        <v>106</v>
      </c>
      <c r="G4475">
        <v>1222475.5054218599</v>
      </c>
    </row>
    <row r="4476" spans="1:7">
      <c r="A4476">
        <v>48</v>
      </c>
      <c r="B4476" t="s">
        <v>51</v>
      </c>
      <c r="C4476">
        <v>83</v>
      </c>
      <c r="D4476" t="s">
        <v>86</v>
      </c>
      <c r="E4476">
        <v>15055</v>
      </c>
      <c r="F4476" t="s">
        <v>106</v>
      </c>
      <c r="G4476">
        <v>108990600.183191</v>
      </c>
    </row>
    <row r="4477" spans="1:7">
      <c r="A4477">
        <v>48</v>
      </c>
      <c r="B4477" t="s">
        <v>51</v>
      </c>
      <c r="C4477">
        <v>86</v>
      </c>
      <c r="D4477" t="s">
        <v>89</v>
      </c>
      <c r="E4477">
        <v>15055</v>
      </c>
      <c r="F4477" t="s">
        <v>106</v>
      </c>
      <c r="G4477">
        <v>231494.82281967701</v>
      </c>
    </row>
    <row r="4478" spans="1:7">
      <c r="A4478">
        <v>48</v>
      </c>
      <c r="B4478" t="s">
        <v>51</v>
      </c>
      <c r="C4478">
        <v>87</v>
      </c>
      <c r="D4478" t="s">
        <v>90</v>
      </c>
      <c r="E4478">
        <v>15055</v>
      </c>
      <c r="F4478" t="s">
        <v>106</v>
      </c>
      <c r="G4478">
        <v>370347.88389691798</v>
      </c>
    </row>
    <row r="4479" spans="1:7">
      <c r="A4479">
        <v>48</v>
      </c>
      <c r="B4479" t="s">
        <v>51</v>
      </c>
      <c r="C4479">
        <v>5001</v>
      </c>
      <c r="D4479" t="s">
        <v>94</v>
      </c>
      <c r="E4479">
        <v>15053</v>
      </c>
      <c r="F4479" t="s">
        <v>107</v>
      </c>
      <c r="G4479">
        <v>11385586791.383499</v>
      </c>
    </row>
    <row r="4480" spans="1:7">
      <c r="A4480">
        <v>48</v>
      </c>
      <c r="B4480" t="s">
        <v>51</v>
      </c>
      <c r="C4480">
        <v>6001</v>
      </c>
      <c r="D4480" t="s">
        <v>96</v>
      </c>
      <c r="E4480">
        <v>15053</v>
      </c>
      <c r="F4480" t="s">
        <v>107</v>
      </c>
      <c r="G4480">
        <v>4039581454.6113901</v>
      </c>
    </row>
    <row r="4481" spans="1:7">
      <c r="A4481">
        <v>48</v>
      </c>
      <c r="B4481" t="s">
        <v>51</v>
      </c>
      <c r="C4481">
        <v>7001</v>
      </c>
      <c r="D4481" t="s">
        <v>108</v>
      </c>
      <c r="E4481">
        <v>15053</v>
      </c>
      <c r="F4481" t="s">
        <v>107</v>
      </c>
      <c r="G4481">
        <v>-2539960613.7666202</v>
      </c>
    </row>
    <row r="4482" spans="1:7">
      <c r="A4482">
        <v>48</v>
      </c>
      <c r="B4482" t="s">
        <v>51</v>
      </c>
      <c r="C4482">
        <v>8001</v>
      </c>
      <c r="D4482" t="s">
        <v>109</v>
      </c>
      <c r="E4482">
        <v>15053</v>
      </c>
      <c r="F4482" t="s">
        <v>107</v>
      </c>
      <c r="G4482">
        <v>235634015.75875399</v>
      </c>
    </row>
    <row r="4483" spans="1:7">
      <c r="A4483">
        <v>48</v>
      </c>
      <c r="B4483" t="s">
        <v>51</v>
      </c>
      <c r="C4483">
        <v>10001</v>
      </c>
      <c r="D4483" t="s">
        <v>110</v>
      </c>
      <c r="E4483">
        <v>15055</v>
      </c>
      <c r="F4483" t="s">
        <v>106</v>
      </c>
      <c r="G4483">
        <v>214291.67751241001</v>
      </c>
    </row>
    <row r="4484" spans="1:7">
      <c r="A4484">
        <v>48</v>
      </c>
      <c r="B4484" t="s">
        <v>51</v>
      </c>
      <c r="C4484">
        <v>10002</v>
      </c>
      <c r="D4484" t="s">
        <v>111</v>
      </c>
      <c r="E4484">
        <v>15055</v>
      </c>
      <c r="F4484" t="s">
        <v>106</v>
      </c>
      <c r="G4484">
        <v>282197.90941945498</v>
      </c>
    </row>
    <row r="4485" spans="1:7">
      <c r="A4485">
        <v>48</v>
      </c>
      <c r="B4485" t="s">
        <v>51</v>
      </c>
      <c r="C4485">
        <v>10003</v>
      </c>
      <c r="D4485" t="s">
        <v>112</v>
      </c>
      <c r="E4485">
        <v>15055</v>
      </c>
      <c r="F4485" t="s">
        <v>106</v>
      </c>
      <c r="G4485">
        <v>251251.53825779399</v>
      </c>
    </row>
    <row r="4486" spans="1:7">
      <c r="A4486">
        <v>48</v>
      </c>
      <c r="B4486" t="s">
        <v>51</v>
      </c>
      <c r="C4486">
        <v>10004</v>
      </c>
      <c r="D4486" t="s">
        <v>113</v>
      </c>
      <c r="E4486">
        <v>15055</v>
      </c>
      <c r="F4486" t="s">
        <v>106</v>
      </c>
      <c r="G4486">
        <v>193996.39895570601</v>
      </c>
    </row>
    <row r="4487" spans="1:7">
      <c r="A4487">
        <v>48</v>
      </c>
      <c r="B4487" t="s">
        <v>51</v>
      </c>
      <c r="C4487">
        <v>10005</v>
      </c>
      <c r="D4487" t="s">
        <v>114</v>
      </c>
      <c r="E4487">
        <v>15055</v>
      </c>
      <c r="F4487" t="s">
        <v>106</v>
      </c>
      <c r="G4487">
        <v>432955.551261393</v>
      </c>
    </row>
    <row r="4488" spans="1:7">
      <c r="A4488">
        <v>48</v>
      </c>
      <c r="B4488" t="s">
        <v>51</v>
      </c>
      <c r="C4488">
        <v>10006</v>
      </c>
      <c r="D4488" t="s">
        <v>115</v>
      </c>
      <c r="E4488">
        <v>15055</v>
      </c>
      <c r="F4488" t="s">
        <v>106</v>
      </c>
      <c r="G4488">
        <v>1478728.0590796601</v>
      </c>
    </row>
    <row r="4489" spans="1:7">
      <c r="A4489">
        <v>48</v>
      </c>
      <c r="B4489" t="s">
        <v>51</v>
      </c>
      <c r="C4489">
        <v>10007</v>
      </c>
      <c r="D4489" t="s">
        <v>116</v>
      </c>
      <c r="E4489">
        <v>15055</v>
      </c>
      <c r="F4489" t="s">
        <v>106</v>
      </c>
      <c r="G4489">
        <v>2615036.3809759701</v>
      </c>
    </row>
    <row r="4490" spans="1:7">
      <c r="A4490">
        <v>48</v>
      </c>
      <c r="B4490" t="s">
        <v>51</v>
      </c>
      <c r="C4490">
        <v>10008</v>
      </c>
      <c r="D4490" t="s">
        <v>117</v>
      </c>
      <c r="E4490">
        <v>15055</v>
      </c>
      <c r="F4490" t="s">
        <v>106</v>
      </c>
      <c r="G4490">
        <v>2991386.0201475401</v>
      </c>
    </row>
    <row r="4491" spans="1:7">
      <c r="A4491">
        <v>48</v>
      </c>
      <c r="B4491" t="s">
        <v>51</v>
      </c>
      <c r="C4491">
        <v>10009</v>
      </c>
      <c r="D4491" t="s">
        <v>118</v>
      </c>
      <c r="E4491">
        <v>15055</v>
      </c>
      <c r="F4491" t="s">
        <v>106</v>
      </c>
      <c r="G4491">
        <v>7568996.86395959</v>
      </c>
    </row>
    <row r="4492" spans="1:7">
      <c r="A4492">
        <v>48</v>
      </c>
      <c r="B4492" t="s">
        <v>51</v>
      </c>
      <c r="C4492">
        <v>11001</v>
      </c>
      <c r="D4492" t="s">
        <v>119</v>
      </c>
      <c r="E4492">
        <v>15055</v>
      </c>
      <c r="F4492" t="s">
        <v>106</v>
      </c>
      <c r="G4492">
        <v>480214.69438308501</v>
      </c>
    </row>
    <row r="4493" spans="1:7">
      <c r="A4493">
        <v>48</v>
      </c>
      <c r="B4493" t="s">
        <v>51</v>
      </c>
      <c r="C4493">
        <v>11003</v>
      </c>
      <c r="D4493" t="s">
        <v>120</v>
      </c>
      <c r="E4493">
        <v>15055</v>
      </c>
      <c r="F4493" t="s">
        <v>106</v>
      </c>
      <c r="G4493">
        <v>589855.75067278103</v>
      </c>
    </row>
    <row r="4494" spans="1:7">
      <c r="A4494">
        <v>48</v>
      </c>
      <c r="B4494" t="s">
        <v>51</v>
      </c>
      <c r="C4494">
        <v>12001</v>
      </c>
      <c r="D4494" t="s">
        <v>121</v>
      </c>
      <c r="E4494">
        <v>15055</v>
      </c>
      <c r="F4494" t="s">
        <v>106</v>
      </c>
      <c r="G4494">
        <v>14794730.4482482</v>
      </c>
    </row>
    <row r="4495" spans="1:7">
      <c r="A4495">
        <v>48</v>
      </c>
      <c r="B4495" t="s">
        <v>51</v>
      </c>
      <c r="C4495">
        <v>12002</v>
      </c>
      <c r="D4495" t="s">
        <v>122</v>
      </c>
      <c r="E4495">
        <v>15055</v>
      </c>
      <c r="F4495" t="s">
        <v>106</v>
      </c>
      <c r="G4495">
        <v>246113.096302105</v>
      </c>
    </row>
    <row r="4496" spans="1:7">
      <c r="A4496">
        <v>48</v>
      </c>
      <c r="B4496" t="s">
        <v>51</v>
      </c>
      <c r="C4496">
        <v>12004</v>
      </c>
      <c r="D4496" t="s">
        <v>123</v>
      </c>
      <c r="E4496">
        <v>15055</v>
      </c>
      <c r="F4496" t="s">
        <v>106</v>
      </c>
      <c r="G4496">
        <v>2983684.8989168699</v>
      </c>
    </row>
    <row r="4497" spans="1:7">
      <c r="A4497">
        <v>48</v>
      </c>
      <c r="B4497" t="s">
        <v>51</v>
      </c>
      <c r="C4497">
        <v>14001</v>
      </c>
      <c r="D4497" t="s">
        <v>124</v>
      </c>
      <c r="E4497">
        <v>15055</v>
      </c>
      <c r="F4497" t="s">
        <v>106</v>
      </c>
      <c r="G4497">
        <v>3944959.7879351201</v>
      </c>
    </row>
    <row r="4498" spans="1:7">
      <c r="A4498">
        <v>48</v>
      </c>
      <c r="B4498" t="s">
        <v>51</v>
      </c>
      <c r="C4498">
        <v>14002</v>
      </c>
      <c r="D4498" t="s">
        <v>125</v>
      </c>
      <c r="E4498">
        <v>15055</v>
      </c>
      <c r="F4498" t="s">
        <v>106</v>
      </c>
      <c r="G4498">
        <v>177774.26587231099</v>
      </c>
    </row>
    <row r="4499" spans="1:7">
      <c r="A4499">
        <v>48</v>
      </c>
      <c r="B4499" t="s">
        <v>51</v>
      </c>
      <c r="C4499">
        <v>25001</v>
      </c>
      <c r="D4499" t="s">
        <v>126</v>
      </c>
      <c r="E4499">
        <v>15051</v>
      </c>
      <c r="F4499" t="s">
        <v>127</v>
      </c>
      <c r="G4499">
        <v>270257933.06763601</v>
      </c>
    </row>
    <row r="4500" spans="1:7">
      <c r="A4500">
        <v>48</v>
      </c>
      <c r="B4500" t="s">
        <v>51</v>
      </c>
      <c r="C4500">
        <v>28001</v>
      </c>
      <c r="D4500" t="s">
        <v>128</v>
      </c>
      <c r="E4500">
        <v>15051</v>
      </c>
      <c r="F4500" t="s">
        <v>127</v>
      </c>
      <c r="G4500">
        <v>318783387.07926899</v>
      </c>
    </row>
    <row r="4501" spans="1:7">
      <c r="A4501">
        <v>49</v>
      </c>
      <c r="B4501" t="s">
        <v>52</v>
      </c>
      <c r="C4501">
        <v>1</v>
      </c>
      <c r="D4501" t="s">
        <v>4</v>
      </c>
      <c r="E4501">
        <v>15055</v>
      </c>
      <c r="F4501" t="s">
        <v>106</v>
      </c>
      <c r="G4501">
        <v>140.96414622578499</v>
      </c>
    </row>
    <row r="4502" spans="1:7">
      <c r="A4502">
        <v>49</v>
      </c>
      <c r="B4502" t="s">
        <v>52</v>
      </c>
      <c r="C4502">
        <v>6</v>
      </c>
      <c r="D4502" t="s">
        <v>9</v>
      </c>
      <c r="E4502">
        <v>15055</v>
      </c>
      <c r="F4502" t="s">
        <v>106</v>
      </c>
      <c r="G4502">
        <v>3132621.1061214898</v>
      </c>
    </row>
    <row r="4503" spans="1:7">
      <c r="A4503">
        <v>49</v>
      </c>
      <c r="B4503" t="s">
        <v>52</v>
      </c>
      <c r="C4503">
        <v>7</v>
      </c>
      <c r="D4503" t="s">
        <v>10</v>
      </c>
      <c r="E4503">
        <v>15055</v>
      </c>
      <c r="F4503" t="s">
        <v>106</v>
      </c>
      <c r="G4503">
        <v>17709.356828036602</v>
      </c>
    </row>
    <row r="4504" spans="1:7">
      <c r="A4504">
        <v>49</v>
      </c>
      <c r="B4504" t="s">
        <v>52</v>
      </c>
      <c r="C4504">
        <v>8</v>
      </c>
      <c r="D4504" t="s">
        <v>11</v>
      </c>
      <c r="E4504">
        <v>15055</v>
      </c>
      <c r="F4504" t="s">
        <v>106</v>
      </c>
      <c r="G4504">
        <v>2529.7969425490201</v>
      </c>
    </row>
    <row r="4505" spans="1:7">
      <c r="A4505">
        <v>49</v>
      </c>
      <c r="B4505" t="s">
        <v>52</v>
      </c>
      <c r="C4505">
        <v>9</v>
      </c>
      <c r="D4505" t="s">
        <v>12</v>
      </c>
      <c r="E4505">
        <v>15055</v>
      </c>
      <c r="F4505" t="s">
        <v>106</v>
      </c>
      <c r="G4505">
        <v>5597721.3972512102</v>
      </c>
    </row>
    <row r="4506" spans="1:7">
      <c r="A4506">
        <v>49</v>
      </c>
      <c r="B4506" t="s">
        <v>52</v>
      </c>
      <c r="C4506">
        <v>10</v>
      </c>
      <c r="D4506" t="s">
        <v>13</v>
      </c>
      <c r="E4506">
        <v>15055</v>
      </c>
      <c r="F4506" t="s">
        <v>106</v>
      </c>
      <c r="G4506">
        <v>11440235.452583401</v>
      </c>
    </row>
    <row r="4507" spans="1:7">
      <c r="A4507">
        <v>49</v>
      </c>
      <c r="B4507" t="s">
        <v>52</v>
      </c>
      <c r="C4507">
        <v>11</v>
      </c>
      <c r="D4507" t="s">
        <v>14</v>
      </c>
      <c r="E4507">
        <v>15055</v>
      </c>
      <c r="F4507" t="s">
        <v>106</v>
      </c>
      <c r="G4507">
        <v>3738.0178787938098</v>
      </c>
    </row>
    <row r="4508" spans="1:7">
      <c r="A4508">
        <v>49</v>
      </c>
      <c r="B4508" t="s">
        <v>52</v>
      </c>
      <c r="C4508">
        <v>12</v>
      </c>
      <c r="D4508" t="s">
        <v>15</v>
      </c>
      <c r="E4508">
        <v>15055</v>
      </c>
      <c r="F4508" t="s">
        <v>106</v>
      </c>
      <c r="G4508">
        <v>262.64466862543298</v>
      </c>
    </row>
    <row r="4509" spans="1:7">
      <c r="A4509">
        <v>49</v>
      </c>
      <c r="B4509" t="s">
        <v>52</v>
      </c>
      <c r="C4509">
        <v>13</v>
      </c>
      <c r="D4509" t="s">
        <v>16</v>
      </c>
      <c r="E4509">
        <v>15055</v>
      </c>
      <c r="F4509" t="s">
        <v>106</v>
      </c>
      <c r="G4509">
        <v>2047.6534633405799</v>
      </c>
    </row>
    <row r="4510" spans="1:7">
      <c r="A4510">
        <v>49</v>
      </c>
      <c r="B4510" t="s">
        <v>52</v>
      </c>
      <c r="C4510">
        <v>14</v>
      </c>
      <c r="D4510" t="s">
        <v>17</v>
      </c>
      <c r="E4510">
        <v>15055</v>
      </c>
      <c r="F4510" t="s">
        <v>106</v>
      </c>
      <c r="G4510">
        <v>204741.75383678501</v>
      </c>
    </row>
    <row r="4511" spans="1:7">
      <c r="A4511">
        <v>49</v>
      </c>
      <c r="B4511" t="s">
        <v>52</v>
      </c>
      <c r="C4511">
        <v>15</v>
      </c>
      <c r="D4511" t="s">
        <v>18</v>
      </c>
      <c r="E4511">
        <v>15055</v>
      </c>
      <c r="F4511" t="s">
        <v>106</v>
      </c>
      <c r="G4511">
        <v>3754.7029869411699</v>
      </c>
    </row>
    <row r="4512" spans="1:7">
      <c r="A4512">
        <v>49</v>
      </c>
      <c r="B4512" t="s">
        <v>52</v>
      </c>
      <c r="C4512">
        <v>16</v>
      </c>
      <c r="D4512" t="s">
        <v>19</v>
      </c>
      <c r="E4512">
        <v>15055</v>
      </c>
      <c r="F4512" t="s">
        <v>106</v>
      </c>
      <c r="G4512">
        <v>429.57118021584603</v>
      </c>
    </row>
    <row r="4513" spans="1:7">
      <c r="A4513">
        <v>49</v>
      </c>
      <c r="B4513" t="s">
        <v>52</v>
      </c>
      <c r="C4513">
        <v>17</v>
      </c>
      <c r="D4513" t="s">
        <v>20</v>
      </c>
      <c r="E4513">
        <v>15055</v>
      </c>
      <c r="F4513" t="s">
        <v>106</v>
      </c>
      <c r="G4513">
        <v>594373.13215553097</v>
      </c>
    </row>
    <row r="4514" spans="1:7">
      <c r="A4514">
        <v>49</v>
      </c>
      <c r="B4514" t="s">
        <v>52</v>
      </c>
      <c r="C4514">
        <v>18</v>
      </c>
      <c r="D4514" t="s">
        <v>21</v>
      </c>
      <c r="E4514">
        <v>15055</v>
      </c>
      <c r="F4514" t="s">
        <v>106</v>
      </c>
      <c r="G4514">
        <v>9039298.3477445394</v>
      </c>
    </row>
    <row r="4515" spans="1:7">
      <c r="A4515">
        <v>49</v>
      </c>
      <c r="B4515" t="s">
        <v>52</v>
      </c>
      <c r="C4515">
        <v>19</v>
      </c>
      <c r="D4515" t="s">
        <v>22</v>
      </c>
      <c r="E4515">
        <v>15055</v>
      </c>
      <c r="F4515" t="s">
        <v>106</v>
      </c>
      <c r="G4515">
        <v>596755.06053697004</v>
      </c>
    </row>
    <row r="4516" spans="1:7">
      <c r="A4516">
        <v>49</v>
      </c>
      <c r="B4516" t="s">
        <v>52</v>
      </c>
      <c r="C4516">
        <v>20</v>
      </c>
      <c r="D4516" t="s">
        <v>23</v>
      </c>
      <c r="E4516">
        <v>15055</v>
      </c>
      <c r="F4516" t="s">
        <v>106</v>
      </c>
      <c r="G4516">
        <v>222012267.213135</v>
      </c>
    </row>
    <row r="4517" spans="1:7">
      <c r="A4517">
        <v>49</v>
      </c>
      <c r="B4517" t="s">
        <v>52</v>
      </c>
      <c r="C4517">
        <v>21</v>
      </c>
      <c r="D4517" t="s">
        <v>24</v>
      </c>
      <c r="E4517">
        <v>15055</v>
      </c>
      <c r="F4517" t="s">
        <v>106</v>
      </c>
      <c r="G4517">
        <v>1063402.77786912</v>
      </c>
    </row>
    <row r="4518" spans="1:7">
      <c r="A4518">
        <v>49</v>
      </c>
      <c r="B4518" t="s">
        <v>52</v>
      </c>
      <c r="C4518">
        <v>22</v>
      </c>
      <c r="D4518" t="s">
        <v>25</v>
      </c>
      <c r="E4518">
        <v>15055</v>
      </c>
      <c r="F4518" t="s">
        <v>106</v>
      </c>
      <c r="G4518">
        <v>27079854.019510798</v>
      </c>
    </row>
    <row r="4519" spans="1:7">
      <c r="A4519">
        <v>49</v>
      </c>
      <c r="B4519" t="s">
        <v>52</v>
      </c>
      <c r="C4519">
        <v>23</v>
      </c>
      <c r="D4519" t="s">
        <v>26</v>
      </c>
      <c r="E4519">
        <v>15055</v>
      </c>
      <c r="F4519" t="s">
        <v>106</v>
      </c>
      <c r="G4519">
        <v>370739.780953334</v>
      </c>
    </row>
    <row r="4520" spans="1:7">
      <c r="A4520">
        <v>49</v>
      </c>
      <c r="B4520" t="s">
        <v>52</v>
      </c>
      <c r="C4520">
        <v>24</v>
      </c>
      <c r="D4520" t="s">
        <v>27</v>
      </c>
      <c r="E4520">
        <v>15055</v>
      </c>
      <c r="F4520" t="s">
        <v>106</v>
      </c>
      <c r="G4520">
        <v>168114.40486808401</v>
      </c>
    </row>
    <row r="4521" spans="1:7">
      <c r="A4521">
        <v>49</v>
      </c>
      <c r="B4521" t="s">
        <v>52</v>
      </c>
      <c r="C4521">
        <v>25</v>
      </c>
      <c r="D4521" t="s">
        <v>28</v>
      </c>
      <c r="E4521">
        <v>15055</v>
      </c>
      <c r="F4521" t="s">
        <v>106</v>
      </c>
      <c r="G4521">
        <v>3073985.6165474001</v>
      </c>
    </row>
    <row r="4522" spans="1:7">
      <c r="A4522">
        <v>49</v>
      </c>
      <c r="B4522" t="s">
        <v>52</v>
      </c>
      <c r="C4522">
        <v>26</v>
      </c>
      <c r="D4522" t="s">
        <v>29</v>
      </c>
      <c r="E4522">
        <v>15055</v>
      </c>
      <c r="F4522" t="s">
        <v>106</v>
      </c>
      <c r="G4522">
        <v>82717.413697282696</v>
      </c>
    </row>
    <row r="4523" spans="1:7">
      <c r="A4523">
        <v>49</v>
      </c>
      <c r="B4523" t="s">
        <v>52</v>
      </c>
      <c r="C4523">
        <v>27</v>
      </c>
      <c r="D4523" t="s">
        <v>30</v>
      </c>
      <c r="E4523">
        <v>15055</v>
      </c>
      <c r="F4523" t="s">
        <v>106</v>
      </c>
      <c r="G4523">
        <v>54206.003847441098</v>
      </c>
    </row>
    <row r="4524" spans="1:7">
      <c r="A4524">
        <v>49</v>
      </c>
      <c r="B4524" t="s">
        <v>52</v>
      </c>
      <c r="C4524">
        <v>28</v>
      </c>
      <c r="D4524" t="s">
        <v>31</v>
      </c>
      <c r="E4524">
        <v>15055</v>
      </c>
      <c r="F4524" t="s">
        <v>106</v>
      </c>
      <c r="G4524">
        <v>76578.018871925204</v>
      </c>
    </row>
    <row r="4525" spans="1:7">
      <c r="A4525">
        <v>49</v>
      </c>
      <c r="B4525" t="s">
        <v>52</v>
      </c>
      <c r="C4525">
        <v>29</v>
      </c>
      <c r="D4525" t="s">
        <v>32</v>
      </c>
      <c r="E4525">
        <v>15055</v>
      </c>
      <c r="F4525" t="s">
        <v>106</v>
      </c>
      <c r="G4525">
        <v>18797874.215543199</v>
      </c>
    </row>
    <row r="4526" spans="1:7">
      <c r="A4526">
        <v>49</v>
      </c>
      <c r="B4526" t="s">
        <v>52</v>
      </c>
      <c r="C4526">
        <v>30</v>
      </c>
      <c r="D4526" t="s">
        <v>33</v>
      </c>
      <c r="E4526">
        <v>15055</v>
      </c>
      <c r="F4526" t="s">
        <v>106</v>
      </c>
      <c r="G4526">
        <v>11591.051856661999</v>
      </c>
    </row>
    <row r="4527" spans="1:7">
      <c r="A4527">
        <v>49</v>
      </c>
      <c r="B4527" t="s">
        <v>52</v>
      </c>
      <c r="C4527">
        <v>31</v>
      </c>
      <c r="D4527" t="s">
        <v>34</v>
      </c>
      <c r="E4527">
        <v>15055</v>
      </c>
      <c r="F4527" t="s">
        <v>106</v>
      </c>
      <c r="G4527">
        <v>293748.77371824603</v>
      </c>
    </row>
    <row r="4528" spans="1:7">
      <c r="A4528">
        <v>49</v>
      </c>
      <c r="B4528" t="s">
        <v>52</v>
      </c>
      <c r="C4528">
        <v>32</v>
      </c>
      <c r="D4528" t="s">
        <v>35</v>
      </c>
      <c r="E4528">
        <v>15055</v>
      </c>
      <c r="F4528" t="s">
        <v>106</v>
      </c>
      <c r="G4528">
        <v>147491809.184944</v>
      </c>
    </row>
    <row r="4529" spans="1:7">
      <c r="A4529">
        <v>49</v>
      </c>
      <c r="B4529" t="s">
        <v>52</v>
      </c>
      <c r="C4529">
        <v>33</v>
      </c>
      <c r="D4529" t="s">
        <v>36</v>
      </c>
      <c r="E4529">
        <v>15055</v>
      </c>
      <c r="F4529" t="s">
        <v>106</v>
      </c>
      <c r="G4529">
        <v>314707.69326773298</v>
      </c>
    </row>
    <row r="4530" spans="1:7">
      <c r="A4530">
        <v>49</v>
      </c>
      <c r="B4530" t="s">
        <v>52</v>
      </c>
      <c r="C4530">
        <v>34</v>
      </c>
      <c r="D4530" t="s">
        <v>37</v>
      </c>
      <c r="E4530">
        <v>15055</v>
      </c>
      <c r="F4530" t="s">
        <v>106</v>
      </c>
      <c r="G4530">
        <v>390507.49568986602</v>
      </c>
    </row>
    <row r="4531" spans="1:7">
      <c r="A4531">
        <v>49</v>
      </c>
      <c r="B4531" t="s">
        <v>52</v>
      </c>
      <c r="C4531">
        <v>35</v>
      </c>
      <c r="D4531" t="s">
        <v>38</v>
      </c>
      <c r="E4531">
        <v>15055</v>
      </c>
      <c r="F4531" t="s">
        <v>106</v>
      </c>
      <c r="G4531">
        <v>365490.75279586401</v>
      </c>
    </row>
    <row r="4532" spans="1:7">
      <c r="A4532">
        <v>49</v>
      </c>
      <c r="B4532" t="s">
        <v>52</v>
      </c>
      <c r="C4532">
        <v>36</v>
      </c>
      <c r="D4532" t="s">
        <v>39</v>
      </c>
      <c r="E4532">
        <v>15055</v>
      </c>
      <c r="F4532" t="s">
        <v>106</v>
      </c>
      <c r="G4532">
        <v>1271519.9905594599</v>
      </c>
    </row>
    <row r="4533" spans="1:7">
      <c r="A4533">
        <v>49</v>
      </c>
      <c r="B4533" t="s">
        <v>52</v>
      </c>
      <c r="C4533">
        <v>37</v>
      </c>
      <c r="D4533" t="s">
        <v>40</v>
      </c>
      <c r="E4533">
        <v>15055</v>
      </c>
      <c r="F4533" t="s">
        <v>106</v>
      </c>
      <c r="G4533">
        <v>248756.498672544</v>
      </c>
    </row>
    <row r="4534" spans="1:7">
      <c r="A4534">
        <v>49</v>
      </c>
      <c r="B4534" t="s">
        <v>52</v>
      </c>
      <c r="C4534">
        <v>38</v>
      </c>
      <c r="D4534" t="s">
        <v>41</v>
      </c>
      <c r="E4534">
        <v>15055</v>
      </c>
      <c r="F4534" t="s">
        <v>106</v>
      </c>
      <c r="G4534">
        <v>20712359.308800101</v>
      </c>
    </row>
    <row r="4535" spans="1:7">
      <c r="A4535">
        <v>49</v>
      </c>
      <c r="B4535" t="s">
        <v>52</v>
      </c>
      <c r="C4535">
        <v>39</v>
      </c>
      <c r="D4535" t="s">
        <v>42</v>
      </c>
      <c r="E4535">
        <v>15055</v>
      </c>
      <c r="F4535" t="s">
        <v>106</v>
      </c>
      <c r="G4535">
        <v>210165.04045422401</v>
      </c>
    </row>
    <row r="4536" spans="1:7">
      <c r="A4536">
        <v>49</v>
      </c>
      <c r="B4536" t="s">
        <v>52</v>
      </c>
      <c r="C4536">
        <v>40</v>
      </c>
      <c r="D4536" t="s">
        <v>43</v>
      </c>
      <c r="E4536">
        <v>15055</v>
      </c>
      <c r="F4536" t="s">
        <v>106</v>
      </c>
      <c r="G4536">
        <v>551150.10745667096</v>
      </c>
    </row>
    <row r="4537" spans="1:7">
      <c r="A4537">
        <v>49</v>
      </c>
      <c r="B4537" t="s">
        <v>52</v>
      </c>
      <c r="C4537">
        <v>41</v>
      </c>
      <c r="D4537" t="s">
        <v>44</v>
      </c>
      <c r="E4537">
        <v>15055</v>
      </c>
      <c r="F4537" t="s">
        <v>106</v>
      </c>
      <c r="G4537">
        <v>2318602.6328690001</v>
      </c>
    </row>
    <row r="4538" spans="1:7">
      <c r="A4538">
        <v>49</v>
      </c>
      <c r="B4538" t="s">
        <v>52</v>
      </c>
      <c r="C4538">
        <v>42</v>
      </c>
      <c r="D4538" t="s">
        <v>45</v>
      </c>
      <c r="E4538">
        <v>15055</v>
      </c>
      <c r="F4538" t="s">
        <v>106</v>
      </c>
      <c r="G4538">
        <v>1541535.08535413</v>
      </c>
    </row>
    <row r="4539" spans="1:7">
      <c r="A4539">
        <v>49</v>
      </c>
      <c r="B4539" t="s">
        <v>52</v>
      </c>
      <c r="C4539">
        <v>43</v>
      </c>
      <c r="D4539" t="s">
        <v>46</v>
      </c>
      <c r="E4539">
        <v>15055</v>
      </c>
      <c r="F4539" t="s">
        <v>106</v>
      </c>
      <c r="G4539">
        <v>644167.26755752903</v>
      </c>
    </row>
    <row r="4540" spans="1:7">
      <c r="A4540">
        <v>49</v>
      </c>
      <c r="B4540" t="s">
        <v>52</v>
      </c>
      <c r="C4540">
        <v>44</v>
      </c>
      <c r="D4540" t="s">
        <v>47</v>
      </c>
      <c r="E4540">
        <v>15055</v>
      </c>
      <c r="F4540" t="s">
        <v>106</v>
      </c>
      <c r="G4540">
        <v>113316.25461780799</v>
      </c>
    </row>
    <row r="4541" spans="1:7">
      <c r="A4541">
        <v>49</v>
      </c>
      <c r="B4541" t="s">
        <v>52</v>
      </c>
      <c r="C4541">
        <v>45</v>
      </c>
      <c r="D4541" t="s">
        <v>48</v>
      </c>
      <c r="E4541">
        <v>15055</v>
      </c>
      <c r="F4541" t="s">
        <v>106</v>
      </c>
      <c r="G4541">
        <v>21829550.597654302</v>
      </c>
    </row>
    <row r="4542" spans="1:7">
      <c r="A4542">
        <v>49</v>
      </c>
      <c r="B4542" t="s">
        <v>52</v>
      </c>
      <c r="C4542">
        <v>47</v>
      </c>
      <c r="D4542" t="s">
        <v>50</v>
      </c>
      <c r="E4542">
        <v>15055</v>
      </c>
      <c r="F4542" t="s">
        <v>106</v>
      </c>
      <c r="G4542">
        <v>1211456.99540569</v>
      </c>
    </row>
    <row r="4543" spans="1:7">
      <c r="A4543">
        <v>49</v>
      </c>
      <c r="B4543" t="s">
        <v>52</v>
      </c>
      <c r="C4543">
        <v>48</v>
      </c>
      <c r="D4543" t="s">
        <v>51</v>
      </c>
      <c r="E4543">
        <v>15055</v>
      </c>
      <c r="F4543" t="s">
        <v>106</v>
      </c>
      <c r="G4543">
        <v>200600737.43421799</v>
      </c>
    </row>
    <row r="4544" spans="1:7">
      <c r="A4544">
        <v>49</v>
      </c>
      <c r="B4544" t="s">
        <v>52</v>
      </c>
      <c r="C4544">
        <v>49</v>
      </c>
      <c r="D4544" t="s">
        <v>52</v>
      </c>
      <c r="E4544">
        <v>15055</v>
      </c>
      <c r="F4544" t="s">
        <v>106</v>
      </c>
      <c r="G4544">
        <v>50568589.663697399</v>
      </c>
    </row>
    <row r="4545" spans="1:7">
      <c r="A4545">
        <v>49</v>
      </c>
      <c r="B4545" t="s">
        <v>52</v>
      </c>
      <c r="C4545">
        <v>50</v>
      </c>
      <c r="D4545" t="s">
        <v>53</v>
      </c>
      <c r="E4545">
        <v>15055</v>
      </c>
      <c r="F4545" t="s">
        <v>106</v>
      </c>
      <c r="G4545">
        <v>26169198.484884299</v>
      </c>
    </row>
    <row r="4546" spans="1:7">
      <c r="A4546">
        <v>49</v>
      </c>
      <c r="B4546" t="s">
        <v>52</v>
      </c>
      <c r="C4546">
        <v>51</v>
      </c>
      <c r="D4546" t="s">
        <v>54</v>
      </c>
      <c r="E4546">
        <v>15055</v>
      </c>
      <c r="F4546" t="s">
        <v>106</v>
      </c>
      <c r="G4546">
        <v>3386805.9825637499</v>
      </c>
    </row>
    <row r="4547" spans="1:7">
      <c r="A4547">
        <v>49</v>
      </c>
      <c r="B4547" t="s">
        <v>52</v>
      </c>
      <c r="C4547">
        <v>52</v>
      </c>
      <c r="D4547" t="s">
        <v>55</v>
      </c>
      <c r="E4547">
        <v>15055</v>
      </c>
      <c r="F4547" t="s">
        <v>106</v>
      </c>
      <c r="G4547">
        <v>3876.04140175866</v>
      </c>
    </row>
    <row r="4548" spans="1:7">
      <c r="A4548">
        <v>49</v>
      </c>
      <c r="B4548" t="s">
        <v>52</v>
      </c>
      <c r="C4548">
        <v>53</v>
      </c>
      <c r="D4548" t="s">
        <v>56</v>
      </c>
      <c r="E4548">
        <v>15055</v>
      </c>
      <c r="F4548" t="s">
        <v>106</v>
      </c>
      <c r="G4548">
        <v>1138234.9320750099</v>
      </c>
    </row>
    <row r="4549" spans="1:7">
      <c r="A4549">
        <v>49</v>
      </c>
      <c r="B4549" t="s">
        <v>52</v>
      </c>
      <c r="C4549">
        <v>54</v>
      </c>
      <c r="D4549" t="s">
        <v>57</v>
      </c>
      <c r="E4549">
        <v>15055</v>
      </c>
      <c r="F4549" t="s">
        <v>106</v>
      </c>
      <c r="G4549">
        <v>4170689.1466777599</v>
      </c>
    </row>
    <row r="4550" spans="1:7">
      <c r="A4550">
        <v>49</v>
      </c>
      <c r="B4550" t="s">
        <v>52</v>
      </c>
      <c r="C4550">
        <v>55</v>
      </c>
      <c r="D4550" t="s">
        <v>58</v>
      </c>
      <c r="E4550">
        <v>15055</v>
      </c>
      <c r="F4550" t="s">
        <v>106</v>
      </c>
      <c r="G4550">
        <v>18772146.7022653</v>
      </c>
    </row>
    <row r="4551" spans="1:7">
      <c r="A4551">
        <v>49</v>
      </c>
      <c r="B4551" t="s">
        <v>52</v>
      </c>
      <c r="C4551">
        <v>56</v>
      </c>
      <c r="D4551" t="s">
        <v>59</v>
      </c>
      <c r="E4551">
        <v>15055</v>
      </c>
      <c r="F4551" t="s">
        <v>106</v>
      </c>
      <c r="G4551">
        <v>3817398.9373857598</v>
      </c>
    </row>
    <row r="4552" spans="1:7">
      <c r="A4552">
        <v>49</v>
      </c>
      <c r="B4552" t="s">
        <v>52</v>
      </c>
      <c r="C4552">
        <v>57</v>
      </c>
      <c r="D4552" t="s">
        <v>60</v>
      </c>
      <c r="E4552">
        <v>15055</v>
      </c>
      <c r="F4552" t="s">
        <v>106</v>
      </c>
      <c r="G4552">
        <v>4529700.4591430398</v>
      </c>
    </row>
    <row r="4553" spans="1:7">
      <c r="A4553">
        <v>49</v>
      </c>
      <c r="B4553" t="s">
        <v>52</v>
      </c>
      <c r="C4553">
        <v>58</v>
      </c>
      <c r="D4553" t="s">
        <v>61</v>
      </c>
      <c r="E4553">
        <v>15055</v>
      </c>
      <c r="F4553" t="s">
        <v>106</v>
      </c>
      <c r="G4553">
        <v>732920.15720936703</v>
      </c>
    </row>
    <row r="4554" spans="1:7">
      <c r="A4554">
        <v>49</v>
      </c>
      <c r="B4554" t="s">
        <v>52</v>
      </c>
      <c r="C4554">
        <v>59</v>
      </c>
      <c r="D4554" t="s">
        <v>62</v>
      </c>
      <c r="E4554">
        <v>15055</v>
      </c>
      <c r="F4554" t="s">
        <v>106</v>
      </c>
      <c r="G4554">
        <v>11550702.538817501</v>
      </c>
    </row>
    <row r="4555" spans="1:7">
      <c r="A4555">
        <v>49</v>
      </c>
      <c r="B4555" t="s">
        <v>52</v>
      </c>
      <c r="C4555">
        <v>60</v>
      </c>
      <c r="D4555" t="s">
        <v>63</v>
      </c>
      <c r="E4555">
        <v>15055</v>
      </c>
      <c r="F4555" t="s">
        <v>106</v>
      </c>
      <c r="G4555">
        <v>12431979.1715737</v>
      </c>
    </row>
    <row r="4556" spans="1:7">
      <c r="A4556">
        <v>49</v>
      </c>
      <c r="B4556" t="s">
        <v>52</v>
      </c>
      <c r="C4556">
        <v>62</v>
      </c>
      <c r="D4556" t="s">
        <v>65</v>
      </c>
      <c r="E4556">
        <v>15055</v>
      </c>
      <c r="F4556" t="s">
        <v>106</v>
      </c>
      <c r="G4556">
        <v>66735749.422596902</v>
      </c>
    </row>
    <row r="4557" spans="1:7">
      <c r="A4557">
        <v>49</v>
      </c>
      <c r="B4557" t="s">
        <v>52</v>
      </c>
      <c r="C4557">
        <v>63</v>
      </c>
      <c r="D4557" t="s">
        <v>66</v>
      </c>
      <c r="E4557">
        <v>15055</v>
      </c>
      <c r="F4557" t="s">
        <v>106</v>
      </c>
      <c r="G4557">
        <v>17115898.091792598</v>
      </c>
    </row>
    <row r="4558" spans="1:7">
      <c r="A4558">
        <v>49</v>
      </c>
      <c r="B4558" t="s">
        <v>52</v>
      </c>
      <c r="C4558">
        <v>64</v>
      </c>
      <c r="D4558" t="s">
        <v>67</v>
      </c>
      <c r="E4558">
        <v>15055</v>
      </c>
      <c r="F4558" t="s">
        <v>106</v>
      </c>
      <c r="G4558">
        <v>129.56539187920899</v>
      </c>
    </row>
    <row r="4559" spans="1:7">
      <c r="A4559">
        <v>49</v>
      </c>
      <c r="B4559" t="s">
        <v>52</v>
      </c>
      <c r="C4559">
        <v>65</v>
      </c>
      <c r="D4559" t="s">
        <v>68</v>
      </c>
      <c r="E4559">
        <v>15055</v>
      </c>
      <c r="F4559" t="s">
        <v>106</v>
      </c>
      <c r="G4559">
        <v>23295933.730599299</v>
      </c>
    </row>
    <row r="4560" spans="1:7">
      <c r="A4560">
        <v>49</v>
      </c>
      <c r="B4560" t="s">
        <v>52</v>
      </c>
      <c r="C4560">
        <v>66</v>
      </c>
      <c r="D4560" t="s">
        <v>69</v>
      </c>
      <c r="E4560">
        <v>15055</v>
      </c>
      <c r="F4560" t="s">
        <v>106</v>
      </c>
      <c r="G4560">
        <v>120929083.68758</v>
      </c>
    </row>
    <row r="4561" spans="1:7">
      <c r="A4561">
        <v>49</v>
      </c>
      <c r="B4561" t="s">
        <v>52</v>
      </c>
      <c r="C4561">
        <v>67</v>
      </c>
      <c r="D4561" t="s">
        <v>70</v>
      </c>
      <c r="E4561">
        <v>15055</v>
      </c>
      <c r="F4561" t="s">
        <v>106</v>
      </c>
      <c r="G4561">
        <v>60694524.897701703</v>
      </c>
    </row>
    <row r="4562" spans="1:7">
      <c r="A4562">
        <v>49</v>
      </c>
      <c r="B4562" t="s">
        <v>52</v>
      </c>
      <c r="C4562">
        <v>68</v>
      </c>
      <c r="D4562" t="s">
        <v>71</v>
      </c>
      <c r="E4562">
        <v>15055</v>
      </c>
      <c r="F4562" t="s">
        <v>106</v>
      </c>
      <c r="G4562">
        <v>2681228.6709463499</v>
      </c>
    </row>
    <row r="4563" spans="1:7">
      <c r="A4563">
        <v>49</v>
      </c>
      <c r="B4563" t="s">
        <v>52</v>
      </c>
      <c r="C4563">
        <v>74</v>
      </c>
      <c r="D4563" t="s">
        <v>77</v>
      </c>
      <c r="E4563">
        <v>15055</v>
      </c>
      <c r="F4563" t="s">
        <v>106</v>
      </c>
      <c r="G4563">
        <v>99220.557073233605</v>
      </c>
    </row>
    <row r="4564" spans="1:7">
      <c r="A4564">
        <v>49</v>
      </c>
      <c r="B4564" t="s">
        <v>52</v>
      </c>
      <c r="C4564">
        <v>75</v>
      </c>
      <c r="D4564" t="s">
        <v>78</v>
      </c>
      <c r="E4564">
        <v>15055</v>
      </c>
      <c r="F4564" t="s">
        <v>106</v>
      </c>
      <c r="G4564">
        <v>3.0739676002896199</v>
      </c>
    </row>
    <row r="4565" spans="1:7">
      <c r="A4565">
        <v>49</v>
      </c>
      <c r="B4565" t="s">
        <v>52</v>
      </c>
      <c r="C4565">
        <v>77</v>
      </c>
      <c r="D4565" t="s">
        <v>80</v>
      </c>
      <c r="E4565">
        <v>15055</v>
      </c>
      <c r="F4565" t="s">
        <v>106</v>
      </c>
      <c r="G4565">
        <v>7042.9102413374803</v>
      </c>
    </row>
    <row r="4566" spans="1:7">
      <c r="A4566">
        <v>49</v>
      </c>
      <c r="B4566" t="s">
        <v>52</v>
      </c>
      <c r="C4566">
        <v>78</v>
      </c>
      <c r="D4566" t="s">
        <v>81</v>
      </c>
      <c r="E4566">
        <v>15055</v>
      </c>
      <c r="F4566" t="s">
        <v>106</v>
      </c>
      <c r="G4566">
        <v>37116876.093677402</v>
      </c>
    </row>
    <row r="4567" spans="1:7">
      <c r="A4567">
        <v>49</v>
      </c>
      <c r="B4567" t="s">
        <v>52</v>
      </c>
      <c r="C4567">
        <v>79</v>
      </c>
      <c r="D4567" t="s">
        <v>82</v>
      </c>
      <c r="E4567">
        <v>15055</v>
      </c>
      <c r="F4567" t="s">
        <v>106</v>
      </c>
      <c r="G4567">
        <v>1707419.6092006699</v>
      </c>
    </row>
    <row r="4568" spans="1:7">
      <c r="A4568">
        <v>49</v>
      </c>
      <c r="B4568" t="s">
        <v>52</v>
      </c>
      <c r="C4568">
        <v>80</v>
      </c>
      <c r="D4568" t="s">
        <v>83</v>
      </c>
      <c r="E4568">
        <v>15055</v>
      </c>
      <c r="F4568" t="s">
        <v>106</v>
      </c>
      <c r="G4568">
        <v>200901.52596997801</v>
      </c>
    </row>
    <row r="4569" spans="1:7">
      <c r="A4569">
        <v>49</v>
      </c>
      <c r="B4569" t="s">
        <v>52</v>
      </c>
      <c r="C4569">
        <v>81</v>
      </c>
      <c r="D4569" t="s">
        <v>84</v>
      </c>
      <c r="E4569">
        <v>15055</v>
      </c>
      <c r="F4569" t="s">
        <v>106</v>
      </c>
      <c r="G4569">
        <v>260821.83888477201</v>
      </c>
    </row>
    <row r="4570" spans="1:7">
      <c r="A4570">
        <v>49</v>
      </c>
      <c r="B4570" t="s">
        <v>52</v>
      </c>
      <c r="C4570">
        <v>83</v>
      </c>
      <c r="D4570" t="s">
        <v>86</v>
      </c>
      <c r="E4570">
        <v>15055</v>
      </c>
      <c r="F4570" t="s">
        <v>106</v>
      </c>
      <c r="G4570">
        <v>73767990.883067206</v>
      </c>
    </row>
    <row r="4571" spans="1:7">
      <c r="A4571">
        <v>49</v>
      </c>
      <c r="B4571" t="s">
        <v>52</v>
      </c>
      <c r="C4571">
        <v>5001</v>
      </c>
      <c r="D4571" t="s">
        <v>94</v>
      </c>
      <c r="E4571">
        <v>15053</v>
      </c>
      <c r="F4571" t="s">
        <v>107</v>
      </c>
      <c r="G4571">
        <v>10974219901.5933</v>
      </c>
    </row>
    <row r="4572" spans="1:7">
      <c r="A4572">
        <v>49</v>
      </c>
      <c r="B4572" t="s">
        <v>52</v>
      </c>
      <c r="C4572">
        <v>6001</v>
      </c>
      <c r="D4572" t="s">
        <v>96</v>
      </c>
      <c r="E4572">
        <v>15053</v>
      </c>
      <c r="F4572" t="s">
        <v>107</v>
      </c>
      <c r="G4572">
        <v>148022192.77050599</v>
      </c>
    </row>
    <row r="4573" spans="1:7">
      <c r="A4573">
        <v>49</v>
      </c>
      <c r="B4573" t="s">
        <v>52</v>
      </c>
      <c r="C4573">
        <v>7001</v>
      </c>
      <c r="D4573" t="s">
        <v>108</v>
      </c>
      <c r="E4573">
        <v>15053</v>
      </c>
      <c r="F4573" t="s">
        <v>107</v>
      </c>
      <c r="G4573">
        <v>9169355881.42379</v>
      </c>
    </row>
    <row r="4574" spans="1:7">
      <c r="A4574">
        <v>49</v>
      </c>
      <c r="B4574" t="s">
        <v>52</v>
      </c>
      <c r="C4574">
        <v>8001</v>
      </c>
      <c r="D4574" t="s">
        <v>109</v>
      </c>
      <c r="E4574">
        <v>15053</v>
      </c>
      <c r="F4574" t="s">
        <v>107</v>
      </c>
      <c r="G4574">
        <v>361060511.37416297</v>
      </c>
    </row>
    <row r="4575" spans="1:7">
      <c r="A4575">
        <v>49</v>
      </c>
      <c r="B4575" t="s">
        <v>52</v>
      </c>
      <c r="C4575">
        <v>10001</v>
      </c>
      <c r="D4575" t="s">
        <v>110</v>
      </c>
      <c r="E4575">
        <v>15055</v>
      </c>
      <c r="F4575" t="s">
        <v>106</v>
      </c>
      <c r="G4575">
        <v>47633.414327260201</v>
      </c>
    </row>
    <row r="4576" spans="1:7">
      <c r="A4576">
        <v>49</v>
      </c>
      <c r="B4576" t="s">
        <v>52</v>
      </c>
      <c r="C4576">
        <v>10002</v>
      </c>
      <c r="D4576" t="s">
        <v>111</v>
      </c>
      <c r="E4576">
        <v>15055</v>
      </c>
      <c r="F4576" t="s">
        <v>106</v>
      </c>
      <c r="G4576">
        <v>62727.820780091199</v>
      </c>
    </row>
    <row r="4577" spans="1:7">
      <c r="A4577">
        <v>49</v>
      </c>
      <c r="B4577" t="s">
        <v>52</v>
      </c>
      <c r="C4577">
        <v>10003</v>
      </c>
      <c r="D4577" t="s">
        <v>112</v>
      </c>
      <c r="E4577">
        <v>15055</v>
      </c>
      <c r="F4577" t="s">
        <v>106</v>
      </c>
      <c r="G4577">
        <v>55848.966050031901</v>
      </c>
    </row>
    <row r="4578" spans="1:7">
      <c r="A4578">
        <v>49</v>
      </c>
      <c r="B4578" t="s">
        <v>52</v>
      </c>
      <c r="C4578">
        <v>10004</v>
      </c>
      <c r="D4578" t="s">
        <v>113</v>
      </c>
      <c r="E4578">
        <v>15055</v>
      </c>
      <c r="F4578" t="s">
        <v>106</v>
      </c>
      <c r="G4578">
        <v>43122.1172782992</v>
      </c>
    </row>
    <row r="4579" spans="1:7">
      <c r="A4579">
        <v>49</v>
      </c>
      <c r="B4579" t="s">
        <v>52</v>
      </c>
      <c r="C4579">
        <v>10005</v>
      </c>
      <c r="D4579" t="s">
        <v>114</v>
      </c>
      <c r="E4579">
        <v>15055</v>
      </c>
      <c r="F4579" t="s">
        <v>106</v>
      </c>
      <c r="G4579">
        <v>96238.693905072098</v>
      </c>
    </row>
    <row r="4580" spans="1:7">
      <c r="A4580">
        <v>49</v>
      </c>
      <c r="B4580" t="s">
        <v>52</v>
      </c>
      <c r="C4580">
        <v>10006</v>
      </c>
      <c r="D4580" t="s">
        <v>115</v>
      </c>
      <c r="E4580">
        <v>15055</v>
      </c>
      <c r="F4580" t="s">
        <v>106</v>
      </c>
      <c r="G4580">
        <v>328696.22905167501</v>
      </c>
    </row>
    <row r="4581" spans="1:7">
      <c r="A4581">
        <v>49</v>
      </c>
      <c r="B4581" t="s">
        <v>52</v>
      </c>
      <c r="C4581">
        <v>10007</v>
      </c>
      <c r="D4581" t="s">
        <v>116</v>
      </c>
      <c r="E4581">
        <v>15055</v>
      </c>
      <c r="F4581" t="s">
        <v>106</v>
      </c>
      <c r="G4581">
        <v>581278.34389963106</v>
      </c>
    </row>
    <row r="4582" spans="1:7">
      <c r="A4582">
        <v>49</v>
      </c>
      <c r="B4582" t="s">
        <v>52</v>
      </c>
      <c r="C4582">
        <v>10008</v>
      </c>
      <c r="D4582" t="s">
        <v>117</v>
      </c>
      <c r="E4582">
        <v>15055</v>
      </c>
      <c r="F4582" t="s">
        <v>106</v>
      </c>
      <c r="G4582">
        <v>664934.50125803205</v>
      </c>
    </row>
    <row r="4583" spans="1:7">
      <c r="A4583">
        <v>49</v>
      </c>
      <c r="B4583" t="s">
        <v>52</v>
      </c>
      <c r="C4583">
        <v>10009</v>
      </c>
      <c r="D4583" t="s">
        <v>118</v>
      </c>
      <c r="E4583">
        <v>15055</v>
      </c>
      <c r="F4583" t="s">
        <v>106</v>
      </c>
      <c r="G4583">
        <v>1682459.9436057899</v>
      </c>
    </row>
    <row r="4584" spans="1:7">
      <c r="A4584">
        <v>49</v>
      </c>
      <c r="B4584" t="s">
        <v>52</v>
      </c>
      <c r="C4584">
        <v>11001</v>
      </c>
      <c r="D4584" t="s">
        <v>119</v>
      </c>
      <c r="E4584">
        <v>15055</v>
      </c>
      <c r="F4584" t="s">
        <v>106</v>
      </c>
      <c r="G4584">
        <v>106767.037055493</v>
      </c>
    </row>
    <row r="4585" spans="1:7">
      <c r="A4585">
        <v>49</v>
      </c>
      <c r="B4585" t="s">
        <v>52</v>
      </c>
      <c r="C4585">
        <v>11003</v>
      </c>
      <c r="D4585" t="s">
        <v>120</v>
      </c>
      <c r="E4585">
        <v>15055</v>
      </c>
      <c r="F4585" t="s">
        <v>106</v>
      </c>
      <c r="G4585">
        <v>131114.95365230099</v>
      </c>
    </row>
    <row r="4586" spans="1:7">
      <c r="A4586">
        <v>49</v>
      </c>
      <c r="B4586" t="s">
        <v>52</v>
      </c>
      <c r="C4586">
        <v>12001</v>
      </c>
      <c r="D4586" t="s">
        <v>121</v>
      </c>
      <c r="E4586">
        <v>15055</v>
      </c>
      <c r="F4586" t="s">
        <v>106</v>
      </c>
      <c r="G4586">
        <v>4441263.9656954799</v>
      </c>
    </row>
    <row r="4587" spans="1:7">
      <c r="A4587">
        <v>49</v>
      </c>
      <c r="B4587" t="s">
        <v>52</v>
      </c>
      <c r="C4587">
        <v>12004</v>
      </c>
      <c r="D4587" t="s">
        <v>123</v>
      </c>
      <c r="E4587">
        <v>15055</v>
      </c>
      <c r="F4587" t="s">
        <v>106</v>
      </c>
      <c r="G4587">
        <v>663222.67230310896</v>
      </c>
    </row>
    <row r="4588" spans="1:7">
      <c r="A4588">
        <v>49</v>
      </c>
      <c r="B4588" t="s">
        <v>52</v>
      </c>
      <c r="C4588">
        <v>14001</v>
      </c>
      <c r="D4588" t="s">
        <v>124</v>
      </c>
      <c r="E4588">
        <v>15055</v>
      </c>
      <c r="F4588" t="s">
        <v>106</v>
      </c>
      <c r="G4588">
        <v>876897.81639892096</v>
      </c>
    </row>
    <row r="4589" spans="1:7">
      <c r="A4589">
        <v>49</v>
      </c>
      <c r="B4589" t="s">
        <v>52</v>
      </c>
      <c r="C4589">
        <v>14002</v>
      </c>
      <c r="D4589" t="s">
        <v>125</v>
      </c>
      <c r="E4589">
        <v>15055</v>
      </c>
      <c r="F4589" t="s">
        <v>106</v>
      </c>
      <c r="G4589">
        <v>233186.754183688</v>
      </c>
    </row>
    <row r="4590" spans="1:7">
      <c r="A4590">
        <v>49</v>
      </c>
      <c r="B4590" t="s">
        <v>52</v>
      </c>
      <c r="C4590">
        <v>25001</v>
      </c>
      <c r="D4590" t="s">
        <v>126</v>
      </c>
      <c r="E4590">
        <v>15051</v>
      </c>
      <c r="F4590" t="s">
        <v>127</v>
      </c>
      <c r="G4590">
        <v>95465476.8099567</v>
      </c>
    </row>
    <row r="4591" spans="1:7">
      <c r="A4591">
        <v>49</v>
      </c>
      <c r="B4591" t="s">
        <v>52</v>
      </c>
      <c r="C4591">
        <v>28001</v>
      </c>
      <c r="D4591" t="s">
        <v>128</v>
      </c>
      <c r="E4591">
        <v>15051</v>
      </c>
      <c r="F4591" t="s">
        <v>127</v>
      </c>
      <c r="G4591">
        <v>158257895.05613199</v>
      </c>
    </row>
    <row r="4592" spans="1:7">
      <c r="A4592">
        <v>50</v>
      </c>
      <c r="B4592" t="s">
        <v>53</v>
      </c>
      <c r="C4592">
        <v>1</v>
      </c>
      <c r="D4592" t="s">
        <v>4</v>
      </c>
      <c r="E4592">
        <v>15055</v>
      </c>
      <c r="F4592" t="s">
        <v>106</v>
      </c>
      <c r="G4592">
        <v>2429.01028425394</v>
      </c>
    </row>
    <row r="4593" spans="1:7">
      <c r="A4593">
        <v>50</v>
      </c>
      <c r="B4593" t="s">
        <v>53</v>
      </c>
      <c r="C4593">
        <v>2</v>
      </c>
      <c r="D4593" t="s">
        <v>5</v>
      </c>
      <c r="E4593">
        <v>15055</v>
      </c>
      <c r="F4593" t="s">
        <v>106</v>
      </c>
      <c r="G4593">
        <v>157.13937543329399</v>
      </c>
    </row>
    <row r="4594" spans="1:7">
      <c r="A4594">
        <v>50</v>
      </c>
      <c r="B4594" t="s">
        <v>53</v>
      </c>
      <c r="C4594">
        <v>6</v>
      </c>
      <c r="D4594" t="s">
        <v>9</v>
      </c>
      <c r="E4594">
        <v>15055</v>
      </c>
      <c r="F4594" t="s">
        <v>106</v>
      </c>
      <c r="G4594">
        <v>7902867.1834660601</v>
      </c>
    </row>
    <row r="4595" spans="1:7">
      <c r="A4595">
        <v>50</v>
      </c>
      <c r="B4595" t="s">
        <v>53</v>
      </c>
      <c r="C4595">
        <v>7</v>
      </c>
      <c r="D4595" t="s">
        <v>10</v>
      </c>
      <c r="E4595">
        <v>15055</v>
      </c>
      <c r="F4595" t="s">
        <v>106</v>
      </c>
      <c r="G4595">
        <v>160340.23194269801</v>
      </c>
    </row>
    <row r="4596" spans="1:7">
      <c r="A4596">
        <v>50</v>
      </c>
      <c r="B4596" t="s">
        <v>53</v>
      </c>
      <c r="C4596">
        <v>8</v>
      </c>
      <c r="D4596" t="s">
        <v>11</v>
      </c>
      <c r="E4596">
        <v>15055</v>
      </c>
      <c r="F4596" t="s">
        <v>106</v>
      </c>
      <c r="G4596">
        <v>11172.151505265099</v>
      </c>
    </row>
    <row r="4597" spans="1:7">
      <c r="A4597">
        <v>50</v>
      </c>
      <c r="B4597" t="s">
        <v>53</v>
      </c>
      <c r="C4597">
        <v>9</v>
      </c>
      <c r="D4597" t="s">
        <v>12</v>
      </c>
      <c r="E4597">
        <v>15055</v>
      </c>
      <c r="F4597" t="s">
        <v>106</v>
      </c>
      <c r="G4597">
        <v>129018850.189455</v>
      </c>
    </row>
    <row r="4598" spans="1:7">
      <c r="A4598">
        <v>50</v>
      </c>
      <c r="B4598" t="s">
        <v>53</v>
      </c>
      <c r="C4598">
        <v>10</v>
      </c>
      <c r="D4598" t="s">
        <v>13</v>
      </c>
      <c r="E4598">
        <v>15055</v>
      </c>
      <c r="F4598" t="s">
        <v>106</v>
      </c>
      <c r="G4598">
        <v>86453284.2352909</v>
      </c>
    </row>
    <row r="4599" spans="1:7">
      <c r="A4599">
        <v>50</v>
      </c>
      <c r="B4599" t="s">
        <v>53</v>
      </c>
      <c r="C4599">
        <v>11</v>
      </c>
      <c r="D4599" t="s">
        <v>14</v>
      </c>
      <c r="E4599">
        <v>15055</v>
      </c>
      <c r="F4599" t="s">
        <v>106</v>
      </c>
      <c r="G4599">
        <v>18266.359530464098</v>
      </c>
    </row>
    <row r="4600" spans="1:7">
      <c r="A4600">
        <v>50</v>
      </c>
      <c r="B4600" t="s">
        <v>53</v>
      </c>
      <c r="C4600">
        <v>12</v>
      </c>
      <c r="D4600" t="s">
        <v>15</v>
      </c>
      <c r="E4600">
        <v>15055</v>
      </c>
      <c r="F4600" t="s">
        <v>106</v>
      </c>
      <c r="G4600">
        <v>366.59227568192</v>
      </c>
    </row>
    <row r="4601" spans="1:7">
      <c r="A4601">
        <v>50</v>
      </c>
      <c r="B4601" t="s">
        <v>53</v>
      </c>
      <c r="C4601">
        <v>13</v>
      </c>
      <c r="D4601" t="s">
        <v>16</v>
      </c>
      <c r="E4601">
        <v>15055</v>
      </c>
      <c r="F4601" t="s">
        <v>106</v>
      </c>
      <c r="G4601">
        <v>5974.98476488302</v>
      </c>
    </row>
    <row r="4602" spans="1:7">
      <c r="A4602">
        <v>50</v>
      </c>
      <c r="B4602" t="s">
        <v>53</v>
      </c>
      <c r="C4602">
        <v>14</v>
      </c>
      <c r="D4602" t="s">
        <v>17</v>
      </c>
      <c r="E4602">
        <v>15055</v>
      </c>
      <c r="F4602" t="s">
        <v>106</v>
      </c>
      <c r="G4602">
        <v>182655.24079861899</v>
      </c>
    </row>
    <row r="4603" spans="1:7">
      <c r="A4603">
        <v>50</v>
      </c>
      <c r="B4603" t="s">
        <v>53</v>
      </c>
      <c r="C4603">
        <v>15</v>
      </c>
      <c r="D4603" t="s">
        <v>18</v>
      </c>
      <c r="E4603">
        <v>15055</v>
      </c>
      <c r="F4603" t="s">
        <v>106</v>
      </c>
      <c r="G4603">
        <v>2714.20646941626</v>
      </c>
    </row>
    <row r="4604" spans="1:7">
      <c r="A4604">
        <v>50</v>
      </c>
      <c r="B4604" t="s">
        <v>53</v>
      </c>
      <c r="C4604">
        <v>16</v>
      </c>
      <c r="D4604" t="s">
        <v>19</v>
      </c>
      <c r="E4604">
        <v>15055</v>
      </c>
      <c r="F4604" t="s">
        <v>106</v>
      </c>
      <c r="G4604">
        <v>2413.0646073580601</v>
      </c>
    </row>
    <row r="4605" spans="1:7">
      <c r="A4605">
        <v>50</v>
      </c>
      <c r="B4605" t="s">
        <v>53</v>
      </c>
      <c r="C4605">
        <v>17</v>
      </c>
      <c r="D4605" t="s">
        <v>20</v>
      </c>
      <c r="E4605">
        <v>15055</v>
      </c>
      <c r="F4605" t="s">
        <v>106</v>
      </c>
      <c r="G4605">
        <v>9271080.8621293399</v>
      </c>
    </row>
    <row r="4606" spans="1:7">
      <c r="A4606">
        <v>50</v>
      </c>
      <c r="B4606" t="s">
        <v>53</v>
      </c>
      <c r="C4606">
        <v>18</v>
      </c>
      <c r="D4606" t="s">
        <v>21</v>
      </c>
      <c r="E4606">
        <v>15055</v>
      </c>
      <c r="F4606" t="s">
        <v>106</v>
      </c>
      <c r="G4606">
        <v>12137953.283857699</v>
      </c>
    </row>
    <row r="4607" spans="1:7">
      <c r="A4607">
        <v>50</v>
      </c>
      <c r="B4607" t="s">
        <v>53</v>
      </c>
      <c r="C4607">
        <v>19</v>
      </c>
      <c r="D4607" t="s">
        <v>22</v>
      </c>
      <c r="E4607">
        <v>15055</v>
      </c>
      <c r="F4607" t="s">
        <v>106</v>
      </c>
      <c r="G4607">
        <v>1820313.78814191</v>
      </c>
    </row>
    <row r="4608" spans="1:7">
      <c r="A4608">
        <v>50</v>
      </c>
      <c r="B4608" t="s">
        <v>53</v>
      </c>
      <c r="C4608">
        <v>20</v>
      </c>
      <c r="D4608" t="s">
        <v>23</v>
      </c>
      <c r="E4608">
        <v>15055</v>
      </c>
      <c r="F4608" t="s">
        <v>106</v>
      </c>
      <c r="G4608">
        <v>488849025.39883602</v>
      </c>
    </row>
    <row r="4609" spans="1:7">
      <c r="A4609">
        <v>50</v>
      </c>
      <c r="B4609" t="s">
        <v>53</v>
      </c>
      <c r="C4609">
        <v>21</v>
      </c>
      <c r="D4609" t="s">
        <v>24</v>
      </c>
      <c r="E4609">
        <v>15055</v>
      </c>
      <c r="F4609" t="s">
        <v>106</v>
      </c>
      <c r="G4609">
        <v>10872443.837060001</v>
      </c>
    </row>
    <row r="4610" spans="1:7">
      <c r="A4610">
        <v>50</v>
      </c>
      <c r="B4610" t="s">
        <v>53</v>
      </c>
      <c r="C4610">
        <v>22</v>
      </c>
      <c r="D4610" t="s">
        <v>25</v>
      </c>
      <c r="E4610">
        <v>15055</v>
      </c>
      <c r="F4610" t="s">
        <v>106</v>
      </c>
      <c r="G4610">
        <v>11981141.5054588</v>
      </c>
    </row>
    <row r="4611" spans="1:7">
      <c r="A4611">
        <v>50</v>
      </c>
      <c r="B4611" t="s">
        <v>53</v>
      </c>
      <c r="C4611">
        <v>23</v>
      </c>
      <c r="D4611" t="s">
        <v>26</v>
      </c>
      <c r="E4611">
        <v>15055</v>
      </c>
      <c r="F4611" t="s">
        <v>106</v>
      </c>
      <c r="G4611">
        <v>2742327.6256595999</v>
      </c>
    </row>
    <row r="4612" spans="1:7">
      <c r="A4612">
        <v>50</v>
      </c>
      <c r="B4612" t="s">
        <v>53</v>
      </c>
      <c r="C4612">
        <v>24</v>
      </c>
      <c r="D4612" t="s">
        <v>27</v>
      </c>
      <c r="E4612">
        <v>15055</v>
      </c>
      <c r="F4612" t="s">
        <v>106</v>
      </c>
      <c r="G4612">
        <v>424849.56715413602</v>
      </c>
    </row>
    <row r="4613" spans="1:7">
      <c r="A4613">
        <v>50</v>
      </c>
      <c r="B4613" t="s">
        <v>53</v>
      </c>
      <c r="C4613">
        <v>25</v>
      </c>
      <c r="D4613" t="s">
        <v>28</v>
      </c>
      <c r="E4613">
        <v>15055</v>
      </c>
      <c r="F4613" t="s">
        <v>106</v>
      </c>
      <c r="G4613">
        <v>34604650.126525402</v>
      </c>
    </row>
    <row r="4614" spans="1:7">
      <c r="A4614">
        <v>50</v>
      </c>
      <c r="B4614" t="s">
        <v>53</v>
      </c>
      <c r="C4614">
        <v>26</v>
      </c>
      <c r="D4614" t="s">
        <v>29</v>
      </c>
      <c r="E4614">
        <v>15055</v>
      </c>
      <c r="F4614" t="s">
        <v>106</v>
      </c>
      <c r="G4614">
        <v>11228313.969598399</v>
      </c>
    </row>
    <row r="4615" spans="1:7">
      <c r="A4615">
        <v>50</v>
      </c>
      <c r="B4615" t="s">
        <v>53</v>
      </c>
      <c r="C4615">
        <v>27</v>
      </c>
      <c r="D4615" t="s">
        <v>30</v>
      </c>
      <c r="E4615">
        <v>15055</v>
      </c>
      <c r="F4615" t="s">
        <v>106</v>
      </c>
      <c r="G4615">
        <v>1901649.5122207</v>
      </c>
    </row>
    <row r="4616" spans="1:7">
      <c r="A4616">
        <v>50</v>
      </c>
      <c r="B4616" t="s">
        <v>53</v>
      </c>
      <c r="C4616">
        <v>28</v>
      </c>
      <c r="D4616" t="s">
        <v>31</v>
      </c>
      <c r="E4616">
        <v>15055</v>
      </c>
      <c r="F4616" t="s">
        <v>106</v>
      </c>
      <c r="G4616">
        <v>1277595.73132473</v>
      </c>
    </row>
    <row r="4617" spans="1:7">
      <c r="A4617">
        <v>50</v>
      </c>
      <c r="B4617" t="s">
        <v>53</v>
      </c>
      <c r="C4617">
        <v>29</v>
      </c>
      <c r="D4617" t="s">
        <v>32</v>
      </c>
      <c r="E4617">
        <v>15055</v>
      </c>
      <c r="F4617" t="s">
        <v>106</v>
      </c>
      <c r="G4617">
        <v>60830218.729828</v>
      </c>
    </row>
    <row r="4618" spans="1:7">
      <c r="A4618">
        <v>50</v>
      </c>
      <c r="B4618" t="s">
        <v>53</v>
      </c>
      <c r="C4618">
        <v>30</v>
      </c>
      <c r="D4618" t="s">
        <v>33</v>
      </c>
      <c r="E4618">
        <v>15055</v>
      </c>
      <c r="F4618" t="s">
        <v>106</v>
      </c>
      <c r="G4618">
        <v>87083.510576733504</v>
      </c>
    </row>
    <row r="4619" spans="1:7">
      <c r="A4619">
        <v>50</v>
      </c>
      <c r="B4619" t="s">
        <v>53</v>
      </c>
      <c r="C4619">
        <v>31</v>
      </c>
      <c r="D4619" t="s">
        <v>34</v>
      </c>
      <c r="E4619">
        <v>15055</v>
      </c>
      <c r="F4619" t="s">
        <v>106</v>
      </c>
      <c r="G4619">
        <v>1814022.74900907</v>
      </c>
    </row>
    <row r="4620" spans="1:7">
      <c r="A4620">
        <v>50</v>
      </c>
      <c r="B4620" t="s">
        <v>53</v>
      </c>
      <c r="C4620">
        <v>32</v>
      </c>
      <c r="D4620" t="s">
        <v>35</v>
      </c>
      <c r="E4620">
        <v>15055</v>
      </c>
      <c r="F4620" t="s">
        <v>106</v>
      </c>
      <c r="G4620">
        <v>431347137.93820697</v>
      </c>
    </row>
    <row r="4621" spans="1:7">
      <c r="A4621">
        <v>50</v>
      </c>
      <c r="B4621" t="s">
        <v>53</v>
      </c>
      <c r="C4621">
        <v>33</v>
      </c>
      <c r="D4621" t="s">
        <v>36</v>
      </c>
      <c r="E4621">
        <v>15055</v>
      </c>
      <c r="F4621" t="s">
        <v>106</v>
      </c>
      <c r="G4621">
        <v>5757381.5262491005</v>
      </c>
    </row>
    <row r="4622" spans="1:7">
      <c r="A4622">
        <v>50</v>
      </c>
      <c r="B4622" t="s">
        <v>53</v>
      </c>
      <c r="C4622">
        <v>34</v>
      </c>
      <c r="D4622" t="s">
        <v>37</v>
      </c>
      <c r="E4622">
        <v>15055</v>
      </c>
      <c r="F4622" t="s">
        <v>106</v>
      </c>
      <c r="G4622">
        <v>6211.3142199937702</v>
      </c>
    </row>
    <row r="4623" spans="1:7">
      <c r="A4623">
        <v>50</v>
      </c>
      <c r="B4623" t="s">
        <v>53</v>
      </c>
      <c r="C4623">
        <v>35</v>
      </c>
      <c r="D4623" t="s">
        <v>38</v>
      </c>
      <c r="E4623">
        <v>15055</v>
      </c>
      <c r="F4623" t="s">
        <v>106</v>
      </c>
      <c r="G4623">
        <v>261932.91789411899</v>
      </c>
    </row>
    <row r="4624" spans="1:7">
      <c r="A4624">
        <v>50</v>
      </c>
      <c r="B4624" t="s">
        <v>53</v>
      </c>
      <c r="C4624">
        <v>36</v>
      </c>
      <c r="D4624" t="s">
        <v>39</v>
      </c>
      <c r="E4624">
        <v>15055</v>
      </c>
      <c r="F4624" t="s">
        <v>106</v>
      </c>
      <c r="G4624">
        <v>2628.2787382772199</v>
      </c>
    </row>
    <row r="4625" spans="1:7">
      <c r="A4625">
        <v>50</v>
      </c>
      <c r="B4625" t="s">
        <v>53</v>
      </c>
      <c r="C4625">
        <v>37</v>
      </c>
      <c r="D4625" t="s">
        <v>40</v>
      </c>
      <c r="E4625">
        <v>15055</v>
      </c>
      <c r="F4625" t="s">
        <v>106</v>
      </c>
      <c r="G4625">
        <v>3089.6792122411198</v>
      </c>
    </row>
    <row r="4626" spans="1:7">
      <c r="A4626">
        <v>50</v>
      </c>
      <c r="B4626" t="s">
        <v>53</v>
      </c>
      <c r="C4626">
        <v>38</v>
      </c>
      <c r="D4626" t="s">
        <v>41</v>
      </c>
      <c r="E4626">
        <v>15055</v>
      </c>
      <c r="F4626" t="s">
        <v>106</v>
      </c>
      <c r="G4626">
        <v>83186.961498802993</v>
      </c>
    </row>
    <row r="4627" spans="1:7">
      <c r="A4627">
        <v>50</v>
      </c>
      <c r="B4627" t="s">
        <v>53</v>
      </c>
      <c r="C4627">
        <v>39</v>
      </c>
      <c r="D4627" t="s">
        <v>42</v>
      </c>
      <c r="E4627">
        <v>15055</v>
      </c>
      <c r="F4627" t="s">
        <v>106</v>
      </c>
      <c r="G4627">
        <v>2610.35414188715</v>
      </c>
    </row>
    <row r="4628" spans="1:7">
      <c r="A4628">
        <v>50</v>
      </c>
      <c r="B4628" t="s">
        <v>53</v>
      </c>
      <c r="C4628">
        <v>40</v>
      </c>
      <c r="D4628" t="s">
        <v>43</v>
      </c>
      <c r="E4628">
        <v>15055</v>
      </c>
      <c r="F4628" t="s">
        <v>106</v>
      </c>
      <c r="G4628">
        <v>8763.9549063151298</v>
      </c>
    </row>
    <row r="4629" spans="1:7">
      <c r="A4629">
        <v>50</v>
      </c>
      <c r="B4629" t="s">
        <v>53</v>
      </c>
      <c r="C4629">
        <v>41</v>
      </c>
      <c r="D4629" t="s">
        <v>44</v>
      </c>
      <c r="E4629">
        <v>15055</v>
      </c>
      <c r="F4629" t="s">
        <v>106</v>
      </c>
      <c r="G4629">
        <v>210834.273257589</v>
      </c>
    </row>
    <row r="4630" spans="1:7">
      <c r="A4630">
        <v>50</v>
      </c>
      <c r="B4630" t="s">
        <v>53</v>
      </c>
      <c r="C4630">
        <v>42</v>
      </c>
      <c r="D4630" t="s">
        <v>45</v>
      </c>
      <c r="E4630">
        <v>15055</v>
      </c>
      <c r="F4630" t="s">
        <v>106</v>
      </c>
      <c r="G4630">
        <v>37517234.388434</v>
      </c>
    </row>
    <row r="4631" spans="1:7">
      <c r="A4631">
        <v>50</v>
      </c>
      <c r="B4631" t="s">
        <v>53</v>
      </c>
      <c r="C4631">
        <v>43</v>
      </c>
      <c r="D4631" t="s">
        <v>46</v>
      </c>
      <c r="E4631">
        <v>15055</v>
      </c>
      <c r="F4631" t="s">
        <v>106</v>
      </c>
      <c r="G4631">
        <v>2004074.49044631</v>
      </c>
    </row>
    <row r="4632" spans="1:7">
      <c r="A4632">
        <v>50</v>
      </c>
      <c r="B4632" t="s">
        <v>53</v>
      </c>
      <c r="C4632">
        <v>44</v>
      </c>
      <c r="D4632" t="s">
        <v>47</v>
      </c>
      <c r="E4632">
        <v>15055</v>
      </c>
      <c r="F4632" t="s">
        <v>106</v>
      </c>
      <c r="G4632">
        <v>376843.01371882198</v>
      </c>
    </row>
    <row r="4633" spans="1:7">
      <c r="A4633">
        <v>50</v>
      </c>
      <c r="B4633" t="s">
        <v>53</v>
      </c>
      <c r="C4633">
        <v>45</v>
      </c>
      <c r="D4633" t="s">
        <v>48</v>
      </c>
      <c r="E4633">
        <v>15055</v>
      </c>
      <c r="F4633" t="s">
        <v>106</v>
      </c>
      <c r="G4633">
        <v>202542605.18446201</v>
      </c>
    </row>
    <row r="4634" spans="1:7">
      <c r="A4634">
        <v>50</v>
      </c>
      <c r="B4634" t="s">
        <v>53</v>
      </c>
      <c r="C4634">
        <v>46</v>
      </c>
      <c r="D4634" t="s">
        <v>49</v>
      </c>
      <c r="E4634">
        <v>15055</v>
      </c>
      <c r="F4634" t="s">
        <v>106</v>
      </c>
      <c r="G4634">
        <v>601792.99323272204</v>
      </c>
    </row>
    <row r="4635" spans="1:7">
      <c r="A4635">
        <v>50</v>
      </c>
      <c r="B4635" t="s">
        <v>53</v>
      </c>
      <c r="C4635">
        <v>47</v>
      </c>
      <c r="D4635" t="s">
        <v>50</v>
      </c>
      <c r="E4635">
        <v>15055</v>
      </c>
      <c r="F4635" t="s">
        <v>106</v>
      </c>
      <c r="G4635">
        <v>2687139.2883967501</v>
      </c>
    </row>
    <row r="4636" spans="1:7">
      <c r="A4636">
        <v>50</v>
      </c>
      <c r="B4636" t="s">
        <v>53</v>
      </c>
      <c r="C4636">
        <v>48</v>
      </c>
      <c r="D4636" t="s">
        <v>51</v>
      </c>
      <c r="E4636">
        <v>15055</v>
      </c>
      <c r="F4636" t="s">
        <v>106</v>
      </c>
      <c r="G4636">
        <v>282496597.91902</v>
      </c>
    </row>
    <row r="4637" spans="1:7">
      <c r="A4637">
        <v>50</v>
      </c>
      <c r="B4637" t="s">
        <v>53</v>
      </c>
      <c r="C4637">
        <v>49</v>
      </c>
      <c r="D4637" t="s">
        <v>52</v>
      </c>
      <c r="E4637">
        <v>15055</v>
      </c>
      <c r="F4637" t="s">
        <v>106</v>
      </c>
      <c r="G4637">
        <v>186990446.88060501</v>
      </c>
    </row>
    <row r="4638" spans="1:7">
      <c r="A4638">
        <v>50</v>
      </c>
      <c r="B4638" t="s">
        <v>53</v>
      </c>
      <c r="C4638">
        <v>50</v>
      </c>
      <c r="D4638" t="s">
        <v>53</v>
      </c>
      <c r="E4638">
        <v>15055</v>
      </c>
      <c r="F4638" t="s">
        <v>106</v>
      </c>
      <c r="G4638">
        <v>1110796744.6224101</v>
      </c>
    </row>
    <row r="4639" spans="1:7">
      <c r="A4639">
        <v>50</v>
      </c>
      <c r="B4639" t="s">
        <v>53</v>
      </c>
      <c r="C4639">
        <v>51</v>
      </c>
      <c r="D4639" t="s">
        <v>54</v>
      </c>
      <c r="E4639">
        <v>15055</v>
      </c>
      <c r="F4639" t="s">
        <v>106</v>
      </c>
      <c r="G4639">
        <v>35060918.182626396</v>
      </c>
    </row>
    <row r="4640" spans="1:7">
      <c r="A4640">
        <v>50</v>
      </c>
      <c r="B4640" t="s">
        <v>53</v>
      </c>
      <c r="C4640">
        <v>52</v>
      </c>
      <c r="D4640" t="s">
        <v>55</v>
      </c>
      <c r="E4640">
        <v>15055</v>
      </c>
      <c r="F4640" t="s">
        <v>106</v>
      </c>
      <c r="G4640">
        <v>47593.773385454697</v>
      </c>
    </row>
    <row r="4641" spans="1:7">
      <c r="A4641">
        <v>50</v>
      </c>
      <c r="B4641" t="s">
        <v>53</v>
      </c>
      <c r="C4641">
        <v>53</v>
      </c>
      <c r="D4641" t="s">
        <v>56</v>
      </c>
      <c r="E4641">
        <v>15055</v>
      </c>
      <c r="F4641" t="s">
        <v>106</v>
      </c>
      <c r="G4641">
        <v>13957776.362805299</v>
      </c>
    </row>
    <row r="4642" spans="1:7">
      <c r="A4642">
        <v>50</v>
      </c>
      <c r="B4642" t="s">
        <v>53</v>
      </c>
      <c r="C4642">
        <v>54</v>
      </c>
      <c r="D4642" t="s">
        <v>57</v>
      </c>
      <c r="E4642">
        <v>15055</v>
      </c>
      <c r="F4642" t="s">
        <v>106</v>
      </c>
      <c r="G4642">
        <v>36786369.976471797</v>
      </c>
    </row>
    <row r="4643" spans="1:7">
      <c r="A4643">
        <v>50</v>
      </c>
      <c r="B4643" t="s">
        <v>53</v>
      </c>
      <c r="C4643">
        <v>55</v>
      </c>
      <c r="D4643" t="s">
        <v>58</v>
      </c>
      <c r="E4643">
        <v>15055</v>
      </c>
      <c r="F4643" t="s">
        <v>106</v>
      </c>
      <c r="G4643">
        <v>35149539.018384703</v>
      </c>
    </row>
    <row r="4644" spans="1:7">
      <c r="A4644">
        <v>50</v>
      </c>
      <c r="B4644" t="s">
        <v>53</v>
      </c>
      <c r="C4644">
        <v>56</v>
      </c>
      <c r="D4644" t="s">
        <v>59</v>
      </c>
      <c r="E4644">
        <v>15055</v>
      </c>
      <c r="F4644" t="s">
        <v>106</v>
      </c>
      <c r="G4644">
        <v>46996691.039940201</v>
      </c>
    </row>
    <row r="4645" spans="1:7">
      <c r="A4645">
        <v>50</v>
      </c>
      <c r="B4645" t="s">
        <v>53</v>
      </c>
      <c r="C4645">
        <v>57</v>
      </c>
      <c r="D4645" t="s">
        <v>60</v>
      </c>
      <c r="E4645">
        <v>15055</v>
      </c>
      <c r="F4645" t="s">
        <v>106</v>
      </c>
      <c r="G4645">
        <v>107942391.596976</v>
      </c>
    </row>
    <row r="4646" spans="1:7">
      <c r="A4646">
        <v>50</v>
      </c>
      <c r="B4646" t="s">
        <v>53</v>
      </c>
      <c r="C4646">
        <v>58</v>
      </c>
      <c r="D4646" t="s">
        <v>61</v>
      </c>
      <c r="E4646">
        <v>15055</v>
      </c>
      <c r="F4646" t="s">
        <v>106</v>
      </c>
      <c r="G4646">
        <v>5719618.6335230898</v>
      </c>
    </row>
    <row r="4647" spans="1:7">
      <c r="A4647">
        <v>50</v>
      </c>
      <c r="B4647" t="s">
        <v>53</v>
      </c>
      <c r="C4647">
        <v>59</v>
      </c>
      <c r="D4647" t="s">
        <v>62</v>
      </c>
      <c r="E4647">
        <v>15055</v>
      </c>
      <c r="F4647" t="s">
        <v>106</v>
      </c>
      <c r="G4647">
        <v>20524058.713688001</v>
      </c>
    </row>
    <row r="4648" spans="1:7">
      <c r="A4648">
        <v>50</v>
      </c>
      <c r="B4648" t="s">
        <v>53</v>
      </c>
      <c r="C4648">
        <v>60</v>
      </c>
      <c r="D4648" t="s">
        <v>63</v>
      </c>
      <c r="E4648">
        <v>15055</v>
      </c>
      <c r="F4648" t="s">
        <v>106</v>
      </c>
      <c r="G4648">
        <v>226381834.95785999</v>
      </c>
    </row>
    <row r="4649" spans="1:7">
      <c r="A4649">
        <v>50</v>
      </c>
      <c r="B4649" t="s">
        <v>53</v>
      </c>
      <c r="C4649">
        <v>62</v>
      </c>
      <c r="D4649" t="s">
        <v>65</v>
      </c>
      <c r="E4649">
        <v>15055</v>
      </c>
      <c r="F4649" t="s">
        <v>106</v>
      </c>
      <c r="G4649">
        <v>1023366273.55452</v>
      </c>
    </row>
    <row r="4650" spans="1:7">
      <c r="A4650">
        <v>50</v>
      </c>
      <c r="B4650" t="s">
        <v>53</v>
      </c>
      <c r="C4650">
        <v>63</v>
      </c>
      <c r="D4650" t="s">
        <v>66</v>
      </c>
      <c r="E4650">
        <v>15055</v>
      </c>
      <c r="F4650" t="s">
        <v>106</v>
      </c>
      <c r="G4650">
        <v>462415422.895854</v>
      </c>
    </row>
    <row r="4651" spans="1:7">
      <c r="A4651">
        <v>50</v>
      </c>
      <c r="B4651" t="s">
        <v>53</v>
      </c>
      <c r="C4651">
        <v>64</v>
      </c>
      <c r="D4651" t="s">
        <v>67</v>
      </c>
      <c r="E4651">
        <v>15055</v>
      </c>
      <c r="F4651" t="s">
        <v>106</v>
      </c>
      <c r="G4651">
        <v>15989752.429663001</v>
      </c>
    </row>
    <row r="4652" spans="1:7">
      <c r="A4652">
        <v>50</v>
      </c>
      <c r="B4652" t="s">
        <v>53</v>
      </c>
      <c r="C4652">
        <v>65</v>
      </c>
      <c r="D4652" t="s">
        <v>68</v>
      </c>
      <c r="E4652">
        <v>15055</v>
      </c>
      <c r="F4652" t="s">
        <v>106</v>
      </c>
      <c r="G4652">
        <v>286077993.87497902</v>
      </c>
    </row>
    <row r="4653" spans="1:7">
      <c r="A4653">
        <v>50</v>
      </c>
      <c r="B4653" t="s">
        <v>53</v>
      </c>
      <c r="C4653">
        <v>66</v>
      </c>
      <c r="D4653" t="s">
        <v>69</v>
      </c>
      <c r="E4653">
        <v>15055</v>
      </c>
      <c r="F4653" t="s">
        <v>106</v>
      </c>
      <c r="G4653">
        <v>220823256.113408</v>
      </c>
    </row>
    <row r="4654" spans="1:7">
      <c r="A4654">
        <v>50</v>
      </c>
      <c r="B4654" t="s">
        <v>53</v>
      </c>
      <c r="C4654">
        <v>67</v>
      </c>
      <c r="D4654" t="s">
        <v>70</v>
      </c>
      <c r="E4654">
        <v>15055</v>
      </c>
      <c r="F4654" t="s">
        <v>106</v>
      </c>
      <c r="G4654">
        <v>648073450.68486297</v>
      </c>
    </row>
    <row r="4655" spans="1:7">
      <c r="A4655">
        <v>50</v>
      </c>
      <c r="B4655" t="s">
        <v>53</v>
      </c>
      <c r="C4655">
        <v>68</v>
      </c>
      <c r="D4655" t="s">
        <v>71</v>
      </c>
      <c r="E4655">
        <v>15055</v>
      </c>
      <c r="F4655" t="s">
        <v>106</v>
      </c>
      <c r="G4655">
        <v>24598837.2966723</v>
      </c>
    </row>
    <row r="4656" spans="1:7">
      <c r="A4656">
        <v>50</v>
      </c>
      <c r="B4656" t="s">
        <v>53</v>
      </c>
      <c r="C4656">
        <v>74</v>
      </c>
      <c r="D4656" t="s">
        <v>77</v>
      </c>
      <c r="E4656">
        <v>15055</v>
      </c>
      <c r="F4656" t="s">
        <v>106</v>
      </c>
      <c r="G4656">
        <v>1070922.3585818999</v>
      </c>
    </row>
    <row r="4657" spans="1:7">
      <c r="A4657">
        <v>50</v>
      </c>
      <c r="B4657" t="s">
        <v>53</v>
      </c>
      <c r="C4657">
        <v>75</v>
      </c>
      <c r="D4657" t="s">
        <v>78</v>
      </c>
      <c r="E4657">
        <v>15055</v>
      </c>
      <c r="F4657" t="s">
        <v>106</v>
      </c>
      <c r="G4657">
        <v>33.178413121353003</v>
      </c>
    </row>
    <row r="4658" spans="1:7">
      <c r="A4658">
        <v>50</v>
      </c>
      <c r="B4658" t="s">
        <v>53</v>
      </c>
      <c r="C4658">
        <v>76</v>
      </c>
      <c r="D4658" t="s">
        <v>79</v>
      </c>
      <c r="E4658">
        <v>15055</v>
      </c>
      <c r="F4658" t="s">
        <v>106</v>
      </c>
      <c r="G4658">
        <v>70158.086299027404</v>
      </c>
    </row>
    <row r="4659" spans="1:7">
      <c r="A4659">
        <v>50</v>
      </c>
      <c r="B4659" t="s">
        <v>53</v>
      </c>
      <c r="C4659">
        <v>77</v>
      </c>
      <c r="D4659" t="s">
        <v>80</v>
      </c>
      <c r="E4659">
        <v>15055</v>
      </c>
      <c r="F4659" t="s">
        <v>106</v>
      </c>
      <c r="G4659">
        <v>336478.51095776801</v>
      </c>
    </row>
    <row r="4660" spans="1:7">
      <c r="A4660">
        <v>50</v>
      </c>
      <c r="B4660" t="s">
        <v>53</v>
      </c>
      <c r="C4660">
        <v>78</v>
      </c>
      <c r="D4660" t="s">
        <v>81</v>
      </c>
      <c r="E4660">
        <v>15055</v>
      </c>
      <c r="F4660" t="s">
        <v>106</v>
      </c>
      <c r="G4660">
        <v>36410110.9100205</v>
      </c>
    </row>
    <row r="4661" spans="1:7">
      <c r="A4661">
        <v>50</v>
      </c>
      <c r="B4661" t="s">
        <v>53</v>
      </c>
      <c r="C4661">
        <v>79</v>
      </c>
      <c r="D4661" t="s">
        <v>82</v>
      </c>
      <c r="E4661">
        <v>15055</v>
      </c>
      <c r="F4661" t="s">
        <v>106</v>
      </c>
      <c r="G4661">
        <v>109190517.556272</v>
      </c>
    </row>
    <row r="4662" spans="1:7">
      <c r="A4662">
        <v>50</v>
      </c>
      <c r="B4662" t="s">
        <v>53</v>
      </c>
      <c r="C4662">
        <v>80</v>
      </c>
      <c r="D4662" t="s">
        <v>83</v>
      </c>
      <c r="E4662">
        <v>15055</v>
      </c>
      <c r="F4662" t="s">
        <v>106</v>
      </c>
      <c r="G4662">
        <v>3931.4128711493499</v>
      </c>
    </row>
    <row r="4663" spans="1:7">
      <c r="A4663">
        <v>50</v>
      </c>
      <c r="B4663" t="s">
        <v>53</v>
      </c>
      <c r="C4663">
        <v>81</v>
      </c>
      <c r="D4663" t="s">
        <v>84</v>
      </c>
      <c r="E4663">
        <v>15055</v>
      </c>
      <c r="F4663" t="s">
        <v>106</v>
      </c>
      <c r="G4663">
        <v>2501955.8256146298</v>
      </c>
    </row>
    <row r="4664" spans="1:7">
      <c r="A4664">
        <v>50</v>
      </c>
      <c r="B4664" t="s">
        <v>53</v>
      </c>
      <c r="C4664">
        <v>83</v>
      </c>
      <c r="D4664" t="s">
        <v>86</v>
      </c>
      <c r="E4664">
        <v>15055</v>
      </c>
      <c r="F4664" t="s">
        <v>106</v>
      </c>
      <c r="G4664">
        <v>225265463.87374601</v>
      </c>
    </row>
    <row r="4665" spans="1:7">
      <c r="A4665">
        <v>50</v>
      </c>
      <c r="B4665" t="s">
        <v>53</v>
      </c>
      <c r="C4665">
        <v>86</v>
      </c>
      <c r="D4665" t="s">
        <v>89</v>
      </c>
      <c r="E4665">
        <v>15055</v>
      </c>
      <c r="F4665" t="s">
        <v>106</v>
      </c>
      <c r="G4665">
        <v>155.19798012430701</v>
      </c>
    </row>
    <row r="4666" spans="1:7">
      <c r="A4666">
        <v>50</v>
      </c>
      <c r="B4666" t="s">
        <v>53</v>
      </c>
      <c r="C4666">
        <v>87</v>
      </c>
      <c r="D4666" t="s">
        <v>90</v>
      </c>
      <c r="E4666">
        <v>15055</v>
      </c>
      <c r="F4666" t="s">
        <v>106</v>
      </c>
      <c r="G4666">
        <v>119.081708988394</v>
      </c>
    </row>
    <row r="4667" spans="1:7">
      <c r="A4667">
        <v>50</v>
      </c>
      <c r="B4667" t="s">
        <v>53</v>
      </c>
      <c r="C4667">
        <v>5001</v>
      </c>
      <c r="D4667" t="s">
        <v>94</v>
      </c>
      <c r="E4667">
        <v>15053</v>
      </c>
      <c r="F4667" t="s">
        <v>107</v>
      </c>
      <c r="G4667">
        <v>19496864394.3311</v>
      </c>
    </row>
    <row r="4668" spans="1:7">
      <c r="A4668">
        <v>50</v>
      </c>
      <c r="B4668" t="s">
        <v>53</v>
      </c>
      <c r="C4668">
        <v>6001</v>
      </c>
      <c r="D4668" t="s">
        <v>96</v>
      </c>
      <c r="E4668">
        <v>15053</v>
      </c>
      <c r="F4668" t="s">
        <v>107</v>
      </c>
      <c r="G4668">
        <v>210908043.23995301</v>
      </c>
    </row>
    <row r="4669" spans="1:7">
      <c r="A4669">
        <v>50</v>
      </c>
      <c r="B4669" t="s">
        <v>53</v>
      </c>
      <c r="C4669">
        <v>7001</v>
      </c>
      <c r="D4669" t="s">
        <v>108</v>
      </c>
      <c r="E4669">
        <v>15053</v>
      </c>
      <c r="F4669" t="s">
        <v>107</v>
      </c>
      <c r="G4669">
        <v>1114155969.05743</v>
      </c>
    </row>
    <row r="4670" spans="1:7">
      <c r="A4670">
        <v>50</v>
      </c>
      <c r="B4670" t="s">
        <v>53</v>
      </c>
      <c r="C4670">
        <v>8001</v>
      </c>
      <c r="D4670" t="s">
        <v>109</v>
      </c>
      <c r="E4670">
        <v>15053</v>
      </c>
      <c r="F4670" t="s">
        <v>107</v>
      </c>
      <c r="G4670">
        <v>244164983.06776601</v>
      </c>
    </row>
    <row r="4671" spans="1:7">
      <c r="A4671">
        <v>50</v>
      </c>
      <c r="B4671" t="s">
        <v>53</v>
      </c>
      <c r="C4671">
        <v>10001</v>
      </c>
      <c r="D4671" t="s">
        <v>110</v>
      </c>
      <c r="E4671">
        <v>15055</v>
      </c>
      <c r="F4671" t="s">
        <v>106</v>
      </c>
      <c r="G4671">
        <v>21574.763116403199</v>
      </c>
    </row>
    <row r="4672" spans="1:7">
      <c r="A4672">
        <v>50</v>
      </c>
      <c r="B4672" t="s">
        <v>53</v>
      </c>
      <c r="C4672">
        <v>10002</v>
      </c>
      <c r="D4672" t="s">
        <v>111</v>
      </c>
      <c r="E4672">
        <v>15055</v>
      </c>
      <c r="F4672" t="s">
        <v>106</v>
      </c>
      <c r="G4672">
        <v>28411.5235754612</v>
      </c>
    </row>
    <row r="4673" spans="1:7">
      <c r="A4673">
        <v>50</v>
      </c>
      <c r="B4673" t="s">
        <v>53</v>
      </c>
      <c r="C4673">
        <v>10003</v>
      </c>
      <c r="D4673" t="s">
        <v>112</v>
      </c>
      <c r="E4673">
        <v>15055</v>
      </c>
      <c r="F4673" t="s">
        <v>106</v>
      </c>
      <c r="G4673">
        <v>25295.860686096399</v>
      </c>
    </row>
    <row r="4674" spans="1:7">
      <c r="A4674">
        <v>50</v>
      </c>
      <c r="B4674" t="s">
        <v>53</v>
      </c>
      <c r="C4674">
        <v>10004</v>
      </c>
      <c r="D4674" t="s">
        <v>113</v>
      </c>
      <c r="E4674">
        <v>15055</v>
      </c>
      <c r="F4674" t="s">
        <v>106</v>
      </c>
      <c r="G4674">
        <v>19531.446118164</v>
      </c>
    </row>
    <row r="4675" spans="1:7">
      <c r="A4675">
        <v>50</v>
      </c>
      <c r="B4675" t="s">
        <v>53</v>
      </c>
      <c r="C4675">
        <v>10005</v>
      </c>
      <c r="D4675" t="s">
        <v>114</v>
      </c>
      <c r="E4675">
        <v>15055</v>
      </c>
      <c r="F4675" t="s">
        <v>106</v>
      </c>
      <c r="G4675">
        <v>43589.716440832803</v>
      </c>
    </row>
    <row r="4676" spans="1:7">
      <c r="A4676">
        <v>50</v>
      </c>
      <c r="B4676" t="s">
        <v>53</v>
      </c>
      <c r="C4676">
        <v>10006</v>
      </c>
      <c r="D4676" t="s">
        <v>115</v>
      </c>
      <c r="E4676">
        <v>15055</v>
      </c>
      <c r="F4676" t="s">
        <v>106</v>
      </c>
      <c r="G4676">
        <v>148877.49239059901</v>
      </c>
    </row>
    <row r="4677" spans="1:7">
      <c r="A4677">
        <v>50</v>
      </c>
      <c r="B4677" t="s">
        <v>53</v>
      </c>
      <c r="C4677">
        <v>10007</v>
      </c>
      <c r="D4677" t="s">
        <v>116</v>
      </c>
      <c r="E4677">
        <v>15055</v>
      </c>
      <c r="F4677" t="s">
        <v>106</v>
      </c>
      <c r="G4677">
        <v>263280.36214596202</v>
      </c>
    </row>
    <row r="4678" spans="1:7">
      <c r="A4678">
        <v>50</v>
      </c>
      <c r="B4678" t="s">
        <v>53</v>
      </c>
      <c r="C4678">
        <v>10008</v>
      </c>
      <c r="D4678" t="s">
        <v>117</v>
      </c>
      <c r="E4678">
        <v>15055</v>
      </c>
      <c r="F4678" t="s">
        <v>106</v>
      </c>
      <c r="G4678">
        <v>301171.02784201998</v>
      </c>
    </row>
    <row r="4679" spans="1:7">
      <c r="A4679">
        <v>50</v>
      </c>
      <c r="B4679" t="s">
        <v>53</v>
      </c>
      <c r="C4679">
        <v>10009</v>
      </c>
      <c r="D4679" t="s">
        <v>118</v>
      </c>
      <c r="E4679">
        <v>15055</v>
      </c>
      <c r="F4679" t="s">
        <v>106</v>
      </c>
      <c r="G4679">
        <v>762042.26064388303</v>
      </c>
    </row>
    <row r="4680" spans="1:7">
      <c r="A4680">
        <v>50</v>
      </c>
      <c r="B4680" t="s">
        <v>53</v>
      </c>
      <c r="C4680">
        <v>11001</v>
      </c>
      <c r="D4680" t="s">
        <v>119</v>
      </c>
      <c r="E4680">
        <v>15055</v>
      </c>
      <c r="F4680" t="s">
        <v>106</v>
      </c>
      <c r="G4680">
        <v>69232.068723678007</v>
      </c>
    </row>
    <row r="4681" spans="1:7">
      <c r="A4681">
        <v>50</v>
      </c>
      <c r="B4681" t="s">
        <v>53</v>
      </c>
      <c r="C4681">
        <v>11003</v>
      </c>
      <c r="D4681" t="s">
        <v>120</v>
      </c>
      <c r="E4681">
        <v>15055</v>
      </c>
      <c r="F4681" t="s">
        <v>106</v>
      </c>
      <c r="G4681">
        <v>59386.3384772676</v>
      </c>
    </row>
    <row r="4682" spans="1:7">
      <c r="A4682">
        <v>50</v>
      </c>
      <c r="B4682" t="s">
        <v>53</v>
      </c>
      <c r="C4682">
        <v>12001</v>
      </c>
      <c r="D4682" t="s">
        <v>121</v>
      </c>
      <c r="E4682">
        <v>15055</v>
      </c>
      <c r="F4682" t="s">
        <v>106</v>
      </c>
      <c r="G4682">
        <v>38710541.908015497</v>
      </c>
    </row>
    <row r="4683" spans="1:7">
      <c r="A4683">
        <v>50</v>
      </c>
      <c r="B4683" t="s">
        <v>53</v>
      </c>
      <c r="C4683">
        <v>12002</v>
      </c>
      <c r="D4683" t="s">
        <v>122</v>
      </c>
      <c r="E4683">
        <v>15055</v>
      </c>
      <c r="F4683" t="s">
        <v>106</v>
      </c>
      <c r="G4683">
        <v>1413.33793900662</v>
      </c>
    </row>
    <row r="4684" spans="1:7">
      <c r="A4684">
        <v>50</v>
      </c>
      <c r="B4684" t="s">
        <v>53</v>
      </c>
      <c r="C4684">
        <v>12004</v>
      </c>
      <c r="D4684" t="s">
        <v>123</v>
      </c>
      <c r="E4684">
        <v>15055</v>
      </c>
      <c r="F4684" t="s">
        <v>106</v>
      </c>
      <c r="G4684">
        <v>300395.68337595899</v>
      </c>
    </row>
    <row r="4685" spans="1:7">
      <c r="A4685">
        <v>50</v>
      </c>
      <c r="B4685" t="s">
        <v>53</v>
      </c>
      <c r="C4685">
        <v>14001</v>
      </c>
      <c r="D4685" t="s">
        <v>124</v>
      </c>
      <c r="E4685">
        <v>15055</v>
      </c>
      <c r="F4685" t="s">
        <v>106</v>
      </c>
      <c r="G4685">
        <v>397176.28755558003</v>
      </c>
    </row>
    <row r="4686" spans="1:7">
      <c r="A4686">
        <v>50</v>
      </c>
      <c r="B4686" t="s">
        <v>53</v>
      </c>
      <c r="C4686">
        <v>14002</v>
      </c>
      <c r="D4686" t="s">
        <v>125</v>
      </c>
      <c r="E4686">
        <v>15055</v>
      </c>
      <c r="F4686" t="s">
        <v>106</v>
      </c>
      <c r="G4686">
        <v>655876.85110888002</v>
      </c>
    </row>
    <row r="4687" spans="1:7">
      <c r="A4687">
        <v>50</v>
      </c>
      <c r="B4687" t="s">
        <v>53</v>
      </c>
      <c r="C4687">
        <v>25001</v>
      </c>
      <c r="D4687" t="s">
        <v>126</v>
      </c>
      <c r="E4687">
        <v>15051</v>
      </c>
      <c r="F4687" t="s">
        <v>127</v>
      </c>
      <c r="G4687">
        <v>278250780.70233601</v>
      </c>
    </row>
    <row r="4688" spans="1:7">
      <c r="A4688">
        <v>50</v>
      </c>
      <c r="B4688" t="s">
        <v>53</v>
      </c>
      <c r="C4688">
        <v>28001</v>
      </c>
      <c r="D4688" t="s">
        <v>128</v>
      </c>
      <c r="E4688">
        <v>15051</v>
      </c>
      <c r="F4688" t="s">
        <v>127</v>
      </c>
      <c r="G4688">
        <v>872877417.14184105</v>
      </c>
    </row>
    <row r="4689" spans="1:7">
      <c r="A4689">
        <v>51</v>
      </c>
      <c r="B4689" t="s">
        <v>54</v>
      </c>
      <c r="C4689">
        <v>1</v>
      </c>
      <c r="D4689" t="s">
        <v>4</v>
      </c>
      <c r="E4689">
        <v>15055</v>
      </c>
      <c r="F4689" t="s">
        <v>106</v>
      </c>
      <c r="G4689">
        <v>3389.2414400269599</v>
      </c>
    </row>
    <row r="4690" spans="1:7">
      <c r="A4690">
        <v>51</v>
      </c>
      <c r="B4690" t="s">
        <v>54</v>
      </c>
      <c r="C4690">
        <v>2</v>
      </c>
      <c r="D4690" t="s">
        <v>5</v>
      </c>
      <c r="E4690">
        <v>15055</v>
      </c>
      <c r="F4690" t="s">
        <v>106</v>
      </c>
      <c r="G4690">
        <v>3400.3708096339701</v>
      </c>
    </row>
    <row r="4691" spans="1:7">
      <c r="A4691">
        <v>51</v>
      </c>
      <c r="B4691" t="s">
        <v>54</v>
      </c>
      <c r="C4691">
        <v>6</v>
      </c>
      <c r="D4691" t="s">
        <v>9</v>
      </c>
      <c r="E4691">
        <v>15055</v>
      </c>
      <c r="F4691" t="s">
        <v>106</v>
      </c>
      <c r="G4691">
        <v>250131.293521563</v>
      </c>
    </row>
    <row r="4692" spans="1:7">
      <c r="A4692">
        <v>51</v>
      </c>
      <c r="B4692" t="s">
        <v>54</v>
      </c>
      <c r="C4692">
        <v>7</v>
      </c>
      <c r="D4692" t="s">
        <v>10</v>
      </c>
      <c r="E4692">
        <v>15055</v>
      </c>
      <c r="F4692" t="s">
        <v>106</v>
      </c>
      <c r="G4692">
        <v>364096.76769223303</v>
      </c>
    </row>
    <row r="4693" spans="1:7">
      <c r="A4693">
        <v>51</v>
      </c>
      <c r="B4693" t="s">
        <v>54</v>
      </c>
      <c r="C4693">
        <v>8</v>
      </c>
      <c r="D4693" t="s">
        <v>11</v>
      </c>
      <c r="E4693">
        <v>15055</v>
      </c>
      <c r="F4693" t="s">
        <v>106</v>
      </c>
      <c r="G4693">
        <v>9199.0877503871798</v>
      </c>
    </row>
    <row r="4694" spans="1:7">
      <c r="A4694">
        <v>51</v>
      </c>
      <c r="B4694" t="s">
        <v>54</v>
      </c>
      <c r="C4694">
        <v>9</v>
      </c>
      <c r="D4694" t="s">
        <v>12</v>
      </c>
      <c r="E4694">
        <v>15055</v>
      </c>
      <c r="F4694" t="s">
        <v>106</v>
      </c>
      <c r="G4694">
        <v>36666022.532022402</v>
      </c>
    </row>
    <row r="4695" spans="1:7">
      <c r="A4695">
        <v>51</v>
      </c>
      <c r="B4695" t="s">
        <v>54</v>
      </c>
      <c r="C4695">
        <v>10</v>
      </c>
      <c r="D4695" t="s">
        <v>13</v>
      </c>
      <c r="E4695">
        <v>15055</v>
      </c>
      <c r="F4695" t="s">
        <v>106</v>
      </c>
      <c r="G4695">
        <v>10158490.8179584</v>
      </c>
    </row>
    <row r="4696" spans="1:7">
      <c r="A4696">
        <v>51</v>
      </c>
      <c r="B4696" t="s">
        <v>54</v>
      </c>
      <c r="C4696">
        <v>11</v>
      </c>
      <c r="D4696" t="s">
        <v>14</v>
      </c>
      <c r="E4696">
        <v>15055</v>
      </c>
      <c r="F4696" t="s">
        <v>106</v>
      </c>
      <c r="G4696">
        <v>1000013.99292847</v>
      </c>
    </row>
    <row r="4697" spans="1:7">
      <c r="A4697">
        <v>51</v>
      </c>
      <c r="B4697" t="s">
        <v>54</v>
      </c>
      <c r="C4697">
        <v>12</v>
      </c>
      <c r="D4697" t="s">
        <v>15</v>
      </c>
      <c r="E4697">
        <v>15055</v>
      </c>
      <c r="F4697" t="s">
        <v>106</v>
      </c>
      <c r="G4697">
        <v>2876.6763435344401</v>
      </c>
    </row>
    <row r="4698" spans="1:7">
      <c r="A4698">
        <v>51</v>
      </c>
      <c r="B4698" t="s">
        <v>54</v>
      </c>
      <c r="C4698">
        <v>13</v>
      </c>
      <c r="D4698" t="s">
        <v>16</v>
      </c>
      <c r="E4698">
        <v>15055</v>
      </c>
      <c r="F4698" t="s">
        <v>106</v>
      </c>
      <c r="G4698">
        <v>10502.8508959559</v>
      </c>
    </row>
    <row r="4699" spans="1:7">
      <c r="A4699">
        <v>51</v>
      </c>
      <c r="B4699" t="s">
        <v>54</v>
      </c>
      <c r="C4699">
        <v>14</v>
      </c>
      <c r="D4699" t="s">
        <v>17</v>
      </c>
      <c r="E4699">
        <v>15055</v>
      </c>
      <c r="F4699" t="s">
        <v>106</v>
      </c>
      <c r="G4699">
        <v>249624.819163765</v>
      </c>
    </row>
    <row r="4700" spans="1:7">
      <c r="A4700">
        <v>51</v>
      </c>
      <c r="B4700" t="s">
        <v>54</v>
      </c>
      <c r="C4700">
        <v>15</v>
      </c>
      <c r="D4700" t="s">
        <v>18</v>
      </c>
      <c r="E4700">
        <v>15055</v>
      </c>
      <c r="F4700" t="s">
        <v>106</v>
      </c>
      <c r="G4700">
        <v>51248.889795118397</v>
      </c>
    </row>
    <row r="4701" spans="1:7">
      <c r="A4701">
        <v>51</v>
      </c>
      <c r="B4701" t="s">
        <v>54</v>
      </c>
      <c r="C4701">
        <v>16</v>
      </c>
      <c r="D4701" t="s">
        <v>19</v>
      </c>
      <c r="E4701">
        <v>15055</v>
      </c>
      <c r="F4701" t="s">
        <v>106</v>
      </c>
      <c r="G4701">
        <v>5381.2260500259999</v>
      </c>
    </row>
    <row r="4702" spans="1:7">
      <c r="A4702">
        <v>51</v>
      </c>
      <c r="B4702" t="s">
        <v>54</v>
      </c>
      <c r="C4702">
        <v>17</v>
      </c>
      <c r="D4702" t="s">
        <v>20</v>
      </c>
      <c r="E4702">
        <v>15055</v>
      </c>
      <c r="F4702" t="s">
        <v>106</v>
      </c>
      <c r="G4702">
        <v>1395328.44129919</v>
      </c>
    </row>
    <row r="4703" spans="1:7">
      <c r="A4703">
        <v>51</v>
      </c>
      <c r="B4703" t="s">
        <v>54</v>
      </c>
      <c r="C4703">
        <v>18</v>
      </c>
      <c r="D4703" t="s">
        <v>21</v>
      </c>
      <c r="E4703">
        <v>15055</v>
      </c>
      <c r="F4703" t="s">
        <v>106</v>
      </c>
      <c r="G4703">
        <v>20902179.824987199</v>
      </c>
    </row>
    <row r="4704" spans="1:7">
      <c r="A4704">
        <v>51</v>
      </c>
      <c r="B4704" t="s">
        <v>54</v>
      </c>
      <c r="C4704">
        <v>19</v>
      </c>
      <c r="D4704" t="s">
        <v>22</v>
      </c>
      <c r="E4704">
        <v>15055</v>
      </c>
      <c r="F4704" t="s">
        <v>106</v>
      </c>
      <c r="G4704">
        <v>80048923.163489193</v>
      </c>
    </row>
    <row r="4705" spans="1:7">
      <c r="A4705">
        <v>51</v>
      </c>
      <c r="B4705" t="s">
        <v>54</v>
      </c>
      <c r="C4705">
        <v>20</v>
      </c>
      <c r="D4705" t="s">
        <v>23</v>
      </c>
      <c r="E4705">
        <v>15055</v>
      </c>
      <c r="F4705" t="s">
        <v>106</v>
      </c>
      <c r="G4705">
        <v>16639477.8253031</v>
      </c>
    </row>
    <row r="4706" spans="1:7">
      <c r="A4706">
        <v>51</v>
      </c>
      <c r="B4706" t="s">
        <v>54</v>
      </c>
      <c r="C4706">
        <v>21</v>
      </c>
      <c r="D4706" t="s">
        <v>24</v>
      </c>
      <c r="E4706">
        <v>15055</v>
      </c>
      <c r="F4706" t="s">
        <v>106</v>
      </c>
      <c r="G4706">
        <v>8758727.8898165897</v>
      </c>
    </row>
    <row r="4707" spans="1:7">
      <c r="A4707">
        <v>51</v>
      </c>
      <c r="B4707" t="s">
        <v>54</v>
      </c>
      <c r="C4707">
        <v>22</v>
      </c>
      <c r="D4707" t="s">
        <v>25</v>
      </c>
      <c r="E4707">
        <v>15055</v>
      </c>
      <c r="F4707" t="s">
        <v>106</v>
      </c>
      <c r="G4707">
        <v>8422823.2823995296</v>
      </c>
    </row>
    <row r="4708" spans="1:7">
      <c r="A4708">
        <v>51</v>
      </c>
      <c r="B4708" t="s">
        <v>54</v>
      </c>
      <c r="C4708">
        <v>23</v>
      </c>
      <c r="D4708" t="s">
        <v>26</v>
      </c>
      <c r="E4708">
        <v>15055</v>
      </c>
      <c r="F4708" t="s">
        <v>106</v>
      </c>
      <c r="G4708">
        <v>235918.031138116</v>
      </c>
    </row>
    <row r="4709" spans="1:7">
      <c r="A4709">
        <v>51</v>
      </c>
      <c r="B4709" t="s">
        <v>54</v>
      </c>
      <c r="C4709">
        <v>24</v>
      </c>
      <c r="D4709" t="s">
        <v>27</v>
      </c>
      <c r="E4709">
        <v>15055</v>
      </c>
      <c r="F4709" t="s">
        <v>106</v>
      </c>
      <c r="G4709">
        <v>246609.312906532</v>
      </c>
    </row>
    <row r="4710" spans="1:7">
      <c r="A4710">
        <v>51</v>
      </c>
      <c r="B4710" t="s">
        <v>54</v>
      </c>
      <c r="C4710">
        <v>25</v>
      </c>
      <c r="D4710" t="s">
        <v>28</v>
      </c>
      <c r="E4710">
        <v>15055</v>
      </c>
      <c r="F4710" t="s">
        <v>106</v>
      </c>
      <c r="G4710">
        <v>45782066.168405503</v>
      </c>
    </row>
    <row r="4711" spans="1:7">
      <c r="A4711">
        <v>51</v>
      </c>
      <c r="B4711" t="s">
        <v>54</v>
      </c>
      <c r="C4711">
        <v>26</v>
      </c>
      <c r="D4711" t="s">
        <v>29</v>
      </c>
      <c r="E4711">
        <v>15055</v>
      </c>
      <c r="F4711" t="s">
        <v>106</v>
      </c>
      <c r="G4711">
        <v>1016254.4330502599</v>
      </c>
    </row>
    <row r="4712" spans="1:7">
      <c r="A4712">
        <v>51</v>
      </c>
      <c r="B4712" t="s">
        <v>54</v>
      </c>
      <c r="C4712">
        <v>27</v>
      </c>
      <c r="D4712" t="s">
        <v>30</v>
      </c>
      <c r="E4712">
        <v>15055</v>
      </c>
      <c r="F4712" t="s">
        <v>106</v>
      </c>
      <c r="G4712">
        <v>62831069.547340199</v>
      </c>
    </row>
    <row r="4713" spans="1:7">
      <c r="A4713">
        <v>51</v>
      </c>
      <c r="B4713" t="s">
        <v>54</v>
      </c>
      <c r="C4713">
        <v>28</v>
      </c>
      <c r="D4713" t="s">
        <v>31</v>
      </c>
      <c r="E4713">
        <v>15055</v>
      </c>
      <c r="F4713" t="s">
        <v>106</v>
      </c>
      <c r="G4713">
        <v>114703.00642816701</v>
      </c>
    </row>
    <row r="4714" spans="1:7">
      <c r="A4714">
        <v>51</v>
      </c>
      <c r="B4714" t="s">
        <v>54</v>
      </c>
      <c r="C4714">
        <v>29</v>
      </c>
      <c r="D4714" t="s">
        <v>32</v>
      </c>
      <c r="E4714">
        <v>15055</v>
      </c>
      <c r="F4714" t="s">
        <v>106</v>
      </c>
      <c r="G4714">
        <v>4363472.6724694204</v>
      </c>
    </row>
    <row r="4715" spans="1:7">
      <c r="A4715">
        <v>51</v>
      </c>
      <c r="B4715" t="s">
        <v>54</v>
      </c>
      <c r="C4715">
        <v>30</v>
      </c>
      <c r="D4715" t="s">
        <v>33</v>
      </c>
      <c r="E4715">
        <v>15055</v>
      </c>
      <c r="F4715" t="s">
        <v>106</v>
      </c>
      <c r="G4715">
        <v>73385.676197424793</v>
      </c>
    </row>
    <row r="4716" spans="1:7">
      <c r="A4716">
        <v>51</v>
      </c>
      <c r="B4716" t="s">
        <v>54</v>
      </c>
      <c r="C4716">
        <v>31</v>
      </c>
      <c r="D4716" t="s">
        <v>34</v>
      </c>
      <c r="E4716">
        <v>15055</v>
      </c>
      <c r="F4716" t="s">
        <v>106</v>
      </c>
      <c r="G4716">
        <v>2883845.0106162298</v>
      </c>
    </row>
    <row r="4717" spans="1:7">
      <c r="A4717">
        <v>51</v>
      </c>
      <c r="B4717" t="s">
        <v>54</v>
      </c>
      <c r="C4717">
        <v>32</v>
      </c>
      <c r="D4717" t="s">
        <v>35</v>
      </c>
      <c r="E4717">
        <v>15055</v>
      </c>
      <c r="F4717" t="s">
        <v>106</v>
      </c>
      <c r="G4717">
        <v>2385083388.9181399</v>
      </c>
    </row>
    <row r="4718" spans="1:7">
      <c r="A4718">
        <v>51</v>
      </c>
      <c r="B4718" t="s">
        <v>54</v>
      </c>
      <c r="C4718">
        <v>33</v>
      </c>
      <c r="D4718" t="s">
        <v>36</v>
      </c>
      <c r="E4718">
        <v>15055</v>
      </c>
      <c r="F4718" t="s">
        <v>106</v>
      </c>
      <c r="G4718">
        <v>3829996.0895541599</v>
      </c>
    </row>
    <row r="4719" spans="1:7">
      <c r="A4719">
        <v>51</v>
      </c>
      <c r="B4719" t="s">
        <v>54</v>
      </c>
      <c r="C4719">
        <v>34</v>
      </c>
      <c r="D4719" t="s">
        <v>37</v>
      </c>
      <c r="E4719">
        <v>15055</v>
      </c>
      <c r="F4719" t="s">
        <v>106</v>
      </c>
      <c r="G4719">
        <v>417814.95121767803</v>
      </c>
    </row>
    <row r="4720" spans="1:7">
      <c r="A4720">
        <v>51</v>
      </c>
      <c r="B4720" t="s">
        <v>54</v>
      </c>
      <c r="C4720">
        <v>35</v>
      </c>
      <c r="D4720" t="s">
        <v>38</v>
      </c>
      <c r="E4720">
        <v>15055</v>
      </c>
      <c r="F4720" t="s">
        <v>106</v>
      </c>
      <c r="G4720">
        <v>68639.283176770507</v>
      </c>
    </row>
    <row r="4721" spans="1:7">
      <c r="A4721">
        <v>51</v>
      </c>
      <c r="B4721" t="s">
        <v>54</v>
      </c>
      <c r="C4721">
        <v>36</v>
      </c>
      <c r="D4721" t="s">
        <v>39</v>
      </c>
      <c r="E4721">
        <v>15055</v>
      </c>
      <c r="F4721" t="s">
        <v>106</v>
      </c>
      <c r="G4721">
        <v>14952.578709843499</v>
      </c>
    </row>
    <row r="4722" spans="1:7">
      <c r="A4722">
        <v>51</v>
      </c>
      <c r="B4722" t="s">
        <v>54</v>
      </c>
      <c r="C4722">
        <v>37</v>
      </c>
      <c r="D4722" t="s">
        <v>40</v>
      </c>
      <c r="E4722">
        <v>15055</v>
      </c>
      <c r="F4722" t="s">
        <v>106</v>
      </c>
      <c r="G4722">
        <v>17577.538841821901</v>
      </c>
    </row>
    <row r="4723" spans="1:7">
      <c r="A4723">
        <v>51</v>
      </c>
      <c r="B4723" t="s">
        <v>54</v>
      </c>
      <c r="C4723">
        <v>38</v>
      </c>
      <c r="D4723" t="s">
        <v>41</v>
      </c>
      <c r="E4723">
        <v>15055</v>
      </c>
      <c r="F4723" t="s">
        <v>106</v>
      </c>
      <c r="G4723">
        <v>13842.814414855</v>
      </c>
    </row>
    <row r="4724" spans="1:7">
      <c r="A4724">
        <v>51</v>
      </c>
      <c r="B4724" t="s">
        <v>54</v>
      </c>
      <c r="C4724">
        <v>39</v>
      </c>
      <c r="D4724" t="s">
        <v>42</v>
      </c>
      <c r="E4724">
        <v>15055</v>
      </c>
      <c r="F4724" t="s">
        <v>106</v>
      </c>
      <c r="G4724">
        <v>14850.603628410399</v>
      </c>
    </row>
    <row r="4725" spans="1:7">
      <c r="A4725">
        <v>51</v>
      </c>
      <c r="B4725" t="s">
        <v>54</v>
      </c>
      <c r="C4725">
        <v>40</v>
      </c>
      <c r="D4725" t="s">
        <v>43</v>
      </c>
      <c r="E4725">
        <v>15055</v>
      </c>
      <c r="F4725" t="s">
        <v>106</v>
      </c>
      <c r="G4725">
        <v>589683.30522770598</v>
      </c>
    </row>
    <row r="4726" spans="1:7">
      <c r="A4726">
        <v>51</v>
      </c>
      <c r="B4726" t="s">
        <v>54</v>
      </c>
      <c r="C4726">
        <v>41</v>
      </c>
      <c r="D4726" t="s">
        <v>44</v>
      </c>
      <c r="E4726">
        <v>15055</v>
      </c>
      <c r="F4726" t="s">
        <v>106</v>
      </c>
      <c r="G4726">
        <v>351972.86078537197</v>
      </c>
    </row>
    <row r="4727" spans="1:7">
      <c r="A4727">
        <v>51</v>
      </c>
      <c r="B4727" t="s">
        <v>54</v>
      </c>
      <c r="C4727">
        <v>42</v>
      </c>
      <c r="D4727" t="s">
        <v>45</v>
      </c>
      <c r="E4727">
        <v>15055</v>
      </c>
      <c r="F4727" t="s">
        <v>106</v>
      </c>
      <c r="G4727">
        <v>36636194.408411197</v>
      </c>
    </row>
    <row r="4728" spans="1:7">
      <c r="A4728">
        <v>51</v>
      </c>
      <c r="B4728" t="s">
        <v>54</v>
      </c>
      <c r="C4728">
        <v>43</v>
      </c>
      <c r="D4728" t="s">
        <v>46</v>
      </c>
      <c r="E4728">
        <v>15055</v>
      </c>
      <c r="F4728" t="s">
        <v>106</v>
      </c>
      <c r="G4728">
        <v>1194955.6556580199</v>
      </c>
    </row>
    <row r="4729" spans="1:7">
      <c r="A4729">
        <v>51</v>
      </c>
      <c r="B4729" t="s">
        <v>54</v>
      </c>
      <c r="C4729">
        <v>44</v>
      </c>
      <c r="D4729" t="s">
        <v>47</v>
      </c>
      <c r="E4729">
        <v>15055</v>
      </c>
      <c r="F4729" t="s">
        <v>106</v>
      </c>
      <c r="G4729">
        <v>1082.1587109505001</v>
      </c>
    </row>
    <row r="4730" spans="1:7">
      <c r="A4730">
        <v>51</v>
      </c>
      <c r="B4730" t="s">
        <v>54</v>
      </c>
      <c r="C4730">
        <v>45</v>
      </c>
      <c r="D4730" t="s">
        <v>48</v>
      </c>
      <c r="E4730">
        <v>15055</v>
      </c>
      <c r="F4730" t="s">
        <v>106</v>
      </c>
      <c r="G4730">
        <v>80379771.923305601</v>
      </c>
    </row>
    <row r="4731" spans="1:7">
      <c r="A4731">
        <v>51</v>
      </c>
      <c r="B4731" t="s">
        <v>54</v>
      </c>
      <c r="C4731">
        <v>46</v>
      </c>
      <c r="D4731" t="s">
        <v>49</v>
      </c>
      <c r="E4731">
        <v>15055</v>
      </c>
      <c r="F4731" t="s">
        <v>106</v>
      </c>
      <c r="G4731">
        <v>24074625.459777001</v>
      </c>
    </row>
    <row r="4732" spans="1:7">
      <c r="A4732">
        <v>51</v>
      </c>
      <c r="B4732" t="s">
        <v>54</v>
      </c>
      <c r="C4732">
        <v>47</v>
      </c>
      <c r="D4732" t="s">
        <v>50</v>
      </c>
      <c r="E4732">
        <v>15055</v>
      </c>
      <c r="F4732" t="s">
        <v>106</v>
      </c>
      <c r="G4732">
        <v>91541.411645929198</v>
      </c>
    </row>
    <row r="4733" spans="1:7">
      <c r="A4733">
        <v>51</v>
      </c>
      <c r="B4733" t="s">
        <v>54</v>
      </c>
      <c r="C4733">
        <v>48</v>
      </c>
      <c r="D4733" t="s">
        <v>51</v>
      </c>
      <c r="E4733">
        <v>15055</v>
      </c>
      <c r="F4733" t="s">
        <v>106</v>
      </c>
      <c r="G4733">
        <v>9197158.3043937702</v>
      </c>
    </row>
    <row r="4734" spans="1:7">
      <c r="A4734">
        <v>51</v>
      </c>
      <c r="B4734" t="s">
        <v>54</v>
      </c>
      <c r="C4734">
        <v>49</v>
      </c>
      <c r="D4734" t="s">
        <v>52</v>
      </c>
      <c r="E4734">
        <v>15055</v>
      </c>
      <c r="F4734" t="s">
        <v>106</v>
      </c>
      <c r="G4734">
        <v>45542899.617485799</v>
      </c>
    </row>
    <row r="4735" spans="1:7">
      <c r="A4735">
        <v>51</v>
      </c>
      <c r="B4735" t="s">
        <v>54</v>
      </c>
      <c r="C4735">
        <v>50</v>
      </c>
      <c r="D4735" t="s">
        <v>53</v>
      </c>
      <c r="E4735">
        <v>15055</v>
      </c>
      <c r="F4735" t="s">
        <v>106</v>
      </c>
      <c r="G4735">
        <v>34137052.096017197</v>
      </c>
    </row>
    <row r="4736" spans="1:7">
      <c r="A4736">
        <v>51</v>
      </c>
      <c r="B4736" t="s">
        <v>54</v>
      </c>
      <c r="C4736">
        <v>51</v>
      </c>
      <c r="D4736" t="s">
        <v>54</v>
      </c>
      <c r="E4736">
        <v>15055</v>
      </c>
      <c r="F4736" t="s">
        <v>106</v>
      </c>
      <c r="G4736">
        <v>10827261938.556299</v>
      </c>
    </row>
    <row r="4737" spans="1:7">
      <c r="A4737">
        <v>51</v>
      </c>
      <c r="B4737" t="s">
        <v>54</v>
      </c>
      <c r="C4737">
        <v>52</v>
      </c>
      <c r="D4737" t="s">
        <v>55</v>
      </c>
      <c r="E4737">
        <v>15055</v>
      </c>
      <c r="F4737" t="s">
        <v>106</v>
      </c>
      <c r="G4737">
        <v>25288834.100954499</v>
      </c>
    </row>
    <row r="4738" spans="1:7">
      <c r="A4738">
        <v>51</v>
      </c>
      <c r="B4738" t="s">
        <v>54</v>
      </c>
      <c r="C4738">
        <v>53</v>
      </c>
      <c r="D4738" t="s">
        <v>56</v>
      </c>
      <c r="E4738">
        <v>15055</v>
      </c>
      <c r="F4738" t="s">
        <v>106</v>
      </c>
      <c r="G4738">
        <v>187148252.84397</v>
      </c>
    </row>
    <row r="4739" spans="1:7">
      <c r="A4739">
        <v>51</v>
      </c>
      <c r="B4739" t="s">
        <v>54</v>
      </c>
      <c r="C4739">
        <v>54</v>
      </c>
      <c r="D4739" t="s">
        <v>57</v>
      </c>
      <c r="E4739">
        <v>15055</v>
      </c>
      <c r="F4739" t="s">
        <v>106</v>
      </c>
      <c r="G4739">
        <v>174782185.37999901</v>
      </c>
    </row>
    <row r="4740" spans="1:7">
      <c r="A4740">
        <v>51</v>
      </c>
      <c r="B4740" t="s">
        <v>54</v>
      </c>
      <c r="C4740">
        <v>55</v>
      </c>
      <c r="D4740" t="s">
        <v>58</v>
      </c>
      <c r="E4740">
        <v>15055</v>
      </c>
      <c r="F4740" t="s">
        <v>106</v>
      </c>
      <c r="G4740">
        <v>727347646.29212296</v>
      </c>
    </row>
    <row r="4741" spans="1:7">
      <c r="A4741">
        <v>51</v>
      </c>
      <c r="B4741" t="s">
        <v>54</v>
      </c>
      <c r="C4741">
        <v>56</v>
      </c>
      <c r="D4741" t="s">
        <v>59</v>
      </c>
      <c r="E4741">
        <v>15055</v>
      </c>
      <c r="F4741" t="s">
        <v>106</v>
      </c>
      <c r="G4741">
        <v>1128313036.7035899</v>
      </c>
    </row>
    <row r="4742" spans="1:7">
      <c r="A4742">
        <v>51</v>
      </c>
      <c r="B4742" t="s">
        <v>54</v>
      </c>
      <c r="C4742">
        <v>57</v>
      </c>
      <c r="D4742" t="s">
        <v>60</v>
      </c>
      <c r="E4742">
        <v>15055</v>
      </c>
      <c r="F4742" t="s">
        <v>106</v>
      </c>
      <c r="G4742">
        <v>19015235.287651502</v>
      </c>
    </row>
    <row r="4743" spans="1:7">
      <c r="A4743">
        <v>51</v>
      </c>
      <c r="B4743" t="s">
        <v>54</v>
      </c>
      <c r="C4743">
        <v>58</v>
      </c>
      <c r="D4743" t="s">
        <v>61</v>
      </c>
      <c r="E4743">
        <v>15055</v>
      </c>
      <c r="F4743" t="s">
        <v>106</v>
      </c>
      <c r="G4743">
        <v>20204336.501725599</v>
      </c>
    </row>
    <row r="4744" spans="1:7">
      <c r="A4744">
        <v>51</v>
      </c>
      <c r="B4744" t="s">
        <v>54</v>
      </c>
      <c r="C4744">
        <v>59</v>
      </c>
      <c r="D4744" t="s">
        <v>62</v>
      </c>
      <c r="E4744">
        <v>15055</v>
      </c>
      <c r="F4744" t="s">
        <v>106</v>
      </c>
      <c r="G4744">
        <v>331628076.010059</v>
      </c>
    </row>
    <row r="4745" spans="1:7">
      <c r="A4745">
        <v>51</v>
      </c>
      <c r="B4745" t="s">
        <v>54</v>
      </c>
      <c r="C4745">
        <v>60</v>
      </c>
      <c r="D4745" t="s">
        <v>63</v>
      </c>
      <c r="E4745">
        <v>15055</v>
      </c>
      <c r="F4745" t="s">
        <v>106</v>
      </c>
      <c r="G4745">
        <v>28527606.271055602</v>
      </c>
    </row>
    <row r="4746" spans="1:7">
      <c r="A4746">
        <v>51</v>
      </c>
      <c r="B4746" t="s">
        <v>54</v>
      </c>
      <c r="C4746">
        <v>62</v>
      </c>
      <c r="D4746" t="s">
        <v>65</v>
      </c>
      <c r="E4746">
        <v>15055</v>
      </c>
      <c r="F4746" t="s">
        <v>106</v>
      </c>
      <c r="G4746">
        <v>561536331.31416798</v>
      </c>
    </row>
    <row r="4747" spans="1:7">
      <c r="A4747">
        <v>51</v>
      </c>
      <c r="B4747" t="s">
        <v>54</v>
      </c>
      <c r="C4747">
        <v>63</v>
      </c>
      <c r="D4747" t="s">
        <v>66</v>
      </c>
      <c r="E4747">
        <v>15055</v>
      </c>
      <c r="F4747" t="s">
        <v>106</v>
      </c>
      <c r="G4747">
        <v>25053046.614686999</v>
      </c>
    </row>
    <row r="4748" spans="1:7">
      <c r="A4748">
        <v>51</v>
      </c>
      <c r="B4748" t="s">
        <v>54</v>
      </c>
      <c r="C4748">
        <v>64</v>
      </c>
      <c r="D4748" t="s">
        <v>67</v>
      </c>
      <c r="E4748">
        <v>15055</v>
      </c>
      <c r="F4748" t="s">
        <v>106</v>
      </c>
      <c r="G4748">
        <v>199067140.02263501</v>
      </c>
    </row>
    <row r="4749" spans="1:7">
      <c r="A4749">
        <v>51</v>
      </c>
      <c r="B4749" t="s">
        <v>54</v>
      </c>
      <c r="C4749">
        <v>65</v>
      </c>
      <c r="D4749" t="s">
        <v>68</v>
      </c>
      <c r="E4749">
        <v>15055</v>
      </c>
      <c r="F4749" t="s">
        <v>106</v>
      </c>
      <c r="G4749">
        <v>4038237369.6628399</v>
      </c>
    </row>
    <row r="4750" spans="1:7">
      <c r="A4750">
        <v>51</v>
      </c>
      <c r="B4750" t="s">
        <v>54</v>
      </c>
      <c r="C4750">
        <v>66</v>
      </c>
      <c r="D4750" t="s">
        <v>69</v>
      </c>
      <c r="E4750">
        <v>15055</v>
      </c>
      <c r="F4750" t="s">
        <v>106</v>
      </c>
      <c r="G4750">
        <v>331364238.70375699</v>
      </c>
    </row>
    <row r="4751" spans="1:7">
      <c r="A4751">
        <v>51</v>
      </c>
      <c r="B4751" t="s">
        <v>54</v>
      </c>
      <c r="C4751">
        <v>67</v>
      </c>
      <c r="D4751" t="s">
        <v>70</v>
      </c>
      <c r="E4751">
        <v>15055</v>
      </c>
      <c r="F4751" t="s">
        <v>106</v>
      </c>
      <c r="G4751">
        <v>2165714562.00245</v>
      </c>
    </row>
    <row r="4752" spans="1:7">
      <c r="A4752">
        <v>51</v>
      </c>
      <c r="B4752" t="s">
        <v>54</v>
      </c>
      <c r="C4752">
        <v>68</v>
      </c>
      <c r="D4752" t="s">
        <v>71</v>
      </c>
      <c r="E4752">
        <v>15055</v>
      </c>
      <c r="F4752" t="s">
        <v>106</v>
      </c>
      <c r="G4752">
        <v>4591527.7758211503</v>
      </c>
    </row>
    <row r="4753" spans="1:7">
      <c r="A4753">
        <v>51</v>
      </c>
      <c r="B4753" t="s">
        <v>54</v>
      </c>
      <c r="C4753">
        <v>74</v>
      </c>
      <c r="D4753" t="s">
        <v>77</v>
      </c>
      <c r="E4753">
        <v>15055</v>
      </c>
      <c r="F4753" t="s">
        <v>106</v>
      </c>
      <c r="G4753">
        <v>21202564.338010799</v>
      </c>
    </row>
    <row r="4754" spans="1:7">
      <c r="A4754">
        <v>51</v>
      </c>
      <c r="B4754" t="s">
        <v>54</v>
      </c>
      <c r="C4754">
        <v>75</v>
      </c>
      <c r="D4754" t="s">
        <v>78</v>
      </c>
      <c r="E4754">
        <v>15055</v>
      </c>
      <c r="F4754" t="s">
        <v>106</v>
      </c>
      <c r="G4754">
        <v>656.87996258674298</v>
      </c>
    </row>
    <row r="4755" spans="1:7">
      <c r="A4755">
        <v>51</v>
      </c>
      <c r="B4755" t="s">
        <v>54</v>
      </c>
      <c r="C4755">
        <v>76</v>
      </c>
      <c r="D4755" t="s">
        <v>79</v>
      </c>
      <c r="E4755">
        <v>15055</v>
      </c>
      <c r="F4755" t="s">
        <v>106</v>
      </c>
      <c r="G4755">
        <v>1518165.0560413599</v>
      </c>
    </row>
    <row r="4756" spans="1:7">
      <c r="A4756">
        <v>51</v>
      </c>
      <c r="B4756" t="s">
        <v>54</v>
      </c>
      <c r="C4756">
        <v>77</v>
      </c>
      <c r="D4756" t="s">
        <v>80</v>
      </c>
      <c r="E4756">
        <v>15055</v>
      </c>
      <c r="F4756" t="s">
        <v>106</v>
      </c>
      <c r="G4756">
        <v>10209986.6261907</v>
      </c>
    </row>
    <row r="4757" spans="1:7">
      <c r="A4757">
        <v>51</v>
      </c>
      <c r="B4757" t="s">
        <v>54</v>
      </c>
      <c r="C4757">
        <v>78</v>
      </c>
      <c r="D4757" t="s">
        <v>81</v>
      </c>
      <c r="E4757">
        <v>15055</v>
      </c>
      <c r="F4757" t="s">
        <v>106</v>
      </c>
      <c r="G4757">
        <v>48780722.733456001</v>
      </c>
    </row>
    <row r="4758" spans="1:7">
      <c r="A4758">
        <v>51</v>
      </c>
      <c r="B4758" t="s">
        <v>54</v>
      </c>
      <c r="C4758">
        <v>79</v>
      </c>
      <c r="D4758" t="s">
        <v>82</v>
      </c>
      <c r="E4758">
        <v>15055</v>
      </c>
      <c r="F4758" t="s">
        <v>106</v>
      </c>
      <c r="G4758">
        <v>182303683.316248</v>
      </c>
    </row>
    <row r="4759" spans="1:7">
      <c r="A4759">
        <v>51</v>
      </c>
      <c r="B4759" t="s">
        <v>54</v>
      </c>
      <c r="C4759">
        <v>80</v>
      </c>
      <c r="D4759" t="s">
        <v>83</v>
      </c>
      <c r="E4759">
        <v>15055</v>
      </c>
      <c r="F4759" t="s">
        <v>106</v>
      </c>
      <c r="G4759">
        <v>927964.49167749996</v>
      </c>
    </row>
    <row r="4760" spans="1:7">
      <c r="A4760">
        <v>51</v>
      </c>
      <c r="B4760" t="s">
        <v>54</v>
      </c>
      <c r="C4760">
        <v>81</v>
      </c>
      <c r="D4760" t="s">
        <v>84</v>
      </c>
      <c r="E4760">
        <v>15055</v>
      </c>
      <c r="F4760" t="s">
        <v>106</v>
      </c>
      <c r="G4760">
        <v>3507244.76837578</v>
      </c>
    </row>
    <row r="4761" spans="1:7">
      <c r="A4761">
        <v>51</v>
      </c>
      <c r="B4761" t="s">
        <v>54</v>
      </c>
      <c r="C4761">
        <v>83</v>
      </c>
      <c r="D4761" t="s">
        <v>86</v>
      </c>
      <c r="E4761">
        <v>15055</v>
      </c>
      <c r="F4761" t="s">
        <v>106</v>
      </c>
      <c r="G4761">
        <v>48294106.617195003</v>
      </c>
    </row>
    <row r="4762" spans="1:7">
      <c r="A4762">
        <v>51</v>
      </c>
      <c r="B4762" t="s">
        <v>54</v>
      </c>
      <c r="C4762">
        <v>86</v>
      </c>
      <c r="D4762" t="s">
        <v>89</v>
      </c>
      <c r="E4762">
        <v>15055</v>
      </c>
      <c r="F4762" t="s">
        <v>106</v>
      </c>
      <c r="G4762">
        <v>3358.3605628677601</v>
      </c>
    </row>
    <row r="4763" spans="1:7">
      <c r="A4763">
        <v>51</v>
      </c>
      <c r="B4763" t="s">
        <v>54</v>
      </c>
      <c r="C4763">
        <v>87</v>
      </c>
      <c r="D4763" t="s">
        <v>90</v>
      </c>
      <c r="E4763">
        <v>15055</v>
      </c>
      <c r="F4763" t="s">
        <v>106</v>
      </c>
      <c r="G4763">
        <v>2576.8332481208699</v>
      </c>
    </row>
    <row r="4764" spans="1:7">
      <c r="A4764">
        <v>51</v>
      </c>
      <c r="B4764" t="s">
        <v>54</v>
      </c>
      <c r="C4764">
        <v>5001</v>
      </c>
      <c r="D4764" t="s">
        <v>94</v>
      </c>
      <c r="E4764">
        <v>15053</v>
      </c>
      <c r="F4764" t="s">
        <v>107</v>
      </c>
      <c r="G4764">
        <v>37853159859.229698</v>
      </c>
    </row>
    <row r="4765" spans="1:7">
      <c r="A4765">
        <v>51</v>
      </c>
      <c r="B4765" t="s">
        <v>54</v>
      </c>
      <c r="C4765">
        <v>6001</v>
      </c>
      <c r="D4765" t="s">
        <v>96</v>
      </c>
      <c r="E4765">
        <v>15053</v>
      </c>
      <c r="F4765" t="s">
        <v>107</v>
      </c>
      <c r="G4765">
        <v>1428330204.43661</v>
      </c>
    </row>
    <row r="4766" spans="1:7">
      <c r="A4766">
        <v>51</v>
      </c>
      <c r="B4766" t="s">
        <v>54</v>
      </c>
      <c r="C4766">
        <v>7001</v>
      </c>
      <c r="D4766" t="s">
        <v>108</v>
      </c>
      <c r="E4766">
        <v>15053</v>
      </c>
      <c r="F4766" t="s">
        <v>107</v>
      </c>
      <c r="G4766">
        <v>48551191236.400703</v>
      </c>
    </row>
    <row r="4767" spans="1:7">
      <c r="A4767">
        <v>51</v>
      </c>
      <c r="B4767" t="s">
        <v>54</v>
      </c>
      <c r="C4767">
        <v>8001</v>
      </c>
      <c r="D4767" t="s">
        <v>109</v>
      </c>
      <c r="E4767">
        <v>15053</v>
      </c>
      <c r="F4767" t="s">
        <v>107</v>
      </c>
      <c r="G4767">
        <v>1457311280.8631699</v>
      </c>
    </row>
    <row r="4768" spans="1:7">
      <c r="A4768">
        <v>51</v>
      </c>
      <c r="B4768" t="s">
        <v>54</v>
      </c>
      <c r="C4768">
        <v>10001</v>
      </c>
      <c r="D4768" t="s">
        <v>110</v>
      </c>
      <c r="E4768">
        <v>15055</v>
      </c>
      <c r="F4768" t="s">
        <v>106</v>
      </c>
      <c r="G4768">
        <v>171135.795251692</v>
      </c>
    </row>
    <row r="4769" spans="1:7">
      <c r="A4769">
        <v>51</v>
      </c>
      <c r="B4769" t="s">
        <v>54</v>
      </c>
      <c r="C4769">
        <v>10002</v>
      </c>
      <c r="D4769" t="s">
        <v>111</v>
      </c>
      <c r="E4769">
        <v>15055</v>
      </c>
      <c r="F4769" t="s">
        <v>106</v>
      </c>
      <c r="G4769">
        <v>225366.49209844699</v>
      </c>
    </row>
    <row r="4770" spans="1:7">
      <c r="A4770">
        <v>51</v>
      </c>
      <c r="B4770" t="s">
        <v>54</v>
      </c>
      <c r="C4770">
        <v>10003</v>
      </c>
      <c r="D4770" t="s">
        <v>112</v>
      </c>
      <c r="E4770">
        <v>15055</v>
      </c>
      <c r="F4770" t="s">
        <v>106</v>
      </c>
      <c r="G4770">
        <v>200652.364604634</v>
      </c>
    </row>
    <row r="4771" spans="1:7">
      <c r="A4771">
        <v>51</v>
      </c>
      <c r="B4771" t="s">
        <v>54</v>
      </c>
      <c r="C4771">
        <v>10004</v>
      </c>
      <c r="D4771" t="s">
        <v>113</v>
      </c>
      <c r="E4771">
        <v>15055</v>
      </c>
      <c r="F4771" t="s">
        <v>106</v>
      </c>
      <c r="G4771">
        <v>154927.75266238101</v>
      </c>
    </row>
    <row r="4772" spans="1:7">
      <c r="A4772">
        <v>51</v>
      </c>
      <c r="B4772" t="s">
        <v>54</v>
      </c>
      <c r="C4772">
        <v>10005</v>
      </c>
      <c r="D4772" t="s">
        <v>114</v>
      </c>
      <c r="E4772">
        <v>15055</v>
      </c>
      <c r="F4772" t="s">
        <v>106</v>
      </c>
      <c r="G4772">
        <v>345763.27664177498</v>
      </c>
    </row>
    <row r="4773" spans="1:7">
      <c r="A4773">
        <v>51</v>
      </c>
      <c r="B4773" t="s">
        <v>54</v>
      </c>
      <c r="C4773">
        <v>10006</v>
      </c>
      <c r="D4773" t="s">
        <v>115</v>
      </c>
      <c r="E4773">
        <v>15055</v>
      </c>
      <c r="F4773" t="s">
        <v>106</v>
      </c>
      <c r="G4773">
        <v>1180929.2142805399</v>
      </c>
    </row>
    <row r="4774" spans="1:7">
      <c r="A4774">
        <v>51</v>
      </c>
      <c r="B4774" t="s">
        <v>54</v>
      </c>
      <c r="C4774">
        <v>10007</v>
      </c>
      <c r="D4774" t="s">
        <v>116</v>
      </c>
      <c r="E4774">
        <v>15055</v>
      </c>
      <c r="F4774" t="s">
        <v>106</v>
      </c>
      <c r="G4774">
        <v>2088398.0930361301</v>
      </c>
    </row>
    <row r="4775" spans="1:7">
      <c r="A4775">
        <v>51</v>
      </c>
      <c r="B4775" t="s">
        <v>54</v>
      </c>
      <c r="C4775">
        <v>10008</v>
      </c>
      <c r="D4775" t="s">
        <v>117</v>
      </c>
      <c r="E4775">
        <v>15055</v>
      </c>
      <c r="F4775" t="s">
        <v>106</v>
      </c>
      <c r="G4775">
        <v>2388955.2380451001</v>
      </c>
    </row>
    <row r="4776" spans="1:7">
      <c r="A4776">
        <v>51</v>
      </c>
      <c r="B4776" t="s">
        <v>54</v>
      </c>
      <c r="C4776">
        <v>10009</v>
      </c>
      <c r="D4776" t="s">
        <v>118</v>
      </c>
      <c r="E4776">
        <v>15055</v>
      </c>
      <c r="F4776" t="s">
        <v>106</v>
      </c>
      <c r="G4776">
        <v>6044687.8413944803</v>
      </c>
    </row>
    <row r="4777" spans="1:7">
      <c r="A4777">
        <v>51</v>
      </c>
      <c r="B4777" t="s">
        <v>54</v>
      </c>
      <c r="C4777">
        <v>11001</v>
      </c>
      <c r="D4777" t="s">
        <v>119</v>
      </c>
      <c r="E4777">
        <v>15055</v>
      </c>
      <c r="F4777" t="s">
        <v>106</v>
      </c>
      <c r="G4777">
        <v>386614.64748930099</v>
      </c>
    </row>
    <row r="4778" spans="1:7">
      <c r="A4778">
        <v>51</v>
      </c>
      <c r="B4778" t="s">
        <v>54</v>
      </c>
      <c r="C4778">
        <v>11003</v>
      </c>
      <c r="D4778" t="s">
        <v>120</v>
      </c>
      <c r="E4778">
        <v>15055</v>
      </c>
      <c r="F4778" t="s">
        <v>106</v>
      </c>
      <c r="G4778">
        <v>471065.57822024799</v>
      </c>
    </row>
    <row r="4779" spans="1:7">
      <c r="A4779">
        <v>51</v>
      </c>
      <c r="B4779" t="s">
        <v>54</v>
      </c>
      <c r="C4779">
        <v>12001</v>
      </c>
      <c r="D4779" t="s">
        <v>121</v>
      </c>
      <c r="E4779">
        <v>15055</v>
      </c>
      <c r="F4779" t="s">
        <v>106</v>
      </c>
      <c r="G4779">
        <v>66124241.167125598</v>
      </c>
    </row>
    <row r="4780" spans="1:7">
      <c r="A4780">
        <v>51</v>
      </c>
      <c r="B4780" t="s">
        <v>54</v>
      </c>
      <c r="C4780">
        <v>12002</v>
      </c>
      <c r="D4780" t="s">
        <v>122</v>
      </c>
      <c r="E4780">
        <v>15055</v>
      </c>
      <c r="F4780" t="s">
        <v>106</v>
      </c>
      <c r="G4780">
        <v>295753.359930153</v>
      </c>
    </row>
    <row r="4781" spans="1:7">
      <c r="A4781">
        <v>51</v>
      </c>
      <c r="B4781" t="s">
        <v>54</v>
      </c>
      <c r="C4781">
        <v>12004</v>
      </c>
      <c r="D4781" t="s">
        <v>123</v>
      </c>
      <c r="E4781">
        <v>15055</v>
      </c>
      <c r="F4781" t="s">
        <v>106</v>
      </c>
      <c r="G4781">
        <v>2382805.03416673</v>
      </c>
    </row>
    <row r="4782" spans="1:7">
      <c r="A4782">
        <v>51</v>
      </c>
      <c r="B4782" t="s">
        <v>54</v>
      </c>
      <c r="C4782">
        <v>14001</v>
      </c>
      <c r="D4782" t="s">
        <v>124</v>
      </c>
      <c r="E4782">
        <v>15055</v>
      </c>
      <c r="F4782" t="s">
        <v>106</v>
      </c>
      <c r="G4782">
        <v>3150490.2027990702</v>
      </c>
    </row>
    <row r="4783" spans="1:7">
      <c r="A4783">
        <v>51</v>
      </c>
      <c r="B4783" t="s">
        <v>54</v>
      </c>
      <c r="C4783">
        <v>14002</v>
      </c>
      <c r="D4783" t="s">
        <v>125</v>
      </c>
      <c r="E4783">
        <v>15055</v>
      </c>
      <c r="F4783" t="s">
        <v>106</v>
      </c>
      <c r="G4783">
        <v>7130428.9131179601</v>
      </c>
    </row>
    <row r="4784" spans="1:7">
      <c r="A4784">
        <v>51</v>
      </c>
      <c r="B4784" t="s">
        <v>54</v>
      </c>
      <c r="C4784">
        <v>25001</v>
      </c>
      <c r="D4784" t="s">
        <v>126</v>
      </c>
      <c r="E4784">
        <v>15051</v>
      </c>
      <c r="F4784" t="s">
        <v>127</v>
      </c>
      <c r="G4784">
        <v>956867420.70463502</v>
      </c>
    </row>
    <row r="4785" spans="1:7">
      <c r="A4785">
        <v>51</v>
      </c>
      <c r="B4785" t="s">
        <v>54</v>
      </c>
      <c r="C4785">
        <v>28001</v>
      </c>
      <c r="D4785" t="s">
        <v>128</v>
      </c>
      <c r="E4785">
        <v>15051</v>
      </c>
      <c r="F4785" t="s">
        <v>127</v>
      </c>
      <c r="G4785">
        <v>1846765033.3724401</v>
      </c>
    </row>
    <row r="4786" spans="1:7">
      <c r="A4786">
        <v>52</v>
      </c>
      <c r="B4786" t="s">
        <v>55</v>
      </c>
      <c r="C4786">
        <v>1</v>
      </c>
      <c r="D4786" t="s">
        <v>4</v>
      </c>
      <c r="E4786">
        <v>15055</v>
      </c>
      <c r="F4786" t="s">
        <v>106</v>
      </c>
      <c r="G4786">
        <v>4593.51782923669</v>
      </c>
    </row>
    <row r="4787" spans="1:7">
      <c r="A4787">
        <v>52</v>
      </c>
      <c r="B4787" t="s">
        <v>55</v>
      </c>
      <c r="C4787">
        <v>2</v>
      </c>
      <c r="D4787" t="s">
        <v>5</v>
      </c>
      <c r="E4787">
        <v>15055</v>
      </c>
      <c r="F4787" t="s">
        <v>106</v>
      </c>
      <c r="G4787">
        <v>2955.1555966389801</v>
      </c>
    </row>
    <row r="4788" spans="1:7">
      <c r="A4788">
        <v>52</v>
      </c>
      <c r="B4788" t="s">
        <v>55</v>
      </c>
      <c r="C4788">
        <v>6</v>
      </c>
      <c r="D4788" t="s">
        <v>9</v>
      </c>
      <c r="E4788">
        <v>15055</v>
      </c>
      <c r="F4788" t="s">
        <v>106</v>
      </c>
      <c r="G4788">
        <v>268527.03494563099</v>
      </c>
    </row>
    <row r="4789" spans="1:7">
      <c r="A4789">
        <v>52</v>
      </c>
      <c r="B4789" t="s">
        <v>55</v>
      </c>
      <c r="C4789">
        <v>7</v>
      </c>
      <c r="D4789" t="s">
        <v>10</v>
      </c>
      <c r="E4789">
        <v>15055</v>
      </c>
      <c r="F4789" t="s">
        <v>106</v>
      </c>
      <c r="G4789">
        <v>1746912.39187744</v>
      </c>
    </row>
    <row r="4790" spans="1:7">
      <c r="A4790">
        <v>52</v>
      </c>
      <c r="B4790" t="s">
        <v>55</v>
      </c>
      <c r="C4790">
        <v>8</v>
      </c>
      <c r="D4790" t="s">
        <v>11</v>
      </c>
      <c r="E4790">
        <v>15055</v>
      </c>
      <c r="F4790" t="s">
        <v>106</v>
      </c>
      <c r="G4790">
        <v>707.65986195164305</v>
      </c>
    </row>
    <row r="4791" spans="1:7">
      <c r="A4791">
        <v>52</v>
      </c>
      <c r="B4791" t="s">
        <v>55</v>
      </c>
      <c r="C4791">
        <v>9</v>
      </c>
      <c r="D4791" t="s">
        <v>12</v>
      </c>
      <c r="E4791">
        <v>15055</v>
      </c>
      <c r="F4791" t="s">
        <v>106</v>
      </c>
      <c r="G4791">
        <v>61966723.374947302</v>
      </c>
    </row>
    <row r="4792" spans="1:7">
      <c r="A4792">
        <v>52</v>
      </c>
      <c r="B4792" t="s">
        <v>55</v>
      </c>
      <c r="C4792">
        <v>10</v>
      </c>
      <c r="D4792" t="s">
        <v>13</v>
      </c>
      <c r="E4792">
        <v>15055</v>
      </c>
      <c r="F4792" t="s">
        <v>106</v>
      </c>
      <c r="G4792">
        <v>30190293.710981298</v>
      </c>
    </row>
    <row r="4793" spans="1:7">
      <c r="A4793">
        <v>52</v>
      </c>
      <c r="B4793" t="s">
        <v>55</v>
      </c>
      <c r="C4793">
        <v>11</v>
      </c>
      <c r="D4793" t="s">
        <v>14</v>
      </c>
      <c r="E4793">
        <v>15055</v>
      </c>
      <c r="F4793" t="s">
        <v>106</v>
      </c>
      <c r="G4793">
        <v>3553453.8213010002</v>
      </c>
    </row>
    <row r="4794" spans="1:7">
      <c r="A4794">
        <v>52</v>
      </c>
      <c r="B4794" t="s">
        <v>55</v>
      </c>
      <c r="C4794">
        <v>12</v>
      </c>
      <c r="D4794" t="s">
        <v>15</v>
      </c>
      <c r="E4794">
        <v>15055</v>
      </c>
      <c r="F4794" t="s">
        <v>106</v>
      </c>
      <c r="G4794">
        <v>8304.5232877233593</v>
      </c>
    </row>
    <row r="4795" spans="1:7">
      <c r="A4795">
        <v>52</v>
      </c>
      <c r="B4795" t="s">
        <v>55</v>
      </c>
      <c r="C4795">
        <v>13</v>
      </c>
      <c r="D4795" t="s">
        <v>16</v>
      </c>
      <c r="E4795">
        <v>15055</v>
      </c>
      <c r="F4795" t="s">
        <v>106</v>
      </c>
      <c r="G4795">
        <v>6374390.6559849298</v>
      </c>
    </row>
    <row r="4796" spans="1:7">
      <c r="A4796">
        <v>52</v>
      </c>
      <c r="B4796" t="s">
        <v>55</v>
      </c>
      <c r="C4796">
        <v>14</v>
      </c>
      <c r="D4796" t="s">
        <v>17</v>
      </c>
      <c r="E4796">
        <v>15055</v>
      </c>
      <c r="F4796" t="s">
        <v>106</v>
      </c>
      <c r="G4796">
        <v>217659.453073382</v>
      </c>
    </row>
    <row r="4797" spans="1:7">
      <c r="A4797">
        <v>52</v>
      </c>
      <c r="B4797" t="s">
        <v>55</v>
      </c>
      <c r="C4797">
        <v>15</v>
      </c>
      <c r="D4797" t="s">
        <v>18</v>
      </c>
      <c r="E4797">
        <v>15055</v>
      </c>
      <c r="F4797" t="s">
        <v>106</v>
      </c>
      <c r="G4797">
        <v>287593.54780410399</v>
      </c>
    </row>
    <row r="4798" spans="1:7">
      <c r="A4798">
        <v>52</v>
      </c>
      <c r="B4798" t="s">
        <v>55</v>
      </c>
      <c r="C4798">
        <v>16</v>
      </c>
      <c r="D4798" t="s">
        <v>19</v>
      </c>
      <c r="E4798">
        <v>15055</v>
      </c>
      <c r="F4798" t="s">
        <v>106</v>
      </c>
      <c r="G4798">
        <v>5843.2513628796996</v>
      </c>
    </row>
    <row r="4799" spans="1:7">
      <c r="A4799">
        <v>52</v>
      </c>
      <c r="B4799" t="s">
        <v>55</v>
      </c>
      <c r="C4799">
        <v>17</v>
      </c>
      <c r="D4799" t="s">
        <v>20</v>
      </c>
      <c r="E4799">
        <v>15055</v>
      </c>
      <c r="F4799" t="s">
        <v>106</v>
      </c>
      <c r="G4799">
        <v>7858221.0883520404</v>
      </c>
    </row>
    <row r="4800" spans="1:7">
      <c r="A4800">
        <v>52</v>
      </c>
      <c r="B4800" t="s">
        <v>55</v>
      </c>
      <c r="C4800">
        <v>18</v>
      </c>
      <c r="D4800" t="s">
        <v>21</v>
      </c>
      <c r="E4800">
        <v>15055</v>
      </c>
      <c r="F4800" t="s">
        <v>106</v>
      </c>
      <c r="G4800">
        <v>6540875.2227258598</v>
      </c>
    </row>
    <row r="4801" spans="1:7">
      <c r="A4801">
        <v>52</v>
      </c>
      <c r="B4801" t="s">
        <v>55</v>
      </c>
      <c r="C4801">
        <v>19</v>
      </c>
      <c r="D4801" t="s">
        <v>22</v>
      </c>
      <c r="E4801">
        <v>15055</v>
      </c>
      <c r="F4801" t="s">
        <v>106</v>
      </c>
      <c r="G4801">
        <v>63805782.8394631</v>
      </c>
    </row>
    <row r="4802" spans="1:7">
      <c r="A4802">
        <v>52</v>
      </c>
      <c r="B4802" t="s">
        <v>55</v>
      </c>
      <c r="C4802">
        <v>20</v>
      </c>
      <c r="D4802" t="s">
        <v>23</v>
      </c>
      <c r="E4802">
        <v>15055</v>
      </c>
      <c r="F4802" t="s">
        <v>106</v>
      </c>
      <c r="G4802">
        <v>19636762.294391599</v>
      </c>
    </row>
    <row r="4803" spans="1:7">
      <c r="A4803">
        <v>52</v>
      </c>
      <c r="B4803" t="s">
        <v>55</v>
      </c>
      <c r="C4803">
        <v>21</v>
      </c>
      <c r="D4803" t="s">
        <v>24</v>
      </c>
      <c r="E4803">
        <v>15055</v>
      </c>
      <c r="F4803" t="s">
        <v>106</v>
      </c>
      <c r="G4803">
        <v>12960448.4524961</v>
      </c>
    </row>
    <row r="4804" spans="1:7">
      <c r="A4804">
        <v>52</v>
      </c>
      <c r="B4804" t="s">
        <v>55</v>
      </c>
      <c r="C4804">
        <v>22</v>
      </c>
      <c r="D4804" t="s">
        <v>25</v>
      </c>
      <c r="E4804">
        <v>15055</v>
      </c>
      <c r="F4804" t="s">
        <v>106</v>
      </c>
      <c r="G4804">
        <v>7686078.3145645699</v>
      </c>
    </row>
    <row r="4805" spans="1:7">
      <c r="A4805">
        <v>52</v>
      </c>
      <c r="B4805" t="s">
        <v>55</v>
      </c>
      <c r="C4805">
        <v>23</v>
      </c>
      <c r="D4805" t="s">
        <v>26</v>
      </c>
      <c r="E4805">
        <v>15055</v>
      </c>
      <c r="F4805" t="s">
        <v>106</v>
      </c>
      <c r="G4805">
        <v>225599.93902046801</v>
      </c>
    </row>
    <row r="4806" spans="1:7">
      <c r="A4806">
        <v>52</v>
      </c>
      <c r="B4806" t="s">
        <v>55</v>
      </c>
      <c r="C4806">
        <v>24</v>
      </c>
      <c r="D4806" t="s">
        <v>27</v>
      </c>
      <c r="E4806">
        <v>15055</v>
      </c>
      <c r="F4806" t="s">
        <v>106</v>
      </c>
      <c r="G4806">
        <v>413891.53113495302</v>
      </c>
    </row>
    <row r="4807" spans="1:7">
      <c r="A4807">
        <v>52</v>
      </c>
      <c r="B4807" t="s">
        <v>55</v>
      </c>
      <c r="C4807">
        <v>25</v>
      </c>
      <c r="D4807" t="s">
        <v>28</v>
      </c>
      <c r="E4807">
        <v>15055</v>
      </c>
      <c r="F4807" t="s">
        <v>106</v>
      </c>
      <c r="G4807">
        <v>3217723.8690489498</v>
      </c>
    </row>
    <row r="4808" spans="1:7">
      <c r="A4808">
        <v>52</v>
      </c>
      <c r="B4808" t="s">
        <v>55</v>
      </c>
      <c r="C4808">
        <v>26</v>
      </c>
      <c r="D4808" t="s">
        <v>29</v>
      </c>
      <c r="E4808">
        <v>15055</v>
      </c>
      <c r="F4808" t="s">
        <v>106</v>
      </c>
      <c r="G4808">
        <v>1490127.6877008299</v>
      </c>
    </row>
    <row r="4809" spans="1:7">
      <c r="A4809">
        <v>52</v>
      </c>
      <c r="B4809" t="s">
        <v>55</v>
      </c>
      <c r="C4809">
        <v>27</v>
      </c>
      <c r="D4809" t="s">
        <v>30</v>
      </c>
      <c r="E4809">
        <v>15055</v>
      </c>
      <c r="F4809" t="s">
        <v>106</v>
      </c>
      <c r="G4809">
        <v>143899177.23672199</v>
      </c>
    </row>
    <row r="4810" spans="1:7">
      <c r="A4810">
        <v>52</v>
      </c>
      <c r="B4810" t="s">
        <v>55</v>
      </c>
      <c r="C4810">
        <v>28</v>
      </c>
      <c r="D4810" t="s">
        <v>31</v>
      </c>
      <c r="E4810">
        <v>15055</v>
      </c>
      <c r="F4810" t="s">
        <v>106</v>
      </c>
      <c r="G4810">
        <v>63297.427876933201</v>
      </c>
    </row>
    <row r="4811" spans="1:7">
      <c r="A4811">
        <v>52</v>
      </c>
      <c r="B4811" t="s">
        <v>55</v>
      </c>
      <c r="C4811">
        <v>29</v>
      </c>
      <c r="D4811" t="s">
        <v>32</v>
      </c>
      <c r="E4811">
        <v>15055</v>
      </c>
      <c r="F4811" t="s">
        <v>106</v>
      </c>
      <c r="G4811">
        <v>5510562.7711825604</v>
      </c>
    </row>
    <row r="4812" spans="1:7">
      <c r="A4812">
        <v>52</v>
      </c>
      <c r="B4812" t="s">
        <v>55</v>
      </c>
      <c r="C4812">
        <v>30</v>
      </c>
      <c r="D4812" t="s">
        <v>33</v>
      </c>
      <c r="E4812">
        <v>15055</v>
      </c>
      <c r="F4812" t="s">
        <v>106</v>
      </c>
      <c r="G4812">
        <v>87418.5072066055</v>
      </c>
    </row>
    <row r="4813" spans="1:7">
      <c r="A4813">
        <v>52</v>
      </c>
      <c r="B4813" t="s">
        <v>55</v>
      </c>
      <c r="C4813">
        <v>31</v>
      </c>
      <c r="D4813" t="s">
        <v>34</v>
      </c>
      <c r="E4813">
        <v>15055</v>
      </c>
      <c r="F4813" t="s">
        <v>106</v>
      </c>
      <c r="G4813">
        <v>1713535.6534998701</v>
      </c>
    </row>
    <row r="4814" spans="1:7">
      <c r="A4814">
        <v>52</v>
      </c>
      <c r="B4814" t="s">
        <v>55</v>
      </c>
      <c r="C4814">
        <v>32</v>
      </c>
      <c r="D4814" t="s">
        <v>35</v>
      </c>
      <c r="E4814">
        <v>15055</v>
      </c>
      <c r="F4814" t="s">
        <v>106</v>
      </c>
      <c r="G4814">
        <v>84594200.264200702</v>
      </c>
    </row>
    <row r="4815" spans="1:7">
      <c r="A4815">
        <v>52</v>
      </c>
      <c r="B4815" t="s">
        <v>55</v>
      </c>
      <c r="C4815">
        <v>33</v>
      </c>
      <c r="D4815" t="s">
        <v>36</v>
      </c>
      <c r="E4815">
        <v>15055</v>
      </c>
      <c r="F4815" t="s">
        <v>106</v>
      </c>
      <c r="G4815">
        <v>5254704.6434602896</v>
      </c>
    </row>
    <row r="4816" spans="1:7">
      <c r="A4816">
        <v>52</v>
      </c>
      <c r="B4816" t="s">
        <v>55</v>
      </c>
      <c r="C4816">
        <v>34</v>
      </c>
      <c r="D4816" t="s">
        <v>37</v>
      </c>
      <c r="E4816">
        <v>15055</v>
      </c>
      <c r="F4816" t="s">
        <v>106</v>
      </c>
      <c r="G4816">
        <v>478889.86063238</v>
      </c>
    </row>
    <row r="4817" spans="1:7">
      <c r="A4817">
        <v>52</v>
      </c>
      <c r="B4817" t="s">
        <v>55</v>
      </c>
      <c r="C4817">
        <v>35</v>
      </c>
      <c r="D4817" t="s">
        <v>38</v>
      </c>
      <c r="E4817">
        <v>15055</v>
      </c>
      <c r="F4817" t="s">
        <v>106</v>
      </c>
      <c r="G4817">
        <v>24793.0585792436</v>
      </c>
    </row>
    <row r="4818" spans="1:7">
      <c r="A4818">
        <v>52</v>
      </c>
      <c r="B4818" t="s">
        <v>55</v>
      </c>
      <c r="C4818">
        <v>36</v>
      </c>
      <c r="D4818" t="s">
        <v>39</v>
      </c>
      <c r="E4818">
        <v>15055</v>
      </c>
      <c r="F4818" t="s">
        <v>106</v>
      </c>
      <c r="G4818">
        <v>54295.732902265299</v>
      </c>
    </row>
    <row r="4819" spans="1:7">
      <c r="A4819">
        <v>52</v>
      </c>
      <c r="B4819" t="s">
        <v>55</v>
      </c>
      <c r="C4819">
        <v>37</v>
      </c>
      <c r="D4819" t="s">
        <v>40</v>
      </c>
      <c r="E4819">
        <v>15055</v>
      </c>
      <c r="F4819" t="s">
        <v>106</v>
      </c>
      <c r="G4819">
        <v>24821.796099830499</v>
      </c>
    </row>
    <row r="4820" spans="1:7">
      <c r="A4820">
        <v>52</v>
      </c>
      <c r="B4820" t="s">
        <v>55</v>
      </c>
      <c r="C4820">
        <v>38</v>
      </c>
      <c r="D4820" t="s">
        <v>41</v>
      </c>
      <c r="E4820">
        <v>15055</v>
      </c>
      <c r="F4820" t="s">
        <v>106</v>
      </c>
      <c r="G4820">
        <v>16349.983121883701</v>
      </c>
    </row>
    <row r="4821" spans="1:7">
      <c r="A4821">
        <v>52</v>
      </c>
      <c r="B4821" t="s">
        <v>55</v>
      </c>
      <c r="C4821">
        <v>39</v>
      </c>
      <c r="D4821" t="s">
        <v>42</v>
      </c>
      <c r="E4821">
        <v>15055</v>
      </c>
      <c r="F4821" t="s">
        <v>106</v>
      </c>
      <c r="G4821">
        <v>20971.005016172199</v>
      </c>
    </row>
    <row r="4822" spans="1:7">
      <c r="A4822">
        <v>52</v>
      </c>
      <c r="B4822" t="s">
        <v>55</v>
      </c>
      <c r="C4822">
        <v>40</v>
      </c>
      <c r="D4822" t="s">
        <v>43</v>
      </c>
      <c r="E4822">
        <v>15055</v>
      </c>
      <c r="F4822" t="s">
        <v>106</v>
      </c>
      <c r="G4822">
        <v>675325.476939118</v>
      </c>
    </row>
    <row r="4823" spans="1:7">
      <c r="A4823">
        <v>52</v>
      </c>
      <c r="B4823" t="s">
        <v>55</v>
      </c>
      <c r="C4823">
        <v>41</v>
      </c>
      <c r="D4823" t="s">
        <v>44</v>
      </c>
      <c r="E4823">
        <v>15055</v>
      </c>
      <c r="F4823" t="s">
        <v>106</v>
      </c>
      <c r="G4823">
        <v>420818.80565077899</v>
      </c>
    </row>
    <row r="4824" spans="1:7">
      <c r="A4824">
        <v>52</v>
      </c>
      <c r="B4824" t="s">
        <v>55</v>
      </c>
      <c r="C4824">
        <v>42</v>
      </c>
      <c r="D4824" t="s">
        <v>45</v>
      </c>
      <c r="E4824">
        <v>15055</v>
      </c>
      <c r="F4824" t="s">
        <v>106</v>
      </c>
      <c r="G4824">
        <v>42642938.666299</v>
      </c>
    </row>
    <row r="4825" spans="1:7">
      <c r="A4825">
        <v>52</v>
      </c>
      <c r="B4825" t="s">
        <v>55</v>
      </c>
      <c r="C4825">
        <v>43</v>
      </c>
      <c r="D4825" t="s">
        <v>46</v>
      </c>
      <c r="E4825">
        <v>15055</v>
      </c>
      <c r="F4825" t="s">
        <v>106</v>
      </c>
      <c r="G4825">
        <v>584137.47098894499</v>
      </c>
    </row>
    <row r="4826" spans="1:7">
      <c r="A4826">
        <v>52</v>
      </c>
      <c r="B4826" t="s">
        <v>55</v>
      </c>
      <c r="C4826">
        <v>44</v>
      </c>
      <c r="D4826" t="s">
        <v>47</v>
      </c>
      <c r="E4826">
        <v>15055</v>
      </c>
      <c r="F4826" t="s">
        <v>106</v>
      </c>
      <c r="G4826">
        <v>2990.5142407674598</v>
      </c>
    </row>
    <row r="4827" spans="1:7">
      <c r="A4827">
        <v>52</v>
      </c>
      <c r="B4827" t="s">
        <v>55</v>
      </c>
      <c r="C4827">
        <v>45</v>
      </c>
      <c r="D4827" t="s">
        <v>48</v>
      </c>
      <c r="E4827">
        <v>15055</v>
      </c>
      <c r="F4827" t="s">
        <v>106</v>
      </c>
      <c r="G4827">
        <v>54565284.542213596</v>
      </c>
    </row>
    <row r="4828" spans="1:7">
      <c r="A4828">
        <v>52</v>
      </c>
      <c r="B4828" t="s">
        <v>55</v>
      </c>
      <c r="C4828">
        <v>46</v>
      </c>
      <c r="D4828" t="s">
        <v>49</v>
      </c>
      <c r="E4828">
        <v>15055</v>
      </c>
      <c r="F4828" t="s">
        <v>106</v>
      </c>
      <c r="G4828">
        <v>21937116.074545301</v>
      </c>
    </row>
    <row r="4829" spans="1:7">
      <c r="A4829">
        <v>52</v>
      </c>
      <c r="B4829" t="s">
        <v>55</v>
      </c>
      <c r="C4829">
        <v>47</v>
      </c>
      <c r="D4829" t="s">
        <v>50</v>
      </c>
      <c r="E4829">
        <v>15055</v>
      </c>
      <c r="F4829" t="s">
        <v>106</v>
      </c>
      <c r="G4829">
        <v>91546.800180144099</v>
      </c>
    </row>
    <row r="4830" spans="1:7">
      <c r="A4830">
        <v>52</v>
      </c>
      <c r="B4830" t="s">
        <v>55</v>
      </c>
      <c r="C4830">
        <v>48</v>
      </c>
      <c r="D4830" t="s">
        <v>51</v>
      </c>
      <c r="E4830">
        <v>15055</v>
      </c>
      <c r="F4830" t="s">
        <v>106</v>
      </c>
      <c r="G4830">
        <v>25209856.044718001</v>
      </c>
    </row>
    <row r="4831" spans="1:7">
      <c r="A4831">
        <v>52</v>
      </c>
      <c r="B4831" t="s">
        <v>55</v>
      </c>
      <c r="C4831">
        <v>49</v>
      </c>
      <c r="D4831" t="s">
        <v>52</v>
      </c>
      <c r="E4831">
        <v>15055</v>
      </c>
      <c r="F4831" t="s">
        <v>106</v>
      </c>
      <c r="G4831">
        <v>124573801.128425</v>
      </c>
    </row>
    <row r="4832" spans="1:7">
      <c r="A4832">
        <v>52</v>
      </c>
      <c r="B4832" t="s">
        <v>55</v>
      </c>
      <c r="C4832">
        <v>50</v>
      </c>
      <c r="D4832" t="s">
        <v>53</v>
      </c>
      <c r="E4832">
        <v>15055</v>
      </c>
      <c r="F4832" t="s">
        <v>106</v>
      </c>
      <c r="G4832">
        <v>59677999.8956367</v>
      </c>
    </row>
    <row r="4833" spans="1:7">
      <c r="A4833">
        <v>52</v>
      </c>
      <c r="B4833" t="s">
        <v>55</v>
      </c>
      <c r="C4833">
        <v>51</v>
      </c>
      <c r="D4833" t="s">
        <v>54</v>
      </c>
      <c r="E4833">
        <v>15055</v>
      </c>
      <c r="F4833" t="s">
        <v>106</v>
      </c>
      <c r="G4833">
        <v>36151822.449119799</v>
      </c>
    </row>
    <row r="4834" spans="1:7">
      <c r="A4834">
        <v>52</v>
      </c>
      <c r="B4834" t="s">
        <v>55</v>
      </c>
      <c r="C4834">
        <v>52</v>
      </c>
      <c r="D4834" t="s">
        <v>55</v>
      </c>
      <c r="E4834">
        <v>15055</v>
      </c>
      <c r="F4834" t="s">
        <v>106</v>
      </c>
      <c r="G4834">
        <v>12801898853.310301</v>
      </c>
    </row>
    <row r="4835" spans="1:7">
      <c r="A4835">
        <v>52</v>
      </c>
      <c r="B4835" t="s">
        <v>55</v>
      </c>
      <c r="C4835">
        <v>53</v>
      </c>
      <c r="D4835" t="s">
        <v>56</v>
      </c>
      <c r="E4835">
        <v>15055</v>
      </c>
      <c r="F4835" t="s">
        <v>106</v>
      </c>
      <c r="G4835">
        <v>179090988.44488701</v>
      </c>
    </row>
    <row r="4836" spans="1:7">
      <c r="A4836">
        <v>52</v>
      </c>
      <c r="B4836" t="s">
        <v>55</v>
      </c>
      <c r="C4836">
        <v>54</v>
      </c>
      <c r="D4836" t="s">
        <v>57</v>
      </c>
      <c r="E4836">
        <v>15055</v>
      </c>
      <c r="F4836" t="s">
        <v>106</v>
      </c>
      <c r="G4836">
        <v>125508589.856591</v>
      </c>
    </row>
    <row r="4837" spans="1:7">
      <c r="A4837">
        <v>52</v>
      </c>
      <c r="B4837" t="s">
        <v>55</v>
      </c>
      <c r="C4837">
        <v>55</v>
      </c>
      <c r="D4837" t="s">
        <v>58</v>
      </c>
      <c r="E4837">
        <v>15055</v>
      </c>
      <c r="F4837" t="s">
        <v>106</v>
      </c>
      <c r="G4837">
        <v>41326851.690527</v>
      </c>
    </row>
    <row r="4838" spans="1:7">
      <c r="A4838">
        <v>52</v>
      </c>
      <c r="B4838" t="s">
        <v>55</v>
      </c>
      <c r="C4838">
        <v>56</v>
      </c>
      <c r="D4838" t="s">
        <v>59</v>
      </c>
      <c r="E4838">
        <v>15055</v>
      </c>
      <c r="F4838" t="s">
        <v>106</v>
      </c>
      <c r="G4838">
        <v>364888446.03397697</v>
      </c>
    </row>
    <row r="4839" spans="1:7">
      <c r="A4839">
        <v>52</v>
      </c>
      <c r="B4839" t="s">
        <v>55</v>
      </c>
      <c r="C4839">
        <v>57</v>
      </c>
      <c r="D4839" t="s">
        <v>60</v>
      </c>
      <c r="E4839">
        <v>15055</v>
      </c>
      <c r="F4839" t="s">
        <v>106</v>
      </c>
      <c r="G4839">
        <v>76677038.082310095</v>
      </c>
    </row>
    <row r="4840" spans="1:7">
      <c r="A4840">
        <v>52</v>
      </c>
      <c r="B4840" t="s">
        <v>55</v>
      </c>
      <c r="C4840">
        <v>58</v>
      </c>
      <c r="D4840" t="s">
        <v>61</v>
      </c>
      <c r="E4840">
        <v>15055</v>
      </c>
      <c r="F4840" t="s">
        <v>106</v>
      </c>
      <c r="G4840">
        <v>106792677.709112</v>
      </c>
    </row>
    <row r="4841" spans="1:7">
      <c r="A4841">
        <v>52</v>
      </c>
      <c r="B4841" t="s">
        <v>55</v>
      </c>
      <c r="C4841">
        <v>59</v>
      </c>
      <c r="D4841" t="s">
        <v>62</v>
      </c>
      <c r="E4841">
        <v>15055</v>
      </c>
      <c r="F4841" t="s">
        <v>106</v>
      </c>
      <c r="G4841">
        <v>466685208.31807202</v>
      </c>
    </row>
    <row r="4842" spans="1:7">
      <c r="A4842">
        <v>52</v>
      </c>
      <c r="B4842" t="s">
        <v>55</v>
      </c>
      <c r="C4842">
        <v>60</v>
      </c>
      <c r="D4842" t="s">
        <v>63</v>
      </c>
      <c r="E4842">
        <v>15055</v>
      </c>
      <c r="F4842" t="s">
        <v>106</v>
      </c>
      <c r="G4842">
        <v>297278213.14605701</v>
      </c>
    </row>
    <row r="4843" spans="1:7">
      <c r="A4843">
        <v>52</v>
      </c>
      <c r="B4843" t="s">
        <v>55</v>
      </c>
      <c r="C4843">
        <v>62</v>
      </c>
      <c r="D4843" t="s">
        <v>65</v>
      </c>
      <c r="E4843">
        <v>15055</v>
      </c>
      <c r="F4843" t="s">
        <v>106</v>
      </c>
      <c r="G4843">
        <v>1060743383.33178</v>
      </c>
    </row>
    <row r="4844" spans="1:7">
      <c r="A4844">
        <v>52</v>
      </c>
      <c r="B4844" t="s">
        <v>55</v>
      </c>
      <c r="C4844">
        <v>63</v>
      </c>
      <c r="D4844" t="s">
        <v>66</v>
      </c>
      <c r="E4844">
        <v>15055</v>
      </c>
      <c r="F4844" t="s">
        <v>106</v>
      </c>
      <c r="G4844">
        <v>188167215.16465801</v>
      </c>
    </row>
    <row r="4845" spans="1:7">
      <c r="A4845">
        <v>52</v>
      </c>
      <c r="B4845" t="s">
        <v>55</v>
      </c>
      <c r="C4845">
        <v>64</v>
      </c>
      <c r="D4845" t="s">
        <v>67</v>
      </c>
      <c r="E4845">
        <v>15055</v>
      </c>
      <c r="F4845" t="s">
        <v>106</v>
      </c>
      <c r="G4845">
        <v>48728944.121319398</v>
      </c>
    </row>
    <row r="4846" spans="1:7">
      <c r="A4846">
        <v>52</v>
      </c>
      <c r="B4846" t="s">
        <v>55</v>
      </c>
      <c r="C4846">
        <v>65</v>
      </c>
      <c r="D4846" t="s">
        <v>68</v>
      </c>
      <c r="E4846">
        <v>15055</v>
      </c>
      <c r="F4846" t="s">
        <v>106</v>
      </c>
      <c r="G4846">
        <v>2182614837.0999699</v>
      </c>
    </row>
    <row r="4847" spans="1:7">
      <c r="A4847">
        <v>52</v>
      </c>
      <c r="B4847" t="s">
        <v>55</v>
      </c>
      <c r="C4847">
        <v>66</v>
      </c>
      <c r="D4847" t="s">
        <v>69</v>
      </c>
      <c r="E4847">
        <v>15055</v>
      </c>
      <c r="F4847" t="s">
        <v>106</v>
      </c>
      <c r="G4847">
        <v>92819872.995533302</v>
      </c>
    </row>
    <row r="4848" spans="1:7">
      <c r="A4848">
        <v>52</v>
      </c>
      <c r="B4848" t="s">
        <v>55</v>
      </c>
      <c r="C4848">
        <v>67</v>
      </c>
      <c r="D4848" t="s">
        <v>70</v>
      </c>
      <c r="E4848">
        <v>15055</v>
      </c>
      <c r="F4848" t="s">
        <v>106</v>
      </c>
      <c r="G4848">
        <v>460030793.61273599</v>
      </c>
    </row>
    <row r="4849" spans="1:7">
      <c r="A4849">
        <v>52</v>
      </c>
      <c r="B4849" t="s">
        <v>55</v>
      </c>
      <c r="C4849">
        <v>68</v>
      </c>
      <c r="D4849" t="s">
        <v>71</v>
      </c>
      <c r="E4849">
        <v>15055</v>
      </c>
      <c r="F4849" t="s">
        <v>106</v>
      </c>
      <c r="G4849">
        <v>12436626.818547299</v>
      </c>
    </row>
    <row r="4850" spans="1:7">
      <c r="A4850">
        <v>52</v>
      </c>
      <c r="B4850" t="s">
        <v>55</v>
      </c>
      <c r="C4850">
        <v>74</v>
      </c>
      <c r="D4850" t="s">
        <v>77</v>
      </c>
      <c r="E4850">
        <v>15055</v>
      </c>
      <c r="F4850" t="s">
        <v>106</v>
      </c>
      <c r="G4850">
        <v>2728725485.823</v>
      </c>
    </row>
    <row r="4851" spans="1:7">
      <c r="A4851">
        <v>52</v>
      </c>
      <c r="B4851" t="s">
        <v>55</v>
      </c>
      <c r="C4851">
        <v>75</v>
      </c>
      <c r="D4851" t="s">
        <v>78</v>
      </c>
      <c r="E4851">
        <v>15055</v>
      </c>
      <c r="F4851" t="s">
        <v>106</v>
      </c>
      <c r="G4851">
        <v>84539.071145442096</v>
      </c>
    </row>
    <row r="4852" spans="1:7">
      <c r="A4852">
        <v>52</v>
      </c>
      <c r="B4852" t="s">
        <v>55</v>
      </c>
      <c r="C4852">
        <v>76</v>
      </c>
      <c r="D4852" t="s">
        <v>79</v>
      </c>
      <c r="E4852">
        <v>15055</v>
      </c>
      <c r="F4852" t="s">
        <v>106</v>
      </c>
      <c r="G4852">
        <v>1319389.6234114901</v>
      </c>
    </row>
    <row r="4853" spans="1:7">
      <c r="A4853">
        <v>52</v>
      </c>
      <c r="B4853" t="s">
        <v>55</v>
      </c>
      <c r="C4853">
        <v>77</v>
      </c>
      <c r="D4853" t="s">
        <v>80</v>
      </c>
      <c r="E4853">
        <v>15055</v>
      </c>
      <c r="F4853" t="s">
        <v>106</v>
      </c>
      <c r="G4853">
        <v>10682548.1415732</v>
      </c>
    </row>
    <row r="4854" spans="1:7">
      <c r="A4854">
        <v>52</v>
      </c>
      <c r="B4854" t="s">
        <v>55</v>
      </c>
      <c r="C4854">
        <v>78</v>
      </c>
      <c r="D4854" t="s">
        <v>81</v>
      </c>
      <c r="E4854">
        <v>15055</v>
      </c>
      <c r="F4854" t="s">
        <v>106</v>
      </c>
      <c r="G4854">
        <v>78968768.829269007</v>
      </c>
    </row>
    <row r="4855" spans="1:7">
      <c r="A4855">
        <v>52</v>
      </c>
      <c r="B4855" t="s">
        <v>55</v>
      </c>
      <c r="C4855">
        <v>79</v>
      </c>
      <c r="D4855" t="s">
        <v>82</v>
      </c>
      <c r="E4855">
        <v>15055</v>
      </c>
      <c r="F4855" t="s">
        <v>106</v>
      </c>
      <c r="G4855">
        <v>86753223.7332277</v>
      </c>
    </row>
    <row r="4856" spans="1:7">
      <c r="A4856">
        <v>52</v>
      </c>
      <c r="B4856" t="s">
        <v>55</v>
      </c>
      <c r="C4856">
        <v>80</v>
      </c>
      <c r="D4856" t="s">
        <v>83</v>
      </c>
      <c r="E4856">
        <v>15055</v>
      </c>
      <c r="F4856" t="s">
        <v>106</v>
      </c>
      <c r="G4856">
        <v>1687085.44761924</v>
      </c>
    </row>
    <row r="4857" spans="1:7">
      <c r="A4857">
        <v>52</v>
      </c>
      <c r="B4857" t="s">
        <v>55</v>
      </c>
      <c r="C4857">
        <v>81</v>
      </c>
      <c r="D4857" t="s">
        <v>84</v>
      </c>
      <c r="E4857">
        <v>15055</v>
      </c>
      <c r="F4857" t="s">
        <v>106</v>
      </c>
      <c r="G4857">
        <v>5916562.0195706701</v>
      </c>
    </row>
    <row r="4858" spans="1:7">
      <c r="A4858">
        <v>52</v>
      </c>
      <c r="B4858" t="s">
        <v>55</v>
      </c>
      <c r="C4858">
        <v>83</v>
      </c>
      <c r="D4858" t="s">
        <v>86</v>
      </c>
      <c r="E4858">
        <v>15055</v>
      </c>
      <c r="F4858" t="s">
        <v>106</v>
      </c>
      <c r="G4858">
        <v>115268932.696675</v>
      </c>
    </row>
    <row r="4859" spans="1:7">
      <c r="A4859">
        <v>52</v>
      </c>
      <c r="B4859" t="s">
        <v>55</v>
      </c>
      <c r="C4859">
        <v>86</v>
      </c>
      <c r="D4859" t="s">
        <v>89</v>
      </c>
      <c r="E4859">
        <v>15055</v>
      </c>
      <c r="F4859" t="s">
        <v>106</v>
      </c>
      <c r="G4859">
        <v>2918.6458090900501</v>
      </c>
    </row>
    <row r="4860" spans="1:7">
      <c r="A4860">
        <v>52</v>
      </c>
      <c r="B4860" t="s">
        <v>55</v>
      </c>
      <c r="C4860">
        <v>87</v>
      </c>
      <c r="D4860" t="s">
        <v>90</v>
      </c>
      <c r="E4860">
        <v>15055</v>
      </c>
      <c r="F4860" t="s">
        <v>106</v>
      </c>
      <c r="G4860">
        <v>2239.4449373624402</v>
      </c>
    </row>
    <row r="4861" spans="1:7">
      <c r="A4861">
        <v>52</v>
      </c>
      <c r="B4861" t="s">
        <v>55</v>
      </c>
      <c r="C4861">
        <v>5001</v>
      </c>
      <c r="D4861" t="s">
        <v>94</v>
      </c>
      <c r="E4861">
        <v>15053</v>
      </c>
      <c r="F4861" t="s">
        <v>107</v>
      </c>
      <c r="G4861">
        <v>21603107818.2691</v>
      </c>
    </row>
    <row r="4862" spans="1:7">
      <c r="A4862">
        <v>52</v>
      </c>
      <c r="B4862" t="s">
        <v>55</v>
      </c>
      <c r="C4862">
        <v>6001</v>
      </c>
      <c r="D4862" t="s">
        <v>96</v>
      </c>
      <c r="E4862">
        <v>15053</v>
      </c>
      <c r="F4862" t="s">
        <v>107</v>
      </c>
      <c r="G4862">
        <v>1493686454.1310699</v>
      </c>
    </row>
    <row r="4863" spans="1:7">
      <c r="A4863">
        <v>52</v>
      </c>
      <c r="B4863" t="s">
        <v>55</v>
      </c>
      <c r="C4863">
        <v>7001</v>
      </c>
      <c r="D4863" t="s">
        <v>108</v>
      </c>
      <c r="E4863">
        <v>15053</v>
      </c>
      <c r="F4863" t="s">
        <v>107</v>
      </c>
      <c r="G4863">
        <v>32081244628.6078</v>
      </c>
    </row>
    <row r="4864" spans="1:7">
      <c r="A4864">
        <v>52</v>
      </c>
      <c r="B4864" t="s">
        <v>55</v>
      </c>
      <c r="C4864">
        <v>8001</v>
      </c>
      <c r="D4864" t="s">
        <v>109</v>
      </c>
      <c r="E4864">
        <v>15053</v>
      </c>
      <c r="F4864" t="s">
        <v>107</v>
      </c>
      <c r="G4864">
        <v>2522767348.7230301</v>
      </c>
    </row>
    <row r="4865" spans="1:7">
      <c r="A4865">
        <v>52</v>
      </c>
      <c r="B4865" t="s">
        <v>55</v>
      </c>
      <c r="C4865">
        <v>10001</v>
      </c>
      <c r="D4865" t="s">
        <v>110</v>
      </c>
      <c r="E4865">
        <v>15055</v>
      </c>
      <c r="F4865" t="s">
        <v>106</v>
      </c>
      <c r="G4865">
        <v>202602.739134239</v>
      </c>
    </row>
    <row r="4866" spans="1:7">
      <c r="A4866">
        <v>52</v>
      </c>
      <c r="B4866" t="s">
        <v>55</v>
      </c>
      <c r="C4866">
        <v>10002</v>
      </c>
      <c r="D4866" t="s">
        <v>111</v>
      </c>
      <c r="E4866">
        <v>15055</v>
      </c>
      <c r="F4866" t="s">
        <v>106</v>
      </c>
      <c r="G4866">
        <v>266804.89923845202</v>
      </c>
    </row>
    <row r="4867" spans="1:7">
      <c r="A4867">
        <v>52</v>
      </c>
      <c r="B4867" t="s">
        <v>55</v>
      </c>
      <c r="C4867">
        <v>10003</v>
      </c>
      <c r="D4867" t="s">
        <v>112</v>
      </c>
      <c r="E4867">
        <v>15055</v>
      </c>
      <c r="F4867" t="s">
        <v>106</v>
      </c>
      <c r="G4867">
        <v>237546.55548754099</v>
      </c>
    </row>
    <row r="4868" spans="1:7">
      <c r="A4868">
        <v>52</v>
      </c>
      <c r="B4868" t="s">
        <v>55</v>
      </c>
      <c r="C4868">
        <v>10004</v>
      </c>
      <c r="D4868" t="s">
        <v>113</v>
      </c>
      <c r="E4868">
        <v>15055</v>
      </c>
      <c r="F4868" t="s">
        <v>106</v>
      </c>
      <c r="G4868">
        <v>183414.50431890201</v>
      </c>
    </row>
    <row r="4869" spans="1:7">
      <c r="A4869">
        <v>52</v>
      </c>
      <c r="B4869" t="s">
        <v>55</v>
      </c>
      <c r="C4869">
        <v>10005</v>
      </c>
      <c r="D4869" t="s">
        <v>114</v>
      </c>
      <c r="E4869">
        <v>15055</v>
      </c>
      <c r="F4869" t="s">
        <v>106</v>
      </c>
      <c r="G4869">
        <v>409339.184924028</v>
      </c>
    </row>
    <row r="4870" spans="1:7">
      <c r="A4870">
        <v>52</v>
      </c>
      <c r="B4870" t="s">
        <v>55</v>
      </c>
      <c r="C4870">
        <v>10006</v>
      </c>
      <c r="D4870" t="s">
        <v>115</v>
      </c>
      <c r="E4870">
        <v>15055</v>
      </c>
      <c r="F4870" t="s">
        <v>106</v>
      </c>
      <c r="G4870">
        <v>1398068.08496726</v>
      </c>
    </row>
    <row r="4871" spans="1:7">
      <c r="A4871">
        <v>52</v>
      </c>
      <c r="B4871" t="s">
        <v>55</v>
      </c>
      <c r="C4871">
        <v>10007</v>
      </c>
      <c r="D4871" t="s">
        <v>116</v>
      </c>
      <c r="E4871">
        <v>15055</v>
      </c>
      <c r="F4871" t="s">
        <v>106</v>
      </c>
      <c r="G4871">
        <v>2472394.3546091998</v>
      </c>
    </row>
    <row r="4872" spans="1:7">
      <c r="A4872">
        <v>52</v>
      </c>
      <c r="B4872" t="s">
        <v>55</v>
      </c>
      <c r="C4872">
        <v>10008</v>
      </c>
      <c r="D4872" t="s">
        <v>117</v>
      </c>
      <c r="E4872">
        <v>15055</v>
      </c>
      <c r="F4872" t="s">
        <v>106</v>
      </c>
      <c r="G4872">
        <v>2828215.3022702499</v>
      </c>
    </row>
    <row r="4873" spans="1:7">
      <c r="A4873">
        <v>52</v>
      </c>
      <c r="B4873" t="s">
        <v>55</v>
      </c>
      <c r="C4873">
        <v>10009</v>
      </c>
      <c r="D4873" t="s">
        <v>118</v>
      </c>
      <c r="E4873">
        <v>15055</v>
      </c>
      <c r="F4873" t="s">
        <v>106</v>
      </c>
      <c r="G4873">
        <v>7156131.8430010704</v>
      </c>
    </row>
    <row r="4874" spans="1:7">
      <c r="A4874">
        <v>52</v>
      </c>
      <c r="B4874" t="s">
        <v>55</v>
      </c>
      <c r="C4874">
        <v>11001</v>
      </c>
      <c r="D4874" t="s">
        <v>119</v>
      </c>
      <c r="E4874">
        <v>15055</v>
      </c>
      <c r="F4874" t="s">
        <v>106</v>
      </c>
      <c r="G4874">
        <v>460676.95139912801</v>
      </c>
    </row>
    <row r="4875" spans="1:7">
      <c r="A4875">
        <v>52</v>
      </c>
      <c r="B4875" t="s">
        <v>55</v>
      </c>
      <c r="C4875">
        <v>11003</v>
      </c>
      <c r="D4875" t="s">
        <v>120</v>
      </c>
      <c r="E4875">
        <v>15055</v>
      </c>
      <c r="F4875" t="s">
        <v>106</v>
      </c>
      <c r="G4875">
        <v>557680.97094422695</v>
      </c>
    </row>
    <row r="4876" spans="1:7">
      <c r="A4876">
        <v>52</v>
      </c>
      <c r="B4876" t="s">
        <v>55</v>
      </c>
      <c r="C4876">
        <v>12001</v>
      </c>
      <c r="D4876" t="s">
        <v>121</v>
      </c>
      <c r="E4876">
        <v>15055</v>
      </c>
      <c r="F4876" t="s">
        <v>106</v>
      </c>
      <c r="G4876">
        <v>48842046.206946999</v>
      </c>
    </row>
    <row r="4877" spans="1:7">
      <c r="A4877">
        <v>52</v>
      </c>
      <c r="B4877" t="s">
        <v>55</v>
      </c>
      <c r="C4877">
        <v>12002</v>
      </c>
      <c r="D4877" t="s">
        <v>122</v>
      </c>
      <c r="E4877">
        <v>15055</v>
      </c>
      <c r="F4877" t="s">
        <v>106</v>
      </c>
      <c r="G4877">
        <v>55752.095620953602</v>
      </c>
    </row>
    <row r="4878" spans="1:7">
      <c r="A4878">
        <v>52</v>
      </c>
      <c r="B4878" t="s">
        <v>55</v>
      </c>
      <c r="C4878">
        <v>12004</v>
      </c>
      <c r="D4878" t="s">
        <v>123</v>
      </c>
      <c r="E4878">
        <v>15055</v>
      </c>
      <c r="F4878" t="s">
        <v>106</v>
      </c>
      <c r="G4878">
        <v>2820934.2530300301</v>
      </c>
    </row>
    <row r="4879" spans="1:7">
      <c r="A4879">
        <v>52</v>
      </c>
      <c r="B4879" t="s">
        <v>55</v>
      </c>
      <c r="C4879">
        <v>14001</v>
      </c>
      <c r="D4879" t="s">
        <v>124</v>
      </c>
      <c r="E4879">
        <v>15055</v>
      </c>
      <c r="F4879" t="s">
        <v>106</v>
      </c>
      <c r="G4879">
        <v>3729774.61415315</v>
      </c>
    </row>
    <row r="4880" spans="1:7">
      <c r="A4880">
        <v>52</v>
      </c>
      <c r="B4880" t="s">
        <v>55</v>
      </c>
      <c r="C4880">
        <v>14002</v>
      </c>
      <c r="D4880" t="s">
        <v>125</v>
      </c>
      <c r="E4880">
        <v>15055</v>
      </c>
      <c r="F4880" t="s">
        <v>106</v>
      </c>
      <c r="G4880">
        <v>2853510.8558563399</v>
      </c>
    </row>
    <row r="4881" spans="1:7">
      <c r="A4881">
        <v>52</v>
      </c>
      <c r="B4881" t="s">
        <v>55</v>
      </c>
      <c r="C4881">
        <v>25001</v>
      </c>
      <c r="D4881" t="s">
        <v>126</v>
      </c>
      <c r="E4881">
        <v>15051</v>
      </c>
      <c r="F4881" t="s">
        <v>127</v>
      </c>
      <c r="G4881">
        <v>2107630791.47562</v>
      </c>
    </row>
    <row r="4882" spans="1:7">
      <c r="A4882">
        <v>52</v>
      </c>
      <c r="B4882" t="s">
        <v>55</v>
      </c>
      <c r="C4882">
        <v>28001</v>
      </c>
      <c r="D4882" t="s">
        <v>128</v>
      </c>
      <c r="E4882">
        <v>15051</v>
      </c>
      <c r="F4882" t="s">
        <v>127</v>
      </c>
      <c r="G4882">
        <v>1920119341.5977199</v>
      </c>
    </row>
    <row r="4883" spans="1:7">
      <c r="A4883">
        <v>53</v>
      </c>
      <c r="B4883" t="s">
        <v>56</v>
      </c>
      <c r="C4883">
        <v>1</v>
      </c>
      <c r="D4883" t="s">
        <v>4</v>
      </c>
      <c r="E4883">
        <v>15055</v>
      </c>
      <c r="F4883" t="s">
        <v>106</v>
      </c>
      <c r="G4883">
        <v>3541.7296600127302</v>
      </c>
    </row>
    <row r="4884" spans="1:7">
      <c r="A4884">
        <v>53</v>
      </c>
      <c r="B4884" t="s">
        <v>56</v>
      </c>
      <c r="C4884">
        <v>2</v>
      </c>
      <c r="D4884" t="s">
        <v>5</v>
      </c>
      <c r="E4884">
        <v>15055</v>
      </c>
      <c r="F4884" t="s">
        <v>106</v>
      </c>
      <c r="G4884">
        <v>297.38853011496298</v>
      </c>
    </row>
    <row r="4885" spans="1:7">
      <c r="A4885">
        <v>53</v>
      </c>
      <c r="B4885" t="s">
        <v>56</v>
      </c>
      <c r="C4885">
        <v>6</v>
      </c>
      <c r="D4885" t="s">
        <v>9</v>
      </c>
      <c r="E4885">
        <v>15055</v>
      </c>
      <c r="F4885" t="s">
        <v>106</v>
      </c>
      <c r="G4885">
        <v>96285.8596931996</v>
      </c>
    </row>
    <row r="4886" spans="1:7">
      <c r="A4886">
        <v>53</v>
      </c>
      <c r="B4886" t="s">
        <v>56</v>
      </c>
      <c r="C4886">
        <v>7</v>
      </c>
      <c r="D4886" t="s">
        <v>10</v>
      </c>
      <c r="E4886">
        <v>15055</v>
      </c>
      <c r="F4886" t="s">
        <v>106</v>
      </c>
      <c r="G4886">
        <v>6520385.4873341499</v>
      </c>
    </row>
    <row r="4887" spans="1:7">
      <c r="A4887">
        <v>53</v>
      </c>
      <c r="B4887" t="s">
        <v>56</v>
      </c>
      <c r="C4887">
        <v>8</v>
      </c>
      <c r="D4887" t="s">
        <v>11</v>
      </c>
      <c r="E4887">
        <v>15055</v>
      </c>
      <c r="F4887" t="s">
        <v>106</v>
      </c>
      <c r="G4887">
        <v>40615.583720984803</v>
      </c>
    </row>
    <row r="4888" spans="1:7">
      <c r="A4888">
        <v>53</v>
      </c>
      <c r="B4888" t="s">
        <v>56</v>
      </c>
      <c r="C4888">
        <v>9</v>
      </c>
      <c r="D4888" t="s">
        <v>12</v>
      </c>
      <c r="E4888">
        <v>15055</v>
      </c>
      <c r="F4888" t="s">
        <v>106</v>
      </c>
      <c r="G4888">
        <v>32353696.995126098</v>
      </c>
    </row>
    <row r="4889" spans="1:7">
      <c r="A4889">
        <v>53</v>
      </c>
      <c r="B4889" t="s">
        <v>56</v>
      </c>
      <c r="C4889">
        <v>10</v>
      </c>
      <c r="D4889" t="s">
        <v>13</v>
      </c>
      <c r="E4889">
        <v>15055</v>
      </c>
      <c r="F4889" t="s">
        <v>106</v>
      </c>
      <c r="G4889">
        <v>9281085.1007569898</v>
      </c>
    </row>
    <row r="4890" spans="1:7">
      <c r="A4890">
        <v>53</v>
      </c>
      <c r="B4890" t="s">
        <v>56</v>
      </c>
      <c r="C4890">
        <v>11</v>
      </c>
      <c r="D4890" t="s">
        <v>14</v>
      </c>
      <c r="E4890">
        <v>15055</v>
      </c>
      <c r="F4890" t="s">
        <v>106</v>
      </c>
      <c r="G4890">
        <v>2878.8834586520602</v>
      </c>
    </row>
    <row r="4891" spans="1:7">
      <c r="A4891">
        <v>53</v>
      </c>
      <c r="B4891" t="s">
        <v>56</v>
      </c>
      <c r="C4891">
        <v>12</v>
      </c>
      <c r="D4891" t="s">
        <v>15</v>
      </c>
      <c r="E4891">
        <v>15055</v>
      </c>
      <c r="F4891" t="s">
        <v>106</v>
      </c>
      <c r="G4891">
        <v>14.336872456523301</v>
      </c>
    </row>
    <row r="4892" spans="1:7">
      <c r="A4892">
        <v>53</v>
      </c>
      <c r="B4892" t="s">
        <v>56</v>
      </c>
      <c r="C4892">
        <v>13</v>
      </c>
      <c r="D4892" t="s">
        <v>16</v>
      </c>
      <c r="E4892">
        <v>15055</v>
      </c>
      <c r="F4892" t="s">
        <v>106</v>
      </c>
      <c r="G4892">
        <v>4201.9632579632898</v>
      </c>
    </row>
    <row r="4893" spans="1:7">
      <c r="A4893">
        <v>53</v>
      </c>
      <c r="B4893" t="s">
        <v>56</v>
      </c>
      <c r="C4893">
        <v>14</v>
      </c>
      <c r="D4893" t="s">
        <v>17</v>
      </c>
      <c r="E4893">
        <v>15055</v>
      </c>
      <c r="F4893" t="s">
        <v>106</v>
      </c>
      <c r="G4893">
        <v>596946.79229729297</v>
      </c>
    </row>
    <row r="4894" spans="1:7">
      <c r="A4894">
        <v>53</v>
      </c>
      <c r="B4894" t="s">
        <v>56</v>
      </c>
      <c r="C4894">
        <v>15</v>
      </c>
      <c r="D4894" t="s">
        <v>18</v>
      </c>
      <c r="E4894">
        <v>15055</v>
      </c>
      <c r="F4894" t="s">
        <v>106</v>
      </c>
      <c r="G4894">
        <v>189784.590669884</v>
      </c>
    </row>
    <row r="4895" spans="1:7">
      <c r="A4895">
        <v>53</v>
      </c>
      <c r="B4895" t="s">
        <v>56</v>
      </c>
      <c r="C4895">
        <v>16</v>
      </c>
      <c r="D4895" t="s">
        <v>19</v>
      </c>
      <c r="E4895">
        <v>15055</v>
      </c>
      <c r="F4895" t="s">
        <v>106</v>
      </c>
      <c r="G4895">
        <v>13803.273057045</v>
      </c>
    </row>
    <row r="4896" spans="1:7">
      <c r="A4896">
        <v>53</v>
      </c>
      <c r="B4896" t="s">
        <v>56</v>
      </c>
      <c r="C4896">
        <v>17</v>
      </c>
      <c r="D4896" t="s">
        <v>20</v>
      </c>
      <c r="E4896">
        <v>15055</v>
      </c>
      <c r="F4896" t="s">
        <v>106</v>
      </c>
      <c r="G4896">
        <v>13477900.540547499</v>
      </c>
    </row>
    <row r="4897" spans="1:7">
      <c r="A4897">
        <v>53</v>
      </c>
      <c r="B4897" t="s">
        <v>56</v>
      </c>
      <c r="C4897">
        <v>18</v>
      </c>
      <c r="D4897" t="s">
        <v>21</v>
      </c>
      <c r="E4897">
        <v>15055</v>
      </c>
      <c r="F4897" t="s">
        <v>106</v>
      </c>
      <c r="G4897">
        <v>985361.90869983495</v>
      </c>
    </row>
    <row r="4898" spans="1:7">
      <c r="A4898">
        <v>53</v>
      </c>
      <c r="B4898" t="s">
        <v>56</v>
      </c>
      <c r="C4898">
        <v>19</v>
      </c>
      <c r="D4898" t="s">
        <v>22</v>
      </c>
      <c r="E4898">
        <v>15055</v>
      </c>
      <c r="F4898" t="s">
        <v>106</v>
      </c>
      <c r="G4898">
        <v>32051059.491062898</v>
      </c>
    </row>
    <row r="4899" spans="1:7">
      <c r="A4899">
        <v>53</v>
      </c>
      <c r="B4899" t="s">
        <v>56</v>
      </c>
      <c r="C4899">
        <v>20</v>
      </c>
      <c r="D4899" t="s">
        <v>23</v>
      </c>
      <c r="E4899">
        <v>15055</v>
      </c>
      <c r="F4899" t="s">
        <v>106</v>
      </c>
      <c r="G4899">
        <v>6405300.9492000705</v>
      </c>
    </row>
    <row r="4900" spans="1:7">
      <c r="A4900">
        <v>53</v>
      </c>
      <c r="B4900" t="s">
        <v>56</v>
      </c>
      <c r="C4900">
        <v>21</v>
      </c>
      <c r="D4900" t="s">
        <v>24</v>
      </c>
      <c r="E4900">
        <v>15055</v>
      </c>
      <c r="F4900" t="s">
        <v>106</v>
      </c>
      <c r="G4900">
        <v>2774831.8042841498</v>
      </c>
    </row>
    <row r="4901" spans="1:7">
      <c r="A4901">
        <v>53</v>
      </c>
      <c r="B4901" t="s">
        <v>56</v>
      </c>
      <c r="C4901">
        <v>22</v>
      </c>
      <c r="D4901" t="s">
        <v>25</v>
      </c>
      <c r="E4901">
        <v>15055</v>
      </c>
      <c r="F4901" t="s">
        <v>106</v>
      </c>
      <c r="G4901">
        <v>157422766.49751601</v>
      </c>
    </row>
    <row r="4902" spans="1:7">
      <c r="A4902">
        <v>53</v>
      </c>
      <c r="B4902" t="s">
        <v>56</v>
      </c>
      <c r="C4902">
        <v>23</v>
      </c>
      <c r="D4902" t="s">
        <v>26</v>
      </c>
      <c r="E4902">
        <v>15055</v>
      </c>
      <c r="F4902" t="s">
        <v>106</v>
      </c>
      <c r="G4902">
        <v>37983073.157659598</v>
      </c>
    </row>
    <row r="4903" spans="1:7">
      <c r="A4903">
        <v>53</v>
      </c>
      <c r="B4903" t="s">
        <v>56</v>
      </c>
      <c r="C4903">
        <v>24</v>
      </c>
      <c r="D4903" t="s">
        <v>27</v>
      </c>
      <c r="E4903">
        <v>15055</v>
      </c>
      <c r="F4903" t="s">
        <v>106</v>
      </c>
      <c r="G4903">
        <v>2693954.8125277502</v>
      </c>
    </row>
    <row r="4904" spans="1:7">
      <c r="A4904">
        <v>53</v>
      </c>
      <c r="B4904" t="s">
        <v>56</v>
      </c>
      <c r="C4904">
        <v>25</v>
      </c>
      <c r="D4904" t="s">
        <v>28</v>
      </c>
      <c r="E4904">
        <v>15055</v>
      </c>
      <c r="F4904" t="s">
        <v>106</v>
      </c>
      <c r="G4904">
        <v>204045477.053949</v>
      </c>
    </row>
    <row r="4905" spans="1:7">
      <c r="A4905">
        <v>53</v>
      </c>
      <c r="B4905" t="s">
        <v>56</v>
      </c>
      <c r="C4905">
        <v>26</v>
      </c>
      <c r="D4905" t="s">
        <v>29</v>
      </c>
      <c r="E4905">
        <v>15055</v>
      </c>
      <c r="F4905" t="s">
        <v>106</v>
      </c>
      <c r="G4905">
        <v>14084495.498906</v>
      </c>
    </row>
    <row r="4906" spans="1:7">
      <c r="A4906">
        <v>53</v>
      </c>
      <c r="B4906" t="s">
        <v>56</v>
      </c>
      <c r="C4906">
        <v>27</v>
      </c>
      <c r="D4906" t="s">
        <v>30</v>
      </c>
      <c r="E4906">
        <v>15055</v>
      </c>
      <c r="F4906" t="s">
        <v>106</v>
      </c>
      <c r="G4906">
        <v>5155819.2759736003</v>
      </c>
    </row>
    <row r="4907" spans="1:7">
      <c r="A4907">
        <v>53</v>
      </c>
      <c r="B4907" t="s">
        <v>56</v>
      </c>
      <c r="C4907">
        <v>28</v>
      </c>
      <c r="D4907" t="s">
        <v>31</v>
      </c>
      <c r="E4907">
        <v>15055</v>
      </c>
      <c r="F4907" t="s">
        <v>106</v>
      </c>
      <c r="G4907">
        <v>357601.447595187</v>
      </c>
    </row>
    <row r="4908" spans="1:7">
      <c r="A4908">
        <v>53</v>
      </c>
      <c r="B4908" t="s">
        <v>56</v>
      </c>
      <c r="C4908">
        <v>29</v>
      </c>
      <c r="D4908" t="s">
        <v>32</v>
      </c>
      <c r="E4908">
        <v>15055</v>
      </c>
      <c r="F4908" t="s">
        <v>106</v>
      </c>
      <c r="G4908">
        <v>61467440.748641796</v>
      </c>
    </row>
    <row r="4909" spans="1:7">
      <c r="A4909">
        <v>53</v>
      </c>
      <c r="B4909" t="s">
        <v>56</v>
      </c>
      <c r="C4909">
        <v>30</v>
      </c>
      <c r="D4909" t="s">
        <v>33</v>
      </c>
      <c r="E4909">
        <v>15055</v>
      </c>
      <c r="F4909" t="s">
        <v>106</v>
      </c>
      <c r="G4909">
        <v>210152.364711392</v>
      </c>
    </row>
    <row r="4910" spans="1:7">
      <c r="A4910">
        <v>53</v>
      </c>
      <c r="B4910" t="s">
        <v>56</v>
      </c>
      <c r="C4910">
        <v>31</v>
      </c>
      <c r="D4910" t="s">
        <v>34</v>
      </c>
      <c r="E4910">
        <v>15055</v>
      </c>
      <c r="F4910" t="s">
        <v>106</v>
      </c>
      <c r="G4910">
        <v>1664935.3167819099</v>
      </c>
    </row>
    <row r="4911" spans="1:7">
      <c r="A4911">
        <v>53</v>
      </c>
      <c r="B4911" t="s">
        <v>56</v>
      </c>
      <c r="C4911">
        <v>32</v>
      </c>
      <c r="D4911" t="s">
        <v>35</v>
      </c>
      <c r="E4911">
        <v>15055</v>
      </c>
      <c r="F4911" t="s">
        <v>106</v>
      </c>
      <c r="G4911">
        <v>536700415.505647</v>
      </c>
    </row>
    <row r="4912" spans="1:7">
      <c r="A4912">
        <v>53</v>
      </c>
      <c r="B4912" t="s">
        <v>56</v>
      </c>
      <c r="C4912">
        <v>33</v>
      </c>
      <c r="D4912" t="s">
        <v>36</v>
      </c>
      <c r="E4912">
        <v>15055</v>
      </c>
      <c r="F4912" t="s">
        <v>106</v>
      </c>
      <c r="G4912">
        <v>322044.25563383102</v>
      </c>
    </row>
    <row r="4913" spans="1:7">
      <c r="A4913">
        <v>53</v>
      </c>
      <c r="B4913" t="s">
        <v>56</v>
      </c>
      <c r="C4913">
        <v>42</v>
      </c>
      <c r="D4913" t="s">
        <v>45</v>
      </c>
      <c r="E4913">
        <v>15055</v>
      </c>
      <c r="F4913" t="s">
        <v>106</v>
      </c>
      <c r="G4913">
        <v>5697405.4290063204</v>
      </c>
    </row>
    <row r="4914" spans="1:7">
      <c r="A4914">
        <v>53</v>
      </c>
      <c r="B4914" t="s">
        <v>56</v>
      </c>
      <c r="C4914">
        <v>43</v>
      </c>
      <c r="D4914" t="s">
        <v>46</v>
      </c>
      <c r="E4914">
        <v>15055</v>
      </c>
      <c r="F4914" t="s">
        <v>106</v>
      </c>
      <c r="G4914">
        <v>830998.33550375002</v>
      </c>
    </row>
    <row r="4915" spans="1:7">
      <c r="A4915">
        <v>53</v>
      </c>
      <c r="B4915" t="s">
        <v>56</v>
      </c>
      <c r="C4915">
        <v>44</v>
      </c>
      <c r="D4915" t="s">
        <v>47</v>
      </c>
      <c r="E4915">
        <v>15055</v>
      </c>
      <c r="F4915" t="s">
        <v>106</v>
      </c>
      <c r="G4915">
        <v>199216.12774550999</v>
      </c>
    </row>
    <row r="4916" spans="1:7">
      <c r="A4916">
        <v>53</v>
      </c>
      <c r="B4916" t="s">
        <v>56</v>
      </c>
      <c r="C4916">
        <v>45</v>
      </c>
      <c r="D4916" t="s">
        <v>48</v>
      </c>
      <c r="E4916">
        <v>15055</v>
      </c>
      <c r="F4916" t="s">
        <v>106</v>
      </c>
      <c r="G4916">
        <v>53770113.6248402</v>
      </c>
    </row>
    <row r="4917" spans="1:7">
      <c r="A4917">
        <v>53</v>
      </c>
      <c r="B4917" t="s">
        <v>56</v>
      </c>
      <c r="C4917">
        <v>46</v>
      </c>
      <c r="D4917" t="s">
        <v>49</v>
      </c>
      <c r="E4917">
        <v>15055</v>
      </c>
      <c r="F4917" t="s">
        <v>106</v>
      </c>
      <c r="G4917">
        <v>2195614.6606272999</v>
      </c>
    </row>
    <row r="4918" spans="1:7">
      <c r="A4918">
        <v>53</v>
      </c>
      <c r="B4918" t="s">
        <v>56</v>
      </c>
      <c r="C4918">
        <v>48</v>
      </c>
      <c r="D4918" t="s">
        <v>51</v>
      </c>
      <c r="E4918">
        <v>15055</v>
      </c>
      <c r="F4918" t="s">
        <v>106</v>
      </c>
      <c r="G4918">
        <v>311380.61694102403</v>
      </c>
    </row>
    <row r="4919" spans="1:7">
      <c r="A4919">
        <v>53</v>
      </c>
      <c r="B4919" t="s">
        <v>56</v>
      </c>
      <c r="C4919">
        <v>49</v>
      </c>
      <c r="D4919" t="s">
        <v>52</v>
      </c>
      <c r="E4919">
        <v>15055</v>
      </c>
      <c r="F4919" t="s">
        <v>106</v>
      </c>
      <c r="G4919">
        <v>2918.4815084213001</v>
      </c>
    </row>
    <row r="4920" spans="1:7">
      <c r="A4920">
        <v>53</v>
      </c>
      <c r="B4920" t="s">
        <v>56</v>
      </c>
      <c r="C4920">
        <v>50</v>
      </c>
      <c r="D4920" t="s">
        <v>53</v>
      </c>
      <c r="E4920">
        <v>15055</v>
      </c>
      <c r="F4920" t="s">
        <v>106</v>
      </c>
      <c r="G4920">
        <v>39277856.084468998</v>
      </c>
    </row>
    <row r="4921" spans="1:7">
      <c r="A4921">
        <v>53</v>
      </c>
      <c r="B4921" t="s">
        <v>56</v>
      </c>
      <c r="C4921">
        <v>51</v>
      </c>
      <c r="D4921" t="s">
        <v>54</v>
      </c>
      <c r="E4921">
        <v>15055</v>
      </c>
      <c r="F4921" t="s">
        <v>106</v>
      </c>
      <c r="G4921">
        <v>33312519.340226799</v>
      </c>
    </row>
    <row r="4922" spans="1:7">
      <c r="A4922">
        <v>53</v>
      </c>
      <c r="B4922" t="s">
        <v>56</v>
      </c>
      <c r="C4922">
        <v>52</v>
      </c>
      <c r="D4922" t="s">
        <v>55</v>
      </c>
      <c r="E4922">
        <v>15055</v>
      </c>
      <c r="F4922" t="s">
        <v>106</v>
      </c>
      <c r="G4922">
        <v>3953624597.6479402</v>
      </c>
    </row>
    <row r="4923" spans="1:7">
      <c r="A4923">
        <v>53</v>
      </c>
      <c r="B4923" t="s">
        <v>56</v>
      </c>
      <c r="C4923">
        <v>53</v>
      </c>
      <c r="D4923" t="s">
        <v>56</v>
      </c>
      <c r="E4923">
        <v>15055</v>
      </c>
      <c r="F4923" t="s">
        <v>106</v>
      </c>
      <c r="G4923">
        <v>10496698108.774</v>
      </c>
    </row>
    <row r="4924" spans="1:7">
      <c r="A4924">
        <v>53</v>
      </c>
      <c r="B4924" t="s">
        <v>56</v>
      </c>
      <c r="C4924">
        <v>54</v>
      </c>
      <c r="D4924" t="s">
        <v>57</v>
      </c>
      <c r="E4924">
        <v>15055</v>
      </c>
      <c r="F4924" t="s">
        <v>106</v>
      </c>
      <c r="G4924">
        <v>72501542.644744605</v>
      </c>
    </row>
    <row r="4925" spans="1:7">
      <c r="A4925">
        <v>53</v>
      </c>
      <c r="B4925" t="s">
        <v>56</v>
      </c>
      <c r="C4925">
        <v>55</v>
      </c>
      <c r="D4925" t="s">
        <v>58</v>
      </c>
      <c r="E4925">
        <v>15055</v>
      </c>
      <c r="F4925" t="s">
        <v>106</v>
      </c>
      <c r="G4925">
        <v>74674606.639409006</v>
      </c>
    </row>
    <row r="4926" spans="1:7">
      <c r="A4926">
        <v>53</v>
      </c>
      <c r="B4926" t="s">
        <v>56</v>
      </c>
      <c r="C4926">
        <v>56</v>
      </c>
      <c r="D4926" t="s">
        <v>59</v>
      </c>
      <c r="E4926">
        <v>15055</v>
      </c>
      <c r="F4926" t="s">
        <v>106</v>
      </c>
      <c r="G4926">
        <v>244497554.38749301</v>
      </c>
    </row>
    <row r="4927" spans="1:7">
      <c r="A4927">
        <v>53</v>
      </c>
      <c r="B4927" t="s">
        <v>56</v>
      </c>
      <c r="C4927">
        <v>57</v>
      </c>
      <c r="D4927" t="s">
        <v>60</v>
      </c>
      <c r="E4927">
        <v>15055</v>
      </c>
      <c r="F4927" t="s">
        <v>106</v>
      </c>
      <c r="G4927">
        <v>86897421.912217498</v>
      </c>
    </row>
    <row r="4928" spans="1:7">
      <c r="A4928">
        <v>53</v>
      </c>
      <c r="B4928" t="s">
        <v>56</v>
      </c>
      <c r="C4928">
        <v>58</v>
      </c>
      <c r="D4928" t="s">
        <v>61</v>
      </c>
      <c r="E4928">
        <v>15055</v>
      </c>
      <c r="F4928" t="s">
        <v>106</v>
      </c>
      <c r="G4928">
        <v>16245506.9727905</v>
      </c>
    </row>
    <row r="4929" spans="1:7">
      <c r="A4929">
        <v>53</v>
      </c>
      <c r="B4929" t="s">
        <v>56</v>
      </c>
      <c r="C4929">
        <v>59</v>
      </c>
      <c r="D4929" t="s">
        <v>62</v>
      </c>
      <c r="E4929">
        <v>15055</v>
      </c>
      <c r="F4929" t="s">
        <v>106</v>
      </c>
      <c r="G4929">
        <v>659332933.41154599</v>
      </c>
    </row>
    <row r="4930" spans="1:7">
      <c r="A4930">
        <v>53</v>
      </c>
      <c r="B4930" t="s">
        <v>56</v>
      </c>
      <c r="C4930">
        <v>60</v>
      </c>
      <c r="D4930" t="s">
        <v>63</v>
      </c>
      <c r="E4930">
        <v>15055</v>
      </c>
      <c r="F4930" t="s">
        <v>106</v>
      </c>
      <c r="G4930">
        <v>1471305.16932844</v>
      </c>
    </row>
    <row r="4931" spans="1:7">
      <c r="A4931">
        <v>53</v>
      </c>
      <c r="B4931" t="s">
        <v>56</v>
      </c>
      <c r="C4931">
        <v>62</v>
      </c>
      <c r="D4931" t="s">
        <v>65</v>
      </c>
      <c r="E4931">
        <v>15055</v>
      </c>
      <c r="F4931" t="s">
        <v>106</v>
      </c>
      <c r="G4931">
        <v>277725316.526088</v>
      </c>
    </row>
    <row r="4932" spans="1:7">
      <c r="A4932">
        <v>53</v>
      </c>
      <c r="B4932" t="s">
        <v>56</v>
      </c>
      <c r="C4932">
        <v>63</v>
      </c>
      <c r="D4932" t="s">
        <v>66</v>
      </c>
      <c r="E4932">
        <v>15055</v>
      </c>
      <c r="F4932" t="s">
        <v>106</v>
      </c>
      <c r="G4932">
        <v>321161475.11906701</v>
      </c>
    </row>
    <row r="4933" spans="1:7">
      <c r="A4933">
        <v>53</v>
      </c>
      <c r="B4933" t="s">
        <v>56</v>
      </c>
      <c r="C4933">
        <v>64</v>
      </c>
      <c r="D4933" t="s">
        <v>67</v>
      </c>
      <c r="E4933">
        <v>15055</v>
      </c>
      <c r="F4933" t="s">
        <v>106</v>
      </c>
      <c r="G4933">
        <v>297434744.81923002</v>
      </c>
    </row>
    <row r="4934" spans="1:7">
      <c r="A4934">
        <v>53</v>
      </c>
      <c r="B4934" t="s">
        <v>56</v>
      </c>
      <c r="C4934">
        <v>65</v>
      </c>
      <c r="D4934" t="s">
        <v>68</v>
      </c>
      <c r="E4934">
        <v>15055</v>
      </c>
      <c r="F4934" t="s">
        <v>106</v>
      </c>
      <c r="G4934">
        <v>1528615052.40396</v>
      </c>
    </row>
    <row r="4935" spans="1:7">
      <c r="A4935">
        <v>53</v>
      </c>
      <c r="B4935" t="s">
        <v>56</v>
      </c>
      <c r="C4935">
        <v>66</v>
      </c>
      <c r="D4935" t="s">
        <v>69</v>
      </c>
      <c r="E4935">
        <v>15055</v>
      </c>
      <c r="F4935" t="s">
        <v>106</v>
      </c>
      <c r="G4935">
        <v>392799757.04756701</v>
      </c>
    </row>
    <row r="4936" spans="1:7">
      <c r="A4936">
        <v>53</v>
      </c>
      <c r="B4936" t="s">
        <v>56</v>
      </c>
      <c r="C4936">
        <v>67</v>
      </c>
      <c r="D4936" t="s">
        <v>70</v>
      </c>
      <c r="E4936">
        <v>15055</v>
      </c>
      <c r="F4936" t="s">
        <v>106</v>
      </c>
      <c r="G4936">
        <v>332715797.68813503</v>
      </c>
    </row>
    <row r="4937" spans="1:7">
      <c r="A4937">
        <v>53</v>
      </c>
      <c r="B4937" t="s">
        <v>56</v>
      </c>
      <c r="C4937">
        <v>68</v>
      </c>
      <c r="D4937" t="s">
        <v>71</v>
      </c>
      <c r="E4937">
        <v>15055</v>
      </c>
      <c r="F4937" t="s">
        <v>106</v>
      </c>
      <c r="G4937">
        <v>4221251.5594245801</v>
      </c>
    </row>
    <row r="4938" spans="1:7">
      <c r="A4938">
        <v>53</v>
      </c>
      <c r="B4938" t="s">
        <v>56</v>
      </c>
      <c r="C4938">
        <v>74</v>
      </c>
      <c r="D4938" t="s">
        <v>77</v>
      </c>
      <c r="E4938">
        <v>15055</v>
      </c>
      <c r="F4938" t="s">
        <v>106</v>
      </c>
      <c r="G4938">
        <v>3656854239.5327001</v>
      </c>
    </row>
    <row r="4939" spans="1:7">
      <c r="A4939">
        <v>53</v>
      </c>
      <c r="B4939" t="s">
        <v>56</v>
      </c>
      <c r="C4939">
        <v>75</v>
      </c>
      <c r="D4939" t="s">
        <v>78</v>
      </c>
      <c r="E4939">
        <v>15055</v>
      </c>
      <c r="F4939" t="s">
        <v>106</v>
      </c>
      <c r="G4939">
        <v>113293.57325628</v>
      </c>
    </row>
    <row r="4940" spans="1:7">
      <c r="A4940">
        <v>53</v>
      </c>
      <c r="B4940" t="s">
        <v>56</v>
      </c>
      <c r="C4940">
        <v>76</v>
      </c>
      <c r="D4940" t="s">
        <v>79</v>
      </c>
      <c r="E4940">
        <v>15055</v>
      </c>
      <c r="F4940" t="s">
        <v>106</v>
      </c>
      <c r="G4940">
        <v>132775.18828502201</v>
      </c>
    </row>
    <row r="4941" spans="1:7">
      <c r="A4941">
        <v>53</v>
      </c>
      <c r="B4941" t="s">
        <v>56</v>
      </c>
      <c r="C4941">
        <v>77</v>
      </c>
      <c r="D4941" t="s">
        <v>80</v>
      </c>
      <c r="E4941">
        <v>15055</v>
      </c>
      <c r="F4941" t="s">
        <v>106</v>
      </c>
      <c r="G4941">
        <v>1017327.41367381</v>
      </c>
    </row>
    <row r="4942" spans="1:7">
      <c r="A4942">
        <v>53</v>
      </c>
      <c r="B4942" t="s">
        <v>56</v>
      </c>
      <c r="C4942">
        <v>78</v>
      </c>
      <c r="D4942" t="s">
        <v>81</v>
      </c>
      <c r="E4942">
        <v>15055</v>
      </c>
      <c r="F4942" t="s">
        <v>106</v>
      </c>
      <c r="G4942">
        <v>4354534.96606474</v>
      </c>
    </row>
    <row r="4943" spans="1:7">
      <c r="A4943">
        <v>53</v>
      </c>
      <c r="B4943" t="s">
        <v>56</v>
      </c>
      <c r="C4943">
        <v>79</v>
      </c>
      <c r="D4943" t="s">
        <v>82</v>
      </c>
      <c r="E4943">
        <v>15055</v>
      </c>
      <c r="F4943" t="s">
        <v>106</v>
      </c>
      <c r="G4943">
        <v>44176782.743966602</v>
      </c>
    </row>
    <row r="4944" spans="1:7">
      <c r="A4944">
        <v>53</v>
      </c>
      <c r="B4944" t="s">
        <v>56</v>
      </c>
      <c r="C4944">
        <v>80</v>
      </c>
      <c r="D4944" t="s">
        <v>83</v>
      </c>
      <c r="E4944">
        <v>15055</v>
      </c>
      <c r="F4944" t="s">
        <v>106</v>
      </c>
      <c r="G4944">
        <v>418113.95896730101</v>
      </c>
    </row>
    <row r="4945" spans="1:7">
      <c r="A4945">
        <v>53</v>
      </c>
      <c r="B4945" t="s">
        <v>56</v>
      </c>
      <c r="C4945">
        <v>81</v>
      </c>
      <c r="D4945" t="s">
        <v>84</v>
      </c>
      <c r="E4945">
        <v>15055</v>
      </c>
      <c r="F4945" t="s">
        <v>106</v>
      </c>
      <c r="G4945">
        <v>353547.157874203</v>
      </c>
    </row>
    <row r="4946" spans="1:7">
      <c r="A4946">
        <v>53</v>
      </c>
      <c r="B4946" t="s">
        <v>56</v>
      </c>
      <c r="C4946">
        <v>83</v>
      </c>
      <c r="D4946" t="s">
        <v>86</v>
      </c>
      <c r="E4946">
        <v>15055</v>
      </c>
      <c r="F4946" t="s">
        <v>106</v>
      </c>
      <c r="G4946">
        <v>22900969.1757144</v>
      </c>
    </row>
    <row r="4947" spans="1:7">
      <c r="A4947">
        <v>53</v>
      </c>
      <c r="B4947" t="s">
        <v>56</v>
      </c>
      <c r="C4947">
        <v>86</v>
      </c>
      <c r="D4947" t="s">
        <v>89</v>
      </c>
      <c r="E4947">
        <v>15055</v>
      </c>
      <c r="F4947" t="s">
        <v>106</v>
      </c>
      <c r="G4947">
        <v>293.71441154525502</v>
      </c>
    </row>
    <row r="4948" spans="1:7">
      <c r="A4948">
        <v>53</v>
      </c>
      <c r="B4948" t="s">
        <v>56</v>
      </c>
      <c r="C4948">
        <v>87</v>
      </c>
      <c r="D4948" t="s">
        <v>90</v>
      </c>
      <c r="E4948">
        <v>15055</v>
      </c>
      <c r="F4948" t="s">
        <v>106</v>
      </c>
      <c r="G4948">
        <v>225.363848507017</v>
      </c>
    </row>
    <row r="4949" spans="1:7">
      <c r="A4949">
        <v>53</v>
      </c>
      <c r="B4949" t="s">
        <v>56</v>
      </c>
      <c r="C4949">
        <v>5001</v>
      </c>
      <c r="D4949" t="s">
        <v>94</v>
      </c>
      <c r="E4949">
        <v>15053</v>
      </c>
      <c r="F4949" t="s">
        <v>107</v>
      </c>
      <c r="G4949">
        <v>29820556001.131802</v>
      </c>
    </row>
    <row r="4950" spans="1:7">
      <c r="A4950">
        <v>53</v>
      </c>
      <c r="B4950" t="s">
        <v>56</v>
      </c>
      <c r="C4950">
        <v>6001</v>
      </c>
      <c r="D4950" t="s">
        <v>96</v>
      </c>
      <c r="E4950">
        <v>15053</v>
      </c>
      <c r="F4950" t="s">
        <v>107</v>
      </c>
      <c r="G4950">
        <v>9257047969.4461098</v>
      </c>
    </row>
    <row r="4951" spans="1:7">
      <c r="A4951">
        <v>53</v>
      </c>
      <c r="B4951" t="s">
        <v>56</v>
      </c>
      <c r="C4951">
        <v>7001</v>
      </c>
      <c r="D4951" t="s">
        <v>108</v>
      </c>
      <c r="E4951">
        <v>15053</v>
      </c>
      <c r="F4951" t="s">
        <v>107</v>
      </c>
      <c r="G4951">
        <v>7776615378.9234505</v>
      </c>
    </row>
    <row r="4952" spans="1:7">
      <c r="A4952">
        <v>53</v>
      </c>
      <c r="B4952" t="s">
        <v>56</v>
      </c>
      <c r="C4952">
        <v>8001</v>
      </c>
      <c r="D4952" t="s">
        <v>109</v>
      </c>
      <c r="E4952">
        <v>15053</v>
      </c>
      <c r="F4952" t="s">
        <v>107</v>
      </c>
      <c r="G4952">
        <v>261329720.51791799</v>
      </c>
    </row>
    <row r="4953" spans="1:7">
      <c r="A4953">
        <v>53</v>
      </c>
      <c r="B4953" t="s">
        <v>56</v>
      </c>
      <c r="C4953">
        <v>10001</v>
      </c>
      <c r="D4953" t="s">
        <v>110</v>
      </c>
      <c r="E4953">
        <v>15055</v>
      </c>
      <c r="F4953" t="s">
        <v>106</v>
      </c>
      <c r="G4953">
        <v>76193.849563489493</v>
      </c>
    </row>
    <row r="4954" spans="1:7">
      <c r="A4954">
        <v>53</v>
      </c>
      <c r="B4954" t="s">
        <v>56</v>
      </c>
      <c r="C4954">
        <v>10002</v>
      </c>
      <c r="D4954" t="s">
        <v>111</v>
      </c>
      <c r="E4954">
        <v>15055</v>
      </c>
      <c r="F4954" t="s">
        <v>106</v>
      </c>
      <c r="G4954">
        <v>100338.68467053201</v>
      </c>
    </row>
    <row r="4955" spans="1:7">
      <c r="A4955">
        <v>53</v>
      </c>
      <c r="B4955" t="s">
        <v>56</v>
      </c>
      <c r="C4955">
        <v>10003</v>
      </c>
      <c r="D4955" t="s">
        <v>112</v>
      </c>
      <c r="E4955">
        <v>15055</v>
      </c>
      <c r="F4955" t="s">
        <v>106</v>
      </c>
      <c r="G4955">
        <v>89335.349514453497</v>
      </c>
    </row>
    <row r="4956" spans="1:7">
      <c r="A4956">
        <v>53</v>
      </c>
      <c r="B4956" t="s">
        <v>56</v>
      </c>
      <c r="C4956">
        <v>10004</v>
      </c>
      <c r="D4956" t="s">
        <v>113</v>
      </c>
      <c r="E4956">
        <v>15055</v>
      </c>
      <c r="F4956" t="s">
        <v>106</v>
      </c>
      <c r="G4956">
        <v>68977.631840292903</v>
      </c>
    </row>
    <row r="4957" spans="1:7">
      <c r="A4957">
        <v>53</v>
      </c>
      <c r="B4957" t="s">
        <v>56</v>
      </c>
      <c r="C4957">
        <v>10005</v>
      </c>
      <c r="D4957" t="s">
        <v>114</v>
      </c>
      <c r="E4957">
        <v>15055</v>
      </c>
      <c r="F4957" t="s">
        <v>106</v>
      </c>
      <c r="G4957">
        <v>153942.28335618699</v>
      </c>
    </row>
    <row r="4958" spans="1:7">
      <c r="A4958">
        <v>53</v>
      </c>
      <c r="B4958" t="s">
        <v>56</v>
      </c>
      <c r="C4958">
        <v>10006</v>
      </c>
      <c r="D4958" t="s">
        <v>115</v>
      </c>
      <c r="E4958">
        <v>15055</v>
      </c>
      <c r="F4958" t="s">
        <v>106</v>
      </c>
      <c r="G4958">
        <v>525778.62372794095</v>
      </c>
    </row>
    <row r="4959" spans="1:7">
      <c r="A4959">
        <v>53</v>
      </c>
      <c r="B4959" t="s">
        <v>56</v>
      </c>
      <c r="C4959">
        <v>10007</v>
      </c>
      <c r="D4959" t="s">
        <v>116</v>
      </c>
      <c r="E4959">
        <v>15055</v>
      </c>
      <c r="F4959" t="s">
        <v>106</v>
      </c>
      <c r="G4959">
        <v>929806.00519866904</v>
      </c>
    </row>
    <row r="4960" spans="1:7">
      <c r="A4960">
        <v>53</v>
      </c>
      <c r="B4960" t="s">
        <v>56</v>
      </c>
      <c r="C4960">
        <v>10008</v>
      </c>
      <c r="D4960" t="s">
        <v>117</v>
      </c>
      <c r="E4960">
        <v>15055</v>
      </c>
      <c r="F4960" t="s">
        <v>106</v>
      </c>
      <c r="G4960">
        <v>1063621.4110193199</v>
      </c>
    </row>
    <row r="4961" spans="1:7">
      <c r="A4961">
        <v>53</v>
      </c>
      <c r="B4961" t="s">
        <v>56</v>
      </c>
      <c r="C4961">
        <v>10009</v>
      </c>
      <c r="D4961" t="s">
        <v>118</v>
      </c>
      <c r="E4961">
        <v>15055</v>
      </c>
      <c r="F4961" t="s">
        <v>106</v>
      </c>
      <c r="G4961">
        <v>2691243.1462284001</v>
      </c>
    </row>
    <row r="4962" spans="1:7">
      <c r="A4962">
        <v>53</v>
      </c>
      <c r="B4962" t="s">
        <v>56</v>
      </c>
      <c r="C4962">
        <v>11001</v>
      </c>
      <c r="D4962" t="s">
        <v>119</v>
      </c>
      <c r="E4962">
        <v>15055</v>
      </c>
      <c r="F4962" t="s">
        <v>106</v>
      </c>
      <c r="G4962">
        <v>174843.94301469499</v>
      </c>
    </row>
    <row r="4963" spans="1:7">
      <c r="A4963">
        <v>53</v>
      </c>
      <c r="B4963" t="s">
        <v>56</v>
      </c>
      <c r="C4963">
        <v>11003</v>
      </c>
      <c r="D4963" t="s">
        <v>120</v>
      </c>
      <c r="E4963">
        <v>15055</v>
      </c>
      <c r="F4963" t="s">
        <v>106</v>
      </c>
      <c r="G4963">
        <v>209729.93843084801</v>
      </c>
    </row>
    <row r="4964" spans="1:7">
      <c r="A4964">
        <v>53</v>
      </c>
      <c r="B4964" t="s">
        <v>56</v>
      </c>
      <c r="C4964">
        <v>12001</v>
      </c>
      <c r="D4964" t="s">
        <v>121</v>
      </c>
      <c r="E4964">
        <v>15055</v>
      </c>
      <c r="F4964" t="s">
        <v>106</v>
      </c>
      <c r="G4964">
        <v>42017172.643553503</v>
      </c>
    </row>
    <row r="4965" spans="1:7">
      <c r="A4965">
        <v>53</v>
      </c>
      <c r="B4965" t="s">
        <v>56</v>
      </c>
      <c r="C4965">
        <v>12002</v>
      </c>
      <c r="D4965" t="s">
        <v>122</v>
      </c>
      <c r="E4965">
        <v>15055</v>
      </c>
      <c r="F4965" t="s">
        <v>106</v>
      </c>
      <c r="G4965">
        <v>2965.9807335492501</v>
      </c>
    </row>
    <row r="4966" spans="1:7">
      <c r="A4966">
        <v>53</v>
      </c>
      <c r="B4966" t="s">
        <v>56</v>
      </c>
      <c r="C4966">
        <v>12004</v>
      </c>
      <c r="D4966" t="s">
        <v>123</v>
      </c>
      <c r="E4966">
        <v>15055</v>
      </c>
      <c r="F4966" t="s">
        <v>106</v>
      </c>
      <c r="G4966">
        <v>1060883.1895478601</v>
      </c>
    </row>
    <row r="4967" spans="1:7">
      <c r="A4967">
        <v>53</v>
      </c>
      <c r="B4967" t="s">
        <v>56</v>
      </c>
      <c r="C4967">
        <v>14001</v>
      </c>
      <c r="D4967" t="s">
        <v>124</v>
      </c>
      <c r="E4967">
        <v>15055</v>
      </c>
      <c r="F4967" t="s">
        <v>106</v>
      </c>
      <c r="G4967">
        <v>1402675.43800685</v>
      </c>
    </row>
    <row r="4968" spans="1:7">
      <c r="A4968">
        <v>53</v>
      </c>
      <c r="B4968" t="s">
        <v>56</v>
      </c>
      <c r="C4968">
        <v>14002</v>
      </c>
      <c r="D4968" t="s">
        <v>125</v>
      </c>
      <c r="E4968">
        <v>15055</v>
      </c>
      <c r="F4968" t="s">
        <v>106</v>
      </c>
      <c r="G4968">
        <v>1498593.19906237</v>
      </c>
    </row>
    <row r="4969" spans="1:7">
      <c r="A4969">
        <v>53</v>
      </c>
      <c r="B4969" t="s">
        <v>56</v>
      </c>
      <c r="C4969">
        <v>25001</v>
      </c>
      <c r="D4969" t="s">
        <v>126</v>
      </c>
      <c r="E4969">
        <v>15051</v>
      </c>
      <c r="F4969" t="s">
        <v>127</v>
      </c>
      <c r="G4969">
        <v>916425108.52758503</v>
      </c>
    </row>
    <row r="4970" spans="1:7">
      <c r="A4970">
        <v>53</v>
      </c>
      <c r="B4970" t="s">
        <v>56</v>
      </c>
      <c r="C4970">
        <v>28001</v>
      </c>
      <c r="D4970" t="s">
        <v>128</v>
      </c>
      <c r="E4970">
        <v>15051</v>
      </c>
      <c r="F4970" t="s">
        <v>127</v>
      </c>
      <c r="G4970">
        <v>2157465501.5020399</v>
      </c>
    </row>
    <row r="4971" spans="1:7">
      <c r="A4971">
        <v>54</v>
      </c>
      <c r="B4971" t="s">
        <v>57</v>
      </c>
      <c r="C4971">
        <v>1</v>
      </c>
      <c r="D4971" t="s">
        <v>4</v>
      </c>
      <c r="E4971">
        <v>15055</v>
      </c>
      <c r="F4971" t="s">
        <v>106</v>
      </c>
      <c r="G4971">
        <v>13101.164053983</v>
      </c>
    </row>
    <row r="4972" spans="1:7">
      <c r="A4972">
        <v>54</v>
      </c>
      <c r="B4972" t="s">
        <v>57</v>
      </c>
      <c r="C4972">
        <v>2</v>
      </c>
      <c r="D4972" t="s">
        <v>5</v>
      </c>
      <c r="E4972">
        <v>15055</v>
      </c>
      <c r="F4972" t="s">
        <v>106</v>
      </c>
      <c r="G4972">
        <v>5601.4112039536103</v>
      </c>
    </row>
    <row r="4973" spans="1:7">
      <c r="A4973">
        <v>54</v>
      </c>
      <c r="B4973" t="s">
        <v>57</v>
      </c>
      <c r="C4973">
        <v>6</v>
      </c>
      <c r="D4973" t="s">
        <v>9</v>
      </c>
      <c r="E4973">
        <v>15055</v>
      </c>
      <c r="F4973" t="s">
        <v>106</v>
      </c>
      <c r="G4973">
        <v>693525.18554286705</v>
      </c>
    </row>
    <row r="4974" spans="1:7">
      <c r="A4974">
        <v>54</v>
      </c>
      <c r="B4974" t="s">
        <v>57</v>
      </c>
      <c r="C4974">
        <v>7</v>
      </c>
      <c r="D4974" t="s">
        <v>10</v>
      </c>
      <c r="E4974">
        <v>15055</v>
      </c>
      <c r="F4974" t="s">
        <v>106</v>
      </c>
      <c r="G4974">
        <v>4112023.4508305499</v>
      </c>
    </row>
    <row r="4975" spans="1:7">
      <c r="A4975">
        <v>54</v>
      </c>
      <c r="B4975" t="s">
        <v>57</v>
      </c>
      <c r="C4975">
        <v>8</v>
      </c>
      <c r="D4975" t="s">
        <v>11</v>
      </c>
      <c r="E4975">
        <v>15055</v>
      </c>
      <c r="F4975" t="s">
        <v>106</v>
      </c>
      <c r="G4975">
        <v>51165.7793515339</v>
      </c>
    </row>
    <row r="4976" spans="1:7">
      <c r="A4976">
        <v>54</v>
      </c>
      <c r="B4976" t="s">
        <v>57</v>
      </c>
      <c r="C4976">
        <v>9</v>
      </c>
      <c r="D4976" t="s">
        <v>12</v>
      </c>
      <c r="E4976">
        <v>15055</v>
      </c>
      <c r="F4976" t="s">
        <v>106</v>
      </c>
      <c r="G4976">
        <v>100617459.43407901</v>
      </c>
    </row>
    <row r="4977" spans="1:7">
      <c r="A4977">
        <v>54</v>
      </c>
      <c r="B4977" t="s">
        <v>57</v>
      </c>
      <c r="C4977">
        <v>10</v>
      </c>
      <c r="D4977" t="s">
        <v>13</v>
      </c>
      <c r="E4977">
        <v>15055</v>
      </c>
      <c r="F4977" t="s">
        <v>106</v>
      </c>
      <c r="G4977">
        <v>214816729.84220201</v>
      </c>
    </row>
    <row r="4978" spans="1:7">
      <c r="A4978">
        <v>54</v>
      </c>
      <c r="B4978" t="s">
        <v>57</v>
      </c>
      <c r="C4978">
        <v>11</v>
      </c>
      <c r="D4978" t="s">
        <v>14</v>
      </c>
      <c r="E4978">
        <v>15055</v>
      </c>
      <c r="F4978" t="s">
        <v>106</v>
      </c>
      <c r="G4978">
        <v>19062.015050244201</v>
      </c>
    </row>
    <row r="4979" spans="1:7">
      <c r="A4979">
        <v>54</v>
      </c>
      <c r="B4979" t="s">
        <v>57</v>
      </c>
      <c r="C4979">
        <v>12</v>
      </c>
      <c r="D4979" t="s">
        <v>15</v>
      </c>
      <c r="E4979">
        <v>15055</v>
      </c>
      <c r="F4979" t="s">
        <v>106</v>
      </c>
      <c r="G4979">
        <v>493.48821004881</v>
      </c>
    </row>
    <row r="4980" spans="1:7">
      <c r="A4980">
        <v>54</v>
      </c>
      <c r="B4980" t="s">
        <v>57</v>
      </c>
      <c r="C4980">
        <v>13</v>
      </c>
      <c r="D4980" t="s">
        <v>16</v>
      </c>
      <c r="E4980">
        <v>15055</v>
      </c>
      <c r="F4980" t="s">
        <v>106</v>
      </c>
      <c r="G4980">
        <v>15321.0773426915</v>
      </c>
    </row>
    <row r="4981" spans="1:7">
      <c r="A4981">
        <v>54</v>
      </c>
      <c r="B4981" t="s">
        <v>57</v>
      </c>
      <c r="C4981">
        <v>14</v>
      </c>
      <c r="D4981" t="s">
        <v>17</v>
      </c>
      <c r="E4981">
        <v>15055</v>
      </c>
      <c r="F4981" t="s">
        <v>106</v>
      </c>
      <c r="G4981">
        <v>464163.53621657199</v>
      </c>
    </row>
    <row r="4982" spans="1:7">
      <c r="A4982">
        <v>54</v>
      </c>
      <c r="B4982" t="s">
        <v>57</v>
      </c>
      <c r="C4982">
        <v>15</v>
      </c>
      <c r="D4982" t="s">
        <v>18</v>
      </c>
      <c r="E4982">
        <v>15055</v>
      </c>
      <c r="F4982" t="s">
        <v>106</v>
      </c>
      <c r="G4982">
        <v>6459821.0396727901</v>
      </c>
    </row>
    <row r="4983" spans="1:7">
      <c r="A4983">
        <v>54</v>
      </c>
      <c r="B4983" t="s">
        <v>57</v>
      </c>
      <c r="C4983">
        <v>16</v>
      </c>
      <c r="D4983" t="s">
        <v>19</v>
      </c>
      <c r="E4983">
        <v>15055</v>
      </c>
      <c r="F4983" t="s">
        <v>106</v>
      </c>
      <c r="G4983">
        <v>46289.536200745701</v>
      </c>
    </row>
    <row r="4984" spans="1:7">
      <c r="A4984">
        <v>54</v>
      </c>
      <c r="B4984" t="s">
        <v>57</v>
      </c>
      <c r="C4984">
        <v>17</v>
      </c>
      <c r="D4984" t="s">
        <v>20</v>
      </c>
      <c r="E4984">
        <v>15055</v>
      </c>
      <c r="F4984" t="s">
        <v>106</v>
      </c>
      <c r="G4984">
        <v>33036249.2605148</v>
      </c>
    </row>
    <row r="4985" spans="1:7">
      <c r="A4985">
        <v>54</v>
      </c>
      <c r="B4985" t="s">
        <v>57</v>
      </c>
      <c r="C4985">
        <v>18</v>
      </c>
      <c r="D4985" t="s">
        <v>21</v>
      </c>
      <c r="E4985">
        <v>15055</v>
      </c>
      <c r="F4985" t="s">
        <v>106</v>
      </c>
      <c r="G4985">
        <v>15566397.064821601</v>
      </c>
    </row>
    <row r="4986" spans="1:7">
      <c r="A4986">
        <v>54</v>
      </c>
      <c r="B4986" t="s">
        <v>57</v>
      </c>
      <c r="C4986">
        <v>19</v>
      </c>
      <c r="D4986" t="s">
        <v>22</v>
      </c>
      <c r="E4986">
        <v>15055</v>
      </c>
      <c r="F4986" t="s">
        <v>106</v>
      </c>
      <c r="G4986">
        <v>22844028.3101888</v>
      </c>
    </row>
    <row r="4987" spans="1:7">
      <c r="A4987">
        <v>54</v>
      </c>
      <c r="B4987" t="s">
        <v>57</v>
      </c>
      <c r="C4987">
        <v>20</v>
      </c>
      <c r="D4987" t="s">
        <v>23</v>
      </c>
      <c r="E4987">
        <v>15055</v>
      </c>
      <c r="F4987" t="s">
        <v>106</v>
      </c>
      <c r="G4987">
        <v>48684597.453222699</v>
      </c>
    </row>
    <row r="4988" spans="1:7">
      <c r="A4988">
        <v>54</v>
      </c>
      <c r="B4988" t="s">
        <v>57</v>
      </c>
      <c r="C4988">
        <v>21</v>
      </c>
      <c r="D4988" t="s">
        <v>24</v>
      </c>
      <c r="E4988">
        <v>15055</v>
      </c>
      <c r="F4988" t="s">
        <v>106</v>
      </c>
      <c r="G4988">
        <v>15176815.388315899</v>
      </c>
    </row>
    <row r="4989" spans="1:7">
      <c r="A4989">
        <v>54</v>
      </c>
      <c r="B4989" t="s">
        <v>57</v>
      </c>
      <c r="C4989">
        <v>22</v>
      </c>
      <c r="D4989" t="s">
        <v>25</v>
      </c>
      <c r="E4989">
        <v>15055</v>
      </c>
      <c r="F4989" t="s">
        <v>106</v>
      </c>
      <c r="G4989">
        <v>103574831.471286</v>
      </c>
    </row>
    <row r="4990" spans="1:7">
      <c r="A4990">
        <v>54</v>
      </c>
      <c r="B4990" t="s">
        <v>57</v>
      </c>
      <c r="C4990">
        <v>23</v>
      </c>
      <c r="D4990" t="s">
        <v>26</v>
      </c>
      <c r="E4990">
        <v>15055</v>
      </c>
      <c r="F4990" t="s">
        <v>106</v>
      </c>
      <c r="G4990">
        <v>133521775.731433</v>
      </c>
    </row>
    <row r="4991" spans="1:7">
      <c r="A4991">
        <v>54</v>
      </c>
      <c r="B4991" t="s">
        <v>57</v>
      </c>
      <c r="C4991">
        <v>24</v>
      </c>
      <c r="D4991" t="s">
        <v>27</v>
      </c>
      <c r="E4991">
        <v>15055</v>
      </c>
      <c r="F4991" t="s">
        <v>106</v>
      </c>
      <c r="G4991">
        <v>6123037.35522631</v>
      </c>
    </row>
    <row r="4992" spans="1:7">
      <c r="A4992">
        <v>54</v>
      </c>
      <c r="B4992" t="s">
        <v>57</v>
      </c>
      <c r="C4992">
        <v>25</v>
      </c>
      <c r="D4992" t="s">
        <v>28</v>
      </c>
      <c r="E4992">
        <v>15055</v>
      </c>
      <c r="F4992" t="s">
        <v>106</v>
      </c>
      <c r="G4992">
        <v>255570316.84013301</v>
      </c>
    </row>
    <row r="4993" spans="1:7">
      <c r="A4993">
        <v>54</v>
      </c>
      <c r="B4993" t="s">
        <v>57</v>
      </c>
      <c r="C4993">
        <v>26</v>
      </c>
      <c r="D4993" t="s">
        <v>29</v>
      </c>
      <c r="E4993">
        <v>15055</v>
      </c>
      <c r="F4993" t="s">
        <v>106</v>
      </c>
      <c r="G4993">
        <v>4934759.9290383896</v>
      </c>
    </row>
    <row r="4994" spans="1:7">
      <c r="A4994">
        <v>54</v>
      </c>
      <c r="B4994" t="s">
        <v>57</v>
      </c>
      <c r="C4994">
        <v>27</v>
      </c>
      <c r="D4994" t="s">
        <v>30</v>
      </c>
      <c r="E4994">
        <v>15055</v>
      </c>
      <c r="F4994" t="s">
        <v>106</v>
      </c>
      <c r="G4994">
        <v>179072060.13141301</v>
      </c>
    </row>
    <row r="4995" spans="1:7">
      <c r="A4995">
        <v>54</v>
      </c>
      <c r="B4995" t="s">
        <v>57</v>
      </c>
      <c r="C4995">
        <v>28</v>
      </c>
      <c r="D4995" t="s">
        <v>31</v>
      </c>
      <c r="E4995">
        <v>15055</v>
      </c>
      <c r="F4995" t="s">
        <v>106</v>
      </c>
      <c r="G4995">
        <v>28358450.916664701</v>
      </c>
    </row>
    <row r="4996" spans="1:7">
      <c r="A4996">
        <v>54</v>
      </c>
      <c r="B4996" t="s">
        <v>57</v>
      </c>
      <c r="C4996">
        <v>29</v>
      </c>
      <c r="D4996" t="s">
        <v>32</v>
      </c>
      <c r="E4996">
        <v>15055</v>
      </c>
      <c r="F4996" t="s">
        <v>106</v>
      </c>
      <c r="G4996">
        <v>7196579.9624854596</v>
      </c>
    </row>
    <row r="4997" spans="1:7">
      <c r="A4997">
        <v>54</v>
      </c>
      <c r="B4997" t="s">
        <v>57</v>
      </c>
      <c r="C4997">
        <v>30</v>
      </c>
      <c r="D4997" t="s">
        <v>33</v>
      </c>
      <c r="E4997">
        <v>15055</v>
      </c>
      <c r="F4997" t="s">
        <v>106</v>
      </c>
      <c r="G4997">
        <v>4953817.1708386997</v>
      </c>
    </row>
    <row r="4998" spans="1:7">
      <c r="A4998">
        <v>54</v>
      </c>
      <c r="B4998" t="s">
        <v>57</v>
      </c>
      <c r="C4998">
        <v>31</v>
      </c>
      <c r="D4998" t="s">
        <v>34</v>
      </c>
      <c r="E4998">
        <v>15055</v>
      </c>
      <c r="F4998" t="s">
        <v>106</v>
      </c>
      <c r="G4998">
        <v>6530235.3282109899</v>
      </c>
    </row>
    <row r="4999" spans="1:7">
      <c r="A4999">
        <v>54</v>
      </c>
      <c r="B4999" t="s">
        <v>57</v>
      </c>
      <c r="C4999">
        <v>32</v>
      </c>
      <c r="D4999" t="s">
        <v>35</v>
      </c>
      <c r="E4999">
        <v>15055</v>
      </c>
      <c r="F4999" t="s">
        <v>106</v>
      </c>
      <c r="G4999">
        <v>1205128162.0132799</v>
      </c>
    </row>
    <row r="5000" spans="1:7">
      <c r="A5000">
        <v>54</v>
      </c>
      <c r="B5000" t="s">
        <v>57</v>
      </c>
      <c r="C5000">
        <v>33</v>
      </c>
      <c r="D5000" t="s">
        <v>36</v>
      </c>
      <c r="E5000">
        <v>15055</v>
      </c>
      <c r="F5000" t="s">
        <v>106</v>
      </c>
      <c r="G5000">
        <v>5824391.2111081304</v>
      </c>
    </row>
    <row r="5001" spans="1:7">
      <c r="A5001">
        <v>54</v>
      </c>
      <c r="B5001" t="s">
        <v>57</v>
      </c>
      <c r="C5001">
        <v>34</v>
      </c>
      <c r="D5001" t="s">
        <v>37</v>
      </c>
      <c r="E5001">
        <v>15055</v>
      </c>
      <c r="F5001" t="s">
        <v>106</v>
      </c>
      <c r="G5001">
        <v>80615.261709471801</v>
      </c>
    </row>
    <row r="5002" spans="1:7">
      <c r="A5002">
        <v>54</v>
      </c>
      <c r="B5002" t="s">
        <v>57</v>
      </c>
      <c r="C5002">
        <v>35</v>
      </c>
      <c r="D5002" t="s">
        <v>38</v>
      </c>
      <c r="E5002">
        <v>15055</v>
      </c>
      <c r="F5002" t="s">
        <v>106</v>
      </c>
      <c r="G5002">
        <v>671903.72340657096</v>
      </c>
    </row>
    <row r="5003" spans="1:7">
      <c r="A5003">
        <v>54</v>
      </c>
      <c r="B5003" t="s">
        <v>57</v>
      </c>
      <c r="C5003">
        <v>36</v>
      </c>
      <c r="D5003" t="s">
        <v>39</v>
      </c>
      <c r="E5003">
        <v>15055</v>
      </c>
      <c r="F5003" t="s">
        <v>106</v>
      </c>
      <c r="G5003">
        <v>4352.0136212753896</v>
      </c>
    </row>
    <row r="5004" spans="1:7">
      <c r="A5004">
        <v>54</v>
      </c>
      <c r="B5004" t="s">
        <v>57</v>
      </c>
      <c r="C5004">
        <v>37</v>
      </c>
      <c r="D5004" t="s">
        <v>40</v>
      </c>
      <c r="E5004">
        <v>15055</v>
      </c>
      <c r="F5004" t="s">
        <v>106</v>
      </c>
      <c r="G5004">
        <v>5116.0197817749104</v>
      </c>
    </row>
    <row r="5005" spans="1:7">
      <c r="A5005">
        <v>54</v>
      </c>
      <c r="B5005" t="s">
        <v>57</v>
      </c>
      <c r="C5005">
        <v>38</v>
      </c>
      <c r="D5005" t="s">
        <v>41</v>
      </c>
      <c r="E5005">
        <v>15055</v>
      </c>
      <c r="F5005" t="s">
        <v>106</v>
      </c>
      <c r="G5005">
        <v>3369.8946178924598</v>
      </c>
    </row>
    <row r="5006" spans="1:7">
      <c r="A5006">
        <v>54</v>
      </c>
      <c r="B5006" t="s">
        <v>57</v>
      </c>
      <c r="C5006">
        <v>39</v>
      </c>
      <c r="D5006" t="s">
        <v>42</v>
      </c>
      <c r="E5006">
        <v>15055</v>
      </c>
      <c r="F5006" t="s">
        <v>106</v>
      </c>
      <c r="G5006">
        <v>4322.33332652228</v>
      </c>
    </row>
    <row r="5007" spans="1:7">
      <c r="A5007">
        <v>54</v>
      </c>
      <c r="B5007" t="s">
        <v>57</v>
      </c>
      <c r="C5007">
        <v>40</v>
      </c>
      <c r="D5007" t="s">
        <v>43</v>
      </c>
      <c r="E5007">
        <v>15055</v>
      </c>
      <c r="F5007" t="s">
        <v>106</v>
      </c>
      <c r="G5007">
        <v>113703.342123818</v>
      </c>
    </row>
    <row r="5008" spans="1:7">
      <c r="A5008">
        <v>54</v>
      </c>
      <c r="B5008" t="s">
        <v>57</v>
      </c>
      <c r="C5008">
        <v>41</v>
      </c>
      <c r="D5008" t="s">
        <v>44</v>
      </c>
      <c r="E5008">
        <v>15055</v>
      </c>
      <c r="F5008" t="s">
        <v>106</v>
      </c>
      <c r="G5008">
        <v>309652.33148215897</v>
      </c>
    </row>
    <row r="5009" spans="1:7">
      <c r="A5009">
        <v>54</v>
      </c>
      <c r="B5009" t="s">
        <v>57</v>
      </c>
      <c r="C5009">
        <v>42</v>
      </c>
      <c r="D5009" t="s">
        <v>45</v>
      </c>
      <c r="E5009">
        <v>15055</v>
      </c>
      <c r="F5009" t="s">
        <v>106</v>
      </c>
      <c r="G5009">
        <v>58157868.4236167</v>
      </c>
    </row>
    <row r="5010" spans="1:7">
      <c r="A5010">
        <v>54</v>
      </c>
      <c r="B5010" t="s">
        <v>57</v>
      </c>
      <c r="C5010">
        <v>43</v>
      </c>
      <c r="D5010" t="s">
        <v>46</v>
      </c>
      <c r="E5010">
        <v>15055</v>
      </c>
      <c r="F5010" t="s">
        <v>106</v>
      </c>
      <c r="G5010">
        <v>11645626.510803699</v>
      </c>
    </row>
    <row r="5011" spans="1:7">
      <c r="A5011">
        <v>54</v>
      </c>
      <c r="B5011" t="s">
        <v>57</v>
      </c>
      <c r="C5011">
        <v>44</v>
      </c>
      <c r="D5011" t="s">
        <v>47</v>
      </c>
      <c r="E5011">
        <v>15055</v>
      </c>
      <c r="F5011" t="s">
        <v>106</v>
      </c>
      <c r="G5011">
        <v>910973.37633988995</v>
      </c>
    </row>
    <row r="5012" spans="1:7">
      <c r="A5012">
        <v>54</v>
      </c>
      <c r="B5012" t="s">
        <v>57</v>
      </c>
      <c r="C5012">
        <v>45</v>
      </c>
      <c r="D5012" t="s">
        <v>48</v>
      </c>
      <c r="E5012">
        <v>15055</v>
      </c>
      <c r="F5012" t="s">
        <v>106</v>
      </c>
      <c r="G5012">
        <v>105606963.17463</v>
      </c>
    </row>
    <row r="5013" spans="1:7">
      <c r="A5013">
        <v>54</v>
      </c>
      <c r="B5013" t="s">
        <v>57</v>
      </c>
      <c r="C5013">
        <v>46</v>
      </c>
      <c r="D5013" t="s">
        <v>49</v>
      </c>
      <c r="E5013">
        <v>15055</v>
      </c>
      <c r="F5013" t="s">
        <v>106</v>
      </c>
      <c r="G5013">
        <v>84785307.101907998</v>
      </c>
    </row>
    <row r="5014" spans="1:7">
      <c r="A5014">
        <v>54</v>
      </c>
      <c r="B5014" t="s">
        <v>57</v>
      </c>
      <c r="C5014">
        <v>47</v>
      </c>
      <c r="D5014" t="s">
        <v>50</v>
      </c>
      <c r="E5014">
        <v>15055</v>
      </c>
      <c r="F5014" t="s">
        <v>106</v>
      </c>
      <c r="G5014">
        <v>173218.028482094</v>
      </c>
    </row>
    <row r="5015" spans="1:7">
      <c r="A5015">
        <v>54</v>
      </c>
      <c r="B5015" t="s">
        <v>57</v>
      </c>
      <c r="C5015">
        <v>48</v>
      </c>
      <c r="D5015" t="s">
        <v>51</v>
      </c>
      <c r="E5015">
        <v>15055</v>
      </c>
      <c r="F5015" t="s">
        <v>106</v>
      </c>
      <c r="G5015">
        <v>7933618.4419078603</v>
      </c>
    </row>
    <row r="5016" spans="1:7">
      <c r="A5016">
        <v>54</v>
      </c>
      <c r="B5016" t="s">
        <v>57</v>
      </c>
      <c r="C5016">
        <v>49</v>
      </c>
      <c r="D5016" t="s">
        <v>52</v>
      </c>
      <c r="E5016">
        <v>15055</v>
      </c>
      <c r="F5016" t="s">
        <v>106</v>
      </c>
      <c r="G5016">
        <v>3464673.8106145901</v>
      </c>
    </row>
    <row r="5017" spans="1:7">
      <c r="A5017">
        <v>54</v>
      </c>
      <c r="B5017" t="s">
        <v>57</v>
      </c>
      <c r="C5017">
        <v>50</v>
      </c>
      <c r="D5017" t="s">
        <v>53</v>
      </c>
      <c r="E5017">
        <v>15055</v>
      </c>
      <c r="F5017" t="s">
        <v>106</v>
      </c>
      <c r="G5017">
        <v>21658328.493070502</v>
      </c>
    </row>
    <row r="5018" spans="1:7">
      <c r="A5018">
        <v>54</v>
      </c>
      <c r="B5018" t="s">
        <v>57</v>
      </c>
      <c r="C5018">
        <v>51</v>
      </c>
      <c r="D5018" t="s">
        <v>54</v>
      </c>
      <c r="E5018">
        <v>15055</v>
      </c>
      <c r="F5018" t="s">
        <v>106</v>
      </c>
      <c r="G5018">
        <v>243629403.04196</v>
      </c>
    </row>
    <row r="5019" spans="1:7">
      <c r="A5019">
        <v>54</v>
      </c>
      <c r="B5019" t="s">
        <v>57</v>
      </c>
      <c r="C5019">
        <v>52</v>
      </c>
      <c r="D5019" t="s">
        <v>55</v>
      </c>
      <c r="E5019">
        <v>15055</v>
      </c>
      <c r="F5019" t="s">
        <v>106</v>
      </c>
      <c r="G5019">
        <v>2727693558.6540999</v>
      </c>
    </row>
    <row r="5020" spans="1:7">
      <c r="A5020">
        <v>54</v>
      </c>
      <c r="B5020" t="s">
        <v>57</v>
      </c>
      <c r="C5020">
        <v>53</v>
      </c>
      <c r="D5020" t="s">
        <v>56</v>
      </c>
      <c r="E5020">
        <v>15055</v>
      </c>
      <c r="F5020" t="s">
        <v>106</v>
      </c>
      <c r="G5020">
        <v>1810013160.9406199</v>
      </c>
    </row>
    <row r="5021" spans="1:7">
      <c r="A5021">
        <v>54</v>
      </c>
      <c r="B5021" t="s">
        <v>57</v>
      </c>
      <c r="C5021">
        <v>54</v>
      </c>
      <c r="D5021" t="s">
        <v>57</v>
      </c>
      <c r="E5021">
        <v>15055</v>
      </c>
      <c r="F5021" t="s">
        <v>106</v>
      </c>
      <c r="G5021">
        <v>3132850765.3958502</v>
      </c>
    </row>
    <row r="5022" spans="1:7">
      <c r="A5022">
        <v>54</v>
      </c>
      <c r="B5022" t="s">
        <v>57</v>
      </c>
      <c r="C5022">
        <v>55</v>
      </c>
      <c r="D5022" t="s">
        <v>58</v>
      </c>
      <c r="E5022">
        <v>15055</v>
      </c>
      <c r="F5022" t="s">
        <v>106</v>
      </c>
      <c r="G5022">
        <v>556858577.86121702</v>
      </c>
    </row>
    <row r="5023" spans="1:7">
      <c r="A5023">
        <v>54</v>
      </c>
      <c r="B5023" t="s">
        <v>57</v>
      </c>
      <c r="C5023">
        <v>56</v>
      </c>
      <c r="D5023" t="s">
        <v>59</v>
      </c>
      <c r="E5023">
        <v>15055</v>
      </c>
      <c r="F5023" t="s">
        <v>106</v>
      </c>
      <c r="G5023">
        <v>691966620.61135304</v>
      </c>
    </row>
    <row r="5024" spans="1:7">
      <c r="A5024">
        <v>54</v>
      </c>
      <c r="B5024" t="s">
        <v>57</v>
      </c>
      <c r="C5024">
        <v>57</v>
      </c>
      <c r="D5024" t="s">
        <v>60</v>
      </c>
      <c r="E5024">
        <v>15055</v>
      </c>
      <c r="F5024" t="s">
        <v>106</v>
      </c>
      <c r="G5024">
        <v>99217387.057396293</v>
      </c>
    </row>
    <row r="5025" spans="1:7">
      <c r="A5025">
        <v>54</v>
      </c>
      <c r="B5025" t="s">
        <v>57</v>
      </c>
      <c r="C5025">
        <v>58</v>
      </c>
      <c r="D5025" t="s">
        <v>61</v>
      </c>
      <c r="E5025">
        <v>15055</v>
      </c>
      <c r="F5025" t="s">
        <v>106</v>
      </c>
      <c r="G5025">
        <v>19613944.5941283</v>
      </c>
    </row>
    <row r="5026" spans="1:7">
      <c r="A5026">
        <v>54</v>
      </c>
      <c r="B5026" t="s">
        <v>57</v>
      </c>
      <c r="C5026">
        <v>59</v>
      </c>
      <c r="D5026" t="s">
        <v>62</v>
      </c>
      <c r="E5026">
        <v>15055</v>
      </c>
      <c r="F5026" t="s">
        <v>106</v>
      </c>
      <c r="G5026">
        <v>681974029.71854496</v>
      </c>
    </row>
    <row r="5027" spans="1:7">
      <c r="A5027">
        <v>54</v>
      </c>
      <c r="B5027" t="s">
        <v>57</v>
      </c>
      <c r="C5027">
        <v>60</v>
      </c>
      <c r="D5027" t="s">
        <v>63</v>
      </c>
      <c r="E5027">
        <v>15055</v>
      </c>
      <c r="F5027" t="s">
        <v>106</v>
      </c>
      <c r="G5027">
        <v>206386714.48507401</v>
      </c>
    </row>
    <row r="5028" spans="1:7">
      <c r="A5028">
        <v>54</v>
      </c>
      <c r="B5028" t="s">
        <v>57</v>
      </c>
      <c r="C5028">
        <v>62</v>
      </c>
      <c r="D5028" t="s">
        <v>65</v>
      </c>
      <c r="E5028">
        <v>15055</v>
      </c>
      <c r="F5028" t="s">
        <v>106</v>
      </c>
      <c r="G5028">
        <v>2043795537.8192999</v>
      </c>
    </row>
    <row r="5029" spans="1:7">
      <c r="A5029">
        <v>54</v>
      </c>
      <c r="B5029" t="s">
        <v>57</v>
      </c>
      <c r="C5029">
        <v>63</v>
      </c>
      <c r="D5029" t="s">
        <v>66</v>
      </c>
      <c r="E5029">
        <v>15055</v>
      </c>
      <c r="F5029" t="s">
        <v>106</v>
      </c>
      <c r="G5029">
        <v>271990096.56828201</v>
      </c>
    </row>
    <row r="5030" spans="1:7">
      <c r="A5030">
        <v>54</v>
      </c>
      <c r="B5030" t="s">
        <v>57</v>
      </c>
      <c r="C5030">
        <v>64</v>
      </c>
      <c r="D5030" t="s">
        <v>67</v>
      </c>
      <c r="E5030">
        <v>15055</v>
      </c>
      <c r="F5030" t="s">
        <v>106</v>
      </c>
      <c r="G5030">
        <v>355440335.78338403</v>
      </c>
    </row>
    <row r="5031" spans="1:7">
      <c r="A5031">
        <v>54</v>
      </c>
      <c r="B5031" t="s">
        <v>57</v>
      </c>
      <c r="C5031">
        <v>65</v>
      </c>
      <c r="D5031" t="s">
        <v>68</v>
      </c>
      <c r="E5031">
        <v>15055</v>
      </c>
      <c r="F5031" t="s">
        <v>106</v>
      </c>
      <c r="G5031">
        <v>3684928988.6856699</v>
      </c>
    </row>
    <row r="5032" spans="1:7">
      <c r="A5032">
        <v>54</v>
      </c>
      <c r="B5032" t="s">
        <v>57</v>
      </c>
      <c r="C5032">
        <v>66</v>
      </c>
      <c r="D5032" t="s">
        <v>69</v>
      </c>
      <c r="E5032">
        <v>15055</v>
      </c>
      <c r="F5032" t="s">
        <v>106</v>
      </c>
      <c r="G5032">
        <v>60925306.048748396</v>
      </c>
    </row>
    <row r="5033" spans="1:7">
      <c r="A5033">
        <v>54</v>
      </c>
      <c r="B5033" t="s">
        <v>57</v>
      </c>
      <c r="C5033">
        <v>67</v>
      </c>
      <c r="D5033" t="s">
        <v>70</v>
      </c>
      <c r="E5033">
        <v>15055</v>
      </c>
      <c r="F5033" t="s">
        <v>106</v>
      </c>
      <c r="G5033">
        <v>2473334741.81675</v>
      </c>
    </row>
    <row r="5034" spans="1:7">
      <c r="A5034">
        <v>54</v>
      </c>
      <c r="B5034" t="s">
        <v>57</v>
      </c>
      <c r="C5034">
        <v>68</v>
      </c>
      <c r="D5034" t="s">
        <v>71</v>
      </c>
      <c r="E5034">
        <v>15055</v>
      </c>
      <c r="F5034" t="s">
        <v>106</v>
      </c>
      <c r="G5034">
        <v>8965627.6768775005</v>
      </c>
    </row>
    <row r="5035" spans="1:7">
      <c r="A5035">
        <v>54</v>
      </c>
      <c r="B5035" t="s">
        <v>57</v>
      </c>
      <c r="C5035">
        <v>69</v>
      </c>
      <c r="D5035" t="s">
        <v>72</v>
      </c>
      <c r="E5035">
        <v>15055</v>
      </c>
      <c r="F5035" t="s">
        <v>106</v>
      </c>
      <c r="G5035">
        <v>1265035.11702697</v>
      </c>
    </row>
    <row r="5036" spans="1:7">
      <c r="A5036">
        <v>54</v>
      </c>
      <c r="B5036" t="s">
        <v>57</v>
      </c>
      <c r="C5036">
        <v>74</v>
      </c>
      <c r="D5036" t="s">
        <v>77</v>
      </c>
      <c r="E5036">
        <v>15055</v>
      </c>
      <c r="F5036" t="s">
        <v>106</v>
      </c>
      <c r="G5036">
        <v>913745616.88211298</v>
      </c>
    </row>
    <row r="5037" spans="1:7">
      <c r="A5037">
        <v>54</v>
      </c>
      <c r="B5037" t="s">
        <v>57</v>
      </c>
      <c r="C5037">
        <v>75</v>
      </c>
      <c r="D5037" t="s">
        <v>78</v>
      </c>
      <c r="E5037">
        <v>15055</v>
      </c>
      <c r="F5037" t="s">
        <v>106</v>
      </c>
      <c r="G5037">
        <v>28308.895898751201</v>
      </c>
    </row>
    <row r="5038" spans="1:7">
      <c r="A5038">
        <v>54</v>
      </c>
      <c r="B5038" t="s">
        <v>57</v>
      </c>
      <c r="C5038">
        <v>76</v>
      </c>
      <c r="D5038" t="s">
        <v>79</v>
      </c>
      <c r="E5038">
        <v>15055</v>
      </c>
      <c r="F5038" t="s">
        <v>106</v>
      </c>
      <c r="G5038">
        <v>2500864.5322644599</v>
      </c>
    </row>
    <row r="5039" spans="1:7">
      <c r="A5039">
        <v>54</v>
      </c>
      <c r="B5039" t="s">
        <v>57</v>
      </c>
      <c r="C5039">
        <v>77</v>
      </c>
      <c r="D5039" t="s">
        <v>80</v>
      </c>
      <c r="E5039">
        <v>15055</v>
      </c>
      <c r="F5039" t="s">
        <v>106</v>
      </c>
      <c r="G5039">
        <v>16994466.2167238</v>
      </c>
    </row>
    <row r="5040" spans="1:7">
      <c r="A5040">
        <v>54</v>
      </c>
      <c r="B5040" t="s">
        <v>57</v>
      </c>
      <c r="C5040">
        <v>78</v>
      </c>
      <c r="D5040" t="s">
        <v>81</v>
      </c>
      <c r="E5040">
        <v>15055</v>
      </c>
      <c r="F5040" t="s">
        <v>106</v>
      </c>
      <c r="G5040">
        <v>87467945.1239236</v>
      </c>
    </row>
    <row r="5041" spans="1:7">
      <c r="A5041">
        <v>54</v>
      </c>
      <c r="B5041" t="s">
        <v>57</v>
      </c>
      <c r="C5041">
        <v>79</v>
      </c>
      <c r="D5041" t="s">
        <v>82</v>
      </c>
      <c r="E5041">
        <v>15055</v>
      </c>
      <c r="F5041" t="s">
        <v>106</v>
      </c>
      <c r="G5041">
        <v>207171458.18466499</v>
      </c>
    </row>
    <row r="5042" spans="1:7">
      <c r="A5042">
        <v>54</v>
      </c>
      <c r="B5042" t="s">
        <v>57</v>
      </c>
      <c r="C5042">
        <v>80</v>
      </c>
      <c r="D5042" t="s">
        <v>83</v>
      </c>
      <c r="E5042">
        <v>15055</v>
      </c>
      <c r="F5042" t="s">
        <v>106</v>
      </c>
      <c r="G5042">
        <v>41139913.504697204</v>
      </c>
    </row>
    <row r="5043" spans="1:7">
      <c r="A5043">
        <v>54</v>
      </c>
      <c r="B5043" t="s">
        <v>57</v>
      </c>
      <c r="C5043">
        <v>81</v>
      </c>
      <c r="D5043" t="s">
        <v>84</v>
      </c>
      <c r="E5043">
        <v>15055</v>
      </c>
      <c r="F5043" t="s">
        <v>106</v>
      </c>
      <c r="G5043">
        <v>12300729.4937496</v>
      </c>
    </row>
    <row r="5044" spans="1:7">
      <c r="A5044">
        <v>54</v>
      </c>
      <c r="B5044" t="s">
        <v>57</v>
      </c>
      <c r="C5044">
        <v>83</v>
      </c>
      <c r="D5044" t="s">
        <v>86</v>
      </c>
      <c r="E5044">
        <v>15055</v>
      </c>
      <c r="F5044" t="s">
        <v>106</v>
      </c>
      <c r="G5044">
        <v>102754085.093392</v>
      </c>
    </row>
    <row r="5045" spans="1:7">
      <c r="A5045">
        <v>54</v>
      </c>
      <c r="B5045" t="s">
        <v>57</v>
      </c>
      <c r="C5045">
        <v>86</v>
      </c>
      <c r="D5045" t="s">
        <v>89</v>
      </c>
      <c r="E5045">
        <v>15055</v>
      </c>
      <c r="F5045" t="s">
        <v>106</v>
      </c>
      <c r="G5045">
        <v>5532.2079669859304</v>
      </c>
    </row>
    <row r="5046" spans="1:7">
      <c r="A5046">
        <v>54</v>
      </c>
      <c r="B5046" t="s">
        <v>57</v>
      </c>
      <c r="C5046">
        <v>87</v>
      </c>
      <c r="D5046" t="s">
        <v>90</v>
      </c>
      <c r="E5046">
        <v>15055</v>
      </c>
      <c r="F5046" t="s">
        <v>106</v>
      </c>
      <c r="G5046">
        <v>4244.8025332561101</v>
      </c>
    </row>
    <row r="5047" spans="1:7">
      <c r="A5047">
        <v>54</v>
      </c>
      <c r="B5047" t="s">
        <v>57</v>
      </c>
      <c r="C5047">
        <v>5001</v>
      </c>
      <c r="D5047" t="s">
        <v>94</v>
      </c>
      <c r="E5047">
        <v>15053</v>
      </c>
      <c r="F5047" t="s">
        <v>107</v>
      </c>
      <c r="G5047">
        <v>9362423550.2091999</v>
      </c>
    </row>
    <row r="5048" spans="1:7">
      <c r="A5048">
        <v>54</v>
      </c>
      <c r="B5048" t="s">
        <v>57</v>
      </c>
      <c r="C5048">
        <v>6001</v>
      </c>
      <c r="D5048" t="s">
        <v>96</v>
      </c>
      <c r="E5048">
        <v>15053</v>
      </c>
      <c r="F5048" t="s">
        <v>107</v>
      </c>
      <c r="G5048">
        <v>-227432658.87812299</v>
      </c>
    </row>
    <row r="5049" spans="1:7">
      <c r="A5049">
        <v>54</v>
      </c>
      <c r="B5049" t="s">
        <v>57</v>
      </c>
      <c r="C5049">
        <v>7001</v>
      </c>
      <c r="D5049" t="s">
        <v>108</v>
      </c>
      <c r="E5049">
        <v>15053</v>
      </c>
      <c r="F5049" t="s">
        <v>107</v>
      </c>
      <c r="G5049">
        <v>24334066244.299599</v>
      </c>
    </row>
    <row r="5050" spans="1:7">
      <c r="A5050">
        <v>54</v>
      </c>
      <c r="B5050" t="s">
        <v>57</v>
      </c>
      <c r="C5050">
        <v>8001</v>
      </c>
      <c r="D5050" t="s">
        <v>109</v>
      </c>
      <c r="E5050">
        <v>15053</v>
      </c>
      <c r="F5050" t="s">
        <v>107</v>
      </c>
      <c r="G5050">
        <v>753845262.73329699</v>
      </c>
    </row>
    <row r="5051" spans="1:7">
      <c r="A5051">
        <v>54</v>
      </c>
      <c r="B5051" t="s">
        <v>57</v>
      </c>
      <c r="C5051">
        <v>10001</v>
      </c>
      <c r="D5051" t="s">
        <v>110</v>
      </c>
      <c r="E5051">
        <v>15055</v>
      </c>
      <c r="F5051" t="s">
        <v>106</v>
      </c>
      <c r="G5051">
        <v>1121656.0471342499</v>
      </c>
    </row>
    <row r="5052" spans="1:7">
      <c r="A5052">
        <v>54</v>
      </c>
      <c r="B5052" t="s">
        <v>57</v>
      </c>
      <c r="C5052">
        <v>10002</v>
      </c>
      <c r="D5052" t="s">
        <v>111</v>
      </c>
      <c r="E5052">
        <v>15055</v>
      </c>
      <c r="F5052" t="s">
        <v>106</v>
      </c>
      <c r="G5052">
        <v>1477094.18892688</v>
      </c>
    </row>
    <row r="5053" spans="1:7">
      <c r="A5053">
        <v>54</v>
      </c>
      <c r="B5053" t="s">
        <v>57</v>
      </c>
      <c r="C5053">
        <v>10003</v>
      </c>
      <c r="D5053" t="s">
        <v>112</v>
      </c>
      <c r="E5053">
        <v>15055</v>
      </c>
      <c r="F5053" t="s">
        <v>106</v>
      </c>
      <c r="G5053">
        <v>1315113.1696298199</v>
      </c>
    </row>
    <row r="5054" spans="1:7">
      <c r="A5054">
        <v>54</v>
      </c>
      <c r="B5054" t="s">
        <v>57</v>
      </c>
      <c r="C5054">
        <v>10004</v>
      </c>
      <c r="D5054" t="s">
        <v>113</v>
      </c>
      <c r="E5054">
        <v>15055</v>
      </c>
      <c r="F5054" t="s">
        <v>106</v>
      </c>
      <c r="G5054">
        <v>1015425.50105958</v>
      </c>
    </row>
    <row r="5055" spans="1:7">
      <c r="A5055">
        <v>54</v>
      </c>
      <c r="B5055" t="s">
        <v>57</v>
      </c>
      <c r="C5055">
        <v>10005</v>
      </c>
      <c r="D5055" t="s">
        <v>114</v>
      </c>
      <c r="E5055">
        <v>15055</v>
      </c>
      <c r="F5055" t="s">
        <v>106</v>
      </c>
      <c r="G5055">
        <v>2266197.2590352199</v>
      </c>
    </row>
    <row r="5056" spans="1:7">
      <c r="A5056">
        <v>54</v>
      </c>
      <c r="B5056" t="s">
        <v>57</v>
      </c>
      <c r="C5056">
        <v>10006</v>
      </c>
      <c r="D5056" t="s">
        <v>115</v>
      </c>
      <c r="E5056">
        <v>15055</v>
      </c>
      <c r="F5056" t="s">
        <v>106</v>
      </c>
      <c r="G5056">
        <v>7740031.1985412799</v>
      </c>
    </row>
    <row r="5057" spans="1:7">
      <c r="A5057">
        <v>54</v>
      </c>
      <c r="B5057" t="s">
        <v>57</v>
      </c>
      <c r="C5057">
        <v>10007</v>
      </c>
      <c r="D5057" t="s">
        <v>116</v>
      </c>
      <c r="E5057">
        <v>15055</v>
      </c>
      <c r="F5057" t="s">
        <v>106</v>
      </c>
      <c r="G5057">
        <v>13687752.1528007</v>
      </c>
    </row>
    <row r="5058" spans="1:7">
      <c r="A5058">
        <v>54</v>
      </c>
      <c r="B5058" t="s">
        <v>57</v>
      </c>
      <c r="C5058">
        <v>10008</v>
      </c>
      <c r="D5058" t="s">
        <v>117</v>
      </c>
      <c r="E5058">
        <v>15055</v>
      </c>
      <c r="F5058" t="s">
        <v>106</v>
      </c>
      <c r="G5058">
        <v>15657659.960298801</v>
      </c>
    </row>
    <row r="5059" spans="1:7">
      <c r="A5059">
        <v>54</v>
      </c>
      <c r="B5059" t="s">
        <v>57</v>
      </c>
      <c r="C5059">
        <v>10009</v>
      </c>
      <c r="D5059" t="s">
        <v>118</v>
      </c>
      <c r="E5059">
        <v>15055</v>
      </c>
      <c r="F5059" t="s">
        <v>106</v>
      </c>
      <c r="G5059">
        <v>39618015.975953102</v>
      </c>
    </row>
    <row r="5060" spans="1:7">
      <c r="A5060">
        <v>54</v>
      </c>
      <c r="B5060" t="s">
        <v>57</v>
      </c>
      <c r="C5060">
        <v>11001</v>
      </c>
      <c r="D5060" t="s">
        <v>119</v>
      </c>
      <c r="E5060">
        <v>15055</v>
      </c>
      <c r="F5060" t="s">
        <v>106</v>
      </c>
      <c r="G5060">
        <v>2510942.5746327601</v>
      </c>
    </row>
    <row r="5061" spans="1:7">
      <c r="A5061">
        <v>54</v>
      </c>
      <c r="B5061" t="s">
        <v>57</v>
      </c>
      <c r="C5061">
        <v>11003</v>
      </c>
      <c r="D5061" t="s">
        <v>120</v>
      </c>
      <c r="E5061">
        <v>15055</v>
      </c>
      <c r="F5061" t="s">
        <v>106</v>
      </c>
      <c r="G5061">
        <v>3087452.0063464502</v>
      </c>
    </row>
    <row r="5062" spans="1:7">
      <c r="A5062">
        <v>54</v>
      </c>
      <c r="B5062" t="s">
        <v>57</v>
      </c>
      <c r="C5062">
        <v>12001</v>
      </c>
      <c r="D5062" t="s">
        <v>121</v>
      </c>
      <c r="E5062">
        <v>15055</v>
      </c>
      <c r="F5062" t="s">
        <v>106</v>
      </c>
      <c r="G5062">
        <v>98091688.879609704</v>
      </c>
    </row>
    <row r="5063" spans="1:7">
      <c r="A5063">
        <v>54</v>
      </c>
      <c r="B5063" t="s">
        <v>57</v>
      </c>
      <c r="C5063">
        <v>12002</v>
      </c>
      <c r="D5063" t="s">
        <v>122</v>
      </c>
      <c r="E5063">
        <v>15055</v>
      </c>
      <c r="F5063" t="s">
        <v>106</v>
      </c>
      <c r="G5063">
        <v>621049.89326537901</v>
      </c>
    </row>
    <row r="5064" spans="1:7">
      <c r="A5064">
        <v>54</v>
      </c>
      <c r="B5064" t="s">
        <v>57</v>
      </c>
      <c r="C5064">
        <v>12004</v>
      </c>
      <c r="D5064" t="s">
        <v>123</v>
      </c>
      <c r="E5064">
        <v>15055</v>
      </c>
      <c r="F5064" t="s">
        <v>106</v>
      </c>
      <c r="G5064">
        <v>15617350.372458801</v>
      </c>
    </row>
    <row r="5065" spans="1:7">
      <c r="A5065">
        <v>54</v>
      </c>
      <c r="B5065" t="s">
        <v>57</v>
      </c>
      <c r="C5065">
        <v>14001</v>
      </c>
      <c r="D5065" t="s">
        <v>124</v>
      </c>
      <c r="E5065">
        <v>15055</v>
      </c>
      <c r="F5065" t="s">
        <v>106</v>
      </c>
      <c r="G5065">
        <v>20648902.716171101</v>
      </c>
    </row>
    <row r="5066" spans="1:7">
      <c r="A5066">
        <v>54</v>
      </c>
      <c r="B5066" t="s">
        <v>57</v>
      </c>
      <c r="C5066">
        <v>14002</v>
      </c>
      <c r="D5066" t="s">
        <v>125</v>
      </c>
      <c r="E5066">
        <v>15055</v>
      </c>
      <c r="F5066" t="s">
        <v>106</v>
      </c>
      <c r="G5066">
        <v>1987822.12475305</v>
      </c>
    </row>
    <row r="5067" spans="1:7">
      <c r="A5067">
        <v>54</v>
      </c>
      <c r="B5067" t="s">
        <v>57</v>
      </c>
      <c r="C5067">
        <v>25001</v>
      </c>
      <c r="D5067" t="s">
        <v>126</v>
      </c>
      <c r="E5067">
        <v>15051</v>
      </c>
      <c r="F5067" t="s">
        <v>127</v>
      </c>
      <c r="G5067">
        <v>2383359117.9935598</v>
      </c>
    </row>
    <row r="5068" spans="1:7">
      <c r="A5068">
        <v>54</v>
      </c>
      <c r="B5068" t="s">
        <v>57</v>
      </c>
      <c r="C5068">
        <v>28001</v>
      </c>
      <c r="D5068" t="s">
        <v>128</v>
      </c>
      <c r="E5068">
        <v>15051</v>
      </c>
      <c r="F5068" t="s">
        <v>127</v>
      </c>
      <c r="G5068">
        <v>3730676867.8340001</v>
      </c>
    </row>
    <row r="5069" spans="1:7">
      <c r="A5069">
        <v>55</v>
      </c>
      <c r="B5069" t="s">
        <v>58</v>
      </c>
      <c r="C5069">
        <v>1</v>
      </c>
      <c r="D5069" t="s">
        <v>4</v>
      </c>
      <c r="E5069">
        <v>15055</v>
      </c>
      <c r="F5069" t="s">
        <v>106</v>
      </c>
      <c r="G5069">
        <v>48360.449930672898</v>
      </c>
    </row>
    <row r="5070" spans="1:7">
      <c r="A5070">
        <v>55</v>
      </c>
      <c r="B5070" t="s">
        <v>58</v>
      </c>
      <c r="C5070">
        <v>2</v>
      </c>
      <c r="D5070" t="s">
        <v>5</v>
      </c>
      <c r="E5070">
        <v>15055</v>
      </c>
      <c r="F5070" t="s">
        <v>106</v>
      </c>
      <c r="G5070">
        <v>30357.8539013687</v>
      </c>
    </row>
    <row r="5071" spans="1:7">
      <c r="A5071">
        <v>55</v>
      </c>
      <c r="B5071" t="s">
        <v>58</v>
      </c>
      <c r="C5071">
        <v>6</v>
      </c>
      <c r="D5071" t="s">
        <v>9</v>
      </c>
      <c r="E5071">
        <v>15055</v>
      </c>
      <c r="F5071" t="s">
        <v>106</v>
      </c>
      <c r="G5071">
        <v>1382398.5506298901</v>
      </c>
    </row>
    <row r="5072" spans="1:7">
      <c r="A5072">
        <v>55</v>
      </c>
      <c r="B5072" t="s">
        <v>58</v>
      </c>
      <c r="C5072">
        <v>7</v>
      </c>
      <c r="D5072" t="s">
        <v>10</v>
      </c>
      <c r="E5072">
        <v>15055</v>
      </c>
      <c r="F5072" t="s">
        <v>106</v>
      </c>
      <c r="G5072">
        <v>2304796.4000464398</v>
      </c>
    </row>
    <row r="5073" spans="1:7">
      <c r="A5073">
        <v>55</v>
      </c>
      <c r="B5073" t="s">
        <v>58</v>
      </c>
      <c r="C5073">
        <v>8</v>
      </c>
      <c r="D5073" t="s">
        <v>11</v>
      </c>
      <c r="E5073">
        <v>15055</v>
      </c>
      <c r="F5073" t="s">
        <v>106</v>
      </c>
      <c r="G5073">
        <v>20611.2031433786</v>
      </c>
    </row>
    <row r="5074" spans="1:7">
      <c r="A5074">
        <v>55</v>
      </c>
      <c r="B5074" t="s">
        <v>58</v>
      </c>
      <c r="C5074">
        <v>9</v>
      </c>
      <c r="D5074" t="s">
        <v>12</v>
      </c>
      <c r="E5074">
        <v>15055</v>
      </c>
      <c r="F5074" t="s">
        <v>106</v>
      </c>
      <c r="G5074">
        <v>198112716.04807699</v>
      </c>
    </row>
    <row r="5075" spans="1:7">
      <c r="A5075">
        <v>55</v>
      </c>
      <c r="B5075" t="s">
        <v>58</v>
      </c>
      <c r="C5075">
        <v>10</v>
      </c>
      <c r="D5075" t="s">
        <v>13</v>
      </c>
      <c r="E5075">
        <v>15055</v>
      </c>
      <c r="F5075" t="s">
        <v>106</v>
      </c>
      <c r="G5075">
        <v>40970773.058742099</v>
      </c>
    </row>
    <row r="5076" spans="1:7">
      <c r="A5076">
        <v>55</v>
      </c>
      <c r="B5076" t="s">
        <v>58</v>
      </c>
      <c r="C5076">
        <v>11</v>
      </c>
      <c r="D5076" t="s">
        <v>14</v>
      </c>
      <c r="E5076">
        <v>15055</v>
      </c>
      <c r="F5076" t="s">
        <v>106</v>
      </c>
      <c r="G5076">
        <v>17824.508970385301</v>
      </c>
    </row>
    <row r="5077" spans="1:7">
      <c r="A5077">
        <v>55</v>
      </c>
      <c r="B5077" t="s">
        <v>58</v>
      </c>
      <c r="C5077">
        <v>12</v>
      </c>
      <c r="D5077" t="s">
        <v>15</v>
      </c>
      <c r="E5077">
        <v>15055</v>
      </c>
      <c r="F5077" t="s">
        <v>106</v>
      </c>
      <c r="G5077">
        <v>243.78201611509101</v>
      </c>
    </row>
    <row r="5078" spans="1:7">
      <c r="A5078">
        <v>55</v>
      </c>
      <c r="B5078" t="s">
        <v>58</v>
      </c>
      <c r="C5078">
        <v>13</v>
      </c>
      <c r="D5078" t="s">
        <v>16</v>
      </c>
      <c r="E5078">
        <v>15055</v>
      </c>
      <c r="F5078" t="s">
        <v>106</v>
      </c>
      <c r="G5078">
        <v>7086.0300079321896</v>
      </c>
    </row>
    <row r="5079" spans="1:7">
      <c r="A5079">
        <v>55</v>
      </c>
      <c r="B5079" t="s">
        <v>58</v>
      </c>
      <c r="C5079">
        <v>14</v>
      </c>
      <c r="D5079" t="s">
        <v>17</v>
      </c>
      <c r="E5079">
        <v>15055</v>
      </c>
      <c r="F5079" t="s">
        <v>106</v>
      </c>
      <c r="G5079">
        <v>259154.59620872399</v>
      </c>
    </row>
    <row r="5080" spans="1:7">
      <c r="A5080">
        <v>55</v>
      </c>
      <c r="B5080" t="s">
        <v>58</v>
      </c>
      <c r="C5080">
        <v>15</v>
      </c>
      <c r="D5080" t="s">
        <v>18</v>
      </c>
      <c r="E5080">
        <v>15055</v>
      </c>
      <c r="F5080" t="s">
        <v>106</v>
      </c>
      <c r="G5080">
        <v>23543.622975283201</v>
      </c>
    </row>
    <row r="5081" spans="1:7">
      <c r="A5081">
        <v>55</v>
      </c>
      <c r="B5081" t="s">
        <v>58</v>
      </c>
      <c r="C5081">
        <v>16</v>
      </c>
      <c r="D5081" t="s">
        <v>19</v>
      </c>
      <c r="E5081">
        <v>15055</v>
      </c>
      <c r="F5081" t="s">
        <v>106</v>
      </c>
      <c r="G5081">
        <v>34463.219777412603</v>
      </c>
    </row>
    <row r="5082" spans="1:7">
      <c r="A5082">
        <v>55</v>
      </c>
      <c r="B5082" t="s">
        <v>58</v>
      </c>
      <c r="C5082">
        <v>17</v>
      </c>
      <c r="D5082" t="s">
        <v>20</v>
      </c>
      <c r="E5082">
        <v>15055</v>
      </c>
      <c r="F5082" t="s">
        <v>106</v>
      </c>
      <c r="G5082">
        <v>85491751.134848297</v>
      </c>
    </row>
    <row r="5083" spans="1:7">
      <c r="A5083">
        <v>55</v>
      </c>
      <c r="B5083" t="s">
        <v>58</v>
      </c>
      <c r="C5083">
        <v>18</v>
      </c>
      <c r="D5083" t="s">
        <v>21</v>
      </c>
      <c r="E5083">
        <v>15055</v>
      </c>
      <c r="F5083" t="s">
        <v>106</v>
      </c>
      <c r="G5083">
        <v>8049162.6999250101</v>
      </c>
    </row>
    <row r="5084" spans="1:7">
      <c r="A5084">
        <v>55</v>
      </c>
      <c r="B5084" t="s">
        <v>58</v>
      </c>
      <c r="C5084">
        <v>19</v>
      </c>
      <c r="D5084" t="s">
        <v>22</v>
      </c>
      <c r="E5084">
        <v>15055</v>
      </c>
      <c r="F5084" t="s">
        <v>106</v>
      </c>
      <c r="G5084">
        <v>42787924.588896498</v>
      </c>
    </row>
    <row r="5085" spans="1:7">
      <c r="A5085">
        <v>55</v>
      </c>
      <c r="B5085" t="s">
        <v>58</v>
      </c>
      <c r="C5085">
        <v>20</v>
      </c>
      <c r="D5085" t="s">
        <v>23</v>
      </c>
      <c r="E5085">
        <v>15055</v>
      </c>
      <c r="F5085" t="s">
        <v>106</v>
      </c>
      <c r="G5085">
        <v>96446465.493504897</v>
      </c>
    </row>
    <row r="5086" spans="1:7">
      <c r="A5086">
        <v>55</v>
      </c>
      <c r="B5086" t="s">
        <v>58</v>
      </c>
      <c r="C5086">
        <v>21</v>
      </c>
      <c r="D5086" t="s">
        <v>24</v>
      </c>
      <c r="E5086">
        <v>15055</v>
      </c>
      <c r="F5086" t="s">
        <v>106</v>
      </c>
      <c r="G5086">
        <v>11347022.618618401</v>
      </c>
    </row>
    <row r="5087" spans="1:7">
      <c r="A5087">
        <v>55</v>
      </c>
      <c r="B5087" t="s">
        <v>58</v>
      </c>
      <c r="C5087">
        <v>22</v>
      </c>
      <c r="D5087" t="s">
        <v>25</v>
      </c>
      <c r="E5087">
        <v>15055</v>
      </c>
      <c r="F5087" t="s">
        <v>106</v>
      </c>
      <c r="G5087">
        <v>13397899.918931199</v>
      </c>
    </row>
    <row r="5088" spans="1:7">
      <c r="A5088">
        <v>55</v>
      </c>
      <c r="B5088" t="s">
        <v>58</v>
      </c>
      <c r="C5088">
        <v>23</v>
      </c>
      <c r="D5088" t="s">
        <v>26</v>
      </c>
      <c r="E5088">
        <v>15055</v>
      </c>
      <c r="F5088" t="s">
        <v>106</v>
      </c>
      <c r="G5088">
        <v>94513715.076896995</v>
      </c>
    </row>
    <row r="5089" spans="1:7">
      <c r="A5089">
        <v>55</v>
      </c>
      <c r="B5089" t="s">
        <v>58</v>
      </c>
      <c r="C5089">
        <v>24</v>
      </c>
      <c r="D5089" t="s">
        <v>27</v>
      </c>
      <c r="E5089">
        <v>15055</v>
      </c>
      <c r="F5089" t="s">
        <v>106</v>
      </c>
      <c r="G5089">
        <v>4482202.8498419896</v>
      </c>
    </row>
    <row r="5090" spans="1:7">
      <c r="A5090">
        <v>55</v>
      </c>
      <c r="B5090" t="s">
        <v>58</v>
      </c>
      <c r="C5090">
        <v>25</v>
      </c>
      <c r="D5090" t="s">
        <v>28</v>
      </c>
      <c r="E5090">
        <v>15055</v>
      </c>
      <c r="F5090" t="s">
        <v>106</v>
      </c>
      <c r="G5090">
        <v>99747096.909775496</v>
      </c>
    </row>
    <row r="5091" spans="1:7">
      <c r="A5091">
        <v>55</v>
      </c>
      <c r="B5091" t="s">
        <v>58</v>
      </c>
      <c r="C5091">
        <v>26</v>
      </c>
      <c r="D5091" t="s">
        <v>29</v>
      </c>
      <c r="E5091">
        <v>15055</v>
      </c>
      <c r="F5091" t="s">
        <v>106</v>
      </c>
      <c r="G5091">
        <v>4553896.1393999802</v>
      </c>
    </row>
    <row r="5092" spans="1:7">
      <c r="A5092">
        <v>55</v>
      </c>
      <c r="B5092" t="s">
        <v>58</v>
      </c>
      <c r="C5092">
        <v>27</v>
      </c>
      <c r="D5092" t="s">
        <v>30</v>
      </c>
      <c r="E5092">
        <v>15055</v>
      </c>
      <c r="F5092" t="s">
        <v>106</v>
      </c>
      <c r="G5092">
        <v>117035341.404788</v>
      </c>
    </row>
    <row r="5093" spans="1:7">
      <c r="A5093">
        <v>55</v>
      </c>
      <c r="B5093" t="s">
        <v>58</v>
      </c>
      <c r="C5093">
        <v>28</v>
      </c>
      <c r="D5093" t="s">
        <v>31</v>
      </c>
      <c r="E5093">
        <v>15055</v>
      </c>
      <c r="F5093" t="s">
        <v>106</v>
      </c>
      <c r="G5093">
        <v>4624899.0010179495</v>
      </c>
    </row>
    <row r="5094" spans="1:7">
      <c r="A5094">
        <v>55</v>
      </c>
      <c r="B5094" t="s">
        <v>58</v>
      </c>
      <c r="C5094">
        <v>29</v>
      </c>
      <c r="D5094" t="s">
        <v>32</v>
      </c>
      <c r="E5094">
        <v>15055</v>
      </c>
      <c r="F5094" t="s">
        <v>106</v>
      </c>
      <c r="G5094">
        <v>2416122.9513589698</v>
      </c>
    </row>
    <row r="5095" spans="1:7">
      <c r="A5095">
        <v>55</v>
      </c>
      <c r="B5095" t="s">
        <v>58</v>
      </c>
      <c r="C5095">
        <v>30</v>
      </c>
      <c r="D5095" t="s">
        <v>33</v>
      </c>
      <c r="E5095">
        <v>15055</v>
      </c>
      <c r="F5095" t="s">
        <v>106</v>
      </c>
      <c r="G5095">
        <v>19252744.592362199</v>
      </c>
    </row>
    <row r="5096" spans="1:7">
      <c r="A5096">
        <v>55</v>
      </c>
      <c r="B5096" t="s">
        <v>58</v>
      </c>
      <c r="C5096">
        <v>31</v>
      </c>
      <c r="D5096" t="s">
        <v>34</v>
      </c>
      <c r="E5096">
        <v>15055</v>
      </c>
      <c r="F5096" t="s">
        <v>106</v>
      </c>
      <c r="G5096">
        <v>7128923.3123550098</v>
      </c>
    </row>
    <row r="5097" spans="1:7">
      <c r="A5097">
        <v>55</v>
      </c>
      <c r="B5097" t="s">
        <v>58</v>
      </c>
      <c r="C5097">
        <v>32</v>
      </c>
      <c r="D5097" t="s">
        <v>35</v>
      </c>
      <c r="E5097">
        <v>15055</v>
      </c>
      <c r="F5097" t="s">
        <v>106</v>
      </c>
      <c r="G5097">
        <v>665028930.51306701</v>
      </c>
    </row>
    <row r="5098" spans="1:7">
      <c r="A5098">
        <v>55</v>
      </c>
      <c r="B5098" t="s">
        <v>58</v>
      </c>
      <c r="C5098">
        <v>33</v>
      </c>
      <c r="D5098" t="s">
        <v>36</v>
      </c>
      <c r="E5098">
        <v>15055</v>
      </c>
      <c r="F5098" t="s">
        <v>106</v>
      </c>
      <c r="G5098">
        <v>2112511.4914633199</v>
      </c>
    </row>
    <row r="5099" spans="1:7">
      <c r="A5099">
        <v>55</v>
      </c>
      <c r="B5099" t="s">
        <v>58</v>
      </c>
      <c r="C5099">
        <v>34</v>
      </c>
      <c r="D5099" t="s">
        <v>37</v>
      </c>
      <c r="E5099">
        <v>15055</v>
      </c>
      <c r="F5099" t="s">
        <v>106</v>
      </c>
      <c r="G5099">
        <v>1171328.5105256201</v>
      </c>
    </row>
    <row r="5100" spans="1:7">
      <c r="A5100">
        <v>55</v>
      </c>
      <c r="B5100" t="s">
        <v>58</v>
      </c>
      <c r="C5100">
        <v>35</v>
      </c>
      <c r="D5100" t="s">
        <v>38</v>
      </c>
      <c r="E5100">
        <v>15055</v>
      </c>
      <c r="F5100" t="s">
        <v>106</v>
      </c>
      <c r="G5100">
        <v>57138.832114504497</v>
      </c>
    </row>
    <row r="5101" spans="1:7">
      <c r="A5101">
        <v>55</v>
      </c>
      <c r="B5101" t="s">
        <v>58</v>
      </c>
      <c r="C5101">
        <v>36</v>
      </c>
      <c r="D5101" t="s">
        <v>39</v>
      </c>
      <c r="E5101">
        <v>15055</v>
      </c>
      <c r="F5101" t="s">
        <v>106</v>
      </c>
      <c r="G5101">
        <v>93269.377354189797</v>
      </c>
    </row>
    <row r="5102" spans="1:7">
      <c r="A5102">
        <v>55</v>
      </c>
      <c r="B5102" t="s">
        <v>58</v>
      </c>
      <c r="C5102">
        <v>37</v>
      </c>
      <c r="D5102" t="s">
        <v>40</v>
      </c>
      <c r="E5102">
        <v>15055</v>
      </c>
      <c r="F5102" t="s">
        <v>106</v>
      </c>
      <c r="G5102">
        <v>109643.034489866</v>
      </c>
    </row>
    <row r="5103" spans="1:7">
      <c r="A5103">
        <v>55</v>
      </c>
      <c r="B5103" t="s">
        <v>58</v>
      </c>
      <c r="C5103">
        <v>38</v>
      </c>
      <c r="D5103" t="s">
        <v>41</v>
      </c>
      <c r="E5103">
        <v>15055</v>
      </c>
      <c r="F5103" t="s">
        <v>106</v>
      </c>
      <c r="G5103">
        <v>37680.665243069299</v>
      </c>
    </row>
    <row r="5104" spans="1:7">
      <c r="A5104">
        <v>55</v>
      </c>
      <c r="B5104" t="s">
        <v>58</v>
      </c>
      <c r="C5104">
        <v>39</v>
      </c>
      <c r="D5104" t="s">
        <v>42</v>
      </c>
      <c r="E5104">
        <v>15055</v>
      </c>
      <c r="F5104" t="s">
        <v>106</v>
      </c>
      <c r="G5104">
        <v>48330.411960331898</v>
      </c>
    </row>
    <row r="5105" spans="1:7">
      <c r="A5105">
        <v>55</v>
      </c>
      <c r="B5105" t="s">
        <v>58</v>
      </c>
      <c r="C5105">
        <v>40</v>
      </c>
      <c r="D5105" t="s">
        <v>43</v>
      </c>
      <c r="E5105">
        <v>15055</v>
      </c>
      <c r="F5105" t="s">
        <v>106</v>
      </c>
      <c r="G5105">
        <v>1651738.60173282</v>
      </c>
    </row>
    <row r="5106" spans="1:7">
      <c r="A5106">
        <v>55</v>
      </c>
      <c r="B5106" t="s">
        <v>58</v>
      </c>
      <c r="C5106">
        <v>41</v>
      </c>
      <c r="D5106" t="s">
        <v>44</v>
      </c>
      <c r="E5106">
        <v>15055</v>
      </c>
      <c r="F5106" t="s">
        <v>106</v>
      </c>
      <c r="G5106">
        <v>532733.96151480998</v>
      </c>
    </row>
    <row r="5107" spans="1:7">
      <c r="A5107">
        <v>55</v>
      </c>
      <c r="B5107" t="s">
        <v>58</v>
      </c>
      <c r="C5107">
        <v>42</v>
      </c>
      <c r="D5107" t="s">
        <v>45</v>
      </c>
      <c r="E5107">
        <v>15055</v>
      </c>
      <c r="F5107" t="s">
        <v>106</v>
      </c>
      <c r="G5107">
        <v>238250893.73312801</v>
      </c>
    </row>
    <row r="5108" spans="1:7">
      <c r="A5108">
        <v>55</v>
      </c>
      <c r="B5108" t="s">
        <v>58</v>
      </c>
      <c r="C5108">
        <v>43</v>
      </c>
      <c r="D5108" t="s">
        <v>46</v>
      </c>
      <c r="E5108">
        <v>15055</v>
      </c>
      <c r="F5108" t="s">
        <v>106</v>
      </c>
      <c r="G5108">
        <v>1515374.9244526401</v>
      </c>
    </row>
    <row r="5109" spans="1:7">
      <c r="A5109">
        <v>55</v>
      </c>
      <c r="B5109" t="s">
        <v>58</v>
      </c>
      <c r="C5109">
        <v>44</v>
      </c>
      <c r="D5109" t="s">
        <v>47</v>
      </c>
      <c r="E5109">
        <v>15055</v>
      </c>
      <c r="F5109" t="s">
        <v>106</v>
      </c>
      <c r="G5109">
        <v>129348.783142377</v>
      </c>
    </row>
    <row r="5110" spans="1:7">
      <c r="A5110">
        <v>55</v>
      </c>
      <c r="B5110" t="s">
        <v>58</v>
      </c>
      <c r="C5110">
        <v>45</v>
      </c>
      <c r="D5110" t="s">
        <v>48</v>
      </c>
      <c r="E5110">
        <v>15055</v>
      </c>
      <c r="F5110" t="s">
        <v>106</v>
      </c>
      <c r="G5110">
        <v>181654148.92603099</v>
      </c>
    </row>
    <row r="5111" spans="1:7">
      <c r="A5111">
        <v>55</v>
      </c>
      <c r="B5111" t="s">
        <v>58</v>
      </c>
      <c r="C5111">
        <v>46</v>
      </c>
      <c r="D5111" t="s">
        <v>49</v>
      </c>
      <c r="E5111">
        <v>15055</v>
      </c>
      <c r="F5111" t="s">
        <v>106</v>
      </c>
      <c r="G5111">
        <v>221466399.702371</v>
      </c>
    </row>
    <row r="5112" spans="1:7">
      <c r="A5112">
        <v>55</v>
      </c>
      <c r="B5112" t="s">
        <v>58</v>
      </c>
      <c r="C5112">
        <v>47</v>
      </c>
      <c r="D5112" t="s">
        <v>50</v>
      </c>
      <c r="E5112">
        <v>15055</v>
      </c>
      <c r="F5112" t="s">
        <v>106</v>
      </c>
      <c r="G5112">
        <v>511520.30581695802</v>
      </c>
    </row>
    <row r="5113" spans="1:7">
      <c r="A5113">
        <v>55</v>
      </c>
      <c r="B5113" t="s">
        <v>58</v>
      </c>
      <c r="C5113">
        <v>48</v>
      </c>
      <c r="D5113" t="s">
        <v>51</v>
      </c>
      <c r="E5113">
        <v>15055</v>
      </c>
      <c r="F5113" t="s">
        <v>106</v>
      </c>
      <c r="G5113">
        <v>80700010.791664094</v>
      </c>
    </row>
    <row r="5114" spans="1:7">
      <c r="A5114">
        <v>55</v>
      </c>
      <c r="B5114" t="s">
        <v>58</v>
      </c>
      <c r="C5114">
        <v>49</v>
      </c>
      <c r="D5114" t="s">
        <v>52</v>
      </c>
      <c r="E5114">
        <v>15055</v>
      </c>
      <c r="F5114" t="s">
        <v>106</v>
      </c>
      <c r="G5114">
        <v>578105746.79050899</v>
      </c>
    </row>
    <row r="5115" spans="1:7">
      <c r="A5115">
        <v>55</v>
      </c>
      <c r="B5115" t="s">
        <v>58</v>
      </c>
      <c r="C5115">
        <v>50</v>
      </c>
      <c r="D5115" t="s">
        <v>53</v>
      </c>
      <c r="E5115">
        <v>15055</v>
      </c>
      <c r="F5115" t="s">
        <v>106</v>
      </c>
      <c r="G5115">
        <v>252063076.82133299</v>
      </c>
    </row>
    <row r="5116" spans="1:7">
      <c r="A5116">
        <v>55</v>
      </c>
      <c r="B5116" t="s">
        <v>58</v>
      </c>
      <c r="C5116">
        <v>51</v>
      </c>
      <c r="D5116" t="s">
        <v>54</v>
      </c>
      <c r="E5116">
        <v>15055</v>
      </c>
      <c r="F5116" t="s">
        <v>106</v>
      </c>
      <c r="G5116">
        <v>864055793.68368006</v>
      </c>
    </row>
    <row r="5117" spans="1:7">
      <c r="A5117">
        <v>55</v>
      </c>
      <c r="B5117" t="s">
        <v>58</v>
      </c>
      <c r="C5117">
        <v>52</v>
      </c>
      <c r="D5117" t="s">
        <v>55</v>
      </c>
      <c r="E5117">
        <v>15055</v>
      </c>
      <c r="F5117" t="s">
        <v>106</v>
      </c>
      <c r="G5117">
        <v>5675129.6658132598</v>
      </c>
    </row>
    <row r="5118" spans="1:7">
      <c r="A5118">
        <v>55</v>
      </c>
      <c r="B5118" t="s">
        <v>58</v>
      </c>
      <c r="C5118">
        <v>53</v>
      </c>
      <c r="D5118" t="s">
        <v>56</v>
      </c>
      <c r="E5118">
        <v>15055</v>
      </c>
      <c r="F5118" t="s">
        <v>106</v>
      </c>
      <c r="G5118">
        <v>1946988786.65782</v>
      </c>
    </row>
    <row r="5119" spans="1:7">
      <c r="A5119">
        <v>55</v>
      </c>
      <c r="B5119" t="s">
        <v>58</v>
      </c>
      <c r="C5119">
        <v>54</v>
      </c>
      <c r="D5119" t="s">
        <v>57</v>
      </c>
      <c r="E5119">
        <v>15055</v>
      </c>
      <c r="F5119" t="s">
        <v>106</v>
      </c>
      <c r="G5119">
        <v>505513601.45596999</v>
      </c>
    </row>
    <row r="5120" spans="1:7">
      <c r="A5120">
        <v>55</v>
      </c>
      <c r="B5120" t="s">
        <v>58</v>
      </c>
      <c r="C5120">
        <v>55</v>
      </c>
      <c r="D5120" t="s">
        <v>58</v>
      </c>
      <c r="E5120">
        <v>15055</v>
      </c>
      <c r="F5120" t="s">
        <v>106</v>
      </c>
      <c r="G5120">
        <v>1047735433.67626</v>
      </c>
    </row>
    <row r="5121" spans="1:7">
      <c r="A5121">
        <v>55</v>
      </c>
      <c r="B5121" t="s">
        <v>58</v>
      </c>
      <c r="C5121">
        <v>56</v>
      </c>
      <c r="D5121" t="s">
        <v>59</v>
      </c>
      <c r="E5121">
        <v>15055</v>
      </c>
      <c r="F5121" t="s">
        <v>106</v>
      </c>
      <c r="G5121">
        <v>1026820531.70266</v>
      </c>
    </row>
    <row r="5122" spans="1:7">
      <c r="A5122">
        <v>55</v>
      </c>
      <c r="B5122" t="s">
        <v>58</v>
      </c>
      <c r="C5122">
        <v>57</v>
      </c>
      <c r="D5122" t="s">
        <v>60</v>
      </c>
      <c r="E5122">
        <v>15055</v>
      </c>
      <c r="F5122" t="s">
        <v>106</v>
      </c>
      <c r="G5122">
        <v>57285289.434224799</v>
      </c>
    </row>
    <row r="5123" spans="1:7">
      <c r="A5123">
        <v>55</v>
      </c>
      <c r="B5123" t="s">
        <v>58</v>
      </c>
      <c r="C5123">
        <v>58</v>
      </c>
      <c r="D5123" t="s">
        <v>61</v>
      </c>
      <c r="E5123">
        <v>15055</v>
      </c>
      <c r="F5123" t="s">
        <v>106</v>
      </c>
      <c r="G5123">
        <v>26424663.029673401</v>
      </c>
    </row>
    <row r="5124" spans="1:7">
      <c r="A5124">
        <v>55</v>
      </c>
      <c r="B5124" t="s">
        <v>58</v>
      </c>
      <c r="C5124">
        <v>59</v>
      </c>
      <c r="D5124" t="s">
        <v>62</v>
      </c>
      <c r="E5124">
        <v>15055</v>
      </c>
      <c r="F5124" t="s">
        <v>106</v>
      </c>
      <c r="G5124">
        <v>316810325.24268103</v>
      </c>
    </row>
    <row r="5125" spans="1:7">
      <c r="A5125">
        <v>55</v>
      </c>
      <c r="B5125" t="s">
        <v>58</v>
      </c>
      <c r="C5125">
        <v>60</v>
      </c>
      <c r="D5125" t="s">
        <v>63</v>
      </c>
      <c r="E5125">
        <v>15055</v>
      </c>
      <c r="F5125" t="s">
        <v>106</v>
      </c>
      <c r="G5125">
        <v>89396382.7911015</v>
      </c>
    </row>
    <row r="5126" spans="1:7">
      <c r="A5126">
        <v>55</v>
      </c>
      <c r="B5126" t="s">
        <v>58</v>
      </c>
      <c r="C5126">
        <v>62</v>
      </c>
      <c r="D5126" t="s">
        <v>65</v>
      </c>
      <c r="E5126">
        <v>15055</v>
      </c>
      <c r="F5126" t="s">
        <v>106</v>
      </c>
      <c r="G5126">
        <v>1825310004.5671501</v>
      </c>
    </row>
    <row r="5127" spans="1:7">
      <c r="A5127">
        <v>55</v>
      </c>
      <c r="B5127" t="s">
        <v>58</v>
      </c>
      <c r="C5127">
        <v>63</v>
      </c>
      <c r="D5127" t="s">
        <v>66</v>
      </c>
      <c r="E5127">
        <v>15055</v>
      </c>
      <c r="F5127" t="s">
        <v>106</v>
      </c>
      <c r="G5127">
        <v>154925760.09765801</v>
      </c>
    </row>
    <row r="5128" spans="1:7">
      <c r="A5128">
        <v>55</v>
      </c>
      <c r="B5128" t="s">
        <v>58</v>
      </c>
      <c r="C5128">
        <v>64</v>
      </c>
      <c r="D5128" t="s">
        <v>67</v>
      </c>
      <c r="E5128">
        <v>15055</v>
      </c>
      <c r="F5128" t="s">
        <v>106</v>
      </c>
      <c r="G5128">
        <v>2962984547.4236898</v>
      </c>
    </row>
    <row r="5129" spans="1:7">
      <c r="A5129">
        <v>55</v>
      </c>
      <c r="B5129" t="s">
        <v>58</v>
      </c>
      <c r="C5129">
        <v>65</v>
      </c>
      <c r="D5129" t="s">
        <v>68</v>
      </c>
      <c r="E5129">
        <v>15055</v>
      </c>
      <c r="F5129" t="s">
        <v>106</v>
      </c>
      <c r="G5129">
        <v>5281379920.5283804</v>
      </c>
    </row>
    <row r="5130" spans="1:7">
      <c r="A5130">
        <v>55</v>
      </c>
      <c r="B5130" t="s">
        <v>58</v>
      </c>
      <c r="C5130">
        <v>66</v>
      </c>
      <c r="D5130" t="s">
        <v>69</v>
      </c>
      <c r="E5130">
        <v>15055</v>
      </c>
      <c r="F5130" t="s">
        <v>106</v>
      </c>
      <c r="G5130">
        <v>619409539.16495597</v>
      </c>
    </row>
    <row r="5131" spans="1:7">
      <c r="A5131">
        <v>55</v>
      </c>
      <c r="B5131" t="s">
        <v>58</v>
      </c>
      <c r="C5131">
        <v>67</v>
      </c>
      <c r="D5131" t="s">
        <v>70</v>
      </c>
      <c r="E5131">
        <v>15055</v>
      </c>
      <c r="F5131" t="s">
        <v>106</v>
      </c>
      <c r="G5131">
        <v>2084970306.4370401</v>
      </c>
    </row>
    <row r="5132" spans="1:7">
      <c r="A5132">
        <v>55</v>
      </c>
      <c r="B5132" t="s">
        <v>58</v>
      </c>
      <c r="C5132">
        <v>68</v>
      </c>
      <c r="D5132" t="s">
        <v>71</v>
      </c>
      <c r="E5132">
        <v>15055</v>
      </c>
      <c r="F5132" t="s">
        <v>106</v>
      </c>
      <c r="G5132">
        <v>9554273.5494018309</v>
      </c>
    </row>
    <row r="5133" spans="1:7">
      <c r="A5133">
        <v>55</v>
      </c>
      <c r="B5133" t="s">
        <v>58</v>
      </c>
      <c r="C5133">
        <v>69</v>
      </c>
      <c r="D5133" t="s">
        <v>72</v>
      </c>
      <c r="E5133">
        <v>15055</v>
      </c>
      <c r="F5133" t="s">
        <v>106</v>
      </c>
      <c r="G5133">
        <v>18014767.652835</v>
      </c>
    </row>
    <row r="5134" spans="1:7">
      <c r="A5134">
        <v>55</v>
      </c>
      <c r="B5134" t="s">
        <v>58</v>
      </c>
      <c r="C5134">
        <v>74</v>
      </c>
      <c r="D5134" t="s">
        <v>77</v>
      </c>
      <c r="E5134">
        <v>15055</v>
      </c>
      <c r="F5134" t="s">
        <v>106</v>
      </c>
      <c r="G5134">
        <v>93355798.443425402</v>
      </c>
    </row>
    <row r="5135" spans="1:7">
      <c r="A5135">
        <v>55</v>
      </c>
      <c r="B5135" t="s">
        <v>58</v>
      </c>
      <c r="C5135">
        <v>75</v>
      </c>
      <c r="D5135" t="s">
        <v>78</v>
      </c>
      <c r="E5135">
        <v>15055</v>
      </c>
      <c r="F5135" t="s">
        <v>106</v>
      </c>
      <c r="G5135">
        <v>2892.27059572389</v>
      </c>
    </row>
    <row r="5136" spans="1:7">
      <c r="A5136">
        <v>55</v>
      </c>
      <c r="B5136" t="s">
        <v>58</v>
      </c>
      <c r="C5136">
        <v>76</v>
      </c>
      <c r="D5136" t="s">
        <v>79</v>
      </c>
      <c r="E5136">
        <v>15055</v>
      </c>
      <c r="F5136" t="s">
        <v>106</v>
      </c>
      <c r="G5136">
        <v>13553884.4289832</v>
      </c>
    </row>
    <row r="5137" spans="1:7">
      <c r="A5137">
        <v>55</v>
      </c>
      <c r="B5137" t="s">
        <v>58</v>
      </c>
      <c r="C5137">
        <v>77</v>
      </c>
      <c r="D5137" t="s">
        <v>80</v>
      </c>
      <c r="E5137">
        <v>15055</v>
      </c>
      <c r="F5137" t="s">
        <v>106</v>
      </c>
      <c r="G5137">
        <v>144425037.41415301</v>
      </c>
    </row>
    <row r="5138" spans="1:7">
      <c r="A5138">
        <v>55</v>
      </c>
      <c r="B5138" t="s">
        <v>58</v>
      </c>
      <c r="C5138">
        <v>78</v>
      </c>
      <c r="D5138" t="s">
        <v>81</v>
      </c>
      <c r="E5138">
        <v>15055</v>
      </c>
      <c r="F5138" t="s">
        <v>106</v>
      </c>
      <c r="G5138">
        <v>652851661.32056499</v>
      </c>
    </row>
    <row r="5139" spans="1:7">
      <c r="A5139">
        <v>55</v>
      </c>
      <c r="B5139" t="s">
        <v>58</v>
      </c>
      <c r="C5139">
        <v>79</v>
      </c>
      <c r="D5139" t="s">
        <v>82</v>
      </c>
      <c r="E5139">
        <v>15055</v>
      </c>
      <c r="F5139" t="s">
        <v>106</v>
      </c>
      <c r="G5139">
        <v>289904097.440382</v>
      </c>
    </row>
    <row r="5140" spans="1:7">
      <c r="A5140">
        <v>55</v>
      </c>
      <c r="B5140" t="s">
        <v>58</v>
      </c>
      <c r="C5140">
        <v>80</v>
      </c>
      <c r="D5140" t="s">
        <v>83</v>
      </c>
      <c r="E5140">
        <v>15055</v>
      </c>
      <c r="F5140" t="s">
        <v>106</v>
      </c>
      <c r="G5140">
        <v>922555.573133128</v>
      </c>
    </row>
    <row r="5141" spans="1:7">
      <c r="A5141">
        <v>55</v>
      </c>
      <c r="B5141" t="s">
        <v>58</v>
      </c>
      <c r="C5141">
        <v>81</v>
      </c>
      <c r="D5141" t="s">
        <v>84</v>
      </c>
      <c r="E5141">
        <v>15055</v>
      </c>
      <c r="F5141" t="s">
        <v>106</v>
      </c>
      <c r="G5141">
        <v>11448096.1947261</v>
      </c>
    </row>
    <row r="5142" spans="1:7">
      <c r="A5142">
        <v>55</v>
      </c>
      <c r="B5142" t="s">
        <v>58</v>
      </c>
      <c r="C5142">
        <v>83</v>
      </c>
      <c r="D5142" t="s">
        <v>86</v>
      </c>
      <c r="E5142">
        <v>15055</v>
      </c>
      <c r="F5142" t="s">
        <v>106</v>
      </c>
      <c r="G5142">
        <v>314482779.76716501</v>
      </c>
    </row>
    <row r="5143" spans="1:7">
      <c r="A5143">
        <v>55</v>
      </c>
      <c r="B5143" t="s">
        <v>58</v>
      </c>
      <c r="C5143">
        <v>86</v>
      </c>
      <c r="D5143" t="s">
        <v>89</v>
      </c>
      <c r="E5143">
        <v>15055</v>
      </c>
      <c r="F5143" t="s">
        <v>106</v>
      </c>
      <c r="G5143">
        <v>29982.794531350701</v>
      </c>
    </row>
    <row r="5144" spans="1:7">
      <c r="A5144">
        <v>55</v>
      </c>
      <c r="B5144" t="s">
        <v>58</v>
      </c>
      <c r="C5144">
        <v>87</v>
      </c>
      <c r="D5144" t="s">
        <v>90</v>
      </c>
      <c r="E5144">
        <v>15055</v>
      </c>
      <c r="F5144" t="s">
        <v>106</v>
      </c>
      <c r="G5144">
        <v>23005.469595553699</v>
      </c>
    </row>
    <row r="5145" spans="1:7">
      <c r="A5145">
        <v>55</v>
      </c>
      <c r="B5145" t="s">
        <v>58</v>
      </c>
      <c r="C5145">
        <v>5001</v>
      </c>
      <c r="D5145" t="s">
        <v>94</v>
      </c>
      <c r="E5145">
        <v>15053</v>
      </c>
      <c r="F5145" t="s">
        <v>107</v>
      </c>
      <c r="G5145">
        <v>35906878541.1371</v>
      </c>
    </row>
    <row r="5146" spans="1:7">
      <c r="A5146">
        <v>55</v>
      </c>
      <c r="B5146" t="s">
        <v>58</v>
      </c>
      <c r="C5146">
        <v>6001</v>
      </c>
      <c r="D5146" t="s">
        <v>96</v>
      </c>
      <c r="E5146">
        <v>15053</v>
      </c>
      <c r="F5146" t="s">
        <v>107</v>
      </c>
      <c r="G5146">
        <v>1610311804.53774</v>
      </c>
    </row>
    <row r="5147" spans="1:7">
      <c r="A5147">
        <v>55</v>
      </c>
      <c r="B5147" t="s">
        <v>58</v>
      </c>
      <c r="C5147">
        <v>7001</v>
      </c>
      <c r="D5147" t="s">
        <v>108</v>
      </c>
      <c r="E5147">
        <v>15053</v>
      </c>
      <c r="F5147" t="s">
        <v>107</v>
      </c>
      <c r="G5147">
        <v>23177854926.837898</v>
      </c>
    </row>
    <row r="5148" spans="1:7">
      <c r="A5148">
        <v>55</v>
      </c>
      <c r="B5148" t="s">
        <v>58</v>
      </c>
      <c r="C5148">
        <v>8001</v>
      </c>
      <c r="D5148" t="s">
        <v>109</v>
      </c>
      <c r="E5148">
        <v>15053</v>
      </c>
      <c r="F5148" t="s">
        <v>107</v>
      </c>
      <c r="G5148">
        <v>926621983.44835103</v>
      </c>
    </row>
    <row r="5149" spans="1:7">
      <c r="A5149">
        <v>55</v>
      </c>
      <c r="B5149" t="s">
        <v>58</v>
      </c>
      <c r="C5149">
        <v>10001</v>
      </c>
      <c r="D5149" t="s">
        <v>110</v>
      </c>
      <c r="E5149">
        <v>15055</v>
      </c>
      <c r="F5149" t="s">
        <v>106</v>
      </c>
      <c r="G5149">
        <v>219607.399329768</v>
      </c>
    </row>
    <row r="5150" spans="1:7">
      <c r="A5150">
        <v>55</v>
      </c>
      <c r="B5150" t="s">
        <v>58</v>
      </c>
      <c r="C5150">
        <v>10002</v>
      </c>
      <c r="D5150" t="s">
        <v>111</v>
      </c>
      <c r="E5150">
        <v>15055</v>
      </c>
      <c r="F5150" t="s">
        <v>106</v>
      </c>
      <c r="G5150">
        <v>289198.11400662101</v>
      </c>
    </row>
    <row r="5151" spans="1:7">
      <c r="A5151">
        <v>55</v>
      </c>
      <c r="B5151" t="s">
        <v>58</v>
      </c>
      <c r="C5151">
        <v>10003</v>
      </c>
      <c r="D5151" t="s">
        <v>112</v>
      </c>
      <c r="E5151">
        <v>15055</v>
      </c>
      <c r="F5151" t="s">
        <v>106</v>
      </c>
      <c r="G5151">
        <v>257484.08680595001</v>
      </c>
    </row>
    <row r="5152" spans="1:7">
      <c r="A5152">
        <v>55</v>
      </c>
      <c r="B5152" t="s">
        <v>58</v>
      </c>
      <c r="C5152">
        <v>10004</v>
      </c>
      <c r="D5152" t="s">
        <v>113</v>
      </c>
      <c r="E5152">
        <v>15055</v>
      </c>
      <c r="F5152" t="s">
        <v>106</v>
      </c>
      <c r="G5152">
        <v>198808.67585973101</v>
      </c>
    </row>
    <row r="5153" spans="1:7">
      <c r="A5153">
        <v>55</v>
      </c>
      <c r="B5153" t="s">
        <v>58</v>
      </c>
      <c r="C5153">
        <v>10005</v>
      </c>
      <c r="D5153" t="s">
        <v>114</v>
      </c>
      <c r="E5153">
        <v>15055</v>
      </c>
      <c r="F5153" t="s">
        <v>106</v>
      </c>
      <c r="G5153">
        <v>443695.45164624701</v>
      </c>
    </row>
    <row r="5154" spans="1:7">
      <c r="A5154">
        <v>55</v>
      </c>
      <c r="B5154" t="s">
        <v>58</v>
      </c>
      <c r="C5154">
        <v>10006</v>
      </c>
      <c r="D5154" t="s">
        <v>115</v>
      </c>
      <c r="E5154">
        <v>15055</v>
      </c>
      <c r="F5154" t="s">
        <v>106</v>
      </c>
      <c r="G5154">
        <v>1515409.4043229199</v>
      </c>
    </row>
    <row r="5155" spans="1:7">
      <c r="A5155">
        <v>55</v>
      </c>
      <c r="B5155" t="s">
        <v>58</v>
      </c>
      <c r="C5155">
        <v>10007</v>
      </c>
      <c r="D5155" t="s">
        <v>116</v>
      </c>
      <c r="E5155">
        <v>15055</v>
      </c>
      <c r="F5155" t="s">
        <v>106</v>
      </c>
      <c r="G5155">
        <v>2679905.0035230801</v>
      </c>
    </row>
    <row r="5156" spans="1:7">
      <c r="A5156">
        <v>55</v>
      </c>
      <c r="B5156" t="s">
        <v>58</v>
      </c>
      <c r="C5156">
        <v>10008</v>
      </c>
      <c r="D5156" t="s">
        <v>117</v>
      </c>
      <c r="E5156">
        <v>15055</v>
      </c>
      <c r="F5156" t="s">
        <v>106</v>
      </c>
      <c r="G5156">
        <v>3065590.3761730599</v>
      </c>
    </row>
    <row r="5157" spans="1:7">
      <c r="A5157">
        <v>55</v>
      </c>
      <c r="B5157" t="s">
        <v>58</v>
      </c>
      <c r="C5157">
        <v>10009</v>
      </c>
      <c r="D5157" t="s">
        <v>118</v>
      </c>
      <c r="E5157">
        <v>15055</v>
      </c>
      <c r="F5157" t="s">
        <v>106</v>
      </c>
      <c r="G5157">
        <v>7756753.4872327195</v>
      </c>
    </row>
    <row r="5158" spans="1:7">
      <c r="A5158">
        <v>55</v>
      </c>
      <c r="B5158" t="s">
        <v>58</v>
      </c>
      <c r="C5158">
        <v>11001</v>
      </c>
      <c r="D5158" t="s">
        <v>119</v>
      </c>
      <c r="E5158">
        <v>15055</v>
      </c>
      <c r="F5158" t="s">
        <v>106</v>
      </c>
      <c r="G5158">
        <v>520774.8858926</v>
      </c>
    </row>
    <row r="5159" spans="1:7">
      <c r="A5159">
        <v>55</v>
      </c>
      <c r="B5159" t="s">
        <v>58</v>
      </c>
      <c r="C5159">
        <v>11003</v>
      </c>
      <c r="D5159" t="s">
        <v>120</v>
      </c>
      <c r="E5159">
        <v>15055</v>
      </c>
      <c r="F5159" t="s">
        <v>106</v>
      </c>
      <c r="G5159">
        <v>604487.71920904797</v>
      </c>
    </row>
    <row r="5160" spans="1:7">
      <c r="A5160">
        <v>55</v>
      </c>
      <c r="B5160" t="s">
        <v>58</v>
      </c>
      <c r="C5160">
        <v>12001</v>
      </c>
      <c r="D5160" t="s">
        <v>121</v>
      </c>
      <c r="E5160">
        <v>15055</v>
      </c>
      <c r="F5160" t="s">
        <v>106</v>
      </c>
      <c r="G5160">
        <v>77555326.874028906</v>
      </c>
    </row>
    <row r="5161" spans="1:7">
      <c r="A5161">
        <v>55</v>
      </c>
      <c r="B5161" t="s">
        <v>58</v>
      </c>
      <c r="C5161">
        <v>12002</v>
      </c>
      <c r="D5161" t="s">
        <v>122</v>
      </c>
      <c r="E5161">
        <v>15055</v>
      </c>
      <c r="F5161" t="s">
        <v>106</v>
      </c>
      <c r="G5161">
        <v>4873586.37886554</v>
      </c>
    </row>
    <row r="5162" spans="1:7">
      <c r="A5162">
        <v>55</v>
      </c>
      <c r="B5162" t="s">
        <v>58</v>
      </c>
      <c r="C5162">
        <v>12004</v>
      </c>
      <c r="D5162" t="s">
        <v>123</v>
      </c>
      <c r="E5162">
        <v>15055</v>
      </c>
      <c r="F5162" t="s">
        <v>106</v>
      </c>
      <c r="G5162">
        <v>3057698.2208405701</v>
      </c>
    </row>
    <row r="5163" spans="1:7">
      <c r="A5163">
        <v>55</v>
      </c>
      <c r="B5163" t="s">
        <v>58</v>
      </c>
      <c r="C5163">
        <v>14001</v>
      </c>
      <c r="D5163" t="s">
        <v>124</v>
      </c>
      <c r="E5163">
        <v>15055</v>
      </c>
      <c r="F5163" t="s">
        <v>106</v>
      </c>
      <c r="G5163">
        <v>4042818.5058133001</v>
      </c>
    </row>
    <row r="5164" spans="1:7">
      <c r="A5164">
        <v>55</v>
      </c>
      <c r="B5164" t="s">
        <v>58</v>
      </c>
      <c r="C5164">
        <v>14002</v>
      </c>
      <c r="D5164" t="s">
        <v>125</v>
      </c>
      <c r="E5164">
        <v>15055</v>
      </c>
      <c r="F5164" t="s">
        <v>106</v>
      </c>
      <c r="G5164">
        <v>1065101.83810195</v>
      </c>
    </row>
    <row r="5165" spans="1:7">
      <c r="A5165">
        <v>55</v>
      </c>
      <c r="B5165" t="s">
        <v>58</v>
      </c>
      <c r="C5165">
        <v>25001</v>
      </c>
      <c r="D5165" t="s">
        <v>126</v>
      </c>
      <c r="E5165">
        <v>15051</v>
      </c>
      <c r="F5165" t="s">
        <v>127</v>
      </c>
      <c r="G5165">
        <v>1276282941.6675401</v>
      </c>
    </row>
    <row r="5166" spans="1:7">
      <c r="A5166">
        <v>55</v>
      </c>
      <c r="B5166" t="s">
        <v>58</v>
      </c>
      <c r="C5166">
        <v>28001</v>
      </c>
      <c r="D5166" t="s">
        <v>128</v>
      </c>
      <c r="E5166">
        <v>15051</v>
      </c>
      <c r="F5166" t="s">
        <v>127</v>
      </c>
      <c r="G5166">
        <v>2588651774.2719302</v>
      </c>
    </row>
    <row r="5167" spans="1:7">
      <c r="A5167">
        <v>56</v>
      </c>
      <c r="B5167" t="s">
        <v>59</v>
      </c>
      <c r="C5167">
        <v>1</v>
      </c>
      <c r="D5167" t="s">
        <v>4</v>
      </c>
      <c r="E5167">
        <v>15055</v>
      </c>
      <c r="F5167" t="s">
        <v>106</v>
      </c>
      <c r="G5167">
        <v>14600.8397131737</v>
      </c>
    </row>
    <row r="5168" spans="1:7">
      <c r="A5168">
        <v>56</v>
      </c>
      <c r="B5168" t="s">
        <v>59</v>
      </c>
      <c r="C5168">
        <v>2</v>
      </c>
      <c r="D5168" t="s">
        <v>5</v>
      </c>
      <c r="E5168">
        <v>15055</v>
      </c>
      <c r="F5168" t="s">
        <v>106</v>
      </c>
      <c r="G5168">
        <v>9846.39954103934</v>
      </c>
    </row>
    <row r="5169" spans="1:7">
      <c r="A5169">
        <v>56</v>
      </c>
      <c r="B5169" t="s">
        <v>59</v>
      </c>
      <c r="C5169">
        <v>6</v>
      </c>
      <c r="D5169" t="s">
        <v>9</v>
      </c>
      <c r="E5169">
        <v>15055</v>
      </c>
      <c r="F5169" t="s">
        <v>106</v>
      </c>
      <c r="G5169">
        <v>828582.44308711297</v>
      </c>
    </row>
    <row r="5170" spans="1:7">
      <c r="A5170">
        <v>56</v>
      </c>
      <c r="B5170" t="s">
        <v>59</v>
      </c>
      <c r="C5170">
        <v>7</v>
      </c>
      <c r="D5170" t="s">
        <v>10</v>
      </c>
      <c r="E5170">
        <v>15055</v>
      </c>
      <c r="F5170" t="s">
        <v>106</v>
      </c>
      <c r="G5170">
        <v>55596390.218664102</v>
      </c>
    </row>
    <row r="5171" spans="1:7">
      <c r="A5171">
        <v>56</v>
      </c>
      <c r="B5171" t="s">
        <v>59</v>
      </c>
      <c r="C5171">
        <v>8</v>
      </c>
      <c r="D5171" t="s">
        <v>11</v>
      </c>
      <c r="E5171">
        <v>15055</v>
      </c>
      <c r="F5171" t="s">
        <v>106</v>
      </c>
      <c r="G5171">
        <v>11843.998218864601</v>
      </c>
    </row>
    <row r="5172" spans="1:7">
      <c r="A5172">
        <v>56</v>
      </c>
      <c r="B5172" t="s">
        <v>59</v>
      </c>
      <c r="C5172">
        <v>9</v>
      </c>
      <c r="D5172" t="s">
        <v>12</v>
      </c>
      <c r="E5172">
        <v>15055</v>
      </c>
      <c r="F5172" t="s">
        <v>106</v>
      </c>
      <c r="G5172">
        <v>154738870.24783599</v>
      </c>
    </row>
    <row r="5173" spans="1:7">
      <c r="A5173">
        <v>56</v>
      </c>
      <c r="B5173" t="s">
        <v>59</v>
      </c>
      <c r="C5173">
        <v>10</v>
      </c>
      <c r="D5173" t="s">
        <v>13</v>
      </c>
      <c r="E5173">
        <v>15055</v>
      </c>
      <c r="F5173" t="s">
        <v>106</v>
      </c>
      <c r="G5173">
        <v>177336497.51370999</v>
      </c>
    </row>
    <row r="5174" spans="1:7">
      <c r="A5174">
        <v>56</v>
      </c>
      <c r="B5174" t="s">
        <v>59</v>
      </c>
      <c r="C5174">
        <v>11</v>
      </c>
      <c r="D5174" t="s">
        <v>14</v>
      </c>
      <c r="E5174">
        <v>15055</v>
      </c>
      <c r="F5174" t="s">
        <v>106</v>
      </c>
      <c r="G5174">
        <v>33378995.352454599</v>
      </c>
    </row>
    <row r="5175" spans="1:7">
      <c r="A5175">
        <v>56</v>
      </c>
      <c r="B5175" t="s">
        <v>59</v>
      </c>
      <c r="C5175">
        <v>12</v>
      </c>
      <c r="D5175" t="s">
        <v>15</v>
      </c>
      <c r="E5175">
        <v>15055</v>
      </c>
      <c r="F5175" t="s">
        <v>106</v>
      </c>
      <c r="G5175">
        <v>76759.815924776005</v>
      </c>
    </row>
    <row r="5176" spans="1:7">
      <c r="A5176">
        <v>56</v>
      </c>
      <c r="B5176" t="s">
        <v>59</v>
      </c>
      <c r="C5176">
        <v>13</v>
      </c>
      <c r="D5176" t="s">
        <v>16</v>
      </c>
      <c r="E5176">
        <v>15055</v>
      </c>
      <c r="F5176" t="s">
        <v>106</v>
      </c>
      <c r="G5176">
        <v>40459.973380771502</v>
      </c>
    </row>
    <row r="5177" spans="1:7">
      <c r="A5177">
        <v>56</v>
      </c>
      <c r="B5177" t="s">
        <v>59</v>
      </c>
      <c r="C5177">
        <v>14</v>
      </c>
      <c r="D5177" t="s">
        <v>17</v>
      </c>
      <c r="E5177">
        <v>15055</v>
      </c>
      <c r="F5177" t="s">
        <v>106</v>
      </c>
      <c r="G5177">
        <v>2394330.1415750398</v>
      </c>
    </row>
    <row r="5178" spans="1:7">
      <c r="A5178">
        <v>56</v>
      </c>
      <c r="B5178" t="s">
        <v>59</v>
      </c>
      <c r="C5178">
        <v>15</v>
      </c>
      <c r="D5178" t="s">
        <v>18</v>
      </c>
      <c r="E5178">
        <v>15055</v>
      </c>
      <c r="F5178" t="s">
        <v>106</v>
      </c>
      <c r="G5178">
        <v>535035.02104108699</v>
      </c>
    </row>
    <row r="5179" spans="1:7">
      <c r="A5179">
        <v>56</v>
      </c>
      <c r="B5179" t="s">
        <v>59</v>
      </c>
      <c r="C5179">
        <v>16</v>
      </c>
      <c r="D5179" t="s">
        <v>19</v>
      </c>
      <c r="E5179">
        <v>15055</v>
      </c>
      <c r="F5179" t="s">
        <v>106</v>
      </c>
      <c r="G5179">
        <v>51195.479236978899</v>
      </c>
    </row>
    <row r="5180" spans="1:7">
      <c r="A5180">
        <v>56</v>
      </c>
      <c r="B5180" t="s">
        <v>59</v>
      </c>
      <c r="C5180">
        <v>17</v>
      </c>
      <c r="D5180" t="s">
        <v>20</v>
      </c>
      <c r="E5180">
        <v>15055</v>
      </c>
      <c r="F5180" t="s">
        <v>106</v>
      </c>
      <c r="G5180">
        <v>23328752.792493001</v>
      </c>
    </row>
    <row r="5181" spans="1:7">
      <c r="A5181">
        <v>56</v>
      </c>
      <c r="B5181" t="s">
        <v>59</v>
      </c>
      <c r="C5181">
        <v>18</v>
      </c>
      <c r="D5181" t="s">
        <v>21</v>
      </c>
      <c r="E5181">
        <v>15055</v>
      </c>
      <c r="F5181" t="s">
        <v>106</v>
      </c>
      <c r="G5181">
        <v>17946468.9255521</v>
      </c>
    </row>
    <row r="5182" spans="1:7">
      <c r="A5182">
        <v>56</v>
      </c>
      <c r="B5182" t="s">
        <v>59</v>
      </c>
      <c r="C5182">
        <v>19</v>
      </c>
      <c r="D5182" t="s">
        <v>22</v>
      </c>
      <c r="E5182">
        <v>15055</v>
      </c>
      <c r="F5182" t="s">
        <v>106</v>
      </c>
      <c r="G5182">
        <v>784689875.23958397</v>
      </c>
    </row>
    <row r="5183" spans="1:7">
      <c r="A5183">
        <v>56</v>
      </c>
      <c r="B5183" t="s">
        <v>59</v>
      </c>
      <c r="C5183">
        <v>20</v>
      </c>
      <c r="D5183" t="s">
        <v>23</v>
      </c>
      <c r="E5183">
        <v>15055</v>
      </c>
      <c r="F5183" t="s">
        <v>106</v>
      </c>
      <c r="G5183">
        <v>38272434.985376202</v>
      </c>
    </row>
    <row r="5184" spans="1:7">
      <c r="A5184">
        <v>56</v>
      </c>
      <c r="B5184" t="s">
        <v>59</v>
      </c>
      <c r="C5184">
        <v>21</v>
      </c>
      <c r="D5184" t="s">
        <v>24</v>
      </c>
      <c r="E5184">
        <v>15055</v>
      </c>
      <c r="F5184" t="s">
        <v>106</v>
      </c>
      <c r="G5184">
        <v>76223215.110802993</v>
      </c>
    </row>
    <row r="5185" spans="1:7">
      <c r="A5185">
        <v>56</v>
      </c>
      <c r="B5185" t="s">
        <v>59</v>
      </c>
      <c r="C5185">
        <v>22</v>
      </c>
      <c r="D5185" t="s">
        <v>25</v>
      </c>
      <c r="E5185">
        <v>15055</v>
      </c>
      <c r="F5185" t="s">
        <v>106</v>
      </c>
      <c r="G5185">
        <v>27308107.596747302</v>
      </c>
    </row>
    <row r="5186" spans="1:7">
      <c r="A5186">
        <v>56</v>
      </c>
      <c r="B5186" t="s">
        <v>59</v>
      </c>
      <c r="C5186">
        <v>23</v>
      </c>
      <c r="D5186" t="s">
        <v>26</v>
      </c>
      <c r="E5186">
        <v>15055</v>
      </c>
      <c r="F5186" t="s">
        <v>106</v>
      </c>
      <c r="G5186">
        <v>1867346.4216233499</v>
      </c>
    </row>
    <row r="5187" spans="1:7">
      <c r="A5187">
        <v>56</v>
      </c>
      <c r="B5187" t="s">
        <v>59</v>
      </c>
      <c r="C5187">
        <v>24</v>
      </c>
      <c r="D5187" t="s">
        <v>27</v>
      </c>
      <c r="E5187">
        <v>15055</v>
      </c>
      <c r="F5187" t="s">
        <v>106</v>
      </c>
      <c r="G5187">
        <v>19999362.238626201</v>
      </c>
    </row>
    <row r="5188" spans="1:7">
      <c r="A5188">
        <v>56</v>
      </c>
      <c r="B5188" t="s">
        <v>59</v>
      </c>
      <c r="C5188">
        <v>25</v>
      </c>
      <c r="D5188" t="s">
        <v>28</v>
      </c>
      <c r="E5188">
        <v>15055</v>
      </c>
      <c r="F5188" t="s">
        <v>106</v>
      </c>
      <c r="G5188">
        <v>61474027.676555797</v>
      </c>
    </row>
    <row r="5189" spans="1:7">
      <c r="A5189">
        <v>56</v>
      </c>
      <c r="B5189" t="s">
        <v>59</v>
      </c>
      <c r="C5189">
        <v>26</v>
      </c>
      <c r="D5189" t="s">
        <v>29</v>
      </c>
      <c r="E5189">
        <v>15055</v>
      </c>
      <c r="F5189" t="s">
        <v>106</v>
      </c>
      <c r="G5189">
        <v>21372113.878643502</v>
      </c>
    </row>
    <row r="5190" spans="1:7">
      <c r="A5190">
        <v>56</v>
      </c>
      <c r="B5190" t="s">
        <v>59</v>
      </c>
      <c r="C5190">
        <v>27</v>
      </c>
      <c r="D5190" t="s">
        <v>30</v>
      </c>
      <c r="E5190">
        <v>15055</v>
      </c>
      <c r="F5190" t="s">
        <v>106</v>
      </c>
      <c r="G5190">
        <v>33905094.5485745</v>
      </c>
    </row>
    <row r="5191" spans="1:7">
      <c r="A5191">
        <v>56</v>
      </c>
      <c r="B5191" t="s">
        <v>59</v>
      </c>
      <c r="C5191">
        <v>28</v>
      </c>
      <c r="D5191" t="s">
        <v>31</v>
      </c>
      <c r="E5191">
        <v>15055</v>
      </c>
      <c r="F5191" t="s">
        <v>106</v>
      </c>
      <c r="G5191">
        <v>458509.07849856099</v>
      </c>
    </row>
    <row r="5192" spans="1:7">
      <c r="A5192">
        <v>56</v>
      </c>
      <c r="B5192" t="s">
        <v>59</v>
      </c>
      <c r="C5192">
        <v>29</v>
      </c>
      <c r="D5192" t="s">
        <v>32</v>
      </c>
      <c r="E5192">
        <v>15055</v>
      </c>
      <c r="F5192" t="s">
        <v>106</v>
      </c>
      <c r="G5192">
        <v>20387258.589961499</v>
      </c>
    </row>
    <row r="5193" spans="1:7">
      <c r="A5193">
        <v>56</v>
      </c>
      <c r="B5193" t="s">
        <v>59</v>
      </c>
      <c r="C5193">
        <v>30</v>
      </c>
      <c r="D5193" t="s">
        <v>33</v>
      </c>
      <c r="E5193">
        <v>15055</v>
      </c>
      <c r="F5193" t="s">
        <v>106</v>
      </c>
      <c r="G5193">
        <v>439628.05448275199</v>
      </c>
    </row>
    <row r="5194" spans="1:7">
      <c r="A5194">
        <v>56</v>
      </c>
      <c r="B5194" t="s">
        <v>59</v>
      </c>
      <c r="C5194">
        <v>31</v>
      </c>
      <c r="D5194" t="s">
        <v>34</v>
      </c>
      <c r="E5194">
        <v>15055</v>
      </c>
      <c r="F5194" t="s">
        <v>106</v>
      </c>
      <c r="G5194">
        <v>13039948.484355399</v>
      </c>
    </row>
    <row r="5195" spans="1:7">
      <c r="A5195">
        <v>56</v>
      </c>
      <c r="B5195" t="s">
        <v>59</v>
      </c>
      <c r="C5195">
        <v>32</v>
      </c>
      <c r="D5195" t="s">
        <v>35</v>
      </c>
      <c r="E5195">
        <v>15055</v>
      </c>
      <c r="F5195" t="s">
        <v>106</v>
      </c>
      <c r="G5195">
        <v>701888967.45330095</v>
      </c>
    </row>
    <row r="5196" spans="1:7">
      <c r="A5196">
        <v>56</v>
      </c>
      <c r="B5196" t="s">
        <v>59</v>
      </c>
      <c r="C5196">
        <v>33</v>
      </c>
      <c r="D5196" t="s">
        <v>36</v>
      </c>
      <c r="E5196">
        <v>15055</v>
      </c>
      <c r="F5196" t="s">
        <v>106</v>
      </c>
      <c r="G5196">
        <v>391022.98872100801</v>
      </c>
    </row>
    <row r="5197" spans="1:7">
      <c r="A5197">
        <v>56</v>
      </c>
      <c r="B5197" t="s">
        <v>59</v>
      </c>
      <c r="C5197">
        <v>34</v>
      </c>
      <c r="D5197" t="s">
        <v>37</v>
      </c>
      <c r="E5197">
        <v>15055</v>
      </c>
      <c r="F5197" t="s">
        <v>106</v>
      </c>
      <c r="G5197">
        <v>7927719.60130197</v>
      </c>
    </row>
    <row r="5198" spans="1:7">
      <c r="A5198">
        <v>56</v>
      </c>
      <c r="B5198" t="s">
        <v>59</v>
      </c>
      <c r="C5198">
        <v>35</v>
      </c>
      <c r="D5198" t="s">
        <v>38</v>
      </c>
      <c r="E5198">
        <v>15055</v>
      </c>
      <c r="F5198" t="s">
        <v>106</v>
      </c>
      <c r="G5198">
        <v>398017.30353819201</v>
      </c>
    </row>
    <row r="5199" spans="1:7">
      <c r="A5199">
        <v>56</v>
      </c>
      <c r="B5199" t="s">
        <v>59</v>
      </c>
      <c r="C5199">
        <v>36</v>
      </c>
      <c r="D5199" t="s">
        <v>39</v>
      </c>
      <c r="E5199">
        <v>15055</v>
      </c>
      <c r="F5199" t="s">
        <v>106</v>
      </c>
      <c r="G5199">
        <v>1179634.41607155</v>
      </c>
    </row>
    <row r="5200" spans="1:7">
      <c r="A5200">
        <v>56</v>
      </c>
      <c r="B5200" t="s">
        <v>59</v>
      </c>
      <c r="C5200">
        <v>37</v>
      </c>
      <c r="D5200" t="s">
        <v>40</v>
      </c>
      <c r="E5200">
        <v>15055</v>
      </c>
      <c r="F5200" t="s">
        <v>106</v>
      </c>
      <c r="G5200">
        <v>1236194.86136244</v>
      </c>
    </row>
    <row r="5201" spans="1:7">
      <c r="A5201">
        <v>56</v>
      </c>
      <c r="B5201" t="s">
        <v>59</v>
      </c>
      <c r="C5201">
        <v>38</v>
      </c>
      <c r="D5201" t="s">
        <v>41</v>
      </c>
      <c r="E5201">
        <v>15055</v>
      </c>
      <c r="F5201" t="s">
        <v>106</v>
      </c>
      <c r="G5201">
        <v>262475.73183710099</v>
      </c>
    </row>
    <row r="5202" spans="1:7">
      <c r="A5202">
        <v>56</v>
      </c>
      <c r="B5202" t="s">
        <v>59</v>
      </c>
      <c r="C5202">
        <v>39</v>
      </c>
      <c r="D5202" t="s">
        <v>42</v>
      </c>
      <c r="E5202">
        <v>15055</v>
      </c>
      <c r="F5202" t="s">
        <v>106</v>
      </c>
      <c r="G5202">
        <v>336659.667960878</v>
      </c>
    </row>
    <row r="5203" spans="1:7">
      <c r="A5203">
        <v>56</v>
      </c>
      <c r="B5203" t="s">
        <v>59</v>
      </c>
      <c r="C5203">
        <v>40</v>
      </c>
      <c r="D5203" t="s">
        <v>43</v>
      </c>
      <c r="E5203">
        <v>15055</v>
      </c>
      <c r="F5203" t="s">
        <v>106</v>
      </c>
      <c r="G5203">
        <v>11179239.7274583</v>
      </c>
    </row>
    <row r="5204" spans="1:7">
      <c r="A5204">
        <v>56</v>
      </c>
      <c r="B5204" t="s">
        <v>59</v>
      </c>
      <c r="C5204">
        <v>41</v>
      </c>
      <c r="D5204" t="s">
        <v>44</v>
      </c>
      <c r="E5204">
        <v>15055</v>
      </c>
      <c r="F5204" t="s">
        <v>106</v>
      </c>
      <c r="G5204">
        <v>3702478.49659942</v>
      </c>
    </row>
    <row r="5205" spans="1:7">
      <c r="A5205">
        <v>56</v>
      </c>
      <c r="B5205" t="s">
        <v>59</v>
      </c>
      <c r="C5205">
        <v>42</v>
      </c>
      <c r="D5205" t="s">
        <v>45</v>
      </c>
      <c r="E5205">
        <v>15055</v>
      </c>
      <c r="F5205" t="s">
        <v>106</v>
      </c>
      <c r="G5205">
        <v>138102630.41384801</v>
      </c>
    </row>
    <row r="5206" spans="1:7">
      <c r="A5206">
        <v>56</v>
      </c>
      <c r="B5206" t="s">
        <v>59</v>
      </c>
      <c r="C5206">
        <v>43</v>
      </c>
      <c r="D5206" t="s">
        <v>46</v>
      </c>
      <c r="E5206">
        <v>15055</v>
      </c>
      <c r="F5206" t="s">
        <v>106</v>
      </c>
      <c r="G5206">
        <v>3516139.3663305398</v>
      </c>
    </row>
    <row r="5207" spans="1:7">
      <c r="A5207">
        <v>56</v>
      </c>
      <c r="B5207" t="s">
        <v>59</v>
      </c>
      <c r="C5207">
        <v>44</v>
      </c>
      <c r="D5207" t="s">
        <v>47</v>
      </c>
      <c r="E5207">
        <v>15055</v>
      </c>
      <c r="F5207" t="s">
        <v>106</v>
      </c>
      <c r="G5207">
        <v>785921.21310371603</v>
      </c>
    </row>
    <row r="5208" spans="1:7">
      <c r="A5208">
        <v>56</v>
      </c>
      <c r="B5208" t="s">
        <v>59</v>
      </c>
      <c r="C5208">
        <v>45</v>
      </c>
      <c r="D5208" t="s">
        <v>48</v>
      </c>
      <c r="E5208">
        <v>15055</v>
      </c>
      <c r="F5208" t="s">
        <v>106</v>
      </c>
      <c r="G5208">
        <v>237282811.26641101</v>
      </c>
    </row>
    <row r="5209" spans="1:7">
      <c r="A5209">
        <v>56</v>
      </c>
      <c r="B5209" t="s">
        <v>59</v>
      </c>
      <c r="C5209">
        <v>46</v>
      </c>
      <c r="D5209" t="s">
        <v>49</v>
      </c>
      <c r="E5209">
        <v>15055</v>
      </c>
      <c r="F5209" t="s">
        <v>106</v>
      </c>
      <c r="G5209">
        <v>68554378.020982996</v>
      </c>
    </row>
    <row r="5210" spans="1:7">
      <c r="A5210">
        <v>56</v>
      </c>
      <c r="B5210" t="s">
        <v>59</v>
      </c>
      <c r="C5210">
        <v>47</v>
      </c>
      <c r="D5210" t="s">
        <v>50</v>
      </c>
      <c r="E5210">
        <v>15055</v>
      </c>
      <c r="F5210" t="s">
        <v>106</v>
      </c>
      <c r="G5210">
        <v>157444.00882212099</v>
      </c>
    </row>
    <row r="5211" spans="1:7">
      <c r="A5211">
        <v>56</v>
      </c>
      <c r="B5211" t="s">
        <v>59</v>
      </c>
      <c r="C5211">
        <v>48</v>
      </c>
      <c r="D5211" t="s">
        <v>51</v>
      </c>
      <c r="E5211">
        <v>15055</v>
      </c>
      <c r="F5211" t="s">
        <v>106</v>
      </c>
      <c r="G5211">
        <v>97686903.265883699</v>
      </c>
    </row>
    <row r="5212" spans="1:7">
      <c r="A5212">
        <v>56</v>
      </c>
      <c r="B5212" t="s">
        <v>59</v>
      </c>
      <c r="C5212">
        <v>49</v>
      </c>
      <c r="D5212" t="s">
        <v>52</v>
      </c>
      <c r="E5212">
        <v>15055</v>
      </c>
      <c r="F5212" t="s">
        <v>106</v>
      </c>
      <c r="G5212">
        <v>476478629.02395499</v>
      </c>
    </row>
    <row r="5213" spans="1:7">
      <c r="A5213">
        <v>56</v>
      </c>
      <c r="B5213" t="s">
        <v>59</v>
      </c>
      <c r="C5213">
        <v>50</v>
      </c>
      <c r="D5213" t="s">
        <v>53</v>
      </c>
      <c r="E5213">
        <v>15055</v>
      </c>
      <c r="F5213" t="s">
        <v>106</v>
      </c>
      <c r="G5213">
        <v>206084114.80557901</v>
      </c>
    </row>
    <row r="5214" spans="1:7">
      <c r="A5214">
        <v>56</v>
      </c>
      <c r="B5214" t="s">
        <v>59</v>
      </c>
      <c r="C5214">
        <v>51</v>
      </c>
      <c r="D5214" t="s">
        <v>54</v>
      </c>
      <c r="E5214">
        <v>15055</v>
      </c>
      <c r="F5214" t="s">
        <v>106</v>
      </c>
      <c r="G5214">
        <v>886969824.95897603</v>
      </c>
    </row>
    <row r="5215" spans="1:7">
      <c r="A5215">
        <v>56</v>
      </c>
      <c r="B5215" t="s">
        <v>59</v>
      </c>
      <c r="C5215">
        <v>52</v>
      </c>
      <c r="D5215" t="s">
        <v>55</v>
      </c>
      <c r="E5215">
        <v>15055</v>
      </c>
      <c r="F5215" t="s">
        <v>106</v>
      </c>
      <c r="G5215">
        <v>2649954.7375841602</v>
      </c>
    </row>
    <row r="5216" spans="1:7">
      <c r="A5216">
        <v>56</v>
      </c>
      <c r="B5216" t="s">
        <v>59</v>
      </c>
      <c r="C5216">
        <v>53</v>
      </c>
      <c r="D5216" t="s">
        <v>56</v>
      </c>
      <c r="E5216">
        <v>15055</v>
      </c>
      <c r="F5216" t="s">
        <v>106</v>
      </c>
      <c r="G5216">
        <v>776937349.666852</v>
      </c>
    </row>
    <row r="5217" spans="1:7">
      <c r="A5217">
        <v>56</v>
      </c>
      <c r="B5217" t="s">
        <v>59</v>
      </c>
      <c r="C5217">
        <v>54</v>
      </c>
      <c r="D5217" t="s">
        <v>57</v>
      </c>
      <c r="E5217">
        <v>15055</v>
      </c>
      <c r="F5217" t="s">
        <v>106</v>
      </c>
      <c r="G5217">
        <v>1465616795.9212301</v>
      </c>
    </row>
    <row r="5218" spans="1:7">
      <c r="A5218">
        <v>56</v>
      </c>
      <c r="B5218" t="s">
        <v>59</v>
      </c>
      <c r="C5218">
        <v>55</v>
      </c>
      <c r="D5218" t="s">
        <v>58</v>
      </c>
      <c r="E5218">
        <v>15055</v>
      </c>
      <c r="F5218" t="s">
        <v>106</v>
      </c>
      <c r="G5218">
        <v>959104587.45958197</v>
      </c>
    </row>
    <row r="5219" spans="1:7">
      <c r="A5219">
        <v>56</v>
      </c>
      <c r="B5219" t="s">
        <v>59</v>
      </c>
      <c r="C5219">
        <v>56</v>
      </c>
      <c r="D5219" t="s">
        <v>59</v>
      </c>
      <c r="E5219">
        <v>15055</v>
      </c>
      <c r="F5219" t="s">
        <v>106</v>
      </c>
      <c r="G5219">
        <v>9430105865.4506092</v>
      </c>
    </row>
    <row r="5220" spans="1:7">
      <c r="A5220">
        <v>56</v>
      </c>
      <c r="B5220" t="s">
        <v>59</v>
      </c>
      <c r="C5220">
        <v>57</v>
      </c>
      <c r="D5220" t="s">
        <v>60</v>
      </c>
      <c r="E5220">
        <v>15055</v>
      </c>
      <c r="F5220" t="s">
        <v>106</v>
      </c>
      <c r="G5220">
        <v>270959182.77902597</v>
      </c>
    </row>
    <row r="5221" spans="1:7">
      <c r="A5221">
        <v>56</v>
      </c>
      <c r="B5221" t="s">
        <v>59</v>
      </c>
      <c r="C5221">
        <v>58</v>
      </c>
      <c r="D5221" t="s">
        <v>61</v>
      </c>
      <c r="E5221">
        <v>15055</v>
      </c>
      <c r="F5221" t="s">
        <v>106</v>
      </c>
      <c r="G5221">
        <v>10832704.212145001</v>
      </c>
    </row>
    <row r="5222" spans="1:7">
      <c r="A5222">
        <v>56</v>
      </c>
      <c r="B5222" t="s">
        <v>59</v>
      </c>
      <c r="C5222">
        <v>59</v>
      </c>
      <c r="D5222" t="s">
        <v>62</v>
      </c>
      <c r="E5222">
        <v>15055</v>
      </c>
      <c r="F5222" t="s">
        <v>106</v>
      </c>
      <c r="G5222">
        <v>470303233.88652802</v>
      </c>
    </row>
    <row r="5223" spans="1:7">
      <c r="A5223">
        <v>56</v>
      </c>
      <c r="B5223" t="s">
        <v>59</v>
      </c>
      <c r="C5223">
        <v>60</v>
      </c>
      <c r="D5223" t="s">
        <v>63</v>
      </c>
      <c r="E5223">
        <v>15055</v>
      </c>
      <c r="F5223" t="s">
        <v>106</v>
      </c>
      <c r="G5223">
        <v>162457852.74768901</v>
      </c>
    </row>
    <row r="5224" spans="1:7">
      <c r="A5224">
        <v>56</v>
      </c>
      <c r="B5224" t="s">
        <v>59</v>
      </c>
      <c r="C5224">
        <v>62</v>
      </c>
      <c r="D5224" t="s">
        <v>65</v>
      </c>
      <c r="E5224">
        <v>15055</v>
      </c>
      <c r="F5224" t="s">
        <v>106</v>
      </c>
      <c r="G5224">
        <v>1282976007.63749</v>
      </c>
    </row>
    <row r="5225" spans="1:7">
      <c r="A5225">
        <v>56</v>
      </c>
      <c r="B5225" t="s">
        <v>59</v>
      </c>
      <c r="C5225">
        <v>63</v>
      </c>
      <c r="D5225" t="s">
        <v>66</v>
      </c>
      <c r="E5225">
        <v>15055</v>
      </c>
      <c r="F5225" t="s">
        <v>106</v>
      </c>
      <c r="G5225">
        <v>1152575840.2214701</v>
      </c>
    </row>
    <row r="5226" spans="1:7">
      <c r="A5226">
        <v>56</v>
      </c>
      <c r="B5226" t="s">
        <v>59</v>
      </c>
      <c r="C5226">
        <v>64</v>
      </c>
      <c r="D5226" t="s">
        <v>67</v>
      </c>
      <c r="E5226">
        <v>15055</v>
      </c>
      <c r="F5226" t="s">
        <v>106</v>
      </c>
      <c r="G5226">
        <v>191159878.999365</v>
      </c>
    </row>
    <row r="5227" spans="1:7">
      <c r="A5227">
        <v>56</v>
      </c>
      <c r="B5227" t="s">
        <v>59</v>
      </c>
      <c r="C5227">
        <v>65</v>
      </c>
      <c r="D5227" t="s">
        <v>68</v>
      </c>
      <c r="E5227">
        <v>15055</v>
      </c>
      <c r="F5227" t="s">
        <v>106</v>
      </c>
      <c r="G5227">
        <v>15876637405.017799</v>
      </c>
    </row>
    <row r="5228" spans="1:7">
      <c r="A5228">
        <v>56</v>
      </c>
      <c r="B5228" t="s">
        <v>59</v>
      </c>
      <c r="C5228">
        <v>66</v>
      </c>
      <c r="D5228" t="s">
        <v>69</v>
      </c>
      <c r="E5228">
        <v>15055</v>
      </c>
      <c r="F5228" t="s">
        <v>106</v>
      </c>
      <c r="G5228">
        <v>11970678.1212238</v>
      </c>
    </row>
    <row r="5229" spans="1:7">
      <c r="A5229">
        <v>56</v>
      </c>
      <c r="B5229" t="s">
        <v>59</v>
      </c>
      <c r="C5229">
        <v>67</v>
      </c>
      <c r="D5229" t="s">
        <v>70</v>
      </c>
      <c r="E5229">
        <v>15055</v>
      </c>
      <c r="F5229" t="s">
        <v>106</v>
      </c>
      <c r="G5229">
        <v>5309069584.7191</v>
      </c>
    </row>
    <row r="5230" spans="1:7">
      <c r="A5230">
        <v>56</v>
      </c>
      <c r="B5230" t="s">
        <v>59</v>
      </c>
      <c r="C5230">
        <v>68</v>
      </c>
      <c r="D5230" t="s">
        <v>71</v>
      </c>
      <c r="E5230">
        <v>15055</v>
      </c>
      <c r="F5230" t="s">
        <v>106</v>
      </c>
      <c r="G5230">
        <v>14094781.100536</v>
      </c>
    </row>
    <row r="5231" spans="1:7">
      <c r="A5231">
        <v>56</v>
      </c>
      <c r="B5231" t="s">
        <v>59</v>
      </c>
      <c r="C5231">
        <v>74</v>
      </c>
      <c r="D5231" t="s">
        <v>77</v>
      </c>
      <c r="E5231">
        <v>15055</v>
      </c>
      <c r="F5231" t="s">
        <v>106</v>
      </c>
      <c r="G5231">
        <v>26042582.4772508</v>
      </c>
    </row>
    <row r="5232" spans="1:7">
      <c r="A5232">
        <v>56</v>
      </c>
      <c r="B5232" t="s">
        <v>59</v>
      </c>
      <c r="C5232">
        <v>75</v>
      </c>
      <c r="D5232" t="s">
        <v>78</v>
      </c>
      <c r="E5232">
        <v>15055</v>
      </c>
      <c r="F5232" t="s">
        <v>106</v>
      </c>
      <c r="G5232">
        <v>806.82932170852803</v>
      </c>
    </row>
    <row r="5233" spans="1:7">
      <c r="A5233">
        <v>56</v>
      </c>
      <c r="B5233" t="s">
        <v>59</v>
      </c>
      <c r="C5233">
        <v>76</v>
      </c>
      <c r="D5233" t="s">
        <v>79</v>
      </c>
      <c r="E5233">
        <v>15055</v>
      </c>
      <c r="F5233" t="s">
        <v>106</v>
      </c>
      <c r="G5233">
        <v>4396126.3485369096</v>
      </c>
    </row>
    <row r="5234" spans="1:7">
      <c r="A5234">
        <v>56</v>
      </c>
      <c r="B5234" t="s">
        <v>59</v>
      </c>
      <c r="C5234">
        <v>77</v>
      </c>
      <c r="D5234" t="s">
        <v>80</v>
      </c>
      <c r="E5234">
        <v>15055</v>
      </c>
      <c r="F5234" t="s">
        <v>106</v>
      </c>
      <c r="G5234">
        <v>28941731.0156633</v>
      </c>
    </row>
    <row r="5235" spans="1:7">
      <c r="A5235">
        <v>56</v>
      </c>
      <c r="B5235" t="s">
        <v>59</v>
      </c>
      <c r="C5235">
        <v>78</v>
      </c>
      <c r="D5235" t="s">
        <v>81</v>
      </c>
      <c r="E5235">
        <v>15055</v>
      </c>
      <c r="F5235" t="s">
        <v>106</v>
      </c>
      <c r="G5235">
        <v>113266045.273886</v>
      </c>
    </row>
    <row r="5236" spans="1:7">
      <c r="A5236">
        <v>56</v>
      </c>
      <c r="B5236" t="s">
        <v>59</v>
      </c>
      <c r="C5236">
        <v>79</v>
      </c>
      <c r="D5236" t="s">
        <v>82</v>
      </c>
      <c r="E5236">
        <v>15055</v>
      </c>
      <c r="F5236" t="s">
        <v>106</v>
      </c>
      <c r="G5236">
        <v>539413896.69885004</v>
      </c>
    </row>
    <row r="5237" spans="1:7">
      <c r="A5237">
        <v>56</v>
      </c>
      <c r="B5237" t="s">
        <v>59</v>
      </c>
      <c r="C5237">
        <v>80</v>
      </c>
      <c r="D5237" t="s">
        <v>83</v>
      </c>
      <c r="E5237">
        <v>15055</v>
      </c>
      <c r="F5237" t="s">
        <v>106</v>
      </c>
      <c r="G5237">
        <v>4928.7460996755699</v>
      </c>
    </row>
    <row r="5238" spans="1:7">
      <c r="A5238">
        <v>56</v>
      </c>
      <c r="B5238" t="s">
        <v>59</v>
      </c>
      <c r="C5238">
        <v>81</v>
      </c>
      <c r="D5238" t="s">
        <v>84</v>
      </c>
      <c r="E5238">
        <v>15055</v>
      </c>
      <c r="F5238" t="s">
        <v>106</v>
      </c>
      <c r="G5238">
        <v>2090318.9769977201</v>
      </c>
    </row>
    <row r="5239" spans="1:7">
      <c r="A5239">
        <v>56</v>
      </c>
      <c r="B5239" t="s">
        <v>59</v>
      </c>
      <c r="C5239">
        <v>83</v>
      </c>
      <c r="D5239" t="s">
        <v>86</v>
      </c>
      <c r="E5239">
        <v>15055</v>
      </c>
      <c r="F5239" t="s">
        <v>106</v>
      </c>
      <c r="G5239">
        <v>303266018.10975099</v>
      </c>
    </row>
    <row r="5240" spans="1:7">
      <c r="A5240">
        <v>56</v>
      </c>
      <c r="B5240" t="s">
        <v>59</v>
      </c>
      <c r="C5240">
        <v>86</v>
      </c>
      <c r="D5240" t="s">
        <v>89</v>
      </c>
      <c r="E5240">
        <v>15055</v>
      </c>
      <c r="F5240" t="s">
        <v>106</v>
      </c>
      <c r="G5240">
        <v>9724.7511392515808</v>
      </c>
    </row>
    <row r="5241" spans="1:7">
      <c r="A5241">
        <v>56</v>
      </c>
      <c r="B5241" t="s">
        <v>59</v>
      </c>
      <c r="C5241">
        <v>87</v>
      </c>
      <c r="D5241" t="s">
        <v>90</v>
      </c>
      <c r="E5241">
        <v>15055</v>
      </c>
      <c r="F5241" t="s">
        <v>106</v>
      </c>
      <c r="G5241">
        <v>7461.6949538992903</v>
      </c>
    </row>
    <row r="5242" spans="1:7">
      <c r="A5242">
        <v>56</v>
      </c>
      <c r="B5242" t="s">
        <v>59</v>
      </c>
      <c r="C5242">
        <v>5001</v>
      </c>
      <c r="D5242" t="s">
        <v>94</v>
      </c>
      <c r="E5242">
        <v>15053</v>
      </c>
      <c r="F5242" t="s">
        <v>107</v>
      </c>
      <c r="G5242">
        <v>42262655391.091301</v>
      </c>
    </row>
    <row r="5243" spans="1:7">
      <c r="A5243">
        <v>56</v>
      </c>
      <c r="B5243" t="s">
        <v>59</v>
      </c>
      <c r="C5243">
        <v>6001</v>
      </c>
      <c r="D5243" t="s">
        <v>96</v>
      </c>
      <c r="E5243">
        <v>15053</v>
      </c>
      <c r="F5243" t="s">
        <v>107</v>
      </c>
      <c r="G5243">
        <v>541309771.16343296</v>
      </c>
    </row>
    <row r="5244" spans="1:7">
      <c r="A5244">
        <v>56</v>
      </c>
      <c r="B5244" t="s">
        <v>59</v>
      </c>
      <c r="C5244">
        <v>7001</v>
      </c>
      <c r="D5244" t="s">
        <v>108</v>
      </c>
      <c r="E5244">
        <v>15053</v>
      </c>
      <c r="F5244" t="s">
        <v>107</v>
      </c>
      <c r="G5244">
        <v>81300602046.877197</v>
      </c>
    </row>
    <row r="5245" spans="1:7">
      <c r="A5245">
        <v>56</v>
      </c>
      <c r="B5245" t="s">
        <v>59</v>
      </c>
      <c r="C5245">
        <v>8001</v>
      </c>
      <c r="D5245" t="s">
        <v>109</v>
      </c>
      <c r="E5245">
        <v>15053</v>
      </c>
      <c r="F5245" t="s">
        <v>107</v>
      </c>
      <c r="G5245">
        <v>1268745490.8868799</v>
      </c>
    </row>
    <row r="5246" spans="1:7">
      <c r="A5246">
        <v>56</v>
      </c>
      <c r="B5246" t="s">
        <v>59</v>
      </c>
      <c r="C5246">
        <v>10001</v>
      </c>
      <c r="D5246" t="s">
        <v>110</v>
      </c>
      <c r="E5246">
        <v>15055</v>
      </c>
      <c r="F5246" t="s">
        <v>106</v>
      </c>
      <c r="G5246">
        <v>226677.916893849</v>
      </c>
    </row>
    <row r="5247" spans="1:7">
      <c r="A5247">
        <v>56</v>
      </c>
      <c r="B5247" t="s">
        <v>59</v>
      </c>
      <c r="C5247">
        <v>10002</v>
      </c>
      <c r="D5247" t="s">
        <v>111</v>
      </c>
      <c r="E5247">
        <v>15055</v>
      </c>
      <c r="F5247" t="s">
        <v>106</v>
      </c>
      <c r="G5247">
        <v>298509.18617824902</v>
      </c>
    </row>
    <row r="5248" spans="1:7">
      <c r="A5248">
        <v>56</v>
      </c>
      <c r="B5248" t="s">
        <v>59</v>
      </c>
      <c r="C5248">
        <v>10003</v>
      </c>
      <c r="D5248" t="s">
        <v>112</v>
      </c>
      <c r="E5248">
        <v>15055</v>
      </c>
      <c r="F5248" t="s">
        <v>106</v>
      </c>
      <c r="G5248">
        <v>265774.088708386</v>
      </c>
    </row>
    <row r="5249" spans="1:7">
      <c r="A5249">
        <v>56</v>
      </c>
      <c r="B5249" t="s">
        <v>59</v>
      </c>
      <c r="C5249">
        <v>10004</v>
      </c>
      <c r="D5249" t="s">
        <v>113</v>
      </c>
      <c r="E5249">
        <v>15055</v>
      </c>
      <c r="F5249" t="s">
        <v>106</v>
      </c>
      <c r="G5249">
        <v>205209.55414911499</v>
      </c>
    </row>
    <row r="5250" spans="1:7">
      <c r="A5250">
        <v>56</v>
      </c>
      <c r="B5250" t="s">
        <v>59</v>
      </c>
      <c r="C5250">
        <v>10005</v>
      </c>
      <c r="D5250" t="s">
        <v>114</v>
      </c>
      <c r="E5250">
        <v>15055</v>
      </c>
      <c r="F5250" t="s">
        <v>106</v>
      </c>
      <c r="G5250">
        <v>457980.74664788198</v>
      </c>
    </row>
    <row r="5251" spans="1:7">
      <c r="A5251">
        <v>56</v>
      </c>
      <c r="B5251" t="s">
        <v>59</v>
      </c>
      <c r="C5251">
        <v>10006</v>
      </c>
      <c r="D5251" t="s">
        <v>115</v>
      </c>
      <c r="E5251">
        <v>15055</v>
      </c>
      <c r="F5251" t="s">
        <v>106</v>
      </c>
      <c r="G5251">
        <v>1564199.7858981299</v>
      </c>
    </row>
    <row r="5252" spans="1:7">
      <c r="A5252">
        <v>56</v>
      </c>
      <c r="B5252" t="s">
        <v>59</v>
      </c>
      <c r="C5252">
        <v>10007</v>
      </c>
      <c r="D5252" t="s">
        <v>116</v>
      </c>
      <c r="E5252">
        <v>15055</v>
      </c>
      <c r="F5252" t="s">
        <v>106</v>
      </c>
      <c r="G5252">
        <v>2766187.6855060598</v>
      </c>
    </row>
    <row r="5253" spans="1:7">
      <c r="A5253">
        <v>56</v>
      </c>
      <c r="B5253" t="s">
        <v>59</v>
      </c>
      <c r="C5253">
        <v>10008</v>
      </c>
      <c r="D5253" t="s">
        <v>117</v>
      </c>
      <c r="E5253">
        <v>15055</v>
      </c>
      <c r="F5253" t="s">
        <v>106</v>
      </c>
      <c r="G5253">
        <v>3164290.6506864098</v>
      </c>
    </row>
    <row r="5254" spans="1:7">
      <c r="A5254">
        <v>56</v>
      </c>
      <c r="B5254" t="s">
        <v>59</v>
      </c>
      <c r="C5254">
        <v>10009</v>
      </c>
      <c r="D5254" t="s">
        <v>118</v>
      </c>
      <c r="E5254">
        <v>15055</v>
      </c>
      <c r="F5254" t="s">
        <v>106</v>
      </c>
      <c r="G5254">
        <v>8006491.2553548701</v>
      </c>
    </row>
    <row r="5255" spans="1:7">
      <c r="A5255">
        <v>56</v>
      </c>
      <c r="B5255" t="s">
        <v>59</v>
      </c>
      <c r="C5255">
        <v>11001</v>
      </c>
      <c r="D5255" t="s">
        <v>119</v>
      </c>
      <c r="E5255">
        <v>15055</v>
      </c>
      <c r="F5255" t="s">
        <v>106</v>
      </c>
      <c r="G5255">
        <v>529629.88922603196</v>
      </c>
    </row>
    <row r="5256" spans="1:7">
      <c r="A5256">
        <v>56</v>
      </c>
      <c r="B5256" t="s">
        <v>59</v>
      </c>
      <c r="C5256">
        <v>11003</v>
      </c>
      <c r="D5256" t="s">
        <v>120</v>
      </c>
      <c r="E5256">
        <v>15055</v>
      </c>
      <c r="F5256" t="s">
        <v>106</v>
      </c>
      <c r="G5256">
        <v>623949.90968615795</v>
      </c>
    </row>
    <row r="5257" spans="1:7">
      <c r="A5257">
        <v>56</v>
      </c>
      <c r="B5257" t="s">
        <v>59</v>
      </c>
      <c r="C5257">
        <v>12001</v>
      </c>
      <c r="D5257" t="s">
        <v>121</v>
      </c>
      <c r="E5257">
        <v>15055</v>
      </c>
      <c r="F5257" t="s">
        <v>106</v>
      </c>
      <c r="G5257">
        <v>174691560.22387499</v>
      </c>
    </row>
    <row r="5258" spans="1:7">
      <c r="A5258">
        <v>56</v>
      </c>
      <c r="B5258" t="s">
        <v>59</v>
      </c>
      <c r="C5258">
        <v>12002</v>
      </c>
      <c r="D5258" t="s">
        <v>122</v>
      </c>
      <c r="E5258">
        <v>15055</v>
      </c>
      <c r="F5258" t="s">
        <v>106</v>
      </c>
      <c r="G5258">
        <v>21835628.714701001</v>
      </c>
    </row>
    <row r="5259" spans="1:7">
      <c r="A5259">
        <v>56</v>
      </c>
      <c r="B5259" t="s">
        <v>59</v>
      </c>
      <c r="C5259">
        <v>12004</v>
      </c>
      <c r="D5259" t="s">
        <v>123</v>
      </c>
      <c r="E5259">
        <v>15055</v>
      </c>
      <c r="F5259" t="s">
        <v>106</v>
      </c>
      <c r="G5259">
        <v>3156144.39816471</v>
      </c>
    </row>
    <row r="5260" spans="1:7">
      <c r="A5260">
        <v>56</v>
      </c>
      <c r="B5260" t="s">
        <v>59</v>
      </c>
      <c r="C5260">
        <v>14001</v>
      </c>
      <c r="D5260" t="s">
        <v>124</v>
      </c>
      <c r="E5260">
        <v>15055</v>
      </c>
      <c r="F5260" t="s">
        <v>106</v>
      </c>
      <c r="G5260">
        <v>4172981.7851061798</v>
      </c>
    </row>
    <row r="5261" spans="1:7">
      <c r="A5261">
        <v>56</v>
      </c>
      <c r="B5261" t="s">
        <v>59</v>
      </c>
      <c r="C5261">
        <v>14002</v>
      </c>
      <c r="D5261" t="s">
        <v>125</v>
      </c>
      <c r="E5261">
        <v>15055</v>
      </c>
      <c r="F5261" t="s">
        <v>106</v>
      </c>
      <c r="G5261">
        <v>1965539.5557200499</v>
      </c>
    </row>
    <row r="5262" spans="1:7">
      <c r="A5262">
        <v>56</v>
      </c>
      <c r="B5262" t="s">
        <v>59</v>
      </c>
      <c r="C5262">
        <v>25001</v>
      </c>
      <c r="D5262" t="s">
        <v>126</v>
      </c>
      <c r="E5262">
        <v>15051</v>
      </c>
      <c r="F5262" t="s">
        <v>127</v>
      </c>
      <c r="G5262">
        <v>2297870937.62464</v>
      </c>
    </row>
    <row r="5263" spans="1:7">
      <c r="A5263">
        <v>56</v>
      </c>
      <c r="B5263" t="s">
        <v>59</v>
      </c>
      <c r="C5263">
        <v>28001</v>
      </c>
      <c r="D5263" t="s">
        <v>128</v>
      </c>
      <c r="E5263">
        <v>15051</v>
      </c>
      <c r="F5263" t="s">
        <v>127</v>
      </c>
      <c r="G5263">
        <v>4056007859.0402002</v>
      </c>
    </row>
    <row r="5264" spans="1:7">
      <c r="A5264">
        <v>57</v>
      </c>
      <c r="B5264" t="s">
        <v>60</v>
      </c>
      <c r="C5264">
        <v>1</v>
      </c>
      <c r="D5264" t="s">
        <v>4</v>
      </c>
      <c r="E5264">
        <v>15055</v>
      </c>
      <c r="F5264" t="s">
        <v>106</v>
      </c>
      <c r="G5264">
        <v>12127.847671313</v>
      </c>
    </row>
    <row r="5265" spans="1:7">
      <c r="A5265">
        <v>57</v>
      </c>
      <c r="B5265" t="s">
        <v>60</v>
      </c>
      <c r="C5265">
        <v>2</v>
      </c>
      <c r="D5265" t="s">
        <v>5</v>
      </c>
      <c r="E5265">
        <v>15055</v>
      </c>
      <c r="F5265" t="s">
        <v>106</v>
      </c>
      <c r="G5265">
        <v>13102.2678514525</v>
      </c>
    </row>
    <row r="5266" spans="1:7">
      <c r="A5266">
        <v>57</v>
      </c>
      <c r="B5266" t="s">
        <v>60</v>
      </c>
      <c r="C5266">
        <v>6</v>
      </c>
      <c r="D5266" t="s">
        <v>9</v>
      </c>
      <c r="E5266">
        <v>15055</v>
      </c>
      <c r="F5266" t="s">
        <v>106</v>
      </c>
      <c r="G5266">
        <v>3093071.5997786699</v>
      </c>
    </row>
    <row r="5267" spans="1:7">
      <c r="A5267">
        <v>57</v>
      </c>
      <c r="B5267" t="s">
        <v>60</v>
      </c>
      <c r="C5267">
        <v>7</v>
      </c>
      <c r="D5267" t="s">
        <v>10</v>
      </c>
      <c r="E5267">
        <v>15055</v>
      </c>
      <c r="F5267" t="s">
        <v>106</v>
      </c>
      <c r="G5267">
        <v>18983.009236100901</v>
      </c>
    </row>
    <row r="5268" spans="1:7">
      <c r="A5268">
        <v>57</v>
      </c>
      <c r="B5268" t="s">
        <v>60</v>
      </c>
      <c r="C5268">
        <v>8</v>
      </c>
      <c r="D5268" t="s">
        <v>11</v>
      </c>
      <c r="E5268">
        <v>15055</v>
      </c>
      <c r="F5268" t="s">
        <v>106</v>
      </c>
      <c r="G5268">
        <v>2904.4227435542002</v>
      </c>
    </row>
    <row r="5269" spans="1:7">
      <c r="A5269">
        <v>57</v>
      </c>
      <c r="B5269" t="s">
        <v>60</v>
      </c>
      <c r="C5269">
        <v>9</v>
      </c>
      <c r="D5269" t="s">
        <v>12</v>
      </c>
      <c r="E5269">
        <v>15055</v>
      </c>
      <c r="F5269" t="s">
        <v>106</v>
      </c>
      <c r="G5269">
        <v>20708751.7026667</v>
      </c>
    </row>
    <row r="5270" spans="1:7">
      <c r="A5270">
        <v>57</v>
      </c>
      <c r="B5270" t="s">
        <v>60</v>
      </c>
      <c r="C5270">
        <v>10</v>
      </c>
      <c r="D5270" t="s">
        <v>13</v>
      </c>
      <c r="E5270">
        <v>15055</v>
      </c>
      <c r="F5270" t="s">
        <v>106</v>
      </c>
      <c r="G5270">
        <v>50310272.478500098</v>
      </c>
    </row>
    <row r="5271" spans="1:7">
      <c r="A5271">
        <v>57</v>
      </c>
      <c r="B5271" t="s">
        <v>60</v>
      </c>
      <c r="C5271">
        <v>11</v>
      </c>
      <c r="D5271" t="s">
        <v>14</v>
      </c>
      <c r="E5271">
        <v>15055</v>
      </c>
      <c r="F5271" t="s">
        <v>106</v>
      </c>
      <c r="G5271">
        <v>6908.0104733342496</v>
      </c>
    </row>
    <row r="5272" spans="1:7">
      <c r="A5272">
        <v>57</v>
      </c>
      <c r="B5272" t="s">
        <v>60</v>
      </c>
      <c r="C5272">
        <v>12</v>
      </c>
      <c r="D5272" t="s">
        <v>15</v>
      </c>
      <c r="E5272">
        <v>15055</v>
      </c>
      <c r="F5272" t="s">
        <v>106</v>
      </c>
      <c r="G5272">
        <v>377.945418250557</v>
      </c>
    </row>
    <row r="5273" spans="1:7">
      <c r="A5273">
        <v>57</v>
      </c>
      <c r="B5273" t="s">
        <v>60</v>
      </c>
      <c r="C5273">
        <v>13</v>
      </c>
      <c r="D5273" t="s">
        <v>16</v>
      </c>
      <c r="E5273">
        <v>15055</v>
      </c>
      <c r="F5273" t="s">
        <v>106</v>
      </c>
      <c r="G5273">
        <v>427.669185258418</v>
      </c>
    </row>
    <row r="5274" spans="1:7">
      <c r="A5274">
        <v>57</v>
      </c>
      <c r="B5274" t="s">
        <v>60</v>
      </c>
      <c r="C5274">
        <v>14</v>
      </c>
      <c r="D5274" t="s">
        <v>17</v>
      </c>
      <c r="E5274">
        <v>15055</v>
      </c>
      <c r="F5274" t="s">
        <v>106</v>
      </c>
      <c r="G5274">
        <v>69318.309363535402</v>
      </c>
    </row>
    <row r="5275" spans="1:7">
      <c r="A5275">
        <v>57</v>
      </c>
      <c r="B5275" t="s">
        <v>60</v>
      </c>
      <c r="C5275">
        <v>15</v>
      </c>
      <c r="D5275" t="s">
        <v>18</v>
      </c>
      <c r="E5275">
        <v>15055</v>
      </c>
      <c r="F5275" t="s">
        <v>106</v>
      </c>
      <c r="G5275">
        <v>15123.2023816827</v>
      </c>
    </row>
    <row r="5276" spans="1:7">
      <c r="A5276">
        <v>57</v>
      </c>
      <c r="B5276" t="s">
        <v>60</v>
      </c>
      <c r="C5276">
        <v>16</v>
      </c>
      <c r="D5276" t="s">
        <v>19</v>
      </c>
      <c r="E5276">
        <v>15055</v>
      </c>
      <c r="F5276" t="s">
        <v>106</v>
      </c>
      <c r="G5276">
        <v>2217.9329960710102</v>
      </c>
    </row>
    <row r="5277" spans="1:7">
      <c r="A5277">
        <v>57</v>
      </c>
      <c r="B5277" t="s">
        <v>60</v>
      </c>
      <c r="C5277">
        <v>17</v>
      </c>
      <c r="D5277" t="s">
        <v>20</v>
      </c>
      <c r="E5277">
        <v>15055</v>
      </c>
      <c r="F5277" t="s">
        <v>106</v>
      </c>
      <c r="G5277">
        <v>1483508.3828562901</v>
      </c>
    </row>
    <row r="5278" spans="1:7">
      <c r="A5278">
        <v>57</v>
      </c>
      <c r="B5278" t="s">
        <v>60</v>
      </c>
      <c r="C5278">
        <v>18</v>
      </c>
      <c r="D5278" t="s">
        <v>21</v>
      </c>
      <c r="E5278">
        <v>15055</v>
      </c>
      <c r="F5278" t="s">
        <v>106</v>
      </c>
      <c r="G5278">
        <v>12944970.551758099</v>
      </c>
    </row>
    <row r="5279" spans="1:7">
      <c r="A5279">
        <v>57</v>
      </c>
      <c r="B5279" t="s">
        <v>60</v>
      </c>
      <c r="C5279">
        <v>19</v>
      </c>
      <c r="D5279" t="s">
        <v>22</v>
      </c>
      <c r="E5279">
        <v>15055</v>
      </c>
      <c r="F5279" t="s">
        <v>106</v>
      </c>
      <c r="G5279">
        <v>29072118.856755201</v>
      </c>
    </row>
    <row r="5280" spans="1:7">
      <c r="A5280">
        <v>57</v>
      </c>
      <c r="B5280" t="s">
        <v>60</v>
      </c>
      <c r="C5280">
        <v>20</v>
      </c>
      <c r="D5280" t="s">
        <v>23</v>
      </c>
      <c r="E5280">
        <v>15055</v>
      </c>
      <c r="F5280" t="s">
        <v>106</v>
      </c>
      <c r="G5280">
        <v>219230087.732306</v>
      </c>
    </row>
    <row r="5281" spans="1:7">
      <c r="A5281">
        <v>57</v>
      </c>
      <c r="B5281" t="s">
        <v>60</v>
      </c>
      <c r="C5281">
        <v>21</v>
      </c>
      <c r="D5281" t="s">
        <v>24</v>
      </c>
      <c r="E5281">
        <v>15055</v>
      </c>
      <c r="F5281" t="s">
        <v>106</v>
      </c>
      <c r="G5281">
        <v>1196098.2457952199</v>
      </c>
    </row>
    <row r="5282" spans="1:7">
      <c r="A5282">
        <v>57</v>
      </c>
      <c r="B5282" t="s">
        <v>60</v>
      </c>
      <c r="C5282">
        <v>22</v>
      </c>
      <c r="D5282" t="s">
        <v>25</v>
      </c>
      <c r="E5282">
        <v>15055</v>
      </c>
      <c r="F5282" t="s">
        <v>106</v>
      </c>
      <c r="G5282">
        <v>754387.62597180298</v>
      </c>
    </row>
    <row r="5283" spans="1:7">
      <c r="A5283">
        <v>57</v>
      </c>
      <c r="B5283" t="s">
        <v>60</v>
      </c>
      <c r="C5283">
        <v>23</v>
      </c>
      <c r="D5283" t="s">
        <v>26</v>
      </c>
      <c r="E5283">
        <v>15055</v>
      </c>
      <c r="F5283" t="s">
        <v>106</v>
      </c>
      <c r="G5283">
        <v>684442.447405193</v>
      </c>
    </row>
    <row r="5284" spans="1:7">
      <c r="A5284">
        <v>57</v>
      </c>
      <c r="B5284" t="s">
        <v>60</v>
      </c>
      <c r="C5284">
        <v>24</v>
      </c>
      <c r="D5284" t="s">
        <v>27</v>
      </c>
      <c r="E5284">
        <v>15055</v>
      </c>
      <c r="F5284" t="s">
        <v>106</v>
      </c>
      <c r="G5284">
        <v>187837.406694198</v>
      </c>
    </row>
    <row r="5285" spans="1:7">
      <c r="A5285">
        <v>57</v>
      </c>
      <c r="B5285" t="s">
        <v>60</v>
      </c>
      <c r="C5285">
        <v>25</v>
      </c>
      <c r="D5285" t="s">
        <v>28</v>
      </c>
      <c r="E5285">
        <v>15055</v>
      </c>
      <c r="F5285" t="s">
        <v>106</v>
      </c>
      <c r="G5285">
        <v>5108490.8542669797</v>
      </c>
    </row>
    <row r="5286" spans="1:7">
      <c r="A5286">
        <v>57</v>
      </c>
      <c r="B5286" t="s">
        <v>60</v>
      </c>
      <c r="C5286">
        <v>26</v>
      </c>
      <c r="D5286" t="s">
        <v>29</v>
      </c>
      <c r="E5286">
        <v>15055</v>
      </c>
      <c r="F5286" t="s">
        <v>106</v>
      </c>
      <c r="G5286">
        <v>30850.213335866101</v>
      </c>
    </row>
    <row r="5287" spans="1:7">
      <c r="A5287">
        <v>57</v>
      </c>
      <c r="B5287" t="s">
        <v>60</v>
      </c>
      <c r="C5287">
        <v>27</v>
      </c>
      <c r="D5287" t="s">
        <v>30</v>
      </c>
      <c r="E5287">
        <v>15055</v>
      </c>
      <c r="F5287" t="s">
        <v>106</v>
      </c>
      <c r="G5287">
        <v>2572429.1270992998</v>
      </c>
    </row>
    <row r="5288" spans="1:7">
      <c r="A5288">
        <v>57</v>
      </c>
      <c r="B5288" t="s">
        <v>60</v>
      </c>
      <c r="C5288">
        <v>28</v>
      </c>
      <c r="D5288" t="s">
        <v>31</v>
      </c>
      <c r="E5288">
        <v>15055</v>
      </c>
      <c r="F5288" t="s">
        <v>106</v>
      </c>
      <c r="G5288">
        <v>696580.24617799197</v>
      </c>
    </row>
    <row r="5289" spans="1:7">
      <c r="A5289">
        <v>57</v>
      </c>
      <c r="B5289" t="s">
        <v>60</v>
      </c>
      <c r="C5289">
        <v>29</v>
      </c>
      <c r="D5289" t="s">
        <v>32</v>
      </c>
      <c r="E5289">
        <v>15055</v>
      </c>
      <c r="F5289" t="s">
        <v>106</v>
      </c>
      <c r="G5289">
        <v>935392.98704858206</v>
      </c>
    </row>
    <row r="5290" spans="1:7">
      <c r="A5290">
        <v>57</v>
      </c>
      <c r="B5290" t="s">
        <v>60</v>
      </c>
      <c r="C5290">
        <v>30</v>
      </c>
      <c r="D5290" t="s">
        <v>33</v>
      </c>
      <c r="E5290">
        <v>15055</v>
      </c>
      <c r="F5290" t="s">
        <v>106</v>
      </c>
      <c r="G5290">
        <v>35099.931400929403</v>
      </c>
    </row>
    <row r="5291" spans="1:7">
      <c r="A5291">
        <v>57</v>
      </c>
      <c r="B5291" t="s">
        <v>60</v>
      </c>
      <c r="C5291">
        <v>31</v>
      </c>
      <c r="D5291" t="s">
        <v>34</v>
      </c>
      <c r="E5291">
        <v>15055</v>
      </c>
      <c r="F5291" t="s">
        <v>106</v>
      </c>
      <c r="G5291">
        <v>2938571.3414088702</v>
      </c>
    </row>
    <row r="5292" spans="1:7">
      <c r="A5292">
        <v>57</v>
      </c>
      <c r="B5292" t="s">
        <v>60</v>
      </c>
      <c r="C5292">
        <v>32</v>
      </c>
      <c r="D5292" t="s">
        <v>35</v>
      </c>
      <c r="E5292">
        <v>15055</v>
      </c>
      <c r="F5292" t="s">
        <v>106</v>
      </c>
      <c r="G5292">
        <v>126196795.604819</v>
      </c>
    </row>
    <row r="5293" spans="1:7">
      <c r="A5293">
        <v>57</v>
      </c>
      <c r="B5293" t="s">
        <v>60</v>
      </c>
      <c r="C5293">
        <v>33</v>
      </c>
      <c r="D5293" t="s">
        <v>36</v>
      </c>
      <c r="E5293">
        <v>15055</v>
      </c>
      <c r="F5293" t="s">
        <v>106</v>
      </c>
      <c r="G5293">
        <v>904437.36427314801</v>
      </c>
    </row>
    <row r="5294" spans="1:7">
      <c r="A5294">
        <v>57</v>
      </c>
      <c r="B5294" t="s">
        <v>60</v>
      </c>
      <c r="C5294">
        <v>34</v>
      </c>
      <c r="D5294" t="s">
        <v>37</v>
      </c>
      <c r="E5294">
        <v>15055</v>
      </c>
      <c r="F5294" t="s">
        <v>106</v>
      </c>
      <c r="G5294">
        <v>1523394.4338495999</v>
      </c>
    </row>
    <row r="5295" spans="1:7">
      <c r="A5295">
        <v>57</v>
      </c>
      <c r="B5295" t="s">
        <v>60</v>
      </c>
      <c r="C5295">
        <v>35</v>
      </c>
      <c r="D5295" t="s">
        <v>38</v>
      </c>
      <c r="E5295">
        <v>15055</v>
      </c>
      <c r="F5295" t="s">
        <v>106</v>
      </c>
      <c r="G5295">
        <v>386811.45192683302</v>
      </c>
    </row>
    <row r="5296" spans="1:7">
      <c r="A5296">
        <v>57</v>
      </c>
      <c r="B5296" t="s">
        <v>60</v>
      </c>
      <c r="C5296">
        <v>36</v>
      </c>
      <c r="D5296" t="s">
        <v>39</v>
      </c>
      <c r="E5296">
        <v>15055</v>
      </c>
      <c r="F5296" t="s">
        <v>106</v>
      </c>
      <c r="G5296">
        <v>254968.21243040499</v>
      </c>
    </row>
    <row r="5297" spans="1:7">
      <c r="A5297">
        <v>57</v>
      </c>
      <c r="B5297" t="s">
        <v>60</v>
      </c>
      <c r="C5297">
        <v>37</v>
      </c>
      <c r="D5297" t="s">
        <v>40</v>
      </c>
      <c r="E5297">
        <v>15055</v>
      </c>
      <c r="F5297" t="s">
        <v>106</v>
      </c>
      <c r="G5297">
        <v>188631.02642700399</v>
      </c>
    </row>
    <row r="5298" spans="1:7">
      <c r="A5298">
        <v>57</v>
      </c>
      <c r="B5298" t="s">
        <v>60</v>
      </c>
      <c r="C5298">
        <v>38</v>
      </c>
      <c r="D5298" t="s">
        <v>41</v>
      </c>
      <c r="E5298">
        <v>15055</v>
      </c>
      <c r="F5298" t="s">
        <v>106</v>
      </c>
      <c r="G5298">
        <v>51070.947353318697</v>
      </c>
    </row>
    <row r="5299" spans="1:7">
      <c r="A5299">
        <v>57</v>
      </c>
      <c r="B5299" t="s">
        <v>60</v>
      </c>
      <c r="C5299">
        <v>39</v>
      </c>
      <c r="D5299" t="s">
        <v>42</v>
      </c>
      <c r="E5299">
        <v>15055</v>
      </c>
      <c r="F5299" t="s">
        <v>106</v>
      </c>
      <c r="G5299">
        <v>65505.210931601498</v>
      </c>
    </row>
    <row r="5300" spans="1:7">
      <c r="A5300">
        <v>57</v>
      </c>
      <c r="B5300" t="s">
        <v>60</v>
      </c>
      <c r="C5300">
        <v>40</v>
      </c>
      <c r="D5300" t="s">
        <v>43</v>
      </c>
      <c r="E5300">
        <v>15055</v>
      </c>
      <c r="F5300" t="s">
        <v>106</v>
      </c>
      <c r="G5300">
        <v>2148226.4776527998</v>
      </c>
    </row>
    <row r="5301" spans="1:7">
      <c r="A5301">
        <v>57</v>
      </c>
      <c r="B5301" t="s">
        <v>60</v>
      </c>
      <c r="C5301">
        <v>41</v>
      </c>
      <c r="D5301" t="s">
        <v>44</v>
      </c>
      <c r="E5301">
        <v>15055</v>
      </c>
      <c r="F5301" t="s">
        <v>106</v>
      </c>
      <c r="G5301">
        <v>713908.85810019402</v>
      </c>
    </row>
    <row r="5302" spans="1:7">
      <c r="A5302">
        <v>57</v>
      </c>
      <c r="B5302" t="s">
        <v>60</v>
      </c>
      <c r="C5302">
        <v>42</v>
      </c>
      <c r="D5302" t="s">
        <v>45</v>
      </c>
      <c r="E5302">
        <v>15055</v>
      </c>
      <c r="F5302" t="s">
        <v>106</v>
      </c>
      <c r="G5302">
        <v>119811678.079955</v>
      </c>
    </row>
    <row r="5303" spans="1:7">
      <c r="A5303">
        <v>57</v>
      </c>
      <c r="B5303" t="s">
        <v>60</v>
      </c>
      <c r="C5303">
        <v>43</v>
      </c>
      <c r="D5303" t="s">
        <v>46</v>
      </c>
      <c r="E5303">
        <v>15055</v>
      </c>
      <c r="F5303" t="s">
        <v>106</v>
      </c>
      <c r="G5303">
        <v>1239418.98361716</v>
      </c>
    </row>
    <row r="5304" spans="1:7">
      <c r="A5304">
        <v>57</v>
      </c>
      <c r="B5304" t="s">
        <v>60</v>
      </c>
      <c r="C5304">
        <v>44</v>
      </c>
      <c r="D5304" t="s">
        <v>47</v>
      </c>
      <c r="E5304">
        <v>15055</v>
      </c>
      <c r="F5304" t="s">
        <v>106</v>
      </c>
      <c r="G5304">
        <v>95581.4332406506</v>
      </c>
    </row>
    <row r="5305" spans="1:7">
      <c r="A5305">
        <v>57</v>
      </c>
      <c r="B5305" t="s">
        <v>60</v>
      </c>
      <c r="C5305">
        <v>45</v>
      </c>
      <c r="D5305" t="s">
        <v>48</v>
      </c>
      <c r="E5305">
        <v>15055</v>
      </c>
      <c r="F5305" t="s">
        <v>106</v>
      </c>
      <c r="G5305">
        <v>16671589.095122701</v>
      </c>
    </row>
    <row r="5306" spans="1:7">
      <c r="A5306">
        <v>57</v>
      </c>
      <c r="B5306" t="s">
        <v>60</v>
      </c>
      <c r="C5306">
        <v>46</v>
      </c>
      <c r="D5306" t="s">
        <v>49</v>
      </c>
      <c r="E5306">
        <v>15055</v>
      </c>
      <c r="F5306" t="s">
        <v>106</v>
      </c>
      <c r="G5306">
        <v>94710152.012079895</v>
      </c>
    </row>
    <row r="5307" spans="1:7">
      <c r="A5307">
        <v>57</v>
      </c>
      <c r="B5307" t="s">
        <v>60</v>
      </c>
      <c r="C5307">
        <v>47</v>
      </c>
      <c r="D5307" t="s">
        <v>50</v>
      </c>
      <c r="E5307">
        <v>15055</v>
      </c>
      <c r="F5307" t="s">
        <v>106</v>
      </c>
      <c r="G5307">
        <v>1184884.6731704399</v>
      </c>
    </row>
    <row r="5308" spans="1:7">
      <c r="A5308">
        <v>57</v>
      </c>
      <c r="B5308" t="s">
        <v>60</v>
      </c>
      <c r="C5308">
        <v>48</v>
      </c>
      <c r="D5308" t="s">
        <v>51</v>
      </c>
      <c r="E5308">
        <v>15055</v>
      </c>
      <c r="F5308" t="s">
        <v>106</v>
      </c>
      <c r="G5308">
        <v>546017.38818794105</v>
      </c>
    </row>
    <row r="5309" spans="1:7">
      <c r="A5309">
        <v>57</v>
      </c>
      <c r="B5309" t="s">
        <v>60</v>
      </c>
      <c r="C5309">
        <v>49</v>
      </c>
      <c r="D5309" t="s">
        <v>52</v>
      </c>
      <c r="E5309">
        <v>15055</v>
      </c>
      <c r="F5309" t="s">
        <v>106</v>
      </c>
      <c r="G5309">
        <v>31361548.6658834</v>
      </c>
    </row>
    <row r="5310" spans="1:7">
      <c r="A5310">
        <v>57</v>
      </c>
      <c r="B5310" t="s">
        <v>60</v>
      </c>
      <c r="C5310">
        <v>51</v>
      </c>
      <c r="D5310" t="s">
        <v>54</v>
      </c>
      <c r="E5310">
        <v>15055</v>
      </c>
      <c r="F5310" t="s">
        <v>106</v>
      </c>
      <c r="G5310">
        <v>509911585.32079297</v>
      </c>
    </row>
    <row r="5311" spans="1:7">
      <c r="A5311">
        <v>57</v>
      </c>
      <c r="B5311" t="s">
        <v>60</v>
      </c>
      <c r="C5311">
        <v>52</v>
      </c>
      <c r="D5311" t="s">
        <v>55</v>
      </c>
      <c r="E5311">
        <v>15055</v>
      </c>
      <c r="F5311" t="s">
        <v>106</v>
      </c>
      <c r="G5311">
        <v>2293105.1407638201</v>
      </c>
    </row>
    <row r="5312" spans="1:7">
      <c r="A5312">
        <v>57</v>
      </c>
      <c r="B5312" t="s">
        <v>60</v>
      </c>
      <c r="C5312">
        <v>53</v>
      </c>
      <c r="D5312" t="s">
        <v>56</v>
      </c>
      <c r="E5312">
        <v>15055</v>
      </c>
      <c r="F5312" t="s">
        <v>106</v>
      </c>
      <c r="G5312">
        <v>162560804.65804201</v>
      </c>
    </row>
    <row r="5313" spans="1:7">
      <c r="A5313">
        <v>57</v>
      </c>
      <c r="B5313" t="s">
        <v>60</v>
      </c>
      <c r="C5313">
        <v>54</v>
      </c>
      <c r="D5313" t="s">
        <v>57</v>
      </c>
      <c r="E5313">
        <v>15055</v>
      </c>
      <c r="F5313" t="s">
        <v>106</v>
      </c>
      <c r="G5313">
        <v>130832045.765361</v>
      </c>
    </row>
    <row r="5314" spans="1:7">
      <c r="A5314">
        <v>57</v>
      </c>
      <c r="B5314" t="s">
        <v>60</v>
      </c>
      <c r="C5314">
        <v>55</v>
      </c>
      <c r="D5314" t="s">
        <v>58</v>
      </c>
      <c r="E5314">
        <v>15055</v>
      </c>
      <c r="F5314" t="s">
        <v>106</v>
      </c>
      <c r="G5314">
        <v>2611967429.1052899</v>
      </c>
    </row>
    <row r="5315" spans="1:7">
      <c r="A5315">
        <v>57</v>
      </c>
      <c r="B5315" t="s">
        <v>60</v>
      </c>
      <c r="C5315">
        <v>56</v>
      </c>
      <c r="D5315" t="s">
        <v>59</v>
      </c>
      <c r="E5315">
        <v>15055</v>
      </c>
      <c r="F5315" t="s">
        <v>106</v>
      </c>
      <c r="G5315">
        <v>556403346.07477796</v>
      </c>
    </row>
    <row r="5316" spans="1:7">
      <c r="A5316">
        <v>57</v>
      </c>
      <c r="B5316" t="s">
        <v>60</v>
      </c>
      <c r="C5316">
        <v>57</v>
      </c>
      <c r="D5316" t="s">
        <v>60</v>
      </c>
      <c r="E5316">
        <v>15055</v>
      </c>
      <c r="F5316" t="s">
        <v>106</v>
      </c>
      <c r="G5316">
        <v>722258084.65799403</v>
      </c>
    </row>
    <row r="5317" spans="1:7">
      <c r="A5317">
        <v>57</v>
      </c>
      <c r="B5317" t="s">
        <v>60</v>
      </c>
      <c r="C5317">
        <v>58</v>
      </c>
      <c r="D5317" t="s">
        <v>61</v>
      </c>
      <c r="E5317">
        <v>15055</v>
      </c>
      <c r="F5317" t="s">
        <v>106</v>
      </c>
      <c r="G5317">
        <v>1412368495.53882</v>
      </c>
    </row>
    <row r="5318" spans="1:7">
      <c r="A5318">
        <v>57</v>
      </c>
      <c r="B5318" t="s">
        <v>60</v>
      </c>
      <c r="C5318">
        <v>59</v>
      </c>
      <c r="D5318" t="s">
        <v>62</v>
      </c>
      <c r="E5318">
        <v>15055</v>
      </c>
      <c r="F5318" t="s">
        <v>106</v>
      </c>
      <c r="G5318">
        <v>996864147.31933403</v>
      </c>
    </row>
    <row r="5319" spans="1:7">
      <c r="A5319">
        <v>57</v>
      </c>
      <c r="B5319" t="s">
        <v>60</v>
      </c>
      <c r="C5319">
        <v>60</v>
      </c>
      <c r="D5319" t="s">
        <v>63</v>
      </c>
      <c r="E5319">
        <v>15055</v>
      </c>
      <c r="F5319" t="s">
        <v>106</v>
      </c>
      <c r="G5319">
        <v>221234510.505014</v>
      </c>
    </row>
    <row r="5320" spans="1:7">
      <c r="A5320">
        <v>57</v>
      </c>
      <c r="B5320" t="s">
        <v>60</v>
      </c>
      <c r="C5320">
        <v>62</v>
      </c>
      <c r="D5320" t="s">
        <v>65</v>
      </c>
      <c r="E5320">
        <v>15055</v>
      </c>
      <c r="F5320" t="s">
        <v>106</v>
      </c>
      <c r="G5320">
        <v>512791981.09674698</v>
      </c>
    </row>
    <row r="5321" spans="1:7">
      <c r="A5321">
        <v>57</v>
      </c>
      <c r="B5321" t="s">
        <v>60</v>
      </c>
      <c r="C5321">
        <v>63</v>
      </c>
      <c r="D5321" t="s">
        <v>66</v>
      </c>
      <c r="E5321">
        <v>15055</v>
      </c>
      <c r="F5321" t="s">
        <v>106</v>
      </c>
      <c r="G5321">
        <v>49215033.940170497</v>
      </c>
    </row>
    <row r="5322" spans="1:7">
      <c r="A5322">
        <v>57</v>
      </c>
      <c r="B5322" t="s">
        <v>60</v>
      </c>
      <c r="C5322">
        <v>64</v>
      </c>
      <c r="D5322" t="s">
        <v>67</v>
      </c>
      <c r="E5322">
        <v>15055</v>
      </c>
      <c r="F5322" t="s">
        <v>106</v>
      </c>
      <c r="G5322">
        <v>101449178.07003701</v>
      </c>
    </row>
    <row r="5323" spans="1:7">
      <c r="A5323">
        <v>57</v>
      </c>
      <c r="B5323" t="s">
        <v>60</v>
      </c>
      <c r="C5323">
        <v>65</v>
      </c>
      <c r="D5323" t="s">
        <v>68</v>
      </c>
      <c r="E5323">
        <v>15055</v>
      </c>
      <c r="F5323" t="s">
        <v>106</v>
      </c>
      <c r="G5323">
        <v>3319979380.31916</v>
      </c>
    </row>
    <row r="5324" spans="1:7">
      <c r="A5324">
        <v>57</v>
      </c>
      <c r="B5324" t="s">
        <v>60</v>
      </c>
      <c r="C5324">
        <v>66</v>
      </c>
      <c r="D5324" t="s">
        <v>69</v>
      </c>
      <c r="E5324">
        <v>15055</v>
      </c>
      <c r="F5324" t="s">
        <v>106</v>
      </c>
      <c r="G5324">
        <v>215670237.466663</v>
      </c>
    </row>
    <row r="5325" spans="1:7">
      <c r="A5325">
        <v>57</v>
      </c>
      <c r="B5325" t="s">
        <v>60</v>
      </c>
      <c r="C5325">
        <v>67</v>
      </c>
      <c r="D5325" t="s">
        <v>70</v>
      </c>
      <c r="E5325">
        <v>15055</v>
      </c>
      <c r="F5325" t="s">
        <v>106</v>
      </c>
      <c r="G5325">
        <v>822310812.33152294</v>
      </c>
    </row>
    <row r="5326" spans="1:7">
      <c r="A5326">
        <v>57</v>
      </c>
      <c r="B5326" t="s">
        <v>60</v>
      </c>
      <c r="C5326">
        <v>68</v>
      </c>
      <c r="D5326" t="s">
        <v>71</v>
      </c>
      <c r="E5326">
        <v>15055</v>
      </c>
      <c r="F5326" t="s">
        <v>106</v>
      </c>
      <c r="G5326">
        <v>10045316.765093699</v>
      </c>
    </row>
    <row r="5327" spans="1:7">
      <c r="A5327">
        <v>57</v>
      </c>
      <c r="B5327" t="s">
        <v>60</v>
      </c>
      <c r="C5327">
        <v>69</v>
      </c>
      <c r="D5327" t="s">
        <v>72</v>
      </c>
      <c r="E5327">
        <v>15055</v>
      </c>
      <c r="F5327" t="s">
        <v>106</v>
      </c>
      <c r="G5327">
        <v>1038339.19001238</v>
      </c>
    </row>
    <row r="5328" spans="1:7">
      <c r="A5328">
        <v>57</v>
      </c>
      <c r="B5328" t="s">
        <v>60</v>
      </c>
      <c r="C5328">
        <v>74</v>
      </c>
      <c r="D5328" t="s">
        <v>77</v>
      </c>
      <c r="E5328">
        <v>15055</v>
      </c>
      <c r="F5328" t="s">
        <v>106</v>
      </c>
      <c r="G5328">
        <v>46151208.616168797</v>
      </c>
    </row>
    <row r="5329" spans="1:7">
      <c r="A5329">
        <v>57</v>
      </c>
      <c r="B5329" t="s">
        <v>60</v>
      </c>
      <c r="C5329">
        <v>75</v>
      </c>
      <c r="D5329" t="s">
        <v>78</v>
      </c>
      <c r="E5329">
        <v>15055</v>
      </c>
      <c r="F5329" t="s">
        <v>106</v>
      </c>
      <c r="G5329">
        <v>1429.8178138185499</v>
      </c>
    </row>
    <row r="5330" spans="1:7">
      <c r="A5330">
        <v>57</v>
      </c>
      <c r="B5330" t="s">
        <v>60</v>
      </c>
      <c r="C5330">
        <v>76</v>
      </c>
      <c r="D5330" t="s">
        <v>79</v>
      </c>
      <c r="E5330">
        <v>15055</v>
      </c>
      <c r="F5330" t="s">
        <v>106</v>
      </c>
      <c r="G5330">
        <v>5849775.3099788399</v>
      </c>
    </row>
    <row r="5331" spans="1:7">
      <c r="A5331">
        <v>57</v>
      </c>
      <c r="B5331" t="s">
        <v>60</v>
      </c>
      <c r="C5331">
        <v>77</v>
      </c>
      <c r="D5331" t="s">
        <v>80</v>
      </c>
      <c r="E5331">
        <v>15055</v>
      </c>
      <c r="F5331" t="s">
        <v>106</v>
      </c>
      <c r="G5331">
        <v>39738882.212869801</v>
      </c>
    </row>
    <row r="5332" spans="1:7">
      <c r="A5332">
        <v>57</v>
      </c>
      <c r="B5332" t="s">
        <v>60</v>
      </c>
      <c r="C5332">
        <v>78</v>
      </c>
      <c r="D5332" t="s">
        <v>81</v>
      </c>
      <c r="E5332">
        <v>15055</v>
      </c>
      <c r="F5332" t="s">
        <v>106</v>
      </c>
      <c r="G5332">
        <v>207620438.367434</v>
      </c>
    </row>
    <row r="5333" spans="1:7">
      <c r="A5333">
        <v>57</v>
      </c>
      <c r="B5333" t="s">
        <v>60</v>
      </c>
      <c r="C5333">
        <v>79</v>
      </c>
      <c r="D5333" t="s">
        <v>82</v>
      </c>
      <c r="E5333">
        <v>15055</v>
      </c>
      <c r="F5333" t="s">
        <v>106</v>
      </c>
      <c r="G5333">
        <v>51625243.2022774</v>
      </c>
    </row>
    <row r="5334" spans="1:7">
      <c r="A5334">
        <v>57</v>
      </c>
      <c r="B5334" t="s">
        <v>60</v>
      </c>
      <c r="C5334">
        <v>80</v>
      </c>
      <c r="D5334" t="s">
        <v>83</v>
      </c>
      <c r="E5334">
        <v>15055</v>
      </c>
      <c r="F5334" t="s">
        <v>106</v>
      </c>
      <c r="G5334">
        <v>2861523.14508664</v>
      </c>
    </row>
    <row r="5335" spans="1:7">
      <c r="A5335">
        <v>57</v>
      </c>
      <c r="B5335" t="s">
        <v>60</v>
      </c>
      <c r="C5335">
        <v>81</v>
      </c>
      <c r="D5335" t="s">
        <v>84</v>
      </c>
      <c r="E5335">
        <v>15055</v>
      </c>
      <c r="F5335" t="s">
        <v>106</v>
      </c>
      <c r="G5335">
        <v>59881805.501371004</v>
      </c>
    </row>
    <row r="5336" spans="1:7">
      <c r="A5336">
        <v>57</v>
      </c>
      <c r="B5336" t="s">
        <v>60</v>
      </c>
      <c r="C5336">
        <v>83</v>
      </c>
      <c r="D5336" t="s">
        <v>86</v>
      </c>
      <c r="E5336">
        <v>15055</v>
      </c>
      <c r="F5336" t="s">
        <v>106</v>
      </c>
      <c r="G5336">
        <v>89780855.7805354</v>
      </c>
    </row>
    <row r="5337" spans="1:7">
      <c r="A5337">
        <v>57</v>
      </c>
      <c r="B5337" t="s">
        <v>60</v>
      </c>
      <c r="C5337">
        <v>86</v>
      </c>
      <c r="D5337" t="s">
        <v>89</v>
      </c>
      <c r="E5337">
        <v>15055</v>
      </c>
      <c r="F5337" t="s">
        <v>106</v>
      </c>
      <c r="G5337">
        <v>12940.394474561699</v>
      </c>
    </row>
    <row r="5338" spans="1:7">
      <c r="A5338">
        <v>57</v>
      </c>
      <c r="B5338" t="s">
        <v>60</v>
      </c>
      <c r="C5338">
        <v>87</v>
      </c>
      <c r="D5338" t="s">
        <v>90</v>
      </c>
      <c r="E5338">
        <v>15055</v>
      </c>
      <c r="F5338" t="s">
        <v>106</v>
      </c>
      <c r="G5338">
        <v>9929.0228376718096</v>
      </c>
    </row>
    <row r="5339" spans="1:7">
      <c r="A5339">
        <v>57</v>
      </c>
      <c r="B5339" t="s">
        <v>60</v>
      </c>
      <c r="C5339">
        <v>5001</v>
      </c>
      <c r="D5339" t="s">
        <v>94</v>
      </c>
      <c r="E5339">
        <v>15053</v>
      </c>
      <c r="F5339" t="s">
        <v>107</v>
      </c>
      <c r="G5339">
        <v>14257988096.863501</v>
      </c>
    </row>
    <row r="5340" spans="1:7">
      <c r="A5340">
        <v>57</v>
      </c>
      <c r="B5340" t="s">
        <v>60</v>
      </c>
      <c r="C5340">
        <v>6001</v>
      </c>
      <c r="D5340" t="s">
        <v>96</v>
      </c>
      <c r="E5340">
        <v>15053</v>
      </c>
      <c r="F5340" t="s">
        <v>107</v>
      </c>
      <c r="G5340">
        <v>474600167.85750198</v>
      </c>
    </row>
    <row r="5341" spans="1:7">
      <c r="A5341">
        <v>57</v>
      </c>
      <c r="B5341" t="s">
        <v>60</v>
      </c>
      <c r="C5341">
        <v>7001</v>
      </c>
      <c r="D5341" t="s">
        <v>108</v>
      </c>
      <c r="E5341">
        <v>15053</v>
      </c>
      <c r="F5341" t="s">
        <v>107</v>
      </c>
      <c r="G5341">
        <v>6662392968.66642</v>
      </c>
    </row>
    <row r="5342" spans="1:7">
      <c r="A5342">
        <v>57</v>
      </c>
      <c r="B5342" t="s">
        <v>60</v>
      </c>
      <c r="C5342">
        <v>8001</v>
      </c>
      <c r="D5342" t="s">
        <v>109</v>
      </c>
      <c r="E5342">
        <v>15053</v>
      </c>
      <c r="F5342" t="s">
        <v>107</v>
      </c>
      <c r="G5342">
        <v>1032562545.4864399</v>
      </c>
    </row>
    <row r="5343" spans="1:7">
      <c r="A5343">
        <v>57</v>
      </c>
      <c r="B5343" t="s">
        <v>60</v>
      </c>
      <c r="C5343">
        <v>10001</v>
      </c>
      <c r="D5343" t="s">
        <v>110</v>
      </c>
      <c r="E5343">
        <v>15055</v>
      </c>
      <c r="F5343" t="s">
        <v>106</v>
      </c>
      <c r="G5343">
        <v>191137.08149155599</v>
      </c>
    </row>
    <row r="5344" spans="1:7">
      <c r="A5344">
        <v>57</v>
      </c>
      <c r="B5344" t="s">
        <v>60</v>
      </c>
      <c r="C5344">
        <v>10002</v>
      </c>
      <c r="D5344" t="s">
        <v>111</v>
      </c>
      <c r="E5344">
        <v>15055</v>
      </c>
      <c r="F5344" t="s">
        <v>106</v>
      </c>
      <c r="G5344">
        <v>251705.924539834</v>
      </c>
    </row>
    <row r="5345" spans="1:7">
      <c r="A5345">
        <v>57</v>
      </c>
      <c r="B5345" t="s">
        <v>60</v>
      </c>
      <c r="C5345">
        <v>10003</v>
      </c>
      <c r="D5345" t="s">
        <v>112</v>
      </c>
      <c r="E5345">
        <v>15055</v>
      </c>
      <c r="F5345" t="s">
        <v>106</v>
      </c>
      <c r="G5345">
        <v>224103.36369725701</v>
      </c>
    </row>
    <row r="5346" spans="1:7">
      <c r="A5346">
        <v>57</v>
      </c>
      <c r="B5346" t="s">
        <v>60</v>
      </c>
      <c r="C5346">
        <v>10004</v>
      </c>
      <c r="D5346" t="s">
        <v>113</v>
      </c>
      <c r="E5346">
        <v>15055</v>
      </c>
      <c r="F5346" t="s">
        <v>106</v>
      </c>
      <c r="G5346">
        <v>173034.74379735501</v>
      </c>
    </row>
    <row r="5347" spans="1:7">
      <c r="A5347">
        <v>57</v>
      </c>
      <c r="B5347" t="s">
        <v>60</v>
      </c>
      <c r="C5347">
        <v>10005</v>
      </c>
      <c r="D5347" t="s">
        <v>114</v>
      </c>
      <c r="E5347">
        <v>15055</v>
      </c>
      <c r="F5347" t="s">
        <v>106</v>
      </c>
      <c r="G5347">
        <v>386173.93565775797</v>
      </c>
    </row>
    <row r="5348" spans="1:7">
      <c r="A5348">
        <v>57</v>
      </c>
      <c r="B5348" t="s">
        <v>60</v>
      </c>
      <c r="C5348">
        <v>10006</v>
      </c>
      <c r="D5348" t="s">
        <v>115</v>
      </c>
      <c r="E5348">
        <v>15055</v>
      </c>
      <c r="F5348" t="s">
        <v>106</v>
      </c>
      <c r="G5348">
        <v>1318948.86825827</v>
      </c>
    </row>
    <row r="5349" spans="1:7">
      <c r="A5349">
        <v>57</v>
      </c>
      <c r="B5349" t="s">
        <v>60</v>
      </c>
      <c r="C5349">
        <v>10007</v>
      </c>
      <c r="D5349" t="s">
        <v>116</v>
      </c>
      <c r="E5349">
        <v>15055</v>
      </c>
      <c r="F5349" t="s">
        <v>106</v>
      </c>
      <c r="G5349">
        <v>2332477.0595677602</v>
      </c>
    </row>
    <row r="5350" spans="1:7">
      <c r="A5350">
        <v>57</v>
      </c>
      <c r="B5350" t="s">
        <v>60</v>
      </c>
      <c r="C5350">
        <v>10008</v>
      </c>
      <c r="D5350" t="s">
        <v>117</v>
      </c>
      <c r="E5350">
        <v>15055</v>
      </c>
      <c r="F5350" t="s">
        <v>106</v>
      </c>
      <c r="G5350">
        <v>2668161.4523855201</v>
      </c>
    </row>
    <row r="5351" spans="1:7">
      <c r="A5351">
        <v>57</v>
      </c>
      <c r="B5351" t="s">
        <v>60</v>
      </c>
      <c r="C5351">
        <v>10009</v>
      </c>
      <c r="D5351" t="s">
        <v>118</v>
      </c>
      <c r="E5351">
        <v>15055</v>
      </c>
      <c r="F5351" t="s">
        <v>106</v>
      </c>
      <c r="G5351">
        <v>6751153.3214452304</v>
      </c>
    </row>
    <row r="5352" spans="1:7">
      <c r="A5352">
        <v>57</v>
      </c>
      <c r="B5352" t="s">
        <v>60</v>
      </c>
      <c r="C5352">
        <v>11001</v>
      </c>
      <c r="D5352" t="s">
        <v>119</v>
      </c>
      <c r="E5352">
        <v>15055</v>
      </c>
      <c r="F5352" t="s">
        <v>106</v>
      </c>
      <c r="G5352">
        <v>428187.97404046502</v>
      </c>
    </row>
    <row r="5353" spans="1:7">
      <c r="A5353">
        <v>57</v>
      </c>
      <c r="B5353" t="s">
        <v>60</v>
      </c>
      <c r="C5353">
        <v>11003</v>
      </c>
      <c r="D5353" t="s">
        <v>120</v>
      </c>
      <c r="E5353">
        <v>15055</v>
      </c>
      <c r="F5353" t="s">
        <v>106</v>
      </c>
      <c r="G5353">
        <v>526120.79009964003</v>
      </c>
    </row>
    <row r="5354" spans="1:7">
      <c r="A5354">
        <v>57</v>
      </c>
      <c r="B5354" t="s">
        <v>60</v>
      </c>
      <c r="C5354">
        <v>12001</v>
      </c>
      <c r="D5354" t="s">
        <v>121</v>
      </c>
      <c r="E5354">
        <v>15055</v>
      </c>
      <c r="F5354" t="s">
        <v>106</v>
      </c>
      <c r="G5354">
        <v>38328170.699872002</v>
      </c>
    </row>
    <row r="5355" spans="1:7">
      <c r="A5355">
        <v>57</v>
      </c>
      <c r="B5355" t="s">
        <v>60</v>
      </c>
      <c r="C5355">
        <v>12002</v>
      </c>
      <c r="D5355" t="s">
        <v>122</v>
      </c>
      <c r="E5355">
        <v>15055</v>
      </c>
      <c r="F5355" t="s">
        <v>106</v>
      </c>
      <c r="G5355">
        <v>284308.84378026001</v>
      </c>
    </row>
    <row r="5356" spans="1:7">
      <c r="A5356">
        <v>57</v>
      </c>
      <c r="B5356" t="s">
        <v>60</v>
      </c>
      <c r="C5356">
        <v>12004</v>
      </c>
      <c r="D5356" t="s">
        <v>123</v>
      </c>
      <c r="E5356">
        <v>15055</v>
      </c>
      <c r="F5356" t="s">
        <v>106</v>
      </c>
      <c r="G5356">
        <v>2661292.4509696499</v>
      </c>
    </row>
    <row r="5357" spans="1:7">
      <c r="A5357">
        <v>57</v>
      </c>
      <c r="B5357" t="s">
        <v>60</v>
      </c>
      <c r="C5357">
        <v>14001</v>
      </c>
      <c r="D5357" t="s">
        <v>124</v>
      </c>
      <c r="E5357">
        <v>15055</v>
      </c>
      <c r="F5357" t="s">
        <v>106</v>
      </c>
      <c r="G5357">
        <v>3518699.8824245101</v>
      </c>
    </row>
    <row r="5358" spans="1:7">
      <c r="A5358">
        <v>57</v>
      </c>
      <c r="B5358" t="s">
        <v>60</v>
      </c>
      <c r="C5358">
        <v>14002</v>
      </c>
      <c r="D5358" t="s">
        <v>125</v>
      </c>
      <c r="E5358">
        <v>15055</v>
      </c>
      <c r="F5358" t="s">
        <v>106</v>
      </c>
      <c r="G5358">
        <v>239384.04095007299</v>
      </c>
    </row>
    <row r="5359" spans="1:7">
      <c r="A5359">
        <v>57</v>
      </c>
      <c r="B5359" t="s">
        <v>60</v>
      </c>
      <c r="C5359">
        <v>25001</v>
      </c>
      <c r="D5359" t="s">
        <v>126</v>
      </c>
      <c r="E5359">
        <v>15051</v>
      </c>
      <c r="F5359" t="s">
        <v>127</v>
      </c>
      <c r="G5359">
        <v>659739151.13106799</v>
      </c>
    </row>
    <row r="5360" spans="1:7">
      <c r="A5360">
        <v>57</v>
      </c>
      <c r="B5360" t="s">
        <v>60</v>
      </c>
      <c r="C5360">
        <v>28001</v>
      </c>
      <c r="D5360" t="s">
        <v>128</v>
      </c>
      <c r="E5360">
        <v>15051</v>
      </c>
      <c r="F5360" t="s">
        <v>127</v>
      </c>
      <c r="G5360">
        <v>1743495351.7123699</v>
      </c>
    </row>
    <row r="5361" spans="1:7">
      <c r="A5361">
        <v>58</v>
      </c>
      <c r="B5361" t="s">
        <v>61</v>
      </c>
      <c r="C5361">
        <v>1</v>
      </c>
      <c r="D5361" t="s">
        <v>4</v>
      </c>
      <c r="E5361">
        <v>15055</v>
      </c>
      <c r="F5361" t="s">
        <v>106</v>
      </c>
      <c r="G5361">
        <v>31166.7788591399</v>
      </c>
    </row>
    <row r="5362" spans="1:7">
      <c r="A5362">
        <v>58</v>
      </c>
      <c r="B5362" t="s">
        <v>61</v>
      </c>
      <c r="C5362">
        <v>2</v>
      </c>
      <c r="D5362" t="s">
        <v>5</v>
      </c>
      <c r="E5362">
        <v>15055</v>
      </c>
      <c r="F5362" t="s">
        <v>106</v>
      </c>
      <c r="G5362">
        <v>34620.4556368946</v>
      </c>
    </row>
    <row r="5363" spans="1:7">
      <c r="A5363">
        <v>58</v>
      </c>
      <c r="B5363" t="s">
        <v>61</v>
      </c>
      <c r="C5363">
        <v>6</v>
      </c>
      <c r="D5363" t="s">
        <v>9</v>
      </c>
      <c r="E5363">
        <v>15055</v>
      </c>
      <c r="F5363" t="s">
        <v>106</v>
      </c>
      <c r="G5363">
        <v>7259110.91078954</v>
      </c>
    </row>
    <row r="5364" spans="1:7">
      <c r="A5364">
        <v>58</v>
      </c>
      <c r="B5364" t="s">
        <v>61</v>
      </c>
      <c r="C5364">
        <v>7</v>
      </c>
      <c r="D5364" t="s">
        <v>10</v>
      </c>
      <c r="E5364">
        <v>15055</v>
      </c>
      <c r="F5364" t="s">
        <v>106</v>
      </c>
      <c r="G5364">
        <v>48209.966279295397</v>
      </c>
    </row>
    <row r="5365" spans="1:7">
      <c r="A5365">
        <v>58</v>
      </c>
      <c r="B5365" t="s">
        <v>61</v>
      </c>
      <c r="C5365">
        <v>8</v>
      </c>
      <c r="D5365" t="s">
        <v>11</v>
      </c>
      <c r="E5365">
        <v>15055</v>
      </c>
      <c r="F5365" t="s">
        <v>106</v>
      </c>
      <c r="G5365">
        <v>6624.0960113465999</v>
      </c>
    </row>
    <row r="5366" spans="1:7">
      <c r="A5366">
        <v>58</v>
      </c>
      <c r="B5366" t="s">
        <v>61</v>
      </c>
      <c r="C5366">
        <v>9</v>
      </c>
      <c r="D5366" t="s">
        <v>12</v>
      </c>
      <c r="E5366">
        <v>15055</v>
      </c>
      <c r="F5366" t="s">
        <v>106</v>
      </c>
      <c r="G5366">
        <v>84196152.704917893</v>
      </c>
    </row>
    <row r="5367" spans="1:7">
      <c r="A5367">
        <v>58</v>
      </c>
      <c r="B5367" t="s">
        <v>61</v>
      </c>
      <c r="C5367">
        <v>10</v>
      </c>
      <c r="D5367" t="s">
        <v>13</v>
      </c>
      <c r="E5367">
        <v>15055</v>
      </c>
      <c r="F5367" t="s">
        <v>106</v>
      </c>
      <c r="G5367">
        <v>213256048.855737</v>
      </c>
    </row>
    <row r="5368" spans="1:7">
      <c r="A5368">
        <v>58</v>
      </c>
      <c r="B5368" t="s">
        <v>61</v>
      </c>
      <c r="C5368">
        <v>11</v>
      </c>
      <c r="D5368" t="s">
        <v>14</v>
      </c>
      <c r="E5368">
        <v>15055</v>
      </c>
      <c r="F5368" t="s">
        <v>106</v>
      </c>
      <c r="G5368">
        <v>18734.4241145735</v>
      </c>
    </row>
    <row r="5369" spans="1:7">
      <c r="A5369">
        <v>58</v>
      </c>
      <c r="B5369" t="s">
        <v>61</v>
      </c>
      <c r="C5369">
        <v>12</v>
      </c>
      <c r="D5369" t="s">
        <v>15</v>
      </c>
      <c r="E5369">
        <v>15055</v>
      </c>
      <c r="F5369" t="s">
        <v>106</v>
      </c>
      <c r="G5369">
        <v>718.54537146422604</v>
      </c>
    </row>
    <row r="5370" spans="1:7">
      <c r="A5370">
        <v>58</v>
      </c>
      <c r="B5370" t="s">
        <v>61</v>
      </c>
      <c r="C5370">
        <v>13</v>
      </c>
      <c r="D5370" t="s">
        <v>16</v>
      </c>
      <c r="E5370">
        <v>15055</v>
      </c>
      <c r="F5370" t="s">
        <v>106</v>
      </c>
      <c r="G5370">
        <v>1733.95225948303</v>
      </c>
    </row>
    <row r="5371" spans="1:7">
      <c r="A5371">
        <v>58</v>
      </c>
      <c r="B5371" t="s">
        <v>61</v>
      </c>
      <c r="C5371">
        <v>14</v>
      </c>
      <c r="D5371" t="s">
        <v>17</v>
      </c>
      <c r="E5371">
        <v>15055</v>
      </c>
      <c r="F5371" t="s">
        <v>106</v>
      </c>
      <c r="G5371">
        <v>294228.52167635597</v>
      </c>
    </row>
    <row r="5372" spans="1:7">
      <c r="A5372">
        <v>58</v>
      </c>
      <c r="B5372" t="s">
        <v>61</v>
      </c>
      <c r="C5372">
        <v>15</v>
      </c>
      <c r="D5372" t="s">
        <v>18</v>
      </c>
      <c r="E5372">
        <v>15055</v>
      </c>
      <c r="F5372" t="s">
        <v>106</v>
      </c>
      <c r="G5372">
        <v>63390.047144299198</v>
      </c>
    </row>
    <row r="5373" spans="1:7">
      <c r="A5373">
        <v>58</v>
      </c>
      <c r="B5373" t="s">
        <v>61</v>
      </c>
      <c r="C5373">
        <v>16</v>
      </c>
      <c r="D5373" t="s">
        <v>19</v>
      </c>
      <c r="E5373">
        <v>15055</v>
      </c>
      <c r="F5373" t="s">
        <v>106</v>
      </c>
      <c r="G5373">
        <v>7704.5522968589403</v>
      </c>
    </row>
    <row r="5374" spans="1:7">
      <c r="A5374">
        <v>58</v>
      </c>
      <c r="B5374" t="s">
        <v>61</v>
      </c>
      <c r="C5374">
        <v>17</v>
      </c>
      <c r="D5374" t="s">
        <v>20</v>
      </c>
      <c r="E5374">
        <v>15055</v>
      </c>
      <c r="F5374" t="s">
        <v>106</v>
      </c>
      <c r="G5374">
        <v>768117.28969958704</v>
      </c>
    </row>
    <row r="5375" spans="1:7">
      <c r="A5375">
        <v>58</v>
      </c>
      <c r="B5375" t="s">
        <v>61</v>
      </c>
      <c r="C5375">
        <v>18</v>
      </c>
      <c r="D5375" t="s">
        <v>21</v>
      </c>
      <c r="E5375">
        <v>15055</v>
      </c>
      <c r="F5375" t="s">
        <v>106</v>
      </c>
      <c r="G5375">
        <v>17860807.384386301</v>
      </c>
    </row>
    <row r="5376" spans="1:7">
      <c r="A5376">
        <v>58</v>
      </c>
      <c r="B5376" t="s">
        <v>61</v>
      </c>
      <c r="C5376">
        <v>19</v>
      </c>
      <c r="D5376" t="s">
        <v>22</v>
      </c>
      <c r="E5376">
        <v>15055</v>
      </c>
      <c r="F5376" t="s">
        <v>106</v>
      </c>
      <c r="G5376">
        <v>111454507.246793</v>
      </c>
    </row>
    <row r="5377" spans="1:7">
      <c r="A5377">
        <v>58</v>
      </c>
      <c r="B5377" t="s">
        <v>61</v>
      </c>
      <c r="C5377">
        <v>20</v>
      </c>
      <c r="D5377" t="s">
        <v>23</v>
      </c>
      <c r="E5377">
        <v>15055</v>
      </c>
      <c r="F5377" t="s">
        <v>106</v>
      </c>
      <c r="G5377">
        <v>514547672.90186799</v>
      </c>
    </row>
    <row r="5378" spans="1:7">
      <c r="A5378">
        <v>58</v>
      </c>
      <c r="B5378" t="s">
        <v>61</v>
      </c>
      <c r="C5378">
        <v>21</v>
      </c>
      <c r="D5378" t="s">
        <v>24</v>
      </c>
      <c r="E5378">
        <v>15055</v>
      </c>
      <c r="F5378" t="s">
        <v>106</v>
      </c>
      <c r="G5378">
        <v>3672079.01908434</v>
      </c>
    </row>
    <row r="5379" spans="1:7">
      <c r="A5379">
        <v>58</v>
      </c>
      <c r="B5379" t="s">
        <v>61</v>
      </c>
      <c r="C5379">
        <v>22</v>
      </c>
      <c r="D5379" t="s">
        <v>25</v>
      </c>
      <c r="E5379">
        <v>15055</v>
      </c>
      <c r="F5379" t="s">
        <v>106</v>
      </c>
      <c r="G5379">
        <v>6784123.96903395</v>
      </c>
    </row>
    <row r="5380" spans="1:7">
      <c r="A5380">
        <v>58</v>
      </c>
      <c r="B5380" t="s">
        <v>61</v>
      </c>
      <c r="C5380">
        <v>23</v>
      </c>
      <c r="D5380" t="s">
        <v>26</v>
      </c>
      <c r="E5380">
        <v>15055</v>
      </c>
      <c r="F5380" t="s">
        <v>106</v>
      </c>
      <c r="G5380">
        <v>2416364.8967845198</v>
      </c>
    </row>
    <row r="5381" spans="1:7">
      <c r="A5381">
        <v>58</v>
      </c>
      <c r="B5381" t="s">
        <v>61</v>
      </c>
      <c r="C5381">
        <v>24</v>
      </c>
      <c r="D5381" t="s">
        <v>27</v>
      </c>
      <c r="E5381">
        <v>15055</v>
      </c>
      <c r="F5381" t="s">
        <v>106</v>
      </c>
      <c r="G5381">
        <v>1148644.8409295001</v>
      </c>
    </row>
    <row r="5382" spans="1:7">
      <c r="A5382">
        <v>58</v>
      </c>
      <c r="B5382" t="s">
        <v>61</v>
      </c>
      <c r="C5382">
        <v>25</v>
      </c>
      <c r="D5382" t="s">
        <v>28</v>
      </c>
      <c r="E5382">
        <v>15055</v>
      </c>
      <c r="F5382" t="s">
        <v>106</v>
      </c>
      <c r="G5382">
        <v>15825429.043522</v>
      </c>
    </row>
    <row r="5383" spans="1:7">
      <c r="A5383">
        <v>58</v>
      </c>
      <c r="B5383" t="s">
        <v>61</v>
      </c>
      <c r="C5383">
        <v>26</v>
      </c>
      <c r="D5383" t="s">
        <v>29</v>
      </c>
      <c r="E5383">
        <v>15055</v>
      </c>
      <c r="F5383" t="s">
        <v>106</v>
      </c>
      <c r="G5383">
        <v>1116356.7041092601</v>
      </c>
    </row>
    <row r="5384" spans="1:7">
      <c r="A5384">
        <v>58</v>
      </c>
      <c r="B5384" t="s">
        <v>61</v>
      </c>
      <c r="C5384">
        <v>27</v>
      </c>
      <c r="D5384" t="s">
        <v>30</v>
      </c>
      <c r="E5384">
        <v>15055</v>
      </c>
      <c r="F5384" t="s">
        <v>106</v>
      </c>
      <c r="G5384">
        <v>11008379.5090602</v>
      </c>
    </row>
    <row r="5385" spans="1:7">
      <c r="A5385">
        <v>58</v>
      </c>
      <c r="B5385" t="s">
        <v>61</v>
      </c>
      <c r="C5385">
        <v>28</v>
      </c>
      <c r="D5385" t="s">
        <v>31</v>
      </c>
      <c r="E5385">
        <v>15055</v>
      </c>
      <c r="F5385" t="s">
        <v>106</v>
      </c>
      <c r="G5385">
        <v>2163759.2930292599</v>
      </c>
    </row>
    <row r="5386" spans="1:7">
      <c r="A5386">
        <v>58</v>
      </c>
      <c r="B5386" t="s">
        <v>61</v>
      </c>
      <c r="C5386">
        <v>29</v>
      </c>
      <c r="D5386" t="s">
        <v>32</v>
      </c>
      <c r="E5386">
        <v>15055</v>
      </c>
      <c r="F5386" t="s">
        <v>106</v>
      </c>
      <c r="G5386">
        <v>1179070.22983349</v>
      </c>
    </row>
    <row r="5387" spans="1:7">
      <c r="A5387">
        <v>58</v>
      </c>
      <c r="B5387" t="s">
        <v>61</v>
      </c>
      <c r="C5387">
        <v>30</v>
      </c>
      <c r="D5387" t="s">
        <v>33</v>
      </c>
      <c r="E5387">
        <v>15055</v>
      </c>
      <c r="F5387" t="s">
        <v>106</v>
      </c>
      <c r="G5387">
        <v>77333.0938827543</v>
      </c>
    </row>
    <row r="5388" spans="1:7">
      <c r="A5388">
        <v>58</v>
      </c>
      <c r="B5388" t="s">
        <v>61</v>
      </c>
      <c r="C5388">
        <v>31</v>
      </c>
      <c r="D5388" t="s">
        <v>34</v>
      </c>
      <c r="E5388">
        <v>15055</v>
      </c>
      <c r="F5388" t="s">
        <v>106</v>
      </c>
      <c r="G5388">
        <v>7280600.3178969398</v>
      </c>
    </row>
    <row r="5389" spans="1:7">
      <c r="A5389">
        <v>58</v>
      </c>
      <c r="B5389" t="s">
        <v>61</v>
      </c>
      <c r="C5389">
        <v>32</v>
      </c>
      <c r="D5389" t="s">
        <v>35</v>
      </c>
      <c r="E5389">
        <v>15055</v>
      </c>
      <c r="F5389" t="s">
        <v>106</v>
      </c>
      <c r="G5389">
        <v>377281449.90052301</v>
      </c>
    </row>
    <row r="5390" spans="1:7">
      <c r="A5390">
        <v>58</v>
      </c>
      <c r="B5390" t="s">
        <v>61</v>
      </c>
      <c r="C5390">
        <v>33</v>
      </c>
      <c r="D5390" t="s">
        <v>36</v>
      </c>
      <c r="E5390">
        <v>15055</v>
      </c>
      <c r="F5390" t="s">
        <v>106</v>
      </c>
      <c r="G5390">
        <v>1003147.19109403</v>
      </c>
    </row>
    <row r="5391" spans="1:7">
      <c r="A5391">
        <v>58</v>
      </c>
      <c r="B5391" t="s">
        <v>61</v>
      </c>
      <c r="C5391">
        <v>34</v>
      </c>
      <c r="D5391" t="s">
        <v>37</v>
      </c>
      <c r="E5391">
        <v>15055</v>
      </c>
      <c r="F5391" t="s">
        <v>106</v>
      </c>
      <c r="G5391">
        <v>6642329.2137161102</v>
      </c>
    </row>
    <row r="5392" spans="1:7">
      <c r="A5392">
        <v>58</v>
      </c>
      <c r="B5392" t="s">
        <v>61</v>
      </c>
      <c r="C5392">
        <v>35</v>
      </c>
      <c r="D5392" t="s">
        <v>38</v>
      </c>
      <c r="E5392">
        <v>15055</v>
      </c>
      <c r="F5392" t="s">
        <v>106</v>
      </c>
      <c r="G5392">
        <v>1037624.13132337</v>
      </c>
    </row>
    <row r="5393" spans="1:7">
      <c r="A5393">
        <v>58</v>
      </c>
      <c r="B5393" t="s">
        <v>61</v>
      </c>
      <c r="C5393">
        <v>36</v>
      </c>
      <c r="D5393" t="s">
        <v>39</v>
      </c>
      <c r="E5393">
        <v>15055</v>
      </c>
      <c r="F5393" t="s">
        <v>106</v>
      </c>
      <c r="G5393">
        <v>990837.327646608</v>
      </c>
    </row>
    <row r="5394" spans="1:7">
      <c r="A5394">
        <v>58</v>
      </c>
      <c r="B5394" t="s">
        <v>61</v>
      </c>
      <c r="C5394">
        <v>37</v>
      </c>
      <c r="D5394" t="s">
        <v>40</v>
      </c>
      <c r="E5394">
        <v>15055</v>
      </c>
      <c r="F5394" t="s">
        <v>106</v>
      </c>
      <c r="G5394">
        <v>1051856.59177747</v>
      </c>
    </row>
    <row r="5395" spans="1:7">
      <c r="A5395">
        <v>58</v>
      </c>
      <c r="B5395" t="s">
        <v>61</v>
      </c>
      <c r="C5395">
        <v>38</v>
      </c>
      <c r="D5395" t="s">
        <v>41</v>
      </c>
      <c r="E5395">
        <v>15055</v>
      </c>
      <c r="F5395" t="s">
        <v>106</v>
      </c>
      <c r="G5395">
        <v>226529.39878413701</v>
      </c>
    </row>
    <row r="5396" spans="1:7">
      <c r="A5396">
        <v>58</v>
      </c>
      <c r="B5396" t="s">
        <v>61</v>
      </c>
      <c r="C5396">
        <v>39</v>
      </c>
      <c r="D5396" t="s">
        <v>42</v>
      </c>
      <c r="E5396">
        <v>15055</v>
      </c>
      <c r="F5396" t="s">
        <v>106</v>
      </c>
      <c r="G5396">
        <v>290553.76527295797</v>
      </c>
    </row>
    <row r="5397" spans="1:7">
      <c r="A5397">
        <v>58</v>
      </c>
      <c r="B5397" t="s">
        <v>61</v>
      </c>
      <c r="C5397">
        <v>40</v>
      </c>
      <c r="D5397" t="s">
        <v>43</v>
      </c>
      <c r="E5397">
        <v>15055</v>
      </c>
      <c r="F5397" t="s">
        <v>106</v>
      </c>
      <c r="G5397">
        <v>9366705.9552393202</v>
      </c>
    </row>
    <row r="5398" spans="1:7">
      <c r="A5398">
        <v>58</v>
      </c>
      <c r="B5398" t="s">
        <v>61</v>
      </c>
      <c r="C5398">
        <v>41</v>
      </c>
      <c r="D5398" t="s">
        <v>44</v>
      </c>
      <c r="E5398">
        <v>15055</v>
      </c>
      <c r="F5398" t="s">
        <v>106</v>
      </c>
      <c r="G5398">
        <v>3069188.6826985502</v>
      </c>
    </row>
    <row r="5399" spans="1:7">
      <c r="A5399">
        <v>58</v>
      </c>
      <c r="B5399" t="s">
        <v>61</v>
      </c>
      <c r="C5399">
        <v>42</v>
      </c>
      <c r="D5399" t="s">
        <v>45</v>
      </c>
      <c r="E5399">
        <v>15055</v>
      </c>
      <c r="F5399" t="s">
        <v>106</v>
      </c>
      <c r="G5399">
        <v>435603300.65157902</v>
      </c>
    </row>
    <row r="5400" spans="1:7">
      <c r="A5400">
        <v>58</v>
      </c>
      <c r="B5400" t="s">
        <v>61</v>
      </c>
      <c r="C5400">
        <v>43</v>
      </c>
      <c r="D5400" t="s">
        <v>46</v>
      </c>
      <c r="E5400">
        <v>15055</v>
      </c>
      <c r="F5400" t="s">
        <v>106</v>
      </c>
      <c r="G5400">
        <v>3107303.3368878402</v>
      </c>
    </row>
    <row r="5401" spans="1:7">
      <c r="A5401">
        <v>58</v>
      </c>
      <c r="B5401" t="s">
        <v>61</v>
      </c>
      <c r="C5401">
        <v>44</v>
      </c>
      <c r="D5401" t="s">
        <v>47</v>
      </c>
      <c r="E5401">
        <v>15055</v>
      </c>
      <c r="F5401" t="s">
        <v>106</v>
      </c>
      <c r="G5401">
        <v>204859.65477669399</v>
      </c>
    </row>
    <row r="5402" spans="1:7">
      <c r="A5402">
        <v>58</v>
      </c>
      <c r="B5402" t="s">
        <v>61</v>
      </c>
      <c r="C5402">
        <v>45</v>
      </c>
      <c r="D5402" t="s">
        <v>48</v>
      </c>
      <c r="E5402">
        <v>15055</v>
      </c>
      <c r="F5402" t="s">
        <v>106</v>
      </c>
      <c r="G5402">
        <v>118925015.878194</v>
      </c>
    </row>
    <row r="5403" spans="1:7">
      <c r="A5403">
        <v>58</v>
      </c>
      <c r="B5403" t="s">
        <v>61</v>
      </c>
      <c r="C5403">
        <v>46</v>
      </c>
      <c r="D5403" t="s">
        <v>49</v>
      </c>
      <c r="E5403">
        <v>15055</v>
      </c>
      <c r="F5403" t="s">
        <v>106</v>
      </c>
      <c r="G5403">
        <v>253637367.29043201</v>
      </c>
    </row>
    <row r="5404" spans="1:7">
      <c r="A5404">
        <v>58</v>
      </c>
      <c r="B5404" t="s">
        <v>61</v>
      </c>
      <c r="C5404">
        <v>47</v>
      </c>
      <c r="D5404" t="s">
        <v>50</v>
      </c>
      <c r="E5404">
        <v>15055</v>
      </c>
      <c r="F5404" t="s">
        <v>106</v>
      </c>
      <c r="G5404">
        <v>2792878.2292776299</v>
      </c>
    </row>
    <row r="5405" spans="1:7">
      <c r="A5405">
        <v>58</v>
      </c>
      <c r="B5405" t="s">
        <v>61</v>
      </c>
      <c r="C5405">
        <v>48</v>
      </c>
      <c r="D5405" t="s">
        <v>51</v>
      </c>
      <c r="E5405">
        <v>15055</v>
      </c>
      <c r="F5405" t="s">
        <v>106</v>
      </c>
      <c r="G5405">
        <v>1572856.98200673</v>
      </c>
    </row>
    <row r="5406" spans="1:7">
      <c r="A5406">
        <v>58</v>
      </c>
      <c r="B5406" t="s">
        <v>61</v>
      </c>
      <c r="C5406">
        <v>49</v>
      </c>
      <c r="D5406" t="s">
        <v>52</v>
      </c>
      <c r="E5406">
        <v>15055</v>
      </c>
      <c r="F5406" t="s">
        <v>106</v>
      </c>
      <c r="G5406">
        <v>728284318.81129098</v>
      </c>
    </row>
    <row r="5407" spans="1:7">
      <c r="A5407">
        <v>58</v>
      </c>
      <c r="B5407" t="s">
        <v>61</v>
      </c>
      <c r="C5407">
        <v>51</v>
      </c>
      <c r="D5407" t="s">
        <v>54</v>
      </c>
      <c r="E5407">
        <v>15055</v>
      </c>
      <c r="F5407" t="s">
        <v>106</v>
      </c>
      <c r="G5407">
        <v>540868071.84540796</v>
      </c>
    </row>
    <row r="5408" spans="1:7">
      <c r="A5408">
        <v>58</v>
      </c>
      <c r="B5408" t="s">
        <v>61</v>
      </c>
      <c r="C5408">
        <v>52</v>
      </c>
      <c r="D5408" t="s">
        <v>55</v>
      </c>
      <c r="E5408">
        <v>15055</v>
      </c>
      <c r="F5408" t="s">
        <v>106</v>
      </c>
      <c r="G5408">
        <v>8912901.0297719799</v>
      </c>
    </row>
    <row r="5409" spans="1:7">
      <c r="A5409">
        <v>58</v>
      </c>
      <c r="B5409" t="s">
        <v>61</v>
      </c>
      <c r="C5409">
        <v>53</v>
      </c>
      <c r="D5409" t="s">
        <v>56</v>
      </c>
      <c r="E5409">
        <v>15055</v>
      </c>
      <c r="F5409" t="s">
        <v>106</v>
      </c>
      <c r="G5409">
        <v>474486040.357844</v>
      </c>
    </row>
    <row r="5410" spans="1:7">
      <c r="A5410">
        <v>58</v>
      </c>
      <c r="B5410" t="s">
        <v>61</v>
      </c>
      <c r="C5410">
        <v>54</v>
      </c>
      <c r="D5410" t="s">
        <v>57</v>
      </c>
      <c r="E5410">
        <v>15055</v>
      </c>
      <c r="F5410" t="s">
        <v>106</v>
      </c>
      <c r="G5410">
        <v>441647925.44297999</v>
      </c>
    </row>
    <row r="5411" spans="1:7">
      <c r="A5411">
        <v>58</v>
      </c>
      <c r="B5411" t="s">
        <v>61</v>
      </c>
      <c r="C5411">
        <v>55</v>
      </c>
      <c r="D5411" t="s">
        <v>58</v>
      </c>
      <c r="E5411">
        <v>15055</v>
      </c>
      <c r="F5411" t="s">
        <v>106</v>
      </c>
      <c r="G5411">
        <v>1125359109.1770101</v>
      </c>
    </row>
    <row r="5412" spans="1:7">
      <c r="A5412">
        <v>58</v>
      </c>
      <c r="B5412" t="s">
        <v>61</v>
      </c>
      <c r="C5412">
        <v>56</v>
      </c>
      <c r="D5412" t="s">
        <v>59</v>
      </c>
      <c r="E5412">
        <v>15055</v>
      </c>
      <c r="F5412" t="s">
        <v>106</v>
      </c>
      <c r="G5412">
        <v>1587323974.1530499</v>
      </c>
    </row>
    <row r="5413" spans="1:7">
      <c r="A5413">
        <v>58</v>
      </c>
      <c r="B5413" t="s">
        <v>61</v>
      </c>
      <c r="C5413">
        <v>57</v>
      </c>
      <c r="D5413" t="s">
        <v>60</v>
      </c>
      <c r="E5413">
        <v>15055</v>
      </c>
      <c r="F5413" t="s">
        <v>106</v>
      </c>
      <c r="G5413">
        <v>1965922200.0081601</v>
      </c>
    </row>
    <row r="5414" spans="1:7">
      <c r="A5414">
        <v>58</v>
      </c>
      <c r="B5414" t="s">
        <v>61</v>
      </c>
      <c r="C5414">
        <v>58</v>
      </c>
      <c r="D5414" t="s">
        <v>61</v>
      </c>
      <c r="E5414">
        <v>15055</v>
      </c>
      <c r="F5414" t="s">
        <v>106</v>
      </c>
      <c r="G5414">
        <v>6246260475.2721901</v>
      </c>
    </row>
    <row r="5415" spans="1:7">
      <c r="A5415">
        <v>58</v>
      </c>
      <c r="B5415" t="s">
        <v>61</v>
      </c>
      <c r="C5415">
        <v>59</v>
      </c>
      <c r="D5415" t="s">
        <v>62</v>
      </c>
      <c r="E5415">
        <v>15055</v>
      </c>
      <c r="F5415" t="s">
        <v>106</v>
      </c>
      <c r="G5415">
        <v>3512524779.7235298</v>
      </c>
    </row>
    <row r="5416" spans="1:7">
      <c r="A5416">
        <v>58</v>
      </c>
      <c r="B5416" t="s">
        <v>61</v>
      </c>
      <c r="C5416">
        <v>60</v>
      </c>
      <c r="D5416" t="s">
        <v>63</v>
      </c>
      <c r="E5416">
        <v>15055</v>
      </c>
      <c r="F5416" t="s">
        <v>106</v>
      </c>
      <c r="G5416">
        <v>1362336878.0840499</v>
      </c>
    </row>
    <row r="5417" spans="1:7">
      <c r="A5417">
        <v>58</v>
      </c>
      <c r="B5417" t="s">
        <v>61</v>
      </c>
      <c r="C5417">
        <v>62</v>
      </c>
      <c r="D5417" t="s">
        <v>65</v>
      </c>
      <c r="E5417">
        <v>15055</v>
      </c>
      <c r="F5417" t="s">
        <v>106</v>
      </c>
      <c r="G5417">
        <v>4053084402.6166701</v>
      </c>
    </row>
    <row r="5418" spans="1:7">
      <c r="A5418">
        <v>58</v>
      </c>
      <c r="B5418" t="s">
        <v>61</v>
      </c>
      <c r="C5418">
        <v>63</v>
      </c>
      <c r="D5418" t="s">
        <v>66</v>
      </c>
      <c r="E5418">
        <v>15055</v>
      </c>
      <c r="F5418" t="s">
        <v>106</v>
      </c>
      <c r="G5418">
        <v>182817477.97693899</v>
      </c>
    </row>
    <row r="5419" spans="1:7">
      <c r="A5419">
        <v>58</v>
      </c>
      <c r="B5419" t="s">
        <v>61</v>
      </c>
      <c r="C5419">
        <v>64</v>
      </c>
      <c r="D5419" t="s">
        <v>67</v>
      </c>
      <c r="E5419">
        <v>15055</v>
      </c>
      <c r="F5419" t="s">
        <v>106</v>
      </c>
      <c r="G5419">
        <v>1536974276.3195701</v>
      </c>
    </row>
    <row r="5420" spans="1:7">
      <c r="A5420">
        <v>58</v>
      </c>
      <c r="B5420" t="s">
        <v>61</v>
      </c>
      <c r="C5420">
        <v>65</v>
      </c>
      <c r="D5420" t="s">
        <v>68</v>
      </c>
      <c r="E5420">
        <v>15055</v>
      </c>
      <c r="F5420" t="s">
        <v>106</v>
      </c>
      <c r="G5420">
        <v>9692658521.3397293</v>
      </c>
    </row>
    <row r="5421" spans="1:7">
      <c r="A5421">
        <v>58</v>
      </c>
      <c r="B5421" t="s">
        <v>61</v>
      </c>
      <c r="C5421">
        <v>66</v>
      </c>
      <c r="D5421" t="s">
        <v>69</v>
      </c>
      <c r="E5421">
        <v>15055</v>
      </c>
      <c r="F5421" t="s">
        <v>106</v>
      </c>
      <c r="G5421">
        <v>2520047227.7299399</v>
      </c>
    </row>
    <row r="5422" spans="1:7">
      <c r="A5422">
        <v>58</v>
      </c>
      <c r="B5422" t="s">
        <v>61</v>
      </c>
      <c r="C5422">
        <v>67</v>
      </c>
      <c r="D5422" t="s">
        <v>70</v>
      </c>
      <c r="E5422">
        <v>15055</v>
      </c>
      <c r="F5422" t="s">
        <v>106</v>
      </c>
      <c r="G5422">
        <v>2392561318.1943498</v>
      </c>
    </row>
    <row r="5423" spans="1:7">
      <c r="A5423">
        <v>58</v>
      </c>
      <c r="B5423" t="s">
        <v>61</v>
      </c>
      <c r="C5423">
        <v>68</v>
      </c>
      <c r="D5423" t="s">
        <v>71</v>
      </c>
      <c r="E5423">
        <v>15055</v>
      </c>
      <c r="F5423" t="s">
        <v>106</v>
      </c>
      <c r="G5423">
        <v>22264149.055599499</v>
      </c>
    </row>
    <row r="5424" spans="1:7">
      <c r="A5424">
        <v>58</v>
      </c>
      <c r="B5424" t="s">
        <v>61</v>
      </c>
      <c r="C5424">
        <v>69</v>
      </c>
      <c r="D5424" t="s">
        <v>72</v>
      </c>
      <c r="E5424">
        <v>15055</v>
      </c>
      <c r="F5424" t="s">
        <v>106</v>
      </c>
      <c r="G5424">
        <v>840528.54524034495</v>
      </c>
    </row>
    <row r="5425" spans="1:7">
      <c r="A5425">
        <v>58</v>
      </c>
      <c r="B5425" t="s">
        <v>61</v>
      </c>
      <c r="C5425">
        <v>74</v>
      </c>
      <c r="D5425" t="s">
        <v>77</v>
      </c>
      <c r="E5425">
        <v>15055</v>
      </c>
      <c r="F5425" t="s">
        <v>106</v>
      </c>
      <c r="G5425">
        <v>120991191.61984</v>
      </c>
    </row>
    <row r="5426" spans="1:7">
      <c r="A5426">
        <v>58</v>
      </c>
      <c r="B5426" t="s">
        <v>61</v>
      </c>
      <c r="C5426">
        <v>75</v>
      </c>
      <c r="D5426" t="s">
        <v>78</v>
      </c>
      <c r="E5426">
        <v>15055</v>
      </c>
      <c r="F5426" t="s">
        <v>106</v>
      </c>
      <c r="G5426">
        <v>3748.4470348751602</v>
      </c>
    </row>
    <row r="5427" spans="1:7">
      <c r="A5427">
        <v>58</v>
      </c>
      <c r="B5427" t="s">
        <v>61</v>
      </c>
      <c r="C5427">
        <v>76</v>
      </c>
      <c r="D5427" t="s">
        <v>79</v>
      </c>
      <c r="E5427">
        <v>15055</v>
      </c>
      <c r="F5427" t="s">
        <v>106</v>
      </c>
      <c r="G5427">
        <v>15457010.1070305</v>
      </c>
    </row>
    <row r="5428" spans="1:7">
      <c r="A5428">
        <v>58</v>
      </c>
      <c r="B5428" t="s">
        <v>61</v>
      </c>
      <c r="C5428">
        <v>77</v>
      </c>
      <c r="D5428" t="s">
        <v>80</v>
      </c>
      <c r="E5428">
        <v>15055</v>
      </c>
      <c r="F5428" t="s">
        <v>106</v>
      </c>
      <c r="G5428">
        <v>105918081.411153</v>
      </c>
    </row>
    <row r="5429" spans="1:7">
      <c r="A5429">
        <v>58</v>
      </c>
      <c r="B5429" t="s">
        <v>61</v>
      </c>
      <c r="C5429">
        <v>78</v>
      </c>
      <c r="D5429" t="s">
        <v>81</v>
      </c>
      <c r="E5429">
        <v>15055</v>
      </c>
      <c r="F5429" t="s">
        <v>106</v>
      </c>
      <c r="G5429">
        <v>579121494.51699901</v>
      </c>
    </row>
    <row r="5430" spans="1:7">
      <c r="A5430">
        <v>58</v>
      </c>
      <c r="B5430" t="s">
        <v>61</v>
      </c>
      <c r="C5430">
        <v>79</v>
      </c>
      <c r="D5430" t="s">
        <v>82</v>
      </c>
      <c r="E5430">
        <v>15055</v>
      </c>
      <c r="F5430" t="s">
        <v>106</v>
      </c>
      <c r="G5430">
        <v>379347449.06113499</v>
      </c>
    </row>
    <row r="5431" spans="1:7">
      <c r="A5431">
        <v>58</v>
      </c>
      <c r="B5431" t="s">
        <v>61</v>
      </c>
      <c r="C5431">
        <v>80</v>
      </c>
      <c r="D5431" t="s">
        <v>83</v>
      </c>
      <c r="E5431">
        <v>15055</v>
      </c>
      <c r="F5431" t="s">
        <v>106</v>
      </c>
      <c r="G5431">
        <v>8959080.5679451805</v>
      </c>
    </row>
    <row r="5432" spans="1:7">
      <c r="A5432">
        <v>58</v>
      </c>
      <c r="B5432" t="s">
        <v>61</v>
      </c>
      <c r="C5432">
        <v>81</v>
      </c>
      <c r="D5432" t="s">
        <v>84</v>
      </c>
      <c r="E5432">
        <v>15055</v>
      </c>
      <c r="F5432" t="s">
        <v>106</v>
      </c>
      <c r="G5432">
        <v>260250714.93430701</v>
      </c>
    </row>
    <row r="5433" spans="1:7">
      <c r="A5433">
        <v>58</v>
      </c>
      <c r="B5433" t="s">
        <v>61</v>
      </c>
      <c r="C5433">
        <v>83</v>
      </c>
      <c r="D5433" t="s">
        <v>86</v>
      </c>
      <c r="E5433">
        <v>15055</v>
      </c>
      <c r="F5433" t="s">
        <v>106</v>
      </c>
      <c r="G5433">
        <v>588842070.19513094</v>
      </c>
    </row>
    <row r="5434" spans="1:7">
      <c r="A5434">
        <v>58</v>
      </c>
      <c r="B5434" t="s">
        <v>61</v>
      </c>
      <c r="C5434">
        <v>86</v>
      </c>
      <c r="D5434" t="s">
        <v>89</v>
      </c>
      <c r="E5434">
        <v>15055</v>
      </c>
      <c r="F5434" t="s">
        <v>106</v>
      </c>
      <c r="G5434">
        <v>34192.733495431799</v>
      </c>
    </row>
    <row r="5435" spans="1:7">
      <c r="A5435">
        <v>58</v>
      </c>
      <c r="B5435" t="s">
        <v>61</v>
      </c>
      <c r="C5435">
        <v>87</v>
      </c>
      <c r="D5435" t="s">
        <v>90</v>
      </c>
      <c r="E5435">
        <v>15055</v>
      </c>
      <c r="F5435" t="s">
        <v>106</v>
      </c>
      <c r="G5435">
        <v>26235.709616577598</v>
      </c>
    </row>
    <row r="5436" spans="1:7">
      <c r="A5436">
        <v>58</v>
      </c>
      <c r="B5436" t="s">
        <v>61</v>
      </c>
      <c r="C5436">
        <v>5001</v>
      </c>
      <c r="D5436" t="s">
        <v>94</v>
      </c>
      <c r="E5436">
        <v>15053</v>
      </c>
      <c r="F5436" t="s">
        <v>107</v>
      </c>
      <c r="G5436">
        <v>41217357141.643402</v>
      </c>
    </row>
    <row r="5437" spans="1:7">
      <c r="A5437">
        <v>58</v>
      </c>
      <c r="B5437" t="s">
        <v>61</v>
      </c>
      <c r="C5437">
        <v>6001</v>
      </c>
      <c r="D5437" t="s">
        <v>96</v>
      </c>
      <c r="E5437">
        <v>15053</v>
      </c>
      <c r="F5437" t="s">
        <v>107</v>
      </c>
      <c r="G5437">
        <v>9193438702.5678596</v>
      </c>
    </row>
    <row r="5438" spans="1:7">
      <c r="A5438">
        <v>58</v>
      </c>
      <c r="B5438" t="s">
        <v>61</v>
      </c>
      <c r="C5438">
        <v>7001</v>
      </c>
      <c r="D5438" t="s">
        <v>108</v>
      </c>
      <c r="E5438">
        <v>15053</v>
      </c>
      <c r="F5438" t="s">
        <v>107</v>
      </c>
      <c r="G5438">
        <v>-3315708161.31002</v>
      </c>
    </row>
    <row r="5439" spans="1:7">
      <c r="A5439">
        <v>58</v>
      </c>
      <c r="B5439" t="s">
        <v>61</v>
      </c>
      <c r="C5439">
        <v>8001</v>
      </c>
      <c r="D5439" t="s">
        <v>109</v>
      </c>
      <c r="E5439">
        <v>15053</v>
      </c>
      <c r="F5439" t="s">
        <v>107</v>
      </c>
      <c r="G5439">
        <v>1295325869.86566</v>
      </c>
    </row>
    <row r="5440" spans="1:7">
      <c r="A5440">
        <v>58</v>
      </c>
      <c r="B5440" t="s">
        <v>61</v>
      </c>
      <c r="C5440">
        <v>10001</v>
      </c>
      <c r="D5440" t="s">
        <v>110</v>
      </c>
      <c r="E5440">
        <v>15055</v>
      </c>
      <c r="F5440" t="s">
        <v>106</v>
      </c>
      <c r="G5440">
        <v>6385190.0556412898</v>
      </c>
    </row>
    <row r="5441" spans="1:7">
      <c r="A5441">
        <v>58</v>
      </c>
      <c r="B5441" t="s">
        <v>61</v>
      </c>
      <c r="C5441">
        <v>10002</v>
      </c>
      <c r="D5441" t="s">
        <v>111</v>
      </c>
      <c r="E5441">
        <v>15055</v>
      </c>
      <c r="F5441" t="s">
        <v>106</v>
      </c>
      <c r="G5441">
        <v>8408573.3326881807</v>
      </c>
    </row>
    <row r="5442" spans="1:7">
      <c r="A5442">
        <v>58</v>
      </c>
      <c r="B5442" t="s">
        <v>61</v>
      </c>
      <c r="C5442">
        <v>10003</v>
      </c>
      <c r="D5442" t="s">
        <v>112</v>
      </c>
      <c r="E5442">
        <v>15055</v>
      </c>
      <c r="F5442" t="s">
        <v>106</v>
      </c>
      <c r="G5442">
        <v>7486472.8400632199</v>
      </c>
    </row>
    <row r="5443" spans="1:7">
      <c r="A5443">
        <v>58</v>
      </c>
      <c r="B5443" t="s">
        <v>61</v>
      </c>
      <c r="C5443">
        <v>10004</v>
      </c>
      <c r="D5443" t="s">
        <v>113</v>
      </c>
      <c r="E5443">
        <v>15055</v>
      </c>
      <c r="F5443" t="s">
        <v>106</v>
      </c>
      <c r="G5443">
        <v>5780457.2339047603</v>
      </c>
    </row>
    <row r="5444" spans="1:7">
      <c r="A5444">
        <v>58</v>
      </c>
      <c r="B5444" t="s">
        <v>61</v>
      </c>
      <c r="C5444">
        <v>10005</v>
      </c>
      <c r="D5444" t="s">
        <v>114</v>
      </c>
      <c r="E5444">
        <v>15055</v>
      </c>
      <c r="F5444" t="s">
        <v>106</v>
      </c>
      <c r="G5444">
        <v>12900657.2375581</v>
      </c>
    </row>
    <row r="5445" spans="1:7">
      <c r="A5445">
        <v>58</v>
      </c>
      <c r="B5445" t="s">
        <v>61</v>
      </c>
      <c r="C5445">
        <v>10006</v>
      </c>
      <c r="D5445" t="s">
        <v>115</v>
      </c>
      <c r="E5445">
        <v>15055</v>
      </c>
      <c r="F5445" t="s">
        <v>106</v>
      </c>
      <c r="G5445">
        <v>44061252.436116703</v>
      </c>
    </row>
    <row r="5446" spans="1:7">
      <c r="A5446">
        <v>58</v>
      </c>
      <c r="B5446" t="s">
        <v>61</v>
      </c>
      <c r="C5446">
        <v>10007</v>
      </c>
      <c r="D5446" t="s">
        <v>116</v>
      </c>
      <c r="E5446">
        <v>15055</v>
      </c>
      <c r="F5446" t="s">
        <v>106</v>
      </c>
      <c r="G5446">
        <v>77919518.334915206</v>
      </c>
    </row>
    <row r="5447" spans="1:7">
      <c r="A5447">
        <v>58</v>
      </c>
      <c r="B5447" t="s">
        <v>61</v>
      </c>
      <c r="C5447">
        <v>10008</v>
      </c>
      <c r="D5447" t="s">
        <v>117</v>
      </c>
      <c r="E5447">
        <v>15055</v>
      </c>
      <c r="F5447" t="s">
        <v>106</v>
      </c>
      <c r="G5447">
        <v>89133504.810630202</v>
      </c>
    </row>
    <row r="5448" spans="1:7">
      <c r="A5448">
        <v>58</v>
      </c>
      <c r="B5448" t="s">
        <v>61</v>
      </c>
      <c r="C5448">
        <v>10009</v>
      </c>
      <c r="D5448" t="s">
        <v>118</v>
      </c>
      <c r="E5448">
        <v>15055</v>
      </c>
      <c r="F5448" t="s">
        <v>106</v>
      </c>
      <c r="G5448">
        <v>225531313.52539799</v>
      </c>
    </row>
    <row r="5449" spans="1:7">
      <c r="A5449">
        <v>58</v>
      </c>
      <c r="B5449" t="s">
        <v>61</v>
      </c>
      <c r="C5449">
        <v>11001</v>
      </c>
      <c r="D5449" t="s">
        <v>119</v>
      </c>
      <c r="E5449">
        <v>15055</v>
      </c>
      <c r="F5449" t="s">
        <v>106</v>
      </c>
      <c r="G5449">
        <v>14210409.901721099</v>
      </c>
    </row>
    <row r="5450" spans="1:7">
      <c r="A5450">
        <v>58</v>
      </c>
      <c r="B5450" t="s">
        <v>61</v>
      </c>
      <c r="C5450">
        <v>11003</v>
      </c>
      <c r="D5450" t="s">
        <v>120</v>
      </c>
      <c r="E5450">
        <v>15055</v>
      </c>
      <c r="F5450" t="s">
        <v>106</v>
      </c>
      <c r="G5450">
        <v>17575769.237424299</v>
      </c>
    </row>
    <row r="5451" spans="1:7">
      <c r="A5451">
        <v>58</v>
      </c>
      <c r="B5451" t="s">
        <v>61</v>
      </c>
      <c r="C5451">
        <v>12001</v>
      </c>
      <c r="D5451" t="s">
        <v>121</v>
      </c>
      <c r="E5451">
        <v>15055</v>
      </c>
      <c r="F5451" t="s">
        <v>106</v>
      </c>
      <c r="G5451">
        <v>188937922.35243699</v>
      </c>
    </row>
    <row r="5452" spans="1:7">
      <c r="A5452">
        <v>58</v>
      </c>
      <c r="B5452" t="s">
        <v>61</v>
      </c>
      <c r="C5452">
        <v>12002</v>
      </c>
      <c r="D5452" t="s">
        <v>122</v>
      </c>
      <c r="E5452">
        <v>15055</v>
      </c>
      <c r="F5452" t="s">
        <v>106</v>
      </c>
      <c r="G5452">
        <v>301187.70177384297</v>
      </c>
    </row>
    <row r="5453" spans="1:7">
      <c r="A5453">
        <v>58</v>
      </c>
      <c r="B5453" t="s">
        <v>61</v>
      </c>
      <c r="C5453">
        <v>12004</v>
      </c>
      <c r="D5453" t="s">
        <v>123</v>
      </c>
      <c r="E5453">
        <v>15055</v>
      </c>
      <c r="F5453" t="s">
        <v>106</v>
      </c>
      <c r="G5453">
        <v>88904036.623763904</v>
      </c>
    </row>
    <row r="5454" spans="1:7">
      <c r="A5454">
        <v>58</v>
      </c>
      <c r="B5454" t="s">
        <v>61</v>
      </c>
      <c r="C5454">
        <v>14001</v>
      </c>
      <c r="D5454" t="s">
        <v>124</v>
      </c>
      <c r="E5454">
        <v>15055</v>
      </c>
      <c r="F5454" t="s">
        <v>106</v>
      </c>
      <c r="G5454">
        <v>117546879.56264301</v>
      </c>
    </row>
    <row r="5455" spans="1:7">
      <c r="A5455">
        <v>58</v>
      </c>
      <c r="B5455" t="s">
        <v>61</v>
      </c>
      <c r="C5455">
        <v>14002</v>
      </c>
      <c r="D5455" t="s">
        <v>125</v>
      </c>
      <c r="E5455">
        <v>15055</v>
      </c>
      <c r="F5455" t="s">
        <v>106</v>
      </c>
      <c r="G5455">
        <v>714601.36308616598</v>
      </c>
    </row>
    <row r="5456" spans="1:7">
      <c r="A5456">
        <v>58</v>
      </c>
      <c r="B5456" t="s">
        <v>61</v>
      </c>
      <c r="C5456">
        <v>25001</v>
      </c>
      <c r="D5456" t="s">
        <v>126</v>
      </c>
      <c r="E5456">
        <v>15051</v>
      </c>
      <c r="F5456" t="s">
        <v>127</v>
      </c>
      <c r="G5456">
        <v>6728083721.5445299</v>
      </c>
    </row>
    <row r="5457" spans="1:7">
      <c r="A5457">
        <v>58</v>
      </c>
      <c r="B5457" t="s">
        <v>61</v>
      </c>
      <c r="C5457">
        <v>28001</v>
      </c>
      <c r="D5457" t="s">
        <v>128</v>
      </c>
      <c r="E5457">
        <v>15051</v>
      </c>
      <c r="F5457" t="s">
        <v>127</v>
      </c>
      <c r="G5457">
        <v>6350202113.8578501</v>
      </c>
    </row>
    <row r="5458" spans="1:7">
      <c r="A5458">
        <v>59</v>
      </c>
      <c r="B5458" t="s">
        <v>62</v>
      </c>
      <c r="C5458">
        <v>1</v>
      </c>
      <c r="D5458" t="s">
        <v>4</v>
      </c>
      <c r="E5458">
        <v>15055</v>
      </c>
      <c r="F5458" t="s">
        <v>106</v>
      </c>
      <c r="G5458">
        <v>49524.648784032797</v>
      </c>
    </row>
    <row r="5459" spans="1:7">
      <c r="A5459">
        <v>59</v>
      </c>
      <c r="B5459" t="s">
        <v>62</v>
      </c>
      <c r="C5459">
        <v>2</v>
      </c>
      <c r="D5459" t="s">
        <v>5</v>
      </c>
      <c r="E5459">
        <v>15055</v>
      </c>
      <c r="F5459" t="s">
        <v>106</v>
      </c>
      <c r="G5459">
        <v>21624.7405334041</v>
      </c>
    </row>
    <row r="5460" spans="1:7">
      <c r="A5460">
        <v>59</v>
      </c>
      <c r="B5460" t="s">
        <v>62</v>
      </c>
      <c r="C5460">
        <v>3</v>
      </c>
      <c r="D5460" t="s">
        <v>6</v>
      </c>
      <c r="E5460">
        <v>15055</v>
      </c>
      <c r="F5460" t="s">
        <v>106</v>
      </c>
      <c r="G5460">
        <v>2.26497894947852</v>
      </c>
    </row>
    <row r="5461" spans="1:7">
      <c r="A5461">
        <v>59</v>
      </c>
      <c r="B5461" t="s">
        <v>62</v>
      </c>
      <c r="C5461">
        <v>6</v>
      </c>
      <c r="D5461" t="s">
        <v>9</v>
      </c>
      <c r="E5461">
        <v>15055</v>
      </c>
      <c r="F5461" t="s">
        <v>106</v>
      </c>
      <c r="G5461">
        <v>3059569.6807364998</v>
      </c>
    </row>
    <row r="5462" spans="1:7">
      <c r="A5462">
        <v>59</v>
      </c>
      <c r="B5462" t="s">
        <v>62</v>
      </c>
      <c r="C5462">
        <v>7</v>
      </c>
      <c r="D5462" t="s">
        <v>10</v>
      </c>
      <c r="E5462">
        <v>15055</v>
      </c>
      <c r="F5462" t="s">
        <v>106</v>
      </c>
      <c r="G5462">
        <v>20342.8388876434</v>
      </c>
    </row>
    <row r="5463" spans="1:7">
      <c r="A5463">
        <v>59</v>
      </c>
      <c r="B5463" t="s">
        <v>62</v>
      </c>
      <c r="C5463">
        <v>8</v>
      </c>
      <c r="D5463" t="s">
        <v>11</v>
      </c>
      <c r="E5463">
        <v>15055</v>
      </c>
      <c r="F5463" t="s">
        <v>106</v>
      </c>
      <c r="G5463">
        <v>2716.4885329381</v>
      </c>
    </row>
    <row r="5464" spans="1:7">
      <c r="A5464">
        <v>59</v>
      </c>
      <c r="B5464" t="s">
        <v>62</v>
      </c>
      <c r="C5464">
        <v>9</v>
      </c>
      <c r="D5464" t="s">
        <v>12</v>
      </c>
      <c r="E5464">
        <v>15055</v>
      </c>
      <c r="F5464" t="s">
        <v>106</v>
      </c>
      <c r="G5464">
        <v>111783989.1594</v>
      </c>
    </row>
    <row r="5465" spans="1:7">
      <c r="A5465">
        <v>59</v>
      </c>
      <c r="B5465" t="s">
        <v>62</v>
      </c>
      <c r="C5465">
        <v>10</v>
      </c>
      <c r="D5465" t="s">
        <v>13</v>
      </c>
      <c r="E5465">
        <v>15055</v>
      </c>
      <c r="F5465" t="s">
        <v>106</v>
      </c>
      <c r="G5465">
        <v>351805991.55856299</v>
      </c>
    </row>
    <row r="5466" spans="1:7">
      <c r="A5466">
        <v>59</v>
      </c>
      <c r="B5466" t="s">
        <v>62</v>
      </c>
      <c r="C5466">
        <v>11</v>
      </c>
      <c r="D5466" t="s">
        <v>14</v>
      </c>
      <c r="E5466">
        <v>15055</v>
      </c>
      <c r="F5466" t="s">
        <v>106</v>
      </c>
      <c r="G5466">
        <v>6837.7023846550101</v>
      </c>
    </row>
    <row r="5467" spans="1:7">
      <c r="A5467">
        <v>59</v>
      </c>
      <c r="B5467" t="s">
        <v>62</v>
      </c>
      <c r="C5467">
        <v>12</v>
      </c>
      <c r="D5467" t="s">
        <v>15</v>
      </c>
      <c r="E5467">
        <v>15055</v>
      </c>
      <c r="F5467" t="s">
        <v>106</v>
      </c>
      <c r="G5467">
        <v>432.56499090796399</v>
      </c>
    </row>
    <row r="5468" spans="1:7">
      <c r="A5468">
        <v>59</v>
      </c>
      <c r="B5468" t="s">
        <v>62</v>
      </c>
      <c r="C5468">
        <v>13</v>
      </c>
      <c r="D5468" t="s">
        <v>16</v>
      </c>
      <c r="E5468">
        <v>15055</v>
      </c>
      <c r="F5468" t="s">
        <v>106</v>
      </c>
      <c r="G5468">
        <v>624.80729786922097</v>
      </c>
    </row>
    <row r="5469" spans="1:7">
      <c r="A5469">
        <v>59</v>
      </c>
      <c r="B5469" t="s">
        <v>62</v>
      </c>
      <c r="C5469">
        <v>14</v>
      </c>
      <c r="D5469" t="s">
        <v>17</v>
      </c>
      <c r="E5469">
        <v>15055</v>
      </c>
      <c r="F5469" t="s">
        <v>106</v>
      </c>
      <c r="G5469">
        <v>69466.491180498706</v>
      </c>
    </row>
    <row r="5470" spans="1:7">
      <c r="A5470">
        <v>59</v>
      </c>
      <c r="B5470" t="s">
        <v>62</v>
      </c>
      <c r="C5470">
        <v>15</v>
      </c>
      <c r="D5470" t="s">
        <v>18</v>
      </c>
      <c r="E5470">
        <v>15055</v>
      </c>
      <c r="F5470" t="s">
        <v>106</v>
      </c>
      <c r="G5470">
        <v>14907.5230971001</v>
      </c>
    </row>
    <row r="5471" spans="1:7">
      <c r="A5471">
        <v>59</v>
      </c>
      <c r="B5471" t="s">
        <v>62</v>
      </c>
      <c r="C5471">
        <v>16</v>
      </c>
      <c r="D5471" t="s">
        <v>19</v>
      </c>
      <c r="E5471">
        <v>15055</v>
      </c>
      <c r="F5471" t="s">
        <v>106</v>
      </c>
      <c r="G5471">
        <v>2145.66672714061</v>
      </c>
    </row>
    <row r="5472" spans="1:7">
      <c r="A5472">
        <v>59</v>
      </c>
      <c r="B5472" t="s">
        <v>62</v>
      </c>
      <c r="C5472">
        <v>17</v>
      </c>
      <c r="D5472" t="s">
        <v>20</v>
      </c>
      <c r="E5472">
        <v>15055</v>
      </c>
      <c r="F5472" t="s">
        <v>106</v>
      </c>
      <c r="G5472">
        <v>2078568.7074386301</v>
      </c>
    </row>
    <row r="5473" spans="1:7">
      <c r="A5473">
        <v>59</v>
      </c>
      <c r="B5473" t="s">
        <v>62</v>
      </c>
      <c r="C5473">
        <v>18</v>
      </c>
      <c r="D5473" t="s">
        <v>21</v>
      </c>
      <c r="E5473">
        <v>15055</v>
      </c>
      <c r="F5473" t="s">
        <v>106</v>
      </c>
      <c r="G5473">
        <v>14599808.9662394</v>
      </c>
    </row>
    <row r="5474" spans="1:7">
      <c r="A5474">
        <v>59</v>
      </c>
      <c r="B5474" t="s">
        <v>62</v>
      </c>
      <c r="C5474">
        <v>19</v>
      </c>
      <c r="D5474" t="s">
        <v>22</v>
      </c>
      <c r="E5474">
        <v>15055</v>
      </c>
      <c r="F5474" t="s">
        <v>106</v>
      </c>
      <c r="G5474">
        <v>27391249.482838999</v>
      </c>
    </row>
    <row r="5475" spans="1:7">
      <c r="A5475">
        <v>59</v>
      </c>
      <c r="B5475" t="s">
        <v>62</v>
      </c>
      <c r="C5475">
        <v>20</v>
      </c>
      <c r="D5475" t="s">
        <v>23</v>
      </c>
      <c r="E5475">
        <v>15055</v>
      </c>
      <c r="F5475" t="s">
        <v>106</v>
      </c>
      <c r="G5475">
        <v>216879150.74121201</v>
      </c>
    </row>
    <row r="5476" spans="1:7">
      <c r="A5476">
        <v>59</v>
      </c>
      <c r="B5476" t="s">
        <v>62</v>
      </c>
      <c r="C5476">
        <v>21</v>
      </c>
      <c r="D5476" t="s">
        <v>24</v>
      </c>
      <c r="E5476">
        <v>15055</v>
      </c>
      <c r="F5476" t="s">
        <v>106</v>
      </c>
      <c r="G5476">
        <v>1618397.87550472</v>
      </c>
    </row>
    <row r="5477" spans="1:7">
      <c r="A5477">
        <v>59</v>
      </c>
      <c r="B5477" t="s">
        <v>62</v>
      </c>
      <c r="C5477">
        <v>22</v>
      </c>
      <c r="D5477" t="s">
        <v>25</v>
      </c>
      <c r="E5477">
        <v>15055</v>
      </c>
      <c r="F5477" t="s">
        <v>106</v>
      </c>
      <c r="G5477">
        <v>1140858.7760856</v>
      </c>
    </row>
    <row r="5478" spans="1:7">
      <c r="A5478">
        <v>59</v>
      </c>
      <c r="B5478" t="s">
        <v>62</v>
      </c>
      <c r="C5478">
        <v>23</v>
      </c>
      <c r="D5478" t="s">
        <v>26</v>
      </c>
      <c r="E5478">
        <v>15055</v>
      </c>
      <c r="F5478" t="s">
        <v>106</v>
      </c>
      <c r="G5478">
        <v>842615.48264048295</v>
      </c>
    </row>
    <row r="5479" spans="1:7">
      <c r="A5479">
        <v>59</v>
      </c>
      <c r="B5479" t="s">
        <v>62</v>
      </c>
      <c r="C5479">
        <v>24</v>
      </c>
      <c r="D5479" t="s">
        <v>27</v>
      </c>
      <c r="E5479">
        <v>15055</v>
      </c>
      <c r="F5479" t="s">
        <v>106</v>
      </c>
      <c r="G5479">
        <v>201868.336737137</v>
      </c>
    </row>
    <row r="5480" spans="1:7">
      <c r="A5480">
        <v>59</v>
      </c>
      <c r="B5480" t="s">
        <v>62</v>
      </c>
      <c r="C5480">
        <v>25</v>
      </c>
      <c r="D5480" t="s">
        <v>28</v>
      </c>
      <c r="E5480">
        <v>15055</v>
      </c>
      <c r="F5480" t="s">
        <v>106</v>
      </c>
      <c r="G5480">
        <v>4477729.03997951</v>
      </c>
    </row>
    <row r="5481" spans="1:7">
      <c r="A5481">
        <v>59</v>
      </c>
      <c r="B5481" t="s">
        <v>62</v>
      </c>
      <c r="C5481">
        <v>26</v>
      </c>
      <c r="D5481" t="s">
        <v>29</v>
      </c>
      <c r="E5481">
        <v>15055</v>
      </c>
      <c r="F5481" t="s">
        <v>106</v>
      </c>
      <c r="G5481">
        <v>80300.749959856097</v>
      </c>
    </row>
    <row r="5482" spans="1:7">
      <c r="A5482">
        <v>59</v>
      </c>
      <c r="B5482" t="s">
        <v>62</v>
      </c>
      <c r="C5482">
        <v>27</v>
      </c>
      <c r="D5482" t="s">
        <v>30</v>
      </c>
      <c r="E5482">
        <v>15055</v>
      </c>
      <c r="F5482" t="s">
        <v>106</v>
      </c>
      <c r="G5482">
        <v>3446475.0150271598</v>
      </c>
    </row>
    <row r="5483" spans="1:7">
      <c r="A5483">
        <v>59</v>
      </c>
      <c r="B5483" t="s">
        <v>62</v>
      </c>
      <c r="C5483">
        <v>28</v>
      </c>
      <c r="D5483" t="s">
        <v>31</v>
      </c>
      <c r="E5483">
        <v>15055</v>
      </c>
      <c r="F5483" t="s">
        <v>106</v>
      </c>
      <c r="G5483">
        <v>968819.86461019004</v>
      </c>
    </row>
    <row r="5484" spans="1:7">
      <c r="A5484">
        <v>59</v>
      </c>
      <c r="B5484" t="s">
        <v>62</v>
      </c>
      <c r="C5484">
        <v>29</v>
      </c>
      <c r="D5484" t="s">
        <v>32</v>
      </c>
      <c r="E5484">
        <v>15055</v>
      </c>
      <c r="F5484" t="s">
        <v>106</v>
      </c>
      <c r="G5484">
        <v>1845881.5757164201</v>
      </c>
    </row>
    <row r="5485" spans="1:7">
      <c r="A5485">
        <v>59</v>
      </c>
      <c r="B5485" t="s">
        <v>62</v>
      </c>
      <c r="C5485">
        <v>30</v>
      </c>
      <c r="D5485" t="s">
        <v>33</v>
      </c>
      <c r="E5485">
        <v>15055</v>
      </c>
      <c r="F5485" t="s">
        <v>106</v>
      </c>
      <c r="G5485">
        <v>36290.588959503802</v>
      </c>
    </row>
    <row r="5486" spans="1:7">
      <c r="A5486">
        <v>59</v>
      </c>
      <c r="B5486" t="s">
        <v>62</v>
      </c>
      <c r="C5486">
        <v>31</v>
      </c>
      <c r="D5486" t="s">
        <v>34</v>
      </c>
      <c r="E5486">
        <v>15055</v>
      </c>
      <c r="F5486" t="s">
        <v>106</v>
      </c>
      <c r="G5486">
        <v>2746603.2841363</v>
      </c>
    </row>
    <row r="5487" spans="1:7">
      <c r="A5487">
        <v>59</v>
      </c>
      <c r="B5487" t="s">
        <v>62</v>
      </c>
      <c r="C5487">
        <v>32</v>
      </c>
      <c r="D5487" t="s">
        <v>35</v>
      </c>
      <c r="E5487">
        <v>15055</v>
      </c>
      <c r="F5487" t="s">
        <v>106</v>
      </c>
      <c r="G5487">
        <v>132681428.81099001</v>
      </c>
    </row>
    <row r="5488" spans="1:7">
      <c r="A5488">
        <v>59</v>
      </c>
      <c r="B5488" t="s">
        <v>62</v>
      </c>
      <c r="C5488">
        <v>33</v>
      </c>
      <c r="D5488" t="s">
        <v>36</v>
      </c>
      <c r="E5488">
        <v>15055</v>
      </c>
      <c r="F5488" t="s">
        <v>106</v>
      </c>
      <c r="G5488">
        <v>1605695.72628431</v>
      </c>
    </row>
    <row r="5489" spans="1:7">
      <c r="A5489">
        <v>59</v>
      </c>
      <c r="B5489" t="s">
        <v>62</v>
      </c>
      <c r="C5489">
        <v>34</v>
      </c>
      <c r="D5489" t="s">
        <v>37</v>
      </c>
      <c r="E5489">
        <v>15055</v>
      </c>
      <c r="F5489" t="s">
        <v>106</v>
      </c>
      <c r="G5489">
        <v>2501546.5455315402</v>
      </c>
    </row>
    <row r="5490" spans="1:7">
      <c r="A5490">
        <v>59</v>
      </c>
      <c r="B5490" t="s">
        <v>62</v>
      </c>
      <c r="C5490">
        <v>35</v>
      </c>
      <c r="D5490" t="s">
        <v>38</v>
      </c>
      <c r="E5490">
        <v>15055</v>
      </c>
      <c r="F5490" t="s">
        <v>106</v>
      </c>
      <c r="G5490">
        <v>550052.53493476205</v>
      </c>
    </row>
    <row r="5491" spans="1:7">
      <c r="A5491">
        <v>59</v>
      </c>
      <c r="B5491" t="s">
        <v>62</v>
      </c>
      <c r="C5491">
        <v>36</v>
      </c>
      <c r="D5491" t="s">
        <v>39</v>
      </c>
      <c r="E5491">
        <v>15055</v>
      </c>
      <c r="F5491" t="s">
        <v>106</v>
      </c>
      <c r="G5491">
        <v>369311.69573901797</v>
      </c>
    </row>
    <row r="5492" spans="1:7">
      <c r="A5492">
        <v>59</v>
      </c>
      <c r="B5492" t="s">
        <v>62</v>
      </c>
      <c r="C5492">
        <v>37</v>
      </c>
      <c r="D5492" t="s">
        <v>40</v>
      </c>
      <c r="E5492">
        <v>15055</v>
      </c>
      <c r="F5492" t="s">
        <v>106</v>
      </c>
      <c r="G5492">
        <v>395753.97513039497</v>
      </c>
    </row>
    <row r="5493" spans="1:7">
      <c r="A5493">
        <v>59</v>
      </c>
      <c r="B5493" t="s">
        <v>62</v>
      </c>
      <c r="C5493">
        <v>38</v>
      </c>
      <c r="D5493" t="s">
        <v>41</v>
      </c>
      <c r="E5493">
        <v>15055</v>
      </c>
      <c r="F5493" t="s">
        <v>106</v>
      </c>
      <c r="G5493">
        <v>82761.088346641598</v>
      </c>
    </row>
    <row r="5494" spans="1:7">
      <c r="A5494">
        <v>59</v>
      </c>
      <c r="B5494" t="s">
        <v>62</v>
      </c>
      <c r="C5494">
        <v>39</v>
      </c>
      <c r="D5494" t="s">
        <v>42</v>
      </c>
      <c r="E5494">
        <v>15055</v>
      </c>
      <c r="F5494" t="s">
        <v>106</v>
      </c>
      <c r="G5494">
        <v>106151.987186964</v>
      </c>
    </row>
    <row r="5495" spans="1:7">
      <c r="A5495">
        <v>59</v>
      </c>
      <c r="B5495" t="s">
        <v>62</v>
      </c>
      <c r="C5495">
        <v>40</v>
      </c>
      <c r="D5495" t="s">
        <v>43</v>
      </c>
      <c r="E5495">
        <v>15055</v>
      </c>
      <c r="F5495" t="s">
        <v>106</v>
      </c>
      <c r="G5495">
        <v>3527571.1760449102</v>
      </c>
    </row>
    <row r="5496" spans="1:7">
      <c r="A5496">
        <v>59</v>
      </c>
      <c r="B5496" t="s">
        <v>62</v>
      </c>
      <c r="C5496">
        <v>41</v>
      </c>
      <c r="D5496" t="s">
        <v>44</v>
      </c>
      <c r="E5496">
        <v>15055</v>
      </c>
      <c r="F5496" t="s">
        <v>106</v>
      </c>
      <c r="G5496">
        <v>1196663.81470045</v>
      </c>
    </row>
    <row r="5497" spans="1:7">
      <c r="A5497">
        <v>59</v>
      </c>
      <c r="B5497" t="s">
        <v>62</v>
      </c>
      <c r="C5497">
        <v>42</v>
      </c>
      <c r="D5497" t="s">
        <v>45</v>
      </c>
      <c r="E5497">
        <v>15055</v>
      </c>
      <c r="F5497" t="s">
        <v>106</v>
      </c>
      <c r="G5497">
        <v>193438419.233064</v>
      </c>
    </row>
    <row r="5498" spans="1:7">
      <c r="A5498">
        <v>59</v>
      </c>
      <c r="B5498" t="s">
        <v>62</v>
      </c>
      <c r="C5498">
        <v>43</v>
      </c>
      <c r="D5498" t="s">
        <v>46</v>
      </c>
      <c r="E5498">
        <v>15055</v>
      </c>
      <c r="F5498" t="s">
        <v>106</v>
      </c>
      <c r="G5498">
        <v>1377664.68103766</v>
      </c>
    </row>
    <row r="5499" spans="1:7">
      <c r="A5499">
        <v>59</v>
      </c>
      <c r="B5499" t="s">
        <v>62</v>
      </c>
      <c r="C5499">
        <v>44</v>
      </c>
      <c r="D5499" t="s">
        <v>47</v>
      </c>
      <c r="E5499">
        <v>15055</v>
      </c>
      <c r="F5499" t="s">
        <v>106</v>
      </c>
      <c r="G5499">
        <v>111839.65149852099</v>
      </c>
    </row>
    <row r="5500" spans="1:7">
      <c r="A5500">
        <v>59</v>
      </c>
      <c r="B5500" t="s">
        <v>62</v>
      </c>
      <c r="C5500">
        <v>45</v>
      </c>
      <c r="D5500" t="s">
        <v>48</v>
      </c>
      <c r="E5500">
        <v>15055</v>
      </c>
      <c r="F5500" t="s">
        <v>106</v>
      </c>
      <c r="G5500">
        <v>19259880.0243182</v>
      </c>
    </row>
    <row r="5501" spans="1:7">
      <c r="A5501">
        <v>59</v>
      </c>
      <c r="B5501" t="s">
        <v>62</v>
      </c>
      <c r="C5501">
        <v>46</v>
      </c>
      <c r="D5501" t="s">
        <v>49</v>
      </c>
      <c r="E5501">
        <v>15055</v>
      </c>
      <c r="F5501" t="s">
        <v>106</v>
      </c>
      <c r="G5501">
        <v>157747171.322611</v>
      </c>
    </row>
    <row r="5502" spans="1:7">
      <c r="A5502">
        <v>59</v>
      </c>
      <c r="B5502" t="s">
        <v>62</v>
      </c>
      <c r="C5502">
        <v>47</v>
      </c>
      <c r="D5502" t="s">
        <v>50</v>
      </c>
      <c r="E5502">
        <v>15055</v>
      </c>
      <c r="F5502" t="s">
        <v>106</v>
      </c>
      <c r="G5502">
        <v>1181820.0835042901</v>
      </c>
    </row>
    <row r="5503" spans="1:7">
      <c r="A5503">
        <v>59</v>
      </c>
      <c r="B5503" t="s">
        <v>62</v>
      </c>
      <c r="C5503">
        <v>48</v>
      </c>
      <c r="D5503" t="s">
        <v>51</v>
      </c>
      <c r="E5503">
        <v>15055</v>
      </c>
      <c r="F5503" t="s">
        <v>106</v>
      </c>
      <c r="G5503">
        <v>746070.52836146206</v>
      </c>
    </row>
    <row r="5504" spans="1:7">
      <c r="A5504">
        <v>59</v>
      </c>
      <c r="B5504" t="s">
        <v>62</v>
      </c>
      <c r="C5504">
        <v>49</v>
      </c>
      <c r="D5504" t="s">
        <v>52</v>
      </c>
      <c r="E5504">
        <v>15055</v>
      </c>
      <c r="F5504" t="s">
        <v>106</v>
      </c>
      <c r="G5504">
        <v>40107640.4017912</v>
      </c>
    </row>
    <row r="5505" spans="1:7">
      <c r="A5505">
        <v>59</v>
      </c>
      <c r="B5505" t="s">
        <v>62</v>
      </c>
      <c r="C5505">
        <v>51</v>
      </c>
      <c r="D5505" t="s">
        <v>54</v>
      </c>
      <c r="E5505">
        <v>15055</v>
      </c>
      <c r="F5505" t="s">
        <v>106</v>
      </c>
      <c r="G5505">
        <v>297764384.18663001</v>
      </c>
    </row>
    <row r="5506" spans="1:7">
      <c r="A5506">
        <v>59</v>
      </c>
      <c r="B5506" t="s">
        <v>62</v>
      </c>
      <c r="C5506">
        <v>52</v>
      </c>
      <c r="D5506" t="s">
        <v>55</v>
      </c>
      <c r="E5506">
        <v>15055</v>
      </c>
      <c r="F5506" t="s">
        <v>106</v>
      </c>
      <c r="G5506">
        <v>2493668.0354890898</v>
      </c>
    </row>
    <row r="5507" spans="1:7">
      <c r="A5507">
        <v>59</v>
      </c>
      <c r="B5507" t="s">
        <v>62</v>
      </c>
      <c r="C5507">
        <v>53</v>
      </c>
      <c r="D5507" t="s">
        <v>56</v>
      </c>
      <c r="E5507">
        <v>15055</v>
      </c>
      <c r="F5507" t="s">
        <v>106</v>
      </c>
      <c r="G5507">
        <v>133806882.860061</v>
      </c>
    </row>
    <row r="5508" spans="1:7">
      <c r="A5508">
        <v>59</v>
      </c>
      <c r="B5508" t="s">
        <v>62</v>
      </c>
      <c r="C5508">
        <v>54</v>
      </c>
      <c r="D5508" t="s">
        <v>57</v>
      </c>
      <c r="E5508">
        <v>15055</v>
      </c>
      <c r="F5508" t="s">
        <v>106</v>
      </c>
      <c r="G5508">
        <v>482758701.69067597</v>
      </c>
    </row>
    <row r="5509" spans="1:7">
      <c r="A5509">
        <v>59</v>
      </c>
      <c r="B5509" t="s">
        <v>62</v>
      </c>
      <c r="C5509">
        <v>55</v>
      </c>
      <c r="D5509" t="s">
        <v>58</v>
      </c>
      <c r="E5509">
        <v>15055</v>
      </c>
      <c r="F5509" t="s">
        <v>106</v>
      </c>
      <c r="G5509">
        <v>1163639727.5948501</v>
      </c>
    </row>
    <row r="5510" spans="1:7">
      <c r="A5510">
        <v>59</v>
      </c>
      <c r="B5510" t="s">
        <v>62</v>
      </c>
      <c r="C5510">
        <v>56</v>
      </c>
      <c r="D5510" t="s">
        <v>59</v>
      </c>
      <c r="E5510">
        <v>15055</v>
      </c>
      <c r="F5510" t="s">
        <v>106</v>
      </c>
      <c r="G5510">
        <v>449206926.46889198</v>
      </c>
    </row>
    <row r="5511" spans="1:7">
      <c r="A5511">
        <v>59</v>
      </c>
      <c r="B5511" t="s">
        <v>62</v>
      </c>
      <c r="C5511">
        <v>57</v>
      </c>
      <c r="D5511" t="s">
        <v>60</v>
      </c>
      <c r="E5511">
        <v>15055</v>
      </c>
      <c r="F5511" t="s">
        <v>106</v>
      </c>
      <c r="G5511">
        <v>1003217128.55801</v>
      </c>
    </row>
    <row r="5512" spans="1:7">
      <c r="A5512">
        <v>59</v>
      </c>
      <c r="B5512" t="s">
        <v>62</v>
      </c>
      <c r="C5512">
        <v>58</v>
      </c>
      <c r="D5512" t="s">
        <v>61</v>
      </c>
      <c r="E5512">
        <v>15055</v>
      </c>
      <c r="F5512" t="s">
        <v>106</v>
      </c>
      <c r="G5512">
        <v>1899291662.25261</v>
      </c>
    </row>
    <row r="5513" spans="1:7">
      <c r="A5513">
        <v>59</v>
      </c>
      <c r="B5513" t="s">
        <v>62</v>
      </c>
      <c r="C5513">
        <v>59</v>
      </c>
      <c r="D5513" t="s">
        <v>62</v>
      </c>
      <c r="E5513">
        <v>15055</v>
      </c>
      <c r="F5513" t="s">
        <v>106</v>
      </c>
      <c r="G5513">
        <v>1817134100.0862401</v>
      </c>
    </row>
    <row r="5514" spans="1:7">
      <c r="A5514">
        <v>59</v>
      </c>
      <c r="B5514" t="s">
        <v>62</v>
      </c>
      <c r="C5514">
        <v>60</v>
      </c>
      <c r="D5514" t="s">
        <v>63</v>
      </c>
      <c r="E5514">
        <v>15055</v>
      </c>
      <c r="F5514" t="s">
        <v>106</v>
      </c>
      <c r="G5514">
        <v>40535448.805377103</v>
      </c>
    </row>
    <row r="5515" spans="1:7">
      <c r="A5515">
        <v>59</v>
      </c>
      <c r="B5515" t="s">
        <v>62</v>
      </c>
      <c r="C5515">
        <v>62</v>
      </c>
      <c r="D5515" t="s">
        <v>65</v>
      </c>
      <c r="E5515">
        <v>15055</v>
      </c>
      <c r="F5515" t="s">
        <v>106</v>
      </c>
      <c r="G5515">
        <v>1438896992.9751</v>
      </c>
    </row>
    <row r="5516" spans="1:7">
      <c r="A5516">
        <v>59</v>
      </c>
      <c r="B5516" t="s">
        <v>62</v>
      </c>
      <c r="C5516">
        <v>63</v>
      </c>
      <c r="D5516" t="s">
        <v>66</v>
      </c>
      <c r="E5516">
        <v>15055</v>
      </c>
      <c r="F5516" t="s">
        <v>106</v>
      </c>
      <c r="G5516">
        <v>113550545.305834</v>
      </c>
    </row>
    <row r="5517" spans="1:7">
      <c r="A5517">
        <v>59</v>
      </c>
      <c r="B5517" t="s">
        <v>62</v>
      </c>
      <c r="C5517">
        <v>64</v>
      </c>
      <c r="D5517" t="s">
        <v>67</v>
      </c>
      <c r="E5517">
        <v>15055</v>
      </c>
      <c r="F5517" t="s">
        <v>106</v>
      </c>
      <c r="G5517">
        <v>96710255.738944694</v>
      </c>
    </row>
    <row r="5518" spans="1:7">
      <c r="A5518">
        <v>59</v>
      </c>
      <c r="B5518" t="s">
        <v>62</v>
      </c>
      <c r="C5518">
        <v>65</v>
      </c>
      <c r="D5518" t="s">
        <v>68</v>
      </c>
      <c r="E5518">
        <v>15055</v>
      </c>
      <c r="F5518" t="s">
        <v>106</v>
      </c>
      <c r="G5518">
        <v>2733659131.2486801</v>
      </c>
    </row>
    <row r="5519" spans="1:7">
      <c r="A5519">
        <v>59</v>
      </c>
      <c r="B5519" t="s">
        <v>62</v>
      </c>
      <c r="C5519">
        <v>66</v>
      </c>
      <c r="D5519" t="s">
        <v>69</v>
      </c>
      <c r="E5519">
        <v>15055</v>
      </c>
      <c r="F5519" t="s">
        <v>106</v>
      </c>
      <c r="G5519">
        <v>572725726.36330903</v>
      </c>
    </row>
    <row r="5520" spans="1:7">
      <c r="A5520">
        <v>59</v>
      </c>
      <c r="B5520" t="s">
        <v>62</v>
      </c>
      <c r="C5520">
        <v>67</v>
      </c>
      <c r="D5520" t="s">
        <v>70</v>
      </c>
      <c r="E5520">
        <v>15055</v>
      </c>
      <c r="F5520" t="s">
        <v>106</v>
      </c>
      <c r="G5520">
        <v>881545951.63780999</v>
      </c>
    </row>
    <row r="5521" spans="1:7">
      <c r="A5521">
        <v>59</v>
      </c>
      <c r="B5521" t="s">
        <v>62</v>
      </c>
      <c r="C5521">
        <v>68</v>
      </c>
      <c r="D5521" t="s">
        <v>71</v>
      </c>
      <c r="E5521">
        <v>15055</v>
      </c>
      <c r="F5521" t="s">
        <v>106</v>
      </c>
      <c r="G5521">
        <v>29711631.455851901</v>
      </c>
    </row>
    <row r="5522" spans="1:7">
      <c r="A5522">
        <v>59</v>
      </c>
      <c r="B5522" t="s">
        <v>62</v>
      </c>
      <c r="C5522">
        <v>69</v>
      </c>
      <c r="D5522" t="s">
        <v>72</v>
      </c>
      <c r="E5522">
        <v>15055</v>
      </c>
      <c r="F5522" t="s">
        <v>106</v>
      </c>
      <c r="G5522">
        <v>472461.64351792802</v>
      </c>
    </row>
    <row r="5523" spans="1:7">
      <c r="A5523">
        <v>59</v>
      </c>
      <c r="B5523" t="s">
        <v>62</v>
      </c>
      <c r="C5523">
        <v>74</v>
      </c>
      <c r="D5523" t="s">
        <v>77</v>
      </c>
      <c r="E5523">
        <v>15055</v>
      </c>
      <c r="F5523" t="s">
        <v>106</v>
      </c>
      <c r="G5523">
        <v>153313702.47374099</v>
      </c>
    </row>
    <row r="5524" spans="1:7">
      <c r="A5524">
        <v>59</v>
      </c>
      <c r="B5524" t="s">
        <v>62</v>
      </c>
      <c r="C5524">
        <v>75</v>
      </c>
      <c r="D5524" t="s">
        <v>78</v>
      </c>
      <c r="E5524">
        <v>15055</v>
      </c>
      <c r="F5524" t="s">
        <v>106</v>
      </c>
      <c r="G5524">
        <v>4749.8358000235603</v>
      </c>
    </row>
    <row r="5525" spans="1:7">
      <c r="A5525">
        <v>59</v>
      </c>
      <c r="B5525" t="s">
        <v>62</v>
      </c>
      <c r="C5525">
        <v>76</v>
      </c>
      <c r="D5525" t="s">
        <v>79</v>
      </c>
      <c r="E5525">
        <v>15055</v>
      </c>
      <c r="F5525" t="s">
        <v>106</v>
      </c>
      <c r="G5525">
        <v>9654807.4494585693</v>
      </c>
    </row>
    <row r="5526" spans="1:7">
      <c r="A5526">
        <v>59</v>
      </c>
      <c r="B5526" t="s">
        <v>62</v>
      </c>
      <c r="C5526">
        <v>77</v>
      </c>
      <c r="D5526" t="s">
        <v>80</v>
      </c>
      <c r="E5526">
        <v>15055</v>
      </c>
      <c r="F5526" t="s">
        <v>106</v>
      </c>
      <c r="G5526">
        <v>64887463.735435799</v>
      </c>
    </row>
    <row r="5527" spans="1:7">
      <c r="A5527">
        <v>59</v>
      </c>
      <c r="B5527" t="s">
        <v>62</v>
      </c>
      <c r="C5527">
        <v>78</v>
      </c>
      <c r="D5527" t="s">
        <v>81</v>
      </c>
      <c r="E5527">
        <v>15055</v>
      </c>
      <c r="F5527" t="s">
        <v>106</v>
      </c>
      <c r="G5527">
        <v>627368756.078174</v>
      </c>
    </row>
    <row r="5528" spans="1:7">
      <c r="A5528">
        <v>59</v>
      </c>
      <c r="B5528" t="s">
        <v>62</v>
      </c>
      <c r="C5528">
        <v>79</v>
      </c>
      <c r="D5528" t="s">
        <v>82</v>
      </c>
      <c r="E5528">
        <v>15055</v>
      </c>
      <c r="F5528" t="s">
        <v>106</v>
      </c>
      <c r="G5528">
        <v>216895907.00138</v>
      </c>
    </row>
    <row r="5529" spans="1:7">
      <c r="A5529">
        <v>59</v>
      </c>
      <c r="B5529" t="s">
        <v>62</v>
      </c>
      <c r="C5529">
        <v>80</v>
      </c>
      <c r="D5529" t="s">
        <v>83</v>
      </c>
      <c r="E5529">
        <v>15055</v>
      </c>
      <c r="F5529" t="s">
        <v>106</v>
      </c>
      <c r="G5529">
        <v>2639455.02243543</v>
      </c>
    </row>
    <row r="5530" spans="1:7">
      <c r="A5530">
        <v>59</v>
      </c>
      <c r="B5530" t="s">
        <v>62</v>
      </c>
      <c r="C5530">
        <v>81</v>
      </c>
      <c r="D5530" t="s">
        <v>84</v>
      </c>
      <c r="E5530">
        <v>15055</v>
      </c>
      <c r="F5530" t="s">
        <v>106</v>
      </c>
      <c r="G5530">
        <v>116653103.14989901</v>
      </c>
    </row>
    <row r="5531" spans="1:7">
      <c r="A5531">
        <v>59</v>
      </c>
      <c r="B5531" t="s">
        <v>62</v>
      </c>
      <c r="C5531">
        <v>83</v>
      </c>
      <c r="D5531" t="s">
        <v>86</v>
      </c>
      <c r="E5531">
        <v>15055</v>
      </c>
      <c r="F5531" t="s">
        <v>106</v>
      </c>
      <c r="G5531">
        <v>148497593.773633</v>
      </c>
    </row>
    <row r="5532" spans="1:7">
      <c r="A5532">
        <v>59</v>
      </c>
      <c r="B5532" t="s">
        <v>62</v>
      </c>
      <c r="C5532">
        <v>86</v>
      </c>
      <c r="D5532" t="s">
        <v>89</v>
      </c>
      <c r="E5532">
        <v>15055</v>
      </c>
      <c r="F5532" t="s">
        <v>106</v>
      </c>
      <c r="G5532">
        <v>21357.575351451102</v>
      </c>
    </row>
    <row r="5533" spans="1:7">
      <c r="A5533">
        <v>59</v>
      </c>
      <c r="B5533" t="s">
        <v>62</v>
      </c>
      <c r="C5533">
        <v>87</v>
      </c>
      <c r="D5533" t="s">
        <v>90</v>
      </c>
      <c r="E5533">
        <v>15055</v>
      </c>
      <c r="F5533" t="s">
        <v>106</v>
      </c>
      <c r="G5533">
        <v>16387.433461840901</v>
      </c>
    </row>
    <row r="5534" spans="1:7">
      <c r="A5534">
        <v>59</v>
      </c>
      <c r="B5534" t="s">
        <v>62</v>
      </c>
      <c r="C5534">
        <v>5001</v>
      </c>
      <c r="D5534" t="s">
        <v>94</v>
      </c>
      <c r="E5534">
        <v>15053</v>
      </c>
      <c r="F5534" t="s">
        <v>107</v>
      </c>
      <c r="G5534">
        <v>19570958651.986698</v>
      </c>
    </row>
    <row r="5535" spans="1:7">
      <c r="A5535">
        <v>59</v>
      </c>
      <c r="B5535" t="s">
        <v>62</v>
      </c>
      <c r="C5535">
        <v>6001</v>
      </c>
      <c r="D5535" t="s">
        <v>96</v>
      </c>
      <c r="E5535">
        <v>15053</v>
      </c>
      <c r="F5535" t="s">
        <v>107</v>
      </c>
      <c r="G5535">
        <v>609416788.54010606</v>
      </c>
    </row>
    <row r="5536" spans="1:7">
      <c r="A5536">
        <v>59</v>
      </c>
      <c r="B5536" t="s">
        <v>62</v>
      </c>
      <c r="C5536">
        <v>7001</v>
      </c>
      <c r="D5536" t="s">
        <v>108</v>
      </c>
      <c r="E5536">
        <v>15053</v>
      </c>
      <c r="F5536" t="s">
        <v>107</v>
      </c>
      <c r="G5536">
        <v>34414897219.537399</v>
      </c>
    </row>
    <row r="5537" spans="1:7">
      <c r="A5537">
        <v>59</v>
      </c>
      <c r="B5537" t="s">
        <v>62</v>
      </c>
      <c r="C5537">
        <v>8001</v>
      </c>
      <c r="D5537" t="s">
        <v>109</v>
      </c>
      <c r="E5537">
        <v>15053</v>
      </c>
      <c r="F5537" t="s">
        <v>107</v>
      </c>
      <c r="G5537">
        <v>1509609198.01442</v>
      </c>
    </row>
    <row r="5538" spans="1:7">
      <c r="A5538">
        <v>59</v>
      </c>
      <c r="B5538" t="s">
        <v>62</v>
      </c>
      <c r="C5538">
        <v>10001</v>
      </c>
      <c r="D5538" t="s">
        <v>110</v>
      </c>
      <c r="E5538">
        <v>15055</v>
      </c>
      <c r="F5538" t="s">
        <v>106</v>
      </c>
      <c r="G5538">
        <v>334742.33057466702</v>
      </c>
    </row>
    <row r="5539" spans="1:7">
      <c r="A5539">
        <v>59</v>
      </c>
      <c r="B5539" t="s">
        <v>62</v>
      </c>
      <c r="C5539">
        <v>10002</v>
      </c>
      <c r="D5539" t="s">
        <v>111</v>
      </c>
      <c r="E5539">
        <v>15055</v>
      </c>
      <c r="F5539" t="s">
        <v>106</v>
      </c>
      <c r="G5539">
        <v>440817.800200834</v>
      </c>
    </row>
    <row r="5540" spans="1:7">
      <c r="A5540">
        <v>59</v>
      </c>
      <c r="B5540" t="s">
        <v>62</v>
      </c>
      <c r="C5540">
        <v>10003</v>
      </c>
      <c r="D5540" t="s">
        <v>112</v>
      </c>
      <c r="E5540">
        <v>15055</v>
      </c>
      <c r="F5540" t="s">
        <v>106</v>
      </c>
      <c r="G5540">
        <v>392476.86355907802</v>
      </c>
    </row>
    <row r="5541" spans="1:7">
      <c r="A5541">
        <v>59</v>
      </c>
      <c r="B5541" t="s">
        <v>62</v>
      </c>
      <c r="C5541">
        <v>10004</v>
      </c>
      <c r="D5541" t="s">
        <v>113</v>
      </c>
      <c r="E5541">
        <v>15055</v>
      </c>
      <c r="F5541" t="s">
        <v>106</v>
      </c>
      <c r="G5541">
        <v>303039.33154737297</v>
      </c>
    </row>
    <row r="5542" spans="1:7">
      <c r="A5542">
        <v>59</v>
      </c>
      <c r="B5542" t="s">
        <v>62</v>
      </c>
      <c r="C5542">
        <v>10005</v>
      </c>
      <c r="D5542" t="s">
        <v>114</v>
      </c>
      <c r="E5542">
        <v>15055</v>
      </c>
      <c r="F5542" t="s">
        <v>106</v>
      </c>
      <c r="G5542">
        <v>676314.41382545198</v>
      </c>
    </row>
    <row r="5543" spans="1:7">
      <c r="A5543">
        <v>59</v>
      </c>
      <c r="B5543" t="s">
        <v>62</v>
      </c>
      <c r="C5543">
        <v>10006</v>
      </c>
      <c r="D5543" t="s">
        <v>115</v>
      </c>
      <c r="E5543">
        <v>15055</v>
      </c>
      <c r="F5543" t="s">
        <v>106</v>
      </c>
      <c r="G5543">
        <v>2309902.4774483601</v>
      </c>
    </row>
    <row r="5544" spans="1:7">
      <c r="A5544">
        <v>59</v>
      </c>
      <c r="B5544" t="s">
        <v>62</v>
      </c>
      <c r="C5544">
        <v>10007</v>
      </c>
      <c r="D5544" t="s">
        <v>116</v>
      </c>
      <c r="E5544">
        <v>15055</v>
      </c>
      <c r="F5544" t="s">
        <v>106</v>
      </c>
      <c r="G5544">
        <v>4084915.3960015401</v>
      </c>
    </row>
    <row r="5545" spans="1:7">
      <c r="A5545">
        <v>59</v>
      </c>
      <c r="B5545" t="s">
        <v>62</v>
      </c>
      <c r="C5545">
        <v>10008</v>
      </c>
      <c r="D5545" t="s">
        <v>117</v>
      </c>
      <c r="E5545">
        <v>15055</v>
      </c>
      <c r="F5545" t="s">
        <v>106</v>
      </c>
      <c r="G5545">
        <v>4672806.4274669401</v>
      </c>
    </row>
    <row r="5546" spans="1:7">
      <c r="A5546">
        <v>59</v>
      </c>
      <c r="B5546" t="s">
        <v>62</v>
      </c>
      <c r="C5546">
        <v>10009</v>
      </c>
      <c r="D5546" t="s">
        <v>118</v>
      </c>
      <c r="E5546">
        <v>15055</v>
      </c>
      <c r="F5546" t="s">
        <v>106</v>
      </c>
      <c r="G5546">
        <v>11823434.674486799</v>
      </c>
    </row>
    <row r="5547" spans="1:7">
      <c r="A5547">
        <v>59</v>
      </c>
      <c r="B5547" t="s">
        <v>62</v>
      </c>
      <c r="C5547">
        <v>11001</v>
      </c>
      <c r="D5547" t="s">
        <v>119</v>
      </c>
      <c r="E5547">
        <v>15055</v>
      </c>
      <c r="F5547" t="s">
        <v>106</v>
      </c>
      <c r="G5547">
        <v>762922.73485370504</v>
      </c>
    </row>
    <row r="5548" spans="1:7">
      <c r="A5548">
        <v>59</v>
      </c>
      <c r="B5548" t="s">
        <v>62</v>
      </c>
      <c r="C5548">
        <v>11003</v>
      </c>
      <c r="D5548" t="s">
        <v>120</v>
      </c>
      <c r="E5548">
        <v>15055</v>
      </c>
      <c r="F5548" t="s">
        <v>106</v>
      </c>
      <c r="G5548">
        <v>921406.23926769802</v>
      </c>
    </row>
    <row r="5549" spans="1:7">
      <c r="A5549">
        <v>59</v>
      </c>
      <c r="B5549" t="s">
        <v>62</v>
      </c>
      <c r="C5549">
        <v>12001</v>
      </c>
      <c r="D5549" t="s">
        <v>121</v>
      </c>
      <c r="E5549">
        <v>15055</v>
      </c>
      <c r="F5549" t="s">
        <v>106</v>
      </c>
      <c r="G5549">
        <v>59797633.2467345</v>
      </c>
    </row>
    <row r="5550" spans="1:7">
      <c r="A5550">
        <v>59</v>
      </c>
      <c r="B5550" t="s">
        <v>62</v>
      </c>
      <c r="C5550">
        <v>12002</v>
      </c>
      <c r="D5550" t="s">
        <v>122</v>
      </c>
      <c r="E5550">
        <v>15055</v>
      </c>
      <c r="F5550" t="s">
        <v>106</v>
      </c>
      <c r="G5550">
        <v>128802.774207432</v>
      </c>
    </row>
    <row r="5551" spans="1:7">
      <c r="A5551">
        <v>59</v>
      </c>
      <c r="B5551" t="s">
        <v>62</v>
      </c>
      <c r="C5551">
        <v>12004</v>
      </c>
      <c r="D5551" t="s">
        <v>123</v>
      </c>
      <c r="E5551">
        <v>15055</v>
      </c>
      <c r="F5551" t="s">
        <v>106</v>
      </c>
      <c r="G5551">
        <v>4660776.6029832503</v>
      </c>
    </row>
    <row r="5552" spans="1:7">
      <c r="A5552">
        <v>59</v>
      </c>
      <c r="B5552" t="s">
        <v>62</v>
      </c>
      <c r="C5552">
        <v>14001</v>
      </c>
      <c r="D5552" t="s">
        <v>124</v>
      </c>
      <c r="E5552">
        <v>15055</v>
      </c>
      <c r="F5552" t="s">
        <v>106</v>
      </c>
      <c r="G5552">
        <v>6162372.0004724497</v>
      </c>
    </row>
    <row r="5553" spans="1:7">
      <c r="A5553">
        <v>59</v>
      </c>
      <c r="B5553" t="s">
        <v>62</v>
      </c>
      <c r="C5553">
        <v>14002</v>
      </c>
      <c r="D5553" t="s">
        <v>125</v>
      </c>
      <c r="E5553">
        <v>15055</v>
      </c>
      <c r="F5553" t="s">
        <v>106</v>
      </c>
      <c r="G5553">
        <v>260491.86282696199</v>
      </c>
    </row>
    <row r="5554" spans="1:7">
      <c r="A5554">
        <v>59</v>
      </c>
      <c r="B5554" t="s">
        <v>62</v>
      </c>
      <c r="C5554">
        <v>25001</v>
      </c>
      <c r="D5554" t="s">
        <v>126</v>
      </c>
      <c r="E5554">
        <v>15051</v>
      </c>
      <c r="F5554" t="s">
        <v>127</v>
      </c>
      <c r="G5554">
        <v>771917911.84992397</v>
      </c>
    </row>
    <row r="5555" spans="1:7">
      <c r="A5555">
        <v>59</v>
      </c>
      <c r="B5555" t="s">
        <v>62</v>
      </c>
      <c r="C5555">
        <v>28001</v>
      </c>
      <c r="D5555" t="s">
        <v>128</v>
      </c>
      <c r="E5555">
        <v>15051</v>
      </c>
      <c r="F5555" t="s">
        <v>127</v>
      </c>
      <c r="G5555">
        <v>2856817655.5988402</v>
      </c>
    </row>
    <row r="5556" spans="1:7">
      <c r="A5556">
        <v>60</v>
      </c>
      <c r="B5556" t="s">
        <v>63</v>
      </c>
      <c r="C5556">
        <v>1</v>
      </c>
      <c r="D5556" t="s">
        <v>4</v>
      </c>
      <c r="E5556">
        <v>15055</v>
      </c>
      <c r="F5556" t="s">
        <v>106</v>
      </c>
      <c r="G5556">
        <v>2904.0969704756799</v>
      </c>
    </row>
    <row r="5557" spans="1:7">
      <c r="A5557">
        <v>60</v>
      </c>
      <c r="B5557" t="s">
        <v>63</v>
      </c>
      <c r="C5557">
        <v>2</v>
      </c>
      <c r="D5557" t="s">
        <v>5</v>
      </c>
      <c r="E5557">
        <v>15055</v>
      </c>
      <c r="F5557" t="s">
        <v>106</v>
      </c>
      <c r="G5557">
        <v>3234.25261559809</v>
      </c>
    </row>
    <row r="5558" spans="1:7">
      <c r="A5558">
        <v>60</v>
      </c>
      <c r="B5558" t="s">
        <v>63</v>
      </c>
      <c r="C5558">
        <v>6</v>
      </c>
      <c r="D5558" t="s">
        <v>9</v>
      </c>
      <c r="E5558">
        <v>15055</v>
      </c>
      <c r="F5558" t="s">
        <v>106</v>
      </c>
      <c r="G5558">
        <v>41443.822517066197</v>
      </c>
    </row>
    <row r="5559" spans="1:7">
      <c r="A5559">
        <v>60</v>
      </c>
      <c r="B5559" t="s">
        <v>63</v>
      </c>
      <c r="C5559">
        <v>7</v>
      </c>
      <c r="D5559" t="s">
        <v>10</v>
      </c>
      <c r="E5559">
        <v>15055</v>
      </c>
      <c r="F5559" t="s">
        <v>106</v>
      </c>
      <c r="G5559">
        <v>3163.0035957445398</v>
      </c>
    </row>
    <row r="5560" spans="1:7">
      <c r="A5560">
        <v>60</v>
      </c>
      <c r="B5560" t="s">
        <v>63</v>
      </c>
      <c r="C5560">
        <v>8</v>
      </c>
      <c r="D5560" t="s">
        <v>11</v>
      </c>
      <c r="E5560">
        <v>15055</v>
      </c>
      <c r="F5560" t="s">
        <v>106</v>
      </c>
      <c r="G5560">
        <v>25.704050570519598</v>
      </c>
    </row>
    <row r="5561" spans="1:7">
      <c r="A5561">
        <v>60</v>
      </c>
      <c r="B5561" t="s">
        <v>63</v>
      </c>
      <c r="C5561">
        <v>9</v>
      </c>
      <c r="D5561" t="s">
        <v>12</v>
      </c>
      <c r="E5561">
        <v>15055</v>
      </c>
      <c r="F5561" t="s">
        <v>106</v>
      </c>
      <c r="G5561">
        <v>29463541.590087298</v>
      </c>
    </row>
    <row r="5562" spans="1:7">
      <c r="A5562">
        <v>60</v>
      </c>
      <c r="B5562" t="s">
        <v>63</v>
      </c>
      <c r="C5562">
        <v>10</v>
      </c>
      <c r="D5562" t="s">
        <v>13</v>
      </c>
      <c r="E5562">
        <v>15055</v>
      </c>
      <c r="F5562" t="s">
        <v>106</v>
      </c>
      <c r="G5562">
        <v>51797521.555940799</v>
      </c>
    </row>
    <row r="5563" spans="1:7">
      <c r="A5563">
        <v>60</v>
      </c>
      <c r="B5563" t="s">
        <v>63</v>
      </c>
      <c r="C5563">
        <v>11</v>
      </c>
      <c r="D5563" t="s">
        <v>14</v>
      </c>
      <c r="E5563">
        <v>15055</v>
      </c>
      <c r="F5563" t="s">
        <v>106</v>
      </c>
      <c r="G5563">
        <v>3970.5513243293199</v>
      </c>
    </row>
    <row r="5564" spans="1:7">
      <c r="A5564">
        <v>60</v>
      </c>
      <c r="B5564" t="s">
        <v>63</v>
      </c>
      <c r="C5564">
        <v>12</v>
      </c>
      <c r="D5564" t="s">
        <v>15</v>
      </c>
      <c r="E5564">
        <v>15055</v>
      </c>
      <c r="F5564" t="s">
        <v>106</v>
      </c>
      <c r="G5564">
        <v>470.03548296567197</v>
      </c>
    </row>
    <row r="5565" spans="1:7">
      <c r="A5565">
        <v>60</v>
      </c>
      <c r="B5565" t="s">
        <v>63</v>
      </c>
      <c r="C5565">
        <v>13</v>
      </c>
      <c r="D5565" t="s">
        <v>16</v>
      </c>
      <c r="E5565">
        <v>15055</v>
      </c>
      <c r="F5565" t="s">
        <v>106</v>
      </c>
      <c r="G5565">
        <v>1365.45940202821</v>
      </c>
    </row>
    <row r="5566" spans="1:7">
      <c r="A5566">
        <v>60</v>
      </c>
      <c r="B5566" t="s">
        <v>63</v>
      </c>
      <c r="C5566">
        <v>14</v>
      </c>
      <c r="D5566" t="s">
        <v>17</v>
      </c>
      <c r="E5566">
        <v>15055</v>
      </c>
      <c r="F5566" t="s">
        <v>106</v>
      </c>
      <c r="G5566">
        <v>405846.13460192602</v>
      </c>
    </row>
    <row r="5567" spans="1:7">
      <c r="A5567">
        <v>60</v>
      </c>
      <c r="B5567" t="s">
        <v>63</v>
      </c>
      <c r="C5567">
        <v>15</v>
      </c>
      <c r="D5567" t="s">
        <v>18</v>
      </c>
      <c r="E5567">
        <v>15055</v>
      </c>
      <c r="F5567" t="s">
        <v>106</v>
      </c>
      <c r="G5567">
        <v>86580.923221941499</v>
      </c>
    </row>
    <row r="5568" spans="1:7">
      <c r="A5568">
        <v>60</v>
      </c>
      <c r="B5568" t="s">
        <v>63</v>
      </c>
      <c r="C5568">
        <v>16</v>
      </c>
      <c r="D5568" t="s">
        <v>19</v>
      </c>
      <c r="E5568">
        <v>15055</v>
      </c>
      <c r="F5568" t="s">
        <v>106</v>
      </c>
      <c r="G5568">
        <v>6749.96276214101</v>
      </c>
    </row>
    <row r="5569" spans="1:7">
      <c r="A5569">
        <v>60</v>
      </c>
      <c r="B5569" t="s">
        <v>63</v>
      </c>
      <c r="C5569">
        <v>17</v>
      </c>
      <c r="D5569" t="s">
        <v>20</v>
      </c>
      <c r="E5569">
        <v>15055</v>
      </c>
      <c r="F5569" t="s">
        <v>106</v>
      </c>
      <c r="G5569">
        <v>24474.846736424901</v>
      </c>
    </row>
    <row r="5570" spans="1:7">
      <c r="A5570">
        <v>60</v>
      </c>
      <c r="B5570" t="s">
        <v>63</v>
      </c>
      <c r="C5570">
        <v>18</v>
      </c>
      <c r="D5570" t="s">
        <v>21</v>
      </c>
      <c r="E5570">
        <v>15055</v>
      </c>
      <c r="F5570" t="s">
        <v>106</v>
      </c>
      <c r="G5570">
        <v>16305362.157067601</v>
      </c>
    </row>
    <row r="5571" spans="1:7">
      <c r="A5571">
        <v>60</v>
      </c>
      <c r="B5571" t="s">
        <v>63</v>
      </c>
      <c r="C5571">
        <v>19</v>
      </c>
      <c r="D5571" t="s">
        <v>22</v>
      </c>
      <c r="E5571">
        <v>15055</v>
      </c>
      <c r="F5571" t="s">
        <v>106</v>
      </c>
      <c r="G5571">
        <v>129099301.37553801</v>
      </c>
    </row>
    <row r="5572" spans="1:7">
      <c r="A5572">
        <v>60</v>
      </c>
      <c r="B5572" t="s">
        <v>63</v>
      </c>
      <c r="C5572">
        <v>20</v>
      </c>
      <c r="D5572" t="s">
        <v>23</v>
      </c>
      <c r="E5572">
        <v>15055</v>
      </c>
      <c r="F5572" t="s">
        <v>106</v>
      </c>
      <c r="G5572">
        <v>2948306.71209695</v>
      </c>
    </row>
    <row r="5573" spans="1:7">
      <c r="A5573">
        <v>60</v>
      </c>
      <c r="B5573" t="s">
        <v>63</v>
      </c>
      <c r="C5573">
        <v>21</v>
      </c>
      <c r="D5573" t="s">
        <v>24</v>
      </c>
      <c r="E5573">
        <v>15055</v>
      </c>
      <c r="F5573" t="s">
        <v>106</v>
      </c>
      <c r="G5573">
        <v>699035.09742031503</v>
      </c>
    </row>
    <row r="5574" spans="1:7">
      <c r="A5574">
        <v>60</v>
      </c>
      <c r="B5574" t="s">
        <v>63</v>
      </c>
      <c r="C5574">
        <v>22</v>
      </c>
      <c r="D5574" t="s">
        <v>25</v>
      </c>
      <c r="E5574">
        <v>15055</v>
      </c>
      <c r="F5574" t="s">
        <v>106</v>
      </c>
      <c r="G5574">
        <v>12449107.482525701</v>
      </c>
    </row>
    <row r="5575" spans="1:7">
      <c r="A5575">
        <v>60</v>
      </c>
      <c r="B5575" t="s">
        <v>63</v>
      </c>
      <c r="C5575">
        <v>23</v>
      </c>
      <c r="D5575" t="s">
        <v>26</v>
      </c>
      <c r="E5575">
        <v>15055</v>
      </c>
      <c r="F5575" t="s">
        <v>106</v>
      </c>
      <c r="G5575">
        <v>1042037.5672602199</v>
      </c>
    </row>
    <row r="5576" spans="1:7">
      <c r="A5576">
        <v>60</v>
      </c>
      <c r="B5576" t="s">
        <v>63</v>
      </c>
      <c r="C5576">
        <v>24</v>
      </c>
      <c r="D5576" t="s">
        <v>27</v>
      </c>
      <c r="E5576">
        <v>15055</v>
      </c>
      <c r="F5576" t="s">
        <v>106</v>
      </c>
      <c r="G5576">
        <v>27674.2661713938</v>
      </c>
    </row>
    <row r="5577" spans="1:7">
      <c r="A5577">
        <v>60</v>
      </c>
      <c r="B5577" t="s">
        <v>63</v>
      </c>
      <c r="C5577">
        <v>25</v>
      </c>
      <c r="D5577" t="s">
        <v>28</v>
      </c>
      <c r="E5577">
        <v>15055</v>
      </c>
      <c r="F5577" t="s">
        <v>106</v>
      </c>
      <c r="G5577">
        <v>769674.51967437495</v>
      </c>
    </row>
    <row r="5578" spans="1:7">
      <c r="A5578">
        <v>60</v>
      </c>
      <c r="B5578" t="s">
        <v>63</v>
      </c>
      <c r="C5578">
        <v>26</v>
      </c>
      <c r="D5578" t="s">
        <v>29</v>
      </c>
      <c r="E5578">
        <v>15055</v>
      </c>
      <c r="F5578" t="s">
        <v>106</v>
      </c>
      <c r="G5578">
        <v>1647389.10918585</v>
      </c>
    </row>
    <row r="5579" spans="1:7">
      <c r="A5579">
        <v>60</v>
      </c>
      <c r="B5579" t="s">
        <v>63</v>
      </c>
      <c r="C5579">
        <v>27</v>
      </c>
      <c r="D5579" t="s">
        <v>30</v>
      </c>
      <c r="E5579">
        <v>15055</v>
      </c>
      <c r="F5579" t="s">
        <v>106</v>
      </c>
      <c r="G5579">
        <v>723217.78540767101</v>
      </c>
    </row>
    <row r="5580" spans="1:7">
      <c r="A5580">
        <v>60</v>
      </c>
      <c r="B5580" t="s">
        <v>63</v>
      </c>
      <c r="C5580">
        <v>28</v>
      </c>
      <c r="D5580" t="s">
        <v>31</v>
      </c>
      <c r="E5580">
        <v>15055</v>
      </c>
      <c r="F5580" t="s">
        <v>106</v>
      </c>
      <c r="G5580">
        <v>577538.23430901405</v>
      </c>
    </row>
    <row r="5581" spans="1:7">
      <c r="A5581">
        <v>60</v>
      </c>
      <c r="B5581" t="s">
        <v>63</v>
      </c>
      <c r="C5581">
        <v>29</v>
      </c>
      <c r="D5581" t="s">
        <v>32</v>
      </c>
      <c r="E5581">
        <v>15055</v>
      </c>
      <c r="F5581" t="s">
        <v>106</v>
      </c>
      <c r="G5581">
        <v>24350.7764795476</v>
      </c>
    </row>
    <row r="5582" spans="1:7">
      <c r="A5582">
        <v>60</v>
      </c>
      <c r="B5582" t="s">
        <v>63</v>
      </c>
      <c r="C5582">
        <v>30</v>
      </c>
      <c r="D5582" t="s">
        <v>33</v>
      </c>
      <c r="E5582">
        <v>15055</v>
      </c>
      <c r="F5582" t="s">
        <v>106</v>
      </c>
      <c r="G5582">
        <v>47410.8170340543</v>
      </c>
    </row>
    <row r="5583" spans="1:7">
      <c r="A5583">
        <v>60</v>
      </c>
      <c r="B5583" t="s">
        <v>63</v>
      </c>
      <c r="C5583">
        <v>31</v>
      </c>
      <c r="D5583" t="s">
        <v>34</v>
      </c>
      <c r="E5583">
        <v>15055</v>
      </c>
      <c r="F5583" t="s">
        <v>106</v>
      </c>
      <c r="G5583">
        <v>3069368.7605218301</v>
      </c>
    </row>
    <row r="5584" spans="1:7">
      <c r="A5584">
        <v>60</v>
      </c>
      <c r="B5584" t="s">
        <v>63</v>
      </c>
      <c r="C5584">
        <v>32</v>
      </c>
      <c r="D5584" t="s">
        <v>35</v>
      </c>
      <c r="E5584">
        <v>15055</v>
      </c>
      <c r="F5584" t="s">
        <v>106</v>
      </c>
      <c r="G5584">
        <v>88992627.805802703</v>
      </c>
    </row>
    <row r="5585" spans="1:7">
      <c r="A5585">
        <v>60</v>
      </c>
      <c r="B5585" t="s">
        <v>63</v>
      </c>
      <c r="C5585">
        <v>33</v>
      </c>
      <c r="D5585" t="s">
        <v>36</v>
      </c>
      <c r="E5585">
        <v>15055</v>
      </c>
      <c r="F5585" t="s">
        <v>106</v>
      </c>
      <c r="G5585">
        <v>586769.80566859199</v>
      </c>
    </row>
    <row r="5586" spans="1:7">
      <c r="A5586">
        <v>60</v>
      </c>
      <c r="B5586" t="s">
        <v>63</v>
      </c>
      <c r="C5586">
        <v>34</v>
      </c>
      <c r="D5586" t="s">
        <v>37</v>
      </c>
      <c r="E5586">
        <v>15055</v>
      </c>
      <c r="F5586" t="s">
        <v>106</v>
      </c>
      <c r="G5586">
        <v>526103.968339368</v>
      </c>
    </row>
    <row r="5587" spans="1:7">
      <c r="A5587">
        <v>60</v>
      </c>
      <c r="B5587" t="s">
        <v>63</v>
      </c>
      <c r="C5587">
        <v>35</v>
      </c>
      <c r="D5587" t="s">
        <v>38</v>
      </c>
      <c r="E5587">
        <v>15055</v>
      </c>
      <c r="F5587" t="s">
        <v>106</v>
      </c>
      <c r="G5587">
        <v>26865.024804314799</v>
      </c>
    </row>
    <row r="5588" spans="1:7">
      <c r="A5588">
        <v>60</v>
      </c>
      <c r="B5588" t="s">
        <v>63</v>
      </c>
      <c r="C5588">
        <v>36</v>
      </c>
      <c r="D5588" t="s">
        <v>39</v>
      </c>
      <c r="E5588">
        <v>15055</v>
      </c>
      <c r="F5588" t="s">
        <v>106</v>
      </c>
      <c r="G5588">
        <v>54339.043310782399</v>
      </c>
    </row>
    <row r="5589" spans="1:7">
      <c r="A5589">
        <v>60</v>
      </c>
      <c r="B5589" t="s">
        <v>63</v>
      </c>
      <c r="C5589">
        <v>37</v>
      </c>
      <c r="D5589" t="s">
        <v>40</v>
      </c>
      <c r="E5589">
        <v>15055</v>
      </c>
      <c r="F5589" t="s">
        <v>106</v>
      </c>
      <c r="G5589">
        <v>63878.389337214103</v>
      </c>
    </row>
    <row r="5590" spans="1:7">
      <c r="A5590">
        <v>60</v>
      </c>
      <c r="B5590" t="s">
        <v>63</v>
      </c>
      <c r="C5590">
        <v>38</v>
      </c>
      <c r="D5590" t="s">
        <v>41</v>
      </c>
      <c r="E5590">
        <v>15055</v>
      </c>
      <c r="F5590" t="s">
        <v>106</v>
      </c>
      <c r="G5590">
        <v>17716.358016725699</v>
      </c>
    </row>
    <row r="5591" spans="1:7">
      <c r="A5591">
        <v>60</v>
      </c>
      <c r="B5591" t="s">
        <v>63</v>
      </c>
      <c r="C5591">
        <v>39</v>
      </c>
      <c r="D5591" t="s">
        <v>42</v>
      </c>
      <c r="E5591">
        <v>15055</v>
      </c>
      <c r="F5591" t="s">
        <v>106</v>
      </c>
      <c r="G5591">
        <v>22723.560634125799</v>
      </c>
    </row>
    <row r="5592" spans="1:7">
      <c r="A5592">
        <v>60</v>
      </c>
      <c r="B5592" t="s">
        <v>63</v>
      </c>
      <c r="C5592">
        <v>40</v>
      </c>
      <c r="D5592" t="s">
        <v>43</v>
      </c>
      <c r="E5592">
        <v>15055</v>
      </c>
      <c r="F5592" t="s">
        <v>106</v>
      </c>
      <c r="G5592">
        <v>741886.71606546699</v>
      </c>
    </row>
    <row r="5593" spans="1:7">
      <c r="A5593">
        <v>60</v>
      </c>
      <c r="B5593" t="s">
        <v>63</v>
      </c>
      <c r="C5593">
        <v>41</v>
      </c>
      <c r="D5593" t="s">
        <v>44</v>
      </c>
      <c r="E5593">
        <v>15055</v>
      </c>
      <c r="F5593" t="s">
        <v>106</v>
      </c>
      <c r="G5593">
        <v>255352.61270189399</v>
      </c>
    </row>
    <row r="5594" spans="1:7">
      <c r="A5594">
        <v>60</v>
      </c>
      <c r="B5594" t="s">
        <v>63</v>
      </c>
      <c r="C5594">
        <v>42</v>
      </c>
      <c r="D5594" t="s">
        <v>45</v>
      </c>
      <c r="E5594">
        <v>15055</v>
      </c>
      <c r="F5594" t="s">
        <v>106</v>
      </c>
      <c r="G5594">
        <v>11124720.4781386</v>
      </c>
    </row>
    <row r="5595" spans="1:7">
      <c r="A5595">
        <v>60</v>
      </c>
      <c r="B5595" t="s">
        <v>63</v>
      </c>
      <c r="C5595">
        <v>43</v>
      </c>
      <c r="D5595" t="s">
        <v>46</v>
      </c>
      <c r="E5595">
        <v>15055</v>
      </c>
      <c r="F5595" t="s">
        <v>106</v>
      </c>
      <c r="G5595">
        <v>5317690.0399131496</v>
      </c>
    </row>
    <row r="5596" spans="1:7">
      <c r="A5596">
        <v>60</v>
      </c>
      <c r="B5596" t="s">
        <v>63</v>
      </c>
      <c r="C5596">
        <v>44</v>
      </c>
      <c r="D5596" t="s">
        <v>47</v>
      </c>
      <c r="E5596">
        <v>15055</v>
      </c>
      <c r="F5596" t="s">
        <v>106</v>
      </c>
      <c r="G5596">
        <v>7.5571410552220897</v>
      </c>
    </row>
    <row r="5597" spans="1:7">
      <c r="A5597">
        <v>60</v>
      </c>
      <c r="B5597" t="s">
        <v>63</v>
      </c>
      <c r="C5597">
        <v>45</v>
      </c>
      <c r="D5597" t="s">
        <v>48</v>
      </c>
      <c r="E5597">
        <v>15055</v>
      </c>
      <c r="F5597" t="s">
        <v>106</v>
      </c>
      <c r="G5597">
        <v>21549349.456150699</v>
      </c>
    </row>
    <row r="5598" spans="1:7">
      <c r="A5598">
        <v>60</v>
      </c>
      <c r="B5598" t="s">
        <v>63</v>
      </c>
      <c r="C5598">
        <v>46</v>
      </c>
      <c r="D5598" t="s">
        <v>49</v>
      </c>
      <c r="E5598">
        <v>15055</v>
      </c>
      <c r="F5598" t="s">
        <v>106</v>
      </c>
      <c r="G5598">
        <v>87585075.825757399</v>
      </c>
    </row>
    <row r="5599" spans="1:7">
      <c r="A5599">
        <v>60</v>
      </c>
      <c r="B5599" t="s">
        <v>63</v>
      </c>
      <c r="C5599">
        <v>48</v>
      </c>
      <c r="D5599" t="s">
        <v>51</v>
      </c>
      <c r="E5599">
        <v>15055</v>
      </c>
      <c r="F5599" t="s">
        <v>106</v>
      </c>
      <c r="G5599">
        <v>189636.380787186</v>
      </c>
    </row>
    <row r="5600" spans="1:7">
      <c r="A5600">
        <v>60</v>
      </c>
      <c r="B5600" t="s">
        <v>63</v>
      </c>
      <c r="C5600">
        <v>49</v>
      </c>
      <c r="D5600" t="s">
        <v>52</v>
      </c>
      <c r="E5600">
        <v>15055</v>
      </c>
      <c r="F5600" t="s">
        <v>106</v>
      </c>
      <c r="G5600">
        <v>7933326.3579053003</v>
      </c>
    </row>
    <row r="5601" spans="1:7">
      <c r="A5601">
        <v>60</v>
      </c>
      <c r="B5601" t="s">
        <v>63</v>
      </c>
      <c r="C5601">
        <v>50</v>
      </c>
      <c r="D5601" t="s">
        <v>53</v>
      </c>
      <c r="E5601">
        <v>15055</v>
      </c>
      <c r="F5601" t="s">
        <v>106</v>
      </c>
      <c r="G5601">
        <v>2890555.17060911</v>
      </c>
    </row>
    <row r="5602" spans="1:7">
      <c r="A5602">
        <v>60</v>
      </c>
      <c r="B5602" t="s">
        <v>63</v>
      </c>
      <c r="C5602">
        <v>51</v>
      </c>
      <c r="D5602" t="s">
        <v>54</v>
      </c>
      <c r="E5602">
        <v>15055</v>
      </c>
      <c r="F5602" t="s">
        <v>106</v>
      </c>
      <c r="G5602">
        <v>121008284.136751</v>
      </c>
    </row>
    <row r="5603" spans="1:7">
      <c r="A5603">
        <v>60</v>
      </c>
      <c r="B5603" t="s">
        <v>63</v>
      </c>
      <c r="C5603">
        <v>52</v>
      </c>
      <c r="D5603" t="s">
        <v>55</v>
      </c>
      <c r="E5603">
        <v>15055</v>
      </c>
      <c r="F5603" t="s">
        <v>106</v>
      </c>
      <c r="G5603">
        <v>647923.112966193</v>
      </c>
    </row>
    <row r="5604" spans="1:7">
      <c r="A5604">
        <v>60</v>
      </c>
      <c r="B5604" t="s">
        <v>63</v>
      </c>
      <c r="C5604">
        <v>53</v>
      </c>
      <c r="D5604" t="s">
        <v>56</v>
      </c>
      <c r="E5604">
        <v>15055</v>
      </c>
      <c r="F5604" t="s">
        <v>106</v>
      </c>
      <c r="G5604">
        <v>189861767.07837</v>
      </c>
    </row>
    <row r="5605" spans="1:7">
      <c r="A5605">
        <v>60</v>
      </c>
      <c r="B5605" t="s">
        <v>63</v>
      </c>
      <c r="C5605">
        <v>54</v>
      </c>
      <c r="D5605" t="s">
        <v>57</v>
      </c>
      <c r="E5605">
        <v>15055</v>
      </c>
      <c r="F5605" t="s">
        <v>106</v>
      </c>
      <c r="G5605">
        <v>151250807.657408</v>
      </c>
    </row>
    <row r="5606" spans="1:7">
      <c r="A5606">
        <v>60</v>
      </c>
      <c r="B5606" t="s">
        <v>63</v>
      </c>
      <c r="C5606">
        <v>55</v>
      </c>
      <c r="D5606" t="s">
        <v>58</v>
      </c>
      <c r="E5606">
        <v>15055</v>
      </c>
      <c r="F5606" t="s">
        <v>106</v>
      </c>
      <c r="G5606">
        <v>168576287.31832099</v>
      </c>
    </row>
    <row r="5607" spans="1:7">
      <c r="A5607">
        <v>60</v>
      </c>
      <c r="B5607" t="s">
        <v>63</v>
      </c>
      <c r="C5607">
        <v>56</v>
      </c>
      <c r="D5607" t="s">
        <v>59</v>
      </c>
      <c r="E5607">
        <v>15055</v>
      </c>
      <c r="F5607" t="s">
        <v>106</v>
      </c>
      <c r="G5607">
        <v>777091501.01043499</v>
      </c>
    </row>
    <row r="5608" spans="1:7">
      <c r="A5608">
        <v>60</v>
      </c>
      <c r="B5608" t="s">
        <v>63</v>
      </c>
      <c r="C5608">
        <v>57</v>
      </c>
      <c r="D5608" t="s">
        <v>60</v>
      </c>
      <c r="E5608">
        <v>15055</v>
      </c>
      <c r="F5608" t="s">
        <v>106</v>
      </c>
      <c r="G5608">
        <v>35688438.468942903</v>
      </c>
    </row>
    <row r="5609" spans="1:7">
      <c r="A5609">
        <v>60</v>
      </c>
      <c r="B5609" t="s">
        <v>63</v>
      </c>
      <c r="C5609">
        <v>58</v>
      </c>
      <c r="D5609" t="s">
        <v>61</v>
      </c>
      <c r="E5609">
        <v>15055</v>
      </c>
      <c r="F5609" t="s">
        <v>106</v>
      </c>
      <c r="G5609">
        <v>280772713.99981302</v>
      </c>
    </row>
    <row r="5610" spans="1:7">
      <c r="A5610">
        <v>60</v>
      </c>
      <c r="B5610" t="s">
        <v>63</v>
      </c>
      <c r="C5610">
        <v>59</v>
      </c>
      <c r="D5610" t="s">
        <v>62</v>
      </c>
      <c r="E5610">
        <v>15055</v>
      </c>
      <c r="F5610" t="s">
        <v>106</v>
      </c>
      <c r="G5610">
        <v>70275250.151565999</v>
      </c>
    </row>
    <row r="5611" spans="1:7">
      <c r="A5611">
        <v>60</v>
      </c>
      <c r="B5611" t="s">
        <v>63</v>
      </c>
      <c r="C5611">
        <v>60</v>
      </c>
      <c r="D5611" t="s">
        <v>63</v>
      </c>
      <c r="E5611">
        <v>15055</v>
      </c>
      <c r="F5611" t="s">
        <v>106</v>
      </c>
      <c r="G5611">
        <v>25047507133.157001</v>
      </c>
    </row>
    <row r="5612" spans="1:7">
      <c r="A5612">
        <v>60</v>
      </c>
      <c r="B5612" t="s">
        <v>63</v>
      </c>
      <c r="C5612">
        <v>61</v>
      </c>
      <c r="D5612" t="s">
        <v>64</v>
      </c>
      <c r="E5612">
        <v>15055</v>
      </c>
      <c r="F5612" t="s">
        <v>106</v>
      </c>
      <c r="G5612">
        <v>369093528.30084097</v>
      </c>
    </row>
    <row r="5613" spans="1:7">
      <c r="A5613">
        <v>60</v>
      </c>
      <c r="B5613" t="s">
        <v>63</v>
      </c>
      <c r="C5613">
        <v>62</v>
      </c>
      <c r="D5613" t="s">
        <v>65</v>
      </c>
      <c r="E5613">
        <v>15055</v>
      </c>
      <c r="F5613" t="s">
        <v>106</v>
      </c>
      <c r="G5613">
        <v>1728318946.0229101</v>
      </c>
    </row>
    <row r="5614" spans="1:7">
      <c r="A5614">
        <v>60</v>
      </c>
      <c r="B5614" t="s">
        <v>63</v>
      </c>
      <c r="C5614">
        <v>63</v>
      </c>
      <c r="D5614" t="s">
        <v>66</v>
      </c>
      <c r="E5614">
        <v>15055</v>
      </c>
      <c r="F5614" t="s">
        <v>106</v>
      </c>
      <c r="G5614">
        <v>154384511.20092201</v>
      </c>
    </row>
    <row r="5615" spans="1:7">
      <c r="A5615">
        <v>60</v>
      </c>
      <c r="B5615" t="s">
        <v>63</v>
      </c>
      <c r="C5615">
        <v>64</v>
      </c>
      <c r="D5615" t="s">
        <v>67</v>
      </c>
      <c r="E5615">
        <v>15055</v>
      </c>
      <c r="F5615" t="s">
        <v>106</v>
      </c>
      <c r="G5615">
        <v>193370446.740073</v>
      </c>
    </row>
    <row r="5616" spans="1:7">
      <c r="A5616">
        <v>60</v>
      </c>
      <c r="B5616" t="s">
        <v>63</v>
      </c>
      <c r="C5616">
        <v>65</v>
      </c>
      <c r="D5616" t="s">
        <v>68</v>
      </c>
      <c r="E5616">
        <v>15055</v>
      </c>
      <c r="F5616" t="s">
        <v>106</v>
      </c>
      <c r="G5616">
        <v>3877612661.41751</v>
      </c>
    </row>
    <row r="5617" spans="1:7">
      <c r="A5617">
        <v>60</v>
      </c>
      <c r="B5617" t="s">
        <v>63</v>
      </c>
      <c r="C5617">
        <v>66</v>
      </c>
      <c r="D5617" t="s">
        <v>69</v>
      </c>
      <c r="E5617">
        <v>15055</v>
      </c>
      <c r="F5617" t="s">
        <v>106</v>
      </c>
      <c r="G5617">
        <v>621604532.31818998</v>
      </c>
    </row>
    <row r="5618" spans="1:7">
      <c r="A5618">
        <v>60</v>
      </c>
      <c r="B5618" t="s">
        <v>63</v>
      </c>
      <c r="C5618">
        <v>67</v>
      </c>
      <c r="D5618" t="s">
        <v>70</v>
      </c>
      <c r="E5618">
        <v>15055</v>
      </c>
      <c r="F5618" t="s">
        <v>106</v>
      </c>
      <c r="G5618">
        <v>837290102.95416796</v>
      </c>
    </row>
    <row r="5619" spans="1:7">
      <c r="A5619">
        <v>60</v>
      </c>
      <c r="B5619" t="s">
        <v>63</v>
      </c>
      <c r="C5619">
        <v>68</v>
      </c>
      <c r="D5619" t="s">
        <v>71</v>
      </c>
      <c r="E5619">
        <v>15055</v>
      </c>
      <c r="F5619" t="s">
        <v>106</v>
      </c>
      <c r="G5619">
        <v>92180565.505724102</v>
      </c>
    </row>
    <row r="5620" spans="1:7">
      <c r="A5620">
        <v>60</v>
      </c>
      <c r="B5620" t="s">
        <v>63</v>
      </c>
      <c r="C5620">
        <v>74</v>
      </c>
      <c r="D5620" t="s">
        <v>77</v>
      </c>
      <c r="E5620">
        <v>15055</v>
      </c>
      <c r="F5620" t="s">
        <v>106</v>
      </c>
      <c r="G5620">
        <v>20690233.190211002</v>
      </c>
    </row>
    <row r="5621" spans="1:7">
      <c r="A5621">
        <v>60</v>
      </c>
      <c r="B5621" t="s">
        <v>63</v>
      </c>
      <c r="C5621">
        <v>75</v>
      </c>
      <c r="D5621" t="s">
        <v>78</v>
      </c>
      <c r="E5621">
        <v>15055</v>
      </c>
      <c r="F5621" t="s">
        <v>106</v>
      </c>
      <c r="G5621">
        <v>641.00735115004898</v>
      </c>
    </row>
    <row r="5622" spans="1:7">
      <c r="A5622">
        <v>60</v>
      </c>
      <c r="B5622" t="s">
        <v>63</v>
      </c>
      <c r="C5622">
        <v>76</v>
      </c>
      <c r="D5622" t="s">
        <v>79</v>
      </c>
      <c r="E5622">
        <v>15055</v>
      </c>
      <c r="F5622" t="s">
        <v>106</v>
      </c>
      <c r="G5622">
        <v>1443998.1926382801</v>
      </c>
    </row>
    <row r="5623" spans="1:7">
      <c r="A5623">
        <v>60</v>
      </c>
      <c r="B5623" t="s">
        <v>63</v>
      </c>
      <c r="C5623">
        <v>77</v>
      </c>
      <c r="D5623" t="s">
        <v>80</v>
      </c>
      <c r="E5623">
        <v>15055</v>
      </c>
      <c r="F5623" t="s">
        <v>106</v>
      </c>
      <c r="G5623">
        <v>9839868.0029061101</v>
      </c>
    </row>
    <row r="5624" spans="1:7">
      <c r="A5624">
        <v>60</v>
      </c>
      <c r="B5624" t="s">
        <v>63</v>
      </c>
      <c r="C5624">
        <v>78</v>
      </c>
      <c r="D5624" t="s">
        <v>81</v>
      </c>
      <c r="E5624">
        <v>15055</v>
      </c>
      <c r="F5624" t="s">
        <v>106</v>
      </c>
      <c r="G5624">
        <v>280750661.98182499</v>
      </c>
    </row>
    <row r="5625" spans="1:7">
      <c r="A5625">
        <v>60</v>
      </c>
      <c r="B5625" t="s">
        <v>63</v>
      </c>
      <c r="C5625">
        <v>79</v>
      </c>
      <c r="D5625" t="s">
        <v>82</v>
      </c>
      <c r="E5625">
        <v>15055</v>
      </c>
      <c r="F5625" t="s">
        <v>106</v>
      </c>
      <c r="G5625">
        <v>267306311.39461499</v>
      </c>
    </row>
    <row r="5626" spans="1:7">
      <c r="A5626">
        <v>60</v>
      </c>
      <c r="B5626" t="s">
        <v>63</v>
      </c>
      <c r="C5626">
        <v>80</v>
      </c>
      <c r="D5626" t="s">
        <v>83</v>
      </c>
      <c r="E5626">
        <v>15055</v>
      </c>
      <c r="F5626" t="s">
        <v>106</v>
      </c>
      <c r="G5626">
        <v>560251.59999442298</v>
      </c>
    </row>
    <row r="5627" spans="1:7">
      <c r="A5627">
        <v>60</v>
      </c>
      <c r="B5627" t="s">
        <v>63</v>
      </c>
      <c r="C5627">
        <v>81</v>
      </c>
      <c r="D5627" t="s">
        <v>84</v>
      </c>
      <c r="E5627">
        <v>15055</v>
      </c>
      <c r="F5627" t="s">
        <v>106</v>
      </c>
      <c r="G5627">
        <v>179695994.425888</v>
      </c>
    </row>
    <row r="5628" spans="1:7">
      <c r="A5628">
        <v>60</v>
      </c>
      <c r="B5628" t="s">
        <v>63</v>
      </c>
      <c r="C5628">
        <v>83</v>
      </c>
      <c r="D5628" t="s">
        <v>86</v>
      </c>
      <c r="E5628">
        <v>15055</v>
      </c>
      <c r="F5628" t="s">
        <v>106</v>
      </c>
      <c r="G5628">
        <v>188924366.82387799</v>
      </c>
    </row>
    <row r="5629" spans="1:7">
      <c r="A5629">
        <v>60</v>
      </c>
      <c r="B5629" t="s">
        <v>63</v>
      </c>
      <c r="C5629">
        <v>86</v>
      </c>
      <c r="D5629" t="s">
        <v>89</v>
      </c>
      <c r="E5629">
        <v>15055</v>
      </c>
      <c r="F5629" t="s">
        <v>106</v>
      </c>
      <c r="G5629">
        <v>3194.2946939206799</v>
      </c>
    </row>
    <row r="5630" spans="1:7">
      <c r="A5630">
        <v>60</v>
      </c>
      <c r="B5630" t="s">
        <v>63</v>
      </c>
      <c r="C5630">
        <v>87</v>
      </c>
      <c r="D5630" t="s">
        <v>90</v>
      </c>
      <c r="E5630">
        <v>15055</v>
      </c>
      <c r="F5630" t="s">
        <v>106</v>
      </c>
      <c r="G5630">
        <v>2450.9473052417402</v>
      </c>
    </row>
    <row r="5631" spans="1:7">
      <c r="A5631">
        <v>60</v>
      </c>
      <c r="B5631" t="s">
        <v>63</v>
      </c>
      <c r="C5631">
        <v>5001</v>
      </c>
      <c r="D5631" t="s">
        <v>94</v>
      </c>
      <c r="E5631">
        <v>15053</v>
      </c>
      <c r="F5631" t="s">
        <v>107</v>
      </c>
      <c r="G5631">
        <v>27646350488.244499</v>
      </c>
    </row>
    <row r="5632" spans="1:7">
      <c r="A5632">
        <v>60</v>
      </c>
      <c r="B5632" t="s">
        <v>63</v>
      </c>
      <c r="C5632">
        <v>6001</v>
      </c>
      <c r="D5632" t="s">
        <v>96</v>
      </c>
      <c r="E5632">
        <v>15053</v>
      </c>
      <c r="F5632" t="s">
        <v>107</v>
      </c>
      <c r="G5632">
        <v>900247692.35549295</v>
      </c>
    </row>
    <row r="5633" spans="1:7">
      <c r="A5633">
        <v>60</v>
      </c>
      <c r="B5633" t="s">
        <v>63</v>
      </c>
      <c r="C5633">
        <v>7001</v>
      </c>
      <c r="D5633" t="s">
        <v>108</v>
      </c>
      <c r="E5633">
        <v>15053</v>
      </c>
      <c r="F5633" t="s">
        <v>107</v>
      </c>
      <c r="G5633">
        <v>13339827617.7286</v>
      </c>
    </row>
    <row r="5634" spans="1:7">
      <c r="A5634">
        <v>60</v>
      </c>
      <c r="B5634" t="s">
        <v>63</v>
      </c>
      <c r="C5634">
        <v>8001</v>
      </c>
      <c r="D5634" t="s">
        <v>109</v>
      </c>
      <c r="E5634">
        <v>15053</v>
      </c>
      <c r="F5634" t="s">
        <v>107</v>
      </c>
      <c r="G5634">
        <v>5002864520.8407097</v>
      </c>
    </row>
    <row r="5635" spans="1:7">
      <c r="A5635">
        <v>60</v>
      </c>
      <c r="B5635" t="s">
        <v>63</v>
      </c>
      <c r="C5635">
        <v>10001</v>
      </c>
      <c r="D5635" t="s">
        <v>110</v>
      </c>
      <c r="E5635">
        <v>15055</v>
      </c>
      <c r="F5635" t="s">
        <v>106</v>
      </c>
      <c r="G5635">
        <v>201905.598466225</v>
      </c>
    </row>
    <row r="5636" spans="1:7">
      <c r="A5636">
        <v>60</v>
      </c>
      <c r="B5636" t="s">
        <v>63</v>
      </c>
      <c r="C5636">
        <v>10002</v>
      </c>
      <c r="D5636" t="s">
        <v>111</v>
      </c>
      <c r="E5636">
        <v>15055</v>
      </c>
      <c r="F5636" t="s">
        <v>106</v>
      </c>
      <c r="G5636">
        <v>265886.84380406199</v>
      </c>
    </row>
    <row r="5637" spans="1:7">
      <c r="A5637">
        <v>60</v>
      </c>
      <c r="B5637" t="s">
        <v>63</v>
      </c>
      <c r="C5637">
        <v>10003</v>
      </c>
      <c r="D5637" t="s">
        <v>112</v>
      </c>
      <c r="E5637">
        <v>15055</v>
      </c>
      <c r="F5637" t="s">
        <v>106</v>
      </c>
      <c r="G5637">
        <v>236729.17579620701</v>
      </c>
    </row>
    <row r="5638" spans="1:7">
      <c r="A5638">
        <v>60</v>
      </c>
      <c r="B5638" t="s">
        <v>63</v>
      </c>
      <c r="C5638">
        <v>10004</v>
      </c>
      <c r="D5638" t="s">
        <v>113</v>
      </c>
      <c r="E5638">
        <v>15055</v>
      </c>
      <c r="F5638" t="s">
        <v>106</v>
      </c>
      <c r="G5638">
        <v>182783.388912414</v>
      </c>
    </row>
    <row r="5639" spans="1:7">
      <c r="A5639">
        <v>60</v>
      </c>
      <c r="B5639" t="s">
        <v>63</v>
      </c>
      <c r="C5639">
        <v>10005</v>
      </c>
      <c r="D5639" t="s">
        <v>114</v>
      </c>
      <c r="E5639">
        <v>15055</v>
      </c>
      <c r="F5639" t="s">
        <v>106</v>
      </c>
      <c r="G5639">
        <v>407930.67981673399</v>
      </c>
    </row>
    <row r="5640" spans="1:7">
      <c r="A5640">
        <v>60</v>
      </c>
      <c r="B5640" t="s">
        <v>63</v>
      </c>
      <c r="C5640">
        <v>10006</v>
      </c>
      <c r="D5640" t="s">
        <v>115</v>
      </c>
      <c r="E5640">
        <v>15055</v>
      </c>
      <c r="F5640" t="s">
        <v>106</v>
      </c>
      <c r="G5640">
        <v>1393257.43866085</v>
      </c>
    </row>
    <row r="5641" spans="1:7">
      <c r="A5641">
        <v>60</v>
      </c>
      <c r="B5641" t="s">
        <v>63</v>
      </c>
      <c r="C5641">
        <v>10007</v>
      </c>
      <c r="D5641" t="s">
        <v>116</v>
      </c>
      <c r="E5641">
        <v>15055</v>
      </c>
      <c r="F5641" t="s">
        <v>106</v>
      </c>
      <c r="G5641">
        <v>2463887.0330432099</v>
      </c>
    </row>
    <row r="5642" spans="1:7">
      <c r="A5642">
        <v>60</v>
      </c>
      <c r="B5642" t="s">
        <v>63</v>
      </c>
      <c r="C5642">
        <v>10008</v>
      </c>
      <c r="D5642" t="s">
        <v>117</v>
      </c>
      <c r="E5642">
        <v>15055</v>
      </c>
      <c r="F5642" t="s">
        <v>106</v>
      </c>
      <c r="G5642">
        <v>2818483.62779469</v>
      </c>
    </row>
    <row r="5643" spans="1:7">
      <c r="A5643">
        <v>60</v>
      </c>
      <c r="B5643" t="s">
        <v>63</v>
      </c>
      <c r="C5643">
        <v>10009</v>
      </c>
      <c r="D5643" t="s">
        <v>118</v>
      </c>
      <c r="E5643">
        <v>15055</v>
      </c>
      <c r="F5643" t="s">
        <v>106</v>
      </c>
      <c r="G5643">
        <v>7131508.1357661998</v>
      </c>
    </row>
    <row r="5644" spans="1:7">
      <c r="A5644">
        <v>60</v>
      </c>
      <c r="B5644" t="s">
        <v>63</v>
      </c>
      <c r="C5644">
        <v>11001</v>
      </c>
      <c r="D5644" t="s">
        <v>119</v>
      </c>
      <c r="E5644">
        <v>15055</v>
      </c>
      <c r="F5644" t="s">
        <v>106</v>
      </c>
      <c r="G5644">
        <v>453853.26972248399</v>
      </c>
    </row>
    <row r="5645" spans="1:7">
      <c r="A5645">
        <v>60</v>
      </c>
      <c r="B5645" t="s">
        <v>63</v>
      </c>
      <c r="C5645">
        <v>11003</v>
      </c>
      <c r="D5645" t="s">
        <v>120</v>
      </c>
      <c r="E5645">
        <v>15055</v>
      </c>
      <c r="F5645" t="s">
        <v>106</v>
      </c>
      <c r="G5645">
        <v>555762.03299558803</v>
      </c>
    </row>
    <row r="5646" spans="1:7">
      <c r="A5646">
        <v>60</v>
      </c>
      <c r="B5646" t="s">
        <v>63</v>
      </c>
      <c r="C5646">
        <v>12001</v>
      </c>
      <c r="D5646" t="s">
        <v>121</v>
      </c>
      <c r="E5646">
        <v>15055</v>
      </c>
      <c r="F5646" t="s">
        <v>106</v>
      </c>
      <c r="G5646">
        <v>105415895.043871</v>
      </c>
    </row>
    <row r="5647" spans="1:7">
      <c r="A5647">
        <v>60</v>
      </c>
      <c r="B5647" t="s">
        <v>63</v>
      </c>
      <c r="C5647">
        <v>12002</v>
      </c>
      <c r="D5647" t="s">
        <v>122</v>
      </c>
      <c r="E5647">
        <v>15055</v>
      </c>
      <c r="F5647" t="s">
        <v>106</v>
      </c>
      <c r="G5647">
        <v>501164.55377919099</v>
      </c>
    </row>
    <row r="5648" spans="1:7">
      <c r="A5648">
        <v>60</v>
      </c>
      <c r="B5648" t="s">
        <v>63</v>
      </c>
      <c r="C5648">
        <v>12004</v>
      </c>
      <c r="D5648" t="s">
        <v>123</v>
      </c>
      <c r="E5648">
        <v>15055</v>
      </c>
      <c r="F5648" t="s">
        <v>106</v>
      </c>
      <c r="G5648">
        <v>2811227.6320930002</v>
      </c>
    </row>
    <row r="5649" spans="1:7">
      <c r="A5649">
        <v>60</v>
      </c>
      <c r="B5649" t="s">
        <v>63</v>
      </c>
      <c r="C5649">
        <v>14001</v>
      </c>
      <c r="D5649" t="s">
        <v>124</v>
      </c>
      <c r="E5649">
        <v>15055</v>
      </c>
      <c r="F5649" t="s">
        <v>106</v>
      </c>
      <c r="G5649">
        <v>3716940.7424238599</v>
      </c>
    </row>
    <row r="5650" spans="1:7">
      <c r="A5650">
        <v>60</v>
      </c>
      <c r="B5650" t="s">
        <v>63</v>
      </c>
      <c r="C5650">
        <v>14002</v>
      </c>
      <c r="D5650" t="s">
        <v>125</v>
      </c>
      <c r="E5650">
        <v>15055</v>
      </c>
      <c r="F5650" t="s">
        <v>106</v>
      </c>
      <c r="G5650">
        <v>133875.39044737801</v>
      </c>
    </row>
    <row r="5651" spans="1:7">
      <c r="A5651">
        <v>60</v>
      </c>
      <c r="B5651" t="s">
        <v>63</v>
      </c>
      <c r="C5651">
        <v>25001</v>
      </c>
      <c r="D5651" t="s">
        <v>126</v>
      </c>
      <c r="E5651">
        <v>15051</v>
      </c>
      <c r="F5651" t="s">
        <v>127</v>
      </c>
      <c r="G5651">
        <v>5373802010.1716805</v>
      </c>
    </row>
    <row r="5652" spans="1:7">
      <c r="A5652">
        <v>60</v>
      </c>
      <c r="B5652" t="s">
        <v>63</v>
      </c>
      <c r="C5652">
        <v>28001</v>
      </c>
      <c r="D5652" t="s">
        <v>128</v>
      </c>
      <c r="E5652">
        <v>15051</v>
      </c>
      <c r="F5652" t="s">
        <v>127</v>
      </c>
      <c r="G5652">
        <v>13891805093.2061</v>
      </c>
    </row>
    <row r="5653" spans="1:7">
      <c r="A5653">
        <v>61</v>
      </c>
      <c r="B5653" t="s">
        <v>64</v>
      </c>
      <c r="C5653">
        <v>1</v>
      </c>
      <c r="D5653" t="s">
        <v>4</v>
      </c>
      <c r="E5653">
        <v>15055</v>
      </c>
      <c r="F5653" t="s">
        <v>106</v>
      </c>
      <c r="G5653">
        <v>3422.3682813257901</v>
      </c>
    </row>
    <row r="5654" spans="1:7">
      <c r="A5654">
        <v>61</v>
      </c>
      <c r="B5654" t="s">
        <v>64</v>
      </c>
      <c r="C5654">
        <v>2</v>
      </c>
      <c r="D5654" t="s">
        <v>5</v>
      </c>
      <c r="E5654">
        <v>15055</v>
      </c>
      <c r="F5654" t="s">
        <v>106</v>
      </c>
      <c r="G5654">
        <v>3811.44420380868</v>
      </c>
    </row>
    <row r="5655" spans="1:7">
      <c r="A5655">
        <v>61</v>
      </c>
      <c r="B5655" t="s">
        <v>64</v>
      </c>
      <c r="C5655">
        <v>6</v>
      </c>
      <c r="D5655" t="s">
        <v>9</v>
      </c>
      <c r="E5655">
        <v>15055</v>
      </c>
      <c r="F5655" t="s">
        <v>106</v>
      </c>
      <c r="G5655">
        <v>1333657.4555220101</v>
      </c>
    </row>
    <row r="5656" spans="1:7">
      <c r="A5656">
        <v>61</v>
      </c>
      <c r="B5656" t="s">
        <v>64</v>
      </c>
      <c r="C5656">
        <v>7</v>
      </c>
      <c r="D5656" t="s">
        <v>10</v>
      </c>
      <c r="E5656">
        <v>15055</v>
      </c>
      <c r="F5656" t="s">
        <v>106</v>
      </c>
      <c r="G5656">
        <v>7138.0406909574504</v>
      </c>
    </row>
    <row r="5657" spans="1:7">
      <c r="A5657">
        <v>61</v>
      </c>
      <c r="B5657" t="s">
        <v>64</v>
      </c>
      <c r="C5657">
        <v>8</v>
      </c>
      <c r="D5657" t="s">
        <v>11</v>
      </c>
      <c r="E5657">
        <v>15055</v>
      </c>
      <c r="F5657" t="s">
        <v>106</v>
      </c>
      <c r="G5657">
        <v>1112.26558572561</v>
      </c>
    </row>
    <row r="5658" spans="1:7">
      <c r="A5658">
        <v>61</v>
      </c>
      <c r="B5658" t="s">
        <v>64</v>
      </c>
      <c r="C5658">
        <v>9</v>
      </c>
      <c r="D5658" t="s">
        <v>12</v>
      </c>
      <c r="E5658">
        <v>15055</v>
      </c>
      <c r="F5658" t="s">
        <v>106</v>
      </c>
      <c r="G5658">
        <v>150901451.53632101</v>
      </c>
    </row>
    <row r="5659" spans="1:7">
      <c r="A5659">
        <v>61</v>
      </c>
      <c r="B5659" t="s">
        <v>64</v>
      </c>
      <c r="C5659">
        <v>10</v>
      </c>
      <c r="D5659" t="s">
        <v>13</v>
      </c>
      <c r="E5659">
        <v>15055</v>
      </c>
      <c r="F5659" t="s">
        <v>106</v>
      </c>
      <c r="G5659">
        <v>9234151.8243285101</v>
      </c>
    </row>
    <row r="5660" spans="1:7">
      <c r="A5660">
        <v>61</v>
      </c>
      <c r="B5660" t="s">
        <v>64</v>
      </c>
      <c r="C5660">
        <v>11</v>
      </c>
      <c r="D5660" t="s">
        <v>14</v>
      </c>
      <c r="E5660">
        <v>15055</v>
      </c>
      <c r="F5660" t="s">
        <v>106</v>
      </c>
      <c r="G5660">
        <v>2044.3619449089299</v>
      </c>
    </row>
    <row r="5661" spans="1:7">
      <c r="A5661">
        <v>61</v>
      </c>
      <c r="B5661" t="s">
        <v>64</v>
      </c>
      <c r="C5661">
        <v>12</v>
      </c>
      <c r="D5661" t="s">
        <v>15</v>
      </c>
      <c r="E5661">
        <v>15055</v>
      </c>
      <c r="F5661" t="s">
        <v>106</v>
      </c>
      <c r="G5661">
        <v>2.9695605394121398</v>
      </c>
    </row>
    <row r="5662" spans="1:7">
      <c r="A5662">
        <v>61</v>
      </c>
      <c r="B5662" t="s">
        <v>64</v>
      </c>
      <c r="C5662">
        <v>13</v>
      </c>
      <c r="D5662" t="s">
        <v>16</v>
      </c>
      <c r="E5662">
        <v>15055</v>
      </c>
      <c r="F5662" t="s">
        <v>106</v>
      </c>
      <c r="G5662">
        <v>2.3709649743800898</v>
      </c>
    </row>
    <row r="5663" spans="1:7">
      <c r="A5663">
        <v>61</v>
      </c>
      <c r="B5663" t="s">
        <v>64</v>
      </c>
      <c r="C5663">
        <v>14</v>
      </c>
      <c r="D5663" t="s">
        <v>17</v>
      </c>
      <c r="E5663">
        <v>15055</v>
      </c>
      <c r="F5663" t="s">
        <v>106</v>
      </c>
      <c r="G5663">
        <v>514.83466903270096</v>
      </c>
    </row>
    <row r="5664" spans="1:7">
      <c r="A5664">
        <v>61</v>
      </c>
      <c r="B5664" t="s">
        <v>64</v>
      </c>
      <c r="C5664">
        <v>16</v>
      </c>
      <c r="D5664" t="s">
        <v>19</v>
      </c>
      <c r="E5664">
        <v>15055</v>
      </c>
      <c r="F5664" t="s">
        <v>106</v>
      </c>
      <c r="G5664">
        <v>186.45004282074501</v>
      </c>
    </row>
    <row r="5665" spans="1:7">
      <c r="A5665">
        <v>61</v>
      </c>
      <c r="B5665" t="s">
        <v>64</v>
      </c>
      <c r="C5665">
        <v>17</v>
      </c>
      <c r="D5665" t="s">
        <v>20</v>
      </c>
      <c r="E5665">
        <v>15055</v>
      </c>
      <c r="F5665" t="s">
        <v>106</v>
      </c>
      <c r="G5665">
        <v>3423.7099441548598</v>
      </c>
    </row>
    <row r="5666" spans="1:7">
      <c r="A5666">
        <v>61</v>
      </c>
      <c r="B5666" t="s">
        <v>64</v>
      </c>
      <c r="C5666">
        <v>18</v>
      </c>
      <c r="D5666" t="s">
        <v>21</v>
      </c>
      <c r="E5666">
        <v>15055</v>
      </c>
      <c r="F5666" t="s">
        <v>106</v>
      </c>
      <c r="G5666">
        <v>90316.689350948203</v>
      </c>
    </row>
    <row r="5667" spans="1:7">
      <c r="A5667">
        <v>61</v>
      </c>
      <c r="B5667" t="s">
        <v>64</v>
      </c>
      <c r="C5667">
        <v>19</v>
      </c>
      <c r="D5667" t="s">
        <v>22</v>
      </c>
      <c r="E5667">
        <v>15055</v>
      </c>
      <c r="F5667" t="s">
        <v>106</v>
      </c>
      <c r="G5667">
        <v>1485772.35644075</v>
      </c>
    </row>
    <row r="5668" spans="1:7">
      <c r="A5668">
        <v>61</v>
      </c>
      <c r="B5668" t="s">
        <v>64</v>
      </c>
      <c r="C5668">
        <v>20</v>
      </c>
      <c r="D5668" t="s">
        <v>23</v>
      </c>
      <c r="E5668">
        <v>15055</v>
      </c>
      <c r="F5668" t="s">
        <v>106</v>
      </c>
      <c r="G5668">
        <v>94513902.693302095</v>
      </c>
    </row>
    <row r="5669" spans="1:7">
      <c r="A5669">
        <v>61</v>
      </c>
      <c r="B5669" t="s">
        <v>64</v>
      </c>
      <c r="C5669">
        <v>21</v>
      </c>
      <c r="D5669" t="s">
        <v>24</v>
      </c>
      <c r="E5669">
        <v>15055</v>
      </c>
      <c r="F5669" t="s">
        <v>106</v>
      </c>
      <c r="G5669">
        <v>283079.43555635499</v>
      </c>
    </row>
    <row r="5670" spans="1:7">
      <c r="A5670">
        <v>61</v>
      </c>
      <c r="B5670" t="s">
        <v>64</v>
      </c>
      <c r="C5670">
        <v>22</v>
      </c>
      <c r="D5670" t="s">
        <v>25</v>
      </c>
      <c r="E5670">
        <v>15055</v>
      </c>
      <c r="F5670" t="s">
        <v>106</v>
      </c>
      <c r="G5670">
        <v>29734.904190191199</v>
      </c>
    </row>
    <row r="5671" spans="1:7">
      <c r="A5671">
        <v>61</v>
      </c>
      <c r="B5671" t="s">
        <v>64</v>
      </c>
      <c r="C5671">
        <v>23</v>
      </c>
      <c r="D5671" t="s">
        <v>26</v>
      </c>
      <c r="E5671">
        <v>15055</v>
      </c>
      <c r="F5671" t="s">
        <v>106</v>
      </c>
      <c r="G5671">
        <v>5546.0451348537799</v>
      </c>
    </row>
    <row r="5672" spans="1:7">
      <c r="A5672">
        <v>61</v>
      </c>
      <c r="B5672" t="s">
        <v>64</v>
      </c>
      <c r="C5672">
        <v>24</v>
      </c>
      <c r="D5672" t="s">
        <v>27</v>
      </c>
      <c r="E5672">
        <v>15055</v>
      </c>
      <c r="F5672" t="s">
        <v>106</v>
      </c>
      <c r="G5672">
        <v>74464.815010579798</v>
      </c>
    </row>
    <row r="5673" spans="1:7">
      <c r="A5673">
        <v>61</v>
      </c>
      <c r="B5673" t="s">
        <v>64</v>
      </c>
      <c r="C5673">
        <v>25</v>
      </c>
      <c r="D5673" t="s">
        <v>28</v>
      </c>
      <c r="E5673">
        <v>15055</v>
      </c>
      <c r="F5673" t="s">
        <v>106</v>
      </c>
      <c r="G5673">
        <v>1431853.53125693</v>
      </c>
    </row>
    <row r="5674" spans="1:7">
      <c r="A5674">
        <v>61</v>
      </c>
      <c r="B5674" t="s">
        <v>64</v>
      </c>
      <c r="C5674">
        <v>26</v>
      </c>
      <c r="D5674" t="s">
        <v>29</v>
      </c>
      <c r="E5674">
        <v>15055</v>
      </c>
      <c r="F5674" t="s">
        <v>106</v>
      </c>
      <c r="G5674">
        <v>8049.2550238274098</v>
      </c>
    </row>
    <row r="5675" spans="1:7">
      <c r="A5675">
        <v>61</v>
      </c>
      <c r="B5675" t="s">
        <v>64</v>
      </c>
      <c r="C5675">
        <v>27</v>
      </c>
      <c r="D5675" t="s">
        <v>30</v>
      </c>
      <c r="E5675">
        <v>15055</v>
      </c>
      <c r="F5675" t="s">
        <v>106</v>
      </c>
      <c r="G5675">
        <v>6813683.7342282096</v>
      </c>
    </row>
    <row r="5676" spans="1:7">
      <c r="A5676">
        <v>61</v>
      </c>
      <c r="B5676" t="s">
        <v>64</v>
      </c>
      <c r="C5676">
        <v>28</v>
      </c>
      <c r="D5676" t="s">
        <v>31</v>
      </c>
      <c r="E5676">
        <v>15055</v>
      </c>
      <c r="F5676" t="s">
        <v>106</v>
      </c>
      <c r="G5676">
        <v>4712.4343925742996</v>
      </c>
    </row>
    <row r="5677" spans="1:7">
      <c r="A5677">
        <v>61</v>
      </c>
      <c r="B5677" t="s">
        <v>64</v>
      </c>
      <c r="C5677">
        <v>29</v>
      </c>
      <c r="D5677" t="s">
        <v>32</v>
      </c>
      <c r="E5677">
        <v>15055</v>
      </c>
      <c r="F5677" t="s">
        <v>106</v>
      </c>
      <c r="G5677">
        <v>7452.7564071618699</v>
      </c>
    </row>
    <row r="5678" spans="1:7">
      <c r="A5678">
        <v>61</v>
      </c>
      <c r="B5678" t="s">
        <v>64</v>
      </c>
      <c r="C5678">
        <v>30</v>
      </c>
      <c r="D5678" t="s">
        <v>33</v>
      </c>
      <c r="E5678">
        <v>15055</v>
      </c>
      <c r="F5678" t="s">
        <v>106</v>
      </c>
      <c r="G5678">
        <v>3896.1466866707901</v>
      </c>
    </row>
    <row r="5679" spans="1:7">
      <c r="A5679">
        <v>61</v>
      </c>
      <c r="B5679" t="s">
        <v>64</v>
      </c>
      <c r="C5679">
        <v>31</v>
      </c>
      <c r="D5679" t="s">
        <v>34</v>
      </c>
      <c r="E5679">
        <v>15055</v>
      </c>
      <c r="F5679" t="s">
        <v>106</v>
      </c>
      <c r="G5679">
        <v>425359.429678416</v>
      </c>
    </row>
    <row r="5680" spans="1:7">
      <c r="A5680">
        <v>61</v>
      </c>
      <c r="B5680" t="s">
        <v>64</v>
      </c>
      <c r="C5680">
        <v>32</v>
      </c>
      <c r="D5680" t="s">
        <v>35</v>
      </c>
      <c r="E5680">
        <v>15055</v>
      </c>
      <c r="F5680" t="s">
        <v>106</v>
      </c>
      <c r="G5680">
        <v>118711625.725683</v>
      </c>
    </row>
    <row r="5681" spans="1:7">
      <c r="A5681">
        <v>61</v>
      </c>
      <c r="B5681" t="s">
        <v>64</v>
      </c>
      <c r="C5681">
        <v>42</v>
      </c>
      <c r="D5681" t="s">
        <v>45</v>
      </c>
      <c r="E5681">
        <v>15055</v>
      </c>
      <c r="F5681" t="s">
        <v>106</v>
      </c>
      <c r="G5681">
        <v>48629219.426575102</v>
      </c>
    </row>
    <row r="5682" spans="1:7">
      <c r="A5682">
        <v>61</v>
      </c>
      <c r="B5682" t="s">
        <v>64</v>
      </c>
      <c r="C5682">
        <v>43</v>
      </c>
      <c r="D5682" t="s">
        <v>46</v>
      </c>
      <c r="E5682">
        <v>15055</v>
      </c>
      <c r="F5682" t="s">
        <v>106</v>
      </c>
      <c r="G5682">
        <v>234666.01538000099</v>
      </c>
    </row>
    <row r="5683" spans="1:7">
      <c r="A5683">
        <v>61</v>
      </c>
      <c r="B5683" t="s">
        <v>64</v>
      </c>
      <c r="C5683">
        <v>44</v>
      </c>
      <c r="D5683" t="s">
        <v>47</v>
      </c>
      <c r="E5683">
        <v>15055</v>
      </c>
      <c r="F5683" t="s">
        <v>106</v>
      </c>
      <c r="G5683">
        <v>48233.509260873303</v>
      </c>
    </row>
    <row r="5684" spans="1:7">
      <c r="A5684">
        <v>61</v>
      </c>
      <c r="B5684" t="s">
        <v>64</v>
      </c>
      <c r="C5684">
        <v>45</v>
      </c>
      <c r="D5684" t="s">
        <v>48</v>
      </c>
      <c r="E5684">
        <v>15055</v>
      </c>
      <c r="F5684" t="s">
        <v>106</v>
      </c>
      <c r="G5684">
        <v>7076746.3454054203</v>
      </c>
    </row>
    <row r="5685" spans="1:7">
      <c r="A5685">
        <v>61</v>
      </c>
      <c r="B5685" t="s">
        <v>64</v>
      </c>
      <c r="C5685">
        <v>46</v>
      </c>
      <c r="D5685" t="s">
        <v>49</v>
      </c>
      <c r="E5685">
        <v>15055</v>
      </c>
      <c r="F5685" t="s">
        <v>106</v>
      </c>
      <c r="G5685">
        <v>27524263.377133701</v>
      </c>
    </row>
    <row r="5686" spans="1:7">
      <c r="A5686">
        <v>61</v>
      </c>
      <c r="B5686" t="s">
        <v>64</v>
      </c>
      <c r="C5686">
        <v>47</v>
      </c>
      <c r="D5686" t="s">
        <v>50</v>
      </c>
      <c r="E5686">
        <v>15055</v>
      </c>
      <c r="F5686" t="s">
        <v>106</v>
      </c>
      <c r="G5686">
        <v>500169.50606614701</v>
      </c>
    </row>
    <row r="5687" spans="1:7">
      <c r="A5687">
        <v>61</v>
      </c>
      <c r="B5687" t="s">
        <v>64</v>
      </c>
      <c r="C5687">
        <v>48</v>
      </c>
      <c r="D5687" t="s">
        <v>51</v>
      </c>
      <c r="E5687">
        <v>15055</v>
      </c>
      <c r="F5687" t="s">
        <v>106</v>
      </c>
      <c r="G5687">
        <v>40305.275387620102</v>
      </c>
    </row>
    <row r="5688" spans="1:7">
      <c r="A5688">
        <v>61</v>
      </c>
      <c r="B5688" t="s">
        <v>64</v>
      </c>
      <c r="C5688">
        <v>49</v>
      </c>
      <c r="D5688" t="s">
        <v>52</v>
      </c>
      <c r="E5688">
        <v>15055</v>
      </c>
      <c r="F5688" t="s">
        <v>106</v>
      </c>
      <c r="G5688">
        <v>263.346497952275</v>
      </c>
    </row>
    <row r="5689" spans="1:7">
      <c r="A5689">
        <v>61</v>
      </c>
      <c r="B5689" t="s">
        <v>64</v>
      </c>
      <c r="C5689">
        <v>51</v>
      </c>
      <c r="D5689" t="s">
        <v>54</v>
      </c>
      <c r="E5689">
        <v>15055</v>
      </c>
      <c r="F5689" t="s">
        <v>106</v>
      </c>
      <c r="G5689">
        <v>87678003.627932206</v>
      </c>
    </row>
    <row r="5690" spans="1:7">
      <c r="A5690">
        <v>61</v>
      </c>
      <c r="B5690" t="s">
        <v>64</v>
      </c>
      <c r="C5690">
        <v>52</v>
      </c>
      <c r="D5690" t="s">
        <v>55</v>
      </c>
      <c r="E5690">
        <v>15055</v>
      </c>
      <c r="F5690" t="s">
        <v>106</v>
      </c>
      <c r="G5690">
        <v>108001.69513259501</v>
      </c>
    </row>
    <row r="5691" spans="1:7">
      <c r="A5691">
        <v>61</v>
      </c>
      <c r="B5691" t="s">
        <v>64</v>
      </c>
      <c r="C5691">
        <v>53</v>
      </c>
      <c r="D5691" t="s">
        <v>56</v>
      </c>
      <c r="E5691">
        <v>15055</v>
      </c>
      <c r="F5691" t="s">
        <v>106</v>
      </c>
      <c r="G5691">
        <v>31236102.274441801</v>
      </c>
    </row>
    <row r="5692" spans="1:7">
      <c r="A5692">
        <v>61</v>
      </c>
      <c r="B5692" t="s">
        <v>64</v>
      </c>
      <c r="C5692">
        <v>54</v>
      </c>
      <c r="D5692" t="s">
        <v>57</v>
      </c>
      <c r="E5692">
        <v>15055</v>
      </c>
      <c r="F5692" t="s">
        <v>106</v>
      </c>
      <c r="G5692">
        <v>60708608.579145297</v>
      </c>
    </row>
    <row r="5693" spans="1:7">
      <c r="A5693">
        <v>61</v>
      </c>
      <c r="B5693" t="s">
        <v>64</v>
      </c>
      <c r="C5693">
        <v>55</v>
      </c>
      <c r="D5693" t="s">
        <v>58</v>
      </c>
      <c r="E5693">
        <v>15055</v>
      </c>
      <c r="F5693" t="s">
        <v>106</v>
      </c>
      <c r="G5693">
        <v>405513600.821316</v>
      </c>
    </row>
    <row r="5694" spans="1:7">
      <c r="A5694">
        <v>61</v>
      </c>
      <c r="B5694" t="s">
        <v>64</v>
      </c>
      <c r="C5694">
        <v>56</v>
      </c>
      <c r="D5694" t="s">
        <v>59</v>
      </c>
      <c r="E5694">
        <v>15055</v>
      </c>
      <c r="F5694" t="s">
        <v>106</v>
      </c>
      <c r="G5694">
        <v>238530628.077346</v>
      </c>
    </row>
    <row r="5695" spans="1:7">
      <c r="A5695">
        <v>61</v>
      </c>
      <c r="B5695" t="s">
        <v>64</v>
      </c>
      <c r="C5695">
        <v>57</v>
      </c>
      <c r="D5695" t="s">
        <v>60</v>
      </c>
      <c r="E5695">
        <v>15055</v>
      </c>
      <c r="F5695" t="s">
        <v>106</v>
      </c>
      <c r="G5695">
        <v>38379748.122878201</v>
      </c>
    </row>
    <row r="5696" spans="1:7">
      <c r="A5696">
        <v>61</v>
      </c>
      <c r="B5696" t="s">
        <v>64</v>
      </c>
      <c r="C5696">
        <v>58</v>
      </c>
      <c r="D5696" t="s">
        <v>61</v>
      </c>
      <c r="E5696">
        <v>15055</v>
      </c>
      <c r="F5696" t="s">
        <v>106</v>
      </c>
      <c r="G5696">
        <v>13205759945.6534</v>
      </c>
    </row>
    <row r="5697" spans="1:7">
      <c r="A5697">
        <v>61</v>
      </c>
      <c r="B5697" t="s">
        <v>64</v>
      </c>
      <c r="C5697">
        <v>59</v>
      </c>
      <c r="D5697" t="s">
        <v>62</v>
      </c>
      <c r="E5697">
        <v>15055</v>
      </c>
      <c r="F5697" t="s">
        <v>106</v>
      </c>
      <c r="G5697">
        <v>646738446.05027699</v>
      </c>
    </row>
    <row r="5698" spans="1:7">
      <c r="A5698">
        <v>61</v>
      </c>
      <c r="B5698" t="s">
        <v>64</v>
      </c>
      <c r="C5698">
        <v>60</v>
      </c>
      <c r="D5698" t="s">
        <v>63</v>
      </c>
      <c r="E5698">
        <v>15055</v>
      </c>
      <c r="F5698" t="s">
        <v>106</v>
      </c>
      <c r="G5698">
        <v>1065222264.41338</v>
      </c>
    </row>
    <row r="5699" spans="1:7">
      <c r="A5699">
        <v>61</v>
      </c>
      <c r="B5699" t="s">
        <v>64</v>
      </c>
      <c r="C5699">
        <v>61</v>
      </c>
      <c r="D5699" t="s">
        <v>64</v>
      </c>
      <c r="E5699">
        <v>15055</v>
      </c>
      <c r="F5699" t="s">
        <v>106</v>
      </c>
      <c r="G5699">
        <v>800934601.64769697</v>
      </c>
    </row>
    <row r="5700" spans="1:7">
      <c r="A5700">
        <v>61</v>
      </c>
      <c r="B5700" t="s">
        <v>64</v>
      </c>
      <c r="C5700">
        <v>62</v>
      </c>
      <c r="D5700" t="s">
        <v>65</v>
      </c>
      <c r="E5700">
        <v>15055</v>
      </c>
      <c r="F5700" t="s">
        <v>106</v>
      </c>
      <c r="G5700">
        <v>67451395.235291794</v>
      </c>
    </row>
    <row r="5701" spans="1:7">
      <c r="A5701">
        <v>61</v>
      </c>
      <c r="B5701" t="s">
        <v>64</v>
      </c>
      <c r="C5701">
        <v>63</v>
      </c>
      <c r="D5701" t="s">
        <v>66</v>
      </c>
      <c r="E5701">
        <v>15055</v>
      </c>
      <c r="F5701" t="s">
        <v>106</v>
      </c>
      <c r="G5701">
        <v>2763973.0095490301</v>
      </c>
    </row>
    <row r="5702" spans="1:7">
      <c r="A5702">
        <v>61</v>
      </c>
      <c r="B5702" t="s">
        <v>64</v>
      </c>
      <c r="C5702">
        <v>64</v>
      </c>
      <c r="D5702" t="s">
        <v>67</v>
      </c>
      <c r="E5702">
        <v>15055</v>
      </c>
      <c r="F5702" t="s">
        <v>106</v>
      </c>
      <c r="G5702">
        <v>2886642.6449963902</v>
      </c>
    </row>
    <row r="5703" spans="1:7">
      <c r="A5703">
        <v>61</v>
      </c>
      <c r="B5703" t="s">
        <v>64</v>
      </c>
      <c r="C5703">
        <v>65</v>
      </c>
      <c r="D5703" t="s">
        <v>68</v>
      </c>
      <c r="E5703">
        <v>15055</v>
      </c>
      <c r="F5703" t="s">
        <v>106</v>
      </c>
      <c r="G5703">
        <v>637957160.47771096</v>
      </c>
    </row>
    <row r="5704" spans="1:7">
      <c r="A5704">
        <v>61</v>
      </c>
      <c r="B5704" t="s">
        <v>64</v>
      </c>
      <c r="C5704">
        <v>66</v>
      </c>
      <c r="D5704" t="s">
        <v>69</v>
      </c>
      <c r="E5704">
        <v>15055</v>
      </c>
      <c r="F5704" t="s">
        <v>106</v>
      </c>
      <c r="G5704">
        <v>148037429.71580899</v>
      </c>
    </row>
    <row r="5705" spans="1:7">
      <c r="A5705">
        <v>61</v>
      </c>
      <c r="B5705" t="s">
        <v>64</v>
      </c>
      <c r="C5705">
        <v>67</v>
      </c>
      <c r="D5705" t="s">
        <v>70</v>
      </c>
      <c r="E5705">
        <v>15055</v>
      </c>
      <c r="F5705" t="s">
        <v>106</v>
      </c>
      <c r="G5705">
        <v>29178070.316919599</v>
      </c>
    </row>
    <row r="5706" spans="1:7">
      <c r="A5706">
        <v>61</v>
      </c>
      <c r="B5706" t="s">
        <v>64</v>
      </c>
      <c r="C5706">
        <v>68</v>
      </c>
      <c r="D5706" t="s">
        <v>71</v>
      </c>
      <c r="E5706">
        <v>15055</v>
      </c>
      <c r="F5706" t="s">
        <v>106</v>
      </c>
      <c r="G5706">
        <v>63249498.319412999</v>
      </c>
    </row>
    <row r="5707" spans="1:7">
      <c r="A5707">
        <v>61</v>
      </c>
      <c r="B5707" t="s">
        <v>64</v>
      </c>
      <c r="C5707">
        <v>74</v>
      </c>
      <c r="D5707" t="s">
        <v>77</v>
      </c>
      <c r="E5707">
        <v>15055</v>
      </c>
      <c r="F5707" t="s">
        <v>106</v>
      </c>
      <c r="G5707">
        <v>43118483.371078096</v>
      </c>
    </row>
    <row r="5708" spans="1:7">
      <c r="A5708">
        <v>61</v>
      </c>
      <c r="B5708" t="s">
        <v>64</v>
      </c>
      <c r="C5708">
        <v>75</v>
      </c>
      <c r="D5708" t="s">
        <v>78</v>
      </c>
      <c r="E5708">
        <v>15055</v>
      </c>
      <c r="F5708" t="s">
        <v>106</v>
      </c>
      <c r="G5708">
        <v>1335.8604785749301</v>
      </c>
    </row>
    <row r="5709" spans="1:7">
      <c r="A5709">
        <v>61</v>
      </c>
      <c r="B5709" t="s">
        <v>64</v>
      </c>
      <c r="C5709">
        <v>76</v>
      </c>
      <c r="D5709" t="s">
        <v>79</v>
      </c>
      <c r="E5709">
        <v>15055</v>
      </c>
      <c r="F5709" t="s">
        <v>106</v>
      </c>
      <c r="G5709">
        <v>1701697.1757549699</v>
      </c>
    </row>
    <row r="5710" spans="1:7">
      <c r="A5710">
        <v>61</v>
      </c>
      <c r="B5710" t="s">
        <v>64</v>
      </c>
      <c r="C5710">
        <v>77</v>
      </c>
      <c r="D5710" t="s">
        <v>80</v>
      </c>
      <c r="E5710">
        <v>15055</v>
      </c>
      <c r="F5710" t="s">
        <v>106</v>
      </c>
      <c r="G5710">
        <v>11611059.902843099</v>
      </c>
    </row>
    <row r="5711" spans="1:7">
      <c r="A5711">
        <v>61</v>
      </c>
      <c r="B5711" t="s">
        <v>64</v>
      </c>
      <c r="C5711">
        <v>78</v>
      </c>
      <c r="D5711" t="s">
        <v>81</v>
      </c>
      <c r="E5711">
        <v>15055</v>
      </c>
      <c r="F5711" t="s">
        <v>106</v>
      </c>
      <c r="G5711">
        <v>146971163.39903501</v>
      </c>
    </row>
    <row r="5712" spans="1:7">
      <c r="A5712">
        <v>61</v>
      </c>
      <c r="B5712" t="s">
        <v>64</v>
      </c>
      <c r="C5712">
        <v>79</v>
      </c>
      <c r="D5712" t="s">
        <v>82</v>
      </c>
      <c r="E5712">
        <v>15055</v>
      </c>
      <c r="F5712" t="s">
        <v>106</v>
      </c>
      <c r="G5712">
        <v>9801252.9498136807</v>
      </c>
    </row>
    <row r="5713" spans="1:7">
      <c r="A5713">
        <v>61</v>
      </c>
      <c r="B5713" t="s">
        <v>64</v>
      </c>
      <c r="C5713">
        <v>80</v>
      </c>
      <c r="D5713" t="s">
        <v>83</v>
      </c>
      <c r="E5713">
        <v>15055</v>
      </c>
      <c r="F5713" t="s">
        <v>106</v>
      </c>
      <c r="G5713">
        <v>259.07954217729599</v>
      </c>
    </row>
    <row r="5714" spans="1:7">
      <c r="A5714">
        <v>61</v>
      </c>
      <c r="B5714" t="s">
        <v>64</v>
      </c>
      <c r="C5714">
        <v>81</v>
      </c>
      <c r="D5714" t="s">
        <v>84</v>
      </c>
      <c r="E5714">
        <v>15055</v>
      </c>
      <c r="F5714" t="s">
        <v>106</v>
      </c>
      <c r="G5714">
        <v>11796730.452878701</v>
      </c>
    </row>
    <row r="5715" spans="1:7">
      <c r="A5715">
        <v>61</v>
      </c>
      <c r="B5715" t="s">
        <v>64</v>
      </c>
      <c r="C5715">
        <v>83</v>
      </c>
      <c r="D5715" t="s">
        <v>86</v>
      </c>
      <c r="E5715">
        <v>15055</v>
      </c>
      <c r="F5715" t="s">
        <v>106</v>
      </c>
      <c r="G5715">
        <v>69252197.386057407</v>
      </c>
    </row>
    <row r="5716" spans="1:7">
      <c r="A5716">
        <v>61</v>
      </c>
      <c r="B5716" t="s">
        <v>64</v>
      </c>
      <c r="C5716">
        <v>86</v>
      </c>
      <c r="D5716" t="s">
        <v>89</v>
      </c>
      <c r="E5716">
        <v>15055</v>
      </c>
      <c r="F5716" t="s">
        <v>106</v>
      </c>
      <c r="G5716">
        <v>3764.3553065966598</v>
      </c>
    </row>
    <row r="5717" spans="1:7">
      <c r="A5717">
        <v>61</v>
      </c>
      <c r="B5717" t="s">
        <v>64</v>
      </c>
      <c r="C5717">
        <v>87</v>
      </c>
      <c r="D5717" t="s">
        <v>90</v>
      </c>
      <c r="E5717">
        <v>15055</v>
      </c>
      <c r="F5717" t="s">
        <v>106</v>
      </c>
      <c r="G5717">
        <v>2888.3485647816801</v>
      </c>
    </row>
    <row r="5718" spans="1:7">
      <c r="A5718">
        <v>61</v>
      </c>
      <c r="B5718" t="s">
        <v>64</v>
      </c>
      <c r="C5718">
        <v>5001</v>
      </c>
      <c r="D5718" t="s">
        <v>94</v>
      </c>
      <c r="E5718">
        <v>15053</v>
      </c>
      <c r="F5718" t="s">
        <v>107</v>
      </c>
      <c r="G5718">
        <v>4816388769.8402796</v>
      </c>
    </row>
    <row r="5719" spans="1:7">
      <c r="A5719">
        <v>61</v>
      </c>
      <c r="B5719" t="s">
        <v>64</v>
      </c>
      <c r="C5719">
        <v>6001</v>
      </c>
      <c r="D5719" t="s">
        <v>96</v>
      </c>
      <c r="E5719">
        <v>15053</v>
      </c>
      <c r="F5719" t="s">
        <v>107</v>
      </c>
      <c r="G5719">
        <v>2070321376.9721501</v>
      </c>
    </row>
    <row r="5720" spans="1:7">
      <c r="A5720">
        <v>61</v>
      </c>
      <c r="B5720" t="s">
        <v>64</v>
      </c>
      <c r="C5720">
        <v>7001</v>
      </c>
      <c r="D5720" t="s">
        <v>108</v>
      </c>
      <c r="E5720">
        <v>15053</v>
      </c>
      <c r="F5720" t="s">
        <v>107</v>
      </c>
      <c r="G5720">
        <v>262038806.784356</v>
      </c>
    </row>
    <row r="5721" spans="1:7">
      <c r="A5721">
        <v>61</v>
      </c>
      <c r="B5721" t="s">
        <v>64</v>
      </c>
      <c r="C5721">
        <v>8001</v>
      </c>
      <c r="D5721" t="s">
        <v>109</v>
      </c>
      <c r="E5721">
        <v>15053</v>
      </c>
      <c r="F5721" t="s">
        <v>107</v>
      </c>
      <c r="G5721">
        <v>91871066.651953995</v>
      </c>
    </row>
    <row r="5722" spans="1:7">
      <c r="A5722">
        <v>61</v>
      </c>
      <c r="B5722" t="s">
        <v>64</v>
      </c>
      <c r="C5722">
        <v>10001</v>
      </c>
      <c r="D5722" t="s">
        <v>110</v>
      </c>
      <c r="E5722">
        <v>15055</v>
      </c>
      <c r="F5722" t="s">
        <v>106</v>
      </c>
      <c r="G5722">
        <v>41936.334058102097</v>
      </c>
    </row>
    <row r="5723" spans="1:7">
      <c r="A5723">
        <v>61</v>
      </c>
      <c r="B5723" t="s">
        <v>64</v>
      </c>
      <c r="C5723">
        <v>10002</v>
      </c>
      <c r="D5723" t="s">
        <v>111</v>
      </c>
      <c r="E5723">
        <v>15055</v>
      </c>
      <c r="F5723" t="s">
        <v>106</v>
      </c>
      <c r="G5723">
        <v>55225.410231934802</v>
      </c>
    </row>
    <row r="5724" spans="1:7">
      <c r="A5724">
        <v>61</v>
      </c>
      <c r="B5724" t="s">
        <v>64</v>
      </c>
      <c r="C5724">
        <v>10003</v>
      </c>
      <c r="D5724" t="s">
        <v>112</v>
      </c>
      <c r="E5724">
        <v>15055</v>
      </c>
      <c r="F5724" t="s">
        <v>106</v>
      </c>
      <c r="G5724">
        <v>49169.284422539902</v>
      </c>
    </row>
    <row r="5725" spans="1:7">
      <c r="A5725">
        <v>61</v>
      </c>
      <c r="B5725" t="s">
        <v>64</v>
      </c>
      <c r="C5725">
        <v>10004</v>
      </c>
      <c r="D5725" t="s">
        <v>113</v>
      </c>
      <c r="E5725">
        <v>15055</v>
      </c>
      <c r="F5725" t="s">
        <v>106</v>
      </c>
      <c r="G5725">
        <v>37964.599872079598</v>
      </c>
    </row>
    <row r="5726" spans="1:7">
      <c r="A5726">
        <v>61</v>
      </c>
      <c r="B5726" t="s">
        <v>64</v>
      </c>
      <c r="C5726">
        <v>10005</v>
      </c>
      <c r="D5726" t="s">
        <v>114</v>
      </c>
      <c r="E5726">
        <v>15055</v>
      </c>
      <c r="F5726" t="s">
        <v>106</v>
      </c>
      <c r="G5726">
        <v>84728.295754537903</v>
      </c>
    </row>
    <row r="5727" spans="1:7">
      <c r="A5727">
        <v>61</v>
      </c>
      <c r="B5727" t="s">
        <v>64</v>
      </c>
      <c r="C5727">
        <v>10006</v>
      </c>
      <c r="D5727" t="s">
        <v>115</v>
      </c>
      <c r="E5727">
        <v>15055</v>
      </c>
      <c r="F5727" t="s">
        <v>106</v>
      </c>
      <c r="G5727">
        <v>289383.30497255299</v>
      </c>
    </row>
    <row r="5728" spans="1:7">
      <c r="A5728">
        <v>61</v>
      </c>
      <c r="B5728" t="s">
        <v>64</v>
      </c>
      <c r="C5728">
        <v>10007</v>
      </c>
      <c r="D5728" t="s">
        <v>116</v>
      </c>
      <c r="E5728">
        <v>15055</v>
      </c>
      <c r="F5728" t="s">
        <v>106</v>
      </c>
      <c r="G5728">
        <v>511755.94180669001</v>
      </c>
    </row>
    <row r="5729" spans="1:7">
      <c r="A5729">
        <v>61</v>
      </c>
      <c r="B5729" t="s">
        <v>64</v>
      </c>
      <c r="C5729">
        <v>10008</v>
      </c>
      <c r="D5729" t="s">
        <v>117</v>
      </c>
      <c r="E5729">
        <v>15055</v>
      </c>
      <c r="F5729" t="s">
        <v>106</v>
      </c>
      <c r="G5729">
        <v>585406.60511829203</v>
      </c>
    </row>
    <row r="5730" spans="1:7">
      <c r="A5730">
        <v>61</v>
      </c>
      <c r="B5730" t="s">
        <v>64</v>
      </c>
      <c r="C5730">
        <v>10009</v>
      </c>
      <c r="D5730" t="s">
        <v>118</v>
      </c>
      <c r="E5730">
        <v>15055</v>
      </c>
      <c r="F5730" t="s">
        <v>106</v>
      </c>
      <c r="G5730">
        <v>1481233.3575267</v>
      </c>
    </row>
    <row r="5731" spans="1:7">
      <c r="A5731">
        <v>61</v>
      </c>
      <c r="B5731" t="s">
        <v>64</v>
      </c>
      <c r="C5731">
        <v>11001</v>
      </c>
      <c r="D5731" t="s">
        <v>119</v>
      </c>
      <c r="E5731">
        <v>15055</v>
      </c>
      <c r="F5731" t="s">
        <v>106</v>
      </c>
      <c r="G5731">
        <v>118582.817912564</v>
      </c>
    </row>
    <row r="5732" spans="1:7">
      <c r="A5732">
        <v>61</v>
      </c>
      <c r="B5732" t="s">
        <v>64</v>
      </c>
      <c r="C5732">
        <v>11003</v>
      </c>
      <c r="D5732" t="s">
        <v>120</v>
      </c>
      <c r="E5732">
        <v>15055</v>
      </c>
      <c r="F5732" t="s">
        <v>106</v>
      </c>
      <c r="G5732">
        <v>115433.264107393</v>
      </c>
    </row>
    <row r="5733" spans="1:7">
      <c r="A5733">
        <v>61</v>
      </c>
      <c r="B5733" t="s">
        <v>64</v>
      </c>
      <c r="C5733">
        <v>12001</v>
      </c>
      <c r="D5733" t="s">
        <v>121</v>
      </c>
      <c r="E5733">
        <v>15055</v>
      </c>
      <c r="F5733" t="s">
        <v>106</v>
      </c>
      <c r="G5733">
        <v>57140062.063073099</v>
      </c>
    </row>
    <row r="5734" spans="1:7">
      <c r="A5734">
        <v>61</v>
      </c>
      <c r="B5734" t="s">
        <v>64</v>
      </c>
      <c r="C5734">
        <v>12002</v>
      </c>
      <c r="D5734" t="s">
        <v>122</v>
      </c>
      <c r="E5734">
        <v>15055</v>
      </c>
      <c r="F5734" t="s">
        <v>106</v>
      </c>
      <c r="G5734">
        <v>425149.59134271601</v>
      </c>
    </row>
    <row r="5735" spans="1:7">
      <c r="A5735">
        <v>61</v>
      </c>
      <c r="B5735" t="s">
        <v>64</v>
      </c>
      <c r="C5735">
        <v>12004</v>
      </c>
      <c r="D5735" t="s">
        <v>123</v>
      </c>
      <c r="E5735">
        <v>15055</v>
      </c>
      <c r="F5735" t="s">
        <v>106</v>
      </c>
      <c r="G5735">
        <v>583899.51535960298</v>
      </c>
    </row>
    <row r="5736" spans="1:7">
      <c r="A5736">
        <v>61</v>
      </c>
      <c r="B5736" t="s">
        <v>64</v>
      </c>
      <c r="C5736">
        <v>14001</v>
      </c>
      <c r="D5736" t="s">
        <v>124</v>
      </c>
      <c r="E5736">
        <v>15055</v>
      </c>
      <c r="F5736" t="s">
        <v>106</v>
      </c>
      <c r="G5736">
        <v>772018.55635782401</v>
      </c>
    </row>
    <row r="5737" spans="1:7">
      <c r="A5737">
        <v>61</v>
      </c>
      <c r="B5737" t="s">
        <v>64</v>
      </c>
      <c r="C5737">
        <v>14002</v>
      </c>
      <c r="D5737" t="s">
        <v>125</v>
      </c>
      <c r="E5737">
        <v>15055</v>
      </c>
      <c r="F5737" t="s">
        <v>106</v>
      </c>
      <c r="G5737">
        <v>160415.98106082299</v>
      </c>
    </row>
    <row r="5738" spans="1:7">
      <c r="A5738">
        <v>61</v>
      </c>
      <c r="B5738" t="s">
        <v>64</v>
      </c>
      <c r="C5738">
        <v>25001</v>
      </c>
      <c r="D5738" t="s">
        <v>126</v>
      </c>
      <c r="E5738">
        <v>15051</v>
      </c>
      <c r="F5738" t="s">
        <v>127</v>
      </c>
      <c r="G5738">
        <v>367623227.19654697</v>
      </c>
    </row>
    <row r="5739" spans="1:7">
      <c r="A5739">
        <v>61</v>
      </c>
      <c r="B5739" t="s">
        <v>64</v>
      </c>
      <c r="C5739">
        <v>28001</v>
      </c>
      <c r="D5739" t="s">
        <v>128</v>
      </c>
      <c r="E5739">
        <v>15051</v>
      </c>
      <c r="F5739" t="s">
        <v>127</v>
      </c>
      <c r="G5739">
        <v>2778834790.4414902</v>
      </c>
    </row>
    <row r="5740" spans="1:7">
      <c r="A5740">
        <v>62</v>
      </c>
      <c r="B5740" t="s">
        <v>65</v>
      </c>
      <c r="C5740">
        <v>1</v>
      </c>
      <c r="D5740" t="s">
        <v>4</v>
      </c>
      <c r="E5740">
        <v>15055</v>
      </c>
      <c r="F5740" t="s">
        <v>106</v>
      </c>
      <c r="G5740">
        <v>540085.91265973297</v>
      </c>
    </row>
    <row r="5741" spans="1:7">
      <c r="A5741">
        <v>62</v>
      </c>
      <c r="B5741" t="s">
        <v>65</v>
      </c>
      <c r="C5741">
        <v>2</v>
      </c>
      <c r="D5741" t="s">
        <v>5</v>
      </c>
      <c r="E5741">
        <v>15055</v>
      </c>
      <c r="F5741" t="s">
        <v>106</v>
      </c>
      <c r="G5741">
        <v>146.686104067689</v>
      </c>
    </row>
    <row r="5742" spans="1:7">
      <c r="A5742">
        <v>62</v>
      </c>
      <c r="B5742" t="s">
        <v>65</v>
      </c>
      <c r="C5742">
        <v>3</v>
      </c>
      <c r="D5742" t="s">
        <v>6</v>
      </c>
      <c r="E5742">
        <v>15055</v>
      </c>
      <c r="F5742" t="s">
        <v>106</v>
      </c>
      <c r="G5742">
        <v>28.635415053921498</v>
      </c>
    </row>
    <row r="5743" spans="1:7">
      <c r="A5743">
        <v>62</v>
      </c>
      <c r="B5743" t="s">
        <v>65</v>
      </c>
      <c r="C5743">
        <v>6</v>
      </c>
      <c r="D5743" t="s">
        <v>9</v>
      </c>
      <c r="E5743">
        <v>15055</v>
      </c>
      <c r="F5743" t="s">
        <v>106</v>
      </c>
      <c r="G5743">
        <v>15023624.834726101</v>
      </c>
    </row>
    <row r="5744" spans="1:7">
      <c r="A5744">
        <v>62</v>
      </c>
      <c r="B5744" t="s">
        <v>65</v>
      </c>
      <c r="C5744">
        <v>7</v>
      </c>
      <c r="D5744" t="s">
        <v>10</v>
      </c>
      <c r="E5744">
        <v>15055</v>
      </c>
      <c r="F5744" t="s">
        <v>106</v>
      </c>
      <c r="G5744">
        <v>2300278.4797426001</v>
      </c>
    </row>
    <row r="5745" spans="1:7">
      <c r="A5745">
        <v>62</v>
      </c>
      <c r="B5745" t="s">
        <v>65</v>
      </c>
      <c r="C5745">
        <v>8</v>
      </c>
      <c r="D5745" t="s">
        <v>11</v>
      </c>
      <c r="E5745">
        <v>15055</v>
      </c>
      <c r="F5745" t="s">
        <v>106</v>
      </c>
      <c r="G5745">
        <v>36702.721667494101</v>
      </c>
    </row>
    <row r="5746" spans="1:7">
      <c r="A5746">
        <v>62</v>
      </c>
      <c r="B5746" t="s">
        <v>65</v>
      </c>
      <c r="C5746">
        <v>9</v>
      </c>
      <c r="D5746" t="s">
        <v>12</v>
      </c>
      <c r="E5746">
        <v>15055</v>
      </c>
      <c r="F5746" t="s">
        <v>106</v>
      </c>
      <c r="G5746">
        <v>3118242645.2436299</v>
      </c>
    </row>
    <row r="5747" spans="1:7">
      <c r="A5747">
        <v>62</v>
      </c>
      <c r="B5747" t="s">
        <v>65</v>
      </c>
      <c r="C5747">
        <v>10</v>
      </c>
      <c r="D5747" t="s">
        <v>13</v>
      </c>
      <c r="E5747">
        <v>15055</v>
      </c>
      <c r="F5747" t="s">
        <v>106</v>
      </c>
      <c r="G5747">
        <v>18560528643.702099</v>
      </c>
    </row>
    <row r="5748" spans="1:7">
      <c r="A5748">
        <v>62</v>
      </c>
      <c r="B5748" t="s">
        <v>65</v>
      </c>
      <c r="C5748">
        <v>11</v>
      </c>
      <c r="D5748" t="s">
        <v>14</v>
      </c>
      <c r="E5748">
        <v>15055</v>
      </c>
      <c r="F5748" t="s">
        <v>106</v>
      </c>
      <c r="G5748">
        <v>639829.23056614702</v>
      </c>
    </row>
    <row r="5749" spans="1:7">
      <c r="A5749">
        <v>62</v>
      </c>
      <c r="B5749" t="s">
        <v>65</v>
      </c>
      <c r="C5749">
        <v>12</v>
      </c>
      <c r="D5749" t="s">
        <v>15</v>
      </c>
      <c r="E5749">
        <v>15055</v>
      </c>
      <c r="F5749" t="s">
        <v>106</v>
      </c>
      <c r="G5749">
        <v>2808.4069640443499</v>
      </c>
    </row>
    <row r="5750" spans="1:7">
      <c r="A5750">
        <v>62</v>
      </c>
      <c r="B5750" t="s">
        <v>65</v>
      </c>
      <c r="C5750">
        <v>13</v>
      </c>
      <c r="D5750" t="s">
        <v>16</v>
      </c>
      <c r="E5750">
        <v>15055</v>
      </c>
      <c r="F5750" t="s">
        <v>106</v>
      </c>
      <c r="G5750">
        <v>297680.10999641498</v>
      </c>
    </row>
    <row r="5751" spans="1:7">
      <c r="A5751">
        <v>62</v>
      </c>
      <c r="B5751" t="s">
        <v>65</v>
      </c>
      <c r="C5751">
        <v>14</v>
      </c>
      <c r="D5751" t="s">
        <v>17</v>
      </c>
      <c r="E5751">
        <v>15055</v>
      </c>
      <c r="F5751" t="s">
        <v>106</v>
      </c>
      <c r="G5751">
        <v>3547078.9870277299</v>
      </c>
    </row>
    <row r="5752" spans="1:7">
      <c r="A5752">
        <v>62</v>
      </c>
      <c r="B5752" t="s">
        <v>65</v>
      </c>
      <c r="C5752">
        <v>15</v>
      </c>
      <c r="D5752" t="s">
        <v>18</v>
      </c>
      <c r="E5752">
        <v>15055</v>
      </c>
      <c r="F5752" t="s">
        <v>106</v>
      </c>
      <c r="G5752">
        <v>40946.200820088401</v>
      </c>
    </row>
    <row r="5753" spans="1:7">
      <c r="A5753">
        <v>62</v>
      </c>
      <c r="B5753" t="s">
        <v>65</v>
      </c>
      <c r="C5753">
        <v>16</v>
      </c>
      <c r="D5753" t="s">
        <v>19</v>
      </c>
      <c r="E5753">
        <v>15055</v>
      </c>
      <c r="F5753" t="s">
        <v>106</v>
      </c>
      <c r="G5753">
        <v>86701.827731943398</v>
      </c>
    </row>
    <row r="5754" spans="1:7">
      <c r="A5754">
        <v>62</v>
      </c>
      <c r="B5754" t="s">
        <v>65</v>
      </c>
      <c r="C5754">
        <v>17</v>
      </c>
      <c r="D5754" t="s">
        <v>20</v>
      </c>
      <c r="E5754">
        <v>15055</v>
      </c>
      <c r="F5754" t="s">
        <v>106</v>
      </c>
      <c r="G5754">
        <v>670534915.18621004</v>
      </c>
    </row>
    <row r="5755" spans="1:7">
      <c r="A5755">
        <v>62</v>
      </c>
      <c r="B5755" t="s">
        <v>65</v>
      </c>
      <c r="C5755">
        <v>18</v>
      </c>
      <c r="D5755" t="s">
        <v>21</v>
      </c>
      <c r="E5755">
        <v>15055</v>
      </c>
      <c r="F5755" t="s">
        <v>106</v>
      </c>
      <c r="G5755">
        <v>68116144.444079593</v>
      </c>
    </row>
    <row r="5756" spans="1:7">
      <c r="A5756">
        <v>62</v>
      </c>
      <c r="B5756" t="s">
        <v>65</v>
      </c>
      <c r="C5756">
        <v>19</v>
      </c>
      <c r="D5756" t="s">
        <v>22</v>
      </c>
      <c r="E5756">
        <v>15055</v>
      </c>
      <c r="F5756" t="s">
        <v>106</v>
      </c>
      <c r="G5756">
        <v>43476579.421345502</v>
      </c>
    </row>
    <row r="5757" spans="1:7">
      <c r="A5757">
        <v>62</v>
      </c>
      <c r="B5757" t="s">
        <v>65</v>
      </c>
      <c r="C5757">
        <v>20</v>
      </c>
      <c r="D5757" t="s">
        <v>23</v>
      </c>
      <c r="E5757">
        <v>15055</v>
      </c>
      <c r="F5757" t="s">
        <v>106</v>
      </c>
      <c r="G5757">
        <v>1044371225.09442</v>
      </c>
    </row>
    <row r="5758" spans="1:7">
      <c r="A5758">
        <v>62</v>
      </c>
      <c r="B5758" t="s">
        <v>65</v>
      </c>
      <c r="C5758">
        <v>21</v>
      </c>
      <c r="D5758" t="s">
        <v>24</v>
      </c>
      <c r="E5758">
        <v>15055</v>
      </c>
      <c r="F5758" t="s">
        <v>106</v>
      </c>
      <c r="G5758">
        <v>562620260.994995</v>
      </c>
    </row>
    <row r="5759" spans="1:7">
      <c r="A5759">
        <v>62</v>
      </c>
      <c r="B5759" t="s">
        <v>65</v>
      </c>
      <c r="C5759">
        <v>22</v>
      </c>
      <c r="D5759" t="s">
        <v>25</v>
      </c>
      <c r="E5759">
        <v>15055</v>
      </c>
      <c r="F5759" t="s">
        <v>106</v>
      </c>
      <c r="G5759">
        <v>21958644.455107201</v>
      </c>
    </row>
    <row r="5760" spans="1:7">
      <c r="A5760">
        <v>62</v>
      </c>
      <c r="B5760" t="s">
        <v>65</v>
      </c>
      <c r="C5760">
        <v>23</v>
      </c>
      <c r="D5760" t="s">
        <v>26</v>
      </c>
      <c r="E5760">
        <v>15055</v>
      </c>
      <c r="F5760" t="s">
        <v>106</v>
      </c>
      <c r="G5760">
        <v>36201701.050695799</v>
      </c>
    </row>
    <row r="5761" spans="1:7">
      <c r="A5761">
        <v>62</v>
      </c>
      <c r="B5761" t="s">
        <v>65</v>
      </c>
      <c r="C5761">
        <v>24</v>
      </c>
      <c r="D5761" t="s">
        <v>27</v>
      </c>
      <c r="E5761">
        <v>15055</v>
      </c>
      <c r="F5761" t="s">
        <v>106</v>
      </c>
      <c r="G5761">
        <v>97591359.984542593</v>
      </c>
    </row>
    <row r="5762" spans="1:7">
      <c r="A5762">
        <v>62</v>
      </c>
      <c r="B5762" t="s">
        <v>65</v>
      </c>
      <c r="C5762">
        <v>25</v>
      </c>
      <c r="D5762" t="s">
        <v>28</v>
      </c>
      <c r="E5762">
        <v>15055</v>
      </c>
      <c r="F5762" t="s">
        <v>106</v>
      </c>
      <c r="G5762">
        <v>144898278.51815999</v>
      </c>
    </row>
    <row r="5763" spans="1:7">
      <c r="A5763">
        <v>62</v>
      </c>
      <c r="B5763" t="s">
        <v>65</v>
      </c>
      <c r="C5763">
        <v>26</v>
      </c>
      <c r="D5763" t="s">
        <v>29</v>
      </c>
      <c r="E5763">
        <v>15055</v>
      </c>
      <c r="F5763" t="s">
        <v>106</v>
      </c>
      <c r="G5763">
        <v>3024532.6940954602</v>
      </c>
    </row>
    <row r="5764" spans="1:7">
      <c r="A5764">
        <v>62</v>
      </c>
      <c r="B5764" t="s">
        <v>65</v>
      </c>
      <c r="C5764">
        <v>27</v>
      </c>
      <c r="D5764" t="s">
        <v>30</v>
      </c>
      <c r="E5764">
        <v>15055</v>
      </c>
      <c r="F5764" t="s">
        <v>106</v>
      </c>
      <c r="G5764">
        <v>6911871.9124721298</v>
      </c>
    </row>
    <row r="5765" spans="1:7">
      <c r="A5765">
        <v>62</v>
      </c>
      <c r="B5765" t="s">
        <v>65</v>
      </c>
      <c r="C5765">
        <v>28</v>
      </c>
      <c r="D5765" t="s">
        <v>31</v>
      </c>
      <c r="E5765">
        <v>15055</v>
      </c>
      <c r="F5765" t="s">
        <v>106</v>
      </c>
      <c r="G5765">
        <v>23174389.143643402</v>
      </c>
    </row>
    <row r="5766" spans="1:7">
      <c r="A5766">
        <v>62</v>
      </c>
      <c r="B5766" t="s">
        <v>65</v>
      </c>
      <c r="C5766">
        <v>29</v>
      </c>
      <c r="D5766" t="s">
        <v>32</v>
      </c>
      <c r="E5766">
        <v>15055</v>
      </c>
      <c r="F5766" t="s">
        <v>106</v>
      </c>
      <c r="G5766">
        <v>261582.55209903</v>
      </c>
    </row>
    <row r="5767" spans="1:7">
      <c r="A5767">
        <v>62</v>
      </c>
      <c r="B5767" t="s">
        <v>65</v>
      </c>
      <c r="C5767">
        <v>30</v>
      </c>
      <c r="D5767" t="s">
        <v>33</v>
      </c>
      <c r="E5767">
        <v>15055</v>
      </c>
      <c r="F5767" t="s">
        <v>106</v>
      </c>
      <c r="G5767">
        <v>223839857.18077701</v>
      </c>
    </row>
    <row r="5768" spans="1:7">
      <c r="A5768">
        <v>62</v>
      </c>
      <c r="B5768" t="s">
        <v>65</v>
      </c>
      <c r="C5768">
        <v>31</v>
      </c>
      <c r="D5768" t="s">
        <v>34</v>
      </c>
      <c r="E5768">
        <v>15055</v>
      </c>
      <c r="F5768" t="s">
        <v>106</v>
      </c>
      <c r="G5768">
        <v>17949900.925241899</v>
      </c>
    </row>
    <row r="5769" spans="1:7">
      <c r="A5769">
        <v>62</v>
      </c>
      <c r="B5769" t="s">
        <v>65</v>
      </c>
      <c r="C5769">
        <v>32</v>
      </c>
      <c r="D5769" t="s">
        <v>35</v>
      </c>
      <c r="E5769">
        <v>15055</v>
      </c>
      <c r="F5769" t="s">
        <v>106</v>
      </c>
      <c r="G5769">
        <v>1715092175.34358</v>
      </c>
    </row>
    <row r="5770" spans="1:7">
      <c r="A5770">
        <v>62</v>
      </c>
      <c r="B5770" t="s">
        <v>65</v>
      </c>
      <c r="C5770">
        <v>33</v>
      </c>
      <c r="D5770" t="s">
        <v>36</v>
      </c>
      <c r="E5770">
        <v>15055</v>
      </c>
      <c r="F5770" t="s">
        <v>106</v>
      </c>
      <c r="G5770">
        <v>80968559.572530299</v>
      </c>
    </row>
    <row r="5771" spans="1:7">
      <c r="A5771">
        <v>62</v>
      </c>
      <c r="B5771" t="s">
        <v>65</v>
      </c>
      <c r="C5771">
        <v>34</v>
      </c>
      <c r="D5771" t="s">
        <v>37</v>
      </c>
      <c r="E5771">
        <v>15055</v>
      </c>
      <c r="F5771" t="s">
        <v>106</v>
      </c>
      <c r="G5771">
        <v>59225656.281515799</v>
      </c>
    </row>
    <row r="5772" spans="1:7">
      <c r="A5772">
        <v>62</v>
      </c>
      <c r="B5772" t="s">
        <v>65</v>
      </c>
      <c r="C5772">
        <v>35</v>
      </c>
      <c r="D5772" t="s">
        <v>38</v>
      </c>
      <c r="E5772">
        <v>15055</v>
      </c>
      <c r="F5772" t="s">
        <v>106</v>
      </c>
      <c r="G5772">
        <v>960545095.65418506</v>
      </c>
    </row>
    <row r="5773" spans="1:7">
      <c r="A5773">
        <v>62</v>
      </c>
      <c r="B5773" t="s">
        <v>65</v>
      </c>
      <c r="C5773">
        <v>36</v>
      </c>
      <c r="D5773" t="s">
        <v>39</v>
      </c>
      <c r="E5773">
        <v>15055</v>
      </c>
      <c r="F5773" t="s">
        <v>106</v>
      </c>
      <c r="G5773">
        <v>22487749.030306999</v>
      </c>
    </row>
    <row r="5774" spans="1:7">
      <c r="A5774">
        <v>62</v>
      </c>
      <c r="B5774" t="s">
        <v>65</v>
      </c>
      <c r="C5774">
        <v>37</v>
      </c>
      <c r="D5774" t="s">
        <v>40</v>
      </c>
      <c r="E5774">
        <v>15055</v>
      </c>
      <c r="F5774" t="s">
        <v>106</v>
      </c>
      <c r="G5774">
        <v>5508462.42207749</v>
      </c>
    </row>
    <row r="5775" spans="1:7">
      <c r="A5775">
        <v>62</v>
      </c>
      <c r="B5775" t="s">
        <v>65</v>
      </c>
      <c r="C5775">
        <v>38</v>
      </c>
      <c r="D5775" t="s">
        <v>41</v>
      </c>
      <c r="E5775">
        <v>15055</v>
      </c>
      <c r="F5775" t="s">
        <v>106</v>
      </c>
      <c r="G5775">
        <v>3627910.2253699098</v>
      </c>
    </row>
    <row r="5776" spans="1:7">
      <c r="A5776">
        <v>62</v>
      </c>
      <c r="B5776" t="s">
        <v>65</v>
      </c>
      <c r="C5776">
        <v>39</v>
      </c>
      <c r="D5776" t="s">
        <v>42</v>
      </c>
      <c r="E5776">
        <v>15055</v>
      </c>
      <c r="F5776" t="s">
        <v>106</v>
      </c>
      <c r="G5776">
        <v>1421751.7245449999</v>
      </c>
    </row>
    <row r="5777" spans="1:7">
      <c r="A5777">
        <v>62</v>
      </c>
      <c r="B5777" t="s">
        <v>65</v>
      </c>
      <c r="C5777">
        <v>40</v>
      </c>
      <c r="D5777" t="s">
        <v>43</v>
      </c>
      <c r="E5777">
        <v>15055</v>
      </c>
      <c r="F5777" t="s">
        <v>106</v>
      </c>
      <c r="G5777">
        <v>83517932.380652398</v>
      </c>
    </row>
    <row r="5778" spans="1:7">
      <c r="A5778">
        <v>62</v>
      </c>
      <c r="B5778" t="s">
        <v>65</v>
      </c>
      <c r="C5778">
        <v>41</v>
      </c>
      <c r="D5778" t="s">
        <v>44</v>
      </c>
      <c r="E5778">
        <v>15055</v>
      </c>
      <c r="F5778" t="s">
        <v>106</v>
      </c>
      <c r="G5778">
        <v>119262133.24548399</v>
      </c>
    </row>
    <row r="5779" spans="1:7">
      <c r="A5779">
        <v>62</v>
      </c>
      <c r="B5779" t="s">
        <v>65</v>
      </c>
      <c r="C5779">
        <v>42</v>
      </c>
      <c r="D5779" t="s">
        <v>45</v>
      </c>
      <c r="E5779">
        <v>15055</v>
      </c>
      <c r="F5779" t="s">
        <v>106</v>
      </c>
      <c r="G5779">
        <v>1756150858.8152299</v>
      </c>
    </row>
    <row r="5780" spans="1:7">
      <c r="A5780">
        <v>62</v>
      </c>
      <c r="B5780" t="s">
        <v>65</v>
      </c>
      <c r="C5780">
        <v>43</v>
      </c>
      <c r="D5780" t="s">
        <v>46</v>
      </c>
      <c r="E5780">
        <v>15055</v>
      </c>
      <c r="F5780" t="s">
        <v>106</v>
      </c>
      <c r="G5780">
        <v>39405336.150654301</v>
      </c>
    </row>
    <row r="5781" spans="1:7">
      <c r="A5781">
        <v>62</v>
      </c>
      <c r="B5781" t="s">
        <v>65</v>
      </c>
      <c r="C5781">
        <v>44</v>
      </c>
      <c r="D5781" t="s">
        <v>47</v>
      </c>
      <c r="E5781">
        <v>15055</v>
      </c>
      <c r="F5781" t="s">
        <v>106</v>
      </c>
      <c r="G5781">
        <v>7264530.17247249</v>
      </c>
    </row>
    <row r="5782" spans="1:7">
      <c r="A5782">
        <v>62</v>
      </c>
      <c r="B5782" t="s">
        <v>65</v>
      </c>
      <c r="C5782">
        <v>45</v>
      </c>
      <c r="D5782" t="s">
        <v>48</v>
      </c>
      <c r="E5782">
        <v>15055</v>
      </c>
      <c r="F5782" t="s">
        <v>106</v>
      </c>
      <c r="G5782">
        <v>425843607.93744701</v>
      </c>
    </row>
    <row r="5783" spans="1:7">
      <c r="A5783">
        <v>62</v>
      </c>
      <c r="B5783" t="s">
        <v>65</v>
      </c>
      <c r="C5783">
        <v>46</v>
      </c>
      <c r="D5783" t="s">
        <v>49</v>
      </c>
      <c r="E5783">
        <v>15055</v>
      </c>
      <c r="F5783" t="s">
        <v>106</v>
      </c>
      <c r="G5783">
        <v>1265092389.78269</v>
      </c>
    </row>
    <row r="5784" spans="1:7">
      <c r="A5784">
        <v>62</v>
      </c>
      <c r="B5784" t="s">
        <v>65</v>
      </c>
      <c r="C5784">
        <v>47</v>
      </c>
      <c r="D5784" t="s">
        <v>50</v>
      </c>
      <c r="E5784">
        <v>15055</v>
      </c>
      <c r="F5784" t="s">
        <v>106</v>
      </c>
      <c r="G5784">
        <v>6148386.1058289297</v>
      </c>
    </row>
    <row r="5785" spans="1:7">
      <c r="A5785">
        <v>62</v>
      </c>
      <c r="B5785" t="s">
        <v>65</v>
      </c>
      <c r="C5785">
        <v>48</v>
      </c>
      <c r="D5785" t="s">
        <v>51</v>
      </c>
      <c r="E5785">
        <v>15055</v>
      </c>
      <c r="F5785" t="s">
        <v>106</v>
      </c>
      <c r="G5785">
        <v>1919853.48574388</v>
      </c>
    </row>
    <row r="5786" spans="1:7">
      <c r="A5786">
        <v>62</v>
      </c>
      <c r="B5786" t="s">
        <v>65</v>
      </c>
      <c r="C5786">
        <v>49</v>
      </c>
      <c r="D5786" t="s">
        <v>52</v>
      </c>
      <c r="E5786">
        <v>15055</v>
      </c>
      <c r="F5786" t="s">
        <v>106</v>
      </c>
      <c r="G5786">
        <v>14719.1100876112</v>
      </c>
    </row>
    <row r="5787" spans="1:7">
      <c r="A5787">
        <v>62</v>
      </c>
      <c r="B5787" t="s">
        <v>65</v>
      </c>
      <c r="C5787">
        <v>50</v>
      </c>
      <c r="D5787" t="s">
        <v>53</v>
      </c>
      <c r="E5787">
        <v>15055</v>
      </c>
      <c r="F5787" t="s">
        <v>106</v>
      </c>
      <c r="G5787">
        <v>38448104.701703601</v>
      </c>
    </row>
    <row r="5788" spans="1:7">
      <c r="A5788">
        <v>62</v>
      </c>
      <c r="B5788" t="s">
        <v>65</v>
      </c>
      <c r="C5788">
        <v>51</v>
      </c>
      <c r="D5788" t="s">
        <v>54</v>
      </c>
      <c r="E5788">
        <v>15055</v>
      </c>
      <c r="F5788" t="s">
        <v>106</v>
      </c>
      <c r="G5788">
        <v>354037316.17244202</v>
      </c>
    </row>
    <row r="5789" spans="1:7">
      <c r="A5789">
        <v>62</v>
      </c>
      <c r="B5789" t="s">
        <v>65</v>
      </c>
      <c r="C5789">
        <v>52</v>
      </c>
      <c r="D5789" t="s">
        <v>55</v>
      </c>
      <c r="E5789">
        <v>15055</v>
      </c>
      <c r="F5789" t="s">
        <v>106</v>
      </c>
      <c r="G5789">
        <v>22336297.6472174</v>
      </c>
    </row>
    <row r="5790" spans="1:7">
      <c r="A5790">
        <v>62</v>
      </c>
      <c r="B5790" t="s">
        <v>65</v>
      </c>
      <c r="C5790">
        <v>53</v>
      </c>
      <c r="D5790" t="s">
        <v>56</v>
      </c>
      <c r="E5790">
        <v>15055</v>
      </c>
      <c r="F5790" t="s">
        <v>106</v>
      </c>
      <c r="G5790">
        <v>533601457.42137402</v>
      </c>
    </row>
    <row r="5791" spans="1:7">
      <c r="A5791">
        <v>62</v>
      </c>
      <c r="B5791" t="s">
        <v>65</v>
      </c>
      <c r="C5791">
        <v>54</v>
      </c>
      <c r="D5791" t="s">
        <v>57</v>
      </c>
      <c r="E5791">
        <v>15055</v>
      </c>
      <c r="F5791" t="s">
        <v>106</v>
      </c>
      <c r="G5791">
        <v>857728683.74300802</v>
      </c>
    </row>
    <row r="5792" spans="1:7">
      <c r="A5792">
        <v>62</v>
      </c>
      <c r="B5792" t="s">
        <v>65</v>
      </c>
      <c r="C5792">
        <v>55</v>
      </c>
      <c r="D5792" t="s">
        <v>58</v>
      </c>
      <c r="E5792">
        <v>15055</v>
      </c>
      <c r="F5792" t="s">
        <v>106</v>
      </c>
      <c r="G5792">
        <v>330914183.23307002</v>
      </c>
    </row>
    <row r="5793" spans="1:7">
      <c r="A5793">
        <v>62</v>
      </c>
      <c r="B5793" t="s">
        <v>65</v>
      </c>
      <c r="C5793">
        <v>56</v>
      </c>
      <c r="D5793" t="s">
        <v>59</v>
      </c>
      <c r="E5793">
        <v>15055</v>
      </c>
      <c r="F5793" t="s">
        <v>106</v>
      </c>
      <c r="G5793">
        <v>1793404083.4619801</v>
      </c>
    </row>
    <row r="5794" spans="1:7">
      <c r="A5794">
        <v>62</v>
      </c>
      <c r="B5794" t="s">
        <v>65</v>
      </c>
      <c r="C5794">
        <v>57</v>
      </c>
      <c r="D5794" t="s">
        <v>60</v>
      </c>
      <c r="E5794">
        <v>15055</v>
      </c>
      <c r="F5794" t="s">
        <v>106</v>
      </c>
      <c r="G5794">
        <v>11415001112.333599</v>
      </c>
    </row>
    <row r="5795" spans="1:7">
      <c r="A5795">
        <v>62</v>
      </c>
      <c r="B5795" t="s">
        <v>65</v>
      </c>
      <c r="C5795">
        <v>58</v>
      </c>
      <c r="D5795" t="s">
        <v>61</v>
      </c>
      <c r="E5795">
        <v>15055</v>
      </c>
      <c r="F5795" t="s">
        <v>106</v>
      </c>
      <c r="G5795">
        <v>2731312996.27385</v>
      </c>
    </row>
    <row r="5796" spans="1:7">
      <c r="A5796">
        <v>62</v>
      </c>
      <c r="B5796" t="s">
        <v>65</v>
      </c>
      <c r="C5796">
        <v>59</v>
      </c>
      <c r="D5796" t="s">
        <v>62</v>
      </c>
      <c r="E5796">
        <v>15055</v>
      </c>
      <c r="F5796" t="s">
        <v>106</v>
      </c>
      <c r="G5796">
        <v>13964922081.0112</v>
      </c>
    </row>
    <row r="5797" spans="1:7">
      <c r="A5797">
        <v>62</v>
      </c>
      <c r="B5797" t="s">
        <v>65</v>
      </c>
      <c r="C5797">
        <v>60</v>
      </c>
      <c r="D5797" t="s">
        <v>63</v>
      </c>
      <c r="E5797">
        <v>15055</v>
      </c>
      <c r="F5797" t="s">
        <v>106</v>
      </c>
      <c r="G5797">
        <v>8626994325.7478104</v>
      </c>
    </row>
    <row r="5798" spans="1:7">
      <c r="A5798">
        <v>62</v>
      </c>
      <c r="B5798" t="s">
        <v>65</v>
      </c>
      <c r="C5798">
        <v>62</v>
      </c>
      <c r="D5798" t="s">
        <v>65</v>
      </c>
      <c r="E5798">
        <v>15055</v>
      </c>
      <c r="F5798" t="s">
        <v>106</v>
      </c>
      <c r="G5798">
        <v>35572112780.740196</v>
      </c>
    </row>
    <row r="5799" spans="1:7">
      <c r="A5799">
        <v>62</v>
      </c>
      <c r="B5799" t="s">
        <v>65</v>
      </c>
      <c r="C5799">
        <v>63</v>
      </c>
      <c r="D5799" t="s">
        <v>66</v>
      </c>
      <c r="E5799">
        <v>15055</v>
      </c>
      <c r="F5799" t="s">
        <v>106</v>
      </c>
      <c r="G5799">
        <v>815351709.57508302</v>
      </c>
    </row>
    <row r="5800" spans="1:7">
      <c r="A5800">
        <v>62</v>
      </c>
      <c r="B5800" t="s">
        <v>65</v>
      </c>
      <c r="C5800">
        <v>64</v>
      </c>
      <c r="D5800" t="s">
        <v>67</v>
      </c>
      <c r="E5800">
        <v>15055</v>
      </c>
      <c r="F5800" t="s">
        <v>106</v>
      </c>
      <c r="G5800">
        <v>590963157.33941603</v>
      </c>
    </row>
    <row r="5801" spans="1:7">
      <c r="A5801">
        <v>62</v>
      </c>
      <c r="B5801" t="s">
        <v>65</v>
      </c>
      <c r="C5801">
        <v>65</v>
      </c>
      <c r="D5801" t="s">
        <v>68</v>
      </c>
      <c r="E5801">
        <v>15055</v>
      </c>
      <c r="F5801" t="s">
        <v>106</v>
      </c>
      <c r="G5801">
        <v>10913977856.485001</v>
      </c>
    </row>
    <row r="5802" spans="1:7">
      <c r="A5802">
        <v>62</v>
      </c>
      <c r="B5802" t="s">
        <v>65</v>
      </c>
      <c r="C5802">
        <v>66</v>
      </c>
      <c r="D5802" t="s">
        <v>69</v>
      </c>
      <c r="E5802">
        <v>15055</v>
      </c>
      <c r="F5802" t="s">
        <v>106</v>
      </c>
      <c r="G5802">
        <v>1562034279.0039899</v>
      </c>
    </row>
    <row r="5803" spans="1:7">
      <c r="A5803">
        <v>62</v>
      </c>
      <c r="B5803" t="s">
        <v>65</v>
      </c>
      <c r="C5803">
        <v>67</v>
      </c>
      <c r="D5803" t="s">
        <v>70</v>
      </c>
      <c r="E5803">
        <v>15055</v>
      </c>
      <c r="F5803" t="s">
        <v>106</v>
      </c>
      <c r="G5803">
        <v>20327578986.015701</v>
      </c>
    </row>
    <row r="5804" spans="1:7">
      <c r="A5804">
        <v>62</v>
      </c>
      <c r="B5804" t="s">
        <v>65</v>
      </c>
      <c r="C5804">
        <v>68</v>
      </c>
      <c r="D5804" t="s">
        <v>71</v>
      </c>
      <c r="E5804">
        <v>15055</v>
      </c>
      <c r="F5804" t="s">
        <v>106</v>
      </c>
      <c r="G5804">
        <v>4390743997.5734997</v>
      </c>
    </row>
    <row r="5805" spans="1:7">
      <c r="A5805">
        <v>62</v>
      </c>
      <c r="B5805" t="s">
        <v>65</v>
      </c>
      <c r="C5805">
        <v>74</v>
      </c>
      <c r="D5805" t="s">
        <v>77</v>
      </c>
      <c r="E5805">
        <v>15055</v>
      </c>
      <c r="F5805" t="s">
        <v>106</v>
      </c>
      <c r="G5805">
        <v>1247252319.21332</v>
      </c>
    </row>
    <row r="5806" spans="1:7">
      <c r="A5806">
        <v>62</v>
      </c>
      <c r="B5806" t="s">
        <v>65</v>
      </c>
      <c r="C5806">
        <v>75</v>
      </c>
      <c r="D5806" t="s">
        <v>78</v>
      </c>
      <c r="E5806">
        <v>15055</v>
      </c>
      <c r="F5806" t="s">
        <v>106</v>
      </c>
      <c r="G5806">
        <v>38641.319215916199</v>
      </c>
    </row>
    <row r="5807" spans="1:7">
      <c r="A5807">
        <v>62</v>
      </c>
      <c r="B5807" t="s">
        <v>65</v>
      </c>
      <c r="C5807">
        <v>76</v>
      </c>
      <c r="D5807" t="s">
        <v>79</v>
      </c>
      <c r="E5807">
        <v>15055</v>
      </c>
      <c r="F5807" t="s">
        <v>106</v>
      </c>
      <c r="G5807">
        <v>65491.009619149401</v>
      </c>
    </row>
    <row r="5808" spans="1:7">
      <c r="A5808">
        <v>62</v>
      </c>
      <c r="B5808" t="s">
        <v>65</v>
      </c>
      <c r="C5808">
        <v>77</v>
      </c>
      <c r="D5808" t="s">
        <v>80</v>
      </c>
      <c r="E5808">
        <v>15055</v>
      </c>
      <c r="F5808" t="s">
        <v>106</v>
      </c>
      <c r="G5808">
        <v>509979465.79177397</v>
      </c>
    </row>
    <row r="5809" spans="1:7">
      <c r="A5809">
        <v>62</v>
      </c>
      <c r="B5809" t="s">
        <v>65</v>
      </c>
      <c r="C5809">
        <v>78</v>
      </c>
      <c r="D5809" t="s">
        <v>81</v>
      </c>
      <c r="E5809">
        <v>15055</v>
      </c>
      <c r="F5809" t="s">
        <v>106</v>
      </c>
      <c r="G5809">
        <v>7759723289.6963797</v>
      </c>
    </row>
    <row r="5810" spans="1:7">
      <c r="A5810">
        <v>62</v>
      </c>
      <c r="B5810" t="s">
        <v>65</v>
      </c>
      <c r="C5810">
        <v>79</v>
      </c>
      <c r="D5810" t="s">
        <v>82</v>
      </c>
      <c r="E5810">
        <v>15055</v>
      </c>
      <c r="F5810" t="s">
        <v>106</v>
      </c>
      <c r="G5810">
        <v>1022809372.12308</v>
      </c>
    </row>
    <row r="5811" spans="1:7">
      <c r="A5811">
        <v>62</v>
      </c>
      <c r="B5811" t="s">
        <v>65</v>
      </c>
      <c r="C5811">
        <v>80</v>
      </c>
      <c r="D5811" t="s">
        <v>83</v>
      </c>
      <c r="E5811">
        <v>15055</v>
      </c>
      <c r="F5811" t="s">
        <v>106</v>
      </c>
      <c r="G5811">
        <v>124743968.694323</v>
      </c>
    </row>
    <row r="5812" spans="1:7">
      <c r="A5812">
        <v>62</v>
      </c>
      <c r="B5812" t="s">
        <v>65</v>
      </c>
      <c r="C5812">
        <v>81</v>
      </c>
      <c r="D5812" t="s">
        <v>84</v>
      </c>
      <c r="E5812">
        <v>15055</v>
      </c>
      <c r="F5812" t="s">
        <v>106</v>
      </c>
      <c r="G5812">
        <v>2394455551.65556</v>
      </c>
    </row>
    <row r="5813" spans="1:7">
      <c r="A5813">
        <v>62</v>
      </c>
      <c r="B5813" t="s">
        <v>65</v>
      </c>
      <c r="C5813">
        <v>83</v>
      </c>
      <c r="D5813" t="s">
        <v>86</v>
      </c>
      <c r="E5813">
        <v>15055</v>
      </c>
      <c r="F5813" t="s">
        <v>106</v>
      </c>
      <c r="G5813">
        <v>2268431813.5075498</v>
      </c>
    </row>
    <row r="5814" spans="1:7">
      <c r="A5814">
        <v>62</v>
      </c>
      <c r="B5814" t="s">
        <v>65</v>
      </c>
      <c r="C5814">
        <v>86</v>
      </c>
      <c r="D5814" t="s">
        <v>89</v>
      </c>
      <c r="E5814">
        <v>15055</v>
      </c>
      <c r="F5814" t="s">
        <v>106</v>
      </c>
      <c r="G5814">
        <v>144.87385482369501</v>
      </c>
    </row>
    <row r="5815" spans="1:7">
      <c r="A5815">
        <v>62</v>
      </c>
      <c r="B5815" t="s">
        <v>65</v>
      </c>
      <c r="C5815">
        <v>87</v>
      </c>
      <c r="D5815" t="s">
        <v>90</v>
      </c>
      <c r="E5815">
        <v>15055</v>
      </c>
      <c r="F5815" t="s">
        <v>106</v>
      </c>
      <c r="G5815">
        <v>111.16012081036099</v>
      </c>
    </row>
    <row r="5816" spans="1:7">
      <c r="A5816">
        <v>62</v>
      </c>
      <c r="B5816" t="s">
        <v>65</v>
      </c>
      <c r="C5816">
        <v>5001</v>
      </c>
      <c r="D5816" t="s">
        <v>94</v>
      </c>
      <c r="E5816">
        <v>15053</v>
      </c>
      <c r="F5816" t="s">
        <v>107</v>
      </c>
      <c r="G5816">
        <v>25671625839.057098</v>
      </c>
    </row>
    <row r="5817" spans="1:7">
      <c r="A5817">
        <v>62</v>
      </c>
      <c r="B5817" t="s">
        <v>65</v>
      </c>
      <c r="C5817">
        <v>6001</v>
      </c>
      <c r="D5817" t="s">
        <v>96</v>
      </c>
      <c r="E5817">
        <v>15053</v>
      </c>
      <c r="F5817" t="s">
        <v>107</v>
      </c>
      <c r="G5817">
        <v>39937212528.358398</v>
      </c>
    </row>
    <row r="5818" spans="1:7">
      <c r="A5818">
        <v>62</v>
      </c>
      <c r="B5818" t="s">
        <v>65</v>
      </c>
      <c r="C5818">
        <v>7001</v>
      </c>
      <c r="D5818" t="s">
        <v>108</v>
      </c>
      <c r="E5818">
        <v>15053</v>
      </c>
      <c r="F5818" t="s">
        <v>107</v>
      </c>
      <c r="G5818">
        <v>378031655294.29401</v>
      </c>
    </row>
    <row r="5819" spans="1:7">
      <c r="A5819">
        <v>62</v>
      </c>
      <c r="B5819" t="s">
        <v>65</v>
      </c>
      <c r="C5819">
        <v>8001</v>
      </c>
      <c r="D5819" t="s">
        <v>109</v>
      </c>
      <c r="E5819">
        <v>15053</v>
      </c>
      <c r="F5819" t="s">
        <v>107</v>
      </c>
      <c r="G5819">
        <v>48938603506.488899</v>
      </c>
    </row>
    <row r="5820" spans="1:7">
      <c r="A5820">
        <v>62</v>
      </c>
      <c r="B5820" t="s">
        <v>65</v>
      </c>
      <c r="C5820">
        <v>10001</v>
      </c>
      <c r="D5820" t="s">
        <v>110</v>
      </c>
      <c r="E5820">
        <v>15055</v>
      </c>
      <c r="F5820" t="s">
        <v>106</v>
      </c>
      <c r="G5820">
        <v>451329.49275208398</v>
      </c>
    </row>
    <row r="5821" spans="1:7">
      <c r="A5821">
        <v>62</v>
      </c>
      <c r="B5821" t="s">
        <v>65</v>
      </c>
      <c r="C5821">
        <v>10002</v>
      </c>
      <c r="D5821" t="s">
        <v>111</v>
      </c>
      <c r="E5821">
        <v>15055</v>
      </c>
      <c r="F5821" t="s">
        <v>106</v>
      </c>
      <c r="G5821">
        <v>594349.91033006995</v>
      </c>
    </row>
    <row r="5822" spans="1:7">
      <c r="A5822">
        <v>62</v>
      </c>
      <c r="B5822" t="s">
        <v>65</v>
      </c>
      <c r="C5822">
        <v>10003</v>
      </c>
      <c r="D5822" t="s">
        <v>112</v>
      </c>
      <c r="E5822">
        <v>15055</v>
      </c>
      <c r="F5822" t="s">
        <v>106</v>
      </c>
      <c r="G5822">
        <v>529172.34412196896</v>
      </c>
    </row>
    <row r="5823" spans="1:7">
      <c r="A5823">
        <v>62</v>
      </c>
      <c r="B5823" t="s">
        <v>65</v>
      </c>
      <c r="C5823">
        <v>10004</v>
      </c>
      <c r="D5823" t="s">
        <v>113</v>
      </c>
      <c r="E5823">
        <v>15055</v>
      </c>
      <c r="F5823" t="s">
        <v>106</v>
      </c>
      <c r="G5823">
        <v>408584.67931559897</v>
      </c>
    </row>
    <row r="5824" spans="1:7">
      <c r="A5824">
        <v>62</v>
      </c>
      <c r="B5824" t="s">
        <v>65</v>
      </c>
      <c r="C5824">
        <v>10005</v>
      </c>
      <c r="D5824" t="s">
        <v>114</v>
      </c>
      <c r="E5824">
        <v>15055</v>
      </c>
      <c r="F5824" t="s">
        <v>106</v>
      </c>
      <c r="G5824">
        <v>911867.46775869001</v>
      </c>
    </row>
    <row r="5825" spans="1:7">
      <c r="A5825">
        <v>62</v>
      </c>
      <c r="B5825" t="s">
        <v>65</v>
      </c>
      <c r="C5825">
        <v>10006</v>
      </c>
      <c r="D5825" t="s">
        <v>115</v>
      </c>
      <c r="E5825">
        <v>15055</v>
      </c>
      <c r="F5825" t="s">
        <v>106</v>
      </c>
      <c r="G5825">
        <v>3114416.72663208</v>
      </c>
    </row>
    <row r="5826" spans="1:7">
      <c r="A5826">
        <v>62</v>
      </c>
      <c r="B5826" t="s">
        <v>65</v>
      </c>
      <c r="C5826">
        <v>10007</v>
      </c>
      <c r="D5826" t="s">
        <v>116</v>
      </c>
      <c r="E5826">
        <v>15055</v>
      </c>
      <c r="F5826" t="s">
        <v>106</v>
      </c>
      <c r="G5826">
        <v>5507647.6000136798</v>
      </c>
    </row>
    <row r="5827" spans="1:7">
      <c r="A5827">
        <v>62</v>
      </c>
      <c r="B5827" t="s">
        <v>65</v>
      </c>
      <c r="C5827">
        <v>10008</v>
      </c>
      <c r="D5827" t="s">
        <v>117</v>
      </c>
      <c r="E5827">
        <v>15055</v>
      </c>
      <c r="F5827" t="s">
        <v>106</v>
      </c>
      <c r="G5827">
        <v>6300294.77006019</v>
      </c>
    </row>
    <row r="5828" spans="1:7">
      <c r="A5828">
        <v>62</v>
      </c>
      <c r="B5828" t="s">
        <v>65</v>
      </c>
      <c r="C5828">
        <v>10009</v>
      </c>
      <c r="D5828" t="s">
        <v>118</v>
      </c>
      <c r="E5828">
        <v>15055</v>
      </c>
      <c r="F5828" t="s">
        <v>106</v>
      </c>
      <c r="G5828">
        <v>15941410.1140496</v>
      </c>
    </row>
    <row r="5829" spans="1:7">
      <c r="A5829">
        <v>62</v>
      </c>
      <c r="B5829" t="s">
        <v>65</v>
      </c>
      <c r="C5829">
        <v>11001</v>
      </c>
      <c r="D5829" t="s">
        <v>119</v>
      </c>
      <c r="E5829">
        <v>15055</v>
      </c>
      <c r="F5829" t="s">
        <v>106</v>
      </c>
      <c r="G5829">
        <v>1526898.4692669499</v>
      </c>
    </row>
    <row r="5830" spans="1:7">
      <c r="A5830">
        <v>62</v>
      </c>
      <c r="B5830" t="s">
        <v>65</v>
      </c>
      <c r="C5830">
        <v>11003</v>
      </c>
      <c r="D5830" t="s">
        <v>120</v>
      </c>
      <c r="E5830">
        <v>15055</v>
      </c>
      <c r="F5830" t="s">
        <v>106</v>
      </c>
      <c r="G5830">
        <v>1242322.1463307999</v>
      </c>
    </row>
    <row r="5831" spans="1:7">
      <c r="A5831">
        <v>62</v>
      </c>
      <c r="B5831" t="s">
        <v>65</v>
      </c>
      <c r="C5831">
        <v>12001</v>
      </c>
      <c r="D5831" t="s">
        <v>121</v>
      </c>
      <c r="E5831">
        <v>15055</v>
      </c>
      <c r="F5831" t="s">
        <v>106</v>
      </c>
      <c r="G5831">
        <v>4136510041.0833201</v>
      </c>
    </row>
    <row r="5832" spans="1:7">
      <c r="A5832">
        <v>62</v>
      </c>
      <c r="B5832" t="s">
        <v>65</v>
      </c>
      <c r="C5832">
        <v>12002</v>
      </c>
      <c r="D5832" t="s">
        <v>122</v>
      </c>
      <c r="E5832">
        <v>15055</v>
      </c>
      <c r="F5832" t="s">
        <v>106</v>
      </c>
      <c r="G5832">
        <v>168674.92250301101</v>
      </c>
    </row>
    <row r="5833" spans="1:7">
      <c r="A5833">
        <v>62</v>
      </c>
      <c r="B5833" t="s">
        <v>65</v>
      </c>
      <c r="C5833">
        <v>12004</v>
      </c>
      <c r="D5833" t="s">
        <v>123</v>
      </c>
      <c r="E5833">
        <v>15055</v>
      </c>
      <c r="F5833" t="s">
        <v>106</v>
      </c>
      <c r="G5833">
        <v>6284075.0867808098</v>
      </c>
    </row>
    <row r="5834" spans="1:7">
      <c r="A5834">
        <v>62</v>
      </c>
      <c r="B5834" t="s">
        <v>65</v>
      </c>
      <c r="C5834">
        <v>14001</v>
      </c>
      <c r="D5834" t="s">
        <v>124</v>
      </c>
      <c r="E5834">
        <v>15055</v>
      </c>
      <c r="F5834" t="s">
        <v>106</v>
      </c>
      <c r="G5834">
        <v>8308660.0500993105</v>
      </c>
    </row>
    <row r="5835" spans="1:7">
      <c r="A5835">
        <v>62</v>
      </c>
      <c r="B5835" t="s">
        <v>65</v>
      </c>
      <c r="C5835">
        <v>14002</v>
      </c>
      <c r="D5835" t="s">
        <v>125</v>
      </c>
      <c r="E5835">
        <v>15055</v>
      </c>
      <c r="F5835" t="s">
        <v>106</v>
      </c>
      <c r="G5835">
        <v>2917724.67352285</v>
      </c>
    </row>
    <row r="5836" spans="1:7">
      <c r="A5836">
        <v>62</v>
      </c>
      <c r="B5836" t="s">
        <v>65</v>
      </c>
      <c r="C5836">
        <v>25001</v>
      </c>
      <c r="D5836" t="s">
        <v>126</v>
      </c>
      <c r="E5836">
        <v>15051</v>
      </c>
      <c r="F5836" t="s">
        <v>127</v>
      </c>
      <c r="G5836">
        <v>6295919861.69242</v>
      </c>
    </row>
    <row r="5837" spans="1:7">
      <c r="A5837">
        <v>62</v>
      </c>
      <c r="B5837" t="s">
        <v>65</v>
      </c>
      <c r="C5837">
        <v>28001</v>
      </c>
      <c r="D5837" t="s">
        <v>128</v>
      </c>
      <c r="E5837">
        <v>15051</v>
      </c>
      <c r="F5837" t="s">
        <v>127</v>
      </c>
      <c r="G5837">
        <v>32063218360.970299</v>
      </c>
    </row>
    <row r="5838" spans="1:7">
      <c r="A5838">
        <v>63</v>
      </c>
      <c r="B5838" t="s">
        <v>66</v>
      </c>
      <c r="C5838">
        <v>1</v>
      </c>
      <c r="D5838" t="s">
        <v>4</v>
      </c>
      <c r="E5838">
        <v>15055</v>
      </c>
      <c r="F5838" t="s">
        <v>106</v>
      </c>
      <c r="G5838">
        <v>20402.650761876601</v>
      </c>
    </row>
    <row r="5839" spans="1:7">
      <c r="A5839">
        <v>63</v>
      </c>
      <c r="B5839" t="s">
        <v>66</v>
      </c>
      <c r="C5839">
        <v>2</v>
      </c>
      <c r="D5839" t="s">
        <v>5</v>
      </c>
      <c r="E5839">
        <v>15055</v>
      </c>
      <c r="F5839" t="s">
        <v>106</v>
      </c>
      <c r="G5839">
        <v>12274.584683666701</v>
      </c>
    </row>
    <row r="5840" spans="1:7">
      <c r="A5840">
        <v>63</v>
      </c>
      <c r="B5840" t="s">
        <v>66</v>
      </c>
      <c r="C5840">
        <v>6</v>
      </c>
      <c r="D5840" t="s">
        <v>9</v>
      </c>
      <c r="E5840">
        <v>15055</v>
      </c>
      <c r="F5840" t="s">
        <v>106</v>
      </c>
      <c r="G5840">
        <v>3361524.83622564</v>
      </c>
    </row>
    <row r="5841" spans="1:7">
      <c r="A5841">
        <v>63</v>
      </c>
      <c r="B5841" t="s">
        <v>66</v>
      </c>
      <c r="C5841">
        <v>7</v>
      </c>
      <c r="D5841" t="s">
        <v>10</v>
      </c>
      <c r="E5841">
        <v>15055</v>
      </c>
      <c r="F5841" t="s">
        <v>106</v>
      </c>
      <c r="G5841">
        <v>98644.168181006506</v>
      </c>
    </row>
    <row r="5842" spans="1:7">
      <c r="A5842">
        <v>63</v>
      </c>
      <c r="B5842" t="s">
        <v>66</v>
      </c>
      <c r="C5842">
        <v>8</v>
      </c>
      <c r="D5842" t="s">
        <v>11</v>
      </c>
      <c r="E5842">
        <v>15055</v>
      </c>
      <c r="F5842" t="s">
        <v>106</v>
      </c>
      <c r="G5842">
        <v>23620.229579523999</v>
      </c>
    </row>
    <row r="5843" spans="1:7">
      <c r="A5843">
        <v>63</v>
      </c>
      <c r="B5843" t="s">
        <v>66</v>
      </c>
      <c r="C5843">
        <v>9</v>
      </c>
      <c r="D5843" t="s">
        <v>12</v>
      </c>
      <c r="E5843">
        <v>15055</v>
      </c>
      <c r="F5843" t="s">
        <v>106</v>
      </c>
      <c r="G5843">
        <v>99219173.868723705</v>
      </c>
    </row>
    <row r="5844" spans="1:7">
      <c r="A5844">
        <v>63</v>
      </c>
      <c r="B5844" t="s">
        <v>66</v>
      </c>
      <c r="C5844">
        <v>10</v>
      </c>
      <c r="D5844" t="s">
        <v>13</v>
      </c>
      <c r="E5844">
        <v>15055</v>
      </c>
      <c r="F5844" t="s">
        <v>106</v>
      </c>
      <c r="G5844">
        <v>106706455.124102</v>
      </c>
    </row>
    <row r="5845" spans="1:7">
      <c r="A5845">
        <v>63</v>
      </c>
      <c r="B5845" t="s">
        <v>66</v>
      </c>
      <c r="C5845">
        <v>11</v>
      </c>
      <c r="D5845" t="s">
        <v>14</v>
      </c>
      <c r="E5845">
        <v>15055</v>
      </c>
      <c r="F5845" t="s">
        <v>106</v>
      </c>
      <c r="G5845">
        <v>9439.9073958458393</v>
      </c>
    </row>
    <row r="5846" spans="1:7">
      <c r="A5846">
        <v>63</v>
      </c>
      <c r="B5846" t="s">
        <v>66</v>
      </c>
      <c r="C5846">
        <v>12</v>
      </c>
      <c r="D5846" t="s">
        <v>15</v>
      </c>
      <c r="E5846">
        <v>15055</v>
      </c>
      <c r="F5846" t="s">
        <v>106</v>
      </c>
      <c r="G5846">
        <v>331.17918713324201</v>
      </c>
    </row>
    <row r="5847" spans="1:7">
      <c r="A5847">
        <v>63</v>
      </c>
      <c r="B5847" t="s">
        <v>66</v>
      </c>
      <c r="C5847">
        <v>13</v>
      </c>
      <c r="D5847" t="s">
        <v>16</v>
      </c>
      <c r="E5847">
        <v>15055</v>
      </c>
      <c r="F5847" t="s">
        <v>106</v>
      </c>
      <c r="G5847">
        <v>361624.80228665803</v>
      </c>
    </row>
    <row r="5848" spans="1:7">
      <c r="A5848">
        <v>63</v>
      </c>
      <c r="B5848" t="s">
        <v>66</v>
      </c>
      <c r="C5848">
        <v>14</v>
      </c>
      <c r="D5848" t="s">
        <v>17</v>
      </c>
      <c r="E5848">
        <v>15055</v>
      </c>
      <c r="F5848" t="s">
        <v>106</v>
      </c>
      <c r="G5848">
        <v>2191918.9633481898</v>
      </c>
    </row>
    <row r="5849" spans="1:7">
      <c r="A5849">
        <v>63</v>
      </c>
      <c r="B5849" t="s">
        <v>66</v>
      </c>
      <c r="C5849">
        <v>15</v>
      </c>
      <c r="D5849" t="s">
        <v>18</v>
      </c>
      <c r="E5849">
        <v>15055</v>
      </c>
      <c r="F5849" t="s">
        <v>106</v>
      </c>
      <c r="G5849">
        <v>2866939.8734455798</v>
      </c>
    </row>
    <row r="5850" spans="1:7">
      <c r="A5850">
        <v>63</v>
      </c>
      <c r="B5850" t="s">
        <v>66</v>
      </c>
      <c r="C5850">
        <v>16</v>
      </c>
      <c r="D5850" t="s">
        <v>19</v>
      </c>
      <c r="E5850">
        <v>15055</v>
      </c>
      <c r="F5850" t="s">
        <v>106</v>
      </c>
      <c r="G5850">
        <v>24573.405669568401</v>
      </c>
    </row>
    <row r="5851" spans="1:7">
      <c r="A5851">
        <v>63</v>
      </c>
      <c r="B5851" t="s">
        <v>66</v>
      </c>
      <c r="C5851">
        <v>17</v>
      </c>
      <c r="D5851" t="s">
        <v>20</v>
      </c>
      <c r="E5851">
        <v>15055</v>
      </c>
      <c r="F5851" t="s">
        <v>106</v>
      </c>
      <c r="G5851">
        <v>38074135.944343902</v>
      </c>
    </row>
    <row r="5852" spans="1:7">
      <c r="A5852">
        <v>63</v>
      </c>
      <c r="B5852" t="s">
        <v>66</v>
      </c>
      <c r="C5852">
        <v>18</v>
      </c>
      <c r="D5852" t="s">
        <v>21</v>
      </c>
      <c r="E5852">
        <v>15055</v>
      </c>
      <c r="F5852" t="s">
        <v>106</v>
      </c>
      <c r="G5852">
        <v>11193780.7996848</v>
      </c>
    </row>
    <row r="5853" spans="1:7">
      <c r="A5853">
        <v>63</v>
      </c>
      <c r="B5853" t="s">
        <v>66</v>
      </c>
      <c r="C5853">
        <v>19</v>
      </c>
      <c r="D5853" t="s">
        <v>22</v>
      </c>
      <c r="E5853">
        <v>15055</v>
      </c>
      <c r="F5853" t="s">
        <v>106</v>
      </c>
      <c r="G5853">
        <v>9181541.7218667697</v>
      </c>
    </row>
    <row r="5854" spans="1:7">
      <c r="A5854">
        <v>63</v>
      </c>
      <c r="B5854" t="s">
        <v>66</v>
      </c>
      <c r="C5854">
        <v>20</v>
      </c>
      <c r="D5854" t="s">
        <v>23</v>
      </c>
      <c r="E5854">
        <v>15055</v>
      </c>
      <c r="F5854" t="s">
        <v>106</v>
      </c>
      <c r="G5854">
        <v>238396310.19782799</v>
      </c>
    </row>
    <row r="5855" spans="1:7">
      <c r="A5855">
        <v>63</v>
      </c>
      <c r="B5855" t="s">
        <v>66</v>
      </c>
      <c r="C5855">
        <v>21</v>
      </c>
      <c r="D5855" t="s">
        <v>24</v>
      </c>
      <c r="E5855">
        <v>15055</v>
      </c>
      <c r="F5855" t="s">
        <v>106</v>
      </c>
      <c r="G5855">
        <v>5898467.0887040496</v>
      </c>
    </row>
    <row r="5856" spans="1:7">
      <c r="A5856">
        <v>63</v>
      </c>
      <c r="B5856" t="s">
        <v>66</v>
      </c>
      <c r="C5856">
        <v>22</v>
      </c>
      <c r="D5856" t="s">
        <v>25</v>
      </c>
      <c r="E5856">
        <v>15055</v>
      </c>
      <c r="F5856" t="s">
        <v>106</v>
      </c>
      <c r="G5856">
        <v>65503103.485028803</v>
      </c>
    </row>
    <row r="5857" spans="1:7">
      <c r="A5857">
        <v>63</v>
      </c>
      <c r="B5857" t="s">
        <v>66</v>
      </c>
      <c r="C5857">
        <v>23</v>
      </c>
      <c r="D5857" t="s">
        <v>26</v>
      </c>
      <c r="E5857">
        <v>15055</v>
      </c>
      <c r="F5857" t="s">
        <v>106</v>
      </c>
      <c r="G5857">
        <v>59773719.734919198</v>
      </c>
    </row>
    <row r="5858" spans="1:7">
      <c r="A5858">
        <v>63</v>
      </c>
      <c r="B5858" t="s">
        <v>66</v>
      </c>
      <c r="C5858">
        <v>24</v>
      </c>
      <c r="D5858" t="s">
        <v>27</v>
      </c>
      <c r="E5858">
        <v>15055</v>
      </c>
      <c r="F5858" t="s">
        <v>106</v>
      </c>
      <c r="G5858">
        <v>3033330.8238256001</v>
      </c>
    </row>
    <row r="5859" spans="1:7">
      <c r="A5859">
        <v>63</v>
      </c>
      <c r="B5859" t="s">
        <v>66</v>
      </c>
      <c r="C5859">
        <v>25</v>
      </c>
      <c r="D5859" t="s">
        <v>28</v>
      </c>
      <c r="E5859">
        <v>15055</v>
      </c>
      <c r="F5859" t="s">
        <v>106</v>
      </c>
      <c r="G5859">
        <v>109249059.288754</v>
      </c>
    </row>
    <row r="5860" spans="1:7">
      <c r="A5860">
        <v>63</v>
      </c>
      <c r="B5860" t="s">
        <v>66</v>
      </c>
      <c r="C5860">
        <v>26</v>
      </c>
      <c r="D5860" t="s">
        <v>29</v>
      </c>
      <c r="E5860">
        <v>15055</v>
      </c>
      <c r="F5860" t="s">
        <v>106</v>
      </c>
      <c r="G5860">
        <v>9254362.5754453205</v>
      </c>
    </row>
    <row r="5861" spans="1:7">
      <c r="A5861">
        <v>63</v>
      </c>
      <c r="B5861" t="s">
        <v>66</v>
      </c>
      <c r="C5861">
        <v>27</v>
      </c>
      <c r="D5861" t="s">
        <v>30</v>
      </c>
      <c r="E5861">
        <v>15055</v>
      </c>
      <c r="F5861" t="s">
        <v>106</v>
      </c>
      <c r="G5861">
        <v>2556288.5814550398</v>
      </c>
    </row>
    <row r="5862" spans="1:7">
      <c r="A5862">
        <v>63</v>
      </c>
      <c r="B5862" t="s">
        <v>66</v>
      </c>
      <c r="C5862">
        <v>28</v>
      </c>
      <c r="D5862" t="s">
        <v>31</v>
      </c>
      <c r="E5862">
        <v>15055</v>
      </c>
      <c r="F5862" t="s">
        <v>106</v>
      </c>
      <c r="G5862">
        <v>4111861.6640250599</v>
      </c>
    </row>
    <row r="5863" spans="1:7">
      <c r="A5863">
        <v>63</v>
      </c>
      <c r="B5863" t="s">
        <v>66</v>
      </c>
      <c r="C5863">
        <v>29</v>
      </c>
      <c r="D5863" t="s">
        <v>32</v>
      </c>
      <c r="E5863">
        <v>15055</v>
      </c>
      <c r="F5863" t="s">
        <v>106</v>
      </c>
      <c r="G5863">
        <v>63539222.594560899</v>
      </c>
    </row>
    <row r="5864" spans="1:7">
      <c r="A5864">
        <v>63</v>
      </c>
      <c r="B5864" t="s">
        <v>66</v>
      </c>
      <c r="C5864">
        <v>30</v>
      </c>
      <c r="D5864" t="s">
        <v>33</v>
      </c>
      <c r="E5864">
        <v>15055</v>
      </c>
      <c r="F5864" t="s">
        <v>106</v>
      </c>
      <c r="G5864">
        <v>356249.62163989001</v>
      </c>
    </row>
    <row r="5865" spans="1:7">
      <c r="A5865">
        <v>63</v>
      </c>
      <c r="B5865" t="s">
        <v>66</v>
      </c>
      <c r="C5865">
        <v>31</v>
      </c>
      <c r="D5865" t="s">
        <v>34</v>
      </c>
      <c r="E5865">
        <v>15055</v>
      </c>
      <c r="F5865" t="s">
        <v>106</v>
      </c>
      <c r="G5865">
        <v>2500943.9363234299</v>
      </c>
    </row>
    <row r="5866" spans="1:7">
      <c r="A5866">
        <v>63</v>
      </c>
      <c r="B5866" t="s">
        <v>66</v>
      </c>
      <c r="C5866">
        <v>32</v>
      </c>
      <c r="D5866" t="s">
        <v>35</v>
      </c>
      <c r="E5866">
        <v>15055</v>
      </c>
      <c r="F5866" t="s">
        <v>106</v>
      </c>
      <c r="G5866">
        <v>2702179760.8557301</v>
      </c>
    </row>
    <row r="5867" spans="1:7">
      <c r="A5867">
        <v>63</v>
      </c>
      <c r="B5867" t="s">
        <v>66</v>
      </c>
      <c r="C5867">
        <v>33</v>
      </c>
      <c r="D5867" t="s">
        <v>36</v>
      </c>
      <c r="E5867">
        <v>15055</v>
      </c>
      <c r="F5867" t="s">
        <v>106</v>
      </c>
      <c r="G5867">
        <v>59828766.178502597</v>
      </c>
    </row>
    <row r="5868" spans="1:7">
      <c r="A5868">
        <v>63</v>
      </c>
      <c r="B5868" t="s">
        <v>66</v>
      </c>
      <c r="C5868">
        <v>34</v>
      </c>
      <c r="D5868" t="s">
        <v>37</v>
      </c>
      <c r="E5868">
        <v>15055</v>
      </c>
      <c r="F5868" t="s">
        <v>106</v>
      </c>
      <c r="G5868">
        <v>915802.82817285298</v>
      </c>
    </row>
    <row r="5869" spans="1:7">
      <c r="A5869">
        <v>63</v>
      </c>
      <c r="B5869" t="s">
        <v>66</v>
      </c>
      <c r="C5869">
        <v>35</v>
      </c>
      <c r="D5869" t="s">
        <v>38</v>
      </c>
      <c r="E5869">
        <v>15055</v>
      </c>
      <c r="F5869" t="s">
        <v>106</v>
      </c>
      <c r="G5869">
        <v>8443276.1688957494</v>
      </c>
    </row>
    <row r="5870" spans="1:7">
      <c r="A5870">
        <v>63</v>
      </c>
      <c r="B5870" t="s">
        <v>66</v>
      </c>
      <c r="C5870">
        <v>36</v>
      </c>
      <c r="D5870" t="s">
        <v>39</v>
      </c>
      <c r="E5870">
        <v>15055</v>
      </c>
      <c r="F5870" t="s">
        <v>106</v>
      </c>
      <c r="G5870">
        <v>387899.01370481402</v>
      </c>
    </row>
    <row r="5871" spans="1:7">
      <c r="A5871">
        <v>63</v>
      </c>
      <c r="B5871" t="s">
        <v>66</v>
      </c>
      <c r="C5871">
        <v>37</v>
      </c>
      <c r="D5871" t="s">
        <v>40</v>
      </c>
      <c r="E5871">
        <v>15055</v>
      </c>
      <c r="F5871" t="s">
        <v>106</v>
      </c>
      <c r="G5871">
        <v>47148.422365144201</v>
      </c>
    </row>
    <row r="5872" spans="1:7">
      <c r="A5872">
        <v>63</v>
      </c>
      <c r="B5872" t="s">
        <v>66</v>
      </c>
      <c r="C5872">
        <v>38</v>
      </c>
      <c r="D5872" t="s">
        <v>41</v>
      </c>
      <c r="E5872">
        <v>15055</v>
      </c>
      <c r="F5872" t="s">
        <v>106</v>
      </c>
      <c r="G5872">
        <v>722391.42503543105</v>
      </c>
    </row>
    <row r="5873" spans="1:7">
      <c r="A5873">
        <v>63</v>
      </c>
      <c r="B5873" t="s">
        <v>66</v>
      </c>
      <c r="C5873">
        <v>39</v>
      </c>
      <c r="D5873" t="s">
        <v>42</v>
      </c>
      <c r="E5873">
        <v>15055</v>
      </c>
      <c r="F5873" t="s">
        <v>106</v>
      </c>
      <c r="G5873">
        <v>39833.934576990498</v>
      </c>
    </row>
    <row r="5874" spans="1:7">
      <c r="A5874">
        <v>63</v>
      </c>
      <c r="B5874" t="s">
        <v>66</v>
      </c>
      <c r="C5874">
        <v>40</v>
      </c>
      <c r="D5874" t="s">
        <v>43</v>
      </c>
      <c r="E5874">
        <v>15055</v>
      </c>
      <c r="F5874" t="s">
        <v>106</v>
      </c>
      <c r="G5874">
        <v>1294989.3908527</v>
      </c>
    </row>
    <row r="5875" spans="1:7">
      <c r="A5875">
        <v>63</v>
      </c>
      <c r="B5875" t="s">
        <v>66</v>
      </c>
      <c r="C5875">
        <v>41</v>
      </c>
      <c r="D5875" t="s">
        <v>44</v>
      </c>
      <c r="E5875">
        <v>15055</v>
      </c>
      <c r="F5875" t="s">
        <v>106</v>
      </c>
      <c r="G5875">
        <v>4860514.0331035601</v>
      </c>
    </row>
    <row r="5876" spans="1:7">
      <c r="A5876">
        <v>63</v>
      </c>
      <c r="B5876" t="s">
        <v>66</v>
      </c>
      <c r="C5876">
        <v>42</v>
      </c>
      <c r="D5876" t="s">
        <v>45</v>
      </c>
      <c r="E5876">
        <v>15055</v>
      </c>
      <c r="F5876" t="s">
        <v>106</v>
      </c>
      <c r="G5876">
        <v>165119097.17301199</v>
      </c>
    </row>
    <row r="5877" spans="1:7">
      <c r="A5877">
        <v>63</v>
      </c>
      <c r="B5877" t="s">
        <v>66</v>
      </c>
      <c r="C5877">
        <v>43</v>
      </c>
      <c r="D5877" t="s">
        <v>46</v>
      </c>
      <c r="E5877">
        <v>15055</v>
      </c>
      <c r="F5877" t="s">
        <v>106</v>
      </c>
      <c r="G5877">
        <v>3404923.1679319902</v>
      </c>
    </row>
    <row r="5878" spans="1:7">
      <c r="A5878">
        <v>63</v>
      </c>
      <c r="B5878" t="s">
        <v>66</v>
      </c>
      <c r="C5878">
        <v>44</v>
      </c>
      <c r="D5878" t="s">
        <v>47</v>
      </c>
      <c r="E5878">
        <v>15055</v>
      </c>
      <c r="F5878" t="s">
        <v>106</v>
      </c>
      <c r="G5878">
        <v>816374.34559422196</v>
      </c>
    </row>
    <row r="5879" spans="1:7">
      <c r="A5879">
        <v>63</v>
      </c>
      <c r="B5879" t="s">
        <v>66</v>
      </c>
      <c r="C5879">
        <v>45</v>
      </c>
      <c r="D5879" t="s">
        <v>48</v>
      </c>
      <c r="E5879">
        <v>15055</v>
      </c>
      <c r="F5879" t="s">
        <v>106</v>
      </c>
      <c r="G5879">
        <v>94600521.460688293</v>
      </c>
    </row>
    <row r="5880" spans="1:7">
      <c r="A5880">
        <v>63</v>
      </c>
      <c r="B5880" t="s">
        <v>66</v>
      </c>
      <c r="C5880">
        <v>46</v>
      </c>
      <c r="D5880" t="s">
        <v>49</v>
      </c>
      <c r="E5880">
        <v>15055</v>
      </c>
      <c r="F5880" t="s">
        <v>106</v>
      </c>
      <c r="G5880">
        <v>133167050.00835299</v>
      </c>
    </row>
    <row r="5881" spans="1:7">
      <c r="A5881">
        <v>63</v>
      </c>
      <c r="B5881" t="s">
        <v>66</v>
      </c>
      <c r="C5881">
        <v>47</v>
      </c>
      <c r="D5881" t="s">
        <v>50</v>
      </c>
      <c r="E5881">
        <v>15055</v>
      </c>
      <c r="F5881" t="s">
        <v>106</v>
      </c>
      <c r="G5881">
        <v>1302250.2583393599</v>
      </c>
    </row>
    <row r="5882" spans="1:7">
      <c r="A5882">
        <v>63</v>
      </c>
      <c r="B5882" t="s">
        <v>66</v>
      </c>
      <c r="C5882">
        <v>48</v>
      </c>
      <c r="D5882" t="s">
        <v>51</v>
      </c>
      <c r="E5882">
        <v>15055</v>
      </c>
      <c r="F5882" t="s">
        <v>106</v>
      </c>
      <c r="G5882">
        <v>77866554.936618507</v>
      </c>
    </row>
    <row r="5883" spans="1:7">
      <c r="A5883">
        <v>63</v>
      </c>
      <c r="B5883" t="s">
        <v>66</v>
      </c>
      <c r="C5883">
        <v>49</v>
      </c>
      <c r="D5883" t="s">
        <v>52</v>
      </c>
      <c r="E5883">
        <v>15055</v>
      </c>
      <c r="F5883" t="s">
        <v>106</v>
      </c>
      <c r="G5883">
        <v>210839585.51209399</v>
      </c>
    </row>
    <row r="5884" spans="1:7">
      <c r="A5884">
        <v>63</v>
      </c>
      <c r="B5884" t="s">
        <v>66</v>
      </c>
      <c r="C5884">
        <v>50</v>
      </c>
      <c r="D5884" t="s">
        <v>53</v>
      </c>
      <c r="E5884">
        <v>15055</v>
      </c>
      <c r="F5884" t="s">
        <v>106</v>
      </c>
      <c r="G5884">
        <v>96871661.0041278</v>
      </c>
    </row>
    <row r="5885" spans="1:7">
      <c r="A5885">
        <v>63</v>
      </c>
      <c r="B5885" t="s">
        <v>66</v>
      </c>
      <c r="C5885">
        <v>51</v>
      </c>
      <c r="D5885" t="s">
        <v>54</v>
      </c>
      <c r="E5885">
        <v>15055</v>
      </c>
      <c r="F5885" t="s">
        <v>106</v>
      </c>
      <c r="G5885">
        <v>39351559.310959697</v>
      </c>
    </row>
    <row r="5886" spans="1:7">
      <c r="A5886">
        <v>63</v>
      </c>
      <c r="B5886" t="s">
        <v>66</v>
      </c>
      <c r="C5886">
        <v>52</v>
      </c>
      <c r="D5886" t="s">
        <v>55</v>
      </c>
      <c r="E5886">
        <v>15055</v>
      </c>
      <c r="F5886" t="s">
        <v>106</v>
      </c>
      <c r="G5886">
        <v>74079492.464154094</v>
      </c>
    </row>
    <row r="5887" spans="1:7">
      <c r="A5887">
        <v>63</v>
      </c>
      <c r="B5887" t="s">
        <v>66</v>
      </c>
      <c r="C5887">
        <v>53</v>
      </c>
      <c r="D5887" t="s">
        <v>56</v>
      </c>
      <c r="E5887">
        <v>15055</v>
      </c>
      <c r="F5887" t="s">
        <v>106</v>
      </c>
      <c r="G5887">
        <v>36841976.258027501</v>
      </c>
    </row>
    <row r="5888" spans="1:7">
      <c r="A5888">
        <v>63</v>
      </c>
      <c r="B5888" t="s">
        <v>66</v>
      </c>
      <c r="C5888">
        <v>54</v>
      </c>
      <c r="D5888" t="s">
        <v>57</v>
      </c>
      <c r="E5888">
        <v>15055</v>
      </c>
      <c r="F5888" t="s">
        <v>106</v>
      </c>
      <c r="G5888">
        <v>187536424.474053</v>
      </c>
    </row>
    <row r="5889" spans="1:7">
      <c r="A5889">
        <v>63</v>
      </c>
      <c r="B5889" t="s">
        <v>66</v>
      </c>
      <c r="C5889">
        <v>55</v>
      </c>
      <c r="D5889" t="s">
        <v>58</v>
      </c>
      <c r="E5889">
        <v>15055</v>
      </c>
      <c r="F5889" t="s">
        <v>106</v>
      </c>
      <c r="G5889">
        <v>77291548.091145605</v>
      </c>
    </row>
    <row r="5890" spans="1:7">
      <c r="A5890">
        <v>63</v>
      </c>
      <c r="B5890" t="s">
        <v>66</v>
      </c>
      <c r="C5890">
        <v>56</v>
      </c>
      <c r="D5890" t="s">
        <v>59</v>
      </c>
      <c r="E5890">
        <v>15055</v>
      </c>
      <c r="F5890" t="s">
        <v>106</v>
      </c>
      <c r="G5890">
        <v>165547612.20501101</v>
      </c>
    </row>
    <row r="5891" spans="1:7">
      <c r="A5891">
        <v>63</v>
      </c>
      <c r="B5891" t="s">
        <v>66</v>
      </c>
      <c r="C5891">
        <v>57</v>
      </c>
      <c r="D5891" t="s">
        <v>60</v>
      </c>
      <c r="E5891">
        <v>15055</v>
      </c>
      <c r="F5891" t="s">
        <v>106</v>
      </c>
      <c r="G5891">
        <v>304618418.58832401</v>
      </c>
    </row>
    <row r="5892" spans="1:7">
      <c r="A5892">
        <v>63</v>
      </c>
      <c r="B5892" t="s">
        <v>66</v>
      </c>
      <c r="C5892">
        <v>58</v>
      </c>
      <c r="D5892" t="s">
        <v>61</v>
      </c>
      <c r="E5892">
        <v>15055</v>
      </c>
      <c r="F5892" t="s">
        <v>106</v>
      </c>
      <c r="G5892">
        <v>71521829.507547498</v>
      </c>
    </row>
    <row r="5893" spans="1:7">
      <c r="A5893">
        <v>63</v>
      </c>
      <c r="B5893" t="s">
        <v>66</v>
      </c>
      <c r="C5893">
        <v>59</v>
      </c>
      <c r="D5893" t="s">
        <v>62</v>
      </c>
      <c r="E5893">
        <v>15055</v>
      </c>
      <c r="F5893" t="s">
        <v>106</v>
      </c>
      <c r="G5893">
        <v>226658928.50426599</v>
      </c>
    </row>
    <row r="5894" spans="1:7">
      <c r="A5894">
        <v>63</v>
      </c>
      <c r="B5894" t="s">
        <v>66</v>
      </c>
      <c r="C5894">
        <v>60</v>
      </c>
      <c r="D5894" t="s">
        <v>63</v>
      </c>
      <c r="E5894">
        <v>15055</v>
      </c>
      <c r="F5894" t="s">
        <v>106</v>
      </c>
      <c r="G5894">
        <v>554337197.22416902</v>
      </c>
    </row>
    <row r="5895" spans="1:7">
      <c r="A5895">
        <v>63</v>
      </c>
      <c r="B5895" t="s">
        <v>66</v>
      </c>
      <c r="C5895">
        <v>62</v>
      </c>
      <c r="D5895" t="s">
        <v>65</v>
      </c>
      <c r="E5895">
        <v>15055</v>
      </c>
      <c r="F5895" t="s">
        <v>106</v>
      </c>
      <c r="G5895">
        <v>1211417611.83531</v>
      </c>
    </row>
    <row r="5896" spans="1:7">
      <c r="A5896">
        <v>63</v>
      </c>
      <c r="B5896" t="s">
        <v>66</v>
      </c>
      <c r="C5896">
        <v>63</v>
      </c>
      <c r="D5896" t="s">
        <v>66</v>
      </c>
      <c r="E5896">
        <v>15055</v>
      </c>
      <c r="F5896" t="s">
        <v>106</v>
      </c>
      <c r="G5896">
        <v>683121882.31374395</v>
      </c>
    </row>
    <row r="5897" spans="1:7">
      <c r="A5897">
        <v>63</v>
      </c>
      <c r="B5897" t="s">
        <v>66</v>
      </c>
      <c r="C5897">
        <v>64</v>
      </c>
      <c r="D5897" t="s">
        <v>67</v>
      </c>
      <c r="E5897">
        <v>15055</v>
      </c>
      <c r="F5897" t="s">
        <v>106</v>
      </c>
      <c r="G5897">
        <v>191382607.42276201</v>
      </c>
    </row>
    <row r="5898" spans="1:7">
      <c r="A5898">
        <v>63</v>
      </c>
      <c r="B5898" t="s">
        <v>66</v>
      </c>
      <c r="C5898">
        <v>65</v>
      </c>
      <c r="D5898" t="s">
        <v>68</v>
      </c>
      <c r="E5898">
        <v>15055</v>
      </c>
      <c r="F5898" t="s">
        <v>106</v>
      </c>
      <c r="G5898">
        <v>744319769.91609895</v>
      </c>
    </row>
    <row r="5899" spans="1:7">
      <c r="A5899">
        <v>63</v>
      </c>
      <c r="B5899" t="s">
        <v>66</v>
      </c>
      <c r="C5899">
        <v>66</v>
      </c>
      <c r="D5899" t="s">
        <v>69</v>
      </c>
      <c r="E5899">
        <v>15055</v>
      </c>
      <c r="F5899" t="s">
        <v>106</v>
      </c>
      <c r="G5899">
        <v>1889836644.6538701</v>
      </c>
    </row>
    <row r="5900" spans="1:7">
      <c r="A5900">
        <v>63</v>
      </c>
      <c r="B5900" t="s">
        <v>66</v>
      </c>
      <c r="C5900">
        <v>67</v>
      </c>
      <c r="D5900" t="s">
        <v>70</v>
      </c>
      <c r="E5900">
        <v>15055</v>
      </c>
      <c r="F5900" t="s">
        <v>106</v>
      </c>
      <c r="G5900">
        <v>782919026.85767996</v>
      </c>
    </row>
    <row r="5901" spans="1:7">
      <c r="A5901">
        <v>63</v>
      </c>
      <c r="B5901" t="s">
        <v>66</v>
      </c>
      <c r="C5901">
        <v>68</v>
      </c>
      <c r="D5901" t="s">
        <v>71</v>
      </c>
      <c r="E5901">
        <v>15055</v>
      </c>
      <c r="F5901" t="s">
        <v>106</v>
      </c>
      <c r="G5901">
        <v>24685149.447104599</v>
      </c>
    </row>
    <row r="5902" spans="1:7">
      <c r="A5902">
        <v>63</v>
      </c>
      <c r="B5902" t="s">
        <v>66</v>
      </c>
      <c r="C5902">
        <v>74</v>
      </c>
      <c r="D5902" t="s">
        <v>77</v>
      </c>
      <c r="E5902">
        <v>15055</v>
      </c>
      <c r="F5902" t="s">
        <v>106</v>
      </c>
      <c r="G5902">
        <v>56433264.028011099</v>
      </c>
    </row>
    <row r="5903" spans="1:7">
      <c r="A5903">
        <v>63</v>
      </c>
      <c r="B5903" t="s">
        <v>66</v>
      </c>
      <c r="C5903">
        <v>75</v>
      </c>
      <c r="D5903" t="s">
        <v>78</v>
      </c>
      <c r="E5903">
        <v>15055</v>
      </c>
      <c r="F5903" t="s">
        <v>106</v>
      </c>
      <c r="G5903">
        <v>1748.3677810099</v>
      </c>
    </row>
    <row r="5904" spans="1:7">
      <c r="A5904">
        <v>63</v>
      </c>
      <c r="B5904" t="s">
        <v>66</v>
      </c>
      <c r="C5904">
        <v>76</v>
      </c>
      <c r="D5904" t="s">
        <v>79</v>
      </c>
      <c r="E5904">
        <v>15055</v>
      </c>
      <c r="F5904" t="s">
        <v>106</v>
      </c>
      <c r="G5904">
        <v>5480239.2407813398</v>
      </c>
    </row>
    <row r="5905" spans="1:7">
      <c r="A5905">
        <v>63</v>
      </c>
      <c r="B5905" t="s">
        <v>66</v>
      </c>
      <c r="C5905">
        <v>77</v>
      </c>
      <c r="D5905" t="s">
        <v>80</v>
      </c>
      <c r="E5905">
        <v>15055</v>
      </c>
      <c r="F5905" t="s">
        <v>106</v>
      </c>
      <c r="G5905">
        <v>38805958.679689102</v>
      </c>
    </row>
    <row r="5906" spans="1:7">
      <c r="A5906">
        <v>63</v>
      </c>
      <c r="B5906" t="s">
        <v>66</v>
      </c>
      <c r="C5906">
        <v>78</v>
      </c>
      <c r="D5906" t="s">
        <v>81</v>
      </c>
      <c r="E5906">
        <v>15055</v>
      </c>
      <c r="F5906" t="s">
        <v>106</v>
      </c>
      <c r="G5906">
        <v>288324724.39283001</v>
      </c>
    </row>
    <row r="5907" spans="1:7">
      <c r="A5907">
        <v>63</v>
      </c>
      <c r="B5907" t="s">
        <v>66</v>
      </c>
      <c r="C5907">
        <v>79</v>
      </c>
      <c r="D5907" t="s">
        <v>82</v>
      </c>
      <c r="E5907">
        <v>15055</v>
      </c>
      <c r="F5907" t="s">
        <v>106</v>
      </c>
      <c r="G5907">
        <v>1483220447.40677</v>
      </c>
    </row>
    <row r="5908" spans="1:7">
      <c r="A5908">
        <v>63</v>
      </c>
      <c r="B5908" t="s">
        <v>66</v>
      </c>
      <c r="C5908">
        <v>80</v>
      </c>
      <c r="D5908" t="s">
        <v>83</v>
      </c>
      <c r="E5908">
        <v>15055</v>
      </c>
      <c r="F5908" t="s">
        <v>106</v>
      </c>
      <c r="G5908">
        <v>9042021.7540236004</v>
      </c>
    </row>
    <row r="5909" spans="1:7">
      <c r="A5909">
        <v>63</v>
      </c>
      <c r="B5909" t="s">
        <v>66</v>
      </c>
      <c r="C5909">
        <v>81</v>
      </c>
      <c r="D5909" t="s">
        <v>84</v>
      </c>
      <c r="E5909">
        <v>15055</v>
      </c>
      <c r="F5909" t="s">
        <v>106</v>
      </c>
      <c r="G5909">
        <v>23374065.225811701</v>
      </c>
    </row>
    <row r="5910" spans="1:7">
      <c r="A5910">
        <v>63</v>
      </c>
      <c r="B5910" t="s">
        <v>66</v>
      </c>
      <c r="C5910">
        <v>83</v>
      </c>
      <c r="D5910" t="s">
        <v>86</v>
      </c>
      <c r="E5910">
        <v>15055</v>
      </c>
      <c r="F5910" t="s">
        <v>106</v>
      </c>
      <c r="G5910">
        <v>324302852.149553</v>
      </c>
    </row>
    <row r="5911" spans="1:7">
      <c r="A5911">
        <v>63</v>
      </c>
      <c r="B5911" t="s">
        <v>66</v>
      </c>
      <c r="C5911">
        <v>86</v>
      </c>
      <c r="D5911" t="s">
        <v>89</v>
      </c>
      <c r="E5911">
        <v>15055</v>
      </c>
      <c r="F5911" t="s">
        <v>106</v>
      </c>
      <c r="G5911">
        <v>12122.9370074625</v>
      </c>
    </row>
    <row r="5912" spans="1:7">
      <c r="A5912">
        <v>63</v>
      </c>
      <c r="B5912" t="s">
        <v>66</v>
      </c>
      <c r="C5912">
        <v>87</v>
      </c>
      <c r="D5912" t="s">
        <v>90</v>
      </c>
      <c r="E5912">
        <v>15055</v>
      </c>
      <c r="F5912" t="s">
        <v>106</v>
      </c>
      <c r="G5912">
        <v>9301.7966835071402</v>
      </c>
    </row>
    <row r="5913" spans="1:7">
      <c r="A5913">
        <v>63</v>
      </c>
      <c r="B5913" t="s">
        <v>66</v>
      </c>
      <c r="C5913">
        <v>5001</v>
      </c>
      <c r="D5913" t="s">
        <v>94</v>
      </c>
      <c r="E5913">
        <v>15053</v>
      </c>
      <c r="F5913" t="s">
        <v>107</v>
      </c>
      <c r="G5913">
        <v>6407628939.4836197</v>
      </c>
    </row>
    <row r="5914" spans="1:7">
      <c r="A5914">
        <v>63</v>
      </c>
      <c r="B5914" t="s">
        <v>66</v>
      </c>
      <c r="C5914">
        <v>6001</v>
      </c>
      <c r="D5914" t="s">
        <v>96</v>
      </c>
      <c r="E5914">
        <v>15053</v>
      </c>
      <c r="F5914" t="s">
        <v>107</v>
      </c>
      <c r="G5914">
        <v>1662894700.93823</v>
      </c>
    </row>
    <row r="5915" spans="1:7">
      <c r="A5915">
        <v>63</v>
      </c>
      <c r="B5915" t="s">
        <v>66</v>
      </c>
      <c r="C5915">
        <v>7001</v>
      </c>
      <c r="D5915" t="s">
        <v>108</v>
      </c>
      <c r="E5915">
        <v>15053</v>
      </c>
      <c r="F5915" t="s">
        <v>107</v>
      </c>
      <c r="G5915">
        <v>4177455110.3958502</v>
      </c>
    </row>
    <row r="5916" spans="1:7">
      <c r="A5916">
        <v>63</v>
      </c>
      <c r="B5916" t="s">
        <v>66</v>
      </c>
      <c r="C5916">
        <v>8001</v>
      </c>
      <c r="D5916" t="s">
        <v>109</v>
      </c>
      <c r="E5916">
        <v>15053</v>
      </c>
      <c r="F5916" t="s">
        <v>107</v>
      </c>
      <c r="G5916">
        <v>2011674738.7553201</v>
      </c>
    </row>
    <row r="5917" spans="1:7">
      <c r="A5917">
        <v>63</v>
      </c>
      <c r="B5917" t="s">
        <v>66</v>
      </c>
      <c r="C5917">
        <v>10001</v>
      </c>
      <c r="D5917" t="s">
        <v>110</v>
      </c>
      <c r="E5917">
        <v>15055</v>
      </c>
      <c r="F5917" t="s">
        <v>106</v>
      </c>
      <c r="G5917">
        <v>212816.583635458</v>
      </c>
    </row>
    <row r="5918" spans="1:7">
      <c r="A5918">
        <v>63</v>
      </c>
      <c r="B5918" t="s">
        <v>66</v>
      </c>
      <c r="C5918">
        <v>10002</v>
      </c>
      <c r="D5918" t="s">
        <v>111</v>
      </c>
      <c r="E5918">
        <v>15055</v>
      </c>
      <c r="F5918" t="s">
        <v>106</v>
      </c>
      <c r="G5918">
        <v>280255.37757171597</v>
      </c>
    </row>
    <row r="5919" spans="1:7">
      <c r="A5919">
        <v>63</v>
      </c>
      <c r="B5919" t="s">
        <v>66</v>
      </c>
      <c r="C5919">
        <v>10003</v>
      </c>
      <c r="D5919" t="s">
        <v>112</v>
      </c>
      <c r="E5919">
        <v>15055</v>
      </c>
      <c r="F5919" t="s">
        <v>106</v>
      </c>
      <c r="G5919">
        <v>249522.02822753499</v>
      </c>
    </row>
    <row r="5920" spans="1:7">
      <c r="A5920">
        <v>63</v>
      </c>
      <c r="B5920" t="s">
        <v>66</v>
      </c>
      <c r="C5920">
        <v>10004</v>
      </c>
      <c r="D5920" t="s">
        <v>113</v>
      </c>
      <c r="E5920">
        <v>15055</v>
      </c>
      <c r="F5920" t="s">
        <v>106</v>
      </c>
      <c r="G5920">
        <v>192661.009249619</v>
      </c>
    </row>
    <row r="5921" spans="1:7">
      <c r="A5921">
        <v>63</v>
      </c>
      <c r="B5921" t="s">
        <v>66</v>
      </c>
      <c r="C5921">
        <v>10005</v>
      </c>
      <c r="D5921" t="s">
        <v>114</v>
      </c>
      <c r="E5921">
        <v>15055</v>
      </c>
      <c r="F5921" t="s">
        <v>106</v>
      </c>
      <c r="G5921">
        <v>429975.26714550197</v>
      </c>
    </row>
    <row r="5922" spans="1:7">
      <c r="A5922">
        <v>63</v>
      </c>
      <c r="B5922" t="s">
        <v>66</v>
      </c>
      <c r="C5922">
        <v>10006</v>
      </c>
      <c r="D5922" t="s">
        <v>115</v>
      </c>
      <c r="E5922">
        <v>15055</v>
      </c>
      <c r="F5922" t="s">
        <v>106</v>
      </c>
      <c r="G5922">
        <v>1468549.1163836799</v>
      </c>
    </row>
    <row r="5923" spans="1:7">
      <c r="A5923">
        <v>63</v>
      </c>
      <c r="B5923" t="s">
        <v>66</v>
      </c>
      <c r="C5923">
        <v>10007</v>
      </c>
      <c r="D5923" t="s">
        <v>116</v>
      </c>
      <c r="E5923">
        <v>15055</v>
      </c>
      <c r="F5923" t="s">
        <v>106</v>
      </c>
      <c r="G5923">
        <v>2597035.5691928798</v>
      </c>
    </row>
    <row r="5924" spans="1:7">
      <c r="A5924">
        <v>63</v>
      </c>
      <c r="B5924" t="s">
        <v>66</v>
      </c>
      <c r="C5924">
        <v>10008</v>
      </c>
      <c r="D5924" t="s">
        <v>117</v>
      </c>
      <c r="E5924">
        <v>15055</v>
      </c>
      <c r="F5924" t="s">
        <v>106</v>
      </c>
      <c r="G5924">
        <v>2970794.57556536</v>
      </c>
    </row>
    <row r="5925" spans="1:7">
      <c r="A5925">
        <v>63</v>
      </c>
      <c r="B5925" t="s">
        <v>66</v>
      </c>
      <c r="C5925">
        <v>10009</v>
      </c>
      <c r="D5925" t="s">
        <v>118</v>
      </c>
      <c r="E5925">
        <v>15055</v>
      </c>
      <c r="F5925" t="s">
        <v>106</v>
      </c>
      <c r="G5925">
        <v>7516895.0695348</v>
      </c>
    </row>
    <row r="5926" spans="1:7">
      <c r="A5926">
        <v>63</v>
      </c>
      <c r="B5926" t="s">
        <v>66</v>
      </c>
      <c r="C5926">
        <v>11001</v>
      </c>
      <c r="D5926" t="s">
        <v>119</v>
      </c>
      <c r="E5926">
        <v>15055</v>
      </c>
      <c r="F5926" t="s">
        <v>106</v>
      </c>
      <c r="G5926">
        <v>488794.37467761303</v>
      </c>
    </row>
    <row r="5927" spans="1:7">
      <c r="A5927">
        <v>63</v>
      </c>
      <c r="B5927" t="s">
        <v>66</v>
      </c>
      <c r="C5927">
        <v>11003</v>
      </c>
      <c r="D5927" t="s">
        <v>120</v>
      </c>
      <c r="E5927">
        <v>15055</v>
      </c>
      <c r="F5927" t="s">
        <v>106</v>
      </c>
      <c r="G5927">
        <v>585795.43150311999</v>
      </c>
    </row>
    <row r="5928" spans="1:7">
      <c r="A5928">
        <v>63</v>
      </c>
      <c r="B5928" t="s">
        <v>66</v>
      </c>
      <c r="C5928">
        <v>12001</v>
      </c>
      <c r="D5928" t="s">
        <v>121</v>
      </c>
      <c r="E5928">
        <v>15055</v>
      </c>
      <c r="F5928" t="s">
        <v>106</v>
      </c>
      <c r="G5928">
        <v>46257281.081564099</v>
      </c>
    </row>
    <row r="5929" spans="1:7">
      <c r="A5929">
        <v>63</v>
      </c>
      <c r="B5929" t="s">
        <v>66</v>
      </c>
      <c r="C5929">
        <v>12002</v>
      </c>
      <c r="D5929" t="s">
        <v>122</v>
      </c>
      <c r="E5929">
        <v>15055</v>
      </c>
      <c r="F5929" t="s">
        <v>106</v>
      </c>
      <c r="G5929">
        <v>146562.19676274899</v>
      </c>
    </row>
    <row r="5930" spans="1:7">
      <c r="A5930">
        <v>63</v>
      </c>
      <c r="B5930" t="s">
        <v>66</v>
      </c>
      <c r="C5930">
        <v>12004</v>
      </c>
      <c r="D5930" t="s">
        <v>123</v>
      </c>
      <c r="E5930">
        <v>15055</v>
      </c>
      <c r="F5930" t="s">
        <v>106</v>
      </c>
      <c r="G5930">
        <v>2963146.4656177498</v>
      </c>
    </row>
    <row r="5931" spans="1:7">
      <c r="A5931">
        <v>63</v>
      </c>
      <c r="B5931" t="s">
        <v>66</v>
      </c>
      <c r="C5931">
        <v>14001</v>
      </c>
      <c r="D5931" t="s">
        <v>124</v>
      </c>
      <c r="E5931">
        <v>15055</v>
      </c>
      <c r="F5931" t="s">
        <v>106</v>
      </c>
      <c r="G5931">
        <v>3917804.3421634701</v>
      </c>
    </row>
    <row r="5932" spans="1:7">
      <c r="A5932">
        <v>63</v>
      </c>
      <c r="B5932" t="s">
        <v>66</v>
      </c>
      <c r="C5932">
        <v>14002</v>
      </c>
      <c r="D5932" t="s">
        <v>125</v>
      </c>
      <c r="E5932">
        <v>15055</v>
      </c>
      <c r="F5932" t="s">
        <v>106</v>
      </c>
      <c r="G5932">
        <v>2812814.2345785899</v>
      </c>
    </row>
    <row r="5933" spans="1:7">
      <c r="A5933">
        <v>63</v>
      </c>
      <c r="B5933" t="s">
        <v>66</v>
      </c>
      <c r="C5933">
        <v>25001</v>
      </c>
      <c r="D5933" t="s">
        <v>126</v>
      </c>
      <c r="E5933">
        <v>15051</v>
      </c>
      <c r="F5933" t="s">
        <v>127</v>
      </c>
      <c r="G5933">
        <v>740272875.99182498</v>
      </c>
    </row>
    <row r="5934" spans="1:7">
      <c r="A5934">
        <v>63</v>
      </c>
      <c r="B5934" t="s">
        <v>66</v>
      </c>
      <c r="C5934">
        <v>28001</v>
      </c>
      <c r="D5934" t="s">
        <v>128</v>
      </c>
      <c r="E5934">
        <v>15051</v>
      </c>
      <c r="F5934" t="s">
        <v>127</v>
      </c>
      <c r="G5934">
        <v>2037524289.9721701</v>
      </c>
    </row>
    <row r="5935" spans="1:7">
      <c r="A5935">
        <v>64</v>
      </c>
      <c r="B5935" t="s">
        <v>67</v>
      </c>
      <c r="C5935">
        <v>6</v>
      </c>
      <c r="D5935" t="s">
        <v>9</v>
      </c>
      <c r="E5935">
        <v>15055</v>
      </c>
      <c r="F5935" t="s">
        <v>106</v>
      </c>
      <c r="G5935">
        <v>770187.84215172997</v>
      </c>
    </row>
    <row r="5936" spans="1:7">
      <c r="A5936">
        <v>64</v>
      </c>
      <c r="B5936" t="s">
        <v>67</v>
      </c>
      <c r="C5936">
        <v>7</v>
      </c>
      <c r="D5936" t="s">
        <v>10</v>
      </c>
      <c r="E5936">
        <v>15055</v>
      </c>
      <c r="F5936" t="s">
        <v>106</v>
      </c>
      <c r="G5936">
        <v>13698.752571156399</v>
      </c>
    </row>
    <row r="5937" spans="1:7">
      <c r="A5937">
        <v>64</v>
      </c>
      <c r="B5937" t="s">
        <v>67</v>
      </c>
      <c r="C5937">
        <v>8</v>
      </c>
      <c r="D5937" t="s">
        <v>11</v>
      </c>
      <c r="E5937">
        <v>15055</v>
      </c>
      <c r="F5937" t="s">
        <v>106</v>
      </c>
      <c r="G5937">
        <v>481.59858506504298</v>
      </c>
    </row>
    <row r="5938" spans="1:7">
      <c r="A5938">
        <v>64</v>
      </c>
      <c r="B5938" t="s">
        <v>67</v>
      </c>
      <c r="C5938">
        <v>9</v>
      </c>
      <c r="D5938" t="s">
        <v>12</v>
      </c>
      <c r="E5938">
        <v>15055</v>
      </c>
      <c r="F5938" t="s">
        <v>106</v>
      </c>
      <c r="G5938">
        <v>34679836.126597703</v>
      </c>
    </row>
    <row r="5939" spans="1:7">
      <c r="A5939">
        <v>64</v>
      </c>
      <c r="B5939" t="s">
        <v>67</v>
      </c>
      <c r="C5939">
        <v>11</v>
      </c>
      <c r="D5939" t="s">
        <v>14</v>
      </c>
      <c r="E5939">
        <v>15055</v>
      </c>
      <c r="F5939" t="s">
        <v>106</v>
      </c>
      <c r="G5939">
        <v>2062.6875766719299</v>
      </c>
    </row>
    <row r="5940" spans="1:7">
      <c r="A5940">
        <v>64</v>
      </c>
      <c r="B5940" t="s">
        <v>67</v>
      </c>
      <c r="C5940">
        <v>12</v>
      </c>
      <c r="D5940" t="s">
        <v>15</v>
      </c>
      <c r="E5940">
        <v>15055</v>
      </c>
      <c r="F5940" t="s">
        <v>106</v>
      </c>
      <c r="G5940">
        <v>2569.4486882862102</v>
      </c>
    </row>
    <row r="5941" spans="1:7">
      <c r="A5941">
        <v>64</v>
      </c>
      <c r="B5941" t="s">
        <v>67</v>
      </c>
      <c r="C5941">
        <v>13</v>
      </c>
      <c r="D5941" t="s">
        <v>16</v>
      </c>
      <c r="E5941">
        <v>15055</v>
      </c>
      <c r="F5941" t="s">
        <v>106</v>
      </c>
      <c r="G5941">
        <v>1835.7234577192701</v>
      </c>
    </row>
    <row r="5942" spans="1:7">
      <c r="A5942">
        <v>64</v>
      </c>
      <c r="B5942" t="s">
        <v>67</v>
      </c>
      <c r="C5942">
        <v>14</v>
      </c>
      <c r="D5942" t="s">
        <v>17</v>
      </c>
      <c r="E5942">
        <v>15055</v>
      </c>
      <c r="F5942" t="s">
        <v>106</v>
      </c>
      <c r="G5942">
        <v>393747.43981046299</v>
      </c>
    </row>
    <row r="5943" spans="1:7">
      <c r="A5943">
        <v>64</v>
      </c>
      <c r="B5943" t="s">
        <v>67</v>
      </c>
      <c r="C5943">
        <v>15</v>
      </c>
      <c r="D5943" t="s">
        <v>18</v>
      </c>
      <c r="E5943">
        <v>15055</v>
      </c>
      <c r="F5943" t="s">
        <v>106</v>
      </c>
      <c r="G5943">
        <v>48274.927280484197</v>
      </c>
    </row>
    <row r="5944" spans="1:7">
      <c r="A5944">
        <v>64</v>
      </c>
      <c r="B5944" t="s">
        <v>67</v>
      </c>
      <c r="C5944">
        <v>16</v>
      </c>
      <c r="D5944" t="s">
        <v>19</v>
      </c>
      <c r="E5944">
        <v>15055</v>
      </c>
      <c r="F5944" t="s">
        <v>106</v>
      </c>
      <c r="G5944">
        <v>5701.5475091247299</v>
      </c>
    </row>
    <row r="5945" spans="1:7">
      <c r="A5945">
        <v>64</v>
      </c>
      <c r="B5945" t="s">
        <v>67</v>
      </c>
      <c r="C5945">
        <v>17</v>
      </c>
      <c r="D5945" t="s">
        <v>20</v>
      </c>
      <c r="E5945">
        <v>15055</v>
      </c>
      <c r="F5945" t="s">
        <v>106</v>
      </c>
      <c r="G5945">
        <v>103352.28885513201</v>
      </c>
    </row>
    <row r="5946" spans="1:7">
      <c r="A5946">
        <v>64</v>
      </c>
      <c r="B5946" t="s">
        <v>67</v>
      </c>
      <c r="C5946">
        <v>18</v>
      </c>
      <c r="D5946" t="s">
        <v>21</v>
      </c>
      <c r="E5946">
        <v>15055</v>
      </c>
      <c r="F5946" t="s">
        <v>106</v>
      </c>
      <c r="G5946">
        <v>87956601.668009996</v>
      </c>
    </row>
    <row r="5947" spans="1:7">
      <c r="A5947">
        <v>64</v>
      </c>
      <c r="B5947" t="s">
        <v>67</v>
      </c>
      <c r="C5947">
        <v>19</v>
      </c>
      <c r="D5947" t="s">
        <v>22</v>
      </c>
      <c r="E5947">
        <v>15055</v>
      </c>
      <c r="F5947" t="s">
        <v>106</v>
      </c>
      <c r="G5947">
        <v>63504737.527829401</v>
      </c>
    </row>
    <row r="5948" spans="1:7">
      <c r="A5948">
        <v>64</v>
      </c>
      <c r="B5948" t="s">
        <v>67</v>
      </c>
      <c r="C5948">
        <v>20</v>
      </c>
      <c r="D5948" t="s">
        <v>23</v>
      </c>
      <c r="E5948">
        <v>15055</v>
      </c>
      <c r="F5948" t="s">
        <v>106</v>
      </c>
      <c r="G5948">
        <v>54585643.8816365</v>
      </c>
    </row>
    <row r="5949" spans="1:7">
      <c r="A5949">
        <v>64</v>
      </c>
      <c r="B5949" t="s">
        <v>67</v>
      </c>
      <c r="C5949">
        <v>21</v>
      </c>
      <c r="D5949" t="s">
        <v>24</v>
      </c>
      <c r="E5949">
        <v>15055</v>
      </c>
      <c r="F5949" t="s">
        <v>106</v>
      </c>
      <c r="G5949">
        <v>951057.46510969405</v>
      </c>
    </row>
    <row r="5950" spans="1:7">
      <c r="A5950">
        <v>64</v>
      </c>
      <c r="B5950" t="s">
        <v>67</v>
      </c>
      <c r="C5950">
        <v>22</v>
      </c>
      <c r="D5950" t="s">
        <v>25</v>
      </c>
      <c r="E5950">
        <v>15055</v>
      </c>
      <c r="F5950" t="s">
        <v>106</v>
      </c>
      <c r="G5950">
        <v>72852135.9096255</v>
      </c>
    </row>
    <row r="5951" spans="1:7">
      <c r="A5951">
        <v>64</v>
      </c>
      <c r="B5951" t="s">
        <v>67</v>
      </c>
      <c r="C5951">
        <v>23</v>
      </c>
      <c r="D5951" t="s">
        <v>26</v>
      </c>
      <c r="E5951">
        <v>15055</v>
      </c>
      <c r="F5951" t="s">
        <v>106</v>
      </c>
      <c r="G5951">
        <v>8695474.3953701891</v>
      </c>
    </row>
    <row r="5952" spans="1:7">
      <c r="A5952">
        <v>64</v>
      </c>
      <c r="B5952" t="s">
        <v>67</v>
      </c>
      <c r="C5952">
        <v>24</v>
      </c>
      <c r="D5952" t="s">
        <v>27</v>
      </c>
      <c r="E5952">
        <v>15055</v>
      </c>
      <c r="F5952" t="s">
        <v>106</v>
      </c>
      <c r="G5952">
        <v>104076.309756669</v>
      </c>
    </row>
    <row r="5953" spans="1:7">
      <c r="A5953">
        <v>64</v>
      </c>
      <c r="B5953" t="s">
        <v>67</v>
      </c>
      <c r="C5953">
        <v>25</v>
      </c>
      <c r="D5953" t="s">
        <v>28</v>
      </c>
      <c r="E5953">
        <v>15055</v>
      </c>
      <c r="F5953" t="s">
        <v>106</v>
      </c>
      <c r="G5953">
        <v>1073314.8935610601</v>
      </c>
    </row>
    <row r="5954" spans="1:7">
      <c r="A5954">
        <v>64</v>
      </c>
      <c r="B5954" t="s">
        <v>67</v>
      </c>
      <c r="C5954">
        <v>26</v>
      </c>
      <c r="D5954" t="s">
        <v>29</v>
      </c>
      <c r="E5954">
        <v>15055</v>
      </c>
      <c r="F5954" t="s">
        <v>106</v>
      </c>
      <c r="G5954">
        <v>37200.970842364201</v>
      </c>
    </row>
    <row r="5955" spans="1:7">
      <c r="A5955">
        <v>64</v>
      </c>
      <c r="B5955" t="s">
        <v>67</v>
      </c>
      <c r="C5955">
        <v>27</v>
      </c>
      <c r="D5955" t="s">
        <v>30</v>
      </c>
      <c r="E5955">
        <v>15055</v>
      </c>
      <c r="F5955" t="s">
        <v>106</v>
      </c>
      <c r="G5955">
        <v>1092023.02291929</v>
      </c>
    </row>
    <row r="5956" spans="1:7">
      <c r="A5956">
        <v>64</v>
      </c>
      <c r="B5956" t="s">
        <v>67</v>
      </c>
      <c r="C5956">
        <v>28</v>
      </c>
      <c r="D5956" t="s">
        <v>31</v>
      </c>
      <c r="E5956">
        <v>15055</v>
      </c>
      <c r="F5956" t="s">
        <v>106</v>
      </c>
      <c r="G5956">
        <v>314522.66516342998</v>
      </c>
    </row>
    <row r="5957" spans="1:7">
      <c r="A5957">
        <v>64</v>
      </c>
      <c r="B5957" t="s">
        <v>67</v>
      </c>
      <c r="C5957">
        <v>29</v>
      </c>
      <c r="D5957" t="s">
        <v>32</v>
      </c>
      <c r="E5957">
        <v>15055</v>
      </c>
      <c r="F5957" t="s">
        <v>106</v>
      </c>
      <c r="G5957">
        <v>80930.880597809301</v>
      </c>
    </row>
    <row r="5958" spans="1:7">
      <c r="A5958">
        <v>64</v>
      </c>
      <c r="B5958" t="s">
        <v>67</v>
      </c>
      <c r="C5958">
        <v>30</v>
      </c>
      <c r="D5958" t="s">
        <v>33</v>
      </c>
      <c r="E5958">
        <v>15055</v>
      </c>
      <c r="F5958" t="s">
        <v>106</v>
      </c>
      <c r="G5958">
        <v>35143.549699952899</v>
      </c>
    </row>
    <row r="5959" spans="1:7">
      <c r="A5959">
        <v>64</v>
      </c>
      <c r="B5959" t="s">
        <v>67</v>
      </c>
      <c r="C5959">
        <v>31</v>
      </c>
      <c r="D5959" t="s">
        <v>34</v>
      </c>
      <c r="E5959">
        <v>15055</v>
      </c>
      <c r="F5959" t="s">
        <v>106</v>
      </c>
      <c r="G5959">
        <v>1247186.65940674</v>
      </c>
    </row>
    <row r="5960" spans="1:7">
      <c r="A5960">
        <v>64</v>
      </c>
      <c r="B5960" t="s">
        <v>67</v>
      </c>
      <c r="C5960">
        <v>32</v>
      </c>
      <c r="D5960" t="s">
        <v>35</v>
      </c>
      <c r="E5960">
        <v>15055</v>
      </c>
      <c r="F5960" t="s">
        <v>106</v>
      </c>
      <c r="G5960">
        <v>193439763.402924</v>
      </c>
    </row>
    <row r="5961" spans="1:7">
      <c r="A5961">
        <v>64</v>
      </c>
      <c r="B5961" t="s">
        <v>67</v>
      </c>
      <c r="C5961">
        <v>42</v>
      </c>
      <c r="D5961" t="s">
        <v>45</v>
      </c>
      <c r="E5961">
        <v>15055</v>
      </c>
      <c r="F5961" t="s">
        <v>106</v>
      </c>
      <c r="G5961">
        <v>15104325.034418199</v>
      </c>
    </row>
    <row r="5962" spans="1:7">
      <c r="A5962">
        <v>64</v>
      </c>
      <c r="B5962" t="s">
        <v>67</v>
      </c>
      <c r="C5962">
        <v>43</v>
      </c>
      <c r="D5962" t="s">
        <v>46</v>
      </c>
      <c r="E5962">
        <v>15055</v>
      </c>
      <c r="F5962" t="s">
        <v>106</v>
      </c>
      <c r="G5962">
        <v>4804981.4584997296</v>
      </c>
    </row>
    <row r="5963" spans="1:7">
      <c r="A5963">
        <v>64</v>
      </c>
      <c r="B5963" t="s">
        <v>67</v>
      </c>
      <c r="C5963">
        <v>44</v>
      </c>
      <c r="D5963" t="s">
        <v>47</v>
      </c>
      <c r="E5963">
        <v>15055</v>
      </c>
      <c r="F5963" t="s">
        <v>106</v>
      </c>
      <c r="G5963">
        <v>217.04121967966401</v>
      </c>
    </row>
    <row r="5964" spans="1:7">
      <c r="A5964">
        <v>64</v>
      </c>
      <c r="B5964" t="s">
        <v>67</v>
      </c>
      <c r="C5964">
        <v>45</v>
      </c>
      <c r="D5964" t="s">
        <v>48</v>
      </c>
      <c r="E5964">
        <v>15055</v>
      </c>
      <c r="F5964" t="s">
        <v>106</v>
      </c>
      <c r="G5964">
        <v>157217191.719309</v>
      </c>
    </row>
    <row r="5965" spans="1:7">
      <c r="A5965">
        <v>64</v>
      </c>
      <c r="B5965" t="s">
        <v>67</v>
      </c>
      <c r="C5965">
        <v>47</v>
      </c>
      <c r="D5965" t="s">
        <v>50</v>
      </c>
      <c r="E5965">
        <v>15055</v>
      </c>
      <c r="F5965" t="s">
        <v>106</v>
      </c>
      <c r="G5965">
        <v>311604.03108714399</v>
      </c>
    </row>
    <row r="5966" spans="1:7">
      <c r="A5966">
        <v>64</v>
      </c>
      <c r="B5966" t="s">
        <v>67</v>
      </c>
      <c r="C5966">
        <v>48</v>
      </c>
      <c r="D5966" t="s">
        <v>51</v>
      </c>
      <c r="E5966">
        <v>15055</v>
      </c>
      <c r="F5966" t="s">
        <v>106</v>
      </c>
      <c r="G5966">
        <v>1909865.4281372901</v>
      </c>
    </row>
    <row r="5967" spans="1:7">
      <c r="A5967">
        <v>64</v>
      </c>
      <c r="B5967" t="s">
        <v>67</v>
      </c>
      <c r="C5967">
        <v>49</v>
      </c>
      <c r="D5967" t="s">
        <v>52</v>
      </c>
      <c r="E5967">
        <v>15055</v>
      </c>
      <c r="F5967" t="s">
        <v>106</v>
      </c>
      <c r="G5967">
        <v>611900992.47499704</v>
      </c>
    </row>
    <row r="5968" spans="1:7">
      <c r="A5968">
        <v>64</v>
      </c>
      <c r="B5968" t="s">
        <v>67</v>
      </c>
      <c r="C5968">
        <v>50</v>
      </c>
      <c r="D5968" t="s">
        <v>53</v>
      </c>
      <c r="E5968">
        <v>15055</v>
      </c>
      <c r="F5968" t="s">
        <v>106</v>
      </c>
      <c r="G5968">
        <v>63597660.654256098</v>
      </c>
    </row>
    <row r="5969" spans="1:7">
      <c r="A5969">
        <v>64</v>
      </c>
      <c r="B5969" t="s">
        <v>67</v>
      </c>
      <c r="C5969">
        <v>51</v>
      </c>
      <c r="D5969" t="s">
        <v>54</v>
      </c>
      <c r="E5969">
        <v>15055</v>
      </c>
      <c r="F5969" t="s">
        <v>106</v>
      </c>
      <c r="G5969">
        <v>204096288.345321</v>
      </c>
    </row>
    <row r="5970" spans="1:7">
      <c r="A5970">
        <v>64</v>
      </c>
      <c r="B5970" t="s">
        <v>67</v>
      </c>
      <c r="C5970">
        <v>52</v>
      </c>
      <c r="D5970" t="s">
        <v>55</v>
      </c>
      <c r="E5970">
        <v>15055</v>
      </c>
      <c r="F5970" t="s">
        <v>106</v>
      </c>
      <c r="G5970">
        <v>233725.52082500901</v>
      </c>
    </row>
    <row r="5971" spans="1:7">
      <c r="A5971">
        <v>64</v>
      </c>
      <c r="B5971" t="s">
        <v>67</v>
      </c>
      <c r="C5971">
        <v>53</v>
      </c>
      <c r="D5971" t="s">
        <v>56</v>
      </c>
      <c r="E5971">
        <v>15055</v>
      </c>
      <c r="F5971" t="s">
        <v>106</v>
      </c>
      <c r="G5971">
        <v>68634775.023388803</v>
      </c>
    </row>
    <row r="5972" spans="1:7">
      <c r="A5972">
        <v>64</v>
      </c>
      <c r="B5972" t="s">
        <v>67</v>
      </c>
      <c r="C5972">
        <v>54</v>
      </c>
      <c r="D5972" t="s">
        <v>57</v>
      </c>
      <c r="E5972">
        <v>15055</v>
      </c>
      <c r="F5972" t="s">
        <v>106</v>
      </c>
      <c r="G5972">
        <v>27505591.266347099</v>
      </c>
    </row>
    <row r="5973" spans="1:7">
      <c r="A5973">
        <v>64</v>
      </c>
      <c r="B5973" t="s">
        <v>67</v>
      </c>
      <c r="C5973">
        <v>55</v>
      </c>
      <c r="D5973" t="s">
        <v>58</v>
      </c>
      <c r="E5973">
        <v>15055</v>
      </c>
      <c r="F5973" t="s">
        <v>106</v>
      </c>
      <c r="G5973">
        <v>15850170.801508101</v>
      </c>
    </row>
    <row r="5974" spans="1:7">
      <c r="A5974">
        <v>64</v>
      </c>
      <c r="B5974" t="s">
        <v>67</v>
      </c>
      <c r="C5974">
        <v>56</v>
      </c>
      <c r="D5974" t="s">
        <v>59</v>
      </c>
      <c r="E5974">
        <v>15055</v>
      </c>
      <c r="F5974" t="s">
        <v>106</v>
      </c>
      <c r="G5974">
        <v>401573289.29209501</v>
      </c>
    </row>
    <row r="5975" spans="1:7">
      <c r="A5975">
        <v>64</v>
      </c>
      <c r="B5975" t="s">
        <v>67</v>
      </c>
      <c r="C5975">
        <v>57</v>
      </c>
      <c r="D5975" t="s">
        <v>60</v>
      </c>
      <c r="E5975">
        <v>15055</v>
      </c>
      <c r="F5975" t="s">
        <v>106</v>
      </c>
      <c r="G5975">
        <v>1051315130.0146199</v>
      </c>
    </row>
    <row r="5976" spans="1:7">
      <c r="A5976">
        <v>64</v>
      </c>
      <c r="B5976" t="s">
        <v>67</v>
      </c>
      <c r="C5976">
        <v>58</v>
      </c>
      <c r="D5976" t="s">
        <v>61</v>
      </c>
      <c r="E5976">
        <v>15055</v>
      </c>
      <c r="F5976" t="s">
        <v>106</v>
      </c>
      <c r="G5976">
        <v>782536268.85211504</v>
      </c>
    </row>
    <row r="5977" spans="1:7">
      <c r="A5977">
        <v>64</v>
      </c>
      <c r="B5977" t="s">
        <v>67</v>
      </c>
      <c r="C5977">
        <v>59</v>
      </c>
      <c r="D5977" t="s">
        <v>62</v>
      </c>
      <c r="E5977">
        <v>15055</v>
      </c>
      <c r="F5977" t="s">
        <v>106</v>
      </c>
      <c r="G5977">
        <v>1232154291.67307</v>
      </c>
    </row>
    <row r="5978" spans="1:7">
      <c r="A5978">
        <v>64</v>
      </c>
      <c r="B5978" t="s">
        <v>67</v>
      </c>
      <c r="C5978">
        <v>60</v>
      </c>
      <c r="D5978" t="s">
        <v>63</v>
      </c>
      <c r="E5978">
        <v>15055</v>
      </c>
      <c r="F5978" t="s">
        <v>106</v>
      </c>
      <c r="G5978">
        <v>986419133.06289005</v>
      </c>
    </row>
    <row r="5979" spans="1:7">
      <c r="A5979">
        <v>64</v>
      </c>
      <c r="B5979" t="s">
        <v>67</v>
      </c>
      <c r="C5979">
        <v>62</v>
      </c>
      <c r="D5979" t="s">
        <v>65</v>
      </c>
      <c r="E5979">
        <v>15055</v>
      </c>
      <c r="F5979" t="s">
        <v>106</v>
      </c>
      <c r="G5979">
        <v>608715538.52905297</v>
      </c>
    </row>
    <row r="5980" spans="1:7">
      <c r="A5980">
        <v>64</v>
      </c>
      <c r="B5980" t="s">
        <v>67</v>
      </c>
      <c r="C5980">
        <v>63</v>
      </c>
      <c r="D5980" t="s">
        <v>66</v>
      </c>
      <c r="E5980">
        <v>15055</v>
      </c>
      <c r="F5980" t="s">
        <v>106</v>
      </c>
      <c r="G5980">
        <v>403553950.57935601</v>
      </c>
    </row>
    <row r="5981" spans="1:7">
      <c r="A5981">
        <v>64</v>
      </c>
      <c r="B5981" t="s">
        <v>67</v>
      </c>
      <c r="C5981">
        <v>64</v>
      </c>
      <c r="D5981" t="s">
        <v>67</v>
      </c>
      <c r="E5981">
        <v>15055</v>
      </c>
      <c r="F5981" t="s">
        <v>106</v>
      </c>
      <c r="G5981">
        <v>1752197540.91114</v>
      </c>
    </row>
    <row r="5982" spans="1:7">
      <c r="A5982">
        <v>64</v>
      </c>
      <c r="B5982" t="s">
        <v>67</v>
      </c>
      <c r="C5982">
        <v>65</v>
      </c>
      <c r="D5982" t="s">
        <v>68</v>
      </c>
      <c r="E5982">
        <v>15055</v>
      </c>
      <c r="F5982" t="s">
        <v>106</v>
      </c>
      <c r="G5982">
        <v>1409830718.6484699</v>
      </c>
    </row>
    <row r="5983" spans="1:7">
      <c r="A5983">
        <v>64</v>
      </c>
      <c r="B5983" t="s">
        <v>67</v>
      </c>
      <c r="C5983">
        <v>66</v>
      </c>
      <c r="D5983" t="s">
        <v>69</v>
      </c>
      <c r="E5983">
        <v>15055</v>
      </c>
      <c r="F5983" t="s">
        <v>106</v>
      </c>
      <c r="G5983">
        <v>487274554.43612999</v>
      </c>
    </row>
    <row r="5984" spans="1:7">
      <c r="A5984">
        <v>64</v>
      </c>
      <c r="B5984" t="s">
        <v>67</v>
      </c>
      <c r="C5984">
        <v>67</v>
      </c>
      <c r="D5984" t="s">
        <v>70</v>
      </c>
      <c r="E5984">
        <v>15055</v>
      </c>
      <c r="F5984" t="s">
        <v>106</v>
      </c>
      <c r="G5984">
        <v>4998779213.7614002</v>
      </c>
    </row>
    <row r="5985" spans="1:7">
      <c r="A5985">
        <v>64</v>
      </c>
      <c r="B5985" t="s">
        <v>67</v>
      </c>
      <c r="C5985">
        <v>68</v>
      </c>
      <c r="D5985" t="s">
        <v>71</v>
      </c>
      <c r="E5985">
        <v>15055</v>
      </c>
      <c r="F5985" t="s">
        <v>106</v>
      </c>
      <c r="G5985">
        <v>124882684.02445699</v>
      </c>
    </row>
    <row r="5986" spans="1:7">
      <c r="A5986">
        <v>64</v>
      </c>
      <c r="B5986" t="s">
        <v>67</v>
      </c>
      <c r="C5986">
        <v>77</v>
      </c>
      <c r="D5986" t="s">
        <v>80</v>
      </c>
      <c r="E5986">
        <v>15055</v>
      </c>
      <c r="F5986" t="s">
        <v>106</v>
      </c>
      <c r="G5986">
        <v>4873811.85929571</v>
      </c>
    </row>
    <row r="5987" spans="1:7">
      <c r="A5987">
        <v>64</v>
      </c>
      <c r="B5987" t="s">
        <v>67</v>
      </c>
      <c r="C5987">
        <v>78</v>
      </c>
      <c r="D5987" t="s">
        <v>81</v>
      </c>
      <c r="E5987">
        <v>15055</v>
      </c>
      <c r="F5987" t="s">
        <v>106</v>
      </c>
      <c r="G5987">
        <v>489842994.48698997</v>
      </c>
    </row>
    <row r="5988" spans="1:7">
      <c r="A5988">
        <v>64</v>
      </c>
      <c r="B5988" t="s">
        <v>67</v>
      </c>
      <c r="C5988">
        <v>79</v>
      </c>
      <c r="D5988" t="s">
        <v>82</v>
      </c>
      <c r="E5988">
        <v>15055</v>
      </c>
      <c r="F5988" t="s">
        <v>106</v>
      </c>
      <c r="G5988">
        <v>38966647.094465598</v>
      </c>
    </row>
    <row r="5989" spans="1:7">
      <c r="A5989">
        <v>64</v>
      </c>
      <c r="B5989" t="s">
        <v>67</v>
      </c>
      <c r="C5989">
        <v>80</v>
      </c>
      <c r="D5989" t="s">
        <v>83</v>
      </c>
      <c r="E5989">
        <v>15055</v>
      </c>
      <c r="F5989" t="s">
        <v>106</v>
      </c>
      <c r="G5989">
        <v>2336.8068156258901</v>
      </c>
    </row>
    <row r="5990" spans="1:7">
      <c r="A5990">
        <v>64</v>
      </c>
      <c r="B5990" t="s">
        <v>67</v>
      </c>
      <c r="C5990">
        <v>81</v>
      </c>
      <c r="D5990" t="s">
        <v>84</v>
      </c>
      <c r="E5990">
        <v>15055</v>
      </c>
      <c r="F5990" t="s">
        <v>106</v>
      </c>
      <c r="G5990">
        <v>431906748.71363002</v>
      </c>
    </row>
    <row r="5991" spans="1:7">
      <c r="A5991">
        <v>64</v>
      </c>
      <c r="B5991" t="s">
        <v>67</v>
      </c>
      <c r="C5991">
        <v>83</v>
      </c>
      <c r="D5991" t="s">
        <v>86</v>
      </c>
      <c r="E5991">
        <v>15055</v>
      </c>
      <c r="F5991" t="s">
        <v>106</v>
      </c>
      <c r="G5991">
        <v>270165009.38282597</v>
      </c>
    </row>
    <row r="5992" spans="1:7">
      <c r="A5992">
        <v>64</v>
      </c>
      <c r="B5992" t="s">
        <v>67</v>
      </c>
      <c r="C5992">
        <v>5001</v>
      </c>
      <c r="D5992" t="s">
        <v>94</v>
      </c>
      <c r="E5992">
        <v>15053</v>
      </c>
      <c r="F5992" t="s">
        <v>107</v>
      </c>
      <c r="G5992">
        <v>665939331.27480602</v>
      </c>
    </row>
    <row r="5993" spans="1:7">
      <c r="A5993">
        <v>64</v>
      </c>
      <c r="B5993" t="s">
        <v>67</v>
      </c>
      <c r="C5993">
        <v>6001</v>
      </c>
      <c r="D5993" t="s">
        <v>96</v>
      </c>
      <c r="E5993">
        <v>15053</v>
      </c>
      <c r="F5993" t="s">
        <v>107</v>
      </c>
      <c r="G5993">
        <v>143206129.76784599</v>
      </c>
    </row>
    <row r="5994" spans="1:7">
      <c r="A5994">
        <v>64</v>
      </c>
      <c r="B5994" t="s">
        <v>67</v>
      </c>
      <c r="C5994">
        <v>7001</v>
      </c>
      <c r="D5994" t="s">
        <v>108</v>
      </c>
      <c r="E5994">
        <v>15053</v>
      </c>
      <c r="F5994" t="s">
        <v>107</v>
      </c>
      <c r="G5994">
        <v>29491628546.310699</v>
      </c>
    </row>
    <row r="5995" spans="1:7">
      <c r="A5995">
        <v>64</v>
      </c>
      <c r="B5995" t="s">
        <v>67</v>
      </c>
      <c r="C5995">
        <v>8001</v>
      </c>
      <c r="D5995" t="s">
        <v>109</v>
      </c>
      <c r="E5995">
        <v>15053</v>
      </c>
      <c r="F5995" t="s">
        <v>107</v>
      </c>
      <c r="G5995">
        <v>705519991.10068405</v>
      </c>
    </row>
    <row r="5996" spans="1:7">
      <c r="A5996">
        <v>64</v>
      </c>
      <c r="B5996" t="s">
        <v>67</v>
      </c>
      <c r="C5996">
        <v>10001</v>
      </c>
      <c r="D5996" t="s">
        <v>110</v>
      </c>
      <c r="E5996">
        <v>15055</v>
      </c>
      <c r="F5996" t="s">
        <v>106</v>
      </c>
      <c r="G5996">
        <v>542249.89658731595</v>
      </c>
    </row>
    <row r="5997" spans="1:7">
      <c r="A5997">
        <v>64</v>
      </c>
      <c r="B5997" t="s">
        <v>67</v>
      </c>
      <c r="C5997">
        <v>10002</v>
      </c>
      <c r="D5997" t="s">
        <v>111</v>
      </c>
      <c r="E5997">
        <v>15055</v>
      </c>
      <c r="F5997" t="s">
        <v>106</v>
      </c>
      <c r="G5997">
        <v>714081.80185156595</v>
      </c>
    </row>
    <row r="5998" spans="1:7">
      <c r="A5998">
        <v>64</v>
      </c>
      <c r="B5998" t="s">
        <v>67</v>
      </c>
      <c r="C5998">
        <v>10003</v>
      </c>
      <c r="D5998" t="s">
        <v>112</v>
      </c>
      <c r="E5998">
        <v>15055</v>
      </c>
      <c r="F5998" t="s">
        <v>106</v>
      </c>
      <c r="G5998">
        <v>635774.20373594796</v>
      </c>
    </row>
    <row r="5999" spans="1:7">
      <c r="A5999">
        <v>64</v>
      </c>
      <c r="B5999" t="s">
        <v>67</v>
      </c>
      <c r="C5999">
        <v>10004</v>
      </c>
      <c r="D5999" t="s">
        <v>113</v>
      </c>
      <c r="E5999">
        <v>15055</v>
      </c>
      <c r="F5999" t="s">
        <v>106</v>
      </c>
      <c r="G5999">
        <v>490894.13314220501</v>
      </c>
    </row>
    <row r="6000" spans="1:7">
      <c r="A6000">
        <v>64</v>
      </c>
      <c r="B6000" t="s">
        <v>67</v>
      </c>
      <c r="C6000">
        <v>10005</v>
      </c>
      <c r="D6000" t="s">
        <v>114</v>
      </c>
      <c r="E6000">
        <v>15055</v>
      </c>
      <c r="F6000" t="s">
        <v>106</v>
      </c>
      <c r="G6000">
        <v>1095563.3257609699</v>
      </c>
    </row>
    <row r="6001" spans="1:7">
      <c r="A6001">
        <v>64</v>
      </c>
      <c r="B6001" t="s">
        <v>67</v>
      </c>
      <c r="C6001">
        <v>10006</v>
      </c>
      <c r="D6001" t="s">
        <v>115</v>
      </c>
      <c r="E6001">
        <v>15055</v>
      </c>
      <c r="F6001" t="s">
        <v>106</v>
      </c>
      <c r="G6001">
        <v>3741816.5111441398</v>
      </c>
    </row>
    <row r="6002" spans="1:7">
      <c r="A6002">
        <v>64</v>
      </c>
      <c r="B6002" t="s">
        <v>67</v>
      </c>
      <c r="C6002">
        <v>10007</v>
      </c>
      <c r="D6002" t="s">
        <v>116</v>
      </c>
      <c r="E6002">
        <v>15055</v>
      </c>
      <c r="F6002" t="s">
        <v>106</v>
      </c>
      <c r="G6002">
        <v>6617164.1550296396</v>
      </c>
    </row>
    <row r="6003" spans="1:7">
      <c r="A6003">
        <v>64</v>
      </c>
      <c r="B6003" t="s">
        <v>67</v>
      </c>
      <c r="C6003">
        <v>10008</v>
      </c>
      <c r="D6003" t="s">
        <v>117</v>
      </c>
      <c r="E6003">
        <v>15055</v>
      </c>
      <c r="F6003" t="s">
        <v>106</v>
      </c>
      <c r="G6003">
        <v>7569490.2336270502</v>
      </c>
    </row>
    <row r="6004" spans="1:7">
      <c r="A6004">
        <v>64</v>
      </c>
      <c r="B6004" t="s">
        <v>67</v>
      </c>
      <c r="C6004">
        <v>10009</v>
      </c>
      <c r="D6004" t="s">
        <v>118</v>
      </c>
      <c r="E6004">
        <v>15055</v>
      </c>
      <c r="F6004" t="s">
        <v>106</v>
      </c>
      <c r="G6004">
        <v>19152809.919620499</v>
      </c>
    </row>
    <row r="6005" spans="1:7">
      <c r="A6005">
        <v>64</v>
      </c>
      <c r="B6005" t="s">
        <v>67</v>
      </c>
      <c r="C6005">
        <v>11001</v>
      </c>
      <c r="D6005" t="s">
        <v>119</v>
      </c>
      <c r="E6005">
        <v>15055</v>
      </c>
      <c r="F6005" t="s">
        <v>106</v>
      </c>
      <c r="G6005">
        <v>1210499.85540101</v>
      </c>
    </row>
    <row r="6006" spans="1:7">
      <c r="A6006">
        <v>64</v>
      </c>
      <c r="B6006" t="s">
        <v>67</v>
      </c>
      <c r="C6006">
        <v>11003</v>
      </c>
      <c r="D6006" t="s">
        <v>120</v>
      </c>
      <c r="E6006">
        <v>15055</v>
      </c>
      <c r="F6006" t="s">
        <v>106</v>
      </c>
      <c r="G6006">
        <v>1492588.1560903101</v>
      </c>
    </row>
    <row r="6007" spans="1:7">
      <c r="A6007">
        <v>64</v>
      </c>
      <c r="B6007" t="s">
        <v>67</v>
      </c>
      <c r="C6007">
        <v>12001</v>
      </c>
      <c r="D6007" t="s">
        <v>121</v>
      </c>
      <c r="E6007">
        <v>15055</v>
      </c>
      <c r="F6007" t="s">
        <v>106</v>
      </c>
      <c r="G6007">
        <v>231550176.287644</v>
      </c>
    </row>
    <row r="6008" spans="1:7">
      <c r="A6008">
        <v>64</v>
      </c>
      <c r="B6008" t="s">
        <v>67</v>
      </c>
      <c r="C6008">
        <v>12002</v>
      </c>
      <c r="D6008" t="s">
        <v>122</v>
      </c>
      <c r="E6008">
        <v>15055</v>
      </c>
      <c r="F6008" t="s">
        <v>106</v>
      </c>
      <c r="G6008">
        <v>543894.37159014796</v>
      </c>
    </row>
    <row r="6009" spans="1:7">
      <c r="A6009">
        <v>64</v>
      </c>
      <c r="B6009" t="s">
        <v>67</v>
      </c>
      <c r="C6009">
        <v>12004</v>
      </c>
      <c r="D6009" t="s">
        <v>123</v>
      </c>
      <c r="E6009">
        <v>15055</v>
      </c>
      <c r="F6009" t="s">
        <v>106</v>
      </c>
      <c r="G6009">
        <v>7550003.0923651503</v>
      </c>
    </row>
    <row r="6010" spans="1:7">
      <c r="A6010">
        <v>64</v>
      </c>
      <c r="B6010" t="s">
        <v>67</v>
      </c>
      <c r="C6010">
        <v>14001</v>
      </c>
      <c r="D6010" t="s">
        <v>124</v>
      </c>
      <c r="E6010">
        <v>15055</v>
      </c>
      <c r="F6010" t="s">
        <v>106</v>
      </c>
      <c r="G6010">
        <v>9982441.0442867503</v>
      </c>
    </row>
    <row r="6011" spans="1:7">
      <c r="A6011">
        <v>64</v>
      </c>
      <c r="B6011" t="s">
        <v>67</v>
      </c>
      <c r="C6011">
        <v>14002</v>
      </c>
      <c r="D6011" t="s">
        <v>125</v>
      </c>
      <c r="E6011">
        <v>15055</v>
      </c>
      <c r="F6011" t="s">
        <v>106</v>
      </c>
      <c r="G6011">
        <v>313070.79144893098</v>
      </c>
    </row>
    <row r="6012" spans="1:7">
      <c r="A6012">
        <v>64</v>
      </c>
      <c r="B6012" t="s">
        <v>67</v>
      </c>
      <c r="C6012">
        <v>25001</v>
      </c>
      <c r="D6012" t="s">
        <v>126</v>
      </c>
      <c r="E6012">
        <v>15051</v>
      </c>
      <c r="F6012" t="s">
        <v>127</v>
      </c>
      <c r="G6012">
        <v>906438595.01438606</v>
      </c>
    </row>
    <row r="6013" spans="1:7">
      <c r="A6013">
        <v>64</v>
      </c>
      <c r="B6013" t="s">
        <v>67</v>
      </c>
      <c r="C6013">
        <v>28001</v>
      </c>
      <c r="D6013" t="s">
        <v>128</v>
      </c>
      <c r="E6013">
        <v>15051</v>
      </c>
      <c r="F6013" t="s">
        <v>127</v>
      </c>
      <c r="G6013">
        <v>2821550154.14045</v>
      </c>
    </row>
    <row r="6014" spans="1:7">
      <c r="A6014">
        <v>65</v>
      </c>
      <c r="B6014" t="s">
        <v>68</v>
      </c>
      <c r="C6014">
        <v>1</v>
      </c>
      <c r="D6014" t="s">
        <v>4</v>
      </c>
      <c r="E6014">
        <v>15055</v>
      </c>
      <c r="F6014" t="s">
        <v>106</v>
      </c>
      <c r="G6014">
        <v>27273529.0309131</v>
      </c>
    </row>
    <row r="6015" spans="1:7">
      <c r="A6015">
        <v>65</v>
      </c>
      <c r="B6015" t="s">
        <v>68</v>
      </c>
      <c r="C6015">
        <v>2</v>
      </c>
      <c r="D6015" t="s">
        <v>5</v>
      </c>
      <c r="E6015">
        <v>15055</v>
      </c>
      <c r="F6015" t="s">
        <v>106</v>
      </c>
      <c r="G6015">
        <v>171482992.81401101</v>
      </c>
    </row>
    <row r="6016" spans="1:7">
      <c r="A6016">
        <v>65</v>
      </c>
      <c r="B6016" t="s">
        <v>68</v>
      </c>
      <c r="C6016">
        <v>3</v>
      </c>
      <c r="D6016" t="s">
        <v>6</v>
      </c>
      <c r="E6016">
        <v>15055</v>
      </c>
      <c r="F6016" t="s">
        <v>106</v>
      </c>
      <c r="G6016">
        <v>4284158.4262254396</v>
      </c>
    </row>
    <row r="6017" spans="1:7">
      <c r="A6017">
        <v>65</v>
      </c>
      <c r="B6017" t="s">
        <v>68</v>
      </c>
      <c r="C6017">
        <v>4</v>
      </c>
      <c r="D6017" t="s">
        <v>7</v>
      </c>
      <c r="E6017">
        <v>15055</v>
      </c>
      <c r="F6017" t="s">
        <v>106</v>
      </c>
      <c r="G6017">
        <v>401153.579994175</v>
      </c>
    </row>
    <row r="6018" spans="1:7">
      <c r="A6018">
        <v>65</v>
      </c>
      <c r="B6018" t="s">
        <v>68</v>
      </c>
      <c r="C6018">
        <v>5</v>
      </c>
      <c r="D6018" t="s">
        <v>8</v>
      </c>
      <c r="E6018">
        <v>15055</v>
      </c>
      <c r="F6018" t="s">
        <v>106</v>
      </c>
      <c r="G6018">
        <v>97216934.067463905</v>
      </c>
    </row>
    <row r="6019" spans="1:7">
      <c r="A6019">
        <v>65</v>
      </c>
      <c r="B6019" t="s">
        <v>68</v>
      </c>
      <c r="C6019">
        <v>6</v>
      </c>
      <c r="D6019" t="s">
        <v>9</v>
      </c>
      <c r="E6019">
        <v>15055</v>
      </c>
      <c r="F6019" t="s">
        <v>106</v>
      </c>
      <c r="G6019">
        <v>7023835.6636019303</v>
      </c>
    </row>
    <row r="6020" spans="1:7">
      <c r="A6020">
        <v>65</v>
      </c>
      <c r="B6020" t="s">
        <v>68</v>
      </c>
      <c r="C6020">
        <v>7</v>
      </c>
      <c r="D6020" t="s">
        <v>10</v>
      </c>
      <c r="E6020">
        <v>15055</v>
      </c>
      <c r="F6020" t="s">
        <v>106</v>
      </c>
      <c r="G6020">
        <v>68273966.247343794</v>
      </c>
    </row>
    <row r="6021" spans="1:7">
      <c r="A6021">
        <v>65</v>
      </c>
      <c r="B6021" t="s">
        <v>68</v>
      </c>
      <c r="C6021">
        <v>8</v>
      </c>
      <c r="D6021" t="s">
        <v>11</v>
      </c>
      <c r="E6021">
        <v>15055</v>
      </c>
      <c r="F6021" t="s">
        <v>106</v>
      </c>
      <c r="G6021">
        <v>226095.84686492299</v>
      </c>
    </row>
    <row r="6022" spans="1:7">
      <c r="A6022">
        <v>65</v>
      </c>
      <c r="B6022" t="s">
        <v>68</v>
      </c>
      <c r="C6022">
        <v>9</v>
      </c>
      <c r="D6022" t="s">
        <v>12</v>
      </c>
      <c r="E6022">
        <v>15055</v>
      </c>
      <c r="F6022" t="s">
        <v>106</v>
      </c>
      <c r="G6022">
        <v>479555697.81146097</v>
      </c>
    </row>
    <row r="6023" spans="1:7">
      <c r="A6023">
        <v>65</v>
      </c>
      <c r="B6023" t="s">
        <v>68</v>
      </c>
      <c r="C6023">
        <v>10</v>
      </c>
      <c r="D6023" t="s">
        <v>13</v>
      </c>
      <c r="E6023">
        <v>15055</v>
      </c>
      <c r="F6023" t="s">
        <v>106</v>
      </c>
      <c r="G6023">
        <v>280536110.60535401</v>
      </c>
    </row>
    <row r="6024" spans="1:7">
      <c r="A6024">
        <v>65</v>
      </c>
      <c r="B6024" t="s">
        <v>68</v>
      </c>
      <c r="C6024">
        <v>11</v>
      </c>
      <c r="D6024" t="s">
        <v>14</v>
      </c>
      <c r="E6024">
        <v>15055</v>
      </c>
      <c r="F6024" t="s">
        <v>106</v>
      </c>
      <c r="G6024">
        <v>562384420.13808298</v>
      </c>
    </row>
    <row r="6025" spans="1:7">
      <c r="A6025">
        <v>65</v>
      </c>
      <c r="B6025" t="s">
        <v>68</v>
      </c>
      <c r="C6025">
        <v>12</v>
      </c>
      <c r="D6025" t="s">
        <v>15</v>
      </c>
      <c r="E6025">
        <v>15055</v>
      </c>
      <c r="F6025" t="s">
        <v>106</v>
      </c>
      <c r="G6025">
        <v>33418515.938214</v>
      </c>
    </row>
    <row r="6026" spans="1:7">
      <c r="A6026">
        <v>65</v>
      </c>
      <c r="B6026" t="s">
        <v>68</v>
      </c>
      <c r="C6026">
        <v>13</v>
      </c>
      <c r="D6026" t="s">
        <v>16</v>
      </c>
      <c r="E6026">
        <v>15055</v>
      </c>
      <c r="F6026" t="s">
        <v>106</v>
      </c>
      <c r="G6026">
        <v>6306257.6279738098</v>
      </c>
    </row>
    <row r="6027" spans="1:7">
      <c r="A6027">
        <v>65</v>
      </c>
      <c r="B6027" t="s">
        <v>68</v>
      </c>
      <c r="C6027">
        <v>14</v>
      </c>
      <c r="D6027" t="s">
        <v>17</v>
      </c>
      <c r="E6027">
        <v>15055</v>
      </c>
      <c r="F6027" t="s">
        <v>106</v>
      </c>
      <c r="G6027">
        <v>8024947.3170453301</v>
      </c>
    </row>
    <row r="6028" spans="1:7">
      <c r="A6028">
        <v>65</v>
      </c>
      <c r="B6028" t="s">
        <v>68</v>
      </c>
      <c r="C6028">
        <v>15</v>
      </c>
      <c r="D6028" t="s">
        <v>18</v>
      </c>
      <c r="E6028">
        <v>15055</v>
      </c>
      <c r="F6028" t="s">
        <v>106</v>
      </c>
      <c r="G6028">
        <v>1364585.6664182099</v>
      </c>
    </row>
    <row r="6029" spans="1:7">
      <c r="A6029">
        <v>65</v>
      </c>
      <c r="B6029" t="s">
        <v>68</v>
      </c>
      <c r="C6029">
        <v>16</v>
      </c>
      <c r="D6029" t="s">
        <v>19</v>
      </c>
      <c r="E6029">
        <v>15055</v>
      </c>
      <c r="F6029" t="s">
        <v>106</v>
      </c>
      <c r="G6029">
        <v>325271.53071726899</v>
      </c>
    </row>
    <row r="6030" spans="1:7">
      <c r="A6030">
        <v>65</v>
      </c>
      <c r="B6030" t="s">
        <v>68</v>
      </c>
      <c r="C6030">
        <v>17</v>
      </c>
      <c r="D6030" t="s">
        <v>20</v>
      </c>
      <c r="E6030">
        <v>15055</v>
      </c>
      <c r="F6030" t="s">
        <v>106</v>
      </c>
      <c r="G6030">
        <v>94327517.489438295</v>
      </c>
    </row>
    <row r="6031" spans="1:7">
      <c r="A6031">
        <v>65</v>
      </c>
      <c r="B6031" t="s">
        <v>68</v>
      </c>
      <c r="C6031">
        <v>18</v>
      </c>
      <c r="D6031" t="s">
        <v>21</v>
      </c>
      <c r="E6031">
        <v>15055</v>
      </c>
      <c r="F6031" t="s">
        <v>106</v>
      </c>
      <c r="G6031">
        <v>200819843.39104801</v>
      </c>
    </row>
    <row r="6032" spans="1:7">
      <c r="A6032">
        <v>65</v>
      </c>
      <c r="B6032" t="s">
        <v>68</v>
      </c>
      <c r="C6032">
        <v>19</v>
      </c>
      <c r="D6032" t="s">
        <v>22</v>
      </c>
      <c r="E6032">
        <v>15055</v>
      </c>
      <c r="F6032" t="s">
        <v>106</v>
      </c>
      <c r="G6032">
        <v>620179980.04429901</v>
      </c>
    </row>
    <row r="6033" spans="1:7">
      <c r="A6033">
        <v>65</v>
      </c>
      <c r="B6033" t="s">
        <v>68</v>
      </c>
      <c r="C6033">
        <v>20</v>
      </c>
      <c r="D6033" t="s">
        <v>23</v>
      </c>
      <c r="E6033">
        <v>15055</v>
      </c>
      <c r="F6033" t="s">
        <v>106</v>
      </c>
      <c r="G6033">
        <v>515271943.17739999</v>
      </c>
    </row>
    <row r="6034" spans="1:7">
      <c r="A6034">
        <v>65</v>
      </c>
      <c r="B6034" t="s">
        <v>68</v>
      </c>
      <c r="C6034">
        <v>21</v>
      </c>
      <c r="D6034" t="s">
        <v>24</v>
      </c>
      <c r="E6034">
        <v>15055</v>
      </c>
      <c r="F6034" t="s">
        <v>106</v>
      </c>
      <c r="G6034">
        <v>493259105.76956201</v>
      </c>
    </row>
    <row r="6035" spans="1:7">
      <c r="A6035">
        <v>65</v>
      </c>
      <c r="B6035" t="s">
        <v>68</v>
      </c>
      <c r="C6035">
        <v>22</v>
      </c>
      <c r="D6035" t="s">
        <v>25</v>
      </c>
      <c r="E6035">
        <v>15055</v>
      </c>
      <c r="F6035" t="s">
        <v>106</v>
      </c>
      <c r="G6035">
        <v>482978822.46882898</v>
      </c>
    </row>
    <row r="6036" spans="1:7">
      <c r="A6036">
        <v>65</v>
      </c>
      <c r="B6036" t="s">
        <v>68</v>
      </c>
      <c r="C6036">
        <v>23</v>
      </c>
      <c r="D6036" t="s">
        <v>26</v>
      </c>
      <c r="E6036">
        <v>15055</v>
      </c>
      <c r="F6036" t="s">
        <v>106</v>
      </c>
      <c r="G6036">
        <v>410013105.29412597</v>
      </c>
    </row>
    <row r="6037" spans="1:7">
      <c r="A6037">
        <v>65</v>
      </c>
      <c r="B6037" t="s">
        <v>68</v>
      </c>
      <c r="C6037">
        <v>24</v>
      </c>
      <c r="D6037" t="s">
        <v>27</v>
      </c>
      <c r="E6037">
        <v>15055</v>
      </c>
      <c r="F6037" t="s">
        <v>106</v>
      </c>
      <c r="G6037">
        <v>38686828.491143599</v>
      </c>
    </row>
    <row r="6038" spans="1:7">
      <c r="A6038">
        <v>65</v>
      </c>
      <c r="B6038" t="s">
        <v>68</v>
      </c>
      <c r="C6038">
        <v>25</v>
      </c>
      <c r="D6038" t="s">
        <v>28</v>
      </c>
      <c r="E6038">
        <v>15055</v>
      </c>
      <c r="F6038" t="s">
        <v>106</v>
      </c>
      <c r="G6038">
        <v>567165142.19179296</v>
      </c>
    </row>
    <row r="6039" spans="1:7">
      <c r="A6039">
        <v>65</v>
      </c>
      <c r="B6039" t="s">
        <v>68</v>
      </c>
      <c r="C6039">
        <v>26</v>
      </c>
      <c r="D6039" t="s">
        <v>29</v>
      </c>
      <c r="E6039">
        <v>15055</v>
      </c>
      <c r="F6039" t="s">
        <v>106</v>
      </c>
      <c r="G6039">
        <v>56070227.010986298</v>
      </c>
    </row>
    <row r="6040" spans="1:7">
      <c r="A6040">
        <v>65</v>
      </c>
      <c r="B6040" t="s">
        <v>68</v>
      </c>
      <c r="C6040">
        <v>27</v>
      </c>
      <c r="D6040" t="s">
        <v>30</v>
      </c>
      <c r="E6040">
        <v>15055</v>
      </c>
      <c r="F6040" t="s">
        <v>106</v>
      </c>
      <c r="G6040">
        <v>433159802.488702</v>
      </c>
    </row>
    <row r="6041" spans="1:7">
      <c r="A6041">
        <v>65</v>
      </c>
      <c r="B6041" t="s">
        <v>68</v>
      </c>
      <c r="C6041">
        <v>28</v>
      </c>
      <c r="D6041" t="s">
        <v>31</v>
      </c>
      <c r="E6041">
        <v>15055</v>
      </c>
      <c r="F6041" t="s">
        <v>106</v>
      </c>
      <c r="G6041">
        <v>86851944.212386698</v>
      </c>
    </row>
    <row r="6042" spans="1:7">
      <c r="A6042">
        <v>65</v>
      </c>
      <c r="B6042" t="s">
        <v>68</v>
      </c>
      <c r="C6042">
        <v>29</v>
      </c>
      <c r="D6042" t="s">
        <v>32</v>
      </c>
      <c r="E6042">
        <v>15055</v>
      </c>
      <c r="F6042" t="s">
        <v>106</v>
      </c>
      <c r="G6042">
        <v>379627606.00530899</v>
      </c>
    </row>
    <row r="6043" spans="1:7">
      <c r="A6043">
        <v>65</v>
      </c>
      <c r="B6043" t="s">
        <v>68</v>
      </c>
      <c r="C6043">
        <v>30</v>
      </c>
      <c r="D6043" t="s">
        <v>33</v>
      </c>
      <c r="E6043">
        <v>15055</v>
      </c>
      <c r="F6043" t="s">
        <v>106</v>
      </c>
      <c r="G6043">
        <v>15725649.410155401</v>
      </c>
    </row>
    <row r="6044" spans="1:7">
      <c r="A6044">
        <v>65</v>
      </c>
      <c r="B6044" t="s">
        <v>68</v>
      </c>
      <c r="C6044">
        <v>31</v>
      </c>
      <c r="D6044" t="s">
        <v>34</v>
      </c>
      <c r="E6044">
        <v>15055</v>
      </c>
      <c r="F6044" t="s">
        <v>106</v>
      </c>
      <c r="G6044">
        <v>98973629.186400503</v>
      </c>
    </row>
    <row r="6045" spans="1:7">
      <c r="A6045">
        <v>65</v>
      </c>
      <c r="B6045" t="s">
        <v>68</v>
      </c>
      <c r="C6045">
        <v>32</v>
      </c>
      <c r="D6045" t="s">
        <v>35</v>
      </c>
      <c r="E6045">
        <v>15055</v>
      </c>
      <c r="F6045" t="s">
        <v>106</v>
      </c>
      <c r="G6045">
        <v>5050760859.2235699</v>
      </c>
    </row>
    <row r="6046" spans="1:7">
      <c r="A6046">
        <v>65</v>
      </c>
      <c r="B6046" t="s">
        <v>68</v>
      </c>
      <c r="C6046">
        <v>33</v>
      </c>
      <c r="D6046" t="s">
        <v>36</v>
      </c>
      <c r="E6046">
        <v>15055</v>
      </c>
      <c r="F6046" t="s">
        <v>106</v>
      </c>
      <c r="G6046">
        <v>85558768.419525102</v>
      </c>
    </row>
    <row r="6047" spans="1:7">
      <c r="A6047">
        <v>65</v>
      </c>
      <c r="B6047" t="s">
        <v>68</v>
      </c>
      <c r="C6047">
        <v>34</v>
      </c>
      <c r="D6047" t="s">
        <v>37</v>
      </c>
      <c r="E6047">
        <v>15055</v>
      </c>
      <c r="F6047" t="s">
        <v>106</v>
      </c>
      <c r="G6047">
        <v>13181230.7406669</v>
      </c>
    </row>
    <row r="6048" spans="1:7">
      <c r="A6048">
        <v>65</v>
      </c>
      <c r="B6048" t="s">
        <v>68</v>
      </c>
      <c r="C6048">
        <v>35</v>
      </c>
      <c r="D6048" t="s">
        <v>38</v>
      </c>
      <c r="E6048">
        <v>15055</v>
      </c>
      <c r="F6048" t="s">
        <v>106</v>
      </c>
      <c r="G6048">
        <v>7724404.7949389704</v>
      </c>
    </row>
    <row r="6049" spans="1:7">
      <c r="A6049">
        <v>65</v>
      </c>
      <c r="B6049" t="s">
        <v>68</v>
      </c>
      <c r="C6049">
        <v>36</v>
      </c>
      <c r="D6049" t="s">
        <v>39</v>
      </c>
      <c r="E6049">
        <v>15055</v>
      </c>
      <c r="F6049" t="s">
        <v>106</v>
      </c>
      <c r="G6049">
        <v>1318912.62445135</v>
      </c>
    </row>
    <row r="6050" spans="1:7">
      <c r="A6050">
        <v>65</v>
      </c>
      <c r="B6050" t="s">
        <v>68</v>
      </c>
      <c r="C6050">
        <v>37</v>
      </c>
      <c r="D6050" t="s">
        <v>40</v>
      </c>
      <c r="E6050">
        <v>15055</v>
      </c>
      <c r="F6050" t="s">
        <v>106</v>
      </c>
      <c r="G6050">
        <v>1343557.1638265101</v>
      </c>
    </row>
    <row r="6051" spans="1:7">
      <c r="A6051">
        <v>65</v>
      </c>
      <c r="B6051" t="s">
        <v>68</v>
      </c>
      <c r="C6051">
        <v>38</v>
      </c>
      <c r="D6051" t="s">
        <v>41</v>
      </c>
      <c r="E6051">
        <v>15055</v>
      </c>
      <c r="F6051" t="s">
        <v>106</v>
      </c>
      <c r="G6051">
        <v>1082476.2921420699</v>
      </c>
    </row>
    <row r="6052" spans="1:7">
      <c r="A6052">
        <v>65</v>
      </c>
      <c r="B6052" t="s">
        <v>68</v>
      </c>
      <c r="C6052">
        <v>39</v>
      </c>
      <c r="D6052" t="s">
        <v>42</v>
      </c>
      <c r="E6052">
        <v>15055</v>
      </c>
      <c r="F6052" t="s">
        <v>106</v>
      </c>
      <c r="G6052">
        <v>481366.49112645898</v>
      </c>
    </row>
    <row r="6053" spans="1:7">
      <c r="A6053">
        <v>65</v>
      </c>
      <c r="B6053" t="s">
        <v>68</v>
      </c>
      <c r="C6053">
        <v>40</v>
      </c>
      <c r="D6053" t="s">
        <v>43</v>
      </c>
      <c r="E6053">
        <v>15055</v>
      </c>
      <c r="F6053" t="s">
        <v>106</v>
      </c>
      <c r="G6053">
        <v>18587777.473140702</v>
      </c>
    </row>
    <row r="6054" spans="1:7">
      <c r="A6054">
        <v>65</v>
      </c>
      <c r="B6054" t="s">
        <v>68</v>
      </c>
      <c r="C6054">
        <v>41</v>
      </c>
      <c r="D6054" t="s">
        <v>44</v>
      </c>
      <c r="E6054">
        <v>15055</v>
      </c>
      <c r="F6054" t="s">
        <v>106</v>
      </c>
      <c r="G6054">
        <v>9006914.9693651106</v>
      </c>
    </row>
    <row r="6055" spans="1:7">
      <c r="A6055">
        <v>65</v>
      </c>
      <c r="B6055" t="s">
        <v>68</v>
      </c>
      <c r="C6055">
        <v>42</v>
      </c>
      <c r="D6055" t="s">
        <v>45</v>
      </c>
      <c r="E6055">
        <v>15055</v>
      </c>
      <c r="F6055" t="s">
        <v>106</v>
      </c>
      <c r="G6055">
        <v>1141966860.2723801</v>
      </c>
    </row>
    <row r="6056" spans="1:7">
      <c r="A6056">
        <v>65</v>
      </c>
      <c r="B6056" t="s">
        <v>68</v>
      </c>
      <c r="C6056">
        <v>43</v>
      </c>
      <c r="D6056" t="s">
        <v>46</v>
      </c>
      <c r="E6056">
        <v>15055</v>
      </c>
      <c r="F6056" t="s">
        <v>106</v>
      </c>
      <c r="G6056">
        <v>71586158.807507604</v>
      </c>
    </row>
    <row r="6057" spans="1:7">
      <c r="A6057">
        <v>65</v>
      </c>
      <c r="B6057" t="s">
        <v>68</v>
      </c>
      <c r="C6057">
        <v>44</v>
      </c>
      <c r="D6057" t="s">
        <v>47</v>
      </c>
      <c r="E6057">
        <v>15055</v>
      </c>
      <c r="F6057" t="s">
        <v>106</v>
      </c>
      <c r="G6057">
        <v>208766488.090175</v>
      </c>
    </row>
    <row r="6058" spans="1:7">
      <c r="A6058">
        <v>65</v>
      </c>
      <c r="B6058" t="s">
        <v>68</v>
      </c>
      <c r="C6058">
        <v>45</v>
      </c>
      <c r="D6058" t="s">
        <v>48</v>
      </c>
      <c r="E6058">
        <v>15055</v>
      </c>
      <c r="F6058" t="s">
        <v>106</v>
      </c>
      <c r="G6058">
        <v>916613276.27533102</v>
      </c>
    </row>
    <row r="6059" spans="1:7">
      <c r="A6059">
        <v>65</v>
      </c>
      <c r="B6059" t="s">
        <v>68</v>
      </c>
      <c r="C6059">
        <v>46</v>
      </c>
      <c r="D6059" t="s">
        <v>49</v>
      </c>
      <c r="E6059">
        <v>15055</v>
      </c>
      <c r="F6059" t="s">
        <v>106</v>
      </c>
      <c r="G6059">
        <v>1067849115.90373</v>
      </c>
    </row>
    <row r="6060" spans="1:7">
      <c r="A6060">
        <v>65</v>
      </c>
      <c r="B6060" t="s">
        <v>68</v>
      </c>
      <c r="C6060">
        <v>47</v>
      </c>
      <c r="D6060" t="s">
        <v>50</v>
      </c>
      <c r="E6060">
        <v>15055</v>
      </c>
      <c r="F6060" t="s">
        <v>106</v>
      </c>
      <c r="G6060">
        <v>2241803.4836436301</v>
      </c>
    </row>
    <row r="6061" spans="1:7">
      <c r="A6061">
        <v>65</v>
      </c>
      <c r="B6061" t="s">
        <v>68</v>
      </c>
      <c r="C6061">
        <v>48</v>
      </c>
      <c r="D6061" t="s">
        <v>51</v>
      </c>
      <c r="E6061">
        <v>15055</v>
      </c>
      <c r="F6061" t="s">
        <v>106</v>
      </c>
      <c r="G6061">
        <v>593598898.74948895</v>
      </c>
    </row>
    <row r="6062" spans="1:7">
      <c r="A6062">
        <v>65</v>
      </c>
      <c r="B6062" t="s">
        <v>68</v>
      </c>
      <c r="C6062">
        <v>49</v>
      </c>
      <c r="D6062" t="s">
        <v>52</v>
      </c>
      <c r="E6062">
        <v>15055</v>
      </c>
      <c r="F6062" t="s">
        <v>106</v>
      </c>
      <c r="G6062">
        <v>720210233.51344395</v>
      </c>
    </row>
    <row r="6063" spans="1:7">
      <c r="A6063">
        <v>65</v>
      </c>
      <c r="B6063" t="s">
        <v>68</v>
      </c>
      <c r="C6063">
        <v>50</v>
      </c>
      <c r="D6063" t="s">
        <v>53</v>
      </c>
      <c r="E6063">
        <v>15055</v>
      </c>
      <c r="F6063" t="s">
        <v>106</v>
      </c>
      <c r="G6063">
        <v>339011830.97688502</v>
      </c>
    </row>
    <row r="6064" spans="1:7">
      <c r="A6064">
        <v>65</v>
      </c>
      <c r="B6064" t="s">
        <v>68</v>
      </c>
      <c r="C6064">
        <v>51</v>
      </c>
      <c r="D6064" t="s">
        <v>54</v>
      </c>
      <c r="E6064">
        <v>15055</v>
      </c>
      <c r="F6064" t="s">
        <v>106</v>
      </c>
      <c r="G6064">
        <v>3179149731.9029799</v>
      </c>
    </row>
    <row r="6065" spans="1:7">
      <c r="A6065">
        <v>65</v>
      </c>
      <c r="B6065" t="s">
        <v>68</v>
      </c>
      <c r="C6065">
        <v>52</v>
      </c>
      <c r="D6065" t="s">
        <v>55</v>
      </c>
      <c r="E6065">
        <v>15055</v>
      </c>
      <c r="F6065" t="s">
        <v>106</v>
      </c>
      <c r="G6065">
        <v>719759671.57916903</v>
      </c>
    </row>
    <row r="6066" spans="1:7">
      <c r="A6066">
        <v>65</v>
      </c>
      <c r="B6066" t="s">
        <v>68</v>
      </c>
      <c r="C6066">
        <v>53</v>
      </c>
      <c r="D6066" t="s">
        <v>56</v>
      </c>
      <c r="E6066">
        <v>15055</v>
      </c>
      <c r="F6066" t="s">
        <v>106</v>
      </c>
      <c r="G6066">
        <v>2813019097.5293899</v>
      </c>
    </row>
    <row r="6067" spans="1:7">
      <c r="A6067">
        <v>65</v>
      </c>
      <c r="B6067" t="s">
        <v>68</v>
      </c>
      <c r="C6067">
        <v>54</v>
      </c>
      <c r="D6067" t="s">
        <v>57</v>
      </c>
      <c r="E6067">
        <v>15055</v>
      </c>
      <c r="F6067" t="s">
        <v>106</v>
      </c>
      <c r="G6067">
        <v>1485903184.12165</v>
      </c>
    </row>
    <row r="6068" spans="1:7">
      <c r="A6068">
        <v>65</v>
      </c>
      <c r="B6068" t="s">
        <v>68</v>
      </c>
      <c r="C6068">
        <v>55</v>
      </c>
      <c r="D6068" t="s">
        <v>58</v>
      </c>
      <c r="E6068">
        <v>15055</v>
      </c>
      <c r="F6068" t="s">
        <v>106</v>
      </c>
      <c r="G6068">
        <v>3755550659.0810099</v>
      </c>
    </row>
    <row r="6069" spans="1:7">
      <c r="A6069">
        <v>65</v>
      </c>
      <c r="B6069" t="s">
        <v>68</v>
      </c>
      <c r="C6069">
        <v>56</v>
      </c>
      <c r="D6069" t="s">
        <v>59</v>
      </c>
      <c r="E6069">
        <v>15055</v>
      </c>
      <c r="F6069" t="s">
        <v>106</v>
      </c>
      <c r="G6069">
        <v>11036453092.823299</v>
      </c>
    </row>
    <row r="6070" spans="1:7">
      <c r="A6070">
        <v>65</v>
      </c>
      <c r="B6070" t="s">
        <v>68</v>
      </c>
      <c r="C6070">
        <v>57</v>
      </c>
      <c r="D6070" t="s">
        <v>60</v>
      </c>
      <c r="E6070">
        <v>15055</v>
      </c>
      <c r="F6070" t="s">
        <v>106</v>
      </c>
      <c r="G6070">
        <v>696213580.23494804</v>
      </c>
    </row>
    <row r="6071" spans="1:7">
      <c r="A6071">
        <v>65</v>
      </c>
      <c r="B6071" t="s">
        <v>68</v>
      </c>
      <c r="C6071">
        <v>58</v>
      </c>
      <c r="D6071" t="s">
        <v>61</v>
      </c>
      <c r="E6071">
        <v>15055</v>
      </c>
      <c r="F6071" t="s">
        <v>106</v>
      </c>
      <c r="G6071">
        <v>588974421.55809498</v>
      </c>
    </row>
    <row r="6072" spans="1:7">
      <c r="A6072">
        <v>65</v>
      </c>
      <c r="B6072" t="s">
        <v>68</v>
      </c>
      <c r="C6072">
        <v>59</v>
      </c>
      <c r="D6072" t="s">
        <v>62</v>
      </c>
      <c r="E6072">
        <v>15055</v>
      </c>
      <c r="F6072" t="s">
        <v>106</v>
      </c>
      <c r="G6072">
        <v>2112902817.3926699</v>
      </c>
    </row>
    <row r="6073" spans="1:7">
      <c r="A6073">
        <v>65</v>
      </c>
      <c r="B6073" t="s">
        <v>68</v>
      </c>
      <c r="C6073">
        <v>60</v>
      </c>
      <c r="D6073" t="s">
        <v>63</v>
      </c>
      <c r="E6073">
        <v>15055</v>
      </c>
      <c r="F6073" t="s">
        <v>106</v>
      </c>
      <c r="G6073">
        <v>2007344265.1693001</v>
      </c>
    </row>
    <row r="6074" spans="1:7">
      <c r="A6074">
        <v>65</v>
      </c>
      <c r="B6074" t="s">
        <v>68</v>
      </c>
      <c r="C6074">
        <v>62</v>
      </c>
      <c r="D6074" t="s">
        <v>65</v>
      </c>
      <c r="E6074">
        <v>15055</v>
      </c>
      <c r="F6074" t="s">
        <v>106</v>
      </c>
      <c r="G6074">
        <v>26127639704.188801</v>
      </c>
    </row>
    <row r="6075" spans="1:7">
      <c r="A6075">
        <v>65</v>
      </c>
      <c r="B6075" t="s">
        <v>68</v>
      </c>
      <c r="C6075">
        <v>63</v>
      </c>
      <c r="D6075" t="s">
        <v>66</v>
      </c>
      <c r="E6075">
        <v>15055</v>
      </c>
      <c r="F6075" t="s">
        <v>106</v>
      </c>
      <c r="G6075">
        <v>950737141.86171305</v>
      </c>
    </row>
    <row r="6076" spans="1:7">
      <c r="A6076">
        <v>65</v>
      </c>
      <c r="B6076" t="s">
        <v>68</v>
      </c>
      <c r="C6076">
        <v>64</v>
      </c>
      <c r="D6076" t="s">
        <v>67</v>
      </c>
      <c r="E6076">
        <v>15055</v>
      </c>
      <c r="F6076" t="s">
        <v>106</v>
      </c>
      <c r="G6076">
        <v>3602562573.2595</v>
      </c>
    </row>
    <row r="6077" spans="1:7">
      <c r="A6077">
        <v>65</v>
      </c>
      <c r="B6077" t="s">
        <v>68</v>
      </c>
      <c r="C6077">
        <v>65</v>
      </c>
      <c r="D6077" t="s">
        <v>68</v>
      </c>
      <c r="E6077">
        <v>15055</v>
      </c>
      <c r="F6077" t="s">
        <v>106</v>
      </c>
      <c r="G6077">
        <v>56521383754.132599</v>
      </c>
    </row>
    <row r="6078" spans="1:7">
      <c r="A6078">
        <v>65</v>
      </c>
      <c r="B6078" t="s">
        <v>68</v>
      </c>
      <c r="C6078">
        <v>66</v>
      </c>
      <c r="D6078" t="s">
        <v>69</v>
      </c>
      <c r="E6078">
        <v>15055</v>
      </c>
      <c r="F6078" t="s">
        <v>106</v>
      </c>
      <c r="G6078">
        <v>6500397889.2403803</v>
      </c>
    </row>
    <row r="6079" spans="1:7">
      <c r="A6079">
        <v>65</v>
      </c>
      <c r="B6079" t="s">
        <v>68</v>
      </c>
      <c r="C6079">
        <v>67</v>
      </c>
      <c r="D6079" t="s">
        <v>70</v>
      </c>
      <c r="E6079">
        <v>15055</v>
      </c>
      <c r="F6079" t="s">
        <v>106</v>
      </c>
      <c r="G6079">
        <v>19444227409.763302</v>
      </c>
    </row>
    <row r="6080" spans="1:7">
      <c r="A6080">
        <v>65</v>
      </c>
      <c r="B6080" t="s">
        <v>68</v>
      </c>
      <c r="C6080">
        <v>68</v>
      </c>
      <c r="D6080" t="s">
        <v>71</v>
      </c>
      <c r="E6080">
        <v>15055</v>
      </c>
      <c r="F6080" t="s">
        <v>106</v>
      </c>
      <c r="G6080">
        <v>349097780.03795201</v>
      </c>
    </row>
    <row r="6081" spans="1:7">
      <c r="A6081">
        <v>65</v>
      </c>
      <c r="B6081" t="s">
        <v>68</v>
      </c>
      <c r="C6081">
        <v>69</v>
      </c>
      <c r="D6081" t="s">
        <v>72</v>
      </c>
      <c r="E6081">
        <v>15055</v>
      </c>
      <c r="F6081" t="s">
        <v>106</v>
      </c>
      <c r="G6081">
        <v>12921920.306379801</v>
      </c>
    </row>
    <row r="6082" spans="1:7">
      <c r="A6082">
        <v>65</v>
      </c>
      <c r="B6082" t="s">
        <v>68</v>
      </c>
      <c r="C6082">
        <v>70</v>
      </c>
      <c r="D6082" t="s">
        <v>73</v>
      </c>
      <c r="E6082">
        <v>15055</v>
      </c>
      <c r="F6082" t="s">
        <v>106</v>
      </c>
      <c r="G6082">
        <v>8582413.5724246502</v>
      </c>
    </row>
    <row r="6083" spans="1:7">
      <c r="A6083">
        <v>65</v>
      </c>
      <c r="B6083" t="s">
        <v>68</v>
      </c>
      <c r="C6083">
        <v>71</v>
      </c>
      <c r="D6083" t="s">
        <v>74</v>
      </c>
      <c r="E6083">
        <v>15055</v>
      </c>
      <c r="F6083" t="s">
        <v>106</v>
      </c>
      <c r="G6083">
        <v>11983.6756735612</v>
      </c>
    </row>
    <row r="6084" spans="1:7">
      <c r="A6084">
        <v>65</v>
      </c>
      <c r="B6084" t="s">
        <v>68</v>
      </c>
      <c r="C6084">
        <v>74</v>
      </c>
      <c r="D6084" t="s">
        <v>77</v>
      </c>
      <c r="E6084">
        <v>15055</v>
      </c>
      <c r="F6084" t="s">
        <v>106</v>
      </c>
      <c r="G6084">
        <v>1023075889.57612</v>
      </c>
    </row>
    <row r="6085" spans="1:7">
      <c r="A6085">
        <v>65</v>
      </c>
      <c r="B6085" t="s">
        <v>68</v>
      </c>
      <c r="C6085">
        <v>75</v>
      </c>
      <c r="D6085" t="s">
        <v>78</v>
      </c>
      <c r="E6085">
        <v>15055</v>
      </c>
      <c r="F6085" t="s">
        <v>106</v>
      </c>
      <c r="G6085">
        <v>31696.074180205</v>
      </c>
    </row>
    <row r="6086" spans="1:7">
      <c r="A6086">
        <v>65</v>
      </c>
      <c r="B6086" t="s">
        <v>68</v>
      </c>
      <c r="C6086">
        <v>76</v>
      </c>
      <c r="D6086" t="s">
        <v>79</v>
      </c>
      <c r="E6086">
        <v>15055</v>
      </c>
      <c r="F6086" t="s">
        <v>106</v>
      </c>
      <c r="G6086">
        <v>59891481.756699599</v>
      </c>
    </row>
    <row r="6087" spans="1:7">
      <c r="A6087">
        <v>65</v>
      </c>
      <c r="B6087" t="s">
        <v>68</v>
      </c>
      <c r="C6087">
        <v>77</v>
      </c>
      <c r="D6087" t="s">
        <v>80</v>
      </c>
      <c r="E6087">
        <v>15055</v>
      </c>
      <c r="F6087" t="s">
        <v>106</v>
      </c>
      <c r="G6087">
        <v>359291411.82116902</v>
      </c>
    </row>
    <row r="6088" spans="1:7">
      <c r="A6088">
        <v>65</v>
      </c>
      <c r="B6088" t="s">
        <v>68</v>
      </c>
      <c r="C6088">
        <v>78</v>
      </c>
      <c r="D6088" t="s">
        <v>81</v>
      </c>
      <c r="E6088">
        <v>15055</v>
      </c>
      <c r="F6088" t="s">
        <v>106</v>
      </c>
      <c r="G6088">
        <v>4114372264.1936202</v>
      </c>
    </row>
    <row r="6089" spans="1:7">
      <c r="A6089">
        <v>65</v>
      </c>
      <c r="B6089" t="s">
        <v>68</v>
      </c>
      <c r="C6089">
        <v>79</v>
      </c>
      <c r="D6089" t="s">
        <v>82</v>
      </c>
      <c r="E6089">
        <v>15055</v>
      </c>
      <c r="F6089" t="s">
        <v>106</v>
      </c>
      <c r="G6089">
        <v>3230922763.6106</v>
      </c>
    </row>
    <row r="6090" spans="1:7">
      <c r="A6090">
        <v>65</v>
      </c>
      <c r="B6090" t="s">
        <v>68</v>
      </c>
      <c r="C6090">
        <v>80</v>
      </c>
      <c r="D6090" t="s">
        <v>83</v>
      </c>
      <c r="E6090">
        <v>15055</v>
      </c>
      <c r="F6090" t="s">
        <v>106</v>
      </c>
      <c r="G6090">
        <v>610841734.386356</v>
      </c>
    </row>
    <row r="6091" spans="1:7">
      <c r="A6091">
        <v>65</v>
      </c>
      <c r="B6091" t="s">
        <v>68</v>
      </c>
      <c r="C6091">
        <v>81</v>
      </c>
      <c r="D6091" t="s">
        <v>84</v>
      </c>
      <c r="E6091">
        <v>15055</v>
      </c>
      <c r="F6091" t="s">
        <v>106</v>
      </c>
      <c r="G6091">
        <v>192722433.28424799</v>
      </c>
    </row>
    <row r="6092" spans="1:7">
      <c r="A6092">
        <v>65</v>
      </c>
      <c r="B6092" t="s">
        <v>68</v>
      </c>
      <c r="C6092">
        <v>83</v>
      </c>
      <c r="D6092" t="s">
        <v>86</v>
      </c>
      <c r="E6092">
        <v>15055</v>
      </c>
      <c r="F6092" t="s">
        <v>106</v>
      </c>
      <c r="G6092">
        <v>1432747036.6380999</v>
      </c>
    </row>
    <row r="6093" spans="1:7">
      <c r="A6093">
        <v>65</v>
      </c>
      <c r="B6093" t="s">
        <v>68</v>
      </c>
      <c r="C6093">
        <v>86</v>
      </c>
      <c r="D6093" t="s">
        <v>89</v>
      </c>
      <c r="E6093">
        <v>15055</v>
      </c>
      <c r="F6093" t="s">
        <v>106</v>
      </c>
      <c r="G6093">
        <v>804859.50388186995</v>
      </c>
    </row>
    <row r="6094" spans="1:7">
      <c r="A6094">
        <v>65</v>
      </c>
      <c r="B6094" t="s">
        <v>68</v>
      </c>
      <c r="C6094">
        <v>87</v>
      </c>
      <c r="D6094" t="s">
        <v>90</v>
      </c>
      <c r="E6094">
        <v>15055</v>
      </c>
      <c r="F6094" t="s">
        <v>106</v>
      </c>
      <c r="G6094">
        <v>719480.65787418804</v>
      </c>
    </row>
    <row r="6095" spans="1:7">
      <c r="A6095">
        <v>65</v>
      </c>
      <c r="B6095" t="s">
        <v>68</v>
      </c>
      <c r="C6095">
        <v>5001</v>
      </c>
      <c r="D6095" t="s">
        <v>94</v>
      </c>
      <c r="E6095">
        <v>15053</v>
      </c>
      <c r="F6095" t="s">
        <v>107</v>
      </c>
      <c r="G6095">
        <v>317095525351.11298</v>
      </c>
    </row>
    <row r="6096" spans="1:7">
      <c r="A6096">
        <v>65</v>
      </c>
      <c r="B6096" t="s">
        <v>68</v>
      </c>
      <c r="C6096">
        <v>6001</v>
      </c>
      <c r="D6096" t="s">
        <v>96</v>
      </c>
      <c r="E6096">
        <v>15053</v>
      </c>
      <c r="F6096" t="s">
        <v>107</v>
      </c>
      <c r="G6096">
        <v>48267424852.138</v>
      </c>
    </row>
    <row r="6097" spans="1:7">
      <c r="A6097">
        <v>65</v>
      </c>
      <c r="B6097" t="s">
        <v>68</v>
      </c>
      <c r="C6097">
        <v>7001</v>
      </c>
      <c r="D6097" t="s">
        <v>108</v>
      </c>
      <c r="E6097">
        <v>15053</v>
      </c>
      <c r="F6097" t="s">
        <v>107</v>
      </c>
      <c r="G6097">
        <v>110719166651.991</v>
      </c>
    </row>
    <row r="6098" spans="1:7">
      <c r="A6098">
        <v>65</v>
      </c>
      <c r="B6098" t="s">
        <v>68</v>
      </c>
      <c r="C6098">
        <v>8001</v>
      </c>
      <c r="D6098" t="s">
        <v>109</v>
      </c>
      <c r="E6098">
        <v>15053</v>
      </c>
      <c r="F6098" t="s">
        <v>107</v>
      </c>
      <c r="G6098">
        <v>8990224313.8776894</v>
      </c>
    </row>
    <row r="6099" spans="1:7">
      <c r="A6099">
        <v>65</v>
      </c>
      <c r="B6099" t="s">
        <v>68</v>
      </c>
      <c r="C6099">
        <v>10001</v>
      </c>
      <c r="D6099" t="s">
        <v>110</v>
      </c>
      <c r="E6099">
        <v>15055</v>
      </c>
      <c r="F6099" t="s">
        <v>106</v>
      </c>
      <c r="G6099">
        <v>1695834.2701258101</v>
      </c>
    </row>
    <row r="6100" spans="1:7">
      <c r="A6100">
        <v>65</v>
      </c>
      <c r="B6100" t="s">
        <v>68</v>
      </c>
      <c r="C6100">
        <v>10002</v>
      </c>
      <c r="D6100" t="s">
        <v>111</v>
      </c>
      <c r="E6100">
        <v>15055</v>
      </c>
      <c r="F6100" t="s">
        <v>106</v>
      </c>
      <c r="G6100">
        <v>2233221.9865312199</v>
      </c>
    </row>
    <row r="6101" spans="1:7">
      <c r="A6101">
        <v>65</v>
      </c>
      <c r="B6101" t="s">
        <v>68</v>
      </c>
      <c r="C6101">
        <v>10003</v>
      </c>
      <c r="D6101" t="s">
        <v>112</v>
      </c>
      <c r="E6101">
        <v>15055</v>
      </c>
      <c r="F6101" t="s">
        <v>106</v>
      </c>
      <c r="G6101">
        <v>1988322.52351339</v>
      </c>
    </row>
    <row r="6102" spans="1:7">
      <c r="A6102">
        <v>65</v>
      </c>
      <c r="B6102" t="s">
        <v>68</v>
      </c>
      <c r="C6102">
        <v>10004</v>
      </c>
      <c r="D6102" t="s">
        <v>113</v>
      </c>
      <c r="E6102">
        <v>15055</v>
      </c>
      <c r="F6102" t="s">
        <v>106</v>
      </c>
      <c r="G6102">
        <v>1535224.07145762</v>
      </c>
    </row>
    <row r="6103" spans="1:7">
      <c r="A6103">
        <v>65</v>
      </c>
      <c r="B6103" t="s">
        <v>68</v>
      </c>
      <c r="C6103">
        <v>10005</v>
      </c>
      <c r="D6103" t="s">
        <v>114</v>
      </c>
      <c r="E6103">
        <v>15055</v>
      </c>
      <c r="F6103" t="s">
        <v>106</v>
      </c>
      <c r="G6103">
        <v>3426268.6717162002</v>
      </c>
    </row>
    <row r="6104" spans="1:7">
      <c r="A6104">
        <v>65</v>
      </c>
      <c r="B6104" t="s">
        <v>68</v>
      </c>
      <c r="C6104">
        <v>10006</v>
      </c>
      <c r="D6104" t="s">
        <v>115</v>
      </c>
      <c r="E6104">
        <v>15055</v>
      </c>
      <c r="F6104" t="s">
        <v>106</v>
      </c>
      <c r="G6104">
        <v>11702170.368416101</v>
      </c>
    </row>
    <row r="6105" spans="1:7">
      <c r="A6105">
        <v>65</v>
      </c>
      <c r="B6105" t="s">
        <v>68</v>
      </c>
      <c r="C6105">
        <v>10007</v>
      </c>
      <c r="D6105" t="s">
        <v>116</v>
      </c>
      <c r="E6105">
        <v>15055</v>
      </c>
      <c r="F6105" t="s">
        <v>106</v>
      </c>
      <c r="G6105">
        <v>20694542.895759501</v>
      </c>
    </row>
    <row r="6106" spans="1:7">
      <c r="A6106">
        <v>65</v>
      </c>
      <c r="B6106" t="s">
        <v>68</v>
      </c>
      <c r="C6106">
        <v>10008</v>
      </c>
      <c r="D6106" t="s">
        <v>117</v>
      </c>
      <c r="E6106">
        <v>15055</v>
      </c>
      <c r="F6106" t="s">
        <v>106</v>
      </c>
      <c r="G6106">
        <v>23672850.887303699</v>
      </c>
    </row>
    <row r="6107" spans="1:7">
      <c r="A6107">
        <v>65</v>
      </c>
      <c r="B6107" t="s">
        <v>68</v>
      </c>
      <c r="C6107">
        <v>10009</v>
      </c>
      <c r="D6107" t="s">
        <v>118</v>
      </c>
      <c r="E6107">
        <v>15055</v>
      </c>
      <c r="F6107" t="s">
        <v>106</v>
      </c>
      <c r="G6107">
        <v>59898566.390354097</v>
      </c>
    </row>
    <row r="6108" spans="1:7">
      <c r="A6108">
        <v>65</v>
      </c>
      <c r="B6108" t="s">
        <v>68</v>
      </c>
      <c r="C6108">
        <v>11001</v>
      </c>
      <c r="D6108" t="s">
        <v>119</v>
      </c>
      <c r="E6108">
        <v>15055</v>
      </c>
      <c r="F6108" t="s">
        <v>106</v>
      </c>
      <c r="G6108">
        <v>4028568.0630987301</v>
      </c>
    </row>
    <row r="6109" spans="1:7">
      <c r="A6109">
        <v>65</v>
      </c>
      <c r="B6109" t="s">
        <v>68</v>
      </c>
      <c r="C6109">
        <v>11003</v>
      </c>
      <c r="D6109" t="s">
        <v>120</v>
      </c>
      <c r="E6109">
        <v>15055</v>
      </c>
      <c r="F6109" t="s">
        <v>106</v>
      </c>
      <c r="G6109">
        <v>4667925.5491093798</v>
      </c>
    </row>
    <row r="6110" spans="1:7">
      <c r="A6110">
        <v>65</v>
      </c>
      <c r="B6110" t="s">
        <v>68</v>
      </c>
      <c r="C6110">
        <v>12001</v>
      </c>
      <c r="D6110" t="s">
        <v>121</v>
      </c>
      <c r="E6110">
        <v>15055</v>
      </c>
      <c r="F6110" t="s">
        <v>106</v>
      </c>
      <c r="G6110">
        <v>916080550.37881804</v>
      </c>
    </row>
    <row r="6111" spans="1:7">
      <c r="A6111">
        <v>65</v>
      </c>
      <c r="B6111" t="s">
        <v>68</v>
      </c>
      <c r="C6111">
        <v>12002</v>
      </c>
      <c r="D6111" t="s">
        <v>122</v>
      </c>
      <c r="E6111">
        <v>15055</v>
      </c>
      <c r="F6111" t="s">
        <v>106</v>
      </c>
      <c r="G6111">
        <v>9357175.9511831496</v>
      </c>
    </row>
    <row r="6112" spans="1:7">
      <c r="A6112">
        <v>65</v>
      </c>
      <c r="B6112" t="s">
        <v>68</v>
      </c>
      <c r="C6112">
        <v>12003</v>
      </c>
      <c r="D6112" t="s">
        <v>129</v>
      </c>
      <c r="E6112">
        <v>15055</v>
      </c>
      <c r="F6112" t="s">
        <v>106</v>
      </c>
      <c r="G6112">
        <v>58364.879714394003</v>
      </c>
    </row>
    <row r="6113" spans="1:7">
      <c r="A6113">
        <v>65</v>
      </c>
      <c r="B6113" t="s">
        <v>68</v>
      </c>
      <c r="C6113">
        <v>12004</v>
      </c>
      <c r="D6113" t="s">
        <v>123</v>
      </c>
      <c r="E6113">
        <v>15055</v>
      </c>
      <c r="F6113" t="s">
        <v>106</v>
      </c>
      <c r="G6113">
        <v>23611906.7318752</v>
      </c>
    </row>
    <row r="6114" spans="1:7">
      <c r="A6114">
        <v>65</v>
      </c>
      <c r="B6114" t="s">
        <v>68</v>
      </c>
      <c r="C6114">
        <v>14001</v>
      </c>
      <c r="D6114" t="s">
        <v>124</v>
      </c>
      <c r="E6114">
        <v>15055</v>
      </c>
      <c r="F6114" t="s">
        <v>106</v>
      </c>
      <c r="G6114">
        <v>31219121.901088301</v>
      </c>
    </row>
    <row r="6115" spans="1:7">
      <c r="A6115">
        <v>65</v>
      </c>
      <c r="B6115" t="s">
        <v>68</v>
      </c>
      <c r="C6115">
        <v>14002</v>
      </c>
      <c r="D6115" t="s">
        <v>125</v>
      </c>
      <c r="E6115">
        <v>15055</v>
      </c>
      <c r="F6115" t="s">
        <v>106</v>
      </c>
      <c r="G6115">
        <v>9752488.7983824201</v>
      </c>
    </row>
    <row r="6116" spans="1:7">
      <c r="A6116">
        <v>65</v>
      </c>
      <c r="B6116" t="s">
        <v>68</v>
      </c>
      <c r="C6116">
        <v>25001</v>
      </c>
      <c r="D6116" t="s">
        <v>126</v>
      </c>
      <c r="E6116">
        <v>15051</v>
      </c>
      <c r="F6116" t="s">
        <v>127</v>
      </c>
      <c r="G6116">
        <v>11274131165.3484</v>
      </c>
    </row>
    <row r="6117" spans="1:7">
      <c r="A6117">
        <v>65</v>
      </c>
      <c r="B6117" t="s">
        <v>68</v>
      </c>
      <c r="C6117">
        <v>28001</v>
      </c>
      <c r="D6117" t="s">
        <v>128</v>
      </c>
      <c r="E6117">
        <v>15051</v>
      </c>
      <c r="F6117" t="s">
        <v>127</v>
      </c>
      <c r="G6117">
        <v>18397725691.475399</v>
      </c>
    </row>
    <row r="6118" spans="1:7">
      <c r="A6118">
        <v>66</v>
      </c>
      <c r="B6118" t="s">
        <v>69</v>
      </c>
      <c r="C6118">
        <v>1</v>
      </c>
      <c r="D6118" t="s">
        <v>4</v>
      </c>
      <c r="E6118">
        <v>15055</v>
      </c>
      <c r="F6118" t="s">
        <v>106</v>
      </c>
      <c r="G6118">
        <v>341187.06135093299</v>
      </c>
    </row>
    <row r="6119" spans="1:7">
      <c r="A6119">
        <v>66</v>
      </c>
      <c r="B6119" t="s">
        <v>69</v>
      </c>
      <c r="C6119">
        <v>2</v>
      </c>
      <c r="D6119" t="s">
        <v>5</v>
      </c>
      <c r="E6119">
        <v>15055</v>
      </c>
      <c r="F6119" t="s">
        <v>106</v>
      </c>
      <c r="G6119">
        <v>2023212.4915841599</v>
      </c>
    </row>
    <row r="6120" spans="1:7">
      <c r="A6120">
        <v>66</v>
      </c>
      <c r="B6120" t="s">
        <v>69</v>
      </c>
      <c r="C6120">
        <v>3</v>
      </c>
      <c r="D6120" t="s">
        <v>6</v>
      </c>
      <c r="E6120">
        <v>15055</v>
      </c>
      <c r="F6120" t="s">
        <v>106</v>
      </c>
      <c r="G6120">
        <v>16.2534789233382</v>
      </c>
    </row>
    <row r="6121" spans="1:7">
      <c r="A6121">
        <v>66</v>
      </c>
      <c r="B6121" t="s">
        <v>69</v>
      </c>
      <c r="C6121">
        <v>5</v>
      </c>
      <c r="D6121" t="s">
        <v>8</v>
      </c>
      <c r="E6121">
        <v>15055</v>
      </c>
      <c r="F6121" t="s">
        <v>106</v>
      </c>
      <c r="G6121">
        <v>3227933.1723494101</v>
      </c>
    </row>
    <row r="6122" spans="1:7">
      <c r="A6122">
        <v>66</v>
      </c>
      <c r="B6122" t="s">
        <v>69</v>
      </c>
      <c r="C6122">
        <v>6</v>
      </c>
      <c r="D6122" t="s">
        <v>9</v>
      </c>
      <c r="E6122">
        <v>15055</v>
      </c>
      <c r="F6122" t="s">
        <v>106</v>
      </c>
      <c r="G6122">
        <v>1385774.9351150999</v>
      </c>
    </row>
    <row r="6123" spans="1:7">
      <c r="A6123">
        <v>66</v>
      </c>
      <c r="B6123" t="s">
        <v>69</v>
      </c>
      <c r="C6123">
        <v>7</v>
      </c>
      <c r="D6123" t="s">
        <v>10</v>
      </c>
      <c r="E6123">
        <v>15055</v>
      </c>
      <c r="F6123" t="s">
        <v>106</v>
      </c>
      <c r="G6123">
        <v>1565870.9962182899</v>
      </c>
    </row>
    <row r="6124" spans="1:7">
      <c r="A6124">
        <v>66</v>
      </c>
      <c r="B6124" t="s">
        <v>69</v>
      </c>
      <c r="C6124">
        <v>8</v>
      </c>
      <c r="D6124" t="s">
        <v>11</v>
      </c>
      <c r="E6124">
        <v>15055</v>
      </c>
      <c r="F6124" t="s">
        <v>106</v>
      </c>
      <c r="G6124">
        <v>10420.668406054199</v>
      </c>
    </row>
    <row r="6125" spans="1:7">
      <c r="A6125">
        <v>66</v>
      </c>
      <c r="B6125" t="s">
        <v>69</v>
      </c>
      <c r="C6125">
        <v>9</v>
      </c>
      <c r="D6125" t="s">
        <v>12</v>
      </c>
      <c r="E6125">
        <v>15055</v>
      </c>
      <c r="F6125" t="s">
        <v>106</v>
      </c>
      <c r="G6125">
        <v>212980698.27217799</v>
      </c>
    </row>
    <row r="6126" spans="1:7">
      <c r="A6126">
        <v>66</v>
      </c>
      <c r="B6126" t="s">
        <v>69</v>
      </c>
      <c r="C6126">
        <v>10</v>
      </c>
      <c r="D6126" t="s">
        <v>13</v>
      </c>
      <c r="E6126">
        <v>15055</v>
      </c>
      <c r="F6126" t="s">
        <v>106</v>
      </c>
      <c r="G6126">
        <v>76502467.257941693</v>
      </c>
    </row>
    <row r="6127" spans="1:7">
      <c r="A6127">
        <v>66</v>
      </c>
      <c r="B6127" t="s">
        <v>69</v>
      </c>
      <c r="C6127">
        <v>11</v>
      </c>
      <c r="D6127" t="s">
        <v>14</v>
      </c>
      <c r="E6127">
        <v>15055</v>
      </c>
      <c r="F6127" t="s">
        <v>106</v>
      </c>
      <c r="G6127">
        <v>3360964.5640305802</v>
      </c>
    </row>
    <row r="6128" spans="1:7">
      <c r="A6128">
        <v>66</v>
      </c>
      <c r="B6128" t="s">
        <v>69</v>
      </c>
      <c r="C6128">
        <v>12</v>
      </c>
      <c r="D6128" t="s">
        <v>15</v>
      </c>
      <c r="E6128">
        <v>15055</v>
      </c>
      <c r="F6128" t="s">
        <v>106</v>
      </c>
      <c r="G6128">
        <v>1662802.48060881</v>
      </c>
    </row>
    <row r="6129" spans="1:7">
      <c r="A6129">
        <v>66</v>
      </c>
      <c r="B6129" t="s">
        <v>69</v>
      </c>
      <c r="C6129">
        <v>13</v>
      </c>
      <c r="D6129" t="s">
        <v>16</v>
      </c>
      <c r="E6129">
        <v>15055</v>
      </c>
      <c r="F6129" t="s">
        <v>106</v>
      </c>
      <c r="G6129">
        <v>180414.88029402</v>
      </c>
    </row>
    <row r="6130" spans="1:7">
      <c r="A6130">
        <v>66</v>
      </c>
      <c r="B6130" t="s">
        <v>69</v>
      </c>
      <c r="C6130">
        <v>14</v>
      </c>
      <c r="D6130" t="s">
        <v>17</v>
      </c>
      <c r="E6130">
        <v>15055</v>
      </c>
      <c r="F6130" t="s">
        <v>106</v>
      </c>
      <c r="G6130">
        <v>280385.53984923998</v>
      </c>
    </row>
    <row r="6131" spans="1:7">
      <c r="A6131">
        <v>66</v>
      </c>
      <c r="B6131" t="s">
        <v>69</v>
      </c>
      <c r="C6131">
        <v>15</v>
      </c>
      <c r="D6131" t="s">
        <v>18</v>
      </c>
      <c r="E6131">
        <v>15055</v>
      </c>
      <c r="F6131" t="s">
        <v>106</v>
      </c>
      <c r="G6131">
        <v>72070.936213594803</v>
      </c>
    </row>
    <row r="6132" spans="1:7">
      <c r="A6132">
        <v>66</v>
      </c>
      <c r="B6132" t="s">
        <v>69</v>
      </c>
      <c r="C6132">
        <v>16</v>
      </c>
      <c r="D6132" t="s">
        <v>19</v>
      </c>
      <c r="E6132">
        <v>15055</v>
      </c>
      <c r="F6132" t="s">
        <v>106</v>
      </c>
      <c r="G6132">
        <v>8888.6281143284104</v>
      </c>
    </row>
    <row r="6133" spans="1:7">
      <c r="A6133">
        <v>66</v>
      </c>
      <c r="B6133" t="s">
        <v>69</v>
      </c>
      <c r="C6133">
        <v>17</v>
      </c>
      <c r="D6133" t="s">
        <v>20</v>
      </c>
      <c r="E6133">
        <v>15055</v>
      </c>
      <c r="F6133" t="s">
        <v>106</v>
      </c>
      <c r="G6133">
        <v>274009.67392772099</v>
      </c>
    </row>
    <row r="6134" spans="1:7">
      <c r="A6134">
        <v>66</v>
      </c>
      <c r="B6134" t="s">
        <v>69</v>
      </c>
      <c r="C6134">
        <v>18</v>
      </c>
      <c r="D6134" t="s">
        <v>21</v>
      </c>
      <c r="E6134">
        <v>15055</v>
      </c>
      <c r="F6134" t="s">
        <v>106</v>
      </c>
      <c r="G6134">
        <v>20983279.838617802</v>
      </c>
    </row>
    <row r="6135" spans="1:7">
      <c r="A6135">
        <v>66</v>
      </c>
      <c r="B6135" t="s">
        <v>69</v>
      </c>
      <c r="C6135">
        <v>19</v>
      </c>
      <c r="D6135" t="s">
        <v>22</v>
      </c>
      <c r="E6135">
        <v>15055</v>
      </c>
      <c r="F6135" t="s">
        <v>106</v>
      </c>
      <c r="G6135">
        <v>83479957.966435507</v>
      </c>
    </row>
    <row r="6136" spans="1:7">
      <c r="A6136">
        <v>66</v>
      </c>
      <c r="B6136" t="s">
        <v>69</v>
      </c>
      <c r="C6136">
        <v>20</v>
      </c>
      <c r="D6136" t="s">
        <v>23</v>
      </c>
      <c r="E6136">
        <v>15055</v>
      </c>
      <c r="F6136" t="s">
        <v>106</v>
      </c>
      <c r="G6136">
        <v>97398292.167889103</v>
      </c>
    </row>
    <row r="6137" spans="1:7">
      <c r="A6137">
        <v>66</v>
      </c>
      <c r="B6137" t="s">
        <v>69</v>
      </c>
      <c r="C6137">
        <v>21</v>
      </c>
      <c r="D6137" t="s">
        <v>24</v>
      </c>
      <c r="E6137">
        <v>15055</v>
      </c>
      <c r="F6137" t="s">
        <v>106</v>
      </c>
      <c r="G6137">
        <v>20753739.463154901</v>
      </c>
    </row>
    <row r="6138" spans="1:7">
      <c r="A6138">
        <v>66</v>
      </c>
      <c r="B6138" t="s">
        <v>69</v>
      </c>
      <c r="C6138">
        <v>22</v>
      </c>
      <c r="D6138" t="s">
        <v>25</v>
      </c>
      <c r="E6138">
        <v>15055</v>
      </c>
      <c r="F6138" t="s">
        <v>106</v>
      </c>
      <c r="G6138">
        <v>4231036.6129988804</v>
      </c>
    </row>
    <row r="6139" spans="1:7">
      <c r="A6139">
        <v>66</v>
      </c>
      <c r="B6139" t="s">
        <v>69</v>
      </c>
      <c r="C6139">
        <v>23</v>
      </c>
      <c r="D6139" t="s">
        <v>26</v>
      </c>
      <c r="E6139">
        <v>15055</v>
      </c>
      <c r="F6139" t="s">
        <v>106</v>
      </c>
      <c r="G6139">
        <v>2897787.0569949402</v>
      </c>
    </row>
    <row r="6140" spans="1:7">
      <c r="A6140">
        <v>66</v>
      </c>
      <c r="B6140" t="s">
        <v>69</v>
      </c>
      <c r="C6140">
        <v>24</v>
      </c>
      <c r="D6140" t="s">
        <v>27</v>
      </c>
      <c r="E6140">
        <v>15055</v>
      </c>
      <c r="F6140" t="s">
        <v>106</v>
      </c>
      <c r="G6140">
        <v>1064305.3149564301</v>
      </c>
    </row>
    <row r="6141" spans="1:7">
      <c r="A6141">
        <v>66</v>
      </c>
      <c r="B6141" t="s">
        <v>69</v>
      </c>
      <c r="C6141">
        <v>25</v>
      </c>
      <c r="D6141" t="s">
        <v>28</v>
      </c>
      <c r="E6141">
        <v>15055</v>
      </c>
      <c r="F6141" t="s">
        <v>106</v>
      </c>
      <c r="G6141">
        <v>29449529.728952099</v>
      </c>
    </row>
    <row r="6142" spans="1:7">
      <c r="A6142">
        <v>66</v>
      </c>
      <c r="B6142" t="s">
        <v>69</v>
      </c>
      <c r="C6142">
        <v>26</v>
      </c>
      <c r="D6142" t="s">
        <v>29</v>
      </c>
      <c r="E6142">
        <v>15055</v>
      </c>
      <c r="F6142" t="s">
        <v>106</v>
      </c>
      <c r="G6142">
        <v>1435237.80260789</v>
      </c>
    </row>
    <row r="6143" spans="1:7">
      <c r="A6143">
        <v>66</v>
      </c>
      <c r="B6143" t="s">
        <v>69</v>
      </c>
      <c r="C6143">
        <v>27</v>
      </c>
      <c r="D6143" t="s">
        <v>30</v>
      </c>
      <c r="E6143">
        <v>15055</v>
      </c>
      <c r="F6143" t="s">
        <v>106</v>
      </c>
      <c r="G6143">
        <v>26724578.918411698</v>
      </c>
    </row>
    <row r="6144" spans="1:7">
      <c r="A6144">
        <v>66</v>
      </c>
      <c r="B6144" t="s">
        <v>69</v>
      </c>
      <c r="C6144">
        <v>28</v>
      </c>
      <c r="D6144" t="s">
        <v>31</v>
      </c>
      <c r="E6144">
        <v>15055</v>
      </c>
      <c r="F6144" t="s">
        <v>106</v>
      </c>
      <c r="G6144">
        <v>1217179.6423206001</v>
      </c>
    </row>
    <row r="6145" spans="1:7">
      <c r="A6145">
        <v>66</v>
      </c>
      <c r="B6145" t="s">
        <v>69</v>
      </c>
      <c r="C6145">
        <v>29</v>
      </c>
      <c r="D6145" t="s">
        <v>32</v>
      </c>
      <c r="E6145">
        <v>15055</v>
      </c>
      <c r="F6145" t="s">
        <v>106</v>
      </c>
      <c r="G6145">
        <v>19236550.390788399</v>
      </c>
    </row>
    <row r="6146" spans="1:7">
      <c r="A6146">
        <v>66</v>
      </c>
      <c r="B6146" t="s">
        <v>69</v>
      </c>
      <c r="C6146">
        <v>30</v>
      </c>
      <c r="D6146" t="s">
        <v>33</v>
      </c>
      <c r="E6146">
        <v>15055</v>
      </c>
      <c r="F6146" t="s">
        <v>106</v>
      </c>
      <c r="G6146">
        <v>141693.410796051</v>
      </c>
    </row>
    <row r="6147" spans="1:7">
      <c r="A6147">
        <v>66</v>
      </c>
      <c r="B6147" t="s">
        <v>69</v>
      </c>
      <c r="C6147">
        <v>31</v>
      </c>
      <c r="D6147" t="s">
        <v>34</v>
      </c>
      <c r="E6147">
        <v>15055</v>
      </c>
      <c r="F6147" t="s">
        <v>106</v>
      </c>
      <c r="G6147">
        <v>5281041.5067788297</v>
      </c>
    </row>
    <row r="6148" spans="1:7">
      <c r="A6148">
        <v>66</v>
      </c>
      <c r="B6148" t="s">
        <v>69</v>
      </c>
      <c r="C6148">
        <v>32</v>
      </c>
      <c r="D6148" t="s">
        <v>35</v>
      </c>
      <c r="E6148">
        <v>15055</v>
      </c>
      <c r="F6148" t="s">
        <v>106</v>
      </c>
      <c r="G6148">
        <v>594934449.60994196</v>
      </c>
    </row>
    <row r="6149" spans="1:7">
      <c r="A6149">
        <v>66</v>
      </c>
      <c r="B6149" t="s">
        <v>69</v>
      </c>
      <c r="C6149">
        <v>42</v>
      </c>
      <c r="D6149" t="s">
        <v>45</v>
      </c>
      <c r="E6149">
        <v>15055</v>
      </c>
      <c r="F6149" t="s">
        <v>106</v>
      </c>
      <c r="G6149">
        <v>41009737.401589103</v>
      </c>
    </row>
    <row r="6150" spans="1:7">
      <c r="A6150">
        <v>66</v>
      </c>
      <c r="B6150" t="s">
        <v>69</v>
      </c>
      <c r="C6150">
        <v>43</v>
      </c>
      <c r="D6150" t="s">
        <v>46</v>
      </c>
      <c r="E6150">
        <v>15055</v>
      </c>
      <c r="F6150" t="s">
        <v>106</v>
      </c>
      <c r="G6150">
        <v>1847597.13253133</v>
      </c>
    </row>
    <row r="6151" spans="1:7">
      <c r="A6151">
        <v>66</v>
      </c>
      <c r="B6151" t="s">
        <v>69</v>
      </c>
      <c r="C6151">
        <v>44</v>
      </c>
      <c r="D6151" t="s">
        <v>47</v>
      </c>
      <c r="E6151">
        <v>15055</v>
      </c>
      <c r="F6151" t="s">
        <v>106</v>
      </c>
      <c r="G6151">
        <v>2015279.8479580299</v>
      </c>
    </row>
    <row r="6152" spans="1:7">
      <c r="A6152">
        <v>66</v>
      </c>
      <c r="B6152" t="s">
        <v>69</v>
      </c>
      <c r="C6152">
        <v>45</v>
      </c>
      <c r="D6152" t="s">
        <v>48</v>
      </c>
      <c r="E6152">
        <v>15055</v>
      </c>
      <c r="F6152" t="s">
        <v>106</v>
      </c>
      <c r="G6152">
        <v>48049792.327568598</v>
      </c>
    </row>
    <row r="6153" spans="1:7">
      <c r="A6153">
        <v>66</v>
      </c>
      <c r="B6153" t="s">
        <v>69</v>
      </c>
      <c r="C6153">
        <v>46</v>
      </c>
      <c r="D6153" t="s">
        <v>49</v>
      </c>
      <c r="E6153">
        <v>15055</v>
      </c>
      <c r="F6153" t="s">
        <v>106</v>
      </c>
      <c r="G6153">
        <v>27022278.262756798</v>
      </c>
    </row>
    <row r="6154" spans="1:7">
      <c r="A6154">
        <v>66</v>
      </c>
      <c r="B6154" t="s">
        <v>69</v>
      </c>
      <c r="C6154">
        <v>47</v>
      </c>
      <c r="D6154" t="s">
        <v>50</v>
      </c>
      <c r="E6154">
        <v>15055</v>
      </c>
      <c r="F6154" t="s">
        <v>106</v>
      </c>
      <c r="G6154">
        <v>510984.48740227002</v>
      </c>
    </row>
    <row r="6155" spans="1:7">
      <c r="A6155">
        <v>66</v>
      </c>
      <c r="B6155" t="s">
        <v>69</v>
      </c>
      <c r="C6155">
        <v>48</v>
      </c>
      <c r="D6155" t="s">
        <v>51</v>
      </c>
      <c r="E6155">
        <v>15055</v>
      </c>
      <c r="F6155" t="s">
        <v>106</v>
      </c>
      <c r="G6155">
        <v>40454311.204722203</v>
      </c>
    </row>
    <row r="6156" spans="1:7">
      <c r="A6156">
        <v>66</v>
      </c>
      <c r="B6156" t="s">
        <v>69</v>
      </c>
      <c r="C6156">
        <v>49</v>
      </c>
      <c r="D6156" t="s">
        <v>52</v>
      </c>
      <c r="E6156">
        <v>15055</v>
      </c>
      <c r="F6156" t="s">
        <v>106</v>
      </c>
      <c r="G6156">
        <v>769900.83358434902</v>
      </c>
    </row>
    <row r="6157" spans="1:7">
      <c r="A6157">
        <v>66</v>
      </c>
      <c r="B6157" t="s">
        <v>69</v>
      </c>
      <c r="C6157">
        <v>50</v>
      </c>
      <c r="D6157" t="s">
        <v>53</v>
      </c>
      <c r="E6157">
        <v>15055</v>
      </c>
      <c r="F6157" t="s">
        <v>106</v>
      </c>
      <c r="G6157">
        <v>1592225.1871306</v>
      </c>
    </row>
    <row r="6158" spans="1:7">
      <c r="A6158">
        <v>66</v>
      </c>
      <c r="B6158" t="s">
        <v>69</v>
      </c>
      <c r="C6158">
        <v>51</v>
      </c>
      <c r="D6158" t="s">
        <v>54</v>
      </c>
      <c r="E6158">
        <v>15055</v>
      </c>
      <c r="F6158" t="s">
        <v>106</v>
      </c>
      <c r="G6158">
        <v>150951862.62371099</v>
      </c>
    </row>
    <row r="6159" spans="1:7">
      <c r="A6159">
        <v>66</v>
      </c>
      <c r="B6159" t="s">
        <v>69</v>
      </c>
      <c r="C6159">
        <v>52</v>
      </c>
      <c r="D6159" t="s">
        <v>55</v>
      </c>
      <c r="E6159">
        <v>15055</v>
      </c>
      <c r="F6159" t="s">
        <v>106</v>
      </c>
      <c r="G6159">
        <v>58455968.594079003</v>
      </c>
    </row>
    <row r="6160" spans="1:7">
      <c r="A6160">
        <v>66</v>
      </c>
      <c r="B6160" t="s">
        <v>69</v>
      </c>
      <c r="C6160">
        <v>53</v>
      </c>
      <c r="D6160" t="s">
        <v>56</v>
      </c>
      <c r="E6160">
        <v>15055</v>
      </c>
      <c r="F6160" t="s">
        <v>106</v>
      </c>
      <c r="G6160">
        <v>362212533.85397899</v>
      </c>
    </row>
    <row r="6161" spans="1:7">
      <c r="A6161">
        <v>66</v>
      </c>
      <c r="B6161" t="s">
        <v>69</v>
      </c>
      <c r="C6161">
        <v>54</v>
      </c>
      <c r="D6161" t="s">
        <v>57</v>
      </c>
      <c r="E6161">
        <v>15055</v>
      </c>
      <c r="F6161" t="s">
        <v>106</v>
      </c>
      <c r="G6161">
        <v>150433034.073576</v>
      </c>
    </row>
    <row r="6162" spans="1:7">
      <c r="A6162">
        <v>66</v>
      </c>
      <c r="B6162" t="s">
        <v>69</v>
      </c>
      <c r="C6162">
        <v>55</v>
      </c>
      <c r="D6162" t="s">
        <v>58</v>
      </c>
      <c r="E6162">
        <v>15055</v>
      </c>
      <c r="F6162" t="s">
        <v>106</v>
      </c>
      <c r="G6162">
        <v>151144956.09158799</v>
      </c>
    </row>
    <row r="6163" spans="1:7">
      <c r="A6163">
        <v>66</v>
      </c>
      <c r="B6163" t="s">
        <v>69</v>
      </c>
      <c r="C6163">
        <v>56</v>
      </c>
      <c r="D6163" t="s">
        <v>59</v>
      </c>
      <c r="E6163">
        <v>15055</v>
      </c>
      <c r="F6163" t="s">
        <v>106</v>
      </c>
      <c r="G6163">
        <v>1293151666.65066</v>
      </c>
    </row>
    <row r="6164" spans="1:7">
      <c r="A6164">
        <v>66</v>
      </c>
      <c r="B6164" t="s">
        <v>69</v>
      </c>
      <c r="C6164">
        <v>57</v>
      </c>
      <c r="D6164" t="s">
        <v>60</v>
      </c>
      <c r="E6164">
        <v>15055</v>
      </c>
      <c r="F6164" t="s">
        <v>106</v>
      </c>
      <c r="G6164">
        <v>977880915.25152004</v>
      </c>
    </row>
    <row r="6165" spans="1:7">
      <c r="A6165">
        <v>66</v>
      </c>
      <c r="B6165" t="s">
        <v>69</v>
      </c>
      <c r="C6165">
        <v>58</v>
      </c>
      <c r="D6165" t="s">
        <v>61</v>
      </c>
      <c r="E6165">
        <v>15055</v>
      </c>
      <c r="F6165" t="s">
        <v>106</v>
      </c>
      <c r="G6165">
        <v>1117893446.3333199</v>
      </c>
    </row>
    <row r="6166" spans="1:7">
      <c r="A6166">
        <v>66</v>
      </c>
      <c r="B6166" t="s">
        <v>69</v>
      </c>
      <c r="C6166">
        <v>59</v>
      </c>
      <c r="D6166" t="s">
        <v>62</v>
      </c>
      <c r="E6166">
        <v>15055</v>
      </c>
      <c r="F6166" t="s">
        <v>106</v>
      </c>
      <c r="G6166">
        <v>810422593.411273</v>
      </c>
    </row>
    <row r="6167" spans="1:7">
      <c r="A6167">
        <v>66</v>
      </c>
      <c r="B6167" t="s">
        <v>69</v>
      </c>
      <c r="C6167">
        <v>60</v>
      </c>
      <c r="D6167" t="s">
        <v>63</v>
      </c>
      <c r="E6167">
        <v>15055</v>
      </c>
      <c r="F6167" t="s">
        <v>106</v>
      </c>
      <c r="G6167">
        <v>31088904.829734001</v>
      </c>
    </row>
    <row r="6168" spans="1:7">
      <c r="A6168">
        <v>66</v>
      </c>
      <c r="B6168" t="s">
        <v>69</v>
      </c>
      <c r="C6168">
        <v>61</v>
      </c>
      <c r="D6168" t="s">
        <v>64</v>
      </c>
      <c r="E6168">
        <v>15055</v>
      </c>
      <c r="F6168" t="s">
        <v>106</v>
      </c>
      <c r="G6168">
        <v>8347334.1624229504</v>
      </c>
    </row>
    <row r="6169" spans="1:7">
      <c r="A6169">
        <v>66</v>
      </c>
      <c r="B6169" t="s">
        <v>69</v>
      </c>
      <c r="C6169">
        <v>62</v>
      </c>
      <c r="D6169" t="s">
        <v>65</v>
      </c>
      <c r="E6169">
        <v>15055</v>
      </c>
      <c r="F6169" t="s">
        <v>106</v>
      </c>
      <c r="G6169">
        <v>3606231752.7205801</v>
      </c>
    </row>
    <row r="6170" spans="1:7">
      <c r="A6170">
        <v>66</v>
      </c>
      <c r="B6170" t="s">
        <v>69</v>
      </c>
      <c r="C6170">
        <v>63</v>
      </c>
      <c r="D6170" t="s">
        <v>66</v>
      </c>
      <c r="E6170">
        <v>15055</v>
      </c>
      <c r="F6170" t="s">
        <v>106</v>
      </c>
      <c r="G6170">
        <v>219691339.48626399</v>
      </c>
    </row>
    <row r="6171" spans="1:7">
      <c r="A6171">
        <v>66</v>
      </c>
      <c r="B6171" t="s">
        <v>69</v>
      </c>
      <c r="C6171">
        <v>64</v>
      </c>
      <c r="D6171" t="s">
        <v>67</v>
      </c>
      <c r="E6171">
        <v>15055</v>
      </c>
      <c r="F6171" t="s">
        <v>106</v>
      </c>
      <c r="G6171">
        <v>3293691671.7598</v>
      </c>
    </row>
    <row r="6172" spans="1:7">
      <c r="A6172">
        <v>66</v>
      </c>
      <c r="B6172" t="s">
        <v>69</v>
      </c>
      <c r="C6172">
        <v>65</v>
      </c>
      <c r="D6172" t="s">
        <v>68</v>
      </c>
      <c r="E6172">
        <v>15055</v>
      </c>
      <c r="F6172" t="s">
        <v>106</v>
      </c>
      <c r="G6172">
        <v>7390205809.9147902</v>
      </c>
    </row>
    <row r="6173" spans="1:7">
      <c r="A6173">
        <v>66</v>
      </c>
      <c r="B6173" t="s">
        <v>69</v>
      </c>
      <c r="C6173">
        <v>67</v>
      </c>
      <c r="D6173" t="s">
        <v>70</v>
      </c>
      <c r="E6173">
        <v>15055</v>
      </c>
      <c r="F6173" t="s">
        <v>106</v>
      </c>
      <c r="G6173">
        <v>1891779676.51366</v>
      </c>
    </row>
    <row r="6174" spans="1:7">
      <c r="A6174">
        <v>66</v>
      </c>
      <c r="B6174" t="s">
        <v>69</v>
      </c>
      <c r="C6174">
        <v>68</v>
      </c>
      <c r="D6174" t="s">
        <v>71</v>
      </c>
      <c r="E6174">
        <v>15055</v>
      </c>
      <c r="F6174" t="s">
        <v>106</v>
      </c>
      <c r="G6174">
        <v>74585599.230971605</v>
      </c>
    </row>
    <row r="6175" spans="1:7">
      <c r="A6175">
        <v>66</v>
      </c>
      <c r="B6175" t="s">
        <v>69</v>
      </c>
      <c r="C6175">
        <v>74</v>
      </c>
      <c r="D6175" t="s">
        <v>77</v>
      </c>
      <c r="E6175">
        <v>15055</v>
      </c>
      <c r="F6175" t="s">
        <v>106</v>
      </c>
      <c r="G6175">
        <v>558501987.21993601</v>
      </c>
    </row>
    <row r="6176" spans="1:7">
      <c r="A6176">
        <v>66</v>
      </c>
      <c r="B6176" t="s">
        <v>69</v>
      </c>
      <c r="C6176">
        <v>75</v>
      </c>
      <c r="D6176" t="s">
        <v>78</v>
      </c>
      <c r="E6176">
        <v>15055</v>
      </c>
      <c r="F6176" t="s">
        <v>106</v>
      </c>
      <c r="G6176">
        <v>17303.037435521401</v>
      </c>
    </row>
    <row r="6177" spans="1:7">
      <c r="A6177">
        <v>66</v>
      </c>
      <c r="B6177" t="s">
        <v>69</v>
      </c>
      <c r="C6177">
        <v>76</v>
      </c>
      <c r="D6177" t="s">
        <v>79</v>
      </c>
      <c r="E6177">
        <v>15055</v>
      </c>
      <c r="F6177" t="s">
        <v>106</v>
      </c>
      <c r="G6177">
        <v>53993469.109702602</v>
      </c>
    </row>
    <row r="6178" spans="1:7">
      <c r="A6178">
        <v>66</v>
      </c>
      <c r="B6178" t="s">
        <v>69</v>
      </c>
      <c r="C6178">
        <v>77</v>
      </c>
      <c r="D6178" t="s">
        <v>80</v>
      </c>
      <c r="E6178">
        <v>15055</v>
      </c>
      <c r="F6178" t="s">
        <v>106</v>
      </c>
      <c r="G6178">
        <v>20625622.166382398</v>
      </c>
    </row>
    <row r="6179" spans="1:7">
      <c r="A6179">
        <v>66</v>
      </c>
      <c r="B6179" t="s">
        <v>69</v>
      </c>
      <c r="C6179">
        <v>78</v>
      </c>
      <c r="D6179" t="s">
        <v>81</v>
      </c>
      <c r="E6179">
        <v>15055</v>
      </c>
      <c r="F6179" t="s">
        <v>106</v>
      </c>
      <c r="G6179">
        <v>542933227.64707005</v>
      </c>
    </row>
    <row r="6180" spans="1:7">
      <c r="A6180">
        <v>66</v>
      </c>
      <c r="B6180" t="s">
        <v>69</v>
      </c>
      <c r="C6180">
        <v>79</v>
      </c>
      <c r="D6180" t="s">
        <v>82</v>
      </c>
      <c r="E6180">
        <v>15055</v>
      </c>
      <c r="F6180" t="s">
        <v>106</v>
      </c>
      <c r="G6180">
        <v>690783783.57516897</v>
      </c>
    </row>
    <row r="6181" spans="1:7">
      <c r="A6181">
        <v>66</v>
      </c>
      <c r="B6181" t="s">
        <v>69</v>
      </c>
      <c r="C6181">
        <v>80</v>
      </c>
      <c r="D6181" t="s">
        <v>83</v>
      </c>
      <c r="E6181">
        <v>15055</v>
      </c>
      <c r="F6181" t="s">
        <v>106</v>
      </c>
      <c r="G6181">
        <v>1187570.38911768</v>
      </c>
    </row>
    <row r="6182" spans="1:7">
      <c r="A6182">
        <v>66</v>
      </c>
      <c r="B6182" t="s">
        <v>69</v>
      </c>
      <c r="C6182">
        <v>81</v>
      </c>
      <c r="D6182" t="s">
        <v>84</v>
      </c>
      <c r="E6182">
        <v>15055</v>
      </c>
      <c r="F6182" t="s">
        <v>106</v>
      </c>
      <c r="G6182">
        <v>32021092.0230495</v>
      </c>
    </row>
    <row r="6183" spans="1:7">
      <c r="A6183">
        <v>66</v>
      </c>
      <c r="B6183" t="s">
        <v>69</v>
      </c>
      <c r="C6183">
        <v>83</v>
      </c>
      <c r="D6183" t="s">
        <v>86</v>
      </c>
      <c r="E6183">
        <v>15055</v>
      </c>
      <c r="F6183" t="s">
        <v>106</v>
      </c>
      <c r="G6183">
        <v>248802285.827999</v>
      </c>
    </row>
    <row r="6184" spans="1:7">
      <c r="A6184">
        <v>66</v>
      </c>
      <c r="B6184" t="s">
        <v>69</v>
      </c>
      <c r="C6184">
        <v>86</v>
      </c>
      <c r="D6184" t="s">
        <v>89</v>
      </c>
      <c r="E6184">
        <v>15055</v>
      </c>
      <c r="F6184" t="s">
        <v>106</v>
      </c>
      <c r="G6184">
        <v>141764.991006244</v>
      </c>
    </row>
    <row r="6185" spans="1:7">
      <c r="A6185">
        <v>66</v>
      </c>
      <c r="B6185" t="s">
        <v>69</v>
      </c>
      <c r="C6185">
        <v>87</v>
      </c>
      <c r="D6185" t="s">
        <v>90</v>
      </c>
      <c r="E6185">
        <v>15055</v>
      </c>
      <c r="F6185" t="s">
        <v>106</v>
      </c>
      <c r="G6185">
        <v>108830.638494112</v>
      </c>
    </row>
    <row r="6186" spans="1:7">
      <c r="A6186">
        <v>66</v>
      </c>
      <c r="B6186" t="s">
        <v>69</v>
      </c>
      <c r="C6186">
        <v>5001</v>
      </c>
      <c r="D6186" t="s">
        <v>94</v>
      </c>
      <c r="E6186">
        <v>15053</v>
      </c>
      <c r="F6186" t="s">
        <v>107</v>
      </c>
      <c r="G6186">
        <v>74166323629.856506</v>
      </c>
    </row>
    <row r="6187" spans="1:7">
      <c r="A6187">
        <v>66</v>
      </c>
      <c r="B6187" t="s">
        <v>69</v>
      </c>
      <c r="C6187">
        <v>6001</v>
      </c>
      <c r="D6187" t="s">
        <v>96</v>
      </c>
      <c r="E6187">
        <v>15053</v>
      </c>
      <c r="F6187" t="s">
        <v>107</v>
      </c>
      <c r="G6187">
        <v>95598066.099849105</v>
      </c>
    </row>
    <row r="6188" spans="1:7">
      <c r="A6188">
        <v>66</v>
      </c>
      <c r="B6188" t="s">
        <v>69</v>
      </c>
      <c r="C6188">
        <v>7001</v>
      </c>
      <c r="D6188" t="s">
        <v>108</v>
      </c>
      <c r="E6188">
        <v>15053</v>
      </c>
      <c r="F6188" t="s">
        <v>107</v>
      </c>
      <c r="G6188">
        <v>8539023162.2681503</v>
      </c>
    </row>
    <row r="6189" spans="1:7">
      <c r="A6189">
        <v>66</v>
      </c>
      <c r="B6189" t="s">
        <v>69</v>
      </c>
      <c r="C6189">
        <v>8001</v>
      </c>
      <c r="D6189" t="s">
        <v>109</v>
      </c>
      <c r="E6189">
        <v>15053</v>
      </c>
      <c r="F6189" t="s">
        <v>107</v>
      </c>
      <c r="G6189">
        <v>1501221183.6616399</v>
      </c>
    </row>
    <row r="6190" spans="1:7">
      <c r="A6190">
        <v>66</v>
      </c>
      <c r="B6190" t="s">
        <v>69</v>
      </c>
      <c r="C6190">
        <v>10001</v>
      </c>
      <c r="D6190" t="s">
        <v>110</v>
      </c>
      <c r="E6190">
        <v>15055</v>
      </c>
      <c r="F6190" t="s">
        <v>106</v>
      </c>
      <c r="G6190">
        <v>457503.33631145803</v>
      </c>
    </row>
    <row r="6191" spans="1:7">
      <c r="A6191">
        <v>66</v>
      </c>
      <c r="B6191" t="s">
        <v>69</v>
      </c>
      <c r="C6191">
        <v>10002</v>
      </c>
      <c r="D6191" t="s">
        <v>111</v>
      </c>
      <c r="E6191">
        <v>15055</v>
      </c>
      <c r="F6191" t="s">
        <v>106</v>
      </c>
      <c r="G6191">
        <v>602480.16422402801</v>
      </c>
    </row>
    <row r="6192" spans="1:7">
      <c r="A6192">
        <v>66</v>
      </c>
      <c r="B6192" t="s">
        <v>69</v>
      </c>
      <c r="C6192">
        <v>10003</v>
      </c>
      <c r="D6192" t="s">
        <v>112</v>
      </c>
      <c r="E6192">
        <v>15055</v>
      </c>
      <c r="F6192" t="s">
        <v>106</v>
      </c>
      <c r="G6192">
        <v>536411.01857383095</v>
      </c>
    </row>
    <row r="6193" spans="1:7">
      <c r="A6193">
        <v>66</v>
      </c>
      <c r="B6193" t="s">
        <v>69</v>
      </c>
      <c r="C6193">
        <v>10004</v>
      </c>
      <c r="D6193" t="s">
        <v>113</v>
      </c>
      <c r="E6193">
        <v>15055</v>
      </c>
      <c r="F6193" t="s">
        <v>106</v>
      </c>
      <c r="G6193">
        <v>414173.80639761098</v>
      </c>
    </row>
    <row r="6194" spans="1:7">
      <c r="A6194">
        <v>66</v>
      </c>
      <c r="B6194" t="s">
        <v>69</v>
      </c>
      <c r="C6194">
        <v>10005</v>
      </c>
      <c r="D6194" t="s">
        <v>114</v>
      </c>
      <c r="E6194">
        <v>15055</v>
      </c>
      <c r="F6194" t="s">
        <v>106</v>
      </c>
      <c r="G6194">
        <v>924341.11989805405</v>
      </c>
    </row>
    <row r="6195" spans="1:7">
      <c r="A6195">
        <v>66</v>
      </c>
      <c r="B6195" t="s">
        <v>69</v>
      </c>
      <c r="C6195">
        <v>10006</v>
      </c>
      <c r="D6195" t="s">
        <v>115</v>
      </c>
      <c r="E6195">
        <v>15055</v>
      </c>
      <c r="F6195" t="s">
        <v>106</v>
      </c>
      <c r="G6195">
        <v>3157019.5743469</v>
      </c>
    </row>
    <row r="6196" spans="1:7">
      <c r="A6196">
        <v>66</v>
      </c>
      <c r="B6196" t="s">
        <v>69</v>
      </c>
      <c r="C6196">
        <v>10007</v>
      </c>
      <c r="D6196" t="s">
        <v>116</v>
      </c>
      <c r="E6196">
        <v>15055</v>
      </c>
      <c r="F6196" t="s">
        <v>106</v>
      </c>
      <c r="G6196">
        <v>5582988.0224959403</v>
      </c>
    </row>
    <row r="6197" spans="1:7">
      <c r="A6197">
        <v>66</v>
      </c>
      <c r="B6197" t="s">
        <v>69</v>
      </c>
      <c r="C6197">
        <v>10008</v>
      </c>
      <c r="D6197" t="s">
        <v>117</v>
      </c>
      <c r="E6197">
        <v>15055</v>
      </c>
      <c r="F6197" t="s">
        <v>106</v>
      </c>
      <c r="G6197">
        <v>6386478.0018519098</v>
      </c>
    </row>
    <row r="6198" spans="1:7">
      <c r="A6198">
        <v>66</v>
      </c>
      <c r="B6198" t="s">
        <v>69</v>
      </c>
      <c r="C6198">
        <v>10009</v>
      </c>
      <c r="D6198" t="s">
        <v>118</v>
      </c>
      <c r="E6198">
        <v>15055</v>
      </c>
      <c r="F6198" t="s">
        <v>106</v>
      </c>
      <c r="G6198">
        <v>16159476.4574649</v>
      </c>
    </row>
    <row r="6199" spans="1:7">
      <c r="A6199">
        <v>66</v>
      </c>
      <c r="B6199" t="s">
        <v>69</v>
      </c>
      <c r="C6199">
        <v>11001</v>
      </c>
      <c r="D6199" t="s">
        <v>119</v>
      </c>
      <c r="E6199">
        <v>15055</v>
      </c>
      <c r="F6199" t="s">
        <v>106</v>
      </c>
      <c r="G6199">
        <v>1053840.1329087301</v>
      </c>
    </row>
    <row r="6200" spans="1:7">
      <c r="A6200">
        <v>66</v>
      </c>
      <c r="B6200" t="s">
        <v>69</v>
      </c>
      <c r="C6200">
        <v>11003</v>
      </c>
      <c r="D6200" t="s">
        <v>120</v>
      </c>
      <c r="E6200">
        <v>15055</v>
      </c>
      <c r="F6200" t="s">
        <v>106</v>
      </c>
      <c r="G6200">
        <v>1259316.1666750601</v>
      </c>
    </row>
    <row r="6201" spans="1:7">
      <c r="A6201">
        <v>66</v>
      </c>
      <c r="B6201" t="s">
        <v>69</v>
      </c>
      <c r="C6201">
        <v>12001</v>
      </c>
      <c r="D6201" t="s">
        <v>121</v>
      </c>
      <c r="E6201">
        <v>15055</v>
      </c>
      <c r="F6201" t="s">
        <v>106</v>
      </c>
      <c r="G6201">
        <v>141048341.68010399</v>
      </c>
    </row>
    <row r="6202" spans="1:7">
      <c r="A6202">
        <v>66</v>
      </c>
      <c r="B6202" t="s">
        <v>69</v>
      </c>
      <c r="C6202">
        <v>12002</v>
      </c>
      <c r="D6202" t="s">
        <v>122</v>
      </c>
      <c r="E6202">
        <v>15055</v>
      </c>
      <c r="F6202" t="s">
        <v>106</v>
      </c>
      <c r="G6202">
        <v>368600.21593392303</v>
      </c>
    </row>
    <row r="6203" spans="1:7">
      <c r="A6203">
        <v>66</v>
      </c>
      <c r="B6203" t="s">
        <v>69</v>
      </c>
      <c r="C6203">
        <v>12004</v>
      </c>
      <c r="D6203" t="s">
        <v>123</v>
      </c>
      <c r="E6203">
        <v>15055</v>
      </c>
      <c r="F6203" t="s">
        <v>106</v>
      </c>
      <c r="G6203">
        <v>6370036.4456642596</v>
      </c>
    </row>
    <row r="6204" spans="1:7">
      <c r="A6204">
        <v>66</v>
      </c>
      <c r="B6204" t="s">
        <v>69</v>
      </c>
      <c r="C6204">
        <v>14001</v>
      </c>
      <c r="D6204" t="s">
        <v>124</v>
      </c>
      <c r="E6204">
        <v>15055</v>
      </c>
      <c r="F6204" t="s">
        <v>106</v>
      </c>
      <c r="G6204">
        <v>8422316.1885992493</v>
      </c>
    </row>
    <row r="6205" spans="1:7">
      <c r="A6205">
        <v>66</v>
      </c>
      <c r="B6205" t="s">
        <v>69</v>
      </c>
      <c r="C6205">
        <v>14002</v>
      </c>
      <c r="D6205" t="s">
        <v>125</v>
      </c>
      <c r="E6205">
        <v>15055</v>
      </c>
      <c r="F6205" t="s">
        <v>106</v>
      </c>
      <c r="G6205">
        <v>726192.100138671</v>
      </c>
    </row>
    <row r="6206" spans="1:7">
      <c r="A6206">
        <v>66</v>
      </c>
      <c r="B6206" t="s">
        <v>69</v>
      </c>
      <c r="C6206">
        <v>25001</v>
      </c>
      <c r="D6206" t="s">
        <v>126</v>
      </c>
      <c r="E6206">
        <v>15051</v>
      </c>
      <c r="F6206" t="s">
        <v>127</v>
      </c>
      <c r="G6206">
        <v>1289562398.15694</v>
      </c>
    </row>
    <row r="6207" spans="1:7">
      <c r="A6207">
        <v>66</v>
      </c>
      <c r="B6207" t="s">
        <v>69</v>
      </c>
      <c r="C6207">
        <v>28001</v>
      </c>
      <c r="D6207" t="s">
        <v>128</v>
      </c>
      <c r="E6207">
        <v>15051</v>
      </c>
      <c r="F6207" t="s">
        <v>127</v>
      </c>
      <c r="G6207">
        <v>2422561970.6740999</v>
      </c>
    </row>
    <row r="6208" spans="1:7">
      <c r="A6208">
        <v>67</v>
      </c>
      <c r="B6208" t="s">
        <v>70</v>
      </c>
      <c r="C6208">
        <v>1</v>
      </c>
      <c r="D6208" t="s">
        <v>4</v>
      </c>
      <c r="E6208">
        <v>15055</v>
      </c>
      <c r="F6208" t="s">
        <v>106</v>
      </c>
      <c r="G6208">
        <v>92326280.037323594</v>
      </c>
    </row>
    <row r="6209" spans="1:7">
      <c r="A6209">
        <v>67</v>
      </c>
      <c r="B6209" t="s">
        <v>70</v>
      </c>
      <c r="C6209">
        <v>2</v>
      </c>
      <c r="D6209" t="s">
        <v>5</v>
      </c>
      <c r="E6209">
        <v>15055</v>
      </c>
      <c r="F6209" t="s">
        <v>106</v>
      </c>
      <c r="G6209">
        <v>1070195.11334541</v>
      </c>
    </row>
    <row r="6210" spans="1:7">
      <c r="A6210">
        <v>67</v>
      </c>
      <c r="B6210" t="s">
        <v>70</v>
      </c>
      <c r="C6210">
        <v>3</v>
      </c>
      <c r="D6210" t="s">
        <v>6</v>
      </c>
      <c r="E6210">
        <v>15055</v>
      </c>
      <c r="F6210" t="s">
        <v>106</v>
      </c>
      <c r="G6210">
        <v>301460.37103174202</v>
      </c>
    </row>
    <row r="6211" spans="1:7">
      <c r="A6211">
        <v>67</v>
      </c>
      <c r="B6211" t="s">
        <v>70</v>
      </c>
      <c r="C6211">
        <v>6</v>
      </c>
      <c r="D6211" t="s">
        <v>9</v>
      </c>
      <c r="E6211">
        <v>15055</v>
      </c>
      <c r="F6211" t="s">
        <v>106</v>
      </c>
      <c r="G6211">
        <v>9579893.9836381897</v>
      </c>
    </row>
    <row r="6212" spans="1:7">
      <c r="A6212">
        <v>67</v>
      </c>
      <c r="B6212" t="s">
        <v>70</v>
      </c>
      <c r="C6212">
        <v>7</v>
      </c>
      <c r="D6212" t="s">
        <v>10</v>
      </c>
      <c r="E6212">
        <v>15055</v>
      </c>
      <c r="F6212" t="s">
        <v>106</v>
      </c>
      <c r="G6212">
        <v>38510154.979720302</v>
      </c>
    </row>
    <row r="6213" spans="1:7">
      <c r="A6213">
        <v>67</v>
      </c>
      <c r="B6213" t="s">
        <v>70</v>
      </c>
      <c r="C6213">
        <v>8</v>
      </c>
      <c r="D6213" t="s">
        <v>11</v>
      </c>
      <c r="E6213">
        <v>15055</v>
      </c>
      <c r="F6213" t="s">
        <v>106</v>
      </c>
      <c r="G6213">
        <v>34368.506457347903</v>
      </c>
    </row>
    <row r="6214" spans="1:7">
      <c r="A6214">
        <v>67</v>
      </c>
      <c r="B6214" t="s">
        <v>70</v>
      </c>
      <c r="C6214">
        <v>9</v>
      </c>
      <c r="D6214" t="s">
        <v>12</v>
      </c>
      <c r="E6214">
        <v>15055</v>
      </c>
      <c r="F6214" t="s">
        <v>106</v>
      </c>
      <c r="G6214">
        <v>168721255.363904</v>
      </c>
    </row>
    <row r="6215" spans="1:7">
      <c r="A6215">
        <v>67</v>
      </c>
      <c r="B6215" t="s">
        <v>70</v>
      </c>
      <c r="C6215">
        <v>10</v>
      </c>
      <c r="D6215" t="s">
        <v>13</v>
      </c>
      <c r="E6215">
        <v>15055</v>
      </c>
      <c r="F6215" t="s">
        <v>106</v>
      </c>
      <c r="G6215">
        <v>104178439.50506</v>
      </c>
    </row>
    <row r="6216" spans="1:7">
      <c r="A6216">
        <v>67</v>
      </c>
      <c r="B6216" t="s">
        <v>70</v>
      </c>
      <c r="C6216">
        <v>11</v>
      </c>
      <c r="D6216" t="s">
        <v>14</v>
      </c>
      <c r="E6216">
        <v>15055</v>
      </c>
      <c r="F6216" t="s">
        <v>106</v>
      </c>
      <c r="G6216">
        <v>383973.85497456498</v>
      </c>
    </row>
    <row r="6217" spans="1:7">
      <c r="A6217">
        <v>67</v>
      </c>
      <c r="B6217" t="s">
        <v>70</v>
      </c>
      <c r="C6217">
        <v>12</v>
      </c>
      <c r="D6217" t="s">
        <v>15</v>
      </c>
      <c r="E6217">
        <v>15055</v>
      </c>
      <c r="F6217" t="s">
        <v>106</v>
      </c>
      <c r="G6217">
        <v>5827.3802404903399</v>
      </c>
    </row>
    <row r="6218" spans="1:7">
      <c r="A6218">
        <v>67</v>
      </c>
      <c r="B6218" t="s">
        <v>70</v>
      </c>
      <c r="C6218">
        <v>13</v>
      </c>
      <c r="D6218" t="s">
        <v>16</v>
      </c>
      <c r="E6218">
        <v>15055</v>
      </c>
      <c r="F6218" t="s">
        <v>106</v>
      </c>
      <c r="G6218">
        <v>255239.78614079501</v>
      </c>
    </row>
    <row r="6219" spans="1:7">
      <c r="A6219">
        <v>67</v>
      </c>
      <c r="B6219" t="s">
        <v>70</v>
      </c>
      <c r="C6219">
        <v>14</v>
      </c>
      <c r="D6219" t="s">
        <v>17</v>
      </c>
      <c r="E6219">
        <v>15055</v>
      </c>
      <c r="F6219" t="s">
        <v>106</v>
      </c>
      <c r="G6219">
        <v>2703005.46565209</v>
      </c>
    </row>
    <row r="6220" spans="1:7">
      <c r="A6220">
        <v>67</v>
      </c>
      <c r="B6220" t="s">
        <v>70</v>
      </c>
      <c r="C6220">
        <v>15</v>
      </c>
      <c r="D6220" t="s">
        <v>18</v>
      </c>
      <c r="E6220">
        <v>15055</v>
      </c>
      <c r="F6220" t="s">
        <v>106</v>
      </c>
      <c r="G6220">
        <v>1507069.5750885401</v>
      </c>
    </row>
    <row r="6221" spans="1:7">
      <c r="A6221">
        <v>67</v>
      </c>
      <c r="B6221" t="s">
        <v>70</v>
      </c>
      <c r="C6221">
        <v>16</v>
      </c>
      <c r="D6221" t="s">
        <v>19</v>
      </c>
      <c r="E6221">
        <v>15055</v>
      </c>
      <c r="F6221" t="s">
        <v>106</v>
      </c>
      <c r="G6221">
        <v>95117.867620766105</v>
      </c>
    </row>
    <row r="6222" spans="1:7">
      <c r="A6222">
        <v>67</v>
      </c>
      <c r="B6222" t="s">
        <v>70</v>
      </c>
      <c r="C6222">
        <v>17</v>
      </c>
      <c r="D6222" t="s">
        <v>20</v>
      </c>
      <c r="E6222">
        <v>15055</v>
      </c>
      <c r="F6222" t="s">
        <v>106</v>
      </c>
      <c r="G6222">
        <v>59585695.716216803</v>
      </c>
    </row>
    <row r="6223" spans="1:7">
      <c r="A6223">
        <v>67</v>
      </c>
      <c r="B6223" t="s">
        <v>70</v>
      </c>
      <c r="C6223">
        <v>18</v>
      </c>
      <c r="D6223" t="s">
        <v>21</v>
      </c>
      <c r="E6223">
        <v>15055</v>
      </c>
      <c r="F6223" t="s">
        <v>106</v>
      </c>
      <c r="G6223">
        <v>183508405.04512599</v>
      </c>
    </row>
    <row r="6224" spans="1:7">
      <c r="A6224">
        <v>67</v>
      </c>
      <c r="B6224" t="s">
        <v>70</v>
      </c>
      <c r="C6224">
        <v>19</v>
      </c>
      <c r="D6224" t="s">
        <v>22</v>
      </c>
      <c r="E6224">
        <v>15055</v>
      </c>
      <c r="F6224" t="s">
        <v>106</v>
      </c>
      <c r="G6224">
        <v>178782374.467397</v>
      </c>
    </row>
    <row r="6225" spans="1:7">
      <c r="A6225">
        <v>67</v>
      </c>
      <c r="B6225" t="s">
        <v>70</v>
      </c>
      <c r="C6225">
        <v>20</v>
      </c>
      <c r="D6225" t="s">
        <v>23</v>
      </c>
      <c r="E6225">
        <v>15055</v>
      </c>
      <c r="F6225" t="s">
        <v>106</v>
      </c>
      <c r="G6225">
        <v>695326844.17867804</v>
      </c>
    </row>
    <row r="6226" spans="1:7">
      <c r="A6226">
        <v>67</v>
      </c>
      <c r="B6226" t="s">
        <v>70</v>
      </c>
      <c r="C6226">
        <v>21</v>
      </c>
      <c r="D6226" t="s">
        <v>24</v>
      </c>
      <c r="E6226">
        <v>15055</v>
      </c>
      <c r="F6226" t="s">
        <v>106</v>
      </c>
      <c r="G6226">
        <v>335206137.38948703</v>
      </c>
    </row>
    <row r="6227" spans="1:7">
      <c r="A6227">
        <v>67</v>
      </c>
      <c r="B6227" t="s">
        <v>70</v>
      </c>
      <c r="C6227">
        <v>22</v>
      </c>
      <c r="D6227" t="s">
        <v>25</v>
      </c>
      <c r="E6227">
        <v>15055</v>
      </c>
      <c r="F6227" t="s">
        <v>106</v>
      </c>
      <c r="G6227">
        <v>92571098.455403894</v>
      </c>
    </row>
    <row r="6228" spans="1:7">
      <c r="A6228">
        <v>67</v>
      </c>
      <c r="B6228" t="s">
        <v>70</v>
      </c>
      <c r="C6228">
        <v>23</v>
      </c>
      <c r="D6228" t="s">
        <v>26</v>
      </c>
      <c r="E6228">
        <v>15055</v>
      </c>
      <c r="F6228" t="s">
        <v>106</v>
      </c>
      <c r="G6228">
        <v>81968476.796407506</v>
      </c>
    </row>
    <row r="6229" spans="1:7">
      <c r="A6229">
        <v>67</v>
      </c>
      <c r="B6229" t="s">
        <v>70</v>
      </c>
      <c r="C6229">
        <v>24</v>
      </c>
      <c r="D6229" t="s">
        <v>27</v>
      </c>
      <c r="E6229">
        <v>15055</v>
      </c>
      <c r="F6229" t="s">
        <v>106</v>
      </c>
      <c r="G6229">
        <v>18556326.494793002</v>
      </c>
    </row>
    <row r="6230" spans="1:7">
      <c r="A6230">
        <v>67</v>
      </c>
      <c r="B6230" t="s">
        <v>70</v>
      </c>
      <c r="C6230">
        <v>25</v>
      </c>
      <c r="D6230" t="s">
        <v>28</v>
      </c>
      <c r="E6230">
        <v>15055</v>
      </c>
      <c r="F6230" t="s">
        <v>106</v>
      </c>
      <c r="G6230">
        <v>145568026.66070199</v>
      </c>
    </row>
    <row r="6231" spans="1:7">
      <c r="A6231">
        <v>67</v>
      </c>
      <c r="B6231" t="s">
        <v>70</v>
      </c>
      <c r="C6231">
        <v>26</v>
      </c>
      <c r="D6231" t="s">
        <v>29</v>
      </c>
      <c r="E6231">
        <v>15055</v>
      </c>
      <c r="F6231" t="s">
        <v>106</v>
      </c>
      <c r="G6231">
        <v>31255491.766586199</v>
      </c>
    </row>
    <row r="6232" spans="1:7">
      <c r="A6232">
        <v>67</v>
      </c>
      <c r="B6232" t="s">
        <v>70</v>
      </c>
      <c r="C6232">
        <v>27</v>
      </c>
      <c r="D6232" t="s">
        <v>30</v>
      </c>
      <c r="E6232">
        <v>15055</v>
      </c>
      <c r="F6232" t="s">
        <v>106</v>
      </c>
      <c r="G6232">
        <v>79940667.462794393</v>
      </c>
    </row>
    <row r="6233" spans="1:7">
      <c r="A6233">
        <v>67</v>
      </c>
      <c r="B6233" t="s">
        <v>70</v>
      </c>
      <c r="C6233">
        <v>28</v>
      </c>
      <c r="D6233" t="s">
        <v>31</v>
      </c>
      <c r="E6233">
        <v>15055</v>
      </c>
      <c r="F6233" t="s">
        <v>106</v>
      </c>
      <c r="G6233">
        <v>14783639.5318371</v>
      </c>
    </row>
    <row r="6234" spans="1:7">
      <c r="A6234">
        <v>67</v>
      </c>
      <c r="B6234" t="s">
        <v>70</v>
      </c>
      <c r="C6234">
        <v>29</v>
      </c>
      <c r="D6234" t="s">
        <v>32</v>
      </c>
      <c r="E6234">
        <v>15055</v>
      </c>
      <c r="F6234" t="s">
        <v>106</v>
      </c>
      <c r="G6234">
        <v>508461962.07697499</v>
      </c>
    </row>
    <row r="6235" spans="1:7">
      <c r="A6235">
        <v>67</v>
      </c>
      <c r="B6235" t="s">
        <v>70</v>
      </c>
      <c r="C6235">
        <v>30</v>
      </c>
      <c r="D6235" t="s">
        <v>33</v>
      </c>
      <c r="E6235">
        <v>15055</v>
      </c>
      <c r="F6235" t="s">
        <v>106</v>
      </c>
      <c r="G6235">
        <v>647697.47297595302</v>
      </c>
    </row>
    <row r="6236" spans="1:7">
      <c r="A6236">
        <v>67</v>
      </c>
      <c r="B6236" t="s">
        <v>70</v>
      </c>
      <c r="C6236">
        <v>31</v>
      </c>
      <c r="D6236" t="s">
        <v>34</v>
      </c>
      <c r="E6236">
        <v>15055</v>
      </c>
      <c r="F6236" t="s">
        <v>106</v>
      </c>
      <c r="G6236">
        <v>35564904.604662597</v>
      </c>
    </row>
    <row r="6237" spans="1:7">
      <c r="A6237">
        <v>67</v>
      </c>
      <c r="B6237" t="s">
        <v>70</v>
      </c>
      <c r="C6237">
        <v>32</v>
      </c>
      <c r="D6237" t="s">
        <v>35</v>
      </c>
      <c r="E6237">
        <v>15055</v>
      </c>
      <c r="F6237" t="s">
        <v>106</v>
      </c>
      <c r="G6237">
        <v>2132962374.5092599</v>
      </c>
    </row>
    <row r="6238" spans="1:7">
      <c r="A6238">
        <v>67</v>
      </c>
      <c r="B6238" t="s">
        <v>70</v>
      </c>
      <c r="C6238">
        <v>33</v>
      </c>
      <c r="D6238" t="s">
        <v>36</v>
      </c>
      <c r="E6238">
        <v>15055</v>
      </c>
      <c r="F6238" t="s">
        <v>106</v>
      </c>
      <c r="G6238">
        <v>281520470.369497</v>
      </c>
    </row>
    <row r="6239" spans="1:7">
      <c r="A6239">
        <v>67</v>
      </c>
      <c r="B6239" t="s">
        <v>70</v>
      </c>
      <c r="C6239">
        <v>34</v>
      </c>
      <c r="D6239" t="s">
        <v>37</v>
      </c>
      <c r="E6239">
        <v>15055</v>
      </c>
      <c r="F6239" t="s">
        <v>106</v>
      </c>
      <c r="G6239">
        <v>15345874.665250299</v>
      </c>
    </row>
    <row r="6240" spans="1:7">
      <c r="A6240">
        <v>67</v>
      </c>
      <c r="B6240" t="s">
        <v>70</v>
      </c>
      <c r="C6240">
        <v>35</v>
      </c>
      <c r="D6240" t="s">
        <v>38</v>
      </c>
      <c r="E6240">
        <v>15055</v>
      </c>
      <c r="F6240" t="s">
        <v>106</v>
      </c>
      <c r="G6240">
        <v>115731289.59632801</v>
      </c>
    </row>
    <row r="6241" spans="1:7">
      <c r="A6241">
        <v>67</v>
      </c>
      <c r="B6241" t="s">
        <v>70</v>
      </c>
      <c r="C6241">
        <v>36</v>
      </c>
      <c r="D6241" t="s">
        <v>39</v>
      </c>
      <c r="E6241">
        <v>15055</v>
      </c>
      <c r="F6241" t="s">
        <v>106</v>
      </c>
      <c r="G6241">
        <v>9122439.6102111693</v>
      </c>
    </row>
    <row r="6242" spans="1:7">
      <c r="A6242">
        <v>67</v>
      </c>
      <c r="B6242" t="s">
        <v>70</v>
      </c>
      <c r="C6242">
        <v>37</v>
      </c>
      <c r="D6242" t="s">
        <v>40</v>
      </c>
      <c r="E6242">
        <v>15055</v>
      </c>
      <c r="F6242" t="s">
        <v>106</v>
      </c>
      <c r="G6242">
        <v>1965387.5995247101</v>
      </c>
    </row>
    <row r="6243" spans="1:7">
      <c r="A6243">
        <v>67</v>
      </c>
      <c r="B6243" t="s">
        <v>70</v>
      </c>
      <c r="C6243">
        <v>38</v>
      </c>
      <c r="D6243" t="s">
        <v>41</v>
      </c>
      <c r="E6243">
        <v>15055</v>
      </c>
      <c r="F6243" t="s">
        <v>106</v>
      </c>
      <c r="G6243">
        <v>3736643.0543918498</v>
      </c>
    </row>
    <row r="6244" spans="1:7">
      <c r="A6244">
        <v>67</v>
      </c>
      <c r="B6244" t="s">
        <v>70</v>
      </c>
      <c r="C6244">
        <v>39</v>
      </c>
      <c r="D6244" t="s">
        <v>42</v>
      </c>
      <c r="E6244">
        <v>15055</v>
      </c>
      <c r="F6244" t="s">
        <v>106</v>
      </c>
      <c r="G6244">
        <v>517944.80831556302</v>
      </c>
    </row>
    <row r="6245" spans="1:7">
      <c r="A6245">
        <v>67</v>
      </c>
      <c r="B6245" t="s">
        <v>70</v>
      </c>
      <c r="C6245">
        <v>40</v>
      </c>
      <c r="D6245" t="s">
        <v>43</v>
      </c>
      <c r="E6245">
        <v>15055</v>
      </c>
      <c r="F6245" t="s">
        <v>106</v>
      </c>
      <c r="G6245">
        <v>21178966.967124801</v>
      </c>
    </row>
    <row r="6246" spans="1:7">
      <c r="A6246">
        <v>67</v>
      </c>
      <c r="B6246" t="s">
        <v>70</v>
      </c>
      <c r="C6246">
        <v>41</v>
      </c>
      <c r="D6246" t="s">
        <v>44</v>
      </c>
      <c r="E6246">
        <v>15055</v>
      </c>
      <c r="F6246" t="s">
        <v>106</v>
      </c>
      <c r="G6246">
        <v>36631781.985704698</v>
      </c>
    </row>
    <row r="6247" spans="1:7">
      <c r="A6247">
        <v>67</v>
      </c>
      <c r="B6247" t="s">
        <v>70</v>
      </c>
      <c r="C6247">
        <v>42</v>
      </c>
      <c r="D6247" t="s">
        <v>45</v>
      </c>
      <c r="E6247">
        <v>15055</v>
      </c>
      <c r="F6247" t="s">
        <v>106</v>
      </c>
      <c r="G6247">
        <v>472661817.93345201</v>
      </c>
    </row>
    <row r="6248" spans="1:7">
      <c r="A6248">
        <v>67</v>
      </c>
      <c r="B6248" t="s">
        <v>70</v>
      </c>
      <c r="C6248">
        <v>43</v>
      </c>
      <c r="D6248" t="s">
        <v>46</v>
      </c>
      <c r="E6248">
        <v>15055</v>
      </c>
      <c r="F6248" t="s">
        <v>106</v>
      </c>
      <c r="G6248">
        <v>37355524.312593304</v>
      </c>
    </row>
    <row r="6249" spans="1:7">
      <c r="A6249">
        <v>67</v>
      </c>
      <c r="B6249" t="s">
        <v>70</v>
      </c>
      <c r="C6249">
        <v>44</v>
      </c>
      <c r="D6249" t="s">
        <v>47</v>
      </c>
      <c r="E6249">
        <v>15055</v>
      </c>
      <c r="F6249" t="s">
        <v>106</v>
      </c>
      <c r="G6249">
        <v>6981319.7557837302</v>
      </c>
    </row>
    <row r="6250" spans="1:7">
      <c r="A6250">
        <v>67</v>
      </c>
      <c r="B6250" t="s">
        <v>70</v>
      </c>
      <c r="C6250">
        <v>45</v>
      </c>
      <c r="D6250" t="s">
        <v>48</v>
      </c>
      <c r="E6250">
        <v>15055</v>
      </c>
      <c r="F6250" t="s">
        <v>106</v>
      </c>
      <c r="G6250">
        <v>310562325.68542898</v>
      </c>
    </row>
    <row r="6251" spans="1:7">
      <c r="A6251">
        <v>67</v>
      </c>
      <c r="B6251" t="s">
        <v>70</v>
      </c>
      <c r="C6251">
        <v>46</v>
      </c>
      <c r="D6251" t="s">
        <v>49</v>
      </c>
      <c r="E6251">
        <v>15055</v>
      </c>
      <c r="F6251" t="s">
        <v>106</v>
      </c>
      <c r="G6251">
        <v>339223502.08651799</v>
      </c>
    </row>
    <row r="6252" spans="1:7">
      <c r="A6252">
        <v>67</v>
      </c>
      <c r="B6252" t="s">
        <v>70</v>
      </c>
      <c r="C6252">
        <v>47</v>
      </c>
      <c r="D6252" t="s">
        <v>50</v>
      </c>
      <c r="E6252">
        <v>15055</v>
      </c>
      <c r="F6252" t="s">
        <v>106</v>
      </c>
      <c r="G6252">
        <v>5403767.5367067503</v>
      </c>
    </row>
    <row r="6253" spans="1:7">
      <c r="A6253">
        <v>67</v>
      </c>
      <c r="B6253" t="s">
        <v>70</v>
      </c>
      <c r="C6253">
        <v>48</v>
      </c>
      <c r="D6253" t="s">
        <v>51</v>
      </c>
      <c r="E6253">
        <v>15055</v>
      </c>
      <c r="F6253" t="s">
        <v>106</v>
      </c>
      <c r="G6253">
        <v>38100816.2970443</v>
      </c>
    </row>
    <row r="6254" spans="1:7">
      <c r="A6254">
        <v>67</v>
      </c>
      <c r="B6254" t="s">
        <v>70</v>
      </c>
      <c r="C6254">
        <v>49</v>
      </c>
      <c r="D6254" t="s">
        <v>52</v>
      </c>
      <c r="E6254">
        <v>15055</v>
      </c>
      <c r="F6254" t="s">
        <v>106</v>
      </c>
      <c r="G6254">
        <v>178532470.883012</v>
      </c>
    </row>
    <row r="6255" spans="1:7">
      <c r="A6255">
        <v>67</v>
      </c>
      <c r="B6255" t="s">
        <v>70</v>
      </c>
      <c r="C6255">
        <v>50</v>
      </c>
      <c r="D6255" t="s">
        <v>53</v>
      </c>
      <c r="E6255">
        <v>15055</v>
      </c>
      <c r="F6255" t="s">
        <v>106</v>
      </c>
      <c r="G6255">
        <v>1973599734.6967101</v>
      </c>
    </row>
    <row r="6256" spans="1:7">
      <c r="A6256">
        <v>67</v>
      </c>
      <c r="B6256" t="s">
        <v>70</v>
      </c>
      <c r="C6256">
        <v>51</v>
      </c>
      <c r="D6256" t="s">
        <v>54</v>
      </c>
      <c r="E6256">
        <v>15055</v>
      </c>
      <c r="F6256" t="s">
        <v>106</v>
      </c>
      <c r="G6256">
        <v>1310715840.1959801</v>
      </c>
    </row>
    <row r="6257" spans="1:7">
      <c r="A6257">
        <v>67</v>
      </c>
      <c r="B6257" t="s">
        <v>70</v>
      </c>
      <c r="C6257">
        <v>52</v>
      </c>
      <c r="D6257" t="s">
        <v>55</v>
      </c>
      <c r="E6257">
        <v>15055</v>
      </c>
      <c r="F6257" t="s">
        <v>106</v>
      </c>
      <c r="G6257">
        <v>12018882.780882601</v>
      </c>
    </row>
    <row r="6258" spans="1:7">
      <c r="A6258">
        <v>67</v>
      </c>
      <c r="B6258" t="s">
        <v>70</v>
      </c>
      <c r="C6258">
        <v>53</v>
      </c>
      <c r="D6258" t="s">
        <v>56</v>
      </c>
      <c r="E6258">
        <v>15055</v>
      </c>
      <c r="F6258" t="s">
        <v>106</v>
      </c>
      <c r="G6258">
        <v>368469840.96280998</v>
      </c>
    </row>
    <row r="6259" spans="1:7">
      <c r="A6259">
        <v>67</v>
      </c>
      <c r="B6259" t="s">
        <v>70</v>
      </c>
      <c r="C6259">
        <v>54</v>
      </c>
      <c r="D6259" t="s">
        <v>57</v>
      </c>
      <c r="E6259">
        <v>15055</v>
      </c>
      <c r="F6259" t="s">
        <v>106</v>
      </c>
      <c r="G6259">
        <v>898914489.88059497</v>
      </c>
    </row>
    <row r="6260" spans="1:7">
      <c r="A6260">
        <v>67</v>
      </c>
      <c r="B6260" t="s">
        <v>70</v>
      </c>
      <c r="C6260">
        <v>55</v>
      </c>
      <c r="D6260" t="s">
        <v>58</v>
      </c>
      <c r="E6260">
        <v>15055</v>
      </c>
      <c r="F6260" t="s">
        <v>106</v>
      </c>
      <c r="G6260">
        <v>4616085425.2883396</v>
      </c>
    </row>
    <row r="6261" spans="1:7">
      <c r="A6261">
        <v>67</v>
      </c>
      <c r="B6261" t="s">
        <v>70</v>
      </c>
      <c r="C6261">
        <v>56</v>
      </c>
      <c r="D6261" t="s">
        <v>59</v>
      </c>
      <c r="E6261">
        <v>15055</v>
      </c>
      <c r="F6261" t="s">
        <v>106</v>
      </c>
      <c r="G6261">
        <v>2319264945.9165502</v>
      </c>
    </row>
    <row r="6262" spans="1:7">
      <c r="A6262">
        <v>67</v>
      </c>
      <c r="B6262" t="s">
        <v>70</v>
      </c>
      <c r="C6262">
        <v>57</v>
      </c>
      <c r="D6262" t="s">
        <v>60</v>
      </c>
      <c r="E6262">
        <v>15055</v>
      </c>
      <c r="F6262" t="s">
        <v>106</v>
      </c>
      <c r="G6262">
        <v>303277532.00106698</v>
      </c>
    </row>
    <row r="6263" spans="1:7">
      <c r="A6263">
        <v>67</v>
      </c>
      <c r="B6263" t="s">
        <v>70</v>
      </c>
      <c r="C6263">
        <v>58</v>
      </c>
      <c r="D6263" t="s">
        <v>61</v>
      </c>
      <c r="E6263">
        <v>15055</v>
      </c>
      <c r="F6263" t="s">
        <v>106</v>
      </c>
      <c r="G6263">
        <v>164255563.13362899</v>
      </c>
    </row>
    <row r="6264" spans="1:7">
      <c r="A6264">
        <v>67</v>
      </c>
      <c r="B6264" t="s">
        <v>70</v>
      </c>
      <c r="C6264">
        <v>59</v>
      </c>
      <c r="D6264" t="s">
        <v>62</v>
      </c>
      <c r="E6264">
        <v>15055</v>
      </c>
      <c r="F6264" t="s">
        <v>106</v>
      </c>
      <c r="G6264">
        <v>526235933.21071798</v>
      </c>
    </row>
    <row r="6265" spans="1:7">
      <c r="A6265">
        <v>67</v>
      </c>
      <c r="B6265" t="s">
        <v>70</v>
      </c>
      <c r="C6265">
        <v>60</v>
      </c>
      <c r="D6265" t="s">
        <v>63</v>
      </c>
      <c r="E6265">
        <v>15055</v>
      </c>
      <c r="F6265" t="s">
        <v>106</v>
      </c>
      <c r="G6265">
        <v>726288527.71466506</v>
      </c>
    </row>
    <row r="6266" spans="1:7">
      <c r="A6266">
        <v>67</v>
      </c>
      <c r="B6266" t="s">
        <v>70</v>
      </c>
      <c r="C6266">
        <v>62</v>
      </c>
      <c r="D6266" t="s">
        <v>65</v>
      </c>
      <c r="E6266">
        <v>15055</v>
      </c>
      <c r="F6266" t="s">
        <v>106</v>
      </c>
      <c r="G6266">
        <v>3731627994.4351001</v>
      </c>
    </row>
    <row r="6267" spans="1:7">
      <c r="A6267">
        <v>67</v>
      </c>
      <c r="B6267" t="s">
        <v>70</v>
      </c>
      <c r="C6267">
        <v>63</v>
      </c>
      <c r="D6267" t="s">
        <v>66</v>
      </c>
      <c r="E6267">
        <v>15055</v>
      </c>
      <c r="F6267" t="s">
        <v>106</v>
      </c>
      <c r="G6267">
        <v>535075082.64204001</v>
      </c>
    </row>
    <row r="6268" spans="1:7">
      <c r="A6268">
        <v>67</v>
      </c>
      <c r="B6268" t="s">
        <v>70</v>
      </c>
      <c r="C6268">
        <v>64</v>
      </c>
      <c r="D6268" t="s">
        <v>67</v>
      </c>
      <c r="E6268">
        <v>15055</v>
      </c>
      <c r="F6268" t="s">
        <v>106</v>
      </c>
      <c r="G6268">
        <v>583217137.40101302</v>
      </c>
    </row>
    <row r="6269" spans="1:7">
      <c r="A6269">
        <v>67</v>
      </c>
      <c r="B6269" t="s">
        <v>70</v>
      </c>
      <c r="C6269">
        <v>65</v>
      </c>
      <c r="D6269" t="s">
        <v>68</v>
      </c>
      <c r="E6269">
        <v>15055</v>
      </c>
      <c r="F6269" t="s">
        <v>106</v>
      </c>
      <c r="G6269">
        <v>7537197052.6137896</v>
      </c>
    </row>
    <row r="6270" spans="1:7">
      <c r="A6270">
        <v>67</v>
      </c>
      <c r="B6270" t="s">
        <v>70</v>
      </c>
      <c r="C6270">
        <v>66</v>
      </c>
      <c r="D6270" t="s">
        <v>69</v>
      </c>
      <c r="E6270">
        <v>15055</v>
      </c>
      <c r="F6270" t="s">
        <v>106</v>
      </c>
      <c r="G6270">
        <v>3030705915.7532401</v>
      </c>
    </row>
    <row r="6271" spans="1:7">
      <c r="A6271">
        <v>67</v>
      </c>
      <c r="B6271" t="s">
        <v>70</v>
      </c>
      <c r="C6271">
        <v>67</v>
      </c>
      <c r="D6271" t="s">
        <v>70</v>
      </c>
      <c r="E6271">
        <v>15055</v>
      </c>
      <c r="F6271" t="s">
        <v>106</v>
      </c>
      <c r="G6271">
        <v>7594515388.3249903</v>
      </c>
    </row>
    <row r="6272" spans="1:7">
      <c r="A6272">
        <v>67</v>
      </c>
      <c r="B6272" t="s">
        <v>70</v>
      </c>
      <c r="C6272">
        <v>68</v>
      </c>
      <c r="D6272" t="s">
        <v>71</v>
      </c>
      <c r="E6272">
        <v>15055</v>
      </c>
      <c r="F6272" t="s">
        <v>106</v>
      </c>
      <c r="G6272">
        <v>207653722.914323</v>
      </c>
    </row>
    <row r="6273" spans="1:7">
      <c r="A6273">
        <v>67</v>
      </c>
      <c r="B6273" t="s">
        <v>70</v>
      </c>
      <c r="C6273">
        <v>69</v>
      </c>
      <c r="D6273" t="s">
        <v>72</v>
      </c>
      <c r="E6273">
        <v>15055</v>
      </c>
      <c r="F6273" t="s">
        <v>106</v>
      </c>
      <c r="G6273">
        <v>27986302.9421998</v>
      </c>
    </row>
    <row r="6274" spans="1:7">
      <c r="A6274">
        <v>67</v>
      </c>
      <c r="B6274" t="s">
        <v>70</v>
      </c>
      <c r="C6274">
        <v>70</v>
      </c>
      <c r="D6274" t="s">
        <v>73</v>
      </c>
      <c r="E6274">
        <v>15055</v>
      </c>
      <c r="F6274" t="s">
        <v>106</v>
      </c>
      <c r="G6274">
        <v>6751655.6918093804</v>
      </c>
    </row>
    <row r="6275" spans="1:7">
      <c r="A6275">
        <v>67</v>
      </c>
      <c r="B6275" t="s">
        <v>70</v>
      </c>
      <c r="C6275">
        <v>71</v>
      </c>
      <c r="D6275" t="s">
        <v>74</v>
      </c>
      <c r="E6275">
        <v>15055</v>
      </c>
      <c r="F6275" t="s">
        <v>106</v>
      </c>
      <c r="G6275">
        <v>9427.3774372934804</v>
      </c>
    </row>
    <row r="6276" spans="1:7">
      <c r="A6276">
        <v>67</v>
      </c>
      <c r="B6276" t="s">
        <v>70</v>
      </c>
      <c r="C6276">
        <v>74</v>
      </c>
      <c r="D6276" t="s">
        <v>77</v>
      </c>
      <c r="E6276">
        <v>15055</v>
      </c>
      <c r="F6276" t="s">
        <v>106</v>
      </c>
      <c r="G6276">
        <v>273651143.48725897</v>
      </c>
    </row>
    <row r="6277" spans="1:7">
      <c r="A6277">
        <v>67</v>
      </c>
      <c r="B6277" t="s">
        <v>70</v>
      </c>
      <c r="C6277">
        <v>75</v>
      </c>
      <c r="D6277" t="s">
        <v>78</v>
      </c>
      <c r="E6277">
        <v>15055</v>
      </c>
      <c r="F6277" t="s">
        <v>106</v>
      </c>
      <c r="G6277">
        <v>8478.0288850945199</v>
      </c>
    </row>
    <row r="6278" spans="1:7">
      <c r="A6278">
        <v>67</v>
      </c>
      <c r="B6278" t="s">
        <v>70</v>
      </c>
      <c r="C6278">
        <v>76</v>
      </c>
      <c r="D6278" t="s">
        <v>79</v>
      </c>
      <c r="E6278">
        <v>15055</v>
      </c>
      <c r="F6278" t="s">
        <v>106</v>
      </c>
      <c r="G6278">
        <v>28659888.239735801</v>
      </c>
    </row>
    <row r="6279" spans="1:7">
      <c r="A6279">
        <v>67</v>
      </c>
      <c r="B6279" t="s">
        <v>70</v>
      </c>
      <c r="C6279">
        <v>77</v>
      </c>
      <c r="D6279" t="s">
        <v>80</v>
      </c>
      <c r="E6279">
        <v>15055</v>
      </c>
      <c r="F6279" t="s">
        <v>106</v>
      </c>
      <c r="G6279">
        <v>123834407.699129</v>
      </c>
    </row>
    <row r="6280" spans="1:7">
      <c r="A6280">
        <v>67</v>
      </c>
      <c r="B6280" t="s">
        <v>70</v>
      </c>
      <c r="C6280">
        <v>78</v>
      </c>
      <c r="D6280" t="s">
        <v>81</v>
      </c>
      <c r="E6280">
        <v>15055</v>
      </c>
      <c r="F6280" t="s">
        <v>106</v>
      </c>
      <c r="G6280">
        <v>1315882503.91259</v>
      </c>
    </row>
    <row r="6281" spans="1:7">
      <c r="A6281">
        <v>67</v>
      </c>
      <c r="B6281" t="s">
        <v>70</v>
      </c>
      <c r="C6281">
        <v>79</v>
      </c>
      <c r="D6281" t="s">
        <v>82</v>
      </c>
      <c r="E6281">
        <v>15055</v>
      </c>
      <c r="F6281" t="s">
        <v>106</v>
      </c>
      <c r="G6281">
        <v>1871386655.03965</v>
      </c>
    </row>
    <row r="6282" spans="1:7">
      <c r="A6282">
        <v>67</v>
      </c>
      <c r="B6282" t="s">
        <v>70</v>
      </c>
      <c r="C6282">
        <v>80</v>
      </c>
      <c r="D6282" t="s">
        <v>83</v>
      </c>
      <c r="E6282">
        <v>15055</v>
      </c>
      <c r="F6282" t="s">
        <v>106</v>
      </c>
      <c r="G6282">
        <v>33001452.547949899</v>
      </c>
    </row>
    <row r="6283" spans="1:7">
      <c r="A6283">
        <v>67</v>
      </c>
      <c r="B6283" t="s">
        <v>70</v>
      </c>
      <c r="C6283">
        <v>81</v>
      </c>
      <c r="D6283" t="s">
        <v>84</v>
      </c>
      <c r="E6283">
        <v>15055</v>
      </c>
      <c r="F6283" t="s">
        <v>106</v>
      </c>
      <c r="G6283">
        <v>27123040.7019292</v>
      </c>
    </row>
    <row r="6284" spans="1:7">
      <c r="A6284">
        <v>67</v>
      </c>
      <c r="B6284" t="s">
        <v>70</v>
      </c>
      <c r="C6284">
        <v>83</v>
      </c>
      <c r="D6284" t="s">
        <v>86</v>
      </c>
      <c r="E6284">
        <v>15055</v>
      </c>
      <c r="F6284" t="s">
        <v>106</v>
      </c>
      <c r="G6284">
        <v>391323907.19440699</v>
      </c>
    </row>
    <row r="6285" spans="1:7">
      <c r="A6285">
        <v>67</v>
      </c>
      <c r="B6285" t="s">
        <v>70</v>
      </c>
      <c r="C6285">
        <v>86</v>
      </c>
      <c r="D6285" t="s">
        <v>89</v>
      </c>
      <c r="E6285">
        <v>15055</v>
      </c>
      <c r="F6285" t="s">
        <v>106</v>
      </c>
      <c r="G6285">
        <v>63399.060607744301</v>
      </c>
    </row>
    <row r="6286" spans="1:7">
      <c r="A6286">
        <v>67</v>
      </c>
      <c r="B6286" t="s">
        <v>70</v>
      </c>
      <c r="C6286">
        <v>87</v>
      </c>
      <c r="D6286" t="s">
        <v>90</v>
      </c>
      <c r="E6286">
        <v>15055</v>
      </c>
      <c r="F6286" t="s">
        <v>106</v>
      </c>
      <c r="G6286">
        <v>48645.404272542502</v>
      </c>
    </row>
    <row r="6287" spans="1:7">
      <c r="A6287">
        <v>67</v>
      </c>
      <c r="B6287" t="s">
        <v>70</v>
      </c>
      <c r="C6287">
        <v>5001</v>
      </c>
      <c r="D6287" t="s">
        <v>94</v>
      </c>
      <c r="E6287">
        <v>15053</v>
      </c>
      <c r="F6287" t="s">
        <v>107</v>
      </c>
      <c r="G6287">
        <v>78506428062.147797</v>
      </c>
    </row>
    <row r="6288" spans="1:7">
      <c r="A6288">
        <v>67</v>
      </c>
      <c r="B6288" t="s">
        <v>70</v>
      </c>
      <c r="C6288">
        <v>6001</v>
      </c>
      <c r="D6288" t="s">
        <v>96</v>
      </c>
      <c r="E6288">
        <v>15053</v>
      </c>
      <c r="F6288" t="s">
        <v>107</v>
      </c>
      <c r="G6288">
        <v>12923051148.166</v>
      </c>
    </row>
    <row r="6289" spans="1:7">
      <c r="A6289">
        <v>67</v>
      </c>
      <c r="B6289" t="s">
        <v>70</v>
      </c>
      <c r="C6289">
        <v>7001</v>
      </c>
      <c r="D6289" t="s">
        <v>108</v>
      </c>
      <c r="E6289">
        <v>15053</v>
      </c>
      <c r="F6289" t="s">
        <v>107</v>
      </c>
      <c r="G6289">
        <v>18742263081.050701</v>
      </c>
    </row>
    <row r="6290" spans="1:7">
      <c r="A6290">
        <v>67</v>
      </c>
      <c r="B6290" t="s">
        <v>70</v>
      </c>
      <c r="C6290">
        <v>8001</v>
      </c>
      <c r="D6290" t="s">
        <v>109</v>
      </c>
      <c r="E6290">
        <v>15053</v>
      </c>
      <c r="F6290" t="s">
        <v>107</v>
      </c>
      <c r="G6290">
        <v>1527079887.86953</v>
      </c>
    </row>
    <row r="6291" spans="1:7">
      <c r="A6291">
        <v>67</v>
      </c>
      <c r="B6291" t="s">
        <v>70</v>
      </c>
      <c r="C6291">
        <v>10001</v>
      </c>
      <c r="D6291" t="s">
        <v>110</v>
      </c>
      <c r="E6291">
        <v>15055</v>
      </c>
      <c r="F6291" t="s">
        <v>106</v>
      </c>
      <c r="G6291">
        <v>277280.883563201</v>
      </c>
    </row>
    <row r="6292" spans="1:7">
      <c r="A6292">
        <v>67</v>
      </c>
      <c r="B6292" t="s">
        <v>70</v>
      </c>
      <c r="C6292">
        <v>10002</v>
      </c>
      <c r="D6292" t="s">
        <v>111</v>
      </c>
      <c r="E6292">
        <v>15055</v>
      </c>
      <c r="F6292" t="s">
        <v>106</v>
      </c>
      <c r="G6292">
        <v>365147.571626916</v>
      </c>
    </row>
    <row r="6293" spans="1:7">
      <c r="A6293">
        <v>67</v>
      </c>
      <c r="B6293" t="s">
        <v>70</v>
      </c>
      <c r="C6293">
        <v>10003</v>
      </c>
      <c r="D6293" t="s">
        <v>112</v>
      </c>
      <c r="E6293">
        <v>15055</v>
      </c>
      <c r="F6293" t="s">
        <v>106</v>
      </c>
      <c r="G6293">
        <v>325104.77930576599</v>
      </c>
    </row>
    <row r="6294" spans="1:7">
      <c r="A6294">
        <v>67</v>
      </c>
      <c r="B6294" t="s">
        <v>70</v>
      </c>
      <c r="C6294">
        <v>10004</v>
      </c>
      <c r="D6294" t="s">
        <v>113</v>
      </c>
      <c r="E6294">
        <v>15055</v>
      </c>
      <c r="F6294" t="s">
        <v>106</v>
      </c>
      <c r="G6294">
        <v>251019.98143349399</v>
      </c>
    </row>
    <row r="6295" spans="1:7">
      <c r="A6295">
        <v>67</v>
      </c>
      <c r="B6295" t="s">
        <v>70</v>
      </c>
      <c r="C6295">
        <v>10005</v>
      </c>
      <c r="D6295" t="s">
        <v>114</v>
      </c>
      <c r="E6295">
        <v>15055</v>
      </c>
      <c r="F6295" t="s">
        <v>106</v>
      </c>
      <c r="G6295">
        <v>560219.13305708906</v>
      </c>
    </row>
    <row r="6296" spans="1:7">
      <c r="A6296">
        <v>67</v>
      </c>
      <c r="B6296" t="s">
        <v>70</v>
      </c>
      <c r="C6296">
        <v>10006</v>
      </c>
      <c r="D6296" t="s">
        <v>115</v>
      </c>
      <c r="E6296">
        <v>15055</v>
      </c>
      <c r="F6296" t="s">
        <v>106</v>
      </c>
      <c r="G6296">
        <v>1913387.52643607</v>
      </c>
    </row>
    <row r="6297" spans="1:7">
      <c r="A6297">
        <v>67</v>
      </c>
      <c r="B6297" t="s">
        <v>70</v>
      </c>
      <c r="C6297">
        <v>10007</v>
      </c>
      <c r="D6297" t="s">
        <v>116</v>
      </c>
      <c r="E6297">
        <v>15055</v>
      </c>
      <c r="F6297" t="s">
        <v>106</v>
      </c>
      <c r="G6297">
        <v>3383703.96220796</v>
      </c>
    </row>
    <row r="6298" spans="1:7">
      <c r="A6298">
        <v>67</v>
      </c>
      <c r="B6298" t="s">
        <v>70</v>
      </c>
      <c r="C6298">
        <v>10008</v>
      </c>
      <c r="D6298" t="s">
        <v>117</v>
      </c>
      <c r="E6298">
        <v>15055</v>
      </c>
      <c r="F6298" t="s">
        <v>106</v>
      </c>
      <c r="G6298">
        <v>3870678.3593921</v>
      </c>
    </row>
    <row r="6299" spans="1:7">
      <c r="A6299">
        <v>67</v>
      </c>
      <c r="B6299" t="s">
        <v>70</v>
      </c>
      <c r="C6299">
        <v>10009</v>
      </c>
      <c r="D6299" t="s">
        <v>118</v>
      </c>
      <c r="E6299">
        <v>15055</v>
      </c>
      <c r="F6299" t="s">
        <v>106</v>
      </c>
      <c r="G6299">
        <v>9793838.7644768301</v>
      </c>
    </row>
    <row r="6300" spans="1:7">
      <c r="A6300">
        <v>67</v>
      </c>
      <c r="B6300" t="s">
        <v>70</v>
      </c>
      <c r="C6300">
        <v>11001</v>
      </c>
      <c r="D6300" t="s">
        <v>119</v>
      </c>
      <c r="E6300">
        <v>15055</v>
      </c>
      <c r="F6300" t="s">
        <v>106</v>
      </c>
      <c r="G6300">
        <v>1114630.688969</v>
      </c>
    </row>
    <row r="6301" spans="1:7">
      <c r="A6301">
        <v>67</v>
      </c>
      <c r="B6301" t="s">
        <v>70</v>
      </c>
      <c r="C6301">
        <v>11003</v>
      </c>
      <c r="D6301" t="s">
        <v>120</v>
      </c>
      <c r="E6301">
        <v>15055</v>
      </c>
      <c r="F6301" t="s">
        <v>106</v>
      </c>
      <c r="G6301">
        <v>763238.80432506197</v>
      </c>
    </row>
    <row r="6302" spans="1:7">
      <c r="A6302">
        <v>67</v>
      </c>
      <c r="B6302" t="s">
        <v>70</v>
      </c>
      <c r="C6302">
        <v>12001</v>
      </c>
      <c r="D6302" t="s">
        <v>121</v>
      </c>
      <c r="E6302">
        <v>15055</v>
      </c>
      <c r="F6302" t="s">
        <v>106</v>
      </c>
      <c r="G6302">
        <v>377079140.61651999</v>
      </c>
    </row>
    <row r="6303" spans="1:7">
      <c r="A6303">
        <v>67</v>
      </c>
      <c r="B6303" t="s">
        <v>70</v>
      </c>
      <c r="C6303">
        <v>12002</v>
      </c>
      <c r="D6303" t="s">
        <v>122</v>
      </c>
      <c r="E6303">
        <v>15055</v>
      </c>
      <c r="F6303" t="s">
        <v>106</v>
      </c>
      <c r="G6303">
        <v>10205654.711463001</v>
      </c>
    </row>
    <row r="6304" spans="1:7">
      <c r="A6304">
        <v>67</v>
      </c>
      <c r="B6304" t="s">
        <v>70</v>
      </c>
      <c r="C6304">
        <v>12003</v>
      </c>
      <c r="D6304" t="s">
        <v>129</v>
      </c>
      <c r="E6304">
        <v>15055</v>
      </c>
      <c r="F6304" t="s">
        <v>106</v>
      </c>
      <c r="G6304">
        <v>45914.773157934796</v>
      </c>
    </row>
    <row r="6305" spans="1:7">
      <c r="A6305">
        <v>67</v>
      </c>
      <c r="B6305" t="s">
        <v>70</v>
      </c>
      <c r="C6305">
        <v>12004</v>
      </c>
      <c r="D6305" t="s">
        <v>123</v>
      </c>
      <c r="E6305">
        <v>15055</v>
      </c>
      <c r="F6305" t="s">
        <v>106</v>
      </c>
      <c r="G6305">
        <v>3860713.5594332102</v>
      </c>
    </row>
    <row r="6306" spans="1:7">
      <c r="A6306">
        <v>67</v>
      </c>
      <c r="B6306" t="s">
        <v>70</v>
      </c>
      <c r="C6306">
        <v>14001</v>
      </c>
      <c r="D6306" t="s">
        <v>124</v>
      </c>
      <c r="E6306">
        <v>15055</v>
      </c>
      <c r="F6306" t="s">
        <v>106</v>
      </c>
      <c r="G6306">
        <v>5104546.9815625502</v>
      </c>
    </row>
    <row r="6307" spans="1:7">
      <c r="A6307">
        <v>67</v>
      </c>
      <c r="B6307" t="s">
        <v>70</v>
      </c>
      <c r="C6307">
        <v>14002</v>
      </c>
      <c r="D6307" t="s">
        <v>125</v>
      </c>
      <c r="E6307">
        <v>15055</v>
      </c>
      <c r="F6307" t="s">
        <v>106</v>
      </c>
      <c r="G6307">
        <v>8003399.8168992903</v>
      </c>
    </row>
    <row r="6308" spans="1:7">
      <c r="A6308">
        <v>67</v>
      </c>
      <c r="B6308" t="s">
        <v>70</v>
      </c>
      <c r="C6308">
        <v>25001</v>
      </c>
      <c r="D6308" t="s">
        <v>126</v>
      </c>
      <c r="E6308">
        <v>15051</v>
      </c>
      <c r="F6308" t="s">
        <v>127</v>
      </c>
      <c r="G6308">
        <v>2881264902.4887099</v>
      </c>
    </row>
    <row r="6309" spans="1:7">
      <c r="A6309">
        <v>67</v>
      </c>
      <c r="B6309" t="s">
        <v>70</v>
      </c>
      <c r="C6309">
        <v>28001</v>
      </c>
      <c r="D6309" t="s">
        <v>128</v>
      </c>
      <c r="E6309">
        <v>15051</v>
      </c>
      <c r="F6309" t="s">
        <v>127</v>
      </c>
      <c r="G6309">
        <v>6473351651.2605801</v>
      </c>
    </row>
    <row r="6310" spans="1:7">
      <c r="A6310">
        <v>68</v>
      </c>
      <c r="B6310" t="s">
        <v>71</v>
      </c>
      <c r="C6310">
        <v>1</v>
      </c>
      <c r="D6310" t="s">
        <v>4</v>
      </c>
      <c r="E6310">
        <v>15055</v>
      </c>
      <c r="F6310" t="s">
        <v>106</v>
      </c>
      <c r="G6310">
        <v>4089.2610750275198</v>
      </c>
    </row>
    <row r="6311" spans="1:7">
      <c r="A6311">
        <v>68</v>
      </c>
      <c r="B6311" t="s">
        <v>71</v>
      </c>
      <c r="C6311">
        <v>2</v>
      </c>
      <c r="D6311" t="s">
        <v>5</v>
      </c>
      <c r="E6311">
        <v>15055</v>
      </c>
      <c r="F6311" t="s">
        <v>106</v>
      </c>
      <c r="G6311">
        <v>4276.8111773069304</v>
      </c>
    </row>
    <row r="6312" spans="1:7">
      <c r="A6312">
        <v>68</v>
      </c>
      <c r="B6312" t="s">
        <v>71</v>
      </c>
      <c r="C6312">
        <v>6</v>
      </c>
      <c r="D6312" t="s">
        <v>9</v>
      </c>
      <c r="E6312">
        <v>15055</v>
      </c>
      <c r="F6312" t="s">
        <v>106</v>
      </c>
      <c r="G6312">
        <v>3170632.4678062699</v>
      </c>
    </row>
    <row r="6313" spans="1:7">
      <c r="A6313">
        <v>68</v>
      </c>
      <c r="B6313" t="s">
        <v>71</v>
      </c>
      <c r="C6313">
        <v>7</v>
      </c>
      <c r="D6313" t="s">
        <v>10</v>
      </c>
      <c r="E6313">
        <v>15055</v>
      </c>
      <c r="F6313" t="s">
        <v>106</v>
      </c>
      <c r="G6313">
        <v>3449983.3384772199</v>
      </c>
    </row>
    <row r="6314" spans="1:7">
      <c r="A6314">
        <v>68</v>
      </c>
      <c r="B6314" t="s">
        <v>71</v>
      </c>
      <c r="C6314">
        <v>8</v>
      </c>
      <c r="D6314" t="s">
        <v>11</v>
      </c>
      <c r="E6314">
        <v>15055</v>
      </c>
      <c r="F6314" t="s">
        <v>106</v>
      </c>
      <c r="G6314">
        <v>41367.696239654702</v>
      </c>
    </row>
    <row r="6315" spans="1:7">
      <c r="A6315">
        <v>68</v>
      </c>
      <c r="B6315" t="s">
        <v>71</v>
      </c>
      <c r="C6315">
        <v>9</v>
      </c>
      <c r="D6315" t="s">
        <v>12</v>
      </c>
      <c r="E6315">
        <v>15055</v>
      </c>
      <c r="F6315" t="s">
        <v>106</v>
      </c>
      <c r="G6315">
        <v>100197865.24231499</v>
      </c>
    </row>
    <row r="6316" spans="1:7">
      <c r="A6316">
        <v>68</v>
      </c>
      <c r="B6316" t="s">
        <v>71</v>
      </c>
      <c r="C6316">
        <v>10</v>
      </c>
      <c r="D6316" t="s">
        <v>13</v>
      </c>
      <c r="E6316">
        <v>15055</v>
      </c>
      <c r="F6316" t="s">
        <v>106</v>
      </c>
      <c r="G6316">
        <v>17238876.7797314</v>
      </c>
    </row>
    <row r="6317" spans="1:7">
      <c r="A6317">
        <v>68</v>
      </c>
      <c r="B6317" t="s">
        <v>71</v>
      </c>
      <c r="C6317">
        <v>11</v>
      </c>
      <c r="D6317" t="s">
        <v>14</v>
      </c>
      <c r="E6317">
        <v>15055</v>
      </c>
      <c r="F6317" t="s">
        <v>106</v>
      </c>
      <c r="G6317">
        <v>110729.7066933</v>
      </c>
    </row>
    <row r="6318" spans="1:7">
      <c r="A6318">
        <v>68</v>
      </c>
      <c r="B6318" t="s">
        <v>71</v>
      </c>
      <c r="C6318">
        <v>12</v>
      </c>
      <c r="D6318" t="s">
        <v>15</v>
      </c>
      <c r="E6318">
        <v>15055</v>
      </c>
      <c r="F6318" t="s">
        <v>106</v>
      </c>
      <c r="G6318">
        <v>640.91800206764105</v>
      </c>
    </row>
    <row r="6319" spans="1:7">
      <c r="A6319">
        <v>68</v>
      </c>
      <c r="B6319" t="s">
        <v>71</v>
      </c>
      <c r="C6319">
        <v>13</v>
      </c>
      <c r="D6319" t="s">
        <v>16</v>
      </c>
      <c r="E6319">
        <v>15055</v>
      </c>
      <c r="F6319" t="s">
        <v>106</v>
      </c>
      <c r="G6319">
        <v>73991.137465895896</v>
      </c>
    </row>
    <row r="6320" spans="1:7">
      <c r="A6320">
        <v>68</v>
      </c>
      <c r="B6320" t="s">
        <v>71</v>
      </c>
      <c r="C6320">
        <v>14</v>
      </c>
      <c r="D6320" t="s">
        <v>17</v>
      </c>
      <c r="E6320">
        <v>15055</v>
      </c>
      <c r="F6320" t="s">
        <v>106</v>
      </c>
      <c r="G6320">
        <v>2358438.6482816199</v>
      </c>
    </row>
    <row r="6321" spans="1:7">
      <c r="A6321">
        <v>68</v>
      </c>
      <c r="B6321" t="s">
        <v>71</v>
      </c>
      <c r="C6321">
        <v>15</v>
      </c>
      <c r="D6321" t="s">
        <v>18</v>
      </c>
      <c r="E6321">
        <v>15055</v>
      </c>
      <c r="F6321" t="s">
        <v>106</v>
      </c>
      <c r="G6321">
        <v>286571.477768782</v>
      </c>
    </row>
    <row r="6322" spans="1:7">
      <c r="A6322">
        <v>68</v>
      </c>
      <c r="B6322" t="s">
        <v>71</v>
      </c>
      <c r="C6322">
        <v>16</v>
      </c>
      <c r="D6322" t="s">
        <v>19</v>
      </c>
      <c r="E6322">
        <v>15055</v>
      </c>
      <c r="F6322" t="s">
        <v>106</v>
      </c>
      <c r="G6322">
        <v>22657.510529245901</v>
      </c>
    </row>
    <row r="6323" spans="1:7">
      <c r="A6323">
        <v>68</v>
      </c>
      <c r="B6323" t="s">
        <v>71</v>
      </c>
      <c r="C6323">
        <v>17</v>
      </c>
      <c r="D6323" t="s">
        <v>20</v>
      </c>
      <c r="E6323">
        <v>15055</v>
      </c>
      <c r="F6323" t="s">
        <v>106</v>
      </c>
      <c r="G6323">
        <v>1130222.80581871</v>
      </c>
    </row>
    <row r="6324" spans="1:7">
      <c r="A6324">
        <v>68</v>
      </c>
      <c r="B6324" t="s">
        <v>71</v>
      </c>
      <c r="C6324">
        <v>18</v>
      </c>
      <c r="D6324" t="s">
        <v>21</v>
      </c>
      <c r="E6324">
        <v>15055</v>
      </c>
      <c r="F6324" t="s">
        <v>106</v>
      </c>
      <c r="G6324">
        <v>17035988.146448798</v>
      </c>
    </row>
    <row r="6325" spans="1:7">
      <c r="A6325">
        <v>68</v>
      </c>
      <c r="B6325" t="s">
        <v>71</v>
      </c>
      <c r="C6325">
        <v>19</v>
      </c>
      <c r="D6325" t="s">
        <v>22</v>
      </c>
      <c r="E6325">
        <v>15055</v>
      </c>
      <c r="F6325" t="s">
        <v>106</v>
      </c>
      <c r="G6325">
        <v>2641948.2490186901</v>
      </c>
    </row>
    <row r="6326" spans="1:7">
      <c r="A6326">
        <v>68</v>
      </c>
      <c r="B6326" t="s">
        <v>71</v>
      </c>
      <c r="C6326">
        <v>20</v>
      </c>
      <c r="D6326" t="s">
        <v>23</v>
      </c>
      <c r="E6326">
        <v>15055</v>
      </c>
      <c r="F6326" t="s">
        <v>106</v>
      </c>
      <c r="G6326">
        <v>227084919.88426501</v>
      </c>
    </row>
    <row r="6327" spans="1:7">
      <c r="A6327">
        <v>68</v>
      </c>
      <c r="B6327" t="s">
        <v>71</v>
      </c>
      <c r="C6327">
        <v>21</v>
      </c>
      <c r="D6327" t="s">
        <v>24</v>
      </c>
      <c r="E6327">
        <v>15055</v>
      </c>
      <c r="F6327" t="s">
        <v>106</v>
      </c>
      <c r="G6327">
        <v>98091633.825275198</v>
      </c>
    </row>
    <row r="6328" spans="1:7">
      <c r="A6328">
        <v>68</v>
      </c>
      <c r="B6328" t="s">
        <v>71</v>
      </c>
      <c r="C6328">
        <v>22</v>
      </c>
      <c r="D6328" t="s">
        <v>25</v>
      </c>
      <c r="E6328">
        <v>15055</v>
      </c>
      <c r="F6328" t="s">
        <v>106</v>
      </c>
      <c r="G6328">
        <v>21870573.999213502</v>
      </c>
    </row>
    <row r="6329" spans="1:7">
      <c r="A6329">
        <v>68</v>
      </c>
      <c r="B6329" t="s">
        <v>71</v>
      </c>
      <c r="C6329">
        <v>23</v>
      </c>
      <c r="D6329" t="s">
        <v>26</v>
      </c>
      <c r="E6329">
        <v>15055</v>
      </c>
      <c r="F6329" t="s">
        <v>106</v>
      </c>
      <c r="G6329">
        <v>19560020.475228801</v>
      </c>
    </row>
    <row r="6330" spans="1:7">
      <c r="A6330">
        <v>68</v>
      </c>
      <c r="B6330" t="s">
        <v>71</v>
      </c>
      <c r="C6330">
        <v>24</v>
      </c>
      <c r="D6330" t="s">
        <v>27</v>
      </c>
      <c r="E6330">
        <v>15055</v>
      </c>
      <c r="F6330" t="s">
        <v>106</v>
      </c>
      <c r="G6330">
        <v>10159865.8535528</v>
      </c>
    </row>
    <row r="6331" spans="1:7">
      <c r="A6331">
        <v>68</v>
      </c>
      <c r="B6331" t="s">
        <v>71</v>
      </c>
      <c r="C6331">
        <v>25</v>
      </c>
      <c r="D6331" t="s">
        <v>28</v>
      </c>
      <c r="E6331">
        <v>15055</v>
      </c>
      <c r="F6331" t="s">
        <v>106</v>
      </c>
      <c r="G6331">
        <v>198186599.25790799</v>
      </c>
    </row>
    <row r="6332" spans="1:7">
      <c r="A6332">
        <v>68</v>
      </c>
      <c r="B6332" t="s">
        <v>71</v>
      </c>
      <c r="C6332">
        <v>26</v>
      </c>
      <c r="D6332" t="s">
        <v>29</v>
      </c>
      <c r="E6332">
        <v>15055</v>
      </c>
      <c r="F6332" t="s">
        <v>106</v>
      </c>
      <c r="G6332">
        <v>45545225.089009702</v>
      </c>
    </row>
    <row r="6333" spans="1:7">
      <c r="A6333">
        <v>68</v>
      </c>
      <c r="B6333" t="s">
        <v>71</v>
      </c>
      <c r="C6333">
        <v>27</v>
      </c>
      <c r="D6333" t="s">
        <v>30</v>
      </c>
      <c r="E6333">
        <v>15055</v>
      </c>
      <c r="F6333" t="s">
        <v>106</v>
      </c>
      <c r="G6333">
        <v>8943365.0255021807</v>
      </c>
    </row>
    <row r="6334" spans="1:7">
      <c r="A6334">
        <v>68</v>
      </c>
      <c r="B6334" t="s">
        <v>71</v>
      </c>
      <c r="C6334">
        <v>28</v>
      </c>
      <c r="D6334" t="s">
        <v>31</v>
      </c>
      <c r="E6334">
        <v>15055</v>
      </c>
      <c r="F6334" t="s">
        <v>106</v>
      </c>
      <c r="G6334">
        <v>18480391.414799199</v>
      </c>
    </row>
    <row r="6335" spans="1:7">
      <c r="A6335">
        <v>68</v>
      </c>
      <c r="B6335" t="s">
        <v>71</v>
      </c>
      <c r="C6335">
        <v>29</v>
      </c>
      <c r="D6335" t="s">
        <v>32</v>
      </c>
      <c r="E6335">
        <v>15055</v>
      </c>
      <c r="F6335" t="s">
        <v>106</v>
      </c>
      <c r="G6335">
        <v>59548599.427354902</v>
      </c>
    </row>
    <row r="6336" spans="1:7">
      <c r="A6336">
        <v>68</v>
      </c>
      <c r="B6336" t="s">
        <v>71</v>
      </c>
      <c r="C6336">
        <v>30</v>
      </c>
      <c r="D6336" t="s">
        <v>33</v>
      </c>
      <c r="E6336">
        <v>15055</v>
      </c>
      <c r="F6336" t="s">
        <v>106</v>
      </c>
      <c r="G6336">
        <v>100982.325217102</v>
      </c>
    </row>
    <row r="6337" spans="1:7">
      <c r="A6337">
        <v>68</v>
      </c>
      <c r="B6337" t="s">
        <v>71</v>
      </c>
      <c r="C6337">
        <v>31</v>
      </c>
      <c r="D6337" t="s">
        <v>34</v>
      </c>
      <c r="E6337">
        <v>15055</v>
      </c>
      <c r="F6337" t="s">
        <v>106</v>
      </c>
      <c r="G6337">
        <v>4198426.4098147796</v>
      </c>
    </row>
    <row r="6338" spans="1:7">
      <c r="A6338">
        <v>68</v>
      </c>
      <c r="B6338" t="s">
        <v>71</v>
      </c>
      <c r="C6338">
        <v>32</v>
      </c>
      <c r="D6338" t="s">
        <v>35</v>
      </c>
      <c r="E6338">
        <v>15055</v>
      </c>
      <c r="F6338" t="s">
        <v>106</v>
      </c>
      <c r="G6338">
        <v>656425548.81840396</v>
      </c>
    </row>
    <row r="6339" spans="1:7">
      <c r="A6339">
        <v>68</v>
      </c>
      <c r="B6339" t="s">
        <v>71</v>
      </c>
      <c r="C6339">
        <v>33</v>
      </c>
      <c r="D6339" t="s">
        <v>36</v>
      </c>
      <c r="E6339">
        <v>15055</v>
      </c>
      <c r="F6339" t="s">
        <v>106</v>
      </c>
      <c r="G6339">
        <v>9855773.6689832304</v>
      </c>
    </row>
    <row r="6340" spans="1:7">
      <c r="A6340">
        <v>68</v>
      </c>
      <c r="B6340" t="s">
        <v>71</v>
      </c>
      <c r="C6340">
        <v>34</v>
      </c>
      <c r="D6340" t="s">
        <v>37</v>
      </c>
      <c r="E6340">
        <v>15055</v>
      </c>
      <c r="F6340" t="s">
        <v>106</v>
      </c>
      <c r="G6340">
        <v>427037.03469520999</v>
      </c>
    </row>
    <row r="6341" spans="1:7">
      <c r="A6341">
        <v>68</v>
      </c>
      <c r="B6341" t="s">
        <v>71</v>
      </c>
      <c r="C6341">
        <v>35</v>
      </c>
      <c r="D6341" t="s">
        <v>38</v>
      </c>
      <c r="E6341">
        <v>15055</v>
      </c>
      <c r="F6341" t="s">
        <v>106</v>
      </c>
      <c r="G6341">
        <v>171161.80871457999</v>
      </c>
    </row>
    <row r="6342" spans="1:7">
      <c r="A6342">
        <v>68</v>
      </c>
      <c r="B6342" t="s">
        <v>71</v>
      </c>
      <c r="C6342">
        <v>36</v>
      </c>
      <c r="D6342" t="s">
        <v>39</v>
      </c>
      <c r="E6342">
        <v>15055</v>
      </c>
      <c r="F6342" t="s">
        <v>106</v>
      </c>
      <c r="G6342">
        <v>19585.2135819793</v>
      </c>
    </row>
    <row r="6343" spans="1:7">
      <c r="A6343">
        <v>68</v>
      </c>
      <c r="B6343" t="s">
        <v>71</v>
      </c>
      <c r="C6343">
        <v>37</v>
      </c>
      <c r="D6343" t="s">
        <v>40</v>
      </c>
      <c r="E6343">
        <v>15055</v>
      </c>
      <c r="F6343" t="s">
        <v>106</v>
      </c>
      <c r="G6343">
        <v>23023.4435907693</v>
      </c>
    </row>
    <row r="6344" spans="1:7">
      <c r="A6344">
        <v>68</v>
      </c>
      <c r="B6344" t="s">
        <v>71</v>
      </c>
      <c r="C6344">
        <v>38</v>
      </c>
      <c r="D6344" t="s">
        <v>41</v>
      </c>
      <c r="E6344">
        <v>15055</v>
      </c>
      <c r="F6344" t="s">
        <v>106</v>
      </c>
      <c r="G6344">
        <v>112874.039911208</v>
      </c>
    </row>
    <row r="6345" spans="1:7">
      <c r="A6345">
        <v>68</v>
      </c>
      <c r="B6345" t="s">
        <v>71</v>
      </c>
      <c r="C6345">
        <v>39</v>
      </c>
      <c r="D6345" t="s">
        <v>42</v>
      </c>
      <c r="E6345">
        <v>15055</v>
      </c>
      <c r="F6345" t="s">
        <v>106</v>
      </c>
      <c r="G6345">
        <v>19451.644397114102</v>
      </c>
    </row>
    <row r="6346" spans="1:7">
      <c r="A6346">
        <v>68</v>
      </c>
      <c r="B6346" t="s">
        <v>71</v>
      </c>
      <c r="C6346">
        <v>40</v>
      </c>
      <c r="D6346" t="s">
        <v>43</v>
      </c>
      <c r="E6346">
        <v>15055</v>
      </c>
      <c r="F6346" t="s">
        <v>106</v>
      </c>
      <c r="G6346">
        <v>602253.174909828</v>
      </c>
    </row>
    <row r="6347" spans="1:7">
      <c r="A6347">
        <v>68</v>
      </c>
      <c r="B6347" t="s">
        <v>71</v>
      </c>
      <c r="C6347">
        <v>41</v>
      </c>
      <c r="D6347" t="s">
        <v>44</v>
      </c>
      <c r="E6347">
        <v>15055</v>
      </c>
      <c r="F6347" t="s">
        <v>106</v>
      </c>
      <c r="G6347">
        <v>484790.17834273301</v>
      </c>
    </row>
    <row r="6348" spans="1:7">
      <c r="A6348">
        <v>68</v>
      </c>
      <c r="B6348" t="s">
        <v>71</v>
      </c>
      <c r="C6348">
        <v>42</v>
      </c>
      <c r="D6348" t="s">
        <v>45</v>
      </c>
      <c r="E6348">
        <v>15055</v>
      </c>
      <c r="F6348" t="s">
        <v>106</v>
      </c>
      <c r="G6348">
        <v>53970945.531307101</v>
      </c>
    </row>
    <row r="6349" spans="1:7">
      <c r="A6349">
        <v>68</v>
      </c>
      <c r="B6349" t="s">
        <v>71</v>
      </c>
      <c r="C6349">
        <v>43</v>
      </c>
      <c r="D6349" t="s">
        <v>46</v>
      </c>
      <c r="E6349">
        <v>15055</v>
      </c>
      <c r="F6349" t="s">
        <v>106</v>
      </c>
      <c r="G6349">
        <v>3887532.6434712899</v>
      </c>
    </row>
    <row r="6350" spans="1:7">
      <c r="A6350">
        <v>68</v>
      </c>
      <c r="B6350" t="s">
        <v>71</v>
      </c>
      <c r="C6350">
        <v>44</v>
      </c>
      <c r="D6350" t="s">
        <v>47</v>
      </c>
      <c r="E6350">
        <v>15055</v>
      </c>
      <c r="F6350" t="s">
        <v>106</v>
      </c>
      <c r="G6350">
        <v>1511672.93973538</v>
      </c>
    </row>
    <row r="6351" spans="1:7">
      <c r="A6351">
        <v>68</v>
      </c>
      <c r="B6351" t="s">
        <v>71</v>
      </c>
      <c r="C6351">
        <v>45</v>
      </c>
      <c r="D6351" t="s">
        <v>48</v>
      </c>
      <c r="E6351">
        <v>15055</v>
      </c>
      <c r="F6351" t="s">
        <v>106</v>
      </c>
      <c r="G6351">
        <v>125920299.071907</v>
      </c>
    </row>
    <row r="6352" spans="1:7">
      <c r="A6352">
        <v>68</v>
      </c>
      <c r="B6352" t="s">
        <v>71</v>
      </c>
      <c r="C6352">
        <v>46</v>
      </c>
      <c r="D6352" t="s">
        <v>49</v>
      </c>
      <c r="E6352">
        <v>15055</v>
      </c>
      <c r="F6352" t="s">
        <v>106</v>
      </c>
      <c r="G6352">
        <v>28892326.829511199</v>
      </c>
    </row>
    <row r="6353" spans="1:7">
      <c r="A6353">
        <v>68</v>
      </c>
      <c r="B6353" t="s">
        <v>71</v>
      </c>
      <c r="C6353">
        <v>47</v>
      </c>
      <c r="D6353" t="s">
        <v>50</v>
      </c>
      <c r="E6353">
        <v>15055</v>
      </c>
      <c r="F6353" t="s">
        <v>106</v>
      </c>
      <c r="G6353">
        <v>1087962.99727897</v>
      </c>
    </row>
    <row r="6354" spans="1:7">
      <c r="A6354">
        <v>68</v>
      </c>
      <c r="B6354" t="s">
        <v>71</v>
      </c>
      <c r="C6354">
        <v>48</v>
      </c>
      <c r="D6354" t="s">
        <v>51</v>
      </c>
      <c r="E6354">
        <v>15055</v>
      </c>
      <c r="F6354" t="s">
        <v>106</v>
      </c>
      <c r="G6354">
        <v>113274345.386839</v>
      </c>
    </row>
    <row r="6355" spans="1:7">
      <c r="A6355">
        <v>68</v>
      </c>
      <c r="B6355" t="s">
        <v>71</v>
      </c>
      <c r="C6355">
        <v>49</v>
      </c>
      <c r="D6355" t="s">
        <v>52</v>
      </c>
      <c r="E6355">
        <v>15055</v>
      </c>
      <c r="F6355" t="s">
        <v>106</v>
      </c>
      <c r="G6355">
        <v>39710027.2211053</v>
      </c>
    </row>
    <row r="6356" spans="1:7">
      <c r="A6356">
        <v>68</v>
      </c>
      <c r="B6356" t="s">
        <v>71</v>
      </c>
      <c r="C6356">
        <v>50</v>
      </c>
      <c r="D6356" t="s">
        <v>53</v>
      </c>
      <c r="E6356">
        <v>15055</v>
      </c>
      <c r="F6356" t="s">
        <v>106</v>
      </c>
      <c r="G6356">
        <v>53495579.622741401</v>
      </c>
    </row>
    <row r="6357" spans="1:7">
      <c r="A6357">
        <v>68</v>
      </c>
      <c r="B6357" t="s">
        <v>71</v>
      </c>
      <c r="C6357">
        <v>51</v>
      </c>
      <c r="D6357" t="s">
        <v>54</v>
      </c>
      <c r="E6357">
        <v>15055</v>
      </c>
      <c r="F6357" t="s">
        <v>106</v>
      </c>
      <c r="G6357">
        <v>51062014.1946842</v>
      </c>
    </row>
    <row r="6358" spans="1:7">
      <c r="A6358">
        <v>68</v>
      </c>
      <c r="B6358" t="s">
        <v>71</v>
      </c>
      <c r="C6358">
        <v>52</v>
      </c>
      <c r="D6358" t="s">
        <v>55</v>
      </c>
      <c r="E6358">
        <v>15055</v>
      </c>
      <c r="F6358" t="s">
        <v>106</v>
      </c>
      <c r="G6358">
        <v>83318.168400434195</v>
      </c>
    </row>
    <row r="6359" spans="1:7">
      <c r="A6359">
        <v>68</v>
      </c>
      <c r="B6359" t="s">
        <v>71</v>
      </c>
      <c r="C6359">
        <v>53</v>
      </c>
      <c r="D6359" t="s">
        <v>56</v>
      </c>
      <c r="E6359">
        <v>15055</v>
      </c>
      <c r="F6359" t="s">
        <v>106</v>
      </c>
      <c r="G6359">
        <v>23938365.4435031</v>
      </c>
    </row>
    <row r="6360" spans="1:7">
      <c r="A6360">
        <v>68</v>
      </c>
      <c r="B6360" t="s">
        <v>71</v>
      </c>
      <c r="C6360">
        <v>54</v>
      </c>
      <c r="D6360" t="s">
        <v>57</v>
      </c>
      <c r="E6360">
        <v>15055</v>
      </c>
      <c r="F6360" t="s">
        <v>106</v>
      </c>
      <c r="G6360">
        <v>97989638.868449897</v>
      </c>
    </row>
    <row r="6361" spans="1:7">
      <c r="A6361">
        <v>68</v>
      </c>
      <c r="B6361" t="s">
        <v>71</v>
      </c>
      <c r="C6361">
        <v>55</v>
      </c>
      <c r="D6361" t="s">
        <v>58</v>
      </c>
      <c r="E6361">
        <v>15055</v>
      </c>
      <c r="F6361" t="s">
        <v>106</v>
      </c>
      <c r="G6361">
        <v>259161227.79597899</v>
      </c>
    </row>
    <row r="6362" spans="1:7">
      <c r="A6362">
        <v>68</v>
      </c>
      <c r="B6362" t="s">
        <v>71</v>
      </c>
      <c r="C6362">
        <v>56</v>
      </c>
      <c r="D6362" t="s">
        <v>59</v>
      </c>
      <c r="E6362">
        <v>15055</v>
      </c>
      <c r="F6362" t="s">
        <v>106</v>
      </c>
      <c r="G6362">
        <v>128936838.86968</v>
      </c>
    </row>
    <row r="6363" spans="1:7">
      <c r="A6363">
        <v>68</v>
      </c>
      <c r="B6363" t="s">
        <v>71</v>
      </c>
      <c r="C6363">
        <v>57</v>
      </c>
      <c r="D6363" t="s">
        <v>60</v>
      </c>
      <c r="E6363">
        <v>15055</v>
      </c>
      <c r="F6363" t="s">
        <v>106</v>
      </c>
      <c r="G6363">
        <v>49939697.541697599</v>
      </c>
    </row>
    <row r="6364" spans="1:7">
      <c r="A6364">
        <v>68</v>
      </c>
      <c r="B6364" t="s">
        <v>71</v>
      </c>
      <c r="C6364">
        <v>58</v>
      </c>
      <c r="D6364" t="s">
        <v>61</v>
      </c>
      <c r="E6364">
        <v>15055</v>
      </c>
      <c r="F6364" t="s">
        <v>106</v>
      </c>
      <c r="G6364">
        <v>6481767.4072836395</v>
      </c>
    </row>
    <row r="6365" spans="1:7">
      <c r="A6365">
        <v>68</v>
      </c>
      <c r="B6365" t="s">
        <v>71</v>
      </c>
      <c r="C6365">
        <v>59</v>
      </c>
      <c r="D6365" t="s">
        <v>62</v>
      </c>
      <c r="E6365">
        <v>15055</v>
      </c>
      <c r="F6365" t="s">
        <v>106</v>
      </c>
      <c r="G6365">
        <v>100594109.98364501</v>
      </c>
    </row>
    <row r="6366" spans="1:7">
      <c r="A6366">
        <v>68</v>
      </c>
      <c r="B6366" t="s">
        <v>71</v>
      </c>
      <c r="C6366">
        <v>60</v>
      </c>
      <c r="D6366" t="s">
        <v>63</v>
      </c>
      <c r="E6366">
        <v>15055</v>
      </c>
      <c r="F6366" t="s">
        <v>106</v>
      </c>
      <c r="G6366">
        <v>136695408.95364001</v>
      </c>
    </row>
    <row r="6367" spans="1:7">
      <c r="A6367">
        <v>68</v>
      </c>
      <c r="B6367" t="s">
        <v>71</v>
      </c>
      <c r="C6367">
        <v>62</v>
      </c>
      <c r="D6367" t="s">
        <v>65</v>
      </c>
      <c r="E6367">
        <v>15055</v>
      </c>
      <c r="F6367" t="s">
        <v>106</v>
      </c>
      <c r="G6367">
        <v>355620615.83901602</v>
      </c>
    </row>
    <row r="6368" spans="1:7">
      <c r="A6368">
        <v>68</v>
      </c>
      <c r="B6368" t="s">
        <v>71</v>
      </c>
      <c r="C6368">
        <v>63</v>
      </c>
      <c r="D6368" t="s">
        <v>66</v>
      </c>
      <c r="E6368">
        <v>15055</v>
      </c>
      <c r="F6368" t="s">
        <v>106</v>
      </c>
      <c r="G6368">
        <v>209880305.927609</v>
      </c>
    </row>
    <row r="6369" spans="1:7">
      <c r="A6369">
        <v>68</v>
      </c>
      <c r="B6369" t="s">
        <v>71</v>
      </c>
      <c r="C6369">
        <v>64</v>
      </c>
      <c r="D6369" t="s">
        <v>67</v>
      </c>
      <c r="E6369">
        <v>15055</v>
      </c>
      <c r="F6369" t="s">
        <v>106</v>
      </c>
      <c r="G6369">
        <v>93047977.912827805</v>
      </c>
    </row>
    <row r="6370" spans="1:7">
      <c r="A6370">
        <v>68</v>
      </c>
      <c r="B6370" t="s">
        <v>71</v>
      </c>
      <c r="C6370">
        <v>65</v>
      </c>
      <c r="D6370" t="s">
        <v>68</v>
      </c>
      <c r="E6370">
        <v>15055</v>
      </c>
      <c r="F6370" t="s">
        <v>106</v>
      </c>
      <c r="G6370">
        <v>489179621.20180798</v>
      </c>
    </row>
    <row r="6371" spans="1:7">
      <c r="A6371">
        <v>68</v>
      </c>
      <c r="B6371" t="s">
        <v>71</v>
      </c>
      <c r="C6371">
        <v>66</v>
      </c>
      <c r="D6371" t="s">
        <v>69</v>
      </c>
      <c r="E6371">
        <v>15055</v>
      </c>
      <c r="F6371" t="s">
        <v>106</v>
      </c>
      <c r="G6371">
        <v>497166739.96106303</v>
      </c>
    </row>
    <row r="6372" spans="1:7">
      <c r="A6372">
        <v>68</v>
      </c>
      <c r="B6372" t="s">
        <v>71</v>
      </c>
      <c r="C6372">
        <v>67</v>
      </c>
      <c r="D6372" t="s">
        <v>70</v>
      </c>
      <c r="E6372">
        <v>15055</v>
      </c>
      <c r="F6372" t="s">
        <v>106</v>
      </c>
      <c r="G6372">
        <v>646164717.96239495</v>
      </c>
    </row>
    <row r="6373" spans="1:7">
      <c r="A6373">
        <v>68</v>
      </c>
      <c r="B6373" t="s">
        <v>71</v>
      </c>
      <c r="C6373">
        <v>68</v>
      </c>
      <c r="D6373" t="s">
        <v>71</v>
      </c>
      <c r="E6373">
        <v>15055</v>
      </c>
      <c r="F6373" t="s">
        <v>106</v>
      </c>
      <c r="G6373">
        <v>1217929800.4166</v>
      </c>
    </row>
    <row r="6374" spans="1:7">
      <c r="A6374">
        <v>68</v>
      </c>
      <c r="B6374" t="s">
        <v>71</v>
      </c>
      <c r="C6374">
        <v>74</v>
      </c>
      <c r="D6374" t="s">
        <v>77</v>
      </c>
      <c r="E6374">
        <v>15055</v>
      </c>
      <c r="F6374" t="s">
        <v>106</v>
      </c>
      <c r="G6374">
        <v>15194537.1176742</v>
      </c>
    </row>
    <row r="6375" spans="1:7">
      <c r="A6375">
        <v>68</v>
      </c>
      <c r="B6375" t="s">
        <v>71</v>
      </c>
      <c r="C6375">
        <v>75</v>
      </c>
      <c r="D6375" t="s">
        <v>78</v>
      </c>
      <c r="E6375">
        <v>15055</v>
      </c>
      <c r="F6375" t="s">
        <v>106</v>
      </c>
      <c r="G6375">
        <v>470.74433140558301</v>
      </c>
    </row>
    <row r="6376" spans="1:7">
      <c r="A6376">
        <v>68</v>
      </c>
      <c r="B6376" t="s">
        <v>71</v>
      </c>
      <c r="C6376">
        <v>76</v>
      </c>
      <c r="D6376" t="s">
        <v>79</v>
      </c>
      <c r="E6376">
        <v>15055</v>
      </c>
      <c r="F6376" t="s">
        <v>106</v>
      </c>
      <c r="G6376">
        <v>1909469.77379019</v>
      </c>
    </row>
    <row r="6377" spans="1:7">
      <c r="A6377">
        <v>68</v>
      </c>
      <c r="B6377" t="s">
        <v>71</v>
      </c>
      <c r="C6377">
        <v>77</v>
      </c>
      <c r="D6377" t="s">
        <v>80</v>
      </c>
      <c r="E6377">
        <v>15055</v>
      </c>
      <c r="F6377" t="s">
        <v>106</v>
      </c>
      <c r="G6377">
        <v>14936473.210884299</v>
      </c>
    </row>
    <row r="6378" spans="1:7">
      <c r="A6378">
        <v>68</v>
      </c>
      <c r="B6378" t="s">
        <v>71</v>
      </c>
      <c r="C6378">
        <v>78</v>
      </c>
      <c r="D6378" t="s">
        <v>81</v>
      </c>
      <c r="E6378">
        <v>15055</v>
      </c>
      <c r="F6378" t="s">
        <v>106</v>
      </c>
      <c r="G6378">
        <v>74835571.500407398</v>
      </c>
    </row>
    <row r="6379" spans="1:7">
      <c r="A6379">
        <v>68</v>
      </c>
      <c r="B6379" t="s">
        <v>71</v>
      </c>
      <c r="C6379">
        <v>79</v>
      </c>
      <c r="D6379" t="s">
        <v>82</v>
      </c>
      <c r="E6379">
        <v>15055</v>
      </c>
      <c r="F6379" t="s">
        <v>106</v>
      </c>
      <c r="G6379">
        <v>693131373.04057205</v>
      </c>
    </row>
    <row r="6380" spans="1:7">
      <c r="A6380">
        <v>68</v>
      </c>
      <c r="B6380" t="s">
        <v>71</v>
      </c>
      <c r="C6380">
        <v>80</v>
      </c>
      <c r="D6380" t="s">
        <v>83</v>
      </c>
      <c r="E6380">
        <v>15055</v>
      </c>
      <c r="F6380" t="s">
        <v>106</v>
      </c>
      <c r="G6380">
        <v>1715761.51384878</v>
      </c>
    </row>
    <row r="6381" spans="1:7">
      <c r="A6381">
        <v>68</v>
      </c>
      <c r="B6381" t="s">
        <v>71</v>
      </c>
      <c r="C6381">
        <v>81</v>
      </c>
      <c r="D6381" t="s">
        <v>84</v>
      </c>
      <c r="E6381">
        <v>15055</v>
      </c>
      <c r="F6381" t="s">
        <v>106</v>
      </c>
      <c r="G6381">
        <v>2888886.9338342999</v>
      </c>
    </row>
    <row r="6382" spans="1:7">
      <c r="A6382">
        <v>68</v>
      </c>
      <c r="B6382" t="s">
        <v>71</v>
      </c>
      <c r="C6382">
        <v>83</v>
      </c>
      <c r="D6382" t="s">
        <v>86</v>
      </c>
      <c r="E6382">
        <v>15055</v>
      </c>
      <c r="F6382" t="s">
        <v>106</v>
      </c>
      <c r="G6382">
        <v>180572040.04832399</v>
      </c>
    </row>
    <row r="6383" spans="1:7">
      <c r="A6383">
        <v>68</v>
      </c>
      <c r="B6383" t="s">
        <v>71</v>
      </c>
      <c r="C6383">
        <v>86</v>
      </c>
      <c r="D6383" t="s">
        <v>89</v>
      </c>
      <c r="E6383">
        <v>15055</v>
      </c>
      <c r="F6383" t="s">
        <v>106</v>
      </c>
      <c r="G6383">
        <v>4223.97285378584</v>
      </c>
    </row>
    <row r="6384" spans="1:7">
      <c r="A6384">
        <v>68</v>
      </c>
      <c r="B6384" t="s">
        <v>71</v>
      </c>
      <c r="C6384">
        <v>87</v>
      </c>
      <c r="D6384" t="s">
        <v>90</v>
      </c>
      <c r="E6384">
        <v>15055</v>
      </c>
      <c r="F6384" t="s">
        <v>106</v>
      </c>
      <c r="G6384">
        <v>3241.0080707656002</v>
      </c>
    </row>
    <row r="6385" spans="1:7">
      <c r="A6385">
        <v>68</v>
      </c>
      <c r="B6385" t="s">
        <v>71</v>
      </c>
      <c r="C6385">
        <v>5001</v>
      </c>
      <c r="D6385" t="s">
        <v>94</v>
      </c>
      <c r="E6385">
        <v>15053</v>
      </c>
      <c r="F6385" t="s">
        <v>107</v>
      </c>
      <c r="G6385">
        <v>6361952647.2878599</v>
      </c>
    </row>
    <row r="6386" spans="1:7">
      <c r="A6386">
        <v>68</v>
      </c>
      <c r="B6386" t="s">
        <v>71</v>
      </c>
      <c r="C6386">
        <v>6001</v>
      </c>
      <c r="D6386" t="s">
        <v>96</v>
      </c>
      <c r="E6386">
        <v>15053</v>
      </c>
      <c r="F6386" t="s">
        <v>107</v>
      </c>
      <c r="G6386">
        <v>159092545.771341</v>
      </c>
    </row>
    <row r="6387" spans="1:7">
      <c r="A6387">
        <v>68</v>
      </c>
      <c r="B6387" t="s">
        <v>71</v>
      </c>
      <c r="C6387">
        <v>7001</v>
      </c>
      <c r="D6387" t="s">
        <v>108</v>
      </c>
      <c r="E6387">
        <v>15053</v>
      </c>
      <c r="F6387" t="s">
        <v>107</v>
      </c>
      <c r="G6387">
        <v>4073494533.9026098</v>
      </c>
    </row>
    <row r="6388" spans="1:7">
      <c r="A6388">
        <v>68</v>
      </c>
      <c r="B6388" t="s">
        <v>71</v>
      </c>
      <c r="C6388">
        <v>8001</v>
      </c>
      <c r="D6388" t="s">
        <v>109</v>
      </c>
      <c r="E6388">
        <v>15053</v>
      </c>
      <c r="F6388" t="s">
        <v>107</v>
      </c>
      <c r="G6388">
        <v>647253181.33444595</v>
      </c>
    </row>
    <row r="6389" spans="1:7">
      <c r="A6389">
        <v>68</v>
      </c>
      <c r="B6389" t="s">
        <v>71</v>
      </c>
      <c r="C6389">
        <v>10001</v>
      </c>
      <c r="D6389" t="s">
        <v>110</v>
      </c>
      <c r="E6389">
        <v>15055</v>
      </c>
      <c r="F6389" t="s">
        <v>106</v>
      </c>
      <c r="G6389">
        <v>26904.238148335298</v>
      </c>
    </row>
    <row r="6390" spans="1:7">
      <c r="A6390">
        <v>68</v>
      </c>
      <c r="B6390" t="s">
        <v>71</v>
      </c>
      <c r="C6390">
        <v>10002</v>
      </c>
      <c r="D6390" t="s">
        <v>111</v>
      </c>
      <c r="E6390">
        <v>15055</v>
      </c>
      <c r="F6390" t="s">
        <v>106</v>
      </c>
      <c r="G6390">
        <v>35429.839591151198</v>
      </c>
    </row>
    <row r="6391" spans="1:7">
      <c r="A6391">
        <v>68</v>
      </c>
      <c r="B6391" t="s">
        <v>71</v>
      </c>
      <c r="C6391">
        <v>10003</v>
      </c>
      <c r="D6391" t="s">
        <v>112</v>
      </c>
      <c r="E6391">
        <v>15055</v>
      </c>
      <c r="F6391" t="s">
        <v>106</v>
      </c>
      <c r="G6391">
        <v>31544.5345283268</v>
      </c>
    </row>
    <row r="6392" spans="1:7">
      <c r="A6392">
        <v>68</v>
      </c>
      <c r="B6392" t="s">
        <v>71</v>
      </c>
      <c r="C6392">
        <v>10004</v>
      </c>
      <c r="D6392" t="s">
        <v>113</v>
      </c>
      <c r="E6392">
        <v>15055</v>
      </c>
      <c r="F6392" t="s">
        <v>106</v>
      </c>
      <c r="G6392">
        <v>24356.173688180399</v>
      </c>
    </row>
    <row r="6393" spans="1:7">
      <c r="A6393">
        <v>68</v>
      </c>
      <c r="B6393" t="s">
        <v>71</v>
      </c>
      <c r="C6393">
        <v>10005</v>
      </c>
      <c r="D6393" t="s">
        <v>114</v>
      </c>
      <c r="E6393">
        <v>15055</v>
      </c>
      <c r="F6393" t="s">
        <v>106</v>
      </c>
      <c r="G6393">
        <v>54357.403861872997</v>
      </c>
    </row>
    <row r="6394" spans="1:7">
      <c r="A6394">
        <v>68</v>
      </c>
      <c r="B6394" t="s">
        <v>71</v>
      </c>
      <c r="C6394">
        <v>10006</v>
      </c>
      <c r="D6394" t="s">
        <v>115</v>
      </c>
      <c r="E6394">
        <v>15055</v>
      </c>
      <c r="F6394" t="s">
        <v>106</v>
      </c>
      <c r="G6394">
        <v>185653.742226181</v>
      </c>
    </row>
    <row r="6395" spans="1:7">
      <c r="A6395">
        <v>68</v>
      </c>
      <c r="B6395" t="s">
        <v>71</v>
      </c>
      <c r="C6395">
        <v>10007</v>
      </c>
      <c r="D6395" t="s">
        <v>116</v>
      </c>
      <c r="E6395">
        <v>15055</v>
      </c>
      <c r="F6395" t="s">
        <v>106</v>
      </c>
      <c r="G6395">
        <v>328316.81741939898</v>
      </c>
    </row>
    <row r="6396" spans="1:7">
      <c r="A6396">
        <v>68</v>
      </c>
      <c r="B6396" t="s">
        <v>71</v>
      </c>
      <c r="C6396">
        <v>10008</v>
      </c>
      <c r="D6396" t="s">
        <v>117</v>
      </c>
      <c r="E6396">
        <v>15055</v>
      </c>
      <c r="F6396" t="s">
        <v>106</v>
      </c>
      <c r="G6396">
        <v>375567.37066930399</v>
      </c>
    </row>
    <row r="6397" spans="1:7">
      <c r="A6397">
        <v>68</v>
      </c>
      <c r="B6397" t="s">
        <v>71</v>
      </c>
      <c r="C6397">
        <v>10009</v>
      </c>
      <c r="D6397" t="s">
        <v>118</v>
      </c>
      <c r="E6397">
        <v>15055</v>
      </c>
      <c r="F6397" t="s">
        <v>106</v>
      </c>
      <c r="G6397">
        <v>950284.66124252102</v>
      </c>
    </row>
    <row r="6398" spans="1:7">
      <c r="A6398">
        <v>68</v>
      </c>
      <c r="B6398" t="s">
        <v>71</v>
      </c>
      <c r="C6398">
        <v>11001</v>
      </c>
      <c r="D6398" t="s">
        <v>119</v>
      </c>
      <c r="E6398">
        <v>15055</v>
      </c>
      <c r="F6398" t="s">
        <v>106</v>
      </c>
      <c r="G6398">
        <v>76168.660123466194</v>
      </c>
    </row>
    <row r="6399" spans="1:7">
      <c r="A6399">
        <v>68</v>
      </c>
      <c r="B6399" t="s">
        <v>71</v>
      </c>
      <c r="C6399">
        <v>11003</v>
      </c>
      <c r="D6399" t="s">
        <v>120</v>
      </c>
      <c r="E6399">
        <v>15055</v>
      </c>
      <c r="F6399" t="s">
        <v>106</v>
      </c>
      <c r="G6399">
        <v>74056.163886003298</v>
      </c>
    </row>
    <row r="6400" spans="1:7">
      <c r="A6400">
        <v>68</v>
      </c>
      <c r="B6400" t="s">
        <v>71</v>
      </c>
      <c r="C6400">
        <v>12001</v>
      </c>
      <c r="D6400" t="s">
        <v>121</v>
      </c>
      <c r="E6400">
        <v>15055</v>
      </c>
      <c r="F6400" t="s">
        <v>106</v>
      </c>
      <c r="G6400">
        <v>1004020982.14825</v>
      </c>
    </row>
    <row r="6401" spans="1:7">
      <c r="A6401">
        <v>68</v>
      </c>
      <c r="B6401" t="s">
        <v>71</v>
      </c>
      <c r="C6401">
        <v>12002</v>
      </c>
      <c r="D6401" t="s">
        <v>122</v>
      </c>
      <c r="E6401">
        <v>15055</v>
      </c>
      <c r="F6401" t="s">
        <v>106</v>
      </c>
      <c r="G6401">
        <v>157018.36138951301</v>
      </c>
    </row>
    <row r="6402" spans="1:7">
      <c r="A6402">
        <v>68</v>
      </c>
      <c r="B6402" t="s">
        <v>71</v>
      </c>
      <c r="C6402">
        <v>12004</v>
      </c>
      <c r="D6402" t="s">
        <v>123</v>
      </c>
      <c r="E6402">
        <v>15055</v>
      </c>
      <c r="F6402" t="s">
        <v>106</v>
      </c>
      <c r="G6402">
        <v>374600.49784435797</v>
      </c>
    </row>
    <row r="6403" spans="1:7">
      <c r="A6403">
        <v>68</v>
      </c>
      <c r="B6403" t="s">
        <v>71</v>
      </c>
      <c r="C6403">
        <v>14001</v>
      </c>
      <c r="D6403" t="s">
        <v>124</v>
      </c>
      <c r="E6403">
        <v>15055</v>
      </c>
      <c r="F6403" t="s">
        <v>106</v>
      </c>
      <c r="G6403">
        <v>495288.19248739397</v>
      </c>
    </row>
    <row r="6404" spans="1:7">
      <c r="A6404">
        <v>68</v>
      </c>
      <c r="B6404" t="s">
        <v>71</v>
      </c>
      <c r="C6404">
        <v>14002</v>
      </c>
      <c r="D6404" t="s">
        <v>125</v>
      </c>
      <c r="E6404">
        <v>15055</v>
      </c>
      <c r="F6404" t="s">
        <v>106</v>
      </c>
      <c r="G6404">
        <v>874201.71139033197</v>
      </c>
    </row>
    <row r="6405" spans="1:7">
      <c r="A6405">
        <v>68</v>
      </c>
      <c r="B6405" t="s">
        <v>71</v>
      </c>
      <c r="C6405">
        <v>25001</v>
      </c>
      <c r="D6405" t="s">
        <v>126</v>
      </c>
      <c r="E6405">
        <v>15051</v>
      </c>
      <c r="F6405" t="s">
        <v>127</v>
      </c>
      <c r="G6405">
        <v>620233016.63470399</v>
      </c>
    </row>
    <row r="6406" spans="1:7">
      <c r="A6406">
        <v>68</v>
      </c>
      <c r="B6406" t="s">
        <v>71</v>
      </c>
      <c r="C6406">
        <v>28001</v>
      </c>
      <c r="D6406" t="s">
        <v>128</v>
      </c>
      <c r="E6406">
        <v>15051</v>
      </c>
      <c r="F6406" t="s">
        <v>127</v>
      </c>
      <c r="G6406">
        <v>1469146677.3559501</v>
      </c>
    </row>
    <row r="6407" spans="1:7">
      <c r="A6407">
        <v>69</v>
      </c>
      <c r="B6407" t="s">
        <v>72</v>
      </c>
      <c r="C6407">
        <v>1</v>
      </c>
      <c r="D6407" t="s">
        <v>4</v>
      </c>
      <c r="E6407">
        <v>15055</v>
      </c>
      <c r="F6407" t="s">
        <v>106</v>
      </c>
      <c r="G6407">
        <v>1940220.27434416</v>
      </c>
    </row>
    <row r="6408" spans="1:7">
      <c r="A6408">
        <v>69</v>
      </c>
      <c r="B6408" t="s">
        <v>72</v>
      </c>
      <c r="C6408">
        <v>2</v>
      </c>
      <c r="D6408" t="s">
        <v>5</v>
      </c>
      <c r="E6408">
        <v>15055</v>
      </c>
      <c r="F6408" t="s">
        <v>106</v>
      </c>
      <c r="G6408">
        <v>6709281.6375115998</v>
      </c>
    </row>
    <row r="6409" spans="1:7">
      <c r="A6409">
        <v>69</v>
      </c>
      <c r="B6409" t="s">
        <v>72</v>
      </c>
      <c r="C6409">
        <v>3</v>
      </c>
      <c r="D6409" t="s">
        <v>6</v>
      </c>
      <c r="E6409">
        <v>15055</v>
      </c>
      <c r="F6409" t="s">
        <v>106</v>
      </c>
      <c r="G6409">
        <v>345652.33566414798</v>
      </c>
    </row>
    <row r="6410" spans="1:7">
      <c r="A6410">
        <v>69</v>
      </c>
      <c r="B6410" t="s">
        <v>72</v>
      </c>
      <c r="C6410">
        <v>4</v>
      </c>
      <c r="D6410" t="s">
        <v>7</v>
      </c>
      <c r="E6410">
        <v>15055</v>
      </c>
      <c r="F6410" t="s">
        <v>106</v>
      </c>
      <c r="G6410">
        <v>584992.12509632704</v>
      </c>
    </row>
    <row r="6411" spans="1:7">
      <c r="A6411">
        <v>69</v>
      </c>
      <c r="B6411" t="s">
        <v>72</v>
      </c>
      <c r="C6411">
        <v>6</v>
      </c>
      <c r="D6411" t="s">
        <v>9</v>
      </c>
      <c r="E6411">
        <v>15055</v>
      </c>
      <c r="F6411" t="s">
        <v>106</v>
      </c>
      <c r="G6411">
        <v>7916522.0043392098</v>
      </c>
    </row>
    <row r="6412" spans="1:7">
      <c r="A6412">
        <v>69</v>
      </c>
      <c r="B6412" t="s">
        <v>72</v>
      </c>
      <c r="C6412">
        <v>7</v>
      </c>
      <c r="D6412" t="s">
        <v>10</v>
      </c>
      <c r="E6412">
        <v>15055</v>
      </c>
      <c r="F6412" t="s">
        <v>106</v>
      </c>
      <c r="G6412">
        <v>28049653.246525802</v>
      </c>
    </row>
    <row r="6413" spans="1:7">
      <c r="A6413">
        <v>69</v>
      </c>
      <c r="B6413" t="s">
        <v>72</v>
      </c>
      <c r="C6413">
        <v>8</v>
      </c>
      <c r="D6413" t="s">
        <v>11</v>
      </c>
      <c r="E6413">
        <v>15055</v>
      </c>
      <c r="F6413" t="s">
        <v>106</v>
      </c>
      <c r="G6413">
        <v>9582.5011708414204</v>
      </c>
    </row>
    <row r="6414" spans="1:7">
      <c r="A6414">
        <v>69</v>
      </c>
      <c r="B6414" t="s">
        <v>72</v>
      </c>
      <c r="C6414">
        <v>9</v>
      </c>
      <c r="D6414" t="s">
        <v>12</v>
      </c>
      <c r="E6414">
        <v>15055</v>
      </c>
      <c r="F6414" t="s">
        <v>106</v>
      </c>
      <c r="G6414">
        <v>323246225.32251102</v>
      </c>
    </row>
    <row r="6415" spans="1:7">
      <c r="A6415">
        <v>69</v>
      </c>
      <c r="B6415" t="s">
        <v>72</v>
      </c>
      <c r="C6415">
        <v>10</v>
      </c>
      <c r="D6415" t="s">
        <v>13</v>
      </c>
      <c r="E6415">
        <v>15055</v>
      </c>
      <c r="F6415" t="s">
        <v>106</v>
      </c>
      <c r="G6415">
        <v>59788885.653507501</v>
      </c>
    </row>
    <row r="6416" spans="1:7">
      <c r="A6416">
        <v>69</v>
      </c>
      <c r="B6416" t="s">
        <v>72</v>
      </c>
      <c r="C6416">
        <v>11</v>
      </c>
      <c r="D6416" t="s">
        <v>14</v>
      </c>
      <c r="E6416">
        <v>15055</v>
      </c>
      <c r="F6416" t="s">
        <v>106</v>
      </c>
      <c r="G6416">
        <v>350862215.45825899</v>
      </c>
    </row>
    <row r="6417" spans="1:7">
      <c r="A6417">
        <v>69</v>
      </c>
      <c r="B6417" t="s">
        <v>72</v>
      </c>
      <c r="C6417">
        <v>12</v>
      </c>
      <c r="D6417" t="s">
        <v>15</v>
      </c>
      <c r="E6417">
        <v>15055</v>
      </c>
      <c r="F6417" t="s">
        <v>106</v>
      </c>
      <c r="G6417">
        <v>44410282.4024252</v>
      </c>
    </row>
    <row r="6418" spans="1:7">
      <c r="A6418">
        <v>69</v>
      </c>
      <c r="B6418" t="s">
        <v>72</v>
      </c>
      <c r="C6418">
        <v>13</v>
      </c>
      <c r="D6418" t="s">
        <v>16</v>
      </c>
      <c r="E6418">
        <v>15055</v>
      </c>
      <c r="F6418" t="s">
        <v>106</v>
      </c>
      <c r="G6418">
        <v>500421.186447324</v>
      </c>
    </row>
    <row r="6419" spans="1:7">
      <c r="A6419">
        <v>69</v>
      </c>
      <c r="B6419" t="s">
        <v>72</v>
      </c>
      <c r="C6419">
        <v>14</v>
      </c>
      <c r="D6419" t="s">
        <v>17</v>
      </c>
      <c r="E6419">
        <v>15055</v>
      </c>
      <c r="F6419" t="s">
        <v>106</v>
      </c>
      <c r="G6419">
        <v>623362.05950412399</v>
      </c>
    </row>
    <row r="6420" spans="1:7">
      <c r="A6420">
        <v>69</v>
      </c>
      <c r="B6420" t="s">
        <v>72</v>
      </c>
      <c r="C6420">
        <v>15</v>
      </c>
      <c r="D6420" t="s">
        <v>18</v>
      </c>
      <c r="E6420">
        <v>15055</v>
      </c>
      <c r="F6420" t="s">
        <v>106</v>
      </c>
      <c r="G6420">
        <v>918962.08085009502</v>
      </c>
    </row>
    <row r="6421" spans="1:7">
      <c r="A6421">
        <v>69</v>
      </c>
      <c r="B6421" t="s">
        <v>72</v>
      </c>
      <c r="C6421">
        <v>16</v>
      </c>
      <c r="D6421" t="s">
        <v>19</v>
      </c>
      <c r="E6421">
        <v>15055</v>
      </c>
      <c r="F6421" t="s">
        <v>106</v>
      </c>
      <c r="G6421">
        <v>65449.643875538801</v>
      </c>
    </row>
    <row r="6422" spans="1:7">
      <c r="A6422">
        <v>69</v>
      </c>
      <c r="B6422" t="s">
        <v>72</v>
      </c>
      <c r="C6422">
        <v>17</v>
      </c>
      <c r="D6422" t="s">
        <v>20</v>
      </c>
      <c r="E6422">
        <v>15055</v>
      </c>
      <c r="F6422" t="s">
        <v>106</v>
      </c>
      <c r="G6422">
        <v>1668532.08935558</v>
      </c>
    </row>
    <row r="6423" spans="1:7">
      <c r="A6423">
        <v>69</v>
      </c>
      <c r="B6423" t="s">
        <v>72</v>
      </c>
      <c r="C6423">
        <v>18</v>
      </c>
      <c r="D6423" t="s">
        <v>21</v>
      </c>
      <c r="E6423">
        <v>15055</v>
      </c>
      <c r="F6423" t="s">
        <v>106</v>
      </c>
      <c r="G6423">
        <v>16792078.017749399</v>
      </c>
    </row>
    <row r="6424" spans="1:7">
      <c r="A6424">
        <v>69</v>
      </c>
      <c r="B6424" t="s">
        <v>72</v>
      </c>
      <c r="C6424">
        <v>19</v>
      </c>
      <c r="D6424" t="s">
        <v>22</v>
      </c>
      <c r="E6424">
        <v>15055</v>
      </c>
      <c r="F6424" t="s">
        <v>106</v>
      </c>
      <c r="G6424">
        <v>81225538.182954803</v>
      </c>
    </row>
    <row r="6425" spans="1:7">
      <c r="A6425">
        <v>69</v>
      </c>
      <c r="B6425" t="s">
        <v>72</v>
      </c>
      <c r="C6425">
        <v>20</v>
      </c>
      <c r="D6425" t="s">
        <v>23</v>
      </c>
      <c r="E6425">
        <v>15055</v>
      </c>
      <c r="F6425" t="s">
        <v>106</v>
      </c>
      <c r="G6425">
        <v>223541371.87165001</v>
      </c>
    </row>
    <row r="6426" spans="1:7">
      <c r="A6426">
        <v>69</v>
      </c>
      <c r="B6426" t="s">
        <v>72</v>
      </c>
      <c r="C6426">
        <v>21</v>
      </c>
      <c r="D6426" t="s">
        <v>24</v>
      </c>
      <c r="E6426">
        <v>15055</v>
      </c>
      <c r="F6426" t="s">
        <v>106</v>
      </c>
      <c r="G6426">
        <v>33467931.761383299</v>
      </c>
    </row>
    <row r="6427" spans="1:7">
      <c r="A6427">
        <v>69</v>
      </c>
      <c r="B6427" t="s">
        <v>72</v>
      </c>
      <c r="C6427">
        <v>22</v>
      </c>
      <c r="D6427" t="s">
        <v>25</v>
      </c>
      <c r="E6427">
        <v>15055</v>
      </c>
      <c r="F6427" t="s">
        <v>106</v>
      </c>
      <c r="G6427">
        <v>29704442.998852</v>
      </c>
    </row>
    <row r="6428" spans="1:7">
      <c r="A6428">
        <v>69</v>
      </c>
      <c r="B6428" t="s">
        <v>72</v>
      </c>
      <c r="C6428">
        <v>23</v>
      </c>
      <c r="D6428" t="s">
        <v>26</v>
      </c>
      <c r="E6428">
        <v>15055</v>
      </c>
      <c r="F6428" t="s">
        <v>106</v>
      </c>
      <c r="G6428">
        <v>7850287.3381727701</v>
      </c>
    </row>
    <row r="6429" spans="1:7">
      <c r="A6429">
        <v>69</v>
      </c>
      <c r="B6429" t="s">
        <v>72</v>
      </c>
      <c r="C6429">
        <v>24</v>
      </c>
      <c r="D6429" t="s">
        <v>27</v>
      </c>
      <c r="E6429">
        <v>15055</v>
      </c>
      <c r="F6429" t="s">
        <v>106</v>
      </c>
      <c r="G6429">
        <v>6973237.9018238997</v>
      </c>
    </row>
    <row r="6430" spans="1:7">
      <c r="A6430">
        <v>69</v>
      </c>
      <c r="B6430" t="s">
        <v>72</v>
      </c>
      <c r="C6430">
        <v>25</v>
      </c>
      <c r="D6430" t="s">
        <v>28</v>
      </c>
      <c r="E6430">
        <v>15055</v>
      </c>
      <c r="F6430" t="s">
        <v>106</v>
      </c>
      <c r="G6430">
        <v>39447310.159177303</v>
      </c>
    </row>
    <row r="6431" spans="1:7">
      <c r="A6431">
        <v>69</v>
      </c>
      <c r="B6431" t="s">
        <v>72</v>
      </c>
      <c r="C6431">
        <v>26</v>
      </c>
      <c r="D6431" t="s">
        <v>29</v>
      </c>
      <c r="E6431">
        <v>15055</v>
      </c>
      <c r="F6431" t="s">
        <v>106</v>
      </c>
      <c r="G6431">
        <v>31987204.902026501</v>
      </c>
    </row>
    <row r="6432" spans="1:7">
      <c r="A6432">
        <v>69</v>
      </c>
      <c r="B6432" t="s">
        <v>72</v>
      </c>
      <c r="C6432">
        <v>27</v>
      </c>
      <c r="D6432" t="s">
        <v>30</v>
      </c>
      <c r="E6432">
        <v>15055</v>
      </c>
      <c r="F6432" t="s">
        <v>106</v>
      </c>
      <c r="G6432">
        <v>31499147.253334001</v>
      </c>
    </row>
    <row r="6433" spans="1:7">
      <c r="A6433">
        <v>69</v>
      </c>
      <c r="B6433" t="s">
        <v>72</v>
      </c>
      <c r="C6433">
        <v>28</v>
      </c>
      <c r="D6433" t="s">
        <v>31</v>
      </c>
      <c r="E6433">
        <v>15055</v>
      </c>
      <c r="F6433" t="s">
        <v>106</v>
      </c>
      <c r="G6433">
        <v>4597289.1313943798</v>
      </c>
    </row>
    <row r="6434" spans="1:7">
      <c r="A6434">
        <v>69</v>
      </c>
      <c r="B6434" t="s">
        <v>72</v>
      </c>
      <c r="C6434">
        <v>29</v>
      </c>
      <c r="D6434" t="s">
        <v>32</v>
      </c>
      <c r="E6434">
        <v>15055</v>
      </c>
      <c r="F6434" t="s">
        <v>106</v>
      </c>
      <c r="G6434">
        <v>21692544.030036598</v>
      </c>
    </row>
    <row r="6435" spans="1:7">
      <c r="A6435">
        <v>69</v>
      </c>
      <c r="B6435" t="s">
        <v>72</v>
      </c>
      <c r="C6435">
        <v>30</v>
      </c>
      <c r="D6435" t="s">
        <v>33</v>
      </c>
      <c r="E6435">
        <v>15055</v>
      </c>
      <c r="F6435" t="s">
        <v>106</v>
      </c>
      <c r="G6435">
        <v>68012.272021209297</v>
      </c>
    </row>
    <row r="6436" spans="1:7">
      <c r="A6436">
        <v>69</v>
      </c>
      <c r="B6436" t="s">
        <v>72</v>
      </c>
      <c r="C6436">
        <v>31</v>
      </c>
      <c r="D6436" t="s">
        <v>34</v>
      </c>
      <c r="E6436">
        <v>15055</v>
      </c>
      <c r="F6436" t="s">
        <v>106</v>
      </c>
      <c r="G6436">
        <v>9867994.7488604095</v>
      </c>
    </row>
    <row r="6437" spans="1:7">
      <c r="A6437">
        <v>69</v>
      </c>
      <c r="B6437" t="s">
        <v>72</v>
      </c>
      <c r="C6437">
        <v>32</v>
      </c>
      <c r="D6437" t="s">
        <v>35</v>
      </c>
      <c r="E6437">
        <v>15055</v>
      </c>
      <c r="F6437" t="s">
        <v>106</v>
      </c>
      <c r="G6437">
        <v>626458389.52085996</v>
      </c>
    </row>
    <row r="6438" spans="1:7">
      <c r="A6438">
        <v>69</v>
      </c>
      <c r="B6438" t="s">
        <v>72</v>
      </c>
      <c r="C6438">
        <v>33</v>
      </c>
      <c r="D6438" t="s">
        <v>36</v>
      </c>
      <c r="E6438">
        <v>15055</v>
      </c>
      <c r="F6438" t="s">
        <v>106</v>
      </c>
      <c r="G6438">
        <v>315550.71649937099</v>
      </c>
    </row>
    <row r="6439" spans="1:7">
      <c r="A6439">
        <v>69</v>
      </c>
      <c r="B6439" t="s">
        <v>72</v>
      </c>
      <c r="C6439">
        <v>34</v>
      </c>
      <c r="D6439" t="s">
        <v>37</v>
      </c>
      <c r="E6439">
        <v>15055</v>
      </c>
      <c r="F6439" t="s">
        <v>106</v>
      </c>
      <c r="G6439">
        <v>3876225.8746207198</v>
      </c>
    </row>
    <row r="6440" spans="1:7">
      <c r="A6440">
        <v>69</v>
      </c>
      <c r="B6440" t="s">
        <v>72</v>
      </c>
      <c r="C6440">
        <v>35</v>
      </c>
      <c r="D6440" t="s">
        <v>38</v>
      </c>
      <c r="E6440">
        <v>15055</v>
      </c>
      <c r="F6440" t="s">
        <v>106</v>
      </c>
      <c r="G6440">
        <v>2010430.4795943899</v>
      </c>
    </row>
    <row r="6441" spans="1:7">
      <c r="A6441">
        <v>69</v>
      </c>
      <c r="B6441" t="s">
        <v>72</v>
      </c>
      <c r="C6441">
        <v>36</v>
      </c>
      <c r="D6441" t="s">
        <v>39</v>
      </c>
      <c r="E6441">
        <v>15055</v>
      </c>
      <c r="F6441" t="s">
        <v>106</v>
      </c>
      <c r="G6441">
        <v>1997831.3367359799</v>
      </c>
    </row>
    <row r="6442" spans="1:7">
      <c r="A6442">
        <v>69</v>
      </c>
      <c r="B6442" t="s">
        <v>72</v>
      </c>
      <c r="C6442">
        <v>37</v>
      </c>
      <c r="D6442" t="s">
        <v>40</v>
      </c>
      <c r="E6442">
        <v>15055</v>
      </c>
      <c r="F6442" t="s">
        <v>106</v>
      </c>
      <c r="G6442">
        <v>904481.142023138</v>
      </c>
    </row>
    <row r="6443" spans="1:7">
      <c r="A6443">
        <v>69</v>
      </c>
      <c r="B6443" t="s">
        <v>72</v>
      </c>
      <c r="C6443">
        <v>38</v>
      </c>
      <c r="D6443" t="s">
        <v>41</v>
      </c>
      <c r="E6443">
        <v>15055</v>
      </c>
      <c r="F6443" t="s">
        <v>106</v>
      </c>
      <c r="G6443">
        <v>241671.48267720701</v>
      </c>
    </row>
    <row r="6444" spans="1:7">
      <c r="A6444">
        <v>69</v>
      </c>
      <c r="B6444" t="s">
        <v>72</v>
      </c>
      <c r="C6444">
        <v>39</v>
      </c>
      <c r="D6444" t="s">
        <v>42</v>
      </c>
      <c r="E6444">
        <v>15055</v>
      </c>
      <c r="F6444" t="s">
        <v>106</v>
      </c>
      <c r="G6444">
        <v>309975.48056830099</v>
      </c>
    </row>
    <row r="6445" spans="1:7">
      <c r="A6445">
        <v>69</v>
      </c>
      <c r="B6445" t="s">
        <v>72</v>
      </c>
      <c r="C6445">
        <v>40</v>
      </c>
      <c r="D6445" t="s">
        <v>43</v>
      </c>
      <c r="E6445">
        <v>15055</v>
      </c>
      <c r="F6445" t="s">
        <v>106</v>
      </c>
      <c r="G6445">
        <v>5466507.9161835602</v>
      </c>
    </row>
    <row r="6446" spans="1:7">
      <c r="A6446">
        <v>69</v>
      </c>
      <c r="B6446" t="s">
        <v>72</v>
      </c>
      <c r="C6446">
        <v>41</v>
      </c>
      <c r="D6446" t="s">
        <v>44</v>
      </c>
      <c r="E6446">
        <v>15055</v>
      </c>
      <c r="F6446" t="s">
        <v>106</v>
      </c>
      <c r="G6446">
        <v>13548824.3980758</v>
      </c>
    </row>
    <row r="6447" spans="1:7">
      <c r="A6447">
        <v>69</v>
      </c>
      <c r="B6447" t="s">
        <v>72</v>
      </c>
      <c r="C6447">
        <v>42</v>
      </c>
      <c r="D6447" t="s">
        <v>45</v>
      </c>
      <c r="E6447">
        <v>15055</v>
      </c>
      <c r="F6447" t="s">
        <v>106</v>
      </c>
      <c r="G6447">
        <v>92709252.836940393</v>
      </c>
    </row>
    <row r="6448" spans="1:7">
      <c r="A6448">
        <v>69</v>
      </c>
      <c r="B6448" t="s">
        <v>72</v>
      </c>
      <c r="C6448">
        <v>43</v>
      </c>
      <c r="D6448" t="s">
        <v>46</v>
      </c>
      <c r="E6448">
        <v>15055</v>
      </c>
      <c r="F6448" t="s">
        <v>106</v>
      </c>
      <c r="G6448">
        <v>5200952.4605806302</v>
      </c>
    </row>
    <row r="6449" spans="1:7">
      <c r="A6449">
        <v>69</v>
      </c>
      <c r="B6449" t="s">
        <v>72</v>
      </c>
      <c r="C6449">
        <v>44</v>
      </c>
      <c r="D6449" t="s">
        <v>47</v>
      </c>
      <c r="E6449">
        <v>15055</v>
      </c>
      <c r="F6449" t="s">
        <v>106</v>
      </c>
      <c r="G6449">
        <v>1644525.6449684501</v>
      </c>
    </row>
    <row r="6450" spans="1:7">
      <c r="A6450">
        <v>69</v>
      </c>
      <c r="B6450" t="s">
        <v>72</v>
      </c>
      <c r="C6450">
        <v>45</v>
      </c>
      <c r="D6450" t="s">
        <v>48</v>
      </c>
      <c r="E6450">
        <v>15055</v>
      </c>
      <c r="F6450" t="s">
        <v>106</v>
      </c>
      <c r="G6450">
        <v>110391610.743029</v>
      </c>
    </row>
    <row r="6451" spans="1:7">
      <c r="A6451">
        <v>69</v>
      </c>
      <c r="B6451" t="s">
        <v>72</v>
      </c>
      <c r="C6451">
        <v>46</v>
      </c>
      <c r="D6451" t="s">
        <v>49</v>
      </c>
      <c r="E6451">
        <v>15055</v>
      </c>
      <c r="F6451" t="s">
        <v>106</v>
      </c>
      <c r="G6451">
        <v>82269858.825287506</v>
      </c>
    </row>
    <row r="6452" spans="1:7">
      <c r="A6452">
        <v>69</v>
      </c>
      <c r="B6452" t="s">
        <v>72</v>
      </c>
      <c r="C6452">
        <v>47</v>
      </c>
      <c r="D6452" t="s">
        <v>50</v>
      </c>
      <c r="E6452">
        <v>15055</v>
      </c>
      <c r="F6452" t="s">
        <v>106</v>
      </c>
      <c r="G6452">
        <v>1406143.77969541</v>
      </c>
    </row>
    <row r="6453" spans="1:7">
      <c r="A6453">
        <v>69</v>
      </c>
      <c r="B6453" t="s">
        <v>72</v>
      </c>
      <c r="C6453">
        <v>48</v>
      </c>
      <c r="D6453" t="s">
        <v>51</v>
      </c>
      <c r="E6453">
        <v>15055</v>
      </c>
      <c r="F6453" t="s">
        <v>106</v>
      </c>
      <c r="G6453">
        <v>12302235.5998907</v>
      </c>
    </row>
    <row r="6454" spans="1:7">
      <c r="A6454">
        <v>69</v>
      </c>
      <c r="B6454" t="s">
        <v>72</v>
      </c>
      <c r="C6454">
        <v>49</v>
      </c>
      <c r="D6454" t="s">
        <v>52</v>
      </c>
      <c r="E6454">
        <v>15055</v>
      </c>
      <c r="F6454" t="s">
        <v>106</v>
      </c>
      <c r="G6454">
        <v>67690579.211222902</v>
      </c>
    </row>
    <row r="6455" spans="1:7">
      <c r="A6455">
        <v>69</v>
      </c>
      <c r="B6455" t="s">
        <v>72</v>
      </c>
      <c r="C6455">
        <v>50</v>
      </c>
      <c r="D6455" t="s">
        <v>53</v>
      </c>
      <c r="E6455">
        <v>15055</v>
      </c>
      <c r="F6455" t="s">
        <v>106</v>
      </c>
      <c r="G6455">
        <v>24801867.386719301</v>
      </c>
    </row>
    <row r="6456" spans="1:7">
      <c r="A6456">
        <v>69</v>
      </c>
      <c r="B6456" t="s">
        <v>72</v>
      </c>
      <c r="C6456">
        <v>51</v>
      </c>
      <c r="D6456" t="s">
        <v>54</v>
      </c>
      <c r="E6456">
        <v>15055</v>
      </c>
      <c r="F6456" t="s">
        <v>106</v>
      </c>
      <c r="G6456">
        <v>284224130.34894598</v>
      </c>
    </row>
    <row r="6457" spans="1:7">
      <c r="A6457">
        <v>69</v>
      </c>
      <c r="B6457" t="s">
        <v>72</v>
      </c>
      <c r="C6457">
        <v>52</v>
      </c>
      <c r="D6457" t="s">
        <v>55</v>
      </c>
      <c r="E6457">
        <v>15055</v>
      </c>
      <c r="F6457" t="s">
        <v>106</v>
      </c>
      <c r="G6457">
        <v>108276000.40782499</v>
      </c>
    </row>
    <row r="6458" spans="1:7">
      <c r="A6458">
        <v>69</v>
      </c>
      <c r="B6458" t="s">
        <v>72</v>
      </c>
      <c r="C6458">
        <v>53</v>
      </c>
      <c r="D6458" t="s">
        <v>56</v>
      </c>
      <c r="E6458">
        <v>15055</v>
      </c>
      <c r="F6458" t="s">
        <v>106</v>
      </c>
      <c r="G6458">
        <v>74399957.966470599</v>
      </c>
    </row>
    <row r="6459" spans="1:7">
      <c r="A6459">
        <v>69</v>
      </c>
      <c r="B6459" t="s">
        <v>72</v>
      </c>
      <c r="C6459">
        <v>54</v>
      </c>
      <c r="D6459" t="s">
        <v>57</v>
      </c>
      <c r="E6459">
        <v>15055</v>
      </c>
      <c r="F6459" t="s">
        <v>106</v>
      </c>
      <c r="G6459">
        <v>277606940.02183998</v>
      </c>
    </row>
    <row r="6460" spans="1:7">
      <c r="A6460">
        <v>69</v>
      </c>
      <c r="B6460" t="s">
        <v>72</v>
      </c>
      <c r="C6460">
        <v>55</v>
      </c>
      <c r="D6460" t="s">
        <v>58</v>
      </c>
      <c r="E6460">
        <v>15055</v>
      </c>
      <c r="F6460" t="s">
        <v>106</v>
      </c>
      <c r="G6460">
        <v>194029076.81055599</v>
      </c>
    </row>
    <row r="6461" spans="1:7">
      <c r="A6461">
        <v>69</v>
      </c>
      <c r="B6461" t="s">
        <v>72</v>
      </c>
      <c r="C6461">
        <v>56</v>
      </c>
      <c r="D6461" t="s">
        <v>59</v>
      </c>
      <c r="E6461">
        <v>15055</v>
      </c>
      <c r="F6461" t="s">
        <v>106</v>
      </c>
      <c r="G6461">
        <v>1910859726.01191</v>
      </c>
    </row>
    <row r="6462" spans="1:7">
      <c r="A6462">
        <v>69</v>
      </c>
      <c r="B6462" t="s">
        <v>72</v>
      </c>
      <c r="C6462">
        <v>57</v>
      </c>
      <c r="D6462" t="s">
        <v>60</v>
      </c>
      <c r="E6462">
        <v>15055</v>
      </c>
      <c r="F6462" t="s">
        <v>106</v>
      </c>
      <c r="G6462">
        <v>57332538.673978403</v>
      </c>
    </row>
    <row r="6463" spans="1:7">
      <c r="A6463">
        <v>69</v>
      </c>
      <c r="B6463" t="s">
        <v>72</v>
      </c>
      <c r="C6463">
        <v>58</v>
      </c>
      <c r="D6463" t="s">
        <v>61</v>
      </c>
      <c r="E6463">
        <v>15055</v>
      </c>
      <c r="F6463" t="s">
        <v>106</v>
      </c>
      <c r="G6463">
        <v>48683390.165752299</v>
      </c>
    </row>
    <row r="6464" spans="1:7">
      <c r="A6464">
        <v>69</v>
      </c>
      <c r="B6464" t="s">
        <v>72</v>
      </c>
      <c r="C6464">
        <v>59</v>
      </c>
      <c r="D6464" t="s">
        <v>62</v>
      </c>
      <c r="E6464">
        <v>15055</v>
      </c>
      <c r="F6464" t="s">
        <v>106</v>
      </c>
      <c r="G6464">
        <v>142620831.831065</v>
      </c>
    </row>
    <row r="6465" spans="1:7">
      <c r="A6465">
        <v>69</v>
      </c>
      <c r="B6465" t="s">
        <v>72</v>
      </c>
      <c r="C6465">
        <v>60</v>
      </c>
      <c r="D6465" t="s">
        <v>63</v>
      </c>
      <c r="E6465">
        <v>15055</v>
      </c>
      <c r="F6465" t="s">
        <v>106</v>
      </c>
      <c r="G6465">
        <v>420621635.82593</v>
      </c>
    </row>
    <row r="6466" spans="1:7">
      <c r="A6466">
        <v>69</v>
      </c>
      <c r="B6466" t="s">
        <v>72</v>
      </c>
      <c r="C6466">
        <v>62</v>
      </c>
      <c r="D6466" t="s">
        <v>65</v>
      </c>
      <c r="E6466">
        <v>15055</v>
      </c>
      <c r="F6466" t="s">
        <v>106</v>
      </c>
      <c r="G6466">
        <v>2968457138.1638899</v>
      </c>
    </row>
    <row r="6467" spans="1:7">
      <c r="A6467">
        <v>69</v>
      </c>
      <c r="B6467" t="s">
        <v>72</v>
      </c>
      <c r="C6467">
        <v>63</v>
      </c>
      <c r="D6467" t="s">
        <v>66</v>
      </c>
      <c r="E6467">
        <v>15055</v>
      </c>
      <c r="F6467" t="s">
        <v>106</v>
      </c>
      <c r="G6467">
        <v>95938634.894453704</v>
      </c>
    </row>
    <row r="6468" spans="1:7">
      <c r="A6468">
        <v>69</v>
      </c>
      <c r="B6468" t="s">
        <v>72</v>
      </c>
      <c r="C6468">
        <v>64</v>
      </c>
      <c r="D6468" t="s">
        <v>67</v>
      </c>
      <c r="E6468">
        <v>15055</v>
      </c>
      <c r="F6468" t="s">
        <v>106</v>
      </c>
      <c r="G6468">
        <v>83641244.716028899</v>
      </c>
    </row>
    <row r="6469" spans="1:7">
      <c r="A6469">
        <v>69</v>
      </c>
      <c r="B6469" t="s">
        <v>72</v>
      </c>
      <c r="C6469">
        <v>65</v>
      </c>
      <c r="D6469" t="s">
        <v>68</v>
      </c>
      <c r="E6469">
        <v>15055</v>
      </c>
      <c r="F6469" t="s">
        <v>106</v>
      </c>
      <c r="G6469">
        <v>1511965747.3550401</v>
      </c>
    </row>
    <row r="6470" spans="1:7">
      <c r="A6470">
        <v>69</v>
      </c>
      <c r="B6470" t="s">
        <v>72</v>
      </c>
      <c r="C6470">
        <v>66</v>
      </c>
      <c r="D6470" t="s">
        <v>69</v>
      </c>
      <c r="E6470">
        <v>15055</v>
      </c>
      <c r="F6470" t="s">
        <v>106</v>
      </c>
      <c r="G6470">
        <v>952755364.10594499</v>
      </c>
    </row>
    <row r="6471" spans="1:7">
      <c r="A6471">
        <v>69</v>
      </c>
      <c r="B6471" t="s">
        <v>72</v>
      </c>
      <c r="C6471">
        <v>67</v>
      </c>
      <c r="D6471" t="s">
        <v>70</v>
      </c>
      <c r="E6471">
        <v>15055</v>
      </c>
      <c r="F6471" t="s">
        <v>106</v>
      </c>
      <c r="G6471">
        <v>928641116.26744199</v>
      </c>
    </row>
    <row r="6472" spans="1:7">
      <c r="A6472">
        <v>69</v>
      </c>
      <c r="B6472" t="s">
        <v>72</v>
      </c>
      <c r="C6472">
        <v>68</v>
      </c>
      <c r="D6472" t="s">
        <v>71</v>
      </c>
      <c r="E6472">
        <v>15055</v>
      </c>
      <c r="F6472" t="s">
        <v>106</v>
      </c>
      <c r="G6472">
        <v>45252338.893373497</v>
      </c>
    </row>
    <row r="6473" spans="1:7">
      <c r="A6473">
        <v>69</v>
      </c>
      <c r="B6473" t="s">
        <v>72</v>
      </c>
      <c r="C6473">
        <v>69</v>
      </c>
      <c r="D6473" t="s">
        <v>72</v>
      </c>
      <c r="E6473">
        <v>15055</v>
      </c>
      <c r="F6473" t="s">
        <v>106</v>
      </c>
      <c r="G6473">
        <v>311713222.51475799</v>
      </c>
    </row>
    <row r="6474" spans="1:7">
      <c r="A6474">
        <v>69</v>
      </c>
      <c r="B6474" t="s">
        <v>72</v>
      </c>
      <c r="C6474">
        <v>74</v>
      </c>
      <c r="D6474" t="s">
        <v>77</v>
      </c>
      <c r="E6474">
        <v>15055</v>
      </c>
      <c r="F6474" t="s">
        <v>106</v>
      </c>
      <c r="G6474">
        <v>60893641.540834703</v>
      </c>
    </row>
    <row r="6475" spans="1:7">
      <c r="A6475">
        <v>69</v>
      </c>
      <c r="B6475" t="s">
        <v>72</v>
      </c>
      <c r="C6475">
        <v>75</v>
      </c>
      <c r="D6475" t="s">
        <v>78</v>
      </c>
      <c r="E6475">
        <v>15055</v>
      </c>
      <c r="F6475" t="s">
        <v>106</v>
      </c>
      <c r="G6475">
        <v>1886.5554344954601</v>
      </c>
    </row>
    <row r="6476" spans="1:7">
      <c r="A6476">
        <v>69</v>
      </c>
      <c r="B6476" t="s">
        <v>72</v>
      </c>
      <c r="C6476">
        <v>76</v>
      </c>
      <c r="D6476" t="s">
        <v>79</v>
      </c>
      <c r="E6476">
        <v>15055</v>
      </c>
      <c r="F6476" t="s">
        <v>106</v>
      </c>
      <c r="G6476">
        <v>4297679.0148906903</v>
      </c>
    </row>
    <row r="6477" spans="1:7">
      <c r="A6477">
        <v>69</v>
      </c>
      <c r="B6477" t="s">
        <v>72</v>
      </c>
      <c r="C6477">
        <v>77</v>
      </c>
      <c r="D6477" t="s">
        <v>80</v>
      </c>
      <c r="E6477">
        <v>15055</v>
      </c>
      <c r="F6477" t="s">
        <v>106</v>
      </c>
      <c r="G6477">
        <v>21285463.958553098</v>
      </c>
    </row>
    <row r="6478" spans="1:7">
      <c r="A6478">
        <v>69</v>
      </c>
      <c r="B6478" t="s">
        <v>72</v>
      </c>
      <c r="C6478">
        <v>78</v>
      </c>
      <c r="D6478" t="s">
        <v>81</v>
      </c>
      <c r="E6478">
        <v>15055</v>
      </c>
      <c r="F6478" t="s">
        <v>106</v>
      </c>
      <c r="G6478">
        <v>155955829.72218299</v>
      </c>
    </row>
    <row r="6479" spans="1:7">
      <c r="A6479">
        <v>69</v>
      </c>
      <c r="B6479" t="s">
        <v>72</v>
      </c>
      <c r="C6479">
        <v>79</v>
      </c>
      <c r="D6479" t="s">
        <v>82</v>
      </c>
      <c r="E6479">
        <v>15055</v>
      </c>
      <c r="F6479" t="s">
        <v>106</v>
      </c>
      <c r="G6479">
        <v>298322144.88726199</v>
      </c>
    </row>
    <row r="6480" spans="1:7">
      <c r="A6480">
        <v>69</v>
      </c>
      <c r="B6480" t="s">
        <v>72</v>
      </c>
      <c r="C6480">
        <v>80</v>
      </c>
      <c r="D6480" t="s">
        <v>83</v>
      </c>
      <c r="E6480">
        <v>15055</v>
      </c>
      <c r="F6480" t="s">
        <v>106</v>
      </c>
      <c r="G6480">
        <v>6910820.4542899895</v>
      </c>
    </row>
    <row r="6481" spans="1:7">
      <c r="A6481">
        <v>69</v>
      </c>
      <c r="B6481" t="s">
        <v>72</v>
      </c>
      <c r="C6481">
        <v>81</v>
      </c>
      <c r="D6481" t="s">
        <v>84</v>
      </c>
      <c r="E6481">
        <v>15055</v>
      </c>
      <c r="F6481" t="s">
        <v>106</v>
      </c>
      <c r="G6481">
        <v>9434304.8624989893</v>
      </c>
    </row>
    <row r="6482" spans="1:7">
      <c r="A6482">
        <v>69</v>
      </c>
      <c r="B6482" t="s">
        <v>72</v>
      </c>
      <c r="C6482">
        <v>83</v>
      </c>
      <c r="D6482" t="s">
        <v>86</v>
      </c>
      <c r="E6482">
        <v>15055</v>
      </c>
      <c r="F6482" t="s">
        <v>106</v>
      </c>
      <c r="G6482">
        <v>240279815.92128</v>
      </c>
    </row>
    <row r="6483" spans="1:7">
      <c r="A6483">
        <v>69</v>
      </c>
      <c r="B6483" t="s">
        <v>72</v>
      </c>
      <c r="C6483">
        <v>86</v>
      </c>
      <c r="D6483" t="s">
        <v>89</v>
      </c>
      <c r="E6483">
        <v>15055</v>
      </c>
      <c r="F6483" t="s">
        <v>106</v>
      </c>
      <c r="G6483">
        <v>2565714.8530795299</v>
      </c>
    </row>
    <row r="6484" spans="1:7">
      <c r="A6484">
        <v>69</v>
      </c>
      <c r="B6484" t="s">
        <v>72</v>
      </c>
      <c r="C6484">
        <v>87</v>
      </c>
      <c r="D6484" t="s">
        <v>90</v>
      </c>
      <c r="E6484">
        <v>15055</v>
      </c>
      <c r="F6484" t="s">
        <v>106</v>
      </c>
      <c r="G6484">
        <v>4117955.3642816101</v>
      </c>
    </row>
    <row r="6485" spans="1:7">
      <c r="A6485">
        <v>69</v>
      </c>
      <c r="B6485" t="s">
        <v>72</v>
      </c>
      <c r="C6485">
        <v>5001</v>
      </c>
      <c r="D6485" t="s">
        <v>94</v>
      </c>
      <c r="E6485">
        <v>15053</v>
      </c>
      <c r="F6485" t="s">
        <v>107</v>
      </c>
      <c r="G6485">
        <v>29085374083.448601</v>
      </c>
    </row>
    <row r="6486" spans="1:7">
      <c r="A6486">
        <v>69</v>
      </c>
      <c r="B6486" t="s">
        <v>72</v>
      </c>
      <c r="C6486">
        <v>6001</v>
      </c>
      <c r="D6486" t="s">
        <v>96</v>
      </c>
      <c r="E6486">
        <v>15053</v>
      </c>
      <c r="F6486" t="s">
        <v>107</v>
      </c>
      <c r="G6486">
        <v>1869420345.2144001</v>
      </c>
    </row>
    <row r="6487" spans="1:7">
      <c r="A6487">
        <v>69</v>
      </c>
      <c r="B6487" t="s">
        <v>72</v>
      </c>
      <c r="C6487">
        <v>7001</v>
      </c>
      <c r="D6487" t="s">
        <v>108</v>
      </c>
      <c r="E6487">
        <v>15053</v>
      </c>
      <c r="F6487" t="s">
        <v>107</v>
      </c>
      <c r="G6487">
        <v>3226150891.78019</v>
      </c>
    </row>
    <row r="6488" spans="1:7">
      <c r="A6488">
        <v>69</v>
      </c>
      <c r="B6488" t="s">
        <v>72</v>
      </c>
      <c r="C6488">
        <v>8001</v>
      </c>
      <c r="D6488" t="s">
        <v>109</v>
      </c>
      <c r="E6488">
        <v>15053</v>
      </c>
      <c r="F6488" t="s">
        <v>107</v>
      </c>
      <c r="G6488">
        <v>1446401405.36567</v>
      </c>
    </row>
    <row r="6489" spans="1:7">
      <c r="A6489">
        <v>69</v>
      </c>
      <c r="B6489" t="s">
        <v>72</v>
      </c>
      <c r="C6489">
        <v>10001</v>
      </c>
      <c r="D6489" t="s">
        <v>110</v>
      </c>
      <c r="E6489">
        <v>15055</v>
      </c>
      <c r="F6489" t="s">
        <v>106</v>
      </c>
      <c r="G6489">
        <v>337655.58383767703</v>
      </c>
    </row>
    <row r="6490" spans="1:7">
      <c r="A6490">
        <v>69</v>
      </c>
      <c r="B6490" t="s">
        <v>72</v>
      </c>
      <c r="C6490">
        <v>10002</v>
      </c>
      <c r="D6490" t="s">
        <v>111</v>
      </c>
      <c r="E6490">
        <v>15055</v>
      </c>
      <c r="F6490" t="s">
        <v>106</v>
      </c>
      <c r="G6490">
        <v>444654.22534797102</v>
      </c>
    </row>
    <row r="6491" spans="1:7">
      <c r="A6491">
        <v>69</v>
      </c>
      <c r="B6491" t="s">
        <v>72</v>
      </c>
      <c r="C6491">
        <v>10003</v>
      </c>
      <c r="D6491" t="s">
        <v>112</v>
      </c>
      <c r="E6491">
        <v>15055</v>
      </c>
      <c r="F6491" t="s">
        <v>106</v>
      </c>
      <c r="G6491">
        <v>395892.57886899001</v>
      </c>
    </row>
    <row r="6492" spans="1:7">
      <c r="A6492">
        <v>69</v>
      </c>
      <c r="B6492" t="s">
        <v>72</v>
      </c>
      <c r="C6492">
        <v>10004</v>
      </c>
      <c r="D6492" t="s">
        <v>113</v>
      </c>
      <c r="E6492">
        <v>15055</v>
      </c>
      <c r="F6492" t="s">
        <v>106</v>
      </c>
      <c r="G6492">
        <v>305676.67448495497</v>
      </c>
    </row>
    <row r="6493" spans="1:7">
      <c r="A6493">
        <v>69</v>
      </c>
      <c r="B6493" t="s">
        <v>72</v>
      </c>
      <c r="C6493">
        <v>10005</v>
      </c>
      <c r="D6493" t="s">
        <v>114</v>
      </c>
      <c r="E6493">
        <v>15055</v>
      </c>
      <c r="F6493" t="s">
        <v>106</v>
      </c>
      <c r="G6493">
        <v>682200.35950048803</v>
      </c>
    </row>
    <row r="6494" spans="1:7">
      <c r="A6494">
        <v>69</v>
      </c>
      <c r="B6494" t="s">
        <v>72</v>
      </c>
      <c r="C6494">
        <v>10006</v>
      </c>
      <c r="D6494" t="s">
        <v>115</v>
      </c>
      <c r="E6494">
        <v>15055</v>
      </c>
      <c r="F6494" t="s">
        <v>106</v>
      </c>
      <c r="G6494">
        <v>2330005.4949487401</v>
      </c>
    </row>
    <row r="6495" spans="1:7">
      <c r="A6495">
        <v>69</v>
      </c>
      <c r="B6495" t="s">
        <v>72</v>
      </c>
      <c r="C6495">
        <v>10007</v>
      </c>
      <c r="D6495" t="s">
        <v>116</v>
      </c>
      <c r="E6495">
        <v>15055</v>
      </c>
      <c r="F6495" t="s">
        <v>106</v>
      </c>
      <c r="G6495">
        <v>4120466.3019359298</v>
      </c>
    </row>
    <row r="6496" spans="1:7">
      <c r="A6496">
        <v>69</v>
      </c>
      <c r="B6496" t="s">
        <v>72</v>
      </c>
      <c r="C6496">
        <v>10008</v>
      </c>
      <c r="D6496" t="s">
        <v>117</v>
      </c>
      <c r="E6496">
        <v>15055</v>
      </c>
      <c r="F6496" t="s">
        <v>106</v>
      </c>
      <c r="G6496">
        <v>4713473.7328204699</v>
      </c>
    </row>
    <row r="6497" spans="1:7">
      <c r="A6497">
        <v>69</v>
      </c>
      <c r="B6497" t="s">
        <v>72</v>
      </c>
      <c r="C6497">
        <v>10009</v>
      </c>
      <c r="D6497" t="s">
        <v>118</v>
      </c>
      <c r="E6497">
        <v>15055</v>
      </c>
      <c r="F6497" t="s">
        <v>106</v>
      </c>
      <c r="G6497">
        <v>11926333.7000934</v>
      </c>
    </row>
    <row r="6498" spans="1:7">
      <c r="A6498">
        <v>69</v>
      </c>
      <c r="B6498" t="s">
        <v>72</v>
      </c>
      <c r="C6498">
        <v>11001</v>
      </c>
      <c r="D6498" t="s">
        <v>119</v>
      </c>
      <c r="E6498">
        <v>15055</v>
      </c>
      <c r="F6498" t="s">
        <v>106</v>
      </c>
      <c r="G6498">
        <v>822757.64991920604</v>
      </c>
    </row>
    <row r="6499" spans="1:7">
      <c r="A6499">
        <v>69</v>
      </c>
      <c r="B6499" t="s">
        <v>72</v>
      </c>
      <c r="C6499">
        <v>11003</v>
      </c>
      <c r="D6499" t="s">
        <v>120</v>
      </c>
      <c r="E6499">
        <v>15055</v>
      </c>
      <c r="F6499" t="s">
        <v>106</v>
      </c>
      <c r="G6499">
        <v>929425.21233422402</v>
      </c>
    </row>
    <row r="6500" spans="1:7">
      <c r="A6500">
        <v>69</v>
      </c>
      <c r="B6500" t="s">
        <v>72</v>
      </c>
      <c r="C6500">
        <v>12001</v>
      </c>
      <c r="D6500" t="s">
        <v>121</v>
      </c>
      <c r="E6500">
        <v>15055</v>
      </c>
      <c r="F6500" t="s">
        <v>106</v>
      </c>
      <c r="G6500">
        <v>75166529.795130804</v>
      </c>
    </row>
    <row r="6501" spans="1:7">
      <c r="A6501">
        <v>69</v>
      </c>
      <c r="B6501" t="s">
        <v>72</v>
      </c>
      <c r="C6501">
        <v>12002</v>
      </c>
      <c r="D6501" t="s">
        <v>122</v>
      </c>
      <c r="E6501">
        <v>15055</v>
      </c>
      <c r="F6501" t="s">
        <v>106</v>
      </c>
      <c r="G6501">
        <v>80938435.029194906</v>
      </c>
    </row>
    <row r="6502" spans="1:7">
      <c r="A6502">
        <v>69</v>
      </c>
      <c r="B6502" t="s">
        <v>72</v>
      </c>
      <c r="C6502">
        <v>12004</v>
      </c>
      <c r="D6502" t="s">
        <v>123</v>
      </c>
      <c r="E6502">
        <v>15055</v>
      </c>
      <c r="F6502" t="s">
        <v>106</v>
      </c>
      <c r="G6502">
        <v>4701339.2131063603</v>
      </c>
    </row>
    <row r="6503" spans="1:7">
      <c r="A6503">
        <v>69</v>
      </c>
      <c r="B6503" t="s">
        <v>72</v>
      </c>
      <c r="C6503">
        <v>14001</v>
      </c>
      <c r="D6503" t="s">
        <v>124</v>
      </c>
      <c r="E6503">
        <v>15055</v>
      </c>
      <c r="F6503" t="s">
        <v>106</v>
      </c>
      <c r="G6503">
        <v>6216002.95389097</v>
      </c>
    </row>
    <row r="6504" spans="1:7">
      <c r="A6504">
        <v>69</v>
      </c>
      <c r="B6504" t="s">
        <v>72</v>
      </c>
      <c r="C6504">
        <v>14002</v>
      </c>
      <c r="D6504" t="s">
        <v>125</v>
      </c>
      <c r="E6504">
        <v>15055</v>
      </c>
      <c r="F6504" t="s">
        <v>106</v>
      </c>
      <c r="G6504">
        <v>2051864.2711103701</v>
      </c>
    </row>
    <row r="6505" spans="1:7">
      <c r="A6505">
        <v>69</v>
      </c>
      <c r="B6505" t="s">
        <v>72</v>
      </c>
      <c r="C6505">
        <v>25001</v>
      </c>
      <c r="D6505" t="s">
        <v>126</v>
      </c>
      <c r="E6505">
        <v>15051</v>
      </c>
      <c r="F6505" t="s">
        <v>127</v>
      </c>
      <c r="G6505">
        <v>988667210.14184499</v>
      </c>
    </row>
    <row r="6506" spans="1:7">
      <c r="A6506">
        <v>69</v>
      </c>
      <c r="B6506" t="s">
        <v>72</v>
      </c>
      <c r="C6506">
        <v>28001</v>
      </c>
      <c r="D6506" t="s">
        <v>128</v>
      </c>
      <c r="E6506">
        <v>15051</v>
      </c>
      <c r="F6506" t="s">
        <v>127</v>
      </c>
      <c r="G6506">
        <v>2311784839.2948999</v>
      </c>
    </row>
    <row r="6507" spans="1:7">
      <c r="A6507">
        <v>70</v>
      </c>
      <c r="B6507" t="s">
        <v>73</v>
      </c>
      <c r="C6507">
        <v>1</v>
      </c>
      <c r="D6507" t="s">
        <v>4</v>
      </c>
      <c r="E6507">
        <v>15055</v>
      </c>
      <c r="F6507" t="s">
        <v>106</v>
      </c>
      <c r="G6507">
        <v>39002.7650105754</v>
      </c>
    </row>
    <row r="6508" spans="1:7">
      <c r="A6508">
        <v>70</v>
      </c>
      <c r="B6508" t="s">
        <v>73</v>
      </c>
      <c r="C6508">
        <v>2</v>
      </c>
      <c r="D6508" t="s">
        <v>5</v>
      </c>
      <c r="E6508">
        <v>15055</v>
      </c>
      <c r="F6508" t="s">
        <v>106</v>
      </c>
      <c r="G6508">
        <v>36249.124625714998</v>
      </c>
    </row>
    <row r="6509" spans="1:7">
      <c r="A6509">
        <v>70</v>
      </c>
      <c r="B6509" t="s">
        <v>73</v>
      </c>
      <c r="C6509">
        <v>6</v>
      </c>
      <c r="D6509" t="s">
        <v>9</v>
      </c>
      <c r="E6509">
        <v>15055</v>
      </c>
      <c r="F6509" t="s">
        <v>106</v>
      </c>
      <c r="G6509">
        <v>1712190.7022329301</v>
      </c>
    </row>
    <row r="6510" spans="1:7">
      <c r="A6510">
        <v>70</v>
      </c>
      <c r="B6510" t="s">
        <v>73</v>
      </c>
      <c r="C6510">
        <v>7</v>
      </c>
      <c r="D6510" t="s">
        <v>10</v>
      </c>
      <c r="E6510">
        <v>15055</v>
      </c>
      <c r="F6510" t="s">
        <v>106</v>
      </c>
      <c r="G6510">
        <v>3544067.9647617098</v>
      </c>
    </row>
    <row r="6511" spans="1:7">
      <c r="A6511">
        <v>70</v>
      </c>
      <c r="B6511" t="s">
        <v>73</v>
      </c>
      <c r="C6511">
        <v>8</v>
      </c>
      <c r="D6511" t="s">
        <v>11</v>
      </c>
      <c r="E6511">
        <v>15055</v>
      </c>
      <c r="F6511" t="s">
        <v>106</v>
      </c>
      <c r="G6511">
        <v>5883.4642748671304</v>
      </c>
    </row>
    <row r="6512" spans="1:7">
      <c r="A6512">
        <v>70</v>
      </c>
      <c r="B6512" t="s">
        <v>73</v>
      </c>
      <c r="C6512">
        <v>9</v>
      </c>
      <c r="D6512" t="s">
        <v>12</v>
      </c>
      <c r="E6512">
        <v>15055</v>
      </c>
      <c r="F6512" t="s">
        <v>106</v>
      </c>
      <c r="G6512">
        <v>361065666.649571</v>
      </c>
    </row>
    <row r="6513" spans="1:7">
      <c r="A6513">
        <v>70</v>
      </c>
      <c r="B6513" t="s">
        <v>73</v>
      </c>
      <c r="C6513">
        <v>10</v>
      </c>
      <c r="D6513" t="s">
        <v>13</v>
      </c>
      <c r="E6513">
        <v>15055</v>
      </c>
      <c r="F6513" t="s">
        <v>106</v>
      </c>
      <c r="G6513">
        <v>149917537.18821999</v>
      </c>
    </row>
    <row r="6514" spans="1:7">
      <c r="A6514">
        <v>70</v>
      </c>
      <c r="B6514" t="s">
        <v>73</v>
      </c>
      <c r="C6514">
        <v>11</v>
      </c>
      <c r="D6514" t="s">
        <v>14</v>
      </c>
      <c r="E6514">
        <v>15055</v>
      </c>
      <c r="F6514" t="s">
        <v>106</v>
      </c>
      <c r="G6514">
        <v>1327300.59137756</v>
      </c>
    </row>
    <row r="6515" spans="1:7">
      <c r="A6515">
        <v>70</v>
      </c>
      <c r="B6515" t="s">
        <v>73</v>
      </c>
      <c r="C6515">
        <v>12</v>
      </c>
      <c r="D6515" t="s">
        <v>15</v>
      </c>
      <c r="E6515">
        <v>15055</v>
      </c>
      <c r="F6515" t="s">
        <v>106</v>
      </c>
      <c r="G6515">
        <v>6244.6279858543503</v>
      </c>
    </row>
    <row r="6516" spans="1:7">
      <c r="A6516">
        <v>70</v>
      </c>
      <c r="B6516" t="s">
        <v>73</v>
      </c>
      <c r="C6516">
        <v>13</v>
      </c>
      <c r="D6516" t="s">
        <v>16</v>
      </c>
      <c r="E6516">
        <v>15055</v>
      </c>
      <c r="F6516" t="s">
        <v>106</v>
      </c>
      <c r="G6516">
        <v>856988.93706806598</v>
      </c>
    </row>
    <row r="6517" spans="1:7">
      <c r="A6517">
        <v>70</v>
      </c>
      <c r="B6517" t="s">
        <v>73</v>
      </c>
      <c r="C6517">
        <v>14</v>
      </c>
      <c r="D6517" t="s">
        <v>17</v>
      </c>
      <c r="E6517">
        <v>15055</v>
      </c>
      <c r="F6517" t="s">
        <v>106</v>
      </c>
      <c r="G6517">
        <v>1817170.88063359</v>
      </c>
    </row>
    <row r="6518" spans="1:7">
      <c r="A6518">
        <v>70</v>
      </c>
      <c r="B6518" t="s">
        <v>73</v>
      </c>
      <c r="C6518">
        <v>15</v>
      </c>
      <c r="D6518" t="s">
        <v>18</v>
      </c>
      <c r="E6518">
        <v>15055</v>
      </c>
      <c r="F6518" t="s">
        <v>106</v>
      </c>
      <c r="G6518">
        <v>537243.37715205201</v>
      </c>
    </row>
    <row r="6519" spans="1:7">
      <c r="A6519">
        <v>70</v>
      </c>
      <c r="B6519" t="s">
        <v>73</v>
      </c>
      <c r="C6519">
        <v>16</v>
      </c>
      <c r="D6519" t="s">
        <v>19</v>
      </c>
      <c r="E6519">
        <v>15055</v>
      </c>
      <c r="F6519" t="s">
        <v>106</v>
      </c>
      <c r="G6519">
        <v>202840.474508963</v>
      </c>
    </row>
    <row r="6520" spans="1:7">
      <c r="A6520">
        <v>70</v>
      </c>
      <c r="B6520" t="s">
        <v>73</v>
      </c>
      <c r="C6520">
        <v>17</v>
      </c>
      <c r="D6520" t="s">
        <v>20</v>
      </c>
      <c r="E6520">
        <v>15055</v>
      </c>
      <c r="F6520" t="s">
        <v>106</v>
      </c>
      <c r="G6520">
        <v>26493336.751881201</v>
      </c>
    </row>
    <row r="6521" spans="1:7">
      <c r="A6521">
        <v>70</v>
      </c>
      <c r="B6521" t="s">
        <v>73</v>
      </c>
      <c r="C6521">
        <v>18</v>
      </c>
      <c r="D6521" t="s">
        <v>21</v>
      </c>
      <c r="E6521">
        <v>15055</v>
      </c>
      <c r="F6521" t="s">
        <v>106</v>
      </c>
      <c r="G6521">
        <v>149490451.43309301</v>
      </c>
    </row>
    <row r="6522" spans="1:7">
      <c r="A6522">
        <v>70</v>
      </c>
      <c r="B6522" t="s">
        <v>73</v>
      </c>
      <c r="C6522">
        <v>19</v>
      </c>
      <c r="D6522" t="s">
        <v>22</v>
      </c>
      <c r="E6522">
        <v>15055</v>
      </c>
      <c r="F6522" t="s">
        <v>106</v>
      </c>
      <c r="G6522">
        <v>128154615.875809</v>
      </c>
    </row>
    <row r="6523" spans="1:7">
      <c r="A6523">
        <v>70</v>
      </c>
      <c r="B6523" t="s">
        <v>73</v>
      </c>
      <c r="C6523">
        <v>20</v>
      </c>
      <c r="D6523" t="s">
        <v>23</v>
      </c>
      <c r="E6523">
        <v>15055</v>
      </c>
      <c r="F6523" t="s">
        <v>106</v>
      </c>
      <c r="G6523">
        <v>180602970.31349099</v>
      </c>
    </row>
    <row r="6524" spans="1:7">
      <c r="A6524">
        <v>70</v>
      </c>
      <c r="B6524" t="s">
        <v>73</v>
      </c>
      <c r="C6524">
        <v>21</v>
      </c>
      <c r="D6524" t="s">
        <v>24</v>
      </c>
      <c r="E6524">
        <v>15055</v>
      </c>
      <c r="F6524" t="s">
        <v>106</v>
      </c>
      <c r="G6524">
        <v>1056031958.48598</v>
      </c>
    </row>
    <row r="6525" spans="1:7">
      <c r="A6525">
        <v>70</v>
      </c>
      <c r="B6525" t="s">
        <v>73</v>
      </c>
      <c r="C6525">
        <v>22</v>
      </c>
      <c r="D6525" t="s">
        <v>25</v>
      </c>
      <c r="E6525">
        <v>15055</v>
      </c>
      <c r="F6525" t="s">
        <v>106</v>
      </c>
      <c r="G6525">
        <v>357024471.05698597</v>
      </c>
    </row>
    <row r="6526" spans="1:7">
      <c r="A6526">
        <v>70</v>
      </c>
      <c r="B6526" t="s">
        <v>73</v>
      </c>
      <c r="C6526">
        <v>23</v>
      </c>
      <c r="D6526" t="s">
        <v>26</v>
      </c>
      <c r="E6526">
        <v>15055</v>
      </c>
      <c r="F6526" t="s">
        <v>106</v>
      </c>
      <c r="G6526">
        <v>113566299.343392</v>
      </c>
    </row>
    <row r="6527" spans="1:7">
      <c r="A6527">
        <v>70</v>
      </c>
      <c r="B6527" t="s">
        <v>73</v>
      </c>
      <c r="C6527">
        <v>24</v>
      </c>
      <c r="D6527" t="s">
        <v>27</v>
      </c>
      <c r="E6527">
        <v>15055</v>
      </c>
      <c r="F6527" t="s">
        <v>106</v>
      </c>
      <c r="G6527">
        <v>9225809.7113384902</v>
      </c>
    </row>
    <row r="6528" spans="1:7">
      <c r="A6528">
        <v>70</v>
      </c>
      <c r="B6528" t="s">
        <v>73</v>
      </c>
      <c r="C6528">
        <v>25</v>
      </c>
      <c r="D6528" t="s">
        <v>28</v>
      </c>
      <c r="E6528">
        <v>15055</v>
      </c>
      <c r="F6528" t="s">
        <v>106</v>
      </c>
      <c r="G6528">
        <v>28073417.567377601</v>
      </c>
    </row>
    <row r="6529" spans="1:7">
      <c r="A6529">
        <v>70</v>
      </c>
      <c r="B6529" t="s">
        <v>73</v>
      </c>
      <c r="C6529">
        <v>26</v>
      </c>
      <c r="D6529" t="s">
        <v>29</v>
      </c>
      <c r="E6529">
        <v>15055</v>
      </c>
      <c r="F6529" t="s">
        <v>106</v>
      </c>
      <c r="G6529">
        <v>7480928.8903079899</v>
      </c>
    </row>
    <row r="6530" spans="1:7">
      <c r="A6530">
        <v>70</v>
      </c>
      <c r="B6530" t="s">
        <v>73</v>
      </c>
      <c r="C6530">
        <v>27</v>
      </c>
      <c r="D6530" t="s">
        <v>30</v>
      </c>
      <c r="E6530">
        <v>15055</v>
      </c>
      <c r="F6530" t="s">
        <v>106</v>
      </c>
      <c r="G6530">
        <v>58785903.144251503</v>
      </c>
    </row>
    <row r="6531" spans="1:7">
      <c r="A6531">
        <v>70</v>
      </c>
      <c r="B6531" t="s">
        <v>73</v>
      </c>
      <c r="C6531">
        <v>28</v>
      </c>
      <c r="D6531" t="s">
        <v>31</v>
      </c>
      <c r="E6531">
        <v>15055</v>
      </c>
      <c r="F6531" t="s">
        <v>106</v>
      </c>
      <c r="G6531">
        <v>1321577.52769841</v>
      </c>
    </row>
    <row r="6532" spans="1:7">
      <c r="A6532">
        <v>70</v>
      </c>
      <c r="B6532" t="s">
        <v>73</v>
      </c>
      <c r="C6532">
        <v>29</v>
      </c>
      <c r="D6532" t="s">
        <v>32</v>
      </c>
      <c r="E6532">
        <v>15055</v>
      </c>
      <c r="F6532" t="s">
        <v>106</v>
      </c>
      <c r="G6532">
        <v>28016477.044325501</v>
      </c>
    </row>
    <row r="6533" spans="1:7">
      <c r="A6533">
        <v>70</v>
      </c>
      <c r="B6533" t="s">
        <v>73</v>
      </c>
      <c r="C6533">
        <v>30</v>
      </c>
      <c r="D6533" t="s">
        <v>33</v>
      </c>
      <c r="E6533">
        <v>15055</v>
      </c>
      <c r="F6533" t="s">
        <v>106</v>
      </c>
      <c r="G6533">
        <v>4140942.52586678</v>
      </c>
    </row>
    <row r="6534" spans="1:7">
      <c r="A6534">
        <v>70</v>
      </c>
      <c r="B6534" t="s">
        <v>73</v>
      </c>
      <c r="C6534">
        <v>31</v>
      </c>
      <c r="D6534" t="s">
        <v>34</v>
      </c>
      <c r="E6534">
        <v>15055</v>
      </c>
      <c r="F6534" t="s">
        <v>106</v>
      </c>
      <c r="G6534">
        <v>361223198.58294898</v>
      </c>
    </row>
    <row r="6535" spans="1:7">
      <c r="A6535">
        <v>70</v>
      </c>
      <c r="B6535" t="s">
        <v>73</v>
      </c>
      <c r="C6535">
        <v>32</v>
      </c>
      <c r="D6535" t="s">
        <v>35</v>
      </c>
      <c r="E6535">
        <v>15055</v>
      </c>
      <c r="F6535" t="s">
        <v>106</v>
      </c>
      <c r="G6535">
        <v>5831132936.9410496</v>
      </c>
    </row>
    <row r="6536" spans="1:7">
      <c r="A6536">
        <v>70</v>
      </c>
      <c r="B6536" t="s">
        <v>73</v>
      </c>
      <c r="C6536">
        <v>33</v>
      </c>
      <c r="D6536" t="s">
        <v>36</v>
      </c>
      <c r="E6536">
        <v>15055</v>
      </c>
      <c r="F6536" t="s">
        <v>106</v>
      </c>
      <c r="G6536">
        <v>291510.40517843701</v>
      </c>
    </row>
    <row r="6537" spans="1:7">
      <c r="A6537">
        <v>70</v>
      </c>
      <c r="B6537" t="s">
        <v>73</v>
      </c>
      <c r="C6537">
        <v>34</v>
      </c>
      <c r="D6537" t="s">
        <v>37</v>
      </c>
      <c r="E6537">
        <v>15055</v>
      </c>
      <c r="F6537" t="s">
        <v>106</v>
      </c>
      <c r="G6537">
        <v>10933825.6318953</v>
      </c>
    </row>
    <row r="6538" spans="1:7">
      <c r="A6538">
        <v>70</v>
      </c>
      <c r="B6538" t="s">
        <v>73</v>
      </c>
      <c r="C6538">
        <v>35</v>
      </c>
      <c r="D6538" t="s">
        <v>38</v>
      </c>
      <c r="E6538">
        <v>15055</v>
      </c>
      <c r="F6538" t="s">
        <v>106</v>
      </c>
      <c r="G6538">
        <v>5037468.1612149803</v>
      </c>
    </row>
    <row r="6539" spans="1:7">
      <c r="A6539">
        <v>70</v>
      </c>
      <c r="B6539" t="s">
        <v>73</v>
      </c>
      <c r="C6539">
        <v>36</v>
      </c>
      <c r="D6539" t="s">
        <v>39</v>
      </c>
      <c r="E6539">
        <v>15055</v>
      </c>
      <c r="F6539" t="s">
        <v>106</v>
      </c>
      <c r="G6539">
        <v>849854.35029707605</v>
      </c>
    </row>
    <row r="6540" spans="1:7">
      <c r="A6540">
        <v>70</v>
      </c>
      <c r="B6540" t="s">
        <v>73</v>
      </c>
      <c r="C6540">
        <v>37</v>
      </c>
      <c r="D6540" t="s">
        <v>40</v>
      </c>
      <c r="E6540">
        <v>15055</v>
      </c>
      <c r="F6540" t="s">
        <v>106</v>
      </c>
      <c r="G6540">
        <v>945771.33381773205</v>
      </c>
    </row>
    <row r="6541" spans="1:7">
      <c r="A6541">
        <v>70</v>
      </c>
      <c r="B6541" t="s">
        <v>73</v>
      </c>
      <c r="C6541">
        <v>38</v>
      </c>
      <c r="D6541" t="s">
        <v>41</v>
      </c>
      <c r="E6541">
        <v>15055</v>
      </c>
      <c r="F6541" t="s">
        <v>106</v>
      </c>
      <c r="G6541">
        <v>223259.67951160399</v>
      </c>
    </row>
    <row r="6542" spans="1:7">
      <c r="A6542">
        <v>70</v>
      </c>
      <c r="B6542" t="s">
        <v>73</v>
      </c>
      <c r="C6542">
        <v>39</v>
      </c>
      <c r="D6542" t="s">
        <v>42</v>
      </c>
      <c r="E6542">
        <v>15055</v>
      </c>
      <c r="F6542" t="s">
        <v>106</v>
      </c>
      <c r="G6542">
        <v>286359.92000996298</v>
      </c>
    </row>
    <row r="6543" spans="1:7">
      <c r="A6543">
        <v>70</v>
      </c>
      <c r="B6543" t="s">
        <v>73</v>
      </c>
      <c r="C6543">
        <v>40</v>
      </c>
      <c r="D6543" t="s">
        <v>43</v>
      </c>
      <c r="E6543">
        <v>15055</v>
      </c>
      <c r="F6543" t="s">
        <v>106</v>
      </c>
      <c r="G6543">
        <v>15417082.504957501</v>
      </c>
    </row>
    <row r="6544" spans="1:7">
      <c r="A6544">
        <v>70</v>
      </c>
      <c r="B6544" t="s">
        <v>73</v>
      </c>
      <c r="C6544">
        <v>41</v>
      </c>
      <c r="D6544" t="s">
        <v>44</v>
      </c>
      <c r="E6544">
        <v>15055</v>
      </c>
      <c r="F6544" t="s">
        <v>106</v>
      </c>
      <c r="G6544">
        <v>3402478.5163249802</v>
      </c>
    </row>
    <row r="6545" spans="1:7">
      <c r="A6545">
        <v>70</v>
      </c>
      <c r="B6545" t="s">
        <v>73</v>
      </c>
      <c r="C6545">
        <v>42</v>
      </c>
      <c r="D6545" t="s">
        <v>45</v>
      </c>
      <c r="E6545">
        <v>15055</v>
      </c>
      <c r="F6545" t="s">
        <v>106</v>
      </c>
      <c r="G6545">
        <v>281143595.91532499</v>
      </c>
    </row>
    <row r="6546" spans="1:7">
      <c r="A6546">
        <v>70</v>
      </c>
      <c r="B6546" t="s">
        <v>73</v>
      </c>
      <c r="C6546">
        <v>43</v>
      </c>
      <c r="D6546" t="s">
        <v>46</v>
      </c>
      <c r="E6546">
        <v>15055</v>
      </c>
      <c r="F6546" t="s">
        <v>106</v>
      </c>
      <c r="G6546">
        <v>28306557.010261901</v>
      </c>
    </row>
    <row r="6547" spans="1:7">
      <c r="A6547">
        <v>70</v>
      </c>
      <c r="B6547" t="s">
        <v>73</v>
      </c>
      <c r="C6547">
        <v>44</v>
      </c>
      <c r="D6547" t="s">
        <v>47</v>
      </c>
      <c r="E6547">
        <v>15055</v>
      </c>
      <c r="F6547" t="s">
        <v>106</v>
      </c>
      <c r="G6547">
        <v>7894214.3580807596</v>
      </c>
    </row>
    <row r="6548" spans="1:7">
      <c r="A6548">
        <v>70</v>
      </c>
      <c r="B6548" t="s">
        <v>73</v>
      </c>
      <c r="C6548">
        <v>45</v>
      </c>
      <c r="D6548" t="s">
        <v>48</v>
      </c>
      <c r="E6548">
        <v>15055</v>
      </c>
      <c r="F6548" t="s">
        <v>106</v>
      </c>
      <c r="G6548">
        <v>355243060.93524897</v>
      </c>
    </row>
    <row r="6549" spans="1:7">
      <c r="A6549">
        <v>70</v>
      </c>
      <c r="B6549" t="s">
        <v>73</v>
      </c>
      <c r="C6549">
        <v>46</v>
      </c>
      <c r="D6549" t="s">
        <v>49</v>
      </c>
      <c r="E6549">
        <v>15055</v>
      </c>
      <c r="F6549" t="s">
        <v>106</v>
      </c>
      <c r="G6549">
        <v>244591781.450102</v>
      </c>
    </row>
    <row r="6550" spans="1:7">
      <c r="A6550">
        <v>70</v>
      </c>
      <c r="B6550" t="s">
        <v>73</v>
      </c>
      <c r="C6550">
        <v>47</v>
      </c>
      <c r="D6550" t="s">
        <v>50</v>
      </c>
      <c r="E6550">
        <v>15055</v>
      </c>
      <c r="F6550" t="s">
        <v>106</v>
      </c>
      <c r="G6550">
        <v>896776.24583617598</v>
      </c>
    </row>
    <row r="6551" spans="1:7">
      <c r="A6551">
        <v>70</v>
      </c>
      <c r="B6551" t="s">
        <v>73</v>
      </c>
      <c r="C6551">
        <v>48</v>
      </c>
      <c r="D6551" t="s">
        <v>51</v>
      </c>
      <c r="E6551">
        <v>15055</v>
      </c>
      <c r="F6551" t="s">
        <v>106</v>
      </c>
      <c r="G6551">
        <v>53508033.784751497</v>
      </c>
    </row>
    <row r="6552" spans="1:7">
      <c r="A6552">
        <v>70</v>
      </c>
      <c r="B6552" t="s">
        <v>73</v>
      </c>
      <c r="C6552">
        <v>49</v>
      </c>
      <c r="D6552" t="s">
        <v>52</v>
      </c>
      <c r="E6552">
        <v>15055</v>
      </c>
      <c r="F6552" t="s">
        <v>106</v>
      </c>
      <c r="G6552">
        <v>236733221.68479499</v>
      </c>
    </row>
    <row r="6553" spans="1:7">
      <c r="A6553">
        <v>70</v>
      </c>
      <c r="B6553" t="s">
        <v>73</v>
      </c>
      <c r="C6553">
        <v>50</v>
      </c>
      <c r="D6553" t="s">
        <v>53</v>
      </c>
      <c r="E6553">
        <v>15055</v>
      </c>
      <c r="F6553" t="s">
        <v>106</v>
      </c>
      <c r="G6553">
        <v>168945875.10150599</v>
      </c>
    </row>
    <row r="6554" spans="1:7">
      <c r="A6554">
        <v>70</v>
      </c>
      <c r="B6554" t="s">
        <v>73</v>
      </c>
      <c r="C6554">
        <v>51</v>
      </c>
      <c r="D6554" t="s">
        <v>54</v>
      </c>
      <c r="E6554">
        <v>15055</v>
      </c>
      <c r="F6554" t="s">
        <v>106</v>
      </c>
      <c r="G6554">
        <v>725399700.39856803</v>
      </c>
    </row>
    <row r="6555" spans="1:7">
      <c r="A6555">
        <v>70</v>
      </c>
      <c r="B6555" t="s">
        <v>73</v>
      </c>
      <c r="C6555">
        <v>52</v>
      </c>
      <c r="D6555" t="s">
        <v>55</v>
      </c>
      <c r="E6555">
        <v>15055</v>
      </c>
      <c r="F6555" t="s">
        <v>106</v>
      </c>
      <c r="G6555">
        <v>10978440.600837</v>
      </c>
    </row>
    <row r="6556" spans="1:7">
      <c r="A6556">
        <v>70</v>
      </c>
      <c r="B6556" t="s">
        <v>73</v>
      </c>
      <c r="C6556">
        <v>53</v>
      </c>
      <c r="D6556" t="s">
        <v>56</v>
      </c>
      <c r="E6556">
        <v>15055</v>
      </c>
      <c r="F6556" t="s">
        <v>106</v>
      </c>
      <c r="G6556">
        <v>260203829.44615099</v>
      </c>
    </row>
    <row r="6557" spans="1:7">
      <c r="A6557">
        <v>70</v>
      </c>
      <c r="B6557" t="s">
        <v>73</v>
      </c>
      <c r="C6557">
        <v>54</v>
      </c>
      <c r="D6557" t="s">
        <v>57</v>
      </c>
      <c r="E6557">
        <v>15055</v>
      </c>
      <c r="F6557" t="s">
        <v>106</v>
      </c>
      <c r="G6557">
        <v>706706566.32467794</v>
      </c>
    </row>
    <row r="6558" spans="1:7">
      <c r="A6558">
        <v>70</v>
      </c>
      <c r="B6558" t="s">
        <v>73</v>
      </c>
      <c r="C6558">
        <v>55</v>
      </c>
      <c r="D6558" t="s">
        <v>58</v>
      </c>
      <c r="E6558">
        <v>15055</v>
      </c>
      <c r="F6558" t="s">
        <v>106</v>
      </c>
      <c r="G6558">
        <v>304278292.60607499</v>
      </c>
    </row>
    <row r="6559" spans="1:7">
      <c r="A6559">
        <v>70</v>
      </c>
      <c r="B6559" t="s">
        <v>73</v>
      </c>
      <c r="C6559">
        <v>56</v>
      </c>
      <c r="D6559" t="s">
        <v>59</v>
      </c>
      <c r="E6559">
        <v>15055</v>
      </c>
      <c r="F6559" t="s">
        <v>106</v>
      </c>
      <c r="G6559">
        <v>1023064376.96086</v>
      </c>
    </row>
    <row r="6560" spans="1:7">
      <c r="A6560">
        <v>70</v>
      </c>
      <c r="B6560" t="s">
        <v>73</v>
      </c>
      <c r="C6560">
        <v>57</v>
      </c>
      <c r="D6560" t="s">
        <v>60</v>
      </c>
      <c r="E6560">
        <v>15055</v>
      </c>
      <c r="F6560" t="s">
        <v>106</v>
      </c>
      <c r="G6560">
        <v>214774652.55767199</v>
      </c>
    </row>
    <row r="6561" spans="1:7">
      <c r="A6561">
        <v>70</v>
      </c>
      <c r="B6561" t="s">
        <v>73</v>
      </c>
      <c r="C6561">
        <v>58</v>
      </c>
      <c r="D6561" t="s">
        <v>61</v>
      </c>
      <c r="E6561">
        <v>15055</v>
      </c>
      <c r="F6561" t="s">
        <v>106</v>
      </c>
      <c r="G6561">
        <v>233223335.00048</v>
      </c>
    </row>
    <row r="6562" spans="1:7">
      <c r="A6562">
        <v>70</v>
      </c>
      <c r="B6562" t="s">
        <v>73</v>
      </c>
      <c r="C6562">
        <v>59</v>
      </c>
      <c r="D6562" t="s">
        <v>62</v>
      </c>
      <c r="E6562">
        <v>15055</v>
      </c>
      <c r="F6562" t="s">
        <v>106</v>
      </c>
      <c r="G6562">
        <v>549949664.52703094</v>
      </c>
    </row>
    <row r="6563" spans="1:7">
      <c r="A6563">
        <v>70</v>
      </c>
      <c r="B6563" t="s">
        <v>73</v>
      </c>
      <c r="C6563">
        <v>60</v>
      </c>
      <c r="D6563" t="s">
        <v>63</v>
      </c>
      <c r="E6563">
        <v>15055</v>
      </c>
      <c r="F6563" t="s">
        <v>106</v>
      </c>
      <c r="G6563">
        <v>1234579166.04216</v>
      </c>
    </row>
    <row r="6564" spans="1:7">
      <c r="A6564">
        <v>70</v>
      </c>
      <c r="B6564" t="s">
        <v>73</v>
      </c>
      <c r="C6564">
        <v>62</v>
      </c>
      <c r="D6564" t="s">
        <v>65</v>
      </c>
      <c r="E6564">
        <v>15055</v>
      </c>
      <c r="F6564" t="s">
        <v>106</v>
      </c>
      <c r="G6564">
        <v>7987703595.7848597</v>
      </c>
    </row>
    <row r="6565" spans="1:7">
      <c r="A6565">
        <v>70</v>
      </c>
      <c r="B6565" t="s">
        <v>73</v>
      </c>
      <c r="C6565">
        <v>63</v>
      </c>
      <c r="D6565" t="s">
        <v>66</v>
      </c>
      <c r="E6565">
        <v>15055</v>
      </c>
      <c r="F6565" t="s">
        <v>106</v>
      </c>
      <c r="G6565">
        <v>326943367.34865397</v>
      </c>
    </row>
    <row r="6566" spans="1:7">
      <c r="A6566">
        <v>70</v>
      </c>
      <c r="B6566" t="s">
        <v>73</v>
      </c>
      <c r="C6566">
        <v>64</v>
      </c>
      <c r="D6566" t="s">
        <v>67</v>
      </c>
      <c r="E6566">
        <v>15055</v>
      </c>
      <c r="F6566" t="s">
        <v>106</v>
      </c>
      <c r="G6566">
        <v>312350186.89564103</v>
      </c>
    </row>
    <row r="6567" spans="1:7">
      <c r="A6567">
        <v>70</v>
      </c>
      <c r="B6567" t="s">
        <v>73</v>
      </c>
      <c r="C6567">
        <v>65</v>
      </c>
      <c r="D6567" t="s">
        <v>68</v>
      </c>
      <c r="E6567">
        <v>15055</v>
      </c>
      <c r="F6567" t="s">
        <v>106</v>
      </c>
      <c r="G6567">
        <v>5327167260.5332403</v>
      </c>
    </row>
    <row r="6568" spans="1:7">
      <c r="A6568">
        <v>70</v>
      </c>
      <c r="B6568" t="s">
        <v>73</v>
      </c>
      <c r="C6568">
        <v>66</v>
      </c>
      <c r="D6568" t="s">
        <v>69</v>
      </c>
      <c r="E6568">
        <v>15055</v>
      </c>
      <c r="F6568" t="s">
        <v>106</v>
      </c>
      <c r="G6568">
        <v>8747480908.1125908</v>
      </c>
    </row>
    <row r="6569" spans="1:7">
      <c r="A6569">
        <v>70</v>
      </c>
      <c r="B6569" t="s">
        <v>73</v>
      </c>
      <c r="C6569">
        <v>67</v>
      </c>
      <c r="D6569" t="s">
        <v>70</v>
      </c>
      <c r="E6569">
        <v>15055</v>
      </c>
      <c r="F6569" t="s">
        <v>106</v>
      </c>
      <c r="G6569">
        <v>4185239854.3998299</v>
      </c>
    </row>
    <row r="6570" spans="1:7">
      <c r="A6570">
        <v>70</v>
      </c>
      <c r="B6570" t="s">
        <v>73</v>
      </c>
      <c r="C6570">
        <v>68</v>
      </c>
      <c r="D6570" t="s">
        <v>71</v>
      </c>
      <c r="E6570">
        <v>15055</v>
      </c>
      <c r="F6570" t="s">
        <v>106</v>
      </c>
      <c r="G6570">
        <v>187185571.797492</v>
      </c>
    </row>
    <row r="6571" spans="1:7">
      <c r="A6571">
        <v>70</v>
      </c>
      <c r="B6571" t="s">
        <v>73</v>
      </c>
      <c r="C6571">
        <v>70</v>
      </c>
      <c r="D6571" t="s">
        <v>73</v>
      </c>
      <c r="E6571">
        <v>15055</v>
      </c>
      <c r="F6571" t="s">
        <v>106</v>
      </c>
      <c r="G6571">
        <v>2003961656.09904</v>
      </c>
    </row>
    <row r="6572" spans="1:7">
      <c r="A6572">
        <v>70</v>
      </c>
      <c r="B6572" t="s">
        <v>73</v>
      </c>
      <c r="C6572">
        <v>71</v>
      </c>
      <c r="D6572" t="s">
        <v>74</v>
      </c>
      <c r="E6572">
        <v>15055</v>
      </c>
      <c r="F6572" t="s">
        <v>106</v>
      </c>
      <c r="G6572">
        <v>2798143.7093760399</v>
      </c>
    </row>
    <row r="6573" spans="1:7">
      <c r="A6573">
        <v>70</v>
      </c>
      <c r="B6573" t="s">
        <v>73</v>
      </c>
      <c r="C6573">
        <v>74</v>
      </c>
      <c r="D6573" t="s">
        <v>77</v>
      </c>
      <c r="E6573">
        <v>15055</v>
      </c>
      <c r="F6573" t="s">
        <v>106</v>
      </c>
      <c r="G6573">
        <v>134604001.64881799</v>
      </c>
    </row>
    <row r="6574" spans="1:7">
      <c r="A6574">
        <v>70</v>
      </c>
      <c r="B6574" t="s">
        <v>73</v>
      </c>
      <c r="C6574">
        <v>75</v>
      </c>
      <c r="D6574" t="s">
        <v>78</v>
      </c>
      <c r="E6574">
        <v>15055</v>
      </c>
      <c r="F6574" t="s">
        <v>106</v>
      </c>
      <c r="G6574">
        <v>4170.1876319077701</v>
      </c>
    </row>
    <row r="6575" spans="1:7">
      <c r="A6575">
        <v>70</v>
      </c>
      <c r="B6575" t="s">
        <v>73</v>
      </c>
      <c r="C6575">
        <v>76</v>
      </c>
      <c r="D6575" t="s">
        <v>79</v>
      </c>
      <c r="E6575">
        <v>15055</v>
      </c>
      <c r="F6575" t="s">
        <v>106</v>
      </c>
      <c r="G6575">
        <v>16184162.669239299</v>
      </c>
    </row>
    <row r="6576" spans="1:7">
      <c r="A6576">
        <v>70</v>
      </c>
      <c r="B6576" t="s">
        <v>73</v>
      </c>
      <c r="C6576">
        <v>77</v>
      </c>
      <c r="D6576" t="s">
        <v>80</v>
      </c>
      <c r="E6576">
        <v>15055</v>
      </c>
      <c r="F6576" t="s">
        <v>106</v>
      </c>
      <c r="G6576">
        <v>77661395.674142107</v>
      </c>
    </row>
    <row r="6577" spans="1:7">
      <c r="A6577">
        <v>70</v>
      </c>
      <c r="B6577" t="s">
        <v>73</v>
      </c>
      <c r="C6577">
        <v>78</v>
      </c>
      <c r="D6577" t="s">
        <v>81</v>
      </c>
      <c r="E6577">
        <v>15055</v>
      </c>
      <c r="F6577" t="s">
        <v>106</v>
      </c>
      <c r="G6577">
        <v>5176029472.9187403</v>
      </c>
    </row>
    <row r="6578" spans="1:7">
      <c r="A6578">
        <v>70</v>
      </c>
      <c r="B6578" t="s">
        <v>73</v>
      </c>
      <c r="C6578">
        <v>79</v>
      </c>
      <c r="D6578" t="s">
        <v>82</v>
      </c>
      <c r="E6578">
        <v>15055</v>
      </c>
      <c r="F6578" t="s">
        <v>106</v>
      </c>
      <c r="G6578">
        <v>828468286.13178003</v>
      </c>
    </row>
    <row r="6579" spans="1:7">
      <c r="A6579">
        <v>70</v>
      </c>
      <c r="B6579" t="s">
        <v>73</v>
      </c>
      <c r="C6579">
        <v>80</v>
      </c>
      <c r="D6579" t="s">
        <v>83</v>
      </c>
      <c r="E6579">
        <v>15055</v>
      </c>
      <c r="F6579" t="s">
        <v>106</v>
      </c>
      <c r="G6579">
        <v>162674946.31924301</v>
      </c>
    </row>
    <row r="6580" spans="1:7">
      <c r="A6580">
        <v>70</v>
      </c>
      <c r="B6580" t="s">
        <v>73</v>
      </c>
      <c r="C6580">
        <v>81</v>
      </c>
      <c r="D6580" t="s">
        <v>84</v>
      </c>
      <c r="E6580">
        <v>15055</v>
      </c>
      <c r="F6580" t="s">
        <v>106</v>
      </c>
      <c r="G6580">
        <v>76418041.846757606</v>
      </c>
    </row>
    <row r="6581" spans="1:7">
      <c r="A6581">
        <v>70</v>
      </c>
      <c r="B6581" t="s">
        <v>73</v>
      </c>
      <c r="C6581">
        <v>83</v>
      </c>
      <c r="D6581" t="s">
        <v>86</v>
      </c>
      <c r="E6581">
        <v>15055</v>
      </c>
      <c r="F6581" t="s">
        <v>106</v>
      </c>
      <c r="G6581">
        <v>542258445.67628205</v>
      </c>
    </row>
    <row r="6582" spans="1:7">
      <c r="A6582">
        <v>70</v>
      </c>
      <c r="B6582" t="s">
        <v>73</v>
      </c>
      <c r="C6582">
        <v>86</v>
      </c>
      <c r="D6582" t="s">
        <v>89</v>
      </c>
      <c r="E6582">
        <v>15055</v>
      </c>
      <c r="F6582" t="s">
        <v>106</v>
      </c>
      <c r="G6582">
        <v>35801.280918119701</v>
      </c>
    </row>
    <row r="6583" spans="1:7">
      <c r="A6583">
        <v>70</v>
      </c>
      <c r="B6583" t="s">
        <v>73</v>
      </c>
      <c r="C6583">
        <v>87</v>
      </c>
      <c r="D6583" t="s">
        <v>90</v>
      </c>
      <c r="E6583">
        <v>15055</v>
      </c>
      <c r="F6583" t="s">
        <v>106</v>
      </c>
      <c r="G6583">
        <v>27469.930422345398</v>
      </c>
    </row>
    <row r="6584" spans="1:7">
      <c r="A6584">
        <v>70</v>
      </c>
      <c r="B6584" t="s">
        <v>73</v>
      </c>
      <c r="C6584">
        <v>5001</v>
      </c>
      <c r="D6584" t="s">
        <v>94</v>
      </c>
      <c r="E6584">
        <v>15053</v>
      </c>
      <c r="F6584" t="s">
        <v>107</v>
      </c>
      <c r="G6584">
        <v>111878172740.72701</v>
      </c>
    </row>
    <row r="6585" spans="1:7">
      <c r="A6585">
        <v>70</v>
      </c>
      <c r="B6585" t="s">
        <v>73</v>
      </c>
      <c r="C6585">
        <v>6001</v>
      </c>
      <c r="D6585" t="s">
        <v>96</v>
      </c>
      <c r="E6585">
        <v>15053</v>
      </c>
      <c r="F6585" t="s">
        <v>107</v>
      </c>
      <c r="G6585">
        <v>11627983737.4142</v>
      </c>
    </row>
    <row r="6586" spans="1:7">
      <c r="A6586">
        <v>70</v>
      </c>
      <c r="B6586" t="s">
        <v>73</v>
      </c>
      <c r="C6586">
        <v>7001</v>
      </c>
      <c r="D6586" t="s">
        <v>108</v>
      </c>
      <c r="E6586">
        <v>15053</v>
      </c>
      <c r="F6586" t="s">
        <v>107</v>
      </c>
      <c r="G6586">
        <v>22159366722.531799</v>
      </c>
    </row>
    <row r="6587" spans="1:7">
      <c r="A6587">
        <v>70</v>
      </c>
      <c r="B6587" t="s">
        <v>73</v>
      </c>
      <c r="C6587">
        <v>8001</v>
      </c>
      <c r="D6587" t="s">
        <v>109</v>
      </c>
      <c r="E6587">
        <v>15053</v>
      </c>
      <c r="F6587" t="s">
        <v>107</v>
      </c>
      <c r="G6587">
        <v>2380639035.3531098</v>
      </c>
    </row>
    <row r="6588" spans="1:7">
      <c r="A6588">
        <v>70</v>
      </c>
      <c r="B6588" t="s">
        <v>73</v>
      </c>
      <c r="C6588">
        <v>11001</v>
      </c>
      <c r="D6588" t="s">
        <v>119</v>
      </c>
      <c r="E6588">
        <v>15055</v>
      </c>
      <c r="F6588" t="s">
        <v>106</v>
      </c>
      <c r="G6588">
        <v>59484.578399137499</v>
      </c>
    </row>
    <row r="6589" spans="1:7">
      <c r="A6589">
        <v>70</v>
      </c>
      <c r="B6589" t="s">
        <v>73</v>
      </c>
      <c r="C6589">
        <v>12001</v>
      </c>
      <c r="D6589" t="s">
        <v>121</v>
      </c>
      <c r="E6589">
        <v>15055</v>
      </c>
      <c r="F6589" t="s">
        <v>106</v>
      </c>
      <c r="G6589">
        <v>271717107.98341203</v>
      </c>
    </row>
    <row r="6590" spans="1:7">
      <c r="A6590">
        <v>70</v>
      </c>
      <c r="B6590" t="s">
        <v>73</v>
      </c>
      <c r="C6590">
        <v>12002</v>
      </c>
      <c r="D6590" t="s">
        <v>122</v>
      </c>
      <c r="E6590">
        <v>15055</v>
      </c>
      <c r="F6590" t="s">
        <v>106</v>
      </c>
      <c r="G6590">
        <v>483934.82224719698</v>
      </c>
    </row>
    <row r="6591" spans="1:7">
      <c r="A6591">
        <v>70</v>
      </c>
      <c r="B6591" t="s">
        <v>73</v>
      </c>
      <c r="C6591">
        <v>12003</v>
      </c>
      <c r="D6591" t="s">
        <v>129</v>
      </c>
      <c r="E6591">
        <v>15055</v>
      </c>
      <c r="F6591" t="s">
        <v>106</v>
      </c>
      <c r="G6591">
        <v>13627982.387876799</v>
      </c>
    </row>
    <row r="6592" spans="1:7">
      <c r="A6592">
        <v>70</v>
      </c>
      <c r="B6592" t="s">
        <v>73</v>
      </c>
      <c r="C6592">
        <v>14002</v>
      </c>
      <c r="D6592" t="s">
        <v>125</v>
      </c>
      <c r="E6592">
        <v>15055</v>
      </c>
      <c r="F6592" t="s">
        <v>106</v>
      </c>
      <c r="G6592">
        <v>6729810.7443363098</v>
      </c>
    </row>
    <row r="6593" spans="1:7">
      <c r="A6593">
        <v>70</v>
      </c>
      <c r="B6593" t="s">
        <v>73</v>
      </c>
      <c r="C6593">
        <v>25001</v>
      </c>
      <c r="D6593" t="s">
        <v>126</v>
      </c>
      <c r="E6593">
        <v>15051</v>
      </c>
      <c r="F6593" t="s">
        <v>127</v>
      </c>
      <c r="G6593">
        <v>3162821282.1901999</v>
      </c>
    </row>
    <row r="6594" spans="1:7">
      <c r="A6594">
        <v>70</v>
      </c>
      <c r="B6594" t="s">
        <v>73</v>
      </c>
      <c r="C6594">
        <v>28001</v>
      </c>
      <c r="D6594" t="s">
        <v>128</v>
      </c>
      <c r="E6594">
        <v>15051</v>
      </c>
      <c r="F6594" t="s">
        <v>127</v>
      </c>
      <c r="G6594">
        <v>8701261581.4938107</v>
      </c>
    </row>
    <row r="6595" spans="1:7">
      <c r="A6595">
        <v>71</v>
      </c>
      <c r="B6595" t="s">
        <v>74</v>
      </c>
      <c r="C6595">
        <v>1</v>
      </c>
      <c r="D6595" t="s">
        <v>4</v>
      </c>
      <c r="E6595">
        <v>15055</v>
      </c>
      <c r="F6595" t="s">
        <v>106</v>
      </c>
      <c r="G6595">
        <v>4749.1152216564096</v>
      </c>
    </row>
    <row r="6596" spans="1:7">
      <c r="A6596">
        <v>71</v>
      </c>
      <c r="B6596" t="s">
        <v>74</v>
      </c>
      <c r="C6596">
        <v>2</v>
      </c>
      <c r="D6596" t="s">
        <v>5</v>
      </c>
      <c r="E6596">
        <v>15055</v>
      </c>
      <c r="F6596" t="s">
        <v>106</v>
      </c>
      <c r="G6596">
        <v>1325.6869506348701</v>
      </c>
    </row>
    <row r="6597" spans="1:7">
      <c r="A6597">
        <v>71</v>
      </c>
      <c r="B6597" t="s">
        <v>74</v>
      </c>
      <c r="C6597">
        <v>6</v>
      </c>
      <c r="D6597" t="s">
        <v>9</v>
      </c>
      <c r="E6597">
        <v>15055</v>
      </c>
      <c r="F6597" t="s">
        <v>106</v>
      </c>
      <c r="G6597">
        <v>1917450.93180303</v>
      </c>
    </row>
    <row r="6598" spans="1:7">
      <c r="A6598">
        <v>71</v>
      </c>
      <c r="B6598" t="s">
        <v>74</v>
      </c>
      <c r="C6598">
        <v>7</v>
      </c>
      <c r="D6598" t="s">
        <v>10</v>
      </c>
      <c r="E6598">
        <v>15055</v>
      </c>
      <c r="F6598" t="s">
        <v>106</v>
      </c>
      <c r="G6598">
        <v>5161848.4040199602</v>
      </c>
    </row>
    <row r="6599" spans="1:7">
      <c r="A6599">
        <v>71</v>
      </c>
      <c r="B6599" t="s">
        <v>74</v>
      </c>
      <c r="C6599">
        <v>8</v>
      </c>
      <c r="D6599" t="s">
        <v>11</v>
      </c>
      <c r="E6599">
        <v>15055</v>
      </c>
      <c r="F6599" t="s">
        <v>106</v>
      </c>
      <c r="G6599">
        <v>11133.868959862801</v>
      </c>
    </row>
    <row r="6600" spans="1:7">
      <c r="A6600">
        <v>71</v>
      </c>
      <c r="B6600" t="s">
        <v>74</v>
      </c>
      <c r="C6600">
        <v>9</v>
      </c>
      <c r="D6600" t="s">
        <v>12</v>
      </c>
      <c r="E6600">
        <v>15055</v>
      </c>
      <c r="F6600" t="s">
        <v>106</v>
      </c>
      <c r="G6600">
        <v>333865677.78479397</v>
      </c>
    </row>
    <row r="6601" spans="1:7">
      <c r="A6601">
        <v>71</v>
      </c>
      <c r="B6601" t="s">
        <v>74</v>
      </c>
      <c r="C6601">
        <v>10</v>
      </c>
      <c r="D6601" t="s">
        <v>13</v>
      </c>
      <c r="E6601">
        <v>15055</v>
      </c>
      <c r="F6601" t="s">
        <v>106</v>
      </c>
      <c r="G6601">
        <v>100376529.886967</v>
      </c>
    </row>
    <row r="6602" spans="1:7">
      <c r="A6602">
        <v>71</v>
      </c>
      <c r="B6602" t="s">
        <v>74</v>
      </c>
      <c r="C6602">
        <v>11</v>
      </c>
      <c r="D6602" t="s">
        <v>14</v>
      </c>
      <c r="E6602">
        <v>15055</v>
      </c>
      <c r="F6602" t="s">
        <v>106</v>
      </c>
      <c r="G6602">
        <v>290724839.49778497</v>
      </c>
    </row>
    <row r="6603" spans="1:7">
      <c r="A6603">
        <v>71</v>
      </c>
      <c r="B6603" t="s">
        <v>74</v>
      </c>
      <c r="C6603">
        <v>12</v>
      </c>
      <c r="D6603" t="s">
        <v>15</v>
      </c>
      <c r="E6603">
        <v>15055</v>
      </c>
      <c r="F6603" t="s">
        <v>106</v>
      </c>
      <c r="G6603">
        <v>18851893.266851299</v>
      </c>
    </row>
    <row r="6604" spans="1:7">
      <c r="A6604">
        <v>71</v>
      </c>
      <c r="B6604" t="s">
        <v>74</v>
      </c>
      <c r="C6604">
        <v>13</v>
      </c>
      <c r="D6604" t="s">
        <v>16</v>
      </c>
      <c r="E6604">
        <v>15055</v>
      </c>
      <c r="F6604" t="s">
        <v>106</v>
      </c>
      <c r="G6604">
        <v>680999.51073624601</v>
      </c>
    </row>
    <row r="6605" spans="1:7">
      <c r="A6605">
        <v>71</v>
      </c>
      <c r="B6605" t="s">
        <v>74</v>
      </c>
      <c r="C6605">
        <v>14</v>
      </c>
      <c r="D6605" t="s">
        <v>17</v>
      </c>
      <c r="E6605">
        <v>15055</v>
      </c>
      <c r="F6605" t="s">
        <v>106</v>
      </c>
      <c r="G6605">
        <v>3689789.05576271</v>
      </c>
    </row>
    <row r="6606" spans="1:7">
      <c r="A6606">
        <v>71</v>
      </c>
      <c r="B6606" t="s">
        <v>74</v>
      </c>
      <c r="C6606">
        <v>15</v>
      </c>
      <c r="D6606" t="s">
        <v>18</v>
      </c>
      <c r="E6606">
        <v>15055</v>
      </c>
      <c r="F6606" t="s">
        <v>106</v>
      </c>
      <c r="G6606">
        <v>219086.66658505099</v>
      </c>
    </row>
    <row r="6607" spans="1:7">
      <c r="A6607">
        <v>71</v>
      </c>
      <c r="B6607" t="s">
        <v>74</v>
      </c>
      <c r="C6607">
        <v>16</v>
      </c>
      <c r="D6607" t="s">
        <v>19</v>
      </c>
      <c r="E6607">
        <v>15055</v>
      </c>
      <c r="F6607" t="s">
        <v>106</v>
      </c>
      <c r="G6607">
        <v>278489.69281273498</v>
      </c>
    </row>
    <row r="6608" spans="1:7">
      <c r="A6608">
        <v>71</v>
      </c>
      <c r="B6608" t="s">
        <v>74</v>
      </c>
      <c r="C6608">
        <v>17</v>
      </c>
      <c r="D6608" t="s">
        <v>20</v>
      </c>
      <c r="E6608">
        <v>15055</v>
      </c>
      <c r="F6608" t="s">
        <v>106</v>
      </c>
      <c r="G6608">
        <v>14593721.543878101</v>
      </c>
    </row>
    <row r="6609" spans="1:7">
      <c r="A6609">
        <v>71</v>
      </c>
      <c r="B6609" t="s">
        <v>74</v>
      </c>
      <c r="C6609">
        <v>18</v>
      </c>
      <c r="D6609" t="s">
        <v>21</v>
      </c>
      <c r="E6609">
        <v>15055</v>
      </c>
      <c r="F6609" t="s">
        <v>106</v>
      </c>
      <c r="G6609">
        <v>83525584.656930104</v>
      </c>
    </row>
    <row r="6610" spans="1:7">
      <c r="A6610">
        <v>71</v>
      </c>
      <c r="B6610" t="s">
        <v>74</v>
      </c>
      <c r="C6610">
        <v>19</v>
      </c>
      <c r="D6610" t="s">
        <v>22</v>
      </c>
      <c r="E6610">
        <v>15055</v>
      </c>
      <c r="F6610" t="s">
        <v>106</v>
      </c>
      <c r="G6610">
        <v>135763840.995381</v>
      </c>
    </row>
    <row r="6611" spans="1:7">
      <c r="A6611">
        <v>71</v>
      </c>
      <c r="B6611" t="s">
        <v>74</v>
      </c>
      <c r="C6611">
        <v>20</v>
      </c>
      <c r="D6611" t="s">
        <v>23</v>
      </c>
      <c r="E6611">
        <v>15055</v>
      </c>
      <c r="F6611" t="s">
        <v>106</v>
      </c>
      <c r="G6611">
        <v>210361437.8881</v>
      </c>
    </row>
    <row r="6612" spans="1:7">
      <c r="A6612">
        <v>71</v>
      </c>
      <c r="B6612" t="s">
        <v>74</v>
      </c>
      <c r="C6612">
        <v>21</v>
      </c>
      <c r="D6612" t="s">
        <v>24</v>
      </c>
      <c r="E6612">
        <v>15055</v>
      </c>
      <c r="F6612" t="s">
        <v>106</v>
      </c>
      <c r="G6612">
        <v>1324310106.13395</v>
      </c>
    </row>
    <row r="6613" spans="1:7">
      <c r="A6613">
        <v>71</v>
      </c>
      <c r="B6613" t="s">
        <v>74</v>
      </c>
      <c r="C6613">
        <v>22</v>
      </c>
      <c r="D6613" t="s">
        <v>25</v>
      </c>
      <c r="E6613">
        <v>15055</v>
      </c>
      <c r="F6613" t="s">
        <v>106</v>
      </c>
      <c r="G6613">
        <v>102613506.58762699</v>
      </c>
    </row>
    <row r="6614" spans="1:7">
      <c r="A6614">
        <v>71</v>
      </c>
      <c r="B6614" t="s">
        <v>74</v>
      </c>
      <c r="C6614">
        <v>23</v>
      </c>
      <c r="D6614" t="s">
        <v>26</v>
      </c>
      <c r="E6614">
        <v>15055</v>
      </c>
      <c r="F6614" t="s">
        <v>106</v>
      </c>
      <c r="G6614">
        <v>94874999.8223636</v>
      </c>
    </row>
    <row r="6615" spans="1:7">
      <c r="A6615">
        <v>71</v>
      </c>
      <c r="B6615" t="s">
        <v>74</v>
      </c>
      <c r="C6615">
        <v>24</v>
      </c>
      <c r="D6615" t="s">
        <v>27</v>
      </c>
      <c r="E6615">
        <v>15055</v>
      </c>
      <c r="F6615" t="s">
        <v>106</v>
      </c>
      <c r="G6615">
        <v>625882.43520083895</v>
      </c>
    </row>
    <row r="6616" spans="1:7">
      <c r="A6616">
        <v>71</v>
      </c>
      <c r="B6616" t="s">
        <v>74</v>
      </c>
      <c r="C6616">
        <v>25</v>
      </c>
      <c r="D6616" t="s">
        <v>28</v>
      </c>
      <c r="E6616">
        <v>15055</v>
      </c>
      <c r="F6616" t="s">
        <v>106</v>
      </c>
      <c r="G6616">
        <v>51841820.031035997</v>
      </c>
    </row>
    <row r="6617" spans="1:7">
      <c r="A6617">
        <v>71</v>
      </c>
      <c r="B6617" t="s">
        <v>74</v>
      </c>
      <c r="C6617">
        <v>26</v>
      </c>
      <c r="D6617" t="s">
        <v>29</v>
      </c>
      <c r="E6617">
        <v>15055</v>
      </c>
      <c r="F6617" t="s">
        <v>106</v>
      </c>
      <c r="G6617">
        <v>7044211.1697933301</v>
      </c>
    </row>
    <row r="6618" spans="1:7">
      <c r="A6618">
        <v>71</v>
      </c>
      <c r="B6618" t="s">
        <v>74</v>
      </c>
      <c r="C6618">
        <v>27</v>
      </c>
      <c r="D6618" t="s">
        <v>30</v>
      </c>
      <c r="E6618">
        <v>15055</v>
      </c>
      <c r="F6618" t="s">
        <v>106</v>
      </c>
      <c r="G6618">
        <v>9824065.4673387408</v>
      </c>
    </row>
    <row r="6619" spans="1:7">
      <c r="A6619">
        <v>71</v>
      </c>
      <c r="B6619" t="s">
        <v>74</v>
      </c>
      <c r="C6619">
        <v>28</v>
      </c>
      <c r="D6619" t="s">
        <v>31</v>
      </c>
      <c r="E6619">
        <v>15055</v>
      </c>
      <c r="F6619" t="s">
        <v>106</v>
      </c>
      <c r="G6619">
        <v>4292491.5738466904</v>
      </c>
    </row>
    <row r="6620" spans="1:7">
      <c r="A6620">
        <v>71</v>
      </c>
      <c r="B6620" t="s">
        <v>74</v>
      </c>
      <c r="C6620">
        <v>29</v>
      </c>
      <c r="D6620" t="s">
        <v>32</v>
      </c>
      <c r="E6620">
        <v>15055</v>
      </c>
      <c r="F6620" t="s">
        <v>106</v>
      </c>
      <c r="G6620">
        <v>38754809.716481604</v>
      </c>
    </row>
    <row r="6621" spans="1:7">
      <c r="A6621">
        <v>71</v>
      </c>
      <c r="B6621" t="s">
        <v>74</v>
      </c>
      <c r="C6621">
        <v>30</v>
      </c>
      <c r="D6621" t="s">
        <v>33</v>
      </c>
      <c r="E6621">
        <v>15055</v>
      </c>
      <c r="F6621" t="s">
        <v>106</v>
      </c>
      <c r="G6621">
        <v>2529571.31604956</v>
      </c>
    </row>
    <row r="6622" spans="1:7">
      <c r="A6622">
        <v>71</v>
      </c>
      <c r="B6622" t="s">
        <v>74</v>
      </c>
      <c r="C6622">
        <v>31</v>
      </c>
      <c r="D6622" t="s">
        <v>34</v>
      </c>
      <c r="E6622">
        <v>15055</v>
      </c>
      <c r="F6622" t="s">
        <v>106</v>
      </c>
      <c r="G6622">
        <v>227637746.600876</v>
      </c>
    </row>
    <row r="6623" spans="1:7">
      <c r="A6623">
        <v>71</v>
      </c>
      <c r="B6623" t="s">
        <v>74</v>
      </c>
      <c r="C6623">
        <v>32</v>
      </c>
      <c r="D6623" t="s">
        <v>35</v>
      </c>
      <c r="E6623">
        <v>15055</v>
      </c>
      <c r="F6623" t="s">
        <v>106</v>
      </c>
      <c r="G6623">
        <v>2814778589.9298401</v>
      </c>
    </row>
    <row r="6624" spans="1:7">
      <c r="A6624">
        <v>71</v>
      </c>
      <c r="B6624" t="s">
        <v>74</v>
      </c>
      <c r="C6624">
        <v>33</v>
      </c>
      <c r="D6624" t="s">
        <v>36</v>
      </c>
      <c r="E6624">
        <v>15055</v>
      </c>
      <c r="F6624" t="s">
        <v>106</v>
      </c>
      <c r="G6624">
        <v>115325.842985241</v>
      </c>
    </row>
    <row r="6625" spans="1:7">
      <c r="A6625">
        <v>71</v>
      </c>
      <c r="B6625" t="s">
        <v>74</v>
      </c>
      <c r="C6625">
        <v>34</v>
      </c>
      <c r="D6625" t="s">
        <v>37</v>
      </c>
      <c r="E6625">
        <v>15055</v>
      </c>
      <c r="F6625" t="s">
        <v>106</v>
      </c>
      <c r="G6625">
        <v>2844350.9342268598</v>
      </c>
    </row>
    <row r="6626" spans="1:7">
      <c r="A6626">
        <v>71</v>
      </c>
      <c r="B6626" t="s">
        <v>74</v>
      </c>
      <c r="C6626">
        <v>35</v>
      </c>
      <c r="D6626" t="s">
        <v>38</v>
      </c>
      <c r="E6626">
        <v>15055</v>
      </c>
      <c r="F6626" t="s">
        <v>106</v>
      </c>
      <c r="G6626">
        <v>387707.997965471</v>
      </c>
    </row>
    <row r="6627" spans="1:7">
      <c r="A6627">
        <v>71</v>
      </c>
      <c r="B6627" t="s">
        <v>74</v>
      </c>
      <c r="C6627">
        <v>36</v>
      </c>
      <c r="D6627" t="s">
        <v>39</v>
      </c>
      <c r="E6627">
        <v>15055</v>
      </c>
      <c r="F6627" t="s">
        <v>106</v>
      </c>
      <c r="G6627">
        <v>418242.56575161399</v>
      </c>
    </row>
    <row r="6628" spans="1:7">
      <c r="A6628">
        <v>71</v>
      </c>
      <c r="B6628" t="s">
        <v>74</v>
      </c>
      <c r="C6628">
        <v>37</v>
      </c>
      <c r="D6628" t="s">
        <v>40</v>
      </c>
      <c r="E6628">
        <v>15055</v>
      </c>
      <c r="F6628" t="s">
        <v>106</v>
      </c>
      <c r="G6628">
        <v>338755.53908009001</v>
      </c>
    </row>
    <row r="6629" spans="1:7">
      <c r="A6629">
        <v>71</v>
      </c>
      <c r="B6629" t="s">
        <v>74</v>
      </c>
      <c r="C6629">
        <v>38</v>
      </c>
      <c r="D6629" t="s">
        <v>41</v>
      </c>
      <c r="E6629">
        <v>15055</v>
      </c>
      <c r="F6629" t="s">
        <v>106</v>
      </c>
      <c r="G6629">
        <v>88324.842910941807</v>
      </c>
    </row>
    <row r="6630" spans="1:7">
      <c r="A6630">
        <v>71</v>
      </c>
      <c r="B6630" t="s">
        <v>74</v>
      </c>
      <c r="C6630">
        <v>39</v>
      </c>
      <c r="D6630" t="s">
        <v>42</v>
      </c>
      <c r="E6630">
        <v>15055</v>
      </c>
      <c r="F6630" t="s">
        <v>106</v>
      </c>
      <c r="G6630">
        <v>113288.234607338</v>
      </c>
    </row>
    <row r="6631" spans="1:7">
      <c r="A6631">
        <v>71</v>
      </c>
      <c r="B6631" t="s">
        <v>74</v>
      </c>
      <c r="C6631">
        <v>40</v>
      </c>
      <c r="D6631" t="s">
        <v>43</v>
      </c>
      <c r="E6631">
        <v>15055</v>
      </c>
      <c r="F6631" t="s">
        <v>106</v>
      </c>
      <c r="G6631">
        <v>4010905.0685714199</v>
      </c>
    </row>
    <row r="6632" spans="1:7">
      <c r="A6632">
        <v>71</v>
      </c>
      <c r="B6632" t="s">
        <v>74</v>
      </c>
      <c r="C6632">
        <v>41</v>
      </c>
      <c r="D6632" t="s">
        <v>44</v>
      </c>
      <c r="E6632">
        <v>15055</v>
      </c>
      <c r="F6632" t="s">
        <v>106</v>
      </c>
      <c r="G6632">
        <v>1202334.0535293501</v>
      </c>
    </row>
    <row r="6633" spans="1:7">
      <c r="A6633">
        <v>71</v>
      </c>
      <c r="B6633" t="s">
        <v>74</v>
      </c>
      <c r="C6633">
        <v>42</v>
      </c>
      <c r="D6633" t="s">
        <v>45</v>
      </c>
      <c r="E6633">
        <v>15055</v>
      </c>
      <c r="F6633" t="s">
        <v>106</v>
      </c>
      <c r="G6633">
        <v>27606569.550494201</v>
      </c>
    </row>
    <row r="6634" spans="1:7">
      <c r="A6634">
        <v>71</v>
      </c>
      <c r="B6634" t="s">
        <v>74</v>
      </c>
      <c r="C6634">
        <v>43</v>
      </c>
      <c r="D6634" t="s">
        <v>46</v>
      </c>
      <c r="E6634">
        <v>15055</v>
      </c>
      <c r="F6634" t="s">
        <v>106</v>
      </c>
      <c r="G6634">
        <v>8284525.82741269</v>
      </c>
    </row>
    <row r="6635" spans="1:7">
      <c r="A6635">
        <v>71</v>
      </c>
      <c r="B6635" t="s">
        <v>74</v>
      </c>
      <c r="C6635">
        <v>44</v>
      </c>
      <c r="D6635" t="s">
        <v>47</v>
      </c>
      <c r="E6635">
        <v>15055</v>
      </c>
      <c r="F6635" t="s">
        <v>106</v>
      </c>
      <c r="G6635">
        <v>2730208.8133968902</v>
      </c>
    </row>
    <row r="6636" spans="1:7">
      <c r="A6636">
        <v>71</v>
      </c>
      <c r="B6636" t="s">
        <v>74</v>
      </c>
      <c r="C6636">
        <v>45</v>
      </c>
      <c r="D6636" t="s">
        <v>48</v>
      </c>
      <c r="E6636">
        <v>15055</v>
      </c>
      <c r="F6636" t="s">
        <v>106</v>
      </c>
      <c r="G6636">
        <v>211948463.533658</v>
      </c>
    </row>
    <row r="6637" spans="1:7">
      <c r="A6637">
        <v>71</v>
      </c>
      <c r="B6637" t="s">
        <v>74</v>
      </c>
      <c r="C6637">
        <v>46</v>
      </c>
      <c r="D6637" t="s">
        <v>49</v>
      </c>
      <c r="E6637">
        <v>15055</v>
      </c>
      <c r="F6637" t="s">
        <v>106</v>
      </c>
      <c r="G6637">
        <v>236432595.986774</v>
      </c>
    </row>
    <row r="6638" spans="1:7">
      <c r="A6638">
        <v>71</v>
      </c>
      <c r="B6638" t="s">
        <v>74</v>
      </c>
      <c r="C6638">
        <v>47</v>
      </c>
      <c r="D6638" t="s">
        <v>50</v>
      </c>
      <c r="E6638">
        <v>15055</v>
      </c>
      <c r="F6638" t="s">
        <v>106</v>
      </c>
      <c r="G6638">
        <v>771597.922850398</v>
      </c>
    </row>
    <row r="6639" spans="1:7">
      <c r="A6639">
        <v>71</v>
      </c>
      <c r="B6639" t="s">
        <v>74</v>
      </c>
      <c r="C6639">
        <v>48</v>
      </c>
      <c r="D6639" t="s">
        <v>51</v>
      </c>
      <c r="E6639">
        <v>15055</v>
      </c>
      <c r="F6639" t="s">
        <v>106</v>
      </c>
      <c r="G6639">
        <v>48504206.9405597</v>
      </c>
    </row>
    <row r="6640" spans="1:7">
      <c r="A6640">
        <v>71</v>
      </c>
      <c r="B6640" t="s">
        <v>74</v>
      </c>
      <c r="C6640">
        <v>49</v>
      </c>
      <c r="D6640" t="s">
        <v>52</v>
      </c>
      <c r="E6640">
        <v>15055</v>
      </c>
      <c r="F6640" t="s">
        <v>106</v>
      </c>
      <c r="G6640">
        <v>235455324.69699401</v>
      </c>
    </row>
    <row r="6641" spans="1:7">
      <c r="A6641">
        <v>71</v>
      </c>
      <c r="B6641" t="s">
        <v>74</v>
      </c>
      <c r="C6641">
        <v>50</v>
      </c>
      <c r="D6641" t="s">
        <v>53</v>
      </c>
      <c r="E6641">
        <v>15055</v>
      </c>
      <c r="F6641" t="s">
        <v>106</v>
      </c>
      <c r="G6641">
        <v>147448038.39799699</v>
      </c>
    </row>
    <row r="6642" spans="1:7">
      <c r="A6642">
        <v>71</v>
      </c>
      <c r="B6642" t="s">
        <v>74</v>
      </c>
      <c r="C6642">
        <v>51</v>
      </c>
      <c r="D6642" t="s">
        <v>54</v>
      </c>
      <c r="E6642">
        <v>15055</v>
      </c>
      <c r="F6642" t="s">
        <v>106</v>
      </c>
      <c r="G6642">
        <v>331984605.75660098</v>
      </c>
    </row>
    <row r="6643" spans="1:7">
      <c r="A6643">
        <v>71</v>
      </c>
      <c r="B6643" t="s">
        <v>74</v>
      </c>
      <c r="C6643">
        <v>52</v>
      </c>
      <c r="D6643" t="s">
        <v>55</v>
      </c>
      <c r="E6643">
        <v>15055</v>
      </c>
      <c r="F6643" t="s">
        <v>106</v>
      </c>
      <c r="G6643">
        <v>2529373.6630347702</v>
      </c>
    </row>
    <row r="6644" spans="1:7">
      <c r="A6644">
        <v>71</v>
      </c>
      <c r="B6644" t="s">
        <v>74</v>
      </c>
      <c r="C6644">
        <v>53</v>
      </c>
      <c r="D6644" t="s">
        <v>56</v>
      </c>
      <c r="E6644">
        <v>15055</v>
      </c>
      <c r="F6644" t="s">
        <v>106</v>
      </c>
      <c r="G6644">
        <v>275852020.55032402</v>
      </c>
    </row>
    <row r="6645" spans="1:7">
      <c r="A6645">
        <v>71</v>
      </c>
      <c r="B6645" t="s">
        <v>74</v>
      </c>
      <c r="C6645">
        <v>54</v>
      </c>
      <c r="D6645" t="s">
        <v>57</v>
      </c>
      <c r="E6645">
        <v>15055</v>
      </c>
      <c r="F6645" t="s">
        <v>106</v>
      </c>
      <c r="G6645">
        <v>150748826.02636999</v>
      </c>
    </row>
    <row r="6646" spans="1:7">
      <c r="A6646">
        <v>71</v>
      </c>
      <c r="B6646" t="s">
        <v>74</v>
      </c>
      <c r="C6646">
        <v>55</v>
      </c>
      <c r="D6646" t="s">
        <v>58</v>
      </c>
      <c r="E6646">
        <v>15055</v>
      </c>
      <c r="F6646" t="s">
        <v>106</v>
      </c>
      <c r="G6646">
        <v>328704004.55377501</v>
      </c>
    </row>
    <row r="6647" spans="1:7">
      <c r="A6647">
        <v>71</v>
      </c>
      <c r="B6647" t="s">
        <v>74</v>
      </c>
      <c r="C6647">
        <v>56</v>
      </c>
      <c r="D6647" t="s">
        <v>59</v>
      </c>
      <c r="E6647">
        <v>15055</v>
      </c>
      <c r="F6647" t="s">
        <v>106</v>
      </c>
      <c r="G6647">
        <v>1036577471.3928601</v>
      </c>
    </row>
    <row r="6648" spans="1:7">
      <c r="A6648">
        <v>71</v>
      </c>
      <c r="B6648" t="s">
        <v>74</v>
      </c>
      <c r="C6648">
        <v>57</v>
      </c>
      <c r="D6648" t="s">
        <v>60</v>
      </c>
      <c r="E6648">
        <v>15055</v>
      </c>
      <c r="F6648" t="s">
        <v>106</v>
      </c>
      <c r="G6648">
        <v>134318278.020087</v>
      </c>
    </row>
    <row r="6649" spans="1:7">
      <c r="A6649">
        <v>71</v>
      </c>
      <c r="B6649" t="s">
        <v>74</v>
      </c>
      <c r="C6649">
        <v>58</v>
      </c>
      <c r="D6649" t="s">
        <v>61</v>
      </c>
      <c r="E6649">
        <v>15055</v>
      </c>
      <c r="F6649" t="s">
        <v>106</v>
      </c>
      <c r="G6649">
        <v>706423198.69452298</v>
      </c>
    </row>
    <row r="6650" spans="1:7">
      <c r="A6650">
        <v>71</v>
      </c>
      <c r="B6650" t="s">
        <v>74</v>
      </c>
      <c r="C6650">
        <v>59</v>
      </c>
      <c r="D6650" t="s">
        <v>62</v>
      </c>
      <c r="E6650">
        <v>15055</v>
      </c>
      <c r="F6650" t="s">
        <v>106</v>
      </c>
      <c r="G6650">
        <v>295238266.20733202</v>
      </c>
    </row>
    <row r="6651" spans="1:7">
      <c r="A6651">
        <v>71</v>
      </c>
      <c r="B6651" t="s">
        <v>74</v>
      </c>
      <c r="C6651">
        <v>60</v>
      </c>
      <c r="D6651" t="s">
        <v>63</v>
      </c>
      <c r="E6651">
        <v>15055</v>
      </c>
      <c r="F6651" t="s">
        <v>106</v>
      </c>
      <c r="G6651">
        <v>924974115.50339496</v>
      </c>
    </row>
    <row r="6652" spans="1:7">
      <c r="A6652">
        <v>71</v>
      </c>
      <c r="B6652" t="s">
        <v>74</v>
      </c>
      <c r="C6652">
        <v>62</v>
      </c>
      <c r="D6652" t="s">
        <v>65</v>
      </c>
      <c r="E6652">
        <v>15055</v>
      </c>
      <c r="F6652" t="s">
        <v>106</v>
      </c>
      <c r="G6652">
        <v>5965713226.8589296</v>
      </c>
    </row>
    <row r="6653" spans="1:7">
      <c r="A6653">
        <v>71</v>
      </c>
      <c r="B6653" t="s">
        <v>74</v>
      </c>
      <c r="C6653">
        <v>63</v>
      </c>
      <c r="D6653" t="s">
        <v>66</v>
      </c>
      <c r="E6653">
        <v>15055</v>
      </c>
      <c r="F6653" t="s">
        <v>106</v>
      </c>
      <c r="G6653">
        <v>255976332.99774</v>
      </c>
    </row>
    <row r="6654" spans="1:7">
      <c r="A6654">
        <v>71</v>
      </c>
      <c r="B6654" t="s">
        <v>74</v>
      </c>
      <c r="C6654">
        <v>64</v>
      </c>
      <c r="D6654" t="s">
        <v>67</v>
      </c>
      <c r="E6654">
        <v>15055</v>
      </c>
      <c r="F6654" t="s">
        <v>106</v>
      </c>
      <c r="G6654">
        <v>48646961.049482301</v>
      </c>
    </row>
    <row r="6655" spans="1:7">
      <c r="A6655">
        <v>71</v>
      </c>
      <c r="B6655" t="s">
        <v>74</v>
      </c>
      <c r="C6655">
        <v>65</v>
      </c>
      <c r="D6655" t="s">
        <v>68</v>
      </c>
      <c r="E6655">
        <v>15055</v>
      </c>
      <c r="F6655" t="s">
        <v>106</v>
      </c>
      <c r="G6655">
        <v>5638793676.5563498</v>
      </c>
    </row>
    <row r="6656" spans="1:7">
      <c r="A6656">
        <v>71</v>
      </c>
      <c r="B6656" t="s">
        <v>74</v>
      </c>
      <c r="C6656">
        <v>66</v>
      </c>
      <c r="D6656" t="s">
        <v>69</v>
      </c>
      <c r="E6656">
        <v>15055</v>
      </c>
      <c r="F6656" t="s">
        <v>106</v>
      </c>
      <c r="G6656">
        <v>1201716509.3954501</v>
      </c>
    </row>
    <row r="6657" spans="1:7">
      <c r="A6657">
        <v>71</v>
      </c>
      <c r="B6657" t="s">
        <v>74</v>
      </c>
      <c r="C6657">
        <v>67</v>
      </c>
      <c r="D6657" t="s">
        <v>70</v>
      </c>
      <c r="E6657">
        <v>15055</v>
      </c>
      <c r="F6657" t="s">
        <v>106</v>
      </c>
      <c r="G6657">
        <v>3616512305.9014101</v>
      </c>
    </row>
    <row r="6658" spans="1:7">
      <c r="A6658">
        <v>71</v>
      </c>
      <c r="B6658" t="s">
        <v>74</v>
      </c>
      <c r="C6658">
        <v>68</v>
      </c>
      <c r="D6658" t="s">
        <v>71</v>
      </c>
      <c r="E6658">
        <v>15055</v>
      </c>
      <c r="F6658" t="s">
        <v>106</v>
      </c>
      <c r="G6658">
        <v>129303049.41305999</v>
      </c>
    </row>
    <row r="6659" spans="1:7">
      <c r="A6659">
        <v>71</v>
      </c>
      <c r="B6659" t="s">
        <v>74</v>
      </c>
      <c r="C6659">
        <v>69</v>
      </c>
      <c r="D6659" t="s">
        <v>72</v>
      </c>
      <c r="E6659">
        <v>15055</v>
      </c>
      <c r="F6659" t="s">
        <v>106</v>
      </c>
      <c r="G6659">
        <v>197733.29543165999</v>
      </c>
    </row>
    <row r="6660" spans="1:7">
      <c r="A6660">
        <v>71</v>
      </c>
      <c r="B6660" t="s">
        <v>74</v>
      </c>
      <c r="C6660">
        <v>70</v>
      </c>
      <c r="D6660" t="s">
        <v>73</v>
      </c>
      <c r="E6660">
        <v>15055</v>
      </c>
      <c r="F6660" t="s">
        <v>106</v>
      </c>
      <c r="G6660">
        <v>645607081.07247698</v>
      </c>
    </row>
    <row r="6661" spans="1:7">
      <c r="A6661">
        <v>71</v>
      </c>
      <c r="B6661" t="s">
        <v>74</v>
      </c>
      <c r="C6661">
        <v>71</v>
      </c>
      <c r="D6661" t="s">
        <v>74</v>
      </c>
      <c r="E6661">
        <v>15055</v>
      </c>
      <c r="F6661" t="s">
        <v>106</v>
      </c>
      <c r="G6661">
        <v>1063185889.73181</v>
      </c>
    </row>
    <row r="6662" spans="1:7">
      <c r="A6662">
        <v>71</v>
      </c>
      <c r="B6662" t="s">
        <v>74</v>
      </c>
      <c r="C6662">
        <v>74</v>
      </c>
      <c r="D6662" t="s">
        <v>77</v>
      </c>
      <c r="E6662">
        <v>15055</v>
      </c>
      <c r="F6662" t="s">
        <v>106</v>
      </c>
      <c r="G6662">
        <v>104815453.96716499</v>
      </c>
    </row>
    <row r="6663" spans="1:7">
      <c r="A6663">
        <v>71</v>
      </c>
      <c r="B6663" t="s">
        <v>74</v>
      </c>
      <c r="C6663">
        <v>75</v>
      </c>
      <c r="D6663" t="s">
        <v>78</v>
      </c>
      <c r="E6663">
        <v>15055</v>
      </c>
      <c r="F6663" t="s">
        <v>106</v>
      </c>
      <c r="G6663">
        <v>3247.30397620024</v>
      </c>
    </row>
    <row r="6664" spans="1:7">
      <c r="A6664">
        <v>71</v>
      </c>
      <c r="B6664" t="s">
        <v>74</v>
      </c>
      <c r="C6664">
        <v>76</v>
      </c>
      <c r="D6664" t="s">
        <v>79</v>
      </c>
      <c r="E6664">
        <v>15055</v>
      </c>
      <c r="F6664" t="s">
        <v>106</v>
      </c>
      <c r="G6664">
        <v>591880.03790696897</v>
      </c>
    </row>
    <row r="6665" spans="1:7">
      <c r="A6665">
        <v>71</v>
      </c>
      <c r="B6665" t="s">
        <v>74</v>
      </c>
      <c r="C6665">
        <v>77</v>
      </c>
      <c r="D6665" t="s">
        <v>80</v>
      </c>
      <c r="E6665">
        <v>15055</v>
      </c>
      <c r="F6665" t="s">
        <v>106</v>
      </c>
      <c r="G6665">
        <v>4044750.5302750799</v>
      </c>
    </row>
    <row r="6666" spans="1:7">
      <c r="A6666">
        <v>71</v>
      </c>
      <c r="B6666" t="s">
        <v>74</v>
      </c>
      <c r="C6666">
        <v>78</v>
      </c>
      <c r="D6666" t="s">
        <v>81</v>
      </c>
      <c r="E6666">
        <v>15055</v>
      </c>
      <c r="F6666" t="s">
        <v>106</v>
      </c>
      <c r="G6666">
        <v>1317888737.4426</v>
      </c>
    </row>
    <row r="6667" spans="1:7">
      <c r="A6667">
        <v>71</v>
      </c>
      <c r="B6667" t="s">
        <v>74</v>
      </c>
      <c r="C6667">
        <v>79</v>
      </c>
      <c r="D6667" t="s">
        <v>82</v>
      </c>
      <c r="E6667">
        <v>15055</v>
      </c>
      <c r="F6667" t="s">
        <v>106</v>
      </c>
      <c r="G6667">
        <v>885596474.35679698</v>
      </c>
    </row>
    <row r="6668" spans="1:7">
      <c r="A6668">
        <v>71</v>
      </c>
      <c r="B6668" t="s">
        <v>74</v>
      </c>
      <c r="C6668">
        <v>80</v>
      </c>
      <c r="D6668" t="s">
        <v>83</v>
      </c>
      <c r="E6668">
        <v>15055</v>
      </c>
      <c r="F6668" t="s">
        <v>106</v>
      </c>
      <c r="G6668">
        <v>223040778.72736999</v>
      </c>
    </row>
    <row r="6669" spans="1:7">
      <c r="A6669">
        <v>71</v>
      </c>
      <c r="B6669" t="s">
        <v>74</v>
      </c>
      <c r="C6669">
        <v>81</v>
      </c>
      <c r="D6669" t="s">
        <v>84</v>
      </c>
      <c r="E6669">
        <v>15055</v>
      </c>
      <c r="F6669" t="s">
        <v>106</v>
      </c>
      <c r="G6669">
        <v>23640430.2536497</v>
      </c>
    </row>
    <row r="6670" spans="1:7">
      <c r="A6670">
        <v>71</v>
      </c>
      <c r="B6670" t="s">
        <v>74</v>
      </c>
      <c r="C6670">
        <v>83</v>
      </c>
      <c r="D6670" t="s">
        <v>86</v>
      </c>
      <c r="E6670">
        <v>15055</v>
      </c>
      <c r="F6670" t="s">
        <v>106</v>
      </c>
      <c r="G6670">
        <v>497662808.46652102</v>
      </c>
    </row>
    <row r="6671" spans="1:7">
      <c r="A6671">
        <v>71</v>
      </c>
      <c r="B6671" t="s">
        <v>74</v>
      </c>
      <c r="C6671">
        <v>86</v>
      </c>
      <c r="D6671" t="s">
        <v>89</v>
      </c>
      <c r="E6671">
        <v>15055</v>
      </c>
      <c r="F6671" t="s">
        <v>106</v>
      </c>
      <c r="G6671">
        <v>1309.30860866901</v>
      </c>
    </row>
    <row r="6672" spans="1:7">
      <c r="A6672">
        <v>71</v>
      </c>
      <c r="B6672" t="s">
        <v>74</v>
      </c>
      <c r="C6672">
        <v>87</v>
      </c>
      <c r="D6672" t="s">
        <v>90</v>
      </c>
      <c r="E6672">
        <v>15055</v>
      </c>
      <c r="F6672" t="s">
        <v>106</v>
      </c>
      <c r="G6672">
        <v>1004.61814379698</v>
      </c>
    </row>
    <row r="6673" spans="1:7">
      <c r="A6673">
        <v>71</v>
      </c>
      <c r="B6673" t="s">
        <v>74</v>
      </c>
      <c r="C6673">
        <v>5001</v>
      </c>
      <c r="D6673" t="s">
        <v>94</v>
      </c>
      <c r="E6673">
        <v>15053</v>
      </c>
      <c r="F6673" t="s">
        <v>107</v>
      </c>
      <c r="G6673">
        <v>55173263782.069901</v>
      </c>
    </row>
    <row r="6674" spans="1:7">
      <c r="A6674">
        <v>71</v>
      </c>
      <c r="B6674" t="s">
        <v>74</v>
      </c>
      <c r="C6674">
        <v>6001</v>
      </c>
      <c r="D6674" t="s">
        <v>96</v>
      </c>
      <c r="E6674">
        <v>15053</v>
      </c>
      <c r="F6674" t="s">
        <v>107</v>
      </c>
      <c r="G6674">
        <v>-91451343.822588503</v>
      </c>
    </row>
    <row r="6675" spans="1:7">
      <c r="A6675">
        <v>71</v>
      </c>
      <c r="B6675" t="s">
        <v>74</v>
      </c>
      <c r="C6675">
        <v>7001</v>
      </c>
      <c r="D6675" t="s">
        <v>108</v>
      </c>
      <c r="E6675">
        <v>15053</v>
      </c>
      <c r="F6675" t="s">
        <v>107</v>
      </c>
      <c r="G6675">
        <v>11125703546.251101</v>
      </c>
    </row>
    <row r="6676" spans="1:7">
      <c r="A6676">
        <v>71</v>
      </c>
      <c r="B6676" t="s">
        <v>74</v>
      </c>
      <c r="C6676">
        <v>8001</v>
      </c>
      <c r="D6676" t="s">
        <v>109</v>
      </c>
      <c r="E6676">
        <v>15053</v>
      </c>
      <c r="F6676" t="s">
        <v>107</v>
      </c>
      <c r="G6676">
        <v>1533971971.73121</v>
      </c>
    </row>
    <row r="6677" spans="1:7">
      <c r="A6677">
        <v>71</v>
      </c>
      <c r="B6677" t="s">
        <v>74</v>
      </c>
      <c r="C6677">
        <v>11001</v>
      </c>
      <c r="D6677" t="s">
        <v>119</v>
      </c>
      <c r="E6677">
        <v>15055</v>
      </c>
      <c r="F6677" t="s">
        <v>106</v>
      </c>
      <c r="G6677">
        <v>59132.200628030398</v>
      </c>
    </row>
    <row r="6678" spans="1:7">
      <c r="A6678">
        <v>71</v>
      </c>
      <c r="B6678" t="s">
        <v>74</v>
      </c>
      <c r="C6678">
        <v>12001</v>
      </c>
      <c r="D6678" t="s">
        <v>121</v>
      </c>
      <c r="E6678">
        <v>15055</v>
      </c>
      <c r="F6678" t="s">
        <v>106</v>
      </c>
      <c r="G6678">
        <v>208676058.50218999</v>
      </c>
    </row>
    <row r="6679" spans="1:7">
      <c r="A6679">
        <v>71</v>
      </c>
      <c r="B6679" t="s">
        <v>74</v>
      </c>
      <c r="C6679">
        <v>12002</v>
      </c>
      <c r="D6679" t="s">
        <v>122</v>
      </c>
      <c r="E6679">
        <v>15055</v>
      </c>
      <c r="F6679" t="s">
        <v>106</v>
      </c>
      <c r="G6679">
        <v>463219.57240989403</v>
      </c>
    </row>
    <row r="6680" spans="1:7">
      <c r="A6680">
        <v>71</v>
      </c>
      <c r="B6680" t="s">
        <v>74</v>
      </c>
      <c r="C6680">
        <v>12003</v>
      </c>
      <c r="D6680" t="s">
        <v>129</v>
      </c>
      <c r="E6680">
        <v>15055</v>
      </c>
      <c r="F6680" t="s">
        <v>106</v>
      </c>
      <c r="G6680">
        <v>477715616.89286703</v>
      </c>
    </row>
    <row r="6681" spans="1:7">
      <c r="A6681">
        <v>71</v>
      </c>
      <c r="B6681" t="s">
        <v>74</v>
      </c>
      <c r="C6681">
        <v>14002</v>
      </c>
      <c r="D6681" t="s">
        <v>125</v>
      </c>
      <c r="E6681">
        <v>15055</v>
      </c>
      <c r="F6681" t="s">
        <v>106</v>
      </c>
      <c r="G6681">
        <v>3971209.5582689098</v>
      </c>
    </row>
    <row r="6682" spans="1:7">
      <c r="A6682">
        <v>71</v>
      </c>
      <c r="B6682" t="s">
        <v>74</v>
      </c>
      <c r="C6682">
        <v>25001</v>
      </c>
      <c r="D6682" t="s">
        <v>126</v>
      </c>
      <c r="E6682">
        <v>15051</v>
      </c>
      <c r="F6682" t="s">
        <v>127</v>
      </c>
      <c r="G6682">
        <v>2875720799.4040799</v>
      </c>
    </row>
    <row r="6683" spans="1:7">
      <c r="A6683">
        <v>71</v>
      </c>
      <c r="B6683" t="s">
        <v>74</v>
      </c>
      <c r="C6683">
        <v>28001</v>
      </c>
      <c r="D6683" t="s">
        <v>128</v>
      </c>
      <c r="E6683">
        <v>15051</v>
      </c>
      <c r="F6683" t="s">
        <v>127</v>
      </c>
      <c r="G6683">
        <v>6908601224.3064003</v>
      </c>
    </row>
    <row r="6684" spans="1:7">
      <c r="A6684">
        <v>72</v>
      </c>
      <c r="B6684" t="s">
        <v>75</v>
      </c>
      <c r="C6684">
        <v>1</v>
      </c>
      <c r="D6684" t="s">
        <v>4</v>
      </c>
      <c r="E6684">
        <v>15055</v>
      </c>
      <c r="F6684" t="s">
        <v>106</v>
      </c>
      <c r="G6684">
        <v>3462.7923143878002</v>
      </c>
    </row>
    <row r="6685" spans="1:7">
      <c r="A6685">
        <v>72</v>
      </c>
      <c r="B6685" t="s">
        <v>75</v>
      </c>
      <c r="C6685">
        <v>2</v>
      </c>
      <c r="D6685" t="s">
        <v>5</v>
      </c>
      <c r="E6685">
        <v>15055</v>
      </c>
      <c r="F6685" t="s">
        <v>106</v>
      </c>
      <c r="G6685">
        <v>3814.0673335278798</v>
      </c>
    </row>
    <row r="6686" spans="1:7">
      <c r="A6686">
        <v>72</v>
      </c>
      <c r="B6686" t="s">
        <v>75</v>
      </c>
      <c r="C6686">
        <v>6</v>
      </c>
      <c r="D6686" t="s">
        <v>9</v>
      </c>
      <c r="E6686">
        <v>15055</v>
      </c>
      <c r="F6686" t="s">
        <v>106</v>
      </c>
      <c r="G6686">
        <v>1280094.5403565499</v>
      </c>
    </row>
    <row r="6687" spans="1:7">
      <c r="A6687">
        <v>72</v>
      </c>
      <c r="B6687" t="s">
        <v>75</v>
      </c>
      <c r="C6687">
        <v>7</v>
      </c>
      <c r="D6687" t="s">
        <v>10</v>
      </c>
      <c r="E6687">
        <v>15055</v>
      </c>
      <c r="F6687" t="s">
        <v>106</v>
      </c>
      <c r="G6687">
        <v>1502522.55451863</v>
      </c>
    </row>
    <row r="6688" spans="1:7">
      <c r="A6688">
        <v>72</v>
      </c>
      <c r="B6688" t="s">
        <v>75</v>
      </c>
      <c r="C6688">
        <v>8</v>
      </c>
      <c r="D6688" t="s">
        <v>11</v>
      </c>
      <c r="E6688">
        <v>15055</v>
      </c>
      <c r="F6688" t="s">
        <v>106</v>
      </c>
      <c r="G6688">
        <v>1023.08093798732</v>
      </c>
    </row>
    <row r="6689" spans="1:7">
      <c r="A6689">
        <v>72</v>
      </c>
      <c r="B6689" t="s">
        <v>75</v>
      </c>
      <c r="C6689">
        <v>9</v>
      </c>
      <c r="D6689" t="s">
        <v>12</v>
      </c>
      <c r="E6689">
        <v>15055</v>
      </c>
      <c r="F6689" t="s">
        <v>106</v>
      </c>
      <c r="G6689">
        <v>191333070.13654</v>
      </c>
    </row>
    <row r="6690" spans="1:7">
      <c r="A6690">
        <v>72</v>
      </c>
      <c r="B6690" t="s">
        <v>75</v>
      </c>
      <c r="C6690">
        <v>10</v>
      </c>
      <c r="D6690" t="s">
        <v>13</v>
      </c>
      <c r="E6690">
        <v>15055</v>
      </c>
      <c r="F6690" t="s">
        <v>106</v>
      </c>
      <c r="G6690">
        <v>67427679.659557998</v>
      </c>
    </row>
    <row r="6691" spans="1:7">
      <c r="A6691">
        <v>72</v>
      </c>
      <c r="B6691" t="s">
        <v>75</v>
      </c>
      <c r="C6691">
        <v>11</v>
      </c>
      <c r="D6691" t="s">
        <v>14</v>
      </c>
      <c r="E6691">
        <v>15055</v>
      </c>
      <c r="F6691" t="s">
        <v>106</v>
      </c>
      <c r="G6691">
        <v>319261799.010351</v>
      </c>
    </row>
    <row r="6692" spans="1:7">
      <c r="A6692">
        <v>72</v>
      </c>
      <c r="B6692" t="s">
        <v>75</v>
      </c>
      <c r="C6692">
        <v>12</v>
      </c>
      <c r="D6692" t="s">
        <v>15</v>
      </c>
      <c r="E6692">
        <v>15055</v>
      </c>
      <c r="F6692" t="s">
        <v>106</v>
      </c>
      <c r="G6692">
        <v>8764808.8380957805</v>
      </c>
    </row>
    <row r="6693" spans="1:7">
      <c r="A6693">
        <v>72</v>
      </c>
      <c r="B6693" t="s">
        <v>75</v>
      </c>
      <c r="C6693">
        <v>13</v>
      </c>
      <c r="D6693" t="s">
        <v>16</v>
      </c>
      <c r="E6693">
        <v>15055</v>
      </c>
      <c r="F6693" t="s">
        <v>106</v>
      </c>
      <c r="G6693">
        <v>255511.47495285599</v>
      </c>
    </row>
    <row r="6694" spans="1:7">
      <c r="A6694">
        <v>72</v>
      </c>
      <c r="B6694" t="s">
        <v>75</v>
      </c>
      <c r="C6694">
        <v>14</v>
      </c>
      <c r="D6694" t="s">
        <v>17</v>
      </c>
      <c r="E6694">
        <v>15055</v>
      </c>
      <c r="F6694" t="s">
        <v>106</v>
      </c>
      <c r="G6694">
        <v>18660515.1598626</v>
      </c>
    </row>
    <row r="6695" spans="1:7">
      <c r="A6695">
        <v>72</v>
      </c>
      <c r="B6695" t="s">
        <v>75</v>
      </c>
      <c r="C6695">
        <v>15</v>
      </c>
      <c r="D6695" t="s">
        <v>18</v>
      </c>
      <c r="E6695">
        <v>15055</v>
      </c>
      <c r="F6695" t="s">
        <v>106</v>
      </c>
      <c r="G6695">
        <v>175475.95184971899</v>
      </c>
    </row>
    <row r="6696" spans="1:7">
      <c r="A6696">
        <v>72</v>
      </c>
      <c r="B6696" t="s">
        <v>75</v>
      </c>
      <c r="C6696">
        <v>16</v>
      </c>
      <c r="D6696" t="s">
        <v>19</v>
      </c>
      <c r="E6696">
        <v>15055</v>
      </c>
      <c r="F6696" t="s">
        <v>106</v>
      </c>
      <c r="G6696">
        <v>98871.016319828705</v>
      </c>
    </row>
    <row r="6697" spans="1:7">
      <c r="A6697">
        <v>72</v>
      </c>
      <c r="B6697" t="s">
        <v>75</v>
      </c>
      <c r="C6697">
        <v>17</v>
      </c>
      <c r="D6697" t="s">
        <v>20</v>
      </c>
      <c r="E6697">
        <v>15055</v>
      </c>
      <c r="F6697" t="s">
        <v>106</v>
      </c>
      <c r="G6697">
        <v>213549.73498468599</v>
      </c>
    </row>
    <row r="6698" spans="1:7">
      <c r="A6698">
        <v>72</v>
      </c>
      <c r="B6698" t="s">
        <v>75</v>
      </c>
      <c r="C6698">
        <v>18</v>
      </c>
      <c r="D6698" t="s">
        <v>21</v>
      </c>
      <c r="E6698">
        <v>15055</v>
      </c>
      <c r="F6698" t="s">
        <v>106</v>
      </c>
      <c r="G6698">
        <v>62074896.511330597</v>
      </c>
    </row>
    <row r="6699" spans="1:7">
      <c r="A6699">
        <v>72</v>
      </c>
      <c r="B6699" t="s">
        <v>75</v>
      </c>
      <c r="C6699">
        <v>19</v>
      </c>
      <c r="D6699" t="s">
        <v>22</v>
      </c>
      <c r="E6699">
        <v>15055</v>
      </c>
      <c r="F6699" t="s">
        <v>106</v>
      </c>
      <c r="G6699">
        <v>11245813.0929805</v>
      </c>
    </row>
    <row r="6700" spans="1:7">
      <c r="A6700">
        <v>72</v>
      </c>
      <c r="B6700" t="s">
        <v>75</v>
      </c>
      <c r="C6700">
        <v>20</v>
      </c>
      <c r="D6700" t="s">
        <v>23</v>
      </c>
      <c r="E6700">
        <v>15055</v>
      </c>
      <c r="F6700" t="s">
        <v>106</v>
      </c>
      <c r="G6700">
        <v>92796130.675665393</v>
      </c>
    </row>
    <row r="6701" spans="1:7">
      <c r="A6701">
        <v>72</v>
      </c>
      <c r="B6701" t="s">
        <v>75</v>
      </c>
      <c r="C6701">
        <v>21</v>
      </c>
      <c r="D6701" t="s">
        <v>24</v>
      </c>
      <c r="E6701">
        <v>15055</v>
      </c>
      <c r="F6701" t="s">
        <v>106</v>
      </c>
      <c r="G6701">
        <v>40589598.358519703</v>
      </c>
    </row>
    <row r="6702" spans="1:7">
      <c r="A6702">
        <v>72</v>
      </c>
      <c r="B6702" t="s">
        <v>75</v>
      </c>
      <c r="C6702">
        <v>22</v>
      </c>
      <c r="D6702" t="s">
        <v>25</v>
      </c>
      <c r="E6702">
        <v>15055</v>
      </c>
      <c r="F6702" t="s">
        <v>106</v>
      </c>
      <c r="G6702">
        <v>58803311.755326599</v>
      </c>
    </row>
    <row r="6703" spans="1:7">
      <c r="A6703">
        <v>72</v>
      </c>
      <c r="B6703" t="s">
        <v>75</v>
      </c>
      <c r="C6703">
        <v>23</v>
      </c>
      <c r="D6703" t="s">
        <v>26</v>
      </c>
      <c r="E6703">
        <v>15055</v>
      </c>
      <c r="F6703" t="s">
        <v>106</v>
      </c>
      <c r="G6703">
        <v>8236923.7641762896</v>
      </c>
    </row>
    <row r="6704" spans="1:7">
      <c r="A6704">
        <v>72</v>
      </c>
      <c r="B6704" t="s">
        <v>75</v>
      </c>
      <c r="C6704">
        <v>24</v>
      </c>
      <c r="D6704" t="s">
        <v>27</v>
      </c>
      <c r="E6704">
        <v>15055</v>
      </c>
      <c r="F6704" t="s">
        <v>106</v>
      </c>
      <c r="G6704">
        <v>429205.41454506299</v>
      </c>
    </row>
    <row r="6705" spans="1:7">
      <c r="A6705">
        <v>72</v>
      </c>
      <c r="B6705" t="s">
        <v>75</v>
      </c>
      <c r="C6705">
        <v>25</v>
      </c>
      <c r="D6705" t="s">
        <v>28</v>
      </c>
      <c r="E6705">
        <v>15055</v>
      </c>
      <c r="F6705" t="s">
        <v>106</v>
      </c>
      <c r="G6705">
        <v>1689309.2755195801</v>
      </c>
    </row>
    <row r="6706" spans="1:7">
      <c r="A6706">
        <v>72</v>
      </c>
      <c r="B6706" t="s">
        <v>75</v>
      </c>
      <c r="C6706">
        <v>26</v>
      </c>
      <c r="D6706" t="s">
        <v>29</v>
      </c>
      <c r="E6706">
        <v>15055</v>
      </c>
      <c r="F6706" t="s">
        <v>106</v>
      </c>
      <c r="G6706">
        <v>2104402.21973756</v>
      </c>
    </row>
    <row r="6707" spans="1:7">
      <c r="A6707">
        <v>72</v>
      </c>
      <c r="B6707" t="s">
        <v>75</v>
      </c>
      <c r="C6707">
        <v>27</v>
      </c>
      <c r="D6707" t="s">
        <v>30</v>
      </c>
      <c r="E6707">
        <v>15055</v>
      </c>
      <c r="F6707" t="s">
        <v>106</v>
      </c>
      <c r="G6707">
        <v>2583757.90936981</v>
      </c>
    </row>
    <row r="6708" spans="1:7">
      <c r="A6708">
        <v>72</v>
      </c>
      <c r="B6708" t="s">
        <v>75</v>
      </c>
      <c r="C6708">
        <v>28</v>
      </c>
      <c r="D6708" t="s">
        <v>31</v>
      </c>
      <c r="E6708">
        <v>15055</v>
      </c>
      <c r="F6708" t="s">
        <v>106</v>
      </c>
      <c r="G6708">
        <v>3834722.8263243898</v>
      </c>
    </row>
    <row r="6709" spans="1:7">
      <c r="A6709">
        <v>72</v>
      </c>
      <c r="B6709" t="s">
        <v>75</v>
      </c>
      <c r="C6709">
        <v>29</v>
      </c>
      <c r="D6709" t="s">
        <v>32</v>
      </c>
      <c r="E6709">
        <v>15055</v>
      </c>
      <c r="F6709" t="s">
        <v>106</v>
      </c>
      <c r="G6709">
        <v>4625673.7883139299</v>
      </c>
    </row>
    <row r="6710" spans="1:7">
      <c r="A6710">
        <v>72</v>
      </c>
      <c r="B6710" t="s">
        <v>75</v>
      </c>
      <c r="C6710">
        <v>30</v>
      </c>
      <c r="D6710" t="s">
        <v>33</v>
      </c>
      <c r="E6710">
        <v>15055</v>
      </c>
      <c r="F6710" t="s">
        <v>106</v>
      </c>
      <c r="G6710">
        <v>160937.88059781201</v>
      </c>
    </row>
    <row r="6711" spans="1:7">
      <c r="A6711">
        <v>72</v>
      </c>
      <c r="B6711" t="s">
        <v>75</v>
      </c>
      <c r="C6711">
        <v>31</v>
      </c>
      <c r="D6711" t="s">
        <v>34</v>
      </c>
      <c r="E6711">
        <v>15055</v>
      </c>
      <c r="F6711" t="s">
        <v>106</v>
      </c>
      <c r="G6711">
        <v>9546454.5611527506</v>
      </c>
    </row>
    <row r="6712" spans="1:7">
      <c r="A6712">
        <v>72</v>
      </c>
      <c r="B6712" t="s">
        <v>75</v>
      </c>
      <c r="C6712">
        <v>32</v>
      </c>
      <c r="D6712" t="s">
        <v>35</v>
      </c>
      <c r="E6712">
        <v>15055</v>
      </c>
      <c r="F6712" t="s">
        <v>106</v>
      </c>
      <c r="G6712">
        <v>538246093.48433697</v>
      </c>
    </row>
    <row r="6713" spans="1:7">
      <c r="A6713">
        <v>72</v>
      </c>
      <c r="B6713" t="s">
        <v>75</v>
      </c>
      <c r="C6713">
        <v>33</v>
      </c>
      <c r="D6713" t="s">
        <v>36</v>
      </c>
      <c r="E6713">
        <v>15055</v>
      </c>
      <c r="F6713" t="s">
        <v>106</v>
      </c>
      <c r="G6713">
        <v>10245.3453854374</v>
      </c>
    </row>
    <row r="6714" spans="1:7">
      <c r="A6714">
        <v>72</v>
      </c>
      <c r="B6714" t="s">
        <v>75</v>
      </c>
      <c r="C6714">
        <v>34</v>
      </c>
      <c r="D6714" t="s">
        <v>37</v>
      </c>
      <c r="E6714">
        <v>15055</v>
      </c>
      <c r="F6714" t="s">
        <v>106</v>
      </c>
      <c r="G6714">
        <v>2378815.6428051498</v>
      </c>
    </row>
    <row r="6715" spans="1:7">
      <c r="A6715">
        <v>72</v>
      </c>
      <c r="B6715" t="s">
        <v>75</v>
      </c>
      <c r="C6715">
        <v>35</v>
      </c>
      <c r="D6715" t="s">
        <v>38</v>
      </c>
      <c r="E6715">
        <v>15055</v>
      </c>
      <c r="F6715" t="s">
        <v>106</v>
      </c>
      <c r="G6715">
        <v>2983416.92080398</v>
      </c>
    </row>
    <row r="6716" spans="1:7">
      <c r="A6716">
        <v>72</v>
      </c>
      <c r="B6716" t="s">
        <v>75</v>
      </c>
      <c r="C6716">
        <v>36</v>
      </c>
      <c r="D6716" t="s">
        <v>39</v>
      </c>
      <c r="E6716">
        <v>15055</v>
      </c>
      <c r="F6716" t="s">
        <v>106</v>
      </c>
      <c r="G6716">
        <v>22762.8318973479</v>
      </c>
    </row>
    <row r="6717" spans="1:7">
      <c r="A6717">
        <v>72</v>
      </c>
      <c r="B6717" t="s">
        <v>75</v>
      </c>
      <c r="C6717">
        <v>37</v>
      </c>
      <c r="D6717" t="s">
        <v>40</v>
      </c>
      <c r="E6717">
        <v>15055</v>
      </c>
      <c r="F6717" t="s">
        <v>106</v>
      </c>
      <c r="G6717">
        <v>11912.3853726215</v>
      </c>
    </row>
    <row r="6718" spans="1:7">
      <c r="A6718">
        <v>72</v>
      </c>
      <c r="B6718" t="s">
        <v>75</v>
      </c>
      <c r="C6718">
        <v>38</v>
      </c>
      <c r="D6718" t="s">
        <v>41</v>
      </c>
      <c r="E6718">
        <v>15055</v>
      </c>
      <c r="F6718" t="s">
        <v>106</v>
      </c>
      <c r="G6718">
        <v>7846.6239509987099</v>
      </c>
    </row>
    <row r="6719" spans="1:7">
      <c r="A6719">
        <v>72</v>
      </c>
      <c r="B6719" t="s">
        <v>75</v>
      </c>
      <c r="C6719">
        <v>39</v>
      </c>
      <c r="D6719" t="s">
        <v>42</v>
      </c>
      <c r="E6719">
        <v>15055</v>
      </c>
      <c r="F6719" t="s">
        <v>106</v>
      </c>
      <c r="G6719">
        <v>10064.3278350646</v>
      </c>
    </row>
    <row r="6720" spans="1:7">
      <c r="A6720">
        <v>72</v>
      </c>
      <c r="B6720" t="s">
        <v>75</v>
      </c>
      <c r="C6720">
        <v>40</v>
      </c>
      <c r="D6720" t="s">
        <v>43</v>
      </c>
      <c r="E6720">
        <v>15055</v>
      </c>
      <c r="F6720" t="s">
        <v>106</v>
      </c>
      <c r="G6720">
        <v>3353858.3800600101</v>
      </c>
    </row>
    <row r="6721" spans="1:7">
      <c r="A6721">
        <v>72</v>
      </c>
      <c r="B6721" t="s">
        <v>75</v>
      </c>
      <c r="C6721">
        <v>41</v>
      </c>
      <c r="D6721" t="s">
        <v>44</v>
      </c>
      <c r="E6721">
        <v>15055</v>
      </c>
      <c r="F6721" t="s">
        <v>106</v>
      </c>
      <c r="G6721">
        <v>168149.93495541299</v>
      </c>
    </row>
    <row r="6722" spans="1:7">
      <c r="A6722">
        <v>72</v>
      </c>
      <c r="B6722" t="s">
        <v>75</v>
      </c>
      <c r="C6722">
        <v>42</v>
      </c>
      <c r="D6722" t="s">
        <v>45</v>
      </c>
      <c r="E6722">
        <v>15055</v>
      </c>
      <c r="F6722" t="s">
        <v>106</v>
      </c>
      <c r="G6722">
        <v>28940438.490495201</v>
      </c>
    </row>
    <row r="6723" spans="1:7">
      <c r="A6723">
        <v>72</v>
      </c>
      <c r="B6723" t="s">
        <v>75</v>
      </c>
      <c r="C6723">
        <v>43</v>
      </c>
      <c r="D6723" t="s">
        <v>46</v>
      </c>
      <c r="E6723">
        <v>15055</v>
      </c>
      <c r="F6723" t="s">
        <v>106</v>
      </c>
      <c r="G6723">
        <v>4778645.2097964799</v>
      </c>
    </row>
    <row r="6724" spans="1:7">
      <c r="A6724">
        <v>72</v>
      </c>
      <c r="B6724" t="s">
        <v>75</v>
      </c>
      <c r="C6724">
        <v>44</v>
      </c>
      <c r="D6724" t="s">
        <v>47</v>
      </c>
      <c r="E6724">
        <v>15055</v>
      </c>
      <c r="F6724" t="s">
        <v>106</v>
      </c>
      <c r="G6724">
        <v>557261.13793947396</v>
      </c>
    </row>
    <row r="6725" spans="1:7">
      <c r="A6725">
        <v>72</v>
      </c>
      <c r="B6725" t="s">
        <v>75</v>
      </c>
      <c r="C6725">
        <v>45</v>
      </c>
      <c r="D6725" t="s">
        <v>48</v>
      </c>
      <c r="E6725">
        <v>15055</v>
      </c>
      <c r="F6725" t="s">
        <v>106</v>
      </c>
      <c r="G6725">
        <v>72046397.851426005</v>
      </c>
    </row>
    <row r="6726" spans="1:7">
      <c r="A6726">
        <v>72</v>
      </c>
      <c r="B6726" t="s">
        <v>75</v>
      </c>
      <c r="C6726">
        <v>46</v>
      </c>
      <c r="D6726" t="s">
        <v>49</v>
      </c>
      <c r="E6726">
        <v>15055</v>
      </c>
      <c r="F6726" t="s">
        <v>106</v>
      </c>
      <c r="G6726">
        <v>81528559.894222394</v>
      </c>
    </row>
    <row r="6727" spans="1:7">
      <c r="A6727">
        <v>72</v>
      </c>
      <c r="B6727" t="s">
        <v>75</v>
      </c>
      <c r="C6727">
        <v>47</v>
      </c>
      <c r="D6727" t="s">
        <v>50</v>
      </c>
      <c r="E6727">
        <v>15055</v>
      </c>
      <c r="F6727" t="s">
        <v>106</v>
      </c>
      <c r="G6727">
        <v>491577.76010974002</v>
      </c>
    </row>
    <row r="6728" spans="1:7">
      <c r="A6728">
        <v>72</v>
      </c>
      <c r="B6728" t="s">
        <v>75</v>
      </c>
      <c r="C6728">
        <v>48</v>
      </c>
      <c r="D6728" t="s">
        <v>51</v>
      </c>
      <c r="E6728">
        <v>15055</v>
      </c>
      <c r="F6728" t="s">
        <v>106</v>
      </c>
      <c r="G6728">
        <v>6881133.66436511</v>
      </c>
    </row>
    <row r="6729" spans="1:7">
      <c r="A6729">
        <v>72</v>
      </c>
      <c r="B6729" t="s">
        <v>75</v>
      </c>
      <c r="C6729">
        <v>49</v>
      </c>
      <c r="D6729" t="s">
        <v>52</v>
      </c>
      <c r="E6729">
        <v>15055</v>
      </c>
      <c r="F6729" t="s">
        <v>106</v>
      </c>
      <c r="G6729">
        <v>32834746.258200701</v>
      </c>
    </row>
    <row r="6730" spans="1:7">
      <c r="A6730">
        <v>72</v>
      </c>
      <c r="B6730" t="s">
        <v>75</v>
      </c>
      <c r="C6730">
        <v>50</v>
      </c>
      <c r="D6730" t="s">
        <v>53</v>
      </c>
      <c r="E6730">
        <v>15055</v>
      </c>
      <c r="F6730" t="s">
        <v>106</v>
      </c>
      <c r="G6730">
        <v>31578235.2554361</v>
      </c>
    </row>
    <row r="6731" spans="1:7">
      <c r="A6731">
        <v>72</v>
      </c>
      <c r="B6731" t="s">
        <v>75</v>
      </c>
      <c r="C6731">
        <v>51</v>
      </c>
      <c r="D6731" t="s">
        <v>54</v>
      </c>
      <c r="E6731">
        <v>15055</v>
      </c>
      <c r="F6731" t="s">
        <v>106</v>
      </c>
      <c r="G6731">
        <v>34356448.6964297</v>
      </c>
    </row>
    <row r="6732" spans="1:7">
      <c r="A6732">
        <v>72</v>
      </c>
      <c r="B6732" t="s">
        <v>75</v>
      </c>
      <c r="C6732">
        <v>52</v>
      </c>
      <c r="D6732" t="s">
        <v>55</v>
      </c>
      <c r="E6732">
        <v>15055</v>
      </c>
      <c r="F6732" t="s">
        <v>106</v>
      </c>
      <c r="G6732">
        <v>85145009.330462903</v>
      </c>
    </row>
    <row r="6733" spans="1:7">
      <c r="A6733">
        <v>72</v>
      </c>
      <c r="B6733" t="s">
        <v>75</v>
      </c>
      <c r="C6733">
        <v>53</v>
      </c>
      <c r="D6733" t="s">
        <v>56</v>
      </c>
      <c r="E6733">
        <v>15055</v>
      </c>
      <c r="F6733" t="s">
        <v>106</v>
      </c>
      <c r="G6733">
        <v>62470361.863919698</v>
      </c>
    </row>
    <row r="6734" spans="1:7">
      <c r="A6734">
        <v>72</v>
      </c>
      <c r="B6734" t="s">
        <v>75</v>
      </c>
      <c r="C6734">
        <v>54</v>
      </c>
      <c r="D6734" t="s">
        <v>57</v>
      </c>
      <c r="E6734">
        <v>15055</v>
      </c>
      <c r="F6734" t="s">
        <v>106</v>
      </c>
      <c r="G6734">
        <v>102000451.118101</v>
      </c>
    </row>
    <row r="6735" spans="1:7">
      <c r="A6735">
        <v>72</v>
      </c>
      <c r="B6735" t="s">
        <v>75</v>
      </c>
      <c r="C6735">
        <v>55</v>
      </c>
      <c r="D6735" t="s">
        <v>58</v>
      </c>
      <c r="E6735">
        <v>15055</v>
      </c>
      <c r="F6735" t="s">
        <v>106</v>
      </c>
      <c r="G6735">
        <v>29889701.0671078</v>
      </c>
    </row>
    <row r="6736" spans="1:7">
      <c r="A6736">
        <v>72</v>
      </c>
      <c r="B6736" t="s">
        <v>75</v>
      </c>
      <c r="C6736">
        <v>56</v>
      </c>
      <c r="D6736" t="s">
        <v>59</v>
      </c>
      <c r="E6736">
        <v>15055</v>
      </c>
      <c r="F6736" t="s">
        <v>106</v>
      </c>
      <c r="G6736">
        <v>232063293.93145099</v>
      </c>
    </row>
    <row r="6737" spans="1:7">
      <c r="A6737">
        <v>72</v>
      </c>
      <c r="B6737" t="s">
        <v>75</v>
      </c>
      <c r="C6737">
        <v>57</v>
      </c>
      <c r="D6737" t="s">
        <v>60</v>
      </c>
      <c r="E6737">
        <v>15055</v>
      </c>
      <c r="F6737" t="s">
        <v>106</v>
      </c>
      <c r="G6737">
        <v>32903794.766398899</v>
      </c>
    </row>
    <row r="6738" spans="1:7">
      <c r="A6738">
        <v>72</v>
      </c>
      <c r="B6738" t="s">
        <v>75</v>
      </c>
      <c r="C6738">
        <v>58</v>
      </c>
      <c r="D6738" t="s">
        <v>61</v>
      </c>
      <c r="E6738">
        <v>15055</v>
      </c>
      <c r="F6738" t="s">
        <v>106</v>
      </c>
      <c r="G6738">
        <v>45146156.928645901</v>
      </c>
    </row>
    <row r="6739" spans="1:7">
      <c r="A6739">
        <v>72</v>
      </c>
      <c r="B6739" t="s">
        <v>75</v>
      </c>
      <c r="C6739">
        <v>59</v>
      </c>
      <c r="D6739" t="s">
        <v>62</v>
      </c>
      <c r="E6739">
        <v>15055</v>
      </c>
      <c r="F6739" t="s">
        <v>106</v>
      </c>
      <c r="G6739">
        <v>66657204.2412517</v>
      </c>
    </row>
    <row r="6740" spans="1:7">
      <c r="A6740">
        <v>72</v>
      </c>
      <c r="B6740" t="s">
        <v>75</v>
      </c>
      <c r="C6740">
        <v>60</v>
      </c>
      <c r="D6740" t="s">
        <v>63</v>
      </c>
      <c r="E6740">
        <v>15055</v>
      </c>
      <c r="F6740" t="s">
        <v>106</v>
      </c>
      <c r="G6740">
        <v>271680462.72570199</v>
      </c>
    </row>
    <row r="6741" spans="1:7">
      <c r="A6741">
        <v>72</v>
      </c>
      <c r="B6741" t="s">
        <v>75</v>
      </c>
      <c r="C6741">
        <v>62</v>
      </c>
      <c r="D6741" t="s">
        <v>65</v>
      </c>
      <c r="E6741">
        <v>15055</v>
      </c>
      <c r="F6741" t="s">
        <v>106</v>
      </c>
      <c r="G6741">
        <v>3410269841.6759501</v>
      </c>
    </row>
    <row r="6742" spans="1:7">
      <c r="A6742">
        <v>72</v>
      </c>
      <c r="B6742" t="s">
        <v>75</v>
      </c>
      <c r="C6742">
        <v>63</v>
      </c>
      <c r="D6742" t="s">
        <v>66</v>
      </c>
      <c r="E6742">
        <v>15055</v>
      </c>
      <c r="F6742" t="s">
        <v>106</v>
      </c>
      <c r="G6742">
        <v>51793053.458517998</v>
      </c>
    </row>
    <row r="6743" spans="1:7">
      <c r="A6743">
        <v>72</v>
      </c>
      <c r="B6743" t="s">
        <v>75</v>
      </c>
      <c r="C6743">
        <v>64</v>
      </c>
      <c r="D6743" t="s">
        <v>67</v>
      </c>
      <c r="E6743">
        <v>15055</v>
      </c>
      <c r="F6743" t="s">
        <v>106</v>
      </c>
      <c r="G6743">
        <v>312698.00114820601</v>
      </c>
    </row>
    <row r="6744" spans="1:7">
      <c r="A6744">
        <v>72</v>
      </c>
      <c r="B6744" t="s">
        <v>75</v>
      </c>
      <c r="C6744">
        <v>65</v>
      </c>
      <c r="D6744" t="s">
        <v>68</v>
      </c>
      <c r="E6744">
        <v>15055</v>
      </c>
      <c r="F6744" t="s">
        <v>106</v>
      </c>
      <c r="G6744">
        <v>1266793034.0527799</v>
      </c>
    </row>
    <row r="6745" spans="1:7">
      <c r="A6745">
        <v>72</v>
      </c>
      <c r="B6745" t="s">
        <v>75</v>
      </c>
      <c r="C6745">
        <v>66</v>
      </c>
      <c r="D6745" t="s">
        <v>69</v>
      </c>
      <c r="E6745">
        <v>15055</v>
      </c>
      <c r="F6745" t="s">
        <v>106</v>
      </c>
      <c r="G6745">
        <v>929370638.55288506</v>
      </c>
    </row>
    <row r="6746" spans="1:7">
      <c r="A6746">
        <v>72</v>
      </c>
      <c r="B6746" t="s">
        <v>75</v>
      </c>
      <c r="C6746">
        <v>67</v>
      </c>
      <c r="D6746" t="s">
        <v>70</v>
      </c>
      <c r="E6746">
        <v>15055</v>
      </c>
      <c r="F6746" t="s">
        <v>106</v>
      </c>
      <c r="G6746">
        <v>1029067090.10662</v>
      </c>
    </row>
    <row r="6747" spans="1:7">
      <c r="A6747">
        <v>72</v>
      </c>
      <c r="B6747" t="s">
        <v>75</v>
      </c>
      <c r="C6747">
        <v>68</v>
      </c>
      <c r="D6747" t="s">
        <v>71</v>
      </c>
      <c r="E6747">
        <v>15055</v>
      </c>
      <c r="F6747" t="s">
        <v>106</v>
      </c>
      <c r="G6747">
        <v>77131786.695294693</v>
      </c>
    </row>
    <row r="6748" spans="1:7">
      <c r="A6748">
        <v>72</v>
      </c>
      <c r="B6748" t="s">
        <v>75</v>
      </c>
      <c r="C6748">
        <v>70</v>
      </c>
      <c r="D6748" t="s">
        <v>73</v>
      </c>
      <c r="E6748">
        <v>15055</v>
      </c>
      <c r="F6748" t="s">
        <v>106</v>
      </c>
      <c r="G6748">
        <v>5512646.2523401696</v>
      </c>
    </row>
    <row r="6749" spans="1:7">
      <c r="A6749">
        <v>72</v>
      </c>
      <c r="B6749" t="s">
        <v>75</v>
      </c>
      <c r="C6749">
        <v>71</v>
      </c>
      <c r="D6749" t="s">
        <v>74</v>
      </c>
      <c r="E6749">
        <v>15055</v>
      </c>
      <c r="F6749" t="s">
        <v>106</v>
      </c>
      <c r="G6749">
        <v>7697.3411073284096</v>
      </c>
    </row>
    <row r="6750" spans="1:7">
      <c r="A6750">
        <v>72</v>
      </c>
      <c r="B6750" t="s">
        <v>75</v>
      </c>
      <c r="C6750">
        <v>74</v>
      </c>
      <c r="D6750" t="s">
        <v>77</v>
      </c>
      <c r="E6750">
        <v>15055</v>
      </c>
      <c r="F6750" t="s">
        <v>106</v>
      </c>
      <c r="G6750">
        <v>26817553.026404399</v>
      </c>
    </row>
    <row r="6751" spans="1:7">
      <c r="A6751">
        <v>72</v>
      </c>
      <c r="B6751" t="s">
        <v>75</v>
      </c>
      <c r="C6751">
        <v>75</v>
      </c>
      <c r="D6751" t="s">
        <v>78</v>
      </c>
      <c r="E6751">
        <v>15055</v>
      </c>
      <c r="F6751" t="s">
        <v>106</v>
      </c>
      <c r="G6751">
        <v>830.83880552465496</v>
      </c>
    </row>
    <row r="6752" spans="1:7">
      <c r="A6752">
        <v>72</v>
      </c>
      <c r="B6752" t="s">
        <v>75</v>
      </c>
      <c r="C6752">
        <v>76</v>
      </c>
      <c r="D6752" t="s">
        <v>79</v>
      </c>
      <c r="E6752">
        <v>15055</v>
      </c>
      <c r="F6752" t="s">
        <v>106</v>
      </c>
      <c r="G6752">
        <v>1702868.3256383501</v>
      </c>
    </row>
    <row r="6753" spans="1:7">
      <c r="A6753">
        <v>72</v>
      </c>
      <c r="B6753" t="s">
        <v>75</v>
      </c>
      <c r="C6753">
        <v>77</v>
      </c>
      <c r="D6753" t="s">
        <v>80</v>
      </c>
      <c r="E6753">
        <v>15055</v>
      </c>
      <c r="F6753" t="s">
        <v>106</v>
      </c>
      <c r="G6753">
        <v>6313797.8026460102</v>
      </c>
    </row>
    <row r="6754" spans="1:7">
      <c r="A6754">
        <v>72</v>
      </c>
      <c r="B6754" t="s">
        <v>75</v>
      </c>
      <c r="C6754">
        <v>78</v>
      </c>
      <c r="D6754" t="s">
        <v>81</v>
      </c>
      <c r="E6754">
        <v>15055</v>
      </c>
      <c r="F6754" t="s">
        <v>106</v>
      </c>
      <c r="G6754">
        <v>878044898.44047797</v>
      </c>
    </row>
    <row r="6755" spans="1:7">
      <c r="A6755">
        <v>72</v>
      </c>
      <c r="B6755" t="s">
        <v>75</v>
      </c>
      <c r="C6755">
        <v>79</v>
      </c>
      <c r="D6755" t="s">
        <v>82</v>
      </c>
      <c r="E6755">
        <v>15055</v>
      </c>
      <c r="F6755" t="s">
        <v>106</v>
      </c>
      <c r="G6755">
        <v>100803908.75315</v>
      </c>
    </row>
    <row r="6756" spans="1:7">
      <c r="A6756">
        <v>72</v>
      </c>
      <c r="B6756" t="s">
        <v>75</v>
      </c>
      <c r="C6756">
        <v>80</v>
      </c>
      <c r="D6756" t="s">
        <v>83</v>
      </c>
      <c r="E6756">
        <v>15055</v>
      </c>
      <c r="F6756" t="s">
        <v>106</v>
      </c>
      <c r="G6756">
        <v>62215294.527661398</v>
      </c>
    </row>
    <row r="6757" spans="1:7">
      <c r="A6757">
        <v>72</v>
      </c>
      <c r="B6757" t="s">
        <v>75</v>
      </c>
      <c r="C6757">
        <v>81</v>
      </c>
      <c r="D6757" t="s">
        <v>84</v>
      </c>
      <c r="E6757">
        <v>15055</v>
      </c>
      <c r="F6757" t="s">
        <v>106</v>
      </c>
      <c r="G6757">
        <v>11623657.5390049</v>
      </c>
    </row>
    <row r="6758" spans="1:7">
      <c r="A6758">
        <v>72</v>
      </c>
      <c r="B6758" t="s">
        <v>75</v>
      </c>
      <c r="C6758">
        <v>83</v>
      </c>
      <c r="D6758" t="s">
        <v>86</v>
      </c>
      <c r="E6758">
        <v>15055</v>
      </c>
      <c r="F6758" t="s">
        <v>106</v>
      </c>
      <c r="G6758">
        <v>213331473.80433401</v>
      </c>
    </row>
    <row r="6759" spans="1:7">
      <c r="A6759">
        <v>72</v>
      </c>
      <c r="B6759" t="s">
        <v>75</v>
      </c>
      <c r="C6759">
        <v>86</v>
      </c>
      <c r="D6759" t="s">
        <v>89</v>
      </c>
      <c r="E6759">
        <v>15055</v>
      </c>
      <c r="F6759" t="s">
        <v>106</v>
      </c>
      <c r="G6759">
        <v>3766.94602857771</v>
      </c>
    </row>
    <row r="6760" spans="1:7">
      <c r="A6760">
        <v>72</v>
      </c>
      <c r="B6760" t="s">
        <v>75</v>
      </c>
      <c r="C6760">
        <v>87</v>
      </c>
      <c r="D6760" t="s">
        <v>90</v>
      </c>
      <c r="E6760">
        <v>15055</v>
      </c>
      <c r="F6760" t="s">
        <v>106</v>
      </c>
      <c r="G6760">
        <v>2890.33639736024</v>
      </c>
    </row>
    <row r="6761" spans="1:7">
      <c r="A6761">
        <v>72</v>
      </c>
      <c r="B6761" t="s">
        <v>75</v>
      </c>
      <c r="C6761">
        <v>5001</v>
      </c>
      <c r="D6761" t="s">
        <v>94</v>
      </c>
      <c r="E6761">
        <v>15053</v>
      </c>
      <c r="F6761" t="s">
        <v>107</v>
      </c>
      <c r="G6761">
        <v>21513257741.642502</v>
      </c>
    </row>
    <row r="6762" spans="1:7">
      <c r="A6762">
        <v>72</v>
      </c>
      <c r="B6762" t="s">
        <v>75</v>
      </c>
      <c r="C6762">
        <v>6001</v>
      </c>
      <c r="D6762" t="s">
        <v>96</v>
      </c>
      <c r="E6762">
        <v>15053</v>
      </c>
      <c r="F6762" t="s">
        <v>107</v>
      </c>
      <c r="G6762">
        <v>186961426.36982301</v>
      </c>
    </row>
    <row r="6763" spans="1:7">
      <c r="A6763">
        <v>72</v>
      </c>
      <c r="B6763" t="s">
        <v>75</v>
      </c>
      <c r="C6763">
        <v>7001</v>
      </c>
      <c r="D6763" t="s">
        <v>108</v>
      </c>
      <c r="E6763">
        <v>15053</v>
      </c>
      <c r="F6763" t="s">
        <v>107</v>
      </c>
      <c r="G6763">
        <v>2035514621.0234699</v>
      </c>
    </row>
    <row r="6764" spans="1:7">
      <c r="A6764">
        <v>72</v>
      </c>
      <c r="B6764" t="s">
        <v>75</v>
      </c>
      <c r="C6764">
        <v>8001</v>
      </c>
      <c r="D6764" t="s">
        <v>109</v>
      </c>
      <c r="E6764">
        <v>15053</v>
      </c>
      <c r="F6764" t="s">
        <v>107</v>
      </c>
      <c r="G6764">
        <v>792192619.53333497</v>
      </c>
    </row>
    <row r="6765" spans="1:7">
      <c r="A6765">
        <v>72</v>
      </c>
      <c r="B6765" t="s">
        <v>75</v>
      </c>
      <c r="C6765">
        <v>10001</v>
      </c>
      <c r="D6765" t="s">
        <v>110</v>
      </c>
      <c r="E6765">
        <v>15055</v>
      </c>
      <c r="F6765" t="s">
        <v>106</v>
      </c>
      <c r="G6765">
        <v>63156.453915733997</v>
      </c>
    </row>
    <row r="6766" spans="1:7">
      <c r="A6766">
        <v>72</v>
      </c>
      <c r="B6766" t="s">
        <v>75</v>
      </c>
      <c r="C6766">
        <v>10002</v>
      </c>
      <c r="D6766" t="s">
        <v>111</v>
      </c>
      <c r="E6766">
        <v>15055</v>
      </c>
      <c r="F6766" t="s">
        <v>106</v>
      </c>
      <c r="G6766">
        <v>83169.908734949204</v>
      </c>
    </row>
    <row r="6767" spans="1:7">
      <c r="A6767">
        <v>72</v>
      </c>
      <c r="B6767" t="s">
        <v>75</v>
      </c>
      <c r="C6767">
        <v>10003</v>
      </c>
      <c r="D6767" t="s">
        <v>112</v>
      </c>
      <c r="E6767">
        <v>15055</v>
      </c>
      <c r="F6767" t="s">
        <v>106</v>
      </c>
      <c r="G6767">
        <v>74049.334913236205</v>
      </c>
    </row>
    <row r="6768" spans="1:7">
      <c r="A6768">
        <v>72</v>
      </c>
      <c r="B6768" t="s">
        <v>75</v>
      </c>
      <c r="C6768">
        <v>10004</v>
      </c>
      <c r="D6768" t="s">
        <v>113</v>
      </c>
      <c r="E6768">
        <v>15055</v>
      </c>
      <c r="F6768" t="s">
        <v>106</v>
      </c>
      <c r="G6768">
        <v>57174.9905208282</v>
      </c>
    </row>
    <row r="6769" spans="1:7">
      <c r="A6769">
        <v>72</v>
      </c>
      <c r="B6769" t="s">
        <v>75</v>
      </c>
      <c r="C6769">
        <v>10005</v>
      </c>
      <c r="D6769" t="s">
        <v>114</v>
      </c>
      <c r="E6769">
        <v>15055</v>
      </c>
      <c r="F6769" t="s">
        <v>106</v>
      </c>
      <c r="G6769">
        <v>127601.489886222</v>
      </c>
    </row>
    <row r="6770" spans="1:7">
      <c r="A6770">
        <v>72</v>
      </c>
      <c r="B6770" t="s">
        <v>75</v>
      </c>
      <c r="C6770">
        <v>10006</v>
      </c>
      <c r="D6770" t="s">
        <v>115</v>
      </c>
      <c r="E6770">
        <v>15055</v>
      </c>
      <c r="F6770" t="s">
        <v>106</v>
      </c>
      <c r="G6770">
        <v>435813.56775630801</v>
      </c>
    </row>
    <row r="6771" spans="1:7">
      <c r="A6771">
        <v>72</v>
      </c>
      <c r="B6771" t="s">
        <v>75</v>
      </c>
      <c r="C6771">
        <v>10007</v>
      </c>
      <c r="D6771" t="s">
        <v>116</v>
      </c>
      <c r="E6771">
        <v>15055</v>
      </c>
      <c r="F6771" t="s">
        <v>106</v>
      </c>
      <c r="G6771">
        <v>770708.53427573002</v>
      </c>
    </row>
    <row r="6772" spans="1:7">
      <c r="A6772">
        <v>72</v>
      </c>
      <c r="B6772" t="s">
        <v>75</v>
      </c>
      <c r="C6772">
        <v>10008</v>
      </c>
      <c r="D6772" t="s">
        <v>117</v>
      </c>
      <c r="E6772">
        <v>15055</v>
      </c>
      <c r="F6772" t="s">
        <v>106</v>
      </c>
      <c r="G6772">
        <v>881627.02125787304</v>
      </c>
    </row>
    <row r="6773" spans="1:7">
      <c r="A6773">
        <v>72</v>
      </c>
      <c r="B6773" t="s">
        <v>75</v>
      </c>
      <c r="C6773">
        <v>10009</v>
      </c>
      <c r="D6773" t="s">
        <v>118</v>
      </c>
      <c r="E6773">
        <v>15055</v>
      </c>
      <c r="F6773" t="s">
        <v>106</v>
      </c>
      <c r="G6773">
        <v>2230749.26276273</v>
      </c>
    </row>
    <row r="6774" spans="1:7">
      <c r="A6774">
        <v>72</v>
      </c>
      <c r="B6774" t="s">
        <v>75</v>
      </c>
      <c r="C6774">
        <v>11001</v>
      </c>
      <c r="D6774" t="s">
        <v>119</v>
      </c>
      <c r="E6774">
        <v>15055</v>
      </c>
      <c r="F6774" t="s">
        <v>106</v>
      </c>
      <c r="G6774">
        <v>176866.312944926</v>
      </c>
    </row>
    <row r="6775" spans="1:7">
      <c r="A6775">
        <v>72</v>
      </c>
      <c r="B6775" t="s">
        <v>75</v>
      </c>
      <c r="C6775">
        <v>11003</v>
      </c>
      <c r="D6775" t="s">
        <v>120</v>
      </c>
      <c r="E6775">
        <v>15055</v>
      </c>
      <c r="F6775" t="s">
        <v>106</v>
      </c>
      <c r="G6775">
        <v>173843.41737741401</v>
      </c>
    </row>
    <row r="6776" spans="1:7">
      <c r="A6776">
        <v>72</v>
      </c>
      <c r="B6776" t="s">
        <v>75</v>
      </c>
      <c r="C6776">
        <v>12001</v>
      </c>
      <c r="D6776" t="s">
        <v>121</v>
      </c>
      <c r="E6776">
        <v>15055</v>
      </c>
      <c r="F6776" t="s">
        <v>106</v>
      </c>
      <c r="G6776">
        <v>94349555.724716395</v>
      </c>
    </row>
    <row r="6777" spans="1:7">
      <c r="A6777">
        <v>72</v>
      </c>
      <c r="B6777" t="s">
        <v>75</v>
      </c>
      <c r="C6777">
        <v>12002</v>
      </c>
      <c r="D6777" t="s">
        <v>122</v>
      </c>
      <c r="E6777">
        <v>15055</v>
      </c>
      <c r="F6777" t="s">
        <v>106</v>
      </c>
      <c r="G6777">
        <v>95547.9206147199</v>
      </c>
    </row>
    <row r="6778" spans="1:7">
      <c r="A6778">
        <v>72</v>
      </c>
      <c r="B6778" t="s">
        <v>75</v>
      </c>
      <c r="C6778">
        <v>12003</v>
      </c>
      <c r="D6778" t="s">
        <v>129</v>
      </c>
      <c r="E6778">
        <v>15055</v>
      </c>
      <c r="F6778" t="s">
        <v>106</v>
      </c>
      <c r="G6778">
        <v>37488.864025337498</v>
      </c>
    </row>
    <row r="6779" spans="1:7">
      <c r="A6779">
        <v>72</v>
      </c>
      <c r="B6779" t="s">
        <v>75</v>
      </c>
      <c r="C6779">
        <v>12004</v>
      </c>
      <c r="D6779" t="s">
        <v>123</v>
      </c>
      <c r="E6779">
        <v>15055</v>
      </c>
      <c r="F6779" t="s">
        <v>106</v>
      </c>
      <c r="G6779">
        <v>879357.33204852103</v>
      </c>
    </row>
    <row r="6780" spans="1:7">
      <c r="A6780">
        <v>72</v>
      </c>
      <c r="B6780" t="s">
        <v>75</v>
      </c>
      <c r="C6780">
        <v>14001</v>
      </c>
      <c r="D6780" t="s">
        <v>124</v>
      </c>
      <c r="E6780">
        <v>15055</v>
      </c>
      <c r="F6780" t="s">
        <v>106</v>
      </c>
      <c r="G6780">
        <v>1162666.1097546299</v>
      </c>
    </row>
    <row r="6781" spans="1:7">
      <c r="A6781">
        <v>72</v>
      </c>
      <c r="B6781" t="s">
        <v>75</v>
      </c>
      <c r="C6781">
        <v>14002</v>
      </c>
      <c r="D6781" t="s">
        <v>125</v>
      </c>
      <c r="E6781">
        <v>15055</v>
      </c>
      <c r="F6781" t="s">
        <v>106</v>
      </c>
      <c r="G6781">
        <v>1060459.62803953</v>
      </c>
    </row>
    <row r="6782" spans="1:7">
      <c r="A6782">
        <v>72</v>
      </c>
      <c r="B6782" t="s">
        <v>75</v>
      </c>
      <c r="C6782">
        <v>25001</v>
      </c>
      <c r="D6782" t="s">
        <v>126</v>
      </c>
      <c r="E6782">
        <v>15051</v>
      </c>
      <c r="F6782" t="s">
        <v>127</v>
      </c>
      <c r="G6782">
        <v>521481164.36403</v>
      </c>
    </row>
    <row r="6783" spans="1:7">
      <c r="A6783">
        <v>72</v>
      </c>
      <c r="B6783" t="s">
        <v>75</v>
      </c>
      <c r="C6783">
        <v>28001</v>
      </c>
      <c r="D6783" t="s">
        <v>128</v>
      </c>
      <c r="E6783">
        <v>15051</v>
      </c>
      <c r="F6783" t="s">
        <v>127</v>
      </c>
      <c r="G6783">
        <v>1641177772.0286601</v>
      </c>
    </row>
    <row r="6784" spans="1:7">
      <c r="A6784">
        <v>73</v>
      </c>
      <c r="B6784" t="s">
        <v>76</v>
      </c>
      <c r="C6784">
        <v>1</v>
      </c>
      <c r="D6784" t="s">
        <v>4</v>
      </c>
      <c r="E6784">
        <v>15055</v>
      </c>
      <c r="F6784" t="s">
        <v>106</v>
      </c>
      <c r="G6784">
        <v>24264.338644027899</v>
      </c>
    </row>
    <row r="6785" spans="1:7">
      <c r="A6785">
        <v>73</v>
      </c>
      <c r="B6785" t="s">
        <v>76</v>
      </c>
      <c r="C6785">
        <v>2</v>
      </c>
      <c r="D6785" t="s">
        <v>5</v>
      </c>
      <c r="E6785">
        <v>15055</v>
      </c>
      <c r="F6785" t="s">
        <v>106</v>
      </c>
      <c r="G6785">
        <v>13658.919818353301</v>
      </c>
    </row>
    <row r="6786" spans="1:7">
      <c r="A6786">
        <v>73</v>
      </c>
      <c r="B6786" t="s">
        <v>76</v>
      </c>
      <c r="C6786">
        <v>6</v>
      </c>
      <c r="D6786" t="s">
        <v>9</v>
      </c>
      <c r="E6786">
        <v>15055</v>
      </c>
      <c r="F6786" t="s">
        <v>106</v>
      </c>
      <c r="G6786">
        <v>1585246.8702580701</v>
      </c>
    </row>
    <row r="6787" spans="1:7">
      <c r="A6787">
        <v>73</v>
      </c>
      <c r="B6787" t="s">
        <v>76</v>
      </c>
      <c r="C6787">
        <v>7</v>
      </c>
      <c r="D6787" t="s">
        <v>10</v>
      </c>
      <c r="E6787">
        <v>15055</v>
      </c>
      <c r="F6787" t="s">
        <v>106</v>
      </c>
      <c r="G6787">
        <v>1343949.72156006</v>
      </c>
    </row>
    <row r="6788" spans="1:7">
      <c r="A6788">
        <v>73</v>
      </c>
      <c r="B6788" t="s">
        <v>76</v>
      </c>
      <c r="C6788">
        <v>8</v>
      </c>
      <c r="D6788" t="s">
        <v>11</v>
      </c>
      <c r="E6788">
        <v>15055</v>
      </c>
      <c r="F6788" t="s">
        <v>106</v>
      </c>
      <c r="G6788">
        <v>28977.046379067498</v>
      </c>
    </row>
    <row r="6789" spans="1:7">
      <c r="A6789">
        <v>73</v>
      </c>
      <c r="B6789" t="s">
        <v>76</v>
      </c>
      <c r="C6789">
        <v>9</v>
      </c>
      <c r="D6789" t="s">
        <v>12</v>
      </c>
      <c r="E6789">
        <v>15055</v>
      </c>
      <c r="F6789" t="s">
        <v>106</v>
      </c>
      <c r="G6789">
        <v>91717044.163737297</v>
      </c>
    </row>
    <row r="6790" spans="1:7">
      <c r="A6790">
        <v>73</v>
      </c>
      <c r="B6790" t="s">
        <v>76</v>
      </c>
      <c r="C6790">
        <v>10</v>
      </c>
      <c r="D6790" t="s">
        <v>13</v>
      </c>
      <c r="E6790">
        <v>15055</v>
      </c>
      <c r="F6790" t="s">
        <v>106</v>
      </c>
      <c r="G6790">
        <v>67729564.764707193</v>
      </c>
    </row>
    <row r="6791" spans="1:7">
      <c r="A6791">
        <v>73</v>
      </c>
      <c r="B6791" t="s">
        <v>76</v>
      </c>
      <c r="C6791">
        <v>11</v>
      </c>
      <c r="D6791" t="s">
        <v>14</v>
      </c>
      <c r="E6791">
        <v>15055</v>
      </c>
      <c r="F6791" t="s">
        <v>106</v>
      </c>
      <c r="G6791">
        <v>1157844091.7729399</v>
      </c>
    </row>
    <row r="6792" spans="1:7">
      <c r="A6792">
        <v>73</v>
      </c>
      <c r="B6792" t="s">
        <v>76</v>
      </c>
      <c r="C6792">
        <v>12</v>
      </c>
      <c r="D6792" t="s">
        <v>15</v>
      </c>
      <c r="E6792">
        <v>15055</v>
      </c>
      <c r="F6792" t="s">
        <v>106</v>
      </c>
      <c r="G6792">
        <v>15014071.135182099</v>
      </c>
    </row>
    <row r="6793" spans="1:7">
      <c r="A6793">
        <v>73</v>
      </c>
      <c r="B6793" t="s">
        <v>76</v>
      </c>
      <c r="C6793">
        <v>13</v>
      </c>
      <c r="D6793" t="s">
        <v>16</v>
      </c>
      <c r="E6793">
        <v>15055</v>
      </c>
      <c r="F6793" t="s">
        <v>106</v>
      </c>
      <c r="G6793">
        <v>5159554.7198601495</v>
      </c>
    </row>
    <row r="6794" spans="1:7">
      <c r="A6794">
        <v>73</v>
      </c>
      <c r="B6794" t="s">
        <v>76</v>
      </c>
      <c r="C6794">
        <v>14</v>
      </c>
      <c r="D6794" t="s">
        <v>17</v>
      </c>
      <c r="E6794">
        <v>15055</v>
      </c>
      <c r="F6794" t="s">
        <v>106</v>
      </c>
      <c r="G6794">
        <v>29941490.417467799</v>
      </c>
    </row>
    <row r="6795" spans="1:7">
      <c r="A6795">
        <v>73</v>
      </c>
      <c r="B6795" t="s">
        <v>76</v>
      </c>
      <c r="C6795">
        <v>15</v>
      </c>
      <c r="D6795" t="s">
        <v>18</v>
      </c>
      <c r="E6795">
        <v>15055</v>
      </c>
      <c r="F6795" t="s">
        <v>106</v>
      </c>
      <c r="G6795">
        <v>22407643.138321701</v>
      </c>
    </row>
    <row r="6796" spans="1:7">
      <c r="A6796">
        <v>73</v>
      </c>
      <c r="B6796" t="s">
        <v>76</v>
      </c>
      <c r="C6796">
        <v>16</v>
      </c>
      <c r="D6796" t="s">
        <v>19</v>
      </c>
      <c r="E6796">
        <v>15055</v>
      </c>
      <c r="F6796" t="s">
        <v>106</v>
      </c>
      <c r="G6796">
        <v>282430.82001799502</v>
      </c>
    </row>
    <row r="6797" spans="1:7">
      <c r="A6797">
        <v>73</v>
      </c>
      <c r="B6797" t="s">
        <v>76</v>
      </c>
      <c r="C6797">
        <v>17</v>
      </c>
      <c r="D6797" t="s">
        <v>20</v>
      </c>
      <c r="E6797">
        <v>15055</v>
      </c>
      <c r="F6797" t="s">
        <v>106</v>
      </c>
      <c r="G6797">
        <v>48671420.315640599</v>
      </c>
    </row>
    <row r="6798" spans="1:7">
      <c r="A6798">
        <v>73</v>
      </c>
      <c r="B6798" t="s">
        <v>76</v>
      </c>
      <c r="C6798">
        <v>18</v>
      </c>
      <c r="D6798" t="s">
        <v>21</v>
      </c>
      <c r="E6798">
        <v>15055</v>
      </c>
      <c r="F6798" t="s">
        <v>106</v>
      </c>
      <c r="G6798">
        <v>138173037.74703601</v>
      </c>
    </row>
    <row r="6799" spans="1:7">
      <c r="A6799">
        <v>73</v>
      </c>
      <c r="B6799" t="s">
        <v>76</v>
      </c>
      <c r="C6799">
        <v>19</v>
      </c>
      <c r="D6799" t="s">
        <v>22</v>
      </c>
      <c r="E6799">
        <v>15055</v>
      </c>
      <c r="F6799" t="s">
        <v>106</v>
      </c>
      <c r="G6799">
        <v>301304914.83625698</v>
      </c>
    </row>
    <row r="6800" spans="1:7">
      <c r="A6800">
        <v>73</v>
      </c>
      <c r="B6800" t="s">
        <v>76</v>
      </c>
      <c r="C6800">
        <v>20</v>
      </c>
      <c r="D6800" t="s">
        <v>23</v>
      </c>
      <c r="E6800">
        <v>15055</v>
      </c>
      <c r="F6800" t="s">
        <v>106</v>
      </c>
      <c r="G6800">
        <v>113989435.59651799</v>
      </c>
    </row>
    <row r="6801" spans="1:7">
      <c r="A6801">
        <v>73</v>
      </c>
      <c r="B6801" t="s">
        <v>76</v>
      </c>
      <c r="C6801">
        <v>21</v>
      </c>
      <c r="D6801" t="s">
        <v>24</v>
      </c>
      <c r="E6801">
        <v>15055</v>
      </c>
      <c r="F6801" t="s">
        <v>106</v>
      </c>
      <c r="G6801">
        <v>36476122.898760803</v>
      </c>
    </row>
    <row r="6802" spans="1:7">
      <c r="A6802">
        <v>73</v>
      </c>
      <c r="B6802" t="s">
        <v>76</v>
      </c>
      <c r="C6802">
        <v>22</v>
      </c>
      <c r="D6802" t="s">
        <v>25</v>
      </c>
      <c r="E6802">
        <v>15055</v>
      </c>
      <c r="F6802" t="s">
        <v>106</v>
      </c>
      <c r="G6802">
        <v>85184777.721222594</v>
      </c>
    </row>
    <row r="6803" spans="1:7">
      <c r="A6803">
        <v>73</v>
      </c>
      <c r="B6803" t="s">
        <v>76</v>
      </c>
      <c r="C6803">
        <v>23</v>
      </c>
      <c r="D6803" t="s">
        <v>26</v>
      </c>
      <c r="E6803">
        <v>15055</v>
      </c>
      <c r="F6803" t="s">
        <v>106</v>
      </c>
      <c r="G6803">
        <v>37238381.449774802</v>
      </c>
    </row>
    <row r="6804" spans="1:7">
      <c r="A6804">
        <v>73</v>
      </c>
      <c r="B6804" t="s">
        <v>76</v>
      </c>
      <c r="C6804">
        <v>24</v>
      </c>
      <c r="D6804" t="s">
        <v>27</v>
      </c>
      <c r="E6804">
        <v>15055</v>
      </c>
      <c r="F6804" t="s">
        <v>106</v>
      </c>
      <c r="G6804">
        <v>8179533.9971288303</v>
      </c>
    </row>
    <row r="6805" spans="1:7">
      <c r="A6805">
        <v>73</v>
      </c>
      <c r="B6805" t="s">
        <v>76</v>
      </c>
      <c r="C6805">
        <v>25</v>
      </c>
      <c r="D6805" t="s">
        <v>28</v>
      </c>
      <c r="E6805">
        <v>15055</v>
      </c>
      <c r="F6805" t="s">
        <v>106</v>
      </c>
      <c r="G6805">
        <v>141859383.088447</v>
      </c>
    </row>
    <row r="6806" spans="1:7">
      <c r="A6806">
        <v>73</v>
      </c>
      <c r="B6806" t="s">
        <v>76</v>
      </c>
      <c r="C6806">
        <v>26</v>
      </c>
      <c r="D6806" t="s">
        <v>29</v>
      </c>
      <c r="E6806">
        <v>15055</v>
      </c>
      <c r="F6806" t="s">
        <v>106</v>
      </c>
      <c r="G6806">
        <v>3692376.5637744898</v>
      </c>
    </row>
    <row r="6807" spans="1:7">
      <c r="A6807">
        <v>73</v>
      </c>
      <c r="B6807" t="s">
        <v>76</v>
      </c>
      <c r="C6807">
        <v>27</v>
      </c>
      <c r="D6807" t="s">
        <v>30</v>
      </c>
      <c r="E6807">
        <v>15055</v>
      </c>
      <c r="F6807" t="s">
        <v>106</v>
      </c>
      <c r="G6807">
        <v>7216814.8389988802</v>
      </c>
    </row>
    <row r="6808" spans="1:7">
      <c r="A6808">
        <v>73</v>
      </c>
      <c r="B6808" t="s">
        <v>76</v>
      </c>
      <c r="C6808">
        <v>28</v>
      </c>
      <c r="D6808" t="s">
        <v>31</v>
      </c>
      <c r="E6808">
        <v>15055</v>
      </c>
      <c r="F6808" t="s">
        <v>106</v>
      </c>
      <c r="G6808">
        <v>12176917.5036093</v>
      </c>
    </row>
    <row r="6809" spans="1:7">
      <c r="A6809">
        <v>73</v>
      </c>
      <c r="B6809" t="s">
        <v>76</v>
      </c>
      <c r="C6809">
        <v>29</v>
      </c>
      <c r="D6809" t="s">
        <v>32</v>
      </c>
      <c r="E6809">
        <v>15055</v>
      </c>
      <c r="F6809" t="s">
        <v>106</v>
      </c>
      <c r="G6809">
        <v>150140696.557845</v>
      </c>
    </row>
    <row r="6810" spans="1:7">
      <c r="A6810">
        <v>73</v>
      </c>
      <c r="B6810" t="s">
        <v>76</v>
      </c>
      <c r="C6810">
        <v>30</v>
      </c>
      <c r="D6810" t="s">
        <v>33</v>
      </c>
      <c r="E6810">
        <v>15055</v>
      </c>
      <c r="F6810" t="s">
        <v>106</v>
      </c>
      <c r="G6810">
        <v>7198486.51089451</v>
      </c>
    </row>
    <row r="6811" spans="1:7">
      <c r="A6811">
        <v>73</v>
      </c>
      <c r="B6811" t="s">
        <v>76</v>
      </c>
      <c r="C6811">
        <v>31</v>
      </c>
      <c r="D6811" t="s">
        <v>34</v>
      </c>
      <c r="E6811">
        <v>15055</v>
      </c>
      <c r="F6811" t="s">
        <v>106</v>
      </c>
      <c r="G6811">
        <v>46521277.023570299</v>
      </c>
    </row>
    <row r="6812" spans="1:7">
      <c r="A6812">
        <v>73</v>
      </c>
      <c r="B6812" t="s">
        <v>76</v>
      </c>
      <c r="C6812">
        <v>32</v>
      </c>
      <c r="D6812" t="s">
        <v>35</v>
      </c>
      <c r="E6812">
        <v>15055</v>
      </c>
      <c r="F6812" t="s">
        <v>106</v>
      </c>
      <c r="G6812">
        <v>1346498258.7885201</v>
      </c>
    </row>
    <row r="6813" spans="1:7">
      <c r="A6813">
        <v>73</v>
      </c>
      <c r="B6813" t="s">
        <v>76</v>
      </c>
      <c r="C6813">
        <v>33</v>
      </c>
      <c r="D6813" t="s">
        <v>36</v>
      </c>
      <c r="E6813">
        <v>15055</v>
      </c>
      <c r="F6813" t="s">
        <v>106</v>
      </c>
      <c r="G6813">
        <v>190498.496592487</v>
      </c>
    </row>
    <row r="6814" spans="1:7">
      <c r="A6814">
        <v>73</v>
      </c>
      <c r="B6814" t="s">
        <v>76</v>
      </c>
      <c r="C6814">
        <v>34</v>
      </c>
      <c r="D6814" t="s">
        <v>37</v>
      </c>
      <c r="E6814">
        <v>15055</v>
      </c>
      <c r="F6814" t="s">
        <v>106</v>
      </c>
      <c r="G6814">
        <v>4618475.2670823298</v>
      </c>
    </row>
    <row r="6815" spans="1:7">
      <c r="A6815">
        <v>73</v>
      </c>
      <c r="B6815" t="s">
        <v>76</v>
      </c>
      <c r="C6815">
        <v>35</v>
      </c>
      <c r="D6815" t="s">
        <v>38</v>
      </c>
      <c r="E6815">
        <v>15055</v>
      </c>
      <c r="F6815" t="s">
        <v>106</v>
      </c>
      <c r="G6815">
        <v>221238.439401084</v>
      </c>
    </row>
    <row r="6816" spans="1:7">
      <c r="A6816">
        <v>73</v>
      </c>
      <c r="B6816" t="s">
        <v>76</v>
      </c>
      <c r="C6816">
        <v>36</v>
      </c>
      <c r="D6816" t="s">
        <v>39</v>
      </c>
      <c r="E6816">
        <v>15055</v>
      </c>
      <c r="F6816" t="s">
        <v>106</v>
      </c>
      <c r="G6816">
        <v>647131.42143304797</v>
      </c>
    </row>
    <row r="6817" spans="1:7">
      <c r="A6817">
        <v>73</v>
      </c>
      <c r="B6817" t="s">
        <v>76</v>
      </c>
      <c r="C6817">
        <v>37</v>
      </c>
      <c r="D6817" t="s">
        <v>40</v>
      </c>
      <c r="E6817">
        <v>15055</v>
      </c>
      <c r="F6817" t="s">
        <v>106</v>
      </c>
      <c r="G6817">
        <v>393409.54659896501</v>
      </c>
    </row>
    <row r="6818" spans="1:7">
      <c r="A6818">
        <v>73</v>
      </c>
      <c r="B6818" t="s">
        <v>76</v>
      </c>
      <c r="C6818">
        <v>38</v>
      </c>
      <c r="D6818" t="s">
        <v>41</v>
      </c>
      <c r="E6818">
        <v>15055</v>
      </c>
      <c r="F6818" t="s">
        <v>106</v>
      </c>
      <c r="G6818">
        <v>145897.479270585</v>
      </c>
    </row>
    <row r="6819" spans="1:7">
      <c r="A6819">
        <v>73</v>
      </c>
      <c r="B6819" t="s">
        <v>76</v>
      </c>
      <c r="C6819">
        <v>39</v>
      </c>
      <c r="D6819" t="s">
        <v>42</v>
      </c>
      <c r="E6819">
        <v>15055</v>
      </c>
      <c r="F6819" t="s">
        <v>106</v>
      </c>
      <c r="G6819">
        <v>187132.717313645</v>
      </c>
    </row>
    <row r="6820" spans="1:7">
      <c r="A6820">
        <v>73</v>
      </c>
      <c r="B6820" t="s">
        <v>76</v>
      </c>
      <c r="C6820">
        <v>40</v>
      </c>
      <c r="D6820" t="s">
        <v>43</v>
      </c>
      <c r="E6820">
        <v>15055</v>
      </c>
      <c r="F6820" t="s">
        <v>106</v>
      </c>
      <c r="G6820">
        <v>6512590.64222378</v>
      </c>
    </row>
    <row r="6821" spans="1:7">
      <c r="A6821">
        <v>73</v>
      </c>
      <c r="B6821" t="s">
        <v>76</v>
      </c>
      <c r="C6821">
        <v>41</v>
      </c>
      <c r="D6821" t="s">
        <v>44</v>
      </c>
      <c r="E6821">
        <v>15055</v>
      </c>
      <c r="F6821" t="s">
        <v>106</v>
      </c>
      <c r="G6821">
        <v>1976689.65286891</v>
      </c>
    </row>
    <row r="6822" spans="1:7">
      <c r="A6822">
        <v>73</v>
      </c>
      <c r="B6822" t="s">
        <v>76</v>
      </c>
      <c r="C6822">
        <v>42</v>
      </c>
      <c r="D6822" t="s">
        <v>45</v>
      </c>
      <c r="E6822">
        <v>15055</v>
      </c>
      <c r="F6822" t="s">
        <v>106</v>
      </c>
      <c r="G6822">
        <v>120757888.244249</v>
      </c>
    </row>
    <row r="6823" spans="1:7">
      <c r="A6823">
        <v>73</v>
      </c>
      <c r="B6823" t="s">
        <v>76</v>
      </c>
      <c r="C6823">
        <v>43</v>
      </c>
      <c r="D6823" t="s">
        <v>46</v>
      </c>
      <c r="E6823">
        <v>15055</v>
      </c>
      <c r="F6823" t="s">
        <v>106</v>
      </c>
      <c r="G6823">
        <v>14217348.9104633</v>
      </c>
    </row>
    <row r="6824" spans="1:7">
      <c r="A6824">
        <v>73</v>
      </c>
      <c r="B6824" t="s">
        <v>76</v>
      </c>
      <c r="C6824">
        <v>44</v>
      </c>
      <c r="D6824" t="s">
        <v>47</v>
      </c>
      <c r="E6824">
        <v>15055</v>
      </c>
      <c r="F6824" t="s">
        <v>106</v>
      </c>
      <c r="G6824">
        <v>2253015.5342321298</v>
      </c>
    </row>
    <row r="6825" spans="1:7">
      <c r="A6825">
        <v>73</v>
      </c>
      <c r="B6825" t="s">
        <v>76</v>
      </c>
      <c r="C6825">
        <v>45</v>
      </c>
      <c r="D6825" t="s">
        <v>48</v>
      </c>
      <c r="E6825">
        <v>15055</v>
      </c>
      <c r="F6825" t="s">
        <v>106</v>
      </c>
      <c r="G6825">
        <v>276783390.85936803</v>
      </c>
    </row>
    <row r="6826" spans="1:7">
      <c r="A6826">
        <v>73</v>
      </c>
      <c r="B6826" t="s">
        <v>76</v>
      </c>
      <c r="C6826">
        <v>46</v>
      </c>
      <c r="D6826" t="s">
        <v>49</v>
      </c>
      <c r="E6826">
        <v>15055</v>
      </c>
      <c r="F6826" t="s">
        <v>106</v>
      </c>
      <c r="G6826">
        <v>60078914.311990403</v>
      </c>
    </row>
    <row r="6827" spans="1:7">
      <c r="A6827">
        <v>73</v>
      </c>
      <c r="B6827" t="s">
        <v>76</v>
      </c>
      <c r="C6827">
        <v>47</v>
      </c>
      <c r="D6827" t="s">
        <v>50</v>
      </c>
      <c r="E6827">
        <v>15055</v>
      </c>
      <c r="F6827" t="s">
        <v>106</v>
      </c>
      <c r="G6827">
        <v>639984.42800942296</v>
      </c>
    </row>
    <row r="6828" spans="1:7">
      <c r="A6828">
        <v>73</v>
      </c>
      <c r="B6828" t="s">
        <v>76</v>
      </c>
      <c r="C6828">
        <v>48</v>
      </c>
      <c r="D6828" t="s">
        <v>51</v>
      </c>
      <c r="E6828">
        <v>15055</v>
      </c>
      <c r="F6828" t="s">
        <v>106</v>
      </c>
      <c r="G6828">
        <v>54924147.319514602</v>
      </c>
    </row>
    <row r="6829" spans="1:7">
      <c r="A6829">
        <v>73</v>
      </c>
      <c r="B6829" t="s">
        <v>76</v>
      </c>
      <c r="C6829">
        <v>49</v>
      </c>
      <c r="D6829" t="s">
        <v>52</v>
      </c>
      <c r="E6829">
        <v>15055</v>
      </c>
      <c r="F6829" t="s">
        <v>106</v>
      </c>
      <c r="G6829">
        <v>293869167.251737</v>
      </c>
    </row>
    <row r="6830" spans="1:7">
      <c r="A6830">
        <v>73</v>
      </c>
      <c r="B6830" t="s">
        <v>76</v>
      </c>
      <c r="C6830">
        <v>50</v>
      </c>
      <c r="D6830" t="s">
        <v>53</v>
      </c>
      <c r="E6830">
        <v>15055</v>
      </c>
      <c r="F6830" t="s">
        <v>106</v>
      </c>
      <c r="G6830">
        <v>126295375.845364</v>
      </c>
    </row>
    <row r="6831" spans="1:7">
      <c r="A6831">
        <v>73</v>
      </c>
      <c r="B6831" t="s">
        <v>76</v>
      </c>
      <c r="C6831">
        <v>51</v>
      </c>
      <c r="D6831" t="s">
        <v>54</v>
      </c>
      <c r="E6831">
        <v>15055</v>
      </c>
      <c r="F6831" t="s">
        <v>106</v>
      </c>
      <c r="G6831">
        <v>450134016.055502</v>
      </c>
    </row>
    <row r="6832" spans="1:7">
      <c r="A6832">
        <v>73</v>
      </c>
      <c r="B6832" t="s">
        <v>76</v>
      </c>
      <c r="C6832">
        <v>52</v>
      </c>
      <c r="D6832" t="s">
        <v>55</v>
      </c>
      <c r="E6832">
        <v>15055</v>
      </c>
      <c r="F6832" t="s">
        <v>106</v>
      </c>
      <c r="G6832">
        <v>445417197.737396</v>
      </c>
    </row>
    <row r="6833" spans="1:7">
      <c r="A6833">
        <v>73</v>
      </c>
      <c r="B6833" t="s">
        <v>76</v>
      </c>
      <c r="C6833">
        <v>53</v>
      </c>
      <c r="D6833" t="s">
        <v>56</v>
      </c>
      <c r="E6833">
        <v>15055</v>
      </c>
      <c r="F6833" t="s">
        <v>106</v>
      </c>
      <c r="G6833">
        <v>60481243.715451002</v>
      </c>
    </row>
    <row r="6834" spans="1:7">
      <c r="A6834">
        <v>73</v>
      </c>
      <c r="B6834" t="s">
        <v>76</v>
      </c>
      <c r="C6834">
        <v>54</v>
      </c>
      <c r="D6834" t="s">
        <v>57</v>
      </c>
      <c r="E6834">
        <v>15055</v>
      </c>
      <c r="F6834" t="s">
        <v>106</v>
      </c>
      <c r="G6834">
        <v>129520504.870819</v>
      </c>
    </row>
    <row r="6835" spans="1:7">
      <c r="A6835">
        <v>73</v>
      </c>
      <c r="B6835" t="s">
        <v>76</v>
      </c>
      <c r="C6835">
        <v>55</v>
      </c>
      <c r="D6835" t="s">
        <v>58</v>
      </c>
      <c r="E6835">
        <v>15055</v>
      </c>
      <c r="F6835" t="s">
        <v>106</v>
      </c>
      <c r="G6835">
        <v>141761733.461831</v>
      </c>
    </row>
    <row r="6836" spans="1:7">
      <c r="A6836">
        <v>73</v>
      </c>
      <c r="B6836" t="s">
        <v>76</v>
      </c>
      <c r="C6836">
        <v>56</v>
      </c>
      <c r="D6836" t="s">
        <v>59</v>
      </c>
      <c r="E6836">
        <v>15055</v>
      </c>
      <c r="F6836" t="s">
        <v>106</v>
      </c>
      <c r="G6836">
        <v>414861708.36227697</v>
      </c>
    </row>
    <row r="6837" spans="1:7">
      <c r="A6837">
        <v>73</v>
      </c>
      <c r="B6837" t="s">
        <v>76</v>
      </c>
      <c r="C6837">
        <v>57</v>
      </c>
      <c r="D6837" t="s">
        <v>60</v>
      </c>
      <c r="E6837">
        <v>15055</v>
      </c>
      <c r="F6837" t="s">
        <v>106</v>
      </c>
      <c r="G6837">
        <v>59408802.737880401</v>
      </c>
    </row>
    <row r="6838" spans="1:7">
      <c r="A6838">
        <v>73</v>
      </c>
      <c r="B6838" t="s">
        <v>76</v>
      </c>
      <c r="C6838">
        <v>58</v>
      </c>
      <c r="D6838" t="s">
        <v>61</v>
      </c>
      <c r="E6838">
        <v>15055</v>
      </c>
      <c r="F6838" t="s">
        <v>106</v>
      </c>
      <c r="G6838">
        <v>411205951.66953498</v>
      </c>
    </row>
    <row r="6839" spans="1:7">
      <c r="A6839">
        <v>73</v>
      </c>
      <c r="B6839" t="s">
        <v>76</v>
      </c>
      <c r="C6839">
        <v>59</v>
      </c>
      <c r="D6839" t="s">
        <v>62</v>
      </c>
      <c r="E6839">
        <v>15055</v>
      </c>
      <c r="F6839" t="s">
        <v>106</v>
      </c>
      <c r="G6839">
        <v>180281414.185078</v>
      </c>
    </row>
    <row r="6840" spans="1:7">
      <c r="A6840">
        <v>73</v>
      </c>
      <c r="B6840" t="s">
        <v>76</v>
      </c>
      <c r="C6840">
        <v>60</v>
      </c>
      <c r="D6840" t="s">
        <v>63</v>
      </c>
      <c r="E6840">
        <v>15055</v>
      </c>
      <c r="F6840" t="s">
        <v>106</v>
      </c>
      <c r="G6840">
        <v>1955308119.7544799</v>
      </c>
    </row>
    <row r="6841" spans="1:7">
      <c r="A6841">
        <v>73</v>
      </c>
      <c r="B6841" t="s">
        <v>76</v>
      </c>
      <c r="C6841">
        <v>62</v>
      </c>
      <c r="D6841" t="s">
        <v>65</v>
      </c>
      <c r="E6841">
        <v>15055</v>
      </c>
      <c r="F6841" t="s">
        <v>106</v>
      </c>
      <c r="G6841">
        <v>3415395750.0820999</v>
      </c>
    </row>
    <row r="6842" spans="1:7">
      <c r="A6842">
        <v>73</v>
      </c>
      <c r="B6842" t="s">
        <v>76</v>
      </c>
      <c r="C6842">
        <v>63</v>
      </c>
      <c r="D6842" t="s">
        <v>66</v>
      </c>
      <c r="E6842">
        <v>15055</v>
      </c>
      <c r="F6842" t="s">
        <v>106</v>
      </c>
      <c r="G6842">
        <v>53589228.464085601</v>
      </c>
    </row>
    <row r="6843" spans="1:7">
      <c r="A6843">
        <v>73</v>
      </c>
      <c r="B6843" t="s">
        <v>76</v>
      </c>
      <c r="C6843">
        <v>64</v>
      </c>
      <c r="D6843" t="s">
        <v>67</v>
      </c>
      <c r="E6843">
        <v>15055</v>
      </c>
      <c r="F6843" t="s">
        <v>106</v>
      </c>
      <c r="G6843">
        <v>89997356.939964101</v>
      </c>
    </row>
    <row r="6844" spans="1:7">
      <c r="A6844">
        <v>73</v>
      </c>
      <c r="B6844" t="s">
        <v>76</v>
      </c>
      <c r="C6844">
        <v>65</v>
      </c>
      <c r="D6844" t="s">
        <v>68</v>
      </c>
      <c r="E6844">
        <v>15055</v>
      </c>
      <c r="F6844" t="s">
        <v>106</v>
      </c>
      <c r="G6844">
        <v>1192660550.4741001</v>
      </c>
    </row>
    <row r="6845" spans="1:7">
      <c r="A6845">
        <v>73</v>
      </c>
      <c r="B6845" t="s">
        <v>76</v>
      </c>
      <c r="C6845">
        <v>66</v>
      </c>
      <c r="D6845" t="s">
        <v>69</v>
      </c>
      <c r="E6845">
        <v>15055</v>
      </c>
      <c r="F6845" t="s">
        <v>106</v>
      </c>
      <c r="G6845">
        <v>1314856847.5197201</v>
      </c>
    </row>
    <row r="6846" spans="1:7">
      <c r="A6846">
        <v>73</v>
      </c>
      <c r="B6846" t="s">
        <v>76</v>
      </c>
      <c r="C6846">
        <v>67</v>
      </c>
      <c r="D6846" t="s">
        <v>70</v>
      </c>
      <c r="E6846">
        <v>15055</v>
      </c>
      <c r="F6846" t="s">
        <v>106</v>
      </c>
      <c r="G6846">
        <v>819054769.91066003</v>
      </c>
    </row>
    <row r="6847" spans="1:7">
      <c r="A6847">
        <v>73</v>
      </c>
      <c r="B6847" t="s">
        <v>76</v>
      </c>
      <c r="C6847">
        <v>68</v>
      </c>
      <c r="D6847" t="s">
        <v>71</v>
      </c>
      <c r="E6847">
        <v>15055</v>
      </c>
      <c r="F6847" t="s">
        <v>106</v>
      </c>
      <c r="G6847">
        <v>137389740.67254901</v>
      </c>
    </row>
    <row r="6848" spans="1:7">
      <c r="A6848">
        <v>73</v>
      </c>
      <c r="B6848" t="s">
        <v>76</v>
      </c>
      <c r="C6848">
        <v>74</v>
      </c>
      <c r="D6848" t="s">
        <v>77</v>
      </c>
      <c r="E6848">
        <v>15055</v>
      </c>
      <c r="F6848" t="s">
        <v>106</v>
      </c>
      <c r="G6848">
        <v>55272601.338918202</v>
      </c>
    </row>
    <row r="6849" spans="1:7">
      <c r="A6849">
        <v>73</v>
      </c>
      <c r="B6849" t="s">
        <v>76</v>
      </c>
      <c r="C6849">
        <v>75</v>
      </c>
      <c r="D6849" t="s">
        <v>78</v>
      </c>
      <c r="E6849">
        <v>15055</v>
      </c>
      <c r="F6849" t="s">
        <v>106</v>
      </c>
      <c r="G6849">
        <v>1712.40910867043</v>
      </c>
    </row>
    <row r="6850" spans="1:7">
      <c r="A6850">
        <v>73</v>
      </c>
      <c r="B6850" t="s">
        <v>76</v>
      </c>
      <c r="C6850">
        <v>76</v>
      </c>
      <c r="D6850" t="s">
        <v>79</v>
      </c>
      <c r="E6850">
        <v>15055</v>
      </c>
      <c r="F6850" t="s">
        <v>106</v>
      </c>
      <c r="G6850">
        <v>6098303.9593047202</v>
      </c>
    </row>
    <row r="6851" spans="1:7">
      <c r="A6851">
        <v>73</v>
      </c>
      <c r="B6851" t="s">
        <v>76</v>
      </c>
      <c r="C6851">
        <v>77</v>
      </c>
      <c r="D6851" t="s">
        <v>80</v>
      </c>
      <c r="E6851">
        <v>15055</v>
      </c>
      <c r="F6851" t="s">
        <v>106</v>
      </c>
      <c r="G6851">
        <v>5411334.99869709</v>
      </c>
    </row>
    <row r="6852" spans="1:7">
      <c r="A6852">
        <v>73</v>
      </c>
      <c r="B6852" t="s">
        <v>76</v>
      </c>
      <c r="C6852">
        <v>78</v>
      </c>
      <c r="D6852" t="s">
        <v>81</v>
      </c>
      <c r="E6852">
        <v>15055</v>
      </c>
      <c r="F6852" t="s">
        <v>106</v>
      </c>
      <c r="G6852">
        <v>411786073.64958501</v>
      </c>
    </row>
    <row r="6853" spans="1:7">
      <c r="A6853">
        <v>73</v>
      </c>
      <c r="B6853" t="s">
        <v>76</v>
      </c>
      <c r="C6853">
        <v>79</v>
      </c>
      <c r="D6853" t="s">
        <v>82</v>
      </c>
      <c r="E6853">
        <v>15055</v>
      </c>
      <c r="F6853" t="s">
        <v>106</v>
      </c>
      <c r="G6853">
        <v>79950399.016952097</v>
      </c>
    </row>
    <row r="6854" spans="1:7">
      <c r="A6854">
        <v>73</v>
      </c>
      <c r="B6854" t="s">
        <v>76</v>
      </c>
      <c r="C6854">
        <v>80</v>
      </c>
      <c r="D6854" t="s">
        <v>83</v>
      </c>
      <c r="E6854">
        <v>15055</v>
      </c>
      <c r="F6854" t="s">
        <v>106</v>
      </c>
      <c r="G6854">
        <v>57941989.750163198</v>
      </c>
    </row>
    <row r="6855" spans="1:7">
      <c r="A6855">
        <v>73</v>
      </c>
      <c r="B6855" t="s">
        <v>76</v>
      </c>
      <c r="C6855">
        <v>81</v>
      </c>
      <c r="D6855" t="s">
        <v>84</v>
      </c>
      <c r="E6855">
        <v>15055</v>
      </c>
      <c r="F6855" t="s">
        <v>106</v>
      </c>
      <c r="G6855">
        <v>17345302.188815601</v>
      </c>
    </row>
    <row r="6856" spans="1:7">
      <c r="A6856">
        <v>73</v>
      </c>
      <c r="B6856" t="s">
        <v>76</v>
      </c>
      <c r="C6856">
        <v>83</v>
      </c>
      <c r="D6856" t="s">
        <v>86</v>
      </c>
      <c r="E6856">
        <v>15055</v>
      </c>
      <c r="F6856" t="s">
        <v>106</v>
      </c>
      <c r="G6856">
        <v>300463677.613639</v>
      </c>
    </row>
    <row r="6857" spans="1:7">
      <c r="A6857">
        <v>73</v>
      </c>
      <c r="B6857" t="s">
        <v>76</v>
      </c>
      <c r="C6857">
        <v>86</v>
      </c>
      <c r="D6857" t="s">
        <v>89</v>
      </c>
      <c r="E6857">
        <v>15055</v>
      </c>
      <c r="F6857" t="s">
        <v>106</v>
      </c>
      <c r="G6857">
        <v>13490.169224887701</v>
      </c>
    </row>
    <row r="6858" spans="1:7">
      <c r="A6858">
        <v>73</v>
      </c>
      <c r="B6858" t="s">
        <v>76</v>
      </c>
      <c r="C6858">
        <v>87</v>
      </c>
      <c r="D6858" t="s">
        <v>90</v>
      </c>
      <c r="E6858">
        <v>15055</v>
      </c>
      <c r="F6858" t="s">
        <v>106</v>
      </c>
      <c r="G6858">
        <v>10350.8589773886</v>
      </c>
    </row>
    <row r="6859" spans="1:7">
      <c r="A6859">
        <v>73</v>
      </c>
      <c r="B6859" t="s">
        <v>76</v>
      </c>
      <c r="C6859">
        <v>5001</v>
      </c>
      <c r="D6859" t="s">
        <v>94</v>
      </c>
      <c r="E6859">
        <v>15053</v>
      </c>
      <c r="F6859" t="s">
        <v>107</v>
      </c>
      <c r="G6859">
        <v>38848907920.553299</v>
      </c>
    </row>
    <row r="6860" spans="1:7">
      <c r="A6860">
        <v>73</v>
      </c>
      <c r="B6860" t="s">
        <v>76</v>
      </c>
      <c r="C6860">
        <v>6001</v>
      </c>
      <c r="D6860" t="s">
        <v>96</v>
      </c>
      <c r="E6860">
        <v>15053</v>
      </c>
      <c r="F6860" t="s">
        <v>107</v>
      </c>
      <c r="G6860">
        <v>3388280785.6621399</v>
      </c>
    </row>
    <row r="6861" spans="1:7">
      <c r="A6861">
        <v>73</v>
      </c>
      <c r="B6861" t="s">
        <v>76</v>
      </c>
      <c r="C6861">
        <v>7001</v>
      </c>
      <c r="D6861" t="s">
        <v>108</v>
      </c>
      <c r="E6861">
        <v>15053</v>
      </c>
      <c r="F6861" t="s">
        <v>107</v>
      </c>
      <c r="G6861">
        <v>4484922621.13939</v>
      </c>
    </row>
    <row r="6862" spans="1:7">
      <c r="A6862">
        <v>73</v>
      </c>
      <c r="B6862" t="s">
        <v>76</v>
      </c>
      <c r="C6862">
        <v>8001</v>
      </c>
      <c r="D6862" t="s">
        <v>109</v>
      </c>
      <c r="E6862">
        <v>15053</v>
      </c>
      <c r="F6862" t="s">
        <v>107</v>
      </c>
      <c r="G6862">
        <v>-286594934.54971099</v>
      </c>
    </row>
    <row r="6863" spans="1:7">
      <c r="A6863">
        <v>73</v>
      </c>
      <c r="B6863" t="s">
        <v>76</v>
      </c>
      <c r="C6863">
        <v>11001</v>
      </c>
      <c r="D6863" t="s">
        <v>119</v>
      </c>
      <c r="E6863">
        <v>15055</v>
      </c>
      <c r="F6863" t="s">
        <v>106</v>
      </c>
      <c r="G6863">
        <v>31542.039128882599</v>
      </c>
    </row>
    <row r="6864" spans="1:7">
      <c r="A6864">
        <v>73</v>
      </c>
      <c r="B6864" t="s">
        <v>76</v>
      </c>
      <c r="C6864">
        <v>12001</v>
      </c>
      <c r="D6864" t="s">
        <v>121</v>
      </c>
      <c r="E6864">
        <v>15055</v>
      </c>
      <c r="F6864" t="s">
        <v>106</v>
      </c>
      <c r="G6864">
        <v>135751519.59630901</v>
      </c>
    </row>
    <row r="6865" spans="1:7">
      <c r="A6865">
        <v>73</v>
      </c>
      <c r="B6865" t="s">
        <v>76</v>
      </c>
      <c r="C6865">
        <v>12002</v>
      </c>
      <c r="D6865" t="s">
        <v>122</v>
      </c>
      <c r="E6865">
        <v>15055</v>
      </c>
      <c r="F6865" t="s">
        <v>106</v>
      </c>
      <c r="G6865">
        <v>664528.25399937504</v>
      </c>
    </row>
    <row r="6866" spans="1:7">
      <c r="A6866">
        <v>73</v>
      </c>
      <c r="B6866" t="s">
        <v>76</v>
      </c>
      <c r="C6866">
        <v>14002</v>
      </c>
      <c r="D6866" t="s">
        <v>125</v>
      </c>
      <c r="E6866">
        <v>15055</v>
      </c>
      <c r="F6866" t="s">
        <v>106</v>
      </c>
      <c r="G6866">
        <v>3125668.35032321</v>
      </c>
    </row>
    <row r="6867" spans="1:7">
      <c r="A6867">
        <v>73</v>
      </c>
      <c r="B6867" t="s">
        <v>76</v>
      </c>
      <c r="C6867">
        <v>25001</v>
      </c>
      <c r="D6867" t="s">
        <v>126</v>
      </c>
      <c r="E6867">
        <v>15051</v>
      </c>
      <c r="F6867" t="s">
        <v>127</v>
      </c>
      <c r="G6867">
        <v>1584157510.5709701</v>
      </c>
    </row>
    <row r="6868" spans="1:7">
      <c r="A6868">
        <v>73</v>
      </c>
      <c r="B6868" t="s">
        <v>76</v>
      </c>
      <c r="C6868">
        <v>28001</v>
      </c>
      <c r="D6868" t="s">
        <v>128</v>
      </c>
      <c r="E6868">
        <v>15051</v>
      </c>
      <c r="F6868" t="s">
        <v>127</v>
      </c>
      <c r="G6868">
        <v>4583511576.4310703</v>
      </c>
    </row>
    <row r="6869" spans="1:7">
      <c r="A6869">
        <v>74</v>
      </c>
      <c r="B6869" t="s">
        <v>77</v>
      </c>
      <c r="C6869">
        <v>1</v>
      </c>
      <c r="D6869" t="s">
        <v>4</v>
      </c>
      <c r="E6869">
        <v>15055</v>
      </c>
      <c r="F6869" t="s">
        <v>106</v>
      </c>
      <c r="G6869">
        <v>31906.6496691625</v>
      </c>
    </row>
    <row r="6870" spans="1:7">
      <c r="A6870">
        <v>74</v>
      </c>
      <c r="B6870" t="s">
        <v>77</v>
      </c>
      <c r="C6870">
        <v>2</v>
      </c>
      <c r="D6870" t="s">
        <v>5</v>
      </c>
      <c r="E6870">
        <v>15055</v>
      </c>
      <c r="F6870" t="s">
        <v>106</v>
      </c>
      <c r="G6870">
        <v>35411.105371047997</v>
      </c>
    </row>
    <row r="6871" spans="1:7">
      <c r="A6871">
        <v>74</v>
      </c>
      <c r="B6871" t="s">
        <v>77</v>
      </c>
      <c r="C6871">
        <v>6</v>
      </c>
      <c r="D6871" t="s">
        <v>9</v>
      </c>
      <c r="E6871">
        <v>15055</v>
      </c>
      <c r="F6871" t="s">
        <v>106</v>
      </c>
      <c r="G6871">
        <v>494327.31875991297</v>
      </c>
    </row>
    <row r="6872" spans="1:7">
      <c r="A6872">
        <v>74</v>
      </c>
      <c r="B6872" t="s">
        <v>77</v>
      </c>
      <c r="C6872">
        <v>7</v>
      </c>
      <c r="D6872" t="s">
        <v>10</v>
      </c>
      <c r="E6872">
        <v>15055</v>
      </c>
      <c r="F6872" t="s">
        <v>106</v>
      </c>
      <c r="G6872">
        <v>14228142.8153404</v>
      </c>
    </row>
    <row r="6873" spans="1:7">
      <c r="A6873">
        <v>74</v>
      </c>
      <c r="B6873" t="s">
        <v>77</v>
      </c>
      <c r="C6873">
        <v>8</v>
      </c>
      <c r="D6873" t="s">
        <v>11</v>
      </c>
      <c r="E6873">
        <v>15055</v>
      </c>
      <c r="F6873" t="s">
        <v>106</v>
      </c>
      <c r="G6873">
        <v>990.17243467073899</v>
      </c>
    </row>
    <row r="6874" spans="1:7">
      <c r="A6874">
        <v>74</v>
      </c>
      <c r="B6874" t="s">
        <v>77</v>
      </c>
      <c r="C6874">
        <v>9</v>
      </c>
      <c r="D6874" t="s">
        <v>12</v>
      </c>
      <c r="E6874">
        <v>15055</v>
      </c>
      <c r="F6874" t="s">
        <v>106</v>
      </c>
      <c r="G6874">
        <v>69914977.703908205</v>
      </c>
    </row>
    <row r="6875" spans="1:7">
      <c r="A6875">
        <v>74</v>
      </c>
      <c r="B6875" t="s">
        <v>77</v>
      </c>
      <c r="C6875">
        <v>10</v>
      </c>
      <c r="D6875" t="s">
        <v>13</v>
      </c>
      <c r="E6875">
        <v>15055</v>
      </c>
      <c r="F6875" t="s">
        <v>106</v>
      </c>
      <c r="G6875">
        <v>17156043.101712398</v>
      </c>
    </row>
    <row r="6876" spans="1:7">
      <c r="A6876">
        <v>74</v>
      </c>
      <c r="B6876" t="s">
        <v>77</v>
      </c>
      <c r="C6876">
        <v>11</v>
      </c>
      <c r="D6876" t="s">
        <v>14</v>
      </c>
      <c r="E6876">
        <v>15055</v>
      </c>
      <c r="F6876" t="s">
        <v>106</v>
      </c>
      <c r="G6876">
        <v>34257766.585132599</v>
      </c>
    </row>
    <row r="6877" spans="1:7">
      <c r="A6877">
        <v>74</v>
      </c>
      <c r="B6877" t="s">
        <v>77</v>
      </c>
      <c r="C6877">
        <v>12</v>
      </c>
      <c r="D6877" t="s">
        <v>15</v>
      </c>
      <c r="E6877">
        <v>15055</v>
      </c>
      <c r="F6877" t="s">
        <v>106</v>
      </c>
      <c r="G6877">
        <v>4334010.6618979704</v>
      </c>
    </row>
    <row r="6878" spans="1:7">
      <c r="A6878">
        <v>74</v>
      </c>
      <c r="B6878" t="s">
        <v>77</v>
      </c>
      <c r="C6878">
        <v>13</v>
      </c>
      <c r="D6878" t="s">
        <v>16</v>
      </c>
      <c r="E6878">
        <v>15055</v>
      </c>
      <c r="F6878" t="s">
        <v>106</v>
      </c>
      <c r="G6878">
        <v>1947.2730401654001</v>
      </c>
    </row>
    <row r="6879" spans="1:7">
      <c r="A6879">
        <v>74</v>
      </c>
      <c r="B6879" t="s">
        <v>77</v>
      </c>
      <c r="C6879">
        <v>14</v>
      </c>
      <c r="D6879" t="s">
        <v>17</v>
      </c>
      <c r="E6879">
        <v>15055</v>
      </c>
      <c r="F6879" t="s">
        <v>106</v>
      </c>
      <c r="G6879">
        <v>110224.241779424</v>
      </c>
    </row>
    <row r="6880" spans="1:7">
      <c r="A6880">
        <v>74</v>
      </c>
      <c r="B6880" t="s">
        <v>77</v>
      </c>
      <c r="C6880">
        <v>15</v>
      </c>
      <c r="D6880" t="s">
        <v>18</v>
      </c>
      <c r="E6880">
        <v>15055</v>
      </c>
      <c r="F6880" t="s">
        <v>106</v>
      </c>
      <c r="G6880">
        <v>1828753.5557555601</v>
      </c>
    </row>
    <row r="6881" spans="1:7">
      <c r="A6881">
        <v>74</v>
      </c>
      <c r="B6881" t="s">
        <v>77</v>
      </c>
      <c r="C6881">
        <v>16</v>
      </c>
      <c r="D6881" t="s">
        <v>19</v>
      </c>
      <c r="E6881">
        <v>15055</v>
      </c>
      <c r="F6881" t="s">
        <v>106</v>
      </c>
      <c r="G6881">
        <v>12699.608288825701</v>
      </c>
    </row>
    <row r="6882" spans="1:7">
      <c r="A6882">
        <v>74</v>
      </c>
      <c r="B6882" t="s">
        <v>77</v>
      </c>
      <c r="C6882">
        <v>17</v>
      </c>
      <c r="D6882" t="s">
        <v>20</v>
      </c>
      <c r="E6882">
        <v>15055</v>
      </c>
      <c r="F6882" t="s">
        <v>106</v>
      </c>
      <c r="G6882">
        <v>551120.18081257504</v>
      </c>
    </row>
    <row r="6883" spans="1:7">
      <c r="A6883">
        <v>74</v>
      </c>
      <c r="B6883" t="s">
        <v>77</v>
      </c>
      <c r="C6883">
        <v>18</v>
      </c>
      <c r="D6883" t="s">
        <v>21</v>
      </c>
      <c r="E6883">
        <v>15055</v>
      </c>
      <c r="F6883" t="s">
        <v>106</v>
      </c>
      <c r="G6883">
        <v>3599572.7599690901</v>
      </c>
    </row>
    <row r="6884" spans="1:7">
      <c r="A6884">
        <v>74</v>
      </c>
      <c r="B6884" t="s">
        <v>77</v>
      </c>
      <c r="C6884">
        <v>19</v>
      </c>
      <c r="D6884" t="s">
        <v>22</v>
      </c>
      <c r="E6884">
        <v>15055</v>
      </c>
      <c r="F6884" t="s">
        <v>106</v>
      </c>
      <c r="G6884">
        <v>38053964.9675055</v>
      </c>
    </row>
    <row r="6885" spans="1:7">
      <c r="A6885">
        <v>74</v>
      </c>
      <c r="B6885" t="s">
        <v>77</v>
      </c>
      <c r="C6885">
        <v>20</v>
      </c>
      <c r="D6885" t="s">
        <v>23</v>
      </c>
      <c r="E6885">
        <v>15055</v>
      </c>
      <c r="F6885" t="s">
        <v>106</v>
      </c>
      <c r="G6885">
        <v>34302253.499123499</v>
      </c>
    </row>
    <row r="6886" spans="1:7">
      <c r="A6886">
        <v>74</v>
      </c>
      <c r="B6886" t="s">
        <v>77</v>
      </c>
      <c r="C6886">
        <v>21</v>
      </c>
      <c r="D6886" t="s">
        <v>24</v>
      </c>
      <c r="E6886">
        <v>15055</v>
      </c>
      <c r="F6886" t="s">
        <v>106</v>
      </c>
      <c r="G6886">
        <v>685094.38135861303</v>
      </c>
    </row>
    <row r="6887" spans="1:7">
      <c r="A6887">
        <v>74</v>
      </c>
      <c r="B6887" t="s">
        <v>77</v>
      </c>
      <c r="C6887">
        <v>22</v>
      </c>
      <c r="D6887" t="s">
        <v>25</v>
      </c>
      <c r="E6887">
        <v>15055</v>
      </c>
      <c r="F6887" t="s">
        <v>106</v>
      </c>
      <c r="G6887">
        <v>2266677.0743173999</v>
      </c>
    </row>
    <row r="6888" spans="1:7">
      <c r="A6888">
        <v>74</v>
      </c>
      <c r="B6888" t="s">
        <v>77</v>
      </c>
      <c r="C6888">
        <v>23</v>
      </c>
      <c r="D6888" t="s">
        <v>26</v>
      </c>
      <c r="E6888">
        <v>15055</v>
      </c>
      <c r="F6888" t="s">
        <v>106</v>
      </c>
      <c r="G6888">
        <v>1924482.9184496</v>
      </c>
    </row>
    <row r="6889" spans="1:7">
      <c r="A6889">
        <v>74</v>
      </c>
      <c r="B6889" t="s">
        <v>77</v>
      </c>
      <c r="C6889">
        <v>24</v>
      </c>
      <c r="D6889" t="s">
        <v>27</v>
      </c>
      <c r="E6889">
        <v>15055</v>
      </c>
      <c r="F6889" t="s">
        <v>106</v>
      </c>
      <c r="G6889">
        <v>1297672.44914964</v>
      </c>
    </row>
    <row r="6890" spans="1:7">
      <c r="A6890">
        <v>74</v>
      </c>
      <c r="B6890" t="s">
        <v>77</v>
      </c>
      <c r="C6890">
        <v>25</v>
      </c>
      <c r="D6890" t="s">
        <v>28</v>
      </c>
      <c r="E6890">
        <v>15055</v>
      </c>
      <c r="F6890" t="s">
        <v>106</v>
      </c>
      <c r="G6890">
        <v>3901895.7262102999</v>
      </c>
    </row>
    <row r="6891" spans="1:7">
      <c r="A6891">
        <v>74</v>
      </c>
      <c r="B6891" t="s">
        <v>77</v>
      </c>
      <c r="C6891">
        <v>26</v>
      </c>
      <c r="D6891" t="s">
        <v>29</v>
      </c>
      <c r="E6891">
        <v>15055</v>
      </c>
      <c r="F6891" t="s">
        <v>106</v>
      </c>
      <c r="G6891">
        <v>175980.85321432701</v>
      </c>
    </row>
    <row r="6892" spans="1:7">
      <c r="A6892">
        <v>74</v>
      </c>
      <c r="B6892" t="s">
        <v>77</v>
      </c>
      <c r="C6892">
        <v>27</v>
      </c>
      <c r="D6892" t="s">
        <v>30</v>
      </c>
      <c r="E6892">
        <v>15055</v>
      </c>
      <c r="F6892" t="s">
        <v>106</v>
      </c>
      <c r="G6892">
        <v>689220.65284700401</v>
      </c>
    </row>
    <row r="6893" spans="1:7">
      <c r="A6893">
        <v>74</v>
      </c>
      <c r="B6893" t="s">
        <v>77</v>
      </c>
      <c r="C6893">
        <v>28</v>
      </c>
      <c r="D6893" t="s">
        <v>31</v>
      </c>
      <c r="E6893">
        <v>15055</v>
      </c>
      <c r="F6893" t="s">
        <v>106</v>
      </c>
      <c r="G6893">
        <v>328882.85883260297</v>
      </c>
    </row>
    <row r="6894" spans="1:7">
      <c r="A6894">
        <v>74</v>
      </c>
      <c r="B6894" t="s">
        <v>77</v>
      </c>
      <c r="C6894">
        <v>29</v>
      </c>
      <c r="D6894" t="s">
        <v>32</v>
      </c>
      <c r="E6894">
        <v>15055</v>
      </c>
      <c r="F6894" t="s">
        <v>106</v>
      </c>
      <c r="G6894">
        <v>4171152.1231351998</v>
      </c>
    </row>
    <row r="6895" spans="1:7">
      <c r="A6895">
        <v>74</v>
      </c>
      <c r="B6895" t="s">
        <v>77</v>
      </c>
      <c r="C6895">
        <v>30</v>
      </c>
      <c r="D6895" t="s">
        <v>33</v>
      </c>
      <c r="E6895">
        <v>15055</v>
      </c>
      <c r="F6895" t="s">
        <v>106</v>
      </c>
      <c r="G6895">
        <v>21228310.585891899</v>
      </c>
    </row>
    <row r="6896" spans="1:7">
      <c r="A6896">
        <v>74</v>
      </c>
      <c r="B6896" t="s">
        <v>77</v>
      </c>
      <c r="C6896">
        <v>31</v>
      </c>
      <c r="D6896" t="s">
        <v>34</v>
      </c>
      <c r="E6896">
        <v>15055</v>
      </c>
      <c r="F6896" t="s">
        <v>106</v>
      </c>
      <c r="G6896">
        <v>4505662.4683978697</v>
      </c>
    </row>
    <row r="6897" spans="1:7">
      <c r="A6897">
        <v>74</v>
      </c>
      <c r="B6897" t="s">
        <v>77</v>
      </c>
      <c r="C6897">
        <v>32</v>
      </c>
      <c r="D6897" t="s">
        <v>35</v>
      </c>
      <c r="E6897">
        <v>15055</v>
      </c>
      <c r="F6897" t="s">
        <v>106</v>
      </c>
      <c r="G6897">
        <v>108035579.322574</v>
      </c>
    </row>
    <row r="6898" spans="1:7">
      <c r="A6898">
        <v>74</v>
      </c>
      <c r="B6898" t="s">
        <v>77</v>
      </c>
      <c r="C6898">
        <v>33</v>
      </c>
      <c r="D6898" t="s">
        <v>36</v>
      </c>
      <c r="E6898">
        <v>15055</v>
      </c>
      <c r="F6898" t="s">
        <v>106</v>
      </c>
      <c r="G6898">
        <v>923078.70231417497</v>
      </c>
    </row>
    <row r="6899" spans="1:7">
      <c r="A6899">
        <v>74</v>
      </c>
      <c r="B6899" t="s">
        <v>77</v>
      </c>
      <c r="C6899">
        <v>34</v>
      </c>
      <c r="D6899" t="s">
        <v>37</v>
      </c>
      <c r="E6899">
        <v>15055</v>
      </c>
      <c r="F6899" t="s">
        <v>106</v>
      </c>
      <c r="G6899">
        <v>4617.5379585248802</v>
      </c>
    </row>
    <row r="6900" spans="1:7">
      <c r="A6900">
        <v>74</v>
      </c>
      <c r="B6900" t="s">
        <v>77</v>
      </c>
      <c r="C6900">
        <v>35</v>
      </c>
      <c r="D6900" t="s">
        <v>38</v>
      </c>
      <c r="E6900">
        <v>15055</v>
      </c>
      <c r="F6900" t="s">
        <v>106</v>
      </c>
      <c r="G6900">
        <v>186139799.94761801</v>
      </c>
    </row>
    <row r="6901" spans="1:7">
      <c r="A6901">
        <v>74</v>
      </c>
      <c r="B6901" t="s">
        <v>77</v>
      </c>
      <c r="C6901">
        <v>36</v>
      </c>
      <c r="D6901" t="s">
        <v>39</v>
      </c>
      <c r="E6901">
        <v>15055</v>
      </c>
      <c r="F6901" t="s">
        <v>106</v>
      </c>
      <c r="G6901">
        <v>715.48928463939706</v>
      </c>
    </row>
    <row r="6902" spans="1:7">
      <c r="A6902">
        <v>74</v>
      </c>
      <c r="B6902" t="s">
        <v>77</v>
      </c>
      <c r="C6902">
        <v>37</v>
      </c>
      <c r="D6902" t="s">
        <v>40</v>
      </c>
      <c r="E6902">
        <v>15055</v>
      </c>
      <c r="F6902" t="s">
        <v>106</v>
      </c>
      <c r="G6902">
        <v>841.09510043086698</v>
      </c>
    </row>
    <row r="6903" spans="1:7">
      <c r="A6903">
        <v>74</v>
      </c>
      <c r="B6903" t="s">
        <v>77</v>
      </c>
      <c r="C6903">
        <v>38</v>
      </c>
      <c r="D6903" t="s">
        <v>41</v>
      </c>
      <c r="E6903">
        <v>15055</v>
      </c>
      <c r="F6903" t="s">
        <v>106</v>
      </c>
      <c r="G6903">
        <v>554.02480306562802</v>
      </c>
    </row>
    <row r="6904" spans="1:7">
      <c r="A6904">
        <v>74</v>
      </c>
      <c r="B6904" t="s">
        <v>77</v>
      </c>
      <c r="C6904">
        <v>39</v>
      </c>
      <c r="D6904" t="s">
        <v>42</v>
      </c>
      <c r="E6904">
        <v>15055</v>
      </c>
      <c r="F6904" t="s">
        <v>106</v>
      </c>
      <c r="G6904">
        <v>710.60971975086704</v>
      </c>
    </row>
    <row r="6905" spans="1:7">
      <c r="A6905">
        <v>74</v>
      </c>
      <c r="B6905" t="s">
        <v>77</v>
      </c>
      <c r="C6905">
        <v>40</v>
      </c>
      <c r="D6905" t="s">
        <v>43</v>
      </c>
      <c r="E6905">
        <v>15055</v>
      </c>
      <c r="F6905" t="s">
        <v>106</v>
      </c>
      <c r="G6905">
        <v>6511.6037746288403</v>
      </c>
    </row>
    <row r="6906" spans="1:7">
      <c r="A6906">
        <v>74</v>
      </c>
      <c r="B6906" t="s">
        <v>77</v>
      </c>
      <c r="C6906">
        <v>41</v>
      </c>
      <c r="D6906" t="s">
        <v>44</v>
      </c>
      <c r="E6906">
        <v>15055</v>
      </c>
      <c r="F6906" t="s">
        <v>106</v>
      </c>
      <c r="G6906">
        <v>1252372.25828127</v>
      </c>
    </row>
    <row r="6907" spans="1:7">
      <c r="A6907">
        <v>74</v>
      </c>
      <c r="B6907" t="s">
        <v>77</v>
      </c>
      <c r="C6907">
        <v>42</v>
      </c>
      <c r="D6907" t="s">
        <v>45</v>
      </c>
      <c r="E6907">
        <v>15055</v>
      </c>
      <c r="F6907" t="s">
        <v>106</v>
      </c>
      <c r="G6907">
        <v>27656112.477559399</v>
      </c>
    </row>
    <row r="6908" spans="1:7">
      <c r="A6908">
        <v>74</v>
      </c>
      <c r="B6908" t="s">
        <v>77</v>
      </c>
      <c r="C6908">
        <v>43</v>
      </c>
      <c r="D6908" t="s">
        <v>46</v>
      </c>
      <c r="E6908">
        <v>15055</v>
      </c>
      <c r="F6908" t="s">
        <v>106</v>
      </c>
      <c r="G6908">
        <v>1751077.7111805901</v>
      </c>
    </row>
    <row r="6909" spans="1:7">
      <c r="A6909">
        <v>74</v>
      </c>
      <c r="B6909" t="s">
        <v>77</v>
      </c>
      <c r="C6909">
        <v>44</v>
      </c>
      <c r="D6909" t="s">
        <v>47</v>
      </c>
      <c r="E6909">
        <v>15055</v>
      </c>
      <c r="F6909" t="s">
        <v>106</v>
      </c>
      <c r="G6909">
        <v>236775.16008330099</v>
      </c>
    </row>
    <row r="6910" spans="1:7">
      <c r="A6910">
        <v>74</v>
      </c>
      <c r="B6910" t="s">
        <v>77</v>
      </c>
      <c r="C6910">
        <v>45</v>
      </c>
      <c r="D6910" t="s">
        <v>48</v>
      </c>
      <c r="E6910">
        <v>15055</v>
      </c>
      <c r="F6910" t="s">
        <v>106</v>
      </c>
      <c r="G6910">
        <v>56085014.5713787</v>
      </c>
    </row>
    <row r="6911" spans="1:7">
      <c r="A6911">
        <v>74</v>
      </c>
      <c r="B6911" t="s">
        <v>77</v>
      </c>
      <c r="C6911">
        <v>46</v>
      </c>
      <c r="D6911" t="s">
        <v>49</v>
      </c>
      <c r="E6911">
        <v>15055</v>
      </c>
      <c r="F6911" t="s">
        <v>106</v>
      </c>
      <c r="G6911">
        <v>890139979.57196403</v>
      </c>
    </row>
    <row r="6912" spans="1:7">
      <c r="A6912">
        <v>74</v>
      </c>
      <c r="B6912" t="s">
        <v>77</v>
      </c>
      <c r="C6912">
        <v>47</v>
      </c>
      <c r="D6912" t="s">
        <v>50</v>
      </c>
      <c r="E6912">
        <v>15055</v>
      </c>
      <c r="F6912" t="s">
        <v>106</v>
      </c>
      <c r="G6912">
        <v>145382.83669231099</v>
      </c>
    </row>
    <row r="6913" spans="1:7">
      <c r="A6913">
        <v>74</v>
      </c>
      <c r="B6913" t="s">
        <v>77</v>
      </c>
      <c r="C6913">
        <v>48</v>
      </c>
      <c r="D6913" t="s">
        <v>51</v>
      </c>
      <c r="E6913">
        <v>15055</v>
      </c>
      <c r="F6913" t="s">
        <v>106</v>
      </c>
      <c r="G6913">
        <v>10059950.150862999</v>
      </c>
    </row>
    <row r="6914" spans="1:7">
      <c r="A6914">
        <v>74</v>
      </c>
      <c r="B6914" t="s">
        <v>77</v>
      </c>
      <c r="C6914">
        <v>49</v>
      </c>
      <c r="D6914" t="s">
        <v>52</v>
      </c>
      <c r="E6914">
        <v>15055</v>
      </c>
      <c r="F6914" t="s">
        <v>106</v>
      </c>
      <c r="G6914">
        <v>42151435.173482597</v>
      </c>
    </row>
    <row r="6915" spans="1:7">
      <c r="A6915">
        <v>74</v>
      </c>
      <c r="B6915" t="s">
        <v>77</v>
      </c>
      <c r="C6915">
        <v>50</v>
      </c>
      <c r="D6915" t="s">
        <v>53</v>
      </c>
      <c r="E6915">
        <v>15055</v>
      </c>
      <c r="F6915" t="s">
        <v>106</v>
      </c>
      <c r="G6915">
        <v>53627156.887190603</v>
      </c>
    </row>
    <row r="6916" spans="1:7">
      <c r="A6916">
        <v>74</v>
      </c>
      <c r="B6916" t="s">
        <v>77</v>
      </c>
      <c r="C6916">
        <v>51</v>
      </c>
      <c r="D6916" t="s">
        <v>54</v>
      </c>
      <c r="E6916">
        <v>15055</v>
      </c>
      <c r="F6916" t="s">
        <v>106</v>
      </c>
      <c r="G6916">
        <v>76664386.058665201</v>
      </c>
    </row>
    <row r="6917" spans="1:7">
      <c r="A6917">
        <v>74</v>
      </c>
      <c r="B6917" t="s">
        <v>77</v>
      </c>
      <c r="C6917">
        <v>52</v>
      </c>
      <c r="D6917" t="s">
        <v>55</v>
      </c>
      <c r="E6917">
        <v>15055</v>
      </c>
      <c r="F6917" t="s">
        <v>106</v>
      </c>
      <c r="G6917">
        <v>388800823.12895203</v>
      </c>
    </row>
    <row r="6918" spans="1:7">
      <c r="A6918">
        <v>74</v>
      </c>
      <c r="B6918" t="s">
        <v>77</v>
      </c>
      <c r="C6918">
        <v>53</v>
      </c>
      <c r="D6918" t="s">
        <v>56</v>
      </c>
      <c r="E6918">
        <v>15055</v>
      </c>
      <c r="F6918" t="s">
        <v>106</v>
      </c>
      <c r="G6918">
        <v>191909349.34872001</v>
      </c>
    </row>
    <row r="6919" spans="1:7">
      <c r="A6919">
        <v>74</v>
      </c>
      <c r="B6919" t="s">
        <v>77</v>
      </c>
      <c r="C6919">
        <v>54</v>
      </c>
      <c r="D6919" t="s">
        <v>57</v>
      </c>
      <c r="E6919">
        <v>15055</v>
      </c>
      <c r="F6919" t="s">
        <v>106</v>
      </c>
      <c r="G6919">
        <v>155715947.93263301</v>
      </c>
    </row>
    <row r="6920" spans="1:7">
      <c r="A6920">
        <v>74</v>
      </c>
      <c r="B6920" t="s">
        <v>77</v>
      </c>
      <c r="C6920">
        <v>55</v>
      </c>
      <c r="D6920" t="s">
        <v>58</v>
      </c>
      <c r="E6920">
        <v>15055</v>
      </c>
      <c r="F6920" t="s">
        <v>106</v>
      </c>
      <c r="G6920">
        <v>232355219.082239</v>
      </c>
    </row>
    <row r="6921" spans="1:7">
      <c r="A6921">
        <v>74</v>
      </c>
      <c r="B6921" t="s">
        <v>77</v>
      </c>
      <c r="C6921">
        <v>56</v>
      </c>
      <c r="D6921" t="s">
        <v>59</v>
      </c>
      <c r="E6921">
        <v>15055</v>
      </c>
      <c r="F6921" t="s">
        <v>106</v>
      </c>
      <c r="G6921">
        <v>759846313.23988903</v>
      </c>
    </row>
    <row r="6922" spans="1:7">
      <c r="A6922">
        <v>74</v>
      </c>
      <c r="B6922" t="s">
        <v>77</v>
      </c>
      <c r="C6922">
        <v>57</v>
      </c>
      <c r="D6922" t="s">
        <v>60</v>
      </c>
      <c r="E6922">
        <v>15055</v>
      </c>
      <c r="F6922" t="s">
        <v>106</v>
      </c>
      <c r="G6922">
        <v>69788925.825441703</v>
      </c>
    </row>
    <row r="6923" spans="1:7">
      <c r="A6923">
        <v>74</v>
      </c>
      <c r="B6923" t="s">
        <v>77</v>
      </c>
      <c r="C6923">
        <v>58</v>
      </c>
      <c r="D6923" t="s">
        <v>61</v>
      </c>
      <c r="E6923">
        <v>15055</v>
      </c>
      <c r="F6923" t="s">
        <v>106</v>
      </c>
      <c r="G6923">
        <v>287928951.644265</v>
      </c>
    </row>
    <row r="6924" spans="1:7">
      <c r="A6924">
        <v>74</v>
      </c>
      <c r="B6924" t="s">
        <v>77</v>
      </c>
      <c r="C6924">
        <v>59</v>
      </c>
      <c r="D6924" t="s">
        <v>62</v>
      </c>
      <c r="E6924">
        <v>15055</v>
      </c>
      <c r="F6924" t="s">
        <v>106</v>
      </c>
      <c r="G6924">
        <v>172281272.362764</v>
      </c>
    </row>
    <row r="6925" spans="1:7">
      <c r="A6925">
        <v>74</v>
      </c>
      <c r="B6925" t="s">
        <v>77</v>
      </c>
      <c r="C6925">
        <v>60</v>
      </c>
      <c r="D6925" t="s">
        <v>63</v>
      </c>
      <c r="E6925">
        <v>15055</v>
      </c>
      <c r="F6925" t="s">
        <v>106</v>
      </c>
      <c r="G6925">
        <v>224625265.583689</v>
      </c>
    </row>
    <row r="6926" spans="1:7">
      <c r="A6926">
        <v>74</v>
      </c>
      <c r="B6926" t="s">
        <v>77</v>
      </c>
      <c r="C6926">
        <v>62</v>
      </c>
      <c r="D6926" t="s">
        <v>65</v>
      </c>
      <c r="E6926">
        <v>15055</v>
      </c>
      <c r="F6926" t="s">
        <v>106</v>
      </c>
      <c r="G6926">
        <v>2556191234.3274002</v>
      </c>
    </row>
    <row r="6927" spans="1:7">
      <c r="A6927">
        <v>74</v>
      </c>
      <c r="B6927" t="s">
        <v>77</v>
      </c>
      <c r="C6927">
        <v>63</v>
      </c>
      <c r="D6927" t="s">
        <v>66</v>
      </c>
      <c r="E6927">
        <v>15055</v>
      </c>
      <c r="F6927" t="s">
        <v>106</v>
      </c>
      <c r="G6927">
        <v>207263734.17152199</v>
      </c>
    </row>
    <row r="6928" spans="1:7">
      <c r="A6928">
        <v>74</v>
      </c>
      <c r="B6928" t="s">
        <v>77</v>
      </c>
      <c r="C6928">
        <v>64</v>
      </c>
      <c r="D6928" t="s">
        <v>67</v>
      </c>
      <c r="E6928">
        <v>15055</v>
      </c>
      <c r="F6928" t="s">
        <v>106</v>
      </c>
      <c r="G6928">
        <v>459387425.560642</v>
      </c>
    </row>
    <row r="6929" spans="1:7">
      <c r="A6929">
        <v>74</v>
      </c>
      <c r="B6929" t="s">
        <v>77</v>
      </c>
      <c r="C6929">
        <v>65</v>
      </c>
      <c r="D6929" t="s">
        <v>68</v>
      </c>
      <c r="E6929">
        <v>15055</v>
      </c>
      <c r="F6929" t="s">
        <v>106</v>
      </c>
      <c r="G6929">
        <v>3874603336.6188698</v>
      </c>
    </row>
    <row r="6930" spans="1:7">
      <c r="A6930">
        <v>74</v>
      </c>
      <c r="B6930" t="s">
        <v>77</v>
      </c>
      <c r="C6930">
        <v>66</v>
      </c>
      <c r="D6930" t="s">
        <v>69</v>
      </c>
      <c r="E6930">
        <v>15055</v>
      </c>
      <c r="F6930" t="s">
        <v>106</v>
      </c>
      <c r="G6930">
        <v>1146208953.0030799</v>
      </c>
    </row>
    <row r="6931" spans="1:7">
      <c r="A6931">
        <v>74</v>
      </c>
      <c r="B6931" t="s">
        <v>77</v>
      </c>
      <c r="C6931">
        <v>67</v>
      </c>
      <c r="D6931" t="s">
        <v>70</v>
      </c>
      <c r="E6931">
        <v>15055</v>
      </c>
      <c r="F6931" t="s">
        <v>106</v>
      </c>
      <c r="G6931">
        <v>1832426591.2572701</v>
      </c>
    </row>
    <row r="6932" spans="1:7">
      <c r="A6932">
        <v>74</v>
      </c>
      <c r="B6932" t="s">
        <v>77</v>
      </c>
      <c r="C6932">
        <v>68</v>
      </c>
      <c r="D6932" t="s">
        <v>71</v>
      </c>
      <c r="E6932">
        <v>15055</v>
      </c>
      <c r="F6932" t="s">
        <v>106</v>
      </c>
      <c r="G6932">
        <v>16187633.890771201</v>
      </c>
    </row>
    <row r="6933" spans="1:7">
      <c r="A6933">
        <v>74</v>
      </c>
      <c r="B6933" t="s">
        <v>77</v>
      </c>
      <c r="C6933">
        <v>69</v>
      </c>
      <c r="D6933" t="s">
        <v>72</v>
      </c>
      <c r="E6933">
        <v>15055</v>
      </c>
      <c r="F6933" t="s">
        <v>106</v>
      </c>
      <c r="G6933">
        <v>532713764.95729202</v>
      </c>
    </row>
    <row r="6934" spans="1:7">
      <c r="A6934">
        <v>74</v>
      </c>
      <c r="B6934" t="s">
        <v>77</v>
      </c>
      <c r="C6934">
        <v>70</v>
      </c>
      <c r="D6934" t="s">
        <v>73</v>
      </c>
      <c r="E6934">
        <v>15055</v>
      </c>
      <c r="F6934" t="s">
        <v>106</v>
      </c>
      <c r="G6934">
        <v>16268965.3210773</v>
      </c>
    </row>
    <row r="6935" spans="1:7">
      <c r="A6935">
        <v>74</v>
      </c>
      <c r="B6935" t="s">
        <v>77</v>
      </c>
      <c r="C6935">
        <v>71</v>
      </c>
      <c r="D6935" t="s">
        <v>74</v>
      </c>
      <c r="E6935">
        <v>15055</v>
      </c>
      <c r="F6935" t="s">
        <v>106</v>
      </c>
      <c r="G6935">
        <v>22716.454096155401</v>
      </c>
    </row>
    <row r="6936" spans="1:7">
      <c r="A6936">
        <v>74</v>
      </c>
      <c r="B6936" t="s">
        <v>77</v>
      </c>
      <c r="C6936">
        <v>74</v>
      </c>
      <c r="D6936" t="s">
        <v>77</v>
      </c>
      <c r="E6936">
        <v>15055</v>
      </c>
      <c r="F6936" t="s">
        <v>106</v>
      </c>
      <c r="G6936">
        <v>8476087163.9666901</v>
      </c>
    </row>
    <row r="6937" spans="1:7">
      <c r="A6937">
        <v>74</v>
      </c>
      <c r="B6937" t="s">
        <v>77</v>
      </c>
      <c r="C6937">
        <v>75</v>
      </c>
      <c r="D6937" t="s">
        <v>78</v>
      </c>
      <c r="E6937">
        <v>15055</v>
      </c>
      <c r="F6937" t="s">
        <v>106</v>
      </c>
      <c r="G6937">
        <v>262598.98238661699</v>
      </c>
    </row>
    <row r="6938" spans="1:7">
      <c r="A6938">
        <v>74</v>
      </c>
      <c r="B6938" t="s">
        <v>77</v>
      </c>
      <c r="C6938">
        <v>76</v>
      </c>
      <c r="D6938" t="s">
        <v>79</v>
      </c>
      <c r="E6938">
        <v>15055</v>
      </c>
      <c r="F6938" t="s">
        <v>106</v>
      </c>
      <c r="G6938">
        <v>15810011.8427704</v>
      </c>
    </row>
    <row r="6939" spans="1:7">
      <c r="A6939">
        <v>74</v>
      </c>
      <c r="B6939" t="s">
        <v>77</v>
      </c>
      <c r="C6939">
        <v>77</v>
      </c>
      <c r="D6939" t="s">
        <v>80</v>
      </c>
      <c r="E6939">
        <v>15055</v>
      </c>
      <c r="F6939" t="s">
        <v>106</v>
      </c>
      <c r="G6939">
        <v>6277130.1497986997</v>
      </c>
    </row>
    <row r="6940" spans="1:7">
      <c r="A6940">
        <v>74</v>
      </c>
      <c r="B6940" t="s">
        <v>77</v>
      </c>
      <c r="C6940">
        <v>78</v>
      </c>
      <c r="D6940" t="s">
        <v>81</v>
      </c>
      <c r="E6940">
        <v>15055</v>
      </c>
      <c r="F6940" t="s">
        <v>106</v>
      </c>
      <c r="G6940">
        <v>121497551.47458</v>
      </c>
    </row>
    <row r="6941" spans="1:7">
      <c r="A6941">
        <v>74</v>
      </c>
      <c r="B6941" t="s">
        <v>77</v>
      </c>
      <c r="C6941">
        <v>79</v>
      </c>
      <c r="D6941" t="s">
        <v>82</v>
      </c>
      <c r="E6941">
        <v>15055</v>
      </c>
      <c r="F6941" t="s">
        <v>106</v>
      </c>
      <c r="G6941">
        <v>124925164.54951499</v>
      </c>
    </row>
    <row r="6942" spans="1:7">
      <c r="A6942">
        <v>74</v>
      </c>
      <c r="B6942" t="s">
        <v>77</v>
      </c>
      <c r="C6942">
        <v>80</v>
      </c>
      <c r="D6942" t="s">
        <v>83</v>
      </c>
      <c r="E6942">
        <v>15055</v>
      </c>
      <c r="F6942" t="s">
        <v>106</v>
      </c>
      <c r="G6942">
        <v>22046136.2537563</v>
      </c>
    </row>
    <row r="6943" spans="1:7">
      <c r="A6943">
        <v>74</v>
      </c>
      <c r="B6943" t="s">
        <v>77</v>
      </c>
      <c r="C6943">
        <v>81</v>
      </c>
      <c r="D6943" t="s">
        <v>84</v>
      </c>
      <c r="E6943">
        <v>15055</v>
      </c>
      <c r="F6943" t="s">
        <v>106</v>
      </c>
      <c r="G6943">
        <v>34962131.642292701</v>
      </c>
    </row>
    <row r="6944" spans="1:7">
      <c r="A6944">
        <v>74</v>
      </c>
      <c r="B6944" t="s">
        <v>77</v>
      </c>
      <c r="C6944">
        <v>83</v>
      </c>
      <c r="D6944" t="s">
        <v>86</v>
      </c>
      <c r="E6944">
        <v>15055</v>
      </c>
      <c r="F6944" t="s">
        <v>106</v>
      </c>
      <c r="G6944">
        <v>128092773.85274699</v>
      </c>
    </row>
    <row r="6945" spans="1:7">
      <c r="A6945">
        <v>74</v>
      </c>
      <c r="B6945" t="s">
        <v>77</v>
      </c>
      <c r="C6945">
        <v>86</v>
      </c>
      <c r="D6945" t="s">
        <v>89</v>
      </c>
      <c r="E6945">
        <v>15055</v>
      </c>
      <c r="F6945" t="s">
        <v>106</v>
      </c>
      <c r="G6945">
        <v>34973.615062436002</v>
      </c>
    </row>
    <row r="6946" spans="1:7">
      <c r="A6946">
        <v>74</v>
      </c>
      <c r="B6946" t="s">
        <v>77</v>
      </c>
      <c r="C6946">
        <v>87</v>
      </c>
      <c r="D6946" t="s">
        <v>90</v>
      </c>
      <c r="E6946">
        <v>15055</v>
      </c>
      <c r="F6946" t="s">
        <v>106</v>
      </c>
      <c r="G6946">
        <v>26834.871483516301</v>
      </c>
    </row>
    <row r="6947" spans="1:7">
      <c r="A6947">
        <v>74</v>
      </c>
      <c r="B6947" t="s">
        <v>77</v>
      </c>
      <c r="C6947">
        <v>5001</v>
      </c>
      <c r="D6947" t="s">
        <v>94</v>
      </c>
      <c r="E6947">
        <v>15053</v>
      </c>
      <c r="F6947" t="s">
        <v>107</v>
      </c>
      <c r="G6947">
        <v>16469203202.813499</v>
      </c>
    </row>
    <row r="6948" spans="1:7">
      <c r="A6948">
        <v>74</v>
      </c>
      <c r="B6948" t="s">
        <v>77</v>
      </c>
      <c r="C6948">
        <v>6001</v>
      </c>
      <c r="D6948" t="s">
        <v>96</v>
      </c>
      <c r="E6948">
        <v>15053</v>
      </c>
      <c r="F6948" t="s">
        <v>107</v>
      </c>
      <c r="G6948">
        <v>12164925720.693701</v>
      </c>
    </row>
    <row r="6949" spans="1:7">
      <c r="A6949">
        <v>74</v>
      </c>
      <c r="B6949" t="s">
        <v>77</v>
      </c>
      <c r="C6949">
        <v>7001</v>
      </c>
      <c r="D6949" t="s">
        <v>108</v>
      </c>
      <c r="E6949">
        <v>15053</v>
      </c>
      <c r="F6949" t="s">
        <v>107</v>
      </c>
      <c r="G6949">
        <v>7558182900.3506899</v>
      </c>
    </row>
    <row r="6950" spans="1:7">
      <c r="A6950">
        <v>74</v>
      </c>
      <c r="B6950" t="s">
        <v>77</v>
      </c>
      <c r="C6950">
        <v>8001</v>
      </c>
      <c r="D6950" t="s">
        <v>109</v>
      </c>
      <c r="E6950">
        <v>15053</v>
      </c>
      <c r="F6950" t="s">
        <v>107</v>
      </c>
      <c r="G6950">
        <v>1126678396.61955</v>
      </c>
    </row>
    <row r="6951" spans="1:7">
      <c r="A6951">
        <v>74</v>
      </c>
      <c r="B6951" t="s">
        <v>77</v>
      </c>
      <c r="C6951">
        <v>10001</v>
      </c>
      <c r="D6951" t="s">
        <v>110</v>
      </c>
      <c r="E6951">
        <v>15055</v>
      </c>
      <c r="F6951" t="s">
        <v>106</v>
      </c>
      <c r="G6951">
        <v>291160.03333487699</v>
      </c>
    </row>
    <row r="6952" spans="1:7">
      <c r="A6952">
        <v>74</v>
      </c>
      <c r="B6952" t="s">
        <v>77</v>
      </c>
      <c r="C6952">
        <v>10002</v>
      </c>
      <c r="D6952" t="s">
        <v>111</v>
      </c>
      <c r="E6952">
        <v>15055</v>
      </c>
      <c r="F6952" t="s">
        <v>106</v>
      </c>
      <c r="G6952">
        <v>383424.84256694</v>
      </c>
    </row>
    <row r="6953" spans="1:7">
      <c r="A6953">
        <v>74</v>
      </c>
      <c r="B6953" t="s">
        <v>77</v>
      </c>
      <c r="C6953">
        <v>10003</v>
      </c>
      <c r="D6953" t="s">
        <v>112</v>
      </c>
      <c r="E6953">
        <v>15055</v>
      </c>
      <c r="F6953" t="s">
        <v>106</v>
      </c>
      <c r="G6953">
        <v>341377.72919502202</v>
      </c>
    </row>
    <row r="6954" spans="1:7">
      <c r="A6954">
        <v>74</v>
      </c>
      <c r="B6954" t="s">
        <v>77</v>
      </c>
      <c r="C6954">
        <v>10004</v>
      </c>
      <c r="D6954" t="s">
        <v>113</v>
      </c>
      <c r="E6954">
        <v>15055</v>
      </c>
      <c r="F6954" t="s">
        <v>106</v>
      </c>
      <c r="G6954">
        <v>263584.65546809899</v>
      </c>
    </row>
    <row r="6955" spans="1:7">
      <c r="A6955">
        <v>74</v>
      </c>
      <c r="B6955" t="s">
        <v>77</v>
      </c>
      <c r="C6955">
        <v>10005</v>
      </c>
      <c r="D6955" t="s">
        <v>114</v>
      </c>
      <c r="E6955">
        <v>15055</v>
      </c>
      <c r="F6955" t="s">
        <v>106</v>
      </c>
      <c r="G6955">
        <v>588260.60909662303</v>
      </c>
    </row>
    <row r="6956" spans="1:7">
      <c r="A6956">
        <v>74</v>
      </c>
      <c r="B6956" t="s">
        <v>77</v>
      </c>
      <c r="C6956">
        <v>10006</v>
      </c>
      <c r="D6956" t="s">
        <v>115</v>
      </c>
      <c r="E6956">
        <v>15055</v>
      </c>
      <c r="F6956" t="s">
        <v>106</v>
      </c>
      <c r="G6956">
        <v>2009161.1394937099</v>
      </c>
    </row>
    <row r="6957" spans="1:7">
      <c r="A6957">
        <v>74</v>
      </c>
      <c r="B6957" t="s">
        <v>77</v>
      </c>
      <c r="C6957">
        <v>10007</v>
      </c>
      <c r="D6957" t="s">
        <v>116</v>
      </c>
      <c r="E6957">
        <v>15055</v>
      </c>
      <c r="F6957" t="s">
        <v>106</v>
      </c>
      <c r="G6957">
        <v>3553073.4963460602</v>
      </c>
    </row>
    <row r="6958" spans="1:7">
      <c r="A6958">
        <v>74</v>
      </c>
      <c r="B6958" t="s">
        <v>77</v>
      </c>
      <c r="C6958">
        <v>10008</v>
      </c>
      <c r="D6958" t="s">
        <v>117</v>
      </c>
      <c r="E6958">
        <v>15055</v>
      </c>
      <c r="F6958" t="s">
        <v>106</v>
      </c>
      <c r="G6958">
        <v>4064423.14257959</v>
      </c>
    </row>
    <row r="6959" spans="1:7">
      <c r="A6959">
        <v>74</v>
      </c>
      <c r="B6959" t="s">
        <v>77</v>
      </c>
      <c r="C6959">
        <v>10009</v>
      </c>
      <c r="D6959" t="s">
        <v>118</v>
      </c>
      <c r="E6959">
        <v>15055</v>
      </c>
      <c r="F6959" t="s">
        <v>106</v>
      </c>
      <c r="G6959">
        <v>10284064.247406101</v>
      </c>
    </row>
    <row r="6960" spans="1:7">
      <c r="A6960">
        <v>74</v>
      </c>
      <c r="B6960" t="s">
        <v>77</v>
      </c>
      <c r="C6960">
        <v>11001</v>
      </c>
      <c r="D6960" t="s">
        <v>119</v>
      </c>
      <c r="E6960">
        <v>15055</v>
      </c>
      <c r="F6960" t="s">
        <v>106</v>
      </c>
      <c r="G6960">
        <v>659536.45629038103</v>
      </c>
    </row>
    <row r="6961" spans="1:7">
      <c r="A6961">
        <v>74</v>
      </c>
      <c r="B6961" t="s">
        <v>77</v>
      </c>
      <c r="C6961">
        <v>11003</v>
      </c>
      <c r="D6961" t="s">
        <v>120</v>
      </c>
      <c r="E6961">
        <v>15055</v>
      </c>
      <c r="F6961" t="s">
        <v>106</v>
      </c>
      <c r="G6961">
        <v>801442.32394984097</v>
      </c>
    </row>
    <row r="6962" spans="1:7">
      <c r="A6962">
        <v>74</v>
      </c>
      <c r="B6962" t="s">
        <v>77</v>
      </c>
      <c r="C6962">
        <v>12001</v>
      </c>
      <c r="D6962" t="s">
        <v>121</v>
      </c>
      <c r="E6962">
        <v>15055</v>
      </c>
      <c r="F6962" t="s">
        <v>106</v>
      </c>
      <c r="G6962">
        <v>132071208.46454901</v>
      </c>
    </row>
    <row r="6963" spans="1:7">
      <c r="A6963">
        <v>74</v>
      </c>
      <c r="B6963" t="s">
        <v>77</v>
      </c>
      <c r="C6963">
        <v>12002</v>
      </c>
      <c r="D6963" t="s">
        <v>122</v>
      </c>
      <c r="E6963">
        <v>15055</v>
      </c>
      <c r="F6963" t="s">
        <v>106</v>
      </c>
      <c r="G6963">
        <v>129769122.40108</v>
      </c>
    </row>
    <row r="6964" spans="1:7">
      <c r="A6964">
        <v>74</v>
      </c>
      <c r="B6964" t="s">
        <v>77</v>
      </c>
      <c r="C6964">
        <v>12003</v>
      </c>
      <c r="D6964" t="s">
        <v>129</v>
      </c>
      <c r="E6964">
        <v>15055</v>
      </c>
      <c r="F6964" t="s">
        <v>106</v>
      </c>
      <c r="G6964">
        <v>110637.432702287</v>
      </c>
    </row>
    <row r="6965" spans="1:7">
      <c r="A6965">
        <v>74</v>
      </c>
      <c r="B6965" t="s">
        <v>77</v>
      </c>
      <c r="C6965">
        <v>12004</v>
      </c>
      <c r="D6965" t="s">
        <v>123</v>
      </c>
      <c r="E6965">
        <v>15055</v>
      </c>
      <c r="F6965" t="s">
        <v>106</v>
      </c>
      <c r="G6965">
        <v>4053959.5597644998</v>
      </c>
    </row>
    <row r="6966" spans="1:7">
      <c r="A6966">
        <v>74</v>
      </c>
      <c r="B6966" t="s">
        <v>77</v>
      </c>
      <c r="C6966">
        <v>14001</v>
      </c>
      <c r="D6966" t="s">
        <v>124</v>
      </c>
      <c r="E6966">
        <v>15055</v>
      </c>
      <c r="F6966" t="s">
        <v>106</v>
      </c>
      <c r="G6966">
        <v>5360052.4140440403</v>
      </c>
    </row>
    <row r="6967" spans="1:7">
      <c r="A6967">
        <v>74</v>
      </c>
      <c r="B6967" t="s">
        <v>77</v>
      </c>
      <c r="C6967">
        <v>14002</v>
      </c>
      <c r="D6967" t="s">
        <v>125</v>
      </c>
      <c r="E6967">
        <v>15055</v>
      </c>
      <c r="F6967" t="s">
        <v>106</v>
      </c>
      <c r="G6967">
        <v>470871.583827266</v>
      </c>
    </row>
    <row r="6968" spans="1:7">
      <c r="A6968">
        <v>74</v>
      </c>
      <c r="B6968" t="s">
        <v>77</v>
      </c>
      <c r="C6968">
        <v>25001</v>
      </c>
      <c r="D6968" t="s">
        <v>126</v>
      </c>
      <c r="E6968">
        <v>15051</v>
      </c>
      <c r="F6968" t="s">
        <v>127</v>
      </c>
      <c r="G6968">
        <v>908650224.64582705</v>
      </c>
    </row>
    <row r="6969" spans="1:7">
      <c r="A6969">
        <v>74</v>
      </c>
      <c r="B6969" t="s">
        <v>77</v>
      </c>
      <c r="C6969">
        <v>28001</v>
      </c>
      <c r="D6969" t="s">
        <v>128</v>
      </c>
      <c r="E6969">
        <v>15051</v>
      </c>
      <c r="F6969" t="s">
        <v>127</v>
      </c>
      <c r="G6969">
        <v>2961084826.9300299</v>
      </c>
    </row>
    <row r="6970" spans="1:7">
      <c r="A6970">
        <v>75</v>
      </c>
      <c r="B6970" t="s">
        <v>78</v>
      </c>
      <c r="C6970">
        <v>6</v>
      </c>
      <c r="D6970" t="s">
        <v>9</v>
      </c>
      <c r="E6970">
        <v>15055</v>
      </c>
      <c r="F6970" t="s">
        <v>106</v>
      </c>
      <c r="G6970">
        <v>87378.598814182697</v>
      </c>
    </row>
    <row r="6971" spans="1:7">
      <c r="A6971">
        <v>75</v>
      </c>
      <c r="B6971" t="s">
        <v>78</v>
      </c>
      <c r="C6971">
        <v>7</v>
      </c>
      <c r="D6971" t="s">
        <v>10</v>
      </c>
      <c r="E6971">
        <v>15055</v>
      </c>
      <c r="F6971" t="s">
        <v>106</v>
      </c>
      <c r="G6971">
        <v>76538.767398232303</v>
      </c>
    </row>
    <row r="6972" spans="1:7">
      <c r="A6972">
        <v>75</v>
      </c>
      <c r="B6972" t="s">
        <v>78</v>
      </c>
      <c r="C6972">
        <v>8</v>
      </c>
      <c r="D6972" t="s">
        <v>11</v>
      </c>
      <c r="E6972">
        <v>15055</v>
      </c>
      <c r="F6972" t="s">
        <v>106</v>
      </c>
      <c r="G6972">
        <v>71.288275827194695</v>
      </c>
    </row>
    <row r="6973" spans="1:7">
      <c r="A6973">
        <v>75</v>
      </c>
      <c r="B6973" t="s">
        <v>78</v>
      </c>
      <c r="C6973">
        <v>9</v>
      </c>
      <c r="D6973" t="s">
        <v>12</v>
      </c>
      <c r="E6973">
        <v>15055</v>
      </c>
      <c r="F6973" t="s">
        <v>106</v>
      </c>
      <c r="G6973">
        <v>13666926.6589405</v>
      </c>
    </row>
    <row r="6974" spans="1:7">
      <c r="A6974">
        <v>75</v>
      </c>
      <c r="B6974" t="s">
        <v>78</v>
      </c>
      <c r="C6974">
        <v>10</v>
      </c>
      <c r="D6974" t="s">
        <v>13</v>
      </c>
      <c r="E6974">
        <v>15055</v>
      </c>
      <c r="F6974" t="s">
        <v>106</v>
      </c>
      <c r="G6974">
        <v>6547900.5166396797</v>
      </c>
    </row>
    <row r="6975" spans="1:7">
      <c r="A6975">
        <v>75</v>
      </c>
      <c r="B6975" t="s">
        <v>78</v>
      </c>
      <c r="C6975">
        <v>11</v>
      </c>
      <c r="D6975" t="s">
        <v>14</v>
      </c>
      <c r="E6975">
        <v>15055</v>
      </c>
      <c r="F6975" t="s">
        <v>106</v>
      </c>
      <c r="G6975">
        <v>918841.80193725298</v>
      </c>
    </row>
    <row r="6976" spans="1:7">
      <c r="A6976">
        <v>75</v>
      </c>
      <c r="B6976" t="s">
        <v>78</v>
      </c>
      <c r="C6976">
        <v>12</v>
      </c>
      <c r="D6976" t="s">
        <v>15</v>
      </c>
      <c r="E6976">
        <v>15055</v>
      </c>
      <c r="F6976" t="s">
        <v>106</v>
      </c>
      <c r="G6976">
        <v>3556207.4891193602</v>
      </c>
    </row>
    <row r="6977" spans="1:7">
      <c r="A6977">
        <v>75</v>
      </c>
      <c r="B6977" t="s">
        <v>78</v>
      </c>
      <c r="C6977">
        <v>13</v>
      </c>
      <c r="D6977" t="s">
        <v>16</v>
      </c>
      <c r="E6977">
        <v>15055</v>
      </c>
      <c r="F6977" t="s">
        <v>106</v>
      </c>
      <c r="G6977">
        <v>2232.97101905003</v>
      </c>
    </row>
    <row r="6978" spans="1:7">
      <c r="A6978">
        <v>75</v>
      </c>
      <c r="B6978" t="s">
        <v>78</v>
      </c>
      <c r="C6978">
        <v>14</v>
      </c>
      <c r="D6978" t="s">
        <v>17</v>
      </c>
      <c r="E6978">
        <v>15055</v>
      </c>
      <c r="F6978" t="s">
        <v>106</v>
      </c>
      <c r="G6978">
        <v>94238.668912914407</v>
      </c>
    </row>
    <row r="6979" spans="1:7">
      <c r="A6979">
        <v>75</v>
      </c>
      <c r="B6979" t="s">
        <v>78</v>
      </c>
      <c r="C6979">
        <v>15</v>
      </c>
      <c r="D6979" t="s">
        <v>18</v>
      </c>
      <c r="E6979">
        <v>15055</v>
      </c>
      <c r="F6979" t="s">
        <v>106</v>
      </c>
      <c r="G6979">
        <v>21667.194107152402</v>
      </c>
    </row>
    <row r="6980" spans="1:7">
      <c r="A6980">
        <v>75</v>
      </c>
      <c r="B6980" t="s">
        <v>78</v>
      </c>
      <c r="C6980">
        <v>16</v>
      </c>
      <c r="D6980" t="s">
        <v>19</v>
      </c>
      <c r="E6980">
        <v>15055</v>
      </c>
      <c r="F6980" t="s">
        <v>106</v>
      </c>
      <c r="G6980">
        <v>2040.6560075283801</v>
      </c>
    </row>
    <row r="6981" spans="1:7">
      <c r="A6981">
        <v>75</v>
      </c>
      <c r="B6981" t="s">
        <v>78</v>
      </c>
      <c r="C6981">
        <v>17</v>
      </c>
      <c r="D6981" t="s">
        <v>20</v>
      </c>
      <c r="E6981">
        <v>15055</v>
      </c>
      <c r="F6981" t="s">
        <v>106</v>
      </c>
      <c r="G6981">
        <v>460.72052483849399</v>
      </c>
    </row>
    <row r="6982" spans="1:7">
      <c r="A6982">
        <v>75</v>
      </c>
      <c r="B6982" t="s">
        <v>78</v>
      </c>
      <c r="C6982">
        <v>18</v>
      </c>
      <c r="D6982" t="s">
        <v>21</v>
      </c>
      <c r="E6982">
        <v>15055</v>
      </c>
      <c r="F6982" t="s">
        <v>106</v>
      </c>
      <c r="G6982">
        <v>148001.15198454299</v>
      </c>
    </row>
    <row r="6983" spans="1:7">
      <c r="A6983">
        <v>75</v>
      </c>
      <c r="B6983" t="s">
        <v>78</v>
      </c>
      <c r="C6983">
        <v>19</v>
      </c>
      <c r="D6983" t="s">
        <v>22</v>
      </c>
      <c r="E6983">
        <v>15055</v>
      </c>
      <c r="F6983" t="s">
        <v>106</v>
      </c>
      <c r="G6983">
        <v>30668456.266291801</v>
      </c>
    </row>
    <row r="6984" spans="1:7">
      <c r="A6984">
        <v>75</v>
      </c>
      <c r="B6984" t="s">
        <v>78</v>
      </c>
      <c r="C6984">
        <v>20</v>
      </c>
      <c r="D6984" t="s">
        <v>23</v>
      </c>
      <c r="E6984">
        <v>15055</v>
      </c>
      <c r="F6984" t="s">
        <v>106</v>
      </c>
      <c r="G6984">
        <v>6437592.1798783196</v>
      </c>
    </row>
    <row r="6985" spans="1:7">
      <c r="A6985">
        <v>75</v>
      </c>
      <c r="B6985" t="s">
        <v>78</v>
      </c>
      <c r="C6985">
        <v>21</v>
      </c>
      <c r="D6985" t="s">
        <v>24</v>
      </c>
      <c r="E6985">
        <v>15055</v>
      </c>
      <c r="F6985" t="s">
        <v>106</v>
      </c>
      <c r="G6985">
        <v>4457568.27800918</v>
      </c>
    </row>
    <row r="6986" spans="1:7">
      <c r="A6986">
        <v>75</v>
      </c>
      <c r="B6986" t="s">
        <v>78</v>
      </c>
      <c r="C6986">
        <v>22</v>
      </c>
      <c r="D6986" t="s">
        <v>25</v>
      </c>
      <c r="E6986">
        <v>15055</v>
      </c>
      <c r="F6986" t="s">
        <v>106</v>
      </c>
      <c r="G6986">
        <v>330464.005658362</v>
      </c>
    </row>
    <row r="6987" spans="1:7">
      <c r="A6987">
        <v>75</v>
      </c>
      <c r="B6987" t="s">
        <v>78</v>
      </c>
      <c r="C6987">
        <v>23</v>
      </c>
      <c r="D6987" t="s">
        <v>26</v>
      </c>
      <c r="E6987">
        <v>15055</v>
      </c>
      <c r="F6987" t="s">
        <v>106</v>
      </c>
      <c r="G6987">
        <v>1694.28729329519</v>
      </c>
    </row>
    <row r="6988" spans="1:7">
      <c r="A6988">
        <v>75</v>
      </c>
      <c r="B6988" t="s">
        <v>78</v>
      </c>
      <c r="C6988">
        <v>24</v>
      </c>
      <c r="D6988" t="s">
        <v>27</v>
      </c>
      <c r="E6988">
        <v>15055</v>
      </c>
      <c r="F6988" t="s">
        <v>106</v>
      </c>
      <c r="G6988">
        <v>5138.3823059693405</v>
      </c>
    </row>
    <row r="6989" spans="1:7">
      <c r="A6989">
        <v>75</v>
      </c>
      <c r="B6989" t="s">
        <v>78</v>
      </c>
      <c r="C6989">
        <v>25</v>
      </c>
      <c r="D6989" t="s">
        <v>28</v>
      </c>
      <c r="E6989">
        <v>15055</v>
      </c>
      <c r="F6989" t="s">
        <v>106</v>
      </c>
      <c r="G6989">
        <v>188175.45688853401</v>
      </c>
    </row>
    <row r="6990" spans="1:7">
      <c r="A6990">
        <v>75</v>
      </c>
      <c r="B6990" t="s">
        <v>78</v>
      </c>
      <c r="C6990">
        <v>26</v>
      </c>
      <c r="D6990" t="s">
        <v>29</v>
      </c>
      <c r="E6990">
        <v>15055</v>
      </c>
      <c r="F6990" t="s">
        <v>106</v>
      </c>
      <c r="G6990">
        <v>34025.332075797502</v>
      </c>
    </row>
    <row r="6991" spans="1:7">
      <c r="A6991">
        <v>75</v>
      </c>
      <c r="B6991" t="s">
        <v>78</v>
      </c>
      <c r="C6991">
        <v>27</v>
      </c>
      <c r="D6991" t="s">
        <v>30</v>
      </c>
      <c r="E6991">
        <v>15055</v>
      </c>
      <c r="F6991" t="s">
        <v>106</v>
      </c>
      <c r="G6991">
        <v>50352.335513856196</v>
      </c>
    </row>
    <row r="6992" spans="1:7">
      <c r="A6992">
        <v>75</v>
      </c>
      <c r="B6992" t="s">
        <v>78</v>
      </c>
      <c r="C6992">
        <v>28</v>
      </c>
      <c r="D6992" t="s">
        <v>31</v>
      </c>
      <c r="E6992">
        <v>15055</v>
      </c>
      <c r="F6992" t="s">
        <v>106</v>
      </c>
      <c r="G6992">
        <v>996.42093039277097</v>
      </c>
    </row>
    <row r="6993" spans="1:7">
      <c r="A6993">
        <v>75</v>
      </c>
      <c r="B6993" t="s">
        <v>78</v>
      </c>
      <c r="C6993">
        <v>29</v>
      </c>
      <c r="D6993" t="s">
        <v>32</v>
      </c>
      <c r="E6993">
        <v>15055</v>
      </c>
      <c r="F6993" t="s">
        <v>106</v>
      </c>
      <c r="G6993">
        <v>142765.743805976</v>
      </c>
    </row>
    <row r="6994" spans="1:7">
      <c r="A6994">
        <v>75</v>
      </c>
      <c r="B6994" t="s">
        <v>78</v>
      </c>
      <c r="C6994">
        <v>30</v>
      </c>
      <c r="D6994" t="s">
        <v>33</v>
      </c>
      <c r="E6994">
        <v>15055</v>
      </c>
      <c r="F6994" t="s">
        <v>106</v>
      </c>
      <c r="G6994">
        <v>7032.8271697371201</v>
      </c>
    </row>
    <row r="6995" spans="1:7">
      <c r="A6995">
        <v>75</v>
      </c>
      <c r="B6995" t="s">
        <v>78</v>
      </c>
      <c r="C6995">
        <v>31</v>
      </c>
      <c r="D6995" t="s">
        <v>34</v>
      </c>
      <c r="E6995">
        <v>15055</v>
      </c>
      <c r="F6995" t="s">
        <v>106</v>
      </c>
      <c r="G6995">
        <v>726352.49419138802</v>
      </c>
    </row>
    <row r="6996" spans="1:7">
      <c r="A6996">
        <v>75</v>
      </c>
      <c r="B6996" t="s">
        <v>78</v>
      </c>
      <c r="C6996">
        <v>32</v>
      </c>
      <c r="D6996" t="s">
        <v>35</v>
      </c>
      <c r="E6996">
        <v>15055</v>
      </c>
      <c r="F6996" t="s">
        <v>106</v>
      </c>
      <c r="G6996">
        <v>40183912.0261712</v>
      </c>
    </row>
    <row r="6997" spans="1:7">
      <c r="A6997">
        <v>75</v>
      </c>
      <c r="B6997" t="s">
        <v>78</v>
      </c>
      <c r="C6997">
        <v>33</v>
      </c>
      <c r="D6997" t="s">
        <v>36</v>
      </c>
      <c r="E6997">
        <v>15055</v>
      </c>
      <c r="F6997" t="s">
        <v>106</v>
      </c>
      <c r="G6997">
        <v>14317.277244687501</v>
      </c>
    </row>
    <row r="6998" spans="1:7">
      <c r="A6998">
        <v>75</v>
      </c>
      <c r="B6998" t="s">
        <v>78</v>
      </c>
      <c r="C6998">
        <v>34</v>
      </c>
      <c r="D6998" t="s">
        <v>37</v>
      </c>
      <c r="E6998">
        <v>15055</v>
      </c>
      <c r="F6998" t="s">
        <v>106</v>
      </c>
      <c r="G6998">
        <v>270107.76176006201</v>
      </c>
    </row>
    <row r="6999" spans="1:7">
      <c r="A6999">
        <v>75</v>
      </c>
      <c r="B6999" t="s">
        <v>78</v>
      </c>
      <c r="C6999">
        <v>35</v>
      </c>
      <c r="D6999" t="s">
        <v>38</v>
      </c>
      <c r="E6999">
        <v>15055</v>
      </c>
      <c r="F6999" t="s">
        <v>106</v>
      </c>
      <c r="G6999">
        <v>16627.596179214499</v>
      </c>
    </row>
    <row r="7000" spans="1:7">
      <c r="A7000">
        <v>75</v>
      </c>
      <c r="B7000" t="s">
        <v>78</v>
      </c>
      <c r="C7000">
        <v>36</v>
      </c>
      <c r="D7000" t="s">
        <v>39</v>
      </c>
      <c r="E7000">
        <v>15055</v>
      </c>
      <c r="F7000" t="s">
        <v>106</v>
      </c>
      <c r="G7000">
        <v>14160.891548814699</v>
      </c>
    </row>
    <row r="7001" spans="1:7">
      <c r="A7001">
        <v>75</v>
      </c>
      <c r="B7001" t="s">
        <v>78</v>
      </c>
      <c r="C7001">
        <v>37</v>
      </c>
      <c r="D7001" t="s">
        <v>40</v>
      </c>
      <c r="E7001">
        <v>15055</v>
      </c>
      <c r="F7001" t="s">
        <v>106</v>
      </c>
      <c r="G7001">
        <v>16646.869149751001</v>
      </c>
    </row>
    <row r="7002" spans="1:7">
      <c r="A7002">
        <v>75</v>
      </c>
      <c r="B7002" t="s">
        <v>78</v>
      </c>
      <c r="C7002">
        <v>38</v>
      </c>
      <c r="D7002" t="s">
        <v>41</v>
      </c>
      <c r="E7002">
        <v>15055</v>
      </c>
      <c r="F7002" t="s">
        <v>106</v>
      </c>
      <c r="G7002">
        <v>10965.202861870799</v>
      </c>
    </row>
    <row r="7003" spans="1:7">
      <c r="A7003">
        <v>75</v>
      </c>
      <c r="B7003" t="s">
        <v>78</v>
      </c>
      <c r="C7003">
        <v>39</v>
      </c>
      <c r="D7003" t="s">
        <v>42</v>
      </c>
      <c r="E7003">
        <v>15055</v>
      </c>
      <c r="F7003" t="s">
        <v>106</v>
      </c>
      <c r="G7003">
        <v>14064.3156941159</v>
      </c>
    </row>
    <row r="7004" spans="1:7">
      <c r="A7004">
        <v>75</v>
      </c>
      <c r="B7004" t="s">
        <v>78</v>
      </c>
      <c r="C7004">
        <v>40</v>
      </c>
      <c r="D7004" t="s">
        <v>43</v>
      </c>
      <c r="E7004">
        <v>15055</v>
      </c>
      <c r="F7004" t="s">
        <v>106</v>
      </c>
      <c r="G7004">
        <v>380903.14293707302</v>
      </c>
    </row>
    <row r="7005" spans="1:7">
      <c r="A7005">
        <v>75</v>
      </c>
      <c r="B7005" t="s">
        <v>78</v>
      </c>
      <c r="C7005">
        <v>41</v>
      </c>
      <c r="D7005" t="s">
        <v>44</v>
      </c>
      <c r="E7005">
        <v>15055</v>
      </c>
      <c r="F7005" t="s">
        <v>106</v>
      </c>
      <c r="G7005">
        <v>109753.918954354</v>
      </c>
    </row>
    <row r="7006" spans="1:7">
      <c r="A7006">
        <v>75</v>
      </c>
      <c r="B7006" t="s">
        <v>78</v>
      </c>
      <c r="C7006">
        <v>42</v>
      </c>
      <c r="D7006" t="s">
        <v>45</v>
      </c>
      <c r="E7006">
        <v>15055</v>
      </c>
      <c r="F7006" t="s">
        <v>106</v>
      </c>
      <c r="G7006">
        <v>783663.21424515604</v>
      </c>
    </row>
    <row r="7007" spans="1:7">
      <c r="A7007">
        <v>75</v>
      </c>
      <c r="B7007" t="s">
        <v>78</v>
      </c>
      <c r="C7007">
        <v>43</v>
      </c>
      <c r="D7007" t="s">
        <v>46</v>
      </c>
      <c r="E7007">
        <v>15055</v>
      </c>
      <c r="F7007" t="s">
        <v>106</v>
      </c>
      <c r="G7007">
        <v>114261.843437538</v>
      </c>
    </row>
    <row r="7008" spans="1:7">
      <c r="A7008">
        <v>75</v>
      </c>
      <c r="B7008" t="s">
        <v>78</v>
      </c>
      <c r="C7008">
        <v>44</v>
      </c>
      <c r="D7008" t="s">
        <v>47</v>
      </c>
      <c r="E7008">
        <v>15055</v>
      </c>
      <c r="F7008" t="s">
        <v>106</v>
      </c>
      <c r="G7008">
        <v>1214.03184897035</v>
      </c>
    </row>
    <row r="7009" spans="1:7">
      <c r="A7009">
        <v>75</v>
      </c>
      <c r="B7009" t="s">
        <v>78</v>
      </c>
      <c r="C7009">
        <v>45</v>
      </c>
      <c r="D7009" t="s">
        <v>48</v>
      </c>
      <c r="E7009">
        <v>15055</v>
      </c>
      <c r="F7009" t="s">
        <v>106</v>
      </c>
      <c r="G7009">
        <v>11350125.6439765</v>
      </c>
    </row>
    <row r="7010" spans="1:7">
      <c r="A7010">
        <v>75</v>
      </c>
      <c r="B7010" t="s">
        <v>78</v>
      </c>
      <c r="C7010">
        <v>47</v>
      </c>
      <c r="D7010" t="s">
        <v>50</v>
      </c>
      <c r="E7010">
        <v>15055</v>
      </c>
      <c r="F7010" t="s">
        <v>106</v>
      </c>
      <c r="G7010">
        <v>35814.535683465198</v>
      </c>
    </row>
    <row r="7011" spans="1:7">
      <c r="A7011">
        <v>75</v>
      </c>
      <c r="B7011" t="s">
        <v>78</v>
      </c>
      <c r="C7011">
        <v>48</v>
      </c>
      <c r="D7011" t="s">
        <v>51</v>
      </c>
      <c r="E7011">
        <v>15055</v>
      </c>
      <c r="F7011" t="s">
        <v>106</v>
      </c>
      <c r="G7011">
        <v>10215884.5625575</v>
      </c>
    </row>
    <row r="7012" spans="1:7">
      <c r="A7012">
        <v>75</v>
      </c>
      <c r="B7012" t="s">
        <v>78</v>
      </c>
      <c r="C7012">
        <v>49</v>
      </c>
      <c r="D7012" t="s">
        <v>52</v>
      </c>
      <c r="E7012">
        <v>15055</v>
      </c>
      <c r="F7012" t="s">
        <v>106</v>
      </c>
      <c r="G7012">
        <v>25415699.682712398</v>
      </c>
    </row>
    <row r="7013" spans="1:7">
      <c r="A7013">
        <v>75</v>
      </c>
      <c r="B7013" t="s">
        <v>78</v>
      </c>
      <c r="C7013">
        <v>50</v>
      </c>
      <c r="D7013" t="s">
        <v>53</v>
      </c>
      <c r="E7013">
        <v>15055</v>
      </c>
      <c r="F7013" t="s">
        <v>106</v>
      </c>
      <c r="G7013">
        <v>16237497.312801</v>
      </c>
    </row>
    <row r="7014" spans="1:7">
      <c r="A7014">
        <v>75</v>
      </c>
      <c r="B7014" t="s">
        <v>78</v>
      </c>
      <c r="C7014">
        <v>51</v>
      </c>
      <c r="D7014" t="s">
        <v>54</v>
      </c>
      <c r="E7014">
        <v>15055</v>
      </c>
      <c r="F7014" t="s">
        <v>106</v>
      </c>
      <c r="G7014">
        <v>5049846.9179761698</v>
      </c>
    </row>
    <row r="7015" spans="1:7">
      <c r="A7015">
        <v>75</v>
      </c>
      <c r="B7015" t="s">
        <v>78</v>
      </c>
      <c r="C7015">
        <v>52</v>
      </c>
      <c r="D7015" t="s">
        <v>55</v>
      </c>
      <c r="E7015">
        <v>15055</v>
      </c>
      <c r="F7015" t="s">
        <v>106</v>
      </c>
      <c r="G7015">
        <v>23312.779160957802</v>
      </c>
    </row>
    <row r="7016" spans="1:7">
      <c r="A7016">
        <v>75</v>
      </c>
      <c r="B7016" t="s">
        <v>78</v>
      </c>
      <c r="C7016">
        <v>53</v>
      </c>
      <c r="D7016" t="s">
        <v>56</v>
      </c>
      <c r="E7016">
        <v>15055</v>
      </c>
      <c r="F7016" t="s">
        <v>106</v>
      </c>
      <c r="G7016">
        <v>6846024.2403182704</v>
      </c>
    </row>
    <row r="7017" spans="1:7">
      <c r="A7017">
        <v>75</v>
      </c>
      <c r="B7017" t="s">
        <v>78</v>
      </c>
      <c r="C7017">
        <v>54</v>
      </c>
      <c r="D7017" t="s">
        <v>57</v>
      </c>
      <c r="E7017">
        <v>15055</v>
      </c>
      <c r="F7017" t="s">
        <v>106</v>
      </c>
      <c r="G7017">
        <v>5680250.59371245</v>
      </c>
    </row>
    <row r="7018" spans="1:7">
      <c r="A7018">
        <v>75</v>
      </c>
      <c r="B7018" t="s">
        <v>78</v>
      </c>
      <c r="C7018">
        <v>55</v>
      </c>
      <c r="D7018" t="s">
        <v>58</v>
      </c>
      <c r="E7018">
        <v>15055</v>
      </c>
      <c r="F7018" t="s">
        <v>106</v>
      </c>
      <c r="G7018">
        <v>5254672.8070535297</v>
      </c>
    </row>
    <row r="7019" spans="1:7">
      <c r="A7019">
        <v>75</v>
      </c>
      <c r="B7019" t="s">
        <v>78</v>
      </c>
      <c r="C7019">
        <v>56</v>
      </c>
      <c r="D7019" t="s">
        <v>59</v>
      </c>
      <c r="E7019">
        <v>15055</v>
      </c>
      <c r="F7019" t="s">
        <v>106</v>
      </c>
      <c r="G7019">
        <v>26182392.2872089</v>
      </c>
    </row>
    <row r="7020" spans="1:7">
      <c r="A7020">
        <v>75</v>
      </c>
      <c r="B7020" t="s">
        <v>78</v>
      </c>
      <c r="C7020">
        <v>57</v>
      </c>
      <c r="D7020" t="s">
        <v>60</v>
      </c>
      <c r="E7020">
        <v>15055</v>
      </c>
      <c r="F7020" t="s">
        <v>106</v>
      </c>
      <c r="G7020">
        <v>3716201.9946511998</v>
      </c>
    </row>
    <row r="7021" spans="1:7">
      <c r="A7021">
        <v>75</v>
      </c>
      <c r="B7021" t="s">
        <v>78</v>
      </c>
      <c r="C7021">
        <v>58</v>
      </c>
      <c r="D7021" t="s">
        <v>61</v>
      </c>
      <c r="E7021">
        <v>15055</v>
      </c>
      <c r="F7021" t="s">
        <v>106</v>
      </c>
      <c r="G7021">
        <v>1563415.8703022599</v>
      </c>
    </row>
    <row r="7022" spans="1:7">
      <c r="A7022">
        <v>75</v>
      </c>
      <c r="B7022" t="s">
        <v>78</v>
      </c>
      <c r="C7022">
        <v>59</v>
      </c>
      <c r="D7022" t="s">
        <v>62</v>
      </c>
      <c r="E7022">
        <v>15055</v>
      </c>
      <c r="F7022" t="s">
        <v>106</v>
      </c>
      <c r="G7022">
        <v>5016960.0225498797</v>
      </c>
    </row>
    <row r="7023" spans="1:7">
      <c r="A7023">
        <v>75</v>
      </c>
      <c r="B7023" t="s">
        <v>78</v>
      </c>
      <c r="C7023">
        <v>60</v>
      </c>
      <c r="D7023" t="s">
        <v>63</v>
      </c>
      <c r="E7023">
        <v>15055</v>
      </c>
      <c r="F7023" t="s">
        <v>106</v>
      </c>
      <c r="G7023">
        <v>107722590.474346</v>
      </c>
    </row>
    <row r="7024" spans="1:7">
      <c r="A7024">
        <v>75</v>
      </c>
      <c r="B7024" t="s">
        <v>78</v>
      </c>
      <c r="C7024">
        <v>62</v>
      </c>
      <c r="D7024" t="s">
        <v>65</v>
      </c>
      <c r="E7024">
        <v>15055</v>
      </c>
      <c r="F7024" t="s">
        <v>106</v>
      </c>
      <c r="G7024">
        <v>286494688.05118102</v>
      </c>
    </row>
    <row r="7025" spans="1:7">
      <c r="A7025">
        <v>75</v>
      </c>
      <c r="B7025" t="s">
        <v>78</v>
      </c>
      <c r="C7025">
        <v>63</v>
      </c>
      <c r="D7025" t="s">
        <v>66</v>
      </c>
      <c r="E7025">
        <v>15055</v>
      </c>
      <c r="F7025" t="s">
        <v>106</v>
      </c>
      <c r="G7025">
        <v>6052969.2527200701</v>
      </c>
    </row>
    <row r="7026" spans="1:7">
      <c r="A7026">
        <v>75</v>
      </c>
      <c r="B7026" t="s">
        <v>78</v>
      </c>
      <c r="C7026">
        <v>64</v>
      </c>
      <c r="D7026" t="s">
        <v>67</v>
      </c>
      <c r="E7026">
        <v>15055</v>
      </c>
      <c r="F7026" t="s">
        <v>106</v>
      </c>
      <c r="G7026">
        <v>273634.01437805902</v>
      </c>
    </row>
    <row r="7027" spans="1:7">
      <c r="A7027">
        <v>75</v>
      </c>
      <c r="B7027" t="s">
        <v>78</v>
      </c>
      <c r="C7027">
        <v>65</v>
      </c>
      <c r="D7027" t="s">
        <v>68</v>
      </c>
      <c r="E7027">
        <v>15055</v>
      </c>
      <c r="F7027" t="s">
        <v>106</v>
      </c>
      <c r="G7027">
        <v>139848322.41644999</v>
      </c>
    </row>
    <row r="7028" spans="1:7">
      <c r="A7028">
        <v>75</v>
      </c>
      <c r="B7028" t="s">
        <v>78</v>
      </c>
      <c r="C7028">
        <v>66</v>
      </c>
      <c r="D7028" t="s">
        <v>69</v>
      </c>
      <c r="E7028">
        <v>15055</v>
      </c>
      <c r="F7028" t="s">
        <v>106</v>
      </c>
      <c r="G7028">
        <v>3834111.28566272</v>
      </c>
    </row>
    <row r="7029" spans="1:7">
      <c r="A7029">
        <v>75</v>
      </c>
      <c r="B7029" t="s">
        <v>78</v>
      </c>
      <c r="C7029">
        <v>67</v>
      </c>
      <c r="D7029" t="s">
        <v>70</v>
      </c>
      <c r="E7029">
        <v>15055</v>
      </c>
      <c r="F7029" t="s">
        <v>106</v>
      </c>
      <c r="G7029">
        <v>43723257.389497198</v>
      </c>
    </row>
    <row r="7030" spans="1:7">
      <c r="A7030">
        <v>75</v>
      </c>
      <c r="B7030" t="s">
        <v>78</v>
      </c>
      <c r="C7030">
        <v>68</v>
      </c>
      <c r="D7030" t="s">
        <v>71</v>
      </c>
      <c r="E7030">
        <v>15055</v>
      </c>
      <c r="F7030" t="s">
        <v>106</v>
      </c>
      <c r="G7030">
        <v>3462551.8257901301</v>
      </c>
    </row>
    <row r="7031" spans="1:7">
      <c r="A7031">
        <v>75</v>
      </c>
      <c r="B7031" t="s">
        <v>78</v>
      </c>
      <c r="C7031">
        <v>69</v>
      </c>
      <c r="D7031" t="s">
        <v>72</v>
      </c>
      <c r="E7031">
        <v>15055</v>
      </c>
      <c r="F7031" t="s">
        <v>106</v>
      </c>
      <c r="G7031">
        <v>8083387.7418633001</v>
      </c>
    </row>
    <row r="7032" spans="1:7">
      <c r="A7032">
        <v>75</v>
      </c>
      <c r="B7032" t="s">
        <v>78</v>
      </c>
      <c r="C7032">
        <v>74</v>
      </c>
      <c r="D7032" t="s">
        <v>77</v>
      </c>
      <c r="E7032">
        <v>15055</v>
      </c>
      <c r="F7032" t="s">
        <v>106</v>
      </c>
      <c r="G7032">
        <v>1100310.1246636901</v>
      </c>
    </row>
    <row r="7033" spans="1:7">
      <c r="A7033">
        <v>75</v>
      </c>
      <c r="B7033" t="s">
        <v>78</v>
      </c>
      <c r="C7033">
        <v>75</v>
      </c>
      <c r="D7033" t="s">
        <v>78</v>
      </c>
      <c r="E7033">
        <v>15055</v>
      </c>
      <c r="F7033" t="s">
        <v>106</v>
      </c>
      <c r="G7033">
        <v>34.088880099618699</v>
      </c>
    </row>
    <row r="7034" spans="1:7">
      <c r="A7034">
        <v>75</v>
      </c>
      <c r="B7034" t="s">
        <v>78</v>
      </c>
      <c r="C7034">
        <v>77</v>
      </c>
      <c r="D7034" t="s">
        <v>80</v>
      </c>
      <c r="E7034">
        <v>15055</v>
      </c>
      <c r="F7034" t="s">
        <v>106</v>
      </c>
      <c r="G7034">
        <v>46041.294832508902</v>
      </c>
    </row>
    <row r="7035" spans="1:7">
      <c r="A7035">
        <v>75</v>
      </c>
      <c r="B7035" t="s">
        <v>78</v>
      </c>
      <c r="C7035">
        <v>78</v>
      </c>
      <c r="D7035" t="s">
        <v>81</v>
      </c>
      <c r="E7035">
        <v>15055</v>
      </c>
      <c r="F7035" t="s">
        <v>106</v>
      </c>
      <c r="G7035">
        <v>3804046.59779213</v>
      </c>
    </row>
    <row r="7036" spans="1:7">
      <c r="A7036">
        <v>75</v>
      </c>
      <c r="B7036" t="s">
        <v>78</v>
      </c>
      <c r="C7036">
        <v>79</v>
      </c>
      <c r="D7036" t="s">
        <v>82</v>
      </c>
      <c r="E7036">
        <v>15055</v>
      </c>
      <c r="F7036" t="s">
        <v>106</v>
      </c>
      <c r="G7036">
        <v>11305300.2875202</v>
      </c>
    </row>
    <row r="7037" spans="1:7">
      <c r="A7037">
        <v>75</v>
      </c>
      <c r="B7037" t="s">
        <v>78</v>
      </c>
      <c r="C7037">
        <v>80</v>
      </c>
      <c r="D7037" t="s">
        <v>83</v>
      </c>
      <c r="E7037">
        <v>15055</v>
      </c>
      <c r="F7037" t="s">
        <v>106</v>
      </c>
      <c r="G7037">
        <v>95160.604938490898</v>
      </c>
    </row>
    <row r="7038" spans="1:7">
      <c r="A7038">
        <v>75</v>
      </c>
      <c r="B7038" t="s">
        <v>78</v>
      </c>
      <c r="C7038">
        <v>83</v>
      </c>
      <c r="D7038" t="s">
        <v>86</v>
      </c>
      <c r="E7038">
        <v>15055</v>
      </c>
      <c r="F7038" t="s">
        <v>106</v>
      </c>
      <c r="G7038">
        <v>24262555.816727601</v>
      </c>
    </row>
    <row r="7039" spans="1:7">
      <c r="A7039">
        <v>75</v>
      </c>
      <c r="B7039" t="s">
        <v>78</v>
      </c>
      <c r="C7039">
        <v>5001</v>
      </c>
      <c r="D7039" t="s">
        <v>94</v>
      </c>
      <c r="E7039">
        <v>15053</v>
      </c>
      <c r="F7039" t="s">
        <v>107</v>
      </c>
      <c r="G7039">
        <v>1499186329.48051</v>
      </c>
    </row>
    <row r="7040" spans="1:7">
      <c r="A7040">
        <v>75</v>
      </c>
      <c r="B7040" t="s">
        <v>78</v>
      </c>
      <c r="C7040">
        <v>6001</v>
      </c>
      <c r="D7040" t="s">
        <v>96</v>
      </c>
      <c r="E7040">
        <v>15053</v>
      </c>
      <c r="F7040" t="s">
        <v>107</v>
      </c>
      <c r="G7040">
        <v>-2168195.16246372</v>
      </c>
    </row>
    <row r="7041" spans="1:7">
      <c r="A7041">
        <v>75</v>
      </c>
      <c r="B7041" t="s">
        <v>78</v>
      </c>
      <c r="C7041">
        <v>7001</v>
      </c>
      <c r="D7041" t="s">
        <v>108</v>
      </c>
      <c r="E7041">
        <v>15053</v>
      </c>
      <c r="F7041" t="s">
        <v>107</v>
      </c>
      <c r="G7041">
        <v>65076179.324048303</v>
      </c>
    </row>
    <row r="7042" spans="1:7">
      <c r="A7042">
        <v>75</v>
      </c>
      <c r="B7042" t="s">
        <v>78</v>
      </c>
      <c r="C7042">
        <v>8001</v>
      </c>
      <c r="D7042" t="s">
        <v>109</v>
      </c>
      <c r="E7042">
        <v>15053</v>
      </c>
      <c r="F7042" t="s">
        <v>107</v>
      </c>
      <c r="G7042">
        <v>31101452.7207103</v>
      </c>
    </row>
    <row r="7043" spans="1:7">
      <c r="A7043">
        <v>75</v>
      </c>
      <c r="B7043" t="s">
        <v>78</v>
      </c>
      <c r="C7043">
        <v>10001</v>
      </c>
      <c r="D7043" t="s">
        <v>110</v>
      </c>
      <c r="E7043">
        <v>15055</v>
      </c>
      <c r="F7043" t="s">
        <v>106</v>
      </c>
      <c r="G7043">
        <v>2792.1209990054999</v>
      </c>
    </row>
    <row r="7044" spans="1:7">
      <c r="A7044">
        <v>75</v>
      </c>
      <c r="B7044" t="s">
        <v>78</v>
      </c>
      <c r="C7044">
        <v>10002</v>
      </c>
      <c r="D7044" t="s">
        <v>111</v>
      </c>
      <c r="E7044">
        <v>15055</v>
      </c>
      <c r="F7044" t="s">
        <v>106</v>
      </c>
      <c r="G7044">
        <v>3676.9076518143502</v>
      </c>
    </row>
    <row r="7045" spans="1:7">
      <c r="A7045">
        <v>75</v>
      </c>
      <c r="B7045" t="s">
        <v>78</v>
      </c>
      <c r="C7045">
        <v>10003</v>
      </c>
      <c r="D7045" t="s">
        <v>112</v>
      </c>
      <c r="E7045">
        <v>15055</v>
      </c>
      <c r="F7045" t="s">
        <v>106</v>
      </c>
      <c r="G7045">
        <v>3273.6908131273299</v>
      </c>
    </row>
    <row r="7046" spans="1:7">
      <c r="A7046">
        <v>75</v>
      </c>
      <c r="B7046" t="s">
        <v>78</v>
      </c>
      <c r="C7046">
        <v>10004</v>
      </c>
      <c r="D7046" t="s">
        <v>113</v>
      </c>
      <c r="E7046">
        <v>15055</v>
      </c>
      <c r="F7046" t="s">
        <v>106</v>
      </c>
      <c r="G7046">
        <v>2527.6829485097801</v>
      </c>
    </row>
    <row r="7047" spans="1:7">
      <c r="A7047">
        <v>75</v>
      </c>
      <c r="B7047" t="s">
        <v>78</v>
      </c>
      <c r="C7047">
        <v>10005</v>
      </c>
      <c r="D7047" t="s">
        <v>114</v>
      </c>
      <c r="E7047">
        <v>15055</v>
      </c>
      <c r="F7047" t="s">
        <v>106</v>
      </c>
      <c r="G7047">
        <v>5641.2096836701903</v>
      </c>
    </row>
    <row r="7048" spans="1:7">
      <c r="A7048">
        <v>75</v>
      </c>
      <c r="B7048" t="s">
        <v>78</v>
      </c>
      <c r="C7048">
        <v>10006</v>
      </c>
      <c r="D7048" t="s">
        <v>115</v>
      </c>
      <c r="E7048">
        <v>15055</v>
      </c>
      <c r="F7048" t="s">
        <v>106</v>
      </c>
      <c r="G7048">
        <v>19267.1395991842</v>
      </c>
    </row>
    <row r="7049" spans="1:7">
      <c r="A7049">
        <v>75</v>
      </c>
      <c r="B7049" t="s">
        <v>78</v>
      </c>
      <c r="C7049">
        <v>10007</v>
      </c>
      <c r="D7049" t="s">
        <v>116</v>
      </c>
      <c r="E7049">
        <v>15055</v>
      </c>
      <c r="F7049" t="s">
        <v>106</v>
      </c>
      <c r="G7049">
        <v>34072.709109589799</v>
      </c>
    </row>
    <row r="7050" spans="1:7">
      <c r="A7050">
        <v>75</v>
      </c>
      <c r="B7050" t="s">
        <v>78</v>
      </c>
      <c r="C7050">
        <v>10008</v>
      </c>
      <c r="D7050" t="s">
        <v>117</v>
      </c>
      <c r="E7050">
        <v>15055</v>
      </c>
      <c r="F7050" t="s">
        <v>106</v>
      </c>
      <c r="G7050">
        <v>38976.37005759</v>
      </c>
    </row>
    <row r="7051" spans="1:7">
      <c r="A7051">
        <v>75</v>
      </c>
      <c r="B7051" t="s">
        <v>78</v>
      </c>
      <c r="C7051">
        <v>10009</v>
      </c>
      <c r="D7051" t="s">
        <v>118</v>
      </c>
      <c r="E7051">
        <v>15055</v>
      </c>
      <c r="F7051" t="s">
        <v>106</v>
      </c>
      <c r="G7051">
        <v>98620.512614375606</v>
      </c>
    </row>
    <row r="7052" spans="1:7">
      <c r="A7052">
        <v>75</v>
      </c>
      <c r="B7052" t="s">
        <v>78</v>
      </c>
      <c r="C7052">
        <v>11001</v>
      </c>
      <c r="D7052" t="s">
        <v>119</v>
      </c>
      <c r="E7052">
        <v>15055</v>
      </c>
      <c r="F7052" t="s">
        <v>106</v>
      </c>
      <c r="G7052">
        <v>8461.7034362520899</v>
      </c>
    </row>
    <row r="7053" spans="1:7">
      <c r="A7053">
        <v>75</v>
      </c>
      <c r="B7053" t="s">
        <v>78</v>
      </c>
      <c r="C7053">
        <v>11003</v>
      </c>
      <c r="D7053" t="s">
        <v>120</v>
      </c>
      <c r="E7053">
        <v>15055</v>
      </c>
      <c r="F7053" t="s">
        <v>106</v>
      </c>
      <c r="G7053">
        <v>7685.5463868504403</v>
      </c>
    </row>
    <row r="7054" spans="1:7">
      <c r="A7054">
        <v>75</v>
      </c>
      <c r="B7054" t="s">
        <v>78</v>
      </c>
      <c r="C7054">
        <v>12001</v>
      </c>
      <c r="D7054" t="s">
        <v>121</v>
      </c>
      <c r="E7054">
        <v>15055</v>
      </c>
      <c r="F7054" t="s">
        <v>106</v>
      </c>
      <c r="G7054">
        <v>4409526.2987219999</v>
      </c>
    </row>
    <row r="7055" spans="1:7">
      <c r="A7055">
        <v>75</v>
      </c>
      <c r="B7055" t="s">
        <v>78</v>
      </c>
      <c r="C7055">
        <v>12002</v>
      </c>
      <c r="D7055" t="s">
        <v>122</v>
      </c>
      <c r="E7055">
        <v>15055</v>
      </c>
      <c r="F7055" t="s">
        <v>106</v>
      </c>
      <c r="G7055">
        <v>1974385.36624944</v>
      </c>
    </row>
    <row r="7056" spans="1:7">
      <c r="A7056">
        <v>75</v>
      </c>
      <c r="B7056" t="s">
        <v>78</v>
      </c>
      <c r="C7056">
        <v>12004</v>
      </c>
      <c r="D7056" t="s">
        <v>123</v>
      </c>
      <c r="E7056">
        <v>15055</v>
      </c>
      <c r="F7056" t="s">
        <v>106</v>
      </c>
      <c r="G7056">
        <v>38876.028025861902</v>
      </c>
    </row>
    <row r="7057" spans="1:7">
      <c r="A7057">
        <v>75</v>
      </c>
      <c r="B7057" t="s">
        <v>78</v>
      </c>
      <c r="C7057">
        <v>14001</v>
      </c>
      <c r="D7057" t="s">
        <v>124</v>
      </c>
      <c r="E7057">
        <v>15055</v>
      </c>
      <c r="F7057" t="s">
        <v>106</v>
      </c>
      <c r="G7057">
        <v>51400.993225637802</v>
      </c>
    </row>
    <row r="7058" spans="1:7">
      <c r="A7058">
        <v>75</v>
      </c>
      <c r="B7058" t="s">
        <v>78</v>
      </c>
      <c r="C7058">
        <v>14002</v>
      </c>
      <c r="D7058" t="s">
        <v>125</v>
      </c>
      <c r="E7058">
        <v>15055</v>
      </c>
      <c r="F7058" t="s">
        <v>106</v>
      </c>
      <c r="G7058">
        <v>47911.498805782103</v>
      </c>
    </row>
    <row r="7059" spans="1:7">
      <c r="A7059">
        <v>75</v>
      </c>
      <c r="B7059" t="s">
        <v>78</v>
      </c>
      <c r="C7059">
        <v>25001</v>
      </c>
      <c r="D7059" t="s">
        <v>126</v>
      </c>
      <c r="E7059">
        <v>15051</v>
      </c>
      <c r="F7059" t="s">
        <v>127</v>
      </c>
      <c r="G7059">
        <v>49145895.647661701</v>
      </c>
    </row>
    <row r="7060" spans="1:7">
      <c r="A7060">
        <v>75</v>
      </c>
      <c r="B7060" t="s">
        <v>78</v>
      </c>
      <c r="C7060">
        <v>28001</v>
      </c>
      <c r="D7060" t="s">
        <v>128</v>
      </c>
      <c r="E7060">
        <v>15051</v>
      </c>
      <c r="F7060" t="s">
        <v>127</v>
      </c>
      <c r="G7060">
        <v>146114168.71500799</v>
      </c>
    </row>
    <row r="7061" spans="1:7">
      <c r="A7061">
        <v>76</v>
      </c>
      <c r="B7061" t="s">
        <v>79</v>
      </c>
      <c r="C7061">
        <v>1</v>
      </c>
      <c r="D7061" t="s">
        <v>4</v>
      </c>
      <c r="E7061">
        <v>15055</v>
      </c>
      <c r="F7061" t="s">
        <v>106</v>
      </c>
      <c r="G7061">
        <v>2756045.2742685801</v>
      </c>
    </row>
    <row r="7062" spans="1:7">
      <c r="A7062">
        <v>76</v>
      </c>
      <c r="B7062" t="s">
        <v>79</v>
      </c>
      <c r="C7062">
        <v>2</v>
      </c>
      <c r="D7062" t="s">
        <v>5</v>
      </c>
      <c r="E7062">
        <v>15055</v>
      </c>
      <c r="F7062" t="s">
        <v>106</v>
      </c>
      <c r="G7062">
        <v>36490752.375555001</v>
      </c>
    </row>
    <row r="7063" spans="1:7">
      <c r="A7063">
        <v>76</v>
      </c>
      <c r="B7063" t="s">
        <v>79</v>
      </c>
      <c r="C7063">
        <v>3</v>
      </c>
      <c r="D7063" t="s">
        <v>6</v>
      </c>
      <c r="E7063">
        <v>15055</v>
      </c>
      <c r="F7063" t="s">
        <v>106</v>
      </c>
      <c r="G7063">
        <v>206.54915892370599</v>
      </c>
    </row>
    <row r="7064" spans="1:7">
      <c r="A7064">
        <v>76</v>
      </c>
      <c r="B7064" t="s">
        <v>79</v>
      </c>
      <c r="C7064">
        <v>4</v>
      </c>
      <c r="D7064" t="s">
        <v>7</v>
      </c>
      <c r="E7064">
        <v>15055</v>
      </c>
      <c r="F7064" t="s">
        <v>106</v>
      </c>
      <c r="G7064">
        <v>2253892.1922114901</v>
      </c>
    </row>
    <row r="7065" spans="1:7">
      <c r="A7065">
        <v>76</v>
      </c>
      <c r="B7065" t="s">
        <v>79</v>
      </c>
      <c r="C7065">
        <v>6</v>
      </c>
      <c r="D7065" t="s">
        <v>9</v>
      </c>
      <c r="E7065">
        <v>15055</v>
      </c>
      <c r="F7065" t="s">
        <v>106</v>
      </c>
      <c r="G7065">
        <v>2009157.3030519299</v>
      </c>
    </row>
    <row r="7066" spans="1:7">
      <c r="A7066">
        <v>76</v>
      </c>
      <c r="B7066" t="s">
        <v>79</v>
      </c>
      <c r="C7066">
        <v>7</v>
      </c>
      <c r="D7066" t="s">
        <v>10</v>
      </c>
      <c r="E7066">
        <v>15055</v>
      </c>
      <c r="F7066" t="s">
        <v>106</v>
      </c>
      <c r="G7066">
        <v>30922492.7699004</v>
      </c>
    </row>
    <row r="7067" spans="1:7">
      <c r="A7067">
        <v>76</v>
      </c>
      <c r="B7067" t="s">
        <v>79</v>
      </c>
      <c r="C7067">
        <v>8</v>
      </c>
      <c r="D7067" t="s">
        <v>11</v>
      </c>
      <c r="E7067">
        <v>15055</v>
      </c>
      <c r="F7067" t="s">
        <v>106</v>
      </c>
      <c r="G7067">
        <v>6224.6439771272198</v>
      </c>
    </row>
    <row r="7068" spans="1:7">
      <c r="A7068">
        <v>76</v>
      </c>
      <c r="B7068" t="s">
        <v>79</v>
      </c>
      <c r="C7068">
        <v>9</v>
      </c>
      <c r="D7068" t="s">
        <v>12</v>
      </c>
      <c r="E7068">
        <v>15055</v>
      </c>
      <c r="F7068" t="s">
        <v>106</v>
      </c>
      <c r="G7068">
        <v>182432848.192296</v>
      </c>
    </row>
    <row r="7069" spans="1:7">
      <c r="A7069">
        <v>76</v>
      </c>
      <c r="B7069" t="s">
        <v>79</v>
      </c>
      <c r="C7069">
        <v>10</v>
      </c>
      <c r="D7069" t="s">
        <v>13</v>
      </c>
      <c r="E7069">
        <v>15055</v>
      </c>
      <c r="F7069" t="s">
        <v>106</v>
      </c>
      <c r="G7069">
        <v>78765834.783862606</v>
      </c>
    </row>
    <row r="7070" spans="1:7">
      <c r="A7070">
        <v>76</v>
      </c>
      <c r="B7070" t="s">
        <v>79</v>
      </c>
      <c r="C7070">
        <v>11</v>
      </c>
      <c r="D7070" t="s">
        <v>14</v>
      </c>
      <c r="E7070">
        <v>15055</v>
      </c>
      <c r="F7070" t="s">
        <v>106</v>
      </c>
      <c r="G7070">
        <v>184472405.73098499</v>
      </c>
    </row>
    <row r="7071" spans="1:7">
      <c r="A7071">
        <v>76</v>
      </c>
      <c r="B7071" t="s">
        <v>79</v>
      </c>
      <c r="C7071">
        <v>12</v>
      </c>
      <c r="D7071" t="s">
        <v>15</v>
      </c>
      <c r="E7071">
        <v>15055</v>
      </c>
      <c r="F7071" t="s">
        <v>106</v>
      </c>
      <c r="G7071">
        <v>182419430.89138201</v>
      </c>
    </row>
    <row r="7072" spans="1:7">
      <c r="A7072">
        <v>76</v>
      </c>
      <c r="B7072" t="s">
        <v>79</v>
      </c>
      <c r="C7072">
        <v>13</v>
      </c>
      <c r="D7072" t="s">
        <v>16</v>
      </c>
      <c r="E7072">
        <v>15055</v>
      </c>
      <c r="F7072" t="s">
        <v>106</v>
      </c>
      <c r="G7072">
        <v>1463440.99145032</v>
      </c>
    </row>
    <row r="7073" spans="1:7">
      <c r="A7073">
        <v>76</v>
      </c>
      <c r="B7073" t="s">
        <v>79</v>
      </c>
      <c r="C7073">
        <v>14</v>
      </c>
      <c r="D7073" t="s">
        <v>17</v>
      </c>
      <c r="E7073">
        <v>15055</v>
      </c>
      <c r="F7073" t="s">
        <v>106</v>
      </c>
      <c r="G7073">
        <v>5968217.3633607104</v>
      </c>
    </row>
    <row r="7074" spans="1:7">
      <c r="A7074">
        <v>76</v>
      </c>
      <c r="B7074" t="s">
        <v>79</v>
      </c>
      <c r="C7074">
        <v>15</v>
      </c>
      <c r="D7074" t="s">
        <v>18</v>
      </c>
      <c r="E7074">
        <v>15055</v>
      </c>
      <c r="F7074" t="s">
        <v>106</v>
      </c>
      <c r="G7074">
        <v>367393.21222543</v>
      </c>
    </row>
    <row r="7075" spans="1:7">
      <c r="A7075">
        <v>76</v>
      </c>
      <c r="B7075" t="s">
        <v>79</v>
      </c>
      <c r="C7075">
        <v>16</v>
      </c>
      <c r="D7075" t="s">
        <v>19</v>
      </c>
      <c r="E7075">
        <v>15055</v>
      </c>
      <c r="F7075" t="s">
        <v>106</v>
      </c>
      <c r="G7075">
        <v>56950.218894060199</v>
      </c>
    </row>
    <row r="7076" spans="1:7">
      <c r="A7076">
        <v>76</v>
      </c>
      <c r="B7076" t="s">
        <v>79</v>
      </c>
      <c r="C7076">
        <v>17</v>
      </c>
      <c r="D7076" t="s">
        <v>20</v>
      </c>
      <c r="E7076">
        <v>15055</v>
      </c>
      <c r="F7076" t="s">
        <v>106</v>
      </c>
      <c r="G7076">
        <v>10022694.5677926</v>
      </c>
    </row>
    <row r="7077" spans="1:7">
      <c r="A7077">
        <v>76</v>
      </c>
      <c r="B7077" t="s">
        <v>79</v>
      </c>
      <c r="C7077">
        <v>18</v>
      </c>
      <c r="D7077" t="s">
        <v>21</v>
      </c>
      <c r="E7077">
        <v>15055</v>
      </c>
      <c r="F7077" t="s">
        <v>106</v>
      </c>
      <c r="G7077">
        <v>6462701.2894842196</v>
      </c>
    </row>
    <row r="7078" spans="1:7">
      <c r="A7078">
        <v>76</v>
      </c>
      <c r="B7078" t="s">
        <v>79</v>
      </c>
      <c r="C7078">
        <v>19</v>
      </c>
      <c r="D7078" t="s">
        <v>22</v>
      </c>
      <c r="E7078">
        <v>15055</v>
      </c>
      <c r="F7078" t="s">
        <v>106</v>
      </c>
      <c r="G7078">
        <v>21681651.716079298</v>
      </c>
    </row>
    <row r="7079" spans="1:7">
      <c r="A7079">
        <v>76</v>
      </c>
      <c r="B7079" t="s">
        <v>79</v>
      </c>
      <c r="C7079">
        <v>20</v>
      </c>
      <c r="D7079" t="s">
        <v>23</v>
      </c>
      <c r="E7079">
        <v>15055</v>
      </c>
      <c r="F7079" t="s">
        <v>106</v>
      </c>
      <c r="G7079">
        <v>121030570.81430501</v>
      </c>
    </row>
    <row r="7080" spans="1:7">
      <c r="A7080">
        <v>76</v>
      </c>
      <c r="B7080" t="s">
        <v>79</v>
      </c>
      <c r="C7080">
        <v>21</v>
      </c>
      <c r="D7080" t="s">
        <v>24</v>
      </c>
      <c r="E7080">
        <v>15055</v>
      </c>
      <c r="F7080" t="s">
        <v>106</v>
      </c>
      <c r="G7080">
        <v>31962246.109845299</v>
      </c>
    </row>
    <row r="7081" spans="1:7">
      <c r="A7081">
        <v>76</v>
      </c>
      <c r="B7081" t="s">
        <v>79</v>
      </c>
      <c r="C7081">
        <v>22</v>
      </c>
      <c r="D7081" t="s">
        <v>25</v>
      </c>
      <c r="E7081">
        <v>15055</v>
      </c>
      <c r="F7081" t="s">
        <v>106</v>
      </c>
      <c r="G7081">
        <v>11114971.6554548</v>
      </c>
    </row>
    <row r="7082" spans="1:7">
      <c r="A7082">
        <v>76</v>
      </c>
      <c r="B7082" t="s">
        <v>79</v>
      </c>
      <c r="C7082">
        <v>23</v>
      </c>
      <c r="D7082" t="s">
        <v>26</v>
      </c>
      <c r="E7082">
        <v>15055</v>
      </c>
      <c r="F7082" t="s">
        <v>106</v>
      </c>
      <c r="G7082">
        <v>11727386.155884501</v>
      </c>
    </row>
    <row r="7083" spans="1:7">
      <c r="A7083">
        <v>76</v>
      </c>
      <c r="B7083" t="s">
        <v>79</v>
      </c>
      <c r="C7083">
        <v>24</v>
      </c>
      <c r="D7083" t="s">
        <v>27</v>
      </c>
      <c r="E7083">
        <v>15055</v>
      </c>
      <c r="F7083" t="s">
        <v>106</v>
      </c>
      <c r="G7083">
        <v>9181623.0249874908</v>
      </c>
    </row>
    <row r="7084" spans="1:7">
      <c r="A7084">
        <v>76</v>
      </c>
      <c r="B7084" t="s">
        <v>79</v>
      </c>
      <c r="C7084">
        <v>25</v>
      </c>
      <c r="D7084" t="s">
        <v>28</v>
      </c>
      <c r="E7084">
        <v>15055</v>
      </c>
      <c r="F7084" t="s">
        <v>106</v>
      </c>
      <c r="G7084">
        <v>26538002.048952099</v>
      </c>
    </row>
    <row r="7085" spans="1:7">
      <c r="A7085">
        <v>76</v>
      </c>
      <c r="B7085" t="s">
        <v>79</v>
      </c>
      <c r="C7085">
        <v>26</v>
      </c>
      <c r="D7085" t="s">
        <v>29</v>
      </c>
      <c r="E7085">
        <v>15055</v>
      </c>
      <c r="F7085" t="s">
        <v>106</v>
      </c>
      <c r="G7085">
        <v>2197451.2528711399</v>
      </c>
    </row>
    <row r="7086" spans="1:7">
      <c r="A7086">
        <v>76</v>
      </c>
      <c r="B7086" t="s">
        <v>79</v>
      </c>
      <c r="C7086">
        <v>27</v>
      </c>
      <c r="D7086" t="s">
        <v>30</v>
      </c>
      <c r="E7086">
        <v>15055</v>
      </c>
      <c r="F7086" t="s">
        <v>106</v>
      </c>
      <c r="G7086">
        <v>1349770.6633399699</v>
      </c>
    </row>
    <row r="7087" spans="1:7">
      <c r="A7087">
        <v>76</v>
      </c>
      <c r="B7087" t="s">
        <v>79</v>
      </c>
      <c r="C7087">
        <v>28</v>
      </c>
      <c r="D7087" t="s">
        <v>31</v>
      </c>
      <c r="E7087">
        <v>15055</v>
      </c>
      <c r="F7087" t="s">
        <v>106</v>
      </c>
      <c r="G7087">
        <v>3571263.9988481798</v>
      </c>
    </row>
    <row r="7088" spans="1:7">
      <c r="A7088">
        <v>76</v>
      </c>
      <c r="B7088" t="s">
        <v>79</v>
      </c>
      <c r="C7088">
        <v>29</v>
      </c>
      <c r="D7088" t="s">
        <v>32</v>
      </c>
      <c r="E7088">
        <v>15055</v>
      </c>
      <c r="F7088" t="s">
        <v>106</v>
      </c>
      <c r="G7088">
        <v>5686269.5662044697</v>
      </c>
    </row>
    <row r="7089" spans="1:7">
      <c r="A7089">
        <v>76</v>
      </c>
      <c r="B7089" t="s">
        <v>79</v>
      </c>
      <c r="C7089">
        <v>30</v>
      </c>
      <c r="D7089" t="s">
        <v>33</v>
      </c>
      <c r="E7089">
        <v>15055</v>
      </c>
      <c r="F7089" t="s">
        <v>106</v>
      </c>
      <c r="G7089">
        <v>5287881.6714416798</v>
      </c>
    </row>
    <row r="7090" spans="1:7">
      <c r="A7090">
        <v>76</v>
      </c>
      <c r="B7090" t="s">
        <v>79</v>
      </c>
      <c r="C7090">
        <v>31</v>
      </c>
      <c r="D7090" t="s">
        <v>34</v>
      </c>
      <c r="E7090">
        <v>15055</v>
      </c>
      <c r="F7090" t="s">
        <v>106</v>
      </c>
      <c r="G7090">
        <v>9573646.8240491394</v>
      </c>
    </row>
    <row r="7091" spans="1:7">
      <c r="A7091">
        <v>76</v>
      </c>
      <c r="B7091" t="s">
        <v>79</v>
      </c>
      <c r="C7091">
        <v>32</v>
      </c>
      <c r="D7091" t="s">
        <v>35</v>
      </c>
      <c r="E7091">
        <v>15055</v>
      </c>
      <c r="F7091" t="s">
        <v>106</v>
      </c>
      <c r="G7091">
        <v>605459861.12939799</v>
      </c>
    </row>
    <row r="7092" spans="1:7">
      <c r="A7092">
        <v>76</v>
      </c>
      <c r="B7092" t="s">
        <v>79</v>
      </c>
      <c r="C7092">
        <v>33</v>
      </c>
      <c r="D7092" t="s">
        <v>36</v>
      </c>
      <c r="E7092">
        <v>15055</v>
      </c>
      <c r="F7092" t="s">
        <v>106</v>
      </c>
      <c r="G7092">
        <v>1966036.4509034499</v>
      </c>
    </row>
    <row r="7093" spans="1:7">
      <c r="A7093">
        <v>76</v>
      </c>
      <c r="B7093" t="s">
        <v>79</v>
      </c>
      <c r="C7093">
        <v>34</v>
      </c>
      <c r="D7093" t="s">
        <v>37</v>
      </c>
      <c r="E7093">
        <v>15055</v>
      </c>
      <c r="F7093" t="s">
        <v>106</v>
      </c>
      <c r="G7093">
        <v>473888.84845634497</v>
      </c>
    </row>
    <row r="7094" spans="1:7">
      <c r="A7094">
        <v>76</v>
      </c>
      <c r="B7094" t="s">
        <v>79</v>
      </c>
      <c r="C7094">
        <v>35</v>
      </c>
      <c r="D7094" t="s">
        <v>38</v>
      </c>
      <c r="E7094">
        <v>15055</v>
      </c>
      <c r="F7094" t="s">
        <v>106</v>
      </c>
      <c r="G7094">
        <v>32132734.783016399</v>
      </c>
    </row>
    <row r="7095" spans="1:7">
      <c r="A7095">
        <v>76</v>
      </c>
      <c r="B7095" t="s">
        <v>79</v>
      </c>
      <c r="C7095">
        <v>36</v>
      </c>
      <c r="D7095" t="s">
        <v>39</v>
      </c>
      <c r="E7095">
        <v>15055</v>
      </c>
      <c r="F7095" t="s">
        <v>106</v>
      </c>
      <c r="G7095">
        <v>1930.2639592206999</v>
      </c>
    </row>
    <row r="7096" spans="1:7">
      <c r="A7096">
        <v>76</v>
      </c>
      <c r="B7096" t="s">
        <v>79</v>
      </c>
      <c r="C7096">
        <v>37</v>
      </c>
      <c r="D7096" t="s">
        <v>40</v>
      </c>
      <c r="E7096">
        <v>15055</v>
      </c>
      <c r="F7096" t="s">
        <v>106</v>
      </c>
      <c r="G7096">
        <v>2269.1263076805899</v>
      </c>
    </row>
    <row r="7097" spans="1:7">
      <c r="A7097">
        <v>76</v>
      </c>
      <c r="B7097" t="s">
        <v>79</v>
      </c>
      <c r="C7097">
        <v>38</v>
      </c>
      <c r="D7097" t="s">
        <v>41</v>
      </c>
      <c r="E7097">
        <v>15055</v>
      </c>
      <c r="F7097" t="s">
        <v>106</v>
      </c>
      <c r="G7097">
        <v>1494.66125186055</v>
      </c>
    </row>
    <row r="7098" spans="1:7">
      <c r="A7098">
        <v>76</v>
      </c>
      <c r="B7098" t="s">
        <v>79</v>
      </c>
      <c r="C7098">
        <v>39</v>
      </c>
      <c r="D7098" t="s">
        <v>42</v>
      </c>
      <c r="E7098">
        <v>15055</v>
      </c>
      <c r="F7098" t="s">
        <v>106</v>
      </c>
      <c r="G7098">
        <v>1917.0997533503601</v>
      </c>
    </row>
    <row r="7099" spans="1:7">
      <c r="A7099">
        <v>76</v>
      </c>
      <c r="B7099" t="s">
        <v>79</v>
      </c>
      <c r="C7099">
        <v>40</v>
      </c>
      <c r="D7099" t="s">
        <v>43</v>
      </c>
      <c r="E7099">
        <v>15055</v>
      </c>
      <c r="F7099" t="s">
        <v>106</v>
      </c>
      <c r="G7099">
        <v>673368.69696585205</v>
      </c>
    </row>
    <row r="7100" spans="1:7">
      <c r="A7100">
        <v>76</v>
      </c>
      <c r="B7100" t="s">
        <v>79</v>
      </c>
      <c r="C7100">
        <v>41</v>
      </c>
      <c r="D7100" t="s">
        <v>44</v>
      </c>
      <c r="E7100">
        <v>15055</v>
      </c>
      <c r="F7100" t="s">
        <v>106</v>
      </c>
      <c r="G7100">
        <v>299658.837745953</v>
      </c>
    </row>
    <row r="7101" spans="1:7">
      <c r="A7101">
        <v>76</v>
      </c>
      <c r="B7101" t="s">
        <v>79</v>
      </c>
      <c r="C7101">
        <v>42</v>
      </c>
      <c r="D7101" t="s">
        <v>45</v>
      </c>
      <c r="E7101">
        <v>15055</v>
      </c>
      <c r="F7101" t="s">
        <v>106</v>
      </c>
      <c r="G7101">
        <v>28649515.424044799</v>
      </c>
    </row>
    <row r="7102" spans="1:7">
      <c r="A7102">
        <v>76</v>
      </c>
      <c r="B7102" t="s">
        <v>79</v>
      </c>
      <c r="C7102">
        <v>43</v>
      </c>
      <c r="D7102" t="s">
        <v>46</v>
      </c>
      <c r="E7102">
        <v>15055</v>
      </c>
      <c r="F7102" t="s">
        <v>106</v>
      </c>
      <c r="G7102">
        <v>5092853.49880978</v>
      </c>
    </row>
    <row r="7103" spans="1:7">
      <c r="A7103">
        <v>76</v>
      </c>
      <c r="B7103" t="s">
        <v>79</v>
      </c>
      <c r="C7103">
        <v>44</v>
      </c>
      <c r="D7103" t="s">
        <v>47</v>
      </c>
      <c r="E7103">
        <v>15055</v>
      </c>
      <c r="F7103" t="s">
        <v>106</v>
      </c>
      <c r="G7103">
        <v>739451.16204963496</v>
      </c>
    </row>
    <row r="7104" spans="1:7">
      <c r="A7104">
        <v>76</v>
      </c>
      <c r="B7104" t="s">
        <v>79</v>
      </c>
      <c r="C7104">
        <v>45</v>
      </c>
      <c r="D7104" t="s">
        <v>48</v>
      </c>
      <c r="E7104">
        <v>15055</v>
      </c>
      <c r="F7104" t="s">
        <v>106</v>
      </c>
      <c r="G7104">
        <v>125215875.456783</v>
      </c>
    </row>
    <row r="7105" spans="1:7">
      <c r="A7105">
        <v>76</v>
      </c>
      <c r="B7105" t="s">
        <v>79</v>
      </c>
      <c r="C7105">
        <v>46</v>
      </c>
      <c r="D7105" t="s">
        <v>49</v>
      </c>
      <c r="E7105">
        <v>15055</v>
      </c>
      <c r="F7105" t="s">
        <v>106</v>
      </c>
      <c r="G7105">
        <v>13152292.822541101</v>
      </c>
    </row>
    <row r="7106" spans="1:7">
      <c r="A7106">
        <v>76</v>
      </c>
      <c r="B7106" t="s">
        <v>79</v>
      </c>
      <c r="C7106">
        <v>47</v>
      </c>
      <c r="D7106" t="s">
        <v>50</v>
      </c>
      <c r="E7106">
        <v>15055</v>
      </c>
      <c r="F7106" t="s">
        <v>106</v>
      </c>
      <c r="G7106">
        <v>607340.91008577705</v>
      </c>
    </row>
    <row r="7107" spans="1:7">
      <c r="A7107">
        <v>76</v>
      </c>
      <c r="B7107" t="s">
        <v>79</v>
      </c>
      <c r="C7107">
        <v>48</v>
      </c>
      <c r="D7107" t="s">
        <v>51</v>
      </c>
      <c r="E7107">
        <v>15055</v>
      </c>
      <c r="F7107" t="s">
        <v>106</v>
      </c>
      <c r="G7107">
        <v>58103554.629817002</v>
      </c>
    </row>
    <row r="7108" spans="1:7">
      <c r="A7108">
        <v>76</v>
      </c>
      <c r="B7108" t="s">
        <v>79</v>
      </c>
      <c r="C7108">
        <v>49</v>
      </c>
      <c r="D7108" t="s">
        <v>52</v>
      </c>
      <c r="E7108">
        <v>15055</v>
      </c>
      <c r="F7108" t="s">
        <v>106</v>
      </c>
      <c r="G7108">
        <v>10497594.262747699</v>
      </c>
    </row>
    <row r="7109" spans="1:7">
      <c r="A7109">
        <v>76</v>
      </c>
      <c r="B7109" t="s">
        <v>79</v>
      </c>
      <c r="C7109">
        <v>50</v>
      </c>
      <c r="D7109" t="s">
        <v>53</v>
      </c>
      <c r="E7109">
        <v>15055</v>
      </c>
      <c r="F7109" t="s">
        <v>106</v>
      </c>
      <c r="G7109">
        <v>20385426.9003172</v>
      </c>
    </row>
    <row r="7110" spans="1:7">
      <c r="A7110">
        <v>76</v>
      </c>
      <c r="B7110" t="s">
        <v>79</v>
      </c>
      <c r="C7110">
        <v>51</v>
      </c>
      <c r="D7110" t="s">
        <v>54</v>
      </c>
      <c r="E7110">
        <v>15055</v>
      </c>
      <c r="F7110" t="s">
        <v>106</v>
      </c>
      <c r="G7110">
        <v>57572636.815221198</v>
      </c>
    </row>
    <row r="7111" spans="1:7">
      <c r="A7111">
        <v>76</v>
      </c>
      <c r="B7111" t="s">
        <v>79</v>
      </c>
      <c r="C7111">
        <v>52</v>
      </c>
      <c r="D7111" t="s">
        <v>55</v>
      </c>
      <c r="E7111">
        <v>15055</v>
      </c>
      <c r="F7111" t="s">
        <v>106</v>
      </c>
      <c r="G7111">
        <v>5100105.8000828596</v>
      </c>
    </row>
    <row r="7112" spans="1:7">
      <c r="A7112">
        <v>76</v>
      </c>
      <c r="B7112" t="s">
        <v>79</v>
      </c>
      <c r="C7112">
        <v>53</v>
      </c>
      <c r="D7112" t="s">
        <v>56</v>
      </c>
      <c r="E7112">
        <v>15055</v>
      </c>
      <c r="F7112" t="s">
        <v>106</v>
      </c>
      <c r="G7112">
        <v>86432639.638389394</v>
      </c>
    </row>
    <row r="7113" spans="1:7">
      <c r="A7113">
        <v>76</v>
      </c>
      <c r="B7113" t="s">
        <v>79</v>
      </c>
      <c r="C7113">
        <v>54</v>
      </c>
      <c r="D7113" t="s">
        <v>57</v>
      </c>
      <c r="E7113">
        <v>15055</v>
      </c>
      <c r="F7113" t="s">
        <v>106</v>
      </c>
      <c r="G7113">
        <v>118797387.57100099</v>
      </c>
    </row>
    <row r="7114" spans="1:7">
      <c r="A7114">
        <v>76</v>
      </c>
      <c r="B7114" t="s">
        <v>79</v>
      </c>
      <c r="C7114">
        <v>55</v>
      </c>
      <c r="D7114" t="s">
        <v>58</v>
      </c>
      <c r="E7114">
        <v>15055</v>
      </c>
      <c r="F7114" t="s">
        <v>106</v>
      </c>
      <c r="G7114">
        <v>166161465.630294</v>
      </c>
    </row>
    <row r="7115" spans="1:7">
      <c r="A7115">
        <v>76</v>
      </c>
      <c r="B7115" t="s">
        <v>79</v>
      </c>
      <c r="C7115">
        <v>56</v>
      </c>
      <c r="D7115" t="s">
        <v>59</v>
      </c>
      <c r="E7115">
        <v>15055</v>
      </c>
      <c r="F7115" t="s">
        <v>106</v>
      </c>
      <c r="G7115">
        <v>352463244.20230502</v>
      </c>
    </row>
    <row r="7116" spans="1:7">
      <c r="A7116">
        <v>76</v>
      </c>
      <c r="B7116" t="s">
        <v>79</v>
      </c>
      <c r="C7116">
        <v>57</v>
      </c>
      <c r="D7116" t="s">
        <v>60</v>
      </c>
      <c r="E7116">
        <v>15055</v>
      </c>
      <c r="F7116" t="s">
        <v>106</v>
      </c>
      <c r="G7116">
        <v>147870013.98768699</v>
      </c>
    </row>
    <row r="7117" spans="1:7">
      <c r="A7117">
        <v>76</v>
      </c>
      <c r="B7117" t="s">
        <v>79</v>
      </c>
      <c r="C7117">
        <v>58</v>
      </c>
      <c r="D7117" t="s">
        <v>61</v>
      </c>
      <c r="E7117">
        <v>15055</v>
      </c>
      <c r="F7117" t="s">
        <v>106</v>
      </c>
      <c r="G7117">
        <v>22951939.327468</v>
      </c>
    </row>
    <row r="7118" spans="1:7">
      <c r="A7118">
        <v>76</v>
      </c>
      <c r="B7118" t="s">
        <v>79</v>
      </c>
      <c r="C7118">
        <v>59</v>
      </c>
      <c r="D7118" t="s">
        <v>62</v>
      </c>
      <c r="E7118">
        <v>15055</v>
      </c>
      <c r="F7118" t="s">
        <v>106</v>
      </c>
      <c r="G7118">
        <v>135489858.13756001</v>
      </c>
    </row>
    <row r="7119" spans="1:7">
      <c r="A7119">
        <v>76</v>
      </c>
      <c r="B7119" t="s">
        <v>79</v>
      </c>
      <c r="C7119">
        <v>60</v>
      </c>
      <c r="D7119" t="s">
        <v>63</v>
      </c>
      <c r="E7119">
        <v>15055</v>
      </c>
      <c r="F7119" t="s">
        <v>106</v>
      </c>
      <c r="G7119">
        <v>169302884.09252799</v>
      </c>
    </row>
    <row r="7120" spans="1:7">
      <c r="A7120">
        <v>76</v>
      </c>
      <c r="B7120" t="s">
        <v>79</v>
      </c>
      <c r="C7120">
        <v>62</v>
      </c>
      <c r="D7120" t="s">
        <v>65</v>
      </c>
      <c r="E7120">
        <v>15055</v>
      </c>
      <c r="F7120" t="s">
        <v>106</v>
      </c>
      <c r="G7120">
        <v>1879187216.28598</v>
      </c>
    </row>
    <row r="7121" spans="1:7">
      <c r="A7121">
        <v>76</v>
      </c>
      <c r="B7121" t="s">
        <v>79</v>
      </c>
      <c r="C7121">
        <v>63</v>
      </c>
      <c r="D7121" t="s">
        <v>66</v>
      </c>
      <c r="E7121">
        <v>15055</v>
      </c>
      <c r="F7121" t="s">
        <v>106</v>
      </c>
      <c r="G7121">
        <v>283229521.67236203</v>
      </c>
    </row>
    <row r="7122" spans="1:7">
      <c r="A7122">
        <v>76</v>
      </c>
      <c r="B7122" t="s">
        <v>79</v>
      </c>
      <c r="C7122">
        <v>64</v>
      </c>
      <c r="D7122" t="s">
        <v>67</v>
      </c>
      <c r="E7122">
        <v>15055</v>
      </c>
      <c r="F7122" t="s">
        <v>106</v>
      </c>
      <c r="G7122">
        <v>80253490.529080704</v>
      </c>
    </row>
    <row r="7123" spans="1:7">
      <c r="A7123">
        <v>76</v>
      </c>
      <c r="B7123" t="s">
        <v>79</v>
      </c>
      <c r="C7123">
        <v>65</v>
      </c>
      <c r="D7123" t="s">
        <v>68</v>
      </c>
      <c r="E7123">
        <v>15055</v>
      </c>
      <c r="F7123" t="s">
        <v>106</v>
      </c>
      <c r="G7123">
        <v>1764592190.3374901</v>
      </c>
    </row>
    <row r="7124" spans="1:7">
      <c r="A7124">
        <v>76</v>
      </c>
      <c r="B7124" t="s">
        <v>79</v>
      </c>
      <c r="C7124">
        <v>66</v>
      </c>
      <c r="D7124" t="s">
        <v>69</v>
      </c>
      <c r="E7124">
        <v>15055</v>
      </c>
      <c r="F7124" t="s">
        <v>106</v>
      </c>
      <c r="G7124">
        <v>384507590.17368698</v>
      </c>
    </row>
    <row r="7125" spans="1:7">
      <c r="A7125">
        <v>76</v>
      </c>
      <c r="B7125" t="s">
        <v>79</v>
      </c>
      <c r="C7125">
        <v>67</v>
      </c>
      <c r="D7125" t="s">
        <v>70</v>
      </c>
      <c r="E7125">
        <v>15055</v>
      </c>
      <c r="F7125" t="s">
        <v>106</v>
      </c>
      <c r="G7125">
        <v>549495374.41159594</v>
      </c>
    </row>
    <row r="7126" spans="1:7">
      <c r="A7126">
        <v>76</v>
      </c>
      <c r="B7126" t="s">
        <v>79</v>
      </c>
      <c r="C7126">
        <v>68</v>
      </c>
      <c r="D7126" t="s">
        <v>71</v>
      </c>
      <c r="E7126">
        <v>15055</v>
      </c>
      <c r="F7126" t="s">
        <v>106</v>
      </c>
      <c r="G7126">
        <v>60277202.2046386</v>
      </c>
    </row>
    <row r="7127" spans="1:7">
      <c r="A7127">
        <v>76</v>
      </c>
      <c r="B7127" t="s">
        <v>79</v>
      </c>
      <c r="C7127">
        <v>69</v>
      </c>
      <c r="D7127" t="s">
        <v>72</v>
      </c>
      <c r="E7127">
        <v>15055</v>
      </c>
      <c r="F7127" t="s">
        <v>106</v>
      </c>
      <c r="G7127">
        <v>21111607.925566699</v>
      </c>
    </row>
    <row r="7128" spans="1:7">
      <c r="A7128">
        <v>76</v>
      </c>
      <c r="B7128" t="s">
        <v>79</v>
      </c>
      <c r="C7128">
        <v>70</v>
      </c>
      <c r="D7128" t="s">
        <v>73</v>
      </c>
      <c r="E7128">
        <v>15055</v>
      </c>
      <c r="F7128" t="s">
        <v>106</v>
      </c>
      <c r="G7128">
        <v>338611.765157588</v>
      </c>
    </row>
    <row r="7129" spans="1:7">
      <c r="A7129">
        <v>76</v>
      </c>
      <c r="B7129" t="s">
        <v>79</v>
      </c>
      <c r="C7129">
        <v>71</v>
      </c>
      <c r="D7129" t="s">
        <v>74</v>
      </c>
      <c r="E7129">
        <v>15055</v>
      </c>
      <c r="F7129" t="s">
        <v>106</v>
      </c>
      <c r="G7129">
        <v>472.80564361736202</v>
      </c>
    </row>
    <row r="7130" spans="1:7">
      <c r="A7130">
        <v>76</v>
      </c>
      <c r="B7130" t="s">
        <v>79</v>
      </c>
      <c r="C7130">
        <v>74</v>
      </c>
      <c r="D7130" t="s">
        <v>77</v>
      </c>
      <c r="E7130">
        <v>15055</v>
      </c>
      <c r="F7130" t="s">
        <v>106</v>
      </c>
      <c r="G7130">
        <v>153980081.82400501</v>
      </c>
    </row>
    <row r="7131" spans="1:7">
      <c r="A7131">
        <v>76</v>
      </c>
      <c r="B7131" t="s">
        <v>79</v>
      </c>
      <c r="C7131">
        <v>75</v>
      </c>
      <c r="D7131" t="s">
        <v>78</v>
      </c>
      <c r="E7131">
        <v>15055</v>
      </c>
      <c r="F7131" t="s">
        <v>106</v>
      </c>
      <c r="G7131">
        <v>4770.4810029193804</v>
      </c>
    </row>
    <row r="7132" spans="1:7">
      <c r="A7132">
        <v>76</v>
      </c>
      <c r="B7132" t="s">
        <v>79</v>
      </c>
      <c r="C7132">
        <v>76</v>
      </c>
      <c r="D7132" t="s">
        <v>79</v>
      </c>
      <c r="E7132">
        <v>15055</v>
      </c>
      <c r="F7132" t="s">
        <v>106</v>
      </c>
      <c r="G7132">
        <v>26384239.674017701</v>
      </c>
    </row>
    <row r="7133" spans="1:7">
      <c r="A7133">
        <v>76</v>
      </c>
      <c r="B7133" t="s">
        <v>79</v>
      </c>
      <c r="C7133">
        <v>77</v>
      </c>
      <c r="D7133" t="s">
        <v>80</v>
      </c>
      <c r="E7133">
        <v>15055</v>
      </c>
      <c r="F7133" t="s">
        <v>106</v>
      </c>
      <c r="G7133">
        <v>8360850.8619800303</v>
      </c>
    </row>
    <row r="7134" spans="1:7">
      <c r="A7134">
        <v>76</v>
      </c>
      <c r="B7134" t="s">
        <v>79</v>
      </c>
      <c r="C7134">
        <v>78</v>
      </c>
      <c r="D7134" t="s">
        <v>81</v>
      </c>
      <c r="E7134">
        <v>15055</v>
      </c>
      <c r="F7134" t="s">
        <v>106</v>
      </c>
      <c r="G7134">
        <v>268537584.283508</v>
      </c>
    </row>
    <row r="7135" spans="1:7">
      <c r="A7135">
        <v>76</v>
      </c>
      <c r="B7135" t="s">
        <v>79</v>
      </c>
      <c r="C7135">
        <v>79</v>
      </c>
      <c r="D7135" t="s">
        <v>82</v>
      </c>
      <c r="E7135">
        <v>15055</v>
      </c>
      <c r="F7135" t="s">
        <v>106</v>
      </c>
      <c r="G7135">
        <v>185095275.63745201</v>
      </c>
    </row>
    <row r="7136" spans="1:7">
      <c r="A7136">
        <v>76</v>
      </c>
      <c r="B7136" t="s">
        <v>79</v>
      </c>
      <c r="C7136">
        <v>80</v>
      </c>
      <c r="D7136" t="s">
        <v>83</v>
      </c>
      <c r="E7136">
        <v>15055</v>
      </c>
      <c r="F7136" t="s">
        <v>106</v>
      </c>
      <c r="G7136">
        <v>34417643.618479803</v>
      </c>
    </row>
    <row r="7137" spans="1:7">
      <c r="A7137">
        <v>76</v>
      </c>
      <c r="B7137" t="s">
        <v>79</v>
      </c>
      <c r="C7137">
        <v>81</v>
      </c>
      <c r="D7137" t="s">
        <v>84</v>
      </c>
      <c r="E7137">
        <v>15055</v>
      </c>
      <c r="F7137" t="s">
        <v>106</v>
      </c>
      <c r="G7137">
        <v>1096637.4847713001</v>
      </c>
    </row>
    <row r="7138" spans="1:7">
      <c r="A7138">
        <v>76</v>
      </c>
      <c r="B7138" t="s">
        <v>79</v>
      </c>
      <c r="C7138">
        <v>83</v>
      </c>
      <c r="D7138" t="s">
        <v>86</v>
      </c>
      <c r="E7138">
        <v>15055</v>
      </c>
      <c r="F7138" t="s">
        <v>106</v>
      </c>
      <c r="G7138">
        <v>159291800.742816</v>
      </c>
    </row>
    <row r="7139" spans="1:7">
      <c r="A7139">
        <v>76</v>
      </c>
      <c r="B7139" t="s">
        <v>79</v>
      </c>
      <c r="C7139">
        <v>86</v>
      </c>
      <c r="D7139" t="s">
        <v>89</v>
      </c>
      <c r="E7139">
        <v>15055</v>
      </c>
      <c r="F7139" t="s">
        <v>106</v>
      </c>
      <c r="G7139">
        <v>58365.056981036098</v>
      </c>
    </row>
    <row r="7140" spans="1:7">
      <c r="A7140">
        <v>76</v>
      </c>
      <c r="B7140" t="s">
        <v>79</v>
      </c>
      <c r="C7140">
        <v>87</v>
      </c>
      <c r="D7140" t="s">
        <v>90</v>
      </c>
      <c r="E7140">
        <v>15055</v>
      </c>
      <c r="F7140" t="s">
        <v>106</v>
      </c>
      <c r="G7140">
        <v>185543.914931557</v>
      </c>
    </row>
    <row r="7141" spans="1:7">
      <c r="A7141">
        <v>76</v>
      </c>
      <c r="B7141" t="s">
        <v>79</v>
      </c>
      <c r="C7141">
        <v>5001</v>
      </c>
      <c r="D7141" t="s">
        <v>94</v>
      </c>
      <c r="E7141">
        <v>15053</v>
      </c>
      <c r="F7141" t="s">
        <v>107</v>
      </c>
      <c r="G7141">
        <v>10169409675.4559</v>
      </c>
    </row>
    <row r="7142" spans="1:7">
      <c r="A7142">
        <v>76</v>
      </c>
      <c r="B7142" t="s">
        <v>79</v>
      </c>
      <c r="C7142">
        <v>6001</v>
      </c>
      <c r="D7142" t="s">
        <v>96</v>
      </c>
      <c r="E7142">
        <v>15053</v>
      </c>
      <c r="F7142" t="s">
        <v>107</v>
      </c>
      <c r="G7142">
        <v>1512653977.75611</v>
      </c>
    </row>
    <row r="7143" spans="1:7">
      <c r="A7143">
        <v>76</v>
      </c>
      <c r="B7143" t="s">
        <v>79</v>
      </c>
      <c r="C7143">
        <v>7001</v>
      </c>
      <c r="D7143" t="s">
        <v>108</v>
      </c>
      <c r="E7143">
        <v>15053</v>
      </c>
      <c r="F7143" t="s">
        <v>107</v>
      </c>
      <c r="G7143">
        <v>5278442737.3785</v>
      </c>
    </row>
    <row r="7144" spans="1:7">
      <c r="A7144">
        <v>76</v>
      </c>
      <c r="B7144" t="s">
        <v>79</v>
      </c>
      <c r="C7144">
        <v>8001</v>
      </c>
      <c r="D7144" t="s">
        <v>109</v>
      </c>
      <c r="E7144">
        <v>15053</v>
      </c>
      <c r="F7144" t="s">
        <v>107</v>
      </c>
      <c r="G7144">
        <v>1663872468.6814899</v>
      </c>
    </row>
    <row r="7145" spans="1:7">
      <c r="A7145">
        <v>76</v>
      </c>
      <c r="B7145" t="s">
        <v>79</v>
      </c>
      <c r="C7145">
        <v>10001</v>
      </c>
      <c r="D7145" t="s">
        <v>110</v>
      </c>
      <c r="E7145">
        <v>15055</v>
      </c>
      <c r="F7145" t="s">
        <v>106</v>
      </c>
      <c r="G7145">
        <v>171095.672924554</v>
      </c>
    </row>
    <row r="7146" spans="1:7">
      <c r="A7146">
        <v>76</v>
      </c>
      <c r="B7146" t="s">
        <v>79</v>
      </c>
      <c r="C7146">
        <v>10002</v>
      </c>
      <c r="D7146" t="s">
        <v>111</v>
      </c>
      <c r="E7146">
        <v>15055</v>
      </c>
      <c r="F7146" t="s">
        <v>106</v>
      </c>
      <c r="G7146">
        <v>225313.65553022001</v>
      </c>
    </row>
    <row r="7147" spans="1:7">
      <c r="A7147">
        <v>76</v>
      </c>
      <c r="B7147" t="s">
        <v>79</v>
      </c>
      <c r="C7147">
        <v>10003</v>
      </c>
      <c r="D7147" t="s">
        <v>112</v>
      </c>
      <c r="E7147">
        <v>15055</v>
      </c>
      <c r="F7147" t="s">
        <v>106</v>
      </c>
      <c r="G7147">
        <v>200605.322197159</v>
      </c>
    </row>
    <row r="7148" spans="1:7">
      <c r="A7148">
        <v>76</v>
      </c>
      <c r="B7148" t="s">
        <v>79</v>
      </c>
      <c r="C7148">
        <v>10004</v>
      </c>
      <c r="D7148" t="s">
        <v>113</v>
      </c>
      <c r="E7148">
        <v>15055</v>
      </c>
      <c r="F7148" t="s">
        <v>106</v>
      </c>
      <c r="G7148">
        <v>154891.43026725599</v>
      </c>
    </row>
    <row r="7149" spans="1:7">
      <c r="A7149">
        <v>76</v>
      </c>
      <c r="B7149" t="s">
        <v>79</v>
      </c>
      <c r="C7149">
        <v>10005</v>
      </c>
      <c r="D7149" t="s">
        <v>114</v>
      </c>
      <c r="E7149">
        <v>15055</v>
      </c>
      <c r="F7149" t="s">
        <v>106</v>
      </c>
      <c r="G7149">
        <v>345682.21337106999</v>
      </c>
    </row>
    <row r="7150" spans="1:7">
      <c r="A7150">
        <v>76</v>
      </c>
      <c r="B7150" t="s">
        <v>79</v>
      </c>
      <c r="C7150">
        <v>10006</v>
      </c>
      <c r="D7150" t="s">
        <v>115</v>
      </c>
      <c r="E7150">
        <v>15055</v>
      </c>
      <c r="F7150" t="s">
        <v>106</v>
      </c>
      <c r="G7150">
        <v>1180652.34860091</v>
      </c>
    </row>
    <row r="7151" spans="1:7">
      <c r="A7151">
        <v>76</v>
      </c>
      <c r="B7151" t="s">
        <v>79</v>
      </c>
      <c r="C7151">
        <v>10007</v>
      </c>
      <c r="D7151" t="s">
        <v>116</v>
      </c>
      <c r="E7151">
        <v>15055</v>
      </c>
      <c r="F7151" t="s">
        <v>106</v>
      </c>
      <c r="G7151">
        <v>2087908.4737173901</v>
      </c>
    </row>
    <row r="7152" spans="1:7">
      <c r="A7152">
        <v>76</v>
      </c>
      <c r="B7152" t="s">
        <v>79</v>
      </c>
      <c r="C7152">
        <v>10008</v>
      </c>
      <c r="D7152" t="s">
        <v>117</v>
      </c>
      <c r="E7152">
        <v>15055</v>
      </c>
      <c r="F7152" t="s">
        <v>106</v>
      </c>
      <c r="G7152">
        <v>2388395.1539116902</v>
      </c>
    </row>
    <row r="7153" spans="1:7">
      <c r="A7153">
        <v>76</v>
      </c>
      <c r="B7153" t="s">
        <v>79</v>
      </c>
      <c r="C7153">
        <v>10009</v>
      </c>
      <c r="D7153" t="s">
        <v>118</v>
      </c>
      <c r="E7153">
        <v>15055</v>
      </c>
      <c r="F7153" t="s">
        <v>106</v>
      </c>
      <c r="G7153">
        <v>6043270.6805797899</v>
      </c>
    </row>
    <row r="7154" spans="1:7">
      <c r="A7154">
        <v>76</v>
      </c>
      <c r="B7154" t="s">
        <v>79</v>
      </c>
      <c r="C7154">
        <v>11001</v>
      </c>
      <c r="D7154" t="s">
        <v>119</v>
      </c>
      <c r="E7154">
        <v>15055</v>
      </c>
      <c r="F7154" t="s">
        <v>106</v>
      </c>
      <c r="G7154">
        <v>427296.12565800297</v>
      </c>
    </row>
    <row r="7155" spans="1:7">
      <c r="A7155">
        <v>76</v>
      </c>
      <c r="B7155" t="s">
        <v>79</v>
      </c>
      <c r="C7155">
        <v>11003</v>
      </c>
      <c r="D7155" t="s">
        <v>120</v>
      </c>
      <c r="E7155">
        <v>15055</v>
      </c>
      <c r="F7155" t="s">
        <v>106</v>
      </c>
      <c r="G7155">
        <v>470955.13816178398</v>
      </c>
    </row>
    <row r="7156" spans="1:7">
      <c r="A7156">
        <v>76</v>
      </c>
      <c r="B7156" t="s">
        <v>79</v>
      </c>
      <c r="C7156">
        <v>12001</v>
      </c>
      <c r="D7156" t="s">
        <v>121</v>
      </c>
      <c r="E7156">
        <v>15055</v>
      </c>
      <c r="F7156" t="s">
        <v>106</v>
      </c>
      <c r="G7156">
        <v>81219985.326192901</v>
      </c>
    </row>
    <row r="7157" spans="1:7">
      <c r="A7157">
        <v>76</v>
      </c>
      <c r="B7157" t="s">
        <v>79</v>
      </c>
      <c r="C7157">
        <v>12002</v>
      </c>
      <c r="D7157" t="s">
        <v>122</v>
      </c>
      <c r="E7157">
        <v>15055</v>
      </c>
      <c r="F7157" t="s">
        <v>106</v>
      </c>
      <c r="G7157">
        <v>5348818.6305953199</v>
      </c>
    </row>
    <row r="7158" spans="1:7">
      <c r="A7158">
        <v>76</v>
      </c>
      <c r="B7158" t="s">
        <v>79</v>
      </c>
      <c r="C7158">
        <v>12003</v>
      </c>
      <c r="D7158" t="s">
        <v>129</v>
      </c>
      <c r="E7158">
        <v>15055</v>
      </c>
      <c r="F7158" t="s">
        <v>106</v>
      </c>
      <c r="G7158">
        <v>2302.73626137058</v>
      </c>
    </row>
    <row r="7159" spans="1:7">
      <c r="A7159">
        <v>76</v>
      </c>
      <c r="B7159" t="s">
        <v>79</v>
      </c>
      <c r="C7159">
        <v>12004</v>
      </c>
      <c r="D7159" t="s">
        <v>123</v>
      </c>
      <c r="E7159">
        <v>15055</v>
      </c>
      <c r="F7159" t="s">
        <v>106</v>
      </c>
      <c r="G7159">
        <v>2382246.3919320898</v>
      </c>
    </row>
    <row r="7160" spans="1:7">
      <c r="A7160">
        <v>76</v>
      </c>
      <c r="B7160" t="s">
        <v>79</v>
      </c>
      <c r="C7160">
        <v>14001</v>
      </c>
      <c r="D7160" t="s">
        <v>124</v>
      </c>
      <c r="E7160">
        <v>15055</v>
      </c>
      <c r="F7160" t="s">
        <v>106</v>
      </c>
      <c r="G7160">
        <v>3149751.5788403801</v>
      </c>
    </row>
    <row r="7161" spans="1:7">
      <c r="A7161">
        <v>76</v>
      </c>
      <c r="B7161" t="s">
        <v>79</v>
      </c>
      <c r="C7161">
        <v>14002</v>
      </c>
      <c r="D7161" t="s">
        <v>125</v>
      </c>
      <c r="E7161">
        <v>15055</v>
      </c>
      <c r="F7161" t="s">
        <v>106</v>
      </c>
      <c r="G7161">
        <v>1527868.85554408</v>
      </c>
    </row>
    <row r="7162" spans="1:7">
      <c r="A7162">
        <v>76</v>
      </c>
      <c r="B7162" t="s">
        <v>79</v>
      </c>
      <c r="C7162">
        <v>25001</v>
      </c>
      <c r="D7162" t="s">
        <v>126</v>
      </c>
      <c r="E7162">
        <v>15051</v>
      </c>
      <c r="F7162" t="s">
        <v>127</v>
      </c>
      <c r="G7162">
        <v>605790666.95065296</v>
      </c>
    </row>
    <row r="7163" spans="1:7">
      <c r="A7163">
        <v>76</v>
      </c>
      <c r="B7163" t="s">
        <v>79</v>
      </c>
      <c r="C7163">
        <v>28001</v>
      </c>
      <c r="D7163" t="s">
        <v>128</v>
      </c>
      <c r="E7163">
        <v>15051</v>
      </c>
      <c r="F7163" t="s">
        <v>127</v>
      </c>
      <c r="G7163">
        <v>1517869812.5264599</v>
      </c>
    </row>
    <row r="7164" spans="1:7">
      <c r="A7164">
        <v>77</v>
      </c>
      <c r="B7164" t="s">
        <v>80</v>
      </c>
      <c r="C7164">
        <v>1</v>
      </c>
      <c r="D7164" t="s">
        <v>4</v>
      </c>
      <c r="E7164">
        <v>15055</v>
      </c>
      <c r="F7164" t="s">
        <v>106</v>
      </c>
      <c r="G7164">
        <v>430027.846795791</v>
      </c>
    </row>
    <row r="7165" spans="1:7">
      <c r="A7165">
        <v>77</v>
      </c>
      <c r="B7165" t="s">
        <v>80</v>
      </c>
      <c r="C7165">
        <v>2</v>
      </c>
      <c r="D7165" t="s">
        <v>5</v>
      </c>
      <c r="E7165">
        <v>15055</v>
      </c>
      <c r="F7165" t="s">
        <v>106</v>
      </c>
      <c r="G7165">
        <v>2358002.8581903898</v>
      </c>
    </row>
    <row r="7166" spans="1:7">
      <c r="A7166">
        <v>77</v>
      </c>
      <c r="B7166" t="s">
        <v>80</v>
      </c>
      <c r="C7166">
        <v>3</v>
      </c>
      <c r="D7166" t="s">
        <v>6</v>
      </c>
      <c r="E7166">
        <v>15055</v>
      </c>
      <c r="F7166" t="s">
        <v>106</v>
      </c>
      <c r="G7166">
        <v>28.940259459620901</v>
      </c>
    </row>
    <row r="7167" spans="1:7">
      <c r="A7167">
        <v>77</v>
      </c>
      <c r="B7167" t="s">
        <v>80</v>
      </c>
      <c r="C7167">
        <v>4</v>
      </c>
      <c r="D7167" t="s">
        <v>7</v>
      </c>
      <c r="E7167">
        <v>15055</v>
      </c>
      <c r="F7167" t="s">
        <v>106</v>
      </c>
      <c r="G7167">
        <v>3517546.3229235099</v>
      </c>
    </row>
    <row r="7168" spans="1:7">
      <c r="A7168">
        <v>77</v>
      </c>
      <c r="B7168" t="s">
        <v>80</v>
      </c>
      <c r="C7168">
        <v>6</v>
      </c>
      <c r="D7168" t="s">
        <v>9</v>
      </c>
      <c r="E7168">
        <v>15055</v>
      </c>
      <c r="F7168" t="s">
        <v>106</v>
      </c>
      <c r="G7168">
        <v>1584804.9884959899</v>
      </c>
    </row>
    <row r="7169" spans="1:7">
      <c r="A7169">
        <v>77</v>
      </c>
      <c r="B7169" t="s">
        <v>80</v>
      </c>
      <c r="C7169">
        <v>7</v>
      </c>
      <c r="D7169" t="s">
        <v>10</v>
      </c>
      <c r="E7169">
        <v>15055</v>
      </c>
      <c r="F7169" t="s">
        <v>106</v>
      </c>
      <c r="G7169">
        <v>5423069.2322441004</v>
      </c>
    </row>
    <row r="7170" spans="1:7">
      <c r="A7170">
        <v>77</v>
      </c>
      <c r="B7170" t="s">
        <v>80</v>
      </c>
      <c r="C7170">
        <v>8</v>
      </c>
      <c r="D7170" t="s">
        <v>11</v>
      </c>
      <c r="E7170">
        <v>15055</v>
      </c>
      <c r="F7170" t="s">
        <v>106</v>
      </c>
      <c r="G7170">
        <v>13829.527737725501</v>
      </c>
    </row>
    <row r="7171" spans="1:7">
      <c r="A7171">
        <v>77</v>
      </c>
      <c r="B7171" t="s">
        <v>80</v>
      </c>
      <c r="C7171">
        <v>9</v>
      </c>
      <c r="D7171" t="s">
        <v>12</v>
      </c>
      <c r="E7171">
        <v>15055</v>
      </c>
      <c r="F7171" t="s">
        <v>106</v>
      </c>
      <c r="G7171">
        <v>354534668.87111998</v>
      </c>
    </row>
    <row r="7172" spans="1:7">
      <c r="A7172">
        <v>77</v>
      </c>
      <c r="B7172" t="s">
        <v>80</v>
      </c>
      <c r="C7172">
        <v>10</v>
      </c>
      <c r="D7172" t="s">
        <v>13</v>
      </c>
      <c r="E7172">
        <v>15055</v>
      </c>
      <c r="F7172" t="s">
        <v>106</v>
      </c>
      <c r="G7172">
        <v>558880706.04228795</v>
      </c>
    </row>
    <row r="7173" spans="1:7">
      <c r="A7173">
        <v>77</v>
      </c>
      <c r="B7173" t="s">
        <v>80</v>
      </c>
      <c r="C7173">
        <v>11</v>
      </c>
      <c r="D7173" t="s">
        <v>14</v>
      </c>
      <c r="E7173">
        <v>15055</v>
      </c>
      <c r="F7173" t="s">
        <v>106</v>
      </c>
      <c r="G7173">
        <v>253402031.04880899</v>
      </c>
    </row>
    <row r="7174" spans="1:7">
      <c r="A7174">
        <v>77</v>
      </c>
      <c r="B7174" t="s">
        <v>80</v>
      </c>
      <c r="C7174">
        <v>12</v>
      </c>
      <c r="D7174" t="s">
        <v>15</v>
      </c>
      <c r="E7174">
        <v>15055</v>
      </c>
      <c r="F7174" t="s">
        <v>106</v>
      </c>
      <c r="G7174">
        <v>70927637.456480399</v>
      </c>
    </row>
    <row r="7175" spans="1:7">
      <c r="A7175">
        <v>77</v>
      </c>
      <c r="B7175" t="s">
        <v>80</v>
      </c>
      <c r="C7175">
        <v>13</v>
      </c>
      <c r="D7175" t="s">
        <v>16</v>
      </c>
      <c r="E7175">
        <v>15055</v>
      </c>
      <c r="F7175" t="s">
        <v>106</v>
      </c>
      <c r="G7175">
        <v>210290.049012809</v>
      </c>
    </row>
    <row r="7176" spans="1:7">
      <c r="A7176">
        <v>77</v>
      </c>
      <c r="B7176" t="s">
        <v>80</v>
      </c>
      <c r="C7176">
        <v>14</v>
      </c>
      <c r="D7176" t="s">
        <v>17</v>
      </c>
      <c r="E7176">
        <v>15055</v>
      </c>
      <c r="F7176" t="s">
        <v>106</v>
      </c>
      <c r="G7176">
        <v>16413887.06415</v>
      </c>
    </row>
    <row r="7177" spans="1:7">
      <c r="A7177">
        <v>77</v>
      </c>
      <c r="B7177" t="s">
        <v>80</v>
      </c>
      <c r="C7177">
        <v>15</v>
      </c>
      <c r="D7177" t="s">
        <v>18</v>
      </c>
      <c r="E7177">
        <v>15055</v>
      </c>
      <c r="F7177" t="s">
        <v>106</v>
      </c>
      <c r="G7177">
        <v>265578.20194888802</v>
      </c>
    </row>
    <row r="7178" spans="1:7">
      <c r="A7178">
        <v>77</v>
      </c>
      <c r="B7178" t="s">
        <v>80</v>
      </c>
      <c r="C7178">
        <v>16</v>
      </c>
      <c r="D7178" t="s">
        <v>19</v>
      </c>
      <c r="E7178">
        <v>15055</v>
      </c>
      <c r="F7178" t="s">
        <v>106</v>
      </c>
      <c r="G7178">
        <v>81676.043284109401</v>
      </c>
    </row>
    <row r="7179" spans="1:7">
      <c r="A7179">
        <v>77</v>
      </c>
      <c r="B7179" t="s">
        <v>80</v>
      </c>
      <c r="C7179">
        <v>17</v>
      </c>
      <c r="D7179" t="s">
        <v>20</v>
      </c>
      <c r="E7179">
        <v>15055</v>
      </c>
      <c r="F7179" t="s">
        <v>106</v>
      </c>
      <c r="G7179">
        <v>18001095.441234801</v>
      </c>
    </row>
    <row r="7180" spans="1:7">
      <c r="A7180">
        <v>77</v>
      </c>
      <c r="B7180" t="s">
        <v>80</v>
      </c>
      <c r="C7180">
        <v>18</v>
      </c>
      <c r="D7180" t="s">
        <v>21</v>
      </c>
      <c r="E7180">
        <v>15055</v>
      </c>
      <c r="F7180" t="s">
        <v>106</v>
      </c>
      <c r="G7180">
        <v>143514456.82381001</v>
      </c>
    </row>
    <row r="7181" spans="1:7">
      <c r="A7181">
        <v>77</v>
      </c>
      <c r="B7181" t="s">
        <v>80</v>
      </c>
      <c r="C7181">
        <v>19</v>
      </c>
      <c r="D7181" t="s">
        <v>22</v>
      </c>
      <c r="E7181">
        <v>15055</v>
      </c>
      <c r="F7181" t="s">
        <v>106</v>
      </c>
      <c r="G7181">
        <v>53125612.619017199</v>
      </c>
    </row>
    <row r="7182" spans="1:7">
      <c r="A7182">
        <v>77</v>
      </c>
      <c r="B7182" t="s">
        <v>80</v>
      </c>
      <c r="C7182">
        <v>20</v>
      </c>
      <c r="D7182" t="s">
        <v>23</v>
      </c>
      <c r="E7182">
        <v>15055</v>
      </c>
      <c r="F7182" t="s">
        <v>106</v>
      </c>
      <c r="G7182">
        <v>112178156.60719401</v>
      </c>
    </row>
    <row r="7183" spans="1:7">
      <c r="A7183">
        <v>77</v>
      </c>
      <c r="B7183" t="s">
        <v>80</v>
      </c>
      <c r="C7183">
        <v>21</v>
      </c>
      <c r="D7183" t="s">
        <v>24</v>
      </c>
      <c r="E7183">
        <v>15055</v>
      </c>
      <c r="F7183" t="s">
        <v>106</v>
      </c>
      <c r="G7183">
        <v>4786642.9362654798</v>
      </c>
    </row>
    <row r="7184" spans="1:7">
      <c r="A7184">
        <v>77</v>
      </c>
      <c r="B7184" t="s">
        <v>80</v>
      </c>
      <c r="C7184">
        <v>22</v>
      </c>
      <c r="D7184" t="s">
        <v>25</v>
      </c>
      <c r="E7184">
        <v>15055</v>
      </c>
      <c r="F7184" t="s">
        <v>106</v>
      </c>
      <c r="G7184">
        <v>6714501.4337644903</v>
      </c>
    </row>
    <row r="7185" spans="1:7">
      <c r="A7185">
        <v>77</v>
      </c>
      <c r="B7185" t="s">
        <v>80</v>
      </c>
      <c r="C7185">
        <v>23</v>
      </c>
      <c r="D7185" t="s">
        <v>26</v>
      </c>
      <c r="E7185">
        <v>15055</v>
      </c>
      <c r="F7185" t="s">
        <v>106</v>
      </c>
      <c r="G7185">
        <v>5538392.9150160505</v>
      </c>
    </row>
    <row r="7186" spans="1:7">
      <c r="A7186">
        <v>77</v>
      </c>
      <c r="B7186" t="s">
        <v>80</v>
      </c>
      <c r="C7186">
        <v>24</v>
      </c>
      <c r="D7186" t="s">
        <v>27</v>
      </c>
      <c r="E7186">
        <v>15055</v>
      </c>
      <c r="F7186" t="s">
        <v>106</v>
      </c>
      <c r="G7186">
        <v>939173.94890928594</v>
      </c>
    </row>
    <row r="7187" spans="1:7">
      <c r="A7187">
        <v>77</v>
      </c>
      <c r="B7187" t="s">
        <v>80</v>
      </c>
      <c r="C7187">
        <v>25</v>
      </c>
      <c r="D7187" t="s">
        <v>28</v>
      </c>
      <c r="E7187">
        <v>15055</v>
      </c>
      <c r="F7187" t="s">
        <v>106</v>
      </c>
      <c r="G7187">
        <v>64660167.971143998</v>
      </c>
    </row>
    <row r="7188" spans="1:7">
      <c r="A7188">
        <v>77</v>
      </c>
      <c r="B7188" t="s">
        <v>80</v>
      </c>
      <c r="C7188">
        <v>26</v>
      </c>
      <c r="D7188" t="s">
        <v>29</v>
      </c>
      <c r="E7188">
        <v>15055</v>
      </c>
      <c r="F7188" t="s">
        <v>106</v>
      </c>
      <c r="G7188">
        <v>687136.17411996296</v>
      </c>
    </row>
    <row r="7189" spans="1:7">
      <c r="A7189">
        <v>77</v>
      </c>
      <c r="B7189" t="s">
        <v>80</v>
      </c>
      <c r="C7189">
        <v>27</v>
      </c>
      <c r="D7189" t="s">
        <v>30</v>
      </c>
      <c r="E7189">
        <v>15055</v>
      </c>
      <c r="F7189" t="s">
        <v>106</v>
      </c>
      <c r="G7189">
        <v>23261191.442045402</v>
      </c>
    </row>
    <row r="7190" spans="1:7">
      <c r="A7190">
        <v>77</v>
      </c>
      <c r="B7190" t="s">
        <v>80</v>
      </c>
      <c r="C7190">
        <v>28</v>
      </c>
      <c r="D7190" t="s">
        <v>31</v>
      </c>
      <c r="E7190">
        <v>15055</v>
      </c>
      <c r="F7190" t="s">
        <v>106</v>
      </c>
      <c r="G7190">
        <v>4231537.5285563897</v>
      </c>
    </row>
    <row r="7191" spans="1:7">
      <c r="A7191">
        <v>77</v>
      </c>
      <c r="B7191" t="s">
        <v>80</v>
      </c>
      <c r="C7191">
        <v>29</v>
      </c>
      <c r="D7191" t="s">
        <v>32</v>
      </c>
      <c r="E7191">
        <v>15055</v>
      </c>
      <c r="F7191" t="s">
        <v>106</v>
      </c>
      <c r="G7191">
        <v>5988956.7911274098</v>
      </c>
    </row>
    <row r="7192" spans="1:7">
      <c r="A7192">
        <v>77</v>
      </c>
      <c r="B7192" t="s">
        <v>80</v>
      </c>
      <c r="C7192">
        <v>30</v>
      </c>
      <c r="D7192" t="s">
        <v>33</v>
      </c>
      <c r="E7192">
        <v>15055</v>
      </c>
      <c r="F7192" t="s">
        <v>106</v>
      </c>
      <c r="G7192">
        <v>326093.33715956</v>
      </c>
    </row>
    <row r="7193" spans="1:7">
      <c r="A7193">
        <v>77</v>
      </c>
      <c r="B7193" t="s">
        <v>80</v>
      </c>
      <c r="C7193">
        <v>31</v>
      </c>
      <c r="D7193" t="s">
        <v>34</v>
      </c>
      <c r="E7193">
        <v>15055</v>
      </c>
      <c r="F7193" t="s">
        <v>106</v>
      </c>
      <c r="G7193">
        <v>2341861.1484674099</v>
      </c>
    </row>
    <row r="7194" spans="1:7">
      <c r="A7194">
        <v>77</v>
      </c>
      <c r="B7194" t="s">
        <v>80</v>
      </c>
      <c r="C7194">
        <v>32</v>
      </c>
      <c r="D7194" t="s">
        <v>35</v>
      </c>
      <c r="E7194">
        <v>15055</v>
      </c>
      <c r="F7194" t="s">
        <v>106</v>
      </c>
      <c r="G7194">
        <v>472116267.30520701</v>
      </c>
    </row>
    <row r="7195" spans="1:7">
      <c r="A7195">
        <v>77</v>
      </c>
      <c r="B7195" t="s">
        <v>80</v>
      </c>
      <c r="C7195">
        <v>33</v>
      </c>
      <c r="D7195" t="s">
        <v>36</v>
      </c>
      <c r="E7195">
        <v>15055</v>
      </c>
      <c r="F7195" t="s">
        <v>106</v>
      </c>
      <c r="G7195">
        <v>5648240.3993682396</v>
      </c>
    </row>
    <row r="7196" spans="1:7">
      <c r="A7196">
        <v>77</v>
      </c>
      <c r="B7196" t="s">
        <v>80</v>
      </c>
      <c r="C7196">
        <v>34</v>
      </c>
      <c r="D7196" t="s">
        <v>37</v>
      </c>
      <c r="E7196">
        <v>15055</v>
      </c>
      <c r="F7196" t="s">
        <v>106</v>
      </c>
      <c r="G7196">
        <v>36779579.4734741</v>
      </c>
    </row>
    <row r="7197" spans="1:7">
      <c r="A7197">
        <v>77</v>
      </c>
      <c r="B7197" t="s">
        <v>80</v>
      </c>
      <c r="C7197">
        <v>35</v>
      </c>
      <c r="D7197" t="s">
        <v>38</v>
      </c>
      <c r="E7197">
        <v>15055</v>
      </c>
      <c r="F7197" t="s">
        <v>106</v>
      </c>
      <c r="G7197">
        <v>3103297.3328597201</v>
      </c>
    </row>
    <row r="7198" spans="1:7">
      <c r="A7198">
        <v>77</v>
      </c>
      <c r="B7198" t="s">
        <v>80</v>
      </c>
      <c r="C7198">
        <v>36</v>
      </c>
      <c r="D7198" t="s">
        <v>39</v>
      </c>
      <c r="E7198">
        <v>15055</v>
      </c>
      <c r="F7198" t="s">
        <v>106</v>
      </c>
      <c r="G7198">
        <v>4980911.5129048303</v>
      </c>
    </row>
    <row r="7199" spans="1:7">
      <c r="A7199">
        <v>77</v>
      </c>
      <c r="B7199" t="s">
        <v>80</v>
      </c>
      <c r="C7199">
        <v>37</v>
      </c>
      <c r="D7199" t="s">
        <v>40</v>
      </c>
      <c r="E7199">
        <v>15055</v>
      </c>
      <c r="F7199" t="s">
        <v>106</v>
      </c>
      <c r="G7199">
        <v>5106857.3231165204</v>
      </c>
    </row>
    <row r="7200" spans="1:7">
      <c r="A7200">
        <v>77</v>
      </c>
      <c r="B7200" t="s">
        <v>80</v>
      </c>
      <c r="C7200">
        <v>38</v>
      </c>
      <c r="D7200" t="s">
        <v>41</v>
      </c>
      <c r="E7200">
        <v>15055</v>
      </c>
      <c r="F7200" t="s">
        <v>106</v>
      </c>
      <c r="G7200">
        <v>1139303.15068398</v>
      </c>
    </row>
    <row r="7201" spans="1:7">
      <c r="A7201">
        <v>77</v>
      </c>
      <c r="B7201" t="s">
        <v>80</v>
      </c>
      <c r="C7201">
        <v>39</v>
      </c>
      <c r="D7201" t="s">
        <v>42</v>
      </c>
      <c r="E7201">
        <v>15055</v>
      </c>
      <c r="F7201" t="s">
        <v>106</v>
      </c>
      <c r="G7201">
        <v>1461306.22336581</v>
      </c>
    </row>
    <row r="7202" spans="1:7">
      <c r="A7202">
        <v>77</v>
      </c>
      <c r="B7202" t="s">
        <v>80</v>
      </c>
      <c r="C7202">
        <v>40</v>
      </c>
      <c r="D7202" t="s">
        <v>43</v>
      </c>
      <c r="E7202">
        <v>15055</v>
      </c>
      <c r="F7202" t="s">
        <v>106</v>
      </c>
      <c r="G7202">
        <v>52509405.722100101</v>
      </c>
    </row>
    <row r="7203" spans="1:7">
      <c r="A7203">
        <v>77</v>
      </c>
      <c r="B7203" t="s">
        <v>80</v>
      </c>
      <c r="C7203">
        <v>41</v>
      </c>
      <c r="D7203" t="s">
        <v>44</v>
      </c>
      <c r="E7203">
        <v>15055</v>
      </c>
      <c r="F7203" t="s">
        <v>106</v>
      </c>
      <c r="G7203">
        <v>15896449.092437699</v>
      </c>
    </row>
    <row r="7204" spans="1:7">
      <c r="A7204">
        <v>77</v>
      </c>
      <c r="B7204" t="s">
        <v>80</v>
      </c>
      <c r="C7204">
        <v>42</v>
      </c>
      <c r="D7204" t="s">
        <v>45</v>
      </c>
      <c r="E7204">
        <v>15055</v>
      </c>
      <c r="F7204" t="s">
        <v>106</v>
      </c>
      <c r="G7204">
        <v>19147368.8235978</v>
      </c>
    </row>
    <row r="7205" spans="1:7">
      <c r="A7205">
        <v>77</v>
      </c>
      <c r="B7205" t="s">
        <v>80</v>
      </c>
      <c r="C7205">
        <v>43</v>
      </c>
      <c r="D7205" t="s">
        <v>46</v>
      </c>
      <c r="E7205">
        <v>15055</v>
      </c>
      <c r="F7205" t="s">
        <v>106</v>
      </c>
      <c r="G7205">
        <v>5472972.3000117596</v>
      </c>
    </row>
    <row r="7206" spans="1:7">
      <c r="A7206">
        <v>77</v>
      </c>
      <c r="B7206" t="s">
        <v>80</v>
      </c>
      <c r="C7206">
        <v>44</v>
      </c>
      <c r="D7206" t="s">
        <v>47</v>
      </c>
      <c r="E7206">
        <v>15055</v>
      </c>
      <c r="F7206" t="s">
        <v>106</v>
      </c>
      <c r="G7206">
        <v>665517.74849180796</v>
      </c>
    </row>
    <row r="7207" spans="1:7">
      <c r="A7207">
        <v>77</v>
      </c>
      <c r="B7207" t="s">
        <v>80</v>
      </c>
      <c r="C7207">
        <v>45</v>
      </c>
      <c r="D7207" t="s">
        <v>48</v>
      </c>
      <c r="E7207">
        <v>15055</v>
      </c>
      <c r="F7207" t="s">
        <v>106</v>
      </c>
      <c r="G7207">
        <v>86391573.912417904</v>
      </c>
    </row>
    <row r="7208" spans="1:7">
      <c r="A7208">
        <v>77</v>
      </c>
      <c r="B7208" t="s">
        <v>80</v>
      </c>
      <c r="C7208">
        <v>46</v>
      </c>
      <c r="D7208" t="s">
        <v>49</v>
      </c>
      <c r="E7208">
        <v>15055</v>
      </c>
      <c r="F7208" t="s">
        <v>106</v>
      </c>
      <c r="G7208">
        <v>14460850.639255101</v>
      </c>
    </row>
    <row r="7209" spans="1:7">
      <c r="A7209">
        <v>77</v>
      </c>
      <c r="B7209" t="s">
        <v>80</v>
      </c>
      <c r="C7209">
        <v>47</v>
      </c>
      <c r="D7209" t="s">
        <v>50</v>
      </c>
      <c r="E7209">
        <v>15055</v>
      </c>
      <c r="F7209" t="s">
        <v>106</v>
      </c>
      <c r="G7209">
        <v>613912.09050523199</v>
      </c>
    </row>
    <row r="7210" spans="1:7">
      <c r="A7210">
        <v>77</v>
      </c>
      <c r="B7210" t="s">
        <v>80</v>
      </c>
      <c r="C7210">
        <v>48</v>
      </c>
      <c r="D7210" t="s">
        <v>51</v>
      </c>
      <c r="E7210">
        <v>15055</v>
      </c>
      <c r="F7210" t="s">
        <v>106</v>
      </c>
      <c r="G7210">
        <v>3318526.9581067199</v>
      </c>
    </row>
    <row r="7211" spans="1:7">
      <c r="A7211">
        <v>77</v>
      </c>
      <c r="B7211" t="s">
        <v>80</v>
      </c>
      <c r="C7211">
        <v>49</v>
      </c>
      <c r="D7211" t="s">
        <v>52</v>
      </c>
      <c r="E7211">
        <v>15055</v>
      </c>
      <c r="F7211" t="s">
        <v>106</v>
      </c>
      <c r="G7211">
        <v>7173028.52482697</v>
      </c>
    </row>
    <row r="7212" spans="1:7">
      <c r="A7212">
        <v>77</v>
      </c>
      <c r="B7212" t="s">
        <v>80</v>
      </c>
      <c r="C7212">
        <v>50</v>
      </c>
      <c r="D7212" t="s">
        <v>53</v>
      </c>
      <c r="E7212">
        <v>15055</v>
      </c>
      <c r="F7212" t="s">
        <v>106</v>
      </c>
      <c r="G7212">
        <v>17079474.034874901</v>
      </c>
    </row>
    <row r="7213" spans="1:7">
      <c r="A7213">
        <v>77</v>
      </c>
      <c r="B7213" t="s">
        <v>80</v>
      </c>
      <c r="C7213">
        <v>51</v>
      </c>
      <c r="D7213" t="s">
        <v>54</v>
      </c>
      <c r="E7213">
        <v>15055</v>
      </c>
      <c r="F7213" t="s">
        <v>106</v>
      </c>
      <c r="G7213">
        <v>53723071.103744499</v>
      </c>
    </row>
    <row r="7214" spans="1:7">
      <c r="A7214">
        <v>77</v>
      </c>
      <c r="B7214" t="s">
        <v>80</v>
      </c>
      <c r="C7214">
        <v>52</v>
      </c>
      <c r="D7214" t="s">
        <v>55</v>
      </c>
      <c r="E7214">
        <v>15055</v>
      </c>
      <c r="F7214" t="s">
        <v>106</v>
      </c>
      <c r="G7214">
        <v>79074264.159469903</v>
      </c>
    </row>
    <row r="7215" spans="1:7">
      <c r="A7215">
        <v>77</v>
      </c>
      <c r="B7215" t="s">
        <v>80</v>
      </c>
      <c r="C7215">
        <v>53</v>
      </c>
      <c r="D7215" t="s">
        <v>56</v>
      </c>
      <c r="E7215">
        <v>15055</v>
      </c>
      <c r="F7215" t="s">
        <v>106</v>
      </c>
      <c r="G7215">
        <v>449158274.25549299</v>
      </c>
    </row>
    <row r="7216" spans="1:7">
      <c r="A7216">
        <v>77</v>
      </c>
      <c r="B7216" t="s">
        <v>80</v>
      </c>
      <c r="C7216">
        <v>54</v>
      </c>
      <c r="D7216" t="s">
        <v>57</v>
      </c>
      <c r="E7216">
        <v>15055</v>
      </c>
      <c r="F7216" t="s">
        <v>106</v>
      </c>
      <c r="G7216">
        <v>87947582.553422004</v>
      </c>
    </row>
    <row r="7217" spans="1:7">
      <c r="A7217">
        <v>77</v>
      </c>
      <c r="B7217" t="s">
        <v>80</v>
      </c>
      <c r="C7217">
        <v>55</v>
      </c>
      <c r="D7217" t="s">
        <v>58</v>
      </c>
      <c r="E7217">
        <v>15055</v>
      </c>
      <c r="F7217" t="s">
        <v>106</v>
      </c>
      <c r="G7217">
        <v>124702701.418097</v>
      </c>
    </row>
    <row r="7218" spans="1:7">
      <c r="A7218">
        <v>77</v>
      </c>
      <c r="B7218" t="s">
        <v>80</v>
      </c>
      <c r="C7218">
        <v>56</v>
      </c>
      <c r="D7218" t="s">
        <v>59</v>
      </c>
      <c r="E7218">
        <v>15055</v>
      </c>
      <c r="F7218" t="s">
        <v>106</v>
      </c>
      <c r="G7218">
        <v>250102801.45963299</v>
      </c>
    </row>
    <row r="7219" spans="1:7">
      <c r="A7219">
        <v>77</v>
      </c>
      <c r="B7219" t="s">
        <v>80</v>
      </c>
      <c r="C7219">
        <v>57</v>
      </c>
      <c r="D7219" t="s">
        <v>60</v>
      </c>
      <c r="E7219">
        <v>15055</v>
      </c>
      <c r="F7219" t="s">
        <v>106</v>
      </c>
      <c r="G7219">
        <v>78324311.947660506</v>
      </c>
    </row>
    <row r="7220" spans="1:7">
      <c r="A7220">
        <v>77</v>
      </c>
      <c r="B7220" t="s">
        <v>80</v>
      </c>
      <c r="C7220">
        <v>58</v>
      </c>
      <c r="D7220" t="s">
        <v>61</v>
      </c>
      <c r="E7220">
        <v>15055</v>
      </c>
      <c r="F7220" t="s">
        <v>106</v>
      </c>
      <c r="G7220">
        <v>22064302.192750402</v>
      </c>
    </row>
    <row r="7221" spans="1:7">
      <c r="A7221">
        <v>77</v>
      </c>
      <c r="B7221" t="s">
        <v>80</v>
      </c>
      <c r="C7221">
        <v>59</v>
      </c>
      <c r="D7221" t="s">
        <v>62</v>
      </c>
      <c r="E7221">
        <v>15055</v>
      </c>
      <c r="F7221" t="s">
        <v>106</v>
      </c>
      <c r="G7221">
        <v>352567414.98063803</v>
      </c>
    </row>
    <row r="7222" spans="1:7">
      <c r="A7222">
        <v>77</v>
      </c>
      <c r="B7222" t="s">
        <v>80</v>
      </c>
      <c r="C7222">
        <v>60</v>
      </c>
      <c r="D7222" t="s">
        <v>63</v>
      </c>
      <c r="E7222">
        <v>15055</v>
      </c>
      <c r="F7222" t="s">
        <v>106</v>
      </c>
      <c r="G7222">
        <v>115369682.068976</v>
      </c>
    </row>
    <row r="7223" spans="1:7">
      <c r="A7223">
        <v>77</v>
      </c>
      <c r="B7223" t="s">
        <v>80</v>
      </c>
      <c r="C7223">
        <v>62</v>
      </c>
      <c r="D7223" t="s">
        <v>65</v>
      </c>
      <c r="E7223">
        <v>15055</v>
      </c>
      <c r="F7223" t="s">
        <v>106</v>
      </c>
      <c r="G7223">
        <v>646411594.86004996</v>
      </c>
    </row>
    <row r="7224" spans="1:7">
      <c r="A7224">
        <v>77</v>
      </c>
      <c r="B7224" t="s">
        <v>80</v>
      </c>
      <c r="C7224">
        <v>63</v>
      </c>
      <c r="D7224" t="s">
        <v>66</v>
      </c>
      <c r="E7224">
        <v>15055</v>
      </c>
      <c r="F7224" t="s">
        <v>106</v>
      </c>
      <c r="G7224">
        <v>67230438.696820304</v>
      </c>
    </row>
    <row r="7225" spans="1:7">
      <c r="A7225">
        <v>77</v>
      </c>
      <c r="B7225" t="s">
        <v>80</v>
      </c>
      <c r="C7225">
        <v>64</v>
      </c>
      <c r="D7225" t="s">
        <v>67</v>
      </c>
      <c r="E7225">
        <v>15055</v>
      </c>
      <c r="F7225" t="s">
        <v>106</v>
      </c>
      <c r="G7225">
        <v>111773040.048456</v>
      </c>
    </row>
    <row r="7226" spans="1:7">
      <c r="A7226">
        <v>77</v>
      </c>
      <c r="B7226" t="s">
        <v>80</v>
      </c>
      <c r="C7226">
        <v>65</v>
      </c>
      <c r="D7226" t="s">
        <v>68</v>
      </c>
      <c r="E7226">
        <v>15055</v>
      </c>
      <c r="F7226" t="s">
        <v>106</v>
      </c>
      <c r="G7226">
        <v>1213946165.69912</v>
      </c>
    </row>
    <row r="7227" spans="1:7">
      <c r="A7227">
        <v>77</v>
      </c>
      <c r="B7227" t="s">
        <v>80</v>
      </c>
      <c r="C7227">
        <v>66</v>
      </c>
      <c r="D7227" t="s">
        <v>69</v>
      </c>
      <c r="E7227">
        <v>15055</v>
      </c>
      <c r="F7227" t="s">
        <v>106</v>
      </c>
      <c r="G7227">
        <v>828978515.45085597</v>
      </c>
    </row>
    <row r="7228" spans="1:7">
      <c r="A7228">
        <v>77</v>
      </c>
      <c r="B7228" t="s">
        <v>80</v>
      </c>
      <c r="C7228">
        <v>67</v>
      </c>
      <c r="D7228" t="s">
        <v>70</v>
      </c>
      <c r="E7228">
        <v>15055</v>
      </c>
      <c r="F7228" t="s">
        <v>106</v>
      </c>
      <c r="G7228">
        <v>541939115.17352903</v>
      </c>
    </row>
    <row r="7229" spans="1:7">
      <c r="A7229">
        <v>77</v>
      </c>
      <c r="B7229" t="s">
        <v>80</v>
      </c>
      <c r="C7229">
        <v>68</v>
      </c>
      <c r="D7229" t="s">
        <v>71</v>
      </c>
      <c r="E7229">
        <v>15055</v>
      </c>
      <c r="F7229" t="s">
        <v>106</v>
      </c>
      <c r="G7229">
        <v>105729722.825652</v>
      </c>
    </row>
    <row r="7230" spans="1:7">
      <c r="A7230">
        <v>77</v>
      </c>
      <c r="B7230" t="s">
        <v>80</v>
      </c>
      <c r="C7230">
        <v>74</v>
      </c>
      <c r="D7230" t="s">
        <v>77</v>
      </c>
      <c r="E7230">
        <v>15055</v>
      </c>
      <c r="F7230" t="s">
        <v>106</v>
      </c>
      <c r="G7230">
        <v>25720966.863346901</v>
      </c>
    </row>
    <row r="7231" spans="1:7">
      <c r="A7231">
        <v>77</v>
      </c>
      <c r="B7231" t="s">
        <v>80</v>
      </c>
      <c r="C7231">
        <v>75</v>
      </c>
      <c r="D7231" t="s">
        <v>78</v>
      </c>
      <c r="E7231">
        <v>15055</v>
      </c>
      <c r="F7231" t="s">
        <v>106</v>
      </c>
      <c r="G7231">
        <v>796.86529806211695</v>
      </c>
    </row>
    <row r="7232" spans="1:7">
      <c r="A7232">
        <v>77</v>
      </c>
      <c r="B7232" t="s">
        <v>80</v>
      </c>
      <c r="C7232">
        <v>76</v>
      </c>
      <c r="D7232" t="s">
        <v>79</v>
      </c>
      <c r="E7232">
        <v>15055</v>
      </c>
      <c r="F7232" t="s">
        <v>106</v>
      </c>
      <c r="G7232">
        <v>22577290.9511002</v>
      </c>
    </row>
    <row r="7233" spans="1:7">
      <c r="A7233">
        <v>77</v>
      </c>
      <c r="B7233" t="s">
        <v>80</v>
      </c>
      <c r="C7233">
        <v>77</v>
      </c>
      <c r="D7233" t="s">
        <v>80</v>
      </c>
      <c r="E7233">
        <v>15055</v>
      </c>
      <c r="F7233" t="s">
        <v>106</v>
      </c>
      <c r="G7233">
        <v>4918031.9855653802</v>
      </c>
    </row>
    <row r="7234" spans="1:7">
      <c r="A7234">
        <v>77</v>
      </c>
      <c r="B7234" t="s">
        <v>80</v>
      </c>
      <c r="C7234">
        <v>78</v>
      </c>
      <c r="D7234" t="s">
        <v>81</v>
      </c>
      <c r="E7234">
        <v>15055</v>
      </c>
      <c r="F7234" t="s">
        <v>106</v>
      </c>
      <c r="G7234">
        <v>1134688250.80371</v>
      </c>
    </row>
    <row r="7235" spans="1:7">
      <c r="A7235">
        <v>77</v>
      </c>
      <c r="B7235" t="s">
        <v>80</v>
      </c>
      <c r="C7235">
        <v>79</v>
      </c>
      <c r="D7235" t="s">
        <v>82</v>
      </c>
      <c r="E7235">
        <v>15055</v>
      </c>
      <c r="F7235" t="s">
        <v>106</v>
      </c>
      <c r="G7235">
        <v>183789558.203365</v>
      </c>
    </row>
    <row r="7236" spans="1:7">
      <c r="A7236">
        <v>77</v>
      </c>
      <c r="B7236" t="s">
        <v>80</v>
      </c>
      <c r="C7236">
        <v>80</v>
      </c>
      <c r="D7236" t="s">
        <v>83</v>
      </c>
      <c r="E7236">
        <v>15055</v>
      </c>
      <c r="F7236" t="s">
        <v>106</v>
      </c>
      <c r="G7236">
        <v>33566995.059207</v>
      </c>
    </row>
    <row r="7237" spans="1:7">
      <c r="A7237">
        <v>77</v>
      </c>
      <c r="B7237" t="s">
        <v>80</v>
      </c>
      <c r="C7237">
        <v>81</v>
      </c>
      <c r="D7237" t="s">
        <v>84</v>
      </c>
      <c r="E7237">
        <v>15055</v>
      </c>
      <c r="F7237" t="s">
        <v>106</v>
      </c>
      <c r="G7237">
        <v>972740.67436196096</v>
      </c>
    </row>
    <row r="7238" spans="1:7">
      <c r="A7238">
        <v>77</v>
      </c>
      <c r="B7238" t="s">
        <v>80</v>
      </c>
      <c r="C7238">
        <v>83</v>
      </c>
      <c r="D7238" t="s">
        <v>86</v>
      </c>
      <c r="E7238">
        <v>15055</v>
      </c>
      <c r="F7238" t="s">
        <v>106</v>
      </c>
      <c r="G7238">
        <v>382984373.80421799</v>
      </c>
    </row>
    <row r="7239" spans="1:7">
      <c r="A7239">
        <v>77</v>
      </c>
      <c r="B7239" t="s">
        <v>80</v>
      </c>
      <c r="C7239">
        <v>86</v>
      </c>
      <c r="D7239" t="s">
        <v>89</v>
      </c>
      <c r="E7239">
        <v>15055</v>
      </c>
      <c r="F7239" t="s">
        <v>106</v>
      </c>
      <c r="G7239">
        <v>321851.83844207198</v>
      </c>
    </row>
    <row r="7240" spans="1:7">
      <c r="A7240">
        <v>77</v>
      </c>
      <c r="B7240" t="s">
        <v>80</v>
      </c>
      <c r="C7240">
        <v>87</v>
      </c>
      <c r="D7240" t="s">
        <v>90</v>
      </c>
      <c r="E7240">
        <v>15055</v>
      </c>
      <c r="F7240" t="s">
        <v>106</v>
      </c>
      <c r="G7240">
        <v>687992.14640027203</v>
      </c>
    </row>
    <row r="7241" spans="1:7">
      <c r="A7241">
        <v>77</v>
      </c>
      <c r="B7241" t="s">
        <v>80</v>
      </c>
      <c r="C7241">
        <v>5001</v>
      </c>
      <c r="D7241" t="s">
        <v>94</v>
      </c>
      <c r="E7241">
        <v>15053</v>
      </c>
      <c r="F7241" t="s">
        <v>107</v>
      </c>
      <c r="G7241">
        <v>12655829885.6716</v>
      </c>
    </row>
    <row r="7242" spans="1:7">
      <c r="A7242">
        <v>77</v>
      </c>
      <c r="B7242" t="s">
        <v>80</v>
      </c>
      <c r="C7242">
        <v>6001</v>
      </c>
      <c r="D7242" t="s">
        <v>96</v>
      </c>
      <c r="E7242">
        <v>15053</v>
      </c>
      <c r="F7242" t="s">
        <v>107</v>
      </c>
      <c r="G7242">
        <v>783744749.07391298</v>
      </c>
    </row>
    <row r="7243" spans="1:7">
      <c r="A7243">
        <v>77</v>
      </c>
      <c r="B7243" t="s">
        <v>80</v>
      </c>
      <c r="C7243">
        <v>7001</v>
      </c>
      <c r="D7243" t="s">
        <v>108</v>
      </c>
      <c r="E7243">
        <v>15053</v>
      </c>
      <c r="F7243" t="s">
        <v>107</v>
      </c>
      <c r="G7243">
        <v>8436570470.9377899</v>
      </c>
    </row>
    <row r="7244" spans="1:7">
      <c r="A7244">
        <v>77</v>
      </c>
      <c r="B7244" t="s">
        <v>80</v>
      </c>
      <c r="C7244">
        <v>8001</v>
      </c>
      <c r="D7244" t="s">
        <v>109</v>
      </c>
      <c r="E7244">
        <v>15053</v>
      </c>
      <c r="F7244" t="s">
        <v>107</v>
      </c>
      <c r="G7244">
        <v>1703229497.26004</v>
      </c>
    </row>
    <row r="7245" spans="1:7">
      <c r="A7245">
        <v>77</v>
      </c>
      <c r="B7245" t="s">
        <v>80</v>
      </c>
      <c r="C7245">
        <v>10001</v>
      </c>
      <c r="D7245" t="s">
        <v>110</v>
      </c>
      <c r="E7245">
        <v>15055</v>
      </c>
      <c r="F7245" t="s">
        <v>106</v>
      </c>
      <c r="G7245">
        <v>140818.29889251199</v>
      </c>
    </row>
    <row r="7246" spans="1:7">
      <c r="A7246">
        <v>77</v>
      </c>
      <c r="B7246" t="s">
        <v>80</v>
      </c>
      <c r="C7246">
        <v>10002</v>
      </c>
      <c r="D7246" t="s">
        <v>111</v>
      </c>
      <c r="E7246">
        <v>15055</v>
      </c>
      <c r="F7246" t="s">
        <v>106</v>
      </c>
      <c r="G7246">
        <v>185441.77737919701</v>
      </c>
    </row>
    <row r="7247" spans="1:7">
      <c r="A7247">
        <v>77</v>
      </c>
      <c r="B7247" t="s">
        <v>80</v>
      </c>
      <c r="C7247">
        <v>10003</v>
      </c>
      <c r="D7247" t="s">
        <v>112</v>
      </c>
      <c r="E7247">
        <v>15055</v>
      </c>
      <c r="F7247" t="s">
        <v>106</v>
      </c>
      <c r="G7247">
        <v>165105.87168995599</v>
      </c>
    </row>
    <row r="7248" spans="1:7">
      <c r="A7248">
        <v>77</v>
      </c>
      <c r="B7248" t="s">
        <v>80</v>
      </c>
      <c r="C7248">
        <v>10004</v>
      </c>
      <c r="D7248" t="s">
        <v>113</v>
      </c>
      <c r="E7248">
        <v>15055</v>
      </c>
      <c r="F7248" t="s">
        <v>106</v>
      </c>
      <c r="G7248">
        <v>127481.585889557</v>
      </c>
    </row>
    <row r="7249" spans="1:7">
      <c r="A7249">
        <v>77</v>
      </c>
      <c r="B7249" t="s">
        <v>80</v>
      </c>
      <c r="C7249">
        <v>10005</v>
      </c>
      <c r="D7249" t="s">
        <v>114</v>
      </c>
      <c r="E7249">
        <v>15055</v>
      </c>
      <c r="F7249" t="s">
        <v>106</v>
      </c>
      <c r="G7249">
        <v>284509.715600917</v>
      </c>
    </row>
    <row r="7250" spans="1:7">
      <c r="A7250">
        <v>77</v>
      </c>
      <c r="B7250" t="s">
        <v>80</v>
      </c>
      <c r="C7250">
        <v>10006</v>
      </c>
      <c r="D7250" t="s">
        <v>115</v>
      </c>
      <c r="E7250">
        <v>15055</v>
      </c>
      <c r="F7250" t="s">
        <v>106</v>
      </c>
      <c r="G7250">
        <v>971722.15095551696</v>
      </c>
    </row>
    <row r="7251" spans="1:7">
      <c r="A7251">
        <v>77</v>
      </c>
      <c r="B7251" t="s">
        <v>80</v>
      </c>
      <c r="C7251">
        <v>10007</v>
      </c>
      <c r="D7251" t="s">
        <v>116</v>
      </c>
      <c r="E7251">
        <v>15055</v>
      </c>
      <c r="F7251" t="s">
        <v>106</v>
      </c>
      <c r="G7251">
        <v>1718428.72754469</v>
      </c>
    </row>
    <row r="7252" spans="1:7">
      <c r="A7252">
        <v>77</v>
      </c>
      <c r="B7252" t="s">
        <v>80</v>
      </c>
      <c r="C7252">
        <v>10008</v>
      </c>
      <c r="D7252" t="s">
        <v>117</v>
      </c>
      <c r="E7252">
        <v>15055</v>
      </c>
      <c r="F7252" t="s">
        <v>106</v>
      </c>
      <c r="G7252">
        <v>1965740.7864737201</v>
      </c>
    </row>
    <row r="7253" spans="1:7">
      <c r="A7253">
        <v>77</v>
      </c>
      <c r="B7253" t="s">
        <v>80</v>
      </c>
      <c r="C7253">
        <v>10009</v>
      </c>
      <c r="D7253" t="s">
        <v>118</v>
      </c>
      <c r="E7253">
        <v>15055</v>
      </c>
      <c r="F7253" t="s">
        <v>106</v>
      </c>
      <c r="G7253">
        <v>4973843.4785635704</v>
      </c>
    </row>
    <row r="7254" spans="1:7">
      <c r="A7254">
        <v>77</v>
      </c>
      <c r="B7254" t="s">
        <v>80</v>
      </c>
      <c r="C7254">
        <v>11001</v>
      </c>
      <c r="D7254" t="s">
        <v>119</v>
      </c>
      <c r="E7254">
        <v>15055</v>
      </c>
      <c r="F7254" t="s">
        <v>106</v>
      </c>
      <c r="G7254">
        <v>377278.728902373</v>
      </c>
    </row>
    <row r="7255" spans="1:7">
      <c r="A7255">
        <v>77</v>
      </c>
      <c r="B7255" t="s">
        <v>80</v>
      </c>
      <c r="C7255">
        <v>11003</v>
      </c>
      <c r="D7255" t="s">
        <v>120</v>
      </c>
      <c r="E7255">
        <v>15055</v>
      </c>
      <c r="F7255" t="s">
        <v>106</v>
      </c>
      <c r="G7255">
        <v>387614.135863473</v>
      </c>
    </row>
    <row r="7256" spans="1:7">
      <c r="A7256">
        <v>77</v>
      </c>
      <c r="B7256" t="s">
        <v>80</v>
      </c>
      <c r="C7256">
        <v>12001</v>
      </c>
      <c r="D7256" t="s">
        <v>121</v>
      </c>
      <c r="E7256">
        <v>15055</v>
      </c>
      <c r="F7256" t="s">
        <v>106</v>
      </c>
      <c r="G7256">
        <v>120441224.497742</v>
      </c>
    </row>
    <row r="7257" spans="1:7">
      <c r="A7257">
        <v>77</v>
      </c>
      <c r="B7257" t="s">
        <v>80</v>
      </c>
      <c r="C7257">
        <v>12002</v>
      </c>
      <c r="D7257" t="s">
        <v>122</v>
      </c>
      <c r="E7257">
        <v>15055</v>
      </c>
      <c r="F7257" t="s">
        <v>106</v>
      </c>
      <c r="G7257">
        <v>176734.98790256301</v>
      </c>
    </row>
    <row r="7258" spans="1:7">
      <c r="A7258">
        <v>77</v>
      </c>
      <c r="B7258" t="s">
        <v>80</v>
      </c>
      <c r="C7258">
        <v>12004</v>
      </c>
      <c r="D7258" t="s">
        <v>123</v>
      </c>
      <c r="E7258">
        <v>15055</v>
      </c>
      <c r="F7258" t="s">
        <v>106</v>
      </c>
      <c r="G7258">
        <v>1960680.1196113599</v>
      </c>
    </row>
    <row r="7259" spans="1:7">
      <c r="A7259">
        <v>77</v>
      </c>
      <c r="B7259" t="s">
        <v>80</v>
      </c>
      <c r="C7259">
        <v>14001</v>
      </c>
      <c r="D7259" t="s">
        <v>124</v>
      </c>
      <c r="E7259">
        <v>15055</v>
      </c>
      <c r="F7259" t="s">
        <v>106</v>
      </c>
      <c r="G7259">
        <v>2592366.3157857298</v>
      </c>
    </row>
    <row r="7260" spans="1:7">
      <c r="A7260">
        <v>77</v>
      </c>
      <c r="B7260" t="s">
        <v>80</v>
      </c>
      <c r="C7260">
        <v>14002</v>
      </c>
      <c r="D7260" t="s">
        <v>125</v>
      </c>
      <c r="E7260">
        <v>15055</v>
      </c>
      <c r="F7260" t="s">
        <v>106</v>
      </c>
      <c r="G7260">
        <v>1015621.30325854</v>
      </c>
    </row>
    <row r="7261" spans="1:7">
      <c r="A7261">
        <v>77</v>
      </c>
      <c r="B7261" t="s">
        <v>80</v>
      </c>
      <c r="C7261">
        <v>25001</v>
      </c>
      <c r="D7261" t="s">
        <v>126</v>
      </c>
      <c r="E7261">
        <v>15051</v>
      </c>
      <c r="F7261" t="s">
        <v>127</v>
      </c>
      <c r="G7261">
        <v>579768648.45917201</v>
      </c>
    </row>
    <row r="7262" spans="1:7">
      <c r="A7262">
        <v>77</v>
      </c>
      <c r="B7262" t="s">
        <v>80</v>
      </c>
      <c r="C7262">
        <v>28001</v>
      </c>
      <c r="D7262" t="s">
        <v>128</v>
      </c>
      <c r="E7262">
        <v>15051</v>
      </c>
      <c r="F7262" t="s">
        <v>127</v>
      </c>
      <c r="G7262">
        <v>1851494724.71506</v>
      </c>
    </row>
    <row r="7263" spans="1:7">
      <c r="A7263">
        <v>78</v>
      </c>
      <c r="B7263" t="s">
        <v>81</v>
      </c>
      <c r="C7263">
        <v>1</v>
      </c>
      <c r="D7263" t="s">
        <v>4</v>
      </c>
      <c r="E7263">
        <v>15055</v>
      </c>
      <c r="F7263" t="s">
        <v>106</v>
      </c>
      <c r="G7263">
        <v>2869076.23314727</v>
      </c>
    </row>
    <row r="7264" spans="1:7">
      <c r="A7264">
        <v>78</v>
      </c>
      <c r="B7264" t="s">
        <v>81</v>
      </c>
      <c r="C7264">
        <v>2</v>
      </c>
      <c r="D7264" t="s">
        <v>5</v>
      </c>
      <c r="E7264">
        <v>15055</v>
      </c>
      <c r="F7264" t="s">
        <v>106</v>
      </c>
      <c r="G7264">
        <v>317424117.38011199</v>
      </c>
    </row>
    <row r="7265" spans="1:7">
      <c r="A7265">
        <v>78</v>
      </c>
      <c r="B7265" t="s">
        <v>81</v>
      </c>
      <c r="C7265">
        <v>3</v>
      </c>
      <c r="D7265" t="s">
        <v>6</v>
      </c>
      <c r="E7265">
        <v>15055</v>
      </c>
      <c r="F7265" t="s">
        <v>106</v>
      </c>
      <c r="G7265">
        <v>208.20817544594601</v>
      </c>
    </row>
    <row r="7266" spans="1:7">
      <c r="A7266">
        <v>78</v>
      </c>
      <c r="B7266" t="s">
        <v>81</v>
      </c>
      <c r="C7266">
        <v>4</v>
      </c>
      <c r="D7266" t="s">
        <v>7</v>
      </c>
      <c r="E7266">
        <v>15055</v>
      </c>
      <c r="F7266" t="s">
        <v>106</v>
      </c>
      <c r="G7266">
        <v>63700216.474466398</v>
      </c>
    </row>
    <row r="7267" spans="1:7">
      <c r="A7267">
        <v>78</v>
      </c>
      <c r="B7267" t="s">
        <v>81</v>
      </c>
      <c r="C7267">
        <v>6</v>
      </c>
      <c r="D7267" t="s">
        <v>9</v>
      </c>
      <c r="E7267">
        <v>15055</v>
      </c>
      <c r="F7267" t="s">
        <v>106</v>
      </c>
      <c r="G7267">
        <v>8264881.8478963198</v>
      </c>
    </row>
    <row r="7268" spans="1:7">
      <c r="A7268">
        <v>78</v>
      </c>
      <c r="B7268" t="s">
        <v>81</v>
      </c>
      <c r="C7268">
        <v>7</v>
      </c>
      <c r="D7268" t="s">
        <v>10</v>
      </c>
      <c r="E7268">
        <v>15055</v>
      </c>
      <c r="F7268" t="s">
        <v>106</v>
      </c>
      <c r="G7268">
        <v>42203720.147743396</v>
      </c>
    </row>
    <row r="7269" spans="1:7">
      <c r="A7269">
        <v>78</v>
      </c>
      <c r="B7269" t="s">
        <v>81</v>
      </c>
      <c r="C7269">
        <v>8</v>
      </c>
      <c r="D7269" t="s">
        <v>11</v>
      </c>
      <c r="E7269">
        <v>15055</v>
      </c>
      <c r="F7269" t="s">
        <v>106</v>
      </c>
      <c r="G7269">
        <v>46778.282719580697</v>
      </c>
    </row>
    <row r="7270" spans="1:7">
      <c r="A7270">
        <v>78</v>
      </c>
      <c r="B7270" t="s">
        <v>81</v>
      </c>
      <c r="C7270">
        <v>9</v>
      </c>
      <c r="D7270" t="s">
        <v>12</v>
      </c>
      <c r="E7270">
        <v>15055</v>
      </c>
      <c r="F7270" t="s">
        <v>106</v>
      </c>
      <c r="G7270">
        <v>1424375175.80354</v>
      </c>
    </row>
    <row r="7271" spans="1:7">
      <c r="A7271">
        <v>78</v>
      </c>
      <c r="B7271" t="s">
        <v>81</v>
      </c>
      <c r="C7271">
        <v>10</v>
      </c>
      <c r="D7271" t="s">
        <v>13</v>
      </c>
      <c r="E7271">
        <v>15055</v>
      </c>
      <c r="F7271" t="s">
        <v>106</v>
      </c>
      <c r="G7271">
        <v>307113189.936032</v>
      </c>
    </row>
    <row r="7272" spans="1:7">
      <c r="A7272">
        <v>78</v>
      </c>
      <c r="B7272" t="s">
        <v>81</v>
      </c>
      <c r="C7272">
        <v>11</v>
      </c>
      <c r="D7272" t="s">
        <v>14</v>
      </c>
      <c r="E7272">
        <v>15055</v>
      </c>
      <c r="F7272" t="s">
        <v>106</v>
      </c>
      <c r="G7272">
        <v>5342758877.8679199</v>
      </c>
    </row>
    <row r="7273" spans="1:7">
      <c r="A7273">
        <v>78</v>
      </c>
      <c r="B7273" t="s">
        <v>81</v>
      </c>
      <c r="C7273">
        <v>12</v>
      </c>
      <c r="D7273" t="s">
        <v>15</v>
      </c>
      <c r="E7273">
        <v>15055</v>
      </c>
      <c r="F7273" t="s">
        <v>106</v>
      </c>
      <c r="G7273">
        <v>1733219260.95486</v>
      </c>
    </row>
    <row r="7274" spans="1:7">
      <c r="A7274">
        <v>78</v>
      </c>
      <c r="B7274" t="s">
        <v>81</v>
      </c>
      <c r="C7274">
        <v>13</v>
      </c>
      <c r="D7274" t="s">
        <v>16</v>
      </c>
      <c r="E7274">
        <v>15055</v>
      </c>
      <c r="F7274" t="s">
        <v>106</v>
      </c>
      <c r="G7274">
        <v>767160.10295113805</v>
      </c>
    </row>
    <row r="7275" spans="1:7">
      <c r="A7275">
        <v>78</v>
      </c>
      <c r="B7275" t="s">
        <v>81</v>
      </c>
      <c r="C7275">
        <v>14</v>
      </c>
      <c r="D7275" t="s">
        <v>17</v>
      </c>
      <c r="E7275">
        <v>15055</v>
      </c>
      <c r="F7275" t="s">
        <v>106</v>
      </c>
      <c r="G7275">
        <v>5196593.20590162</v>
      </c>
    </row>
    <row r="7276" spans="1:7">
      <c r="A7276">
        <v>78</v>
      </c>
      <c r="B7276" t="s">
        <v>81</v>
      </c>
      <c r="C7276">
        <v>15</v>
      </c>
      <c r="D7276" t="s">
        <v>18</v>
      </c>
      <c r="E7276">
        <v>15055</v>
      </c>
      <c r="F7276" t="s">
        <v>106</v>
      </c>
      <c r="G7276">
        <v>2637144.05001166</v>
      </c>
    </row>
    <row r="7277" spans="1:7">
      <c r="A7277">
        <v>78</v>
      </c>
      <c r="B7277" t="s">
        <v>81</v>
      </c>
      <c r="C7277">
        <v>16</v>
      </c>
      <c r="D7277" t="s">
        <v>19</v>
      </c>
      <c r="E7277">
        <v>15055</v>
      </c>
      <c r="F7277" t="s">
        <v>106</v>
      </c>
      <c r="G7277">
        <v>901798.34033497295</v>
      </c>
    </row>
    <row r="7278" spans="1:7">
      <c r="A7278">
        <v>78</v>
      </c>
      <c r="B7278" t="s">
        <v>81</v>
      </c>
      <c r="C7278">
        <v>17</v>
      </c>
      <c r="D7278" t="s">
        <v>20</v>
      </c>
      <c r="E7278">
        <v>15055</v>
      </c>
      <c r="F7278" t="s">
        <v>106</v>
      </c>
      <c r="G7278">
        <v>54986750.456985697</v>
      </c>
    </row>
    <row r="7279" spans="1:7">
      <c r="A7279">
        <v>78</v>
      </c>
      <c r="B7279" t="s">
        <v>81</v>
      </c>
      <c r="C7279">
        <v>18</v>
      </c>
      <c r="D7279" t="s">
        <v>21</v>
      </c>
      <c r="E7279">
        <v>15055</v>
      </c>
      <c r="F7279" t="s">
        <v>106</v>
      </c>
      <c r="G7279">
        <v>313286469.587641</v>
      </c>
    </row>
    <row r="7280" spans="1:7">
      <c r="A7280">
        <v>78</v>
      </c>
      <c r="B7280" t="s">
        <v>81</v>
      </c>
      <c r="C7280">
        <v>19</v>
      </c>
      <c r="D7280" t="s">
        <v>22</v>
      </c>
      <c r="E7280">
        <v>15055</v>
      </c>
      <c r="F7280" t="s">
        <v>106</v>
      </c>
      <c r="G7280">
        <v>89587749.290445402</v>
      </c>
    </row>
    <row r="7281" spans="1:7">
      <c r="A7281">
        <v>78</v>
      </c>
      <c r="B7281" t="s">
        <v>81</v>
      </c>
      <c r="C7281">
        <v>20</v>
      </c>
      <c r="D7281" t="s">
        <v>23</v>
      </c>
      <c r="E7281">
        <v>15055</v>
      </c>
      <c r="F7281" t="s">
        <v>106</v>
      </c>
      <c r="G7281">
        <v>585797602.54295897</v>
      </c>
    </row>
    <row r="7282" spans="1:7">
      <c r="A7282">
        <v>78</v>
      </c>
      <c r="B7282" t="s">
        <v>81</v>
      </c>
      <c r="C7282">
        <v>21</v>
      </c>
      <c r="D7282" t="s">
        <v>24</v>
      </c>
      <c r="E7282">
        <v>15055</v>
      </c>
      <c r="F7282" t="s">
        <v>106</v>
      </c>
      <c r="G7282">
        <v>77184345.996024102</v>
      </c>
    </row>
    <row r="7283" spans="1:7">
      <c r="A7283">
        <v>78</v>
      </c>
      <c r="B7283" t="s">
        <v>81</v>
      </c>
      <c r="C7283">
        <v>22</v>
      </c>
      <c r="D7283" t="s">
        <v>25</v>
      </c>
      <c r="E7283">
        <v>15055</v>
      </c>
      <c r="F7283" t="s">
        <v>106</v>
      </c>
      <c r="G7283">
        <v>437586592.99048501</v>
      </c>
    </row>
    <row r="7284" spans="1:7">
      <c r="A7284">
        <v>78</v>
      </c>
      <c r="B7284" t="s">
        <v>81</v>
      </c>
      <c r="C7284">
        <v>23</v>
      </c>
      <c r="D7284" t="s">
        <v>26</v>
      </c>
      <c r="E7284">
        <v>15055</v>
      </c>
      <c r="F7284" t="s">
        <v>106</v>
      </c>
      <c r="G7284">
        <v>182670307.14426699</v>
      </c>
    </row>
    <row r="7285" spans="1:7">
      <c r="A7285">
        <v>78</v>
      </c>
      <c r="B7285" t="s">
        <v>81</v>
      </c>
      <c r="C7285">
        <v>24</v>
      </c>
      <c r="D7285" t="s">
        <v>27</v>
      </c>
      <c r="E7285">
        <v>15055</v>
      </c>
      <c r="F7285" t="s">
        <v>106</v>
      </c>
      <c r="G7285">
        <v>4483619.5712325899</v>
      </c>
    </row>
    <row r="7286" spans="1:7">
      <c r="A7286">
        <v>78</v>
      </c>
      <c r="B7286" t="s">
        <v>81</v>
      </c>
      <c r="C7286">
        <v>25</v>
      </c>
      <c r="D7286" t="s">
        <v>28</v>
      </c>
      <c r="E7286">
        <v>15055</v>
      </c>
      <c r="F7286" t="s">
        <v>106</v>
      </c>
      <c r="G7286">
        <v>212719646.865787</v>
      </c>
    </row>
    <row r="7287" spans="1:7">
      <c r="A7287">
        <v>78</v>
      </c>
      <c r="B7287" t="s">
        <v>81</v>
      </c>
      <c r="C7287">
        <v>26</v>
      </c>
      <c r="D7287" t="s">
        <v>29</v>
      </c>
      <c r="E7287">
        <v>15055</v>
      </c>
      <c r="F7287" t="s">
        <v>106</v>
      </c>
      <c r="G7287">
        <v>9238464.8046975601</v>
      </c>
    </row>
    <row r="7288" spans="1:7">
      <c r="A7288">
        <v>78</v>
      </c>
      <c r="B7288" t="s">
        <v>81</v>
      </c>
      <c r="C7288">
        <v>27</v>
      </c>
      <c r="D7288" t="s">
        <v>30</v>
      </c>
      <c r="E7288">
        <v>15055</v>
      </c>
      <c r="F7288" t="s">
        <v>106</v>
      </c>
      <c r="G7288">
        <v>4501884.1254651304</v>
      </c>
    </row>
    <row r="7289" spans="1:7">
      <c r="A7289">
        <v>78</v>
      </c>
      <c r="B7289" t="s">
        <v>81</v>
      </c>
      <c r="C7289">
        <v>28</v>
      </c>
      <c r="D7289" t="s">
        <v>31</v>
      </c>
      <c r="E7289">
        <v>15055</v>
      </c>
      <c r="F7289" t="s">
        <v>106</v>
      </c>
      <c r="G7289">
        <v>6686020.9210102204</v>
      </c>
    </row>
    <row r="7290" spans="1:7">
      <c r="A7290">
        <v>78</v>
      </c>
      <c r="B7290" t="s">
        <v>81</v>
      </c>
      <c r="C7290">
        <v>29</v>
      </c>
      <c r="D7290" t="s">
        <v>32</v>
      </c>
      <c r="E7290">
        <v>15055</v>
      </c>
      <c r="F7290" t="s">
        <v>106</v>
      </c>
      <c r="G7290">
        <v>53724392.530185297</v>
      </c>
    </row>
    <row r="7291" spans="1:7">
      <c r="A7291">
        <v>78</v>
      </c>
      <c r="B7291" t="s">
        <v>81</v>
      </c>
      <c r="C7291">
        <v>30</v>
      </c>
      <c r="D7291" t="s">
        <v>33</v>
      </c>
      <c r="E7291">
        <v>15055</v>
      </c>
      <c r="F7291" t="s">
        <v>106</v>
      </c>
      <c r="G7291">
        <v>12850235.1114383</v>
      </c>
    </row>
    <row r="7292" spans="1:7">
      <c r="A7292">
        <v>78</v>
      </c>
      <c r="B7292" t="s">
        <v>81</v>
      </c>
      <c r="C7292">
        <v>31</v>
      </c>
      <c r="D7292" t="s">
        <v>34</v>
      </c>
      <c r="E7292">
        <v>15055</v>
      </c>
      <c r="F7292" t="s">
        <v>106</v>
      </c>
      <c r="G7292">
        <v>24173923.472929399</v>
      </c>
    </row>
    <row r="7293" spans="1:7">
      <c r="A7293">
        <v>78</v>
      </c>
      <c r="B7293" t="s">
        <v>81</v>
      </c>
      <c r="C7293">
        <v>32</v>
      </c>
      <c r="D7293" t="s">
        <v>35</v>
      </c>
      <c r="E7293">
        <v>15055</v>
      </c>
      <c r="F7293" t="s">
        <v>106</v>
      </c>
      <c r="G7293">
        <v>5222338109.7263203</v>
      </c>
    </row>
    <row r="7294" spans="1:7">
      <c r="A7294">
        <v>78</v>
      </c>
      <c r="B7294" t="s">
        <v>81</v>
      </c>
      <c r="C7294">
        <v>33</v>
      </c>
      <c r="D7294" t="s">
        <v>36</v>
      </c>
      <c r="E7294">
        <v>15055</v>
      </c>
      <c r="F7294" t="s">
        <v>106</v>
      </c>
      <c r="G7294">
        <v>20030371.0216421</v>
      </c>
    </row>
    <row r="7295" spans="1:7">
      <c r="A7295">
        <v>78</v>
      </c>
      <c r="B7295" t="s">
        <v>81</v>
      </c>
      <c r="C7295">
        <v>34</v>
      </c>
      <c r="D7295" t="s">
        <v>37</v>
      </c>
      <c r="E7295">
        <v>15055</v>
      </c>
      <c r="F7295" t="s">
        <v>106</v>
      </c>
      <c r="G7295">
        <v>106012554.92056</v>
      </c>
    </row>
    <row r="7296" spans="1:7">
      <c r="A7296">
        <v>78</v>
      </c>
      <c r="B7296" t="s">
        <v>81</v>
      </c>
      <c r="C7296">
        <v>35</v>
      </c>
      <c r="D7296" t="s">
        <v>38</v>
      </c>
      <c r="E7296">
        <v>15055</v>
      </c>
      <c r="F7296" t="s">
        <v>106</v>
      </c>
      <c r="G7296">
        <v>691968992.47010505</v>
      </c>
    </row>
    <row r="7297" spans="1:7">
      <c r="A7297">
        <v>78</v>
      </c>
      <c r="B7297" t="s">
        <v>81</v>
      </c>
      <c r="C7297">
        <v>36</v>
      </c>
      <c r="D7297" t="s">
        <v>39</v>
      </c>
      <c r="E7297">
        <v>15055</v>
      </c>
      <c r="F7297" t="s">
        <v>106</v>
      </c>
      <c r="G7297">
        <v>241203127.876845</v>
      </c>
    </row>
    <row r="7298" spans="1:7">
      <c r="A7298">
        <v>78</v>
      </c>
      <c r="B7298" t="s">
        <v>81</v>
      </c>
      <c r="C7298">
        <v>37</v>
      </c>
      <c r="D7298" t="s">
        <v>40</v>
      </c>
      <c r="E7298">
        <v>15055</v>
      </c>
      <c r="F7298" t="s">
        <v>106</v>
      </c>
      <c r="G7298">
        <v>6304400.83726817</v>
      </c>
    </row>
    <row r="7299" spans="1:7">
      <c r="A7299">
        <v>78</v>
      </c>
      <c r="B7299" t="s">
        <v>81</v>
      </c>
      <c r="C7299">
        <v>38</v>
      </c>
      <c r="D7299" t="s">
        <v>41</v>
      </c>
      <c r="E7299">
        <v>15055</v>
      </c>
      <c r="F7299" t="s">
        <v>106</v>
      </c>
      <c r="G7299">
        <v>1668959.75772803</v>
      </c>
    </row>
    <row r="7300" spans="1:7">
      <c r="A7300">
        <v>78</v>
      </c>
      <c r="B7300" t="s">
        <v>81</v>
      </c>
      <c r="C7300">
        <v>39</v>
      </c>
      <c r="D7300" t="s">
        <v>42</v>
      </c>
      <c r="E7300">
        <v>15055</v>
      </c>
      <c r="F7300" t="s">
        <v>106</v>
      </c>
      <c r="G7300">
        <v>1588296.9718374601</v>
      </c>
    </row>
    <row r="7301" spans="1:7">
      <c r="A7301">
        <v>78</v>
      </c>
      <c r="B7301" t="s">
        <v>81</v>
      </c>
      <c r="C7301">
        <v>40</v>
      </c>
      <c r="D7301" t="s">
        <v>43</v>
      </c>
      <c r="E7301">
        <v>15055</v>
      </c>
      <c r="F7301" t="s">
        <v>106</v>
      </c>
      <c r="G7301">
        <v>149476329.614548</v>
      </c>
    </row>
    <row r="7302" spans="1:7">
      <c r="A7302">
        <v>78</v>
      </c>
      <c r="B7302" t="s">
        <v>81</v>
      </c>
      <c r="C7302">
        <v>41</v>
      </c>
      <c r="D7302" t="s">
        <v>44</v>
      </c>
      <c r="E7302">
        <v>15055</v>
      </c>
      <c r="F7302" t="s">
        <v>106</v>
      </c>
      <c r="G7302">
        <v>59487492.422389001</v>
      </c>
    </row>
    <row r="7303" spans="1:7">
      <c r="A7303">
        <v>78</v>
      </c>
      <c r="B7303" t="s">
        <v>81</v>
      </c>
      <c r="C7303">
        <v>42</v>
      </c>
      <c r="D7303" t="s">
        <v>45</v>
      </c>
      <c r="E7303">
        <v>15055</v>
      </c>
      <c r="F7303" t="s">
        <v>106</v>
      </c>
      <c r="G7303">
        <v>228679332.31884801</v>
      </c>
    </row>
    <row r="7304" spans="1:7">
      <c r="A7304">
        <v>78</v>
      </c>
      <c r="B7304" t="s">
        <v>81</v>
      </c>
      <c r="C7304">
        <v>43</v>
      </c>
      <c r="D7304" t="s">
        <v>46</v>
      </c>
      <c r="E7304">
        <v>15055</v>
      </c>
      <c r="F7304" t="s">
        <v>106</v>
      </c>
      <c r="G7304">
        <v>77759403.823112205</v>
      </c>
    </row>
    <row r="7305" spans="1:7">
      <c r="A7305">
        <v>78</v>
      </c>
      <c r="B7305" t="s">
        <v>81</v>
      </c>
      <c r="C7305">
        <v>44</v>
      </c>
      <c r="D7305" t="s">
        <v>47</v>
      </c>
      <c r="E7305">
        <v>15055</v>
      </c>
      <c r="F7305" t="s">
        <v>106</v>
      </c>
      <c r="G7305">
        <v>6491479.8528674496</v>
      </c>
    </row>
    <row r="7306" spans="1:7">
      <c r="A7306">
        <v>78</v>
      </c>
      <c r="B7306" t="s">
        <v>81</v>
      </c>
      <c r="C7306">
        <v>45</v>
      </c>
      <c r="D7306" t="s">
        <v>48</v>
      </c>
      <c r="E7306">
        <v>15055</v>
      </c>
      <c r="F7306" t="s">
        <v>106</v>
      </c>
      <c r="G7306">
        <v>637275354.30494106</v>
      </c>
    </row>
    <row r="7307" spans="1:7">
      <c r="A7307">
        <v>78</v>
      </c>
      <c r="B7307" t="s">
        <v>81</v>
      </c>
      <c r="C7307">
        <v>46</v>
      </c>
      <c r="D7307" t="s">
        <v>49</v>
      </c>
      <c r="E7307">
        <v>15055</v>
      </c>
      <c r="F7307" t="s">
        <v>106</v>
      </c>
      <c r="G7307">
        <v>170960512.354985</v>
      </c>
    </row>
    <row r="7308" spans="1:7">
      <c r="A7308">
        <v>78</v>
      </c>
      <c r="B7308" t="s">
        <v>81</v>
      </c>
      <c r="C7308">
        <v>47</v>
      </c>
      <c r="D7308" t="s">
        <v>50</v>
      </c>
      <c r="E7308">
        <v>15055</v>
      </c>
      <c r="F7308" t="s">
        <v>106</v>
      </c>
      <c r="G7308">
        <v>3121896.65138738</v>
      </c>
    </row>
    <row r="7309" spans="1:7">
      <c r="A7309">
        <v>78</v>
      </c>
      <c r="B7309" t="s">
        <v>81</v>
      </c>
      <c r="C7309">
        <v>48</v>
      </c>
      <c r="D7309" t="s">
        <v>51</v>
      </c>
      <c r="E7309">
        <v>15055</v>
      </c>
      <c r="F7309" t="s">
        <v>106</v>
      </c>
      <c r="G7309">
        <v>22720453.434737802</v>
      </c>
    </row>
    <row r="7310" spans="1:7">
      <c r="A7310">
        <v>78</v>
      </c>
      <c r="B7310" t="s">
        <v>81</v>
      </c>
      <c r="C7310">
        <v>49</v>
      </c>
      <c r="D7310" t="s">
        <v>52</v>
      </c>
      <c r="E7310">
        <v>15055</v>
      </c>
      <c r="F7310" t="s">
        <v>106</v>
      </c>
      <c r="G7310">
        <v>107115862.615263</v>
      </c>
    </row>
    <row r="7311" spans="1:7">
      <c r="A7311">
        <v>78</v>
      </c>
      <c r="B7311" t="s">
        <v>81</v>
      </c>
      <c r="C7311">
        <v>50</v>
      </c>
      <c r="D7311" t="s">
        <v>53</v>
      </c>
      <c r="E7311">
        <v>15055</v>
      </c>
      <c r="F7311" t="s">
        <v>106</v>
      </c>
      <c r="G7311">
        <v>345423504.38640702</v>
      </c>
    </row>
    <row r="7312" spans="1:7">
      <c r="A7312">
        <v>78</v>
      </c>
      <c r="B7312" t="s">
        <v>81</v>
      </c>
      <c r="C7312">
        <v>51</v>
      </c>
      <c r="D7312" t="s">
        <v>54</v>
      </c>
      <c r="E7312">
        <v>15055</v>
      </c>
      <c r="F7312" t="s">
        <v>106</v>
      </c>
      <c r="G7312">
        <v>366250582.66355199</v>
      </c>
    </row>
    <row r="7313" spans="1:7">
      <c r="A7313">
        <v>78</v>
      </c>
      <c r="B7313" t="s">
        <v>81</v>
      </c>
      <c r="C7313">
        <v>52</v>
      </c>
      <c r="D7313" t="s">
        <v>55</v>
      </c>
      <c r="E7313">
        <v>15055</v>
      </c>
      <c r="F7313" t="s">
        <v>106</v>
      </c>
      <c r="G7313">
        <v>877892633.69431305</v>
      </c>
    </row>
    <row r="7314" spans="1:7">
      <c r="A7314">
        <v>78</v>
      </c>
      <c r="B7314" t="s">
        <v>81</v>
      </c>
      <c r="C7314">
        <v>53</v>
      </c>
      <c r="D7314" t="s">
        <v>56</v>
      </c>
      <c r="E7314">
        <v>15055</v>
      </c>
      <c r="F7314" t="s">
        <v>106</v>
      </c>
      <c r="G7314">
        <v>257240857.344349</v>
      </c>
    </row>
    <row r="7315" spans="1:7">
      <c r="A7315">
        <v>78</v>
      </c>
      <c r="B7315" t="s">
        <v>81</v>
      </c>
      <c r="C7315">
        <v>54</v>
      </c>
      <c r="D7315" t="s">
        <v>57</v>
      </c>
      <c r="E7315">
        <v>15055</v>
      </c>
      <c r="F7315" t="s">
        <v>106</v>
      </c>
      <c r="G7315">
        <v>564866314.13117504</v>
      </c>
    </row>
    <row r="7316" spans="1:7">
      <c r="A7316">
        <v>78</v>
      </c>
      <c r="B7316" t="s">
        <v>81</v>
      </c>
      <c r="C7316">
        <v>55</v>
      </c>
      <c r="D7316" t="s">
        <v>58</v>
      </c>
      <c r="E7316">
        <v>15055</v>
      </c>
      <c r="F7316" t="s">
        <v>106</v>
      </c>
      <c r="G7316">
        <v>1852723769.6012399</v>
      </c>
    </row>
    <row r="7317" spans="1:7">
      <c r="A7317">
        <v>78</v>
      </c>
      <c r="B7317" t="s">
        <v>81</v>
      </c>
      <c r="C7317">
        <v>56</v>
      </c>
      <c r="D7317" t="s">
        <v>59</v>
      </c>
      <c r="E7317">
        <v>15055</v>
      </c>
      <c r="F7317" t="s">
        <v>106</v>
      </c>
      <c r="G7317">
        <v>1463336041.7074299</v>
      </c>
    </row>
    <row r="7318" spans="1:7">
      <c r="A7318">
        <v>78</v>
      </c>
      <c r="B7318" t="s">
        <v>81</v>
      </c>
      <c r="C7318">
        <v>57</v>
      </c>
      <c r="D7318" t="s">
        <v>60</v>
      </c>
      <c r="E7318">
        <v>15055</v>
      </c>
      <c r="F7318" t="s">
        <v>106</v>
      </c>
      <c r="G7318">
        <v>588586615.383811</v>
      </c>
    </row>
    <row r="7319" spans="1:7">
      <c r="A7319">
        <v>78</v>
      </c>
      <c r="B7319" t="s">
        <v>81</v>
      </c>
      <c r="C7319">
        <v>58</v>
      </c>
      <c r="D7319" t="s">
        <v>61</v>
      </c>
      <c r="E7319">
        <v>15055</v>
      </c>
      <c r="F7319" t="s">
        <v>106</v>
      </c>
      <c r="G7319">
        <v>1611255531.6582699</v>
      </c>
    </row>
    <row r="7320" spans="1:7">
      <c r="A7320">
        <v>78</v>
      </c>
      <c r="B7320" t="s">
        <v>81</v>
      </c>
      <c r="C7320">
        <v>59</v>
      </c>
      <c r="D7320" t="s">
        <v>62</v>
      </c>
      <c r="E7320">
        <v>15055</v>
      </c>
      <c r="F7320" t="s">
        <v>106</v>
      </c>
      <c r="G7320">
        <v>449925387.49153501</v>
      </c>
    </row>
    <row r="7321" spans="1:7">
      <c r="A7321">
        <v>78</v>
      </c>
      <c r="B7321" t="s">
        <v>81</v>
      </c>
      <c r="C7321">
        <v>60</v>
      </c>
      <c r="D7321" t="s">
        <v>63</v>
      </c>
      <c r="E7321">
        <v>15055</v>
      </c>
      <c r="F7321" t="s">
        <v>106</v>
      </c>
      <c r="G7321">
        <v>840060110.74555099</v>
      </c>
    </row>
    <row r="7322" spans="1:7">
      <c r="A7322">
        <v>78</v>
      </c>
      <c r="B7322" t="s">
        <v>81</v>
      </c>
      <c r="C7322">
        <v>62</v>
      </c>
      <c r="D7322" t="s">
        <v>65</v>
      </c>
      <c r="E7322">
        <v>15055</v>
      </c>
      <c r="F7322" t="s">
        <v>106</v>
      </c>
      <c r="G7322">
        <v>8695669304.3964996</v>
      </c>
    </row>
    <row r="7323" spans="1:7">
      <c r="A7323">
        <v>78</v>
      </c>
      <c r="B7323" t="s">
        <v>81</v>
      </c>
      <c r="C7323">
        <v>63</v>
      </c>
      <c r="D7323" t="s">
        <v>66</v>
      </c>
      <c r="E7323">
        <v>15055</v>
      </c>
      <c r="F7323" t="s">
        <v>106</v>
      </c>
      <c r="G7323">
        <v>85804806.682603195</v>
      </c>
    </row>
    <row r="7324" spans="1:7">
      <c r="A7324">
        <v>78</v>
      </c>
      <c r="B7324" t="s">
        <v>81</v>
      </c>
      <c r="C7324">
        <v>64</v>
      </c>
      <c r="D7324" t="s">
        <v>67</v>
      </c>
      <c r="E7324">
        <v>15055</v>
      </c>
      <c r="F7324" t="s">
        <v>106</v>
      </c>
      <c r="G7324">
        <v>3052596749.72087</v>
      </c>
    </row>
    <row r="7325" spans="1:7">
      <c r="A7325">
        <v>78</v>
      </c>
      <c r="B7325" t="s">
        <v>81</v>
      </c>
      <c r="C7325">
        <v>65</v>
      </c>
      <c r="D7325" t="s">
        <v>68</v>
      </c>
      <c r="E7325">
        <v>15055</v>
      </c>
      <c r="F7325" t="s">
        <v>106</v>
      </c>
      <c r="G7325">
        <v>5151943103.13311</v>
      </c>
    </row>
    <row r="7326" spans="1:7">
      <c r="A7326">
        <v>78</v>
      </c>
      <c r="B7326" t="s">
        <v>81</v>
      </c>
      <c r="C7326">
        <v>66</v>
      </c>
      <c r="D7326" t="s">
        <v>69</v>
      </c>
      <c r="E7326">
        <v>15055</v>
      </c>
      <c r="F7326" t="s">
        <v>106</v>
      </c>
      <c r="G7326">
        <v>10922900218.424</v>
      </c>
    </row>
    <row r="7327" spans="1:7">
      <c r="A7327">
        <v>78</v>
      </c>
      <c r="B7327" t="s">
        <v>81</v>
      </c>
      <c r="C7327">
        <v>67</v>
      </c>
      <c r="D7327" t="s">
        <v>70</v>
      </c>
      <c r="E7327">
        <v>15055</v>
      </c>
      <c r="F7327" t="s">
        <v>106</v>
      </c>
      <c r="G7327">
        <v>1980199578.8129399</v>
      </c>
    </row>
    <row r="7328" spans="1:7">
      <c r="A7328">
        <v>78</v>
      </c>
      <c r="B7328" t="s">
        <v>81</v>
      </c>
      <c r="C7328">
        <v>68</v>
      </c>
      <c r="D7328" t="s">
        <v>71</v>
      </c>
      <c r="E7328">
        <v>15055</v>
      </c>
      <c r="F7328" t="s">
        <v>106</v>
      </c>
      <c r="G7328">
        <v>285564703.24038899</v>
      </c>
    </row>
    <row r="7329" spans="1:7">
      <c r="A7329">
        <v>78</v>
      </c>
      <c r="B7329" t="s">
        <v>81</v>
      </c>
      <c r="C7329">
        <v>74</v>
      </c>
      <c r="D7329" t="s">
        <v>77</v>
      </c>
      <c r="E7329">
        <v>15055</v>
      </c>
      <c r="F7329" t="s">
        <v>106</v>
      </c>
      <c r="G7329">
        <v>597642965.86612201</v>
      </c>
    </row>
    <row r="7330" spans="1:7">
      <c r="A7330">
        <v>78</v>
      </c>
      <c r="B7330" t="s">
        <v>81</v>
      </c>
      <c r="C7330">
        <v>75</v>
      </c>
      <c r="D7330" t="s">
        <v>78</v>
      </c>
      <c r="E7330">
        <v>15055</v>
      </c>
      <c r="F7330" t="s">
        <v>106</v>
      </c>
      <c r="G7330">
        <v>18515.670217992101</v>
      </c>
    </row>
    <row r="7331" spans="1:7">
      <c r="A7331">
        <v>78</v>
      </c>
      <c r="B7331" t="s">
        <v>81</v>
      </c>
      <c r="C7331">
        <v>76</v>
      </c>
      <c r="D7331" t="s">
        <v>79</v>
      </c>
      <c r="E7331">
        <v>15055</v>
      </c>
      <c r="F7331" t="s">
        <v>106</v>
      </c>
      <c r="G7331">
        <v>49165558.6333827</v>
      </c>
    </row>
    <row r="7332" spans="1:7">
      <c r="A7332">
        <v>78</v>
      </c>
      <c r="B7332" t="s">
        <v>81</v>
      </c>
      <c r="C7332">
        <v>77</v>
      </c>
      <c r="D7332" t="s">
        <v>80</v>
      </c>
      <c r="E7332">
        <v>15055</v>
      </c>
      <c r="F7332" t="s">
        <v>106</v>
      </c>
      <c r="G7332">
        <v>85876052.609023795</v>
      </c>
    </row>
    <row r="7333" spans="1:7">
      <c r="A7333">
        <v>78</v>
      </c>
      <c r="B7333" t="s">
        <v>81</v>
      </c>
      <c r="C7333">
        <v>78</v>
      </c>
      <c r="D7333" t="s">
        <v>81</v>
      </c>
      <c r="E7333">
        <v>15055</v>
      </c>
      <c r="F7333" t="s">
        <v>106</v>
      </c>
      <c r="G7333">
        <v>1022739706.7766401</v>
      </c>
    </row>
    <row r="7334" spans="1:7">
      <c r="A7334">
        <v>78</v>
      </c>
      <c r="B7334" t="s">
        <v>81</v>
      </c>
      <c r="C7334">
        <v>79</v>
      </c>
      <c r="D7334" t="s">
        <v>82</v>
      </c>
      <c r="E7334">
        <v>15055</v>
      </c>
      <c r="F7334" t="s">
        <v>106</v>
      </c>
      <c r="G7334">
        <v>1497177669.44839</v>
      </c>
    </row>
    <row r="7335" spans="1:7">
      <c r="A7335">
        <v>78</v>
      </c>
      <c r="B7335" t="s">
        <v>81</v>
      </c>
      <c r="C7335">
        <v>80</v>
      </c>
      <c r="D7335" t="s">
        <v>83</v>
      </c>
      <c r="E7335">
        <v>15055</v>
      </c>
      <c r="F7335" t="s">
        <v>106</v>
      </c>
      <c r="G7335">
        <v>117724182.109134</v>
      </c>
    </row>
    <row r="7336" spans="1:7">
      <c r="A7336">
        <v>78</v>
      </c>
      <c r="B7336" t="s">
        <v>81</v>
      </c>
      <c r="C7336">
        <v>81</v>
      </c>
      <c r="D7336" t="s">
        <v>84</v>
      </c>
      <c r="E7336">
        <v>15055</v>
      </c>
      <c r="F7336" t="s">
        <v>106</v>
      </c>
      <c r="G7336">
        <v>39806314.057262398</v>
      </c>
    </row>
    <row r="7337" spans="1:7">
      <c r="A7337">
        <v>78</v>
      </c>
      <c r="B7337" t="s">
        <v>81</v>
      </c>
      <c r="C7337">
        <v>83</v>
      </c>
      <c r="D7337" t="s">
        <v>86</v>
      </c>
      <c r="E7337">
        <v>15055</v>
      </c>
      <c r="F7337" t="s">
        <v>106</v>
      </c>
      <c r="G7337">
        <v>1815152545.8764801</v>
      </c>
    </row>
    <row r="7338" spans="1:7">
      <c r="A7338">
        <v>78</v>
      </c>
      <c r="B7338" t="s">
        <v>81</v>
      </c>
      <c r="C7338">
        <v>86</v>
      </c>
      <c r="D7338" t="s">
        <v>89</v>
      </c>
      <c r="E7338">
        <v>15055</v>
      </c>
      <c r="F7338" t="s">
        <v>106</v>
      </c>
      <c r="G7338">
        <v>31577426.1870462</v>
      </c>
    </row>
    <row r="7339" spans="1:7">
      <c r="A7339">
        <v>78</v>
      </c>
      <c r="B7339" t="s">
        <v>81</v>
      </c>
      <c r="C7339">
        <v>87</v>
      </c>
      <c r="D7339" t="s">
        <v>90</v>
      </c>
      <c r="E7339">
        <v>15055</v>
      </c>
      <c r="F7339" t="s">
        <v>106</v>
      </c>
      <c r="G7339">
        <v>14220552.1604777</v>
      </c>
    </row>
    <row r="7340" spans="1:7">
      <c r="A7340">
        <v>78</v>
      </c>
      <c r="B7340" t="s">
        <v>81</v>
      </c>
      <c r="C7340">
        <v>5001</v>
      </c>
      <c r="D7340" t="s">
        <v>94</v>
      </c>
      <c r="E7340">
        <v>15053</v>
      </c>
      <c r="F7340" t="s">
        <v>107</v>
      </c>
      <c r="G7340">
        <v>65774240649.679901</v>
      </c>
    </row>
    <row r="7341" spans="1:7">
      <c r="A7341">
        <v>78</v>
      </c>
      <c r="B7341" t="s">
        <v>81</v>
      </c>
      <c r="C7341">
        <v>6001</v>
      </c>
      <c r="D7341" t="s">
        <v>96</v>
      </c>
      <c r="E7341">
        <v>15053</v>
      </c>
      <c r="F7341" t="s">
        <v>107</v>
      </c>
      <c r="G7341">
        <v>4848864970.7657604</v>
      </c>
    </row>
    <row r="7342" spans="1:7">
      <c r="A7342">
        <v>78</v>
      </c>
      <c r="B7342" t="s">
        <v>81</v>
      </c>
      <c r="C7342">
        <v>7001</v>
      </c>
      <c r="D7342" t="s">
        <v>108</v>
      </c>
      <c r="E7342">
        <v>15053</v>
      </c>
      <c r="F7342" t="s">
        <v>107</v>
      </c>
      <c r="G7342">
        <v>32674165129.422501</v>
      </c>
    </row>
    <row r="7343" spans="1:7">
      <c r="A7343">
        <v>78</v>
      </c>
      <c r="B7343" t="s">
        <v>81</v>
      </c>
      <c r="C7343">
        <v>8001</v>
      </c>
      <c r="D7343" t="s">
        <v>109</v>
      </c>
      <c r="E7343">
        <v>15053</v>
      </c>
      <c r="F7343" t="s">
        <v>107</v>
      </c>
      <c r="G7343">
        <v>13861445238.911301</v>
      </c>
    </row>
    <row r="7344" spans="1:7">
      <c r="A7344">
        <v>78</v>
      </c>
      <c r="B7344" t="s">
        <v>81</v>
      </c>
      <c r="C7344">
        <v>10001</v>
      </c>
      <c r="D7344" t="s">
        <v>110</v>
      </c>
      <c r="E7344">
        <v>15055</v>
      </c>
      <c r="F7344" t="s">
        <v>106</v>
      </c>
      <c r="G7344">
        <v>596227.38064219395</v>
      </c>
    </row>
    <row r="7345" spans="1:7">
      <c r="A7345">
        <v>78</v>
      </c>
      <c r="B7345" t="s">
        <v>81</v>
      </c>
      <c r="C7345">
        <v>10002</v>
      </c>
      <c r="D7345" t="s">
        <v>111</v>
      </c>
      <c r="E7345">
        <v>15055</v>
      </c>
      <c r="F7345" t="s">
        <v>106</v>
      </c>
      <c r="G7345">
        <v>785164.045141796</v>
      </c>
    </row>
    <row r="7346" spans="1:7">
      <c r="A7346">
        <v>78</v>
      </c>
      <c r="B7346" t="s">
        <v>81</v>
      </c>
      <c r="C7346">
        <v>10003</v>
      </c>
      <c r="D7346" t="s">
        <v>112</v>
      </c>
      <c r="E7346">
        <v>15055</v>
      </c>
      <c r="F7346" t="s">
        <v>106</v>
      </c>
      <c r="G7346">
        <v>699061.43008792901</v>
      </c>
    </row>
    <row r="7347" spans="1:7">
      <c r="A7347">
        <v>78</v>
      </c>
      <c r="B7347" t="s">
        <v>81</v>
      </c>
      <c r="C7347">
        <v>10004</v>
      </c>
      <c r="D7347" t="s">
        <v>113</v>
      </c>
      <c r="E7347">
        <v>15055</v>
      </c>
      <c r="F7347" t="s">
        <v>106</v>
      </c>
      <c r="G7347">
        <v>539759.48177773005</v>
      </c>
    </row>
    <row r="7348" spans="1:7">
      <c r="A7348">
        <v>78</v>
      </c>
      <c r="B7348" t="s">
        <v>81</v>
      </c>
      <c r="C7348">
        <v>10005</v>
      </c>
      <c r="D7348" t="s">
        <v>114</v>
      </c>
      <c r="E7348">
        <v>15055</v>
      </c>
      <c r="F7348" t="s">
        <v>106</v>
      </c>
      <c r="G7348">
        <v>1204619.5972688999</v>
      </c>
    </row>
    <row r="7349" spans="1:7">
      <c r="A7349">
        <v>78</v>
      </c>
      <c r="B7349" t="s">
        <v>81</v>
      </c>
      <c r="C7349">
        <v>10006</v>
      </c>
      <c r="D7349" t="s">
        <v>115</v>
      </c>
      <c r="E7349">
        <v>15055</v>
      </c>
      <c r="F7349" t="s">
        <v>106</v>
      </c>
      <c r="G7349">
        <v>4114290.2402083501</v>
      </c>
    </row>
    <row r="7350" spans="1:7">
      <c r="A7350">
        <v>78</v>
      </c>
      <c r="B7350" t="s">
        <v>81</v>
      </c>
      <c r="C7350">
        <v>10007</v>
      </c>
      <c r="D7350" t="s">
        <v>116</v>
      </c>
      <c r="E7350">
        <v>15055</v>
      </c>
      <c r="F7350" t="s">
        <v>106</v>
      </c>
      <c r="G7350">
        <v>7275860.2191774603</v>
      </c>
    </row>
    <row r="7351" spans="1:7">
      <c r="A7351">
        <v>78</v>
      </c>
      <c r="B7351" t="s">
        <v>81</v>
      </c>
      <c r="C7351">
        <v>10008</v>
      </c>
      <c r="D7351" t="s">
        <v>117</v>
      </c>
      <c r="E7351">
        <v>15055</v>
      </c>
      <c r="F7351" t="s">
        <v>106</v>
      </c>
      <c r="G7351">
        <v>8322984.2240558099</v>
      </c>
    </row>
    <row r="7352" spans="1:7">
      <c r="A7352">
        <v>78</v>
      </c>
      <c r="B7352" t="s">
        <v>81</v>
      </c>
      <c r="C7352">
        <v>10009</v>
      </c>
      <c r="D7352" t="s">
        <v>118</v>
      </c>
      <c r="E7352">
        <v>15055</v>
      </c>
      <c r="F7352" t="s">
        <v>106</v>
      </c>
      <c r="G7352">
        <v>21059348.765545301</v>
      </c>
    </row>
    <row r="7353" spans="1:7">
      <c r="A7353">
        <v>78</v>
      </c>
      <c r="B7353" t="s">
        <v>81</v>
      </c>
      <c r="C7353">
        <v>11001</v>
      </c>
      <c r="D7353" t="s">
        <v>119</v>
      </c>
      <c r="E7353">
        <v>15055</v>
      </c>
      <c r="F7353" t="s">
        <v>106</v>
      </c>
      <c r="G7353">
        <v>1651848.87064847</v>
      </c>
    </row>
    <row r="7354" spans="1:7">
      <c r="A7354">
        <v>78</v>
      </c>
      <c r="B7354" t="s">
        <v>81</v>
      </c>
      <c r="C7354">
        <v>11003</v>
      </c>
      <c r="D7354" t="s">
        <v>120</v>
      </c>
      <c r="E7354">
        <v>15055</v>
      </c>
      <c r="F7354" t="s">
        <v>106</v>
      </c>
      <c r="G7354">
        <v>1641165.6918407399</v>
      </c>
    </row>
    <row r="7355" spans="1:7">
      <c r="A7355">
        <v>78</v>
      </c>
      <c r="B7355" t="s">
        <v>81</v>
      </c>
      <c r="C7355">
        <v>12001</v>
      </c>
      <c r="D7355" t="s">
        <v>121</v>
      </c>
      <c r="E7355">
        <v>15055</v>
      </c>
      <c r="F7355" t="s">
        <v>106</v>
      </c>
      <c r="G7355">
        <v>482405221.74595499</v>
      </c>
    </row>
    <row r="7356" spans="1:7">
      <c r="A7356">
        <v>78</v>
      </c>
      <c r="B7356" t="s">
        <v>81</v>
      </c>
      <c r="C7356">
        <v>12002</v>
      </c>
      <c r="D7356" t="s">
        <v>122</v>
      </c>
      <c r="E7356">
        <v>15055</v>
      </c>
      <c r="F7356" t="s">
        <v>106</v>
      </c>
      <c r="G7356">
        <v>2007064.7880374</v>
      </c>
    </row>
    <row r="7357" spans="1:7">
      <c r="A7357">
        <v>78</v>
      </c>
      <c r="B7357" t="s">
        <v>81</v>
      </c>
      <c r="C7357">
        <v>12004</v>
      </c>
      <c r="D7357" t="s">
        <v>123</v>
      </c>
      <c r="E7357">
        <v>15055</v>
      </c>
      <c r="F7357" t="s">
        <v>106</v>
      </c>
      <c r="G7357">
        <v>8301557.2634166097</v>
      </c>
    </row>
    <row r="7358" spans="1:7">
      <c r="A7358">
        <v>78</v>
      </c>
      <c r="B7358" t="s">
        <v>81</v>
      </c>
      <c r="C7358">
        <v>14001</v>
      </c>
      <c r="D7358" t="s">
        <v>124</v>
      </c>
      <c r="E7358">
        <v>15055</v>
      </c>
      <c r="F7358" t="s">
        <v>106</v>
      </c>
      <c r="G7358">
        <v>10976128.7437918</v>
      </c>
    </row>
    <row r="7359" spans="1:7">
      <c r="A7359">
        <v>78</v>
      </c>
      <c r="B7359" t="s">
        <v>81</v>
      </c>
      <c r="C7359">
        <v>14002</v>
      </c>
      <c r="D7359" t="s">
        <v>125</v>
      </c>
      <c r="E7359">
        <v>15055</v>
      </c>
      <c r="F7359" t="s">
        <v>106</v>
      </c>
      <c r="G7359">
        <v>13926708.4857223</v>
      </c>
    </row>
    <row r="7360" spans="1:7">
      <c r="A7360">
        <v>78</v>
      </c>
      <c r="B7360" t="s">
        <v>81</v>
      </c>
      <c r="C7360">
        <v>25001</v>
      </c>
      <c r="D7360" t="s">
        <v>126</v>
      </c>
      <c r="E7360">
        <v>15051</v>
      </c>
      <c r="F7360" t="s">
        <v>127</v>
      </c>
      <c r="G7360">
        <v>3788224423.5357499</v>
      </c>
    </row>
    <row r="7361" spans="1:7">
      <c r="A7361">
        <v>78</v>
      </c>
      <c r="B7361" t="s">
        <v>81</v>
      </c>
      <c r="C7361">
        <v>28001</v>
      </c>
      <c r="D7361" t="s">
        <v>128</v>
      </c>
      <c r="E7361">
        <v>15051</v>
      </c>
      <c r="F7361" t="s">
        <v>127</v>
      </c>
      <c r="G7361">
        <v>13671703891.014</v>
      </c>
    </row>
    <row r="7362" spans="1:7">
      <c r="A7362">
        <v>79</v>
      </c>
      <c r="B7362" t="s">
        <v>82</v>
      </c>
      <c r="C7362">
        <v>1</v>
      </c>
      <c r="D7362" t="s">
        <v>4</v>
      </c>
      <c r="E7362">
        <v>15055</v>
      </c>
      <c r="F7362" t="s">
        <v>106</v>
      </c>
      <c r="G7362">
        <v>3836.6811923569799</v>
      </c>
    </row>
    <row r="7363" spans="1:7">
      <c r="A7363">
        <v>79</v>
      </c>
      <c r="B7363" t="s">
        <v>82</v>
      </c>
      <c r="C7363">
        <v>2</v>
      </c>
      <c r="D7363" t="s">
        <v>5</v>
      </c>
      <c r="E7363">
        <v>15055</v>
      </c>
      <c r="F7363" t="s">
        <v>106</v>
      </c>
      <c r="G7363">
        <v>1680.51710726799</v>
      </c>
    </row>
    <row r="7364" spans="1:7">
      <c r="A7364">
        <v>79</v>
      </c>
      <c r="B7364" t="s">
        <v>82</v>
      </c>
      <c r="C7364">
        <v>6</v>
      </c>
      <c r="D7364" t="s">
        <v>9</v>
      </c>
      <c r="E7364">
        <v>15055</v>
      </c>
      <c r="F7364" t="s">
        <v>106</v>
      </c>
      <c r="G7364">
        <v>2400186.3974064998</v>
      </c>
    </row>
    <row r="7365" spans="1:7">
      <c r="A7365">
        <v>79</v>
      </c>
      <c r="B7365" t="s">
        <v>82</v>
      </c>
      <c r="C7365">
        <v>7</v>
      </c>
      <c r="D7365" t="s">
        <v>10</v>
      </c>
      <c r="E7365">
        <v>15055</v>
      </c>
      <c r="F7365" t="s">
        <v>106</v>
      </c>
      <c r="G7365">
        <v>8646329.0512840897</v>
      </c>
    </row>
    <row r="7366" spans="1:7">
      <c r="A7366">
        <v>79</v>
      </c>
      <c r="B7366" t="s">
        <v>82</v>
      </c>
      <c r="C7366">
        <v>8</v>
      </c>
      <c r="D7366" t="s">
        <v>11</v>
      </c>
      <c r="E7366">
        <v>15055</v>
      </c>
      <c r="F7366" t="s">
        <v>106</v>
      </c>
      <c r="G7366">
        <v>74239.461391356497</v>
      </c>
    </row>
    <row r="7367" spans="1:7">
      <c r="A7367">
        <v>79</v>
      </c>
      <c r="B7367" t="s">
        <v>82</v>
      </c>
      <c r="C7367">
        <v>9</v>
      </c>
      <c r="D7367" t="s">
        <v>12</v>
      </c>
      <c r="E7367">
        <v>15055</v>
      </c>
      <c r="F7367" t="s">
        <v>106</v>
      </c>
      <c r="G7367">
        <v>179533203.03111199</v>
      </c>
    </row>
    <row r="7368" spans="1:7">
      <c r="A7368">
        <v>79</v>
      </c>
      <c r="B7368" t="s">
        <v>82</v>
      </c>
      <c r="C7368">
        <v>10</v>
      </c>
      <c r="D7368" t="s">
        <v>13</v>
      </c>
      <c r="E7368">
        <v>15055</v>
      </c>
      <c r="F7368" t="s">
        <v>106</v>
      </c>
      <c r="G7368">
        <v>95095474.113000095</v>
      </c>
    </row>
    <row r="7369" spans="1:7">
      <c r="A7369">
        <v>79</v>
      </c>
      <c r="B7369" t="s">
        <v>82</v>
      </c>
      <c r="C7369">
        <v>11</v>
      </c>
      <c r="D7369" t="s">
        <v>14</v>
      </c>
      <c r="E7369">
        <v>15055</v>
      </c>
      <c r="F7369" t="s">
        <v>106</v>
      </c>
      <c r="G7369">
        <v>113599.015223963</v>
      </c>
    </row>
    <row r="7370" spans="1:7">
      <c r="A7370">
        <v>79</v>
      </c>
      <c r="B7370" t="s">
        <v>82</v>
      </c>
      <c r="C7370">
        <v>12</v>
      </c>
      <c r="D7370" t="s">
        <v>15</v>
      </c>
      <c r="E7370">
        <v>15055</v>
      </c>
      <c r="F7370" t="s">
        <v>106</v>
      </c>
      <c r="G7370">
        <v>618.92084062752394</v>
      </c>
    </row>
    <row r="7371" spans="1:7">
      <c r="A7371">
        <v>79</v>
      </c>
      <c r="B7371" t="s">
        <v>82</v>
      </c>
      <c r="C7371">
        <v>13</v>
      </c>
      <c r="D7371" t="s">
        <v>16</v>
      </c>
      <c r="E7371">
        <v>15055</v>
      </c>
      <c r="F7371" t="s">
        <v>106</v>
      </c>
      <c r="G7371">
        <v>1671350.3774546301</v>
      </c>
    </row>
    <row r="7372" spans="1:7">
      <c r="A7372">
        <v>79</v>
      </c>
      <c r="B7372" t="s">
        <v>82</v>
      </c>
      <c r="C7372">
        <v>14</v>
      </c>
      <c r="D7372" t="s">
        <v>17</v>
      </c>
      <c r="E7372">
        <v>15055</v>
      </c>
      <c r="F7372" t="s">
        <v>106</v>
      </c>
      <c r="G7372">
        <v>1637565.6342309001</v>
      </c>
    </row>
    <row r="7373" spans="1:7">
      <c r="A7373">
        <v>79</v>
      </c>
      <c r="B7373" t="s">
        <v>82</v>
      </c>
      <c r="C7373">
        <v>15</v>
      </c>
      <c r="D7373" t="s">
        <v>18</v>
      </c>
      <c r="E7373">
        <v>15055</v>
      </c>
      <c r="F7373" t="s">
        <v>106</v>
      </c>
      <c r="G7373">
        <v>2655349.6056518801</v>
      </c>
    </row>
    <row r="7374" spans="1:7">
      <c r="A7374">
        <v>79</v>
      </c>
      <c r="B7374" t="s">
        <v>82</v>
      </c>
      <c r="C7374">
        <v>16</v>
      </c>
      <c r="D7374" t="s">
        <v>19</v>
      </c>
      <c r="E7374">
        <v>15055</v>
      </c>
      <c r="F7374" t="s">
        <v>106</v>
      </c>
      <c r="G7374">
        <v>396746.30969154101</v>
      </c>
    </row>
    <row r="7375" spans="1:7">
      <c r="A7375">
        <v>79</v>
      </c>
      <c r="B7375" t="s">
        <v>82</v>
      </c>
      <c r="C7375">
        <v>17</v>
      </c>
      <c r="D7375" t="s">
        <v>20</v>
      </c>
      <c r="E7375">
        <v>15055</v>
      </c>
      <c r="F7375" t="s">
        <v>106</v>
      </c>
      <c r="G7375">
        <v>9938453.4893555492</v>
      </c>
    </row>
    <row r="7376" spans="1:7">
      <c r="A7376">
        <v>79</v>
      </c>
      <c r="B7376" t="s">
        <v>82</v>
      </c>
      <c r="C7376">
        <v>18</v>
      </c>
      <c r="D7376" t="s">
        <v>21</v>
      </c>
      <c r="E7376">
        <v>15055</v>
      </c>
      <c r="F7376" t="s">
        <v>106</v>
      </c>
      <c r="G7376">
        <v>15850342.3680562</v>
      </c>
    </row>
    <row r="7377" spans="1:7">
      <c r="A7377">
        <v>79</v>
      </c>
      <c r="B7377" t="s">
        <v>82</v>
      </c>
      <c r="C7377">
        <v>19</v>
      </c>
      <c r="D7377" t="s">
        <v>22</v>
      </c>
      <c r="E7377">
        <v>15055</v>
      </c>
      <c r="F7377" t="s">
        <v>106</v>
      </c>
      <c r="G7377">
        <v>13775996.187072599</v>
      </c>
    </row>
    <row r="7378" spans="1:7">
      <c r="A7378">
        <v>79</v>
      </c>
      <c r="B7378" t="s">
        <v>82</v>
      </c>
      <c r="C7378">
        <v>20</v>
      </c>
      <c r="D7378" t="s">
        <v>23</v>
      </c>
      <c r="E7378">
        <v>15055</v>
      </c>
      <c r="F7378" t="s">
        <v>106</v>
      </c>
      <c r="G7378">
        <v>172306785.23979399</v>
      </c>
    </row>
    <row r="7379" spans="1:7">
      <c r="A7379">
        <v>79</v>
      </c>
      <c r="B7379" t="s">
        <v>82</v>
      </c>
      <c r="C7379">
        <v>21</v>
      </c>
      <c r="D7379" t="s">
        <v>24</v>
      </c>
      <c r="E7379">
        <v>15055</v>
      </c>
      <c r="F7379" t="s">
        <v>106</v>
      </c>
      <c r="G7379">
        <v>72174183.561654896</v>
      </c>
    </row>
    <row r="7380" spans="1:7">
      <c r="A7380">
        <v>79</v>
      </c>
      <c r="B7380" t="s">
        <v>82</v>
      </c>
      <c r="C7380">
        <v>22</v>
      </c>
      <c r="D7380" t="s">
        <v>25</v>
      </c>
      <c r="E7380">
        <v>15055</v>
      </c>
      <c r="F7380" t="s">
        <v>106</v>
      </c>
      <c r="G7380">
        <v>207800020.511632</v>
      </c>
    </row>
    <row r="7381" spans="1:7">
      <c r="A7381">
        <v>79</v>
      </c>
      <c r="B7381" t="s">
        <v>82</v>
      </c>
      <c r="C7381">
        <v>23</v>
      </c>
      <c r="D7381" t="s">
        <v>26</v>
      </c>
      <c r="E7381">
        <v>15055</v>
      </c>
      <c r="F7381" t="s">
        <v>106</v>
      </c>
      <c r="G7381">
        <v>42830729.265712202</v>
      </c>
    </row>
    <row r="7382" spans="1:7">
      <c r="A7382">
        <v>79</v>
      </c>
      <c r="B7382" t="s">
        <v>82</v>
      </c>
      <c r="C7382">
        <v>24</v>
      </c>
      <c r="D7382" t="s">
        <v>27</v>
      </c>
      <c r="E7382">
        <v>15055</v>
      </c>
      <c r="F7382" t="s">
        <v>106</v>
      </c>
      <c r="G7382">
        <v>25927123.074549299</v>
      </c>
    </row>
    <row r="7383" spans="1:7">
      <c r="A7383">
        <v>79</v>
      </c>
      <c r="B7383" t="s">
        <v>82</v>
      </c>
      <c r="C7383">
        <v>25</v>
      </c>
      <c r="D7383" t="s">
        <v>28</v>
      </c>
      <c r="E7383">
        <v>15055</v>
      </c>
      <c r="F7383" t="s">
        <v>106</v>
      </c>
      <c r="G7383">
        <v>368868251.88245499</v>
      </c>
    </row>
    <row r="7384" spans="1:7">
      <c r="A7384">
        <v>79</v>
      </c>
      <c r="B7384" t="s">
        <v>82</v>
      </c>
      <c r="C7384">
        <v>26</v>
      </c>
      <c r="D7384" t="s">
        <v>29</v>
      </c>
      <c r="E7384">
        <v>15055</v>
      </c>
      <c r="F7384" t="s">
        <v>106</v>
      </c>
      <c r="G7384">
        <v>104696768.81731901</v>
      </c>
    </row>
    <row r="7385" spans="1:7">
      <c r="A7385">
        <v>79</v>
      </c>
      <c r="B7385" t="s">
        <v>82</v>
      </c>
      <c r="C7385">
        <v>27</v>
      </c>
      <c r="D7385" t="s">
        <v>30</v>
      </c>
      <c r="E7385">
        <v>15055</v>
      </c>
      <c r="F7385" t="s">
        <v>106</v>
      </c>
      <c r="G7385">
        <v>287783908.59306198</v>
      </c>
    </row>
    <row r="7386" spans="1:7">
      <c r="A7386">
        <v>79</v>
      </c>
      <c r="B7386" t="s">
        <v>82</v>
      </c>
      <c r="C7386">
        <v>28</v>
      </c>
      <c r="D7386" t="s">
        <v>31</v>
      </c>
      <c r="E7386">
        <v>15055</v>
      </c>
      <c r="F7386" t="s">
        <v>106</v>
      </c>
      <c r="G7386">
        <v>36435338.088319302</v>
      </c>
    </row>
    <row r="7387" spans="1:7">
      <c r="A7387">
        <v>79</v>
      </c>
      <c r="B7387" t="s">
        <v>82</v>
      </c>
      <c r="C7387">
        <v>29</v>
      </c>
      <c r="D7387" t="s">
        <v>32</v>
      </c>
      <c r="E7387">
        <v>15055</v>
      </c>
      <c r="F7387" t="s">
        <v>106</v>
      </c>
      <c r="G7387">
        <v>874849497.26895797</v>
      </c>
    </row>
    <row r="7388" spans="1:7">
      <c r="A7388">
        <v>79</v>
      </c>
      <c r="B7388" t="s">
        <v>82</v>
      </c>
      <c r="C7388">
        <v>30</v>
      </c>
      <c r="D7388" t="s">
        <v>33</v>
      </c>
      <c r="E7388">
        <v>15055</v>
      </c>
      <c r="F7388" t="s">
        <v>106</v>
      </c>
      <c r="G7388">
        <v>7520140.9772643698</v>
      </c>
    </row>
    <row r="7389" spans="1:7">
      <c r="A7389">
        <v>79</v>
      </c>
      <c r="B7389" t="s">
        <v>82</v>
      </c>
      <c r="C7389">
        <v>31</v>
      </c>
      <c r="D7389" t="s">
        <v>34</v>
      </c>
      <c r="E7389">
        <v>15055</v>
      </c>
      <c r="F7389" t="s">
        <v>106</v>
      </c>
      <c r="G7389">
        <v>8161890.4249896798</v>
      </c>
    </row>
    <row r="7390" spans="1:7">
      <c r="A7390">
        <v>79</v>
      </c>
      <c r="B7390" t="s">
        <v>82</v>
      </c>
      <c r="C7390">
        <v>32</v>
      </c>
      <c r="D7390" t="s">
        <v>35</v>
      </c>
      <c r="E7390">
        <v>15055</v>
      </c>
      <c r="F7390" t="s">
        <v>106</v>
      </c>
      <c r="G7390">
        <v>2658019386.1156201</v>
      </c>
    </row>
    <row r="7391" spans="1:7">
      <c r="A7391">
        <v>79</v>
      </c>
      <c r="B7391" t="s">
        <v>82</v>
      </c>
      <c r="C7391">
        <v>33</v>
      </c>
      <c r="D7391" t="s">
        <v>36</v>
      </c>
      <c r="E7391">
        <v>15055</v>
      </c>
      <c r="F7391" t="s">
        <v>106</v>
      </c>
      <c r="G7391">
        <v>874769266.19961095</v>
      </c>
    </row>
    <row r="7392" spans="1:7">
      <c r="A7392">
        <v>79</v>
      </c>
      <c r="B7392" t="s">
        <v>82</v>
      </c>
      <c r="C7392">
        <v>34</v>
      </c>
      <c r="D7392" t="s">
        <v>37</v>
      </c>
      <c r="E7392">
        <v>15055</v>
      </c>
      <c r="F7392" t="s">
        <v>106</v>
      </c>
      <c r="G7392">
        <v>34726638.484032102</v>
      </c>
    </row>
    <row r="7393" spans="1:7">
      <c r="A7393">
        <v>79</v>
      </c>
      <c r="B7393" t="s">
        <v>82</v>
      </c>
      <c r="C7393">
        <v>35</v>
      </c>
      <c r="D7393" t="s">
        <v>38</v>
      </c>
      <c r="E7393">
        <v>15055</v>
      </c>
      <c r="F7393" t="s">
        <v>106</v>
      </c>
      <c r="G7393">
        <v>434757604.53092003</v>
      </c>
    </row>
    <row r="7394" spans="1:7">
      <c r="A7394">
        <v>79</v>
      </c>
      <c r="B7394" t="s">
        <v>82</v>
      </c>
      <c r="C7394">
        <v>36</v>
      </c>
      <c r="D7394" t="s">
        <v>39</v>
      </c>
      <c r="E7394">
        <v>15055</v>
      </c>
      <c r="F7394" t="s">
        <v>106</v>
      </c>
      <c r="G7394">
        <v>7784193.2165619005</v>
      </c>
    </row>
    <row r="7395" spans="1:7">
      <c r="A7395">
        <v>79</v>
      </c>
      <c r="B7395" t="s">
        <v>82</v>
      </c>
      <c r="C7395">
        <v>37</v>
      </c>
      <c r="D7395" t="s">
        <v>40</v>
      </c>
      <c r="E7395">
        <v>15055</v>
      </c>
      <c r="F7395" t="s">
        <v>106</v>
      </c>
      <c r="G7395">
        <v>2173391.2135642502</v>
      </c>
    </row>
    <row r="7396" spans="1:7">
      <c r="A7396">
        <v>79</v>
      </c>
      <c r="B7396" t="s">
        <v>82</v>
      </c>
      <c r="C7396">
        <v>38</v>
      </c>
      <c r="D7396" t="s">
        <v>41</v>
      </c>
      <c r="E7396">
        <v>15055</v>
      </c>
      <c r="F7396" t="s">
        <v>106</v>
      </c>
      <c r="G7396">
        <v>7750326.4694277896</v>
      </c>
    </row>
    <row r="7397" spans="1:7">
      <c r="A7397">
        <v>79</v>
      </c>
      <c r="B7397" t="s">
        <v>82</v>
      </c>
      <c r="C7397">
        <v>39</v>
      </c>
      <c r="D7397" t="s">
        <v>42</v>
      </c>
      <c r="E7397">
        <v>15055</v>
      </c>
      <c r="F7397" t="s">
        <v>106</v>
      </c>
      <c r="G7397">
        <v>959519.23125165899</v>
      </c>
    </row>
    <row r="7398" spans="1:7">
      <c r="A7398">
        <v>79</v>
      </c>
      <c r="B7398" t="s">
        <v>82</v>
      </c>
      <c r="C7398">
        <v>40</v>
      </c>
      <c r="D7398" t="s">
        <v>43</v>
      </c>
      <c r="E7398">
        <v>15055</v>
      </c>
      <c r="F7398" t="s">
        <v>106</v>
      </c>
      <c r="G7398">
        <v>49131707.740551099</v>
      </c>
    </row>
    <row r="7399" spans="1:7">
      <c r="A7399">
        <v>79</v>
      </c>
      <c r="B7399" t="s">
        <v>82</v>
      </c>
      <c r="C7399">
        <v>41</v>
      </c>
      <c r="D7399" t="s">
        <v>44</v>
      </c>
      <c r="E7399">
        <v>15055</v>
      </c>
      <c r="F7399" t="s">
        <v>106</v>
      </c>
      <c r="G7399">
        <v>72073245.333980203</v>
      </c>
    </row>
    <row r="7400" spans="1:7">
      <c r="A7400">
        <v>79</v>
      </c>
      <c r="B7400" t="s">
        <v>82</v>
      </c>
      <c r="C7400">
        <v>42</v>
      </c>
      <c r="D7400" t="s">
        <v>45</v>
      </c>
      <c r="E7400">
        <v>15055</v>
      </c>
      <c r="F7400" t="s">
        <v>106</v>
      </c>
      <c r="G7400">
        <v>21855157.225347102</v>
      </c>
    </row>
    <row r="7401" spans="1:7">
      <c r="A7401">
        <v>79</v>
      </c>
      <c r="B7401" t="s">
        <v>82</v>
      </c>
      <c r="C7401">
        <v>43</v>
      </c>
      <c r="D7401" t="s">
        <v>46</v>
      </c>
      <c r="E7401">
        <v>15055</v>
      </c>
      <c r="F7401" t="s">
        <v>106</v>
      </c>
      <c r="G7401">
        <v>11056859.579748999</v>
      </c>
    </row>
    <row r="7402" spans="1:7">
      <c r="A7402">
        <v>79</v>
      </c>
      <c r="B7402" t="s">
        <v>82</v>
      </c>
      <c r="C7402">
        <v>44</v>
      </c>
      <c r="D7402" t="s">
        <v>47</v>
      </c>
      <c r="E7402">
        <v>15055</v>
      </c>
      <c r="F7402" t="s">
        <v>106</v>
      </c>
      <c r="G7402">
        <v>2547802.6760858302</v>
      </c>
    </row>
    <row r="7403" spans="1:7">
      <c r="A7403">
        <v>79</v>
      </c>
      <c r="B7403" t="s">
        <v>82</v>
      </c>
      <c r="C7403">
        <v>45</v>
      </c>
      <c r="D7403" t="s">
        <v>48</v>
      </c>
      <c r="E7403">
        <v>15055</v>
      </c>
      <c r="F7403" t="s">
        <v>106</v>
      </c>
      <c r="G7403">
        <v>241234375.72738099</v>
      </c>
    </row>
    <row r="7404" spans="1:7">
      <c r="A7404">
        <v>79</v>
      </c>
      <c r="B7404" t="s">
        <v>82</v>
      </c>
      <c r="C7404">
        <v>46</v>
      </c>
      <c r="D7404" t="s">
        <v>49</v>
      </c>
      <c r="E7404">
        <v>15055</v>
      </c>
      <c r="F7404" t="s">
        <v>106</v>
      </c>
      <c r="G7404">
        <v>9038404.4387778491</v>
      </c>
    </row>
    <row r="7405" spans="1:7">
      <c r="A7405">
        <v>79</v>
      </c>
      <c r="B7405" t="s">
        <v>82</v>
      </c>
      <c r="C7405">
        <v>47</v>
      </c>
      <c r="D7405" t="s">
        <v>50</v>
      </c>
      <c r="E7405">
        <v>15055</v>
      </c>
      <c r="F7405" t="s">
        <v>106</v>
      </c>
      <c r="G7405">
        <v>969569.26820421102</v>
      </c>
    </row>
    <row r="7406" spans="1:7">
      <c r="A7406">
        <v>79</v>
      </c>
      <c r="B7406" t="s">
        <v>82</v>
      </c>
      <c r="C7406">
        <v>48</v>
      </c>
      <c r="D7406" t="s">
        <v>51</v>
      </c>
      <c r="E7406">
        <v>15055</v>
      </c>
      <c r="F7406" t="s">
        <v>106</v>
      </c>
      <c r="G7406">
        <v>8902081.9436278306</v>
      </c>
    </row>
    <row r="7407" spans="1:7">
      <c r="A7407">
        <v>79</v>
      </c>
      <c r="B7407" t="s">
        <v>82</v>
      </c>
      <c r="C7407">
        <v>49</v>
      </c>
      <c r="D7407" t="s">
        <v>52</v>
      </c>
      <c r="E7407">
        <v>15055</v>
      </c>
      <c r="F7407" t="s">
        <v>106</v>
      </c>
      <c r="G7407">
        <v>24474040.739615701</v>
      </c>
    </row>
    <row r="7408" spans="1:7">
      <c r="A7408">
        <v>79</v>
      </c>
      <c r="B7408" t="s">
        <v>82</v>
      </c>
      <c r="C7408">
        <v>50</v>
      </c>
      <c r="D7408" t="s">
        <v>53</v>
      </c>
      <c r="E7408">
        <v>15055</v>
      </c>
      <c r="F7408" t="s">
        <v>106</v>
      </c>
      <c r="G7408">
        <v>66617323.07079</v>
      </c>
    </row>
    <row r="7409" spans="1:7">
      <c r="A7409">
        <v>79</v>
      </c>
      <c r="B7409" t="s">
        <v>82</v>
      </c>
      <c r="C7409">
        <v>51</v>
      </c>
      <c r="D7409" t="s">
        <v>54</v>
      </c>
      <c r="E7409">
        <v>15055</v>
      </c>
      <c r="F7409" t="s">
        <v>106</v>
      </c>
      <c r="G7409">
        <v>63149238.5274029</v>
      </c>
    </row>
    <row r="7410" spans="1:7">
      <c r="A7410">
        <v>79</v>
      </c>
      <c r="B7410" t="s">
        <v>82</v>
      </c>
      <c r="C7410">
        <v>52</v>
      </c>
      <c r="D7410" t="s">
        <v>55</v>
      </c>
      <c r="E7410">
        <v>15055</v>
      </c>
      <c r="F7410" t="s">
        <v>106</v>
      </c>
      <c r="G7410">
        <v>1122910.139804</v>
      </c>
    </row>
    <row r="7411" spans="1:7">
      <c r="A7411">
        <v>79</v>
      </c>
      <c r="B7411" t="s">
        <v>82</v>
      </c>
      <c r="C7411">
        <v>53</v>
      </c>
      <c r="D7411" t="s">
        <v>56</v>
      </c>
      <c r="E7411">
        <v>15055</v>
      </c>
      <c r="F7411" t="s">
        <v>106</v>
      </c>
      <c r="G7411">
        <v>77567606.370011494</v>
      </c>
    </row>
    <row r="7412" spans="1:7">
      <c r="A7412">
        <v>79</v>
      </c>
      <c r="B7412" t="s">
        <v>82</v>
      </c>
      <c r="C7412">
        <v>54</v>
      </c>
      <c r="D7412" t="s">
        <v>57</v>
      </c>
      <c r="E7412">
        <v>15055</v>
      </c>
      <c r="F7412" t="s">
        <v>106</v>
      </c>
      <c r="G7412">
        <v>181338081.22016999</v>
      </c>
    </row>
    <row r="7413" spans="1:7">
      <c r="A7413">
        <v>79</v>
      </c>
      <c r="B7413" t="s">
        <v>82</v>
      </c>
      <c r="C7413">
        <v>55</v>
      </c>
      <c r="D7413" t="s">
        <v>58</v>
      </c>
      <c r="E7413">
        <v>15055</v>
      </c>
      <c r="F7413" t="s">
        <v>106</v>
      </c>
      <c r="G7413">
        <v>168960904.95220199</v>
      </c>
    </row>
    <row r="7414" spans="1:7">
      <c r="A7414">
        <v>79</v>
      </c>
      <c r="B7414" t="s">
        <v>82</v>
      </c>
      <c r="C7414">
        <v>56</v>
      </c>
      <c r="D7414" t="s">
        <v>59</v>
      </c>
      <c r="E7414">
        <v>15055</v>
      </c>
      <c r="F7414" t="s">
        <v>106</v>
      </c>
      <c r="G7414">
        <v>298172484.46296501</v>
      </c>
    </row>
    <row r="7415" spans="1:7">
      <c r="A7415">
        <v>79</v>
      </c>
      <c r="B7415" t="s">
        <v>82</v>
      </c>
      <c r="C7415">
        <v>57</v>
      </c>
      <c r="D7415" t="s">
        <v>60</v>
      </c>
      <c r="E7415">
        <v>15055</v>
      </c>
      <c r="F7415" t="s">
        <v>106</v>
      </c>
      <c r="G7415">
        <v>64446866.609964803</v>
      </c>
    </row>
    <row r="7416" spans="1:7">
      <c r="A7416">
        <v>79</v>
      </c>
      <c r="B7416" t="s">
        <v>82</v>
      </c>
      <c r="C7416">
        <v>58</v>
      </c>
      <c r="D7416" t="s">
        <v>61</v>
      </c>
      <c r="E7416">
        <v>15055</v>
      </c>
      <c r="F7416" t="s">
        <v>106</v>
      </c>
      <c r="G7416">
        <v>16453684.3368912</v>
      </c>
    </row>
    <row r="7417" spans="1:7">
      <c r="A7417">
        <v>79</v>
      </c>
      <c r="B7417" t="s">
        <v>82</v>
      </c>
      <c r="C7417">
        <v>59</v>
      </c>
      <c r="D7417" t="s">
        <v>62</v>
      </c>
      <c r="E7417">
        <v>15055</v>
      </c>
      <c r="F7417" t="s">
        <v>106</v>
      </c>
      <c r="G7417">
        <v>103986569.69298799</v>
      </c>
    </row>
    <row r="7418" spans="1:7">
      <c r="A7418">
        <v>79</v>
      </c>
      <c r="B7418" t="s">
        <v>82</v>
      </c>
      <c r="C7418">
        <v>60</v>
      </c>
      <c r="D7418" t="s">
        <v>63</v>
      </c>
      <c r="E7418">
        <v>15055</v>
      </c>
      <c r="F7418" t="s">
        <v>106</v>
      </c>
      <c r="G7418">
        <v>119969287.46318799</v>
      </c>
    </row>
    <row r="7419" spans="1:7">
      <c r="A7419">
        <v>79</v>
      </c>
      <c r="B7419" t="s">
        <v>82</v>
      </c>
      <c r="C7419">
        <v>62</v>
      </c>
      <c r="D7419" t="s">
        <v>65</v>
      </c>
      <c r="E7419">
        <v>15055</v>
      </c>
      <c r="F7419" t="s">
        <v>106</v>
      </c>
      <c r="G7419">
        <v>2817414161.41466</v>
      </c>
    </row>
    <row r="7420" spans="1:7">
      <c r="A7420">
        <v>79</v>
      </c>
      <c r="B7420" t="s">
        <v>82</v>
      </c>
      <c r="C7420">
        <v>63</v>
      </c>
      <c r="D7420" t="s">
        <v>66</v>
      </c>
      <c r="E7420">
        <v>15055</v>
      </c>
      <c r="F7420" t="s">
        <v>106</v>
      </c>
      <c r="G7420">
        <v>117857854.33381</v>
      </c>
    </row>
    <row r="7421" spans="1:7">
      <c r="A7421">
        <v>79</v>
      </c>
      <c r="B7421" t="s">
        <v>82</v>
      </c>
      <c r="C7421">
        <v>64</v>
      </c>
      <c r="D7421" t="s">
        <v>67</v>
      </c>
      <c r="E7421">
        <v>15055</v>
      </c>
      <c r="F7421" t="s">
        <v>106</v>
      </c>
      <c r="G7421">
        <v>9288668.7688356992</v>
      </c>
    </row>
    <row r="7422" spans="1:7">
      <c r="A7422">
        <v>79</v>
      </c>
      <c r="B7422" t="s">
        <v>82</v>
      </c>
      <c r="C7422">
        <v>65</v>
      </c>
      <c r="D7422" t="s">
        <v>68</v>
      </c>
      <c r="E7422">
        <v>15055</v>
      </c>
      <c r="F7422" t="s">
        <v>106</v>
      </c>
      <c r="G7422">
        <v>1584868460.53338</v>
      </c>
    </row>
    <row r="7423" spans="1:7">
      <c r="A7423">
        <v>79</v>
      </c>
      <c r="B7423" t="s">
        <v>82</v>
      </c>
      <c r="C7423">
        <v>66</v>
      </c>
      <c r="D7423" t="s">
        <v>69</v>
      </c>
      <c r="E7423">
        <v>15055</v>
      </c>
      <c r="F7423" t="s">
        <v>106</v>
      </c>
      <c r="G7423">
        <v>1355187750.4500401</v>
      </c>
    </row>
    <row r="7424" spans="1:7">
      <c r="A7424">
        <v>79</v>
      </c>
      <c r="B7424" t="s">
        <v>82</v>
      </c>
      <c r="C7424">
        <v>67</v>
      </c>
      <c r="D7424" t="s">
        <v>70</v>
      </c>
      <c r="E7424">
        <v>15055</v>
      </c>
      <c r="F7424" t="s">
        <v>106</v>
      </c>
      <c r="G7424">
        <v>1252687944.47892</v>
      </c>
    </row>
    <row r="7425" spans="1:7">
      <c r="A7425">
        <v>79</v>
      </c>
      <c r="B7425" t="s">
        <v>82</v>
      </c>
      <c r="C7425">
        <v>68</v>
      </c>
      <c r="D7425" t="s">
        <v>71</v>
      </c>
      <c r="E7425">
        <v>15055</v>
      </c>
      <c r="F7425" t="s">
        <v>106</v>
      </c>
      <c r="G7425">
        <v>64262033.864530198</v>
      </c>
    </row>
    <row r="7426" spans="1:7">
      <c r="A7426">
        <v>79</v>
      </c>
      <c r="B7426" t="s">
        <v>82</v>
      </c>
      <c r="C7426">
        <v>74</v>
      </c>
      <c r="D7426" t="s">
        <v>77</v>
      </c>
      <c r="E7426">
        <v>15055</v>
      </c>
      <c r="F7426" t="s">
        <v>106</v>
      </c>
      <c r="G7426">
        <v>8829461.4217552692</v>
      </c>
    </row>
    <row r="7427" spans="1:7">
      <c r="A7427">
        <v>79</v>
      </c>
      <c r="B7427" t="s">
        <v>82</v>
      </c>
      <c r="C7427">
        <v>75</v>
      </c>
      <c r="D7427" t="s">
        <v>78</v>
      </c>
      <c r="E7427">
        <v>15055</v>
      </c>
      <c r="F7427" t="s">
        <v>106</v>
      </c>
      <c r="G7427">
        <v>273.54692554739501</v>
      </c>
    </row>
    <row r="7428" spans="1:7">
      <c r="A7428">
        <v>79</v>
      </c>
      <c r="B7428" t="s">
        <v>82</v>
      </c>
      <c r="C7428">
        <v>76</v>
      </c>
      <c r="D7428" t="s">
        <v>79</v>
      </c>
      <c r="E7428">
        <v>15055</v>
      </c>
      <c r="F7428" t="s">
        <v>106</v>
      </c>
      <c r="G7428">
        <v>750301.21453390096</v>
      </c>
    </row>
    <row r="7429" spans="1:7">
      <c r="A7429">
        <v>79</v>
      </c>
      <c r="B7429" t="s">
        <v>82</v>
      </c>
      <c r="C7429">
        <v>77</v>
      </c>
      <c r="D7429" t="s">
        <v>80</v>
      </c>
      <c r="E7429">
        <v>15055</v>
      </c>
      <c r="F7429" t="s">
        <v>106</v>
      </c>
      <c r="G7429">
        <v>3796665.9313867199</v>
      </c>
    </row>
    <row r="7430" spans="1:7">
      <c r="A7430">
        <v>79</v>
      </c>
      <c r="B7430" t="s">
        <v>82</v>
      </c>
      <c r="C7430">
        <v>78</v>
      </c>
      <c r="D7430" t="s">
        <v>81</v>
      </c>
      <c r="E7430">
        <v>15055</v>
      </c>
      <c r="F7430" t="s">
        <v>106</v>
      </c>
      <c r="G7430">
        <v>57694907.565604001</v>
      </c>
    </row>
    <row r="7431" spans="1:7">
      <c r="A7431">
        <v>79</v>
      </c>
      <c r="B7431" t="s">
        <v>82</v>
      </c>
      <c r="C7431">
        <v>79</v>
      </c>
      <c r="D7431" t="s">
        <v>82</v>
      </c>
      <c r="E7431">
        <v>15055</v>
      </c>
      <c r="F7431" t="s">
        <v>106</v>
      </c>
      <c r="G7431">
        <v>347807280.094612</v>
      </c>
    </row>
    <row r="7432" spans="1:7">
      <c r="A7432">
        <v>79</v>
      </c>
      <c r="B7432" t="s">
        <v>82</v>
      </c>
      <c r="C7432">
        <v>80</v>
      </c>
      <c r="D7432" t="s">
        <v>83</v>
      </c>
      <c r="E7432">
        <v>15055</v>
      </c>
      <c r="F7432" t="s">
        <v>106</v>
      </c>
      <c r="G7432">
        <v>70554005.321788207</v>
      </c>
    </row>
    <row r="7433" spans="1:7">
      <c r="A7433">
        <v>79</v>
      </c>
      <c r="B7433" t="s">
        <v>82</v>
      </c>
      <c r="C7433">
        <v>81</v>
      </c>
      <c r="D7433" t="s">
        <v>84</v>
      </c>
      <c r="E7433">
        <v>15055</v>
      </c>
      <c r="F7433" t="s">
        <v>106</v>
      </c>
      <c r="G7433">
        <v>6986892.1280142097</v>
      </c>
    </row>
    <row r="7434" spans="1:7">
      <c r="A7434">
        <v>79</v>
      </c>
      <c r="B7434" t="s">
        <v>82</v>
      </c>
      <c r="C7434">
        <v>83</v>
      </c>
      <c r="D7434" t="s">
        <v>86</v>
      </c>
      <c r="E7434">
        <v>15055</v>
      </c>
      <c r="F7434" t="s">
        <v>106</v>
      </c>
      <c r="G7434">
        <v>182814139.05113101</v>
      </c>
    </row>
    <row r="7435" spans="1:7">
      <c r="A7435">
        <v>79</v>
      </c>
      <c r="B7435" t="s">
        <v>82</v>
      </c>
      <c r="C7435">
        <v>86</v>
      </c>
      <c r="D7435" t="s">
        <v>89</v>
      </c>
      <c r="E7435">
        <v>15055</v>
      </c>
      <c r="F7435" t="s">
        <v>106</v>
      </c>
      <c r="G7435">
        <v>1659.75497798164</v>
      </c>
    </row>
    <row r="7436" spans="1:7">
      <c r="A7436">
        <v>79</v>
      </c>
      <c r="B7436" t="s">
        <v>82</v>
      </c>
      <c r="C7436">
        <v>87</v>
      </c>
      <c r="D7436" t="s">
        <v>90</v>
      </c>
      <c r="E7436">
        <v>15055</v>
      </c>
      <c r="F7436" t="s">
        <v>106</v>
      </c>
      <c r="G7436">
        <v>1273.51180164677</v>
      </c>
    </row>
    <row r="7437" spans="1:7">
      <c r="A7437">
        <v>79</v>
      </c>
      <c r="B7437" t="s">
        <v>82</v>
      </c>
      <c r="C7437">
        <v>5001</v>
      </c>
      <c r="D7437" t="s">
        <v>94</v>
      </c>
      <c r="E7437">
        <v>15053</v>
      </c>
      <c r="F7437" t="s">
        <v>107</v>
      </c>
      <c r="G7437">
        <v>19960492966.2327</v>
      </c>
    </row>
    <row r="7438" spans="1:7">
      <c r="A7438">
        <v>79</v>
      </c>
      <c r="B7438" t="s">
        <v>82</v>
      </c>
      <c r="C7438">
        <v>6001</v>
      </c>
      <c r="D7438" t="s">
        <v>96</v>
      </c>
      <c r="E7438">
        <v>15053</v>
      </c>
      <c r="F7438" t="s">
        <v>107</v>
      </c>
      <c r="G7438">
        <v>10966237753.586</v>
      </c>
    </row>
    <row r="7439" spans="1:7">
      <c r="A7439">
        <v>79</v>
      </c>
      <c r="B7439" t="s">
        <v>82</v>
      </c>
      <c r="C7439">
        <v>7001</v>
      </c>
      <c r="D7439" t="s">
        <v>108</v>
      </c>
      <c r="E7439">
        <v>15053</v>
      </c>
      <c r="F7439" t="s">
        <v>107</v>
      </c>
      <c r="G7439">
        <v>6196884217.7422705</v>
      </c>
    </row>
    <row r="7440" spans="1:7">
      <c r="A7440">
        <v>79</v>
      </c>
      <c r="B7440" t="s">
        <v>82</v>
      </c>
      <c r="C7440">
        <v>8001</v>
      </c>
      <c r="D7440" t="s">
        <v>109</v>
      </c>
      <c r="E7440">
        <v>15053</v>
      </c>
      <c r="F7440" t="s">
        <v>107</v>
      </c>
      <c r="G7440">
        <v>5850977685.04741</v>
      </c>
    </row>
    <row r="7441" spans="1:7">
      <c r="A7441">
        <v>79</v>
      </c>
      <c r="B7441" t="s">
        <v>82</v>
      </c>
      <c r="C7441">
        <v>10001</v>
      </c>
      <c r="D7441" t="s">
        <v>110</v>
      </c>
      <c r="E7441">
        <v>15055</v>
      </c>
      <c r="F7441" t="s">
        <v>106</v>
      </c>
      <c r="G7441">
        <v>2269708.0030326499</v>
      </c>
    </row>
    <row r="7442" spans="1:7">
      <c r="A7442">
        <v>79</v>
      </c>
      <c r="B7442" t="s">
        <v>82</v>
      </c>
      <c r="C7442">
        <v>10002</v>
      </c>
      <c r="D7442" t="s">
        <v>111</v>
      </c>
      <c r="E7442">
        <v>15055</v>
      </c>
      <c r="F7442" t="s">
        <v>106</v>
      </c>
      <c r="G7442">
        <v>2988948.8051225301</v>
      </c>
    </row>
    <row r="7443" spans="1:7">
      <c r="A7443">
        <v>79</v>
      </c>
      <c r="B7443" t="s">
        <v>82</v>
      </c>
      <c r="C7443">
        <v>10003</v>
      </c>
      <c r="D7443" t="s">
        <v>112</v>
      </c>
      <c r="E7443">
        <v>15055</v>
      </c>
      <c r="F7443" t="s">
        <v>106</v>
      </c>
      <c r="G7443">
        <v>2661174.8705217699</v>
      </c>
    </row>
    <row r="7444" spans="1:7">
      <c r="A7444">
        <v>79</v>
      </c>
      <c r="B7444" t="s">
        <v>82</v>
      </c>
      <c r="C7444">
        <v>10004</v>
      </c>
      <c r="D7444" t="s">
        <v>113</v>
      </c>
      <c r="E7444">
        <v>15055</v>
      </c>
      <c r="F7444" t="s">
        <v>106</v>
      </c>
      <c r="G7444">
        <v>2054746.9896201801</v>
      </c>
    </row>
    <row r="7445" spans="1:7">
      <c r="A7445">
        <v>79</v>
      </c>
      <c r="B7445" t="s">
        <v>82</v>
      </c>
      <c r="C7445">
        <v>10005</v>
      </c>
      <c r="D7445" t="s">
        <v>114</v>
      </c>
      <c r="E7445">
        <v>15055</v>
      </c>
      <c r="F7445" t="s">
        <v>106</v>
      </c>
      <c r="G7445">
        <v>4585724.89171209</v>
      </c>
    </row>
    <row r="7446" spans="1:7">
      <c r="A7446">
        <v>79</v>
      </c>
      <c r="B7446" t="s">
        <v>82</v>
      </c>
      <c r="C7446">
        <v>10006</v>
      </c>
      <c r="D7446" t="s">
        <v>115</v>
      </c>
      <c r="E7446">
        <v>15055</v>
      </c>
      <c r="F7446" t="s">
        <v>106</v>
      </c>
      <c r="G7446">
        <v>15662208.392613299</v>
      </c>
    </row>
    <row r="7447" spans="1:7">
      <c r="A7447">
        <v>79</v>
      </c>
      <c r="B7447" t="s">
        <v>82</v>
      </c>
      <c r="C7447">
        <v>10007</v>
      </c>
      <c r="D7447" t="s">
        <v>116</v>
      </c>
      <c r="E7447">
        <v>15055</v>
      </c>
      <c r="F7447" t="s">
        <v>106</v>
      </c>
      <c r="G7447">
        <v>27697617.896425199</v>
      </c>
    </row>
    <row r="7448" spans="1:7">
      <c r="A7448">
        <v>79</v>
      </c>
      <c r="B7448" t="s">
        <v>82</v>
      </c>
      <c r="C7448">
        <v>10008</v>
      </c>
      <c r="D7448" t="s">
        <v>117</v>
      </c>
      <c r="E7448">
        <v>15055</v>
      </c>
      <c r="F7448" t="s">
        <v>106</v>
      </c>
      <c r="G7448">
        <v>31683791.311473899</v>
      </c>
    </row>
    <row r="7449" spans="1:7">
      <c r="A7449">
        <v>79</v>
      </c>
      <c r="B7449" t="s">
        <v>82</v>
      </c>
      <c r="C7449">
        <v>10009</v>
      </c>
      <c r="D7449" t="s">
        <v>118</v>
      </c>
      <c r="E7449">
        <v>15055</v>
      </c>
      <c r="F7449" t="s">
        <v>106</v>
      </c>
      <c r="G7449">
        <v>80168361.909730494</v>
      </c>
    </row>
    <row r="7450" spans="1:7">
      <c r="A7450">
        <v>79</v>
      </c>
      <c r="B7450" t="s">
        <v>82</v>
      </c>
      <c r="C7450">
        <v>11001</v>
      </c>
      <c r="D7450" t="s">
        <v>119</v>
      </c>
      <c r="E7450">
        <v>15055</v>
      </c>
      <c r="F7450" t="s">
        <v>106</v>
      </c>
      <c r="G7450">
        <v>5076878.3526614504</v>
      </c>
    </row>
    <row r="7451" spans="1:7">
      <c r="A7451">
        <v>79</v>
      </c>
      <c r="B7451" t="s">
        <v>82</v>
      </c>
      <c r="C7451">
        <v>11003</v>
      </c>
      <c r="D7451" t="s">
        <v>120</v>
      </c>
      <c r="E7451">
        <v>15055</v>
      </c>
      <c r="F7451" t="s">
        <v>106</v>
      </c>
      <c r="G7451">
        <v>6247560.9574679397</v>
      </c>
    </row>
    <row r="7452" spans="1:7">
      <c r="A7452">
        <v>79</v>
      </c>
      <c r="B7452" t="s">
        <v>82</v>
      </c>
      <c r="C7452">
        <v>12001</v>
      </c>
      <c r="D7452" t="s">
        <v>121</v>
      </c>
      <c r="E7452">
        <v>15055</v>
      </c>
      <c r="F7452" t="s">
        <v>106</v>
      </c>
      <c r="G7452">
        <v>120830526.74762399</v>
      </c>
    </row>
    <row r="7453" spans="1:7">
      <c r="A7453">
        <v>79</v>
      </c>
      <c r="B7453" t="s">
        <v>82</v>
      </c>
      <c r="C7453">
        <v>12002</v>
      </c>
      <c r="D7453" t="s">
        <v>122</v>
      </c>
      <c r="E7453">
        <v>15055</v>
      </c>
      <c r="F7453" t="s">
        <v>106</v>
      </c>
      <c r="G7453">
        <v>141847.48347172799</v>
      </c>
    </row>
    <row r="7454" spans="1:7">
      <c r="A7454">
        <v>79</v>
      </c>
      <c r="B7454" t="s">
        <v>82</v>
      </c>
      <c r="C7454">
        <v>12004</v>
      </c>
      <c r="D7454" t="s">
        <v>123</v>
      </c>
      <c r="E7454">
        <v>15055</v>
      </c>
      <c r="F7454" t="s">
        <v>106</v>
      </c>
      <c r="G7454">
        <v>31602223.531089399</v>
      </c>
    </row>
    <row r="7455" spans="1:7">
      <c r="A7455">
        <v>79</v>
      </c>
      <c r="B7455" t="s">
        <v>82</v>
      </c>
      <c r="C7455">
        <v>14001</v>
      </c>
      <c r="D7455" t="s">
        <v>124</v>
      </c>
      <c r="E7455">
        <v>15055</v>
      </c>
      <c r="F7455" t="s">
        <v>106</v>
      </c>
      <c r="G7455">
        <v>41783735.636675902</v>
      </c>
    </row>
    <row r="7456" spans="1:7">
      <c r="A7456">
        <v>79</v>
      </c>
      <c r="B7456" t="s">
        <v>82</v>
      </c>
      <c r="C7456">
        <v>14002</v>
      </c>
      <c r="D7456" t="s">
        <v>125</v>
      </c>
      <c r="E7456">
        <v>15055</v>
      </c>
      <c r="F7456" t="s">
        <v>106</v>
      </c>
      <c r="G7456">
        <v>2973404.95113324</v>
      </c>
    </row>
    <row r="7457" spans="1:7">
      <c r="A7457">
        <v>79</v>
      </c>
      <c r="B7457" t="s">
        <v>82</v>
      </c>
      <c r="C7457">
        <v>25001</v>
      </c>
      <c r="D7457" t="s">
        <v>126</v>
      </c>
      <c r="E7457">
        <v>15051</v>
      </c>
      <c r="F7457" t="s">
        <v>127</v>
      </c>
      <c r="G7457">
        <v>4022301042.6313801</v>
      </c>
    </row>
    <row r="7458" spans="1:7">
      <c r="A7458">
        <v>79</v>
      </c>
      <c r="B7458" t="s">
        <v>82</v>
      </c>
      <c r="C7458">
        <v>28001</v>
      </c>
      <c r="D7458" t="s">
        <v>128</v>
      </c>
      <c r="E7458">
        <v>15051</v>
      </c>
      <c r="F7458" t="s">
        <v>127</v>
      </c>
      <c r="G7458">
        <v>4171178943.7458</v>
      </c>
    </row>
    <row r="7459" spans="1:7">
      <c r="A7459">
        <v>80</v>
      </c>
      <c r="B7459" t="s">
        <v>83</v>
      </c>
      <c r="C7459">
        <v>1</v>
      </c>
      <c r="D7459" t="s">
        <v>4</v>
      </c>
      <c r="E7459">
        <v>15055</v>
      </c>
      <c r="F7459" t="s">
        <v>106</v>
      </c>
      <c r="G7459">
        <v>2983.8287538997602</v>
      </c>
    </row>
    <row r="7460" spans="1:7">
      <c r="A7460">
        <v>80</v>
      </c>
      <c r="B7460" t="s">
        <v>83</v>
      </c>
      <c r="C7460">
        <v>2</v>
      </c>
      <c r="D7460" t="s">
        <v>5</v>
      </c>
      <c r="E7460">
        <v>15055</v>
      </c>
      <c r="F7460" t="s">
        <v>106</v>
      </c>
      <c r="G7460">
        <v>3002.8924272286899</v>
      </c>
    </row>
    <row r="7461" spans="1:7">
      <c r="A7461">
        <v>80</v>
      </c>
      <c r="B7461" t="s">
        <v>83</v>
      </c>
      <c r="C7461">
        <v>6</v>
      </c>
      <c r="D7461" t="s">
        <v>9</v>
      </c>
      <c r="E7461">
        <v>15055</v>
      </c>
      <c r="F7461" t="s">
        <v>106</v>
      </c>
      <c r="G7461">
        <v>1211546.71710182</v>
      </c>
    </row>
    <row r="7462" spans="1:7">
      <c r="A7462">
        <v>80</v>
      </c>
      <c r="B7462" t="s">
        <v>83</v>
      </c>
      <c r="C7462">
        <v>7</v>
      </c>
      <c r="D7462" t="s">
        <v>10</v>
      </c>
      <c r="E7462">
        <v>15055</v>
      </c>
      <c r="F7462" t="s">
        <v>106</v>
      </c>
      <c r="G7462">
        <v>38043452.682721399</v>
      </c>
    </row>
    <row r="7463" spans="1:7">
      <c r="A7463">
        <v>80</v>
      </c>
      <c r="B7463" t="s">
        <v>83</v>
      </c>
      <c r="C7463">
        <v>8</v>
      </c>
      <c r="D7463" t="s">
        <v>11</v>
      </c>
      <c r="E7463">
        <v>15055</v>
      </c>
      <c r="F7463" t="s">
        <v>106</v>
      </c>
      <c r="G7463">
        <v>3631.2883403757601</v>
      </c>
    </row>
    <row r="7464" spans="1:7">
      <c r="A7464">
        <v>80</v>
      </c>
      <c r="B7464" t="s">
        <v>83</v>
      </c>
      <c r="C7464">
        <v>9</v>
      </c>
      <c r="D7464" t="s">
        <v>12</v>
      </c>
      <c r="E7464">
        <v>15055</v>
      </c>
      <c r="F7464" t="s">
        <v>106</v>
      </c>
      <c r="G7464">
        <v>154692707.13702801</v>
      </c>
    </row>
    <row r="7465" spans="1:7">
      <c r="A7465">
        <v>80</v>
      </c>
      <c r="B7465" t="s">
        <v>83</v>
      </c>
      <c r="C7465">
        <v>10</v>
      </c>
      <c r="D7465" t="s">
        <v>13</v>
      </c>
      <c r="E7465">
        <v>15055</v>
      </c>
      <c r="F7465" t="s">
        <v>106</v>
      </c>
      <c r="G7465">
        <v>77050477.472693101</v>
      </c>
    </row>
    <row r="7466" spans="1:7">
      <c r="A7466">
        <v>80</v>
      </c>
      <c r="B7466" t="s">
        <v>83</v>
      </c>
      <c r="C7466">
        <v>11</v>
      </c>
      <c r="D7466" t="s">
        <v>14</v>
      </c>
      <c r="E7466">
        <v>15055</v>
      </c>
      <c r="F7466" t="s">
        <v>106</v>
      </c>
      <c r="G7466">
        <v>540345.74619809503</v>
      </c>
    </row>
    <row r="7467" spans="1:7">
      <c r="A7467">
        <v>80</v>
      </c>
      <c r="B7467" t="s">
        <v>83</v>
      </c>
      <c r="C7467">
        <v>12</v>
      </c>
      <c r="D7467" t="s">
        <v>15</v>
      </c>
      <c r="E7467">
        <v>15055</v>
      </c>
      <c r="F7467" t="s">
        <v>106</v>
      </c>
      <c r="G7467">
        <v>1388.2524608061201</v>
      </c>
    </row>
    <row r="7468" spans="1:7">
      <c r="A7468">
        <v>80</v>
      </c>
      <c r="B7468" t="s">
        <v>83</v>
      </c>
      <c r="C7468">
        <v>13</v>
      </c>
      <c r="D7468" t="s">
        <v>16</v>
      </c>
      <c r="E7468">
        <v>15055</v>
      </c>
      <c r="F7468" t="s">
        <v>106</v>
      </c>
      <c r="G7468">
        <v>530012.873378088</v>
      </c>
    </row>
    <row r="7469" spans="1:7">
      <c r="A7469">
        <v>80</v>
      </c>
      <c r="B7469" t="s">
        <v>83</v>
      </c>
      <c r="C7469">
        <v>14</v>
      </c>
      <c r="D7469" t="s">
        <v>17</v>
      </c>
      <c r="E7469">
        <v>15055</v>
      </c>
      <c r="F7469" t="s">
        <v>106</v>
      </c>
      <c r="G7469">
        <v>7115264.1949187201</v>
      </c>
    </row>
    <row r="7470" spans="1:7">
      <c r="A7470">
        <v>80</v>
      </c>
      <c r="B7470" t="s">
        <v>83</v>
      </c>
      <c r="C7470">
        <v>15</v>
      </c>
      <c r="D7470" t="s">
        <v>18</v>
      </c>
      <c r="E7470">
        <v>15055</v>
      </c>
      <c r="F7470" t="s">
        <v>106</v>
      </c>
      <c r="G7470">
        <v>374004.77106305398</v>
      </c>
    </row>
    <row r="7471" spans="1:7">
      <c r="A7471">
        <v>80</v>
      </c>
      <c r="B7471" t="s">
        <v>83</v>
      </c>
      <c r="C7471">
        <v>16</v>
      </c>
      <c r="D7471" t="s">
        <v>19</v>
      </c>
      <c r="E7471">
        <v>15055</v>
      </c>
      <c r="F7471" t="s">
        <v>106</v>
      </c>
      <c r="G7471">
        <v>41247.165505031699</v>
      </c>
    </row>
    <row r="7472" spans="1:7">
      <c r="A7472">
        <v>80</v>
      </c>
      <c r="B7472" t="s">
        <v>83</v>
      </c>
      <c r="C7472">
        <v>17</v>
      </c>
      <c r="D7472" t="s">
        <v>20</v>
      </c>
      <c r="E7472">
        <v>15055</v>
      </c>
      <c r="F7472" t="s">
        <v>106</v>
      </c>
      <c r="G7472">
        <v>1267454.2952799301</v>
      </c>
    </row>
    <row r="7473" spans="1:7">
      <c r="A7473">
        <v>80</v>
      </c>
      <c r="B7473" t="s">
        <v>83</v>
      </c>
      <c r="C7473">
        <v>18</v>
      </c>
      <c r="D7473" t="s">
        <v>21</v>
      </c>
      <c r="E7473">
        <v>15055</v>
      </c>
      <c r="F7473" t="s">
        <v>106</v>
      </c>
      <c r="G7473">
        <v>9293012.7919623796</v>
      </c>
    </row>
    <row r="7474" spans="1:7">
      <c r="A7474">
        <v>80</v>
      </c>
      <c r="B7474" t="s">
        <v>83</v>
      </c>
      <c r="C7474">
        <v>19</v>
      </c>
      <c r="D7474" t="s">
        <v>22</v>
      </c>
      <c r="E7474">
        <v>15055</v>
      </c>
      <c r="F7474" t="s">
        <v>106</v>
      </c>
      <c r="G7474">
        <v>50263451.5147954</v>
      </c>
    </row>
    <row r="7475" spans="1:7">
      <c r="A7475">
        <v>80</v>
      </c>
      <c r="B7475" t="s">
        <v>83</v>
      </c>
      <c r="C7475">
        <v>20</v>
      </c>
      <c r="D7475" t="s">
        <v>23</v>
      </c>
      <c r="E7475">
        <v>15055</v>
      </c>
      <c r="F7475" t="s">
        <v>106</v>
      </c>
      <c r="G7475">
        <v>89416849.797275901</v>
      </c>
    </row>
    <row r="7476" spans="1:7">
      <c r="A7476">
        <v>80</v>
      </c>
      <c r="B7476" t="s">
        <v>83</v>
      </c>
      <c r="C7476">
        <v>21</v>
      </c>
      <c r="D7476" t="s">
        <v>24</v>
      </c>
      <c r="E7476">
        <v>15055</v>
      </c>
      <c r="F7476" t="s">
        <v>106</v>
      </c>
      <c r="G7476">
        <v>121159970.17558099</v>
      </c>
    </row>
    <row r="7477" spans="1:7">
      <c r="A7477">
        <v>80</v>
      </c>
      <c r="B7477" t="s">
        <v>83</v>
      </c>
      <c r="C7477">
        <v>22</v>
      </c>
      <c r="D7477" t="s">
        <v>25</v>
      </c>
      <c r="E7477">
        <v>15055</v>
      </c>
      <c r="F7477" t="s">
        <v>106</v>
      </c>
      <c r="G7477">
        <v>36082386.546693198</v>
      </c>
    </row>
    <row r="7478" spans="1:7">
      <c r="A7478">
        <v>80</v>
      </c>
      <c r="B7478" t="s">
        <v>83</v>
      </c>
      <c r="C7478">
        <v>23</v>
      </c>
      <c r="D7478" t="s">
        <v>26</v>
      </c>
      <c r="E7478">
        <v>15055</v>
      </c>
      <c r="F7478" t="s">
        <v>106</v>
      </c>
      <c r="G7478">
        <v>24493748.666525599</v>
      </c>
    </row>
    <row r="7479" spans="1:7">
      <c r="A7479">
        <v>80</v>
      </c>
      <c r="B7479" t="s">
        <v>83</v>
      </c>
      <c r="C7479">
        <v>24</v>
      </c>
      <c r="D7479" t="s">
        <v>27</v>
      </c>
      <c r="E7479">
        <v>15055</v>
      </c>
      <c r="F7479" t="s">
        <v>106</v>
      </c>
      <c r="G7479">
        <v>3167821.3475235198</v>
      </c>
    </row>
    <row r="7480" spans="1:7">
      <c r="A7480">
        <v>80</v>
      </c>
      <c r="B7480" t="s">
        <v>83</v>
      </c>
      <c r="C7480">
        <v>25</v>
      </c>
      <c r="D7480" t="s">
        <v>28</v>
      </c>
      <c r="E7480">
        <v>15055</v>
      </c>
      <c r="F7480" t="s">
        <v>106</v>
      </c>
      <c r="G7480">
        <v>15661770.231232099</v>
      </c>
    </row>
    <row r="7481" spans="1:7">
      <c r="A7481">
        <v>80</v>
      </c>
      <c r="B7481" t="s">
        <v>83</v>
      </c>
      <c r="C7481">
        <v>26</v>
      </c>
      <c r="D7481" t="s">
        <v>29</v>
      </c>
      <c r="E7481">
        <v>15055</v>
      </c>
      <c r="F7481" t="s">
        <v>106</v>
      </c>
      <c r="G7481">
        <v>3920382.3359841299</v>
      </c>
    </row>
    <row r="7482" spans="1:7">
      <c r="A7482">
        <v>80</v>
      </c>
      <c r="B7482" t="s">
        <v>83</v>
      </c>
      <c r="C7482">
        <v>27</v>
      </c>
      <c r="D7482" t="s">
        <v>30</v>
      </c>
      <c r="E7482">
        <v>15055</v>
      </c>
      <c r="F7482" t="s">
        <v>106</v>
      </c>
      <c r="G7482">
        <v>3247890.4924311698</v>
      </c>
    </row>
    <row r="7483" spans="1:7">
      <c r="A7483">
        <v>80</v>
      </c>
      <c r="B7483" t="s">
        <v>83</v>
      </c>
      <c r="C7483">
        <v>28</v>
      </c>
      <c r="D7483" t="s">
        <v>31</v>
      </c>
      <c r="E7483">
        <v>15055</v>
      </c>
      <c r="F7483" t="s">
        <v>106</v>
      </c>
      <c r="G7483">
        <v>12746911.833092401</v>
      </c>
    </row>
    <row r="7484" spans="1:7">
      <c r="A7484">
        <v>80</v>
      </c>
      <c r="B7484" t="s">
        <v>83</v>
      </c>
      <c r="C7484">
        <v>29</v>
      </c>
      <c r="D7484" t="s">
        <v>32</v>
      </c>
      <c r="E7484">
        <v>15055</v>
      </c>
      <c r="F7484" t="s">
        <v>106</v>
      </c>
      <c r="G7484">
        <v>29525710.454009999</v>
      </c>
    </row>
    <row r="7485" spans="1:7">
      <c r="A7485">
        <v>80</v>
      </c>
      <c r="B7485" t="s">
        <v>83</v>
      </c>
      <c r="C7485">
        <v>30</v>
      </c>
      <c r="D7485" t="s">
        <v>33</v>
      </c>
      <c r="E7485">
        <v>15055</v>
      </c>
      <c r="F7485" t="s">
        <v>106</v>
      </c>
      <c r="G7485">
        <v>1631671.9360800399</v>
      </c>
    </row>
    <row r="7486" spans="1:7">
      <c r="A7486">
        <v>80</v>
      </c>
      <c r="B7486" t="s">
        <v>83</v>
      </c>
      <c r="C7486">
        <v>31</v>
      </c>
      <c r="D7486" t="s">
        <v>34</v>
      </c>
      <c r="E7486">
        <v>15055</v>
      </c>
      <c r="F7486" t="s">
        <v>106</v>
      </c>
      <c r="G7486">
        <v>26416616.245349601</v>
      </c>
    </row>
    <row r="7487" spans="1:7">
      <c r="A7487">
        <v>80</v>
      </c>
      <c r="B7487" t="s">
        <v>83</v>
      </c>
      <c r="C7487">
        <v>32</v>
      </c>
      <c r="D7487" t="s">
        <v>35</v>
      </c>
      <c r="E7487">
        <v>15055</v>
      </c>
      <c r="F7487" t="s">
        <v>106</v>
      </c>
      <c r="G7487">
        <v>541986047.75276899</v>
      </c>
    </row>
    <row r="7488" spans="1:7">
      <c r="A7488">
        <v>80</v>
      </c>
      <c r="B7488" t="s">
        <v>83</v>
      </c>
      <c r="C7488">
        <v>33</v>
      </c>
      <c r="D7488" t="s">
        <v>36</v>
      </c>
      <c r="E7488">
        <v>15055</v>
      </c>
      <c r="F7488" t="s">
        <v>106</v>
      </c>
      <c r="G7488">
        <v>26217868.145266999</v>
      </c>
    </row>
    <row r="7489" spans="1:7">
      <c r="A7489">
        <v>80</v>
      </c>
      <c r="B7489" t="s">
        <v>83</v>
      </c>
      <c r="C7489">
        <v>34</v>
      </c>
      <c r="D7489" t="s">
        <v>37</v>
      </c>
      <c r="E7489">
        <v>15055</v>
      </c>
      <c r="F7489" t="s">
        <v>106</v>
      </c>
      <c r="G7489">
        <v>2272125.9375639502</v>
      </c>
    </row>
    <row r="7490" spans="1:7">
      <c r="A7490">
        <v>80</v>
      </c>
      <c r="B7490" t="s">
        <v>83</v>
      </c>
      <c r="C7490">
        <v>35</v>
      </c>
      <c r="D7490" t="s">
        <v>38</v>
      </c>
      <c r="E7490">
        <v>15055</v>
      </c>
      <c r="F7490" t="s">
        <v>106</v>
      </c>
      <c r="G7490">
        <v>600749.95675363694</v>
      </c>
    </row>
    <row r="7491" spans="1:7">
      <c r="A7491">
        <v>80</v>
      </c>
      <c r="B7491" t="s">
        <v>83</v>
      </c>
      <c r="C7491">
        <v>36</v>
      </c>
      <c r="D7491" t="s">
        <v>39</v>
      </c>
      <c r="E7491">
        <v>15055</v>
      </c>
      <c r="F7491" t="s">
        <v>106</v>
      </c>
      <c r="G7491">
        <v>319484.16068365599</v>
      </c>
    </row>
    <row r="7492" spans="1:7">
      <c r="A7492">
        <v>80</v>
      </c>
      <c r="B7492" t="s">
        <v>83</v>
      </c>
      <c r="C7492">
        <v>37</v>
      </c>
      <c r="D7492" t="s">
        <v>40</v>
      </c>
      <c r="E7492">
        <v>15055</v>
      </c>
      <c r="F7492" t="s">
        <v>106</v>
      </c>
      <c r="G7492">
        <v>375570.35162549501</v>
      </c>
    </row>
    <row r="7493" spans="1:7">
      <c r="A7493">
        <v>80</v>
      </c>
      <c r="B7493" t="s">
        <v>83</v>
      </c>
      <c r="C7493">
        <v>38</v>
      </c>
      <c r="D7493" t="s">
        <v>41</v>
      </c>
      <c r="E7493">
        <v>15055</v>
      </c>
      <c r="F7493" t="s">
        <v>106</v>
      </c>
      <c r="G7493">
        <v>231995.969033942</v>
      </c>
    </row>
    <row r="7494" spans="1:7">
      <c r="A7494">
        <v>80</v>
      </c>
      <c r="B7494" t="s">
        <v>83</v>
      </c>
      <c r="C7494">
        <v>39</v>
      </c>
      <c r="D7494" t="s">
        <v>42</v>
      </c>
      <c r="E7494">
        <v>15055</v>
      </c>
      <c r="F7494" t="s">
        <v>106</v>
      </c>
      <c r="G7494">
        <v>108527.287153902</v>
      </c>
    </row>
    <row r="7495" spans="1:7">
      <c r="A7495">
        <v>80</v>
      </c>
      <c r="B7495" t="s">
        <v>83</v>
      </c>
      <c r="C7495">
        <v>40</v>
      </c>
      <c r="D7495" t="s">
        <v>43</v>
      </c>
      <c r="E7495">
        <v>15055</v>
      </c>
      <c r="F7495" t="s">
        <v>106</v>
      </c>
      <c r="G7495">
        <v>3204145.2484870302</v>
      </c>
    </row>
    <row r="7496" spans="1:7">
      <c r="A7496">
        <v>80</v>
      </c>
      <c r="B7496" t="s">
        <v>83</v>
      </c>
      <c r="C7496">
        <v>41</v>
      </c>
      <c r="D7496" t="s">
        <v>44</v>
      </c>
      <c r="E7496">
        <v>15055</v>
      </c>
      <c r="F7496" t="s">
        <v>106</v>
      </c>
      <c r="G7496">
        <v>2085515.33320237</v>
      </c>
    </row>
    <row r="7497" spans="1:7">
      <c r="A7497">
        <v>80</v>
      </c>
      <c r="B7497" t="s">
        <v>83</v>
      </c>
      <c r="C7497">
        <v>42</v>
      </c>
      <c r="D7497" t="s">
        <v>45</v>
      </c>
      <c r="E7497">
        <v>15055</v>
      </c>
      <c r="F7497" t="s">
        <v>106</v>
      </c>
      <c r="G7497">
        <v>28555963.453202799</v>
      </c>
    </row>
    <row r="7498" spans="1:7">
      <c r="A7498">
        <v>80</v>
      </c>
      <c r="B7498" t="s">
        <v>83</v>
      </c>
      <c r="C7498">
        <v>43</v>
      </c>
      <c r="D7498" t="s">
        <v>46</v>
      </c>
      <c r="E7498">
        <v>15055</v>
      </c>
      <c r="F7498" t="s">
        <v>106</v>
      </c>
      <c r="G7498">
        <v>3059458.30717939</v>
      </c>
    </row>
    <row r="7499" spans="1:7">
      <c r="A7499">
        <v>80</v>
      </c>
      <c r="B7499" t="s">
        <v>83</v>
      </c>
      <c r="C7499">
        <v>44</v>
      </c>
      <c r="D7499" t="s">
        <v>47</v>
      </c>
      <c r="E7499">
        <v>15055</v>
      </c>
      <c r="F7499" t="s">
        <v>106</v>
      </c>
      <c r="G7499">
        <v>1014268.2372755</v>
      </c>
    </row>
    <row r="7500" spans="1:7">
      <c r="A7500">
        <v>80</v>
      </c>
      <c r="B7500" t="s">
        <v>83</v>
      </c>
      <c r="C7500">
        <v>45</v>
      </c>
      <c r="D7500" t="s">
        <v>48</v>
      </c>
      <c r="E7500">
        <v>15055</v>
      </c>
      <c r="F7500" t="s">
        <v>106</v>
      </c>
      <c r="G7500">
        <v>106722991.168966</v>
      </c>
    </row>
    <row r="7501" spans="1:7">
      <c r="A7501">
        <v>80</v>
      </c>
      <c r="B7501" t="s">
        <v>83</v>
      </c>
      <c r="C7501">
        <v>46</v>
      </c>
      <c r="D7501" t="s">
        <v>49</v>
      </c>
      <c r="E7501">
        <v>15055</v>
      </c>
      <c r="F7501" t="s">
        <v>106</v>
      </c>
      <c r="G7501">
        <v>14416496.2898429</v>
      </c>
    </row>
    <row r="7502" spans="1:7">
      <c r="A7502">
        <v>80</v>
      </c>
      <c r="B7502" t="s">
        <v>83</v>
      </c>
      <c r="C7502">
        <v>47</v>
      </c>
      <c r="D7502" t="s">
        <v>50</v>
      </c>
      <c r="E7502">
        <v>15055</v>
      </c>
      <c r="F7502" t="s">
        <v>106</v>
      </c>
      <c r="G7502">
        <v>437929.65270966099</v>
      </c>
    </row>
    <row r="7503" spans="1:7">
      <c r="A7503">
        <v>80</v>
      </c>
      <c r="B7503" t="s">
        <v>83</v>
      </c>
      <c r="C7503">
        <v>48</v>
      </c>
      <c r="D7503" t="s">
        <v>51</v>
      </c>
      <c r="E7503">
        <v>15055</v>
      </c>
      <c r="F7503" t="s">
        <v>106</v>
      </c>
      <c r="G7503">
        <v>15786997.5537185</v>
      </c>
    </row>
    <row r="7504" spans="1:7">
      <c r="A7504">
        <v>80</v>
      </c>
      <c r="B7504" t="s">
        <v>83</v>
      </c>
      <c r="C7504">
        <v>49</v>
      </c>
      <c r="D7504" t="s">
        <v>52</v>
      </c>
      <c r="E7504">
        <v>15055</v>
      </c>
      <c r="F7504" t="s">
        <v>106</v>
      </c>
      <c r="G7504">
        <v>82228120.123377502</v>
      </c>
    </row>
    <row r="7505" spans="1:7">
      <c r="A7505">
        <v>80</v>
      </c>
      <c r="B7505" t="s">
        <v>83</v>
      </c>
      <c r="C7505">
        <v>50</v>
      </c>
      <c r="D7505" t="s">
        <v>53</v>
      </c>
      <c r="E7505">
        <v>15055</v>
      </c>
      <c r="F7505" t="s">
        <v>106</v>
      </c>
      <c r="G7505">
        <v>59835538.037708998</v>
      </c>
    </row>
    <row r="7506" spans="1:7">
      <c r="A7506">
        <v>80</v>
      </c>
      <c r="B7506" t="s">
        <v>83</v>
      </c>
      <c r="C7506">
        <v>51</v>
      </c>
      <c r="D7506" t="s">
        <v>54</v>
      </c>
      <c r="E7506">
        <v>15055</v>
      </c>
      <c r="F7506" t="s">
        <v>106</v>
      </c>
      <c r="G7506">
        <v>110011381.82337999</v>
      </c>
    </row>
    <row r="7507" spans="1:7">
      <c r="A7507">
        <v>80</v>
      </c>
      <c r="B7507" t="s">
        <v>83</v>
      </c>
      <c r="C7507">
        <v>52</v>
      </c>
      <c r="D7507" t="s">
        <v>55</v>
      </c>
      <c r="E7507">
        <v>15055</v>
      </c>
      <c r="F7507" t="s">
        <v>106</v>
      </c>
      <c r="G7507">
        <v>14068391.5906357</v>
      </c>
    </row>
    <row r="7508" spans="1:7">
      <c r="A7508">
        <v>80</v>
      </c>
      <c r="B7508" t="s">
        <v>83</v>
      </c>
      <c r="C7508">
        <v>53</v>
      </c>
      <c r="D7508" t="s">
        <v>56</v>
      </c>
      <c r="E7508">
        <v>15055</v>
      </c>
      <c r="F7508" t="s">
        <v>106</v>
      </c>
      <c r="G7508">
        <v>105853618.459071</v>
      </c>
    </row>
    <row r="7509" spans="1:7">
      <c r="A7509">
        <v>80</v>
      </c>
      <c r="B7509" t="s">
        <v>83</v>
      </c>
      <c r="C7509">
        <v>54</v>
      </c>
      <c r="D7509" t="s">
        <v>57</v>
      </c>
      <c r="E7509">
        <v>15055</v>
      </c>
      <c r="F7509" t="s">
        <v>106</v>
      </c>
      <c r="G7509">
        <v>212919067.96931601</v>
      </c>
    </row>
    <row r="7510" spans="1:7">
      <c r="A7510">
        <v>80</v>
      </c>
      <c r="B7510" t="s">
        <v>83</v>
      </c>
      <c r="C7510">
        <v>55</v>
      </c>
      <c r="D7510" t="s">
        <v>58</v>
      </c>
      <c r="E7510">
        <v>15055</v>
      </c>
      <c r="F7510" t="s">
        <v>106</v>
      </c>
      <c r="G7510">
        <v>213146988.90237099</v>
      </c>
    </row>
    <row r="7511" spans="1:7">
      <c r="A7511">
        <v>80</v>
      </c>
      <c r="B7511" t="s">
        <v>83</v>
      </c>
      <c r="C7511">
        <v>56</v>
      </c>
      <c r="D7511" t="s">
        <v>59</v>
      </c>
      <c r="E7511">
        <v>15055</v>
      </c>
      <c r="F7511" t="s">
        <v>106</v>
      </c>
      <c r="G7511">
        <v>1624744767.90938</v>
      </c>
    </row>
    <row r="7512" spans="1:7">
      <c r="A7512">
        <v>80</v>
      </c>
      <c r="B7512" t="s">
        <v>83</v>
      </c>
      <c r="C7512">
        <v>57</v>
      </c>
      <c r="D7512" t="s">
        <v>60</v>
      </c>
      <c r="E7512">
        <v>15055</v>
      </c>
      <c r="F7512" t="s">
        <v>106</v>
      </c>
      <c r="G7512">
        <v>75993604.261315495</v>
      </c>
    </row>
    <row r="7513" spans="1:7">
      <c r="A7513">
        <v>80</v>
      </c>
      <c r="B7513" t="s">
        <v>83</v>
      </c>
      <c r="C7513">
        <v>58</v>
      </c>
      <c r="D7513" t="s">
        <v>61</v>
      </c>
      <c r="E7513">
        <v>15055</v>
      </c>
      <c r="F7513" t="s">
        <v>106</v>
      </c>
      <c r="G7513">
        <v>16317778.126182299</v>
      </c>
    </row>
    <row r="7514" spans="1:7">
      <c r="A7514">
        <v>80</v>
      </c>
      <c r="B7514" t="s">
        <v>83</v>
      </c>
      <c r="C7514">
        <v>59</v>
      </c>
      <c r="D7514" t="s">
        <v>62</v>
      </c>
      <c r="E7514">
        <v>15055</v>
      </c>
      <c r="F7514" t="s">
        <v>106</v>
      </c>
      <c r="G7514">
        <v>233907606.313636</v>
      </c>
    </row>
    <row r="7515" spans="1:7">
      <c r="A7515">
        <v>80</v>
      </c>
      <c r="B7515" t="s">
        <v>83</v>
      </c>
      <c r="C7515">
        <v>60</v>
      </c>
      <c r="D7515" t="s">
        <v>63</v>
      </c>
      <c r="E7515">
        <v>15055</v>
      </c>
      <c r="F7515" t="s">
        <v>106</v>
      </c>
      <c r="G7515">
        <v>199806473.366413</v>
      </c>
    </row>
    <row r="7516" spans="1:7">
      <c r="A7516">
        <v>80</v>
      </c>
      <c r="B7516" t="s">
        <v>83</v>
      </c>
      <c r="C7516">
        <v>62</v>
      </c>
      <c r="D7516" t="s">
        <v>65</v>
      </c>
      <c r="E7516">
        <v>15055</v>
      </c>
      <c r="F7516" t="s">
        <v>106</v>
      </c>
      <c r="G7516">
        <v>4307141930.8282003</v>
      </c>
    </row>
    <row r="7517" spans="1:7">
      <c r="A7517">
        <v>80</v>
      </c>
      <c r="B7517" t="s">
        <v>83</v>
      </c>
      <c r="C7517">
        <v>63</v>
      </c>
      <c r="D7517" t="s">
        <v>66</v>
      </c>
      <c r="E7517">
        <v>15055</v>
      </c>
      <c r="F7517" t="s">
        <v>106</v>
      </c>
      <c r="G7517">
        <v>133483231.41951901</v>
      </c>
    </row>
    <row r="7518" spans="1:7">
      <c r="A7518">
        <v>80</v>
      </c>
      <c r="B7518" t="s">
        <v>83</v>
      </c>
      <c r="C7518">
        <v>64</v>
      </c>
      <c r="D7518" t="s">
        <v>67</v>
      </c>
      <c r="E7518">
        <v>15055</v>
      </c>
      <c r="F7518" t="s">
        <v>106</v>
      </c>
      <c r="G7518">
        <v>45068013.261671104</v>
      </c>
    </row>
    <row r="7519" spans="1:7">
      <c r="A7519">
        <v>80</v>
      </c>
      <c r="B7519" t="s">
        <v>83</v>
      </c>
      <c r="C7519">
        <v>65</v>
      </c>
      <c r="D7519" t="s">
        <v>68</v>
      </c>
      <c r="E7519">
        <v>15055</v>
      </c>
      <c r="F7519" t="s">
        <v>106</v>
      </c>
      <c r="G7519">
        <v>2160977401.9226499</v>
      </c>
    </row>
    <row r="7520" spans="1:7">
      <c r="A7520">
        <v>80</v>
      </c>
      <c r="B7520" t="s">
        <v>83</v>
      </c>
      <c r="C7520">
        <v>66</v>
      </c>
      <c r="D7520" t="s">
        <v>69</v>
      </c>
      <c r="E7520">
        <v>15055</v>
      </c>
      <c r="F7520" t="s">
        <v>106</v>
      </c>
      <c r="G7520">
        <v>718039421.170228</v>
      </c>
    </row>
    <row r="7521" spans="1:7">
      <c r="A7521">
        <v>80</v>
      </c>
      <c r="B7521" t="s">
        <v>83</v>
      </c>
      <c r="C7521">
        <v>67</v>
      </c>
      <c r="D7521" t="s">
        <v>70</v>
      </c>
      <c r="E7521">
        <v>15055</v>
      </c>
      <c r="F7521" t="s">
        <v>106</v>
      </c>
      <c r="G7521">
        <v>722062698.13235903</v>
      </c>
    </row>
    <row r="7522" spans="1:7">
      <c r="A7522">
        <v>80</v>
      </c>
      <c r="B7522" t="s">
        <v>83</v>
      </c>
      <c r="C7522">
        <v>68</v>
      </c>
      <c r="D7522" t="s">
        <v>71</v>
      </c>
      <c r="E7522">
        <v>15055</v>
      </c>
      <c r="F7522" t="s">
        <v>106</v>
      </c>
      <c r="G7522">
        <v>71486886.206972703</v>
      </c>
    </row>
    <row r="7523" spans="1:7">
      <c r="A7523">
        <v>80</v>
      </c>
      <c r="B7523" t="s">
        <v>83</v>
      </c>
      <c r="C7523">
        <v>69</v>
      </c>
      <c r="D7523" t="s">
        <v>72</v>
      </c>
      <c r="E7523">
        <v>15055</v>
      </c>
      <c r="F7523" t="s">
        <v>106</v>
      </c>
      <c r="G7523">
        <v>2357355.4695049799</v>
      </c>
    </row>
    <row r="7524" spans="1:7">
      <c r="A7524">
        <v>80</v>
      </c>
      <c r="B7524" t="s">
        <v>83</v>
      </c>
      <c r="C7524">
        <v>74</v>
      </c>
      <c r="D7524" t="s">
        <v>77</v>
      </c>
      <c r="E7524">
        <v>15055</v>
      </c>
      <c r="F7524" t="s">
        <v>106</v>
      </c>
      <c r="G7524">
        <v>212410899.446567</v>
      </c>
    </row>
    <row r="7525" spans="1:7">
      <c r="A7525">
        <v>80</v>
      </c>
      <c r="B7525" t="s">
        <v>83</v>
      </c>
      <c r="C7525">
        <v>75</v>
      </c>
      <c r="D7525" t="s">
        <v>78</v>
      </c>
      <c r="E7525">
        <v>15055</v>
      </c>
      <c r="F7525" t="s">
        <v>106</v>
      </c>
      <c r="G7525">
        <v>6580.73530433006</v>
      </c>
    </row>
    <row r="7526" spans="1:7">
      <c r="A7526">
        <v>80</v>
      </c>
      <c r="B7526" t="s">
        <v>83</v>
      </c>
      <c r="C7526">
        <v>76</v>
      </c>
      <c r="D7526" t="s">
        <v>79</v>
      </c>
      <c r="E7526">
        <v>15055</v>
      </c>
      <c r="F7526" t="s">
        <v>106</v>
      </c>
      <c r="G7526">
        <v>1340702.7072322699</v>
      </c>
    </row>
    <row r="7527" spans="1:7">
      <c r="A7527">
        <v>80</v>
      </c>
      <c r="B7527" t="s">
        <v>83</v>
      </c>
      <c r="C7527">
        <v>77</v>
      </c>
      <c r="D7527" t="s">
        <v>80</v>
      </c>
      <c r="E7527">
        <v>15055</v>
      </c>
      <c r="F7527" t="s">
        <v>106</v>
      </c>
      <c r="G7527">
        <v>5924809.8272865601</v>
      </c>
    </row>
    <row r="7528" spans="1:7">
      <c r="A7528">
        <v>80</v>
      </c>
      <c r="B7528" t="s">
        <v>83</v>
      </c>
      <c r="C7528">
        <v>78</v>
      </c>
      <c r="D7528" t="s">
        <v>81</v>
      </c>
      <c r="E7528">
        <v>15055</v>
      </c>
      <c r="F7528" t="s">
        <v>106</v>
      </c>
      <c r="G7528">
        <v>183076507.695191</v>
      </c>
    </row>
    <row r="7529" spans="1:7">
      <c r="A7529">
        <v>80</v>
      </c>
      <c r="B7529" t="s">
        <v>83</v>
      </c>
      <c r="C7529">
        <v>79</v>
      </c>
      <c r="D7529" t="s">
        <v>82</v>
      </c>
      <c r="E7529">
        <v>15055</v>
      </c>
      <c r="F7529" t="s">
        <v>106</v>
      </c>
      <c r="G7529">
        <v>223018516.09073001</v>
      </c>
    </row>
    <row r="7530" spans="1:7">
      <c r="A7530">
        <v>80</v>
      </c>
      <c r="B7530" t="s">
        <v>83</v>
      </c>
      <c r="C7530">
        <v>80</v>
      </c>
      <c r="D7530" t="s">
        <v>83</v>
      </c>
      <c r="E7530">
        <v>15055</v>
      </c>
      <c r="F7530" t="s">
        <v>106</v>
      </c>
      <c r="G7530">
        <v>270186496.85835999</v>
      </c>
    </row>
    <row r="7531" spans="1:7">
      <c r="A7531">
        <v>80</v>
      </c>
      <c r="B7531" t="s">
        <v>83</v>
      </c>
      <c r="C7531">
        <v>81</v>
      </c>
      <c r="D7531" t="s">
        <v>84</v>
      </c>
      <c r="E7531">
        <v>15055</v>
      </c>
      <c r="F7531" t="s">
        <v>106</v>
      </c>
      <c r="G7531">
        <v>35312996.383868597</v>
      </c>
    </row>
    <row r="7532" spans="1:7">
      <c r="A7532">
        <v>80</v>
      </c>
      <c r="B7532" t="s">
        <v>83</v>
      </c>
      <c r="C7532">
        <v>83</v>
      </c>
      <c r="D7532" t="s">
        <v>86</v>
      </c>
      <c r="E7532">
        <v>15055</v>
      </c>
      <c r="F7532" t="s">
        <v>106</v>
      </c>
      <c r="G7532">
        <v>237008700.27285901</v>
      </c>
    </row>
    <row r="7533" spans="1:7">
      <c r="A7533">
        <v>80</v>
      </c>
      <c r="B7533" t="s">
        <v>83</v>
      </c>
      <c r="C7533">
        <v>86</v>
      </c>
      <c r="D7533" t="s">
        <v>89</v>
      </c>
      <c r="E7533">
        <v>15055</v>
      </c>
      <c r="F7533" t="s">
        <v>106</v>
      </c>
      <c r="G7533">
        <v>2965.7928698737101</v>
      </c>
    </row>
    <row r="7534" spans="1:7">
      <c r="A7534">
        <v>80</v>
      </c>
      <c r="B7534" t="s">
        <v>83</v>
      </c>
      <c r="C7534">
        <v>87</v>
      </c>
      <c r="D7534" t="s">
        <v>90</v>
      </c>
      <c r="E7534">
        <v>15055</v>
      </c>
      <c r="F7534" t="s">
        <v>106</v>
      </c>
      <c r="G7534">
        <v>2275.6203603118902</v>
      </c>
    </row>
    <row r="7535" spans="1:7">
      <c r="A7535">
        <v>80</v>
      </c>
      <c r="B7535" t="s">
        <v>83</v>
      </c>
      <c r="C7535">
        <v>5001</v>
      </c>
      <c r="D7535" t="s">
        <v>94</v>
      </c>
      <c r="E7535">
        <v>15053</v>
      </c>
      <c r="F7535" t="s">
        <v>107</v>
      </c>
      <c r="G7535">
        <v>9935275428.47612</v>
      </c>
    </row>
    <row r="7536" spans="1:7">
      <c r="A7536">
        <v>80</v>
      </c>
      <c r="B7536" t="s">
        <v>83</v>
      </c>
      <c r="C7536">
        <v>6001</v>
      </c>
      <c r="D7536" t="s">
        <v>96</v>
      </c>
      <c r="E7536">
        <v>15053</v>
      </c>
      <c r="F7536" t="s">
        <v>107</v>
      </c>
      <c r="G7536">
        <v>8083651342.2646399</v>
      </c>
    </row>
    <row r="7537" spans="1:7">
      <c r="A7537">
        <v>80</v>
      </c>
      <c r="B7537" t="s">
        <v>83</v>
      </c>
      <c r="C7537">
        <v>7001</v>
      </c>
      <c r="D7537" t="s">
        <v>108</v>
      </c>
      <c r="E7537">
        <v>15053</v>
      </c>
      <c r="F7537" t="s">
        <v>107</v>
      </c>
      <c r="G7537">
        <v>-843227395.60869503</v>
      </c>
    </row>
    <row r="7538" spans="1:7">
      <c r="A7538">
        <v>80</v>
      </c>
      <c r="B7538" t="s">
        <v>83</v>
      </c>
      <c r="C7538">
        <v>8001</v>
      </c>
      <c r="D7538" t="s">
        <v>109</v>
      </c>
      <c r="E7538">
        <v>15053</v>
      </c>
      <c r="F7538" t="s">
        <v>107</v>
      </c>
      <c r="G7538">
        <v>1404300505.3850801</v>
      </c>
    </row>
    <row r="7539" spans="1:7">
      <c r="A7539">
        <v>80</v>
      </c>
      <c r="B7539" t="s">
        <v>83</v>
      </c>
      <c r="C7539">
        <v>10001</v>
      </c>
      <c r="D7539" t="s">
        <v>110</v>
      </c>
      <c r="E7539">
        <v>15055</v>
      </c>
      <c r="F7539" t="s">
        <v>106</v>
      </c>
      <c r="G7539">
        <v>596656.53651381098</v>
      </c>
    </row>
    <row r="7540" spans="1:7">
      <c r="A7540">
        <v>80</v>
      </c>
      <c r="B7540" t="s">
        <v>83</v>
      </c>
      <c r="C7540">
        <v>10002</v>
      </c>
      <c r="D7540" t="s">
        <v>111</v>
      </c>
      <c r="E7540">
        <v>15055</v>
      </c>
      <c r="F7540" t="s">
        <v>106</v>
      </c>
      <c r="G7540">
        <v>785729.19490025099</v>
      </c>
    </row>
    <row r="7541" spans="1:7">
      <c r="A7541">
        <v>80</v>
      </c>
      <c r="B7541" t="s">
        <v>83</v>
      </c>
      <c r="C7541">
        <v>10003</v>
      </c>
      <c r="D7541" t="s">
        <v>112</v>
      </c>
      <c r="E7541">
        <v>15055</v>
      </c>
      <c r="F7541" t="s">
        <v>106</v>
      </c>
      <c r="G7541">
        <v>699564.60442557803</v>
      </c>
    </row>
    <row r="7542" spans="1:7">
      <c r="A7542">
        <v>80</v>
      </c>
      <c r="B7542" t="s">
        <v>83</v>
      </c>
      <c r="C7542">
        <v>10004</v>
      </c>
      <c r="D7542" t="s">
        <v>113</v>
      </c>
      <c r="E7542">
        <v>15055</v>
      </c>
      <c r="F7542" t="s">
        <v>106</v>
      </c>
      <c r="G7542">
        <v>540147.99286995095</v>
      </c>
    </row>
    <row r="7543" spans="1:7">
      <c r="A7543">
        <v>80</v>
      </c>
      <c r="B7543" t="s">
        <v>83</v>
      </c>
      <c r="C7543">
        <v>10005</v>
      </c>
      <c r="D7543" t="s">
        <v>114</v>
      </c>
      <c r="E7543">
        <v>15055</v>
      </c>
      <c r="F7543" t="s">
        <v>106</v>
      </c>
      <c r="G7543">
        <v>1205486.6650856701</v>
      </c>
    </row>
    <row r="7544" spans="1:7">
      <c r="A7544">
        <v>80</v>
      </c>
      <c r="B7544" t="s">
        <v>83</v>
      </c>
      <c r="C7544">
        <v>10006</v>
      </c>
      <c r="D7544" t="s">
        <v>115</v>
      </c>
      <c r="E7544">
        <v>15055</v>
      </c>
      <c r="F7544" t="s">
        <v>106</v>
      </c>
      <c r="G7544">
        <v>4117251.64699953</v>
      </c>
    </row>
    <row r="7545" spans="1:7">
      <c r="A7545">
        <v>80</v>
      </c>
      <c r="B7545" t="s">
        <v>83</v>
      </c>
      <c r="C7545">
        <v>10007</v>
      </c>
      <c r="D7545" t="s">
        <v>116</v>
      </c>
      <c r="E7545">
        <v>15055</v>
      </c>
      <c r="F7545" t="s">
        <v>106</v>
      </c>
      <c r="G7545">
        <v>7281097.2784529896</v>
      </c>
    </row>
    <row r="7546" spans="1:7">
      <c r="A7546">
        <v>80</v>
      </c>
      <c r="B7546" t="s">
        <v>83</v>
      </c>
      <c r="C7546">
        <v>10008</v>
      </c>
      <c r="D7546" t="s">
        <v>117</v>
      </c>
      <c r="E7546">
        <v>15055</v>
      </c>
      <c r="F7546" t="s">
        <v>106</v>
      </c>
      <c r="G7546">
        <v>8328974.9880916299</v>
      </c>
    </row>
    <row r="7547" spans="1:7">
      <c r="A7547">
        <v>80</v>
      </c>
      <c r="B7547" t="s">
        <v>83</v>
      </c>
      <c r="C7547">
        <v>10009</v>
      </c>
      <c r="D7547" t="s">
        <v>118</v>
      </c>
      <c r="E7547">
        <v>15055</v>
      </c>
      <c r="F7547" t="s">
        <v>106</v>
      </c>
      <c r="G7547">
        <v>21074506.9811331</v>
      </c>
    </row>
    <row r="7548" spans="1:7">
      <c r="A7548">
        <v>80</v>
      </c>
      <c r="B7548" t="s">
        <v>83</v>
      </c>
      <c r="C7548">
        <v>11001</v>
      </c>
      <c r="D7548" t="s">
        <v>119</v>
      </c>
      <c r="E7548">
        <v>15055</v>
      </c>
      <c r="F7548" t="s">
        <v>106</v>
      </c>
      <c r="G7548">
        <v>1352257.21260754</v>
      </c>
    </row>
    <row r="7549" spans="1:7">
      <c r="A7549">
        <v>80</v>
      </c>
      <c r="B7549" t="s">
        <v>83</v>
      </c>
      <c r="C7549">
        <v>11003</v>
      </c>
      <c r="D7549" t="s">
        <v>120</v>
      </c>
      <c r="E7549">
        <v>15055</v>
      </c>
      <c r="F7549" t="s">
        <v>106</v>
      </c>
      <c r="G7549">
        <v>1642346.9792418401</v>
      </c>
    </row>
    <row r="7550" spans="1:7">
      <c r="A7550">
        <v>80</v>
      </c>
      <c r="B7550" t="s">
        <v>83</v>
      </c>
      <c r="C7550">
        <v>12001</v>
      </c>
      <c r="D7550" t="s">
        <v>121</v>
      </c>
      <c r="E7550">
        <v>15055</v>
      </c>
      <c r="F7550" t="s">
        <v>106</v>
      </c>
      <c r="G7550">
        <v>92228027.9050152</v>
      </c>
    </row>
    <row r="7551" spans="1:7">
      <c r="A7551">
        <v>80</v>
      </c>
      <c r="B7551" t="s">
        <v>83</v>
      </c>
      <c r="C7551">
        <v>12002</v>
      </c>
      <c r="D7551" t="s">
        <v>122</v>
      </c>
      <c r="E7551">
        <v>15055</v>
      </c>
      <c r="F7551" t="s">
        <v>106</v>
      </c>
      <c r="G7551">
        <v>4628188.2631739601</v>
      </c>
    </row>
    <row r="7552" spans="1:7">
      <c r="A7552">
        <v>80</v>
      </c>
      <c r="B7552" t="s">
        <v>83</v>
      </c>
      <c r="C7552">
        <v>12004</v>
      </c>
      <c r="D7552" t="s">
        <v>123</v>
      </c>
      <c r="E7552">
        <v>15055</v>
      </c>
      <c r="F7552" t="s">
        <v>106</v>
      </c>
      <c r="G7552">
        <v>8307532.6046351101</v>
      </c>
    </row>
    <row r="7553" spans="1:7">
      <c r="A7553">
        <v>80</v>
      </c>
      <c r="B7553" t="s">
        <v>83</v>
      </c>
      <c r="C7553">
        <v>14001</v>
      </c>
      <c r="D7553" t="s">
        <v>124</v>
      </c>
      <c r="E7553">
        <v>15055</v>
      </c>
      <c r="F7553" t="s">
        <v>106</v>
      </c>
      <c r="G7553">
        <v>10984029.202997399</v>
      </c>
    </row>
    <row r="7554" spans="1:7">
      <c r="A7554">
        <v>80</v>
      </c>
      <c r="B7554" t="s">
        <v>83</v>
      </c>
      <c r="C7554">
        <v>14002</v>
      </c>
      <c r="D7554" t="s">
        <v>125</v>
      </c>
      <c r="E7554">
        <v>15055</v>
      </c>
      <c r="F7554" t="s">
        <v>106</v>
      </c>
      <c r="G7554">
        <v>1273262.42710045</v>
      </c>
    </row>
    <row r="7555" spans="1:7">
      <c r="A7555">
        <v>80</v>
      </c>
      <c r="B7555" t="s">
        <v>83</v>
      </c>
      <c r="C7555">
        <v>25001</v>
      </c>
      <c r="D7555" t="s">
        <v>126</v>
      </c>
      <c r="E7555">
        <v>15051</v>
      </c>
      <c r="F7555" t="s">
        <v>127</v>
      </c>
      <c r="G7555">
        <v>1112915551.0982101</v>
      </c>
    </row>
    <row r="7556" spans="1:7">
      <c r="A7556">
        <v>80</v>
      </c>
      <c r="B7556" t="s">
        <v>83</v>
      </c>
      <c r="C7556">
        <v>28001</v>
      </c>
      <c r="D7556" t="s">
        <v>128</v>
      </c>
      <c r="E7556">
        <v>15051</v>
      </c>
      <c r="F7556" t="s">
        <v>127</v>
      </c>
      <c r="G7556">
        <v>1760003385.56651</v>
      </c>
    </row>
    <row r="7557" spans="1:7">
      <c r="A7557">
        <v>81</v>
      </c>
      <c r="B7557" t="s">
        <v>84</v>
      </c>
      <c r="C7557">
        <v>1</v>
      </c>
      <c r="D7557" t="s">
        <v>4</v>
      </c>
      <c r="E7557">
        <v>15055</v>
      </c>
      <c r="F7557" t="s">
        <v>106</v>
      </c>
      <c r="G7557">
        <v>607244.80059401202</v>
      </c>
    </row>
    <row r="7558" spans="1:7">
      <c r="A7558">
        <v>81</v>
      </c>
      <c r="B7558" t="s">
        <v>84</v>
      </c>
      <c r="C7558">
        <v>2</v>
      </c>
      <c r="D7558" t="s">
        <v>5</v>
      </c>
      <c r="E7558">
        <v>15055</v>
      </c>
      <c r="F7558" t="s">
        <v>106</v>
      </c>
      <c r="G7558">
        <v>178132.948223835</v>
      </c>
    </row>
    <row r="7559" spans="1:7">
      <c r="A7559">
        <v>81</v>
      </c>
      <c r="B7559" t="s">
        <v>84</v>
      </c>
      <c r="C7559">
        <v>3</v>
      </c>
      <c r="D7559" t="s">
        <v>6</v>
      </c>
      <c r="E7559">
        <v>15055</v>
      </c>
      <c r="F7559" t="s">
        <v>106</v>
      </c>
      <c r="G7559">
        <v>45.365127091786299</v>
      </c>
    </row>
    <row r="7560" spans="1:7">
      <c r="A7560">
        <v>81</v>
      </c>
      <c r="B7560" t="s">
        <v>84</v>
      </c>
      <c r="C7560">
        <v>4</v>
      </c>
      <c r="D7560" t="s">
        <v>7</v>
      </c>
      <c r="E7560">
        <v>15055</v>
      </c>
      <c r="F7560" t="s">
        <v>106</v>
      </c>
      <c r="G7560">
        <v>1333627.60016964</v>
      </c>
    </row>
    <row r="7561" spans="1:7">
      <c r="A7561">
        <v>81</v>
      </c>
      <c r="B7561" t="s">
        <v>84</v>
      </c>
      <c r="C7561">
        <v>6</v>
      </c>
      <c r="D7561" t="s">
        <v>9</v>
      </c>
      <c r="E7561">
        <v>15055</v>
      </c>
      <c r="F7561" t="s">
        <v>106</v>
      </c>
      <c r="G7561">
        <v>2530051.24233808</v>
      </c>
    </row>
    <row r="7562" spans="1:7">
      <c r="A7562">
        <v>81</v>
      </c>
      <c r="B7562" t="s">
        <v>84</v>
      </c>
      <c r="C7562">
        <v>7</v>
      </c>
      <c r="D7562" t="s">
        <v>10</v>
      </c>
      <c r="E7562">
        <v>15055</v>
      </c>
      <c r="F7562" t="s">
        <v>106</v>
      </c>
      <c r="G7562">
        <v>10145496.739057399</v>
      </c>
    </row>
    <row r="7563" spans="1:7">
      <c r="A7563">
        <v>81</v>
      </c>
      <c r="B7563" t="s">
        <v>84</v>
      </c>
      <c r="C7563">
        <v>8</v>
      </c>
      <c r="D7563" t="s">
        <v>11</v>
      </c>
      <c r="E7563">
        <v>15055</v>
      </c>
      <c r="F7563" t="s">
        <v>106</v>
      </c>
      <c r="G7563">
        <v>12379.299663408499</v>
      </c>
    </row>
    <row r="7564" spans="1:7">
      <c r="A7564">
        <v>81</v>
      </c>
      <c r="B7564" t="s">
        <v>84</v>
      </c>
      <c r="C7564">
        <v>9</v>
      </c>
      <c r="D7564" t="s">
        <v>12</v>
      </c>
      <c r="E7564">
        <v>15055</v>
      </c>
      <c r="F7564" t="s">
        <v>106</v>
      </c>
      <c r="G7564">
        <v>109662936.91011</v>
      </c>
    </row>
    <row r="7565" spans="1:7">
      <c r="A7565">
        <v>81</v>
      </c>
      <c r="B7565" t="s">
        <v>84</v>
      </c>
      <c r="C7565">
        <v>10</v>
      </c>
      <c r="D7565" t="s">
        <v>13</v>
      </c>
      <c r="E7565">
        <v>15055</v>
      </c>
      <c r="F7565" t="s">
        <v>106</v>
      </c>
      <c r="G7565">
        <v>307322396.02808899</v>
      </c>
    </row>
    <row r="7566" spans="1:7">
      <c r="A7566">
        <v>81</v>
      </c>
      <c r="B7566" t="s">
        <v>84</v>
      </c>
      <c r="C7566">
        <v>11</v>
      </c>
      <c r="D7566" t="s">
        <v>14</v>
      </c>
      <c r="E7566">
        <v>15055</v>
      </c>
      <c r="F7566" t="s">
        <v>106</v>
      </c>
      <c r="G7566">
        <v>113048429.46642099</v>
      </c>
    </row>
    <row r="7567" spans="1:7">
      <c r="A7567">
        <v>81</v>
      </c>
      <c r="B7567" t="s">
        <v>84</v>
      </c>
      <c r="C7567">
        <v>12</v>
      </c>
      <c r="D7567" t="s">
        <v>15</v>
      </c>
      <c r="E7567">
        <v>15055</v>
      </c>
      <c r="F7567" t="s">
        <v>106</v>
      </c>
      <c r="G7567">
        <v>32247506.556203801</v>
      </c>
    </row>
    <row r="7568" spans="1:7">
      <c r="A7568">
        <v>81</v>
      </c>
      <c r="B7568" t="s">
        <v>84</v>
      </c>
      <c r="C7568">
        <v>13</v>
      </c>
      <c r="D7568" t="s">
        <v>16</v>
      </c>
      <c r="E7568">
        <v>15055</v>
      </c>
      <c r="F7568" t="s">
        <v>106</v>
      </c>
      <c r="G7568">
        <v>36574.383190902801</v>
      </c>
    </row>
    <row r="7569" spans="1:7">
      <c r="A7569">
        <v>81</v>
      </c>
      <c r="B7569" t="s">
        <v>84</v>
      </c>
      <c r="C7569">
        <v>14</v>
      </c>
      <c r="D7569" t="s">
        <v>17</v>
      </c>
      <c r="E7569">
        <v>15055</v>
      </c>
      <c r="F7569" t="s">
        <v>106</v>
      </c>
      <c r="G7569">
        <v>2352267.5581832798</v>
      </c>
    </row>
    <row r="7570" spans="1:7">
      <c r="A7570">
        <v>81</v>
      </c>
      <c r="B7570" t="s">
        <v>84</v>
      </c>
      <c r="C7570">
        <v>15</v>
      </c>
      <c r="D7570" t="s">
        <v>18</v>
      </c>
      <c r="E7570">
        <v>15055</v>
      </c>
      <c r="F7570" t="s">
        <v>106</v>
      </c>
      <c r="G7570">
        <v>7293713.42644748</v>
      </c>
    </row>
    <row r="7571" spans="1:7">
      <c r="A7571">
        <v>81</v>
      </c>
      <c r="B7571" t="s">
        <v>84</v>
      </c>
      <c r="C7571">
        <v>16</v>
      </c>
      <c r="D7571" t="s">
        <v>19</v>
      </c>
      <c r="E7571">
        <v>15055</v>
      </c>
      <c r="F7571" t="s">
        <v>106</v>
      </c>
      <c r="G7571">
        <v>71220.5689949925</v>
      </c>
    </row>
    <row r="7572" spans="1:7">
      <c r="A7572">
        <v>81</v>
      </c>
      <c r="B7572" t="s">
        <v>84</v>
      </c>
      <c r="C7572">
        <v>17</v>
      </c>
      <c r="D7572" t="s">
        <v>20</v>
      </c>
      <c r="E7572">
        <v>15055</v>
      </c>
      <c r="F7572" t="s">
        <v>106</v>
      </c>
      <c r="G7572">
        <v>19356458.8420172</v>
      </c>
    </row>
    <row r="7573" spans="1:7">
      <c r="A7573">
        <v>81</v>
      </c>
      <c r="B7573" t="s">
        <v>84</v>
      </c>
      <c r="C7573">
        <v>18</v>
      </c>
      <c r="D7573" t="s">
        <v>21</v>
      </c>
      <c r="E7573">
        <v>15055</v>
      </c>
      <c r="F7573" t="s">
        <v>106</v>
      </c>
      <c r="G7573">
        <v>54367435.1981465</v>
      </c>
    </row>
    <row r="7574" spans="1:7">
      <c r="A7574">
        <v>81</v>
      </c>
      <c r="B7574" t="s">
        <v>84</v>
      </c>
      <c r="C7574">
        <v>19</v>
      </c>
      <c r="D7574" t="s">
        <v>22</v>
      </c>
      <c r="E7574">
        <v>15055</v>
      </c>
      <c r="F7574" t="s">
        <v>106</v>
      </c>
      <c r="G7574">
        <v>123380671.207426</v>
      </c>
    </row>
    <row r="7575" spans="1:7">
      <c r="A7575">
        <v>81</v>
      </c>
      <c r="B7575" t="s">
        <v>84</v>
      </c>
      <c r="C7575">
        <v>20</v>
      </c>
      <c r="D7575" t="s">
        <v>23</v>
      </c>
      <c r="E7575">
        <v>15055</v>
      </c>
      <c r="F7575" t="s">
        <v>106</v>
      </c>
      <c r="G7575">
        <v>178283429.27882901</v>
      </c>
    </row>
    <row r="7576" spans="1:7">
      <c r="A7576">
        <v>81</v>
      </c>
      <c r="B7576" t="s">
        <v>84</v>
      </c>
      <c r="C7576">
        <v>21</v>
      </c>
      <c r="D7576" t="s">
        <v>24</v>
      </c>
      <c r="E7576">
        <v>15055</v>
      </c>
      <c r="F7576" t="s">
        <v>106</v>
      </c>
      <c r="G7576">
        <v>12916287.8665394</v>
      </c>
    </row>
    <row r="7577" spans="1:7">
      <c r="A7577">
        <v>81</v>
      </c>
      <c r="B7577" t="s">
        <v>84</v>
      </c>
      <c r="C7577">
        <v>22</v>
      </c>
      <c r="D7577" t="s">
        <v>25</v>
      </c>
      <c r="E7577">
        <v>15055</v>
      </c>
      <c r="F7577" t="s">
        <v>106</v>
      </c>
      <c r="G7577">
        <v>27746121.166663099</v>
      </c>
    </row>
    <row r="7578" spans="1:7">
      <c r="A7578">
        <v>81</v>
      </c>
      <c r="B7578" t="s">
        <v>84</v>
      </c>
      <c r="C7578">
        <v>23</v>
      </c>
      <c r="D7578" t="s">
        <v>26</v>
      </c>
      <c r="E7578">
        <v>15055</v>
      </c>
      <c r="F7578" t="s">
        <v>106</v>
      </c>
      <c r="G7578">
        <v>23681711.677997202</v>
      </c>
    </row>
    <row r="7579" spans="1:7">
      <c r="A7579">
        <v>81</v>
      </c>
      <c r="B7579" t="s">
        <v>84</v>
      </c>
      <c r="C7579">
        <v>24</v>
      </c>
      <c r="D7579" t="s">
        <v>27</v>
      </c>
      <c r="E7579">
        <v>15055</v>
      </c>
      <c r="F7579" t="s">
        <v>106</v>
      </c>
      <c r="G7579">
        <v>1940993.9009265499</v>
      </c>
    </row>
    <row r="7580" spans="1:7">
      <c r="A7580">
        <v>81</v>
      </c>
      <c r="B7580" t="s">
        <v>84</v>
      </c>
      <c r="C7580">
        <v>25</v>
      </c>
      <c r="D7580" t="s">
        <v>28</v>
      </c>
      <c r="E7580">
        <v>15055</v>
      </c>
      <c r="F7580" t="s">
        <v>106</v>
      </c>
      <c r="G7580">
        <v>54810998.1213746</v>
      </c>
    </row>
    <row r="7581" spans="1:7">
      <c r="A7581">
        <v>81</v>
      </c>
      <c r="B7581" t="s">
        <v>84</v>
      </c>
      <c r="C7581">
        <v>26</v>
      </c>
      <c r="D7581" t="s">
        <v>29</v>
      </c>
      <c r="E7581">
        <v>15055</v>
      </c>
      <c r="F7581" t="s">
        <v>106</v>
      </c>
      <c r="G7581">
        <v>4483643.2795233103</v>
      </c>
    </row>
    <row r="7582" spans="1:7">
      <c r="A7582">
        <v>81</v>
      </c>
      <c r="B7582" t="s">
        <v>84</v>
      </c>
      <c r="C7582">
        <v>27</v>
      </c>
      <c r="D7582" t="s">
        <v>30</v>
      </c>
      <c r="E7582">
        <v>15055</v>
      </c>
      <c r="F7582" t="s">
        <v>106</v>
      </c>
      <c r="G7582">
        <v>9143245.8864795603</v>
      </c>
    </row>
    <row r="7583" spans="1:7">
      <c r="A7583">
        <v>81</v>
      </c>
      <c r="B7583" t="s">
        <v>84</v>
      </c>
      <c r="C7583">
        <v>28</v>
      </c>
      <c r="D7583" t="s">
        <v>31</v>
      </c>
      <c r="E7583">
        <v>15055</v>
      </c>
      <c r="F7583" t="s">
        <v>106</v>
      </c>
      <c r="G7583">
        <v>1160245.8004884401</v>
      </c>
    </row>
    <row r="7584" spans="1:7">
      <c r="A7584">
        <v>81</v>
      </c>
      <c r="B7584" t="s">
        <v>84</v>
      </c>
      <c r="C7584">
        <v>29</v>
      </c>
      <c r="D7584" t="s">
        <v>32</v>
      </c>
      <c r="E7584">
        <v>15055</v>
      </c>
      <c r="F7584" t="s">
        <v>106</v>
      </c>
      <c r="G7584">
        <v>74305768.511644393</v>
      </c>
    </row>
    <row r="7585" spans="1:7">
      <c r="A7585">
        <v>81</v>
      </c>
      <c r="B7585" t="s">
        <v>84</v>
      </c>
      <c r="C7585">
        <v>30</v>
      </c>
      <c r="D7585" t="s">
        <v>33</v>
      </c>
      <c r="E7585">
        <v>15055</v>
      </c>
      <c r="F7585" t="s">
        <v>106</v>
      </c>
      <c r="G7585">
        <v>5804099.5200514402</v>
      </c>
    </row>
    <row r="7586" spans="1:7">
      <c r="A7586">
        <v>81</v>
      </c>
      <c r="B7586" t="s">
        <v>84</v>
      </c>
      <c r="C7586">
        <v>31</v>
      </c>
      <c r="D7586" t="s">
        <v>34</v>
      </c>
      <c r="E7586">
        <v>15055</v>
      </c>
      <c r="F7586" t="s">
        <v>106</v>
      </c>
      <c r="G7586">
        <v>14463957.8493506</v>
      </c>
    </row>
    <row r="7587" spans="1:7">
      <c r="A7587">
        <v>81</v>
      </c>
      <c r="B7587" t="s">
        <v>84</v>
      </c>
      <c r="C7587">
        <v>32</v>
      </c>
      <c r="D7587" t="s">
        <v>35</v>
      </c>
      <c r="E7587">
        <v>15055</v>
      </c>
      <c r="F7587" t="s">
        <v>106</v>
      </c>
      <c r="G7587">
        <v>548115455.86395705</v>
      </c>
    </row>
    <row r="7588" spans="1:7">
      <c r="A7588">
        <v>81</v>
      </c>
      <c r="B7588" t="s">
        <v>84</v>
      </c>
      <c r="C7588">
        <v>33</v>
      </c>
      <c r="D7588" t="s">
        <v>36</v>
      </c>
      <c r="E7588">
        <v>15055</v>
      </c>
      <c r="F7588" t="s">
        <v>106</v>
      </c>
      <c r="G7588">
        <v>51486498.473988697</v>
      </c>
    </row>
    <row r="7589" spans="1:7">
      <c r="A7589">
        <v>81</v>
      </c>
      <c r="B7589" t="s">
        <v>84</v>
      </c>
      <c r="C7589">
        <v>34</v>
      </c>
      <c r="D7589" t="s">
        <v>37</v>
      </c>
      <c r="E7589">
        <v>15055</v>
      </c>
      <c r="F7589" t="s">
        <v>106</v>
      </c>
      <c r="G7589">
        <v>3826599.71888672</v>
      </c>
    </row>
    <row r="7590" spans="1:7">
      <c r="A7590">
        <v>81</v>
      </c>
      <c r="B7590" t="s">
        <v>84</v>
      </c>
      <c r="C7590">
        <v>35</v>
      </c>
      <c r="D7590" t="s">
        <v>38</v>
      </c>
      <c r="E7590">
        <v>15055</v>
      </c>
      <c r="F7590" t="s">
        <v>106</v>
      </c>
      <c r="G7590">
        <v>2914396.8667748999</v>
      </c>
    </row>
    <row r="7591" spans="1:7">
      <c r="A7591">
        <v>81</v>
      </c>
      <c r="B7591" t="s">
        <v>84</v>
      </c>
      <c r="C7591">
        <v>36</v>
      </c>
      <c r="D7591" t="s">
        <v>39</v>
      </c>
      <c r="E7591">
        <v>15055</v>
      </c>
      <c r="F7591" t="s">
        <v>106</v>
      </c>
      <c r="G7591">
        <v>478037.30822996999</v>
      </c>
    </row>
    <row r="7592" spans="1:7">
      <c r="A7592">
        <v>81</v>
      </c>
      <c r="B7592" t="s">
        <v>84</v>
      </c>
      <c r="C7592">
        <v>37</v>
      </c>
      <c r="D7592" t="s">
        <v>40</v>
      </c>
      <c r="E7592">
        <v>15055</v>
      </c>
      <c r="F7592" t="s">
        <v>106</v>
      </c>
      <c r="G7592">
        <v>540270.56593551696</v>
      </c>
    </row>
    <row r="7593" spans="1:7">
      <c r="A7593">
        <v>81</v>
      </c>
      <c r="B7593" t="s">
        <v>84</v>
      </c>
      <c r="C7593">
        <v>38</v>
      </c>
      <c r="D7593" t="s">
        <v>41</v>
      </c>
      <c r="E7593">
        <v>15055</v>
      </c>
      <c r="F7593" t="s">
        <v>106</v>
      </c>
      <c r="G7593">
        <v>629841.73341928504</v>
      </c>
    </row>
    <row r="7594" spans="1:7">
      <c r="A7594">
        <v>81</v>
      </c>
      <c r="B7594" t="s">
        <v>84</v>
      </c>
      <c r="C7594">
        <v>39</v>
      </c>
      <c r="D7594" t="s">
        <v>42</v>
      </c>
      <c r="E7594">
        <v>15055</v>
      </c>
      <c r="F7594" t="s">
        <v>106</v>
      </c>
      <c r="G7594">
        <v>169677.999611406</v>
      </c>
    </row>
    <row r="7595" spans="1:7">
      <c r="A7595">
        <v>81</v>
      </c>
      <c r="B7595" t="s">
        <v>84</v>
      </c>
      <c r="C7595">
        <v>40</v>
      </c>
      <c r="D7595" t="s">
        <v>43</v>
      </c>
      <c r="E7595">
        <v>15055</v>
      </c>
      <c r="F7595" t="s">
        <v>106</v>
      </c>
      <c r="G7595">
        <v>5421329.0382299004</v>
      </c>
    </row>
    <row r="7596" spans="1:7">
      <c r="A7596">
        <v>81</v>
      </c>
      <c r="B7596" t="s">
        <v>84</v>
      </c>
      <c r="C7596">
        <v>41</v>
      </c>
      <c r="D7596" t="s">
        <v>44</v>
      </c>
      <c r="E7596">
        <v>15055</v>
      </c>
      <c r="F7596" t="s">
        <v>106</v>
      </c>
      <c r="G7596">
        <v>3527551.20524236</v>
      </c>
    </row>
    <row r="7597" spans="1:7">
      <c r="A7597">
        <v>81</v>
      </c>
      <c r="B7597" t="s">
        <v>84</v>
      </c>
      <c r="C7597">
        <v>42</v>
      </c>
      <c r="D7597" t="s">
        <v>45</v>
      </c>
      <c r="E7597">
        <v>15055</v>
      </c>
      <c r="F7597" t="s">
        <v>106</v>
      </c>
      <c r="G7597">
        <v>93980286.108413398</v>
      </c>
    </row>
    <row r="7598" spans="1:7">
      <c r="A7598">
        <v>81</v>
      </c>
      <c r="B7598" t="s">
        <v>84</v>
      </c>
      <c r="C7598">
        <v>43</v>
      </c>
      <c r="D7598" t="s">
        <v>46</v>
      </c>
      <c r="E7598">
        <v>15055</v>
      </c>
      <c r="F7598" t="s">
        <v>106</v>
      </c>
      <c r="G7598">
        <v>4057881.47710572</v>
      </c>
    </row>
    <row r="7599" spans="1:7">
      <c r="A7599">
        <v>81</v>
      </c>
      <c r="B7599" t="s">
        <v>84</v>
      </c>
      <c r="C7599">
        <v>44</v>
      </c>
      <c r="D7599" t="s">
        <v>47</v>
      </c>
      <c r="E7599">
        <v>15055</v>
      </c>
      <c r="F7599" t="s">
        <v>106</v>
      </c>
      <c r="G7599">
        <v>508952.55162559799</v>
      </c>
    </row>
    <row r="7600" spans="1:7">
      <c r="A7600">
        <v>81</v>
      </c>
      <c r="B7600" t="s">
        <v>84</v>
      </c>
      <c r="C7600">
        <v>45</v>
      </c>
      <c r="D7600" t="s">
        <v>48</v>
      </c>
      <c r="E7600">
        <v>15055</v>
      </c>
      <c r="F7600" t="s">
        <v>106</v>
      </c>
      <c r="G7600">
        <v>109344646.86191501</v>
      </c>
    </row>
    <row r="7601" spans="1:7">
      <c r="A7601">
        <v>81</v>
      </c>
      <c r="B7601" t="s">
        <v>84</v>
      </c>
      <c r="C7601">
        <v>46</v>
      </c>
      <c r="D7601" t="s">
        <v>49</v>
      </c>
      <c r="E7601">
        <v>15055</v>
      </c>
      <c r="F7601" t="s">
        <v>106</v>
      </c>
      <c r="G7601">
        <v>69698878.996023402</v>
      </c>
    </row>
    <row r="7602" spans="1:7">
      <c r="A7602">
        <v>81</v>
      </c>
      <c r="B7602" t="s">
        <v>84</v>
      </c>
      <c r="C7602">
        <v>47</v>
      </c>
      <c r="D7602" t="s">
        <v>50</v>
      </c>
      <c r="E7602">
        <v>15055</v>
      </c>
      <c r="F7602" t="s">
        <v>106</v>
      </c>
      <c r="G7602">
        <v>924551.68366954406</v>
      </c>
    </row>
    <row r="7603" spans="1:7">
      <c r="A7603">
        <v>81</v>
      </c>
      <c r="B7603" t="s">
        <v>84</v>
      </c>
      <c r="C7603">
        <v>48</v>
      </c>
      <c r="D7603" t="s">
        <v>51</v>
      </c>
      <c r="E7603">
        <v>15055</v>
      </c>
      <c r="F7603" t="s">
        <v>106</v>
      </c>
      <c r="G7603">
        <v>19653233.171599101</v>
      </c>
    </row>
    <row r="7604" spans="1:7">
      <c r="A7604">
        <v>81</v>
      </c>
      <c r="B7604" t="s">
        <v>84</v>
      </c>
      <c r="C7604">
        <v>49</v>
      </c>
      <c r="D7604" t="s">
        <v>52</v>
      </c>
      <c r="E7604">
        <v>15055</v>
      </c>
      <c r="F7604" t="s">
        <v>106</v>
      </c>
      <c r="G7604">
        <v>123044665.53011601</v>
      </c>
    </row>
    <row r="7605" spans="1:7">
      <c r="A7605">
        <v>81</v>
      </c>
      <c r="B7605" t="s">
        <v>84</v>
      </c>
      <c r="C7605">
        <v>50</v>
      </c>
      <c r="D7605" t="s">
        <v>53</v>
      </c>
      <c r="E7605">
        <v>15055</v>
      </c>
      <c r="F7605" t="s">
        <v>106</v>
      </c>
      <c r="G7605">
        <v>45472379.560928397</v>
      </c>
    </row>
    <row r="7606" spans="1:7">
      <c r="A7606">
        <v>81</v>
      </c>
      <c r="B7606" t="s">
        <v>84</v>
      </c>
      <c r="C7606">
        <v>51</v>
      </c>
      <c r="D7606" t="s">
        <v>54</v>
      </c>
      <c r="E7606">
        <v>15055</v>
      </c>
      <c r="F7606" t="s">
        <v>106</v>
      </c>
      <c r="G7606">
        <v>278719029.79883599</v>
      </c>
    </row>
    <row r="7607" spans="1:7">
      <c r="A7607">
        <v>81</v>
      </c>
      <c r="B7607" t="s">
        <v>84</v>
      </c>
      <c r="C7607">
        <v>52</v>
      </c>
      <c r="D7607" t="s">
        <v>55</v>
      </c>
      <c r="E7607">
        <v>15055</v>
      </c>
      <c r="F7607" t="s">
        <v>106</v>
      </c>
      <c r="G7607">
        <v>109811681.909739</v>
      </c>
    </row>
    <row r="7608" spans="1:7">
      <c r="A7608">
        <v>81</v>
      </c>
      <c r="B7608" t="s">
        <v>84</v>
      </c>
      <c r="C7608">
        <v>53</v>
      </c>
      <c r="D7608" t="s">
        <v>56</v>
      </c>
      <c r="E7608">
        <v>15055</v>
      </c>
      <c r="F7608" t="s">
        <v>106</v>
      </c>
      <c r="G7608">
        <v>143832294.87670901</v>
      </c>
    </row>
    <row r="7609" spans="1:7">
      <c r="A7609">
        <v>81</v>
      </c>
      <c r="B7609" t="s">
        <v>84</v>
      </c>
      <c r="C7609">
        <v>54</v>
      </c>
      <c r="D7609" t="s">
        <v>57</v>
      </c>
      <c r="E7609">
        <v>15055</v>
      </c>
      <c r="F7609" t="s">
        <v>106</v>
      </c>
      <c r="G7609">
        <v>208678630.970397</v>
      </c>
    </row>
    <row r="7610" spans="1:7">
      <c r="A7610">
        <v>81</v>
      </c>
      <c r="B7610" t="s">
        <v>84</v>
      </c>
      <c r="C7610">
        <v>55</v>
      </c>
      <c r="D7610" t="s">
        <v>58</v>
      </c>
      <c r="E7610">
        <v>15055</v>
      </c>
      <c r="F7610" t="s">
        <v>106</v>
      </c>
      <c r="G7610">
        <v>1086237302.91398</v>
      </c>
    </row>
    <row r="7611" spans="1:7">
      <c r="A7611">
        <v>81</v>
      </c>
      <c r="B7611" t="s">
        <v>84</v>
      </c>
      <c r="C7611">
        <v>56</v>
      </c>
      <c r="D7611" t="s">
        <v>59</v>
      </c>
      <c r="E7611">
        <v>15055</v>
      </c>
      <c r="F7611" t="s">
        <v>106</v>
      </c>
      <c r="G7611">
        <v>612149936.42793298</v>
      </c>
    </row>
    <row r="7612" spans="1:7">
      <c r="A7612">
        <v>81</v>
      </c>
      <c r="B7612" t="s">
        <v>84</v>
      </c>
      <c r="C7612">
        <v>57</v>
      </c>
      <c r="D7612" t="s">
        <v>60</v>
      </c>
      <c r="E7612">
        <v>15055</v>
      </c>
      <c r="F7612" t="s">
        <v>106</v>
      </c>
      <c r="G7612">
        <v>885516788.23403895</v>
      </c>
    </row>
    <row r="7613" spans="1:7">
      <c r="A7613">
        <v>81</v>
      </c>
      <c r="B7613" t="s">
        <v>84</v>
      </c>
      <c r="C7613">
        <v>58</v>
      </c>
      <c r="D7613" t="s">
        <v>61</v>
      </c>
      <c r="E7613">
        <v>15055</v>
      </c>
      <c r="F7613" t="s">
        <v>106</v>
      </c>
      <c r="G7613">
        <v>887125927.82907605</v>
      </c>
    </row>
    <row r="7614" spans="1:7">
      <c r="A7614">
        <v>81</v>
      </c>
      <c r="B7614" t="s">
        <v>84</v>
      </c>
      <c r="C7614">
        <v>59</v>
      </c>
      <c r="D7614" t="s">
        <v>62</v>
      </c>
      <c r="E7614">
        <v>15055</v>
      </c>
      <c r="F7614" t="s">
        <v>106</v>
      </c>
      <c r="G7614">
        <v>304059835.18120199</v>
      </c>
    </row>
    <row r="7615" spans="1:7">
      <c r="A7615">
        <v>81</v>
      </c>
      <c r="B7615" t="s">
        <v>84</v>
      </c>
      <c r="C7615">
        <v>60</v>
      </c>
      <c r="D7615" t="s">
        <v>63</v>
      </c>
      <c r="E7615">
        <v>15055</v>
      </c>
      <c r="F7615" t="s">
        <v>106</v>
      </c>
      <c r="G7615">
        <v>245178705.690465</v>
      </c>
    </row>
    <row r="7616" spans="1:7">
      <c r="A7616">
        <v>81</v>
      </c>
      <c r="B7616" t="s">
        <v>84</v>
      </c>
      <c r="C7616">
        <v>62</v>
      </c>
      <c r="D7616" t="s">
        <v>65</v>
      </c>
      <c r="E7616">
        <v>15055</v>
      </c>
      <c r="F7616" t="s">
        <v>106</v>
      </c>
      <c r="G7616">
        <v>3082507085.2075901</v>
      </c>
    </row>
    <row r="7617" spans="1:7">
      <c r="A7617">
        <v>81</v>
      </c>
      <c r="B7617" t="s">
        <v>84</v>
      </c>
      <c r="C7617">
        <v>63</v>
      </c>
      <c r="D7617" t="s">
        <v>66</v>
      </c>
      <c r="E7617">
        <v>15055</v>
      </c>
      <c r="F7617" t="s">
        <v>106</v>
      </c>
      <c r="G7617">
        <v>38904020.114580803</v>
      </c>
    </row>
    <row r="7618" spans="1:7">
      <c r="A7618">
        <v>81</v>
      </c>
      <c r="B7618" t="s">
        <v>84</v>
      </c>
      <c r="C7618">
        <v>64</v>
      </c>
      <c r="D7618" t="s">
        <v>67</v>
      </c>
      <c r="E7618">
        <v>15055</v>
      </c>
      <c r="F7618" t="s">
        <v>106</v>
      </c>
      <c r="G7618">
        <v>6388845.9932798604</v>
      </c>
    </row>
    <row r="7619" spans="1:7">
      <c r="A7619">
        <v>81</v>
      </c>
      <c r="B7619" t="s">
        <v>84</v>
      </c>
      <c r="C7619">
        <v>65</v>
      </c>
      <c r="D7619" t="s">
        <v>68</v>
      </c>
      <c r="E7619">
        <v>15055</v>
      </c>
      <c r="F7619" t="s">
        <v>106</v>
      </c>
      <c r="G7619">
        <v>2926121760.9463902</v>
      </c>
    </row>
    <row r="7620" spans="1:7">
      <c r="A7620">
        <v>81</v>
      </c>
      <c r="B7620" t="s">
        <v>84</v>
      </c>
      <c r="C7620">
        <v>67</v>
      </c>
      <c r="D7620" t="s">
        <v>70</v>
      </c>
      <c r="E7620">
        <v>15055</v>
      </c>
      <c r="F7620" t="s">
        <v>106</v>
      </c>
      <c r="G7620">
        <v>1198749028.2427599</v>
      </c>
    </row>
    <row r="7621" spans="1:7">
      <c r="A7621">
        <v>81</v>
      </c>
      <c r="B7621" t="s">
        <v>84</v>
      </c>
      <c r="C7621">
        <v>68</v>
      </c>
      <c r="D7621" t="s">
        <v>71</v>
      </c>
      <c r="E7621">
        <v>15055</v>
      </c>
      <c r="F7621" t="s">
        <v>106</v>
      </c>
      <c r="G7621">
        <v>69666956.072007</v>
      </c>
    </row>
    <row r="7622" spans="1:7">
      <c r="A7622">
        <v>81</v>
      </c>
      <c r="B7622" t="s">
        <v>84</v>
      </c>
      <c r="C7622">
        <v>69</v>
      </c>
      <c r="D7622" t="s">
        <v>72</v>
      </c>
      <c r="E7622">
        <v>15055</v>
      </c>
      <c r="F7622" t="s">
        <v>106</v>
      </c>
      <c r="G7622">
        <v>374385969.78637898</v>
      </c>
    </row>
    <row r="7623" spans="1:7">
      <c r="A7623">
        <v>81</v>
      </c>
      <c r="B7623" t="s">
        <v>84</v>
      </c>
      <c r="C7623">
        <v>70</v>
      </c>
      <c r="D7623" t="s">
        <v>73</v>
      </c>
      <c r="E7623">
        <v>15055</v>
      </c>
      <c r="F7623" t="s">
        <v>106</v>
      </c>
      <c r="G7623">
        <v>7925405.3557963101</v>
      </c>
    </row>
    <row r="7624" spans="1:7">
      <c r="A7624">
        <v>81</v>
      </c>
      <c r="B7624" t="s">
        <v>84</v>
      </c>
      <c r="C7624">
        <v>71</v>
      </c>
      <c r="D7624" t="s">
        <v>74</v>
      </c>
      <c r="E7624">
        <v>15055</v>
      </c>
      <c r="F7624" t="s">
        <v>106</v>
      </c>
      <c r="G7624">
        <v>11066.291150373499</v>
      </c>
    </row>
    <row r="7625" spans="1:7">
      <c r="A7625">
        <v>81</v>
      </c>
      <c r="B7625" t="s">
        <v>84</v>
      </c>
      <c r="C7625">
        <v>74</v>
      </c>
      <c r="D7625" t="s">
        <v>77</v>
      </c>
      <c r="E7625">
        <v>15055</v>
      </c>
      <c r="F7625" t="s">
        <v>106</v>
      </c>
      <c r="G7625">
        <v>181229598.055448</v>
      </c>
    </row>
    <row r="7626" spans="1:7">
      <c r="A7626">
        <v>81</v>
      </c>
      <c r="B7626" t="s">
        <v>84</v>
      </c>
      <c r="C7626">
        <v>75</v>
      </c>
      <c r="D7626" t="s">
        <v>78</v>
      </c>
      <c r="E7626">
        <v>15055</v>
      </c>
      <c r="F7626" t="s">
        <v>106</v>
      </c>
      <c r="G7626">
        <v>5614.7025280736398</v>
      </c>
    </row>
    <row r="7627" spans="1:7">
      <c r="A7627">
        <v>81</v>
      </c>
      <c r="B7627" t="s">
        <v>84</v>
      </c>
      <c r="C7627">
        <v>76</v>
      </c>
      <c r="D7627" t="s">
        <v>79</v>
      </c>
      <c r="E7627">
        <v>15055</v>
      </c>
      <c r="F7627" t="s">
        <v>106</v>
      </c>
      <c r="G7627">
        <v>4415775.8828859003</v>
      </c>
    </row>
    <row r="7628" spans="1:7">
      <c r="A7628">
        <v>81</v>
      </c>
      <c r="B7628" t="s">
        <v>84</v>
      </c>
      <c r="C7628">
        <v>77</v>
      </c>
      <c r="D7628" t="s">
        <v>80</v>
      </c>
      <c r="E7628">
        <v>15055</v>
      </c>
      <c r="F7628" t="s">
        <v>106</v>
      </c>
      <c r="G7628">
        <v>27488488.5413009</v>
      </c>
    </row>
    <row r="7629" spans="1:7">
      <c r="A7629">
        <v>81</v>
      </c>
      <c r="B7629" t="s">
        <v>84</v>
      </c>
      <c r="C7629">
        <v>78</v>
      </c>
      <c r="D7629" t="s">
        <v>81</v>
      </c>
      <c r="E7629">
        <v>15055</v>
      </c>
      <c r="F7629" t="s">
        <v>106</v>
      </c>
      <c r="G7629">
        <v>185295991.36648199</v>
      </c>
    </row>
    <row r="7630" spans="1:7">
      <c r="A7630">
        <v>81</v>
      </c>
      <c r="B7630" t="s">
        <v>84</v>
      </c>
      <c r="C7630">
        <v>79</v>
      </c>
      <c r="D7630" t="s">
        <v>82</v>
      </c>
      <c r="E7630">
        <v>15055</v>
      </c>
      <c r="F7630" t="s">
        <v>106</v>
      </c>
      <c r="G7630">
        <v>83931749.636318997</v>
      </c>
    </row>
    <row r="7631" spans="1:7">
      <c r="A7631">
        <v>81</v>
      </c>
      <c r="B7631" t="s">
        <v>84</v>
      </c>
      <c r="C7631">
        <v>80</v>
      </c>
      <c r="D7631" t="s">
        <v>83</v>
      </c>
      <c r="E7631">
        <v>15055</v>
      </c>
      <c r="F7631" t="s">
        <v>106</v>
      </c>
      <c r="G7631">
        <v>8726860.7433202304</v>
      </c>
    </row>
    <row r="7632" spans="1:7">
      <c r="A7632">
        <v>81</v>
      </c>
      <c r="B7632" t="s">
        <v>84</v>
      </c>
      <c r="C7632">
        <v>81</v>
      </c>
      <c r="D7632" t="s">
        <v>84</v>
      </c>
      <c r="E7632">
        <v>15055</v>
      </c>
      <c r="F7632" t="s">
        <v>106</v>
      </c>
      <c r="G7632">
        <v>54922017.228779197</v>
      </c>
    </row>
    <row r="7633" spans="1:7">
      <c r="A7633">
        <v>81</v>
      </c>
      <c r="B7633" t="s">
        <v>84</v>
      </c>
      <c r="C7633">
        <v>83</v>
      </c>
      <c r="D7633" t="s">
        <v>86</v>
      </c>
      <c r="E7633">
        <v>15055</v>
      </c>
      <c r="F7633" t="s">
        <v>106</v>
      </c>
      <c r="G7633">
        <v>212965837.24369699</v>
      </c>
    </row>
    <row r="7634" spans="1:7">
      <c r="A7634">
        <v>81</v>
      </c>
      <c r="B7634" t="s">
        <v>84</v>
      </c>
      <c r="C7634">
        <v>86</v>
      </c>
      <c r="D7634" t="s">
        <v>89</v>
      </c>
      <c r="E7634">
        <v>15055</v>
      </c>
      <c r="F7634" t="s">
        <v>106</v>
      </c>
      <c r="G7634">
        <v>217990.97434137299</v>
      </c>
    </row>
    <row r="7635" spans="1:7">
      <c r="A7635">
        <v>81</v>
      </c>
      <c r="B7635" t="s">
        <v>84</v>
      </c>
      <c r="C7635">
        <v>87</v>
      </c>
      <c r="D7635" t="s">
        <v>90</v>
      </c>
      <c r="E7635">
        <v>15055</v>
      </c>
      <c r="F7635" t="s">
        <v>106</v>
      </c>
      <c r="G7635">
        <v>261013.93629592899</v>
      </c>
    </row>
    <row r="7636" spans="1:7">
      <c r="A7636">
        <v>81</v>
      </c>
      <c r="B7636" t="s">
        <v>84</v>
      </c>
      <c r="C7636">
        <v>5001</v>
      </c>
      <c r="D7636" t="s">
        <v>94</v>
      </c>
      <c r="E7636">
        <v>15053</v>
      </c>
      <c r="F7636" t="s">
        <v>107</v>
      </c>
      <c r="G7636">
        <v>26648492348.84</v>
      </c>
    </row>
    <row r="7637" spans="1:7">
      <c r="A7637">
        <v>81</v>
      </c>
      <c r="B7637" t="s">
        <v>84</v>
      </c>
      <c r="C7637">
        <v>6001</v>
      </c>
      <c r="D7637" t="s">
        <v>96</v>
      </c>
      <c r="E7637">
        <v>15053</v>
      </c>
      <c r="F7637" t="s">
        <v>107</v>
      </c>
      <c r="G7637">
        <v>327484803.271559</v>
      </c>
    </row>
    <row r="7638" spans="1:7">
      <c r="A7638">
        <v>81</v>
      </c>
      <c r="B7638" t="s">
        <v>84</v>
      </c>
      <c r="C7638">
        <v>7001</v>
      </c>
      <c r="D7638" t="s">
        <v>108</v>
      </c>
      <c r="E7638">
        <v>15053</v>
      </c>
      <c r="F7638" t="s">
        <v>107</v>
      </c>
      <c r="G7638">
        <v>3707403198.3158498</v>
      </c>
    </row>
    <row r="7639" spans="1:7">
      <c r="A7639">
        <v>81</v>
      </c>
      <c r="B7639" t="s">
        <v>84</v>
      </c>
      <c r="C7639">
        <v>8001</v>
      </c>
      <c r="D7639" t="s">
        <v>109</v>
      </c>
      <c r="E7639">
        <v>15053</v>
      </c>
      <c r="F7639" t="s">
        <v>107</v>
      </c>
      <c r="G7639">
        <v>454863954.04857397</v>
      </c>
    </row>
    <row r="7640" spans="1:7">
      <c r="A7640">
        <v>81</v>
      </c>
      <c r="B7640" t="s">
        <v>84</v>
      </c>
      <c r="C7640">
        <v>10001</v>
      </c>
      <c r="D7640" t="s">
        <v>110</v>
      </c>
      <c r="E7640">
        <v>15055</v>
      </c>
      <c r="F7640" t="s">
        <v>106</v>
      </c>
      <c r="G7640">
        <v>12768.4311131253</v>
      </c>
    </row>
    <row r="7641" spans="1:7">
      <c r="A7641">
        <v>81</v>
      </c>
      <c r="B7641" t="s">
        <v>84</v>
      </c>
      <c r="C7641">
        <v>10002</v>
      </c>
      <c r="D7641" t="s">
        <v>111</v>
      </c>
      <c r="E7641">
        <v>15055</v>
      </c>
      <c r="F7641" t="s">
        <v>106</v>
      </c>
      <c r="G7641">
        <v>16814.5800551756</v>
      </c>
    </row>
    <row r="7642" spans="1:7">
      <c r="A7642">
        <v>81</v>
      </c>
      <c r="B7642" t="s">
        <v>84</v>
      </c>
      <c r="C7642">
        <v>10003</v>
      </c>
      <c r="D7642" t="s">
        <v>112</v>
      </c>
      <c r="E7642">
        <v>15055</v>
      </c>
      <c r="F7642" t="s">
        <v>106</v>
      </c>
      <c r="G7642">
        <v>14970.6605293882</v>
      </c>
    </row>
    <row r="7643" spans="1:7">
      <c r="A7643">
        <v>81</v>
      </c>
      <c r="B7643" t="s">
        <v>84</v>
      </c>
      <c r="C7643">
        <v>10004</v>
      </c>
      <c r="D7643" t="s">
        <v>113</v>
      </c>
      <c r="E7643">
        <v>15055</v>
      </c>
      <c r="F7643" t="s">
        <v>106</v>
      </c>
      <c r="G7643">
        <v>11559.150056664501</v>
      </c>
    </row>
    <row r="7644" spans="1:7">
      <c r="A7644">
        <v>81</v>
      </c>
      <c r="B7644" t="s">
        <v>84</v>
      </c>
      <c r="C7644">
        <v>10005</v>
      </c>
      <c r="D7644" t="s">
        <v>114</v>
      </c>
      <c r="E7644">
        <v>15055</v>
      </c>
      <c r="F7644" t="s">
        <v>106</v>
      </c>
      <c r="G7644">
        <v>25797.376713363799</v>
      </c>
    </row>
    <row r="7645" spans="1:7">
      <c r="A7645">
        <v>81</v>
      </c>
      <c r="B7645" t="s">
        <v>84</v>
      </c>
      <c r="C7645">
        <v>10006</v>
      </c>
      <c r="D7645" t="s">
        <v>115</v>
      </c>
      <c r="E7645">
        <v>15055</v>
      </c>
      <c r="F7645" t="s">
        <v>106</v>
      </c>
      <c r="G7645">
        <v>88109.055734611204</v>
      </c>
    </row>
    <row r="7646" spans="1:7">
      <c r="A7646">
        <v>81</v>
      </c>
      <c r="B7646" t="s">
        <v>84</v>
      </c>
      <c r="C7646">
        <v>10007</v>
      </c>
      <c r="D7646" t="s">
        <v>116</v>
      </c>
      <c r="E7646">
        <v>15055</v>
      </c>
      <c r="F7646" t="s">
        <v>106</v>
      </c>
      <c r="G7646">
        <v>155815.25272662399</v>
      </c>
    </row>
    <row r="7647" spans="1:7">
      <c r="A7647">
        <v>81</v>
      </c>
      <c r="B7647" t="s">
        <v>84</v>
      </c>
      <c r="C7647">
        <v>10008</v>
      </c>
      <c r="D7647" t="s">
        <v>117</v>
      </c>
      <c r="E7647">
        <v>15055</v>
      </c>
      <c r="F7647" t="s">
        <v>106</v>
      </c>
      <c r="G7647">
        <v>178239.802751126</v>
      </c>
    </row>
    <row r="7648" spans="1:7">
      <c r="A7648">
        <v>81</v>
      </c>
      <c r="B7648" t="s">
        <v>84</v>
      </c>
      <c r="C7648">
        <v>10009</v>
      </c>
      <c r="D7648" t="s">
        <v>118</v>
      </c>
      <c r="E7648">
        <v>15055</v>
      </c>
      <c r="F7648" t="s">
        <v>106</v>
      </c>
      <c r="G7648">
        <v>450993.78648213198</v>
      </c>
    </row>
    <row r="7649" spans="1:7">
      <c r="A7649">
        <v>81</v>
      </c>
      <c r="B7649" t="s">
        <v>84</v>
      </c>
      <c r="C7649">
        <v>11001</v>
      </c>
      <c r="D7649" t="s">
        <v>119</v>
      </c>
      <c r="E7649">
        <v>15055</v>
      </c>
      <c r="F7649" t="s">
        <v>106</v>
      </c>
      <c r="G7649">
        <v>50926.187373299501</v>
      </c>
    </row>
    <row r="7650" spans="1:7">
      <c r="A7650">
        <v>81</v>
      </c>
      <c r="B7650" t="s">
        <v>84</v>
      </c>
      <c r="C7650">
        <v>11003</v>
      </c>
      <c r="D7650" t="s">
        <v>120</v>
      </c>
      <c r="E7650">
        <v>15055</v>
      </c>
      <c r="F7650" t="s">
        <v>106</v>
      </c>
      <c r="G7650">
        <v>35146.173694543402</v>
      </c>
    </row>
    <row r="7651" spans="1:7">
      <c r="A7651">
        <v>81</v>
      </c>
      <c r="B7651" t="s">
        <v>84</v>
      </c>
      <c r="C7651">
        <v>12001</v>
      </c>
      <c r="D7651" t="s">
        <v>121</v>
      </c>
      <c r="E7651">
        <v>15055</v>
      </c>
      <c r="F7651" t="s">
        <v>106</v>
      </c>
      <c r="G7651">
        <v>97676798.528104395</v>
      </c>
    </row>
    <row r="7652" spans="1:7">
      <c r="A7652">
        <v>81</v>
      </c>
      <c r="B7652" t="s">
        <v>84</v>
      </c>
      <c r="C7652">
        <v>12002</v>
      </c>
      <c r="D7652" t="s">
        <v>122</v>
      </c>
      <c r="E7652">
        <v>15055</v>
      </c>
      <c r="F7652" t="s">
        <v>106</v>
      </c>
      <c r="G7652">
        <v>91318607.458448797</v>
      </c>
    </row>
    <row r="7653" spans="1:7">
      <c r="A7653">
        <v>81</v>
      </c>
      <c r="B7653" t="s">
        <v>84</v>
      </c>
      <c r="C7653">
        <v>12003</v>
      </c>
      <c r="D7653" t="s">
        <v>129</v>
      </c>
      <c r="E7653">
        <v>15055</v>
      </c>
      <c r="F7653" t="s">
        <v>106</v>
      </c>
      <c r="G7653">
        <v>53896.881847443401</v>
      </c>
    </row>
    <row r="7654" spans="1:7">
      <c r="A7654">
        <v>81</v>
      </c>
      <c r="B7654" t="s">
        <v>84</v>
      </c>
      <c r="C7654">
        <v>12004</v>
      </c>
      <c r="D7654" t="s">
        <v>123</v>
      </c>
      <c r="E7654">
        <v>15055</v>
      </c>
      <c r="F7654" t="s">
        <v>106</v>
      </c>
      <c r="G7654">
        <v>177780.936419643</v>
      </c>
    </row>
    <row r="7655" spans="1:7">
      <c r="A7655">
        <v>81</v>
      </c>
      <c r="B7655" t="s">
        <v>84</v>
      </c>
      <c r="C7655">
        <v>14001</v>
      </c>
      <c r="D7655" t="s">
        <v>124</v>
      </c>
      <c r="E7655">
        <v>15055</v>
      </c>
      <c r="F7655" t="s">
        <v>106</v>
      </c>
      <c r="G7655">
        <v>235057.879433428</v>
      </c>
    </row>
    <row r="7656" spans="1:7">
      <c r="A7656">
        <v>81</v>
      </c>
      <c r="B7656" t="s">
        <v>84</v>
      </c>
      <c r="C7656">
        <v>14002</v>
      </c>
      <c r="D7656" t="s">
        <v>125</v>
      </c>
      <c r="E7656">
        <v>15055</v>
      </c>
      <c r="F7656" t="s">
        <v>106</v>
      </c>
      <c r="G7656">
        <v>1018704.7353128</v>
      </c>
    </row>
    <row r="7657" spans="1:7">
      <c r="A7657">
        <v>81</v>
      </c>
      <c r="B7657" t="s">
        <v>84</v>
      </c>
      <c r="C7657">
        <v>25001</v>
      </c>
      <c r="D7657" t="s">
        <v>126</v>
      </c>
      <c r="E7657">
        <v>15051</v>
      </c>
      <c r="F7657" t="s">
        <v>127</v>
      </c>
      <c r="G7657">
        <v>730726008.54504395</v>
      </c>
    </row>
    <row r="7658" spans="1:7">
      <c r="A7658">
        <v>81</v>
      </c>
      <c r="B7658" t="s">
        <v>84</v>
      </c>
      <c r="C7658">
        <v>28001</v>
      </c>
      <c r="D7658" t="s">
        <v>128</v>
      </c>
      <c r="E7658">
        <v>15051</v>
      </c>
      <c r="F7658" t="s">
        <v>127</v>
      </c>
      <c r="G7658">
        <v>2142990241.4050701</v>
      </c>
    </row>
    <row r="7659" spans="1:7">
      <c r="A7659">
        <v>82</v>
      </c>
      <c r="B7659" t="s">
        <v>85</v>
      </c>
      <c r="C7659">
        <v>5001</v>
      </c>
      <c r="D7659" t="s">
        <v>94</v>
      </c>
      <c r="E7659">
        <v>15053</v>
      </c>
      <c r="F7659" t="s">
        <v>107</v>
      </c>
      <c r="G7659">
        <v>6139339372.0393696</v>
      </c>
    </row>
    <row r="7660" spans="1:7">
      <c r="A7660">
        <v>83</v>
      </c>
      <c r="B7660" t="s">
        <v>86</v>
      </c>
      <c r="C7660">
        <v>1</v>
      </c>
      <c r="D7660" t="s">
        <v>4</v>
      </c>
      <c r="E7660">
        <v>15055</v>
      </c>
      <c r="F7660" t="s">
        <v>106</v>
      </c>
      <c r="G7660">
        <v>40110.7607501241</v>
      </c>
    </row>
    <row r="7661" spans="1:7">
      <c r="A7661">
        <v>83</v>
      </c>
      <c r="B7661" t="s">
        <v>86</v>
      </c>
      <c r="C7661">
        <v>2</v>
      </c>
      <c r="D7661" t="s">
        <v>5</v>
      </c>
      <c r="E7661">
        <v>15055</v>
      </c>
      <c r="F7661" t="s">
        <v>106</v>
      </c>
      <c r="G7661">
        <v>34057.746541437002</v>
      </c>
    </row>
    <row r="7662" spans="1:7">
      <c r="A7662">
        <v>83</v>
      </c>
      <c r="B7662" t="s">
        <v>86</v>
      </c>
      <c r="C7662">
        <v>4</v>
      </c>
      <c r="D7662" t="s">
        <v>7</v>
      </c>
      <c r="E7662">
        <v>15055</v>
      </c>
      <c r="F7662" t="s">
        <v>106</v>
      </c>
      <c r="G7662">
        <v>1312.88514309061</v>
      </c>
    </row>
    <row r="7663" spans="1:7">
      <c r="A7663">
        <v>83</v>
      </c>
      <c r="B7663" t="s">
        <v>86</v>
      </c>
      <c r="C7663">
        <v>6</v>
      </c>
      <c r="D7663" t="s">
        <v>9</v>
      </c>
      <c r="E7663">
        <v>15055</v>
      </c>
      <c r="F7663" t="s">
        <v>106</v>
      </c>
      <c r="G7663">
        <v>401665750.74825501</v>
      </c>
    </row>
    <row r="7664" spans="1:7">
      <c r="A7664">
        <v>83</v>
      </c>
      <c r="B7664" t="s">
        <v>86</v>
      </c>
      <c r="C7664">
        <v>7</v>
      </c>
      <c r="D7664" t="s">
        <v>10</v>
      </c>
      <c r="E7664">
        <v>15055</v>
      </c>
      <c r="F7664" t="s">
        <v>106</v>
      </c>
      <c r="G7664">
        <v>226206162.29950601</v>
      </c>
    </row>
    <row r="7665" spans="1:7">
      <c r="A7665">
        <v>83</v>
      </c>
      <c r="B7665" t="s">
        <v>86</v>
      </c>
      <c r="C7665">
        <v>8</v>
      </c>
      <c r="D7665" t="s">
        <v>11</v>
      </c>
      <c r="E7665">
        <v>15055</v>
      </c>
      <c r="F7665" t="s">
        <v>106</v>
      </c>
      <c r="G7665">
        <v>191278.240770362</v>
      </c>
    </row>
    <row r="7666" spans="1:7">
      <c r="A7666">
        <v>83</v>
      </c>
      <c r="B7666" t="s">
        <v>86</v>
      </c>
      <c r="C7666">
        <v>9</v>
      </c>
      <c r="D7666" t="s">
        <v>12</v>
      </c>
      <c r="E7666">
        <v>15055</v>
      </c>
      <c r="F7666" t="s">
        <v>106</v>
      </c>
      <c r="G7666">
        <v>2652349987.6036901</v>
      </c>
    </row>
    <row r="7667" spans="1:7">
      <c r="A7667">
        <v>83</v>
      </c>
      <c r="B7667" t="s">
        <v>86</v>
      </c>
      <c r="C7667">
        <v>10</v>
      </c>
      <c r="D7667" t="s">
        <v>13</v>
      </c>
      <c r="E7667">
        <v>15055</v>
      </c>
      <c r="F7667" t="s">
        <v>106</v>
      </c>
      <c r="G7667">
        <v>13389138799.314301</v>
      </c>
    </row>
    <row r="7668" spans="1:7">
      <c r="A7668">
        <v>83</v>
      </c>
      <c r="B7668" t="s">
        <v>86</v>
      </c>
      <c r="C7668">
        <v>11</v>
      </c>
      <c r="D7668" t="s">
        <v>14</v>
      </c>
      <c r="E7668">
        <v>15055</v>
      </c>
      <c r="F7668" t="s">
        <v>106</v>
      </c>
      <c r="G7668">
        <v>617433.86113560502</v>
      </c>
    </row>
    <row r="7669" spans="1:7">
      <c r="A7669">
        <v>83</v>
      </c>
      <c r="B7669" t="s">
        <v>86</v>
      </c>
      <c r="C7669">
        <v>12</v>
      </c>
      <c r="D7669" t="s">
        <v>15</v>
      </c>
      <c r="E7669">
        <v>15055</v>
      </c>
      <c r="F7669" t="s">
        <v>106</v>
      </c>
      <c r="G7669">
        <v>75486.4948026161</v>
      </c>
    </row>
    <row r="7670" spans="1:7">
      <c r="A7670">
        <v>83</v>
      </c>
      <c r="B7670" t="s">
        <v>86</v>
      </c>
      <c r="C7670">
        <v>13</v>
      </c>
      <c r="D7670" t="s">
        <v>16</v>
      </c>
      <c r="E7670">
        <v>15055</v>
      </c>
      <c r="F7670" t="s">
        <v>106</v>
      </c>
      <c r="G7670">
        <v>83735.568997734299</v>
      </c>
    </row>
    <row r="7671" spans="1:7">
      <c r="A7671">
        <v>83</v>
      </c>
      <c r="B7671" t="s">
        <v>86</v>
      </c>
      <c r="C7671">
        <v>14</v>
      </c>
      <c r="D7671" t="s">
        <v>17</v>
      </c>
      <c r="E7671">
        <v>15055</v>
      </c>
      <c r="F7671" t="s">
        <v>106</v>
      </c>
      <c r="G7671">
        <v>1816828.95111276</v>
      </c>
    </row>
    <row r="7672" spans="1:7">
      <c r="A7672">
        <v>83</v>
      </c>
      <c r="B7672" t="s">
        <v>86</v>
      </c>
      <c r="C7672">
        <v>15</v>
      </c>
      <c r="D7672" t="s">
        <v>18</v>
      </c>
      <c r="E7672">
        <v>15055</v>
      </c>
      <c r="F7672" t="s">
        <v>106</v>
      </c>
      <c r="G7672">
        <v>768857.54685894598</v>
      </c>
    </row>
    <row r="7673" spans="1:7">
      <c r="A7673">
        <v>83</v>
      </c>
      <c r="B7673" t="s">
        <v>86</v>
      </c>
      <c r="C7673">
        <v>16</v>
      </c>
      <c r="D7673" t="s">
        <v>19</v>
      </c>
      <c r="E7673">
        <v>15055</v>
      </c>
      <c r="F7673" t="s">
        <v>106</v>
      </c>
      <c r="G7673">
        <v>232504.69465883399</v>
      </c>
    </row>
    <row r="7674" spans="1:7">
      <c r="A7674">
        <v>83</v>
      </c>
      <c r="B7674" t="s">
        <v>86</v>
      </c>
      <c r="C7674">
        <v>17</v>
      </c>
      <c r="D7674" t="s">
        <v>20</v>
      </c>
      <c r="E7674">
        <v>15055</v>
      </c>
      <c r="F7674" t="s">
        <v>106</v>
      </c>
      <c r="G7674">
        <v>39926399.187761702</v>
      </c>
    </row>
    <row r="7675" spans="1:7">
      <c r="A7675">
        <v>83</v>
      </c>
      <c r="B7675" t="s">
        <v>86</v>
      </c>
      <c r="C7675">
        <v>18</v>
      </c>
      <c r="D7675" t="s">
        <v>21</v>
      </c>
      <c r="E7675">
        <v>15055</v>
      </c>
      <c r="F7675" t="s">
        <v>106</v>
      </c>
      <c r="G7675">
        <v>10174137.971251201</v>
      </c>
    </row>
    <row r="7676" spans="1:7">
      <c r="A7676">
        <v>83</v>
      </c>
      <c r="B7676" t="s">
        <v>86</v>
      </c>
      <c r="C7676">
        <v>19</v>
      </c>
      <c r="D7676" t="s">
        <v>22</v>
      </c>
      <c r="E7676">
        <v>15055</v>
      </c>
      <c r="F7676" t="s">
        <v>106</v>
      </c>
      <c r="G7676">
        <v>83255450.408522204</v>
      </c>
    </row>
    <row r="7677" spans="1:7">
      <c r="A7677">
        <v>83</v>
      </c>
      <c r="B7677" t="s">
        <v>86</v>
      </c>
      <c r="C7677">
        <v>20</v>
      </c>
      <c r="D7677" t="s">
        <v>23</v>
      </c>
      <c r="E7677">
        <v>15055</v>
      </c>
      <c r="F7677" t="s">
        <v>106</v>
      </c>
      <c r="G7677">
        <v>2851602170.31283</v>
      </c>
    </row>
    <row r="7678" spans="1:7">
      <c r="A7678">
        <v>83</v>
      </c>
      <c r="B7678" t="s">
        <v>86</v>
      </c>
      <c r="C7678">
        <v>21</v>
      </c>
      <c r="D7678" t="s">
        <v>24</v>
      </c>
      <c r="E7678">
        <v>15055</v>
      </c>
      <c r="F7678" t="s">
        <v>106</v>
      </c>
      <c r="G7678">
        <v>164836122.430911</v>
      </c>
    </row>
    <row r="7679" spans="1:7">
      <c r="A7679">
        <v>83</v>
      </c>
      <c r="B7679" t="s">
        <v>86</v>
      </c>
      <c r="C7679">
        <v>22</v>
      </c>
      <c r="D7679" t="s">
        <v>25</v>
      </c>
      <c r="E7679">
        <v>15055</v>
      </c>
      <c r="F7679" t="s">
        <v>106</v>
      </c>
      <c r="G7679">
        <v>403007435.81153101</v>
      </c>
    </row>
    <row r="7680" spans="1:7">
      <c r="A7680">
        <v>83</v>
      </c>
      <c r="B7680" t="s">
        <v>86</v>
      </c>
      <c r="C7680">
        <v>23</v>
      </c>
      <c r="D7680" t="s">
        <v>26</v>
      </c>
      <c r="E7680">
        <v>15055</v>
      </c>
      <c r="F7680" t="s">
        <v>106</v>
      </c>
      <c r="G7680">
        <v>592893440.66856396</v>
      </c>
    </row>
    <row r="7681" spans="1:7">
      <c r="A7681">
        <v>83</v>
      </c>
      <c r="B7681" t="s">
        <v>86</v>
      </c>
      <c r="C7681">
        <v>24</v>
      </c>
      <c r="D7681" t="s">
        <v>27</v>
      </c>
      <c r="E7681">
        <v>15055</v>
      </c>
      <c r="F7681" t="s">
        <v>106</v>
      </c>
      <c r="G7681">
        <v>32267338.481038701</v>
      </c>
    </row>
    <row r="7682" spans="1:7">
      <c r="A7682">
        <v>83</v>
      </c>
      <c r="B7682" t="s">
        <v>86</v>
      </c>
      <c r="C7682">
        <v>25</v>
      </c>
      <c r="D7682" t="s">
        <v>28</v>
      </c>
      <c r="E7682">
        <v>15055</v>
      </c>
      <c r="F7682" t="s">
        <v>106</v>
      </c>
      <c r="G7682">
        <v>835159878.39914703</v>
      </c>
    </row>
    <row r="7683" spans="1:7">
      <c r="A7683">
        <v>83</v>
      </c>
      <c r="B7683" t="s">
        <v>86</v>
      </c>
      <c r="C7683">
        <v>26</v>
      </c>
      <c r="D7683" t="s">
        <v>29</v>
      </c>
      <c r="E7683">
        <v>15055</v>
      </c>
      <c r="F7683" t="s">
        <v>106</v>
      </c>
      <c r="G7683">
        <v>42504164.093640499</v>
      </c>
    </row>
    <row r="7684" spans="1:7">
      <c r="A7684">
        <v>83</v>
      </c>
      <c r="B7684" t="s">
        <v>86</v>
      </c>
      <c r="C7684">
        <v>27</v>
      </c>
      <c r="D7684" t="s">
        <v>30</v>
      </c>
      <c r="E7684">
        <v>15055</v>
      </c>
      <c r="F7684" t="s">
        <v>106</v>
      </c>
      <c r="G7684">
        <v>46476494.240257204</v>
      </c>
    </row>
    <row r="7685" spans="1:7">
      <c r="A7685">
        <v>83</v>
      </c>
      <c r="B7685" t="s">
        <v>86</v>
      </c>
      <c r="C7685">
        <v>28</v>
      </c>
      <c r="D7685" t="s">
        <v>31</v>
      </c>
      <c r="E7685">
        <v>15055</v>
      </c>
      <c r="F7685" t="s">
        <v>106</v>
      </c>
      <c r="G7685">
        <v>55775969.651112102</v>
      </c>
    </row>
    <row r="7686" spans="1:7">
      <c r="A7686">
        <v>83</v>
      </c>
      <c r="B7686" t="s">
        <v>86</v>
      </c>
      <c r="C7686">
        <v>29</v>
      </c>
      <c r="D7686" t="s">
        <v>32</v>
      </c>
      <c r="E7686">
        <v>15055</v>
      </c>
      <c r="F7686" t="s">
        <v>106</v>
      </c>
      <c r="G7686">
        <v>131410491.420573</v>
      </c>
    </row>
    <row r="7687" spans="1:7">
      <c r="A7687">
        <v>83</v>
      </c>
      <c r="B7687" t="s">
        <v>86</v>
      </c>
      <c r="C7687">
        <v>30</v>
      </c>
      <c r="D7687" t="s">
        <v>33</v>
      </c>
      <c r="E7687">
        <v>15055</v>
      </c>
      <c r="F7687" t="s">
        <v>106</v>
      </c>
      <c r="G7687">
        <v>30859012.314224299</v>
      </c>
    </row>
    <row r="7688" spans="1:7">
      <c r="A7688">
        <v>83</v>
      </c>
      <c r="B7688" t="s">
        <v>86</v>
      </c>
      <c r="C7688">
        <v>31</v>
      </c>
      <c r="D7688" t="s">
        <v>34</v>
      </c>
      <c r="E7688">
        <v>15055</v>
      </c>
      <c r="F7688" t="s">
        <v>106</v>
      </c>
      <c r="G7688">
        <v>6411731.2454367597</v>
      </c>
    </row>
    <row r="7689" spans="1:7">
      <c r="A7689">
        <v>83</v>
      </c>
      <c r="B7689" t="s">
        <v>86</v>
      </c>
      <c r="C7689">
        <v>32</v>
      </c>
      <c r="D7689" t="s">
        <v>35</v>
      </c>
      <c r="E7689">
        <v>15055</v>
      </c>
      <c r="F7689" t="s">
        <v>106</v>
      </c>
      <c r="G7689">
        <v>2619824707.0977502</v>
      </c>
    </row>
    <row r="7690" spans="1:7">
      <c r="A7690">
        <v>83</v>
      </c>
      <c r="B7690" t="s">
        <v>86</v>
      </c>
      <c r="C7690">
        <v>33</v>
      </c>
      <c r="D7690" t="s">
        <v>36</v>
      </c>
      <c r="E7690">
        <v>15055</v>
      </c>
      <c r="F7690" t="s">
        <v>106</v>
      </c>
      <c r="G7690">
        <v>563412.66206952406</v>
      </c>
    </row>
    <row r="7691" spans="1:7">
      <c r="A7691">
        <v>83</v>
      </c>
      <c r="B7691" t="s">
        <v>86</v>
      </c>
      <c r="C7691">
        <v>38</v>
      </c>
      <c r="D7691" t="s">
        <v>41</v>
      </c>
      <c r="E7691">
        <v>15055</v>
      </c>
      <c r="F7691" t="s">
        <v>106</v>
      </c>
      <c r="G7691">
        <v>861.589946341467</v>
      </c>
    </row>
    <row r="7692" spans="1:7">
      <c r="A7692">
        <v>83</v>
      </c>
      <c r="B7692" t="s">
        <v>86</v>
      </c>
      <c r="C7692">
        <v>42</v>
      </c>
      <c r="D7692" t="s">
        <v>45</v>
      </c>
      <c r="E7692">
        <v>15055</v>
      </c>
      <c r="F7692" t="s">
        <v>106</v>
      </c>
      <c r="G7692">
        <v>43100888.659022003</v>
      </c>
    </row>
    <row r="7693" spans="1:7">
      <c r="A7693">
        <v>83</v>
      </c>
      <c r="B7693" t="s">
        <v>86</v>
      </c>
      <c r="C7693">
        <v>43</v>
      </c>
      <c r="D7693" t="s">
        <v>46</v>
      </c>
      <c r="E7693">
        <v>15055</v>
      </c>
      <c r="F7693" t="s">
        <v>106</v>
      </c>
      <c r="G7693">
        <v>197455595.81206599</v>
      </c>
    </row>
    <row r="7694" spans="1:7">
      <c r="A7694">
        <v>83</v>
      </c>
      <c r="B7694" t="s">
        <v>86</v>
      </c>
      <c r="C7694">
        <v>44</v>
      </c>
      <c r="D7694" t="s">
        <v>47</v>
      </c>
      <c r="E7694">
        <v>15055</v>
      </c>
      <c r="F7694" t="s">
        <v>106</v>
      </c>
      <c r="G7694">
        <v>63297503.687163301</v>
      </c>
    </row>
    <row r="7695" spans="1:7">
      <c r="A7695">
        <v>83</v>
      </c>
      <c r="B7695" t="s">
        <v>86</v>
      </c>
      <c r="C7695">
        <v>45</v>
      </c>
      <c r="D7695" t="s">
        <v>48</v>
      </c>
      <c r="E7695">
        <v>15055</v>
      </c>
      <c r="F7695" t="s">
        <v>106</v>
      </c>
      <c r="G7695">
        <v>581188318.79580796</v>
      </c>
    </row>
    <row r="7696" spans="1:7">
      <c r="A7696">
        <v>83</v>
      </c>
      <c r="B7696" t="s">
        <v>86</v>
      </c>
      <c r="C7696">
        <v>46</v>
      </c>
      <c r="D7696" t="s">
        <v>49</v>
      </c>
      <c r="E7696">
        <v>15055</v>
      </c>
      <c r="F7696" t="s">
        <v>106</v>
      </c>
      <c r="G7696">
        <v>66231244.777398102</v>
      </c>
    </row>
    <row r="7697" spans="1:7">
      <c r="A7697">
        <v>83</v>
      </c>
      <c r="B7697" t="s">
        <v>86</v>
      </c>
      <c r="C7697">
        <v>47</v>
      </c>
      <c r="D7697" t="s">
        <v>50</v>
      </c>
      <c r="E7697">
        <v>15055</v>
      </c>
      <c r="F7697" t="s">
        <v>106</v>
      </c>
      <c r="G7697">
        <v>381074313.66136998</v>
      </c>
    </row>
    <row r="7698" spans="1:7">
      <c r="A7698">
        <v>83</v>
      </c>
      <c r="B7698" t="s">
        <v>86</v>
      </c>
      <c r="C7698">
        <v>48</v>
      </c>
      <c r="D7698" t="s">
        <v>51</v>
      </c>
      <c r="E7698">
        <v>15055</v>
      </c>
      <c r="F7698" t="s">
        <v>106</v>
      </c>
      <c r="G7698">
        <v>570021986.60973704</v>
      </c>
    </row>
    <row r="7699" spans="1:7">
      <c r="A7699">
        <v>83</v>
      </c>
      <c r="B7699" t="s">
        <v>86</v>
      </c>
      <c r="C7699">
        <v>49</v>
      </c>
      <c r="D7699" t="s">
        <v>52</v>
      </c>
      <c r="E7699">
        <v>15055</v>
      </c>
      <c r="F7699" t="s">
        <v>106</v>
      </c>
      <c r="G7699">
        <v>77578143.7142791</v>
      </c>
    </row>
    <row r="7700" spans="1:7">
      <c r="A7700">
        <v>83</v>
      </c>
      <c r="B7700" t="s">
        <v>86</v>
      </c>
      <c r="C7700">
        <v>50</v>
      </c>
      <c r="D7700" t="s">
        <v>53</v>
      </c>
      <c r="E7700">
        <v>15055</v>
      </c>
      <c r="F7700" t="s">
        <v>106</v>
      </c>
      <c r="G7700">
        <v>33659902.883002803</v>
      </c>
    </row>
    <row r="7701" spans="1:7">
      <c r="A7701">
        <v>83</v>
      </c>
      <c r="B7701" t="s">
        <v>86</v>
      </c>
      <c r="C7701">
        <v>51</v>
      </c>
      <c r="D7701" t="s">
        <v>54</v>
      </c>
      <c r="E7701">
        <v>15055</v>
      </c>
      <c r="F7701" t="s">
        <v>106</v>
      </c>
      <c r="G7701">
        <v>353876216.61822402</v>
      </c>
    </row>
    <row r="7702" spans="1:7">
      <c r="A7702">
        <v>83</v>
      </c>
      <c r="B7702" t="s">
        <v>86</v>
      </c>
      <c r="C7702">
        <v>52</v>
      </c>
      <c r="D7702" t="s">
        <v>55</v>
      </c>
      <c r="E7702">
        <v>15055</v>
      </c>
      <c r="F7702" t="s">
        <v>106</v>
      </c>
      <c r="G7702">
        <v>998857.61991215497</v>
      </c>
    </row>
    <row r="7703" spans="1:7">
      <c r="A7703">
        <v>83</v>
      </c>
      <c r="B7703" t="s">
        <v>86</v>
      </c>
      <c r="C7703">
        <v>53</v>
      </c>
      <c r="D7703" t="s">
        <v>56</v>
      </c>
      <c r="E7703">
        <v>15055</v>
      </c>
      <c r="F7703" t="s">
        <v>106</v>
      </c>
      <c r="G7703">
        <v>243078143.18540299</v>
      </c>
    </row>
    <row r="7704" spans="1:7">
      <c r="A7704">
        <v>83</v>
      </c>
      <c r="B7704" t="s">
        <v>86</v>
      </c>
      <c r="C7704">
        <v>54</v>
      </c>
      <c r="D7704" t="s">
        <v>57</v>
      </c>
      <c r="E7704">
        <v>15055</v>
      </c>
      <c r="F7704" t="s">
        <v>106</v>
      </c>
      <c r="G7704">
        <v>341091851.26604402</v>
      </c>
    </row>
    <row r="7705" spans="1:7">
      <c r="A7705">
        <v>83</v>
      </c>
      <c r="B7705" t="s">
        <v>86</v>
      </c>
      <c r="C7705">
        <v>55</v>
      </c>
      <c r="D7705" t="s">
        <v>58</v>
      </c>
      <c r="E7705">
        <v>15055</v>
      </c>
      <c r="F7705" t="s">
        <v>106</v>
      </c>
      <c r="G7705">
        <v>893179853.99239099</v>
      </c>
    </row>
    <row r="7706" spans="1:7">
      <c r="A7706">
        <v>83</v>
      </c>
      <c r="B7706" t="s">
        <v>86</v>
      </c>
      <c r="C7706">
        <v>56</v>
      </c>
      <c r="D7706" t="s">
        <v>59</v>
      </c>
      <c r="E7706">
        <v>15055</v>
      </c>
      <c r="F7706" t="s">
        <v>106</v>
      </c>
      <c r="G7706">
        <v>1237677008.15168</v>
      </c>
    </row>
    <row r="7707" spans="1:7">
      <c r="A7707">
        <v>83</v>
      </c>
      <c r="B7707" t="s">
        <v>86</v>
      </c>
      <c r="C7707">
        <v>57</v>
      </c>
      <c r="D7707" t="s">
        <v>60</v>
      </c>
      <c r="E7707">
        <v>15055</v>
      </c>
      <c r="F7707" t="s">
        <v>106</v>
      </c>
      <c r="G7707">
        <v>512950389.95380002</v>
      </c>
    </row>
    <row r="7708" spans="1:7">
      <c r="A7708">
        <v>83</v>
      </c>
      <c r="B7708" t="s">
        <v>86</v>
      </c>
      <c r="C7708">
        <v>58</v>
      </c>
      <c r="D7708" t="s">
        <v>61</v>
      </c>
      <c r="E7708">
        <v>15055</v>
      </c>
      <c r="F7708" t="s">
        <v>106</v>
      </c>
      <c r="G7708">
        <v>949563577.04617298</v>
      </c>
    </row>
    <row r="7709" spans="1:7">
      <c r="A7709">
        <v>83</v>
      </c>
      <c r="B7709" t="s">
        <v>86</v>
      </c>
      <c r="C7709">
        <v>59</v>
      </c>
      <c r="D7709" t="s">
        <v>62</v>
      </c>
      <c r="E7709">
        <v>15055</v>
      </c>
      <c r="F7709" t="s">
        <v>106</v>
      </c>
      <c r="G7709">
        <v>123235980.181787</v>
      </c>
    </row>
    <row r="7710" spans="1:7">
      <c r="A7710">
        <v>83</v>
      </c>
      <c r="B7710" t="s">
        <v>86</v>
      </c>
      <c r="C7710">
        <v>60</v>
      </c>
      <c r="D7710" t="s">
        <v>63</v>
      </c>
      <c r="E7710">
        <v>15055</v>
      </c>
      <c r="F7710" t="s">
        <v>106</v>
      </c>
      <c r="G7710">
        <v>2742163547.78266</v>
      </c>
    </row>
    <row r="7711" spans="1:7">
      <c r="A7711">
        <v>83</v>
      </c>
      <c r="B7711" t="s">
        <v>86</v>
      </c>
      <c r="C7711">
        <v>62</v>
      </c>
      <c r="D7711" t="s">
        <v>65</v>
      </c>
      <c r="E7711">
        <v>15055</v>
      </c>
      <c r="F7711" t="s">
        <v>106</v>
      </c>
      <c r="G7711">
        <v>762329752.32394695</v>
      </c>
    </row>
    <row r="7712" spans="1:7">
      <c r="A7712">
        <v>83</v>
      </c>
      <c r="B7712" t="s">
        <v>86</v>
      </c>
      <c r="C7712">
        <v>63</v>
      </c>
      <c r="D7712" t="s">
        <v>66</v>
      </c>
      <c r="E7712">
        <v>15055</v>
      </c>
      <c r="F7712" t="s">
        <v>106</v>
      </c>
      <c r="G7712">
        <v>64823316.890743397</v>
      </c>
    </row>
    <row r="7713" spans="1:7">
      <c r="A7713">
        <v>83</v>
      </c>
      <c r="B7713" t="s">
        <v>86</v>
      </c>
      <c r="C7713">
        <v>64</v>
      </c>
      <c r="D7713" t="s">
        <v>67</v>
      </c>
      <c r="E7713">
        <v>15055</v>
      </c>
      <c r="F7713" t="s">
        <v>106</v>
      </c>
      <c r="G7713">
        <v>186761305.75608701</v>
      </c>
    </row>
    <row r="7714" spans="1:7">
      <c r="A7714">
        <v>83</v>
      </c>
      <c r="B7714" t="s">
        <v>86</v>
      </c>
      <c r="C7714">
        <v>65</v>
      </c>
      <c r="D7714" t="s">
        <v>68</v>
      </c>
      <c r="E7714">
        <v>15055</v>
      </c>
      <c r="F7714" t="s">
        <v>106</v>
      </c>
      <c r="G7714">
        <v>4960822306.9379797</v>
      </c>
    </row>
    <row r="7715" spans="1:7">
      <c r="A7715">
        <v>83</v>
      </c>
      <c r="B7715" t="s">
        <v>86</v>
      </c>
      <c r="C7715">
        <v>67</v>
      </c>
      <c r="D7715" t="s">
        <v>70</v>
      </c>
      <c r="E7715">
        <v>15055</v>
      </c>
      <c r="F7715" t="s">
        <v>106</v>
      </c>
      <c r="G7715">
        <v>2297904161.2227602</v>
      </c>
    </row>
    <row r="7716" spans="1:7">
      <c r="A7716">
        <v>83</v>
      </c>
      <c r="B7716" t="s">
        <v>86</v>
      </c>
      <c r="C7716">
        <v>68</v>
      </c>
      <c r="D7716" t="s">
        <v>71</v>
      </c>
      <c r="E7716">
        <v>15055</v>
      </c>
      <c r="F7716" t="s">
        <v>106</v>
      </c>
      <c r="G7716">
        <v>778524601.89763701</v>
      </c>
    </row>
    <row r="7717" spans="1:7">
      <c r="A7717">
        <v>83</v>
      </c>
      <c r="B7717" t="s">
        <v>86</v>
      </c>
      <c r="C7717">
        <v>69</v>
      </c>
      <c r="D7717" t="s">
        <v>72</v>
      </c>
      <c r="E7717">
        <v>15055</v>
      </c>
      <c r="F7717" t="s">
        <v>106</v>
      </c>
      <c r="G7717">
        <v>1429524.7262627401</v>
      </c>
    </row>
    <row r="7718" spans="1:7">
      <c r="A7718">
        <v>83</v>
      </c>
      <c r="B7718" t="s">
        <v>86</v>
      </c>
      <c r="C7718">
        <v>74</v>
      </c>
      <c r="D7718" t="s">
        <v>77</v>
      </c>
      <c r="E7718">
        <v>15055</v>
      </c>
      <c r="F7718" t="s">
        <v>106</v>
      </c>
      <c r="G7718">
        <v>10460546.7613468</v>
      </c>
    </row>
    <row r="7719" spans="1:7">
      <c r="A7719">
        <v>83</v>
      </c>
      <c r="B7719" t="s">
        <v>86</v>
      </c>
      <c r="C7719">
        <v>75</v>
      </c>
      <c r="D7719" t="s">
        <v>78</v>
      </c>
      <c r="E7719">
        <v>15055</v>
      </c>
      <c r="F7719" t="s">
        <v>106</v>
      </c>
      <c r="G7719">
        <v>324.079835612708</v>
      </c>
    </row>
    <row r="7720" spans="1:7">
      <c r="A7720">
        <v>83</v>
      </c>
      <c r="B7720" t="s">
        <v>86</v>
      </c>
      <c r="C7720">
        <v>76</v>
      </c>
      <c r="D7720" t="s">
        <v>79</v>
      </c>
      <c r="E7720">
        <v>15055</v>
      </c>
      <c r="F7720" t="s">
        <v>106</v>
      </c>
      <c r="G7720">
        <v>15205777.128844701</v>
      </c>
    </row>
    <row r="7721" spans="1:7">
      <c r="A7721">
        <v>83</v>
      </c>
      <c r="B7721" t="s">
        <v>86</v>
      </c>
      <c r="C7721">
        <v>77</v>
      </c>
      <c r="D7721" t="s">
        <v>80</v>
      </c>
      <c r="E7721">
        <v>15055</v>
      </c>
      <c r="F7721" t="s">
        <v>106</v>
      </c>
      <c r="G7721">
        <v>9607463.1125077903</v>
      </c>
    </row>
    <row r="7722" spans="1:7">
      <c r="A7722">
        <v>83</v>
      </c>
      <c r="B7722" t="s">
        <v>86</v>
      </c>
      <c r="C7722">
        <v>78</v>
      </c>
      <c r="D7722" t="s">
        <v>81</v>
      </c>
      <c r="E7722">
        <v>15055</v>
      </c>
      <c r="F7722" t="s">
        <v>106</v>
      </c>
      <c r="G7722">
        <v>185599261.294072</v>
      </c>
    </row>
    <row r="7723" spans="1:7">
      <c r="A7723">
        <v>83</v>
      </c>
      <c r="B7723" t="s">
        <v>86</v>
      </c>
      <c r="C7723">
        <v>79</v>
      </c>
      <c r="D7723" t="s">
        <v>82</v>
      </c>
      <c r="E7723">
        <v>15055</v>
      </c>
      <c r="F7723" t="s">
        <v>106</v>
      </c>
      <c r="G7723">
        <v>705357324.86564696</v>
      </c>
    </row>
    <row r="7724" spans="1:7">
      <c r="A7724">
        <v>83</v>
      </c>
      <c r="B7724" t="s">
        <v>86</v>
      </c>
      <c r="C7724">
        <v>80</v>
      </c>
      <c r="D7724" t="s">
        <v>83</v>
      </c>
      <c r="E7724">
        <v>15055</v>
      </c>
      <c r="F7724" t="s">
        <v>106</v>
      </c>
      <c r="G7724">
        <v>17417883.9367145</v>
      </c>
    </row>
    <row r="7725" spans="1:7">
      <c r="A7725">
        <v>83</v>
      </c>
      <c r="B7725" t="s">
        <v>86</v>
      </c>
      <c r="C7725">
        <v>81</v>
      </c>
      <c r="D7725" t="s">
        <v>84</v>
      </c>
      <c r="E7725">
        <v>15055</v>
      </c>
      <c r="F7725" t="s">
        <v>106</v>
      </c>
      <c r="G7725">
        <v>4144637.3773349002</v>
      </c>
    </row>
    <row r="7726" spans="1:7">
      <c r="A7726">
        <v>83</v>
      </c>
      <c r="B7726" t="s">
        <v>86</v>
      </c>
      <c r="C7726">
        <v>83</v>
      </c>
      <c r="D7726" t="s">
        <v>86</v>
      </c>
      <c r="E7726">
        <v>15055</v>
      </c>
      <c r="F7726" t="s">
        <v>106</v>
      </c>
      <c r="G7726">
        <v>1686707901.40641</v>
      </c>
    </row>
    <row r="7727" spans="1:7">
      <c r="A7727">
        <v>83</v>
      </c>
      <c r="B7727" t="s">
        <v>86</v>
      </c>
      <c r="C7727">
        <v>86</v>
      </c>
      <c r="D7727" t="s">
        <v>89</v>
      </c>
      <c r="E7727">
        <v>15055</v>
      </c>
      <c r="F7727" t="s">
        <v>106</v>
      </c>
      <c r="G7727">
        <v>33636.976449995003</v>
      </c>
    </row>
    <row r="7728" spans="1:7">
      <c r="A7728">
        <v>83</v>
      </c>
      <c r="B7728" t="s">
        <v>86</v>
      </c>
      <c r="C7728">
        <v>87</v>
      </c>
      <c r="D7728" t="s">
        <v>90</v>
      </c>
      <c r="E7728">
        <v>15055</v>
      </c>
      <c r="F7728" t="s">
        <v>106</v>
      </c>
      <c r="G7728">
        <v>25809.2833273955</v>
      </c>
    </row>
    <row r="7729" spans="1:7">
      <c r="A7729">
        <v>83</v>
      </c>
      <c r="B7729" t="s">
        <v>86</v>
      </c>
      <c r="C7729">
        <v>5001</v>
      </c>
      <c r="D7729" t="s">
        <v>94</v>
      </c>
      <c r="E7729">
        <v>15053</v>
      </c>
      <c r="F7729" t="s">
        <v>107</v>
      </c>
      <c r="G7729">
        <v>40995270536.233902</v>
      </c>
    </row>
    <row r="7730" spans="1:7">
      <c r="A7730">
        <v>83</v>
      </c>
      <c r="B7730" t="s">
        <v>86</v>
      </c>
      <c r="C7730">
        <v>7001</v>
      </c>
      <c r="D7730" t="s">
        <v>108</v>
      </c>
      <c r="E7730">
        <v>15053</v>
      </c>
      <c r="F7730" t="s">
        <v>107</v>
      </c>
      <c r="G7730">
        <v>10147897140.646999</v>
      </c>
    </row>
    <row r="7731" spans="1:7">
      <c r="A7731">
        <v>83</v>
      </c>
      <c r="B7731" t="s">
        <v>86</v>
      </c>
      <c r="C7731">
        <v>8001</v>
      </c>
      <c r="D7731" t="s">
        <v>109</v>
      </c>
      <c r="E7731">
        <v>15053</v>
      </c>
      <c r="F7731" t="s">
        <v>107</v>
      </c>
      <c r="G7731">
        <v>-7527560280.9877005</v>
      </c>
    </row>
    <row r="7732" spans="1:7">
      <c r="A7732">
        <v>83</v>
      </c>
      <c r="B7732" t="s">
        <v>86</v>
      </c>
      <c r="C7732">
        <v>10001</v>
      </c>
      <c r="D7732" t="s">
        <v>110</v>
      </c>
      <c r="E7732">
        <v>15055</v>
      </c>
      <c r="F7732" t="s">
        <v>106</v>
      </c>
      <c r="G7732">
        <v>1564.4003025935699</v>
      </c>
    </row>
    <row r="7733" spans="1:7">
      <c r="A7733">
        <v>83</v>
      </c>
      <c r="B7733" t="s">
        <v>86</v>
      </c>
      <c r="C7733">
        <v>10002</v>
      </c>
      <c r="D7733" t="s">
        <v>111</v>
      </c>
      <c r="E7733">
        <v>15055</v>
      </c>
      <c r="F7733" t="s">
        <v>106</v>
      </c>
      <c r="G7733">
        <v>2060.1383124713402</v>
      </c>
    </row>
    <row r="7734" spans="1:7">
      <c r="A7734">
        <v>83</v>
      </c>
      <c r="B7734" t="s">
        <v>86</v>
      </c>
      <c r="C7734">
        <v>10003</v>
      </c>
      <c r="D7734" t="s">
        <v>112</v>
      </c>
      <c r="E7734">
        <v>15055</v>
      </c>
      <c r="F7734" t="s">
        <v>106</v>
      </c>
      <c r="G7734">
        <v>1834.2195415164099</v>
      </c>
    </row>
    <row r="7735" spans="1:7">
      <c r="A7735">
        <v>83</v>
      </c>
      <c r="B7735" t="s">
        <v>86</v>
      </c>
      <c r="C7735">
        <v>10004</v>
      </c>
      <c r="D7735" t="s">
        <v>113</v>
      </c>
      <c r="E7735">
        <v>15055</v>
      </c>
      <c r="F7735" t="s">
        <v>106</v>
      </c>
      <c r="G7735">
        <v>1416.23803943947</v>
      </c>
    </row>
    <row r="7736" spans="1:7">
      <c r="A7736">
        <v>83</v>
      </c>
      <c r="B7736" t="s">
        <v>86</v>
      </c>
      <c r="C7736">
        <v>10005</v>
      </c>
      <c r="D7736" t="s">
        <v>114</v>
      </c>
      <c r="E7736">
        <v>15055</v>
      </c>
      <c r="F7736" t="s">
        <v>106</v>
      </c>
      <c r="G7736">
        <v>3160.7190874861099</v>
      </c>
    </row>
    <row r="7737" spans="1:7">
      <c r="A7737">
        <v>83</v>
      </c>
      <c r="B7737" t="s">
        <v>86</v>
      </c>
      <c r="C7737">
        <v>10006</v>
      </c>
      <c r="D7737" t="s">
        <v>115</v>
      </c>
      <c r="E7737">
        <v>15055</v>
      </c>
      <c r="F7737" t="s">
        <v>106</v>
      </c>
      <c r="G7737">
        <v>10795.205161170399</v>
      </c>
    </row>
    <row r="7738" spans="1:7">
      <c r="A7738">
        <v>83</v>
      </c>
      <c r="B7738" t="s">
        <v>86</v>
      </c>
      <c r="C7738">
        <v>10007</v>
      </c>
      <c r="D7738" t="s">
        <v>116</v>
      </c>
      <c r="E7738">
        <v>15055</v>
      </c>
      <c r="F7738" t="s">
        <v>106</v>
      </c>
      <c r="G7738">
        <v>19090.6326983002</v>
      </c>
    </row>
    <row r="7739" spans="1:7">
      <c r="A7739">
        <v>83</v>
      </c>
      <c r="B7739" t="s">
        <v>86</v>
      </c>
      <c r="C7739">
        <v>10008</v>
      </c>
      <c r="D7739" t="s">
        <v>117</v>
      </c>
      <c r="E7739">
        <v>15055</v>
      </c>
      <c r="F7739" t="s">
        <v>106</v>
      </c>
      <c r="G7739">
        <v>21838.109857635402</v>
      </c>
    </row>
    <row r="7740" spans="1:7">
      <c r="A7740">
        <v>83</v>
      </c>
      <c r="B7740" t="s">
        <v>86</v>
      </c>
      <c r="C7740">
        <v>10009</v>
      </c>
      <c r="D7740" t="s">
        <v>118</v>
      </c>
      <c r="E7740">
        <v>15055</v>
      </c>
      <c r="F7740" t="s">
        <v>106</v>
      </c>
      <c r="G7740">
        <v>55256.186902650297</v>
      </c>
    </row>
    <row r="7741" spans="1:7">
      <c r="A7741">
        <v>83</v>
      </c>
      <c r="B7741" t="s">
        <v>86</v>
      </c>
      <c r="C7741">
        <v>11001</v>
      </c>
      <c r="D7741" t="s">
        <v>119</v>
      </c>
      <c r="E7741">
        <v>15055</v>
      </c>
      <c r="F7741" t="s">
        <v>106</v>
      </c>
      <c r="G7741">
        <v>446467.09202173701</v>
      </c>
    </row>
    <row r="7742" spans="1:7">
      <c r="A7742">
        <v>83</v>
      </c>
      <c r="B7742" t="s">
        <v>86</v>
      </c>
      <c r="C7742">
        <v>11003</v>
      </c>
      <c r="D7742" t="s">
        <v>120</v>
      </c>
      <c r="E7742">
        <v>15055</v>
      </c>
      <c r="F7742" t="s">
        <v>106</v>
      </c>
      <c r="G7742">
        <v>4306.1425695620801</v>
      </c>
    </row>
    <row r="7743" spans="1:7">
      <c r="A7743">
        <v>83</v>
      </c>
      <c r="B7743" t="s">
        <v>86</v>
      </c>
      <c r="C7743">
        <v>12001</v>
      </c>
      <c r="D7743" t="s">
        <v>121</v>
      </c>
      <c r="E7743">
        <v>15055</v>
      </c>
      <c r="F7743" t="s">
        <v>106</v>
      </c>
      <c r="G7743">
        <v>745797853.21576905</v>
      </c>
    </row>
    <row r="7744" spans="1:7">
      <c r="A7744">
        <v>83</v>
      </c>
      <c r="B7744" t="s">
        <v>86</v>
      </c>
      <c r="C7744">
        <v>12002</v>
      </c>
      <c r="D7744" t="s">
        <v>122</v>
      </c>
      <c r="E7744">
        <v>15055</v>
      </c>
      <c r="F7744" t="s">
        <v>106</v>
      </c>
      <c r="G7744">
        <v>1737356.4568227199</v>
      </c>
    </row>
    <row r="7745" spans="1:7">
      <c r="A7745">
        <v>83</v>
      </c>
      <c r="B7745" t="s">
        <v>86</v>
      </c>
      <c r="C7745">
        <v>12004</v>
      </c>
      <c r="D7745" t="s">
        <v>123</v>
      </c>
      <c r="E7745">
        <v>15055</v>
      </c>
      <c r="F7745" t="s">
        <v>106</v>
      </c>
      <c r="G7745">
        <v>21781.889119044899</v>
      </c>
    </row>
    <row r="7746" spans="1:7">
      <c r="A7746">
        <v>83</v>
      </c>
      <c r="B7746" t="s">
        <v>86</v>
      </c>
      <c r="C7746">
        <v>14001</v>
      </c>
      <c r="D7746" t="s">
        <v>124</v>
      </c>
      <c r="E7746">
        <v>15055</v>
      </c>
      <c r="F7746" t="s">
        <v>106</v>
      </c>
      <c r="G7746">
        <v>28799.514557012099</v>
      </c>
    </row>
    <row r="7747" spans="1:7">
      <c r="A7747">
        <v>83</v>
      </c>
      <c r="B7747" t="s">
        <v>86</v>
      </c>
      <c r="C7747">
        <v>14002</v>
      </c>
      <c r="D7747" t="s">
        <v>125</v>
      </c>
      <c r="E7747">
        <v>15055</v>
      </c>
      <c r="F7747" t="s">
        <v>106</v>
      </c>
      <c r="G7747">
        <v>39428014.989806697</v>
      </c>
    </row>
    <row r="7748" spans="1:7">
      <c r="A7748">
        <v>83</v>
      </c>
      <c r="B7748" t="s">
        <v>86</v>
      </c>
      <c r="C7748">
        <v>25001</v>
      </c>
      <c r="D7748" t="s">
        <v>126</v>
      </c>
      <c r="E7748">
        <v>15051</v>
      </c>
      <c r="F7748" t="s">
        <v>127</v>
      </c>
      <c r="G7748">
        <v>3778332064.1923199</v>
      </c>
    </row>
    <row r="7749" spans="1:7">
      <c r="A7749">
        <v>83</v>
      </c>
      <c r="B7749" t="s">
        <v>86</v>
      </c>
      <c r="C7749">
        <v>28001</v>
      </c>
      <c r="D7749" t="s">
        <v>128</v>
      </c>
      <c r="E7749">
        <v>15051</v>
      </c>
      <c r="F7749" t="s">
        <v>127</v>
      </c>
      <c r="G7749">
        <v>11582204445.7209</v>
      </c>
    </row>
    <row r="7750" spans="1:7">
      <c r="A7750">
        <v>85</v>
      </c>
      <c r="B7750" t="s">
        <v>88</v>
      </c>
      <c r="C7750">
        <v>5001</v>
      </c>
      <c r="D7750" t="s">
        <v>94</v>
      </c>
      <c r="E7750">
        <v>15053</v>
      </c>
      <c r="F7750" t="s">
        <v>107</v>
      </c>
      <c r="G7750">
        <v>318691112921.25299</v>
      </c>
    </row>
    <row r="7751" spans="1:7">
      <c r="A7751">
        <v>85</v>
      </c>
      <c r="B7751" t="s">
        <v>88</v>
      </c>
      <c r="C7751">
        <v>7001</v>
      </c>
      <c r="D7751" t="s">
        <v>108</v>
      </c>
      <c r="E7751">
        <v>15053</v>
      </c>
      <c r="F7751" t="s">
        <v>107</v>
      </c>
      <c r="G7751">
        <v>77633022722.376297</v>
      </c>
    </row>
    <row r="7752" spans="1:7">
      <c r="A7752">
        <v>86</v>
      </c>
      <c r="B7752" t="s">
        <v>89</v>
      </c>
      <c r="C7752">
        <v>1</v>
      </c>
      <c r="D7752" t="s">
        <v>4</v>
      </c>
      <c r="E7752">
        <v>15055</v>
      </c>
      <c r="F7752" t="s">
        <v>106</v>
      </c>
      <c r="G7752">
        <v>17115399.9848276</v>
      </c>
    </row>
    <row r="7753" spans="1:7">
      <c r="A7753">
        <v>86</v>
      </c>
      <c r="B7753" t="s">
        <v>89</v>
      </c>
      <c r="C7753">
        <v>2</v>
      </c>
      <c r="D7753" t="s">
        <v>5</v>
      </c>
      <c r="E7753">
        <v>15055</v>
      </c>
      <c r="F7753" t="s">
        <v>106</v>
      </c>
      <c r="G7753">
        <v>23836903.570210099</v>
      </c>
    </row>
    <row r="7754" spans="1:7">
      <c r="A7754">
        <v>86</v>
      </c>
      <c r="B7754" t="s">
        <v>89</v>
      </c>
      <c r="C7754">
        <v>3</v>
      </c>
      <c r="D7754" t="s">
        <v>6</v>
      </c>
      <c r="E7754">
        <v>15055</v>
      </c>
      <c r="F7754" t="s">
        <v>106</v>
      </c>
      <c r="G7754">
        <v>435.11687667099699</v>
      </c>
    </row>
    <row r="7755" spans="1:7">
      <c r="A7755">
        <v>86</v>
      </c>
      <c r="B7755" t="s">
        <v>89</v>
      </c>
      <c r="C7755">
        <v>5</v>
      </c>
      <c r="D7755" t="s">
        <v>8</v>
      </c>
      <c r="E7755">
        <v>15055</v>
      </c>
      <c r="F7755" t="s">
        <v>106</v>
      </c>
      <c r="G7755">
        <v>1827821918.6596301</v>
      </c>
    </row>
    <row r="7756" spans="1:7">
      <c r="A7756">
        <v>86</v>
      </c>
      <c r="B7756" t="s">
        <v>89</v>
      </c>
      <c r="C7756">
        <v>6</v>
      </c>
      <c r="D7756" t="s">
        <v>9</v>
      </c>
      <c r="E7756">
        <v>15055</v>
      </c>
      <c r="F7756" t="s">
        <v>106</v>
      </c>
      <c r="G7756">
        <v>2946357.3750663502</v>
      </c>
    </row>
    <row r="7757" spans="1:7">
      <c r="A7757">
        <v>86</v>
      </c>
      <c r="B7757" t="s">
        <v>89</v>
      </c>
      <c r="C7757">
        <v>7</v>
      </c>
      <c r="D7757" t="s">
        <v>10</v>
      </c>
      <c r="E7757">
        <v>15055</v>
      </c>
      <c r="F7757" t="s">
        <v>106</v>
      </c>
      <c r="G7757">
        <v>7449937.4659241298</v>
      </c>
    </row>
    <row r="7758" spans="1:7">
      <c r="A7758">
        <v>86</v>
      </c>
      <c r="B7758" t="s">
        <v>89</v>
      </c>
      <c r="C7758">
        <v>8</v>
      </c>
      <c r="D7758" t="s">
        <v>11</v>
      </c>
      <c r="E7758">
        <v>15055</v>
      </c>
      <c r="F7758" t="s">
        <v>106</v>
      </c>
      <c r="G7758">
        <v>3855.5697195767598</v>
      </c>
    </row>
    <row r="7759" spans="1:7">
      <c r="A7759">
        <v>86</v>
      </c>
      <c r="B7759" t="s">
        <v>89</v>
      </c>
      <c r="C7759">
        <v>9</v>
      </c>
      <c r="D7759" t="s">
        <v>12</v>
      </c>
      <c r="E7759">
        <v>15055</v>
      </c>
      <c r="F7759" t="s">
        <v>106</v>
      </c>
      <c r="G7759">
        <v>263414447.98969001</v>
      </c>
    </row>
    <row r="7760" spans="1:7">
      <c r="A7760">
        <v>86</v>
      </c>
      <c r="B7760" t="s">
        <v>89</v>
      </c>
      <c r="C7760">
        <v>10</v>
      </c>
      <c r="D7760" t="s">
        <v>13</v>
      </c>
      <c r="E7760">
        <v>15055</v>
      </c>
      <c r="F7760" t="s">
        <v>106</v>
      </c>
      <c r="G7760">
        <v>97896334.877569601</v>
      </c>
    </row>
    <row r="7761" spans="1:7">
      <c r="A7761">
        <v>86</v>
      </c>
      <c r="B7761" t="s">
        <v>89</v>
      </c>
      <c r="C7761">
        <v>11</v>
      </c>
      <c r="D7761" t="s">
        <v>14</v>
      </c>
      <c r="E7761">
        <v>15055</v>
      </c>
      <c r="F7761" t="s">
        <v>106</v>
      </c>
      <c r="G7761">
        <v>456834.58787873399</v>
      </c>
    </row>
    <row r="7762" spans="1:7">
      <c r="A7762">
        <v>86</v>
      </c>
      <c r="B7762" t="s">
        <v>89</v>
      </c>
      <c r="C7762">
        <v>12</v>
      </c>
      <c r="D7762" t="s">
        <v>15</v>
      </c>
      <c r="E7762">
        <v>15055</v>
      </c>
      <c r="F7762" t="s">
        <v>106</v>
      </c>
      <c r="G7762">
        <v>2067.7035741412101</v>
      </c>
    </row>
    <row r="7763" spans="1:7">
      <c r="A7763">
        <v>86</v>
      </c>
      <c r="B7763" t="s">
        <v>89</v>
      </c>
      <c r="C7763">
        <v>13</v>
      </c>
      <c r="D7763" t="s">
        <v>16</v>
      </c>
      <c r="E7763">
        <v>15055</v>
      </c>
      <c r="F7763" t="s">
        <v>106</v>
      </c>
      <c r="G7763">
        <v>218275.766024429</v>
      </c>
    </row>
    <row r="7764" spans="1:7">
      <c r="A7764">
        <v>86</v>
      </c>
      <c r="B7764" t="s">
        <v>89</v>
      </c>
      <c r="C7764">
        <v>14</v>
      </c>
      <c r="D7764" t="s">
        <v>17</v>
      </c>
      <c r="E7764">
        <v>15055</v>
      </c>
      <c r="F7764" t="s">
        <v>106</v>
      </c>
      <c r="G7764">
        <v>2408279.3832716099</v>
      </c>
    </row>
    <row r="7765" spans="1:7">
      <c r="A7765">
        <v>86</v>
      </c>
      <c r="B7765" t="s">
        <v>89</v>
      </c>
      <c r="C7765">
        <v>15</v>
      </c>
      <c r="D7765" t="s">
        <v>18</v>
      </c>
      <c r="E7765">
        <v>15055</v>
      </c>
      <c r="F7765" t="s">
        <v>106</v>
      </c>
      <c r="G7765">
        <v>22220.169674348599</v>
      </c>
    </row>
    <row r="7766" spans="1:7">
      <c r="A7766">
        <v>86</v>
      </c>
      <c r="B7766" t="s">
        <v>89</v>
      </c>
      <c r="C7766">
        <v>16</v>
      </c>
      <c r="D7766" t="s">
        <v>19</v>
      </c>
      <c r="E7766">
        <v>15055</v>
      </c>
      <c r="F7766" t="s">
        <v>106</v>
      </c>
      <c r="G7766">
        <v>52185.414027008301</v>
      </c>
    </row>
    <row r="7767" spans="1:7">
      <c r="A7767">
        <v>86</v>
      </c>
      <c r="B7767" t="s">
        <v>89</v>
      </c>
      <c r="C7767">
        <v>17</v>
      </c>
      <c r="D7767" t="s">
        <v>20</v>
      </c>
      <c r="E7767">
        <v>15055</v>
      </c>
      <c r="F7767" t="s">
        <v>106</v>
      </c>
      <c r="G7767">
        <v>103934958.67116299</v>
      </c>
    </row>
    <row r="7768" spans="1:7">
      <c r="A7768">
        <v>86</v>
      </c>
      <c r="B7768" t="s">
        <v>89</v>
      </c>
      <c r="C7768">
        <v>18</v>
      </c>
      <c r="D7768" t="s">
        <v>21</v>
      </c>
      <c r="E7768">
        <v>15055</v>
      </c>
      <c r="F7768" t="s">
        <v>106</v>
      </c>
      <c r="G7768">
        <v>49677693.453873903</v>
      </c>
    </row>
    <row r="7769" spans="1:7">
      <c r="A7769">
        <v>86</v>
      </c>
      <c r="B7769" t="s">
        <v>89</v>
      </c>
      <c r="C7769">
        <v>19</v>
      </c>
      <c r="D7769" t="s">
        <v>22</v>
      </c>
      <c r="E7769">
        <v>15055</v>
      </c>
      <c r="F7769" t="s">
        <v>106</v>
      </c>
      <c r="G7769">
        <v>876813.87111740396</v>
      </c>
    </row>
    <row r="7770" spans="1:7">
      <c r="A7770">
        <v>86</v>
      </c>
      <c r="B7770" t="s">
        <v>89</v>
      </c>
      <c r="C7770">
        <v>20</v>
      </c>
      <c r="D7770" t="s">
        <v>23</v>
      </c>
      <c r="E7770">
        <v>15055</v>
      </c>
      <c r="F7770" t="s">
        <v>106</v>
      </c>
      <c r="G7770">
        <v>231768870.77464801</v>
      </c>
    </row>
    <row r="7771" spans="1:7">
      <c r="A7771">
        <v>86</v>
      </c>
      <c r="B7771" t="s">
        <v>89</v>
      </c>
      <c r="C7771">
        <v>21</v>
      </c>
      <c r="D7771" t="s">
        <v>24</v>
      </c>
      <c r="E7771">
        <v>15055</v>
      </c>
      <c r="F7771" t="s">
        <v>106</v>
      </c>
      <c r="G7771">
        <v>413665519.93169898</v>
      </c>
    </row>
    <row r="7772" spans="1:7">
      <c r="A7772">
        <v>86</v>
      </c>
      <c r="B7772" t="s">
        <v>89</v>
      </c>
      <c r="C7772">
        <v>22</v>
      </c>
      <c r="D7772" t="s">
        <v>25</v>
      </c>
      <c r="E7772">
        <v>15055</v>
      </c>
      <c r="F7772" t="s">
        <v>106</v>
      </c>
      <c r="G7772">
        <v>10166531.458246401</v>
      </c>
    </row>
    <row r="7773" spans="1:7">
      <c r="A7773">
        <v>86</v>
      </c>
      <c r="B7773" t="s">
        <v>89</v>
      </c>
      <c r="C7773">
        <v>23</v>
      </c>
      <c r="D7773" t="s">
        <v>26</v>
      </c>
      <c r="E7773">
        <v>15055</v>
      </c>
      <c r="F7773" t="s">
        <v>106</v>
      </c>
      <c r="G7773">
        <v>178539.566359922</v>
      </c>
    </row>
    <row r="7774" spans="1:7">
      <c r="A7774">
        <v>86</v>
      </c>
      <c r="B7774" t="s">
        <v>89</v>
      </c>
      <c r="C7774">
        <v>24</v>
      </c>
      <c r="D7774" t="s">
        <v>27</v>
      </c>
      <c r="E7774">
        <v>15055</v>
      </c>
      <c r="F7774" t="s">
        <v>106</v>
      </c>
      <c r="G7774">
        <v>382580.20764350001</v>
      </c>
    </row>
    <row r="7775" spans="1:7">
      <c r="A7775">
        <v>86</v>
      </c>
      <c r="B7775" t="s">
        <v>89</v>
      </c>
      <c r="C7775">
        <v>25</v>
      </c>
      <c r="D7775" t="s">
        <v>28</v>
      </c>
      <c r="E7775">
        <v>15055</v>
      </c>
      <c r="F7775" t="s">
        <v>106</v>
      </c>
      <c r="G7775">
        <v>10588176.2330117</v>
      </c>
    </row>
    <row r="7776" spans="1:7">
      <c r="A7776">
        <v>86</v>
      </c>
      <c r="B7776" t="s">
        <v>89</v>
      </c>
      <c r="C7776">
        <v>26</v>
      </c>
      <c r="D7776" t="s">
        <v>29</v>
      </c>
      <c r="E7776">
        <v>15055</v>
      </c>
      <c r="F7776" t="s">
        <v>106</v>
      </c>
      <c r="G7776">
        <v>2172236.2826597402</v>
      </c>
    </row>
    <row r="7777" spans="1:7">
      <c r="A7777">
        <v>86</v>
      </c>
      <c r="B7777" t="s">
        <v>89</v>
      </c>
      <c r="C7777">
        <v>27</v>
      </c>
      <c r="D7777" t="s">
        <v>30</v>
      </c>
      <c r="E7777">
        <v>15055</v>
      </c>
      <c r="F7777" t="s">
        <v>106</v>
      </c>
      <c r="G7777">
        <v>610998.14323962096</v>
      </c>
    </row>
    <row r="7778" spans="1:7">
      <c r="A7778">
        <v>86</v>
      </c>
      <c r="B7778" t="s">
        <v>89</v>
      </c>
      <c r="C7778">
        <v>28</v>
      </c>
      <c r="D7778" t="s">
        <v>31</v>
      </c>
      <c r="E7778">
        <v>15055</v>
      </c>
      <c r="F7778" t="s">
        <v>106</v>
      </c>
      <c r="G7778">
        <v>9482410.5517662298</v>
      </c>
    </row>
    <row r="7779" spans="1:7">
      <c r="A7779">
        <v>86</v>
      </c>
      <c r="B7779" t="s">
        <v>89</v>
      </c>
      <c r="C7779">
        <v>29</v>
      </c>
      <c r="D7779" t="s">
        <v>32</v>
      </c>
      <c r="E7779">
        <v>15055</v>
      </c>
      <c r="F7779" t="s">
        <v>106</v>
      </c>
      <c r="G7779">
        <v>7478244.8110276796</v>
      </c>
    </row>
    <row r="7780" spans="1:7">
      <c r="A7780">
        <v>86</v>
      </c>
      <c r="B7780" t="s">
        <v>89</v>
      </c>
      <c r="C7780">
        <v>30</v>
      </c>
      <c r="D7780" t="s">
        <v>33</v>
      </c>
      <c r="E7780">
        <v>15055</v>
      </c>
      <c r="F7780" t="s">
        <v>106</v>
      </c>
      <c r="G7780">
        <v>803789.97839025396</v>
      </c>
    </row>
    <row r="7781" spans="1:7">
      <c r="A7781">
        <v>86</v>
      </c>
      <c r="B7781" t="s">
        <v>89</v>
      </c>
      <c r="C7781">
        <v>31</v>
      </c>
      <c r="D7781" t="s">
        <v>34</v>
      </c>
      <c r="E7781">
        <v>15055</v>
      </c>
      <c r="F7781" t="s">
        <v>106</v>
      </c>
      <c r="G7781">
        <v>912549.41471122205</v>
      </c>
    </row>
    <row r="7782" spans="1:7">
      <c r="A7782">
        <v>86</v>
      </c>
      <c r="B7782" t="s">
        <v>89</v>
      </c>
      <c r="C7782">
        <v>32</v>
      </c>
      <c r="D7782" t="s">
        <v>35</v>
      </c>
      <c r="E7782">
        <v>15055</v>
      </c>
      <c r="F7782" t="s">
        <v>106</v>
      </c>
      <c r="G7782">
        <v>902344915.08644998</v>
      </c>
    </row>
    <row r="7783" spans="1:7">
      <c r="A7783">
        <v>86</v>
      </c>
      <c r="B7783" t="s">
        <v>89</v>
      </c>
      <c r="C7783">
        <v>33</v>
      </c>
      <c r="D7783" t="s">
        <v>36</v>
      </c>
      <c r="E7783">
        <v>15055</v>
      </c>
      <c r="F7783" t="s">
        <v>106</v>
      </c>
      <c r="G7783">
        <v>1661.91547578313</v>
      </c>
    </row>
    <row r="7784" spans="1:7">
      <c r="A7784">
        <v>86</v>
      </c>
      <c r="B7784" t="s">
        <v>89</v>
      </c>
      <c r="C7784">
        <v>34</v>
      </c>
      <c r="D7784" t="s">
        <v>37</v>
      </c>
      <c r="E7784">
        <v>15055</v>
      </c>
      <c r="F7784" t="s">
        <v>106</v>
      </c>
      <c r="G7784">
        <v>2924.1189368993</v>
      </c>
    </row>
    <row r="7785" spans="1:7">
      <c r="A7785">
        <v>86</v>
      </c>
      <c r="B7785" t="s">
        <v>89</v>
      </c>
      <c r="C7785">
        <v>35</v>
      </c>
      <c r="D7785" t="s">
        <v>38</v>
      </c>
      <c r="E7785">
        <v>15055</v>
      </c>
      <c r="F7785" t="s">
        <v>106</v>
      </c>
      <c r="G7785">
        <v>65623.121216648797</v>
      </c>
    </row>
    <row r="7786" spans="1:7">
      <c r="A7786">
        <v>86</v>
      </c>
      <c r="B7786" t="s">
        <v>89</v>
      </c>
      <c r="C7786">
        <v>36</v>
      </c>
      <c r="D7786" t="s">
        <v>39</v>
      </c>
      <c r="E7786">
        <v>15055</v>
      </c>
      <c r="F7786" t="s">
        <v>106</v>
      </c>
      <c r="G7786">
        <v>1032282.9104846</v>
      </c>
    </row>
    <row r="7787" spans="1:7">
      <c r="A7787">
        <v>86</v>
      </c>
      <c r="B7787" t="s">
        <v>89</v>
      </c>
      <c r="C7787">
        <v>37</v>
      </c>
      <c r="D7787" t="s">
        <v>40</v>
      </c>
      <c r="E7787">
        <v>15055</v>
      </c>
      <c r="F7787" t="s">
        <v>106</v>
      </c>
      <c r="G7787">
        <v>1932.3289610511199</v>
      </c>
    </row>
    <row r="7788" spans="1:7">
      <c r="A7788">
        <v>86</v>
      </c>
      <c r="B7788" t="s">
        <v>89</v>
      </c>
      <c r="C7788">
        <v>38</v>
      </c>
      <c r="D7788" t="s">
        <v>41</v>
      </c>
      <c r="E7788">
        <v>15055</v>
      </c>
      <c r="F7788" t="s">
        <v>106</v>
      </c>
      <c r="G7788">
        <v>25385015.527389999</v>
      </c>
    </row>
    <row r="7789" spans="1:7">
      <c r="A7789">
        <v>86</v>
      </c>
      <c r="B7789" t="s">
        <v>89</v>
      </c>
      <c r="C7789">
        <v>39</v>
      </c>
      <c r="D7789" t="s">
        <v>42</v>
      </c>
      <c r="E7789">
        <v>15055</v>
      </c>
      <c r="F7789" t="s">
        <v>106</v>
      </c>
      <c r="G7789">
        <v>1632.5523008939099</v>
      </c>
    </row>
    <row r="7790" spans="1:7">
      <c r="A7790">
        <v>86</v>
      </c>
      <c r="B7790" t="s">
        <v>89</v>
      </c>
      <c r="C7790">
        <v>40</v>
      </c>
      <c r="D7790" t="s">
        <v>43</v>
      </c>
      <c r="E7790">
        <v>15055</v>
      </c>
      <c r="F7790" t="s">
        <v>106</v>
      </c>
      <c r="G7790">
        <v>4127.0103239402597</v>
      </c>
    </row>
    <row r="7791" spans="1:7">
      <c r="A7791">
        <v>86</v>
      </c>
      <c r="B7791" t="s">
        <v>89</v>
      </c>
      <c r="C7791">
        <v>41</v>
      </c>
      <c r="D7791" t="s">
        <v>44</v>
      </c>
      <c r="E7791">
        <v>15055</v>
      </c>
      <c r="F7791" t="s">
        <v>106</v>
      </c>
      <c r="G7791">
        <v>2860378.9090048401</v>
      </c>
    </row>
    <row r="7792" spans="1:7">
      <c r="A7792">
        <v>86</v>
      </c>
      <c r="B7792" t="s">
        <v>89</v>
      </c>
      <c r="C7792">
        <v>42</v>
      </c>
      <c r="D7792" t="s">
        <v>45</v>
      </c>
      <c r="E7792">
        <v>15055</v>
      </c>
      <c r="F7792" t="s">
        <v>106</v>
      </c>
      <c r="G7792">
        <v>15559168.6721182</v>
      </c>
    </row>
    <row r="7793" spans="1:7">
      <c r="A7793">
        <v>86</v>
      </c>
      <c r="B7793" t="s">
        <v>89</v>
      </c>
      <c r="C7793">
        <v>43</v>
      </c>
      <c r="D7793" t="s">
        <v>46</v>
      </c>
      <c r="E7793">
        <v>15055</v>
      </c>
      <c r="F7793" t="s">
        <v>106</v>
      </c>
      <c r="G7793">
        <v>12255236.448468599</v>
      </c>
    </row>
    <row r="7794" spans="1:7">
      <c r="A7794">
        <v>86</v>
      </c>
      <c r="B7794" t="s">
        <v>89</v>
      </c>
      <c r="C7794">
        <v>44</v>
      </c>
      <c r="D7794" t="s">
        <v>47</v>
      </c>
      <c r="E7794">
        <v>15055</v>
      </c>
      <c r="F7794" t="s">
        <v>106</v>
      </c>
      <c r="G7794">
        <v>2862448.5147840302</v>
      </c>
    </row>
    <row r="7795" spans="1:7">
      <c r="A7795">
        <v>86</v>
      </c>
      <c r="B7795" t="s">
        <v>89</v>
      </c>
      <c r="C7795">
        <v>45</v>
      </c>
      <c r="D7795" t="s">
        <v>48</v>
      </c>
      <c r="E7795">
        <v>15055</v>
      </c>
      <c r="F7795" t="s">
        <v>106</v>
      </c>
      <c r="G7795">
        <v>100052066.679335</v>
      </c>
    </row>
    <row r="7796" spans="1:7">
      <c r="A7796">
        <v>86</v>
      </c>
      <c r="B7796" t="s">
        <v>89</v>
      </c>
      <c r="C7796">
        <v>47</v>
      </c>
      <c r="D7796" t="s">
        <v>50</v>
      </c>
      <c r="E7796">
        <v>15055</v>
      </c>
      <c r="F7796" t="s">
        <v>106</v>
      </c>
      <c r="G7796">
        <v>2444472.4576290902</v>
      </c>
    </row>
    <row r="7797" spans="1:7">
      <c r="A7797">
        <v>86</v>
      </c>
      <c r="B7797" t="s">
        <v>89</v>
      </c>
      <c r="C7797">
        <v>48</v>
      </c>
      <c r="D7797" t="s">
        <v>51</v>
      </c>
      <c r="E7797">
        <v>15055</v>
      </c>
      <c r="F7797" t="s">
        <v>106</v>
      </c>
      <c r="G7797">
        <v>92114.998959966004</v>
      </c>
    </row>
    <row r="7798" spans="1:7">
      <c r="A7798">
        <v>86</v>
      </c>
      <c r="B7798" t="s">
        <v>89</v>
      </c>
      <c r="C7798">
        <v>49</v>
      </c>
      <c r="D7798" t="s">
        <v>52</v>
      </c>
      <c r="E7798">
        <v>15055</v>
      </c>
      <c r="F7798" t="s">
        <v>106</v>
      </c>
      <c r="G7798">
        <v>5434.4440926187999</v>
      </c>
    </row>
    <row r="7799" spans="1:7">
      <c r="A7799">
        <v>86</v>
      </c>
      <c r="B7799" t="s">
        <v>89</v>
      </c>
      <c r="C7799">
        <v>50</v>
      </c>
      <c r="D7799" t="s">
        <v>53</v>
      </c>
      <c r="E7799">
        <v>15055</v>
      </c>
      <c r="F7799" t="s">
        <v>106</v>
      </c>
      <c r="G7799">
        <v>57127232.512540102</v>
      </c>
    </row>
    <row r="7800" spans="1:7">
      <c r="A7800">
        <v>86</v>
      </c>
      <c r="B7800" t="s">
        <v>89</v>
      </c>
      <c r="C7800">
        <v>51</v>
      </c>
      <c r="D7800" t="s">
        <v>54</v>
      </c>
      <c r="E7800">
        <v>15055</v>
      </c>
      <c r="F7800" t="s">
        <v>106</v>
      </c>
      <c r="G7800">
        <v>13429809.267439499</v>
      </c>
    </row>
    <row r="7801" spans="1:7">
      <c r="A7801">
        <v>86</v>
      </c>
      <c r="B7801" t="s">
        <v>89</v>
      </c>
      <c r="C7801">
        <v>52</v>
      </c>
      <c r="D7801" t="s">
        <v>55</v>
      </c>
      <c r="E7801">
        <v>15055</v>
      </c>
      <c r="F7801" t="s">
        <v>106</v>
      </c>
      <c r="G7801">
        <v>16016.905015345301</v>
      </c>
    </row>
    <row r="7802" spans="1:7">
      <c r="A7802">
        <v>86</v>
      </c>
      <c r="B7802" t="s">
        <v>89</v>
      </c>
      <c r="C7802">
        <v>53</v>
      </c>
      <c r="D7802" t="s">
        <v>56</v>
      </c>
      <c r="E7802">
        <v>15055</v>
      </c>
      <c r="F7802" t="s">
        <v>106</v>
      </c>
      <c r="G7802">
        <v>4599623.4083722997</v>
      </c>
    </row>
    <row r="7803" spans="1:7">
      <c r="A7803">
        <v>86</v>
      </c>
      <c r="B7803" t="s">
        <v>89</v>
      </c>
      <c r="C7803">
        <v>54</v>
      </c>
      <c r="D7803" t="s">
        <v>57</v>
      </c>
      <c r="E7803">
        <v>15055</v>
      </c>
      <c r="F7803" t="s">
        <v>106</v>
      </c>
      <c r="G7803">
        <v>7701012.1278729104</v>
      </c>
    </row>
    <row r="7804" spans="1:7">
      <c r="A7804">
        <v>86</v>
      </c>
      <c r="B7804" t="s">
        <v>89</v>
      </c>
      <c r="C7804">
        <v>55</v>
      </c>
      <c r="D7804" t="s">
        <v>58</v>
      </c>
      <c r="E7804">
        <v>15055</v>
      </c>
      <c r="F7804" t="s">
        <v>106</v>
      </c>
      <c r="G7804">
        <v>506958.374632044</v>
      </c>
    </row>
    <row r="7805" spans="1:7">
      <c r="A7805">
        <v>86</v>
      </c>
      <c r="B7805" t="s">
        <v>89</v>
      </c>
      <c r="C7805">
        <v>56</v>
      </c>
      <c r="D7805" t="s">
        <v>59</v>
      </c>
      <c r="E7805">
        <v>15055</v>
      </c>
      <c r="F7805" t="s">
        <v>106</v>
      </c>
      <c r="G7805">
        <v>15416845.5612086</v>
      </c>
    </row>
    <row r="7806" spans="1:7">
      <c r="A7806">
        <v>86</v>
      </c>
      <c r="B7806" t="s">
        <v>89</v>
      </c>
      <c r="C7806">
        <v>57</v>
      </c>
      <c r="D7806" t="s">
        <v>60</v>
      </c>
      <c r="E7806">
        <v>15055</v>
      </c>
      <c r="F7806" t="s">
        <v>106</v>
      </c>
      <c r="G7806">
        <v>28984787.383993901</v>
      </c>
    </row>
    <row r="7807" spans="1:7">
      <c r="A7807">
        <v>86</v>
      </c>
      <c r="B7807" t="s">
        <v>89</v>
      </c>
      <c r="C7807">
        <v>58</v>
      </c>
      <c r="D7807" t="s">
        <v>61</v>
      </c>
      <c r="E7807">
        <v>15055</v>
      </c>
      <c r="F7807" t="s">
        <v>106</v>
      </c>
      <c r="G7807">
        <v>5504182.9524065098</v>
      </c>
    </row>
    <row r="7808" spans="1:7">
      <c r="A7808">
        <v>86</v>
      </c>
      <c r="B7808" t="s">
        <v>89</v>
      </c>
      <c r="C7808">
        <v>59</v>
      </c>
      <c r="D7808" t="s">
        <v>62</v>
      </c>
      <c r="E7808">
        <v>15055</v>
      </c>
      <c r="F7808" t="s">
        <v>106</v>
      </c>
      <c r="G7808">
        <v>65663691.384568602</v>
      </c>
    </row>
    <row r="7809" spans="1:7">
      <c r="A7809">
        <v>86</v>
      </c>
      <c r="B7809" t="s">
        <v>89</v>
      </c>
      <c r="C7809">
        <v>60</v>
      </c>
      <c r="D7809" t="s">
        <v>63</v>
      </c>
      <c r="E7809">
        <v>15055</v>
      </c>
      <c r="F7809" t="s">
        <v>106</v>
      </c>
      <c r="G7809">
        <v>132922654.297087</v>
      </c>
    </row>
    <row r="7810" spans="1:7">
      <c r="A7810">
        <v>86</v>
      </c>
      <c r="B7810" t="s">
        <v>89</v>
      </c>
      <c r="C7810">
        <v>62</v>
      </c>
      <c r="D7810" t="s">
        <v>65</v>
      </c>
      <c r="E7810">
        <v>15055</v>
      </c>
      <c r="F7810" t="s">
        <v>106</v>
      </c>
      <c r="G7810">
        <v>122035072.328554</v>
      </c>
    </row>
    <row r="7811" spans="1:7">
      <c r="A7811">
        <v>86</v>
      </c>
      <c r="B7811" t="s">
        <v>89</v>
      </c>
      <c r="C7811">
        <v>63</v>
      </c>
      <c r="D7811" t="s">
        <v>66</v>
      </c>
      <c r="E7811">
        <v>15055</v>
      </c>
      <c r="F7811" t="s">
        <v>106</v>
      </c>
      <c r="G7811">
        <v>110183884.88582499</v>
      </c>
    </row>
    <row r="7812" spans="1:7">
      <c r="A7812">
        <v>86</v>
      </c>
      <c r="B7812" t="s">
        <v>89</v>
      </c>
      <c r="C7812">
        <v>64</v>
      </c>
      <c r="D7812" t="s">
        <v>67</v>
      </c>
      <c r="E7812">
        <v>15055</v>
      </c>
      <c r="F7812" t="s">
        <v>106</v>
      </c>
      <c r="G7812">
        <v>18667077.945554901</v>
      </c>
    </row>
    <row r="7813" spans="1:7">
      <c r="A7813">
        <v>86</v>
      </c>
      <c r="B7813" t="s">
        <v>89</v>
      </c>
      <c r="C7813">
        <v>65</v>
      </c>
      <c r="D7813" t="s">
        <v>68</v>
      </c>
      <c r="E7813">
        <v>15055</v>
      </c>
      <c r="F7813" t="s">
        <v>106</v>
      </c>
      <c r="G7813">
        <v>94199171.762634799</v>
      </c>
    </row>
    <row r="7814" spans="1:7">
      <c r="A7814">
        <v>86</v>
      </c>
      <c r="B7814" t="s">
        <v>89</v>
      </c>
      <c r="C7814">
        <v>67</v>
      </c>
      <c r="D7814" t="s">
        <v>70</v>
      </c>
      <c r="E7814">
        <v>15055</v>
      </c>
      <c r="F7814" t="s">
        <v>106</v>
      </c>
      <c r="G7814">
        <v>52484432.656303003</v>
      </c>
    </row>
    <row r="7815" spans="1:7">
      <c r="A7815">
        <v>86</v>
      </c>
      <c r="B7815" t="s">
        <v>89</v>
      </c>
      <c r="C7815">
        <v>68</v>
      </c>
      <c r="D7815" t="s">
        <v>71</v>
      </c>
      <c r="E7815">
        <v>15055</v>
      </c>
      <c r="F7815" t="s">
        <v>106</v>
      </c>
      <c r="G7815">
        <v>5773433.4925548201</v>
      </c>
    </row>
    <row r="7816" spans="1:7">
      <c r="A7816">
        <v>86</v>
      </c>
      <c r="B7816" t="s">
        <v>89</v>
      </c>
      <c r="C7816">
        <v>74</v>
      </c>
      <c r="D7816" t="s">
        <v>77</v>
      </c>
      <c r="E7816">
        <v>15055</v>
      </c>
      <c r="F7816" t="s">
        <v>106</v>
      </c>
      <c r="G7816">
        <v>2348887.0691192499</v>
      </c>
    </row>
    <row r="7817" spans="1:7">
      <c r="A7817">
        <v>86</v>
      </c>
      <c r="B7817" t="s">
        <v>89</v>
      </c>
      <c r="C7817">
        <v>75</v>
      </c>
      <c r="D7817" t="s">
        <v>78</v>
      </c>
      <c r="E7817">
        <v>15055</v>
      </c>
      <c r="F7817" t="s">
        <v>106</v>
      </c>
      <c r="G7817">
        <v>72.771237737382904</v>
      </c>
    </row>
    <row r="7818" spans="1:7">
      <c r="A7818">
        <v>86</v>
      </c>
      <c r="B7818" t="s">
        <v>89</v>
      </c>
      <c r="C7818">
        <v>76</v>
      </c>
      <c r="D7818" t="s">
        <v>79</v>
      </c>
      <c r="E7818">
        <v>15055</v>
      </c>
      <c r="F7818" t="s">
        <v>106</v>
      </c>
      <c r="G7818">
        <v>368941.24309391202</v>
      </c>
    </row>
    <row r="7819" spans="1:7">
      <c r="A7819">
        <v>86</v>
      </c>
      <c r="B7819" t="s">
        <v>89</v>
      </c>
      <c r="C7819">
        <v>77</v>
      </c>
      <c r="D7819" t="s">
        <v>80</v>
      </c>
      <c r="E7819">
        <v>15055</v>
      </c>
      <c r="F7819" t="s">
        <v>106</v>
      </c>
      <c r="G7819">
        <v>8.5894672797129399</v>
      </c>
    </row>
    <row r="7820" spans="1:7">
      <c r="A7820">
        <v>86</v>
      </c>
      <c r="B7820" t="s">
        <v>89</v>
      </c>
      <c r="C7820">
        <v>78</v>
      </c>
      <c r="D7820" t="s">
        <v>81</v>
      </c>
      <c r="E7820">
        <v>15055</v>
      </c>
      <c r="F7820" t="s">
        <v>106</v>
      </c>
      <c r="G7820">
        <v>11346559.7487491</v>
      </c>
    </row>
    <row r="7821" spans="1:7">
      <c r="A7821">
        <v>86</v>
      </c>
      <c r="B7821" t="s">
        <v>89</v>
      </c>
      <c r="C7821">
        <v>79</v>
      </c>
      <c r="D7821" t="s">
        <v>82</v>
      </c>
      <c r="E7821">
        <v>15055</v>
      </c>
      <c r="F7821" t="s">
        <v>106</v>
      </c>
      <c r="G7821">
        <v>5585400.4655892504</v>
      </c>
    </row>
    <row r="7822" spans="1:7">
      <c r="A7822">
        <v>86</v>
      </c>
      <c r="B7822" t="s">
        <v>89</v>
      </c>
      <c r="C7822">
        <v>80</v>
      </c>
      <c r="D7822" t="s">
        <v>83</v>
      </c>
      <c r="E7822">
        <v>15055</v>
      </c>
      <c r="F7822" t="s">
        <v>106</v>
      </c>
      <c r="G7822">
        <v>468.81155278786798</v>
      </c>
    </row>
    <row r="7823" spans="1:7">
      <c r="A7823">
        <v>86</v>
      </c>
      <c r="B7823" t="s">
        <v>89</v>
      </c>
      <c r="C7823">
        <v>81</v>
      </c>
      <c r="D7823" t="s">
        <v>84</v>
      </c>
      <c r="E7823">
        <v>15055</v>
      </c>
      <c r="F7823" t="s">
        <v>106</v>
      </c>
      <c r="G7823">
        <v>1390896.4132231199</v>
      </c>
    </row>
    <row r="7824" spans="1:7">
      <c r="A7824">
        <v>86</v>
      </c>
      <c r="B7824" t="s">
        <v>89</v>
      </c>
      <c r="C7824">
        <v>83</v>
      </c>
      <c r="D7824" t="s">
        <v>86</v>
      </c>
      <c r="E7824">
        <v>15055</v>
      </c>
      <c r="F7824" t="s">
        <v>106</v>
      </c>
      <c r="G7824">
        <v>109631685.22266699</v>
      </c>
    </row>
    <row r="7825" spans="1:7">
      <c r="A7825">
        <v>86</v>
      </c>
      <c r="B7825" t="s">
        <v>89</v>
      </c>
      <c r="C7825">
        <v>86</v>
      </c>
      <c r="D7825" t="s">
        <v>89</v>
      </c>
      <c r="E7825">
        <v>15055</v>
      </c>
      <c r="F7825" t="s">
        <v>106</v>
      </c>
      <c r="G7825">
        <v>304676517.56116599</v>
      </c>
    </row>
    <row r="7826" spans="1:7">
      <c r="A7826">
        <v>86</v>
      </c>
      <c r="B7826" t="s">
        <v>89</v>
      </c>
      <c r="C7826">
        <v>87</v>
      </c>
      <c r="D7826" t="s">
        <v>90</v>
      </c>
      <c r="E7826">
        <v>15055</v>
      </c>
      <c r="F7826" t="s">
        <v>106</v>
      </c>
      <c r="G7826">
        <v>9732045.5304186307</v>
      </c>
    </row>
    <row r="7827" spans="1:7">
      <c r="A7827">
        <v>86</v>
      </c>
      <c r="B7827" t="s">
        <v>89</v>
      </c>
      <c r="C7827">
        <v>5001</v>
      </c>
      <c r="D7827" t="s">
        <v>94</v>
      </c>
      <c r="E7827">
        <v>15053</v>
      </c>
      <c r="F7827" t="s">
        <v>107</v>
      </c>
      <c r="G7827">
        <v>1419978541.1028299</v>
      </c>
    </row>
    <row r="7828" spans="1:7">
      <c r="A7828">
        <v>86</v>
      </c>
      <c r="B7828" t="s">
        <v>89</v>
      </c>
      <c r="C7828">
        <v>6001</v>
      </c>
      <c r="D7828" t="s">
        <v>96</v>
      </c>
      <c r="E7828">
        <v>15053</v>
      </c>
      <c r="F7828" t="s">
        <v>107</v>
      </c>
      <c r="G7828">
        <v>1133494217.47839</v>
      </c>
    </row>
    <row r="7829" spans="1:7">
      <c r="A7829">
        <v>86</v>
      </c>
      <c r="B7829" t="s">
        <v>89</v>
      </c>
      <c r="C7829">
        <v>7001</v>
      </c>
      <c r="D7829" t="s">
        <v>108</v>
      </c>
      <c r="E7829">
        <v>15053</v>
      </c>
      <c r="F7829" t="s">
        <v>107</v>
      </c>
      <c r="G7829">
        <v>3428269290.3756099</v>
      </c>
    </row>
    <row r="7830" spans="1:7">
      <c r="A7830">
        <v>86</v>
      </c>
      <c r="B7830" t="s">
        <v>89</v>
      </c>
      <c r="C7830">
        <v>8001</v>
      </c>
      <c r="D7830" t="s">
        <v>109</v>
      </c>
      <c r="E7830">
        <v>15053</v>
      </c>
      <c r="F7830" t="s">
        <v>107</v>
      </c>
      <c r="G7830">
        <v>252278116.528182</v>
      </c>
    </row>
    <row r="7831" spans="1:7">
      <c r="A7831">
        <v>86</v>
      </c>
      <c r="B7831" t="s">
        <v>89</v>
      </c>
      <c r="C7831">
        <v>11001</v>
      </c>
      <c r="D7831" t="s">
        <v>119</v>
      </c>
      <c r="E7831">
        <v>15055</v>
      </c>
      <c r="F7831" t="s">
        <v>106</v>
      </c>
      <c r="G7831">
        <v>73077.0745749794</v>
      </c>
    </row>
    <row r="7832" spans="1:7">
      <c r="A7832">
        <v>86</v>
      </c>
      <c r="B7832" t="s">
        <v>89</v>
      </c>
      <c r="C7832">
        <v>12001</v>
      </c>
      <c r="D7832" t="s">
        <v>121</v>
      </c>
      <c r="E7832">
        <v>15055</v>
      </c>
      <c r="F7832" t="s">
        <v>106</v>
      </c>
      <c r="G7832">
        <v>207681315.77174401</v>
      </c>
    </row>
    <row r="7833" spans="1:7">
      <c r="A7833">
        <v>86</v>
      </c>
      <c r="B7833" t="s">
        <v>89</v>
      </c>
      <c r="C7833">
        <v>14002</v>
      </c>
      <c r="D7833" t="s">
        <v>125</v>
      </c>
      <c r="E7833">
        <v>15055</v>
      </c>
      <c r="F7833" t="s">
        <v>106</v>
      </c>
      <c r="G7833">
        <v>12286129.1108108</v>
      </c>
    </row>
    <row r="7834" spans="1:7">
      <c r="A7834">
        <v>86</v>
      </c>
      <c r="B7834" t="s">
        <v>89</v>
      </c>
      <c r="C7834">
        <v>25001</v>
      </c>
      <c r="D7834" t="s">
        <v>126</v>
      </c>
      <c r="E7834">
        <v>15051</v>
      </c>
      <c r="F7834" t="s">
        <v>127</v>
      </c>
      <c r="G7834">
        <v>705480678.83424199</v>
      </c>
    </row>
    <row r="7835" spans="1:7">
      <c r="A7835">
        <v>86</v>
      </c>
      <c r="B7835" t="s">
        <v>89</v>
      </c>
      <c r="C7835">
        <v>28001</v>
      </c>
      <c r="D7835" t="s">
        <v>128</v>
      </c>
      <c r="E7835">
        <v>15051</v>
      </c>
      <c r="F7835" t="s">
        <v>127</v>
      </c>
      <c r="G7835">
        <v>1629175641.29738</v>
      </c>
    </row>
    <row r="7836" spans="1:7">
      <c r="A7836">
        <v>87</v>
      </c>
      <c r="B7836" t="s">
        <v>90</v>
      </c>
      <c r="C7836">
        <v>1</v>
      </c>
      <c r="D7836" t="s">
        <v>4</v>
      </c>
      <c r="E7836">
        <v>15055</v>
      </c>
      <c r="F7836" t="s">
        <v>106</v>
      </c>
      <c r="G7836">
        <v>14958023.7806489</v>
      </c>
    </row>
    <row r="7837" spans="1:7">
      <c r="A7837">
        <v>87</v>
      </c>
      <c r="B7837" t="s">
        <v>90</v>
      </c>
      <c r="C7837">
        <v>2</v>
      </c>
      <c r="D7837" t="s">
        <v>5</v>
      </c>
      <c r="E7837">
        <v>15055</v>
      </c>
      <c r="F7837" t="s">
        <v>106</v>
      </c>
      <c r="G7837">
        <v>53965282.010933101</v>
      </c>
    </row>
    <row r="7838" spans="1:7">
      <c r="A7838">
        <v>87</v>
      </c>
      <c r="B7838" t="s">
        <v>90</v>
      </c>
      <c r="C7838">
        <v>5</v>
      </c>
      <c r="D7838" t="s">
        <v>8</v>
      </c>
      <c r="E7838">
        <v>15055</v>
      </c>
      <c r="F7838" t="s">
        <v>106</v>
      </c>
      <c r="G7838">
        <v>2394699722.7957501</v>
      </c>
    </row>
    <row r="7839" spans="1:7">
      <c r="A7839">
        <v>87</v>
      </c>
      <c r="B7839" t="s">
        <v>90</v>
      </c>
      <c r="C7839">
        <v>6</v>
      </c>
      <c r="D7839" t="s">
        <v>9</v>
      </c>
      <c r="E7839">
        <v>15055</v>
      </c>
      <c r="F7839" t="s">
        <v>106</v>
      </c>
      <c r="G7839">
        <v>1792671.4966201501</v>
      </c>
    </row>
    <row r="7840" spans="1:7">
      <c r="A7840">
        <v>87</v>
      </c>
      <c r="B7840" t="s">
        <v>90</v>
      </c>
      <c r="C7840">
        <v>7</v>
      </c>
      <c r="D7840" t="s">
        <v>10</v>
      </c>
      <c r="E7840">
        <v>15055</v>
      </c>
      <c r="F7840" t="s">
        <v>106</v>
      </c>
      <c r="G7840">
        <v>3573634.5434321398</v>
      </c>
    </row>
    <row r="7841" spans="1:7">
      <c r="A7841">
        <v>87</v>
      </c>
      <c r="B7841" t="s">
        <v>90</v>
      </c>
      <c r="C7841">
        <v>8</v>
      </c>
      <c r="D7841" t="s">
        <v>11</v>
      </c>
      <c r="E7841">
        <v>15055</v>
      </c>
      <c r="F7841" t="s">
        <v>106</v>
      </c>
      <c r="G7841">
        <v>2302.4112997238399</v>
      </c>
    </row>
    <row r="7842" spans="1:7">
      <c r="A7842">
        <v>87</v>
      </c>
      <c r="B7842" t="s">
        <v>90</v>
      </c>
      <c r="C7842">
        <v>9</v>
      </c>
      <c r="D7842" t="s">
        <v>12</v>
      </c>
      <c r="E7842">
        <v>15055</v>
      </c>
      <c r="F7842" t="s">
        <v>106</v>
      </c>
      <c r="G7842">
        <v>250452388.762321</v>
      </c>
    </row>
    <row r="7843" spans="1:7">
      <c r="A7843">
        <v>87</v>
      </c>
      <c r="B7843" t="s">
        <v>90</v>
      </c>
      <c r="C7843">
        <v>10</v>
      </c>
      <c r="D7843" t="s">
        <v>13</v>
      </c>
      <c r="E7843">
        <v>15055</v>
      </c>
      <c r="F7843" t="s">
        <v>106</v>
      </c>
      <c r="G7843">
        <v>71954936.5772416</v>
      </c>
    </row>
    <row r="7844" spans="1:7">
      <c r="A7844">
        <v>87</v>
      </c>
      <c r="B7844" t="s">
        <v>90</v>
      </c>
      <c r="C7844">
        <v>11</v>
      </c>
      <c r="D7844" t="s">
        <v>14</v>
      </c>
      <c r="E7844">
        <v>15055</v>
      </c>
      <c r="F7844" t="s">
        <v>106</v>
      </c>
      <c r="G7844">
        <v>319246.14342915401</v>
      </c>
    </row>
    <row r="7845" spans="1:7">
      <c r="A7845">
        <v>87</v>
      </c>
      <c r="B7845" t="s">
        <v>90</v>
      </c>
      <c r="C7845">
        <v>12</v>
      </c>
      <c r="D7845" t="s">
        <v>15</v>
      </c>
      <c r="E7845">
        <v>15055</v>
      </c>
      <c r="F7845" t="s">
        <v>106</v>
      </c>
      <c r="G7845">
        <v>1704.5255074183799</v>
      </c>
    </row>
    <row r="7846" spans="1:7">
      <c r="A7846">
        <v>87</v>
      </c>
      <c r="B7846" t="s">
        <v>90</v>
      </c>
      <c r="C7846">
        <v>13</v>
      </c>
      <c r="D7846" t="s">
        <v>16</v>
      </c>
      <c r="E7846">
        <v>15055</v>
      </c>
      <c r="F7846" t="s">
        <v>106</v>
      </c>
      <c r="G7846">
        <v>157394.70915025499</v>
      </c>
    </row>
    <row r="7847" spans="1:7">
      <c r="A7847">
        <v>87</v>
      </c>
      <c r="B7847" t="s">
        <v>90</v>
      </c>
      <c r="C7847">
        <v>14</v>
      </c>
      <c r="D7847" t="s">
        <v>17</v>
      </c>
      <c r="E7847">
        <v>15055</v>
      </c>
      <c r="F7847" t="s">
        <v>106</v>
      </c>
      <c r="G7847">
        <v>2051757.9079181801</v>
      </c>
    </row>
    <row r="7848" spans="1:7">
      <c r="A7848">
        <v>87</v>
      </c>
      <c r="B7848" t="s">
        <v>90</v>
      </c>
      <c r="C7848">
        <v>15</v>
      </c>
      <c r="D7848" t="s">
        <v>18</v>
      </c>
      <c r="E7848">
        <v>15055</v>
      </c>
      <c r="F7848" t="s">
        <v>106</v>
      </c>
      <c r="G7848">
        <v>18684.460365478299</v>
      </c>
    </row>
    <row r="7849" spans="1:7">
      <c r="A7849">
        <v>87</v>
      </c>
      <c r="B7849" t="s">
        <v>90</v>
      </c>
      <c r="C7849">
        <v>16</v>
      </c>
      <c r="D7849" t="s">
        <v>19</v>
      </c>
      <c r="E7849">
        <v>15055</v>
      </c>
      <c r="F7849" t="s">
        <v>106</v>
      </c>
      <c r="G7849">
        <v>37309.1909936589</v>
      </c>
    </row>
    <row r="7850" spans="1:7">
      <c r="A7850">
        <v>87</v>
      </c>
      <c r="B7850" t="s">
        <v>90</v>
      </c>
      <c r="C7850">
        <v>17</v>
      </c>
      <c r="D7850" t="s">
        <v>20</v>
      </c>
      <c r="E7850">
        <v>15055</v>
      </c>
      <c r="F7850" t="s">
        <v>106</v>
      </c>
      <c r="G7850">
        <v>73901984.086216301</v>
      </c>
    </row>
    <row r="7851" spans="1:7">
      <c r="A7851">
        <v>87</v>
      </c>
      <c r="B7851" t="s">
        <v>90</v>
      </c>
      <c r="C7851">
        <v>18</v>
      </c>
      <c r="D7851" t="s">
        <v>21</v>
      </c>
      <c r="E7851">
        <v>15055</v>
      </c>
      <c r="F7851" t="s">
        <v>106</v>
      </c>
      <c r="G7851">
        <v>43611822.731466398</v>
      </c>
    </row>
    <row r="7852" spans="1:7">
      <c r="A7852">
        <v>87</v>
      </c>
      <c r="B7852" t="s">
        <v>90</v>
      </c>
      <c r="C7852">
        <v>19</v>
      </c>
      <c r="D7852" t="s">
        <v>22</v>
      </c>
      <c r="E7852">
        <v>15055</v>
      </c>
      <c r="F7852" t="s">
        <v>106</v>
      </c>
      <c r="G7852">
        <v>503044.992806061</v>
      </c>
    </row>
    <row r="7853" spans="1:7">
      <c r="A7853">
        <v>87</v>
      </c>
      <c r="B7853" t="s">
        <v>90</v>
      </c>
      <c r="C7853">
        <v>20</v>
      </c>
      <c r="D7853" t="s">
        <v>23</v>
      </c>
      <c r="E7853">
        <v>15055</v>
      </c>
      <c r="F7853" t="s">
        <v>106</v>
      </c>
      <c r="G7853">
        <v>143188748.80188301</v>
      </c>
    </row>
    <row r="7854" spans="1:7">
      <c r="A7854">
        <v>87</v>
      </c>
      <c r="B7854" t="s">
        <v>90</v>
      </c>
      <c r="C7854">
        <v>21</v>
      </c>
      <c r="D7854" t="s">
        <v>24</v>
      </c>
      <c r="E7854">
        <v>15055</v>
      </c>
      <c r="F7854" t="s">
        <v>106</v>
      </c>
      <c r="G7854">
        <v>289307292.70294201</v>
      </c>
    </row>
    <row r="7855" spans="1:7">
      <c r="A7855">
        <v>87</v>
      </c>
      <c r="B7855" t="s">
        <v>90</v>
      </c>
      <c r="C7855">
        <v>22</v>
      </c>
      <c r="D7855" t="s">
        <v>25</v>
      </c>
      <c r="E7855">
        <v>15055</v>
      </c>
      <c r="F7855" t="s">
        <v>106</v>
      </c>
      <c r="G7855">
        <v>7049585.42501444</v>
      </c>
    </row>
    <row r="7856" spans="1:7">
      <c r="A7856">
        <v>87</v>
      </c>
      <c r="B7856" t="s">
        <v>90</v>
      </c>
      <c r="C7856">
        <v>23</v>
      </c>
      <c r="D7856" t="s">
        <v>26</v>
      </c>
      <c r="E7856">
        <v>15055</v>
      </c>
      <c r="F7856" t="s">
        <v>106</v>
      </c>
      <c r="G7856">
        <v>99576.574968529007</v>
      </c>
    </row>
    <row r="7857" spans="1:7">
      <c r="A7857">
        <v>87</v>
      </c>
      <c r="B7857" t="s">
        <v>90</v>
      </c>
      <c r="C7857">
        <v>24</v>
      </c>
      <c r="D7857" t="s">
        <v>27</v>
      </c>
      <c r="E7857">
        <v>15055</v>
      </c>
      <c r="F7857" t="s">
        <v>106</v>
      </c>
      <c r="G7857">
        <v>279955.59197031701</v>
      </c>
    </row>
    <row r="7858" spans="1:7">
      <c r="A7858">
        <v>87</v>
      </c>
      <c r="B7858" t="s">
        <v>90</v>
      </c>
      <c r="C7858">
        <v>25</v>
      </c>
      <c r="D7858" t="s">
        <v>28</v>
      </c>
      <c r="E7858">
        <v>15055</v>
      </c>
      <c r="F7858" t="s">
        <v>106</v>
      </c>
      <c r="G7858">
        <v>6278585.4533872204</v>
      </c>
    </row>
    <row r="7859" spans="1:7">
      <c r="A7859">
        <v>87</v>
      </c>
      <c r="B7859" t="s">
        <v>90</v>
      </c>
      <c r="C7859">
        <v>26</v>
      </c>
      <c r="D7859" t="s">
        <v>29</v>
      </c>
      <c r="E7859">
        <v>15055</v>
      </c>
      <c r="F7859" t="s">
        <v>106</v>
      </c>
      <c r="G7859">
        <v>1928394.2419242801</v>
      </c>
    </row>
    <row r="7860" spans="1:7">
      <c r="A7860">
        <v>87</v>
      </c>
      <c r="B7860" t="s">
        <v>90</v>
      </c>
      <c r="C7860">
        <v>27</v>
      </c>
      <c r="D7860" t="s">
        <v>30</v>
      </c>
      <c r="E7860">
        <v>15055</v>
      </c>
      <c r="F7860" t="s">
        <v>106</v>
      </c>
      <c r="G7860">
        <v>473192.99882981501</v>
      </c>
    </row>
    <row r="7861" spans="1:7">
      <c r="A7861">
        <v>87</v>
      </c>
      <c r="B7861" t="s">
        <v>90</v>
      </c>
      <c r="C7861">
        <v>28</v>
      </c>
      <c r="D7861" t="s">
        <v>31</v>
      </c>
      <c r="E7861">
        <v>15055</v>
      </c>
      <c r="F7861" t="s">
        <v>106</v>
      </c>
      <c r="G7861">
        <v>8132748.66565092</v>
      </c>
    </row>
    <row r="7862" spans="1:7">
      <c r="A7862">
        <v>87</v>
      </c>
      <c r="B7862" t="s">
        <v>90</v>
      </c>
      <c r="C7862">
        <v>29</v>
      </c>
      <c r="D7862" t="s">
        <v>32</v>
      </c>
      <c r="E7862">
        <v>15055</v>
      </c>
      <c r="F7862" t="s">
        <v>106</v>
      </c>
      <c r="G7862">
        <v>6574580.3341469299</v>
      </c>
    </row>
    <row r="7863" spans="1:7">
      <c r="A7863">
        <v>87</v>
      </c>
      <c r="B7863" t="s">
        <v>90</v>
      </c>
      <c r="C7863">
        <v>30</v>
      </c>
      <c r="D7863" t="s">
        <v>33</v>
      </c>
      <c r="E7863">
        <v>15055</v>
      </c>
      <c r="F7863" t="s">
        <v>106</v>
      </c>
      <c r="G7863">
        <v>573186.34371740499</v>
      </c>
    </row>
    <row r="7864" spans="1:7">
      <c r="A7864">
        <v>87</v>
      </c>
      <c r="B7864" t="s">
        <v>90</v>
      </c>
      <c r="C7864">
        <v>31</v>
      </c>
      <c r="D7864" t="s">
        <v>34</v>
      </c>
      <c r="E7864">
        <v>15055</v>
      </c>
      <c r="F7864" t="s">
        <v>106</v>
      </c>
      <c r="G7864">
        <v>625329.96724111901</v>
      </c>
    </row>
    <row r="7865" spans="1:7">
      <c r="A7865">
        <v>87</v>
      </c>
      <c r="B7865" t="s">
        <v>90</v>
      </c>
      <c r="C7865">
        <v>32</v>
      </c>
      <c r="D7865" t="s">
        <v>35</v>
      </c>
      <c r="E7865">
        <v>15055</v>
      </c>
      <c r="F7865" t="s">
        <v>106</v>
      </c>
      <c r="G7865">
        <v>665039733.66325998</v>
      </c>
    </row>
    <row r="7866" spans="1:7">
      <c r="A7866">
        <v>87</v>
      </c>
      <c r="B7866" t="s">
        <v>90</v>
      </c>
      <c r="C7866">
        <v>33</v>
      </c>
      <c r="D7866" t="s">
        <v>36</v>
      </c>
      <c r="E7866">
        <v>15055</v>
      </c>
      <c r="F7866" t="s">
        <v>106</v>
      </c>
      <c r="G7866">
        <v>1551.84145762096</v>
      </c>
    </row>
    <row r="7867" spans="1:7">
      <c r="A7867">
        <v>87</v>
      </c>
      <c r="B7867" t="s">
        <v>90</v>
      </c>
      <c r="C7867">
        <v>34</v>
      </c>
      <c r="D7867" t="s">
        <v>37</v>
      </c>
      <c r="E7867">
        <v>15055</v>
      </c>
      <c r="F7867" t="s">
        <v>106</v>
      </c>
      <c r="G7867">
        <v>2730.4451155415099</v>
      </c>
    </row>
    <row r="7868" spans="1:7">
      <c r="A7868">
        <v>87</v>
      </c>
      <c r="B7868" t="s">
        <v>90</v>
      </c>
      <c r="C7868">
        <v>35</v>
      </c>
      <c r="D7868" t="s">
        <v>38</v>
      </c>
      <c r="E7868">
        <v>15055</v>
      </c>
      <c r="F7868" t="s">
        <v>106</v>
      </c>
      <c r="G7868">
        <v>61276.690596616703</v>
      </c>
    </row>
    <row r="7869" spans="1:7">
      <c r="A7869">
        <v>87</v>
      </c>
      <c r="B7869" t="s">
        <v>90</v>
      </c>
      <c r="C7869">
        <v>36</v>
      </c>
      <c r="D7869" t="s">
        <v>39</v>
      </c>
      <c r="E7869">
        <v>15055</v>
      </c>
      <c r="F7869" t="s">
        <v>106</v>
      </c>
      <c r="G7869">
        <v>435156.22300357401</v>
      </c>
    </row>
    <row r="7870" spans="1:7">
      <c r="A7870">
        <v>87</v>
      </c>
      <c r="B7870" t="s">
        <v>90</v>
      </c>
      <c r="C7870">
        <v>37</v>
      </c>
      <c r="D7870" t="s">
        <v>40</v>
      </c>
      <c r="E7870">
        <v>15055</v>
      </c>
      <c r="F7870" t="s">
        <v>106</v>
      </c>
      <c r="G7870">
        <v>1804.34458624181</v>
      </c>
    </row>
    <row r="7871" spans="1:7">
      <c r="A7871">
        <v>87</v>
      </c>
      <c r="B7871" t="s">
        <v>90</v>
      </c>
      <c r="C7871">
        <v>38</v>
      </c>
      <c r="D7871" t="s">
        <v>41</v>
      </c>
      <c r="E7871">
        <v>15055</v>
      </c>
      <c r="F7871" t="s">
        <v>106</v>
      </c>
      <c r="G7871">
        <v>13623736.071205201</v>
      </c>
    </row>
    <row r="7872" spans="1:7">
      <c r="A7872">
        <v>87</v>
      </c>
      <c r="B7872" t="s">
        <v>90</v>
      </c>
      <c r="C7872">
        <v>39</v>
      </c>
      <c r="D7872" t="s">
        <v>42</v>
      </c>
      <c r="E7872">
        <v>15055</v>
      </c>
      <c r="F7872" t="s">
        <v>106</v>
      </c>
      <c r="G7872">
        <v>1524.4231004394801</v>
      </c>
    </row>
    <row r="7873" spans="1:7">
      <c r="A7873">
        <v>87</v>
      </c>
      <c r="B7873" t="s">
        <v>90</v>
      </c>
      <c r="C7873">
        <v>40</v>
      </c>
      <c r="D7873" t="s">
        <v>43</v>
      </c>
      <c r="E7873">
        <v>15055</v>
      </c>
      <c r="F7873" t="s">
        <v>106</v>
      </c>
      <c r="G7873">
        <v>3853.6651292102001</v>
      </c>
    </row>
    <row r="7874" spans="1:7">
      <c r="A7874">
        <v>87</v>
      </c>
      <c r="B7874" t="s">
        <v>90</v>
      </c>
      <c r="C7874">
        <v>41</v>
      </c>
      <c r="D7874" t="s">
        <v>44</v>
      </c>
      <c r="E7874">
        <v>15055</v>
      </c>
      <c r="F7874" t="s">
        <v>106</v>
      </c>
      <c r="G7874">
        <v>1195357.6593566299</v>
      </c>
    </row>
    <row r="7875" spans="1:7">
      <c r="A7875">
        <v>87</v>
      </c>
      <c r="B7875" t="s">
        <v>90</v>
      </c>
      <c r="C7875">
        <v>42</v>
      </c>
      <c r="D7875" t="s">
        <v>45</v>
      </c>
      <c r="E7875">
        <v>15055</v>
      </c>
      <c r="F7875" t="s">
        <v>106</v>
      </c>
      <c r="G7875">
        <v>19858484.0576782</v>
      </c>
    </row>
    <row r="7876" spans="1:7">
      <c r="A7876">
        <v>87</v>
      </c>
      <c r="B7876" t="s">
        <v>90</v>
      </c>
      <c r="C7876">
        <v>43</v>
      </c>
      <c r="D7876" t="s">
        <v>46</v>
      </c>
      <c r="E7876">
        <v>15055</v>
      </c>
      <c r="F7876" t="s">
        <v>106</v>
      </c>
      <c r="G7876">
        <v>6269553.87081818</v>
      </c>
    </row>
    <row r="7877" spans="1:7">
      <c r="A7877">
        <v>87</v>
      </c>
      <c r="B7877" t="s">
        <v>90</v>
      </c>
      <c r="C7877">
        <v>44</v>
      </c>
      <c r="D7877" t="s">
        <v>47</v>
      </c>
      <c r="E7877">
        <v>15055</v>
      </c>
      <c r="F7877" t="s">
        <v>106</v>
      </c>
      <c r="G7877">
        <v>2188746.1941943299</v>
      </c>
    </row>
    <row r="7878" spans="1:7">
      <c r="A7878">
        <v>87</v>
      </c>
      <c r="B7878" t="s">
        <v>90</v>
      </c>
      <c r="C7878">
        <v>45</v>
      </c>
      <c r="D7878" t="s">
        <v>48</v>
      </c>
      <c r="E7878">
        <v>15055</v>
      </c>
      <c r="F7878" t="s">
        <v>106</v>
      </c>
      <c r="G7878">
        <v>86048333.348037705</v>
      </c>
    </row>
    <row r="7879" spans="1:7">
      <c r="A7879">
        <v>87</v>
      </c>
      <c r="B7879" t="s">
        <v>90</v>
      </c>
      <c r="C7879">
        <v>47</v>
      </c>
      <c r="D7879" t="s">
        <v>50</v>
      </c>
      <c r="E7879">
        <v>15055</v>
      </c>
      <c r="F7879" t="s">
        <v>106</v>
      </c>
      <c r="G7879">
        <v>1436955.1557980201</v>
      </c>
    </row>
    <row r="7880" spans="1:7">
      <c r="A7880">
        <v>87</v>
      </c>
      <c r="B7880" t="s">
        <v>90</v>
      </c>
      <c r="C7880">
        <v>48</v>
      </c>
      <c r="D7880" t="s">
        <v>51</v>
      </c>
      <c r="E7880">
        <v>15055</v>
      </c>
      <c r="F7880" t="s">
        <v>106</v>
      </c>
      <c r="G7880">
        <v>79138.903111722393</v>
      </c>
    </row>
    <row r="7881" spans="1:7">
      <c r="A7881">
        <v>87</v>
      </c>
      <c r="B7881" t="s">
        <v>90</v>
      </c>
      <c r="C7881">
        <v>49</v>
      </c>
      <c r="D7881" t="s">
        <v>52</v>
      </c>
      <c r="E7881">
        <v>15055</v>
      </c>
      <c r="F7881" t="s">
        <v>106</v>
      </c>
      <c r="G7881">
        <v>4673.5231689295897</v>
      </c>
    </row>
    <row r="7882" spans="1:7">
      <c r="A7882">
        <v>87</v>
      </c>
      <c r="B7882" t="s">
        <v>90</v>
      </c>
      <c r="C7882">
        <v>50</v>
      </c>
      <c r="D7882" t="s">
        <v>53</v>
      </c>
      <c r="E7882">
        <v>15055</v>
      </c>
      <c r="F7882" t="s">
        <v>106</v>
      </c>
      <c r="G7882">
        <v>56376592.142779097</v>
      </c>
    </row>
    <row r="7883" spans="1:7">
      <c r="A7883">
        <v>87</v>
      </c>
      <c r="B7883" t="s">
        <v>90</v>
      </c>
      <c r="C7883">
        <v>51</v>
      </c>
      <c r="D7883" t="s">
        <v>54</v>
      </c>
      <c r="E7883">
        <v>15055</v>
      </c>
      <c r="F7883" t="s">
        <v>106</v>
      </c>
      <c r="G7883">
        <v>9968202.0331391599</v>
      </c>
    </row>
    <row r="7884" spans="1:7">
      <c r="A7884">
        <v>87</v>
      </c>
      <c r="B7884" t="s">
        <v>90</v>
      </c>
      <c r="C7884">
        <v>52</v>
      </c>
      <c r="D7884" t="s">
        <v>55</v>
      </c>
      <c r="E7884">
        <v>15055</v>
      </c>
      <c r="F7884" t="s">
        <v>106</v>
      </c>
      <c r="G7884">
        <v>12508.660342110299</v>
      </c>
    </row>
    <row r="7885" spans="1:7">
      <c r="A7885">
        <v>87</v>
      </c>
      <c r="B7885" t="s">
        <v>90</v>
      </c>
      <c r="C7885">
        <v>53</v>
      </c>
      <c r="D7885" t="s">
        <v>56</v>
      </c>
      <c r="E7885">
        <v>15055</v>
      </c>
      <c r="F7885" t="s">
        <v>106</v>
      </c>
      <c r="G7885">
        <v>3584933.7006020099</v>
      </c>
    </row>
    <row r="7886" spans="1:7">
      <c r="A7886">
        <v>87</v>
      </c>
      <c r="B7886" t="s">
        <v>90</v>
      </c>
      <c r="C7886">
        <v>54</v>
      </c>
      <c r="D7886" t="s">
        <v>57</v>
      </c>
      <c r="E7886">
        <v>15055</v>
      </c>
      <c r="F7886" t="s">
        <v>106</v>
      </c>
      <c r="G7886">
        <v>14962641.139429901</v>
      </c>
    </row>
    <row r="7887" spans="1:7">
      <c r="A7887">
        <v>87</v>
      </c>
      <c r="B7887" t="s">
        <v>90</v>
      </c>
      <c r="C7887">
        <v>55</v>
      </c>
      <c r="D7887" t="s">
        <v>58</v>
      </c>
      <c r="E7887">
        <v>15055</v>
      </c>
      <c r="F7887" t="s">
        <v>106</v>
      </c>
      <c r="G7887">
        <v>379462.90199712</v>
      </c>
    </row>
    <row r="7888" spans="1:7">
      <c r="A7888">
        <v>87</v>
      </c>
      <c r="B7888" t="s">
        <v>90</v>
      </c>
      <c r="C7888">
        <v>56</v>
      </c>
      <c r="D7888" t="s">
        <v>59</v>
      </c>
      <c r="E7888">
        <v>15055</v>
      </c>
      <c r="F7888" t="s">
        <v>106</v>
      </c>
      <c r="G7888">
        <v>11995997.3084243</v>
      </c>
    </row>
    <row r="7889" spans="1:7">
      <c r="A7889">
        <v>87</v>
      </c>
      <c r="B7889" t="s">
        <v>90</v>
      </c>
      <c r="C7889">
        <v>57</v>
      </c>
      <c r="D7889" t="s">
        <v>60</v>
      </c>
      <c r="E7889">
        <v>15055</v>
      </c>
      <c r="F7889" t="s">
        <v>106</v>
      </c>
      <c r="G7889">
        <v>18241842.542672701</v>
      </c>
    </row>
    <row r="7890" spans="1:7">
      <c r="A7890">
        <v>87</v>
      </c>
      <c r="B7890" t="s">
        <v>90</v>
      </c>
      <c r="C7890">
        <v>58</v>
      </c>
      <c r="D7890" t="s">
        <v>61</v>
      </c>
      <c r="E7890">
        <v>15055</v>
      </c>
      <c r="F7890" t="s">
        <v>106</v>
      </c>
      <c r="G7890">
        <v>5143588.8875624202</v>
      </c>
    </row>
    <row r="7891" spans="1:7">
      <c r="A7891">
        <v>87</v>
      </c>
      <c r="B7891" t="s">
        <v>90</v>
      </c>
      <c r="C7891">
        <v>59</v>
      </c>
      <c r="D7891" t="s">
        <v>62</v>
      </c>
      <c r="E7891">
        <v>15055</v>
      </c>
      <c r="F7891" t="s">
        <v>106</v>
      </c>
      <c r="G7891">
        <v>93597673.088352293</v>
      </c>
    </row>
    <row r="7892" spans="1:7">
      <c r="A7892">
        <v>87</v>
      </c>
      <c r="B7892" t="s">
        <v>90</v>
      </c>
      <c r="C7892">
        <v>60</v>
      </c>
      <c r="D7892" t="s">
        <v>63</v>
      </c>
      <c r="E7892">
        <v>15055</v>
      </c>
      <c r="F7892" t="s">
        <v>106</v>
      </c>
      <c r="G7892">
        <v>191562108.75235999</v>
      </c>
    </row>
    <row r="7893" spans="1:7">
      <c r="A7893">
        <v>87</v>
      </c>
      <c r="B7893" t="s">
        <v>90</v>
      </c>
      <c r="C7893">
        <v>62</v>
      </c>
      <c r="D7893" t="s">
        <v>65</v>
      </c>
      <c r="E7893">
        <v>15055</v>
      </c>
      <c r="F7893" t="s">
        <v>106</v>
      </c>
      <c r="G7893">
        <v>62722371.411726199</v>
      </c>
    </row>
    <row r="7894" spans="1:7">
      <c r="A7894">
        <v>87</v>
      </c>
      <c r="B7894" t="s">
        <v>90</v>
      </c>
      <c r="C7894">
        <v>63</v>
      </c>
      <c r="D7894" t="s">
        <v>66</v>
      </c>
      <c r="E7894">
        <v>15055</v>
      </c>
      <c r="F7894" t="s">
        <v>106</v>
      </c>
      <c r="G7894">
        <v>60060674.996074803</v>
      </c>
    </row>
    <row r="7895" spans="1:7">
      <c r="A7895">
        <v>87</v>
      </c>
      <c r="B7895" t="s">
        <v>90</v>
      </c>
      <c r="C7895">
        <v>64</v>
      </c>
      <c r="D7895" t="s">
        <v>67</v>
      </c>
      <c r="E7895">
        <v>15055</v>
      </c>
      <c r="F7895" t="s">
        <v>106</v>
      </c>
      <c r="G7895">
        <v>13388438.4723974</v>
      </c>
    </row>
    <row r="7896" spans="1:7">
      <c r="A7896">
        <v>87</v>
      </c>
      <c r="B7896" t="s">
        <v>90</v>
      </c>
      <c r="C7896">
        <v>65</v>
      </c>
      <c r="D7896" t="s">
        <v>68</v>
      </c>
      <c r="E7896">
        <v>15055</v>
      </c>
      <c r="F7896" t="s">
        <v>106</v>
      </c>
      <c r="G7896">
        <v>73421094.183102697</v>
      </c>
    </row>
    <row r="7897" spans="1:7">
      <c r="A7897">
        <v>87</v>
      </c>
      <c r="B7897" t="s">
        <v>90</v>
      </c>
      <c r="C7897">
        <v>67</v>
      </c>
      <c r="D7897" t="s">
        <v>70</v>
      </c>
      <c r="E7897">
        <v>15055</v>
      </c>
      <c r="F7897" t="s">
        <v>106</v>
      </c>
      <c r="G7897">
        <v>53746108.270326599</v>
      </c>
    </row>
    <row r="7898" spans="1:7">
      <c r="A7898">
        <v>87</v>
      </c>
      <c r="B7898" t="s">
        <v>90</v>
      </c>
      <c r="C7898">
        <v>68</v>
      </c>
      <c r="D7898" t="s">
        <v>71</v>
      </c>
      <c r="E7898">
        <v>15055</v>
      </c>
      <c r="F7898" t="s">
        <v>106</v>
      </c>
      <c r="G7898">
        <v>5116876.7112378897</v>
      </c>
    </row>
    <row r="7899" spans="1:7">
      <c r="A7899">
        <v>87</v>
      </c>
      <c r="B7899" t="s">
        <v>90</v>
      </c>
      <c r="C7899">
        <v>74</v>
      </c>
      <c r="D7899" t="s">
        <v>77</v>
      </c>
      <c r="E7899">
        <v>15055</v>
      </c>
      <c r="F7899" t="s">
        <v>106</v>
      </c>
      <c r="G7899">
        <v>2457747.6359075401</v>
      </c>
    </row>
    <row r="7900" spans="1:7">
      <c r="A7900">
        <v>87</v>
      </c>
      <c r="B7900" t="s">
        <v>90</v>
      </c>
      <c r="C7900">
        <v>75</v>
      </c>
      <c r="D7900" t="s">
        <v>78</v>
      </c>
      <c r="E7900">
        <v>15055</v>
      </c>
      <c r="F7900" t="s">
        <v>106</v>
      </c>
      <c r="G7900">
        <v>76.143863986693006</v>
      </c>
    </row>
    <row r="7901" spans="1:7">
      <c r="A7901">
        <v>87</v>
      </c>
      <c r="B7901" t="s">
        <v>90</v>
      </c>
      <c r="C7901">
        <v>76</v>
      </c>
      <c r="D7901" t="s">
        <v>79</v>
      </c>
      <c r="E7901">
        <v>15055</v>
      </c>
      <c r="F7901" t="s">
        <v>106</v>
      </c>
      <c r="G7901">
        <v>313751.46947829699</v>
      </c>
    </row>
    <row r="7902" spans="1:7">
      <c r="A7902">
        <v>87</v>
      </c>
      <c r="B7902" t="s">
        <v>90</v>
      </c>
      <c r="C7902">
        <v>77</v>
      </c>
      <c r="D7902" t="s">
        <v>80</v>
      </c>
      <c r="E7902">
        <v>15055</v>
      </c>
      <c r="F7902" t="s">
        <v>106</v>
      </c>
      <c r="G7902">
        <v>9.3726598890828594</v>
      </c>
    </row>
    <row r="7903" spans="1:7">
      <c r="A7903">
        <v>87</v>
      </c>
      <c r="B7903" t="s">
        <v>90</v>
      </c>
      <c r="C7903">
        <v>78</v>
      </c>
      <c r="D7903" t="s">
        <v>81</v>
      </c>
      <c r="E7903">
        <v>15055</v>
      </c>
      <c r="F7903" t="s">
        <v>106</v>
      </c>
      <c r="G7903">
        <v>12381145.648853</v>
      </c>
    </row>
    <row r="7904" spans="1:7">
      <c r="A7904">
        <v>87</v>
      </c>
      <c r="B7904" t="s">
        <v>90</v>
      </c>
      <c r="C7904">
        <v>79</v>
      </c>
      <c r="D7904" t="s">
        <v>82</v>
      </c>
      <c r="E7904">
        <v>15055</v>
      </c>
      <c r="F7904" t="s">
        <v>106</v>
      </c>
      <c r="G7904">
        <v>4107211.7750271098</v>
      </c>
    </row>
    <row r="7905" spans="1:7">
      <c r="A7905">
        <v>87</v>
      </c>
      <c r="B7905" t="s">
        <v>90</v>
      </c>
      <c r="C7905">
        <v>80</v>
      </c>
      <c r="D7905" t="s">
        <v>83</v>
      </c>
      <c r="E7905">
        <v>15055</v>
      </c>
      <c r="F7905" t="s">
        <v>106</v>
      </c>
      <c r="G7905">
        <v>240.95330776589</v>
      </c>
    </row>
    <row r="7906" spans="1:7">
      <c r="A7906">
        <v>87</v>
      </c>
      <c r="B7906" t="s">
        <v>90</v>
      </c>
      <c r="C7906">
        <v>81</v>
      </c>
      <c r="D7906" t="s">
        <v>84</v>
      </c>
      <c r="E7906">
        <v>15055</v>
      </c>
      <c r="F7906" t="s">
        <v>106</v>
      </c>
      <c r="G7906">
        <v>1176957.0749548201</v>
      </c>
    </row>
    <row r="7907" spans="1:7">
      <c r="A7907">
        <v>87</v>
      </c>
      <c r="B7907" t="s">
        <v>90</v>
      </c>
      <c r="C7907">
        <v>83</v>
      </c>
      <c r="D7907" t="s">
        <v>86</v>
      </c>
      <c r="E7907">
        <v>15055</v>
      </c>
      <c r="F7907" t="s">
        <v>106</v>
      </c>
      <c r="G7907">
        <v>103339953.088682</v>
      </c>
    </row>
    <row r="7908" spans="1:7">
      <c r="A7908">
        <v>87</v>
      </c>
      <c r="B7908" t="s">
        <v>90</v>
      </c>
      <c r="C7908">
        <v>86</v>
      </c>
      <c r="D7908" t="s">
        <v>89</v>
      </c>
      <c r="E7908">
        <v>15055</v>
      </c>
      <c r="F7908" t="s">
        <v>106</v>
      </c>
      <c r="G7908">
        <v>17342114.1825023</v>
      </c>
    </row>
    <row r="7909" spans="1:7">
      <c r="A7909">
        <v>87</v>
      </c>
      <c r="B7909" t="s">
        <v>90</v>
      </c>
      <c r="C7909">
        <v>87</v>
      </c>
      <c r="D7909" t="s">
        <v>90</v>
      </c>
      <c r="E7909">
        <v>15055</v>
      </c>
      <c r="F7909" t="s">
        <v>106</v>
      </c>
      <c r="G7909">
        <v>180896486.395762</v>
      </c>
    </row>
    <row r="7910" spans="1:7">
      <c r="A7910">
        <v>87</v>
      </c>
      <c r="B7910" t="s">
        <v>90</v>
      </c>
      <c r="C7910">
        <v>5001</v>
      </c>
      <c r="D7910" t="s">
        <v>94</v>
      </c>
      <c r="E7910">
        <v>15053</v>
      </c>
      <c r="F7910" t="s">
        <v>107</v>
      </c>
      <c r="G7910">
        <v>2213151302.9349198</v>
      </c>
    </row>
    <row r="7911" spans="1:7">
      <c r="A7911">
        <v>87</v>
      </c>
      <c r="B7911" t="s">
        <v>90</v>
      </c>
      <c r="C7911">
        <v>6001</v>
      </c>
      <c r="D7911" t="s">
        <v>96</v>
      </c>
      <c r="E7911">
        <v>15053</v>
      </c>
      <c r="F7911" t="s">
        <v>107</v>
      </c>
      <c r="G7911">
        <v>3074537572.8036699</v>
      </c>
    </row>
    <row r="7912" spans="1:7">
      <c r="A7912">
        <v>87</v>
      </c>
      <c r="B7912" t="s">
        <v>90</v>
      </c>
      <c r="C7912">
        <v>7001</v>
      </c>
      <c r="D7912" t="s">
        <v>108</v>
      </c>
      <c r="E7912">
        <v>15053</v>
      </c>
      <c r="F7912" t="s">
        <v>107</v>
      </c>
      <c r="G7912">
        <v>4251547164.6873202</v>
      </c>
    </row>
    <row r="7913" spans="1:7">
      <c r="A7913">
        <v>87</v>
      </c>
      <c r="B7913" t="s">
        <v>90</v>
      </c>
      <c r="C7913">
        <v>8001</v>
      </c>
      <c r="D7913" t="s">
        <v>109</v>
      </c>
      <c r="E7913">
        <v>15053</v>
      </c>
      <c r="F7913" t="s">
        <v>107</v>
      </c>
      <c r="G7913">
        <v>309927034.881091</v>
      </c>
    </row>
    <row r="7914" spans="1:7">
      <c r="A7914">
        <v>87</v>
      </c>
      <c r="B7914" t="s">
        <v>90</v>
      </c>
      <c r="C7914">
        <v>11001</v>
      </c>
      <c r="D7914" t="s">
        <v>119</v>
      </c>
      <c r="E7914">
        <v>15055</v>
      </c>
      <c r="F7914" t="s">
        <v>106</v>
      </c>
      <c r="G7914">
        <v>42041.851183647399</v>
      </c>
    </row>
    <row r="7915" spans="1:7">
      <c r="A7915">
        <v>87</v>
      </c>
      <c r="B7915" t="s">
        <v>90</v>
      </c>
      <c r="C7915">
        <v>12001</v>
      </c>
      <c r="D7915" t="s">
        <v>121</v>
      </c>
      <c r="E7915">
        <v>15055</v>
      </c>
      <c r="F7915" t="s">
        <v>106</v>
      </c>
      <c r="G7915">
        <v>268180838.36703199</v>
      </c>
    </row>
    <row r="7916" spans="1:7">
      <c r="A7916">
        <v>87</v>
      </c>
      <c r="B7916" t="s">
        <v>90</v>
      </c>
      <c r="C7916">
        <v>14002</v>
      </c>
      <c r="D7916" t="s">
        <v>125</v>
      </c>
      <c r="E7916">
        <v>15055</v>
      </c>
      <c r="F7916" t="s">
        <v>106</v>
      </c>
      <c r="G7916">
        <v>4836337.3192049796</v>
      </c>
    </row>
    <row r="7917" spans="1:7">
      <c r="A7917">
        <v>87</v>
      </c>
      <c r="B7917" t="s">
        <v>90</v>
      </c>
      <c r="C7917">
        <v>25001</v>
      </c>
      <c r="D7917" t="s">
        <v>126</v>
      </c>
      <c r="E7917">
        <v>15051</v>
      </c>
      <c r="F7917" t="s">
        <v>127</v>
      </c>
      <c r="G7917">
        <v>629880523.08252001</v>
      </c>
    </row>
    <row r="7918" spans="1:7">
      <c r="A7918">
        <v>87</v>
      </c>
      <c r="B7918" t="s">
        <v>90</v>
      </c>
      <c r="C7918">
        <v>28001</v>
      </c>
      <c r="D7918" t="s">
        <v>128</v>
      </c>
      <c r="E7918">
        <v>15051</v>
      </c>
      <c r="F7918" t="s">
        <v>127</v>
      </c>
      <c r="G7918">
        <v>1309263084.5862601</v>
      </c>
    </row>
    <row r="7919" spans="1:7">
      <c r="A7919">
        <v>5001</v>
      </c>
      <c r="B7919" t="s">
        <v>94</v>
      </c>
      <c r="C7919">
        <v>10001</v>
      </c>
      <c r="D7919" t="s">
        <v>110</v>
      </c>
      <c r="E7919">
        <v>15002</v>
      </c>
      <c r="F7919" t="s">
        <v>130</v>
      </c>
      <c r="G7919">
        <v>2303595998.8449702</v>
      </c>
    </row>
    <row r="7920" spans="1:7">
      <c r="A7920">
        <v>5001</v>
      </c>
      <c r="B7920" t="s">
        <v>94</v>
      </c>
      <c r="C7920">
        <v>10001</v>
      </c>
      <c r="D7920" t="s">
        <v>110</v>
      </c>
      <c r="E7920">
        <v>15003</v>
      </c>
      <c r="F7920" t="s">
        <v>131</v>
      </c>
      <c r="G7920">
        <v>350478372.70547801</v>
      </c>
    </row>
    <row r="7921" spans="1:7">
      <c r="A7921">
        <v>5001</v>
      </c>
      <c r="B7921" t="s">
        <v>94</v>
      </c>
      <c r="C7921">
        <v>10002</v>
      </c>
      <c r="D7921" t="s">
        <v>111</v>
      </c>
      <c r="E7921">
        <v>15002</v>
      </c>
      <c r="F7921" t="s">
        <v>130</v>
      </c>
      <c r="G7921">
        <v>9523454853.5624104</v>
      </c>
    </row>
    <row r="7922" spans="1:7">
      <c r="A7922">
        <v>5001</v>
      </c>
      <c r="B7922" t="s">
        <v>94</v>
      </c>
      <c r="C7922">
        <v>10002</v>
      </c>
      <c r="D7922" t="s">
        <v>111</v>
      </c>
      <c r="E7922">
        <v>15003</v>
      </c>
      <c r="F7922" t="s">
        <v>131</v>
      </c>
      <c r="G7922">
        <v>1449073371.4693999</v>
      </c>
    </row>
    <row r="7923" spans="1:7">
      <c r="A7923">
        <v>5001</v>
      </c>
      <c r="B7923" t="s">
        <v>94</v>
      </c>
      <c r="C7923">
        <v>10003</v>
      </c>
      <c r="D7923" t="s">
        <v>112</v>
      </c>
      <c r="E7923">
        <v>15002</v>
      </c>
      <c r="F7923" t="s">
        <v>130</v>
      </c>
      <c r="G7923">
        <v>15725897090.680799</v>
      </c>
    </row>
    <row r="7924" spans="1:7">
      <c r="A7924">
        <v>5001</v>
      </c>
      <c r="B7924" t="s">
        <v>94</v>
      </c>
      <c r="C7924">
        <v>10003</v>
      </c>
      <c r="D7924" t="s">
        <v>112</v>
      </c>
      <c r="E7924">
        <v>15003</v>
      </c>
      <c r="F7924" t="s">
        <v>131</v>
      </c>
      <c r="G7924">
        <v>2395757512.8461499</v>
      </c>
    </row>
    <row r="7925" spans="1:7">
      <c r="A7925">
        <v>5001</v>
      </c>
      <c r="B7925" t="s">
        <v>94</v>
      </c>
      <c r="C7925">
        <v>10004</v>
      </c>
      <c r="D7925" t="s">
        <v>113</v>
      </c>
      <c r="E7925">
        <v>15002</v>
      </c>
      <c r="F7925" t="s">
        <v>130</v>
      </c>
      <c r="G7925">
        <v>24574527393.137001</v>
      </c>
    </row>
    <row r="7926" spans="1:7">
      <c r="A7926">
        <v>5001</v>
      </c>
      <c r="B7926" t="s">
        <v>94</v>
      </c>
      <c r="C7926">
        <v>10004</v>
      </c>
      <c r="D7926" t="s">
        <v>113</v>
      </c>
      <c r="E7926">
        <v>15003</v>
      </c>
      <c r="F7926" t="s">
        <v>131</v>
      </c>
      <c r="G7926">
        <v>3746237894.34132</v>
      </c>
    </row>
    <row r="7927" spans="1:7">
      <c r="A7927">
        <v>5001</v>
      </c>
      <c r="B7927" t="s">
        <v>94</v>
      </c>
      <c r="C7927">
        <v>10005</v>
      </c>
      <c r="D7927" t="s">
        <v>114</v>
      </c>
      <c r="E7927">
        <v>15002</v>
      </c>
      <c r="F7927" t="s">
        <v>130</v>
      </c>
      <c r="G7927">
        <v>79828394465.707001</v>
      </c>
    </row>
    <row r="7928" spans="1:7">
      <c r="A7928">
        <v>5001</v>
      </c>
      <c r="B7928" t="s">
        <v>94</v>
      </c>
      <c r="C7928">
        <v>10005</v>
      </c>
      <c r="D7928" t="s">
        <v>114</v>
      </c>
      <c r="E7928">
        <v>15003</v>
      </c>
      <c r="F7928" t="s">
        <v>131</v>
      </c>
      <c r="G7928">
        <v>12180709219.0681</v>
      </c>
    </row>
    <row r="7929" spans="1:7">
      <c r="A7929">
        <v>5001</v>
      </c>
      <c r="B7929" t="s">
        <v>94</v>
      </c>
      <c r="C7929">
        <v>10006</v>
      </c>
      <c r="D7929" t="s">
        <v>115</v>
      </c>
      <c r="E7929">
        <v>15002</v>
      </c>
      <c r="F7929" t="s">
        <v>130</v>
      </c>
      <c r="G7929">
        <v>137055909565.936</v>
      </c>
    </row>
    <row r="7930" spans="1:7">
      <c r="A7930">
        <v>5001</v>
      </c>
      <c r="B7930" t="s">
        <v>94</v>
      </c>
      <c r="C7930">
        <v>10006</v>
      </c>
      <c r="D7930" t="s">
        <v>115</v>
      </c>
      <c r="E7930">
        <v>15003</v>
      </c>
      <c r="F7930" t="s">
        <v>131</v>
      </c>
      <c r="G7930">
        <v>20922951861.179001</v>
      </c>
    </row>
    <row r="7931" spans="1:7">
      <c r="A7931">
        <v>5001</v>
      </c>
      <c r="B7931" t="s">
        <v>94</v>
      </c>
      <c r="C7931">
        <v>10007</v>
      </c>
      <c r="D7931" t="s">
        <v>116</v>
      </c>
      <c r="E7931">
        <v>15002</v>
      </c>
      <c r="F7931" t="s">
        <v>130</v>
      </c>
      <c r="G7931">
        <v>284718697402.75098</v>
      </c>
    </row>
    <row r="7932" spans="1:7">
      <c r="A7932">
        <v>5001</v>
      </c>
      <c r="B7932" t="s">
        <v>94</v>
      </c>
      <c r="C7932">
        <v>10007</v>
      </c>
      <c r="D7932" t="s">
        <v>116</v>
      </c>
      <c r="E7932">
        <v>15003</v>
      </c>
      <c r="F7932" t="s">
        <v>131</v>
      </c>
      <c r="G7932">
        <v>43516846050.129097</v>
      </c>
    </row>
    <row r="7933" spans="1:7">
      <c r="A7933">
        <v>5001</v>
      </c>
      <c r="B7933" t="s">
        <v>94</v>
      </c>
      <c r="C7933">
        <v>10008</v>
      </c>
      <c r="D7933" t="s">
        <v>117</v>
      </c>
      <c r="E7933">
        <v>15002</v>
      </c>
      <c r="F7933" t="s">
        <v>130</v>
      </c>
      <c r="G7933">
        <v>257066092631.20901</v>
      </c>
    </row>
    <row r="7934" spans="1:7">
      <c r="A7934">
        <v>5001</v>
      </c>
      <c r="B7934" t="s">
        <v>94</v>
      </c>
      <c r="C7934">
        <v>10008</v>
      </c>
      <c r="D7934" t="s">
        <v>117</v>
      </c>
      <c r="E7934">
        <v>15003</v>
      </c>
      <c r="F7934" t="s">
        <v>131</v>
      </c>
      <c r="G7934">
        <v>39379200918.0196</v>
      </c>
    </row>
    <row r="7935" spans="1:7">
      <c r="A7935">
        <v>5001</v>
      </c>
      <c r="B7935" t="s">
        <v>94</v>
      </c>
      <c r="C7935">
        <v>10009</v>
      </c>
      <c r="D7935" t="s">
        <v>118</v>
      </c>
      <c r="E7935">
        <v>15002</v>
      </c>
      <c r="F7935" t="s">
        <v>130</v>
      </c>
      <c r="G7935">
        <v>811640951269.34399</v>
      </c>
    </row>
    <row r="7936" spans="1:7">
      <c r="A7936">
        <v>5001</v>
      </c>
      <c r="B7936" t="s">
        <v>94</v>
      </c>
      <c r="C7936">
        <v>10009</v>
      </c>
      <c r="D7936" t="s">
        <v>118</v>
      </c>
      <c r="E7936">
        <v>15003</v>
      </c>
      <c r="F7936" t="s">
        <v>131</v>
      </c>
      <c r="G7936">
        <v>124892099129.06599</v>
      </c>
    </row>
    <row r="7937" spans="1:7">
      <c r="A7937">
        <v>5001</v>
      </c>
      <c r="B7937" t="s">
        <v>94</v>
      </c>
      <c r="C7937">
        <v>11001</v>
      </c>
      <c r="D7937" t="s">
        <v>119</v>
      </c>
      <c r="E7937">
        <v>15014</v>
      </c>
      <c r="F7937" t="s">
        <v>132</v>
      </c>
      <c r="G7937">
        <v>128287812878.187</v>
      </c>
    </row>
    <row r="7938" spans="1:7">
      <c r="A7938">
        <v>5001</v>
      </c>
      <c r="B7938" t="s">
        <v>94</v>
      </c>
      <c r="C7938">
        <v>11001</v>
      </c>
      <c r="D7938" t="s">
        <v>119</v>
      </c>
      <c r="E7938">
        <v>15015</v>
      </c>
      <c r="F7938" t="s">
        <v>133</v>
      </c>
      <c r="G7938">
        <v>114664607559.577</v>
      </c>
    </row>
    <row r="7939" spans="1:7">
      <c r="A7939">
        <v>5001</v>
      </c>
      <c r="B7939" t="s">
        <v>94</v>
      </c>
      <c r="C7939">
        <v>12001</v>
      </c>
      <c r="D7939" t="s">
        <v>121</v>
      </c>
      <c r="E7939">
        <v>15014</v>
      </c>
      <c r="F7939" t="s">
        <v>132</v>
      </c>
      <c r="G7939">
        <v>6326795030.2998104</v>
      </c>
    </row>
    <row r="7940" spans="1:7">
      <c r="A7940">
        <v>5001</v>
      </c>
      <c r="B7940" t="s">
        <v>94</v>
      </c>
      <c r="C7940">
        <v>12001</v>
      </c>
      <c r="D7940" t="s">
        <v>121</v>
      </c>
      <c r="E7940">
        <v>15015</v>
      </c>
      <c r="F7940" t="s">
        <v>133</v>
      </c>
      <c r="G7940">
        <v>5473472612.9825497</v>
      </c>
    </row>
    <row r="7941" spans="1:7">
      <c r="A7941">
        <v>5001</v>
      </c>
      <c r="B7941" t="s">
        <v>94</v>
      </c>
      <c r="C7941">
        <v>25001</v>
      </c>
      <c r="D7941" t="s">
        <v>126</v>
      </c>
      <c r="E7941">
        <v>15037</v>
      </c>
      <c r="F7941" t="s">
        <v>134</v>
      </c>
      <c r="G7941">
        <v>4374623792.0031605</v>
      </c>
    </row>
    <row r="7942" spans="1:7">
      <c r="A7942">
        <v>5001</v>
      </c>
      <c r="B7942" t="s">
        <v>94</v>
      </c>
      <c r="C7942">
        <v>28001</v>
      </c>
      <c r="D7942" t="s">
        <v>128</v>
      </c>
      <c r="E7942">
        <v>15037</v>
      </c>
      <c r="F7942" t="s">
        <v>134</v>
      </c>
      <c r="G7942">
        <v>8813885412.3132305</v>
      </c>
    </row>
    <row r="7943" spans="1:7">
      <c r="A7943">
        <v>6001</v>
      </c>
      <c r="B7943" t="s">
        <v>96</v>
      </c>
      <c r="C7943">
        <v>10001</v>
      </c>
      <c r="D7943" t="s">
        <v>110</v>
      </c>
      <c r="E7943">
        <v>15004</v>
      </c>
      <c r="F7943" t="s">
        <v>135</v>
      </c>
      <c r="G7943">
        <v>106920782.80274101</v>
      </c>
    </row>
    <row r="7944" spans="1:7">
      <c r="A7944">
        <v>6001</v>
      </c>
      <c r="B7944" t="s">
        <v>96</v>
      </c>
      <c r="C7944">
        <v>10002</v>
      </c>
      <c r="D7944" t="s">
        <v>111</v>
      </c>
      <c r="E7944">
        <v>15004</v>
      </c>
      <c r="F7944" t="s">
        <v>135</v>
      </c>
      <c r="G7944">
        <v>1058214725.77561</v>
      </c>
    </row>
    <row r="7945" spans="1:7">
      <c r="A7945">
        <v>6001</v>
      </c>
      <c r="B7945" t="s">
        <v>96</v>
      </c>
      <c r="C7945">
        <v>10003</v>
      </c>
      <c r="D7945" t="s">
        <v>112</v>
      </c>
      <c r="E7945">
        <v>15004</v>
      </c>
      <c r="F7945" t="s">
        <v>135</v>
      </c>
      <c r="G7945">
        <v>1912956514.6234901</v>
      </c>
    </row>
    <row r="7946" spans="1:7">
      <c r="A7946">
        <v>6001</v>
      </c>
      <c r="B7946" t="s">
        <v>96</v>
      </c>
      <c r="C7946">
        <v>10004</v>
      </c>
      <c r="D7946" t="s">
        <v>113</v>
      </c>
      <c r="E7946">
        <v>15004</v>
      </c>
      <c r="F7946" t="s">
        <v>135</v>
      </c>
      <c r="G7946">
        <v>2256401576.2989998</v>
      </c>
    </row>
    <row r="7947" spans="1:7">
      <c r="A7947">
        <v>6001</v>
      </c>
      <c r="B7947" t="s">
        <v>96</v>
      </c>
      <c r="C7947">
        <v>10005</v>
      </c>
      <c r="D7947" t="s">
        <v>114</v>
      </c>
      <c r="E7947">
        <v>15004</v>
      </c>
      <c r="F7947" t="s">
        <v>135</v>
      </c>
      <c r="G7947">
        <v>6611504571.2605696</v>
      </c>
    </row>
    <row r="7948" spans="1:7">
      <c r="A7948">
        <v>6001</v>
      </c>
      <c r="B7948" t="s">
        <v>96</v>
      </c>
      <c r="C7948">
        <v>10006</v>
      </c>
      <c r="D7948" t="s">
        <v>115</v>
      </c>
      <c r="E7948">
        <v>15004</v>
      </c>
      <c r="F7948" t="s">
        <v>135</v>
      </c>
      <c r="G7948">
        <v>14077981073.493799</v>
      </c>
    </row>
    <row r="7949" spans="1:7">
      <c r="A7949">
        <v>6001</v>
      </c>
      <c r="B7949" t="s">
        <v>96</v>
      </c>
      <c r="C7949">
        <v>10007</v>
      </c>
      <c r="D7949" t="s">
        <v>116</v>
      </c>
      <c r="E7949">
        <v>15004</v>
      </c>
      <c r="F7949" t="s">
        <v>135</v>
      </c>
      <c r="G7949">
        <v>32608249224.800098</v>
      </c>
    </row>
    <row r="7950" spans="1:7">
      <c r="A7950">
        <v>6001</v>
      </c>
      <c r="B7950" t="s">
        <v>96</v>
      </c>
      <c r="C7950">
        <v>10008</v>
      </c>
      <c r="D7950" t="s">
        <v>117</v>
      </c>
      <c r="E7950">
        <v>15004</v>
      </c>
      <c r="F7950" t="s">
        <v>135</v>
      </c>
      <c r="G7950">
        <v>30861199051.688202</v>
      </c>
    </row>
    <row r="7951" spans="1:7">
      <c r="A7951">
        <v>6001</v>
      </c>
      <c r="B7951" t="s">
        <v>96</v>
      </c>
      <c r="C7951">
        <v>10009</v>
      </c>
      <c r="D7951" t="s">
        <v>118</v>
      </c>
      <c r="E7951">
        <v>15004</v>
      </c>
      <c r="F7951" t="s">
        <v>135</v>
      </c>
      <c r="G7951">
        <v>162106422035.01901</v>
      </c>
    </row>
    <row r="7952" spans="1:7">
      <c r="A7952">
        <v>6001</v>
      </c>
      <c r="B7952" t="s">
        <v>96</v>
      </c>
      <c r="C7952">
        <v>11001</v>
      </c>
      <c r="D7952" t="s">
        <v>119</v>
      </c>
      <c r="E7952">
        <v>15014</v>
      </c>
      <c r="F7952" t="s">
        <v>132</v>
      </c>
      <c r="G7952">
        <v>11254186545.0618</v>
      </c>
    </row>
    <row r="7953" spans="1:7">
      <c r="A7953">
        <v>7001</v>
      </c>
      <c r="B7953" t="s">
        <v>108</v>
      </c>
      <c r="C7953">
        <v>10001</v>
      </c>
      <c r="D7953" t="s">
        <v>110</v>
      </c>
      <c r="E7953">
        <v>15005</v>
      </c>
      <c r="F7953" t="s">
        <v>136</v>
      </c>
      <c r="G7953">
        <v>82038931.931515694</v>
      </c>
    </row>
    <row r="7954" spans="1:7">
      <c r="A7954">
        <v>7001</v>
      </c>
      <c r="B7954" t="s">
        <v>108</v>
      </c>
      <c r="C7954">
        <v>10001</v>
      </c>
      <c r="D7954" t="s">
        <v>110</v>
      </c>
      <c r="E7954">
        <v>15006</v>
      </c>
      <c r="F7954" t="s">
        <v>137</v>
      </c>
      <c r="G7954">
        <v>370469596.18556798</v>
      </c>
    </row>
    <row r="7955" spans="1:7">
      <c r="A7955">
        <v>7001</v>
      </c>
      <c r="B7955" t="s">
        <v>108</v>
      </c>
      <c r="C7955">
        <v>10001</v>
      </c>
      <c r="D7955" t="s">
        <v>110</v>
      </c>
      <c r="E7955">
        <v>15008</v>
      </c>
      <c r="F7955" t="s">
        <v>138</v>
      </c>
      <c r="G7955">
        <v>54335474.357183099</v>
      </c>
    </row>
    <row r="7956" spans="1:7">
      <c r="A7956">
        <v>7001</v>
      </c>
      <c r="B7956" t="s">
        <v>108</v>
      </c>
      <c r="C7956">
        <v>10002</v>
      </c>
      <c r="D7956" t="s">
        <v>111</v>
      </c>
      <c r="E7956">
        <v>15005</v>
      </c>
      <c r="F7956" t="s">
        <v>136</v>
      </c>
      <c r="G7956">
        <v>186931997.40578499</v>
      </c>
    </row>
    <row r="7957" spans="1:7">
      <c r="A7957">
        <v>7001</v>
      </c>
      <c r="B7957" t="s">
        <v>108</v>
      </c>
      <c r="C7957">
        <v>10002</v>
      </c>
      <c r="D7957" t="s">
        <v>111</v>
      </c>
      <c r="E7957">
        <v>15006</v>
      </c>
      <c r="F7957" t="s">
        <v>137</v>
      </c>
      <c r="G7957">
        <v>541885680.70669603</v>
      </c>
    </row>
    <row r="7958" spans="1:7">
      <c r="A7958">
        <v>7001</v>
      </c>
      <c r="B7958" t="s">
        <v>108</v>
      </c>
      <c r="C7958">
        <v>10002</v>
      </c>
      <c r="D7958" t="s">
        <v>111</v>
      </c>
      <c r="E7958">
        <v>15008</v>
      </c>
      <c r="F7958" t="s">
        <v>138</v>
      </c>
      <c r="G7958">
        <v>171715551.2308</v>
      </c>
    </row>
    <row r="7959" spans="1:7">
      <c r="A7959">
        <v>7001</v>
      </c>
      <c r="B7959" t="s">
        <v>108</v>
      </c>
      <c r="C7959">
        <v>10003</v>
      </c>
      <c r="D7959" t="s">
        <v>112</v>
      </c>
      <c r="E7959">
        <v>15005</v>
      </c>
      <c r="F7959" t="s">
        <v>136</v>
      </c>
      <c r="G7959">
        <v>909750955.01642501</v>
      </c>
    </row>
    <row r="7960" spans="1:7">
      <c r="A7960">
        <v>7001</v>
      </c>
      <c r="B7960" t="s">
        <v>108</v>
      </c>
      <c r="C7960">
        <v>10003</v>
      </c>
      <c r="D7960" t="s">
        <v>112</v>
      </c>
      <c r="E7960">
        <v>15006</v>
      </c>
      <c r="F7960" t="s">
        <v>137</v>
      </c>
      <c r="G7960">
        <v>455771914.06534898</v>
      </c>
    </row>
    <row r="7961" spans="1:7">
      <c r="A7961">
        <v>7001</v>
      </c>
      <c r="B7961" t="s">
        <v>108</v>
      </c>
      <c r="C7961">
        <v>10003</v>
      </c>
      <c r="D7961" t="s">
        <v>112</v>
      </c>
      <c r="E7961">
        <v>15008</v>
      </c>
      <c r="F7961" t="s">
        <v>138</v>
      </c>
      <c r="G7961">
        <v>260922735.47329399</v>
      </c>
    </row>
    <row r="7962" spans="1:7">
      <c r="A7962">
        <v>7001</v>
      </c>
      <c r="B7962" t="s">
        <v>108</v>
      </c>
      <c r="C7962">
        <v>10004</v>
      </c>
      <c r="D7962" t="s">
        <v>113</v>
      </c>
      <c r="E7962">
        <v>15005</v>
      </c>
      <c r="F7962" t="s">
        <v>136</v>
      </c>
      <c r="G7962">
        <v>2088645836.39134</v>
      </c>
    </row>
    <row r="7963" spans="1:7">
      <c r="A7963">
        <v>7001</v>
      </c>
      <c r="B7963" t="s">
        <v>108</v>
      </c>
      <c r="C7963">
        <v>10004</v>
      </c>
      <c r="D7963" t="s">
        <v>113</v>
      </c>
      <c r="E7963">
        <v>15006</v>
      </c>
      <c r="F7963" t="s">
        <v>137</v>
      </c>
      <c r="G7963">
        <v>478816398.61593699</v>
      </c>
    </row>
    <row r="7964" spans="1:7">
      <c r="A7964">
        <v>7001</v>
      </c>
      <c r="B7964" t="s">
        <v>108</v>
      </c>
      <c r="C7964">
        <v>10004</v>
      </c>
      <c r="D7964" t="s">
        <v>113</v>
      </c>
      <c r="E7964">
        <v>15008</v>
      </c>
      <c r="F7964" t="s">
        <v>138</v>
      </c>
      <c r="G7964">
        <v>169127124.53703299</v>
      </c>
    </row>
    <row r="7965" spans="1:7">
      <c r="A7965">
        <v>7001</v>
      </c>
      <c r="B7965" t="s">
        <v>108</v>
      </c>
      <c r="C7965">
        <v>10005</v>
      </c>
      <c r="D7965" t="s">
        <v>114</v>
      </c>
      <c r="E7965">
        <v>15005</v>
      </c>
      <c r="F7965" t="s">
        <v>136</v>
      </c>
      <c r="G7965">
        <v>6561070838.9857101</v>
      </c>
    </row>
    <row r="7966" spans="1:7">
      <c r="A7966">
        <v>7001</v>
      </c>
      <c r="B7966" t="s">
        <v>108</v>
      </c>
      <c r="C7966">
        <v>10005</v>
      </c>
      <c r="D7966" t="s">
        <v>114</v>
      </c>
      <c r="E7966">
        <v>15006</v>
      </c>
      <c r="F7966" t="s">
        <v>137</v>
      </c>
      <c r="G7966">
        <v>1146422995.61711</v>
      </c>
    </row>
    <row r="7967" spans="1:7">
      <c r="A7967">
        <v>7001</v>
      </c>
      <c r="B7967" t="s">
        <v>108</v>
      </c>
      <c r="C7967">
        <v>10005</v>
      </c>
      <c r="D7967" t="s">
        <v>114</v>
      </c>
      <c r="E7967">
        <v>15008</v>
      </c>
      <c r="F7967" t="s">
        <v>138</v>
      </c>
      <c r="G7967">
        <v>675042714.67732894</v>
      </c>
    </row>
    <row r="7968" spans="1:7">
      <c r="A7968">
        <v>7001</v>
      </c>
      <c r="B7968" t="s">
        <v>108</v>
      </c>
      <c r="C7968">
        <v>10006</v>
      </c>
      <c r="D7968" t="s">
        <v>115</v>
      </c>
      <c r="E7968">
        <v>15005</v>
      </c>
      <c r="F7968" t="s">
        <v>136</v>
      </c>
      <c r="G7968">
        <v>9333517637.1923599</v>
      </c>
    </row>
    <row r="7969" spans="1:7">
      <c r="A7969">
        <v>7001</v>
      </c>
      <c r="B7969" t="s">
        <v>108</v>
      </c>
      <c r="C7969">
        <v>10006</v>
      </c>
      <c r="D7969" t="s">
        <v>115</v>
      </c>
      <c r="E7969">
        <v>15006</v>
      </c>
      <c r="F7969" t="s">
        <v>137</v>
      </c>
      <c r="G7969">
        <v>1443854436.3287001</v>
      </c>
    </row>
    <row r="7970" spans="1:7">
      <c r="A7970">
        <v>7001</v>
      </c>
      <c r="B7970" t="s">
        <v>108</v>
      </c>
      <c r="C7970">
        <v>10006</v>
      </c>
      <c r="D7970" t="s">
        <v>115</v>
      </c>
      <c r="E7970">
        <v>15008</v>
      </c>
      <c r="F7970" t="s">
        <v>138</v>
      </c>
      <c r="G7970">
        <v>1256970824.9572799</v>
      </c>
    </row>
    <row r="7971" spans="1:7">
      <c r="A7971">
        <v>7001</v>
      </c>
      <c r="B7971" t="s">
        <v>108</v>
      </c>
      <c r="C7971">
        <v>10007</v>
      </c>
      <c r="D7971" t="s">
        <v>116</v>
      </c>
      <c r="E7971">
        <v>15005</v>
      </c>
      <c r="F7971" t="s">
        <v>136</v>
      </c>
      <c r="G7971">
        <v>17959323244.8335</v>
      </c>
    </row>
    <row r="7972" spans="1:7">
      <c r="A7972">
        <v>7001</v>
      </c>
      <c r="B7972" t="s">
        <v>108</v>
      </c>
      <c r="C7972">
        <v>10007</v>
      </c>
      <c r="D7972" t="s">
        <v>116</v>
      </c>
      <c r="E7972">
        <v>15006</v>
      </c>
      <c r="F7972" t="s">
        <v>137</v>
      </c>
      <c r="G7972">
        <v>2313089887.8204598</v>
      </c>
    </row>
    <row r="7973" spans="1:7">
      <c r="A7973">
        <v>7001</v>
      </c>
      <c r="B7973" t="s">
        <v>108</v>
      </c>
      <c r="C7973">
        <v>10007</v>
      </c>
      <c r="D7973" t="s">
        <v>116</v>
      </c>
      <c r="E7973">
        <v>15008</v>
      </c>
      <c r="F7973" t="s">
        <v>138</v>
      </c>
      <c r="G7973">
        <v>2155014937.53546</v>
      </c>
    </row>
    <row r="7974" spans="1:7">
      <c r="A7974">
        <v>7001</v>
      </c>
      <c r="B7974" t="s">
        <v>108</v>
      </c>
      <c r="C7974">
        <v>10008</v>
      </c>
      <c r="D7974" t="s">
        <v>117</v>
      </c>
      <c r="E7974">
        <v>15005</v>
      </c>
      <c r="F7974" t="s">
        <v>136</v>
      </c>
      <c r="G7974">
        <v>19075562515.250702</v>
      </c>
    </row>
    <row r="7975" spans="1:7">
      <c r="A7975">
        <v>7001</v>
      </c>
      <c r="B7975" t="s">
        <v>108</v>
      </c>
      <c r="C7975">
        <v>10008</v>
      </c>
      <c r="D7975" t="s">
        <v>117</v>
      </c>
      <c r="E7975">
        <v>15006</v>
      </c>
      <c r="F7975" t="s">
        <v>137</v>
      </c>
      <c r="G7975">
        <v>1581523969.1927299</v>
      </c>
    </row>
    <row r="7976" spans="1:7">
      <c r="A7976">
        <v>7001</v>
      </c>
      <c r="B7976" t="s">
        <v>108</v>
      </c>
      <c r="C7976">
        <v>10008</v>
      </c>
      <c r="D7976" t="s">
        <v>117</v>
      </c>
      <c r="E7976">
        <v>15008</v>
      </c>
      <c r="F7976" t="s">
        <v>138</v>
      </c>
      <c r="G7976">
        <v>1728398344.4457901</v>
      </c>
    </row>
    <row r="7977" spans="1:7">
      <c r="A7977">
        <v>7001</v>
      </c>
      <c r="B7977" t="s">
        <v>108</v>
      </c>
      <c r="C7977">
        <v>10009</v>
      </c>
      <c r="D7977" t="s">
        <v>118</v>
      </c>
      <c r="E7977">
        <v>15005</v>
      </c>
      <c r="F7977" t="s">
        <v>136</v>
      </c>
      <c r="G7977">
        <v>94763501220.372498</v>
      </c>
    </row>
    <row r="7978" spans="1:7">
      <c r="A7978">
        <v>7001</v>
      </c>
      <c r="B7978" t="s">
        <v>108</v>
      </c>
      <c r="C7978">
        <v>10009</v>
      </c>
      <c r="D7978" t="s">
        <v>118</v>
      </c>
      <c r="E7978">
        <v>15006</v>
      </c>
      <c r="F7978" t="s">
        <v>137</v>
      </c>
      <c r="G7978">
        <v>3262719305.7593999</v>
      </c>
    </row>
    <row r="7979" spans="1:7">
      <c r="A7979">
        <v>7001</v>
      </c>
      <c r="B7979" t="s">
        <v>108</v>
      </c>
      <c r="C7979">
        <v>10009</v>
      </c>
      <c r="D7979" t="s">
        <v>118</v>
      </c>
      <c r="E7979">
        <v>15008</v>
      </c>
      <c r="F7979" t="s">
        <v>138</v>
      </c>
      <c r="G7979">
        <v>11524854331.861401</v>
      </c>
    </row>
    <row r="7980" spans="1:7">
      <c r="A7980">
        <v>7001</v>
      </c>
      <c r="B7980" t="s">
        <v>108</v>
      </c>
      <c r="C7980">
        <v>11001</v>
      </c>
      <c r="D7980" t="s">
        <v>119</v>
      </c>
      <c r="E7980">
        <v>15006</v>
      </c>
      <c r="F7980" t="s">
        <v>137</v>
      </c>
      <c r="G7980">
        <v>7920526632.5949001</v>
      </c>
    </row>
    <row r="7981" spans="1:7">
      <c r="A7981">
        <v>7001</v>
      </c>
      <c r="B7981" t="s">
        <v>108</v>
      </c>
      <c r="C7981">
        <v>11001</v>
      </c>
      <c r="D7981" t="s">
        <v>119</v>
      </c>
      <c r="E7981">
        <v>15016</v>
      </c>
      <c r="F7981" t="s">
        <v>139</v>
      </c>
      <c r="G7981">
        <v>-187033909.261305</v>
      </c>
    </row>
    <row r="7982" spans="1:7">
      <c r="A7982">
        <v>7001</v>
      </c>
      <c r="B7982" t="s">
        <v>108</v>
      </c>
      <c r="C7982">
        <v>11001</v>
      </c>
      <c r="D7982" t="s">
        <v>119</v>
      </c>
      <c r="E7982">
        <v>15019</v>
      </c>
      <c r="F7982" t="s">
        <v>140</v>
      </c>
      <c r="G7982">
        <v>1862850427.91802</v>
      </c>
    </row>
    <row r="7983" spans="1:7">
      <c r="A7983">
        <v>7001</v>
      </c>
      <c r="B7983" t="s">
        <v>108</v>
      </c>
      <c r="C7983">
        <v>12001</v>
      </c>
      <c r="D7983" t="s">
        <v>121</v>
      </c>
      <c r="E7983">
        <v>15006</v>
      </c>
      <c r="F7983" t="s">
        <v>137</v>
      </c>
      <c r="G7983">
        <v>17850104820.749001</v>
      </c>
    </row>
    <row r="7984" spans="1:7">
      <c r="A7984">
        <v>7001</v>
      </c>
      <c r="B7984" t="s">
        <v>108</v>
      </c>
      <c r="C7984">
        <v>12001</v>
      </c>
      <c r="D7984" t="s">
        <v>121</v>
      </c>
      <c r="E7984">
        <v>15016</v>
      </c>
      <c r="F7984" t="s">
        <v>139</v>
      </c>
      <c r="G7984">
        <v>-9940879272.0236607</v>
      </c>
    </row>
    <row r="7985" spans="1:7">
      <c r="A7985">
        <v>7001</v>
      </c>
      <c r="B7985" t="s">
        <v>108</v>
      </c>
      <c r="C7985">
        <v>12001</v>
      </c>
      <c r="D7985" t="s">
        <v>121</v>
      </c>
      <c r="E7985">
        <v>15019</v>
      </c>
      <c r="F7985" t="s">
        <v>140</v>
      </c>
      <c r="G7985">
        <v>2052203300.55407</v>
      </c>
    </row>
    <row r="7986" spans="1:7">
      <c r="A7986">
        <v>7001</v>
      </c>
      <c r="B7986" t="s">
        <v>108</v>
      </c>
      <c r="C7986">
        <v>13001</v>
      </c>
      <c r="D7986" t="s">
        <v>141</v>
      </c>
      <c r="E7986">
        <v>15001</v>
      </c>
      <c r="F7986" t="s">
        <v>142</v>
      </c>
      <c r="G7986">
        <v>518910717847.87402</v>
      </c>
    </row>
    <row r="7987" spans="1:7">
      <c r="A7987">
        <v>7001</v>
      </c>
      <c r="B7987" t="s">
        <v>108</v>
      </c>
      <c r="C7987">
        <v>14001</v>
      </c>
      <c r="D7987" t="s">
        <v>124</v>
      </c>
      <c r="E7987">
        <v>15033</v>
      </c>
      <c r="F7987" t="s">
        <v>143</v>
      </c>
      <c r="G7987">
        <v>654713715177.60706</v>
      </c>
    </row>
    <row r="7988" spans="1:7">
      <c r="A7988">
        <v>7001</v>
      </c>
      <c r="B7988" t="s">
        <v>108</v>
      </c>
      <c r="C7988">
        <v>14001</v>
      </c>
      <c r="D7988" t="s">
        <v>124</v>
      </c>
      <c r="E7988">
        <v>15035</v>
      </c>
      <c r="F7988" t="s">
        <v>144</v>
      </c>
      <c r="G7988">
        <v>40442471870.695801</v>
      </c>
    </row>
    <row r="7989" spans="1:7">
      <c r="A7989">
        <v>7001</v>
      </c>
      <c r="B7989" t="s">
        <v>108</v>
      </c>
      <c r="C7989">
        <v>25001</v>
      </c>
      <c r="D7989" t="s">
        <v>126</v>
      </c>
      <c r="E7989">
        <v>15006</v>
      </c>
      <c r="F7989" t="s">
        <v>137</v>
      </c>
      <c r="G7989">
        <v>6378160730.2301798</v>
      </c>
    </row>
    <row r="7990" spans="1:7">
      <c r="A7990">
        <v>7001</v>
      </c>
      <c r="B7990" t="s">
        <v>108</v>
      </c>
      <c r="C7990">
        <v>25001</v>
      </c>
      <c r="D7990" t="s">
        <v>126</v>
      </c>
      <c r="E7990">
        <v>15037</v>
      </c>
      <c r="F7990" t="s">
        <v>134</v>
      </c>
      <c r="G7990">
        <v>-1882368863.67361</v>
      </c>
    </row>
    <row r="7991" spans="1:7">
      <c r="A7991">
        <v>7001</v>
      </c>
      <c r="B7991" t="s">
        <v>108</v>
      </c>
      <c r="C7991">
        <v>28001</v>
      </c>
      <c r="D7991" t="s">
        <v>128</v>
      </c>
      <c r="E7991">
        <v>15037</v>
      </c>
      <c r="F7991" t="s">
        <v>134</v>
      </c>
      <c r="G7991">
        <v>-3876567494.5690899</v>
      </c>
    </row>
    <row r="7992" spans="1:7">
      <c r="A7992">
        <v>8001</v>
      </c>
      <c r="B7992" t="s">
        <v>109</v>
      </c>
      <c r="C7992">
        <v>11001</v>
      </c>
      <c r="D7992" t="s">
        <v>119</v>
      </c>
      <c r="E7992">
        <v>15017</v>
      </c>
      <c r="F7992" t="s">
        <v>145</v>
      </c>
      <c r="G7992">
        <v>6473579536.1494999</v>
      </c>
    </row>
    <row r="7993" spans="1:7">
      <c r="A7993">
        <v>8001</v>
      </c>
      <c r="B7993" t="s">
        <v>109</v>
      </c>
      <c r="C7993">
        <v>11001</v>
      </c>
      <c r="D7993" t="s">
        <v>119</v>
      </c>
      <c r="E7993">
        <v>15018</v>
      </c>
      <c r="F7993" t="s">
        <v>146</v>
      </c>
      <c r="G7993">
        <v>5328794342.2371397</v>
      </c>
    </row>
    <row r="7994" spans="1:7">
      <c r="A7994">
        <v>8001</v>
      </c>
      <c r="B7994" t="s">
        <v>109</v>
      </c>
      <c r="C7994">
        <v>12001</v>
      </c>
      <c r="D7994" t="s">
        <v>121</v>
      </c>
      <c r="E7994">
        <v>15020</v>
      </c>
      <c r="F7994" t="s">
        <v>147</v>
      </c>
      <c r="G7994">
        <v>103986552127.476</v>
      </c>
    </row>
    <row r="7995" spans="1:7">
      <c r="A7995">
        <v>8001</v>
      </c>
      <c r="B7995" t="s">
        <v>109</v>
      </c>
      <c r="C7995">
        <v>12001</v>
      </c>
      <c r="D7995" t="s">
        <v>121</v>
      </c>
      <c r="E7995">
        <v>15021</v>
      </c>
      <c r="F7995" t="s">
        <v>148</v>
      </c>
      <c r="G7995">
        <v>99201272388.607101</v>
      </c>
    </row>
    <row r="7996" spans="1:7">
      <c r="A7996">
        <v>8001</v>
      </c>
      <c r="B7996" t="s">
        <v>109</v>
      </c>
      <c r="C7996">
        <v>12001</v>
      </c>
      <c r="D7996" t="s">
        <v>121</v>
      </c>
      <c r="E7996">
        <v>15022</v>
      </c>
      <c r="F7996" t="s">
        <v>149</v>
      </c>
      <c r="G7996">
        <v>3301403926.41855</v>
      </c>
    </row>
    <row r="7997" spans="1:7">
      <c r="A7997">
        <v>8001</v>
      </c>
      <c r="B7997" t="s">
        <v>109</v>
      </c>
      <c r="C7997">
        <v>12001</v>
      </c>
      <c r="D7997" t="s">
        <v>121</v>
      </c>
      <c r="E7997">
        <v>15023</v>
      </c>
      <c r="F7997" t="s">
        <v>150</v>
      </c>
      <c r="G7997">
        <v>135198754.34063801</v>
      </c>
    </row>
    <row r="7998" spans="1:7">
      <c r="A7998">
        <v>8001</v>
      </c>
      <c r="B7998" t="s">
        <v>109</v>
      </c>
      <c r="C7998">
        <v>12001</v>
      </c>
      <c r="D7998" t="s">
        <v>121</v>
      </c>
      <c r="E7998">
        <v>15024</v>
      </c>
      <c r="F7998" t="s">
        <v>151</v>
      </c>
      <c r="G7998">
        <v>23741913918.803398</v>
      </c>
    </row>
    <row r="7999" spans="1:7">
      <c r="A7999">
        <v>8001</v>
      </c>
      <c r="B7999" t="s">
        <v>109</v>
      </c>
      <c r="C7999">
        <v>12001</v>
      </c>
      <c r="D7999" t="s">
        <v>121</v>
      </c>
      <c r="E7999">
        <v>15025</v>
      </c>
      <c r="F7999" t="s">
        <v>152</v>
      </c>
      <c r="G7999">
        <v>3943418980.5556502</v>
      </c>
    </row>
    <row r="8000" spans="1:7">
      <c r="A8000">
        <v>10001</v>
      </c>
      <c r="B8000" t="s">
        <v>110</v>
      </c>
      <c r="C8000">
        <v>1</v>
      </c>
      <c r="D8000" t="s">
        <v>4</v>
      </c>
      <c r="E8000">
        <v>15055</v>
      </c>
      <c r="F8000" t="s">
        <v>106</v>
      </c>
      <c r="G8000">
        <v>55011828.978377402</v>
      </c>
    </row>
    <row r="8001" spans="1:7">
      <c r="A8001">
        <v>10001</v>
      </c>
      <c r="B8001" t="s">
        <v>110</v>
      </c>
      <c r="C8001">
        <v>2</v>
      </c>
      <c r="D8001" t="s">
        <v>5</v>
      </c>
      <c r="E8001">
        <v>15055</v>
      </c>
      <c r="F8001" t="s">
        <v>106</v>
      </c>
      <c r="G8001">
        <v>72814811.026466101</v>
      </c>
    </row>
    <row r="8002" spans="1:7">
      <c r="A8002">
        <v>10001</v>
      </c>
      <c r="B8002" t="s">
        <v>110</v>
      </c>
      <c r="C8002">
        <v>3</v>
      </c>
      <c r="D8002" t="s">
        <v>6</v>
      </c>
      <c r="E8002">
        <v>15055</v>
      </c>
      <c r="F8002" t="s">
        <v>106</v>
      </c>
      <c r="G8002">
        <v>4072.2602265052501</v>
      </c>
    </row>
    <row r="8003" spans="1:7">
      <c r="A8003">
        <v>10001</v>
      </c>
      <c r="B8003" t="s">
        <v>110</v>
      </c>
      <c r="C8003">
        <v>4</v>
      </c>
      <c r="D8003" t="s">
        <v>7</v>
      </c>
      <c r="E8003">
        <v>15055</v>
      </c>
      <c r="F8003" t="s">
        <v>106</v>
      </c>
      <c r="G8003">
        <v>7051646.9533646703</v>
      </c>
    </row>
    <row r="8004" spans="1:7">
      <c r="A8004">
        <v>10001</v>
      </c>
      <c r="B8004" t="s">
        <v>110</v>
      </c>
      <c r="C8004">
        <v>5</v>
      </c>
      <c r="D8004" t="s">
        <v>8</v>
      </c>
      <c r="E8004">
        <v>15055</v>
      </c>
      <c r="F8004" t="s">
        <v>106</v>
      </c>
      <c r="G8004">
        <v>1933651.45295034</v>
      </c>
    </row>
    <row r="8005" spans="1:7">
      <c r="A8005">
        <v>10001</v>
      </c>
      <c r="B8005" t="s">
        <v>110</v>
      </c>
      <c r="C8005">
        <v>6</v>
      </c>
      <c r="D8005" t="s">
        <v>9</v>
      </c>
      <c r="E8005">
        <v>15055</v>
      </c>
      <c r="F8005" t="s">
        <v>106</v>
      </c>
      <c r="G8005">
        <v>10406658.4580721</v>
      </c>
    </row>
    <row r="8006" spans="1:7">
      <c r="A8006">
        <v>10001</v>
      </c>
      <c r="B8006" t="s">
        <v>110</v>
      </c>
      <c r="C8006">
        <v>7</v>
      </c>
      <c r="D8006" t="s">
        <v>10</v>
      </c>
      <c r="E8006">
        <v>15055</v>
      </c>
      <c r="F8006" t="s">
        <v>106</v>
      </c>
      <c r="G8006">
        <v>1172916.4590135801</v>
      </c>
    </row>
    <row r="8007" spans="1:7">
      <c r="A8007">
        <v>10001</v>
      </c>
      <c r="B8007" t="s">
        <v>110</v>
      </c>
      <c r="C8007">
        <v>8</v>
      </c>
      <c r="D8007" t="s">
        <v>11</v>
      </c>
      <c r="E8007">
        <v>15055</v>
      </c>
      <c r="F8007" t="s">
        <v>106</v>
      </c>
      <c r="G8007">
        <v>12742.5325559353</v>
      </c>
    </row>
    <row r="8008" spans="1:7">
      <c r="A8008">
        <v>10001</v>
      </c>
      <c r="B8008" t="s">
        <v>110</v>
      </c>
      <c r="C8008">
        <v>9</v>
      </c>
      <c r="D8008" t="s">
        <v>12</v>
      </c>
      <c r="E8008">
        <v>15055</v>
      </c>
      <c r="F8008" t="s">
        <v>106</v>
      </c>
      <c r="G8008">
        <v>690804991.72075903</v>
      </c>
    </row>
    <row r="8009" spans="1:7">
      <c r="A8009">
        <v>10001</v>
      </c>
      <c r="B8009" t="s">
        <v>110</v>
      </c>
      <c r="C8009">
        <v>11</v>
      </c>
      <c r="D8009" t="s">
        <v>14</v>
      </c>
      <c r="E8009">
        <v>15055</v>
      </c>
      <c r="F8009" t="s">
        <v>106</v>
      </c>
      <c r="G8009">
        <v>1743151566.8616199</v>
      </c>
    </row>
    <row r="8010" spans="1:7">
      <c r="A8010">
        <v>10001</v>
      </c>
      <c r="B8010" t="s">
        <v>110</v>
      </c>
      <c r="C8010">
        <v>12</v>
      </c>
      <c r="D8010" t="s">
        <v>15</v>
      </c>
      <c r="E8010">
        <v>15055</v>
      </c>
      <c r="F8010" t="s">
        <v>106</v>
      </c>
      <c r="G8010">
        <v>601412947.39138198</v>
      </c>
    </row>
    <row r="8011" spans="1:7">
      <c r="A8011">
        <v>10001</v>
      </c>
      <c r="B8011" t="s">
        <v>110</v>
      </c>
      <c r="C8011">
        <v>13</v>
      </c>
      <c r="D8011" t="s">
        <v>16</v>
      </c>
      <c r="E8011">
        <v>15055</v>
      </c>
      <c r="F8011" t="s">
        <v>106</v>
      </c>
      <c r="G8011">
        <v>684207.23210702196</v>
      </c>
    </row>
    <row r="8012" spans="1:7">
      <c r="A8012">
        <v>10001</v>
      </c>
      <c r="B8012" t="s">
        <v>110</v>
      </c>
      <c r="C8012">
        <v>14</v>
      </c>
      <c r="D8012" t="s">
        <v>17</v>
      </c>
      <c r="E8012">
        <v>15055</v>
      </c>
      <c r="F8012" t="s">
        <v>106</v>
      </c>
      <c r="G8012">
        <v>5688941.5620474601</v>
      </c>
    </row>
    <row r="8013" spans="1:7">
      <c r="A8013">
        <v>10001</v>
      </c>
      <c r="B8013" t="s">
        <v>110</v>
      </c>
      <c r="C8013">
        <v>15</v>
      </c>
      <c r="D8013" t="s">
        <v>18</v>
      </c>
      <c r="E8013">
        <v>15055</v>
      </c>
      <c r="F8013" t="s">
        <v>106</v>
      </c>
      <c r="G8013">
        <v>53004501.2836634</v>
      </c>
    </row>
    <row r="8014" spans="1:7">
      <c r="A8014">
        <v>10001</v>
      </c>
      <c r="B8014" t="s">
        <v>110</v>
      </c>
      <c r="C8014">
        <v>16</v>
      </c>
      <c r="D8014" t="s">
        <v>19</v>
      </c>
      <c r="E8014">
        <v>15055</v>
      </c>
      <c r="F8014" t="s">
        <v>106</v>
      </c>
      <c r="G8014">
        <v>2122132.3588882601</v>
      </c>
    </row>
    <row r="8015" spans="1:7">
      <c r="A8015">
        <v>10001</v>
      </c>
      <c r="B8015" t="s">
        <v>110</v>
      </c>
      <c r="C8015">
        <v>17</v>
      </c>
      <c r="D8015" t="s">
        <v>20</v>
      </c>
      <c r="E8015">
        <v>15055</v>
      </c>
      <c r="F8015" t="s">
        <v>106</v>
      </c>
      <c r="G8015">
        <v>8155873.2854737798</v>
      </c>
    </row>
    <row r="8016" spans="1:7">
      <c r="A8016">
        <v>10001</v>
      </c>
      <c r="B8016" t="s">
        <v>110</v>
      </c>
      <c r="C8016">
        <v>18</v>
      </c>
      <c r="D8016" t="s">
        <v>21</v>
      </c>
      <c r="E8016">
        <v>15055</v>
      </c>
      <c r="F8016" t="s">
        <v>106</v>
      </c>
      <c r="G8016">
        <v>66289592.4748291</v>
      </c>
    </row>
    <row r="8017" spans="1:7">
      <c r="A8017">
        <v>10001</v>
      </c>
      <c r="B8017" t="s">
        <v>110</v>
      </c>
      <c r="C8017">
        <v>19</v>
      </c>
      <c r="D8017" t="s">
        <v>22</v>
      </c>
      <c r="E8017">
        <v>15055</v>
      </c>
      <c r="F8017" t="s">
        <v>106</v>
      </c>
      <c r="G8017">
        <v>8717983.1290735397</v>
      </c>
    </row>
    <row r="8018" spans="1:7">
      <c r="A8018">
        <v>10001</v>
      </c>
      <c r="B8018" t="s">
        <v>110</v>
      </c>
      <c r="C8018">
        <v>20</v>
      </c>
      <c r="D8018" t="s">
        <v>23</v>
      </c>
      <c r="E8018">
        <v>15055</v>
      </c>
      <c r="F8018" t="s">
        <v>106</v>
      </c>
      <c r="G8018">
        <v>753836652.57704306</v>
      </c>
    </row>
    <row r="8019" spans="1:7">
      <c r="A8019">
        <v>10001</v>
      </c>
      <c r="B8019" t="s">
        <v>110</v>
      </c>
      <c r="C8019">
        <v>21</v>
      </c>
      <c r="D8019" t="s">
        <v>24</v>
      </c>
      <c r="E8019">
        <v>15055</v>
      </c>
      <c r="F8019" t="s">
        <v>106</v>
      </c>
      <c r="G8019">
        <v>302845762.73365802</v>
      </c>
    </row>
    <row r="8020" spans="1:7">
      <c r="A8020">
        <v>10001</v>
      </c>
      <c r="B8020" t="s">
        <v>110</v>
      </c>
      <c r="C8020">
        <v>22</v>
      </c>
      <c r="D8020" t="s">
        <v>25</v>
      </c>
      <c r="E8020">
        <v>15055</v>
      </c>
      <c r="F8020" t="s">
        <v>106</v>
      </c>
      <c r="G8020">
        <v>64308210.249000601</v>
      </c>
    </row>
    <row r="8021" spans="1:7">
      <c r="A8021">
        <v>10001</v>
      </c>
      <c r="B8021" t="s">
        <v>110</v>
      </c>
      <c r="C8021">
        <v>23</v>
      </c>
      <c r="D8021" t="s">
        <v>26</v>
      </c>
      <c r="E8021">
        <v>15055</v>
      </c>
      <c r="F8021" t="s">
        <v>106</v>
      </c>
      <c r="G8021">
        <v>49908069.4302257</v>
      </c>
    </row>
    <row r="8022" spans="1:7">
      <c r="A8022">
        <v>10001</v>
      </c>
      <c r="B8022" t="s">
        <v>110</v>
      </c>
      <c r="C8022">
        <v>24</v>
      </c>
      <c r="D8022" t="s">
        <v>27</v>
      </c>
      <c r="E8022">
        <v>15055</v>
      </c>
      <c r="F8022" t="s">
        <v>106</v>
      </c>
      <c r="G8022">
        <v>1742710.40548895</v>
      </c>
    </row>
    <row r="8023" spans="1:7">
      <c r="A8023">
        <v>10001</v>
      </c>
      <c r="B8023" t="s">
        <v>110</v>
      </c>
      <c r="C8023">
        <v>25</v>
      </c>
      <c r="D8023" t="s">
        <v>28</v>
      </c>
      <c r="E8023">
        <v>15055</v>
      </c>
      <c r="F8023" t="s">
        <v>106</v>
      </c>
      <c r="G8023">
        <v>33302623.675819799</v>
      </c>
    </row>
    <row r="8024" spans="1:7">
      <c r="A8024">
        <v>10001</v>
      </c>
      <c r="B8024" t="s">
        <v>110</v>
      </c>
      <c r="C8024">
        <v>26</v>
      </c>
      <c r="D8024" t="s">
        <v>29</v>
      </c>
      <c r="E8024">
        <v>15055</v>
      </c>
      <c r="F8024" t="s">
        <v>106</v>
      </c>
      <c r="G8024">
        <v>3355124.0937566301</v>
      </c>
    </row>
    <row r="8025" spans="1:7">
      <c r="A8025">
        <v>10001</v>
      </c>
      <c r="B8025" t="s">
        <v>110</v>
      </c>
      <c r="C8025">
        <v>27</v>
      </c>
      <c r="D8025" t="s">
        <v>30</v>
      </c>
      <c r="E8025">
        <v>15055</v>
      </c>
      <c r="F8025" t="s">
        <v>106</v>
      </c>
      <c r="G8025">
        <v>34507077.831493102</v>
      </c>
    </row>
    <row r="8026" spans="1:7">
      <c r="A8026">
        <v>10001</v>
      </c>
      <c r="B8026" t="s">
        <v>110</v>
      </c>
      <c r="C8026">
        <v>28</v>
      </c>
      <c r="D8026" t="s">
        <v>31</v>
      </c>
      <c r="E8026">
        <v>15055</v>
      </c>
      <c r="F8026" t="s">
        <v>106</v>
      </c>
      <c r="G8026">
        <v>21194291.367097698</v>
      </c>
    </row>
    <row r="8027" spans="1:7">
      <c r="A8027">
        <v>10001</v>
      </c>
      <c r="B8027" t="s">
        <v>110</v>
      </c>
      <c r="C8027">
        <v>29</v>
      </c>
      <c r="D8027" t="s">
        <v>32</v>
      </c>
      <c r="E8027">
        <v>15055</v>
      </c>
      <c r="F8027" t="s">
        <v>106</v>
      </c>
      <c r="G8027">
        <v>81061814.686802894</v>
      </c>
    </row>
    <row r="8028" spans="1:7">
      <c r="A8028">
        <v>10001</v>
      </c>
      <c r="B8028" t="s">
        <v>110</v>
      </c>
      <c r="C8028">
        <v>30</v>
      </c>
      <c r="D8028" t="s">
        <v>33</v>
      </c>
      <c r="E8028">
        <v>15055</v>
      </c>
      <c r="F8028" t="s">
        <v>106</v>
      </c>
      <c r="G8028">
        <v>15785496.7217388</v>
      </c>
    </row>
    <row r="8029" spans="1:7">
      <c r="A8029">
        <v>10001</v>
      </c>
      <c r="B8029" t="s">
        <v>110</v>
      </c>
      <c r="C8029">
        <v>31</v>
      </c>
      <c r="D8029" t="s">
        <v>34</v>
      </c>
      <c r="E8029">
        <v>15055</v>
      </c>
      <c r="F8029" t="s">
        <v>106</v>
      </c>
      <c r="G8029">
        <v>52807119.787311301</v>
      </c>
    </row>
    <row r="8030" spans="1:7">
      <c r="A8030">
        <v>10001</v>
      </c>
      <c r="B8030" t="s">
        <v>110</v>
      </c>
      <c r="C8030">
        <v>32</v>
      </c>
      <c r="D8030" t="s">
        <v>35</v>
      </c>
      <c r="E8030">
        <v>15055</v>
      </c>
      <c r="F8030" t="s">
        <v>106</v>
      </c>
      <c r="G8030">
        <v>3373060381.4389801</v>
      </c>
    </row>
    <row r="8031" spans="1:7">
      <c r="A8031">
        <v>10001</v>
      </c>
      <c r="B8031" t="s">
        <v>110</v>
      </c>
      <c r="C8031">
        <v>33</v>
      </c>
      <c r="D8031" t="s">
        <v>36</v>
      </c>
      <c r="E8031">
        <v>15055</v>
      </c>
      <c r="F8031" t="s">
        <v>106</v>
      </c>
      <c r="G8031">
        <v>1283457247.86866</v>
      </c>
    </row>
    <row r="8032" spans="1:7">
      <c r="A8032">
        <v>10001</v>
      </c>
      <c r="B8032" t="s">
        <v>110</v>
      </c>
      <c r="C8032">
        <v>34</v>
      </c>
      <c r="D8032" t="s">
        <v>37</v>
      </c>
      <c r="E8032">
        <v>15055</v>
      </c>
      <c r="F8032" t="s">
        <v>106</v>
      </c>
      <c r="G8032">
        <v>451885985.36786598</v>
      </c>
    </row>
    <row r="8033" spans="1:7">
      <c r="A8033">
        <v>10001</v>
      </c>
      <c r="B8033" t="s">
        <v>110</v>
      </c>
      <c r="C8033">
        <v>35</v>
      </c>
      <c r="D8033" t="s">
        <v>38</v>
      </c>
      <c r="E8033">
        <v>15055</v>
      </c>
      <c r="F8033" t="s">
        <v>106</v>
      </c>
      <c r="G8033">
        <v>308630457.13879102</v>
      </c>
    </row>
    <row r="8034" spans="1:7">
      <c r="A8034">
        <v>10001</v>
      </c>
      <c r="B8034" t="s">
        <v>110</v>
      </c>
      <c r="C8034">
        <v>36</v>
      </c>
      <c r="D8034" t="s">
        <v>39</v>
      </c>
      <c r="E8034">
        <v>15055</v>
      </c>
      <c r="F8034" t="s">
        <v>106</v>
      </c>
      <c r="G8034">
        <v>1171454519.44082</v>
      </c>
    </row>
    <row r="8035" spans="1:7">
      <c r="A8035">
        <v>10001</v>
      </c>
      <c r="B8035" t="s">
        <v>110</v>
      </c>
      <c r="C8035">
        <v>37</v>
      </c>
      <c r="D8035" t="s">
        <v>40</v>
      </c>
      <c r="E8035">
        <v>15055</v>
      </c>
      <c r="F8035" t="s">
        <v>106</v>
      </c>
      <c r="G8035">
        <v>710358656.31208706</v>
      </c>
    </row>
    <row r="8036" spans="1:7">
      <c r="A8036">
        <v>10001</v>
      </c>
      <c r="B8036" t="s">
        <v>110</v>
      </c>
      <c r="C8036">
        <v>38</v>
      </c>
      <c r="D8036" t="s">
        <v>41</v>
      </c>
      <c r="E8036">
        <v>15055</v>
      </c>
      <c r="F8036" t="s">
        <v>106</v>
      </c>
      <c r="G8036">
        <v>309692781.03902698</v>
      </c>
    </row>
    <row r="8037" spans="1:7">
      <c r="A8037">
        <v>10001</v>
      </c>
      <c r="B8037" t="s">
        <v>110</v>
      </c>
      <c r="C8037">
        <v>39</v>
      </c>
      <c r="D8037" t="s">
        <v>42</v>
      </c>
      <c r="E8037">
        <v>15055</v>
      </c>
      <c r="F8037" t="s">
        <v>106</v>
      </c>
      <c r="G8037">
        <v>695506628.84768701</v>
      </c>
    </row>
    <row r="8038" spans="1:7">
      <c r="A8038">
        <v>10001</v>
      </c>
      <c r="B8038" t="s">
        <v>110</v>
      </c>
      <c r="C8038">
        <v>40</v>
      </c>
      <c r="D8038" t="s">
        <v>43</v>
      </c>
      <c r="E8038">
        <v>15055</v>
      </c>
      <c r="F8038" t="s">
        <v>106</v>
      </c>
      <c r="G8038">
        <v>637281055.98131299</v>
      </c>
    </row>
    <row r="8039" spans="1:7">
      <c r="A8039">
        <v>10001</v>
      </c>
      <c r="B8039" t="s">
        <v>110</v>
      </c>
      <c r="C8039">
        <v>41</v>
      </c>
      <c r="D8039" t="s">
        <v>44</v>
      </c>
      <c r="E8039">
        <v>15055</v>
      </c>
      <c r="F8039" t="s">
        <v>106</v>
      </c>
      <c r="G8039">
        <v>1022363480.54487</v>
      </c>
    </row>
    <row r="8040" spans="1:7">
      <c r="A8040">
        <v>10001</v>
      </c>
      <c r="B8040" t="s">
        <v>110</v>
      </c>
      <c r="C8040">
        <v>42</v>
      </c>
      <c r="D8040" t="s">
        <v>45</v>
      </c>
      <c r="E8040">
        <v>15055</v>
      </c>
      <c r="F8040" t="s">
        <v>106</v>
      </c>
      <c r="G8040">
        <v>287483338.95864499</v>
      </c>
    </row>
    <row r="8041" spans="1:7">
      <c r="A8041">
        <v>10001</v>
      </c>
      <c r="B8041" t="s">
        <v>110</v>
      </c>
      <c r="C8041">
        <v>43</v>
      </c>
      <c r="D8041" t="s">
        <v>46</v>
      </c>
      <c r="E8041">
        <v>15055</v>
      </c>
      <c r="F8041" t="s">
        <v>106</v>
      </c>
      <c r="G8041">
        <v>16791490.6009872</v>
      </c>
    </row>
    <row r="8042" spans="1:7">
      <c r="A8042">
        <v>10001</v>
      </c>
      <c r="B8042" t="s">
        <v>110</v>
      </c>
      <c r="C8042">
        <v>44</v>
      </c>
      <c r="D8042" t="s">
        <v>47</v>
      </c>
      <c r="E8042">
        <v>15055</v>
      </c>
      <c r="F8042" t="s">
        <v>106</v>
      </c>
      <c r="G8042">
        <v>43820849.574971803</v>
      </c>
    </row>
    <row r="8043" spans="1:7">
      <c r="A8043">
        <v>10001</v>
      </c>
      <c r="B8043" t="s">
        <v>110</v>
      </c>
      <c r="C8043">
        <v>45</v>
      </c>
      <c r="D8043" t="s">
        <v>48</v>
      </c>
      <c r="E8043">
        <v>15055</v>
      </c>
      <c r="F8043" t="s">
        <v>106</v>
      </c>
      <c r="G8043">
        <v>517349552.15240198</v>
      </c>
    </row>
    <row r="8044" spans="1:7">
      <c r="A8044">
        <v>10001</v>
      </c>
      <c r="B8044" t="s">
        <v>110</v>
      </c>
      <c r="C8044">
        <v>46</v>
      </c>
      <c r="D8044" t="s">
        <v>49</v>
      </c>
      <c r="E8044">
        <v>15055</v>
      </c>
      <c r="F8044" t="s">
        <v>106</v>
      </c>
      <c r="G8044">
        <v>775375179.65631902</v>
      </c>
    </row>
    <row r="8045" spans="1:7">
      <c r="A8045">
        <v>10001</v>
      </c>
      <c r="B8045" t="s">
        <v>110</v>
      </c>
      <c r="C8045">
        <v>47</v>
      </c>
      <c r="D8045" t="s">
        <v>50</v>
      </c>
      <c r="E8045">
        <v>15055</v>
      </c>
      <c r="F8045" t="s">
        <v>106</v>
      </c>
      <c r="G8045">
        <v>4322027.1242700899</v>
      </c>
    </row>
    <row r="8046" spans="1:7">
      <c r="A8046">
        <v>10001</v>
      </c>
      <c r="B8046" t="s">
        <v>110</v>
      </c>
      <c r="C8046">
        <v>48</v>
      </c>
      <c r="D8046" t="s">
        <v>51</v>
      </c>
      <c r="E8046">
        <v>15055</v>
      </c>
      <c r="F8046" t="s">
        <v>106</v>
      </c>
      <c r="G8046">
        <v>38220848.559285998</v>
      </c>
    </row>
    <row r="8047" spans="1:7">
      <c r="A8047">
        <v>10001</v>
      </c>
      <c r="B8047" t="s">
        <v>110</v>
      </c>
      <c r="C8047">
        <v>49</v>
      </c>
      <c r="D8047" t="s">
        <v>52</v>
      </c>
      <c r="E8047">
        <v>15055</v>
      </c>
      <c r="F8047" t="s">
        <v>106</v>
      </c>
      <c r="G8047">
        <v>446705332.42684901</v>
      </c>
    </row>
    <row r="8048" spans="1:7">
      <c r="A8048">
        <v>10001</v>
      </c>
      <c r="B8048" t="s">
        <v>110</v>
      </c>
      <c r="C8048">
        <v>50</v>
      </c>
      <c r="D8048" t="s">
        <v>53</v>
      </c>
      <c r="E8048">
        <v>15055</v>
      </c>
      <c r="F8048" t="s">
        <v>106</v>
      </c>
      <c r="G8048">
        <v>1680072.68453399</v>
      </c>
    </row>
    <row r="8049" spans="1:7">
      <c r="A8049">
        <v>10001</v>
      </c>
      <c r="B8049" t="s">
        <v>110</v>
      </c>
      <c r="C8049">
        <v>51</v>
      </c>
      <c r="D8049" t="s">
        <v>54</v>
      </c>
      <c r="E8049">
        <v>15055</v>
      </c>
      <c r="F8049" t="s">
        <v>106</v>
      </c>
      <c r="G8049">
        <v>1129284928.2858701</v>
      </c>
    </row>
    <row r="8050" spans="1:7">
      <c r="A8050">
        <v>10001</v>
      </c>
      <c r="B8050" t="s">
        <v>110</v>
      </c>
      <c r="C8050">
        <v>52</v>
      </c>
      <c r="D8050" t="s">
        <v>55</v>
      </c>
      <c r="E8050">
        <v>15055</v>
      </c>
      <c r="F8050" t="s">
        <v>106</v>
      </c>
      <c r="G8050">
        <v>184692263.87580901</v>
      </c>
    </row>
    <row r="8051" spans="1:7">
      <c r="A8051">
        <v>10001</v>
      </c>
      <c r="B8051" t="s">
        <v>110</v>
      </c>
      <c r="C8051">
        <v>53</v>
      </c>
      <c r="D8051" t="s">
        <v>56</v>
      </c>
      <c r="E8051">
        <v>15055</v>
      </c>
      <c r="F8051" t="s">
        <v>106</v>
      </c>
      <c r="G8051">
        <v>109747954.74508099</v>
      </c>
    </row>
    <row r="8052" spans="1:7">
      <c r="A8052">
        <v>10001</v>
      </c>
      <c r="B8052" t="s">
        <v>110</v>
      </c>
      <c r="C8052">
        <v>54</v>
      </c>
      <c r="D8052" t="s">
        <v>57</v>
      </c>
      <c r="E8052">
        <v>15055</v>
      </c>
      <c r="F8052" t="s">
        <v>106</v>
      </c>
      <c r="G8052">
        <v>1180014566.6846099</v>
      </c>
    </row>
    <row r="8053" spans="1:7">
      <c r="A8053">
        <v>10001</v>
      </c>
      <c r="B8053" t="s">
        <v>110</v>
      </c>
      <c r="C8053">
        <v>55</v>
      </c>
      <c r="D8053" t="s">
        <v>58</v>
      </c>
      <c r="E8053">
        <v>15055</v>
      </c>
      <c r="F8053" t="s">
        <v>106</v>
      </c>
      <c r="G8053">
        <v>350779726.696769</v>
      </c>
    </row>
    <row r="8054" spans="1:7">
      <c r="A8054">
        <v>10001</v>
      </c>
      <c r="B8054" t="s">
        <v>110</v>
      </c>
      <c r="C8054">
        <v>56</v>
      </c>
      <c r="D8054" t="s">
        <v>59</v>
      </c>
      <c r="E8054">
        <v>15055</v>
      </c>
      <c r="F8054" t="s">
        <v>106</v>
      </c>
      <c r="G8054">
        <v>362746666.70442998</v>
      </c>
    </row>
    <row r="8055" spans="1:7">
      <c r="A8055">
        <v>10001</v>
      </c>
      <c r="B8055" t="s">
        <v>110</v>
      </c>
      <c r="C8055">
        <v>57</v>
      </c>
      <c r="D8055" t="s">
        <v>60</v>
      </c>
      <c r="E8055">
        <v>15055</v>
      </c>
      <c r="F8055" t="s">
        <v>106</v>
      </c>
      <c r="G8055">
        <v>250571739.639267</v>
      </c>
    </row>
    <row r="8056" spans="1:7">
      <c r="A8056">
        <v>10001</v>
      </c>
      <c r="B8056" t="s">
        <v>110</v>
      </c>
      <c r="C8056">
        <v>58</v>
      </c>
      <c r="D8056" t="s">
        <v>61</v>
      </c>
      <c r="E8056">
        <v>15055</v>
      </c>
      <c r="F8056" t="s">
        <v>106</v>
      </c>
      <c r="G8056">
        <v>150259827.39241099</v>
      </c>
    </row>
    <row r="8057" spans="1:7">
      <c r="A8057">
        <v>10001</v>
      </c>
      <c r="B8057" t="s">
        <v>110</v>
      </c>
      <c r="C8057">
        <v>59</v>
      </c>
      <c r="D8057" t="s">
        <v>62</v>
      </c>
      <c r="E8057">
        <v>15055</v>
      </c>
      <c r="F8057" t="s">
        <v>106</v>
      </c>
      <c r="G8057">
        <v>1785797887.58779</v>
      </c>
    </row>
    <row r="8058" spans="1:7">
      <c r="A8058">
        <v>10001</v>
      </c>
      <c r="B8058" t="s">
        <v>110</v>
      </c>
      <c r="C8058">
        <v>60</v>
      </c>
      <c r="D8058" t="s">
        <v>63</v>
      </c>
      <c r="E8058">
        <v>15055</v>
      </c>
      <c r="F8058" t="s">
        <v>106</v>
      </c>
      <c r="G8058">
        <v>1027176360.93232</v>
      </c>
    </row>
    <row r="8059" spans="1:7">
      <c r="A8059">
        <v>10001</v>
      </c>
      <c r="B8059" t="s">
        <v>110</v>
      </c>
      <c r="C8059">
        <v>61</v>
      </c>
      <c r="D8059" t="s">
        <v>64</v>
      </c>
      <c r="E8059">
        <v>15055</v>
      </c>
      <c r="F8059" t="s">
        <v>106</v>
      </c>
      <c r="G8059">
        <v>1301359186.7681301</v>
      </c>
    </row>
    <row r="8060" spans="1:7">
      <c r="A8060">
        <v>10001</v>
      </c>
      <c r="B8060" t="s">
        <v>110</v>
      </c>
      <c r="C8060">
        <v>62</v>
      </c>
      <c r="D8060" t="s">
        <v>65</v>
      </c>
      <c r="E8060">
        <v>15055</v>
      </c>
      <c r="F8060" t="s">
        <v>106</v>
      </c>
      <c r="G8060">
        <v>15505531331.312799</v>
      </c>
    </row>
    <row r="8061" spans="1:7">
      <c r="A8061">
        <v>10001</v>
      </c>
      <c r="B8061" t="s">
        <v>110</v>
      </c>
      <c r="C8061">
        <v>63</v>
      </c>
      <c r="D8061" t="s">
        <v>66</v>
      </c>
      <c r="E8061">
        <v>15055</v>
      </c>
      <c r="F8061" t="s">
        <v>106</v>
      </c>
      <c r="G8061">
        <v>190641787.958628</v>
      </c>
    </row>
    <row r="8062" spans="1:7">
      <c r="A8062">
        <v>10001</v>
      </c>
      <c r="B8062" t="s">
        <v>110</v>
      </c>
      <c r="C8062">
        <v>64</v>
      </c>
      <c r="D8062" t="s">
        <v>67</v>
      </c>
      <c r="E8062">
        <v>15055</v>
      </c>
      <c r="F8062" t="s">
        <v>106</v>
      </c>
      <c r="G8062">
        <v>27072.099263815799</v>
      </c>
    </row>
    <row r="8063" spans="1:7">
      <c r="A8063">
        <v>10001</v>
      </c>
      <c r="B8063" t="s">
        <v>110</v>
      </c>
      <c r="C8063">
        <v>65</v>
      </c>
      <c r="D8063" t="s">
        <v>68</v>
      </c>
      <c r="E8063">
        <v>15055</v>
      </c>
      <c r="F8063" t="s">
        <v>106</v>
      </c>
      <c r="G8063">
        <v>1104249748.1031001</v>
      </c>
    </row>
    <row r="8064" spans="1:7">
      <c r="A8064">
        <v>10001</v>
      </c>
      <c r="B8064" t="s">
        <v>110</v>
      </c>
      <c r="C8064">
        <v>67</v>
      </c>
      <c r="D8064" t="s">
        <v>70</v>
      </c>
      <c r="E8064">
        <v>15055</v>
      </c>
      <c r="F8064" t="s">
        <v>106</v>
      </c>
      <c r="G8064">
        <v>364465860.81288999</v>
      </c>
    </row>
    <row r="8065" spans="1:7">
      <c r="A8065">
        <v>10001</v>
      </c>
      <c r="B8065" t="s">
        <v>110</v>
      </c>
      <c r="C8065">
        <v>68</v>
      </c>
      <c r="D8065" t="s">
        <v>71</v>
      </c>
      <c r="E8065">
        <v>15055</v>
      </c>
      <c r="F8065" t="s">
        <v>106</v>
      </c>
      <c r="G8065">
        <v>153733676.51102301</v>
      </c>
    </row>
    <row r="8066" spans="1:7">
      <c r="A8066">
        <v>10001</v>
      </c>
      <c r="B8066" t="s">
        <v>110</v>
      </c>
      <c r="C8066">
        <v>69</v>
      </c>
      <c r="D8066" t="s">
        <v>72</v>
      </c>
      <c r="E8066">
        <v>15055</v>
      </c>
      <c r="F8066" t="s">
        <v>106</v>
      </c>
      <c r="G8066">
        <v>1091289282.1781399</v>
      </c>
    </row>
    <row r="8067" spans="1:7">
      <c r="A8067">
        <v>10001</v>
      </c>
      <c r="B8067" t="s">
        <v>110</v>
      </c>
      <c r="C8067">
        <v>70</v>
      </c>
      <c r="D8067" t="s">
        <v>73</v>
      </c>
      <c r="E8067">
        <v>15055</v>
      </c>
      <c r="F8067" t="s">
        <v>106</v>
      </c>
      <c r="G8067">
        <v>4361556718.4391403</v>
      </c>
    </row>
    <row r="8068" spans="1:7">
      <c r="A8068">
        <v>10001</v>
      </c>
      <c r="B8068" t="s">
        <v>110</v>
      </c>
      <c r="C8068">
        <v>71</v>
      </c>
      <c r="D8068" t="s">
        <v>74</v>
      </c>
      <c r="E8068">
        <v>15055</v>
      </c>
      <c r="F8068" t="s">
        <v>106</v>
      </c>
      <c r="G8068">
        <v>2092633318.0794001</v>
      </c>
    </row>
    <row r="8069" spans="1:7">
      <c r="A8069">
        <v>10001</v>
      </c>
      <c r="B8069" t="s">
        <v>110</v>
      </c>
      <c r="C8069">
        <v>72</v>
      </c>
      <c r="D8069" t="s">
        <v>75</v>
      </c>
      <c r="E8069">
        <v>15055</v>
      </c>
      <c r="F8069" t="s">
        <v>106</v>
      </c>
      <c r="G8069">
        <v>901428903.51838899</v>
      </c>
    </row>
    <row r="8070" spans="1:7">
      <c r="A8070">
        <v>10001</v>
      </c>
      <c r="B8070" t="s">
        <v>110</v>
      </c>
      <c r="C8070">
        <v>73</v>
      </c>
      <c r="D8070" t="s">
        <v>76</v>
      </c>
      <c r="E8070">
        <v>15055</v>
      </c>
      <c r="F8070" t="s">
        <v>106</v>
      </c>
      <c r="G8070">
        <v>647887533.537238</v>
      </c>
    </row>
    <row r="8071" spans="1:7">
      <c r="A8071">
        <v>10001</v>
      </c>
      <c r="B8071" t="s">
        <v>110</v>
      </c>
      <c r="C8071">
        <v>74</v>
      </c>
      <c r="D8071" t="s">
        <v>77</v>
      </c>
      <c r="E8071">
        <v>15055</v>
      </c>
      <c r="F8071" t="s">
        <v>106</v>
      </c>
      <c r="G8071">
        <v>364521169.79084897</v>
      </c>
    </row>
    <row r="8072" spans="1:7">
      <c r="A8072">
        <v>10001</v>
      </c>
      <c r="B8072" t="s">
        <v>110</v>
      </c>
      <c r="C8072">
        <v>75</v>
      </c>
      <c r="D8072" t="s">
        <v>78</v>
      </c>
      <c r="E8072">
        <v>15055</v>
      </c>
      <c r="F8072" t="s">
        <v>106</v>
      </c>
      <c r="G8072">
        <v>71635251.616287097</v>
      </c>
    </row>
    <row r="8073" spans="1:7">
      <c r="A8073">
        <v>10001</v>
      </c>
      <c r="B8073" t="s">
        <v>110</v>
      </c>
      <c r="C8073">
        <v>76</v>
      </c>
      <c r="D8073" t="s">
        <v>79</v>
      </c>
      <c r="E8073">
        <v>15055</v>
      </c>
      <c r="F8073" t="s">
        <v>106</v>
      </c>
      <c r="G8073">
        <v>883208635.95260799</v>
      </c>
    </row>
    <row r="8074" spans="1:7">
      <c r="A8074">
        <v>10001</v>
      </c>
      <c r="B8074" t="s">
        <v>110</v>
      </c>
      <c r="C8074">
        <v>77</v>
      </c>
      <c r="D8074" t="s">
        <v>80</v>
      </c>
      <c r="E8074">
        <v>15055</v>
      </c>
      <c r="F8074" t="s">
        <v>106</v>
      </c>
      <c r="G8074">
        <v>116918968.939629</v>
      </c>
    </row>
    <row r="8075" spans="1:7">
      <c r="A8075">
        <v>10001</v>
      </c>
      <c r="B8075" t="s">
        <v>110</v>
      </c>
      <c r="C8075">
        <v>78</v>
      </c>
      <c r="D8075" t="s">
        <v>81</v>
      </c>
      <c r="E8075">
        <v>15055</v>
      </c>
      <c r="F8075" t="s">
        <v>106</v>
      </c>
      <c r="G8075">
        <v>4025350701.4405899</v>
      </c>
    </row>
    <row r="8076" spans="1:7">
      <c r="A8076">
        <v>10001</v>
      </c>
      <c r="B8076" t="s">
        <v>110</v>
      </c>
      <c r="C8076">
        <v>79</v>
      </c>
      <c r="D8076" t="s">
        <v>82</v>
      </c>
      <c r="E8076">
        <v>15055</v>
      </c>
      <c r="F8076" t="s">
        <v>106</v>
      </c>
      <c r="G8076">
        <v>1036855936.14714</v>
      </c>
    </row>
    <row r="8077" spans="1:7">
      <c r="A8077">
        <v>10001</v>
      </c>
      <c r="B8077" t="s">
        <v>110</v>
      </c>
      <c r="C8077">
        <v>80</v>
      </c>
      <c r="D8077" t="s">
        <v>83</v>
      </c>
      <c r="E8077">
        <v>15055</v>
      </c>
      <c r="F8077" t="s">
        <v>106</v>
      </c>
      <c r="G8077">
        <v>1000363491.89107</v>
      </c>
    </row>
    <row r="8078" spans="1:7">
      <c r="A8078">
        <v>10001</v>
      </c>
      <c r="B8078" t="s">
        <v>110</v>
      </c>
      <c r="C8078">
        <v>81</v>
      </c>
      <c r="D8078" t="s">
        <v>84</v>
      </c>
      <c r="E8078">
        <v>15055</v>
      </c>
      <c r="F8078" t="s">
        <v>106</v>
      </c>
      <c r="G8078">
        <v>634971986.39746404</v>
      </c>
    </row>
    <row r="8079" spans="1:7">
      <c r="A8079">
        <v>10001</v>
      </c>
      <c r="B8079" t="s">
        <v>110</v>
      </c>
      <c r="C8079">
        <v>82</v>
      </c>
      <c r="D8079" t="s">
        <v>85</v>
      </c>
      <c r="E8079">
        <v>15055</v>
      </c>
      <c r="F8079" t="s">
        <v>106</v>
      </c>
      <c r="G8079">
        <v>67742741.775749296</v>
      </c>
    </row>
    <row r="8080" spans="1:7">
      <c r="A8080">
        <v>10001</v>
      </c>
      <c r="B8080" t="s">
        <v>110</v>
      </c>
      <c r="C8080">
        <v>83</v>
      </c>
      <c r="D8080" t="s">
        <v>86</v>
      </c>
      <c r="E8080">
        <v>15055</v>
      </c>
      <c r="F8080" t="s">
        <v>106</v>
      </c>
      <c r="G8080">
        <v>1346755673.00719</v>
      </c>
    </row>
    <row r="8081" spans="1:7">
      <c r="A8081">
        <v>10001</v>
      </c>
      <c r="B8081" t="s">
        <v>110</v>
      </c>
      <c r="C8081">
        <v>86</v>
      </c>
      <c r="D8081" t="s">
        <v>89</v>
      </c>
      <c r="E8081">
        <v>15055</v>
      </c>
      <c r="F8081" t="s">
        <v>106</v>
      </c>
      <c r="G8081">
        <v>115710466.06971</v>
      </c>
    </row>
    <row r="8082" spans="1:7">
      <c r="A8082">
        <v>10001</v>
      </c>
      <c r="B8082" t="s">
        <v>110</v>
      </c>
      <c r="C8082">
        <v>87</v>
      </c>
      <c r="D8082" t="s">
        <v>90</v>
      </c>
      <c r="E8082">
        <v>15055</v>
      </c>
      <c r="F8082" t="s">
        <v>106</v>
      </c>
      <c r="G8082">
        <v>67897754.626660705</v>
      </c>
    </row>
    <row r="8083" spans="1:7">
      <c r="A8083">
        <v>10001</v>
      </c>
      <c r="B8083" t="s">
        <v>110</v>
      </c>
      <c r="C8083">
        <v>10001</v>
      </c>
      <c r="D8083" t="s">
        <v>110</v>
      </c>
      <c r="E8083">
        <v>15009</v>
      </c>
      <c r="F8083" t="s">
        <v>153</v>
      </c>
      <c r="G8083">
        <v>978152.96618761797</v>
      </c>
    </row>
    <row r="8084" spans="1:7">
      <c r="A8084">
        <v>10001</v>
      </c>
      <c r="B8084" t="s">
        <v>110</v>
      </c>
      <c r="C8084">
        <v>10001</v>
      </c>
      <c r="D8084" t="s">
        <v>110</v>
      </c>
      <c r="E8084">
        <v>15055</v>
      </c>
      <c r="F8084" t="s">
        <v>106</v>
      </c>
      <c r="G8084">
        <v>1121099.3870387201</v>
      </c>
    </row>
    <row r="8085" spans="1:7">
      <c r="A8085">
        <v>10001</v>
      </c>
      <c r="B8085" t="s">
        <v>110</v>
      </c>
      <c r="C8085">
        <v>10002</v>
      </c>
      <c r="D8085" t="s">
        <v>111</v>
      </c>
      <c r="E8085">
        <v>15009</v>
      </c>
      <c r="F8085" t="s">
        <v>153</v>
      </c>
      <c r="G8085">
        <v>3091241.5464123799</v>
      </c>
    </row>
    <row r="8086" spans="1:7">
      <c r="A8086">
        <v>10001</v>
      </c>
      <c r="B8086" t="s">
        <v>110</v>
      </c>
      <c r="C8086">
        <v>10002</v>
      </c>
      <c r="D8086" t="s">
        <v>111</v>
      </c>
      <c r="E8086">
        <v>15055</v>
      </c>
      <c r="F8086" t="s">
        <v>106</v>
      </c>
      <c r="G8086">
        <v>1476361.1305223899</v>
      </c>
    </row>
    <row r="8087" spans="1:7">
      <c r="A8087">
        <v>10001</v>
      </c>
      <c r="B8087" t="s">
        <v>110</v>
      </c>
      <c r="C8087">
        <v>10003</v>
      </c>
      <c r="D8087" t="s">
        <v>112</v>
      </c>
      <c r="E8087">
        <v>15009</v>
      </c>
      <c r="F8087" t="s">
        <v>153</v>
      </c>
      <c r="G8087">
        <v>4697158.7285912596</v>
      </c>
    </row>
    <row r="8088" spans="1:7">
      <c r="A8088">
        <v>10001</v>
      </c>
      <c r="B8088" t="s">
        <v>110</v>
      </c>
      <c r="C8088">
        <v>10003</v>
      </c>
      <c r="D8088" t="s">
        <v>112</v>
      </c>
      <c r="E8088">
        <v>15055</v>
      </c>
      <c r="F8088" t="s">
        <v>106</v>
      </c>
      <c r="G8088">
        <v>1314460.4998345601</v>
      </c>
    </row>
    <row r="8089" spans="1:7">
      <c r="A8089">
        <v>10001</v>
      </c>
      <c r="B8089" t="s">
        <v>110</v>
      </c>
      <c r="C8089">
        <v>10004</v>
      </c>
      <c r="D8089" t="s">
        <v>113</v>
      </c>
      <c r="E8089">
        <v>15009</v>
      </c>
      <c r="F8089" t="s">
        <v>153</v>
      </c>
      <c r="G8089">
        <v>3044644.4148289999</v>
      </c>
    </row>
    <row r="8090" spans="1:7">
      <c r="A8090">
        <v>10001</v>
      </c>
      <c r="B8090" t="s">
        <v>110</v>
      </c>
      <c r="C8090">
        <v>10004</v>
      </c>
      <c r="D8090" t="s">
        <v>113</v>
      </c>
      <c r="E8090">
        <v>15055</v>
      </c>
      <c r="F8090" t="s">
        <v>106</v>
      </c>
      <c r="G8090">
        <v>1014921.56149819</v>
      </c>
    </row>
    <row r="8091" spans="1:7">
      <c r="A8091">
        <v>10001</v>
      </c>
      <c r="B8091" t="s">
        <v>110</v>
      </c>
      <c r="C8091">
        <v>10005</v>
      </c>
      <c r="D8091" t="s">
        <v>114</v>
      </c>
      <c r="E8091">
        <v>15009</v>
      </c>
      <c r="F8091" t="s">
        <v>153</v>
      </c>
      <c r="G8091">
        <v>12152190.469975701</v>
      </c>
    </row>
    <row r="8092" spans="1:7">
      <c r="A8092">
        <v>10001</v>
      </c>
      <c r="B8092" t="s">
        <v>110</v>
      </c>
      <c r="C8092">
        <v>10005</v>
      </c>
      <c r="D8092" t="s">
        <v>114</v>
      </c>
      <c r="E8092">
        <v>15055</v>
      </c>
      <c r="F8092" t="s">
        <v>106</v>
      </c>
      <c r="G8092">
        <v>2265072.5813000901</v>
      </c>
    </row>
    <row r="8093" spans="1:7">
      <c r="A8093">
        <v>10001</v>
      </c>
      <c r="B8093" t="s">
        <v>110</v>
      </c>
      <c r="C8093">
        <v>10006</v>
      </c>
      <c r="D8093" t="s">
        <v>115</v>
      </c>
      <c r="E8093">
        <v>15009</v>
      </c>
      <c r="F8093" t="s">
        <v>153</v>
      </c>
      <c r="G8093">
        <v>22628121.9661556</v>
      </c>
    </row>
    <row r="8094" spans="1:7">
      <c r="A8094">
        <v>10001</v>
      </c>
      <c r="B8094" t="s">
        <v>110</v>
      </c>
      <c r="C8094">
        <v>10006</v>
      </c>
      <c r="D8094" t="s">
        <v>115</v>
      </c>
      <c r="E8094">
        <v>15055</v>
      </c>
      <c r="F8094" t="s">
        <v>106</v>
      </c>
      <c r="G8094">
        <v>7736189.9438916398</v>
      </c>
    </row>
    <row r="8095" spans="1:7">
      <c r="A8095">
        <v>10001</v>
      </c>
      <c r="B8095" t="s">
        <v>110</v>
      </c>
      <c r="C8095">
        <v>10007</v>
      </c>
      <c r="D8095" t="s">
        <v>116</v>
      </c>
      <c r="E8095">
        <v>15009</v>
      </c>
      <c r="F8095" t="s">
        <v>153</v>
      </c>
      <c r="G8095">
        <v>38794807.228001401</v>
      </c>
    </row>
    <row r="8096" spans="1:7">
      <c r="A8096">
        <v>10001</v>
      </c>
      <c r="B8096" t="s">
        <v>110</v>
      </c>
      <c r="C8096">
        <v>10007</v>
      </c>
      <c r="D8096" t="s">
        <v>116</v>
      </c>
      <c r="E8096">
        <v>15055</v>
      </c>
      <c r="F8096" t="s">
        <v>106</v>
      </c>
      <c r="G8096">
        <v>13680959.1386317</v>
      </c>
    </row>
    <row r="8097" spans="1:7">
      <c r="A8097">
        <v>10001</v>
      </c>
      <c r="B8097" t="s">
        <v>110</v>
      </c>
      <c r="C8097">
        <v>10008</v>
      </c>
      <c r="D8097" t="s">
        <v>117</v>
      </c>
      <c r="E8097">
        <v>15009</v>
      </c>
      <c r="F8097" t="s">
        <v>153</v>
      </c>
      <c r="G8097">
        <v>31114810.119439401</v>
      </c>
    </row>
    <row r="8098" spans="1:7">
      <c r="A8098">
        <v>10001</v>
      </c>
      <c r="B8098" t="s">
        <v>110</v>
      </c>
      <c r="C8098">
        <v>10008</v>
      </c>
      <c r="D8098" t="s">
        <v>117</v>
      </c>
      <c r="E8098">
        <v>15055</v>
      </c>
      <c r="F8098" t="s">
        <v>106</v>
      </c>
      <c r="G8098">
        <v>15649889.312147399</v>
      </c>
    </row>
    <row r="8099" spans="1:7">
      <c r="A8099">
        <v>10001</v>
      </c>
      <c r="B8099" t="s">
        <v>110</v>
      </c>
      <c r="C8099">
        <v>10009</v>
      </c>
      <c r="D8099" t="s">
        <v>118</v>
      </c>
      <c r="E8099">
        <v>15009</v>
      </c>
      <c r="F8099" t="s">
        <v>153</v>
      </c>
      <c r="G8099">
        <v>207471648.73329601</v>
      </c>
    </row>
    <row r="8100" spans="1:7">
      <c r="A8100">
        <v>10001</v>
      </c>
      <c r="B8100" t="s">
        <v>110</v>
      </c>
      <c r="C8100">
        <v>10009</v>
      </c>
      <c r="D8100" t="s">
        <v>118</v>
      </c>
      <c r="E8100">
        <v>15055</v>
      </c>
      <c r="F8100" t="s">
        <v>106</v>
      </c>
      <c r="G8100">
        <v>39598354.183361597</v>
      </c>
    </row>
    <row r="8101" spans="1:7">
      <c r="A8101">
        <v>10001</v>
      </c>
      <c r="B8101" t="s">
        <v>110</v>
      </c>
      <c r="C8101">
        <v>11001</v>
      </c>
      <c r="D8101" t="s">
        <v>119</v>
      </c>
      <c r="E8101">
        <v>15027</v>
      </c>
      <c r="F8101" t="s">
        <v>154</v>
      </c>
      <c r="G8101">
        <v>-3736533018.43677</v>
      </c>
    </row>
    <row r="8102" spans="1:7">
      <c r="A8102">
        <v>10001</v>
      </c>
      <c r="B8102" t="s">
        <v>110</v>
      </c>
      <c r="C8102">
        <v>11001</v>
      </c>
      <c r="D8102" t="s">
        <v>119</v>
      </c>
      <c r="E8102">
        <v>15029</v>
      </c>
      <c r="F8102" t="s">
        <v>155</v>
      </c>
      <c r="G8102">
        <v>278242.58272617997</v>
      </c>
    </row>
    <row r="8103" spans="1:7">
      <c r="A8103">
        <v>10001</v>
      </c>
      <c r="B8103" t="s">
        <v>110</v>
      </c>
      <c r="C8103">
        <v>11001</v>
      </c>
      <c r="D8103" t="s">
        <v>119</v>
      </c>
      <c r="E8103">
        <v>15055</v>
      </c>
      <c r="F8103" t="s">
        <v>106</v>
      </c>
      <c r="G8103">
        <v>2902648.9418069599</v>
      </c>
    </row>
    <row r="8104" spans="1:7">
      <c r="A8104">
        <v>10001</v>
      </c>
      <c r="B8104" t="s">
        <v>110</v>
      </c>
      <c r="C8104">
        <v>11003</v>
      </c>
      <c r="D8104" t="s">
        <v>120</v>
      </c>
      <c r="E8104">
        <v>15055</v>
      </c>
      <c r="F8104" t="s">
        <v>106</v>
      </c>
      <c r="G8104">
        <v>3085919.7529135202</v>
      </c>
    </row>
    <row r="8105" spans="1:7">
      <c r="A8105">
        <v>10001</v>
      </c>
      <c r="B8105" t="s">
        <v>110</v>
      </c>
      <c r="C8105">
        <v>12001</v>
      </c>
      <c r="D8105" t="s">
        <v>121</v>
      </c>
      <c r="E8105">
        <v>15027</v>
      </c>
      <c r="F8105" t="s">
        <v>154</v>
      </c>
      <c r="G8105">
        <v>-99989898.365554795</v>
      </c>
    </row>
    <row r="8106" spans="1:7">
      <c r="A8106">
        <v>10001</v>
      </c>
      <c r="B8106" t="s">
        <v>110</v>
      </c>
      <c r="C8106">
        <v>12001</v>
      </c>
      <c r="D8106" t="s">
        <v>121</v>
      </c>
      <c r="E8106">
        <v>15029</v>
      </c>
      <c r="F8106" t="s">
        <v>155</v>
      </c>
      <c r="G8106">
        <v>2074522.7432180101</v>
      </c>
    </row>
    <row r="8107" spans="1:7">
      <c r="A8107">
        <v>10001</v>
      </c>
      <c r="B8107" t="s">
        <v>110</v>
      </c>
      <c r="C8107">
        <v>12001</v>
      </c>
      <c r="D8107" t="s">
        <v>121</v>
      </c>
      <c r="E8107">
        <v>15030</v>
      </c>
      <c r="F8107" t="s">
        <v>156</v>
      </c>
      <c r="G8107">
        <v>199610918.87418601</v>
      </c>
    </row>
    <row r="8108" spans="1:7">
      <c r="A8108">
        <v>10001</v>
      </c>
      <c r="B8108" t="s">
        <v>110</v>
      </c>
      <c r="C8108">
        <v>12001</v>
      </c>
      <c r="D8108" t="s">
        <v>121</v>
      </c>
      <c r="E8108">
        <v>15031</v>
      </c>
      <c r="F8108" t="s">
        <v>157</v>
      </c>
      <c r="G8108">
        <v>21823540.626269501</v>
      </c>
    </row>
    <row r="8109" spans="1:7">
      <c r="A8109">
        <v>10001</v>
      </c>
      <c r="B8109" t="s">
        <v>110</v>
      </c>
      <c r="C8109">
        <v>12001</v>
      </c>
      <c r="D8109" t="s">
        <v>121</v>
      </c>
      <c r="E8109">
        <v>15032</v>
      </c>
      <c r="F8109" t="s">
        <v>158</v>
      </c>
      <c r="G8109">
        <v>82800.518749536204</v>
      </c>
    </row>
    <row r="8110" spans="1:7">
      <c r="A8110">
        <v>10001</v>
      </c>
      <c r="B8110" t="s">
        <v>110</v>
      </c>
      <c r="C8110">
        <v>12001</v>
      </c>
      <c r="D8110" t="s">
        <v>121</v>
      </c>
      <c r="E8110">
        <v>15055</v>
      </c>
      <c r="F8110" t="s">
        <v>106</v>
      </c>
      <c r="G8110">
        <v>365335576.24006498</v>
      </c>
    </row>
    <row r="8111" spans="1:7">
      <c r="A8111">
        <v>10001</v>
      </c>
      <c r="B8111" t="s">
        <v>110</v>
      </c>
      <c r="C8111">
        <v>12002</v>
      </c>
      <c r="D8111" t="s">
        <v>122</v>
      </c>
      <c r="E8111">
        <v>15055</v>
      </c>
      <c r="F8111" t="s">
        <v>106</v>
      </c>
      <c r="G8111">
        <v>265373645.601897</v>
      </c>
    </row>
    <row r="8112" spans="1:7">
      <c r="A8112">
        <v>10001</v>
      </c>
      <c r="B8112" t="s">
        <v>110</v>
      </c>
      <c r="C8112">
        <v>12003</v>
      </c>
      <c r="D8112" t="s">
        <v>129</v>
      </c>
      <c r="E8112">
        <v>15055</v>
      </c>
      <c r="F8112" t="s">
        <v>106</v>
      </c>
      <c r="G8112">
        <v>959367984.85610402</v>
      </c>
    </row>
    <row r="8113" spans="1:7">
      <c r="A8113">
        <v>10001</v>
      </c>
      <c r="B8113" t="s">
        <v>110</v>
      </c>
      <c r="C8113">
        <v>12004</v>
      </c>
      <c r="D8113" t="s">
        <v>123</v>
      </c>
      <c r="E8113">
        <v>15055</v>
      </c>
      <c r="F8113" t="s">
        <v>106</v>
      </c>
      <c r="G8113">
        <v>15609599.7293161</v>
      </c>
    </row>
    <row r="8114" spans="1:7">
      <c r="A8114">
        <v>10001</v>
      </c>
      <c r="B8114" t="s">
        <v>110</v>
      </c>
      <c r="C8114">
        <v>14001</v>
      </c>
      <c r="D8114" t="s">
        <v>124</v>
      </c>
      <c r="E8114">
        <v>15055</v>
      </c>
      <c r="F8114" t="s">
        <v>106</v>
      </c>
      <c r="G8114">
        <v>20638654.993450899</v>
      </c>
    </row>
    <row r="8115" spans="1:7">
      <c r="A8115">
        <v>10001</v>
      </c>
      <c r="B8115" t="s">
        <v>110</v>
      </c>
      <c r="C8115">
        <v>14002</v>
      </c>
      <c r="D8115" t="s">
        <v>125</v>
      </c>
      <c r="E8115">
        <v>15055</v>
      </c>
      <c r="F8115" t="s">
        <v>106</v>
      </c>
      <c r="G8115">
        <v>14445796.0801777</v>
      </c>
    </row>
    <row r="8116" spans="1:7">
      <c r="A8116">
        <v>10001</v>
      </c>
      <c r="B8116" t="s">
        <v>110</v>
      </c>
      <c r="C8116">
        <v>25001</v>
      </c>
      <c r="D8116" t="s">
        <v>126</v>
      </c>
      <c r="E8116">
        <v>15013</v>
      </c>
      <c r="F8116" t="s">
        <v>159</v>
      </c>
      <c r="G8116">
        <v>322937803.96257502</v>
      </c>
    </row>
    <row r="8117" spans="1:7">
      <c r="A8117">
        <v>10001</v>
      </c>
      <c r="B8117" t="s">
        <v>110</v>
      </c>
      <c r="C8117">
        <v>25001</v>
      </c>
      <c r="D8117" t="s">
        <v>126</v>
      </c>
      <c r="E8117">
        <v>15051</v>
      </c>
      <c r="F8117" t="s">
        <v>127</v>
      </c>
      <c r="G8117">
        <v>3406980524.9642401</v>
      </c>
    </row>
    <row r="8118" spans="1:7">
      <c r="A8118">
        <v>10001</v>
      </c>
      <c r="B8118" t="s">
        <v>110</v>
      </c>
      <c r="C8118">
        <v>28001</v>
      </c>
      <c r="D8118" t="s">
        <v>128</v>
      </c>
      <c r="E8118">
        <v>15051</v>
      </c>
      <c r="F8118" t="s">
        <v>127</v>
      </c>
      <c r="G8118">
        <v>12511860494.900101</v>
      </c>
    </row>
    <row r="8119" spans="1:7">
      <c r="A8119">
        <v>10002</v>
      </c>
      <c r="B8119" t="s">
        <v>111</v>
      </c>
      <c r="C8119">
        <v>1</v>
      </c>
      <c r="D8119" t="s">
        <v>4</v>
      </c>
      <c r="E8119">
        <v>15055</v>
      </c>
      <c r="F8119" t="s">
        <v>106</v>
      </c>
      <c r="G8119">
        <v>62071825.748533398</v>
      </c>
    </row>
    <row r="8120" spans="1:7">
      <c r="A8120">
        <v>10002</v>
      </c>
      <c r="B8120" t="s">
        <v>111</v>
      </c>
      <c r="C8120">
        <v>2</v>
      </c>
      <c r="D8120" t="s">
        <v>5</v>
      </c>
      <c r="E8120">
        <v>15055</v>
      </c>
      <c r="F8120" t="s">
        <v>106</v>
      </c>
      <c r="G8120">
        <v>73927106.074376404</v>
      </c>
    </row>
    <row r="8121" spans="1:7">
      <c r="A8121">
        <v>10002</v>
      </c>
      <c r="B8121" t="s">
        <v>111</v>
      </c>
      <c r="C8121">
        <v>3</v>
      </c>
      <c r="D8121" t="s">
        <v>6</v>
      </c>
      <c r="E8121">
        <v>15055</v>
      </c>
      <c r="F8121" t="s">
        <v>106</v>
      </c>
      <c r="G8121">
        <v>4560.4274905427301</v>
      </c>
    </row>
    <row r="8122" spans="1:7">
      <c r="A8122">
        <v>10002</v>
      </c>
      <c r="B8122" t="s">
        <v>111</v>
      </c>
      <c r="C8122">
        <v>4</v>
      </c>
      <c r="D8122" t="s">
        <v>7</v>
      </c>
      <c r="E8122">
        <v>15055</v>
      </c>
      <c r="F8122" t="s">
        <v>106</v>
      </c>
      <c r="G8122">
        <v>5413076.1428176695</v>
      </c>
    </row>
    <row r="8123" spans="1:7">
      <c r="A8123">
        <v>10002</v>
      </c>
      <c r="B8123" t="s">
        <v>111</v>
      </c>
      <c r="C8123">
        <v>5</v>
      </c>
      <c r="D8123" t="s">
        <v>8</v>
      </c>
      <c r="E8123">
        <v>15055</v>
      </c>
      <c r="F8123" t="s">
        <v>106</v>
      </c>
      <c r="G8123">
        <v>2132879.6871353202</v>
      </c>
    </row>
    <row r="8124" spans="1:7">
      <c r="A8124">
        <v>10002</v>
      </c>
      <c r="B8124" t="s">
        <v>111</v>
      </c>
      <c r="C8124">
        <v>6</v>
      </c>
      <c r="D8124" t="s">
        <v>9</v>
      </c>
      <c r="E8124">
        <v>15055</v>
      </c>
      <c r="F8124" t="s">
        <v>106</v>
      </c>
      <c r="G8124">
        <v>12921014.8340535</v>
      </c>
    </row>
    <row r="8125" spans="1:7">
      <c r="A8125">
        <v>10002</v>
      </c>
      <c r="B8125" t="s">
        <v>111</v>
      </c>
      <c r="C8125">
        <v>7</v>
      </c>
      <c r="D8125" t="s">
        <v>10</v>
      </c>
      <c r="E8125">
        <v>15055</v>
      </c>
      <c r="F8125" t="s">
        <v>106</v>
      </c>
      <c r="G8125">
        <v>2095126.29359011</v>
      </c>
    </row>
    <row r="8126" spans="1:7">
      <c r="A8126">
        <v>10002</v>
      </c>
      <c r="B8126" t="s">
        <v>111</v>
      </c>
      <c r="C8126">
        <v>8</v>
      </c>
      <c r="D8126" t="s">
        <v>11</v>
      </c>
      <c r="E8126">
        <v>15055</v>
      </c>
      <c r="F8126" t="s">
        <v>106</v>
      </c>
      <c r="G8126">
        <v>17100.902341839501</v>
      </c>
    </row>
    <row r="8127" spans="1:7">
      <c r="A8127">
        <v>10002</v>
      </c>
      <c r="B8127" t="s">
        <v>111</v>
      </c>
      <c r="C8127">
        <v>9</v>
      </c>
      <c r="D8127" t="s">
        <v>12</v>
      </c>
      <c r="E8127">
        <v>15055</v>
      </c>
      <c r="F8127" t="s">
        <v>106</v>
      </c>
      <c r="G8127">
        <v>894278612.23693097</v>
      </c>
    </row>
    <row r="8128" spans="1:7">
      <c r="A8128">
        <v>10002</v>
      </c>
      <c r="B8128" t="s">
        <v>111</v>
      </c>
      <c r="C8128">
        <v>11</v>
      </c>
      <c r="D8128" t="s">
        <v>14</v>
      </c>
      <c r="E8128">
        <v>15055</v>
      </c>
      <c r="F8128" t="s">
        <v>106</v>
      </c>
      <c r="G8128">
        <v>1662945427.1645601</v>
      </c>
    </row>
    <row r="8129" spans="1:7">
      <c r="A8129">
        <v>10002</v>
      </c>
      <c r="B8129" t="s">
        <v>111</v>
      </c>
      <c r="C8129">
        <v>12</v>
      </c>
      <c r="D8129" t="s">
        <v>15</v>
      </c>
      <c r="E8129">
        <v>15055</v>
      </c>
      <c r="F8129" t="s">
        <v>106</v>
      </c>
      <c r="G8129">
        <v>617028476.95230806</v>
      </c>
    </row>
    <row r="8130" spans="1:7">
      <c r="A8130">
        <v>10002</v>
      </c>
      <c r="B8130" t="s">
        <v>111</v>
      </c>
      <c r="C8130">
        <v>13</v>
      </c>
      <c r="D8130" t="s">
        <v>16</v>
      </c>
      <c r="E8130">
        <v>15055</v>
      </c>
      <c r="F8130" t="s">
        <v>106</v>
      </c>
      <c r="G8130">
        <v>968165.58192635304</v>
      </c>
    </row>
    <row r="8131" spans="1:7">
      <c r="A8131">
        <v>10002</v>
      </c>
      <c r="B8131" t="s">
        <v>111</v>
      </c>
      <c r="C8131">
        <v>14</v>
      </c>
      <c r="D8131" t="s">
        <v>17</v>
      </c>
      <c r="E8131">
        <v>15055</v>
      </c>
      <c r="F8131" t="s">
        <v>106</v>
      </c>
      <c r="G8131">
        <v>7629128.1975763803</v>
      </c>
    </row>
    <row r="8132" spans="1:7">
      <c r="A8132">
        <v>10002</v>
      </c>
      <c r="B8132" t="s">
        <v>111</v>
      </c>
      <c r="C8132">
        <v>15</v>
      </c>
      <c r="D8132" t="s">
        <v>18</v>
      </c>
      <c r="E8132">
        <v>15055</v>
      </c>
      <c r="F8132" t="s">
        <v>106</v>
      </c>
      <c r="G8132">
        <v>43842303.923000902</v>
      </c>
    </row>
    <row r="8133" spans="1:7">
      <c r="A8133">
        <v>10002</v>
      </c>
      <c r="B8133" t="s">
        <v>111</v>
      </c>
      <c r="C8133">
        <v>16</v>
      </c>
      <c r="D8133" t="s">
        <v>19</v>
      </c>
      <c r="E8133">
        <v>15055</v>
      </c>
      <c r="F8133" t="s">
        <v>106</v>
      </c>
      <c r="G8133">
        <v>2610393.8486206299</v>
      </c>
    </row>
    <row r="8134" spans="1:7">
      <c r="A8134">
        <v>10002</v>
      </c>
      <c r="B8134" t="s">
        <v>111</v>
      </c>
      <c r="C8134">
        <v>17</v>
      </c>
      <c r="D8134" t="s">
        <v>20</v>
      </c>
      <c r="E8134">
        <v>15055</v>
      </c>
      <c r="F8134" t="s">
        <v>106</v>
      </c>
      <c r="G8134">
        <v>11953323.854215899</v>
      </c>
    </row>
    <row r="8135" spans="1:7">
      <c r="A8135">
        <v>10002</v>
      </c>
      <c r="B8135" t="s">
        <v>111</v>
      </c>
      <c r="C8135">
        <v>18</v>
      </c>
      <c r="D8135" t="s">
        <v>21</v>
      </c>
      <c r="E8135">
        <v>15055</v>
      </c>
      <c r="F8135" t="s">
        <v>106</v>
      </c>
      <c r="G8135">
        <v>80349182.051929995</v>
      </c>
    </row>
    <row r="8136" spans="1:7">
      <c r="A8136">
        <v>10002</v>
      </c>
      <c r="B8136" t="s">
        <v>111</v>
      </c>
      <c r="C8136">
        <v>19</v>
      </c>
      <c r="D8136" t="s">
        <v>22</v>
      </c>
      <c r="E8136">
        <v>15055</v>
      </c>
      <c r="F8136" t="s">
        <v>106</v>
      </c>
      <c r="G8136">
        <v>11661154.547019901</v>
      </c>
    </row>
    <row r="8137" spans="1:7">
      <c r="A8137">
        <v>10002</v>
      </c>
      <c r="B8137" t="s">
        <v>111</v>
      </c>
      <c r="C8137">
        <v>20</v>
      </c>
      <c r="D8137" t="s">
        <v>23</v>
      </c>
      <c r="E8137">
        <v>15055</v>
      </c>
      <c r="F8137" t="s">
        <v>106</v>
      </c>
      <c r="G8137">
        <v>946747771.48756003</v>
      </c>
    </row>
    <row r="8138" spans="1:7">
      <c r="A8138">
        <v>10002</v>
      </c>
      <c r="B8138" t="s">
        <v>111</v>
      </c>
      <c r="C8138">
        <v>21</v>
      </c>
      <c r="D8138" t="s">
        <v>24</v>
      </c>
      <c r="E8138">
        <v>15055</v>
      </c>
      <c r="F8138" t="s">
        <v>106</v>
      </c>
      <c r="G8138">
        <v>564591645.22848797</v>
      </c>
    </row>
    <row r="8139" spans="1:7">
      <c r="A8139">
        <v>10002</v>
      </c>
      <c r="B8139" t="s">
        <v>111</v>
      </c>
      <c r="C8139">
        <v>22</v>
      </c>
      <c r="D8139" t="s">
        <v>25</v>
      </c>
      <c r="E8139">
        <v>15055</v>
      </c>
      <c r="F8139" t="s">
        <v>106</v>
      </c>
      <c r="G8139">
        <v>88582384.148935199</v>
      </c>
    </row>
    <row r="8140" spans="1:7">
      <c r="A8140">
        <v>10002</v>
      </c>
      <c r="B8140" t="s">
        <v>111</v>
      </c>
      <c r="C8140">
        <v>23</v>
      </c>
      <c r="D8140" t="s">
        <v>26</v>
      </c>
      <c r="E8140">
        <v>15055</v>
      </c>
      <c r="F8140" t="s">
        <v>106</v>
      </c>
      <c r="G8140">
        <v>45376137.571742497</v>
      </c>
    </row>
    <row r="8141" spans="1:7">
      <c r="A8141">
        <v>10002</v>
      </c>
      <c r="B8141" t="s">
        <v>111</v>
      </c>
      <c r="C8141">
        <v>24</v>
      </c>
      <c r="D8141" t="s">
        <v>27</v>
      </c>
      <c r="E8141">
        <v>15055</v>
      </c>
      <c r="F8141" t="s">
        <v>106</v>
      </c>
      <c r="G8141">
        <v>2451727.9007901498</v>
      </c>
    </row>
    <row r="8142" spans="1:7">
      <c r="A8142">
        <v>10002</v>
      </c>
      <c r="B8142" t="s">
        <v>111</v>
      </c>
      <c r="C8142">
        <v>25</v>
      </c>
      <c r="D8142" t="s">
        <v>28</v>
      </c>
      <c r="E8142">
        <v>15055</v>
      </c>
      <c r="F8142" t="s">
        <v>106</v>
      </c>
      <c r="G8142">
        <v>47769855.266729899</v>
      </c>
    </row>
    <row r="8143" spans="1:7">
      <c r="A8143">
        <v>10002</v>
      </c>
      <c r="B8143" t="s">
        <v>111</v>
      </c>
      <c r="C8143">
        <v>26</v>
      </c>
      <c r="D8143" t="s">
        <v>29</v>
      </c>
      <c r="E8143">
        <v>15055</v>
      </c>
      <c r="F8143" t="s">
        <v>106</v>
      </c>
      <c r="G8143">
        <v>4309871.38329715</v>
      </c>
    </row>
    <row r="8144" spans="1:7">
      <c r="A8144">
        <v>10002</v>
      </c>
      <c r="B8144" t="s">
        <v>111</v>
      </c>
      <c r="C8144">
        <v>27</v>
      </c>
      <c r="D8144" t="s">
        <v>30</v>
      </c>
      <c r="E8144">
        <v>15055</v>
      </c>
      <c r="F8144" t="s">
        <v>106</v>
      </c>
      <c r="G8144">
        <v>44952392.255416103</v>
      </c>
    </row>
    <row r="8145" spans="1:7">
      <c r="A8145">
        <v>10002</v>
      </c>
      <c r="B8145" t="s">
        <v>111</v>
      </c>
      <c r="C8145">
        <v>28</v>
      </c>
      <c r="D8145" t="s">
        <v>31</v>
      </c>
      <c r="E8145">
        <v>15055</v>
      </c>
      <c r="F8145" t="s">
        <v>106</v>
      </c>
      <c r="G8145">
        <v>24289388.048230801</v>
      </c>
    </row>
    <row r="8146" spans="1:7">
      <c r="A8146">
        <v>10002</v>
      </c>
      <c r="B8146" t="s">
        <v>111</v>
      </c>
      <c r="C8146">
        <v>29</v>
      </c>
      <c r="D8146" t="s">
        <v>32</v>
      </c>
      <c r="E8146">
        <v>15055</v>
      </c>
      <c r="F8146" t="s">
        <v>106</v>
      </c>
      <c r="G8146">
        <v>85856612.893236503</v>
      </c>
    </row>
    <row r="8147" spans="1:7">
      <c r="A8147">
        <v>10002</v>
      </c>
      <c r="B8147" t="s">
        <v>111</v>
      </c>
      <c r="C8147">
        <v>30</v>
      </c>
      <c r="D8147" t="s">
        <v>33</v>
      </c>
      <c r="E8147">
        <v>15055</v>
      </c>
      <c r="F8147" t="s">
        <v>106</v>
      </c>
      <c r="G8147">
        <v>21114811.521277402</v>
      </c>
    </row>
    <row r="8148" spans="1:7">
      <c r="A8148">
        <v>10002</v>
      </c>
      <c r="B8148" t="s">
        <v>111</v>
      </c>
      <c r="C8148">
        <v>31</v>
      </c>
      <c r="D8148" t="s">
        <v>34</v>
      </c>
      <c r="E8148">
        <v>15055</v>
      </c>
      <c r="F8148" t="s">
        <v>106</v>
      </c>
      <c r="G8148">
        <v>78508776.886467904</v>
      </c>
    </row>
    <row r="8149" spans="1:7">
      <c r="A8149">
        <v>10002</v>
      </c>
      <c r="B8149" t="s">
        <v>111</v>
      </c>
      <c r="C8149">
        <v>32</v>
      </c>
      <c r="D8149" t="s">
        <v>35</v>
      </c>
      <c r="E8149">
        <v>15055</v>
      </c>
      <c r="F8149" t="s">
        <v>106</v>
      </c>
      <c r="G8149">
        <v>4230406030.3887401</v>
      </c>
    </row>
    <row r="8150" spans="1:7">
      <c r="A8150">
        <v>10002</v>
      </c>
      <c r="B8150" t="s">
        <v>111</v>
      </c>
      <c r="C8150">
        <v>33</v>
      </c>
      <c r="D8150" t="s">
        <v>36</v>
      </c>
      <c r="E8150">
        <v>15055</v>
      </c>
      <c r="F8150" t="s">
        <v>106</v>
      </c>
      <c r="G8150">
        <v>1566395125.2054</v>
      </c>
    </row>
    <row r="8151" spans="1:7">
      <c r="A8151">
        <v>10002</v>
      </c>
      <c r="B8151" t="s">
        <v>111</v>
      </c>
      <c r="C8151">
        <v>34</v>
      </c>
      <c r="D8151" t="s">
        <v>37</v>
      </c>
      <c r="E8151">
        <v>15055</v>
      </c>
      <c r="F8151" t="s">
        <v>106</v>
      </c>
      <c r="G8151">
        <v>551534590.46451795</v>
      </c>
    </row>
    <row r="8152" spans="1:7">
      <c r="A8152">
        <v>10002</v>
      </c>
      <c r="B8152" t="s">
        <v>111</v>
      </c>
      <c r="C8152">
        <v>35</v>
      </c>
      <c r="D8152" t="s">
        <v>38</v>
      </c>
      <c r="E8152">
        <v>15055</v>
      </c>
      <c r="F8152" t="s">
        <v>106</v>
      </c>
      <c r="G8152">
        <v>376688678.08572</v>
      </c>
    </row>
    <row r="8153" spans="1:7">
      <c r="A8153">
        <v>10002</v>
      </c>
      <c r="B8153" t="s">
        <v>111</v>
      </c>
      <c r="C8153">
        <v>36</v>
      </c>
      <c r="D8153" t="s">
        <v>39</v>
      </c>
      <c r="E8153">
        <v>15055</v>
      </c>
      <c r="F8153" t="s">
        <v>106</v>
      </c>
      <c r="G8153">
        <v>1429703135.4422801</v>
      </c>
    </row>
    <row r="8154" spans="1:7">
      <c r="A8154">
        <v>10002</v>
      </c>
      <c r="B8154" t="s">
        <v>111</v>
      </c>
      <c r="C8154">
        <v>37</v>
      </c>
      <c r="D8154" t="s">
        <v>40</v>
      </c>
      <c r="E8154">
        <v>15055</v>
      </c>
      <c r="F8154" t="s">
        <v>106</v>
      </c>
      <c r="G8154">
        <v>866970767.53123498</v>
      </c>
    </row>
    <row r="8155" spans="1:7">
      <c r="A8155">
        <v>10002</v>
      </c>
      <c r="B8155" t="s">
        <v>111</v>
      </c>
      <c r="C8155">
        <v>38</v>
      </c>
      <c r="D8155" t="s">
        <v>41</v>
      </c>
      <c r="E8155">
        <v>15055</v>
      </c>
      <c r="F8155" t="s">
        <v>106</v>
      </c>
      <c r="G8155">
        <v>377976281.77440602</v>
      </c>
    </row>
    <row r="8156" spans="1:7">
      <c r="A8156">
        <v>10002</v>
      </c>
      <c r="B8156" t="s">
        <v>111</v>
      </c>
      <c r="C8156">
        <v>39</v>
      </c>
      <c r="D8156" t="s">
        <v>42</v>
      </c>
      <c r="E8156">
        <v>15055</v>
      </c>
      <c r="F8156" t="s">
        <v>106</v>
      </c>
      <c r="G8156">
        <v>848840818.77013695</v>
      </c>
    </row>
    <row r="8157" spans="1:7">
      <c r="A8157">
        <v>10002</v>
      </c>
      <c r="B8157" t="s">
        <v>111</v>
      </c>
      <c r="C8157">
        <v>40</v>
      </c>
      <c r="D8157" t="s">
        <v>43</v>
      </c>
      <c r="E8157">
        <v>15055</v>
      </c>
      <c r="F8157" t="s">
        <v>106</v>
      </c>
      <c r="G8157">
        <v>777812451.81861305</v>
      </c>
    </row>
    <row r="8158" spans="1:7">
      <c r="A8158">
        <v>10002</v>
      </c>
      <c r="B8158" t="s">
        <v>111</v>
      </c>
      <c r="C8158">
        <v>41</v>
      </c>
      <c r="D8158" t="s">
        <v>44</v>
      </c>
      <c r="E8158">
        <v>15055</v>
      </c>
      <c r="F8158" t="s">
        <v>106</v>
      </c>
      <c r="G8158">
        <v>1247746065.06988</v>
      </c>
    </row>
    <row r="8159" spans="1:7">
      <c r="A8159">
        <v>10002</v>
      </c>
      <c r="B8159" t="s">
        <v>111</v>
      </c>
      <c r="C8159">
        <v>42</v>
      </c>
      <c r="D8159" t="s">
        <v>45</v>
      </c>
      <c r="E8159">
        <v>15055</v>
      </c>
      <c r="F8159" t="s">
        <v>106</v>
      </c>
      <c r="G8159">
        <v>345411293.68404597</v>
      </c>
    </row>
    <row r="8160" spans="1:7">
      <c r="A8160">
        <v>10002</v>
      </c>
      <c r="B8160" t="s">
        <v>111</v>
      </c>
      <c r="C8160">
        <v>43</v>
      </c>
      <c r="D8160" t="s">
        <v>46</v>
      </c>
      <c r="E8160">
        <v>15055</v>
      </c>
      <c r="F8160" t="s">
        <v>106</v>
      </c>
      <c r="G8160">
        <v>20842418.407138601</v>
      </c>
    </row>
    <row r="8161" spans="1:7">
      <c r="A8161">
        <v>10002</v>
      </c>
      <c r="B8161" t="s">
        <v>111</v>
      </c>
      <c r="C8161">
        <v>44</v>
      </c>
      <c r="D8161" t="s">
        <v>47</v>
      </c>
      <c r="E8161">
        <v>15055</v>
      </c>
      <c r="F8161" t="s">
        <v>106</v>
      </c>
      <c r="G8161">
        <v>52644720.855381504</v>
      </c>
    </row>
    <row r="8162" spans="1:7">
      <c r="A8162">
        <v>10002</v>
      </c>
      <c r="B8162" t="s">
        <v>111</v>
      </c>
      <c r="C8162">
        <v>45</v>
      </c>
      <c r="D8162" t="s">
        <v>48</v>
      </c>
      <c r="E8162">
        <v>15055</v>
      </c>
      <c r="F8162" t="s">
        <v>106</v>
      </c>
      <c r="G8162">
        <v>626733458.60316503</v>
      </c>
    </row>
    <row r="8163" spans="1:7">
      <c r="A8163">
        <v>10002</v>
      </c>
      <c r="B8163" t="s">
        <v>111</v>
      </c>
      <c r="C8163">
        <v>46</v>
      </c>
      <c r="D8163" t="s">
        <v>49</v>
      </c>
      <c r="E8163">
        <v>15055</v>
      </c>
      <c r="F8163" t="s">
        <v>106</v>
      </c>
      <c r="G8163">
        <v>781377767.07083797</v>
      </c>
    </row>
    <row r="8164" spans="1:7">
      <c r="A8164">
        <v>10002</v>
      </c>
      <c r="B8164" t="s">
        <v>111</v>
      </c>
      <c r="C8164">
        <v>47</v>
      </c>
      <c r="D8164" t="s">
        <v>50</v>
      </c>
      <c r="E8164">
        <v>15055</v>
      </c>
      <c r="F8164" t="s">
        <v>106</v>
      </c>
      <c r="G8164">
        <v>5382169.27868573</v>
      </c>
    </row>
    <row r="8165" spans="1:7">
      <c r="A8165">
        <v>10002</v>
      </c>
      <c r="B8165" t="s">
        <v>111</v>
      </c>
      <c r="C8165">
        <v>48</v>
      </c>
      <c r="D8165" t="s">
        <v>51</v>
      </c>
      <c r="E8165">
        <v>15055</v>
      </c>
      <c r="F8165" t="s">
        <v>106</v>
      </c>
      <c r="G8165">
        <v>51695444.244143397</v>
      </c>
    </row>
    <row r="8166" spans="1:7">
      <c r="A8166">
        <v>10002</v>
      </c>
      <c r="B8166" t="s">
        <v>111</v>
      </c>
      <c r="C8166">
        <v>49</v>
      </c>
      <c r="D8166" t="s">
        <v>52</v>
      </c>
      <c r="E8166">
        <v>15055</v>
      </c>
      <c r="F8166" t="s">
        <v>106</v>
      </c>
      <c r="G8166">
        <v>332855872.81415099</v>
      </c>
    </row>
    <row r="8167" spans="1:7">
      <c r="A8167">
        <v>10002</v>
      </c>
      <c r="B8167" t="s">
        <v>111</v>
      </c>
      <c r="C8167">
        <v>50</v>
      </c>
      <c r="D8167" t="s">
        <v>53</v>
      </c>
      <c r="E8167">
        <v>15055</v>
      </c>
      <c r="F8167" t="s">
        <v>106</v>
      </c>
      <c r="G8167">
        <v>2308861.8022804498</v>
      </c>
    </row>
    <row r="8168" spans="1:7">
      <c r="A8168">
        <v>10002</v>
      </c>
      <c r="B8168" t="s">
        <v>111</v>
      </c>
      <c r="C8168">
        <v>51</v>
      </c>
      <c r="D8168" t="s">
        <v>54</v>
      </c>
      <c r="E8168">
        <v>15055</v>
      </c>
      <c r="F8168" t="s">
        <v>106</v>
      </c>
      <c r="G8168">
        <v>1754759015.51261</v>
      </c>
    </row>
    <row r="8169" spans="1:7">
      <c r="A8169">
        <v>10002</v>
      </c>
      <c r="B8169" t="s">
        <v>111</v>
      </c>
      <c r="C8169">
        <v>52</v>
      </c>
      <c r="D8169" t="s">
        <v>55</v>
      </c>
      <c r="E8169">
        <v>15055</v>
      </c>
      <c r="F8169" t="s">
        <v>106</v>
      </c>
      <c r="G8169">
        <v>247285205.075331</v>
      </c>
    </row>
    <row r="8170" spans="1:7">
      <c r="A8170">
        <v>10002</v>
      </c>
      <c r="B8170" t="s">
        <v>111</v>
      </c>
      <c r="C8170">
        <v>53</v>
      </c>
      <c r="D8170" t="s">
        <v>56</v>
      </c>
      <c r="E8170">
        <v>15055</v>
      </c>
      <c r="F8170" t="s">
        <v>106</v>
      </c>
      <c r="G8170">
        <v>154730039.008618</v>
      </c>
    </row>
    <row r="8171" spans="1:7">
      <c r="A8171">
        <v>10002</v>
      </c>
      <c r="B8171" t="s">
        <v>111</v>
      </c>
      <c r="C8171">
        <v>54</v>
      </c>
      <c r="D8171" t="s">
        <v>57</v>
      </c>
      <c r="E8171">
        <v>15055</v>
      </c>
      <c r="F8171" t="s">
        <v>106</v>
      </c>
      <c r="G8171">
        <v>1565400250.3623099</v>
      </c>
    </row>
    <row r="8172" spans="1:7">
      <c r="A8172">
        <v>10002</v>
      </c>
      <c r="B8172" t="s">
        <v>111</v>
      </c>
      <c r="C8172">
        <v>55</v>
      </c>
      <c r="D8172" t="s">
        <v>58</v>
      </c>
      <c r="E8172">
        <v>15055</v>
      </c>
      <c r="F8172" t="s">
        <v>106</v>
      </c>
      <c r="G8172">
        <v>508797194.21373701</v>
      </c>
    </row>
    <row r="8173" spans="1:7">
      <c r="A8173">
        <v>10002</v>
      </c>
      <c r="B8173" t="s">
        <v>111</v>
      </c>
      <c r="C8173">
        <v>56</v>
      </c>
      <c r="D8173" t="s">
        <v>59</v>
      </c>
      <c r="E8173">
        <v>15055</v>
      </c>
      <c r="F8173" t="s">
        <v>106</v>
      </c>
      <c r="G8173">
        <v>552943338.75352895</v>
      </c>
    </row>
    <row r="8174" spans="1:7">
      <c r="A8174">
        <v>10002</v>
      </c>
      <c r="B8174" t="s">
        <v>111</v>
      </c>
      <c r="C8174">
        <v>57</v>
      </c>
      <c r="D8174" t="s">
        <v>60</v>
      </c>
      <c r="E8174">
        <v>15055</v>
      </c>
      <c r="F8174" t="s">
        <v>106</v>
      </c>
      <c r="G8174">
        <v>395422651.728486</v>
      </c>
    </row>
    <row r="8175" spans="1:7">
      <c r="A8175">
        <v>10002</v>
      </c>
      <c r="B8175" t="s">
        <v>111</v>
      </c>
      <c r="C8175">
        <v>58</v>
      </c>
      <c r="D8175" t="s">
        <v>61</v>
      </c>
      <c r="E8175">
        <v>15055</v>
      </c>
      <c r="F8175" t="s">
        <v>106</v>
      </c>
      <c r="G8175">
        <v>458657227.88728201</v>
      </c>
    </row>
    <row r="8176" spans="1:7">
      <c r="A8176">
        <v>10002</v>
      </c>
      <c r="B8176" t="s">
        <v>111</v>
      </c>
      <c r="C8176">
        <v>59</v>
      </c>
      <c r="D8176" t="s">
        <v>62</v>
      </c>
      <c r="E8176">
        <v>15055</v>
      </c>
      <c r="F8176" t="s">
        <v>106</v>
      </c>
      <c r="G8176">
        <v>2647573750.8421102</v>
      </c>
    </row>
    <row r="8177" spans="1:7">
      <c r="A8177">
        <v>10002</v>
      </c>
      <c r="B8177" t="s">
        <v>111</v>
      </c>
      <c r="C8177">
        <v>60</v>
      </c>
      <c r="D8177" t="s">
        <v>63</v>
      </c>
      <c r="E8177">
        <v>15055</v>
      </c>
      <c r="F8177" t="s">
        <v>106</v>
      </c>
      <c r="G8177">
        <v>1542433455.0701399</v>
      </c>
    </row>
    <row r="8178" spans="1:7">
      <c r="A8178">
        <v>10002</v>
      </c>
      <c r="B8178" t="s">
        <v>111</v>
      </c>
      <c r="C8178">
        <v>61</v>
      </c>
      <c r="D8178" t="s">
        <v>64</v>
      </c>
      <c r="E8178">
        <v>15055</v>
      </c>
      <c r="F8178" t="s">
        <v>106</v>
      </c>
      <c r="G8178">
        <v>1398109093.0847399</v>
      </c>
    </row>
    <row r="8179" spans="1:7">
      <c r="A8179">
        <v>10002</v>
      </c>
      <c r="B8179" t="s">
        <v>111</v>
      </c>
      <c r="C8179">
        <v>62</v>
      </c>
      <c r="D8179" t="s">
        <v>65</v>
      </c>
      <c r="E8179">
        <v>15055</v>
      </c>
      <c r="F8179" t="s">
        <v>106</v>
      </c>
      <c r="G8179">
        <v>27882318183.055801</v>
      </c>
    </row>
    <row r="8180" spans="1:7">
      <c r="A8180">
        <v>10002</v>
      </c>
      <c r="B8180" t="s">
        <v>111</v>
      </c>
      <c r="C8180">
        <v>63</v>
      </c>
      <c r="D8180" t="s">
        <v>66</v>
      </c>
      <c r="E8180">
        <v>15055</v>
      </c>
      <c r="F8180" t="s">
        <v>106</v>
      </c>
      <c r="G8180">
        <v>268227891.34174499</v>
      </c>
    </row>
    <row r="8181" spans="1:7">
      <c r="A8181">
        <v>10002</v>
      </c>
      <c r="B8181" t="s">
        <v>111</v>
      </c>
      <c r="C8181">
        <v>64</v>
      </c>
      <c r="D8181" t="s">
        <v>67</v>
      </c>
      <c r="E8181">
        <v>15055</v>
      </c>
      <c r="F8181" t="s">
        <v>106</v>
      </c>
      <c r="G8181">
        <v>91030.054091598198</v>
      </c>
    </row>
    <row r="8182" spans="1:7">
      <c r="A8182">
        <v>10002</v>
      </c>
      <c r="B8182" t="s">
        <v>111</v>
      </c>
      <c r="C8182">
        <v>65</v>
      </c>
      <c r="D8182" t="s">
        <v>68</v>
      </c>
      <c r="E8182">
        <v>15055</v>
      </c>
      <c r="F8182" t="s">
        <v>106</v>
      </c>
      <c r="G8182">
        <v>1533326452.6640699</v>
      </c>
    </row>
    <row r="8183" spans="1:7">
      <c r="A8183">
        <v>10002</v>
      </c>
      <c r="B8183" t="s">
        <v>111</v>
      </c>
      <c r="C8183">
        <v>67</v>
      </c>
      <c r="D8183" t="s">
        <v>70</v>
      </c>
      <c r="E8183">
        <v>15055</v>
      </c>
      <c r="F8183" t="s">
        <v>106</v>
      </c>
      <c r="G8183">
        <v>515638578.17452902</v>
      </c>
    </row>
    <row r="8184" spans="1:7">
      <c r="A8184">
        <v>10002</v>
      </c>
      <c r="B8184" t="s">
        <v>111</v>
      </c>
      <c r="C8184">
        <v>68</v>
      </c>
      <c r="D8184" t="s">
        <v>71</v>
      </c>
      <c r="E8184">
        <v>15055</v>
      </c>
      <c r="F8184" t="s">
        <v>106</v>
      </c>
      <c r="G8184">
        <v>219925418.07179099</v>
      </c>
    </row>
    <row r="8185" spans="1:7">
      <c r="A8185">
        <v>10002</v>
      </c>
      <c r="B8185" t="s">
        <v>111</v>
      </c>
      <c r="C8185">
        <v>69</v>
      </c>
      <c r="D8185" t="s">
        <v>72</v>
      </c>
      <c r="E8185">
        <v>15055</v>
      </c>
      <c r="F8185" t="s">
        <v>106</v>
      </c>
      <c r="G8185">
        <v>1190004022.72735</v>
      </c>
    </row>
    <row r="8186" spans="1:7">
      <c r="A8186">
        <v>10002</v>
      </c>
      <c r="B8186" t="s">
        <v>111</v>
      </c>
      <c r="C8186">
        <v>70</v>
      </c>
      <c r="D8186" t="s">
        <v>73</v>
      </c>
      <c r="E8186">
        <v>15055</v>
      </c>
      <c r="F8186" t="s">
        <v>106</v>
      </c>
      <c r="G8186">
        <v>4273335705.1511002</v>
      </c>
    </row>
    <row r="8187" spans="1:7">
      <c r="A8187">
        <v>10002</v>
      </c>
      <c r="B8187" t="s">
        <v>111</v>
      </c>
      <c r="C8187">
        <v>71</v>
      </c>
      <c r="D8187" t="s">
        <v>74</v>
      </c>
      <c r="E8187">
        <v>15055</v>
      </c>
      <c r="F8187" t="s">
        <v>106</v>
      </c>
      <c r="G8187">
        <v>2703067617.0837102</v>
      </c>
    </row>
    <row r="8188" spans="1:7">
      <c r="A8188">
        <v>10002</v>
      </c>
      <c r="B8188" t="s">
        <v>111</v>
      </c>
      <c r="C8188">
        <v>72</v>
      </c>
      <c r="D8188" t="s">
        <v>75</v>
      </c>
      <c r="E8188">
        <v>15055</v>
      </c>
      <c r="F8188" t="s">
        <v>106</v>
      </c>
      <c r="G8188">
        <v>6718003888.1932802</v>
      </c>
    </row>
    <row r="8189" spans="1:7">
      <c r="A8189">
        <v>10002</v>
      </c>
      <c r="B8189" t="s">
        <v>111</v>
      </c>
      <c r="C8189">
        <v>73</v>
      </c>
      <c r="D8189" t="s">
        <v>76</v>
      </c>
      <c r="E8189">
        <v>15055</v>
      </c>
      <c r="F8189" t="s">
        <v>106</v>
      </c>
      <c r="G8189">
        <v>1290917755.75879</v>
      </c>
    </row>
    <row r="8190" spans="1:7">
      <c r="A8190">
        <v>10002</v>
      </c>
      <c r="B8190" t="s">
        <v>111</v>
      </c>
      <c r="C8190">
        <v>74</v>
      </c>
      <c r="D8190" t="s">
        <v>77</v>
      </c>
      <c r="E8190">
        <v>15055</v>
      </c>
      <c r="F8190" t="s">
        <v>106</v>
      </c>
      <c r="G8190">
        <v>439781229.27941501</v>
      </c>
    </row>
    <row r="8191" spans="1:7">
      <c r="A8191">
        <v>10002</v>
      </c>
      <c r="B8191" t="s">
        <v>111</v>
      </c>
      <c r="C8191">
        <v>75</v>
      </c>
      <c r="D8191" t="s">
        <v>78</v>
      </c>
      <c r="E8191">
        <v>15055</v>
      </c>
      <c r="F8191" t="s">
        <v>106</v>
      </c>
      <c r="G8191">
        <v>76122279.710118696</v>
      </c>
    </row>
    <row r="8192" spans="1:7">
      <c r="A8192">
        <v>10002</v>
      </c>
      <c r="B8192" t="s">
        <v>111</v>
      </c>
      <c r="C8192">
        <v>76</v>
      </c>
      <c r="D8192" t="s">
        <v>79</v>
      </c>
      <c r="E8192">
        <v>15055</v>
      </c>
      <c r="F8192" t="s">
        <v>106</v>
      </c>
      <c r="G8192">
        <v>1220937468.2987001</v>
      </c>
    </row>
    <row r="8193" spans="1:7">
      <c r="A8193">
        <v>10002</v>
      </c>
      <c r="B8193" t="s">
        <v>111</v>
      </c>
      <c r="C8193">
        <v>77</v>
      </c>
      <c r="D8193" t="s">
        <v>80</v>
      </c>
      <c r="E8193">
        <v>15055</v>
      </c>
      <c r="F8193" t="s">
        <v>106</v>
      </c>
      <c r="G8193">
        <v>103038359.97494</v>
      </c>
    </row>
    <row r="8194" spans="1:7">
      <c r="A8194">
        <v>10002</v>
      </c>
      <c r="B8194" t="s">
        <v>111</v>
      </c>
      <c r="C8194">
        <v>78</v>
      </c>
      <c r="D8194" t="s">
        <v>81</v>
      </c>
      <c r="E8194">
        <v>15055</v>
      </c>
      <c r="F8194" t="s">
        <v>106</v>
      </c>
      <c r="G8194">
        <v>4789693197.9202404</v>
      </c>
    </row>
    <row r="8195" spans="1:7">
      <c r="A8195">
        <v>10002</v>
      </c>
      <c r="B8195" t="s">
        <v>111</v>
      </c>
      <c r="C8195">
        <v>79</v>
      </c>
      <c r="D8195" t="s">
        <v>82</v>
      </c>
      <c r="E8195">
        <v>15055</v>
      </c>
      <c r="F8195" t="s">
        <v>106</v>
      </c>
      <c r="G8195">
        <v>1373744824.07565</v>
      </c>
    </row>
    <row r="8196" spans="1:7">
      <c r="A8196">
        <v>10002</v>
      </c>
      <c r="B8196" t="s">
        <v>111</v>
      </c>
      <c r="C8196">
        <v>80</v>
      </c>
      <c r="D8196" t="s">
        <v>83</v>
      </c>
      <c r="E8196">
        <v>15055</v>
      </c>
      <c r="F8196" t="s">
        <v>106</v>
      </c>
      <c r="G8196">
        <v>1050606772.89112</v>
      </c>
    </row>
    <row r="8197" spans="1:7">
      <c r="A8197">
        <v>10002</v>
      </c>
      <c r="B8197" t="s">
        <v>111</v>
      </c>
      <c r="C8197">
        <v>81</v>
      </c>
      <c r="D8197" t="s">
        <v>84</v>
      </c>
      <c r="E8197">
        <v>15055</v>
      </c>
      <c r="F8197" t="s">
        <v>106</v>
      </c>
      <c r="G8197">
        <v>1051007149.82811</v>
      </c>
    </row>
    <row r="8198" spans="1:7">
      <c r="A8198">
        <v>10002</v>
      </c>
      <c r="B8198" t="s">
        <v>111</v>
      </c>
      <c r="C8198">
        <v>82</v>
      </c>
      <c r="D8198" t="s">
        <v>85</v>
      </c>
      <c r="E8198">
        <v>15055</v>
      </c>
      <c r="F8198" t="s">
        <v>106</v>
      </c>
      <c r="G8198">
        <v>111890754.954017</v>
      </c>
    </row>
    <row r="8199" spans="1:7">
      <c r="A8199">
        <v>10002</v>
      </c>
      <c r="B8199" t="s">
        <v>111</v>
      </c>
      <c r="C8199">
        <v>83</v>
      </c>
      <c r="D8199" t="s">
        <v>86</v>
      </c>
      <c r="E8199">
        <v>15055</v>
      </c>
      <c r="F8199" t="s">
        <v>106</v>
      </c>
      <c r="G8199">
        <v>2077497812.7607501</v>
      </c>
    </row>
    <row r="8200" spans="1:7">
      <c r="A8200">
        <v>10002</v>
      </c>
      <c r="B8200" t="s">
        <v>111</v>
      </c>
      <c r="C8200">
        <v>86</v>
      </c>
      <c r="D8200" t="s">
        <v>89</v>
      </c>
      <c r="E8200">
        <v>15055</v>
      </c>
      <c r="F8200" t="s">
        <v>106</v>
      </c>
      <c r="G8200">
        <v>114403054.424062</v>
      </c>
    </row>
    <row r="8201" spans="1:7">
      <c r="A8201">
        <v>10002</v>
      </c>
      <c r="B8201" t="s">
        <v>111</v>
      </c>
      <c r="C8201">
        <v>87</v>
      </c>
      <c r="D8201" t="s">
        <v>90</v>
      </c>
      <c r="E8201">
        <v>15055</v>
      </c>
      <c r="F8201" t="s">
        <v>106</v>
      </c>
      <c r="G8201">
        <v>63281798.041024603</v>
      </c>
    </row>
    <row r="8202" spans="1:7">
      <c r="A8202">
        <v>10002</v>
      </c>
      <c r="B8202" t="s">
        <v>111</v>
      </c>
      <c r="C8202">
        <v>10001</v>
      </c>
      <c r="D8202" t="s">
        <v>110</v>
      </c>
      <c r="E8202">
        <v>15009</v>
      </c>
      <c r="F8202" t="s">
        <v>153</v>
      </c>
      <c r="G8202">
        <v>3421928.6099431799</v>
      </c>
    </row>
    <row r="8203" spans="1:7">
      <c r="A8203">
        <v>10002</v>
      </c>
      <c r="B8203" t="s">
        <v>111</v>
      </c>
      <c r="C8203">
        <v>10001</v>
      </c>
      <c r="D8203" t="s">
        <v>110</v>
      </c>
      <c r="E8203">
        <v>15055</v>
      </c>
      <c r="F8203" t="s">
        <v>106</v>
      </c>
      <c r="G8203">
        <v>1209251.6033832801</v>
      </c>
    </row>
    <row r="8204" spans="1:7">
      <c r="A8204">
        <v>10002</v>
      </c>
      <c r="B8204" t="s">
        <v>111</v>
      </c>
      <c r="C8204">
        <v>10002</v>
      </c>
      <c r="D8204" t="s">
        <v>111</v>
      </c>
      <c r="E8204">
        <v>15009</v>
      </c>
      <c r="F8204" t="s">
        <v>153</v>
      </c>
      <c r="G8204">
        <v>10814267.5568849</v>
      </c>
    </row>
    <row r="8205" spans="1:7">
      <c r="A8205">
        <v>10002</v>
      </c>
      <c r="B8205" t="s">
        <v>111</v>
      </c>
      <c r="C8205">
        <v>10002</v>
      </c>
      <c r="D8205" t="s">
        <v>111</v>
      </c>
      <c r="E8205">
        <v>15055</v>
      </c>
      <c r="F8205" t="s">
        <v>106</v>
      </c>
      <c r="G8205">
        <v>1592447.6321163899</v>
      </c>
    </row>
    <row r="8206" spans="1:7">
      <c r="A8206">
        <v>10002</v>
      </c>
      <c r="B8206" t="s">
        <v>111</v>
      </c>
      <c r="C8206">
        <v>10003</v>
      </c>
      <c r="D8206" t="s">
        <v>112</v>
      </c>
      <c r="E8206">
        <v>15009</v>
      </c>
      <c r="F8206" t="s">
        <v>153</v>
      </c>
      <c r="G8206">
        <v>16432339.720296601</v>
      </c>
    </row>
    <row r="8207" spans="1:7">
      <c r="A8207">
        <v>10002</v>
      </c>
      <c r="B8207" t="s">
        <v>111</v>
      </c>
      <c r="C8207">
        <v>10003</v>
      </c>
      <c r="D8207" t="s">
        <v>112</v>
      </c>
      <c r="E8207">
        <v>15055</v>
      </c>
      <c r="F8207" t="s">
        <v>106</v>
      </c>
      <c r="G8207">
        <v>1417816.73006483</v>
      </c>
    </row>
    <row r="8208" spans="1:7">
      <c r="A8208">
        <v>10002</v>
      </c>
      <c r="B8208" t="s">
        <v>111</v>
      </c>
      <c r="C8208">
        <v>10004</v>
      </c>
      <c r="D8208" t="s">
        <v>113</v>
      </c>
      <c r="E8208">
        <v>15009</v>
      </c>
      <c r="F8208" t="s">
        <v>153</v>
      </c>
      <c r="G8208">
        <v>10651254.1395378</v>
      </c>
    </row>
    <row r="8209" spans="1:7">
      <c r="A8209">
        <v>10002</v>
      </c>
      <c r="B8209" t="s">
        <v>111</v>
      </c>
      <c r="C8209">
        <v>10004</v>
      </c>
      <c r="D8209" t="s">
        <v>113</v>
      </c>
      <c r="E8209">
        <v>15055</v>
      </c>
      <c r="F8209" t="s">
        <v>106</v>
      </c>
      <c r="G8209">
        <v>1094724.99917401</v>
      </c>
    </row>
    <row r="8210" spans="1:7">
      <c r="A8210">
        <v>10002</v>
      </c>
      <c r="B8210" t="s">
        <v>111</v>
      </c>
      <c r="C8210">
        <v>10005</v>
      </c>
      <c r="D8210" t="s">
        <v>114</v>
      </c>
      <c r="E8210">
        <v>15009</v>
      </c>
      <c r="F8210" t="s">
        <v>153</v>
      </c>
      <c r="G8210">
        <v>42512704.740612701</v>
      </c>
    </row>
    <row r="8211" spans="1:7">
      <c r="A8211">
        <v>10002</v>
      </c>
      <c r="B8211" t="s">
        <v>111</v>
      </c>
      <c r="C8211">
        <v>10005</v>
      </c>
      <c r="D8211" t="s">
        <v>114</v>
      </c>
      <c r="E8211">
        <v>15055</v>
      </c>
      <c r="F8211" t="s">
        <v>106</v>
      </c>
      <c r="G8211">
        <v>2443175.5849510799</v>
      </c>
    </row>
    <row r="8212" spans="1:7">
      <c r="A8212">
        <v>10002</v>
      </c>
      <c r="B8212" t="s">
        <v>111</v>
      </c>
      <c r="C8212">
        <v>10006</v>
      </c>
      <c r="D8212" t="s">
        <v>115</v>
      </c>
      <c r="E8212">
        <v>15009</v>
      </c>
      <c r="F8212" t="s">
        <v>153</v>
      </c>
      <c r="G8212">
        <v>79161256.594727397</v>
      </c>
    </row>
    <row r="8213" spans="1:7">
      <c r="A8213">
        <v>10002</v>
      </c>
      <c r="B8213" t="s">
        <v>111</v>
      </c>
      <c r="C8213">
        <v>10006</v>
      </c>
      <c r="D8213" t="s">
        <v>115</v>
      </c>
      <c r="E8213">
        <v>15055</v>
      </c>
      <c r="F8213" t="s">
        <v>106</v>
      </c>
      <c r="G8213">
        <v>8344487.7429100303</v>
      </c>
    </row>
    <row r="8214" spans="1:7">
      <c r="A8214">
        <v>10002</v>
      </c>
      <c r="B8214" t="s">
        <v>111</v>
      </c>
      <c r="C8214">
        <v>10007</v>
      </c>
      <c r="D8214" t="s">
        <v>116</v>
      </c>
      <c r="E8214">
        <v>15009</v>
      </c>
      <c r="F8214" t="s">
        <v>153</v>
      </c>
      <c r="G8214">
        <v>135718098.66113001</v>
      </c>
    </row>
    <row r="8215" spans="1:7">
      <c r="A8215">
        <v>10002</v>
      </c>
      <c r="B8215" t="s">
        <v>111</v>
      </c>
      <c r="C8215">
        <v>10007</v>
      </c>
      <c r="D8215" t="s">
        <v>116</v>
      </c>
      <c r="E8215">
        <v>15055</v>
      </c>
      <c r="F8215" t="s">
        <v>106</v>
      </c>
      <c r="G8215">
        <v>14756695.049053799</v>
      </c>
    </row>
    <row r="8216" spans="1:7">
      <c r="A8216">
        <v>10002</v>
      </c>
      <c r="B8216" t="s">
        <v>111</v>
      </c>
      <c r="C8216">
        <v>10008</v>
      </c>
      <c r="D8216" t="s">
        <v>117</v>
      </c>
      <c r="E8216">
        <v>15009</v>
      </c>
      <c r="F8216" t="s">
        <v>153</v>
      </c>
      <c r="G8216">
        <v>108850724.397064</v>
      </c>
    </row>
    <row r="8217" spans="1:7">
      <c r="A8217">
        <v>10002</v>
      </c>
      <c r="B8217" t="s">
        <v>111</v>
      </c>
      <c r="C8217">
        <v>10008</v>
      </c>
      <c r="D8217" t="s">
        <v>117</v>
      </c>
      <c r="E8217">
        <v>15055</v>
      </c>
      <c r="F8217" t="s">
        <v>106</v>
      </c>
      <c r="G8217">
        <v>16880442.503382999</v>
      </c>
    </row>
    <row r="8218" spans="1:7">
      <c r="A8218">
        <v>10002</v>
      </c>
      <c r="B8218" t="s">
        <v>111</v>
      </c>
      <c r="C8218">
        <v>10009</v>
      </c>
      <c r="D8218" t="s">
        <v>118</v>
      </c>
      <c r="E8218">
        <v>15009</v>
      </c>
      <c r="F8218" t="s">
        <v>153</v>
      </c>
      <c r="G8218">
        <v>725809965.40818501</v>
      </c>
    </row>
    <row r="8219" spans="1:7">
      <c r="A8219">
        <v>10002</v>
      </c>
      <c r="B8219" t="s">
        <v>111</v>
      </c>
      <c r="C8219">
        <v>10009</v>
      </c>
      <c r="D8219" t="s">
        <v>118</v>
      </c>
      <c r="E8219">
        <v>15055</v>
      </c>
      <c r="F8219" t="s">
        <v>106</v>
      </c>
      <c r="G8219">
        <v>42711978.831824198</v>
      </c>
    </row>
    <row r="8220" spans="1:7">
      <c r="A8220">
        <v>10002</v>
      </c>
      <c r="B8220" t="s">
        <v>111</v>
      </c>
      <c r="C8220">
        <v>11001</v>
      </c>
      <c r="D8220" t="s">
        <v>119</v>
      </c>
      <c r="E8220">
        <v>15027</v>
      </c>
      <c r="F8220" t="s">
        <v>154</v>
      </c>
      <c r="G8220">
        <v>-4051196202.5392199</v>
      </c>
    </row>
    <row r="8221" spans="1:7">
      <c r="A8221">
        <v>10002</v>
      </c>
      <c r="B8221" t="s">
        <v>111</v>
      </c>
      <c r="C8221">
        <v>11001</v>
      </c>
      <c r="D8221" t="s">
        <v>119</v>
      </c>
      <c r="E8221">
        <v>15029</v>
      </c>
      <c r="F8221" t="s">
        <v>155</v>
      </c>
      <c r="G8221">
        <v>31305911.183877502</v>
      </c>
    </row>
    <row r="8222" spans="1:7">
      <c r="A8222">
        <v>10002</v>
      </c>
      <c r="B8222" t="s">
        <v>111</v>
      </c>
      <c r="C8222">
        <v>11001</v>
      </c>
      <c r="D8222" t="s">
        <v>119</v>
      </c>
      <c r="E8222">
        <v>15055</v>
      </c>
      <c r="F8222" t="s">
        <v>106</v>
      </c>
      <c r="G8222">
        <v>3162522.5545881698</v>
      </c>
    </row>
    <row r="8223" spans="1:7">
      <c r="A8223">
        <v>10002</v>
      </c>
      <c r="B8223" t="s">
        <v>111</v>
      </c>
      <c r="C8223">
        <v>11003</v>
      </c>
      <c r="D8223" t="s">
        <v>120</v>
      </c>
      <c r="E8223">
        <v>15055</v>
      </c>
      <c r="F8223" t="s">
        <v>106</v>
      </c>
      <c r="G8223">
        <v>3328566.0952679799</v>
      </c>
    </row>
    <row r="8224" spans="1:7">
      <c r="A8224">
        <v>10002</v>
      </c>
      <c r="B8224" t="s">
        <v>111</v>
      </c>
      <c r="C8224">
        <v>12001</v>
      </c>
      <c r="D8224" t="s">
        <v>121</v>
      </c>
      <c r="E8224">
        <v>15027</v>
      </c>
      <c r="F8224" t="s">
        <v>154</v>
      </c>
      <c r="G8224">
        <v>-22852003.600678101</v>
      </c>
    </row>
    <row r="8225" spans="1:7">
      <c r="A8225">
        <v>10002</v>
      </c>
      <c r="B8225" t="s">
        <v>111</v>
      </c>
      <c r="C8225">
        <v>12001</v>
      </c>
      <c r="D8225" t="s">
        <v>121</v>
      </c>
      <c r="E8225">
        <v>15029</v>
      </c>
      <c r="F8225" t="s">
        <v>155</v>
      </c>
      <c r="G8225">
        <v>239024309.67069</v>
      </c>
    </row>
    <row r="8226" spans="1:7">
      <c r="A8226">
        <v>10002</v>
      </c>
      <c r="B8226" t="s">
        <v>111</v>
      </c>
      <c r="C8226">
        <v>12001</v>
      </c>
      <c r="D8226" t="s">
        <v>121</v>
      </c>
      <c r="E8226">
        <v>15030</v>
      </c>
      <c r="F8226" t="s">
        <v>156</v>
      </c>
      <c r="G8226">
        <v>269143567.42997098</v>
      </c>
    </row>
    <row r="8227" spans="1:7">
      <c r="A8227">
        <v>10002</v>
      </c>
      <c r="B8227" t="s">
        <v>111</v>
      </c>
      <c r="C8227">
        <v>12001</v>
      </c>
      <c r="D8227" t="s">
        <v>121</v>
      </c>
      <c r="E8227">
        <v>15031</v>
      </c>
      <c r="F8227" t="s">
        <v>157</v>
      </c>
      <c r="G8227">
        <v>62817078.407859601</v>
      </c>
    </row>
    <row r="8228" spans="1:7">
      <c r="A8228">
        <v>10002</v>
      </c>
      <c r="B8228" t="s">
        <v>111</v>
      </c>
      <c r="C8228">
        <v>12001</v>
      </c>
      <c r="D8228" t="s">
        <v>121</v>
      </c>
      <c r="E8228">
        <v>15032</v>
      </c>
      <c r="F8228" t="s">
        <v>158</v>
      </c>
      <c r="G8228">
        <v>8840654.9042188991</v>
      </c>
    </row>
    <row r="8229" spans="1:7">
      <c r="A8229">
        <v>10002</v>
      </c>
      <c r="B8229" t="s">
        <v>111</v>
      </c>
      <c r="C8229">
        <v>12001</v>
      </c>
      <c r="D8229" t="s">
        <v>121</v>
      </c>
      <c r="E8229">
        <v>15055</v>
      </c>
      <c r="F8229" t="s">
        <v>106</v>
      </c>
      <c r="G8229">
        <v>476995059.18692797</v>
      </c>
    </row>
    <row r="8230" spans="1:7">
      <c r="A8230">
        <v>10002</v>
      </c>
      <c r="B8230" t="s">
        <v>111</v>
      </c>
      <c r="C8230">
        <v>12002</v>
      </c>
      <c r="D8230" t="s">
        <v>122</v>
      </c>
      <c r="E8230">
        <v>15055</v>
      </c>
      <c r="F8230" t="s">
        <v>106</v>
      </c>
      <c r="G8230">
        <v>289651645.76413202</v>
      </c>
    </row>
    <row r="8231" spans="1:7">
      <c r="A8231">
        <v>10002</v>
      </c>
      <c r="B8231" t="s">
        <v>111</v>
      </c>
      <c r="C8231">
        <v>12003</v>
      </c>
      <c r="D8231" t="s">
        <v>129</v>
      </c>
      <c r="E8231">
        <v>15055</v>
      </c>
      <c r="F8231" t="s">
        <v>106</v>
      </c>
      <c r="G8231">
        <v>1230815904.7009101</v>
      </c>
    </row>
    <row r="8232" spans="1:7">
      <c r="A8232">
        <v>10002</v>
      </c>
      <c r="B8232" t="s">
        <v>111</v>
      </c>
      <c r="C8232">
        <v>12004</v>
      </c>
      <c r="D8232" t="s">
        <v>123</v>
      </c>
      <c r="E8232">
        <v>15055</v>
      </c>
      <c r="F8232" t="s">
        <v>106</v>
      </c>
      <c r="G8232">
        <v>16836984.944488801</v>
      </c>
    </row>
    <row r="8233" spans="1:7">
      <c r="A8233">
        <v>10002</v>
      </c>
      <c r="B8233" t="s">
        <v>111</v>
      </c>
      <c r="C8233">
        <v>14001</v>
      </c>
      <c r="D8233" t="s">
        <v>124</v>
      </c>
      <c r="E8233">
        <v>15055</v>
      </c>
      <c r="F8233" t="s">
        <v>106</v>
      </c>
      <c r="G8233">
        <v>22261475.5935486</v>
      </c>
    </row>
    <row r="8234" spans="1:7">
      <c r="A8234">
        <v>10002</v>
      </c>
      <c r="B8234" t="s">
        <v>111</v>
      </c>
      <c r="C8234">
        <v>14002</v>
      </c>
      <c r="D8234" t="s">
        <v>125</v>
      </c>
      <c r="E8234">
        <v>15055</v>
      </c>
      <c r="F8234" t="s">
        <v>106</v>
      </c>
      <c r="G8234">
        <v>15813293.748931101</v>
      </c>
    </row>
    <row r="8235" spans="1:7">
      <c r="A8235">
        <v>10002</v>
      </c>
      <c r="B8235" t="s">
        <v>111</v>
      </c>
      <c r="C8235">
        <v>25001</v>
      </c>
      <c r="D8235" t="s">
        <v>126</v>
      </c>
      <c r="E8235">
        <v>15013</v>
      </c>
      <c r="F8235" t="s">
        <v>159</v>
      </c>
      <c r="G8235">
        <v>1148239278.95473</v>
      </c>
    </row>
    <row r="8236" spans="1:7">
      <c r="A8236">
        <v>10002</v>
      </c>
      <c r="B8236" t="s">
        <v>111</v>
      </c>
      <c r="C8236">
        <v>25001</v>
      </c>
      <c r="D8236" t="s">
        <v>126</v>
      </c>
      <c r="E8236">
        <v>15051</v>
      </c>
      <c r="F8236" t="s">
        <v>127</v>
      </c>
      <c r="G8236">
        <v>4089214312.5435901</v>
      </c>
    </row>
    <row r="8237" spans="1:7">
      <c r="A8237">
        <v>10002</v>
      </c>
      <c r="B8237" t="s">
        <v>111</v>
      </c>
      <c r="C8237">
        <v>28001</v>
      </c>
      <c r="D8237" t="s">
        <v>128</v>
      </c>
      <c r="E8237">
        <v>15051</v>
      </c>
      <c r="F8237" t="s">
        <v>127</v>
      </c>
      <c r="G8237">
        <v>16079008098.8391</v>
      </c>
    </row>
    <row r="8238" spans="1:7">
      <c r="A8238">
        <v>10003</v>
      </c>
      <c r="B8238" t="s">
        <v>112</v>
      </c>
      <c r="C8238">
        <v>1</v>
      </c>
      <c r="D8238" t="s">
        <v>4</v>
      </c>
      <c r="E8238">
        <v>15055</v>
      </c>
      <c r="F8238" t="s">
        <v>106</v>
      </c>
      <c r="G8238">
        <v>51558298.766263597</v>
      </c>
    </row>
    <row r="8239" spans="1:7">
      <c r="A8239">
        <v>10003</v>
      </c>
      <c r="B8239" t="s">
        <v>112</v>
      </c>
      <c r="C8239">
        <v>2</v>
      </c>
      <c r="D8239" t="s">
        <v>5</v>
      </c>
      <c r="E8239">
        <v>15055</v>
      </c>
      <c r="F8239" t="s">
        <v>106</v>
      </c>
      <c r="G8239">
        <v>59091509.758134797</v>
      </c>
    </row>
    <row r="8240" spans="1:7">
      <c r="A8240">
        <v>10003</v>
      </c>
      <c r="B8240" t="s">
        <v>112</v>
      </c>
      <c r="C8240">
        <v>3</v>
      </c>
      <c r="D8240" t="s">
        <v>6</v>
      </c>
      <c r="E8240">
        <v>15055</v>
      </c>
      <c r="F8240" t="s">
        <v>106</v>
      </c>
      <c r="G8240">
        <v>3774.9106550920401</v>
      </c>
    </row>
    <row r="8241" spans="1:7">
      <c r="A8241">
        <v>10003</v>
      </c>
      <c r="B8241" t="s">
        <v>112</v>
      </c>
      <c r="C8241">
        <v>4</v>
      </c>
      <c r="D8241" t="s">
        <v>7</v>
      </c>
      <c r="E8241">
        <v>15055</v>
      </c>
      <c r="F8241" t="s">
        <v>106</v>
      </c>
      <c r="G8241">
        <v>3636610.1247154698</v>
      </c>
    </row>
    <row r="8242" spans="1:7">
      <c r="A8242">
        <v>10003</v>
      </c>
      <c r="B8242" t="s">
        <v>112</v>
      </c>
      <c r="C8242">
        <v>5</v>
      </c>
      <c r="D8242" t="s">
        <v>8</v>
      </c>
      <c r="E8242">
        <v>15055</v>
      </c>
      <c r="F8242" t="s">
        <v>106</v>
      </c>
      <c r="G8242">
        <v>1945303.5408109501</v>
      </c>
    </row>
    <row r="8243" spans="1:7">
      <c r="A8243">
        <v>10003</v>
      </c>
      <c r="B8243" t="s">
        <v>112</v>
      </c>
      <c r="C8243">
        <v>6</v>
      </c>
      <c r="D8243" t="s">
        <v>9</v>
      </c>
      <c r="E8243">
        <v>15055</v>
      </c>
      <c r="F8243" t="s">
        <v>106</v>
      </c>
      <c r="G8243">
        <v>11759337.758559801</v>
      </c>
    </row>
    <row r="8244" spans="1:7">
      <c r="A8244">
        <v>10003</v>
      </c>
      <c r="B8244" t="s">
        <v>112</v>
      </c>
      <c r="C8244">
        <v>7</v>
      </c>
      <c r="D8244" t="s">
        <v>10</v>
      </c>
      <c r="E8244">
        <v>15055</v>
      </c>
      <c r="F8244" t="s">
        <v>106</v>
      </c>
      <c r="G8244">
        <v>1623258.64003744</v>
      </c>
    </row>
    <row r="8245" spans="1:7">
      <c r="A8245">
        <v>10003</v>
      </c>
      <c r="B8245" t="s">
        <v>112</v>
      </c>
      <c r="C8245">
        <v>8</v>
      </c>
      <c r="D8245" t="s">
        <v>11</v>
      </c>
      <c r="E8245">
        <v>15055</v>
      </c>
      <c r="F8245" t="s">
        <v>106</v>
      </c>
      <c r="G8245">
        <v>14758.7090008061</v>
      </c>
    </row>
    <row r="8246" spans="1:7">
      <c r="A8246">
        <v>10003</v>
      </c>
      <c r="B8246" t="s">
        <v>112</v>
      </c>
      <c r="C8246">
        <v>9</v>
      </c>
      <c r="D8246" t="s">
        <v>12</v>
      </c>
      <c r="E8246">
        <v>15055</v>
      </c>
      <c r="F8246" t="s">
        <v>106</v>
      </c>
      <c r="G8246">
        <v>739615297.61682403</v>
      </c>
    </row>
    <row r="8247" spans="1:7">
      <c r="A8247">
        <v>10003</v>
      </c>
      <c r="B8247" t="s">
        <v>112</v>
      </c>
      <c r="C8247">
        <v>11</v>
      </c>
      <c r="D8247" t="s">
        <v>14</v>
      </c>
      <c r="E8247">
        <v>15055</v>
      </c>
      <c r="F8247" t="s">
        <v>106</v>
      </c>
      <c r="G8247">
        <v>1326610559.5334101</v>
      </c>
    </row>
    <row r="8248" spans="1:7">
      <c r="A8248">
        <v>10003</v>
      </c>
      <c r="B8248" t="s">
        <v>112</v>
      </c>
      <c r="C8248">
        <v>12</v>
      </c>
      <c r="D8248" t="s">
        <v>15</v>
      </c>
      <c r="E8248">
        <v>15055</v>
      </c>
      <c r="F8248" t="s">
        <v>106</v>
      </c>
      <c r="G8248">
        <v>523554850.51822603</v>
      </c>
    </row>
    <row r="8249" spans="1:7">
      <c r="A8249">
        <v>10003</v>
      </c>
      <c r="B8249" t="s">
        <v>112</v>
      </c>
      <c r="C8249">
        <v>13</v>
      </c>
      <c r="D8249" t="s">
        <v>16</v>
      </c>
      <c r="E8249">
        <v>15055</v>
      </c>
      <c r="F8249" t="s">
        <v>106</v>
      </c>
      <c r="G8249">
        <v>699827.06955771602</v>
      </c>
    </row>
    <row r="8250" spans="1:7">
      <c r="A8250">
        <v>10003</v>
      </c>
      <c r="B8250" t="s">
        <v>112</v>
      </c>
      <c r="C8250">
        <v>14</v>
      </c>
      <c r="D8250" t="s">
        <v>17</v>
      </c>
      <c r="E8250">
        <v>15055</v>
      </c>
      <c r="F8250" t="s">
        <v>106</v>
      </c>
      <c r="G8250">
        <v>9100283.3226762991</v>
      </c>
    </row>
    <row r="8251" spans="1:7">
      <c r="A8251">
        <v>10003</v>
      </c>
      <c r="B8251" t="s">
        <v>112</v>
      </c>
      <c r="C8251">
        <v>15</v>
      </c>
      <c r="D8251" t="s">
        <v>18</v>
      </c>
      <c r="E8251">
        <v>15055</v>
      </c>
      <c r="F8251" t="s">
        <v>106</v>
      </c>
      <c r="G8251">
        <v>35154994.149475202</v>
      </c>
    </row>
    <row r="8252" spans="1:7">
      <c r="A8252">
        <v>10003</v>
      </c>
      <c r="B8252" t="s">
        <v>112</v>
      </c>
      <c r="C8252">
        <v>16</v>
      </c>
      <c r="D8252" t="s">
        <v>19</v>
      </c>
      <c r="E8252">
        <v>15055</v>
      </c>
      <c r="F8252" t="s">
        <v>106</v>
      </c>
      <c r="G8252">
        <v>2412535.7397638401</v>
      </c>
    </row>
    <row r="8253" spans="1:7">
      <c r="A8253">
        <v>10003</v>
      </c>
      <c r="B8253" t="s">
        <v>112</v>
      </c>
      <c r="C8253">
        <v>17</v>
      </c>
      <c r="D8253" t="s">
        <v>20</v>
      </c>
      <c r="E8253">
        <v>15055</v>
      </c>
      <c r="F8253" t="s">
        <v>106</v>
      </c>
      <c r="G8253">
        <v>10672396.817081399</v>
      </c>
    </row>
    <row r="8254" spans="1:7">
      <c r="A8254">
        <v>10003</v>
      </c>
      <c r="B8254" t="s">
        <v>112</v>
      </c>
      <c r="C8254">
        <v>18</v>
      </c>
      <c r="D8254" t="s">
        <v>21</v>
      </c>
      <c r="E8254">
        <v>15055</v>
      </c>
      <c r="F8254" t="s">
        <v>106</v>
      </c>
      <c r="G8254">
        <v>70882928.218647197</v>
      </c>
    </row>
    <row r="8255" spans="1:7">
      <c r="A8255">
        <v>10003</v>
      </c>
      <c r="B8255" t="s">
        <v>112</v>
      </c>
      <c r="C8255">
        <v>19</v>
      </c>
      <c r="D8255" t="s">
        <v>22</v>
      </c>
      <c r="E8255">
        <v>15055</v>
      </c>
      <c r="F8255" t="s">
        <v>106</v>
      </c>
      <c r="G8255">
        <v>11848444.3328388</v>
      </c>
    </row>
    <row r="8256" spans="1:7">
      <c r="A8256">
        <v>10003</v>
      </c>
      <c r="B8256" t="s">
        <v>112</v>
      </c>
      <c r="C8256">
        <v>20</v>
      </c>
      <c r="D8256" t="s">
        <v>23</v>
      </c>
      <c r="E8256">
        <v>15055</v>
      </c>
      <c r="F8256" t="s">
        <v>106</v>
      </c>
      <c r="G8256">
        <v>856692270.02740204</v>
      </c>
    </row>
    <row r="8257" spans="1:7">
      <c r="A8257">
        <v>10003</v>
      </c>
      <c r="B8257" t="s">
        <v>112</v>
      </c>
      <c r="C8257">
        <v>21</v>
      </c>
      <c r="D8257" t="s">
        <v>24</v>
      </c>
      <c r="E8257">
        <v>15055</v>
      </c>
      <c r="F8257" t="s">
        <v>106</v>
      </c>
      <c r="G8257">
        <v>425274237.04060203</v>
      </c>
    </row>
    <row r="8258" spans="1:7">
      <c r="A8258">
        <v>10003</v>
      </c>
      <c r="B8258" t="s">
        <v>112</v>
      </c>
      <c r="C8258">
        <v>22</v>
      </c>
      <c r="D8258" t="s">
        <v>25</v>
      </c>
      <c r="E8258">
        <v>15055</v>
      </c>
      <c r="F8258" t="s">
        <v>106</v>
      </c>
      <c r="G8258">
        <v>80512795.296355799</v>
      </c>
    </row>
    <row r="8259" spans="1:7">
      <c r="A8259">
        <v>10003</v>
      </c>
      <c r="B8259" t="s">
        <v>112</v>
      </c>
      <c r="C8259">
        <v>23</v>
      </c>
      <c r="D8259" t="s">
        <v>26</v>
      </c>
      <c r="E8259">
        <v>15055</v>
      </c>
      <c r="F8259" t="s">
        <v>106</v>
      </c>
      <c r="G8259">
        <v>44605782.512410797</v>
      </c>
    </row>
    <row r="8260" spans="1:7">
      <c r="A8260">
        <v>10003</v>
      </c>
      <c r="B8260" t="s">
        <v>112</v>
      </c>
      <c r="C8260">
        <v>24</v>
      </c>
      <c r="D8260" t="s">
        <v>27</v>
      </c>
      <c r="E8260">
        <v>15055</v>
      </c>
      <c r="F8260" t="s">
        <v>106</v>
      </c>
      <c r="G8260">
        <v>2030621.34649727</v>
      </c>
    </row>
    <row r="8261" spans="1:7">
      <c r="A8261">
        <v>10003</v>
      </c>
      <c r="B8261" t="s">
        <v>112</v>
      </c>
      <c r="C8261">
        <v>25</v>
      </c>
      <c r="D8261" t="s">
        <v>28</v>
      </c>
      <c r="E8261">
        <v>15055</v>
      </c>
      <c r="F8261" t="s">
        <v>106</v>
      </c>
      <c r="G8261">
        <v>39651578.497889698</v>
      </c>
    </row>
    <row r="8262" spans="1:7">
      <c r="A8262">
        <v>10003</v>
      </c>
      <c r="B8262" t="s">
        <v>112</v>
      </c>
      <c r="C8262">
        <v>26</v>
      </c>
      <c r="D8262" t="s">
        <v>29</v>
      </c>
      <c r="E8262">
        <v>15055</v>
      </c>
      <c r="F8262" t="s">
        <v>106</v>
      </c>
      <c r="G8262">
        <v>3086748.0860824399</v>
      </c>
    </row>
    <row r="8263" spans="1:7">
      <c r="A8263">
        <v>10003</v>
      </c>
      <c r="B8263" t="s">
        <v>112</v>
      </c>
      <c r="C8263">
        <v>27</v>
      </c>
      <c r="D8263" t="s">
        <v>30</v>
      </c>
      <c r="E8263">
        <v>15055</v>
      </c>
      <c r="F8263" t="s">
        <v>106</v>
      </c>
      <c r="G8263">
        <v>40776472.151937999</v>
      </c>
    </row>
    <row r="8264" spans="1:7">
      <c r="A8264">
        <v>10003</v>
      </c>
      <c r="B8264" t="s">
        <v>112</v>
      </c>
      <c r="C8264">
        <v>28</v>
      </c>
      <c r="D8264" t="s">
        <v>31</v>
      </c>
      <c r="E8264">
        <v>15055</v>
      </c>
      <c r="F8264" t="s">
        <v>106</v>
      </c>
      <c r="G8264">
        <v>19112379.504362799</v>
      </c>
    </row>
    <row r="8265" spans="1:7">
      <c r="A8265">
        <v>10003</v>
      </c>
      <c r="B8265" t="s">
        <v>112</v>
      </c>
      <c r="C8265">
        <v>29</v>
      </c>
      <c r="D8265" t="s">
        <v>32</v>
      </c>
      <c r="E8265">
        <v>15055</v>
      </c>
      <c r="F8265" t="s">
        <v>106</v>
      </c>
      <c r="G8265">
        <v>86886052.112108901</v>
      </c>
    </row>
    <row r="8266" spans="1:7">
      <c r="A8266">
        <v>10003</v>
      </c>
      <c r="B8266" t="s">
        <v>112</v>
      </c>
      <c r="C8266">
        <v>30</v>
      </c>
      <c r="D8266" t="s">
        <v>33</v>
      </c>
      <c r="E8266">
        <v>15055</v>
      </c>
      <c r="F8266" t="s">
        <v>106</v>
      </c>
      <c r="G8266">
        <v>32019930.5465106</v>
      </c>
    </row>
    <row r="8267" spans="1:7">
      <c r="A8267">
        <v>10003</v>
      </c>
      <c r="B8267" t="s">
        <v>112</v>
      </c>
      <c r="C8267">
        <v>31</v>
      </c>
      <c r="D8267" t="s">
        <v>34</v>
      </c>
      <c r="E8267">
        <v>15055</v>
      </c>
      <c r="F8267" t="s">
        <v>106</v>
      </c>
      <c r="G8267">
        <v>68865909.348070204</v>
      </c>
    </row>
    <row r="8268" spans="1:7">
      <c r="A8268">
        <v>10003</v>
      </c>
      <c r="B8268" t="s">
        <v>112</v>
      </c>
      <c r="C8268">
        <v>32</v>
      </c>
      <c r="D8268" t="s">
        <v>35</v>
      </c>
      <c r="E8268">
        <v>15055</v>
      </c>
      <c r="F8268" t="s">
        <v>106</v>
      </c>
      <c r="G8268">
        <v>3515707000.4918098</v>
      </c>
    </row>
    <row r="8269" spans="1:7">
      <c r="A8269">
        <v>10003</v>
      </c>
      <c r="B8269" t="s">
        <v>112</v>
      </c>
      <c r="C8269">
        <v>33</v>
      </c>
      <c r="D8269" t="s">
        <v>36</v>
      </c>
      <c r="E8269">
        <v>15055</v>
      </c>
      <c r="F8269" t="s">
        <v>106</v>
      </c>
      <c r="G8269">
        <v>1333491739.0086601</v>
      </c>
    </row>
    <row r="8270" spans="1:7">
      <c r="A8270">
        <v>10003</v>
      </c>
      <c r="B8270" t="s">
        <v>112</v>
      </c>
      <c r="C8270">
        <v>34</v>
      </c>
      <c r="D8270" t="s">
        <v>37</v>
      </c>
      <c r="E8270">
        <v>15055</v>
      </c>
      <c r="F8270" t="s">
        <v>106</v>
      </c>
      <c r="G8270">
        <v>469535297.281358</v>
      </c>
    </row>
    <row r="8271" spans="1:7">
      <c r="A8271">
        <v>10003</v>
      </c>
      <c r="B8271" t="s">
        <v>112</v>
      </c>
      <c r="C8271">
        <v>35</v>
      </c>
      <c r="D8271" t="s">
        <v>38</v>
      </c>
      <c r="E8271">
        <v>15055</v>
      </c>
      <c r="F8271" t="s">
        <v>106</v>
      </c>
      <c r="G8271">
        <v>320684545.87822002</v>
      </c>
    </row>
    <row r="8272" spans="1:7">
      <c r="A8272">
        <v>10003</v>
      </c>
      <c r="B8272" t="s">
        <v>112</v>
      </c>
      <c r="C8272">
        <v>36</v>
      </c>
      <c r="D8272" t="s">
        <v>39</v>
      </c>
      <c r="E8272">
        <v>15055</v>
      </c>
      <c r="F8272" t="s">
        <v>106</v>
      </c>
      <c r="G8272">
        <v>1217124535.7657599</v>
      </c>
    </row>
    <row r="8273" spans="1:7">
      <c r="A8273">
        <v>10003</v>
      </c>
      <c r="B8273" t="s">
        <v>112</v>
      </c>
      <c r="C8273">
        <v>37</v>
      </c>
      <c r="D8273" t="s">
        <v>40</v>
      </c>
      <c r="E8273">
        <v>15055</v>
      </c>
      <c r="F8273" t="s">
        <v>106</v>
      </c>
      <c r="G8273">
        <v>738066200.18930697</v>
      </c>
    </row>
    <row r="8274" spans="1:7">
      <c r="A8274">
        <v>10003</v>
      </c>
      <c r="B8274" t="s">
        <v>112</v>
      </c>
      <c r="C8274">
        <v>38</v>
      </c>
      <c r="D8274" t="s">
        <v>41</v>
      </c>
      <c r="E8274">
        <v>15055</v>
      </c>
      <c r="F8274" t="s">
        <v>106</v>
      </c>
      <c r="G8274">
        <v>321778647.00264001</v>
      </c>
    </row>
    <row r="8275" spans="1:7">
      <c r="A8275">
        <v>10003</v>
      </c>
      <c r="B8275" t="s">
        <v>112</v>
      </c>
      <c r="C8275">
        <v>39</v>
      </c>
      <c r="D8275" t="s">
        <v>42</v>
      </c>
      <c r="E8275">
        <v>15055</v>
      </c>
      <c r="F8275" t="s">
        <v>106</v>
      </c>
      <c r="G8275">
        <v>722631074.207196</v>
      </c>
    </row>
    <row r="8276" spans="1:7">
      <c r="A8276">
        <v>10003</v>
      </c>
      <c r="B8276" t="s">
        <v>112</v>
      </c>
      <c r="C8276">
        <v>40</v>
      </c>
      <c r="D8276" t="s">
        <v>43</v>
      </c>
      <c r="E8276">
        <v>15055</v>
      </c>
      <c r="F8276" t="s">
        <v>106</v>
      </c>
      <c r="G8276">
        <v>662171343.57104301</v>
      </c>
    </row>
    <row r="8277" spans="1:7">
      <c r="A8277">
        <v>10003</v>
      </c>
      <c r="B8277" t="s">
        <v>112</v>
      </c>
      <c r="C8277">
        <v>41</v>
      </c>
      <c r="D8277" t="s">
        <v>44</v>
      </c>
      <c r="E8277">
        <v>15055</v>
      </c>
      <c r="F8277" t="s">
        <v>106</v>
      </c>
      <c r="G8277">
        <v>1062222451.88635</v>
      </c>
    </row>
    <row r="8278" spans="1:7">
      <c r="A8278">
        <v>10003</v>
      </c>
      <c r="B8278" t="s">
        <v>112</v>
      </c>
      <c r="C8278">
        <v>42</v>
      </c>
      <c r="D8278" t="s">
        <v>45</v>
      </c>
      <c r="E8278">
        <v>15055</v>
      </c>
      <c r="F8278" t="s">
        <v>106</v>
      </c>
      <c r="G8278">
        <v>453730292.13711601</v>
      </c>
    </row>
    <row r="8279" spans="1:7">
      <c r="A8279">
        <v>10003</v>
      </c>
      <c r="B8279" t="s">
        <v>112</v>
      </c>
      <c r="C8279">
        <v>43</v>
      </c>
      <c r="D8279" t="s">
        <v>46</v>
      </c>
      <c r="E8279">
        <v>15055</v>
      </c>
      <c r="F8279" t="s">
        <v>106</v>
      </c>
      <c r="G8279">
        <v>18843146.187004801</v>
      </c>
    </row>
    <row r="8280" spans="1:7">
      <c r="A8280">
        <v>10003</v>
      </c>
      <c r="B8280" t="s">
        <v>112</v>
      </c>
      <c r="C8280">
        <v>44</v>
      </c>
      <c r="D8280" t="s">
        <v>47</v>
      </c>
      <c r="E8280">
        <v>15055</v>
      </c>
      <c r="F8280" t="s">
        <v>106</v>
      </c>
      <c r="G8280">
        <v>67239578.340525702</v>
      </c>
    </row>
    <row r="8281" spans="1:7">
      <c r="A8281">
        <v>10003</v>
      </c>
      <c r="B8281" t="s">
        <v>112</v>
      </c>
      <c r="C8281">
        <v>45</v>
      </c>
      <c r="D8281" t="s">
        <v>48</v>
      </c>
      <c r="E8281">
        <v>15055</v>
      </c>
      <c r="F8281" t="s">
        <v>106</v>
      </c>
      <c r="G8281">
        <v>531085062.07004303</v>
      </c>
    </row>
    <row r="8282" spans="1:7">
      <c r="A8282">
        <v>10003</v>
      </c>
      <c r="B8282" t="s">
        <v>112</v>
      </c>
      <c r="C8282">
        <v>46</v>
      </c>
      <c r="D8282" t="s">
        <v>49</v>
      </c>
      <c r="E8282">
        <v>15055</v>
      </c>
      <c r="F8282" t="s">
        <v>106</v>
      </c>
      <c r="G8282">
        <v>696070748.46072304</v>
      </c>
    </row>
    <row r="8283" spans="1:7">
      <c r="A8283">
        <v>10003</v>
      </c>
      <c r="B8283" t="s">
        <v>112</v>
      </c>
      <c r="C8283">
        <v>47</v>
      </c>
      <c r="D8283" t="s">
        <v>50</v>
      </c>
      <c r="E8283">
        <v>15055</v>
      </c>
      <c r="F8283" t="s">
        <v>106</v>
      </c>
      <c r="G8283">
        <v>4744583.04653876</v>
      </c>
    </row>
    <row r="8284" spans="1:7">
      <c r="A8284">
        <v>10003</v>
      </c>
      <c r="B8284" t="s">
        <v>112</v>
      </c>
      <c r="C8284">
        <v>48</v>
      </c>
      <c r="D8284" t="s">
        <v>51</v>
      </c>
      <c r="E8284">
        <v>15055</v>
      </c>
      <c r="F8284" t="s">
        <v>106</v>
      </c>
      <c r="G8284">
        <v>52506748.264481999</v>
      </c>
    </row>
    <row r="8285" spans="1:7">
      <c r="A8285">
        <v>10003</v>
      </c>
      <c r="B8285" t="s">
        <v>112</v>
      </c>
      <c r="C8285">
        <v>49</v>
      </c>
      <c r="D8285" t="s">
        <v>52</v>
      </c>
      <c r="E8285">
        <v>15055</v>
      </c>
      <c r="F8285" t="s">
        <v>106</v>
      </c>
      <c r="G8285">
        <v>157424344.250873</v>
      </c>
    </row>
    <row r="8286" spans="1:7">
      <c r="A8286">
        <v>10003</v>
      </c>
      <c r="B8286" t="s">
        <v>112</v>
      </c>
      <c r="C8286">
        <v>50</v>
      </c>
      <c r="D8286" t="s">
        <v>53</v>
      </c>
      <c r="E8286">
        <v>15055</v>
      </c>
      <c r="F8286" t="s">
        <v>106</v>
      </c>
      <c r="G8286">
        <v>1878162.53222365</v>
      </c>
    </row>
    <row r="8287" spans="1:7">
      <c r="A8287">
        <v>10003</v>
      </c>
      <c r="B8287" t="s">
        <v>112</v>
      </c>
      <c r="C8287">
        <v>51</v>
      </c>
      <c r="D8287" t="s">
        <v>54</v>
      </c>
      <c r="E8287">
        <v>15055</v>
      </c>
      <c r="F8287" t="s">
        <v>106</v>
      </c>
      <c r="G8287">
        <v>1324525378.4681799</v>
      </c>
    </row>
    <row r="8288" spans="1:7">
      <c r="A8288">
        <v>10003</v>
      </c>
      <c r="B8288" t="s">
        <v>112</v>
      </c>
      <c r="C8288">
        <v>52</v>
      </c>
      <c r="D8288" t="s">
        <v>55</v>
      </c>
      <c r="E8288">
        <v>15055</v>
      </c>
      <c r="F8288" t="s">
        <v>106</v>
      </c>
      <c r="G8288">
        <v>240272422.35909101</v>
      </c>
    </row>
    <row r="8289" spans="1:7">
      <c r="A8289">
        <v>10003</v>
      </c>
      <c r="B8289" t="s">
        <v>112</v>
      </c>
      <c r="C8289">
        <v>53</v>
      </c>
      <c r="D8289" t="s">
        <v>56</v>
      </c>
      <c r="E8289">
        <v>15055</v>
      </c>
      <c r="F8289" t="s">
        <v>106</v>
      </c>
      <c r="G8289">
        <v>148798011.54086</v>
      </c>
    </row>
    <row r="8290" spans="1:7">
      <c r="A8290">
        <v>10003</v>
      </c>
      <c r="B8290" t="s">
        <v>112</v>
      </c>
      <c r="C8290">
        <v>54</v>
      </c>
      <c r="D8290" t="s">
        <v>57</v>
      </c>
      <c r="E8290">
        <v>15055</v>
      </c>
      <c r="F8290" t="s">
        <v>106</v>
      </c>
      <c r="G8290">
        <v>1321048922.2033701</v>
      </c>
    </row>
    <row r="8291" spans="1:7">
      <c r="A8291">
        <v>10003</v>
      </c>
      <c r="B8291" t="s">
        <v>112</v>
      </c>
      <c r="C8291">
        <v>55</v>
      </c>
      <c r="D8291" t="s">
        <v>58</v>
      </c>
      <c r="E8291">
        <v>15055</v>
      </c>
      <c r="F8291" t="s">
        <v>106</v>
      </c>
      <c r="G8291">
        <v>472224758.27849901</v>
      </c>
    </row>
    <row r="8292" spans="1:7">
      <c r="A8292">
        <v>10003</v>
      </c>
      <c r="B8292" t="s">
        <v>112</v>
      </c>
      <c r="C8292">
        <v>56</v>
      </c>
      <c r="D8292" t="s">
        <v>59</v>
      </c>
      <c r="E8292">
        <v>15055</v>
      </c>
      <c r="F8292" t="s">
        <v>106</v>
      </c>
      <c r="G8292">
        <v>410680357.378896</v>
      </c>
    </row>
    <row r="8293" spans="1:7">
      <c r="A8293">
        <v>10003</v>
      </c>
      <c r="B8293" t="s">
        <v>112</v>
      </c>
      <c r="C8293">
        <v>57</v>
      </c>
      <c r="D8293" t="s">
        <v>60</v>
      </c>
      <c r="E8293">
        <v>15055</v>
      </c>
      <c r="F8293" t="s">
        <v>106</v>
      </c>
      <c r="G8293">
        <v>164013590.80256799</v>
      </c>
    </row>
    <row r="8294" spans="1:7">
      <c r="A8294">
        <v>10003</v>
      </c>
      <c r="B8294" t="s">
        <v>112</v>
      </c>
      <c r="C8294">
        <v>58</v>
      </c>
      <c r="D8294" t="s">
        <v>61</v>
      </c>
      <c r="E8294">
        <v>15055</v>
      </c>
      <c r="F8294" t="s">
        <v>106</v>
      </c>
      <c r="G8294">
        <v>589026107.065027</v>
      </c>
    </row>
    <row r="8295" spans="1:7">
      <c r="A8295">
        <v>10003</v>
      </c>
      <c r="B8295" t="s">
        <v>112</v>
      </c>
      <c r="C8295">
        <v>59</v>
      </c>
      <c r="D8295" t="s">
        <v>62</v>
      </c>
      <c r="E8295">
        <v>15055</v>
      </c>
      <c r="F8295" t="s">
        <v>106</v>
      </c>
      <c r="G8295">
        <v>1696763358.55019</v>
      </c>
    </row>
    <row r="8296" spans="1:7">
      <c r="A8296">
        <v>10003</v>
      </c>
      <c r="B8296" t="s">
        <v>112</v>
      </c>
      <c r="C8296">
        <v>60</v>
      </c>
      <c r="D8296" t="s">
        <v>63</v>
      </c>
      <c r="E8296">
        <v>15055</v>
      </c>
      <c r="F8296" t="s">
        <v>106</v>
      </c>
      <c r="G8296">
        <v>1349567603.0409501</v>
      </c>
    </row>
    <row r="8297" spans="1:7">
      <c r="A8297">
        <v>10003</v>
      </c>
      <c r="B8297" t="s">
        <v>112</v>
      </c>
      <c r="C8297">
        <v>61</v>
      </c>
      <c r="D8297" t="s">
        <v>64</v>
      </c>
      <c r="E8297">
        <v>15055</v>
      </c>
      <c r="F8297" t="s">
        <v>106</v>
      </c>
      <c r="G8297">
        <v>1040866746.66216</v>
      </c>
    </row>
    <row r="8298" spans="1:7">
      <c r="A8298">
        <v>10003</v>
      </c>
      <c r="B8298" t="s">
        <v>112</v>
      </c>
      <c r="C8298">
        <v>62</v>
      </c>
      <c r="D8298" t="s">
        <v>65</v>
      </c>
      <c r="E8298">
        <v>15055</v>
      </c>
      <c r="F8298" t="s">
        <v>106</v>
      </c>
      <c r="G8298">
        <v>12245508676.2871</v>
      </c>
    </row>
    <row r="8299" spans="1:7">
      <c r="A8299">
        <v>10003</v>
      </c>
      <c r="B8299" t="s">
        <v>112</v>
      </c>
      <c r="C8299">
        <v>63</v>
      </c>
      <c r="D8299" t="s">
        <v>66</v>
      </c>
      <c r="E8299">
        <v>15055</v>
      </c>
      <c r="F8299" t="s">
        <v>106</v>
      </c>
      <c r="G8299">
        <v>273167930.68856901</v>
      </c>
    </row>
    <row r="8300" spans="1:7">
      <c r="A8300">
        <v>10003</v>
      </c>
      <c r="B8300" t="s">
        <v>112</v>
      </c>
      <c r="C8300">
        <v>64</v>
      </c>
      <c r="D8300" t="s">
        <v>67</v>
      </c>
      <c r="E8300">
        <v>15055</v>
      </c>
      <c r="F8300" t="s">
        <v>106</v>
      </c>
      <c r="G8300">
        <v>125236.656119508</v>
      </c>
    </row>
    <row r="8301" spans="1:7">
      <c r="A8301">
        <v>10003</v>
      </c>
      <c r="B8301" t="s">
        <v>112</v>
      </c>
      <c r="C8301">
        <v>65</v>
      </c>
      <c r="D8301" t="s">
        <v>68</v>
      </c>
      <c r="E8301">
        <v>15055</v>
      </c>
      <c r="F8301" t="s">
        <v>106</v>
      </c>
      <c r="G8301">
        <v>1364477218.0373001</v>
      </c>
    </row>
    <row r="8302" spans="1:7">
      <c r="A8302">
        <v>10003</v>
      </c>
      <c r="B8302" t="s">
        <v>112</v>
      </c>
      <c r="C8302">
        <v>67</v>
      </c>
      <c r="D8302" t="s">
        <v>70</v>
      </c>
      <c r="E8302">
        <v>15055</v>
      </c>
      <c r="F8302" t="s">
        <v>106</v>
      </c>
      <c r="G8302">
        <v>445489690.82533699</v>
      </c>
    </row>
    <row r="8303" spans="1:7">
      <c r="A8303">
        <v>10003</v>
      </c>
      <c r="B8303" t="s">
        <v>112</v>
      </c>
      <c r="C8303">
        <v>68</v>
      </c>
      <c r="D8303" t="s">
        <v>71</v>
      </c>
      <c r="E8303">
        <v>15055</v>
      </c>
      <c r="F8303" t="s">
        <v>106</v>
      </c>
      <c r="G8303">
        <v>179418607.27150401</v>
      </c>
    </row>
    <row r="8304" spans="1:7">
      <c r="A8304">
        <v>10003</v>
      </c>
      <c r="B8304" t="s">
        <v>112</v>
      </c>
      <c r="C8304">
        <v>69</v>
      </c>
      <c r="D8304" t="s">
        <v>72</v>
      </c>
      <c r="E8304">
        <v>15055</v>
      </c>
      <c r="F8304" t="s">
        <v>106</v>
      </c>
      <c r="G8304">
        <v>746482986.827124</v>
      </c>
    </row>
    <row r="8305" spans="1:7">
      <c r="A8305">
        <v>10003</v>
      </c>
      <c r="B8305" t="s">
        <v>112</v>
      </c>
      <c r="C8305">
        <v>70</v>
      </c>
      <c r="D8305" t="s">
        <v>73</v>
      </c>
      <c r="E8305">
        <v>15055</v>
      </c>
      <c r="F8305" t="s">
        <v>106</v>
      </c>
      <c r="G8305">
        <v>5170946070.5942698</v>
      </c>
    </row>
    <row r="8306" spans="1:7">
      <c r="A8306">
        <v>10003</v>
      </c>
      <c r="B8306" t="s">
        <v>112</v>
      </c>
      <c r="C8306">
        <v>71</v>
      </c>
      <c r="D8306" t="s">
        <v>74</v>
      </c>
      <c r="E8306">
        <v>15055</v>
      </c>
      <c r="F8306" t="s">
        <v>106</v>
      </c>
      <c r="G8306">
        <v>2200113210.4787698</v>
      </c>
    </row>
    <row r="8307" spans="1:7">
      <c r="A8307">
        <v>10003</v>
      </c>
      <c r="B8307" t="s">
        <v>112</v>
      </c>
      <c r="C8307">
        <v>72</v>
      </c>
      <c r="D8307" t="s">
        <v>75</v>
      </c>
      <c r="E8307">
        <v>15055</v>
      </c>
      <c r="F8307" t="s">
        <v>106</v>
      </c>
      <c r="G8307">
        <v>1629205039.9310601</v>
      </c>
    </row>
    <row r="8308" spans="1:7">
      <c r="A8308">
        <v>10003</v>
      </c>
      <c r="B8308" t="s">
        <v>112</v>
      </c>
      <c r="C8308">
        <v>73</v>
      </c>
      <c r="D8308" t="s">
        <v>76</v>
      </c>
      <c r="E8308">
        <v>15055</v>
      </c>
      <c r="F8308" t="s">
        <v>106</v>
      </c>
      <c r="G8308">
        <v>1056681940.50581</v>
      </c>
    </row>
    <row r="8309" spans="1:7">
      <c r="A8309">
        <v>10003</v>
      </c>
      <c r="B8309" t="s">
        <v>112</v>
      </c>
      <c r="C8309">
        <v>74</v>
      </c>
      <c r="D8309" t="s">
        <v>77</v>
      </c>
      <c r="E8309">
        <v>15055</v>
      </c>
      <c r="F8309" t="s">
        <v>106</v>
      </c>
      <c r="G8309">
        <v>494544380.51658899</v>
      </c>
    </row>
    <row r="8310" spans="1:7">
      <c r="A8310">
        <v>10003</v>
      </c>
      <c r="B8310" t="s">
        <v>112</v>
      </c>
      <c r="C8310">
        <v>75</v>
      </c>
      <c r="D8310" t="s">
        <v>78</v>
      </c>
      <c r="E8310">
        <v>15055</v>
      </c>
      <c r="F8310" t="s">
        <v>106</v>
      </c>
      <c r="G8310">
        <v>64828152.652835101</v>
      </c>
    </row>
    <row r="8311" spans="1:7">
      <c r="A8311">
        <v>10003</v>
      </c>
      <c r="B8311" t="s">
        <v>112</v>
      </c>
      <c r="C8311">
        <v>76</v>
      </c>
      <c r="D8311" t="s">
        <v>79</v>
      </c>
      <c r="E8311">
        <v>15055</v>
      </c>
      <c r="F8311" t="s">
        <v>106</v>
      </c>
      <c r="G8311">
        <v>1098792988.62152</v>
      </c>
    </row>
    <row r="8312" spans="1:7">
      <c r="A8312">
        <v>10003</v>
      </c>
      <c r="B8312" t="s">
        <v>112</v>
      </c>
      <c r="C8312">
        <v>77</v>
      </c>
      <c r="D8312" t="s">
        <v>80</v>
      </c>
      <c r="E8312">
        <v>15055</v>
      </c>
      <c r="F8312" t="s">
        <v>106</v>
      </c>
      <c r="G8312">
        <v>114353831.70269801</v>
      </c>
    </row>
    <row r="8313" spans="1:7">
      <c r="A8313">
        <v>10003</v>
      </c>
      <c r="B8313" t="s">
        <v>112</v>
      </c>
      <c r="C8313">
        <v>78</v>
      </c>
      <c r="D8313" t="s">
        <v>81</v>
      </c>
      <c r="E8313">
        <v>15055</v>
      </c>
      <c r="F8313" t="s">
        <v>106</v>
      </c>
      <c r="G8313">
        <v>4193196654.2196102</v>
      </c>
    </row>
    <row r="8314" spans="1:7">
      <c r="A8314">
        <v>10003</v>
      </c>
      <c r="B8314" t="s">
        <v>112</v>
      </c>
      <c r="C8314">
        <v>79</v>
      </c>
      <c r="D8314" t="s">
        <v>82</v>
      </c>
      <c r="E8314">
        <v>15055</v>
      </c>
      <c r="F8314" t="s">
        <v>106</v>
      </c>
      <c r="G8314">
        <v>1436962219.2439899</v>
      </c>
    </row>
    <row r="8315" spans="1:7">
      <c r="A8315">
        <v>10003</v>
      </c>
      <c r="B8315" t="s">
        <v>112</v>
      </c>
      <c r="C8315">
        <v>80</v>
      </c>
      <c r="D8315" t="s">
        <v>83</v>
      </c>
      <c r="E8315">
        <v>15055</v>
      </c>
      <c r="F8315" t="s">
        <v>106</v>
      </c>
      <c r="G8315">
        <v>999518463.26139998</v>
      </c>
    </row>
    <row r="8316" spans="1:7">
      <c r="A8316">
        <v>10003</v>
      </c>
      <c r="B8316" t="s">
        <v>112</v>
      </c>
      <c r="C8316">
        <v>81</v>
      </c>
      <c r="D8316" t="s">
        <v>84</v>
      </c>
      <c r="E8316">
        <v>15055</v>
      </c>
      <c r="F8316" t="s">
        <v>106</v>
      </c>
      <c r="G8316">
        <v>957863274.92770195</v>
      </c>
    </row>
    <row r="8317" spans="1:7">
      <c r="A8317">
        <v>10003</v>
      </c>
      <c r="B8317" t="s">
        <v>112</v>
      </c>
      <c r="C8317">
        <v>82</v>
      </c>
      <c r="D8317" t="s">
        <v>85</v>
      </c>
      <c r="E8317">
        <v>15055</v>
      </c>
      <c r="F8317" t="s">
        <v>106</v>
      </c>
      <c r="G8317">
        <v>79976976.633034602</v>
      </c>
    </row>
    <row r="8318" spans="1:7">
      <c r="A8318">
        <v>10003</v>
      </c>
      <c r="B8318" t="s">
        <v>112</v>
      </c>
      <c r="C8318">
        <v>83</v>
      </c>
      <c r="D8318" t="s">
        <v>86</v>
      </c>
      <c r="E8318">
        <v>15055</v>
      </c>
      <c r="F8318" t="s">
        <v>106</v>
      </c>
      <c r="G8318">
        <v>1731553083.74841</v>
      </c>
    </row>
    <row r="8319" spans="1:7">
      <c r="A8319">
        <v>10003</v>
      </c>
      <c r="B8319" t="s">
        <v>112</v>
      </c>
      <c r="C8319">
        <v>86</v>
      </c>
      <c r="D8319" t="s">
        <v>89</v>
      </c>
      <c r="E8319">
        <v>15055</v>
      </c>
      <c r="F8319" t="s">
        <v>106</v>
      </c>
      <c r="G8319">
        <v>90574670.802549794</v>
      </c>
    </row>
    <row r="8320" spans="1:7">
      <c r="A8320">
        <v>10003</v>
      </c>
      <c r="B8320" t="s">
        <v>112</v>
      </c>
      <c r="C8320">
        <v>87</v>
      </c>
      <c r="D8320" t="s">
        <v>90</v>
      </c>
      <c r="E8320">
        <v>15055</v>
      </c>
      <c r="F8320" t="s">
        <v>106</v>
      </c>
      <c r="G8320">
        <v>50884302.956194602</v>
      </c>
    </row>
    <row r="8321" spans="1:7">
      <c r="A8321">
        <v>10003</v>
      </c>
      <c r="B8321" t="s">
        <v>112</v>
      </c>
      <c r="C8321">
        <v>10001</v>
      </c>
      <c r="D8321" t="s">
        <v>110</v>
      </c>
      <c r="E8321">
        <v>15009</v>
      </c>
      <c r="F8321" t="s">
        <v>153</v>
      </c>
      <c r="G8321">
        <v>5190899.5803752402</v>
      </c>
    </row>
    <row r="8322" spans="1:7">
      <c r="A8322">
        <v>10003</v>
      </c>
      <c r="B8322" t="s">
        <v>112</v>
      </c>
      <c r="C8322">
        <v>10001</v>
      </c>
      <c r="D8322" t="s">
        <v>110</v>
      </c>
      <c r="E8322">
        <v>15055</v>
      </c>
      <c r="F8322" t="s">
        <v>106</v>
      </c>
      <c r="G8322">
        <v>1248385.4913371201</v>
      </c>
    </row>
    <row r="8323" spans="1:7">
      <c r="A8323">
        <v>10003</v>
      </c>
      <c r="B8323" t="s">
        <v>112</v>
      </c>
      <c r="C8323">
        <v>10002</v>
      </c>
      <c r="D8323" t="s">
        <v>111</v>
      </c>
      <c r="E8323">
        <v>15009</v>
      </c>
      <c r="F8323" t="s">
        <v>153</v>
      </c>
      <c r="G8323">
        <v>16404718.894480901</v>
      </c>
    </row>
    <row r="8324" spans="1:7">
      <c r="A8324">
        <v>10003</v>
      </c>
      <c r="B8324" t="s">
        <v>112</v>
      </c>
      <c r="C8324">
        <v>10002</v>
      </c>
      <c r="D8324" t="s">
        <v>111</v>
      </c>
      <c r="E8324">
        <v>15055</v>
      </c>
      <c r="F8324" t="s">
        <v>106</v>
      </c>
      <c r="G8324">
        <v>1643982.5377003499</v>
      </c>
    </row>
    <row r="8325" spans="1:7">
      <c r="A8325">
        <v>10003</v>
      </c>
      <c r="B8325" t="s">
        <v>112</v>
      </c>
      <c r="C8325">
        <v>10003</v>
      </c>
      <c r="D8325" t="s">
        <v>112</v>
      </c>
      <c r="E8325">
        <v>15009</v>
      </c>
      <c r="F8325" t="s">
        <v>153</v>
      </c>
      <c r="G8325">
        <v>24927061.631507099</v>
      </c>
    </row>
    <row r="8326" spans="1:7">
      <c r="A8326">
        <v>10003</v>
      </c>
      <c r="B8326" t="s">
        <v>112</v>
      </c>
      <c r="C8326">
        <v>10003</v>
      </c>
      <c r="D8326" t="s">
        <v>112</v>
      </c>
      <c r="E8326">
        <v>15055</v>
      </c>
      <c r="F8326" t="s">
        <v>106</v>
      </c>
      <c r="G8326">
        <v>1463700.21775111</v>
      </c>
    </row>
    <row r="8327" spans="1:7">
      <c r="A8327">
        <v>10003</v>
      </c>
      <c r="B8327" t="s">
        <v>112</v>
      </c>
      <c r="C8327">
        <v>10004</v>
      </c>
      <c r="D8327" t="s">
        <v>113</v>
      </c>
      <c r="E8327">
        <v>15009</v>
      </c>
      <c r="F8327" t="s">
        <v>153</v>
      </c>
      <c r="G8327">
        <v>16157435.4540128</v>
      </c>
    </row>
    <row r="8328" spans="1:7">
      <c r="A8328">
        <v>10003</v>
      </c>
      <c r="B8328" t="s">
        <v>112</v>
      </c>
      <c r="C8328">
        <v>10004</v>
      </c>
      <c r="D8328" t="s">
        <v>113</v>
      </c>
      <c r="E8328">
        <v>15055</v>
      </c>
      <c r="F8328" t="s">
        <v>106</v>
      </c>
      <c r="G8328">
        <v>1130152.5688692499</v>
      </c>
    </row>
    <row r="8329" spans="1:7">
      <c r="A8329">
        <v>10003</v>
      </c>
      <c r="B8329" t="s">
        <v>112</v>
      </c>
      <c r="C8329">
        <v>10005</v>
      </c>
      <c r="D8329" t="s">
        <v>114</v>
      </c>
      <c r="E8329">
        <v>15009</v>
      </c>
      <c r="F8329" t="s">
        <v>153</v>
      </c>
      <c r="G8329">
        <v>64489709.270213999</v>
      </c>
    </row>
    <row r="8330" spans="1:7">
      <c r="A8330">
        <v>10003</v>
      </c>
      <c r="B8330" t="s">
        <v>112</v>
      </c>
      <c r="C8330">
        <v>10005</v>
      </c>
      <c r="D8330" t="s">
        <v>114</v>
      </c>
      <c r="E8330">
        <v>15055</v>
      </c>
      <c r="F8330" t="s">
        <v>106</v>
      </c>
      <c r="G8330">
        <v>2522241.8101481702</v>
      </c>
    </row>
    <row r="8331" spans="1:7">
      <c r="A8331">
        <v>10003</v>
      </c>
      <c r="B8331" t="s">
        <v>112</v>
      </c>
      <c r="C8331">
        <v>10006</v>
      </c>
      <c r="D8331" t="s">
        <v>115</v>
      </c>
      <c r="E8331">
        <v>15009</v>
      </c>
      <c r="F8331" t="s">
        <v>153</v>
      </c>
      <c r="G8331">
        <v>120083783.292711</v>
      </c>
    </row>
    <row r="8332" spans="1:7">
      <c r="A8332">
        <v>10003</v>
      </c>
      <c r="B8332" t="s">
        <v>112</v>
      </c>
      <c r="C8332">
        <v>10006</v>
      </c>
      <c r="D8332" t="s">
        <v>115</v>
      </c>
      <c r="E8332">
        <v>15055</v>
      </c>
      <c r="F8332" t="s">
        <v>106</v>
      </c>
      <c r="G8332">
        <v>8614532.6594928391</v>
      </c>
    </row>
    <row r="8333" spans="1:7">
      <c r="A8333">
        <v>10003</v>
      </c>
      <c r="B8333" t="s">
        <v>112</v>
      </c>
      <c r="C8333">
        <v>10007</v>
      </c>
      <c r="D8333" t="s">
        <v>116</v>
      </c>
      <c r="E8333">
        <v>15009</v>
      </c>
      <c r="F8333" t="s">
        <v>153</v>
      </c>
      <c r="G8333">
        <v>205877767.09961399</v>
      </c>
    </row>
    <row r="8334" spans="1:7">
      <c r="A8334">
        <v>10003</v>
      </c>
      <c r="B8334" t="s">
        <v>112</v>
      </c>
      <c r="C8334">
        <v>10007</v>
      </c>
      <c r="D8334" t="s">
        <v>116</v>
      </c>
      <c r="E8334">
        <v>15055</v>
      </c>
      <c r="F8334" t="s">
        <v>106</v>
      </c>
      <c r="G8334">
        <v>15234252.2828031</v>
      </c>
    </row>
    <row r="8335" spans="1:7">
      <c r="A8335">
        <v>10003</v>
      </c>
      <c r="B8335" t="s">
        <v>112</v>
      </c>
      <c r="C8335">
        <v>10008</v>
      </c>
      <c r="D8335" t="s">
        <v>117</v>
      </c>
      <c r="E8335">
        <v>15009</v>
      </c>
      <c r="F8335" t="s">
        <v>153</v>
      </c>
      <c r="G8335">
        <v>165121264.64427999</v>
      </c>
    </row>
    <row r="8336" spans="1:7">
      <c r="A8336">
        <v>10003</v>
      </c>
      <c r="B8336" t="s">
        <v>112</v>
      </c>
      <c r="C8336">
        <v>10008</v>
      </c>
      <c r="D8336" t="s">
        <v>117</v>
      </c>
      <c r="E8336">
        <v>15055</v>
      </c>
      <c r="F8336" t="s">
        <v>106</v>
      </c>
      <c r="G8336">
        <v>17426728.606035698</v>
      </c>
    </row>
    <row r="8337" spans="1:7">
      <c r="A8337">
        <v>10003</v>
      </c>
      <c r="B8337" t="s">
        <v>112</v>
      </c>
      <c r="C8337">
        <v>10009</v>
      </c>
      <c r="D8337" t="s">
        <v>118</v>
      </c>
      <c r="E8337">
        <v>15009</v>
      </c>
      <c r="F8337" t="s">
        <v>153</v>
      </c>
      <c r="G8337">
        <v>1101018482.36164</v>
      </c>
    </row>
    <row r="8338" spans="1:7">
      <c r="A8338">
        <v>10003</v>
      </c>
      <c r="B8338" t="s">
        <v>112</v>
      </c>
      <c r="C8338">
        <v>10009</v>
      </c>
      <c r="D8338" t="s">
        <v>118</v>
      </c>
      <c r="E8338">
        <v>15055</v>
      </c>
      <c r="F8338" t="s">
        <v>106</v>
      </c>
      <c r="G8338">
        <v>44094226.9836687</v>
      </c>
    </row>
    <row r="8339" spans="1:7">
      <c r="A8339">
        <v>10003</v>
      </c>
      <c r="B8339" t="s">
        <v>112</v>
      </c>
      <c r="C8339">
        <v>11001</v>
      </c>
      <c r="D8339" t="s">
        <v>119</v>
      </c>
      <c r="E8339">
        <v>15027</v>
      </c>
      <c r="F8339" t="s">
        <v>154</v>
      </c>
      <c r="G8339">
        <v>-3431165665.0411601</v>
      </c>
    </row>
    <row r="8340" spans="1:7">
      <c r="A8340">
        <v>10003</v>
      </c>
      <c r="B8340" t="s">
        <v>112</v>
      </c>
      <c r="C8340">
        <v>11001</v>
      </c>
      <c r="D8340" t="s">
        <v>119</v>
      </c>
      <c r="E8340">
        <v>15029</v>
      </c>
      <c r="F8340" t="s">
        <v>155</v>
      </c>
      <c r="G8340">
        <v>3938688.9893092802</v>
      </c>
    </row>
    <row r="8341" spans="1:7">
      <c r="A8341">
        <v>10003</v>
      </c>
      <c r="B8341" t="s">
        <v>112</v>
      </c>
      <c r="C8341">
        <v>11001</v>
      </c>
      <c r="D8341" t="s">
        <v>119</v>
      </c>
      <c r="E8341">
        <v>15055</v>
      </c>
      <c r="F8341" t="s">
        <v>106</v>
      </c>
      <c r="G8341">
        <v>3166634.0600882298</v>
      </c>
    </row>
    <row r="8342" spans="1:7">
      <c r="A8342">
        <v>10003</v>
      </c>
      <c r="B8342" t="s">
        <v>112</v>
      </c>
      <c r="C8342">
        <v>11003</v>
      </c>
      <c r="D8342" t="s">
        <v>120</v>
      </c>
      <c r="E8342">
        <v>15055</v>
      </c>
      <c r="F8342" t="s">
        <v>106</v>
      </c>
      <c r="G8342">
        <v>3436285.3922734498</v>
      </c>
    </row>
    <row r="8343" spans="1:7">
      <c r="A8343">
        <v>10003</v>
      </c>
      <c r="B8343" t="s">
        <v>112</v>
      </c>
      <c r="C8343">
        <v>12001</v>
      </c>
      <c r="D8343" t="s">
        <v>121</v>
      </c>
      <c r="E8343">
        <v>15027</v>
      </c>
      <c r="F8343" t="s">
        <v>154</v>
      </c>
      <c r="G8343">
        <v>272346472.90274799</v>
      </c>
    </row>
    <row r="8344" spans="1:7">
      <c r="A8344">
        <v>10003</v>
      </c>
      <c r="B8344" t="s">
        <v>112</v>
      </c>
      <c r="C8344">
        <v>12001</v>
      </c>
      <c r="D8344" t="s">
        <v>121</v>
      </c>
      <c r="E8344">
        <v>15029</v>
      </c>
      <c r="F8344" t="s">
        <v>155</v>
      </c>
      <c r="G8344">
        <v>30410312.478294101</v>
      </c>
    </row>
    <row r="8345" spans="1:7">
      <c r="A8345">
        <v>10003</v>
      </c>
      <c r="B8345" t="s">
        <v>112</v>
      </c>
      <c r="C8345">
        <v>12001</v>
      </c>
      <c r="D8345" t="s">
        <v>121</v>
      </c>
      <c r="E8345">
        <v>15030</v>
      </c>
      <c r="F8345" t="s">
        <v>156</v>
      </c>
      <c r="G8345">
        <v>242954957.79725999</v>
      </c>
    </row>
    <row r="8346" spans="1:7">
      <c r="A8346">
        <v>10003</v>
      </c>
      <c r="B8346" t="s">
        <v>112</v>
      </c>
      <c r="C8346">
        <v>12001</v>
      </c>
      <c r="D8346" t="s">
        <v>121</v>
      </c>
      <c r="E8346">
        <v>15031</v>
      </c>
      <c r="F8346" t="s">
        <v>157</v>
      </c>
      <c r="G8346">
        <v>98737590.557568103</v>
      </c>
    </row>
    <row r="8347" spans="1:7">
      <c r="A8347">
        <v>10003</v>
      </c>
      <c r="B8347" t="s">
        <v>112</v>
      </c>
      <c r="C8347">
        <v>12001</v>
      </c>
      <c r="D8347" t="s">
        <v>121</v>
      </c>
      <c r="E8347">
        <v>15032</v>
      </c>
      <c r="F8347" t="s">
        <v>158</v>
      </c>
      <c r="G8347">
        <v>1103734.2977767801</v>
      </c>
    </row>
    <row r="8348" spans="1:7">
      <c r="A8348">
        <v>10003</v>
      </c>
      <c r="B8348" t="s">
        <v>112</v>
      </c>
      <c r="C8348">
        <v>12001</v>
      </c>
      <c r="D8348" t="s">
        <v>121</v>
      </c>
      <c r="E8348">
        <v>15055</v>
      </c>
      <c r="F8348" t="s">
        <v>106</v>
      </c>
      <c r="G8348">
        <v>409472885.12897998</v>
      </c>
    </row>
    <row r="8349" spans="1:7">
      <c r="A8349">
        <v>10003</v>
      </c>
      <c r="B8349" t="s">
        <v>112</v>
      </c>
      <c r="C8349">
        <v>12002</v>
      </c>
      <c r="D8349" t="s">
        <v>122</v>
      </c>
      <c r="E8349">
        <v>15055</v>
      </c>
      <c r="F8349" t="s">
        <v>106</v>
      </c>
      <c r="G8349">
        <v>181670747.69714299</v>
      </c>
    </row>
    <row r="8350" spans="1:7">
      <c r="A8350">
        <v>10003</v>
      </c>
      <c r="B8350" t="s">
        <v>112</v>
      </c>
      <c r="C8350">
        <v>12003</v>
      </c>
      <c r="D8350" t="s">
        <v>129</v>
      </c>
      <c r="E8350">
        <v>15055</v>
      </c>
      <c r="F8350" t="s">
        <v>106</v>
      </c>
      <c r="G8350">
        <v>1012258814.66891</v>
      </c>
    </row>
    <row r="8351" spans="1:7">
      <c r="A8351">
        <v>10003</v>
      </c>
      <c r="B8351" t="s">
        <v>112</v>
      </c>
      <c r="C8351">
        <v>12004</v>
      </c>
      <c r="D8351" t="s">
        <v>123</v>
      </c>
      <c r="E8351">
        <v>15055</v>
      </c>
      <c r="F8351" t="s">
        <v>106</v>
      </c>
      <c r="G8351">
        <v>17381864.670473699</v>
      </c>
    </row>
    <row r="8352" spans="1:7">
      <c r="A8352">
        <v>10003</v>
      </c>
      <c r="B8352" t="s">
        <v>112</v>
      </c>
      <c r="C8352">
        <v>14001</v>
      </c>
      <c r="D8352" t="s">
        <v>124</v>
      </c>
      <c r="E8352">
        <v>15055</v>
      </c>
      <c r="F8352" t="s">
        <v>106</v>
      </c>
      <c r="G8352">
        <v>22981903.078720301</v>
      </c>
    </row>
    <row r="8353" spans="1:7">
      <c r="A8353">
        <v>10003</v>
      </c>
      <c r="B8353" t="s">
        <v>112</v>
      </c>
      <c r="C8353">
        <v>14002</v>
      </c>
      <c r="D8353" t="s">
        <v>125</v>
      </c>
      <c r="E8353">
        <v>15055</v>
      </c>
      <c r="F8353" t="s">
        <v>106</v>
      </c>
      <c r="G8353">
        <v>12815537.241869099</v>
      </c>
    </row>
    <row r="8354" spans="1:7">
      <c r="A8354">
        <v>10003</v>
      </c>
      <c r="B8354" t="s">
        <v>112</v>
      </c>
      <c r="C8354">
        <v>25001</v>
      </c>
      <c r="D8354" t="s">
        <v>126</v>
      </c>
      <c r="E8354">
        <v>15013</v>
      </c>
      <c r="F8354" t="s">
        <v>159</v>
      </c>
      <c r="G8354">
        <v>255686502.22180799</v>
      </c>
    </row>
    <row r="8355" spans="1:7">
      <c r="A8355">
        <v>10003</v>
      </c>
      <c r="B8355" t="s">
        <v>112</v>
      </c>
      <c r="C8355">
        <v>25001</v>
      </c>
      <c r="D8355" t="s">
        <v>126</v>
      </c>
      <c r="E8355">
        <v>15051</v>
      </c>
      <c r="F8355" t="s">
        <v>127</v>
      </c>
      <c r="G8355">
        <v>3703283852.7996001</v>
      </c>
    </row>
    <row r="8356" spans="1:7">
      <c r="A8356">
        <v>10003</v>
      </c>
      <c r="B8356" t="s">
        <v>112</v>
      </c>
      <c r="C8356">
        <v>28001</v>
      </c>
      <c r="D8356" t="s">
        <v>128</v>
      </c>
      <c r="E8356">
        <v>15051</v>
      </c>
      <c r="F8356" t="s">
        <v>127</v>
      </c>
      <c r="G8356">
        <v>13037323047.973</v>
      </c>
    </row>
    <row r="8357" spans="1:7">
      <c r="A8357">
        <v>10004</v>
      </c>
      <c r="B8357" t="s">
        <v>113</v>
      </c>
      <c r="C8357">
        <v>1</v>
      </c>
      <c r="D8357" t="s">
        <v>4</v>
      </c>
      <c r="E8357">
        <v>15055</v>
      </c>
      <c r="F8357" t="s">
        <v>106</v>
      </c>
      <c r="G8357">
        <v>60737984.7294809</v>
      </c>
    </row>
    <row r="8358" spans="1:7">
      <c r="A8358">
        <v>10004</v>
      </c>
      <c r="B8358" t="s">
        <v>113</v>
      </c>
      <c r="C8358">
        <v>2</v>
      </c>
      <c r="D8358" t="s">
        <v>5</v>
      </c>
      <c r="E8358">
        <v>15055</v>
      </c>
      <c r="F8358" t="s">
        <v>106</v>
      </c>
      <c r="G8358">
        <v>66499059.680129401</v>
      </c>
    </row>
    <row r="8359" spans="1:7">
      <c r="A8359">
        <v>10004</v>
      </c>
      <c r="B8359" t="s">
        <v>113</v>
      </c>
      <c r="C8359">
        <v>3</v>
      </c>
      <c r="D8359" t="s">
        <v>6</v>
      </c>
      <c r="E8359">
        <v>15055</v>
      </c>
      <c r="F8359" t="s">
        <v>106</v>
      </c>
      <c r="G8359">
        <v>4500.5543189436703</v>
      </c>
    </row>
    <row r="8360" spans="1:7">
      <c r="A8360">
        <v>10004</v>
      </c>
      <c r="B8360" t="s">
        <v>113</v>
      </c>
      <c r="C8360">
        <v>4</v>
      </c>
      <c r="D8360" t="s">
        <v>7</v>
      </c>
      <c r="E8360">
        <v>15055</v>
      </c>
      <c r="F8360" t="s">
        <v>106</v>
      </c>
      <c r="G8360">
        <v>6670115.2679724405</v>
      </c>
    </row>
    <row r="8361" spans="1:7">
      <c r="A8361">
        <v>10004</v>
      </c>
      <c r="B8361" t="s">
        <v>113</v>
      </c>
      <c r="C8361">
        <v>5</v>
      </c>
      <c r="D8361" t="s">
        <v>8</v>
      </c>
      <c r="E8361">
        <v>15055</v>
      </c>
      <c r="F8361" t="s">
        <v>106</v>
      </c>
      <c r="G8361">
        <v>1986615.9132578899</v>
      </c>
    </row>
    <row r="8362" spans="1:7">
      <c r="A8362">
        <v>10004</v>
      </c>
      <c r="B8362" t="s">
        <v>113</v>
      </c>
      <c r="C8362">
        <v>6</v>
      </c>
      <c r="D8362" t="s">
        <v>9</v>
      </c>
      <c r="E8362">
        <v>15055</v>
      </c>
      <c r="F8362" t="s">
        <v>106</v>
      </c>
      <c r="G8362">
        <v>13101844.3841317</v>
      </c>
    </row>
    <row r="8363" spans="1:7">
      <c r="A8363">
        <v>10004</v>
      </c>
      <c r="B8363" t="s">
        <v>113</v>
      </c>
      <c r="C8363">
        <v>7</v>
      </c>
      <c r="D8363" t="s">
        <v>10</v>
      </c>
      <c r="E8363">
        <v>15055</v>
      </c>
      <c r="F8363" t="s">
        <v>106</v>
      </c>
      <c r="G8363">
        <v>1918456.7973094101</v>
      </c>
    </row>
    <row r="8364" spans="1:7">
      <c r="A8364">
        <v>10004</v>
      </c>
      <c r="B8364" t="s">
        <v>113</v>
      </c>
      <c r="C8364">
        <v>8</v>
      </c>
      <c r="D8364" t="s">
        <v>11</v>
      </c>
      <c r="E8364">
        <v>15055</v>
      </c>
      <c r="F8364" t="s">
        <v>106</v>
      </c>
      <c r="G8364">
        <v>16370.6872442206</v>
      </c>
    </row>
    <row r="8365" spans="1:7">
      <c r="A8365">
        <v>10004</v>
      </c>
      <c r="B8365" t="s">
        <v>113</v>
      </c>
      <c r="C8365">
        <v>9</v>
      </c>
      <c r="D8365" t="s">
        <v>12</v>
      </c>
      <c r="E8365">
        <v>15055</v>
      </c>
      <c r="F8365" t="s">
        <v>106</v>
      </c>
      <c r="G8365">
        <v>775822377.39794195</v>
      </c>
    </row>
    <row r="8366" spans="1:7">
      <c r="A8366">
        <v>10004</v>
      </c>
      <c r="B8366" t="s">
        <v>113</v>
      </c>
      <c r="C8366">
        <v>11</v>
      </c>
      <c r="D8366" t="s">
        <v>14</v>
      </c>
      <c r="E8366">
        <v>15055</v>
      </c>
      <c r="F8366" t="s">
        <v>106</v>
      </c>
      <c r="G8366">
        <v>1601998070.43489</v>
      </c>
    </row>
    <row r="8367" spans="1:7">
      <c r="A8367">
        <v>10004</v>
      </c>
      <c r="B8367" t="s">
        <v>113</v>
      </c>
      <c r="C8367">
        <v>12</v>
      </c>
      <c r="D8367" t="s">
        <v>15</v>
      </c>
      <c r="E8367">
        <v>15055</v>
      </c>
      <c r="F8367" t="s">
        <v>106</v>
      </c>
      <c r="G8367">
        <v>540523953.10284996</v>
      </c>
    </row>
    <row r="8368" spans="1:7">
      <c r="A8368">
        <v>10004</v>
      </c>
      <c r="B8368" t="s">
        <v>113</v>
      </c>
      <c r="C8368">
        <v>13</v>
      </c>
      <c r="D8368" t="s">
        <v>16</v>
      </c>
      <c r="E8368">
        <v>15055</v>
      </c>
      <c r="F8368" t="s">
        <v>106</v>
      </c>
      <c r="G8368">
        <v>866457.12520112901</v>
      </c>
    </row>
    <row r="8369" spans="1:7">
      <c r="A8369">
        <v>10004</v>
      </c>
      <c r="B8369" t="s">
        <v>113</v>
      </c>
      <c r="C8369">
        <v>14</v>
      </c>
      <c r="D8369" t="s">
        <v>17</v>
      </c>
      <c r="E8369">
        <v>15055</v>
      </c>
      <c r="F8369" t="s">
        <v>106</v>
      </c>
      <c r="G8369">
        <v>7475904.4381483402</v>
      </c>
    </row>
    <row r="8370" spans="1:7">
      <c r="A8370">
        <v>10004</v>
      </c>
      <c r="B8370" t="s">
        <v>113</v>
      </c>
      <c r="C8370">
        <v>15</v>
      </c>
      <c r="D8370" t="s">
        <v>18</v>
      </c>
      <c r="E8370">
        <v>15055</v>
      </c>
      <c r="F8370" t="s">
        <v>106</v>
      </c>
      <c r="G8370">
        <v>51633309.793785803</v>
      </c>
    </row>
    <row r="8371" spans="1:7">
      <c r="A8371">
        <v>10004</v>
      </c>
      <c r="B8371" t="s">
        <v>113</v>
      </c>
      <c r="C8371">
        <v>16</v>
      </c>
      <c r="D8371" t="s">
        <v>19</v>
      </c>
      <c r="E8371">
        <v>15055</v>
      </c>
      <c r="F8371" t="s">
        <v>106</v>
      </c>
      <c r="G8371">
        <v>3752167.6251211101</v>
      </c>
    </row>
    <row r="8372" spans="1:7">
      <c r="A8372">
        <v>10004</v>
      </c>
      <c r="B8372" t="s">
        <v>113</v>
      </c>
      <c r="C8372">
        <v>17</v>
      </c>
      <c r="D8372" t="s">
        <v>20</v>
      </c>
      <c r="E8372">
        <v>15055</v>
      </c>
      <c r="F8372" t="s">
        <v>106</v>
      </c>
      <c r="G8372">
        <v>10657895.449802799</v>
      </c>
    </row>
    <row r="8373" spans="1:7">
      <c r="A8373">
        <v>10004</v>
      </c>
      <c r="B8373" t="s">
        <v>113</v>
      </c>
      <c r="C8373">
        <v>18</v>
      </c>
      <c r="D8373" t="s">
        <v>21</v>
      </c>
      <c r="E8373">
        <v>15055</v>
      </c>
      <c r="F8373" t="s">
        <v>106</v>
      </c>
      <c r="G8373">
        <v>68219761.085086897</v>
      </c>
    </row>
    <row r="8374" spans="1:7">
      <c r="A8374">
        <v>10004</v>
      </c>
      <c r="B8374" t="s">
        <v>113</v>
      </c>
      <c r="C8374">
        <v>19</v>
      </c>
      <c r="D8374" t="s">
        <v>22</v>
      </c>
      <c r="E8374">
        <v>15055</v>
      </c>
      <c r="F8374" t="s">
        <v>106</v>
      </c>
      <c r="G8374">
        <v>10148731.229972901</v>
      </c>
    </row>
    <row r="8375" spans="1:7">
      <c r="A8375">
        <v>10004</v>
      </c>
      <c r="B8375" t="s">
        <v>113</v>
      </c>
      <c r="C8375">
        <v>20</v>
      </c>
      <c r="D8375" t="s">
        <v>23</v>
      </c>
      <c r="E8375">
        <v>15055</v>
      </c>
      <c r="F8375" t="s">
        <v>106</v>
      </c>
      <c r="G8375">
        <v>956800838.09328496</v>
      </c>
    </row>
    <row r="8376" spans="1:7">
      <c r="A8376">
        <v>10004</v>
      </c>
      <c r="B8376" t="s">
        <v>113</v>
      </c>
      <c r="C8376">
        <v>21</v>
      </c>
      <c r="D8376" t="s">
        <v>24</v>
      </c>
      <c r="E8376">
        <v>15055</v>
      </c>
      <c r="F8376" t="s">
        <v>106</v>
      </c>
      <c r="G8376">
        <v>514658533.78872102</v>
      </c>
    </row>
    <row r="8377" spans="1:7">
      <c r="A8377">
        <v>10004</v>
      </c>
      <c r="B8377" t="s">
        <v>113</v>
      </c>
      <c r="C8377">
        <v>22</v>
      </c>
      <c r="D8377" t="s">
        <v>25</v>
      </c>
      <c r="E8377">
        <v>15055</v>
      </c>
      <c r="F8377" t="s">
        <v>106</v>
      </c>
      <c r="G8377">
        <v>84417054.021426499</v>
      </c>
    </row>
    <row r="8378" spans="1:7">
      <c r="A8378">
        <v>10004</v>
      </c>
      <c r="B8378" t="s">
        <v>113</v>
      </c>
      <c r="C8378">
        <v>23</v>
      </c>
      <c r="D8378" t="s">
        <v>26</v>
      </c>
      <c r="E8378">
        <v>15055</v>
      </c>
      <c r="F8378" t="s">
        <v>106</v>
      </c>
      <c r="G8378">
        <v>64575971.121146098</v>
      </c>
    </row>
    <row r="8379" spans="1:7">
      <c r="A8379">
        <v>10004</v>
      </c>
      <c r="B8379" t="s">
        <v>113</v>
      </c>
      <c r="C8379">
        <v>24</v>
      </c>
      <c r="D8379" t="s">
        <v>27</v>
      </c>
      <c r="E8379">
        <v>15055</v>
      </c>
      <c r="F8379" t="s">
        <v>106</v>
      </c>
      <c r="G8379">
        <v>2356581.3107255399</v>
      </c>
    </row>
    <row r="8380" spans="1:7">
      <c r="A8380">
        <v>10004</v>
      </c>
      <c r="B8380" t="s">
        <v>113</v>
      </c>
      <c r="C8380">
        <v>25</v>
      </c>
      <c r="D8380" t="s">
        <v>28</v>
      </c>
      <c r="E8380">
        <v>15055</v>
      </c>
      <c r="F8380" t="s">
        <v>106</v>
      </c>
      <c r="G8380">
        <v>43512169.915728599</v>
      </c>
    </row>
    <row r="8381" spans="1:7">
      <c r="A8381">
        <v>10004</v>
      </c>
      <c r="B8381" t="s">
        <v>113</v>
      </c>
      <c r="C8381">
        <v>26</v>
      </c>
      <c r="D8381" t="s">
        <v>29</v>
      </c>
      <c r="E8381">
        <v>15055</v>
      </c>
      <c r="F8381" t="s">
        <v>106</v>
      </c>
      <c r="G8381">
        <v>3879802.0327194599</v>
      </c>
    </row>
    <row r="8382" spans="1:7">
      <c r="A8382">
        <v>10004</v>
      </c>
      <c r="B8382" t="s">
        <v>113</v>
      </c>
      <c r="C8382">
        <v>27</v>
      </c>
      <c r="D8382" t="s">
        <v>30</v>
      </c>
      <c r="E8382">
        <v>15055</v>
      </c>
      <c r="F8382" t="s">
        <v>106</v>
      </c>
      <c r="G8382">
        <v>53772970.037605599</v>
      </c>
    </row>
    <row r="8383" spans="1:7">
      <c r="A8383">
        <v>10004</v>
      </c>
      <c r="B8383" t="s">
        <v>113</v>
      </c>
      <c r="C8383">
        <v>28</v>
      </c>
      <c r="D8383" t="s">
        <v>31</v>
      </c>
      <c r="E8383">
        <v>15055</v>
      </c>
      <c r="F8383" t="s">
        <v>106</v>
      </c>
      <c r="G8383">
        <v>23065613.917801801</v>
      </c>
    </row>
    <row r="8384" spans="1:7">
      <c r="A8384">
        <v>10004</v>
      </c>
      <c r="B8384" t="s">
        <v>113</v>
      </c>
      <c r="C8384">
        <v>29</v>
      </c>
      <c r="D8384" t="s">
        <v>32</v>
      </c>
      <c r="E8384">
        <v>15055</v>
      </c>
      <c r="F8384" t="s">
        <v>106</v>
      </c>
      <c r="G8384">
        <v>89660746.143821895</v>
      </c>
    </row>
    <row r="8385" spans="1:7">
      <c r="A8385">
        <v>10004</v>
      </c>
      <c r="B8385" t="s">
        <v>113</v>
      </c>
      <c r="C8385">
        <v>30</v>
      </c>
      <c r="D8385" t="s">
        <v>33</v>
      </c>
      <c r="E8385">
        <v>15055</v>
      </c>
      <c r="F8385" t="s">
        <v>106</v>
      </c>
      <c r="G8385">
        <v>24320850.2404356</v>
      </c>
    </row>
    <row r="8386" spans="1:7">
      <c r="A8386">
        <v>10004</v>
      </c>
      <c r="B8386" t="s">
        <v>113</v>
      </c>
      <c r="C8386">
        <v>31</v>
      </c>
      <c r="D8386" t="s">
        <v>34</v>
      </c>
      <c r="E8386">
        <v>15055</v>
      </c>
      <c r="F8386" t="s">
        <v>106</v>
      </c>
      <c r="G8386">
        <v>65027396.534677804</v>
      </c>
    </row>
    <row r="8387" spans="1:7">
      <c r="A8387">
        <v>10004</v>
      </c>
      <c r="B8387" t="s">
        <v>113</v>
      </c>
      <c r="C8387">
        <v>32</v>
      </c>
      <c r="D8387" t="s">
        <v>35</v>
      </c>
      <c r="E8387">
        <v>15055</v>
      </c>
      <c r="F8387" t="s">
        <v>106</v>
      </c>
      <c r="G8387">
        <v>4071033598.8407698</v>
      </c>
    </row>
    <row r="8388" spans="1:7">
      <c r="A8388">
        <v>10004</v>
      </c>
      <c r="B8388" t="s">
        <v>113</v>
      </c>
      <c r="C8388">
        <v>33</v>
      </c>
      <c r="D8388" t="s">
        <v>36</v>
      </c>
      <c r="E8388">
        <v>15055</v>
      </c>
      <c r="F8388" t="s">
        <v>106</v>
      </c>
      <c r="G8388">
        <v>1528504031.3462601</v>
      </c>
    </row>
    <row r="8389" spans="1:7">
      <c r="A8389">
        <v>10004</v>
      </c>
      <c r="B8389" t="s">
        <v>113</v>
      </c>
      <c r="C8389">
        <v>34</v>
      </c>
      <c r="D8389" t="s">
        <v>37</v>
      </c>
      <c r="E8389">
        <v>15055</v>
      </c>
      <c r="F8389" t="s">
        <v>106</v>
      </c>
      <c r="G8389">
        <v>538994679.30756795</v>
      </c>
    </row>
    <row r="8390" spans="1:7">
      <c r="A8390">
        <v>10004</v>
      </c>
      <c r="B8390" t="s">
        <v>113</v>
      </c>
      <c r="C8390">
        <v>35</v>
      </c>
      <c r="D8390" t="s">
        <v>38</v>
      </c>
      <c r="E8390">
        <v>15055</v>
      </c>
      <c r="F8390" t="s">
        <v>106</v>
      </c>
      <c r="G8390">
        <v>368121899.61269802</v>
      </c>
    </row>
    <row r="8391" spans="1:7">
      <c r="A8391">
        <v>10004</v>
      </c>
      <c r="B8391" t="s">
        <v>113</v>
      </c>
      <c r="C8391">
        <v>36</v>
      </c>
      <c r="D8391" t="s">
        <v>39</v>
      </c>
      <c r="E8391">
        <v>15055</v>
      </c>
      <c r="F8391" t="s">
        <v>106</v>
      </c>
      <c r="G8391">
        <v>1395163810.9349</v>
      </c>
    </row>
    <row r="8392" spans="1:7">
      <c r="A8392">
        <v>10004</v>
      </c>
      <c r="B8392" t="s">
        <v>113</v>
      </c>
      <c r="C8392">
        <v>37</v>
      </c>
      <c r="D8392" t="s">
        <v>40</v>
      </c>
      <c r="E8392">
        <v>15055</v>
      </c>
      <c r="F8392" t="s">
        <v>106</v>
      </c>
      <c r="G8392">
        <v>846359414.72684002</v>
      </c>
    </row>
    <row r="8393" spans="1:7">
      <c r="A8393">
        <v>10004</v>
      </c>
      <c r="B8393" t="s">
        <v>113</v>
      </c>
      <c r="C8393">
        <v>38</v>
      </c>
      <c r="D8393" t="s">
        <v>41</v>
      </c>
      <c r="E8393">
        <v>15055</v>
      </c>
      <c r="F8393" t="s">
        <v>106</v>
      </c>
      <c r="G8393">
        <v>369143617.96107602</v>
      </c>
    </row>
    <row r="8394" spans="1:7">
      <c r="A8394">
        <v>10004</v>
      </c>
      <c r="B8394" t="s">
        <v>113</v>
      </c>
      <c r="C8394">
        <v>39</v>
      </c>
      <c r="D8394" t="s">
        <v>42</v>
      </c>
      <c r="E8394">
        <v>15055</v>
      </c>
      <c r="F8394" t="s">
        <v>106</v>
      </c>
      <c r="G8394">
        <v>828568087.74101901</v>
      </c>
    </row>
    <row r="8395" spans="1:7">
      <c r="A8395">
        <v>10004</v>
      </c>
      <c r="B8395" t="s">
        <v>113</v>
      </c>
      <c r="C8395">
        <v>40</v>
      </c>
      <c r="D8395" t="s">
        <v>43</v>
      </c>
      <c r="E8395">
        <v>15055</v>
      </c>
      <c r="F8395" t="s">
        <v>106</v>
      </c>
      <c r="G8395">
        <v>760127796.65607703</v>
      </c>
    </row>
    <row r="8396" spans="1:7">
      <c r="A8396">
        <v>10004</v>
      </c>
      <c r="B8396" t="s">
        <v>113</v>
      </c>
      <c r="C8396">
        <v>41</v>
      </c>
      <c r="D8396" t="s">
        <v>44</v>
      </c>
      <c r="E8396">
        <v>15055</v>
      </c>
      <c r="F8396" t="s">
        <v>106</v>
      </c>
      <c r="G8396">
        <v>1217636095.40218</v>
      </c>
    </row>
    <row r="8397" spans="1:7">
      <c r="A8397">
        <v>10004</v>
      </c>
      <c r="B8397" t="s">
        <v>113</v>
      </c>
      <c r="C8397">
        <v>42</v>
      </c>
      <c r="D8397" t="s">
        <v>45</v>
      </c>
      <c r="E8397">
        <v>15055</v>
      </c>
      <c r="F8397" t="s">
        <v>106</v>
      </c>
      <c r="G8397">
        <v>454797086.83252198</v>
      </c>
    </row>
    <row r="8398" spans="1:7">
      <c r="A8398">
        <v>10004</v>
      </c>
      <c r="B8398" t="s">
        <v>113</v>
      </c>
      <c r="C8398">
        <v>43</v>
      </c>
      <c r="D8398" t="s">
        <v>46</v>
      </c>
      <c r="E8398">
        <v>15055</v>
      </c>
      <c r="F8398" t="s">
        <v>106</v>
      </c>
      <c r="G8398">
        <v>19866759.014104798</v>
      </c>
    </row>
    <row r="8399" spans="1:7">
      <c r="A8399">
        <v>10004</v>
      </c>
      <c r="B8399" t="s">
        <v>113</v>
      </c>
      <c r="C8399">
        <v>44</v>
      </c>
      <c r="D8399" t="s">
        <v>47</v>
      </c>
      <c r="E8399">
        <v>15055</v>
      </c>
      <c r="F8399" t="s">
        <v>106</v>
      </c>
      <c r="G8399">
        <v>67773693.576391995</v>
      </c>
    </row>
    <row r="8400" spans="1:7">
      <c r="A8400">
        <v>10004</v>
      </c>
      <c r="B8400" t="s">
        <v>113</v>
      </c>
      <c r="C8400">
        <v>45</v>
      </c>
      <c r="D8400" t="s">
        <v>48</v>
      </c>
      <c r="E8400">
        <v>15055</v>
      </c>
      <c r="F8400" t="s">
        <v>106</v>
      </c>
      <c r="G8400">
        <v>556097428.38220799</v>
      </c>
    </row>
    <row r="8401" spans="1:7">
      <c r="A8401">
        <v>10004</v>
      </c>
      <c r="B8401" t="s">
        <v>113</v>
      </c>
      <c r="C8401">
        <v>46</v>
      </c>
      <c r="D8401" t="s">
        <v>49</v>
      </c>
      <c r="E8401">
        <v>15055</v>
      </c>
      <c r="F8401" t="s">
        <v>106</v>
      </c>
      <c r="G8401">
        <v>727180559.71417105</v>
      </c>
    </row>
    <row r="8402" spans="1:7">
      <c r="A8402">
        <v>10004</v>
      </c>
      <c r="B8402" t="s">
        <v>113</v>
      </c>
      <c r="C8402">
        <v>47</v>
      </c>
      <c r="D8402" t="s">
        <v>50</v>
      </c>
      <c r="E8402">
        <v>15055</v>
      </c>
      <c r="F8402" t="s">
        <v>106</v>
      </c>
      <c r="G8402">
        <v>5006789.1996481</v>
      </c>
    </row>
    <row r="8403" spans="1:7">
      <c r="A8403">
        <v>10004</v>
      </c>
      <c r="B8403" t="s">
        <v>113</v>
      </c>
      <c r="C8403">
        <v>48</v>
      </c>
      <c r="D8403" t="s">
        <v>51</v>
      </c>
      <c r="E8403">
        <v>15055</v>
      </c>
      <c r="F8403" t="s">
        <v>106</v>
      </c>
      <c r="G8403">
        <v>47737031.9892819</v>
      </c>
    </row>
    <row r="8404" spans="1:7">
      <c r="A8404">
        <v>10004</v>
      </c>
      <c r="B8404" t="s">
        <v>113</v>
      </c>
      <c r="C8404">
        <v>49</v>
      </c>
      <c r="D8404" t="s">
        <v>52</v>
      </c>
      <c r="E8404">
        <v>15055</v>
      </c>
      <c r="F8404" t="s">
        <v>106</v>
      </c>
      <c r="G8404">
        <v>109355005.528262</v>
      </c>
    </row>
    <row r="8405" spans="1:7">
      <c r="A8405">
        <v>10004</v>
      </c>
      <c r="B8405" t="s">
        <v>113</v>
      </c>
      <c r="C8405">
        <v>50</v>
      </c>
      <c r="D8405" t="s">
        <v>53</v>
      </c>
      <c r="E8405">
        <v>15055</v>
      </c>
      <c r="F8405" t="s">
        <v>106</v>
      </c>
      <c r="G8405">
        <v>2039381.25704992</v>
      </c>
    </row>
    <row r="8406" spans="1:7">
      <c r="A8406">
        <v>10004</v>
      </c>
      <c r="B8406" t="s">
        <v>113</v>
      </c>
      <c r="C8406">
        <v>51</v>
      </c>
      <c r="D8406" t="s">
        <v>54</v>
      </c>
      <c r="E8406">
        <v>15055</v>
      </c>
      <c r="F8406" t="s">
        <v>106</v>
      </c>
      <c r="G8406">
        <v>1893572124.5220101</v>
      </c>
    </row>
    <row r="8407" spans="1:7">
      <c r="A8407">
        <v>10004</v>
      </c>
      <c r="B8407" t="s">
        <v>113</v>
      </c>
      <c r="C8407">
        <v>52</v>
      </c>
      <c r="D8407" t="s">
        <v>55</v>
      </c>
      <c r="E8407">
        <v>15055</v>
      </c>
      <c r="F8407" t="s">
        <v>106</v>
      </c>
      <c r="G8407">
        <v>252380050.657361</v>
      </c>
    </row>
    <row r="8408" spans="1:7">
      <c r="A8408">
        <v>10004</v>
      </c>
      <c r="B8408" t="s">
        <v>113</v>
      </c>
      <c r="C8408">
        <v>53</v>
      </c>
      <c r="D8408" t="s">
        <v>56</v>
      </c>
      <c r="E8408">
        <v>15055</v>
      </c>
      <c r="F8408" t="s">
        <v>106</v>
      </c>
      <c r="G8408">
        <v>159952539.38969901</v>
      </c>
    </row>
    <row r="8409" spans="1:7">
      <c r="A8409">
        <v>10004</v>
      </c>
      <c r="B8409" t="s">
        <v>113</v>
      </c>
      <c r="C8409">
        <v>54</v>
      </c>
      <c r="D8409" t="s">
        <v>57</v>
      </c>
      <c r="E8409">
        <v>15055</v>
      </c>
      <c r="F8409" t="s">
        <v>106</v>
      </c>
      <c r="G8409">
        <v>1455988708.58865</v>
      </c>
    </row>
    <row r="8410" spans="1:7">
      <c r="A8410">
        <v>10004</v>
      </c>
      <c r="B8410" t="s">
        <v>113</v>
      </c>
      <c r="C8410">
        <v>55</v>
      </c>
      <c r="D8410" t="s">
        <v>58</v>
      </c>
      <c r="E8410">
        <v>15055</v>
      </c>
      <c r="F8410" t="s">
        <v>106</v>
      </c>
      <c r="G8410">
        <v>607268515.84107196</v>
      </c>
    </row>
    <row r="8411" spans="1:7">
      <c r="A8411">
        <v>10004</v>
      </c>
      <c r="B8411" t="s">
        <v>113</v>
      </c>
      <c r="C8411">
        <v>56</v>
      </c>
      <c r="D8411" t="s">
        <v>59</v>
      </c>
      <c r="E8411">
        <v>15055</v>
      </c>
      <c r="F8411" t="s">
        <v>106</v>
      </c>
      <c r="G8411">
        <v>497570329.930381</v>
      </c>
    </row>
    <row r="8412" spans="1:7">
      <c r="A8412">
        <v>10004</v>
      </c>
      <c r="B8412" t="s">
        <v>113</v>
      </c>
      <c r="C8412">
        <v>57</v>
      </c>
      <c r="D8412" t="s">
        <v>60</v>
      </c>
      <c r="E8412">
        <v>15055</v>
      </c>
      <c r="F8412" t="s">
        <v>106</v>
      </c>
      <c r="G8412">
        <v>268615957.69695199</v>
      </c>
    </row>
    <row r="8413" spans="1:7">
      <c r="A8413">
        <v>10004</v>
      </c>
      <c r="B8413" t="s">
        <v>113</v>
      </c>
      <c r="C8413">
        <v>58</v>
      </c>
      <c r="D8413" t="s">
        <v>61</v>
      </c>
      <c r="E8413">
        <v>15055</v>
      </c>
      <c r="F8413" t="s">
        <v>106</v>
      </c>
      <c r="G8413">
        <v>485833911.563743</v>
      </c>
    </row>
    <row r="8414" spans="1:7">
      <c r="A8414">
        <v>10004</v>
      </c>
      <c r="B8414" t="s">
        <v>113</v>
      </c>
      <c r="C8414">
        <v>59</v>
      </c>
      <c r="D8414" t="s">
        <v>62</v>
      </c>
      <c r="E8414">
        <v>15055</v>
      </c>
      <c r="F8414" t="s">
        <v>106</v>
      </c>
      <c r="G8414">
        <v>1996707987.1489501</v>
      </c>
    </row>
    <row r="8415" spans="1:7">
      <c r="A8415">
        <v>10004</v>
      </c>
      <c r="B8415" t="s">
        <v>113</v>
      </c>
      <c r="C8415">
        <v>60</v>
      </c>
      <c r="D8415" t="s">
        <v>63</v>
      </c>
      <c r="E8415">
        <v>15055</v>
      </c>
      <c r="F8415" t="s">
        <v>106</v>
      </c>
      <c r="G8415">
        <v>1381879437.40979</v>
      </c>
    </row>
    <row r="8416" spans="1:7">
      <c r="A8416">
        <v>10004</v>
      </c>
      <c r="B8416" t="s">
        <v>113</v>
      </c>
      <c r="C8416">
        <v>61</v>
      </c>
      <c r="D8416" t="s">
        <v>64</v>
      </c>
      <c r="E8416">
        <v>15055</v>
      </c>
      <c r="F8416" t="s">
        <v>106</v>
      </c>
      <c r="G8416">
        <v>1084301849.7799101</v>
      </c>
    </row>
    <row r="8417" spans="1:7">
      <c r="A8417">
        <v>10004</v>
      </c>
      <c r="B8417" t="s">
        <v>113</v>
      </c>
      <c r="C8417">
        <v>62</v>
      </c>
      <c r="D8417" t="s">
        <v>65</v>
      </c>
      <c r="E8417">
        <v>15055</v>
      </c>
      <c r="F8417" t="s">
        <v>106</v>
      </c>
      <c r="G8417">
        <v>17474526360.507401</v>
      </c>
    </row>
    <row r="8418" spans="1:7">
      <c r="A8418">
        <v>10004</v>
      </c>
      <c r="B8418" t="s">
        <v>113</v>
      </c>
      <c r="C8418">
        <v>63</v>
      </c>
      <c r="D8418" t="s">
        <v>66</v>
      </c>
      <c r="E8418">
        <v>15055</v>
      </c>
      <c r="F8418" t="s">
        <v>106</v>
      </c>
      <c r="G8418">
        <v>290558289.19838899</v>
      </c>
    </row>
    <row r="8419" spans="1:7">
      <c r="A8419">
        <v>10004</v>
      </c>
      <c r="B8419" t="s">
        <v>113</v>
      </c>
      <c r="C8419">
        <v>64</v>
      </c>
      <c r="D8419" t="s">
        <v>67</v>
      </c>
      <c r="E8419">
        <v>15055</v>
      </c>
      <c r="F8419" t="s">
        <v>106</v>
      </c>
      <c r="G8419">
        <v>100216.77157162099</v>
      </c>
    </row>
    <row r="8420" spans="1:7">
      <c r="A8420">
        <v>10004</v>
      </c>
      <c r="B8420" t="s">
        <v>113</v>
      </c>
      <c r="C8420">
        <v>65</v>
      </c>
      <c r="D8420" t="s">
        <v>68</v>
      </c>
      <c r="E8420">
        <v>15055</v>
      </c>
      <c r="F8420" t="s">
        <v>106</v>
      </c>
      <c r="G8420">
        <v>1320645064.3441999</v>
      </c>
    </row>
    <row r="8421" spans="1:7">
      <c r="A8421">
        <v>10004</v>
      </c>
      <c r="B8421" t="s">
        <v>113</v>
      </c>
      <c r="C8421">
        <v>67</v>
      </c>
      <c r="D8421" t="s">
        <v>70</v>
      </c>
      <c r="E8421">
        <v>15055</v>
      </c>
      <c r="F8421" t="s">
        <v>106</v>
      </c>
      <c r="G8421">
        <v>489742929.49866402</v>
      </c>
    </row>
    <row r="8422" spans="1:7">
      <c r="A8422">
        <v>10004</v>
      </c>
      <c r="B8422" t="s">
        <v>113</v>
      </c>
      <c r="C8422">
        <v>68</v>
      </c>
      <c r="D8422" t="s">
        <v>71</v>
      </c>
      <c r="E8422">
        <v>15055</v>
      </c>
      <c r="F8422" t="s">
        <v>106</v>
      </c>
      <c r="G8422">
        <v>196808790.617017</v>
      </c>
    </row>
    <row r="8423" spans="1:7">
      <c r="A8423">
        <v>10004</v>
      </c>
      <c r="B8423" t="s">
        <v>113</v>
      </c>
      <c r="C8423">
        <v>69</v>
      </c>
      <c r="D8423" t="s">
        <v>72</v>
      </c>
      <c r="E8423">
        <v>15055</v>
      </c>
      <c r="F8423" t="s">
        <v>106</v>
      </c>
      <c r="G8423">
        <v>931047357.39625299</v>
      </c>
    </row>
    <row r="8424" spans="1:7">
      <c r="A8424">
        <v>10004</v>
      </c>
      <c r="B8424" t="s">
        <v>113</v>
      </c>
      <c r="C8424">
        <v>70</v>
      </c>
      <c r="D8424" t="s">
        <v>73</v>
      </c>
      <c r="E8424">
        <v>15055</v>
      </c>
      <c r="F8424" t="s">
        <v>106</v>
      </c>
      <c r="G8424">
        <v>3739551446.8870101</v>
      </c>
    </row>
    <row r="8425" spans="1:7">
      <c r="A8425">
        <v>10004</v>
      </c>
      <c r="B8425" t="s">
        <v>113</v>
      </c>
      <c r="C8425">
        <v>71</v>
      </c>
      <c r="D8425" t="s">
        <v>74</v>
      </c>
      <c r="E8425">
        <v>15055</v>
      </c>
      <c r="F8425" t="s">
        <v>106</v>
      </c>
      <c r="G8425">
        <v>1999121411.02298</v>
      </c>
    </row>
    <row r="8426" spans="1:7">
      <c r="A8426">
        <v>10004</v>
      </c>
      <c r="B8426" t="s">
        <v>113</v>
      </c>
      <c r="C8426">
        <v>72</v>
      </c>
      <c r="D8426" t="s">
        <v>75</v>
      </c>
      <c r="E8426">
        <v>15055</v>
      </c>
      <c r="F8426" t="s">
        <v>106</v>
      </c>
      <c r="G8426">
        <v>1355898371.99649</v>
      </c>
    </row>
    <row r="8427" spans="1:7">
      <c r="A8427">
        <v>10004</v>
      </c>
      <c r="B8427" t="s">
        <v>113</v>
      </c>
      <c r="C8427">
        <v>73</v>
      </c>
      <c r="D8427" t="s">
        <v>76</v>
      </c>
      <c r="E8427">
        <v>15055</v>
      </c>
      <c r="F8427" t="s">
        <v>106</v>
      </c>
      <c r="G8427">
        <v>1076806431.7921901</v>
      </c>
    </row>
    <row r="8428" spans="1:7">
      <c r="A8428">
        <v>10004</v>
      </c>
      <c r="B8428" t="s">
        <v>113</v>
      </c>
      <c r="C8428">
        <v>74</v>
      </c>
      <c r="D8428" t="s">
        <v>77</v>
      </c>
      <c r="E8428">
        <v>15055</v>
      </c>
      <c r="F8428" t="s">
        <v>106</v>
      </c>
      <c r="G8428">
        <v>452107520.25338501</v>
      </c>
    </row>
    <row r="8429" spans="1:7">
      <c r="A8429">
        <v>10004</v>
      </c>
      <c r="B8429" t="s">
        <v>113</v>
      </c>
      <c r="C8429">
        <v>75</v>
      </c>
      <c r="D8429" t="s">
        <v>78</v>
      </c>
      <c r="E8429">
        <v>15055</v>
      </c>
      <c r="F8429" t="s">
        <v>106</v>
      </c>
      <c r="G8429">
        <v>98076044.669075593</v>
      </c>
    </row>
    <row r="8430" spans="1:7">
      <c r="A8430">
        <v>10004</v>
      </c>
      <c r="B8430" t="s">
        <v>113</v>
      </c>
      <c r="C8430">
        <v>76</v>
      </c>
      <c r="D8430" t="s">
        <v>79</v>
      </c>
      <c r="E8430">
        <v>15055</v>
      </c>
      <c r="F8430" t="s">
        <v>106</v>
      </c>
      <c r="G8430">
        <v>947032051.79073799</v>
      </c>
    </row>
    <row r="8431" spans="1:7">
      <c r="A8431">
        <v>10004</v>
      </c>
      <c r="B8431" t="s">
        <v>113</v>
      </c>
      <c r="C8431">
        <v>77</v>
      </c>
      <c r="D8431" t="s">
        <v>80</v>
      </c>
      <c r="E8431">
        <v>15055</v>
      </c>
      <c r="F8431" t="s">
        <v>106</v>
      </c>
      <c r="G8431">
        <v>134778786.66071299</v>
      </c>
    </row>
    <row r="8432" spans="1:7">
      <c r="A8432">
        <v>10004</v>
      </c>
      <c r="B8432" t="s">
        <v>113</v>
      </c>
      <c r="C8432">
        <v>78</v>
      </c>
      <c r="D8432" t="s">
        <v>81</v>
      </c>
      <c r="E8432">
        <v>15055</v>
      </c>
      <c r="F8432" t="s">
        <v>106</v>
      </c>
      <c r="G8432">
        <v>5432170264.7906904</v>
      </c>
    </row>
    <row r="8433" spans="1:7">
      <c r="A8433">
        <v>10004</v>
      </c>
      <c r="B8433" t="s">
        <v>113</v>
      </c>
      <c r="C8433">
        <v>79</v>
      </c>
      <c r="D8433" t="s">
        <v>82</v>
      </c>
      <c r="E8433">
        <v>15055</v>
      </c>
      <c r="F8433" t="s">
        <v>106</v>
      </c>
      <c r="G8433">
        <v>1250829296.6091399</v>
      </c>
    </row>
    <row r="8434" spans="1:7">
      <c r="A8434">
        <v>10004</v>
      </c>
      <c r="B8434" t="s">
        <v>113</v>
      </c>
      <c r="C8434">
        <v>80</v>
      </c>
      <c r="D8434" t="s">
        <v>83</v>
      </c>
      <c r="E8434">
        <v>15055</v>
      </c>
      <c r="F8434" t="s">
        <v>106</v>
      </c>
      <c r="G8434">
        <v>1254272884.50529</v>
      </c>
    </row>
    <row r="8435" spans="1:7">
      <c r="A8435">
        <v>10004</v>
      </c>
      <c r="B8435" t="s">
        <v>113</v>
      </c>
      <c r="C8435">
        <v>81</v>
      </c>
      <c r="D8435" t="s">
        <v>84</v>
      </c>
      <c r="E8435">
        <v>15055</v>
      </c>
      <c r="F8435" t="s">
        <v>106</v>
      </c>
      <c r="G8435">
        <v>1289322162.11285</v>
      </c>
    </row>
    <row r="8436" spans="1:7">
      <c r="A8436">
        <v>10004</v>
      </c>
      <c r="B8436" t="s">
        <v>113</v>
      </c>
      <c r="C8436">
        <v>82</v>
      </c>
      <c r="D8436" t="s">
        <v>85</v>
      </c>
      <c r="E8436">
        <v>15055</v>
      </c>
      <c r="F8436" t="s">
        <v>106</v>
      </c>
      <c r="G8436">
        <v>99799855.418081194</v>
      </c>
    </row>
    <row r="8437" spans="1:7">
      <c r="A8437">
        <v>10004</v>
      </c>
      <c r="B8437" t="s">
        <v>113</v>
      </c>
      <c r="C8437">
        <v>83</v>
      </c>
      <c r="D8437" t="s">
        <v>86</v>
      </c>
      <c r="E8437">
        <v>15055</v>
      </c>
      <c r="F8437" t="s">
        <v>106</v>
      </c>
      <c r="G8437">
        <v>1519694325.0487499</v>
      </c>
    </row>
    <row r="8438" spans="1:7">
      <c r="A8438">
        <v>10004</v>
      </c>
      <c r="B8438" t="s">
        <v>113</v>
      </c>
      <c r="C8438">
        <v>86</v>
      </c>
      <c r="D8438" t="s">
        <v>89</v>
      </c>
      <c r="E8438">
        <v>15055</v>
      </c>
      <c r="F8438" t="s">
        <v>106</v>
      </c>
      <c r="G8438">
        <v>109548702.971054</v>
      </c>
    </row>
    <row r="8439" spans="1:7">
      <c r="A8439">
        <v>10004</v>
      </c>
      <c r="B8439" t="s">
        <v>113</v>
      </c>
      <c r="C8439">
        <v>87</v>
      </c>
      <c r="D8439" t="s">
        <v>90</v>
      </c>
      <c r="E8439">
        <v>15055</v>
      </c>
      <c r="F8439" t="s">
        <v>106</v>
      </c>
      <c r="G8439">
        <v>57475102.559894197</v>
      </c>
    </row>
    <row r="8440" spans="1:7">
      <c r="A8440">
        <v>10004</v>
      </c>
      <c r="B8440" t="s">
        <v>113</v>
      </c>
      <c r="C8440">
        <v>10001</v>
      </c>
      <c r="D8440" t="s">
        <v>110</v>
      </c>
      <c r="E8440">
        <v>15009</v>
      </c>
      <c r="F8440" t="s">
        <v>153</v>
      </c>
      <c r="G8440">
        <v>3325922.9875087901</v>
      </c>
    </row>
    <row r="8441" spans="1:7">
      <c r="A8441">
        <v>10004</v>
      </c>
      <c r="B8441" t="s">
        <v>113</v>
      </c>
      <c r="C8441">
        <v>10001</v>
      </c>
      <c r="D8441" t="s">
        <v>110</v>
      </c>
      <c r="E8441">
        <v>15055</v>
      </c>
      <c r="F8441" t="s">
        <v>106</v>
      </c>
      <c r="G8441">
        <v>1302818.5673441901</v>
      </c>
    </row>
    <row r="8442" spans="1:7">
      <c r="A8442">
        <v>10004</v>
      </c>
      <c r="B8442" t="s">
        <v>113</v>
      </c>
      <c r="C8442">
        <v>10002</v>
      </c>
      <c r="D8442" t="s">
        <v>111</v>
      </c>
      <c r="E8442">
        <v>15009</v>
      </c>
      <c r="F8442" t="s">
        <v>153</v>
      </c>
      <c r="G8442">
        <v>10510862.487312701</v>
      </c>
    </row>
    <row r="8443" spans="1:7">
      <c r="A8443">
        <v>10004</v>
      </c>
      <c r="B8443" t="s">
        <v>113</v>
      </c>
      <c r="C8443">
        <v>10002</v>
      </c>
      <c r="D8443" t="s">
        <v>111</v>
      </c>
      <c r="E8443">
        <v>15055</v>
      </c>
      <c r="F8443" t="s">
        <v>106</v>
      </c>
      <c r="G8443">
        <v>1715664.7440780301</v>
      </c>
    </row>
    <row r="8444" spans="1:7">
      <c r="A8444">
        <v>10004</v>
      </c>
      <c r="B8444" t="s">
        <v>113</v>
      </c>
      <c r="C8444">
        <v>10003</v>
      </c>
      <c r="D8444" t="s">
        <v>112</v>
      </c>
      <c r="E8444">
        <v>15009</v>
      </c>
      <c r="F8444" t="s">
        <v>153</v>
      </c>
      <c r="G8444">
        <v>15971314.0290194</v>
      </c>
    </row>
    <row r="8445" spans="1:7">
      <c r="A8445">
        <v>10004</v>
      </c>
      <c r="B8445" t="s">
        <v>113</v>
      </c>
      <c r="C8445">
        <v>10003</v>
      </c>
      <c r="D8445" t="s">
        <v>112</v>
      </c>
      <c r="E8445">
        <v>15055</v>
      </c>
      <c r="F8445" t="s">
        <v>106</v>
      </c>
      <c r="G8445">
        <v>1527521.6140724199</v>
      </c>
    </row>
    <row r="8446" spans="1:7">
      <c r="A8446">
        <v>10004</v>
      </c>
      <c r="B8446" t="s">
        <v>113</v>
      </c>
      <c r="C8446">
        <v>10004</v>
      </c>
      <c r="D8446" t="s">
        <v>113</v>
      </c>
      <c r="E8446">
        <v>15009</v>
      </c>
      <c r="F8446" t="s">
        <v>153</v>
      </c>
      <c r="G8446">
        <v>10352422.5740861</v>
      </c>
    </row>
    <row r="8447" spans="1:7">
      <c r="A8447">
        <v>10004</v>
      </c>
      <c r="B8447" t="s">
        <v>113</v>
      </c>
      <c r="C8447">
        <v>10004</v>
      </c>
      <c r="D8447" t="s">
        <v>113</v>
      </c>
      <c r="E8447">
        <v>15055</v>
      </c>
      <c r="F8447" t="s">
        <v>106</v>
      </c>
      <c r="G8447">
        <v>1179430.36095169</v>
      </c>
    </row>
    <row r="8448" spans="1:7">
      <c r="A8448">
        <v>10004</v>
      </c>
      <c r="B8448" t="s">
        <v>113</v>
      </c>
      <c r="C8448">
        <v>10005</v>
      </c>
      <c r="D8448" t="s">
        <v>114</v>
      </c>
      <c r="E8448">
        <v>15009</v>
      </c>
      <c r="F8448" t="s">
        <v>153</v>
      </c>
      <c r="G8448">
        <v>41319968.378979601</v>
      </c>
    </row>
    <row r="8449" spans="1:7">
      <c r="A8449">
        <v>10004</v>
      </c>
      <c r="B8449" t="s">
        <v>113</v>
      </c>
      <c r="C8449">
        <v>10005</v>
      </c>
      <c r="D8449" t="s">
        <v>114</v>
      </c>
      <c r="E8449">
        <v>15055</v>
      </c>
      <c r="F8449" t="s">
        <v>106</v>
      </c>
      <c r="G8449">
        <v>2632218.56100976</v>
      </c>
    </row>
    <row r="8450" spans="1:7">
      <c r="A8450">
        <v>10004</v>
      </c>
      <c r="B8450" t="s">
        <v>113</v>
      </c>
      <c r="C8450">
        <v>10006</v>
      </c>
      <c r="D8450" t="s">
        <v>115</v>
      </c>
      <c r="E8450">
        <v>15009</v>
      </c>
      <c r="F8450" t="s">
        <v>153</v>
      </c>
      <c r="G8450">
        <v>76940308.533455193</v>
      </c>
    </row>
    <row r="8451" spans="1:7">
      <c r="A8451">
        <v>10004</v>
      </c>
      <c r="B8451" t="s">
        <v>113</v>
      </c>
      <c r="C8451">
        <v>10006</v>
      </c>
      <c r="D8451" t="s">
        <v>115</v>
      </c>
      <c r="E8451">
        <v>15055</v>
      </c>
      <c r="F8451" t="s">
        <v>106</v>
      </c>
      <c r="G8451">
        <v>8990150.2185508907</v>
      </c>
    </row>
    <row r="8452" spans="1:7">
      <c r="A8452">
        <v>10004</v>
      </c>
      <c r="B8452" t="s">
        <v>113</v>
      </c>
      <c r="C8452">
        <v>10007</v>
      </c>
      <c r="D8452" t="s">
        <v>116</v>
      </c>
      <c r="E8452">
        <v>15009</v>
      </c>
      <c r="F8452" t="s">
        <v>153</v>
      </c>
      <c r="G8452">
        <v>131910391.948689</v>
      </c>
    </row>
    <row r="8453" spans="1:7">
      <c r="A8453">
        <v>10004</v>
      </c>
      <c r="B8453" t="s">
        <v>113</v>
      </c>
      <c r="C8453">
        <v>10007</v>
      </c>
      <c r="D8453" t="s">
        <v>116</v>
      </c>
      <c r="E8453">
        <v>15055</v>
      </c>
      <c r="F8453" t="s">
        <v>106</v>
      </c>
      <c r="G8453">
        <v>15898508.010040499</v>
      </c>
    </row>
    <row r="8454" spans="1:7">
      <c r="A8454">
        <v>10004</v>
      </c>
      <c r="B8454" t="s">
        <v>113</v>
      </c>
      <c r="C8454">
        <v>10008</v>
      </c>
      <c r="D8454" t="s">
        <v>117</v>
      </c>
      <c r="E8454">
        <v>15009</v>
      </c>
      <c r="F8454" t="s">
        <v>153</v>
      </c>
      <c r="G8454">
        <v>105796808.684793</v>
      </c>
    </row>
    <row r="8455" spans="1:7">
      <c r="A8455">
        <v>10004</v>
      </c>
      <c r="B8455" t="s">
        <v>113</v>
      </c>
      <c r="C8455">
        <v>10008</v>
      </c>
      <c r="D8455" t="s">
        <v>117</v>
      </c>
      <c r="E8455">
        <v>15055</v>
      </c>
      <c r="F8455" t="s">
        <v>106</v>
      </c>
      <c r="G8455">
        <v>18186582.392666001</v>
      </c>
    </row>
    <row r="8456" spans="1:7">
      <c r="A8456">
        <v>10004</v>
      </c>
      <c r="B8456" t="s">
        <v>113</v>
      </c>
      <c r="C8456">
        <v>10009</v>
      </c>
      <c r="D8456" t="s">
        <v>118</v>
      </c>
      <c r="E8456">
        <v>15009</v>
      </c>
      <c r="F8456" t="s">
        <v>153</v>
      </c>
      <c r="G8456">
        <v>705446642.42838395</v>
      </c>
    </row>
    <row r="8457" spans="1:7">
      <c r="A8457">
        <v>10004</v>
      </c>
      <c r="B8457" t="s">
        <v>113</v>
      </c>
      <c r="C8457">
        <v>10009</v>
      </c>
      <c r="D8457" t="s">
        <v>118</v>
      </c>
      <c r="E8457">
        <v>15055</v>
      </c>
      <c r="F8457" t="s">
        <v>106</v>
      </c>
      <c r="G8457">
        <v>46016857.794047698</v>
      </c>
    </row>
    <row r="8458" spans="1:7">
      <c r="A8458">
        <v>10004</v>
      </c>
      <c r="B8458" t="s">
        <v>113</v>
      </c>
      <c r="C8458">
        <v>11001</v>
      </c>
      <c r="D8458" t="s">
        <v>119</v>
      </c>
      <c r="E8458">
        <v>15027</v>
      </c>
      <c r="F8458" t="s">
        <v>154</v>
      </c>
      <c r="G8458">
        <v>-2263501630.1250501</v>
      </c>
    </row>
    <row r="8459" spans="1:7">
      <c r="A8459">
        <v>10004</v>
      </c>
      <c r="B8459" t="s">
        <v>113</v>
      </c>
      <c r="C8459">
        <v>11001</v>
      </c>
      <c r="D8459" t="s">
        <v>119</v>
      </c>
      <c r="E8459">
        <v>15029</v>
      </c>
      <c r="F8459" t="s">
        <v>155</v>
      </c>
      <c r="G8459">
        <v>4777625.2887537098</v>
      </c>
    </row>
    <row r="8460" spans="1:7">
      <c r="A8460">
        <v>10004</v>
      </c>
      <c r="B8460" t="s">
        <v>113</v>
      </c>
      <c r="C8460">
        <v>11001</v>
      </c>
      <c r="D8460" t="s">
        <v>119</v>
      </c>
      <c r="E8460">
        <v>15055</v>
      </c>
      <c r="F8460" t="s">
        <v>106</v>
      </c>
      <c r="G8460">
        <v>3347041.3695282801</v>
      </c>
    </row>
    <row r="8461" spans="1:7">
      <c r="A8461">
        <v>10004</v>
      </c>
      <c r="B8461" t="s">
        <v>113</v>
      </c>
      <c r="C8461">
        <v>11003</v>
      </c>
      <c r="D8461" t="s">
        <v>120</v>
      </c>
      <c r="E8461">
        <v>15055</v>
      </c>
      <c r="F8461" t="s">
        <v>106</v>
      </c>
      <c r="G8461">
        <v>3586116.9829460201</v>
      </c>
    </row>
    <row r="8462" spans="1:7">
      <c r="A8462">
        <v>10004</v>
      </c>
      <c r="B8462" t="s">
        <v>113</v>
      </c>
      <c r="C8462">
        <v>12001</v>
      </c>
      <c r="D8462" t="s">
        <v>121</v>
      </c>
      <c r="E8462">
        <v>15027</v>
      </c>
      <c r="F8462" t="s">
        <v>154</v>
      </c>
      <c r="G8462">
        <v>805812832.20533395</v>
      </c>
    </row>
    <row r="8463" spans="1:7">
      <c r="A8463">
        <v>10004</v>
      </c>
      <c r="B8463" t="s">
        <v>113</v>
      </c>
      <c r="C8463">
        <v>12001</v>
      </c>
      <c r="D8463" t="s">
        <v>121</v>
      </c>
      <c r="E8463">
        <v>15029</v>
      </c>
      <c r="F8463" t="s">
        <v>155</v>
      </c>
      <c r="G8463">
        <v>36980136.770635404</v>
      </c>
    </row>
    <row r="8464" spans="1:7">
      <c r="A8464">
        <v>10004</v>
      </c>
      <c r="B8464" t="s">
        <v>113</v>
      </c>
      <c r="C8464">
        <v>12001</v>
      </c>
      <c r="D8464" t="s">
        <v>121</v>
      </c>
      <c r="E8464">
        <v>15030</v>
      </c>
      <c r="F8464" t="s">
        <v>156</v>
      </c>
      <c r="G8464">
        <v>242298254.22803101</v>
      </c>
    </row>
    <row r="8465" spans="1:7">
      <c r="A8465">
        <v>10004</v>
      </c>
      <c r="B8465" t="s">
        <v>113</v>
      </c>
      <c r="C8465">
        <v>12001</v>
      </c>
      <c r="D8465" t="s">
        <v>121</v>
      </c>
      <c r="E8465">
        <v>15031</v>
      </c>
      <c r="F8465" t="s">
        <v>157</v>
      </c>
      <c r="G8465">
        <v>112896514.41820499</v>
      </c>
    </row>
    <row r="8466" spans="1:7">
      <c r="A8466">
        <v>10004</v>
      </c>
      <c r="B8466" t="s">
        <v>113</v>
      </c>
      <c r="C8466">
        <v>12001</v>
      </c>
      <c r="D8466" t="s">
        <v>121</v>
      </c>
      <c r="E8466">
        <v>15032</v>
      </c>
      <c r="F8466" t="s">
        <v>158</v>
      </c>
      <c r="G8466">
        <v>1336920.0613498001</v>
      </c>
    </row>
    <row r="8467" spans="1:7">
      <c r="A8467">
        <v>10004</v>
      </c>
      <c r="B8467" t="s">
        <v>113</v>
      </c>
      <c r="C8467">
        <v>12001</v>
      </c>
      <c r="D8467" t="s">
        <v>121</v>
      </c>
      <c r="E8467">
        <v>15055</v>
      </c>
      <c r="F8467" t="s">
        <v>106</v>
      </c>
      <c r="G8467">
        <v>443373082.24823099</v>
      </c>
    </row>
    <row r="8468" spans="1:7">
      <c r="A8468">
        <v>10004</v>
      </c>
      <c r="B8468" t="s">
        <v>113</v>
      </c>
      <c r="C8468">
        <v>12002</v>
      </c>
      <c r="D8468" t="s">
        <v>122</v>
      </c>
      <c r="E8468">
        <v>15055</v>
      </c>
      <c r="F8468" t="s">
        <v>106</v>
      </c>
      <c r="G8468">
        <v>226705265.96781901</v>
      </c>
    </row>
    <row r="8469" spans="1:7">
      <c r="A8469">
        <v>10004</v>
      </c>
      <c r="B8469" t="s">
        <v>113</v>
      </c>
      <c r="C8469">
        <v>12003</v>
      </c>
      <c r="D8469" t="s">
        <v>129</v>
      </c>
      <c r="E8469">
        <v>15055</v>
      </c>
      <c r="F8469" t="s">
        <v>106</v>
      </c>
      <c r="G8469">
        <v>913858637.92711604</v>
      </c>
    </row>
    <row r="8470" spans="1:7">
      <c r="A8470">
        <v>10004</v>
      </c>
      <c r="B8470" t="s">
        <v>113</v>
      </c>
      <c r="C8470">
        <v>12004</v>
      </c>
      <c r="D8470" t="s">
        <v>123</v>
      </c>
      <c r="E8470">
        <v>15055</v>
      </c>
      <c r="F8470" t="s">
        <v>106</v>
      </c>
      <c r="G8470">
        <v>18139762.264860999</v>
      </c>
    </row>
    <row r="8471" spans="1:7">
      <c r="A8471">
        <v>10004</v>
      </c>
      <c r="B8471" t="s">
        <v>113</v>
      </c>
      <c r="C8471">
        <v>14001</v>
      </c>
      <c r="D8471" t="s">
        <v>124</v>
      </c>
      <c r="E8471">
        <v>15055</v>
      </c>
      <c r="F8471" t="s">
        <v>106</v>
      </c>
      <c r="G8471">
        <v>23983977.907170199</v>
      </c>
    </row>
    <row r="8472" spans="1:7">
      <c r="A8472">
        <v>10004</v>
      </c>
      <c r="B8472" t="s">
        <v>113</v>
      </c>
      <c r="C8472">
        <v>14002</v>
      </c>
      <c r="D8472" t="s">
        <v>125</v>
      </c>
      <c r="E8472">
        <v>15055</v>
      </c>
      <c r="F8472" t="s">
        <v>106</v>
      </c>
      <c r="G8472">
        <v>15283348.366869999</v>
      </c>
    </row>
    <row r="8473" spans="1:7">
      <c r="A8473">
        <v>10004</v>
      </c>
      <c r="B8473" t="s">
        <v>113</v>
      </c>
      <c r="C8473">
        <v>25001</v>
      </c>
      <c r="D8473" t="s">
        <v>126</v>
      </c>
      <c r="E8473">
        <v>15013</v>
      </c>
      <c r="F8473" t="s">
        <v>159</v>
      </c>
      <c r="G8473">
        <v>565905922.25337398</v>
      </c>
    </row>
    <row r="8474" spans="1:7">
      <c r="A8474">
        <v>10004</v>
      </c>
      <c r="B8474" t="s">
        <v>113</v>
      </c>
      <c r="C8474">
        <v>25001</v>
      </c>
      <c r="D8474" t="s">
        <v>126</v>
      </c>
      <c r="E8474">
        <v>15051</v>
      </c>
      <c r="F8474" t="s">
        <v>127</v>
      </c>
      <c r="G8474">
        <v>4174074862.5313201</v>
      </c>
    </row>
    <row r="8475" spans="1:7">
      <c r="A8475">
        <v>10004</v>
      </c>
      <c r="B8475" t="s">
        <v>113</v>
      </c>
      <c r="C8475">
        <v>28001</v>
      </c>
      <c r="D8475" t="s">
        <v>128</v>
      </c>
      <c r="E8475">
        <v>15051</v>
      </c>
      <c r="F8475" t="s">
        <v>127</v>
      </c>
      <c r="G8475">
        <v>14005128959.9806</v>
      </c>
    </row>
    <row r="8476" spans="1:7">
      <c r="A8476">
        <v>10005</v>
      </c>
      <c r="B8476" t="s">
        <v>114</v>
      </c>
      <c r="C8476">
        <v>1</v>
      </c>
      <c r="D8476" t="s">
        <v>4</v>
      </c>
      <c r="E8476">
        <v>15055</v>
      </c>
      <c r="F8476" t="s">
        <v>106</v>
      </c>
      <c r="G8476">
        <v>151313875.23524401</v>
      </c>
    </row>
    <row r="8477" spans="1:7">
      <c r="A8477">
        <v>10005</v>
      </c>
      <c r="B8477" t="s">
        <v>114</v>
      </c>
      <c r="C8477">
        <v>2</v>
      </c>
      <c r="D8477" t="s">
        <v>5</v>
      </c>
      <c r="E8477">
        <v>15055</v>
      </c>
      <c r="F8477" t="s">
        <v>106</v>
      </c>
      <c r="G8477">
        <v>159817153.09028399</v>
      </c>
    </row>
    <row r="8478" spans="1:7">
      <c r="A8478">
        <v>10005</v>
      </c>
      <c r="B8478" t="s">
        <v>114</v>
      </c>
      <c r="C8478">
        <v>3</v>
      </c>
      <c r="D8478" t="s">
        <v>6</v>
      </c>
      <c r="E8478">
        <v>15055</v>
      </c>
      <c r="F8478" t="s">
        <v>106</v>
      </c>
      <c r="G8478">
        <v>11307.0956453124</v>
      </c>
    </row>
    <row r="8479" spans="1:7">
      <c r="A8479">
        <v>10005</v>
      </c>
      <c r="B8479" t="s">
        <v>114</v>
      </c>
      <c r="C8479">
        <v>4</v>
      </c>
      <c r="D8479" t="s">
        <v>7</v>
      </c>
      <c r="E8479">
        <v>15055</v>
      </c>
      <c r="F8479" t="s">
        <v>106</v>
      </c>
      <c r="G8479">
        <v>6224911.4109399803</v>
      </c>
    </row>
    <row r="8480" spans="1:7">
      <c r="A8480">
        <v>10005</v>
      </c>
      <c r="B8480" t="s">
        <v>114</v>
      </c>
      <c r="C8480">
        <v>5</v>
      </c>
      <c r="D8480" t="s">
        <v>8</v>
      </c>
      <c r="E8480">
        <v>15055</v>
      </c>
      <c r="F8480" t="s">
        <v>106</v>
      </c>
      <c r="G8480">
        <v>5350633.9670643704</v>
      </c>
    </row>
    <row r="8481" spans="1:7">
      <c r="A8481">
        <v>10005</v>
      </c>
      <c r="B8481" t="s">
        <v>114</v>
      </c>
      <c r="C8481">
        <v>6</v>
      </c>
      <c r="D8481" t="s">
        <v>9</v>
      </c>
      <c r="E8481">
        <v>15055</v>
      </c>
      <c r="F8481" t="s">
        <v>106</v>
      </c>
      <c r="G8481">
        <v>33554072.736889899</v>
      </c>
    </row>
    <row r="8482" spans="1:7">
      <c r="A8482">
        <v>10005</v>
      </c>
      <c r="B8482" t="s">
        <v>114</v>
      </c>
      <c r="C8482">
        <v>7</v>
      </c>
      <c r="D8482" t="s">
        <v>10</v>
      </c>
      <c r="E8482">
        <v>15055</v>
      </c>
      <c r="F8482" t="s">
        <v>106</v>
      </c>
      <c r="G8482">
        <v>5134694.2702353103</v>
      </c>
    </row>
    <row r="8483" spans="1:7">
      <c r="A8483">
        <v>10005</v>
      </c>
      <c r="B8483" t="s">
        <v>114</v>
      </c>
      <c r="C8483">
        <v>8</v>
      </c>
      <c r="D8483" t="s">
        <v>11</v>
      </c>
      <c r="E8483">
        <v>15055</v>
      </c>
      <c r="F8483" t="s">
        <v>106</v>
      </c>
      <c r="G8483">
        <v>46653.842023329198</v>
      </c>
    </row>
    <row r="8484" spans="1:7">
      <c r="A8484">
        <v>10005</v>
      </c>
      <c r="B8484" t="s">
        <v>114</v>
      </c>
      <c r="C8484">
        <v>9</v>
      </c>
      <c r="D8484" t="s">
        <v>12</v>
      </c>
      <c r="E8484">
        <v>15055</v>
      </c>
      <c r="F8484" t="s">
        <v>106</v>
      </c>
      <c r="G8484">
        <v>1723325367.96521</v>
      </c>
    </row>
    <row r="8485" spans="1:7">
      <c r="A8485">
        <v>10005</v>
      </c>
      <c r="B8485" t="s">
        <v>114</v>
      </c>
      <c r="C8485">
        <v>11</v>
      </c>
      <c r="D8485" t="s">
        <v>14</v>
      </c>
      <c r="E8485">
        <v>15055</v>
      </c>
      <c r="F8485" t="s">
        <v>106</v>
      </c>
      <c r="G8485">
        <v>3783670786.64884</v>
      </c>
    </row>
    <row r="8486" spans="1:7">
      <c r="A8486">
        <v>10005</v>
      </c>
      <c r="B8486" t="s">
        <v>114</v>
      </c>
      <c r="C8486">
        <v>12</v>
      </c>
      <c r="D8486" t="s">
        <v>15</v>
      </c>
      <c r="E8486">
        <v>15055</v>
      </c>
      <c r="F8486" t="s">
        <v>106</v>
      </c>
      <c r="G8486">
        <v>1273734499.14482</v>
      </c>
    </row>
    <row r="8487" spans="1:7">
      <c r="A8487">
        <v>10005</v>
      </c>
      <c r="B8487" t="s">
        <v>114</v>
      </c>
      <c r="C8487">
        <v>13</v>
      </c>
      <c r="D8487" t="s">
        <v>16</v>
      </c>
      <c r="E8487">
        <v>15055</v>
      </c>
      <c r="F8487" t="s">
        <v>106</v>
      </c>
      <c r="G8487">
        <v>2207640.0947860898</v>
      </c>
    </row>
    <row r="8488" spans="1:7">
      <c r="A8488">
        <v>10005</v>
      </c>
      <c r="B8488" t="s">
        <v>114</v>
      </c>
      <c r="C8488">
        <v>14</v>
      </c>
      <c r="D8488" t="s">
        <v>17</v>
      </c>
      <c r="E8488">
        <v>15055</v>
      </c>
      <c r="F8488" t="s">
        <v>106</v>
      </c>
      <c r="G8488">
        <v>17619211.736886799</v>
      </c>
    </row>
    <row r="8489" spans="1:7">
      <c r="A8489">
        <v>10005</v>
      </c>
      <c r="B8489" t="s">
        <v>114</v>
      </c>
      <c r="C8489">
        <v>15</v>
      </c>
      <c r="D8489" t="s">
        <v>18</v>
      </c>
      <c r="E8489">
        <v>15055</v>
      </c>
      <c r="F8489" t="s">
        <v>106</v>
      </c>
      <c r="G8489">
        <v>129652503.441662</v>
      </c>
    </row>
    <row r="8490" spans="1:7">
      <c r="A8490">
        <v>10005</v>
      </c>
      <c r="B8490" t="s">
        <v>114</v>
      </c>
      <c r="C8490">
        <v>16</v>
      </c>
      <c r="D8490" t="s">
        <v>19</v>
      </c>
      <c r="E8490">
        <v>15055</v>
      </c>
      <c r="F8490" t="s">
        <v>106</v>
      </c>
      <c r="G8490">
        <v>7900913.9221532298</v>
      </c>
    </row>
    <row r="8491" spans="1:7">
      <c r="A8491">
        <v>10005</v>
      </c>
      <c r="B8491" t="s">
        <v>114</v>
      </c>
      <c r="C8491">
        <v>17</v>
      </c>
      <c r="D8491" t="s">
        <v>20</v>
      </c>
      <c r="E8491">
        <v>15055</v>
      </c>
      <c r="F8491" t="s">
        <v>106</v>
      </c>
      <c r="G8491">
        <v>25947620.036224101</v>
      </c>
    </row>
    <row r="8492" spans="1:7">
      <c r="A8492">
        <v>10005</v>
      </c>
      <c r="B8492" t="s">
        <v>114</v>
      </c>
      <c r="C8492">
        <v>18</v>
      </c>
      <c r="D8492" t="s">
        <v>21</v>
      </c>
      <c r="E8492">
        <v>15055</v>
      </c>
      <c r="F8492" t="s">
        <v>106</v>
      </c>
      <c r="G8492">
        <v>163217679.004899</v>
      </c>
    </row>
    <row r="8493" spans="1:7">
      <c r="A8493">
        <v>10005</v>
      </c>
      <c r="B8493" t="s">
        <v>114</v>
      </c>
      <c r="C8493">
        <v>19</v>
      </c>
      <c r="D8493" t="s">
        <v>22</v>
      </c>
      <c r="E8493">
        <v>15055</v>
      </c>
      <c r="F8493" t="s">
        <v>106</v>
      </c>
      <c r="G8493">
        <v>22167002.763976999</v>
      </c>
    </row>
    <row r="8494" spans="1:7">
      <c r="A8494">
        <v>10005</v>
      </c>
      <c r="B8494" t="s">
        <v>114</v>
      </c>
      <c r="C8494">
        <v>20</v>
      </c>
      <c r="D8494" t="s">
        <v>23</v>
      </c>
      <c r="E8494">
        <v>15055</v>
      </c>
      <c r="F8494" t="s">
        <v>106</v>
      </c>
      <c r="G8494">
        <v>2455079771.7608299</v>
      </c>
    </row>
    <row r="8495" spans="1:7">
      <c r="A8495">
        <v>10005</v>
      </c>
      <c r="B8495" t="s">
        <v>114</v>
      </c>
      <c r="C8495">
        <v>21</v>
      </c>
      <c r="D8495" t="s">
        <v>24</v>
      </c>
      <c r="E8495">
        <v>15055</v>
      </c>
      <c r="F8495" t="s">
        <v>106</v>
      </c>
      <c r="G8495">
        <v>1399380754.75775</v>
      </c>
    </row>
    <row r="8496" spans="1:7">
      <c r="A8496">
        <v>10005</v>
      </c>
      <c r="B8496" t="s">
        <v>114</v>
      </c>
      <c r="C8496">
        <v>22</v>
      </c>
      <c r="D8496" t="s">
        <v>25</v>
      </c>
      <c r="E8496">
        <v>15055</v>
      </c>
      <c r="F8496" t="s">
        <v>106</v>
      </c>
      <c r="G8496">
        <v>201186202.71267101</v>
      </c>
    </row>
    <row r="8497" spans="1:7">
      <c r="A8497">
        <v>10005</v>
      </c>
      <c r="B8497" t="s">
        <v>114</v>
      </c>
      <c r="C8497">
        <v>23</v>
      </c>
      <c r="D8497" t="s">
        <v>26</v>
      </c>
      <c r="E8497">
        <v>15055</v>
      </c>
      <c r="F8497" t="s">
        <v>106</v>
      </c>
      <c r="G8497">
        <v>110073079.287301</v>
      </c>
    </row>
    <row r="8498" spans="1:7">
      <c r="A8498">
        <v>10005</v>
      </c>
      <c r="B8498" t="s">
        <v>114</v>
      </c>
      <c r="C8498">
        <v>24</v>
      </c>
      <c r="D8498" t="s">
        <v>27</v>
      </c>
      <c r="E8498">
        <v>15055</v>
      </c>
      <c r="F8498" t="s">
        <v>106</v>
      </c>
      <c r="G8498">
        <v>5535326.7154995603</v>
      </c>
    </row>
    <row r="8499" spans="1:7">
      <c r="A8499">
        <v>10005</v>
      </c>
      <c r="B8499" t="s">
        <v>114</v>
      </c>
      <c r="C8499">
        <v>25</v>
      </c>
      <c r="D8499" t="s">
        <v>28</v>
      </c>
      <c r="E8499">
        <v>15055</v>
      </c>
      <c r="F8499" t="s">
        <v>106</v>
      </c>
      <c r="G8499">
        <v>134791708.600357</v>
      </c>
    </row>
    <row r="8500" spans="1:7">
      <c r="A8500">
        <v>10005</v>
      </c>
      <c r="B8500" t="s">
        <v>114</v>
      </c>
      <c r="C8500">
        <v>26</v>
      </c>
      <c r="D8500" t="s">
        <v>29</v>
      </c>
      <c r="E8500">
        <v>15055</v>
      </c>
      <c r="F8500" t="s">
        <v>106</v>
      </c>
      <c r="G8500">
        <v>8972021.5893145707</v>
      </c>
    </row>
    <row r="8501" spans="1:7">
      <c r="A8501">
        <v>10005</v>
      </c>
      <c r="B8501" t="s">
        <v>114</v>
      </c>
      <c r="C8501">
        <v>27</v>
      </c>
      <c r="D8501" t="s">
        <v>30</v>
      </c>
      <c r="E8501">
        <v>15055</v>
      </c>
      <c r="F8501" t="s">
        <v>106</v>
      </c>
      <c r="G8501">
        <v>127093902.72701199</v>
      </c>
    </row>
    <row r="8502" spans="1:7">
      <c r="A8502">
        <v>10005</v>
      </c>
      <c r="B8502" t="s">
        <v>114</v>
      </c>
      <c r="C8502">
        <v>28</v>
      </c>
      <c r="D8502" t="s">
        <v>31</v>
      </c>
      <c r="E8502">
        <v>15055</v>
      </c>
      <c r="F8502" t="s">
        <v>106</v>
      </c>
      <c r="G8502">
        <v>52442392.560093202</v>
      </c>
    </row>
    <row r="8503" spans="1:7">
      <c r="A8503">
        <v>10005</v>
      </c>
      <c r="B8503" t="s">
        <v>114</v>
      </c>
      <c r="C8503">
        <v>29</v>
      </c>
      <c r="D8503" t="s">
        <v>32</v>
      </c>
      <c r="E8503">
        <v>15055</v>
      </c>
      <c r="F8503" t="s">
        <v>106</v>
      </c>
      <c r="G8503">
        <v>216122398.88152599</v>
      </c>
    </row>
    <row r="8504" spans="1:7">
      <c r="A8504">
        <v>10005</v>
      </c>
      <c r="B8504" t="s">
        <v>114</v>
      </c>
      <c r="C8504">
        <v>30</v>
      </c>
      <c r="D8504" t="s">
        <v>33</v>
      </c>
      <c r="E8504">
        <v>15055</v>
      </c>
      <c r="F8504" t="s">
        <v>106</v>
      </c>
      <c r="G8504">
        <v>58408166.078429498</v>
      </c>
    </row>
    <row r="8505" spans="1:7">
      <c r="A8505">
        <v>10005</v>
      </c>
      <c r="B8505" t="s">
        <v>114</v>
      </c>
      <c r="C8505">
        <v>31</v>
      </c>
      <c r="D8505" t="s">
        <v>34</v>
      </c>
      <c r="E8505">
        <v>15055</v>
      </c>
      <c r="F8505" t="s">
        <v>106</v>
      </c>
      <c r="G8505">
        <v>171373322.450398</v>
      </c>
    </row>
    <row r="8506" spans="1:7">
      <c r="A8506">
        <v>10005</v>
      </c>
      <c r="B8506" t="s">
        <v>114</v>
      </c>
      <c r="C8506">
        <v>32</v>
      </c>
      <c r="D8506" t="s">
        <v>35</v>
      </c>
      <c r="E8506">
        <v>15055</v>
      </c>
      <c r="F8506" t="s">
        <v>106</v>
      </c>
      <c r="G8506">
        <v>10021866981.9781</v>
      </c>
    </row>
    <row r="8507" spans="1:7">
      <c r="A8507">
        <v>10005</v>
      </c>
      <c r="B8507" t="s">
        <v>114</v>
      </c>
      <c r="C8507">
        <v>33</v>
      </c>
      <c r="D8507" t="s">
        <v>36</v>
      </c>
      <c r="E8507">
        <v>15055</v>
      </c>
      <c r="F8507" t="s">
        <v>106</v>
      </c>
      <c r="G8507">
        <v>3789040413.26794</v>
      </c>
    </row>
    <row r="8508" spans="1:7">
      <c r="A8508">
        <v>10005</v>
      </c>
      <c r="B8508" t="s">
        <v>114</v>
      </c>
      <c r="C8508">
        <v>34</v>
      </c>
      <c r="D8508" t="s">
        <v>37</v>
      </c>
      <c r="E8508">
        <v>15055</v>
      </c>
      <c r="F8508" t="s">
        <v>106</v>
      </c>
      <c r="G8508">
        <v>1336127573.7673299</v>
      </c>
    </row>
    <row r="8509" spans="1:7">
      <c r="A8509">
        <v>10005</v>
      </c>
      <c r="B8509" t="s">
        <v>114</v>
      </c>
      <c r="C8509">
        <v>35</v>
      </c>
      <c r="D8509" t="s">
        <v>38</v>
      </c>
      <c r="E8509">
        <v>15055</v>
      </c>
      <c r="F8509" t="s">
        <v>106</v>
      </c>
      <c r="G8509">
        <v>912546701.80430901</v>
      </c>
    </row>
    <row r="8510" spans="1:7">
      <c r="A8510">
        <v>10005</v>
      </c>
      <c r="B8510" t="s">
        <v>114</v>
      </c>
      <c r="C8510">
        <v>36</v>
      </c>
      <c r="D8510" t="s">
        <v>39</v>
      </c>
      <c r="E8510">
        <v>15055</v>
      </c>
      <c r="F8510" t="s">
        <v>106</v>
      </c>
      <c r="G8510">
        <v>3458500708.14814</v>
      </c>
    </row>
    <row r="8511" spans="1:7">
      <c r="A8511">
        <v>10005</v>
      </c>
      <c r="B8511" t="s">
        <v>114</v>
      </c>
      <c r="C8511">
        <v>37</v>
      </c>
      <c r="D8511" t="s">
        <v>40</v>
      </c>
      <c r="E8511">
        <v>15055</v>
      </c>
      <c r="F8511" t="s">
        <v>106</v>
      </c>
      <c r="G8511">
        <v>2098059051.8778601</v>
      </c>
    </row>
    <row r="8512" spans="1:7">
      <c r="A8512">
        <v>10005</v>
      </c>
      <c r="B8512" t="s">
        <v>114</v>
      </c>
      <c r="C8512">
        <v>38</v>
      </c>
      <c r="D8512" t="s">
        <v>41</v>
      </c>
      <c r="E8512">
        <v>15055</v>
      </c>
      <c r="F8512" t="s">
        <v>106</v>
      </c>
      <c r="G8512">
        <v>915078740.48121297</v>
      </c>
    </row>
    <row r="8513" spans="1:7">
      <c r="A8513">
        <v>10005</v>
      </c>
      <c r="B8513" t="s">
        <v>114</v>
      </c>
      <c r="C8513">
        <v>39</v>
      </c>
      <c r="D8513" t="s">
        <v>42</v>
      </c>
      <c r="E8513">
        <v>15055</v>
      </c>
      <c r="F8513" t="s">
        <v>106</v>
      </c>
      <c r="G8513">
        <v>2053955454.8587</v>
      </c>
    </row>
    <row r="8514" spans="1:7">
      <c r="A8514">
        <v>10005</v>
      </c>
      <c r="B8514" t="s">
        <v>114</v>
      </c>
      <c r="C8514">
        <v>40</v>
      </c>
      <c r="D8514" t="s">
        <v>43</v>
      </c>
      <c r="E8514">
        <v>15055</v>
      </c>
      <c r="F8514" t="s">
        <v>106</v>
      </c>
      <c r="G8514">
        <v>1884300063.97084</v>
      </c>
    </row>
    <row r="8515" spans="1:7">
      <c r="A8515">
        <v>10005</v>
      </c>
      <c r="B8515" t="s">
        <v>114</v>
      </c>
      <c r="C8515">
        <v>41</v>
      </c>
      <c r="D8515" t="s">
        <v>44</v>
      </c>
      <c r="E8515">
        <v>15055</v>
      </c>
      <c r="F8515" t="s">
        <v>106</v>
      </c>
      <c r="G8515">
        <v>3018423649.58641</v>
      </c>
    </row>
    <row r="8516" spans="1:7">
      <c r="A8516">
        <v>10005</v>
      </c>
      <c r="B8516" t="s">
        <v>114</v>
      </c>
      <c r="C8516">
        <v>42</v>
      </c>
      <c r="D8516" t="s">
        <v>45</v>
      </c>
      <c r="E8516">
        <v>15055</v>
      </c>
      <c r="F8516" t="s">
        <v>106</v>
      </c>
      <c r="G8516">
        <v>1101368008.80667</v>
      </c>
    </row>
    <row r="8517" spans="1:7">
      <c r="A8517">
        <v>10005</v>
      </c>
      <c r="B8517" t="s">
        <v>114</v>
      </c>
      <c r="C8517">
        <v>43</v>
      </c>
      <c r="D8517" t="s">
        <v>46</v>
      </c>
      <c r="E8517">
        <v>15055</v>
      </c>
      <c r="F8517" t="s">
        <v>106</v>
      </c>
      <c r="G8517">
        <v>48974472.934270598</v>
      </c>
    </row>
    <row r="8518" spans="1:7">
      <c r="A8518">
        <v>10005</v>
      </c>
      <c r="B8518" t="s">
        <v>114</v>
      </c>
      <c r="C8518">
        <v>44</v>
      </c>
      <c r="D8518" t="s">
        <v>47</v>
      </c>
      <c r="E8518">
        <v>15055</v>
      </c>
      <c r="F8518" t="s">
        <v>106</v>
      </c>
      <c r="G8518">
        <v>164241725.683157</v>
      </c>
    </row>
    <row r="8519" spans="1:7">
      <c r="A8519">
        <v>10005</v>
      </c>
      <c r="B8519" t="s">
        <v>114</v>
      </c>
      <c r="C8519">
        <v>45</v>
      </c>
      <c r="D8519" t="s">
        <v>48</v>
      </c>
      <c r="E8519">
        <v>15055</v>
      </c>
      <c r="F8519" t="s">
        <v>106</v>
      </c>
      <c r="G8519">
        <v>1343595550.6984</v>
      </c>
    </row>
    <row r="8520" spans="1:7">
      <c r="A8520">
        <v>10005</v>
      </c>
      <c r="B8520" t="s">
        <v>114</v>
      </c>
      <c r="C8520">
        <v>46</v>
      </c>
      <c r="D8520" t="s">
        <v>49</v>
      </c>
      <c r="E8520">
        <v>15055</v>
      </c>
      <c r="F8520" t="s">
        <v>106</v>
      </c>
      <c r="G8520">
        <v>1825926823.08829</v>
      </c>
    </row>
    <row r="8521" spans="1:7">
      <c r="A8521">
        <v>10005</v>
      </c>
      <c r="B8521" t="s">
        <v>114</v>
      </c>
      <c r="C8521">
        <v>47</v>
      </c>
      <c r="D8521" t="s">
        <v>50</v>
      </c>
      <c r="E8521">
        <v>15055</v>
      </c>
      <c r="F8521" t="s">
        <v>106</v>
      </c>
      <c r="G8521">
        <v>12340445.7707811</v>
      </c>
    </row>
    <row r="8522" spans="1:7">
      <c r="A8522">
        <v>10005</v>
      </c>
      <c r="B8522" t="s">
        <v>114</v>
      </c>
      <c r="C8522">
        <v>48</v>
      </c>
      <c r="D8522" t="s">
        <v>51</v>
      </c>
      <c r="E8522">
        <v>15055</v>
      </c>
      <c r="F8522" t="s">
        <v>106</v>
      </c>
      <c r="G8522">
        <v>124007696.088604</v>
      </c>
    </row>
    <row r="8523" spans="1:7">
      <c r="A8523">
        <v>10005</v>
      </c>
      <c r="B8523" t="s">
        <v>114</v>
      </c>
      <c r="C8523">
        <v>49</v>
      </c>
      <c r="D8523" t="s">
        <v>52</v>
      </c>
      <c r="E8523">
        <v>15055</v>
      </c>
      <c r="F8523" t="s">
        <v>106</v>
      </c>
      <c r="G8523">
        <v>157246645.01943499</v>
      </c>
    </row>
    <row r="8524" spans="1:7">
      <c r="A8524">
        <v>10005</v>
      </c>
      <c r="B8524" t="s">
        <v>114</v>
      </c>
      <c r="C8524">
        <v>50</v>
      </c>
      <c r="D8524" t="s">
        <v>53</v>
      </c>
      <c r="E8524">
        <v>15055</v>
      </c>
      <c r="F8524" t="s">
        <v>106</v>
      </c>
      <c r="G8524">
        <v>4654296.2093342897</v>
      </c>
    </row>
    <row r="8525" spans="1:7">
      <c r="A8525">
        <v>10005</v>
      </c>
      <c r="B8525" t="s">
        <v>114</v>
      </c>
      <c r="C8525">
        <v>51</v>
      </c>
      <c r="D8525" t="s">
        <v>54</v>
      </c>
      <c r="E8525">
        <v>15055</v>
      </c>
      <c r="F8525" t="s">
        <v>106</v>
      </c>
      <c r="G8525">
        <v>3295624941.1305799</v>
      </c>
    </row>
    <row r="8526" spans="1:7">
      <c r="A8526">
        <v>10005</v>
      </c>
      <c r="B8526" t="s">
        <v>114</v>
      </c>
      <c r="C8526">
        <v>52</v>
      </c>
      <c r="D8526" t="s">
        <v>55</v>
      </c>
      <c r="E8526">
        <v>15055</v>
      </c>
      <c r="F8526" t="s">
        <v>106</v>
      </c>
      <c r="G8526">
        <v>652107098.519189</v>
      </c>
    </row>
    <row r="8527" spans="1:7">
      <c r="A8527">
        <v>10005</v>
      </c>
      <c r="B8527" t="s">
        <v>114</v>
      </c>
      <c r="C8527">
        <v>53</v>
      </c>
      <c r="D8527" t="s">
        <v>56</v>
      </c>
      <c r="E8527">
        <v>15055</v>
      </c>
      <c r="F8527" t="s">
        <v>106</v>
      </c>
      <c r="G8527">
        <v>404310998.42609501</v>
      </c>
    </row>
    <row r="8528" spans="1:7">
      <c r="A8528">
        <v>10005</v>
      </c>
      <c r="B8528" t="s">
        <v>114</v>
      </c>
      <c r="C8528">
        <v>54</v>
      </c>
      <c r="D8528" t="s">
        <v>57</v>
      </c>
      <c r="E8528">
        <v>15055</v>
      </c>
      <c r="F8528" t="s">
        <v>106</v>
      </c>
      <c r="G8528">
        <v>3196797401.58114</v>
      </c>
    </row>
    <row r="8529" spans="1:7">
      <c r="A8529">
        <v>10005</v>
      </c>
      <c r="B8529" t="s">
        <v>114</v>
      </c>
      <c r="C8529">
        <v>55</v>
      </c>
      <c r="D8529" t="s">
        <v>58</v>
      </c>
      <c r="E8529">
        <v>15055</v>
      </c>
      <c r="F8529" t="s">
        <v>106</v>
      </c>
      <c r="G8529">
        <v>1237635702.5475399</v>
      </c>
    </row>
    <row r="8530" spans="1:7">
      <c r="A8530">
        <v>10005</v>
      </c>
      <c r="B8530" t="s">
        <v>114</v>
      </c>
      <c r="C8530">
        <v>56</v>
      </c>
      <c r="D8530" t="s">
        <v>59</v>
      </c>
      <c r="E8530">
        <v>15055</v>
      </c>
      <c r="F8530" t="s">
        <v>106</v>
      </c>
      <c r="G8530">
        <v>1158865028.4667499</v>
      </c>
    </row>
    <row r="8531" spans="1:7">
      <c r="A8531">
        <v>10005</v>
      </c>
      <c r="B8531" t="s">
        <v>114</v>
      </c>
      <c r="C8531">
        <v>57</v>
      </c>
      <c r="D8531" t="s">
        <v>60</v>
      </c>
      <c r="E8531">
        <v>15055</v>
      </c>
      <c r="F8531" t="s">
        <v>106</v>
      </c>
      <c r="G8531">
        <v>847586282.18161094</v>
      </c>
    </row>
    <row r="8532" spans="1:7">
      <c r="A8532">
        <v>10005</v>
      </c>
      <c r="B8532" t="s">
        <v>114</v>
      </c>
      <c r="C8532">
        <v>58</v>
      </c>
      <c r="D8532" t="s">
        <v>61</v>
      </c>
      <c r="E8532">
        <v>15055</v>
      </c>
      <c r="F8532" t="s">
        <v>106</v>
      </c>
      <c r="G8532">
        <v>1959943025.66132</v>
      </c>
    </row>
    <row r="8533" spans="1:7">
      <c r="A8533">
        <v>10005</v>
      </c>
      <c r="B8533" t="s">
        <v>114</v>
      </c>
      <c r="C8533">
        <v>59</v>
      </c>
      <c r="D8533" t="s">
        <v>62</v>
      </c>
      <c r="E8533">
        <v>15055</v>
      </c>
      <c r="F8533" t="s">
        <v>106</v>
      </c>
      <c r="G8533">
        <v>4327804598.2261801</v>
      </c>
    </row>
    <row r="8534" spans="1:7">
      <c r="A8534">
        <v>10005</v>
      </c>
      <c r="B8534" t="s">
        <v>114</v>
      </c>
      <c r="C8534">
        <v>60</v>
      </c>
      <c r="D8534" t="s">
        <v>63</v>
      </c>
      <c r="E8534">
        <v>15055</v>
      </c>
      <c r="F8534" t="s">
        <v>106</v>
      </c>
      <c r="G8534">
        <v>3344282830.2181902</v>
      </c>
    </row>
    <row r="8535" spans="1:7">
      <c r="A8535">
        <v>10005</v>
      </c>
      <c r="B8535" t="s">
        <v>114</v>
      </c>
      <c r="C8535">
        <v>61</v>
      </c>
      <c r="D8535" t="s">
        <v>64</v>
      </c>
      <c r="E8535">
        <v>15055</v>
      </c>
      <c r="F8535" t="s">
        <v>106</v>
      </c>
      <c r="G8535">
        <v>2479544834.4942799</v>
      </c>
    </row>
    <row r="8536" spans="1:7">
      <c r="A8536">
        <v>10005</v>
      </c>
      <c r="B8536" t="s">
        <v>114</v>
      </c>
      <c r="C8536">
        <v>62</v>
      </c>
      <c r="D8536" t="s">
        <v>65</v>
      </c>
      <c r="E8536">
        <v>15055</v>
      </c>
      <c r="F8536" t="s">
        <v>106</v>
      </c>
      <c r="G8536">
        <v>38303333368.618202</v>
      </c>
    </row>
    <row r="8537" spans="1:7">
      <c r="A8537">
        <v>10005</v>
      </c>
      <c r="B8537" t="s">
        <v>114</v>
      </c>
      <c r="C8537">
        <v>63</v>
      </c>
      <c r="D8537" t="s">
        <v>66</v>
      </c>
      <c r="E8537">
        <v>15055</v>
      </c>
      <c r="F8537" t="s">
        <v>106</v>
      </c>
      <c r="G8537">
        <v>790679192.25287104</v>
      </c>
    </row>
    <row r="8538" spans="1:7">
      <c r="A8538">
        <v>10005</v>
      </c>
      <c r="B8538" t="s">
        <v>114</v>
      </c>
      <c r="C8538">
        <v>64</v>
      </c>
      <c r="D8538" t="s">
        <v>67</v>
      </c>
      <c r="E8538">
        <v>15055</v>
      </c>
      <c r="F8538" t="s">
        <v>106</v>
      </c>
      <c r="G8538">
        <v>409406.00857770402</v>
      </c>
    </row>
    <row r="8539" spans="1:7">
      <c r="A8539">
        <v>10005</v>
      </c>
      <c r="B8539" t="s">
        <v>114</v>
      </c>
      <c r="C8539">
        <v>65</v>
      </c>
      <c r="D8539" t="s">
        <v>68</v>
      </c>
      <c r="E8539">
        <v>15055</v>
      </c>
      <c r="F8539" t="s">
        <v>106</v>
      </c>
      <c r="G8539">
        <v>3247829328.0983</v>
      </c>
    </row>
    <row r="8540" spans="1:7">
      <c r="A8540">
        <v>10005</v>
      </c>
      <c r="B8540" t="s">
        <v>114</v>
      </c>
      <c r="C8540">
        <v>67</v>
      </c>
      <c r="D8540" t="s">
        <v>70</v>
      </c>
      <c r="E8540">
        <v>15055</v>
      </c>
      <c r="F8540" t="s">
        <v>106</v>
      </c>
      <c r="G8540">
        <v>1121423316.69594</v>
      </c>
    </row>
    <row r="8541" spans="1:7">
      <c r="A8541">
        <v>10005</v>
      </c>
      <c r="B8541" t="s">
        <v>114</v>
      </c>
      <c r="C8541">
        <v>68</v>
      </c>
      <c r="D8541" t="s">
        <v>71</v>
      </c>
      <c r="E8541">
        <v>15055</v>
      </c>
      <c r="F8541" t="s">
        <v>106</v>
      </c>
      <c r="G8541">
        <v>438303305.90666401</v>
      </c>
    </row>
    <row r="8542" spans="1:7">
      <c r="A8542">
        <v>10005</v>
      </c>
      <c r="B8542" t="s">
        <v>114</v>
      </c>
      <c r="C8542">
        <v>69</v>
      </c>
      <c r="D8542" t="s">
        <v>72</v>
      </c>
      <c r="E8542">
        <v>15055</v>
      </c>
      <c r="F8542" t="s">
        <v>106</v>
      </c>
      <c r="G8542">
        <v>2638048228.32934</v>
      </c>
    </row>
    <row r="8543" spans="1:7">
      <c r="A8543">
        <v>10005</v>
      </c>
      <c r="B8543" t="s">
        <v>114</v>
      </c>
      <c r="C8543">
        <v>70</v>
      </c>
      <c r="D8543" t="s">
        <v>73</v>
      </c>
      <c r="E8543">
        <v>15055</v>
      </c>
      <c r="F8543" t="s">
        <v>106</v>
      </c>
      <c r="G8543">
        <v>13092066676.0762</v>
      </c>
    </row>
    <row r="8544" spans="1:7">
      <c r="A8544">
        <v>10005</v>
      </c>
      <c r="B8544" t="s">
        <v>114</v>
      </c>
      <c r="C8544">
        <v>71</v>
      </c>
      <c r="D8544" t="s">
        <v>74</v>
      </c>
      <c r="E8544">
        <v>15055</v>
      </c>
      <c r="F8544" t="s">
        <v>106</v>
      </c>
      <c r="G8544">
        <v>6794022128.6360703</v>
      </c>
    </row>
    <row r="8545" spans="1:7">
      <c r="A8545">
        <v>10005</v>
      </c>
      <c r="B8545" t="s">
        <v>114</v>
      </c>
      <c r="C8545">
        <v>72</v>
      </c>
      <c r="D8545" t="s">
        <v>75</v>
      </c>
      <c r="E8545">
        <v>15055</v>
      </c>
      <c r="F8545" t="s">
        <v>106</v>
      </c>
      <c r="G8545">
        <v>1726120835.7114699</v>
      </c>
    </row>
    <row r="8546" spans="1:7">
      <c r="A8546">
        <v>10005</v>
      </c>
      <c r="B8546" t="s">
        <v>114</v>
      </c>
      <c r="C8546">
        <v>73</v>
      </c>
      <c r="D8546" t="s">
        <v>76</v>
      </c>
      <c r="E8546">
        <v>15055</v>
      </c>
      <c r="F8546" t="s">
        <v>106</v>
      </c>
      <c r="G8546">
        <v>2947092294.7620902</v>
      </c>
    </row>
    <row r="8547" spans="1:7">
      <c r="A8547">
        <v>10005</v>
      </c>
      <c r="B8547" t="s">
        <v>114</v>
      </c>
      <c r="C8547">
        <v>74</v>
      </c>
      <c r="D8547" t="s">
        <v>77</v>
      </c>
      <c r="E8547">
        <v>15055</v>
      </c>
      <c r="F8547" t="s">
        <v>106</v>
      </c>
      <c r="G8547">
        <v>1294268970.1031499</v>
      </c>
    </row>
    <row r="8548" spans="1:7">
      <c r="A8548">
        <v>10005</v>
      </c>
      <c r="B8548" t="s">
        <v>114</v>
      </c>
      <c r="C8548">
        <v>75</v>
      </c>
      <c r="D8548" t="s">
        <v>78</v>
      </c>
      <c r="E8548">
        <v>15055</v>
      </c>
      <c r="F8548" t="s">
        <v>106</v>
      </c>
      <c r="G8548">
        <v>184580994.255696</v>
      </c>
    </row>
    <row r="8549" spans="1:7">
      <c r="A8549">
        <v>10005</v>
      </c>
      <c r="B8549" t="s">
        <v>114</v>
      </c>
      <c r="C8549">
        <v>76</v>
      </c>
      <c r="D8549" t="s">
        <v>79</v>
      </c>
      <c r="E8549">
        <v>15055</v>
      </c>
      <c r="F8549" t="s">
        <v>106</v>
      </c>
      <c r="G8549">
        <v>1743319367.01302</v>
      </c>
    </row>
    <row r="8550" spans="1:7">
      <c r="A8550">
        <v>10005</v>
      </c>
      <c r="B8550" t="s">
        <v>114</v>
      </c>
      <c r="C8550">
        <v>77</v>
      </c>
      <c r="D8550" t="s">
        <v>80</v>
      </c>
      <c r="E8550">
        <v>15055</v>
      </c>
      <c r="F8550" t="s">
        <v>106</v>
      </c>
      <c r="G8550">
        <v>352007458.34796</v>
      </c>
    </row>
    <row r="8551" spans="1:7">
      <c r="A8551">
        <v>10005</v>
      </c>
      <c r="B8551" t="s">
        <v>114</v>
      </c>
      <c r="C8551">
        <v>78</v>
      </c>
      <c r="D8551" t="s">
        <v>81</v>
      </c>
      <c r="E8551">
        <v>15055</v>
      </c>
      <c r="F8551" t="s">
        <v>106</v>
      </c>
      <c r="G8551">
        <v>13290202364.1353</v>
      </c>
    </row>
    <row r="8552" spans="1:7">
      <c r="A8552">
        <v>10005</v>
      </c>
      <c r="B8552" t="s">
        <v>114</v>
      </c>
      <c r="C8552">
        <v>79</v>
      </c>
      <c r="D8552" t="s">
        <v>82</v>
      </c>
      <c r="E8552">
        <v>15055</v>
      </c>
      <c r="F8552" t="s">
        <v>106</v>
      </c>
      <c r="G8552">
        <v>3168999403.6682701</v>
      </c>
    </row>
    <row r="8553" spans="1:7">
      <c r="A8553">
        <v>10005</v>
      </c>
      <c r="B8553" t="s">
        <v>114</v>
      </c>
      <c r="C8553">
        <v>80</v>
      </c>
      <c r="D8553" t="s">
        <v>83</v>
      </c>
      <c r="E8553">
        <v>15055</v>
      </c>
      <c r="F8553" t="s">
        <v>106</v>
      </c>
      <c r="G8553">
        <v>2899380220.1926398</v>
      </c>
    </row>
    <row r="8554" spans="1:7">
      <c r="A8554">
        <v>10005</v>
      </c>
      <c r="B8554" t="s">
        <v>114</v>
      </c>
      <c r="C8554">
        <v>81</v>
      </c>
      <c r="D8554" t="s">
        <v>84</v>
      </c>
      <c r="E8554">
        <v>15055</v>
      </c>
      <c r="F8554" t="s">
        <v>106</v>
      </c>
      <c r="G8554">
        <v>3246910057.3151999</v>
      </c>
    </row>
    <row r="8555" spans="1:7">
      <c r="A8555">
        <v>10005</v>
      </c>
      <c r="B8555" t="s">
        <v>114</v>
      </c>
      <c r="C8555">
        <v>82</v>
      </c>
      <c r="D8555" t="s">
        <v>85</v>
      </c>
      <c r="E8555">
        <v>15055</v>
      </c>
      <c r="F8555" t="s">
        <v>106</v>
      </c>
      <c r="G8555">
        <v>195212878.487766</v>
      </c>
    </row>
    <row r="8556" spans="1:7">
      <c r="A8556">
        <v>10005</v>
      </c>
      <c r="B8556" t="s">
        <v>114</v>
      </c>
      <c r="C8556">
        <v>83</v>
      </c>
      <c r="D8556" t="s">
        <v>86</v>
      </c>
      <c r="E8556">
        <v>15055</v>
      </c>
      <c r="F8556" t="s">
        <v>106</v>
      </c>
      <c r="G8556">
        <v>3596448538.8372002</v>
      </c>
    </row>
    <row r="8557" spans="1:7">
      <c r="A8557">
        <v>10005</v>
      </c>
      <c r="B8557" t="s">
        <v>114</v>
      </c>
      <c r="C8557">
        <v>86</v>
      </c>
      <c r="D8557" t="s">
        <v>89</v>
      </c>
      <c r="E8557">
        <v>15055</v>
      </c>
      <c r="F8557" t="s">
        <v>106</v>
      </c>
      <c r="G8557">
        <v>253796185.467352</v>
      </c>
    </row>
    <row r="8558" spans="1:7">
      <c r="A8558">
        <v>10005</v>
      </c>
      <c r="B8558" t="s">
        <v>114</v>
      </c>
      <c r="C8558">
        <v>87</v>
      </c>
      <c r="D8558" t="s">
        <v>90</v>
      </c>
      <c r="E8558">
        <v>15055</v>
      </c>
      <c r="F8558" t="s">
        <v>106</v>
      </c>
      <c r="G8558">
        <v>136171504.848683</v>
      </c>
    </row>
    <row r="8559" spans="1:7">
      <c r="A8559">
        <v>10005</v>
      </c>
      <c r="B8559" t="s">
        <v>114</v>
      </c>
      <c r="C8559">
        <v>10001</v>
      </c>
      <c r="D8559" t="s">
        <v>110</v>
      </c>
      <c r="E8559">
        <v>15009</v>
      </c>
      <c r="F8559" t="s">
        <v>153</v>
      </c>
      <c r="G8559">
        <v>12759328.083036</v>
      </c>
    </row>
    <row r="8560" spans="1:7">
      <c r="A8560">
        <v>10005</v>
      </c>
      <c r="B8560" t="s">
        <v>114</v>
      </c>
      <c r="C8560">
        <v>10001</v>
      </c>
      <c r="D8560" t="s">
        <v>110</v>
      </c>
      <c r="E8560">
        <v>15055</v>
      </c>
      <c r="F8560" t="s">
        <v>106</v>
      </c>
      <c r="G8560">
        <v>3211478.9191324902</v>
      </c>
    </row>
    <row r="8561" spans="1:7">
      <c r="A8561">
        <v>10005</v>
      </c>
      <c r="B8561" t="s">
        <v>114</v>
      </c>
      <c r="C8561">
        <v>10002</v>
      </c>
      <c r="D8561" t="s">
        <v>111</v>
      </c>
      <c r="E8561">
        <v>15009</v>
      </c>
      <c r="F8561" t="s">
        <v>153</v>
      </c>
      <c r="G8561">
        <v>40323105.3199322</v>
      </c>
    </row>
    <row r="8562" spans="1:7">
      <c r="A8562">
        <v>10005</v>
      </c>
      <c r="B8562" t="s">
        <v>114</v>
      </c>
      <c r="C8562">
        <v>10002</v>
      </c>
      <c r="D8562" t="s">
        <v>111</v>
      </c>
      <c r="E8562">
        <v>15055</v>
      </c>
      <c r="F8562" t="s">
        <v>106</v>
      </c>
      <c r="G8562">
        <v>4229154.61600863</v>
      </c>
    </row>
    <row r="8563" spans="1:7">
      <c r="A8563">
        <v>10005</v>
      </c>
      <c r="B8563" t="s">
        <v>114</v>
      </c>
      <c r="C8563">
        <v>10003</v>
      </c>
      <c r="D8563" t="s">
        <v>112</v>
      </c>
      <c r="E8563">
        <v>15009</v>
      </c>
      <c r="F8563" t="s">
        <v>153</v>
      </c>
      <c r="G8563">
        <v>61271182.880303197</v>
      </c>
    </row>
    <row r="8564" spans="1:7">
      <c r="A8564">
        <v>10005</v>
      </c>
      <c r="B8564" t="s">
        <v>114</v>
      </c>
      <c r="C8564">
        <v>10003</v>
      </c>
      <c r="D8564" t="s">
        <v>112</v>
      </c>
      <c r="E8564">
        <v>15055</v>
      </c>
      <c r="F8564" t="s">
        <v>106</v>
      </c>
      <c r="G8564">
        <v>3765377.3020083299</v>
      </c>
    </row>
    <row r="8565" spans="1:7">
      <c r="A8565">
        <v>10005</v>
      </c>
      <c r="B8565" t="s">
        <v>114</v>
      </c>
      <c r="C8565">
        <v>10004</v>
      </c>
      <c r="D8565" t="s">
        <v>113</v>
      </c>
      <c r="E8565">
        <v>15009</v>
      </c>
      <c r="F8565" t="s">
        <v>153</v>
      </c>
      <c r="G8565">
        <v>39715278.006461903</v>
      </c>
    </row>
    <row r="8566" spans="1:7">
      <c r="A8566">
        <v>10005</v>
      </c>
      <c r="B8566" t="s">
        <v>114</v>
      </c>
      <c r="C8566">
        <v>10004</v>
      </c>
      <c r="D8566" t="s">
        <v>113</v>
      </c>
      <c r="E8566">
        <v>15055</v>
      </c>
      <c r="F8566" t="s">
        <v>106</v>
      </c>
      <c r="G8566">
        <v>2907324.0401405101</v>
      </c>
    </row>
    <row r="8567" spans="1:7">
      <c r="A8567">
        <v>10005</v>
      </c>
      <c r="B8567" t="s">
        <v>114</v>
      </c>
      <c r="C8567">
        <v>10005</v>
      </c>
      <c r="D8567" t="s">
        <v>114</v>
      </c>
      <c r="E8567">
        <v>15009</v>
      </c>
      <c r="F8567" t="s">
        <v>153</v>
      </c>
      <c r="G8567">
        <v>158516909.41376099</v>
      </c>
    </row>
    <row r="8568" spans="1:7">
      <c r="A8568">
        <v>10005</v>
      </c>
      <c r="B8568" t="s">
        <v>114</v>
      </c>
      <c r="C8568">
        <v>10005</v>
      </c>
      <c r="D8568" t="s">
        <v>114</v>
      </c>
      <c r="E8568">
        <v>15055</v>
      </c>
      <c r="F8568" t="s">
        <v>106</v>
      </c>
      <c r="G8568">
        <v>6488481.6897139102</v>
      </c>
    </row>
    <row r="8569" spans="1:7">
      <c r="A8569">
        <v>10005</v>
      </c>
      <c r="B8569" t="s">
        <v>114</v>
      </c>
      <c r="C8569">
        <v>10006</v>
      </c>
      <c r="D8569" t="s">
        <v>115</v>
      </c>
      <c r="E8569">
        <v>15009</v>
      </c>
      <c r="F8569" t="s">
        <v>153</v>
      </c>
      <c r="G8569">
        <v>295168181.30647701</v>
      </c>
    </row>
    <row r="8570" spans="1:7">
      <c r="A8570">
        <v>10005</v>
      </c>
      <c r="B8570" t="s">
        <v>114</v>
      </c>
      <c r="C8570">
        <v>10006</v>
      </c>
      <c r="D8570" t="s">
        <v>115</v>
      </c>
      <c r="E8570">
        <v>15055</v>
      </c>
      <c r="F8570" t="s">
        <v>106</v>
      </c>
      <c r="G8570">
        <v>22160935.244855799</v>
      </c>
    </row>
    <row r="8571" spans="1:7">
      <c r="A8571">
        <v>10005</v>
      </c>
      <c r="B8571" t="s">
        <v>114</v>
      </c>
      <c r="C8571">
        <v>10007</v>
      </c>
      <c r="D8571" t="s">
        <v>116</v>
      </c>
      <c r="E8571">
        <v>15009</v>
      </c>
      <c r="F8571" t="s">
        <v>153</v>
      </c>
      <c r="G8571">
        <v>506051395.283777</v>
      </c>
    </row>
    <row r="8572" spans="1:7">
      <c r="A8572">
        <v>10005</v>
      </c>
      <c r="B8572" t="s">
        <v>114</v>
      </c>
      <c r="C8572">
        <v>10007</v>
      </c>
      <c r="D8572" t="s">
        <v>116</v>
      </c>
      <c r="E8572">
        <v>15055</v>
      </c>
      <c r="F8572" t="s">
        <v>106</v>
      </c>
      <c r="G8572">
        <v>39190202.3809698</v>
      </c>
    </row>
    <row r="8573" spans="1:7">
      <c r="A8573">
        <v>10005</v>
      </c>
      <c r="B8573" t="s">
        <v>114</v>
      </c>
      <c r="C8573">
        <v>10008</v>
      </c>
      <c r="D8573" t="s">
        <v>117</v>
      </c>
      <c r="E8573">
        <v>15009</v>
      </c>
      <c r="F8573" t="s">
        <v>153</v>
      </c>
      <c r="G8573">
        <v>405871151.321693</v>
      </c>
    </row>
    <row r="8574" spans="1:7">
      <c r="A8574">
        <v>10005</v>
      </c>
      <c r="B8574" t="s">
        <v>114</v>
      </c>
      <c r="C8574">
        <v>10008</v>
      </c>
      <c r="D8574" t="s">
        <v>117</v>
      </c>
      <c r="E8574">
        <v>15055</v>
      </c>
      <c r="F8574" t="s">
        <v>106</v>
      </c>
      <c r="G8574">
        <v>44830360.442416698</v>
      </c>
    </row>
    <row r="8575" spans="1:7">
      <c r="A8575">
        <v>10005</v>
      </c>
      <c r="B8575" t="s">
        <v>114</v>
      </c>
      <c r="C8575">
        <v>10009</v>
      </c>
      <c r="D8575" t="s">
        <v>118</v>
      </c>
      <c r="E8575">
        <v>15009</v>
      </c>
      <c r="F8575" t="s">
        <v>153</v>
      </c>
      <c r="G8575">
        <v>2706323985.7402701</v>
      </c>
    </row>
    <row r="8576" spans="1:7">
      <c r="A8576">
        <v>10005</v>
      </c>
      <c r="B8576" t="s">
        <v>114</v>
      </c>
      <c r="C8576">
        <v>10009</v>
      </c>
      <c r="D8576" t="s">
        <v>118</v>
      </c>
      <c r="E8576">
        <v>15055</v>
      </c>
      <c r="F8576" t="s">
        <v>106</v>
      </c>
      <c r="G8576">
        <v>113432654.73377199</v>
      </c>
    </row>
    <row r="8577" spans="1:7">
      <c r="A8577">
        <v>10005</v>
      </c>
      <c r="B8577" t="s">
        <v>114</v>
      </c>
      <c r="C8577">
        <v>11001</v>
      </c>
      <c r="D8577" t="s">
        <v>119</v>
      </c>
      <c r="E8577">
        <v>15027</v>
      </c>
      <c r="F8577" t="s">
        <v>154</v>
      </c>
      <c r="G8577">
        <v>3436790018.70858</v>
      </c>
    </row>
    <row r="8578" spans="1:7">
      <c r="A8578">
        <v>10005</v>
      </c>
      <c r="B8578" t="s">
        <v>114</v>
      </c>
      <c r="C8578">
        <v>11001</v>
      </c>
      <c r="D8578" t="s">
        <v>119</v>
      </c>
      <c r="E8578">
        <v>15029</v>
      </c>
      <c r="F8578" t="s">
        <v>155</v>
      </c>
      <c r="G8578">
        <v>328218806.98659903</v>
      </c>
    </row>
    <row r="8579" spans="1:7">
      <c r="A8579">
        <v>10005</v>
      </c>
      <c r="B8579" t="s">
        <v>114</v>
      </c>
      <c r="C8579">
        <v>11001</v>
      </c>
      <c r="D8579" t="s">
        <v>119</v>
      </c>
      <c r="E8579">
        <v>15055</v>
      </c>
      <c r="F8579" t="s">
        <v>106</v>
      </c>
      <c r="G8579">
        <v>8229441.8751857001</v>
      </c>
    </row>
    <row r="8580" spans="1:7">
      <c r="A8580">
        <v>10005</v>
      </c>
      <c r="B8580" t="s">
        <v>114</v>
      </c>
      <c r="C8580">
        <v>11003</v>
      </c>
      <c r="D8580" t="s">
        <v>120</v>
      </c>
      <c r="E8580">
        <v>15055</v>
      </c>
      <c r="F8580" t="s">
        <v>106</v>
      </c>
      <c r="G8580">
        <v>8839864.1076716706</v>
      </c>
    </row>
    <row r="8581" spans="1:7">
      <c r="A8581">
        <v>10005</v>
      </c>
      <c r="B8581" t="s">
        <v>114</v>
      </c>
      <c r="C8581">
        <v>12001</v>
      </c>
      <c r="D8581" t="s">
        <v>121</v>
      </c>
      <c r="E8581">
        <v>15027</v>
      </c>
      <c r="F8581" t="s">
        <v>154</v>
      </c>
      <c r="G8581">
        <v>3899230024.07692</v>
      </c>
    </row>
    <row r="8582" spans="1:7">
      <c r="A8582">
        <v>10005</v>
      </c>
      <c r="B8582" t="s">
        <v>114</v>
      </c>
      <c r="C8582">
        <v>12001</v>
      </c>
      <c r="D8582" t="s">
        <v>121</v>
      </c>
      <c r="E8582">
        <v>15029</v>
      </c>
      <c r="F8582" t="s">
        <v>155</v>
      </c>
      <c r="G8582">
        <v>2544931119.0588198</v>
      </c>
    </row>
    <row r="8583" spans="1:7">
      <c r="A8583">
        <v>10005</v>
      </c>
      <c r="B8583" t="s">
        <v>114</v>
      </c>
      <c r="C8583">
        <v>12001</v>
      </c>
      <c r="D8583" t="s">
        <v>121</v>
      </c>
      <c r="E8583">
        <v>15030</v>
      </c>
      <c r="F8583" t="s">
        <v>156</v>
      </c>
      <c r="G8583">
        <v>581360116.56240201</v>
      </c>
    </row>
    <row r="8584" spans="1:7">
      <c r="A8584">
        <v>10005</v>
      </c>
      <c r="B8584" t="s">
        <v>114</v>
      </c>
      <c r="C8584">
        <v>12001</v>
      </c>
      <c r="D8584" t="s">
        <v>121</v>
      </c>
      <c r="E8584">
        <v>15031</v>
      </c>
      <c r="F8584" t="s">
        <v>157</v>
      </c>
      <c r="G8584">
        <v>256248814.93555999</v>
      </c>
    </row>
    <row r="8585" spans="1:7">
      <c r="A8585">
        <v>10005</v>
      </c>
      <c r="B8585" t="s">
        <v>114</v>
      </c>
      <c r="C8585">
        <v>12001</v>
      </c>
      <c r="D8585" t="s">
        <v>121</v>
      </c>
      <c r="E8585">
        <v>15032</v>
      </c>
      <c r="F8585" t="s">
        <v>158</v>
      </c>
      <c r="G8585">
        <v>91383972.027864501</v>
      </c>
    </row>
    <row r="8586" spans="1:7">
      <c r="A8586">
        <v>10005</v>
      </c>
      <c r="B8586" t="s">
        <v>114</v>
      </c>
      <c r="C8586">
        <v>12001</v>
      </c>
      <c r="D8586" t="s">
        <v>121</v>
      </c>
      <c r="E8586">
        <v>15055</v>
      </c>
      <c r="F8586" t="s">
        <v>106</v>
      </c>
      <c r="G8586">
        <v>906998514.93772495</v>
      </c>
    </row>
    <row r="8587" spans="1:7">
      <c r="A8587">
        <v>10005</v>
      </c>
      <c r="B8587" t="s">
        <v>114</v>
      </c>
      <c r="C8587">
        <v>12002</v>
      </c>
      <c r="D8587" t="s">
        <v>122</v>
      </c>
      <c r="E8587">
        <v>15055</v>
      </c>
      <c r="F8587" t="s">
        <v>106</v>
      </c>
      <c r="G8587">
        <v>642043629.88406503</v>
      </c>
    </row>
    <row r="8588" spans="1:7">
      <c r="A8588">
        <v>10005</v>
      </c>
      <c r="B8588" t="s">
        <v>114</v>
      </c>
      <c r="C8588">
        <v>12003</v>
      </c>
      <c r="D8588" t="s">
        <v>129</v>
      </c>
      <c r="E8588">
        <v>15055</v>
      </c>
      <c r="F8588" t="s">
        <v>106</v>
      </c>
      <c r="G8588">
        <v>3108119707.4320502</v>
      </c>
    </row>
    <row r="8589" spans="1:7">
      <c r="A8589">
        <v>10005</v>
      </c>
      <c r="B8589" t="s">
        <v>114</v>
      </c>
      <c r="C8589">
        <v>12004</v>
      </c>
      <c r="D8589" t="s">
        <v>123</v>
      </c>
      <c r="E8589">
        <v>15055</v>
      </c>
      <c r="F8589" t="s">
        <v>106</v>
      </c>
      <c r="G8589">
        <v>44714947.7078996</v>
      </c>
    </row>
    <row r="8590" spans="1:7">
      <c r="A8590">
        <v>10005</v>
      </c>
      <c r="B8590" t="s">
        <v>114</v>
      </c>
      <c r="C8590">
        <v>14001</v>
      </c>
      <c r="D8590" t="s">
        <v>124</v>
      </c>
      <c r="E8590">
        <v>15055</v>
      </c>
      <c r="F8590" t="s">
        <v>106</v>
      </c>
      <c r="G8590">
        <v>59121079.002451397</v>
      </c>
    </row>
    <row r="8591" spans="1:7">
      <c r="A8591">
        <v>10005</v>
      </c>
      <c r="B8591" t="s">
        <v>114</v>
      </c>
      <c r="C8591">
        <v>14002</v>
      </c>
      <c r="D8591" t="s">
        <v>125</v>
      </c>
      <c r="E8591">
        <v>15055</v>
      </c>
      <c r="F8591" t="s">
        <v>106</v>
      </c>
      <c r="G8591">
        <v>36434544.903357901</v>
      </c>
    </row>
    <row r="8592" spans="1:7">
      <c r="A8592">
        <v>10005</v>
      </c>
      <c r="B8592" t="s">
        <v>114</v>
      </c>
      <c r="C8592">
        <v>25001</v>
      </c>
      <c r="D8592" t="s">
        <v>126</v>
      </c>
      <c r="E8592">
        <v>15013</v>
      </c>
      <c r="F8592" t="s">
        <v>159</v>
      </c>
      <c r="G8592">
        <v>1380941377.0538599</v>
      </c>
    </row>
    <row r="8593" spans="1:7">
      <c r="A8593">
        <v>10005</v>
      </c>
      <c r="B8593" t="s">
        <v>114</v>
      </c>
      <c r="C8593">
        <v>25001</v>
      </c>
      <c r="D8593" t="s">
        <v>126</v>
      </c>
      <c r="E8593">
        <v>15051</v>
      </c>
      <c r="F8593" t="s">
        <v>127</v>
      </c>
      <c r="G8593">
        <v>10204089925.9543</v>
      </c>
    </row>
    <row r="8594" spans="1:7">
      <c r="A8594">
        <v>10005</v>
      </c>
      <c r="B8594" t="s">
        <v>114</v>
      </c>
      <c r="C8594">
        <v>28001</v>
      </c>
      <c r="D8594" t="s">
        <v>128</v>
      </c>
      <c r="E8594">
        <v>15051</v>
      </c>
      <c r="F8594" t="s">
        <v>127</v>
      </c>
      <c r="G8594">
        <v>35003186632.546501</v>
      </c>
    </row>
    <row r="8595" spans="1:7">
      <c r="A8595">
        <v>10006</v>
      </c>
      <c r="B8595" t="s">
        <v>115</v>
      </c>
      <c r="C8595">
        <v>1</v>
      </c>
      <c r="D8595" t="s">
        <v>4</v>
      </c>
      <c r="E8595">
        <v>15055</v>
      </c>
      <c r="F8595" t="s">
        <v>106</v>
      </c>
      <c r="G8595">
        <v>202811899.745821</v>
      </c>
    </row>
    <row r="8596" spans="1:7">
      <c r="A8596">
        <v>10006</v>
      </c>
      <c r="B8596" t="s">
        <v>115</v>
      </c>
      <c r="C8596">
        <v>2</v>
      </c>
      <c r="D8596" t="s">
        <v>5</v>
      </c>
      <c r="E8596">
        <v>15055</v>
      </c>
      <c r="F8596" t="s">
        <v>106</v>
      </c>
      <c r="G8596">
        <v>197986736.970305</v>
      </c>
    </row>
    <row r="8597" spans="1:7">
      <c r="A8597">
        <v>10006</v>
      </c>
      <c r="B8597" t="s">
        <v>115</v>
      </c>
      <c r="C8597">
        <v>3</v>
      </c>
      <c r="D8597" t="s">
        <v>6</v>
      </c>
      <c r="E8597">
        <v>15055</v>
      </c>
      <c r="F8597" t="s">
        <v>106</v>
      </c>
      <c r="G8597">
        <v>15129.2256019702</v>
      </c>
    </row>
    <row r="8598" spans="1:7">
      <c r="A8598">
        <v>10006</v>
      </c>
      <c r="B8598" t="s">
        <v>115</v>
      </c>
      <c r="C8598">
        <v>4</v>
      </c>
      <c r="D8598" t="s">
        <v>7</v>
      </c>
      <c r="E8598">
        <v>15055</v>
      </c>
      <c r="F8598" t="s">
        <v>106</v>
      </c>
      <c r="G8598">
        <v>13966018.7559774</v>
      </c>
    </row>
    <row r="8599" spans="1:7">
      <c r="A8599">
        <v>10006</v>
      </c>
      <c r="B8599" t="s">
        <v>115</v>
      </c>
      <c r="C8599">
        <v>5</v>
      </c>
      <c r="D8599" t="s">
        <v>8</v>
      </c>
      <c r="E8599">
        <v>15055</v>
      </c>
      <c r="F8599" t="s">
        <v>106</v>
      </c>
      <c r="G8599">
        <v>4735380.8186218701</v>
      </c>
    </row>
    <row r="8600" spans="1:7">
      <c r="A8600">
        <v>10006</v>
      </c>
      <c r="B8600" t="s">
        <v>115</v>
      </c>
      <c r="C8600">
        <v>6</v>
      </c>
      <c r="D8600" t="s">
        <v>9</v>
      </c>
      <c r="E8600">
        <v>15055</v>
      </c>
      <c r="F8600" t="s">
        <v>106</v>
      </c>
      <c r="G8600">
        <v>42534635.384929799</v>
      </c>
    </row>
    <row r="8601" spans="1:7">
      <c r="A8601">
        <v>10006</v>
      </c>
      <c r="B8601" t="s">
        <v>115</v>
      </c>
      <c r="C8601">
        <v>7</v>
      </c>
      <c r="D8601" t="s">
        <v>10</v>
      </c>
      <c r="E8601">
        <v>15055</v>
      </c>
      <c r="F8601" t="s">
        <v>106</v>
      </c>
      <c r="G8601">
        <v>4886285.91569163</v>
      </c>
    </row>
    <row r="8602" spans="1:7">
      <c r="A8602">
        <v>10006</v>
      </c>
      <c r="B8602" t="s">
        <v>115</v>
      </c>
      <c r="C8602">
        <v>8</v>
      </c>
      <c r="D8602" t="s">
        <v>11</v>
      </c>
      <c r="E8602">
        <v>15055</v>
      </c>
      <c r="F8602" t="s">
        <v>106</v>
      </c>
      <c r="G8602">
        <v>56951.926697440402</v>
      </c>
    </row>
    <row r="8603" spans="1:7">
      <c r="A8603">
        <v>10006</v>
      </c>
      <c r="B8603" t="s">
        <v>115</v>
      </c>
      <c r="C8603">
        <v>9</v>
      </c>
      <c r="D8603" t="s">
        <v>12</v>
      </c>
      <c r="E8603">
        <v>15055</v>
      </c>
      <c r="F8603" t="s">
        <v>106</v>
      </c>
      <c r="G8603">
        <v>2057724095.14627</v>
      </c>
    </row>
    <row r="8604" spans="1:7">
      <c r="A8604">
        <v>10006</v>
      </c>
      <c r="B8604" t="s">
        <v>115</v>
      </c>
      <c r="C8604">
        <v>11</v>
      </c>
      <c r="D8604" t="s">
        <v>14</v>
      </c>
      <c r="E8604">
        <v>15055</v>
      </c>
      <c r="F8604" t="s">
        <v>106</v>
      </c>
      <c r="G8604">
        <v>4755414917.8779602</v>
      </c>
    </row>
    <row r="8605" spans="1:7">
      <c r="A8605">
        <v>10006</v>
      </c>
      <c r="B8605" t="s">
        <v>115</v>
      </c>
      <c r="C8605">
        <v>12</v>
      </c>
      <c r="D8605" t="s">
        <v>15</v>
      </c>
      <c r="E8605">
        <v>15055</v>
      </c>
      <c r="F8605" t="s">
        <v>106</v>
      </c>
      <c r="G8605">
        <v>1511631157.9277401</v>
      </c>
    </row>
    <row r="8606" spans="1:7">
      <c r="A8606">
        <v>10006</v>
      </c>
      <c r="B8606" t="s">
        <v>115</v>
      </c>
      <c r="C8606">
        <v>13</v>
      </c>
      <c r="D8606" t="s">
        <v>16</v>
      </c>
      <c r="E8606">
        <v>15055</v>
      </c>
      <c r="F8606" t="s">
        <v>106</v>
      </c>
      <c r="G8606">
        <v>2833121.5970132002</v>
      </c>
    </row>
    <row r="8607" spans="1:7">
      <c r="A8607">
        <v>10006</v>
      </c>
      <c r="B8607" t="s">
        <v>115</v>
      </c>
      <c r="C8607">
        <v>14</v>
      </c>
      <c r="D8607" t="s">
        <v>17</v>
      </c>
      <c r="E8607">
        <v>15055</v>
      </c>
      <c r="F8607" t="s">
        <v>106</v>
      </c>
      <c r="G8607">
        <v>26740451.013689399</v>
      </c>
    </row>
    <row r="8608" spans="1:7">
      <c r="A8608">
        <v>10006</v>
      </c>
      <c r="B8608" t="s">
        <v>115</v>
      </c>
      <c r="C8608">
        <v>15</v>
      </c>
      <c r="D8608" t="s">
        <v>18</v>
      </c>
      <c r="E8608">
        <v>15055</v>
      </c>
      <c r="F8608" t="s">
        <v>106</v>
      </c>
      <c r="G8608">
        <v>185905056.21397299</v>
      </c>
    </row>
    <row r="8609" spans="1:7">
      <c r="A8609">
        <v>10006</v>
      </c>
      <c r="B8609" t="s">
        <v>115</v>
      </c>
      <c r="C8609">
        <v>16</v>
      </c>
      <c r="D8609" t="s">
        <v>19</v>
      </c>
      <c r="E8609">
        <v>15055</v>
      </c>
      <c r="F8609" t="s">
        <v>106</v>
      </c>
      <c r="G8609">
        <v>12073580.345819401</v>
      </c>
    </row>
    <row r="8610" spans="1:7">
      <c r="A8610">
        <v>10006</v>
      </c>
      <c r="B8610" t="s">
        <v>115</v>
      </c>
      <c r="C8610">
        <v>17</v>
      </c>
      <c r="D8610" t="s">
        <v>20</v>
      </c>
      <c r="E8610">
        <v>15055</v>
      </c>
      <c r="F8610" t="s">
        <v>106</v>
      </c>
      <c r="G8610">
        <v>30718494.4448695</v>
      </c>
    </row>
    <row r="8611" spans="1:7">
      <c r="A8611">
        <v>10006</v>
      </c>
      <c r="B8611" t="s">
        <v>115</v>
      </c>
      <c r="C8611">
        <v>18</v>
      </c>
      <c r="D8611" t="s">
        <v>21</v>
      </c>
      <c r="E8611">
        <v>15055</v>
      </c>
      <c r="F8611" t="s">
        <v>106</v>
      </c>
      <c r="G8611">
        <v>191133882.83604899</v>
      </c>
    </row>
    <row r="8612" spans="1:7">
      <c r="A8612">
        <v>10006</v>
      </c>
      <c r="B8612" t="s">
        <v>115</v>
      </c>
      <c r="C8612">
        <v>19</v>
      </c>
      <c r="D8612" t="s">
        <v>22</v>
      </c>
      <c r="E8612">
        <v>15055</v>
      </c>
      <c r="F8612" t="s">
        <v>106</v>
      </c>
      <c r="G8612">
        <v>33989207.964537703</v>
      </c>
    </row>
    <row r="8613" spans="1:7">
      <c r="A8613">
        <v>10006</v>
      </c>
      <c r="B8613" t="s">
        <v>115</v>
      </c>
      <c r="C8613">
        <v>20</v>
      </c>
      <c r="D8613" t="s">
        <v>23</v>
      </c>
      <c r="E8613">
        <v>15055</v>
      </c>
      <c r="F8613" t="s">
        <v>106</v>
      </c>
      <c r="G8613">
        <v>3083613309.9746799</v>
      </c>
    </row>
    <row r="8614" spans="1:7">
      <c r="A8614">
        <v>10006</v>
      </c>
      <c r="B8614" t="s">
        <v>115</v>
      </c>
      <c r="C8614">
        <v>21</v>
      </c>
      <c r="D8614" t="s">
        <v>24</v>
      </c>
      <c r="E8614">
        <v>15055</v>
      </c>
      <c r="F8614" t="s">
        <v>106</v>
      </c>
      <c r="G8614">
        <v>1268133068.76265</v>
      </c>
    </row>
    <row r="8615" spans="1:7">
      <c r="A8615">
        <v>10006</v>
      </c>
      <c r="B8615" t="s">
        <v>115</v>
      </c>
      <c r="C8615">
        <v>22</v>
      </c>
      <c r="D8615" t="s">
        <v>25</v>
      </c>
      <c r="E8615">
        <v>15055</v>
      </c>
      <c r="F8615" t="s">
        <v>106</v>
      </c>
      <c r="G8615">
        <v>246640587.07823899</v>
      </c>
    </row>
    <row r="8616" spans="1:7">
      <c r="A8616">
        <v>10006</v>
      </c>
      <c r="B8616" t="s">
        <v>115</v>
      </c>
      <c r="C8616">
        <v>23</v>
      </c>
      <c r="D8616" t="s">
        <v>26</v>
      </c>
      <c r="E8616">
        <v>15055</v>
      </c>
      <c r="F8616" t="s">
        <v>106</v>
      </c>
      <c r="G8616">
        <v>158465704.85897899</v>
      </c>
    </row>
    <row r="8617" spans="1:7">
      <c r="A8617">
        <v>10006</v>
      </c>
      <c r="B8617" t="s">
        <v>115</v>
      </c>
      <c r="C8617">
        <v>24</v>
      </c>
      <c r="D8617" t="s">
        <v>27</v>
      </c>
      <c r="E8617">
        <v>15055</v>
      </c>
      <c r="F8617" t="s">
        <v>106</v>
      </c>
      <c r="G8617">
        <v>6262175.6477163602</v>
      </c>
    </row>
    <row r="8618" spans="1:7">
      <c r="A8618">
        <v>10006</v>
      </c>
      <c r="B8618" t="s">
        <v>115</v>
      </c>
      <c r="C8618">
        <v>25</v>
      </c>
      <c r="D8618" t="s">
        <v>28</v>
      </c>
      <c r="E8618">
        <v>15055</v>
      </c>
      <c r="F8618" t="s">
        <v>106</v>
      </c>
      <c r="G8618">
        <v>160506899.28126901</v>
      </c>
    </row>
    <row r="8619" spans="1:7">
      <c r="A8619">
        <v>10006</v>
      </c>
      <c r="B8619" t="s">
        <v>115</v>
      </c>
      <c r="C8619">
        <v>26</v>
      </c>
      <c r="D8619" t="s">
        <v>29</v>
      </c>
      <c r="E8619">
        <v>15055</v>
      </c>
      <c r="F8619" t="s">
        <v>106</v>
      </c>
      <c r="G8619">
        <v>13655917.050924299</v>
      </c>
    </row>
    <row r="8620" spans="1:7">
      <c r="A8620">
        <v>10006</v>
      </c>
      <c r="B8620" t="s">
        <v>115</v>
      </c>
      <c r="C8620">
        <v>27</v>
      </c>
      <c r="D8620" t="s">
        <v>30</v>
      </c>
      <c r="E8620">
        <v>15055</v>
      </c>
      <c r="F8620" t="s">
        <v>106</v>
      </c>
      <c r="G8620">
        <v>155013811.71698999</v>
      </c>
    </row>
    <row r="8621" spans="1:7">
      <c r="A8621">
        <v>10006</v>
      </c>
      <c r="B8621" t="s">
        <v>115</v>
      </c>
      <c r="C8621">
        <v>28</v>
      </c>
      <c r="D8621" t="s">
        <v>31</v>
      </c>
      <c r="E8621">
        <v>15055</v>
      </c>
      <c r="F8621" t="s">
        <v>106</v>
      </c>
      <c r="G8621">
        <v>71139497.745148405</v>
      </c>
    </row>
    <row r="8622" spans="1:7">
      <c r="A8622">
        <v>10006</v>
      </c>
      <c r="B8622" t="s">
        <v>115</v>
      </c>
      <c r="C8622">
        <v>29</v>
      </c>
      <c r="D8622" t="s">
        <v>32</v>
      </c>
      <c r="E8622">
        <v>15055</v>
      </c>
      <c r="F8622" t="s">
        <v>106</v>
      </c>
      <c r="G8622">
        <v>379505999.56057501</v>
      </c>
    </row>
    <row r="8623" spans="1:7">
      <c r="A8623">
        <v>10006</v>
      </c>
      <c r="B8623" t="s">
        <v>115</v>
      </c>
      <c r="C8623">
        <v>30</v>
      </c>
      <c r="D8623" t="s">
        <v>33</v>
      </c>
      <c r="E8623">
        <v>15055</v>
      </c>
      <c r="F8623" t="s">
        <v>106</v>
      </c>
      <c r="G8623">
        <v>83752830.036359996</v>
      </c>
    </row>
    <row r="8624" spans="1:7">
      <c r="A8624">
        <v>10006</v>
      </c>
      <c r="B8624" t="s">
        <v>115</v>
      </c>
      <c r="C8624">
        <v>31</v>
      </c>
      <c r="D8624" t="s">
        <v>34</v>
      </c>
      <c r="E8624">
        <v>15055</v>
      </c>
      <c r="F8624" t="s">
        <v>106</v>
      </c>
      <c r="G8624">
        <v>295405239.36364597</v>
      </c>
    </row>
    <row r="8625" spans="1:7">
      <c r="A8625">
        <v>10006</v>
      </c>
      <c r="B8625" t="s">
        <v>115</v>
      </c>
      <c r="C8625">
        <v>32</v>
      </c>
      <c r="D8625" t="s">
        <v>35</v>
      </c>
      <c r="E8625">
        <v>15055</v>
      </c>
      <c r="F8625" t="s">
        <v>106</v>
      </c>
      <c r="G8625">
        <v>12302337600.4666</v>
      </c>
    </row>
    <row r="8626" spans="1:7">
      <c r="A8626">
        <v>10006</v>
      </c>
      <c r="B8626" t="s">
        <v>115</v>
      </c>
      <c r="C8626">
        <v>33</v>
      </c>
      <c r="D8626" t="s">
        <v>36</v>
      </c>
      <c r="E8626">
        <v>15055</v>
      </c>
      <c r="F8626" t="s">
        <v>106</v>
      </c>
      <c r="G8626">
        <v>4966686545.7306099</v>
      </c>
    </row>
    <row r="8627" spans="1:7">
      <c r="A8627">
        <v>10006</v>
      </c>
      <c r="B8627" t="s">
        <v>115</v>
      </c>
      <c r="C8627">
        <v>34</v>
      </c>
      <c r="D8627" t="s">
        <v>37</v>
      </c>
      <c r="E8627">
        <v>15055</v>
      </c>
      <c r="F8627" t="s">
        <v>106</v>
      </c>
      <c r="G8627">
        <v>1750601874.7486401</v>
      </c>
    </row>
    <row r="8628" spans="1:7">
      <c r="A8628">
        <v>10006</v>
      </c>
      <c r="B8628" t="s">
        <v>115</v>
      </c>
      <c r="C8628">
        <v>35</v>
      </c>
      <c r="D8628" t="s">
        <v>38</v>
      </c>
      <c r="E8628">
        <v>15055</v>
      </c>
      <c r="F8628" t="s">
        <v>106</v>
      </c>
      <c r="G8628">
        <v>1195626051.6184599</v>
      </c>
    </row>
    <row r="8629" spans="1:7">
      <c r="A8629">
        <v>10006</v>
      </c>
      <c r="B8629" t="s">
        <v>115</v>
      </c>
      <c r="C8629">
        <v>36</v>
      </c>
      <c r="D8629" t="s">
        <v>39</v>
      </c>
      <c r="E8629">
        <v>15055</v>
      </c>
      <c r="F8629" t="s">
        <v>106</v>
      </c>
      <c r="G8629">
        <v>4533369010.7157898</v>
      </c>
    </row>
    <row r="8630" spans="1:7">
      <c r="A8630">
        <v>10006</v>
      </c>
      <c r="B8630" t="s">
        <v>115</v>
      </c>
      <c r="C8630">
        <v>37</v>
      </c>
      <c r="D8630" t="s">
        <v>40</v>
      </c>
      <c r="E8630">
        <v>15055</v>
      </c>
      <c r="F8630" t="s">
        <v>106</v>
      </c>
      <c r="G8630">
        <v>2749783426.4853401</v>
      </c>
    </row>
    <row r="8631" spans="1:7">
      <c r="A8631">
        <v>10006</v>
      </c>
      <c r="B8631" t="s">
        <v>115</v>
      </c>
      <c r="C8631">
        <v>38</v>
      </c>
      <c r="D8631" t="s">
        <v>41</v>
      </c>
      <c r="E8631">
        <v>15055</v>
      </c>
      <c r="F8631" t="s">
        <v>106</v>
      </c>
      <c r="G8631">
        <v>1199178858.1848099</v>
      </c>
    </row>
    <row r="8632" spans="1:7">
      <c r="A8632">
        <v>10006</v>
      </c>
      <c r="B8632" t="s">
        <v>115</v>
      </c>
      <c r="C8632">
        <v>39</v>
      </c>
      <c r="D8632" t="s">
        <v>42</v>
      </c>
      <c r="E8632">
        <v>15055</v>
      </c>
      <c r="F8632" t="s">
        <v>106</v>
      </c>
      <c r="G8632">
        <v>2692071830.5551801</v>
      </c>
    </row>
    <row r="8633" spans="1:7">
      <c r="A8633">
        <v>10006</v>
      </c>
      <c r="B8633" t="s">
        <v>115</v>
      </c>
      <c r="C8633">
        <v>40</v>
      </c>
      <c r="D8633" t="s">
        <v>43</v>
      </c>
      <c r="E8633">
        <v>15055</v>
      </c>
      <c r="F8633" t="s">
        <v>106</v>
      </c>
      <c r="G8633">
        <v>2468820559.7579899</v>
      </c>
    </row>
    <row r="8634" spans="1:7">
      <c r="A8634">
        <v>10006</v>
      </c>
      <c r="B8634" t="s">
        <v>115</v>
      </c>
      <c r="C8634">
        <v>41</v>
      </c>
      <c r="D8634" t="s">
        <v>44</v>
      </c>
      <c r="E8634">
        <v>15055</v>
      </c>
      <c r="F8634" t="s">
        <v>106</v>
      </c>
      <c r="G8634">
        <v>3956486862.5362101</v>
      </c>
    </row>
    <row r="8635" spans="1:7">
      <c r="A8635">
        <v>10006</v>
      </c>
      <c r="B8635" t="s">
        <v>115</v>
      </c>
      <c r="C8635">
        <v>42</v>
      </c>
      <c r="D8635" t="s">
        <v>45</v>
      </c>
      <c r="E8635">
        <v>15055</v>
      </c>
      <c r="F8635" t="s">
        <v>106</v>
      </c>
      <c r="G8635">
        <v>1497636769.3085899</v>
      </c>
    </row>
    <row r="8636" spans="1:7">
      <c r="A8636">
        <v>10006</v>
      </c>
      <c r="B8636" t="s">
        <v>115</v>
      </c>
      <c r="C8636">
        <v>43</v>
      </c>
      <c r="D8636" t="s">
        <v>46</v>
      </c>
      <c r="E8636">
        <v>15055</v>
      </c>
      <c r="F8636" t="s">
        <v>106</v>
      </c>
      <c r="G8636">
        <v>69348476.507548496</v>
      </c>
    </row>
    <row r="8637" spans="1:7">
      <c r="A8637">
        <v>10006</v>
      </c>
      <c r="B8637" t="s">
        <v>115</v>
      </c>
      <c r="C8637">
        <v>44</v>
      </c>
      <c r="D8637" t="s">
        <v>47</v>
      </c>
      <c r="E8637">
        <v>15055</v>
      </c>
      <c r="F8637" t="s">
        <v>106</v>
      </c>
      <c r="G8637">
        <v>235800966.556999</v>
      </c>
    </row>
    <row r="8638" spans="1:7">
      <c r="A8638">
        <v>10006</v>
      </c>
      <c r="B8638" t="s">
        <v>115</v>
      </c>
      <c r="C8638">
        <v>45</v>
      </c>
      <c r="D8638" t="s">
        <v>48</v>
      </c>
      <c r="E8638">
        <v>15055</v>
      </c>
      <c r="F8638" t="s">
        <v>106</v>
      </c>
      <c r="G8638">
        <v>1876832517.2295201</v>
      </c>
    </row>
    <row r="8639" spans="1:7">
      <c r="A8639">
        <v>10006</v>
      </c>
      <c r="B8639" t="s">
        <v>115</v>
      </c>
      <c r="C8639">
        <v>46</v>
      </c>
      <c r="D8639" t="s">
        <v>49</v>
      </c>
      <c r="E8639">
        <v>15055</v>
      </c>
      <c r="F8639" t="s">
        <v>106</v>
      </c>
      <c r="G8639">
        <v>2017907738.1668301</v>
      </c>
    </row>
    <row r="8640" spans="1:7">
      <c r="A8640">
        <v>10006</v>
      </c>
      <c r="B8640" t="s">
        <v>115</v>
      </c>
      <c r="C8640">
        <v>47</v>
      </c>
      <c r="D8640" t="s">
        <v>50</v>
      </c>
      <c r="E8640">
        <v>15055</v>
      </c>
      <c r="F8640" t="s">
        <v>106</v>
      </c>
      <c r="G8640">
        <v>17605946.2408791</v>
      </c>
    </row>
    <row r="8641" spans="1:7">
      <c r="A8641">
        <v>10006</v>
      </c>
      <c r="B8641" t="s">
        <v>115</v>
      </c>
      <c r="C8641">
        <v>48</v>
      </c>
      <c r="D8641" t="s">
        <v>51</v>
      </c>
      <c r="E8641">
        <v>15055</v>
      </c>
      <c r="F8641" t="s">
        <v>106</v>
      </c>
      <c r="G8641">
        <v>170384736.925401</v>
      </c>
    </row>
    <row r="8642" spans="1:7">
      <c r="A8642">
        <v>10006</v>
      </c>
      <c r="B8642" t="s">
        <v>115</v>
      </c>
      <c r="C8642">
        <v>49</v>
      </c>
      <c r="D8642" t="s">
        <v>52</v>
      </c>
      <c r="E8642">
        <v>15055</v>
      </c>
      <c r="F8642" t="s">
        <v>106</v>
      </c>
      <c r="G8642">
        <v>117773676.485223</v>
      </c>
    </row>
    <row r="8643" spans="1:7">
      <c r="A8643">
        <v>10006</v>
      </c>
      <c r="B8643" t="s">
        <v>115</v>
      </c>
      <c r="C8643">
        <v>50</v>
      </c>
      <c r="D8643" t="s">
        <v>53</v>
      </c>
      <c r="E8643">
        <v>15055</v>
      </c>
      <c r="F8643" t="s">
        <v>106</v>
      </c>
      <c r="G8643">
        <v>5867029.4483792903</v>
      </c>
    </row>
    <row r="8644" spans="1:7">
      <c r="A8644">
        <v>10006</v>
      </c>
      <c r="B8644" t="s">
        <v>115</v>
      </c>
      <c r="C8644">
        <v>51</v>
      </c>
      <c r="D8644" t="s">
        <v>54</v>
      </c>
      <c r="E8644">
        <v>15055</v>
      </c>
      <c r="F8644" t="s">
        <v>106</v>
      </c>
      <c r="G8644">
        <v>4103137037.9256401</v>
      </c>
    </row>
    <row r="8645" spans="1:7">
      <c r="A8645">
        <v>10006</v>
      </c>
      <c r="B8645" t="s">
        <v>115</v>
      </c>
      <c r="C8645">
        <v>52</v>
      </c>
      <c r="D8645" t="s">
        <v>55</v>
      </c>
      <c r="E8645">
        <v>15055</v>
      </c>
      <c r="F8645" t="s">
        <v>106</v>
      </c>
      <c r="G8645">
        <v>977109908.45985603</v>
      </c>
    </row>
    <row r="8646" spans="1:7">
      <c r="A8646">
        <v>10006</v>
      </c>
      <c r="B8646" t="s">
        <v>115</v>
      </c>
      <c r="C8646">
        <v>53</v>
      </c>
      <c r="D8646" t="s">
        <v>56</v>
      </c>
      <c r="E8646">
        <v>15055</v>
      </c>
      <c r="F8646" t="s">
        <v>106</v>
      </c>
      <c r="G8646">
        <v>535022420.95272499</v>
      </c>
    </row>
    <row r="8647" spans="1:7">
      <c r="A8647">
        <v>10006</v>
      </c>
      <c r="B8647" t="s">
        <v>115</v>
      </c>
      <c r="C8647">
        <v>54</v>
      </c>
      <c r="D8647" t="s">
        <v>57</v>
      </c>
      <c r="E8647">
        <v>15055</v>
      </c>
      <c r="F8647" t="s">
        <v>106</v>
      </c>
      <c r="G8647">
        <v>3955780284.2090998</v>
      </c>
    </row>
    <row r="8648" spans="1:7">
      <c r="A8648">
        <v>10006</v>
      </c>
      <c r="B8648" t="s">
        <v>115</v>
      </c>
      <c r="C8648">
        <v>55</v>
      </c>
      <c r="D8648" t="s">
        <v>58</v>
      </c>
      <c r="E8648">
        <v>15055</v>
      </c>
      <c r="F8648" t="s">
        <v>106</v>
      </c>
      <c r="G8648">
        <v>1685744839.57937</v>
      </c>
    </row>
    <row r="8649" spans="1:7">
      <c r="A8649">
        <v>10006</v>
      </c>
      <c r="B8649" t="s">
        <v>115</v>
      </c>
      <c r="C8649">
        <v>56</v>
      </c>
      <c r="D8649" t="s">
        <v>59</v>
      </c>
      <c r="E8649">
        <v>15055</v>
      </c>
      <c r="F8649" t="s">
        <v>106</v>
      </c>
      <c r="G8649">
        <v>1393827428.6866</v>
      </c>
    </row>
    <row r="8650" spans="1:7">
      <c r="A8650">
        <v>10006</v>
      </c>
      <c r="B8650" t="s">
        <v>115</v>
      </c>
      <c r="C8650">
        <v>57</v>
      </c>
      <c r="D8650" t="s">
        <v>60</v>
      </c>
      <c r="E8650">
        <v>15055</v>
      </c>
      <c r="F8650" t="s">
        <v>106</v>
      </c>
      <c r="G8650">
        <v>846687991.66507697</v>
      </c>
    </row>
    <row r="8651" spans="1:7">
      <c r="A8651">
        <v>10006</v>
      </c>
      <c r="B8651" t="s">
        <v>115</v>
      </c>
      <c r="C8651">
        <v>58</v>
      </c>
      <c r="D8651" t="s">
        <v>61</v>
      </c>
      <c r="E8651">
        <v>15055</v>
      </c>
      <c r="F8651" t="s">
        <v>106</v>
      </c>
      <c r="G8651">
        <v>2896878635.4538798</v>
      </c>
    </row>
    <row r="8652" spans="1:7">
      <c r="A8652">
        <v>10006</v>
      </c>
      <c r="B8652" t="s">
        <v>115</v>
      </c>
      <c r="C8652">
        <v>59</v>
      </c>
      <c r="D8652" t="s">
        <v>62</v>
      </c>
      <c r="E8652">
        <v>15055</v>
      </c>
      <c r="F8652" t="s">
        <v>106</v>
      </c>
      <c r="G8652">
        <v>4552183503.4023304</v>
      </c>
    </row>
    <row r="8653" spans="1:7">
      <c r="A8653">
        <v>10006</v>
      </c>
      <c r="B8653" t="s">
        <v>115</v>
      </c>
      <c r="C8653">
        <v>60</v>
      </c>
      <c r="D8653" t="s">
        <v>63</v>
      </c>
      <c r="E8653">
        <v>15055</v>
      </c>
      <c r="F8653" t="s">
        <v>106</v>
      </c>
      <c r="G8653">
        <v>4339551063.8224697</v>
      </c>
    </row>
    <row r="8654" spans="1:7">
      <c r="A8654">
        <v>10006</v>
      </c>
      <c r="B8654" t="s">
        <v>115</v>
      </c>
      <c r="C8654">
        <v>61</v>
      </c>
      <c r="D8654" t="s">
        <v>64</v>
      </c>
      <c r="E8654">
        <v>15055</v>
      </c>
      <c r="F8654" t="s">
        <v>106</v>
      </c>
      <c r="G8654">
        <v>2361620025.7362299</v>
      </c>
    </row>
    <row r="8655" spans="1:7">
      <c r="A8655">
        <v>10006</v>
      </c>
      <c r="B8655" t="s">
        <v>115</v>
      </c>
      <c r="C8655">
        <v>62</v>
      </c>
      <c r="D8655" t="s">
        <v>65</v>
      </c>
      <c r="E8655">
        <v>15055</v>
      </c>
      <c r="F8655" t="s">
        <v>106</v>
      </c>
      <c r="G8655">
        <v>46184133265.845299</v>
      </c>
    </row>
    <row r="8656" spans="1:7">
      <c r="A8656">
        <v>10006</v>
      </c>
      <c r="B8656" t="s">
        <v>115</v>
      </c>
      <c r="C8656">
        <v>63</v>
      </c>
      <c r="D8656" t="s">
        <v>66</v>
      </c>
      <c r="E8656">
        <v>15055</v>
      </c>
      <c r="F8656" t="s">
        <v>106</v>
      </c>
      <c r="G8656">
        <v>1072380010.46584</v>
      </c>
    </row>
    <row r="8657" spans="1:7">
      <c r="A8657">
        <v>10006</v>
      </c>
      <c r="B8657" t="s">
        <v>115</v>
      </c>
      <c r="C8657">
        <v>64</v>
      </c>
      <c r="D8657" t="s">
        <v>67</v>
      </c>
      <c r="E8657">
        <v>15055</v>
      </c>
      <c r="F8657" t="s">
        <v>106</v>
      </c>
      <c r="G8657">
        <v>614776.42653147795</v>
      </c>
    </row>
    <row r="8658" spans="1:7">
      <c r="A8658">
        <v>10006</v>
      </c>
      <c r="B8658" t="s">
        <v>115</v>
      </c>
      <c r="C8658">
        <v>65</v>
      </c>
      <c r="D8658" t="s">
        <v>68</v>
      </c>
      <c r="E8658">
        <v>15055</v>
      </c>
      <c r="F8658" t="s">
        <v>106</v>
      </c>
      <c r="G8658">
        <v>3847113253.29316</v>
      </c>
    </row>
    <row r="8659" spans="1:7">
      <c r="A8659">
        <v>10006</v>
      </c>
      <c r="B8659" t="s">
        <v>115</v>
      </c>
      <c r="C8659">
        <v>67</v>
      </c>
      <c r="D8659" t="s">
        <v>70</v>
      </c>
      <c r="E8659">
        <v>15055</v>
      </c>
      <c r="F8659" t="s">
        <v>106</v>
      </c>
      <c r="G8659">
        <v>1590506155.6887</v>
      </c>
    </row>
    <row r="8660" spans="1:7">
      <c r="A8660">
        <v>10006</v>
      </c>
      <c r="B8660" t="s">
        <v>115</v>
      </c>
      <c r="C8660">
        <v>68</v>
      </c>
      <c r="D8660" t="s">
        <v>71</v>
      </c>
      <c r="E8660">
        <v>15055</v>
      </c>
      <c r="F8660" t="s">
        <v>106</v>
      </c>
      <c r="G8660">
        <v>575576785.10276198</v>
      </c>
    </row>
    <row r="8661" spans="1:7">
      <c r="A8661">
        <v>10006</v>
      </c>
      <c r="B8661" t="s">
        <v>115</v>
      </c>
      <c r="C8661">
        <v>69</v>
      </c>
      <c r="D8661" t="s">
        <v>72</v>
      </c>
      <c r="E8661">
        <v>15055</v>
      </c>
      <c r="F8661" t="s">
        <v>106</v>
      </c>
      <c r="G8661">
        <v>4435203917.0317402</v>
      </c>
    </row>
    <row r="8662" spans="1:7">
      <c r="A8662">
        <v>10006</v>
      </c>
      <c r="B8662" t="s">
        <v>115</v>
      </c>
      <c r="C8662">
        <v>70</v>
      </c>
      <c r="D8662" t="s">
        <v>73</v>
      </c>
      <c r="E8662">
        <v>15055</v>
      </c>
      <c r="F8662" t="s">
        <v>106</v>
      </c>
      <c r="G8662">
        <v>20448694028.5438</v>
      </c>
    </row>
    <row r="8663" spans="1:7">
      <c r="A8663">
        <v>10006</v>
      </c>
      <c r="B8663" t="s">
        <v>115</v>
      </c>
      <c r="C8663">
        <v>71</v>
      </c>
      <c r="D8663" t="s">
        <v>74</v>
      </c>
      <c r="E8663">
        <v>15055</v>
      </c>
      <c r="F8663" t="s">
        <v>106</v>
      </c>
      <c r="G8663">
        <v>16360849708.8965</v>
      </c>
    </row>
    <row r="8664" spans="1:7">
      <c r="A8664">
        <v>10006</v>
      </c>
      <c r="B8664" t="s">
        <v>115</v>
      </c>
      <c r="C8664">
        <v>72</v>
      </c>
      <c r="D8664" t="s">
        <v>75</v>
      </c>
      <c r="E8664">
        <v>15055</v>
      </c>
      <c r="F8664" t="s">
        <v>106</v>
      </c>
      <c r="G8664">
        <v>6822625400.2966604</v>
      </c>
    </row>
    <row r="8665" spans="1:7">
      <c r="A8665">
        <v>10006</v>
      </c>
      <c r="B8665" t="s">
        <v>115</v>
      </c>
      <c r="C8665">
        <v>73</v>
      </c>
      <c r="D8665" t="s">
        <v>76</v>
      </c>
      <c r="E8665">
        <v>15055</v>
      </c>
      <c r="F8665" t="s">
        <v>106</v>
      </c>
      <c r="G8665">
        <v>5156290087.6146297</v>
      </c>
    </row>
    <row r="8666" spans="1:7">
      <c r="A8666">
        <v>10006</v>
      </c>
      <c r="B8666" t="s">
        <v>115</v>
      </c>
      <c r="C8666">
        <v>74</v>
      </c>
      <c r="D8666" t="s">
        <v>77</v>
      </c>
      <c r="E8666">
        <v>15055</v>
      </c>
      <c r="F8666" t="s">
        <v>106</v>
      </c>
      <c r="G8666">
        <v>2102423750.4873199</v>
      </c>
    </row>
    <row r="8667" spans="1:7">
      <c r="A8667">
        <v>10006</v>
      </c>
      <c r="B8667" t="s">
        <v>115</v>
      </c>
      <c r="C8667">
        <v>75</v>
      </c>
      <c r="D8667" t="s">
        <v>78</v>
      </c>
      <c r="E8667">
        <v>15055</v>
      </c>
      <c r="F8667" t="s">
        <v>106</v>
      </c>
      <c r="G8667">
        <v>267725917.293073</v>
      </c>
    </row>
    <row r="8668" spans="1:7">
      <c r="A8668">
        <v>10006</v>
      </c>
      <c r="B8668" t="s">
        <v>115</v>
      </c>
      <c r="C8668">
        <v>76</v>
      </c>
      <c r="D8668" t="s">
        <v>79</v>
      </c>
      <c r="E8668">
        <v>15055</v>
      </c>
      <c r="F8668" t="s">
        <v>106</v>
      </c>
      <c r="G8668">
        <v>2512831499.3621702</v>
      </c>
    </row>
    <row r="8669" spans="1:7">
      <c r="A8669">
        <v>10006</v>
      </c>
      <c r="B8669" t="s">
        <v>115</v>
      </c>
      <c r="C8669">
        <v>77</v>
      </c>
      <c r="D8669" t="s">
        <v>80</v>
      </c>
      <c r="E8669">
        <v>15055</v>
      </c>
      <c r="F8669" t="s">
        <v>106</v>
      </c>
      <c r="G8669">
        <v>505979603.86632198</v>
      </c>
    </row>
    <row r="8670" spans="1:7">
      <c r="A8670">
        <v>10006</v>
      </c>
      <c r="B8670" t="s">
        <v>115</v>
      </c>
      <c r="C8670">
        <v>78</v>
      </c>
      <c r="D8670" t="s">
        <v>81</v>
      </c>
      <c r="E8670">
        <v>15055</v>
      </c>
      <c r="F8670" t="s">
        <v>106</v>
      </c>
      <c r="G8670">
        <v>16930487745.184299</v>
      </c>
    </row>
    <row r="8671" spans="1:7">
      <c r="A8671">
        <v>10006</v>
      </c>
      <c r="B8671" t="s">
        <v>115</v>
      </c>
      <c r="C8671">
        <v>79</v>
      </c>
      <c r="D8671" t="s">
        <v>82</v>
      </c>
      <c r="E8671">
        <v>15055</v>
      </c>
      <c r="F8671" t="s">
        <v>106</v>
      </c>
      <c r="G8671">
        <v>4175341059.2831502</v>
      </c>
    </row>
    <row r="8672" spans="1:7">
      <c r="A8672">
        <v>10006</v>
      </c>
      <c r="B8672" t="s">
        <v>115</v>
      </c>
      <c r="C8672">
        <v>80</v>
      </c>
      <c r="D8672" t="s">
        <v>83</v>
      </c>
      <c r="E8672">
        <v>15055</v>
      </c>
      <c r="F8672" t="s">
        <v>106</v>
      </c>
      <c r="G8672">
        <v>3418230867.3011198</v>
      </c>
    </row>
    <row r="8673" spans="1:7">
      <c r="A8673">
        <v>10006</v>
      </c>
      <c r="B8673" t="s">
        <v>115</v>
      </c>
      <c r="C8673">
        <v>81</v>
      </c>
      <c r="D8673" t="s">
        <v>84</v>
      </c>
      <c r="E8673">
        <v>15055</v>
      </c>
      <c r="F8673" t="s">
        <v>106</v>
      </c>
      <c r="G8673">
        <v>3928866912.9952698</v>
      </c>
    </row>
    <row r="8674" spans="1:7">
      <c r="A8674">
        <v>10006</v>
      </c>
      <c r="B8674" t="s">
        <v>115</v>
      </c>
      <c r="C8674">
        <v>82</v>
      </c>
      <c r="D8674" t="s">
        <v>85</v>
      </c>
      <c r="E8674">
        <v>15055</v>
      </c>
      <c r="F8674" t="s">
        <v>106</v>
      </c>
      <c r="G8674">
        <v>225355561.273352</v>
      </c>
    </row>
    <row r="8675" spans="1:7">
      <c r="A8675">
        <v>10006</v>
      </c>
      <c r="B8675" t="s">
        <v>115</v>
      </c>
      <c r="C8675">
        <v>83</v>
      </c>
      <c r="D8675" t="s">
        <v>86</v>
      </c>
      <c r="E8675">
        <v>15055</v>
      </c>
      <c r="F8675" t="s">
        <v>106</v>
      </c>
      <c r="G8675">
        <v>4203959688.2607999</v>
      </c>
    </row>
    <row r="8676" spans="1:7">
      <c r="A8676">
        <v>10006</v>
      </c>
      <c r="B8676" t="s">
        <v>115</v>
      </c>
      <c r="C8676">
        <v>86</v>
      </c>
      <c r="D8676" t="s">
        <v>89</v>
      </c>
      <c r="E8676">
        <v>15055</v>
      </c>
      <c r="F8676" t="s">
        <v>106</v>
      </c>
      <c r="G8676">
        <v>330003809.64583999</v>
      </c>
    </row>
    <row r="8677" spans="1:7">
      <c r="A8677">
        <v>10006</v>
      </c>
      <c r="B8677" t="s">
        <v>115</v>
      </c>
      <c r="C8677">
        <v>87</v>
      </c>
      <c r="D8677" t="s">
        <v>90</v>
      </c>
      <c r="E8677">
        <v>15055</v>
      </c>
      <c r="F8677" t="s">
        <v>106</v>
      </c>
      <c r="G8677">
        <v>162615857.543286</v>
      </c>
    </row>
    <row r="8678" spans="1:7">
      <c r="A8678">
        <v>10006</v>
      </c>
      <c r="B8678" t="s">
        <v>115</v>
      </c>
      <c r="C8678">
        <v>10001</v>
      </c>
      <c r="D8678" t="s">
        <v>110</v>
      </c>
      <c r="E8678">
        <v>15009</v>
      </c>
      <c r="F8678" t="s">
        <v>153</v>
      </c>
      <c r="G8678">
        <v>21659275.7316164</v>
      </c>
    </row>
    <row r="8679" spans="1:7">
      <c r="A8679">
        <v>10006</v>
      </c>
      <c r="B8679" t="s">
        <v>115</v>
      </c>
      <c r="C8679">
        <v>10001</v>
      </c>
      <c r="D8679" t="s">
        <v>110</v>
      </c>
      <c r="E8679">
        <v>15055</v>
      </c>
      <c r="F8679" t="s">
        <v>106</v>
      </c>
      <c r="G8679">
        <v>4794014.6823561396</v>
      </c>
    </row>
    <row r="8680" spans="1:7">
      <c r="A8680">
        <v>10006</v>
      </c>
      <c r="B8680" t="s">
        <v>115</v>
      </c>
      <c r="C8680">
        <v>10002</v>
      </c>
      <c r="D8680" t="s">
        <v>111</v>
      </c>
      <c r="E8680">
        <v>15009</v>
      </c>
      <c r="F8680" t="s">
        <v>153</v>
      </c>
      <c r="G8680">
        <v>68449470.912233502</v>
      </c>
    </row>
    <row r="8681" spans="1:7">
      <c r="A8681">
        <v>10006</v>
      </c>
      <c r="B8681" t="s">
        <v>115</v>
      </c>
      <c r="C8681">
        <v>10002</v>
      </c>
      <c r="D8681" t="s">
        <v>111</v>
      </c>
      <c r="E8681">
        <v>15055</v>
      </c>
      <c r="F8681" t="s">
        <v>106</v>
      </c>
      <c r="G8681">
        <v>6313175.2795613296</v>
      </c>
    </row>
    <row r="8682" spans="1:7">
      <c r="A8682">
        <v>10006</v>
      </c>
      <c r="B8682" t="s">
        <v>115</v>
      </c>
      <c r="C8682">
        <v>10003</v>
      </c>
      <c r="D8682" t="s">
        <v>112</v>
      </c>
      <c r="E8682">
        <v>15009</v>
      </c>
      <c r="F8682" t="s">
        <v>153</v>
      </c>
      <c r="G8682">
        <v>104009351.885166</v>
      </c>
    </row>
    <row r="8683" spans="1:7">
      <c r="A8683">
        <v>10006</v>
      </c>
      <c r="B8683" t="s">
        <v>115</v>
      </c>
      <c r="C8683">
        <v>10003</v>
      </c>
      <c r="D8683" t="s">
        <v>112</v>
      </c>
      <c r="E8683">
        <v>15055</v>
      </c>
      <c r="F8683" t="s">
        <v>106</v>
      </c>
      <c r="G8683">
        <v>5620860.2095742896</v>
      </c>
    </row>
    <row r="8684" spans="1:7">
      <c r="A8684">
        <v>10006</v>
      </c>
      <c r="B8684" t="s">
        <v>115</v>
      </c>
      <c r="C8684">
        <v>10004</v>
      </c>
      <c r="D8684" t="s">
        <v>113</v>
      </c>
      <c r="E8684">
        <v>15009</v>
      </c>
      <c r="F8684" t="s">
        <v>153</v>
      </c>
      <c r="G8684">
        <v>67417668.979249001</v>
      </c>
    </row>
    <row r="8685" spans="1:7">
      <c r="A8685">
        <v>10006</v>
      </c>
      <c r="B8685" t="s">
        <v>115</v>
      </c>
      <c r="C8685">
        <v>10004</v>
      </c>
      <c r="D8685" t="s">
        <v>113</v>
      </c>
      <c r="E8685">
        <v>15055</v>
      </c>
      <c r="F8685" t="s">
        <v>106</v>
      </c>
      <c r="G8685">
        <v>4339979.9549565604</v>
      </c>
    </row>
    <row r="8686" spans="1:7">
      <c r="A8686">
        <v>10006</v>
      </c>
      <c r="B8686" t="s">
        <v>115</v>
      </c>
      <c r="C8686">
        <v>10005</v>
      </c>
      <c r="D8686" t="s">
        <v>114</v>
      </c>
      <c r="E8686">
        <v>15009</v>
      </c>
      <c r="F8686" t="s">
        <v>153</v>
      </c>
      <c r="G8686">
        <v>269086383.45001</v>
      </c>
    </row>
    <row r="8687" spans="1:7">
      <c r="A8687">
        <v>10006</v>
      </c>
      <c r="B8687" t="s">
        <v>115</v>
      </c>
      <c r="C8687">
        <v>10005</v>
      </c>
      <c r="D8687" t="s">
        <v>114</v>
      </c>
      <c r="E8687">
        <v>15055</v>
      </c>
      <c r="F8687" t="s">
        <v>106</v>
      </c>
      <c r="G8687">
        <v>9685841.7165291607</v>
      </c>
    </row>
    <row r="8688" spans="1:7">
      <c r="A8688">
        <v>10006</v>
      </c>
      <c r="B8688" t="s">
        <v>115</v>
      </c>
      <c r="C8688">
        <v>10006</v>
      </c>
      <c r="D8688" t="s">
        <v>115</v>
      </c>
      <c r="E8688">
        <v>15009</v>
      </c>
      <c r="F8688" t="s">
        <v>153</v>
      </c>
      <c r="G8688">
        <v>501055305.14703298</v>
      </c>
    </row>
    <row r="8689" spans="1:7">
      <c r="A8689">
        <v>10006</v>
      </c>
      <c r="B8689" t="s">
        <v>115</v>
      </c>
      <c r="C8689">
        <v>10006</v>
      </c>
      <c r="D8689" t="s">
        <v>115</v>
      </c>
      <c r="E8689">
        <v>15055</v>
      </c>
      <c r="F8689" t="s">
        <v>106</v>
      </c>
      <c r="G8689">
        <v>33081284.8577816</v>
      </c>
    </row>
    <row r="8690" spans="1:7">
      <c r="A8690">
        <v>10006</v>
      </c>
      <c r="B8690" t="s">
        <v>115</v>
      </c>
      <c r="C8690">
        <v>10007</v>
      </c>
      <c r="D8690" t="s">
        <v>116</v>
      </c>
      <c r="E8690">
        <v>15009</v>
      </c>
      <c r="F8690" t="s">
        <v>153</v>
      </c>
      <c r="G8690">
        <v>859034788.78273904</v>
      </c>
    </row>
    <row r="8691" spans="1:7">
      <c r="A8691">
        <v>10006</v>
      </c>
      <c r="B8691" t="s">
        <v>115</v>
      </c>
      <c r="C8691">
        <v>10007</v>
      </c>
      <c r="D8691" t="s">
        <v>116</v>
      </c>
      <c r="E8691">
        <v>15055</v>
      </c>
      <c r="F8691" t="s">
        <v>106</v>
      </c>
      <c r="G8691">
        <v>58502145.070791498</v>
      </c>
    </row>
    <row r="8692" spans="1:7">
      <c r="A8692">
        <v>10006</v>
      </c>
      <c r="B8692" t="s">
        <v>115</v>
      </c>
      <c r="C8692">
        <v>10008</v>
      </c>
      <c r="D8692" t="s">
        <v>117</v>
      </c>
      <c r="E8692">
        <v>15009</v>
      </c>
      <c r="F8692" t="s">
        <v>153</v>
      </c>
      <c r="G8692">
        <v>688976341.13452494</v>
      </c>
    </row>
    <row r="8693" spans="1:7">
      <c r="A8693">
        <v>10006</v>
      </c>
      <c r="B8693" t="s">
        <v>115</v>
      </c>
      <c r="C8693">
        <v>10008</v>
      </c>
      <c r="D8693" t="s">
        <v>117</v>
      </c>
      <c r="E8693">
        <v>15055</v>
      </c>
      <c r="F8693" t="s">
        <v>106</v>
      </c>
      <c r="G8693">
        <v>66921630.684195302</v>
      </c>
    </row>
    <row r="8694" spans="1:7">
      <c r="A8694">
        <v>10006</v>
      </c>
      <c r="B8694" t="s">
        <v>115</v>
      </c>
      <c r="C8694">
        <v>10009</v>
      </c>
      <c r="D8694" t="s">
        <v>118</v>
      </c>
      <c r="E8694">
        <v>15009</v>
      </c>
      <c r="F8694" t="s">
        <v>153</v>
      </c>
      <c r="G8694">
        <v>4594052057.03339</v>
      </c>
    </row>
    <row r="8695" spans="1:7">
      <c r="A8695">
        <v>10006</v>
      </c>
      <c r="B8695" t="s">
        <v>115</v>
      </c>
      <c r="C8695">
        <v>10009</v>
      </c>
      <c r="D8695" t="s">
        <v>118</v>
      </c>
      <c r="E8695">
        <v>15055</v>
      </c>
      <c r="F8695" t="s">
        <v>106</v>
      </c>
      <c r="G8695">
        <v>169329404.28556001</v>
      </c>
    </row>
    <row r="8696" spans="1:7">
      <c r="A8696">
        <v>10006</v>
      </c>
      <c r="B8696" t="s">
        <v>115</v>
      </c>
      <c r="C8696">
        <v>11001</v>
      </c>
      <c r="D8696" t="s">
        <v>119</v>
      </c>
      <c r="E8696">
        <v>15027</v>
      </c>
      <c r="F8696" t="s">
        <v>154</v>
      </c>
      <c r="G8696">
        <v>7903397683.0019197</v>
      </c>
    </row>
    <row r="8697" spans="1:7">
      <c r="A8697">
        <v>10006</v>
      </c>
      <c r="B8697" t="s">
        <v>115</v>
      </c>
      <c r="C8697">
        <v>11001</v>
      </c>
      <c r="D8697" t="s">
        <v>119</v>
      </c>
      <c r="E8697">
        <v>15029</v>
      </c>
      <c r="F8697" t="s">
        <v>155</v>
      </c>
      <c r="G8697">
        <v>289809316.19666803</v>
      </c>
    </row>
    <row r="8698" spans="1:7">
      <c r="A8698">
        <v>10006</v>
      </c>
      <c r="B8698" t="s">
        <v>115</v>
      </c>
      <c r="C8698">
        <v>11001</v>
      </c>
      <c r="D8698" t="s">
        <v>119</v>
      </c>
      <c r="E8698">
        <v>15055</v>
      </c>
      <c r="F8698" t="s">
        <v>106</v>
      </c>
      <c r="G8698">
        <v>12072431.282299601</v>
      </c>
    </row>
    <row r="8699" spans="1:7">
      <c r="A8699">
        <v>10006</v>
      </c>
      <c r="B8699" t="s">
        <v>115</v>
      </c>
      <c r="C8699">
        <v>11003</v>
      </c>
      <c r="D8699" t="s">
        <v>120</v>
      </c>
      <c r="E8699">
        <v>15055</v>
      </c>
      <c r="F8699" t="s">
        <v>106</v>
      </c>
      <c r="G8699">
        <v>13195926.048195399</v>
      </c>
    </row>
    <row r="8700" spans="1:7">
      <c r="A8700">
        <v>10006</v>
      </c>
      <c r="B8700" t="s">
        <v>115</v>
      </c>
      <c r="C8700">
        <v>12001</v>
      </c>
      <c r="D8700" t="s">
        <v>121</v>
      </c>
      <c r="E8700">
        <v>15027</v>
      </c>
      <c r="F8700" t="s">
        <v>154</v>
      </c>
      <c r="G8700">
        <v>7810661934.7472</v>
      </c>
    </row>
    <row r="8701" spans="1:7">
      <c r="A8701">
        <v>10006</v>
      </c>
      <c r="B8701" t="s">
        <v>115</v>
      </c>
      <c r="C8701">
        <v>12001</v>
      </c>
      <c r="D8701" t="s">
        <v>121</v>
      </c>
      <c r="E8701">
        <v>15029</v>
      </c>
      <c r="F8701" t="s">
        <v>155</v>
      </c>
      <c r="G8701">
        <v>715752968.04316294</v>
      </c>
    </row>
    <row r="8702" spans="1:7">
      <c r="A8702">
        <v>10006</v>
      </c>
      <c r="B8702" t="s">
        <v>115</v>
      </c>
      <c r="C8702">
        <v>12001</v>
      </c>
      <c r="D8702" t="s">
        <v>121</v>
      </c>
      <c r="E8702">
        <v>15030</v>
      </c>
      <c r="F8702" t="s">
        <v>156</v>
      </c>
      <c r="G8702">
        <v>768440671.49548805</v>
      </c>
    </row>
    <row r="8703" spans="1:7">
      <c r="A8703">
        <v>10006</v>
      </c>
      <c r="B8703" t="s">
        <v>115</v>
      </c>
      <c r="C8703">
        <v>12001</v>
      </c>
      <c r="D8703" t="s">
        <v>121</v>
      </c>
      <c r="E8703">
        <v>15031</v>
      </c>
      <c r="F8703" t="s">
        <v>157</v>
      </c>
      <c r="G8703">
        <v>282618007.507882</v>
      </c>
    </row>
    <row r="8704" spans="1:7">
      <c r="A8704">
        <v>10006</v>
      </c>
      <c r="B8704" t="s">
        <v>115</v>
      </c>
      <c r="C8704">
        <v>12001</v>
      </c>
      <c r="D8704" t="s">
        <v>121</v>
      </c>
      <c r="E8704">
        <v>15032</v>
      </c>
      <c r="F8704" t="s">
        <v>158</v>
      </c>
      <c r="G8704">
        <v>25930487.638882101</v>
      </c>
    </row>
    <row r="8705" spans="1:7">
      <c r="A8705">
        <v>10006</v>
      </c>
      <c r="B8705" t="s">
        <v>115</v>
      </c>
      <c r="C8705">
        <v>12001</v>
      </c>
      <c r="D8705" t="s">
        <v>121</v>
      </c>
      <c r="E8705">
        <v>15055</v>
      </c>
      <c r="F8705" t="s">
        <v>106</v>
      </c>
      <c r="G8705">
        <v>1276601398.3189099</v>
      </c>
    </row>
    <row r="8706" spans="1:7">
      <c r="A8706">
        <v>10006</v>
      </c>
      <c r="B8706" t="s">
        <v>115</v>
      </c>
      <c r="C8706">
        <v>12002</v>
      </c>
      <c r="D8706" t="s">
        <v>122</v>
      </c>
      <c r="E8706">
        <v>15055</v>
      </c>
      <c r="F8706" t="s">
        <v>106</v>
      </c>
      <c r="G8706">
        <v>1078651196.04936</v>
      </c>
    </row>
    <row r="8707" spans="1:7">
      <c r="A8707">
        <v>10006</v>
      </c>
      <c r="B8707" t="s">
        <v>115</v>
      </c>
      <c r="C8707">
        <v>12003</v>
      </c>
      <c r="D8707" t="s">
        <v>129</v>
      </c>
      <c r="E8707">
        <v>15055</v>
      </c>
      <c r="F8707" t="s">
        <v>106</v>
      </c>
      <c r="G8707">
        <v>7416290749.3625202</v>
      </c>
    </row>
    <row r="8708" spans="1:7">
      <c r="A8708">
        <v>10006</v>
      </c>
      <c r="B8708" t="s">
        <v>115</v>
      </c>
      <c r="C8708">
        <v>12004</v>
      </c>
      <c r="D8708" t="s">
        <v>123</v>
      </c>
      <c r="E8708">
        <v>15055</v>
      </c>
      <c r="F8708" t="s">
        <v>106</v>
      </c>
      <c r="G8708">
        <v>66749345.466780499</v>
      </c>
    </row>
    <row r="8709" spans="1:7">
      <c r="A8709">
        <v>10006</v>
      </c>
      <c r="B8709" t="s">
        <v>115</v>
      </c>
      <c r="C8709">
        <v>14001</v>
      </c>
      <c r="D8709" t="s">
        <v>124</v>
      </c>
      <c r="E8709">
        <v>15055</v>
      </c>
      <c r="F8709" t="s">
        <v>106</v>
      </c>
      <c r="G8709">
        <v>88254454.695611298</v>
      </c>
    </row>
    <row r="8710" spans="1:7">
      <c r="A8710">
        <v>10006</v>
      </c>
      <c r="B8710" t="s">
        <v>115</v>
      </c>
      <c r="C8710">
        <v>14002</v>
      </c>
      <c r="D8710" t="s">
        <v>125</v>
      </c>
      <c r="E8710">
        <v>15055</v>
      </c>
      <c r="F8710" t="s">
        <v>106</v>
      </c>
      <c r="G8710">
        <v>46195108.477516897</v>
      </c>
    </row>
    <row r="8711" spans="1:7">
      <c r="A8711">
        <v>10006</v>
      </c>
      <c r="B8711" t="s">
        <v>115</v>
      </c>
      <c r="C8711">
        <v>25001</v>
      </c>
      <c r="D8711" t="s">
        <v>126</v>
      </c>
      <c r="E8711">
        <v>15013</v>
      </c>
      <c r="F8711" t="s">
        <v>159</v>
      </c>
      <c r="G8711">
        <v>1528087911.4943299</v>
      </c>
    </row>
    <row r="8712" spans="1:7">
      <c r="A8712">
        <v>10006</v>
      </c>
      <c r="B8712" t="s">
        <v>115</v>
      </c>
      <c r="C8712">
        <v>25001</v>
      </c>
      <c r="D8712" t="s">
        <v>126</v>
      </c>
      <c r="E8712">
        <v>15051</v>
      </c>
      <c r="F8712" t="s">
        <v>127</v>
      </c>
      <c r="G8712">
        <v>13655800952.1385</v>
      </c>
    </row>
    <row r="8713" spans="1:7">
      <c r="A8713">
        <v>10006</v>
      </c>
      <c r="B8713" t="s">
        <v>115</v>
      </c>
      <c r="C8713">
        <v>28001</v>
      </c>
      <c r="D8713" t="s">
        <v>128</v>
      </c>
      <c r="E8713">
        <v>15051</v>
      </c>
      <c r="F8713" t="s">
        <v>127</v>
      </c>
      <c r="G8713">
        <v>46346966039.918999</v>
      </c>
    </row>
    <row r="8714" spans="1:7">
      <c r="A8714">
        <v>10007</v>
      </c>
      <c r="B8714" t="s">
        <v>116</v>
      </c>
      <c r="C8714">
        <v>1</v>
      </c>
      <c r="D8714" t="s">
        <v>4</v>
      </c>
      <c r="E8714">
        <v>15055</v>
      </c>
      <c r="F8714" t="s">
        <v>106</v>
      </c>
      <c r="G8714">
        <v>349547102.42521697</v>
      </c>
    </row>
    <row r="8715" spans="1:7">
      <c r="A8715">
        <v>10007</v>
      </c>
      <c r="B8715" t="s">
        <v>116</v>
      </c>
      <c r="C8715">
        <v>2</v>
      </c>
      <c r="D8715" t="s">
        <v>5</v>
      </c>
      <c r="E8715">
        <v>15055</v>
      </c>
      <c r="F8715" t="s">
        <v>106</v>
      </c>
      <c r="G8715">
        <v>310239257.47289097</v>
      </c>
    </row>
    <row r="8716" spans="1:7">
      <c r="A8716">
        <v>10007</v>
      </c>
      <c r="B8716" t="s">
        <v>116</v>
      </c>
      <c r="C8716">
        <v>3</v>
      </c>
      <c r="D8716" t="s">
        <v>6</v>
      </c>
      <c r="E8716">
        <v>15055</v>
      </c>
      <c r="F8716" t="s">
        <v>106</v>
      </c>
      <c r="G8716">
        <v>25903.500940649599</v>
      </c>
    </row>
    <row r="8717" spans="1:7">
      <c r="A8717">
        <v>10007</v>
      </c>
      <c r="B8717" t="s">
        <v>116</v>
      </c>
      <c r="C8717">
        <v>4</v>
      </c>
      <c r="D8717" t="s">
        <v>7</v>
      </c>
      <c r="E8717">
        <v>15055</v>
      </c>
      <c r="F8717" t="s">
        <v>106</v>
      </c>
      <c r="G8717">
        <v>21297171.738558799</v>
      </c>
    </row>
    <row r="8718" spans="1:7">
      <c r="A8718">
        <v>10007</v>
      </c>
      <c r="B8718" t="s">
        <v>116</v>
      </c>
      <c r="C8718">
        <v>5</v>
      </c>
      <c r="D8718" t="s">
        <v>8</v>
      </c>
      <c r="E8718">
        <v>15055</v>
      </c>
      <c r="F8718" t="s">
        <v>106</v>
      </c>
      <c r="G8718">
        <v>6753597.8404015098</v>
      </c>
    </row>
    <row r="8719" spans="1:7">
      <c r="A8719">
        <v>10007</v>
      </c>
      <c r="B8719" t="s">
        <v>116</v>
      </c>
      <c r="C8719">
        <v>6</v>
      </c>
      <c r="D8719" t="s">
        <v>9</v>
      </c>
      <c r="E8719">
        <v>15055</v>
      </c>
      <c r="F8719" t="s">
        <v>106</v>
      </c>
      <c r="G8719">
        <v>68828494.628306106</v>
      </c>
    </row>
    <row r="8720" spans="1:7">
      <c r="A8720">
        <v>10007</v>
      </c>
      <c r="B8720" t="s">
        <v>116</v>
      </c>
      <c r="C8720">
        <v>7</v>
      </c>
      <c r="D8720" t="s">
        <v>10</v>
      </c>
      <c r="E8720">
        <v>15055</v>
      </c>
      <c r="F8720" t="s">
        <v>106</v>
      </c>
      <c r="G8720">
        <v>7586122.2579303999</v>
      </c>
    </row>
    <row r="8721" spans="1:7">
      <c r="A8721">
        <v>10007</v>
      </c>
      <c r="B8721" t="s">
        <v>116</v>
      </c>
      <c r="C8721">
        <v>8</v>
      </c>
      <c r="D8721" t="s">
        <v>11</v>
      </c>
      <c r="E8721">
        <v>15055</v>
      </c>
      <c r="F8721" t="s">
        <v>106</v>
      </c>
      <c r="G8721">
        <v>87470.317848610503</v>
      </c>
    </row>
    <row r="8722" spans="1:7">
      <c r="A8722">
        <v>10007</v>
      </c>
      <c r="B8722" t="s">
        <v>116</v>
      </c>
      <c r="C8722">
        <v>9</v>
      </c>
      <c r="D8722" t="s">
        <v>12</v>
      </c>
      <c r="E8722">
        <v>15055</v>
      </c>
      <c r="F8722" t="s">
        <v>106</v>
      </c>
      <c r="G8722">
        <v>3137177086.6252098</v>
      </c>
    </row>
    <row r="8723" spans="1:7">
      <c r="A8723">
        <v>10007</v>
      </c>
      <c r="B8723" t="s">
        <v>116</v>
      </c>
      <c r="C8723">
        <v>11</v>
      </c>
      <c r="D8723" t="s">
        <v>14</v>
      </c>
      <c r="E8723">
        <v>15055</v>
      </c>
      <c r="F8723" t="s">
        <v>106</v>
      </c>
      <c r="G8723">
        <v>7356430144.4773598</v>
      </c>
    </row>
    <row r="8724" spans="1:7">
      <c r="A8724">
        <v>10007</v>
      </c>
      <c r="B8724" t="s">
        <v>116</v>
      </c>
      <c r="C8724">
        <v>12</v>
      </c>
      <c r="D8724" t="s">
        <v>15</v>
      </c>
      <c r="E8724">
        <v>15055</v>
      </c>
      <c r="F8724" t="s">
        <v>106</v>
      </c>
      <c r="G8724">
        <v>2593033244.4380798</v>
      </c>
    </row>
    <row r="8725" spans="1:7">
      <c r="A8725">
        <v>10007</v>
      </c>
      <c r="B8725" t="s">
        <v>116</v>
      </c>
      <c r="C8725">
        <v>13</v>
      </c>
      <c r="D8725" t="s">
        <v>16</v>
      </c>
      <c r="E8725">
        <v>15055</v>
      </c>
      <c r="F8725" t="s">
        <v>106</v>
      </c>
      <c r="G8725">
        <v>5224471.8524624696</v>
      </c>
    </row>
    <row r="8726" spans="1:7">
      <c r="A8726">
        <v>10007</v>
      </c>
      <c r="B8726" t="s">
        <v>116</v>
      </c>
      <c r="C8726">
        <v>14</v>
      </c>
      <c r="D8726" t="s">
        <v>17</v>
      </c>
      <c r="E8726">
        <v>15055</v>
      </c>
      <c r="F8726" t="s">
        <v>106</v>
      </c>
      <c r="G8726">
        <v>51549922.412338197</v>
      </c>
    </row>
    <row r="8727" spans="1:7">
      <c r="A8727">
        <v>10007</v>
      </c>
      <c r="B8727" t="s">
        <v>116</v>
      </c>
      <c r="C8727">
        <v>15</v>
      </c>
      <c r="D8727" t="s">
        <v>18</v>
      </c>
      <c r="E8727">
        <v>15055</v>
      </c>
      <c r="F8727" t="s">
        <v>106</v>
      </c>
      <c r="G8727">
        <v>293028055.20275098</v>
      </c>
    </row>
    <row r="8728" spans="1:7">
      <c r="A8728">
        <v>10007</v>
      </c>
      <c r="B8728" t="s">
        <v>116</v>
      </c>
      <c r="C8728">
        <v>16</v>
      </c>
      <c r="D8728" t="s">
        <v>19</v>
      </c>
      <c r="E8728">
        <v>15055</v>
      </c>
      <c r="F8728" t="s">
        <v>106</v>
      </c>
      <c r="G8728">
        <v>18413520.668043502</v>
      </c>
    </row>
    <row r="8729" spans="1:7">
      <c r="A8729">
        <v>10007</v>
      </c>
      <c r="B8729" t="s">
        <v>116</v>
      </c>
      <c r="C8729">
        <v>17</v>
      </c>
      <c r="D8729" t="s">
        <v>20</v>
      </c>
      <c r="E8729">
        <v>15055</v>
      </c>
      <c r="F8729" t="s">
        <v>106</v>
      </c>
      <c r="G8729">
        <v>48983582.903230898</v>
      </c>
    </row>
    <row r="8730" spans="1:7">
      <c r="A8730">
        <v>10007</v>
      </c>
      <c r="B8730" t="s">
        <v>116</v>
      </c>
      <c r="C8730">
        <v>18</v>
      </c>
      <c r="D8730" t="s">
        <v>21</v>
      </c>
      <c r="E8730">
        <v>15055</v>
      </c>
      <c r="F8730" t="s">
        <v>106</v>
      </c>
      <c r="G8730">
        <v>317494386.47940898</v>
      </c>
    </row>
    <row r="8731" spans="1:7">
      <c r="A8731">
        <v>10007</v>
      </c>
      <c r="B8731" t="s">
        <v>116</v>
      </c>
      <c r="C8731">
        <v>19</v>
      </c>
      <c r="D8731" t="s">
        <v>22</v>
      </c>
      <c r="E8731">
        <v>15055</v>
      </c>
      <c r="F8731" t="s">
        <v>106</v>
      </c>
      <c r="G8731">
        <v>64072931.573931701</v>
      </c>
    </row>
    <row r="8732" spans="1:7">
      <c r="A8732">
        <v>10007</v>
      </c>
      <c r="B8732" t="s">
        <v>116</v>
      </c>
      <c r="C8732">
        <v>20</v>
      </c>
      <c r="D8732" t="s">
        <v>23</v>
      </c>
      <c r="E8732">
        <v>15055</v>
      </c>
      <c r="F8732" t="s">
        <v>106</v>
      </c>
      <c r="G8732">
        <v>4985184600.7083597</v>
      </c>
    </row>
    <row r="8733" spans="1:7">
      <c r="A8733">
        <v>10007</v>
      </c>
      <c r="B8733" t="s">
        <v>116</v>
      </c>
      <c r="C8733">
        <v>21</v>
      </c>
      <c r="D8733" t="s">
        <v>24</v>
      </c>
      <c r="E8733">
        <v>15055</v>
      </c>
      <c r="F8733" t="s">
        <v>106</v>
      </c>
      <c r="G8733">
        <v>1970233191.73277</v>
      </c>
    </row>
    <row r="8734" spans="1:7">
      <c r="A8734">
        <v>10007</v>
      </c>
      <c r="B8734" t="s">
        <v>116</v>
      </c>
      <c r="C8734">
        <v>22</v>
      </c>
      <c r="D8734" t="s">
        <v>25</v>
      </c>
      <c r="E8734">
        <v>15055</v>
      </c>
      <c r="F8734" t="s">
        <v>106</v>
      </c>
      <c r="G8734">
        <v>333869260.83099002</v>
      </c>
    </row>
    <row r="8735" spans="1:7">
      <c r="A8735">
        <v>10007</v>
      </c>
      <c r="B8735" t="s">
        <v>116</v>
      </c>
      <c r="C8735">
        <v>23</v>
      </c>
      <c r="D8735" t="s">
        <v>26</v>
      </c>
      <c r="E8735">
        <v>15055</v>
      </c>
      <c r="F8735" t="s">
        <v>106</v>
      </c>
      <c r="G8735">
        <v>173588746.39715901</v>
      </c>
    </row>
    <row r="8736" spans="1:7">
      <c r="A8736">
        <v>10007</v>
      </c>
      <c r="B8736" t="s">
        <v>116</v>
      </c>
      <c r="C8736">
        <v>24</v>
      </c>
      <c r="D8736" t="s">
        <v>27</v>
      </c>
      <c r="E8736">
        <v>15055</v>
      </c>
      <c r="F8736" t="s">
        <v>106</v>
      </c>
      <c r="G8736">
        <v>9249606.6861113701</v>
      </c>
    </row>
    <row r="8737" spans="1:7">
      <c r="A8737">
        <v>10007</v>
      </c>
      <c r="B8737" t="s">
        <v>116</v>
      </c>
      <c r="C8737">
        <v>25</v>
      </c>
      <c r="D8737" t="s">
        <v>28</v>
      </c>
      <c r="E8737">
        <v>15055</v>
      </c>
      <c r="F8737" t="s">
        <v>106</v>
      </c>
      <c r="G8737">
        <v>237206477.96787599</v>
      </c>
    </row>
    <row r="8738" spans="1:7">
      <c r="A8738">
        <v>10007</v>
      </c>
      <c r="B8738" t="s">
        <v>116</v>
      </c>
      <c r="C8738">
        <v>26</v>
      </c>
      <c r="D8738" t="s">
        <v>29</v>
      </c>
      <c r="E8738">
        <v>15055</v>
      </c>
      <c r="F8738" t="s">
        <v>106</v>
      </c>
      <c r="G8738">
        <v>24905031.132790901</v>
      </c>
    </row>
    <row r="8739" spans="1:7">
      <c r="A8739">
        <v>10007</v>
      </c>
      <c r="B8739" t="s">
        <v>116</v>
      </c>
      <c r="C8739">
        <v>27</v>
      </c>
      <c r="D8739" t="s">
        <v>30</v>
      </c>
      <c r="E8739">
        <v>15055</v>
      </c>
      <c r="F8739" t="s">
        <v>106</v>
      </c>
      <c r="G8739">
        <v>269269032.44678599</v>
      </c>
    </row>
    <row r="8740" spans="1:7">
      <c r="A8740">
        <v>10007</v>
      </c>
      <c r="B8740" t="s">
        <v>116</v>
      </c>
      <c r="C8740">
        <v>28</v>
      </c>
      <c r="D8740" t="s">
        <v>31</v>
      </c>
      <c r="E8740">
        <v>15055</v>
      </c>
      <c r="F8740" t="s">
        <v>106</v>
      </c>
      <c r="G8740">
        <v>124616374.451812</v>
      </c>
    </row>
    <row r="8741" spans="1:7">
      <c r="A8741">
        <v>10007</v>
      </c>
      <c r="B8741" t="s">
        <v>116</v>
      </c>
      <c r="C8741">
        <v>29</v>
      </c>
      <c r="D8741" t="s">
        <v>32</v>
      </c>
      <c r="E8741">
        <v>15055</v>
      </c>
      <c r="F8741" t="s">
        <v>106</v>
      </c>
      <c r="G8741">
        <v>864445946.87782395</v>
      </c>
    </row>
    <row r="8742" spans="1:7">
      <c r="A8742">
        <v>10007</v>
      </c>
      <c r="B8742" t="s">
        <v>116</v>
      </c>
      <c r="C8742">
        <v>30</v>
      </c>
      <c r="D8742" t="s">
        <v>33</v>
      </c>
      <c r="E8742">
        <v>15055</v>
      </c>
      <c r="F8742" t="s">
        <v>106</v>
      </c>
      <c r="G8742">
        <v>162205795.04448301</v>
      </c>
    </row>
    <row r="8743" spans="1:7">
      <c r="A8743">
        <v>10007</v>
      </c>
      <c r="B8743" t="s">
        <v>116</v>
      </c>
      <c r="C8743">
        <v>31</v>
      </c>
      <c r="D8743" t="s">
        <v>34</v>
      </c>
      <c r="E8743">
        <v>15055</v>
      </c>
      <c r="F8743" t="s">
        <v>106</v>
      </c>
      <c r="G8743">
        <v>485393881.83499599</v>
      </c>
    </row>
    <row r="8744" spans="1:7">
      <c r="A8744">
        <v>10007</v>
      </c>
      <c r="B8744" t="s">
        <v>116</v>
      </c>
      <c r="C8744">
        <v>32</v>
      </c>
      <c r="D8744" t="s">
        <v>35</v>
      </c>
      <c r="E8744">
        <v>15055</v>
      </c>
      <c r="F8744" t="s">
        <v>106</v>
      </c>
      <c r="G8744">
        <v>20344039701.716999</v>
      </c>
    </row>
    <row r="8745" spans="1:7">
      <c r="A8745">
        <v>10007</v>
      </c>
      <c r="B8745" t="s">
        <v>116</v>
      </c>
      <c r="C8745">
        <v>33</v>
      </c>
      <c r="D8745" t="s">
        <v>36</v>
      </c>
      <c r="E8745">
        <v>15055</v>
      </c>
      <c r="F8745" t="s">
        <v>106</v>
      </c>
      <c r="G8745">
        <v>8181359850.8888798</v>
      </c>
    </row>
    <row r="8746" spans="1:7">
      <c r="A8746">
        <v>10007</v>
      </c>
      <c r="B8746" t="s">
        <v>116</v>
      </c>
      <c r="C8746">
        <v>34</v>
      </c>
      <c r="D8746" t="s">
        <v>37</v>
      </c>
      <c r="E8746">
        <v>15055</v>
      </c>
      <c r="F8746" t="s">
        <v>106</v>
      </c>
      <c r="G8746">
        <v>2885283902.9976201</v>
      </c>
    </row>
    <row r="8747" spans="1:7">
      <c r="A8747">
        <v>10007</v>
      </c>
      <c r="B8747" t="s">
        <v>116</v>
      </c>
      <c r="C8747">
        <v>35</v>
      </c>
      <c r="D8747" t="s">
        <v>38</v>
      </c>
      <c r="E8747">
        <v>15055</v>
      </c>
      <c r="F8747" t="s">
        <v>106</v>
      </c>
      <c r="G8747">
        <v>1970586690.5771599</v>
      </c>
    </row>
    <row r="8748" spans="1:7">
      <c r="A8748">
        <v>10007</v>
      </c>
      <c r="B8748" t="s">
        <v>116</v>
      </c>
      <c r="C8748">
        <v>36</v>
      </c>
      <c r="D8748" t="s">
        <v>39</v>
      </c>
      <c r="E8748">
        <v>15055</v>
      </c>
      <c r="F8748" t="s">
        <v>106</v>
      </c>
      <c r="G8748">
        <v>7467669570.4545403</v>
      </c>
    </row>
    <row r="8749" spans="1:7">
      <c r="A8749">
        <v>10007</v>
      </c>
      <c r="B8749" t="s">
        <v>116</v>
      </c>
      <c r="C8749">
        <v>37</v>
      </c>
      <c r="D8749" t="s">
        <v>40</v>
      </c>
      <c r="E8749">
        <v>15055</v>
      </c>
      <c r="F8749" t="s">
        <v>106</v>
      </c>
      <c r="G8749">
        <v>4530297034.7424297</v>
      </c>
    </row>
    <row r="8750" spans="1:7">
      <c r="A8750">
        <v>10007</v>
      </c>
      <c r="B8750" t="s">
        <v>116</v>
      </c>
      <c r="C8750">
        <v>38</v>
      </c>
      <c r="D8750" t="s">
        <v>41</v>
      </c>
      <c r="E8750">
        <v>15055</v>
      </c>
      <c r="F8750" t="s">
        <v>106</v>
      </c>
      <c r="G8750">
        <v>1975967612.4421699</v>
      </c>
    </row>
    <row r="8751" spans="1:7">
      <c r="A8751">
        <v>10007</v>
      </c>
      <c r="B8751" t="s">
        <v>116</v>
      </c>
      <c r="C8751">
        <v>39</v>
      </c>
      <c r="D8751" t="s">
        <v>42</v>
      </c>
      <c r="E8751">
        <v>15055</v>
      </c>
      <c r="F8751" t="s">
        <v>106</v>
      </c>
      <c r="G8751">
        <v>4435031060.2036695</v>
      </c>
    </row>
    <row r="8752" spans="1:7">
      <c r="A8752">
        <v>10007</v>
      </c>
      <c r="B8752" t="s">
        <v>116</v>
      </c>
      <c r="C8752">
        <v>40</v>
      </c>
      <c r="D8752" t="s">
        <v>43</v>
      </c>
      <c r="E8752">
        <v>15055</v>
      </c>
      <c r="F8752" t="s">
        <v>106</v>
      </c>
      <c r="G8752">
        <v>4069028100.1110301</v>
      </c>
    </row>
    <row r="8753" spans="1:7">
      <c r="A8753">
        <v>10007</v>
      </c>
      <c r="B8753" t="s">
        <v>116</v>
      </c>
      <c r="C8753">
        <v>41</v>
      </c>
      <c r="D8753" t="s">
        <v>44</v>
      </c>
      <c r="E8753">
        <v>15055</v>
      </c>
      <c r="F8753" t="s">
        <v>106</v>
      </c>
      <c r="G8753">
        <v>6517458003.2336798</v>
      </c>
    </row>
    <row r="8754" spans="1:7">
      <c r="A8754">
        <v>10007</v>
      </c>
      <c r="B8754" t="s">
        <v>116</v>
      </c>
      <c r="C8754">
        <v>42</v>
      </c>
      <c r="D8754" t="s">
        <v>45</v>
      </c>
      <c r="E8754">
        <v>15055</v>
      </c>
      <c r="F8754" t="s">
        <v>106</v>
      </c>
      <c r="G8754">
        <v>3319311592.3342199</v>
      </c>
    </row>
    <row r="8755" spans="1:7">
      <c r="A8755">
        <v>10007</v>
      </c>
      <c r="B8755" t="s">
        <v>116</v>
      </c>
      <c r="C8755">
        <v>43</v>
      </c>
      <c r="D8755" t="s">
        <v>46</v>
      </c>
      <c r="E8755">
        <v>15055</v>
      </c>
      <c r="F8755" t="s">
        <v>106</v>
      </c>
      <c r="G8755">
        <v>124079710.907665</v>
      </c>
    </row>
    <row r="8756" spans="1:7">
      <c r="A8756">
        <v>10007</v>
      </c>
      <c r="B8756" t="s">
        <v>116</v>
      </c>
      <c r="C8756">
        <v>44</v>
      </c>
      <c r="D8756" t="s">
        <v>47</v>
      </c>
      <c r="E8756">
        <v>15055</v>
      </c>
      <c r="F8756" t="s">
        <v>106</v>
      </c>
      <c r="G8756">
        <v>503228402.47815901</v>
      </c>
    </row>
    <row r="8757" spans="1:7">
      <c r="A8757">
        <v>10007</v>
      </c>
      <c r="B8757" t="s">
        <v>116</v>
      </c>
      <c r="C8757">
        <v>45</v>
      </c>
      <c r="D8757" t="s">
        <v>48</v>
      </c>
      <c r="E8757">
        <v>15055</v>
      </c>
      <c r="F8757" t="s">
        <v>106</v>
      </c>
      <c r="G8757">
        <v>3008599442.1746001</v>
      </c>
    </row>
    <row r="8758" spans="1:7">
      <c r="A8758">
        <v>10007</v>
      </c>
      <c r="B8758" t="s">
        <v>116</v>
      </c>
      <c r="C8758">
        <v>46</v>
      </c>
      <c r="D8758" t="s">
        <v>49</v>
      </c>
      <c r="E8758">
        <v>15055</v>
      </c>
      <c r="F8758" t="s">
        <v>106</v>
      </c>
      <c r="G8758">
        <v>3262334374.53936</v>
      </c>
    </row>
    <row r="8759" spans="1:7">
      <c r="A8759">
        <v>10007</v>
      </c>
      <c r="B8759" t="s">
        <v>116</v>
      </c>
      <c r="C8759">
        <v>47</v>
      </c>
      <c r="D8759" t="s">
        <v>50</v>
      </c>
      <c r="E8759">
        <v>15055</v>
      </c>
      <c r="F8759" t="s">
        <v>106</v>
      </c>
      <c r="G8759">
        <v>28389097.2579276</v>
      </c>
    </row>
    <row r="8760" spans="1:7">
      <c r="A8760">
        <v>10007</v>
      </c>
      <c r="B8760" t="s">
        <v>116</v>
      </c>
      <c r="C8760">
        <v>48</v>
      </c>
      <c r="D8760" t="s">
        <v>51</v>
      </c>
      <c r="E8760">
        <v>15055</v>
      </c>
      <c r="F8760" t="s">
        <v>106</v>
      </c>
      <c r="G8760">
        <v>286339619.38868701</v>
      </c>
    </row>
    <row r="8761" spans="1:7">
      <c r="A8761">
        <v>10007</v>
      </c>
      <c r="B8761" t="s">
        <v>116</v>
      </c>
      <c r="C8761">
        <v>49</v>
      </c>
      <c r="D8761" t="s">
        <v>52</v>
      </c>
      <c r="E8761">
        <v>15055</v>
      </c>
      <c r="F8761" t="s">
        <v>106</v>
      </c>
      <c r="G8761">
        <v>107296670.29707301</v>
      </c>
    </row>
    <row r="8762" spans="1:7">
      <c r="A8762">
        <v>10007</v>
      </c>
      <c r="B8762" t="s">
        <v>116</v>
      </c>
      <c r="C8762">
        <v>50</v>
      </c>
      <c r="D8762" t="s">
        <v>53</v>
      </c>
      <c r="E8762">
        <v>15055</v>
      </c>
      <c r="F8762" t="s">
        <v>106</v>
      </c>
      <c r="G8762">
        <v>9318081.3952531796</v>
      </c>
    </row>
    <row r="8763" spans="1:7">
      <c r="A8763">
        <v>10007</v>
      </c>
      <c r="B8763" t="s">
        <v>116</v>
      </c>
      <c r="C8763">
        <v>51</v>
      </c>
      <c r="D8763" t="s">
        <v>54</v>
      </c>
      <c r="E8763">
        <v>15055</v>
      </c>
      <c r="F8763" t="s">
        <v>106</v>
      </c>
      <c r="G8763">
        <v>7781567686.1664</v>
      </c>
    </row>
    <row r="8764" spans="1:7">
      <c r="A8764">
        <v>10007</v>
      </c>
      <c r="B8764" t="s">
        <v>116</v>
      </c>
      <c r="C8764">
        <v>52</v>
      </c>
      <c r="D8764" t="s">
        <v>55</v>
      </c>
      <c r="E8764">
        <v>15055</v>
      </c>
      <c r="F8764" t="s">
        <v>106</v>
      </c>
      <c r="G8764">
        <v>1772414257.51214</v>
      </c>
    </row>
    <row r="8765" spans="1:7">
      <c r="A8765">
        <v>10007</v>
      </c>
      <c r="B8765" t="s">
        <v>116</v>
      </c>
      <c r="C8765">
        <v>53</v>
      </c>
      <c r="D8765" t="s">
        <v>56</v>
      </c>
      <c r="E8765">
        <v>15055</v>
      </c>
      <c r="F8765" t="s">
        <v>106</v>
      </c>
      <c r="G8765">
        <v>968182318.60961699</v>
      </c>
    </row>
    <row r="8766" spans="1:7">
      <c r="A8766">
        <v>10007</v>
      </c>
      <c r="B8766" t="s">
        <v>116</v>
      </c>
      <c r="C8766">
        <v>54</v>
      </c>
      <c r="D8766" t="s">
        <v>57</v>
      </c>
      <c r="E8766">
        <v>15055</v>
      </c>
      <c r="F8766" t="s">
        <v>106</v>
      </c>
      <c r="G8766">
        <v>6083690825.2081099</v>
      </c>
    </row>
    <row r="8767" spans="1:7">
      <c r="A8767">
        <v>10007</v>
      </c>
      <c r="B8767" t="s">
        <v>116</v>
      </c>
      <c r="C8767">
        <v>55</v>
      </c>
      <c r="D8767" t="s">
        <v>58</v>
      </c>
      <c r="E8767">
        <v>15055</v>
      </c>
      <c r="F8767" t="s">
        <v>106</v>
      </c>
      <c r="G8767">
        <v>3127568743.7200899</v>
      </c>
    </row>
    <row r="8768" spans="1:7">
      <c r="A8768">
        <v>10007</v>
      </c>
      <c r="B8768" t="s">
        <v>116</v>
      </c>
      <c r="C8768">
        <v>56</v>
      </c>
      <c r="D8768" t="s">
        <v>59</v>
      </c>
      <c r="E8768">
        <v>15055</v>
      </c>
      <c r="F8768" t="s">
        <v>106</v>
      </c>
      <c r="G8768">
        <v>2472553984.1433802</v>
      </c>
    </row>
    <row r="8769" spans="1:7">
      <c r="A8769">
        <v>10007</v>
      </c>
      <c r="B8769" t="s">
        <v>116</v>
      </c>
      <c r="C8769">
        <v>57</v>
      </c>
      <c r="D8769" t="s">
        <v>60</v>
      </c>
      <c r="E8769">
        <v>15055</v>
      </c>
      <c r="F8769" t="s">
        <v>106</v>
      </c>
      <c r="G8769">
        <v>1433825177.3250401</v>
      </c>
    </row>
    <row r="8770" spans="1:7">
      <c r="A8770">
        <v>10007</v>
      </c>
      <c r="B8770" t="s">
        <v>116</v>
      </c>
      <c r="C8770">
        <v>58</v>
      </c>
      <c r="D8770" t="s">
        <v>61</v>
      </c>
      <c r="E8770">
        <v>15055</v>
      </c>
      <c r="F8770" t="s">
        <v>106</v>
      </c>
      <c r="G8770">
        <v>6628823867.9833403</v>
      </c>
    </row>
    <row r="8771" spans="1:7">
      <c r="A8771">
        <v>10007</v>
      </c>
      <c r="B8771" t="s">
        <v>116</v>
      </c>
      <c r="C8771">
        <v>59</v>
      </c>
      <c r="D8771" t="s">
        <v>62</v>
      </c>
      <c r="E8771">
        <v>15055</v>
      </c>
      <c r="F8771" t="s">
        <v>106</v>
      </c>
      <c r="G8771">
        <v>5709018513.5834599</v>
      </c>
    </row>
    <row r="8772" spans="1:7">
      <c r="A8772">
        <v>10007</v>
      </c>
      <c r="B8772" t="s">
        <v>116</v>
      </c>
      <c r="C8772">
        <v>60</v>
      </c>
      <c r="D8772" t="s">
        <v>63</v>
      </c>
      <c r="E8772">
        <v>15055</v>
      </c>
      <c r="F8772" t="s">
        <v>106</v>
      </c>
      <c r="G8772">
        <v>7142581413.1921101</v>
      </c>
    </row>
    <row r="8773" spans="1:7">
      <c r="A8773">
        <v>10007</v>
      </c>
      <c r="B8773" t="s">
        <v>116</v>
      </c>
      <c r="C8773">
        <v>61</v>
      </c>
      <c r="D8773" t="s">
        <v>64</v>
      </c>
      <c r="E8773">
        <v>15055</v>
      </c>
      <c r="F8773" t="s">
        <v>106</v>
      </c>
      <c r="G8773">
        <v>4498694850.1280203</v>
      </c>
    </row>
    <row r="8774" spans="1:7">
      <c r="A8774">
        <v>10007</v>
      </c>
      <c r="B8774" t="s">
        <v>116</v>
      </c>
      <c r="C8774">
        <v>62</v>
      </c>
      <c r="D8774" t="s">
        <v>65</v>
      </c>
      <c r="E8774">
        <v>15055</v>
      </c>
      <c r="F8774" t="s">
        <v>106</v>
      </c>
      <c r="G8774">
        <v>63198024103.816399</v>
      </c>
    </row>
    <row r="8775" spans="1:7">
      <c r="A8775">
        <v>10007</v>
      </c>
      <c r="B8775" t="s">
        <v>116</v>
      </c>
      <c r="C8775">
        <v>63</v>
      </c>
      <c r="D8775" t="s">
        <v>66</v>
      </c>
      <c r="E8775">
        <v>15055</v>
      </c>
      <c r="F8775" t="s">
        <v>106</v>
      </c>
      <c r="G8775">
        <v>2182496622.4187799</v>
      </c>
    </row>
    <row r="8776" spans="1:7">
      <c r="A8776">
        <v>10007</v>
      </c>
      <c r="B8776" t="s">
        <v>116</v>
      </c>
      <c r="C8776">
        <v>64</v>
      </c>
      <c r="D8776" t="s">
        <v>67</v>
      </c>
      <c r="E8776">
        <v>15055</v>
      </c>
      <c r="F8776" t="s">
        <v>106</v>
      </c>
      <c r="G8776">
        <v>1419481.7579815499</v>
      </c>
    </row>
    <row r="8777" spans="1:7">
      <c r="A8777">
        <v>10007</v>
      </c>
      <c r="B8777" t="s">
        <v>116</v>
      </c>
      <c r="C8777">
        <v>65</v>
      </c>
      <c r="D8777" t="s">
        <v>68</v>
      </c>
      <c r="E8777">
        <v>15055</v>
      </c>
      <c r="F8777" t="s">
        <v>106</v>
      </c>
      <c r="G8777">
        <v>7379289595.9618301</v>
      </c>
    </row>
    <row r="8778" spans="1:7">
      <c r="A8778">
        <v>10007</v>
      </c>
      <c r="B8778" t="s">
        <v>116</v>
      </c>
      <c r="C8778">
        <v>67</v>
      </c>
      <c r="D8778" t="s">
        <v>70</v>
      </c>
      <c r="E8778">
        <v>15055</v>
      </c>
      <c r="F8778" t="s">
        <v>106</v>
      </c>
      <c r="G8778">
        <v>2580720822.1398001</v>
      </c>
    </row>
    <row r="8779" spans="1:7">
      <c r="A8779">
        <v>10007</v>
      </c>
      <c r="B8779" t="s">
        <v>116</v>
      </c>
      <c r="C8779">
        <v>68</v>
      </c>
      <c r="D8779" t="s">
        <v>71</v>
      </c>
      <c r="E8779">
        <v>15055</v>
      </c>
      <c r="F8779" t="s">
        <v>106</v>
      </c>
      <c r="G8779">
        <v>835016487.59591401</v>
      </c>
    </row>
    <row r="8780" spans="1:7">
      <c r="A8780">
        <v>10007</v>
      </c>
      <c r="B8780" t="s">
        <v>116</v>
      </c>
      <c r="C8780">
        <v>69</v>
      </c>
      <c r="D8780" t="s">
        <v>72</v>
      </c>
      <c r="E8780">
        <v>15055</v>
      </c>
      <c r="F8780" t="s">
        <v>106</v>
      </c>
      <c r="G8780">
        <v>6942206100.5478096</v>
      </c>
    </row>
    <row r="8781" spans="1:7">
      <c r="A8781">
        <v>10007</v>
      </c>
      <c r="B8781" t="s">
        <v>116</v>
      </c>
      <c r="C8781">
        <v>70</v>
      </c>
      <c r="D8781" t="s">
        <v>73</v>
      </c>
      <c r="E8781">
        <v>15055</v>
      </c>
      <c r="F8781" t="s">
        <v>106</v>
      </c>
      <c r="G8781">
        <v>31430003065.623901</v>
      </c>
    </row>
    <row r="8782" spans="1:7">
      <c r="A8782">
        <v>10007</v>
      </c>
      <c r="B8782" t="s">
        <v>116</v>
      </c>
      <c r="C8782">
        <v>71</v>
      </c>
      <c r="D8782" t="s">
        <v>74</v>
      </c>
      <c r="E8782">
        <v>15055</v>
      </c>
      <c r="F8782" t="s">
        <v>106</v>
      </c>
      <c r="G8782">
        <v>24503567563.287601</v>
      </c>
    </row>
    <row r="8783" spans="1:7">
      <c r="A8783">
        <v>10007</v>
      </c>
      <c r="B8783" t="s">
        <v>116</v>
      </c>
      <c r="C8783">
        <v>72</v>
      </c>
      <c r="D8783" t="s">
        <v>75</v>
      </c>
      <c r="E8783">
        <v>15055</v>
      </c>
      <c r="F8783" t="s">
        <v>106</v>
      </c>
      <c r="G8783">
        <v>8939066886.1712093</v>
      </c>
    </row>
    <row r="8784" spans="1:7">
      <c r="A8784">
        <v>10007</v>
      </c>
      <c r="B8784" t="s">
        <v>116</v>
      </c>
      <c r="C8784">
        <v>73</v>
      </c>
      <c r="D8784" t="s">
        <v>76</v>
      </c>
      <c r="E8784">
        <v>15055</v>
      </c>
      <c r="F8784" t="s">
        <v>106</v>
      </c>
      <c r="G8784">
        <v>7633681375.7979603</v>
      </c>
    </row>
    <row r="8785" spans="1:7">
      <c r="A8785">
        <v>10007</v>
      </c>
      <c r="B8785" t="s">
        <v>116</v>
      </c>
      <c r="C8785">
        <v>74</v>
      </c>
      <c r="D8785" t="s">
        <v>77</v>
      </c>
      <c r="E8785">
        <v>15055</v>
      </c>
      <c r="F8785" t="s">
        <v>106</v>
      </c>
      <c r="G8785">
        <v>4268923893.5268602</v>
      </c>
    </row>
    <row r="8786" spans="1:7">
      <c r="A8786">
        <v>10007</v>
      </c>
      <c r="B8786" t="s">
        <v>116</v>
      </c>
      <c r="C8786">
        <v>75</v>
      </c>
      <c r="D8786" t="s">
        <v>78</v>
      </c>
      <c r="E8786">
        <v>15055</v>
      </c>
      <c r="F8786" t="s">
        <v>106</v>
      </c>
      <c r="G8786">
        <v>500544539.72645098</v>
      </c>
    </row>
    <row r="8787" spans="1:7">
      <c r="A8787">
        <v>10007</v>
      </c>
      <c r="B8787" t="s">
        <v>116</v>
      </c>
      <c r="C8787">
        <v>76</v>
      </c>
      <c r="D8787" t="s">
        <v>79</v>
      </c>
      <c r="E8787">
        <v>15055</v>
      </c>
      <c r="F8787" t="s">
        <v>106</v>
      </c>
      <c r="G8787">
        <v>5452700852.7413902</v>
      </c>
    </row>
    <row r="8788" spans="1:7">
      <c r="A8788">
        <v>10007</v>
      </c>
      <c r="B8788" t="s">
        <v>116</v>
      </c>
      <c r="C8788">
        <v>77</v>
      </c>
      <c r="D8788" t="s">
        <v>80</v>
      </c>
      <c r="E8788">
        <v>15055</v>
      </c>
      <c r="F8788" t="s">
        <v>106</v>
      </c>
      <c r="G8788">
        <v>1224252715.81599</v>
      </c>
    </row>
    <row r="8789" spans="1:7">
      <c r="A8789">
        <v>10007</v>
      </c>
      <c r="B8789" t="s">
        <v>116</v>
      </c>
      <c r="C8789">
        <v>78</v>
      </c>
      <c r="D8789" t="s">
        <v>81</v>
      </c>
      <c r="E8789">
        <v>15055</v>
      </c>
      <c r="F8789" t="s">
        <v>106</v>
      </c>
      <c r="G8789">
        <v>31627760249.403301</v>
      </c>
    </row>
    <row r="8790" spans="1:7">
      <c r="A8790">
        <v>10007</v>
      </c>
      <c r="B8790" t="s">
        <v>116</v>
      </c>
      <c r="C8790">
        <v>79</v>
      </c>
      <c r="D8790" t="s">
        <v>82</v>
      </c>
      <c r="E8790">
        <v>15055</v>
      </c>
      <c r="F8790" t="s">
        <v>106</v>
      </c>
      <c r="G8790">
        <v>7123009539.6624002</v>
      </c>
    </row>
    <row r="8791" spans="1:7">
      <c r="A8791">
        <v>10007</v>
      </c>
      <c r="B8791" t="s">
        <v>116</v>
      </c>
      <c r="C8791">
        <v>80</v>
      </c>
      <c r="D8791" t="s">
        <v>83</v>
      </c>
      <c r="E8791">
        <v>15055</v>
      </c>
      <c r="F8791" t="s">
        <v>106</v>
      </c>
      <c r="G8791">
        <v>5390894893.1843004</v>
      </c>
    </row>
    <row r="8792" spans="1:7">
      <c r="A8792">
        <v>10007</v>
      </c>
      <c r="B8792" t="s">
        <v>116</v>
      </c>
      <c r="C8792">
        <v>81</v>
      </c>
      <c r="D8792" t="s">
        <v>84</v>
      </c>
      <c r="E8792">
        <v>15055</v>
      </c>
      <c r="F8792" t="s">
        <v>106</v>
      </c>
      <c r="G8792">
        <v>7280253425.00529</v>
      </c>
    </row>
    <row r="8793" spans="1:7">
      <c r="A8793">
        <v>10007</v>
      </c>
      <c r="B8793" t="s">
        <v>116</v>
      </c>
      <c r="C8793">
        <v>82</v>
      </c>
      <c r="D8793" t="s">
        <v>85</v>
      </c>
      <c r="E8793">
        <v>15055</v>
      </c>
      <c r="F8793" t="s">
        <v>106</v>
      </c>
      <c r="G8793">
        <v>444418012.61601102</v>
      </c>
    </row>
    <row r="8794" spans="1:7">
      <c r="A8794">
        <v>10007</v>
      </c>
      <c r="B8794" t="s">
        <v>116</v>
      </c>
      <c r="C8794">
        <v>83</v>
      </c>
      <c r="D8794" t="s">
        <v>86</v>
      </c>
      <c r="E8794">
        <v>15055</v>
      </c>
      <c r="F8794" t="s">
        <v>106</v>
      </c>
      <c r="G8794">
        <v>7899932177.6626596</v>
      </c>
    </row>
    <row r="8795" spans="1:7">
      <c r="A8795">
        <v>10007</v>
      </c>
      <c r="B8795" t="s">
        <v>116</v>
      </c>
      <c r="C8795">
        <v>86</v>
      </c>
      <c r="D8795" t="s">
        <v>89</v>
      </c>
      <c r="E8795">
        <v>15055</v>
      </c>
      <c r="F8795" t="s">
        <v>106</v>
      </c>
      <c r="G8795">
        <v>533576045.40204602</v>
      </c>
    </row>
    <row r="8796" spans="1:7">
      <c r="A8796">
        <v>10007</v>
      </c>
      <c r="B8796" t="s">
        <v>116</v>
      </c>
      <c r="C8796">
        <v>87</v>
      </c>
      <c r="D8796" t="s">
        <v>90</v>
      </c>
      <c r="E8796">
        <v>15055</v>
      </c>
      <c r="F8796" t="s">
        <v>106</v>
      </c>
      <c r="G8796">
        <v>295447133.761729</v>
      </c>
    </row>
    <row r="8797" spans="1:7">
      <c r="A8797">
        <v>10007</v>
      </c>
      <c r="B8797" t="s">
        <v>116</v>
      </c>
      <c r="C8797">
        <v>10001</v>
      </c>
      <c r="D8797" t="s">
        <v>110</v>
      </c>
      <c r="E8797">
        <v>15009</v>
      </c>
      <c r="F8797" t="s">
        <v>153</v>
      </c>
      <c r="G8797">
        <v>33205091.187636599</v>
      </c>
    </row>
    <row r="8798" spans="1:7">
      <c r="A8798">
        <v>10007</v>
      </c>
      <c r="B8798" t="s">
        <v>116</v>
      </c>
      <c r="C8798">
        <v>10001</v>
      </c>
      <c r="D8798" t="s">
        <v>110</v>
      </c>
      <c r="E8798">
        <v>15055</v>
      </c>
      <c r="F8798" t="s">
        <v>106</v>
      </c>
      <c r="G8798">
        <v>9039562.7721109707</v>
      </c>
    </row>
    <row r="8799" spans="1:7">
      <c r="A8799">
        <v>10007</v>
      </c>
      <c r="B8799" t="s">
        <v>116</v>
      </c>
      <c r="C8799">
        <v>10002</v>
      </c>
      <c r="D8799" t="s">
        <v>111</v>
      </c>
      <c r="E8799">
        <v>15009</v>
      </c>
      <c r="F8799" t="s">
        <v>153</v>
      </c>
      <c r="G8799">
        <v>104937531.224483</v>
      </c>
    </row>
    <row r="8800" spans="1:7">
      <c r="A8800">
        <v>10007</v>
      </c>
      <c r="B8800" t="s">
        <v>116</v>
      </c>
      <c r="C8800">
        <v>10002</v>
      </c>
      <c r="D8800" t="s">
        <v>111</v>
      </c>
      <c r="E8800">
        <v>15055</v>
      </c>
      <c r="F8800" t="s">
        <v>106</v>
      </c>
      <c r="G8800">
        <v>11904082.0715397</v>
      </c>
    </row>
    <row r="8801" spans="1:7">
      <c r="A8801">
        <v>10007</v>
      </c>
      <c r="B8801" t="s">
        <v>116</v>
      </c>
      <c r="C8801">
        <v>10003</v>
      </c>
      <c r="D8801" t="s">
        <v>112</v>
      </c>
      <c r="E8801">
        <v>15009</v>
      </c>
      <c r="F8801" t="s">
        <v>153</v>
      </c>
      <c r="G8801">
        <v>159453162.53916001</v>
      </c>
    </row>
    <row r="8802" spans="1:7">
      <c r="A8802">
        <v>10007</v>
      </c>
      <c r="B8802" t="s">
        <v>116</v>
      </c>
      <c r="C8802">
        <v>10003</v>
      </c>
      <c r="D8802" t="s">
        <v>112</v>
      </c>
      <c r="E8802">
        <v>15055</v>
      </c>
      <c r="F8802" t="s">
        <v>106</v>
      </c>
      <c r="G8802">
        <v>10598657.2975483</v>
      </c>
    </row>
    <row r="8803" spans="1:7">
      <c r="A8803">
        <v>10007</v>
      </c>
      <c r="B8803" t="s">
        <v>116</v>
      </c>
      <c r="C8803">
        <v>10004</v>
      </c>
      <c r="D8803" t="s">
        <v>113</v>
      </c>
      <c r="E8803">
        <v>15009</v>
      </c>
      <c r="F8803" t="s">
        <v>153</v>
      </c>
      <c r="G8803">
        <v>103355711.1444</v>
      </c>
    </row>
    <row r="8804" spans="1:7">
      <c r="A8804">
        <v>10007</v>
      </c>
      <c r="B8804" t="s">
        <v>116</v>
      </c>
      <c r="C8804">
        <v>10004</v>
      </c>
      <c r="D8804" t="s">
        <v>113</v>
      </c>
      <c r="E8804">
        <v>15055</v>
      </c>
      <c r="F8804" t="s">
        <v>106</v>
      </c>
      <c r="G8804">
        <v>8183437.8557330295</v>
      </c>
    </row>
    <row r="8805" spans="1:7">
      <c r="A8805">
        <v>10007</v>
      </c>
      <c r="B8805" t="s">
        <v>116</v>
      </c>
      <c r="C8805">
        <v>10005</v>
      </c>
      <c r="D8805" t="s">
        <v>114</v>
      </c>
      <c r="E8805">
        <v>15009</v>
      </c>
      <c r="F8805" t="s">
        <v>153</v>
      </c>
      <c r="G8805">
        <v>412527085.87878901</v>
      </c>
    </row>
    <row r="8806" spans="1:7">
      <c r="A8806">
        <v>10007</v>
      </c>
      <c r="B8806" t="s">
        <v>116</v>
      </c>
      <c r="C8806">
        <v>10005</v>
      </c>
      <c r="D8806" t="s">
        <v>114</v>
      </c>
      <c r="E8806">
        <v>15055</v>
      </c>
      <c r="F8806" t="s">
        <v>106</v>
      </c>
      <c r="G8806">
        <v>18263559.8759294</v>
      </c>
    </row>
    <row r="8807" spans="1:7">
      <c r="A8807">
        <v>10007</v>
      </c>
      <c r="B8807" t="s">
        <v>116</v>
      </c>
      <c r="C8807">
        <v>10006</v>
      </c>
      <c r="D8807" t="s">
        <v>115</v>
      </c>
      <c r="E8807">
        <v>15009</v>
      </c>
      <c r="F8807" t="s">
        <v>153</v>
      </c>
      <c r="G8807">
        <v>768150666.88357103</v>
      </c>
    </row>
    <row r="8808" spans="1:7">
      <c r="A8808">
        <v>10007</v>
      </c>
      <c r="B8808" t="s">
        <v>116</v>
      </c>
      <c r="C8808">
        <v>10006</v>
      </c>
      <c r="D8808" t="s">
        <v>115</v>
      </c>
      <c r="E8808">
        <v>15055</v>
      </c>
      <c r="F8808" t="s">
        <v>106</v>
      </c>
      <c r="G8808">
        <v>62377854.651673697</v>
      </c>
    </row>
    <row r="8809" spans="1:7">
      <c r="A8809">
        <v>10007</v>
      </c>
      <c r="B8809" t="s">
        <v>116</v>
      </c>
      <c r="C8809">
        <v>10007</v>
      </c>
      <c r="D8809" t="s">
        <v>116</v>
      </c>
      <c r="E8809">
        <v>15009</v>
      </c>
      <c r="F8809" t="s">
        <v>153</v>
      </c>
      <c r="G8809">
        <v>1316956709.37165</v>
      </c>
    </row>
    <row r="8810" spans="1:7">
      <c r="A8810">
        <v>10007</v>
      </c>
      <c r="B8810" t="s">
        <v>116</v>
      </c>
      <c r="C8810">
        <v>10007</v>
      </c>
      <c r="D8810" t="s">
        <v>116</v>
      </c>
      <c r="E8810">
        <v>15055</v>
      </c>
      <c r="F8810" t="s">
        <v>106</v>
      </c>
      <c r="G8810">
        <v>110311262.62856001</v>
      </c>
    </row>
    <row r="8811" spans="1:7">
      <c r="A8811">
        <v>10007</v>
      </c>
      <c r="B8811" t="s">
        <v>116</v>
      </c>
      <c r="C8811">
        <v>10008</v>
      </c>
      <c r="D8811" t="s">
        <v>117</v>
      </c>
      <c r="E8811">
        <v>15009</v>
      </c>
      <c r="F8811" t="s">
        <v>153</v>
      </c>
      <c r="G8811">
        <v>1056245948.24753</v>
      </c>
    </row>
    <row r="8812" spans="1:7">
      <c r="A8812">
        <v>10007</v>
      </c>
      <c r="B8812" t="s">
        <v>116</v>
      </c>
      <c r="C8812">
        <v>10008</v>
      </c>
      <c r="D8812" t="s">
        <v>117</v>
      </c>
      <c r="E8812">
        <v>15055</v>
      </c>
      <c r="F8812" t="s">
        <v>106</v>
      </c>
      <c r="G8812">
        <v>126186989.70786101</v>
      </c>
    </row>
    <row r="8813" spans="1:7">
      <c r="A8813">
        <v>10007</v>
      </c>
      <c r="B8813" t="s">
        <v>116</v>
      </c>
      <c r="C8813">
        <v>10009</v>
      </c>
      <c r="D8813" t="s">
        <v>118</v>
      </c>
      <c r="E8813">
        <v>15009</v>
      </c>
      <c r="F8813" t="s">
        <v>153</v>
      </c>
      <c r="G8813">
        <v>7042983309.5420198</v>
      </c>
    </row>
    <row r="8814" spans="1:7">
      <c r="A8814">
        <v>10007</v>
      </c>
      <c r="B8814" t="s">
        <v>116</v>
      </c>
      <c r="C8814">
        <v>10009</v>
      </c>
      <c r="D8814" t="s">
        <v>118</v>
      </c>
      <c r="E8814">
        <v>15055</v>
      </c>
      <c r="F8814" t="s">
        <v>106</v>
      </c>
      <c r="G8814">
        <v>319286418.71643001</v>
      </c>
    </row>
    <row r="8815" spans="1:7">
      <c r="A8815">
        <v>10007</v>
      </c>
      <c r="B8815" t="s">
        <v>116</v>
      </c>
      <c r="C8815">
        <v>11001</v>
      </c>
      <c r="D8815" t="s">
        <v>119</v>
      </c>
      <c r="E8815">
        <v>15027</v>
      </c>
      <c r="F8815" t="s">
        <v>154</v>
      </c>
      <c r="G8815">
        <v>35623542326.407303</v>
      </c>
    </row>
    <row r="8816" spans="1:7">
      <c r="A8816">
        <v>10007</v>
      </c>
      <c r="B8816" t="s">
        <v>116</v>
      </c>
      <c r="C8816">
        <v>11001</v>
      </c>
      <c r="D8816" t="s">
        <v>119</v>
      </c>
      <c r="E8816">
        <v>15029</v>
      </c>
      <c r="F8816" t="s">
        <v>155</v>
      </c>
      <c r="G8816">
        <v>989601436.91723001</v>
      </c>
    </row>
    <row r="8817" spans="1:7">
      <c r="A8817">
        <v>10007</v>
      </c>
      <c r="B8817" t="s">
        <v>116</v>
      </c>
      <c r="C8817">
        <v>11001</v>
      </c>
      <c r="D8817" t="s">
        <v>119</v>
      </c>
      <c r="E8817">
        <v>15055</v>
      </c>
      <c r="F8817" t="s">
        <v>106</v>
      </c>
      <c r="G8817">
        <v>22439645.0697404</v>
      </c>
    </row>
    <row r="8818" spans="1:7">
      <c r="A8818">
        <v>10007</v>
      </c>
      <c r="B8818" t="s">
        <v>116</v>
      </c>
      <c r="C8818">
        <v>11003</v>
      </c>
      <c r="D8818" t="s">
        <v>120</v>
      </c>
      <c r="E8818">
        <v>15055</v>
      </c>
      <c r="F8818" t="s">
        <v>106</v>
      </c>
      <c r="G8818">
        <v>24882151.964993801</v>
      </c>
    </row>
    <row r="8819" spans="1:7">
      <c r="A8819">
        <v>10007</v>
      </c>
      <c r="B8819" t="s">
        <v>116</v>
      </c>
      <c r="C8819">
        <v>12001</v>
      </c>
      <c r="D8819" t="s">
        <v>121</v>
      </c>
      <c r="E8819">
        <v>15027</v>
      </c>
      <c r="F8819" t="s">
        <v>154</v>
      </c>
      <c r="G8819">
        <v>18442133789.175598</v>
      </c>
    </row>
    <row r="8820" spans="1:7">
      <c r="A8820">
        <v>10007</v>
      </c>
      <c r="B8820" t="s">
        <v>116</v>
      </c>
      <c r="C8820">
        <v>12001</v>
      </c>
      <c r="D8820" t="s">
        <v>121</v>
      </c>
      <c r="E8820">
        <v>15029</v>
      </c>
      <c r="F8820" t="s">
        <v>155</v>
      </c>
      <c r="G8820">
        <v>657744020.69244695</v>
      </c>
    </row>
    <row r="8821" spans="1:7">
      <c r="A8821">
        <v>10007</v>
      </c>
      <c r="B8821" t="s">
        <v>116</v>
      </c>
      <c r="C8821">
        <v>12001</v>
      </c>
      <c r="D8821" t="s">
        <v>121</v>
      </c>
      <c r="E8821">
        <v>15030</v>
      </c>
      <c r="F8821" t="s">
        <v>156</v>
      </c>
      <c r="G8821">
        <v>1226281655.73386</v>
      </c>
    </row>
    <row r="8822" spans="1:7">
      <c r="A8822">
        <v>10007</v>
      </c>
      <c r="B8822" t="s">
        <v>116</v>
      </c>
      <c r="C8822">
        <v>12001</v>
      </c>
      <c r="D8822" t="s">
        <v>121</v>
      </c>
      <c r="E8822">
        <v>15031</v>
      </c>
      <c r="F8822" t="s">
        <v>157</v>
      </c>
      <c r="G8822">
        <v>637586148.82864201</v>
      </c>
    </row>
    <row r="8823" spans="1:7">
      <c r="A8823">
        <v>10007</v>
      </c>
      <c r="B8823" t="s">
        <v>116</v>
      </c>
      <c r="C8823">
        <v>12001</v>
      </c>
      <c r="D8823" t="s">
        <v>121</v>
      </c>
      <c r="E8823">
        <v>15032</v>
      </c>
      <c r="F8823" t="s">
        <v>158</v>
      </c>
      <c r="G8823">
        <v>24470690.424100999</v>
      </c>
    </row>
    <row r="8824" spans="1:7">
      <c r="A8824">
        <v>10007</v>
      </c>
      <c r="B8824" t="s">
        <v>116</v>
      </c>
      <c r="C8824">
        <v>12001</v>
      </c>
      <c r="D8824" t="s">
        <v>121</v>
      </c>
      <c r="E8824">
        <v>15055</v>
      </c>
      <c r="F8824" t="s">
        <v>106</v>
      </c>
      <c r="G8824">
        <v>2235627925.68433</v>
      </c>
    </row>
    <row r="8825" spans="1:7">
      <c r="A8825">
        <v>10007</v>
      </c>
      <c r="B8825" t="s">
        <v>116</v>
      </c>
      <c r="C8825">
        <v>12002</v>
      </c>
      <c r="D8825" t="s">
        <v>122</v>
      </c>
      <c r="E8825">
        <v>15055</v>
      </c>
      <c r="F8825" t="s">
        <v>106</v>
      </c>
      <c r="G8825">
        <v>1688441467.2102001</v>
      </c>
    </row>
    <row r="8826" spans="1:7">
      <c r="A8826">
        <v>10007</v>
      </c>
      <c r="B8826" t="s">
        <v>116</v>
      </c>
      <c r="C8826">
        <v>12003</v>
      </c>
      <c r="D8826" t="s">
        <v>129</v>
      </c>
      <c r="E8826">
        <v>15055</v>
      </c>
      <c r="F8826" t="s">
        <v>106</v>
      </c>
      <c r="G8826">
        <v>11112311693.8668</v>
      </c>
    </row>
    <row r="8827" spans="1:7">
      <c r="A8827">
        <v>10007</v>
      </c>
      <c r="B8827" t="s">
        <v>116</v>
      </c>
      <c r="C8827">
        <v>12004</v>
      </c>
      <c r="D8827" t="s">
        <v>123</v>
      </c>
      <c r="E8827">
        <v>15055</v>
      </c>
      <c r="F8827" t="s">
        <v>106</v>
      </c>
      <c r="G8827">
        <v>125862129.827215</v>
      </c>
    </row>
    <row r="8828" spans="1:7">
      <c r="A8828">
        <v>10007</v>
      </c>
      <c r="B8828" t="s">
        <v>116</v>
      </c>
      <c r="C8828">
        <v>14001</v>
      </c>
      <c r="D8828" t="s">
        <v>124</v>
      </c>
      <c r="E8828">
        <v>15011</v>
      </c>
      <c r="F8828" t="s">
        <v>160</v>
      </c>
      <c r="G8828">
        <v>10519670951.583</v>
      </c>
    </row>
    <row r="8829" spans="1:7">
      <c r="A8829">
        <v>10007</v>
      </c>
      <c r="B8829" t="s">
        <v>116</v>
      </c>
      <c r="C8829">
        <v>14001</v>
      </c>
      <c r="D8829" t="s">
        <v>124</v>
      </c>
      <c r="E8829">
        <v>15055</v>
      </c>
      <c r="F8829" t="s">
        <v>106</v>
      </c>
      <c r="G8829">
        <v>166412023.32474101</v>
      </c>
    </row>
    <row r="8830" spans="1:7">
      <c r="A8830">
        <v>10007</v>
      </c>
      <c r="B8830" t="s">
        <v>116</v>
      </c>
      <c r="C8830">
        <v>14002</v>
      </c>
      <c r="D8830" t="s">
        <v>125</v>
      </c>
      <c r="E8830">
        <v>15055</v>
      </c>
      <c r="F8830" t="s">
        <v>106</v>
      </c>
      <c r="G8830">
        <v>76760518.769217804</v>
      </c>
    </row>
    <row r="8831" spans="1:7">
      <c r="A8831">
        <v>10007</v>
      </c>
      <c r="B8831" t="s">
        <v>116</v>
      </c>
      <c r="C8831">
        <v>25001</v>
      </c>
      <c r="D8831" t="s">
        <v>126</v>
      </c>
      <c r="E8831">
        <v>15013</v>
      </c>
      <c r="F8831" t="s">
        <v>159</v>
      </c>
      <c r="G8831">
        <v>3155610716.7432199</v>
      </c>
    </row>
    <row r="8832" spans="1:7">
      <c r="A8832">
        <v>10007</v>
      </c>
      <c r="B8832" t="s">
        <v>116</v>
      </c>
      <c r="C8832">
        <v>25001</v>
      </c>
      <c r="D8832" t="s">
        <v>126</v>
      </c>
      <c r="E8832">
        <v>15051</v>
      </c>
      <c r="F8832" t="s">
        <v>127</v>
      </c>
      <c r="G8832">
        <v>23849522677.910702</v>
      </c>
    </row>
    <row r="8833" spans="1:7">
      <c r="A8833">
        <v>10007</v>
      </c>
      <c r="B8833" t="s">
        <v>116</v>
      </c>
      <c r="C8833">
        <v>28001</v>
      </c>
      <c r="D8833" t="s">
        <v>128</v>
      </c>
      <c r="E8833">
        <v>15051</v>
      </c>
      <c r="F8833" t="s">
        <v>127</v>
      </c>
      <c r="G8833">
        <v>75973585431.4375</v>
      </c>
    </row>
    <row r="8834" spans="1:7">
      <c r="A8834">
        <v>10008</v>
      </c>
      <c r="B8834" t="s">
        <v>117</v>
      </c>
      <c r="C8834">
        <v>1</v>
      </c>
      <c r="D8834" t="s">
        <v>4</v>
      </c>
      <c r="E8834">
        <v>15055</v>
      </c>
      <c r="F8834" t="s">
        <v>106</v>
      </c>
      <c r="G8834">
        <v>273351064.12546903</v>
      </c>
    </row>
    <row r="8835" spans="1:7">
      <c r="A8835">
        <v>10008</v>
      </c>
      <c r="B8835" t="s">
        <v>117</v>
      </c>
      <c r="C8835">
        <v>2</v>
      </c>
      <c r="D8835" t="s">
        <v>5</v>
      </c>
      <c r="E8835">
        <v>15055</v>
      </c>
      <c r="F8835" t="s">
        <v>106</v>
      </c>
      <c r="G8835">
        <v>246047521.24179599</v>
      </c>
    </row>
    <row r="8836" spans="1:7">
      <c r="A8836">
        <v>10008</v>
      </c>
      <c r="B8836" t="s">
        <v>117</v>
      </c>
      <c r="C8836">
        <v>3</v>
      </c>
      <c r="D8836" t="s">
        <v>6</v>
      </c>
      <c r="E8836">
        <v>15055</v>
      </c>
      <c r="F8836" t="s">
        <v>106</v>
      </c>
      <c r="G8836">
        <v>20151.828295971602</v>
      </c>
    </row>
    <row r="8837" spans="1:7">
      <c r="A8837">
        <v>10008</v>
      </c>
      <c r="B8837" t="s">
        <v>117</v>
      </c>
      <c r="C8837">
        <v>4</v>
      </c>
      <c r="D8837" t="s">
        <v>7</v>
      </c>
      <c r="E8837">
        <v>15055</v>
      </c>
      <c r="F8837" t="s">
        <v>106</v>
      </c>
      <c r="G8837">
        <v>11960841.7650942</v>
      </c>
    </row>
    <row r="8838" spans="1:7">
      <c r="A8838">
        <v>10008</v>
      </c>
      <c r="B8838" t="s">
        <v>117</v>
      </c>
      <c r="C8838">
        <v>5</v>
      </c>
      <c r="D8838" t="s">
        <v>8</v>
      </c>
      <c r="E8838">
        <v>15055</v>
      </c>
      <c r="F8838" t="s">
        <v>106</v>
      </c>
      <c r="G8838">
        <v>6411981.4795923401</v>
      </c>
    </row>
    <row r="8839" spans="1:7">
      <c r="A8839">
        <v>10008</v>
      </c>
      <c r="B8839" t="s">
        <v>117</v>
      </c>
      <c r="C8839">
        <v>6</v>
      </c>
      <c r="D8839" t="s">
        <v>9</v>
      </c>
      <c r="E8839">
        <v>15055</v>
      </c>
      <c r="F8839" t="s">
        <v>106</v>
      </c>
      <c r="G8839">
        <v>47798845.920030802</v>
      </c>
    </row>
    <row r="8840" spans="1:7">
      <c r="A8840">
        <v>10008</v>
      </c>
      <c r="B8840" t="s">
        <v>117</v>
      </c>
      <c r="C8840">
        <v>7</v>
      </c>
      <c r="D8840" t="s">
        <v>10</v>
      </c>
      <c r="E8840">
        <v>15055</v>
      </c>
      <c r="F8840" t="s">
        <v>106</v>
      </c>
      <c r="G8840">
        <v>5448868.1526459903</v>
      </c>
    </row>
    <row r="8841" spans="1:7">
      <c r="A8841">
        <v>10008</v>
      </c>
      <c r="B8841" t="s">
        <v>117</v>
      </c>
      <c r="C8841">
        <v>8</v>
      </c>
      <c r="D8841" t="s">
        <v>11</v>
      </c>
      <c r="E8841">
        <v>15055</v>
      </c>
      <c r="F8841" t="s">
        <v>106</v>
      </c>
      <c r="G8841">
        <v>66331.879437138399</v>
      </c>
    </row>
    <row r="8842" spans="1:7">
      <c r="A8842">
        <v>10008</v>
      </c>
      <c r="B8842" t="s">
        <v>117</v>
      </c>
      <c r="C8842">
        <v>9</v>
      </c>
      <c r="D8842" t="s">
        <v>12</v>
      </c>
      <c r="E8842">
        <v>15055</v>
      </c>
      <c r="F8842" t="s">
        <v>106</v>
      </c>
      <c r="G8842">
        <v>2214889915.3812199</v>
      </c>
    </row>
    <row r="8843" spans="1:7">
      <c r="A8843">
        <v>10008</v>
      </c>
      <c r="B8843" t="s">
        <v>117</v>
      </c>
      <c r="C8843">
        <v>11</v>
      </c>
      <c r="D8843" t="s">
        <v>14</v>
      </c>
      <c r="E8843">
        <v>15055</v>
      </c>
      <c r="F8843" t="s">
        <v>106</v>
      </c>
      <c r="G8843">
        <v>5162557208.5265102</v>
      </c>
    </row>
    <row r="8844" spans="1:7">
      <c r="A8844">
        <v>10008</v>
      </c>
      <c r="B8844" t="s">
        <v>117</v>
      </c>
      <c r="C8844">
        <v>12</v>
      </c>
      <c r="D8844" t="s">
        <v>15</v>
      </c>
      <c r="E8844">
        <v>15055</v>
      </c>
      <c r="F8844" t="s">
        <v>106</v>
      </c>
      <c r="G8844">
        <v>1854697003.77318</v>
      </c>
    </row>
    <row r="8845" spans="1:7">
      <c r="A8845">
        <v>10008</v>
      </c>
      <c r="B8845" t="s">
        <v>117</v>
      </c>
      <c r="C8845">
        <v>13</v>
      </c>
      <c r="D8845" t="s">
        <v>16</v>
      </c>
      <c r="E8845">
        <v>15055</v>
      </c>
      <c r="F8845" t="s">
        <v>106</v>
      </c>
      <c r="G8845">
        <v>3727129.3799151098</v>
      </c>
    </row>
    <row r="8846" spans="1:7">
      <c r="A8846">
        <v>10008</v>
      </c>
      <c r="B8846" t="s">
        <v>117</v>
      </c>
      <c r="C8846">
        <v>14</v>
      </c>
      <c r="D8846" t="s">
        <v>17</v>
      </c>
      <c r="E8846">
        <v>15055</v>
      </c>
      <c r="F8846" t="s">
        <v>106</v>
      </c>
      <c r="G8846">
        <v>47000649.649669804</v>
      </c>
    </row>
    <row r="8847" spans="1:7">
      <c r="A8847">
        <v>10008</v>
      </c>
      <c r="B8847" t="s">
        <v>117</v>
      </c>
      <c r="C8847">
        <v>15</v>
      </c>
      <c r="D8847" t="s">
        <v>18</v>
      </c>
      <c r="E8847">
        <v>15055</v>
      </c>
      <c r="F8847" t="s">
        <v>106</v>
      </c>
      <c r="G8847">
        <v>231342652.903896</v>
      </c>
    </row>
    <row r="8848" spans="1:7">
      <c r="A8848">
        <v>10008</v>
      </c>
      <c r="B8848" t="s">
        <v>117</v>
      </c>
      <c r="C8848">
        <v>16</v>
      </c>
      <c r="D8848" t="s">
        <v>19</v>
      </c>
      <c r="E8848">
        <v>15055</v>
      </c>
      <c r="F8848" t="s">
        <v>106</v>
      </c>
      <c r="G8848">
        <v>12633831.0551288</v>
      </c>
    </row>
    <row r="8849" spans="1:7">
      <c r="A8849">
        <v>10008</v>
      </c>
      <c r="B8849" t="s">
        <v>117</v>
      </c>
      <c r="C8849">
        <v>17</v>
      </c>
      <c r="D8849" t="s">
        <v>20</v>
      </c>
      <c r="E8849">
        <v>15055</v>
      </c>
      <c r="F8849" t="s">
        <v>106</v>
      </c>
      <c r="G8849">
        <v>38916822.9419581</v>
      </c>
    </row>
    <row r="8850" spans="1:7">
      <c r="A8850">
        <v>10008</v>
      </c>
      <c r="B8850" t="s">
        <v>117</v>
      </c>
      <c r="C8850">
        <v>18</v>
      </c>
      <c r="D8850" t="s">
        <v>21</v>
      </c>
      <c r="E8850">
        <v>15055</v>
      </c>
      <c r="F8850" t="s">
        <v>106</v>
      </c>
      <c r="G8850">
        <v>209761008.13782001</v>
      </c>
    </row>
    <row r="8851" spans="1:7">
      <c r="A8851">
        <v>10008</v>
      </c>
      <c r="B8851" t="s">
        <v>117</v>
      </c>
      <c r="C8851">
        <v>19</v>
      </c>
      <c r="D8851" t="s">
        <v>22</v>
      </c>
      <c r="E8851">
        <v>15055</v>
      </c>
      <c r="F8851" t="s">
        <v>106</v>
      </c>
      <c r="G8851">
        <v>55913491.012933701</v>
      </c>
    </row>
    <row r="8852" spans="1:7">
      <c r="A8852">
        <v>10008</v>
      </c>
      <c r="B8852" t="s">
        <v>117</v>
      </c>
      <c r="C8852">
        <v>20</v>
      </c>
      <c r="D8852" t="s">
        <v>23</v>
      </c>
      <c r="E8852">
        <v>15055</v>
      </c>
      <c r="F8852" t="s">
        <v>106</v>
      </c>
      <c r="G8852">
        <v>3463747898.16049</v>
      </c>
    </row>
    <row r="8853" spans="1:7">
      <c r="A8853">
        <v>10008</v>
      </c>
      <c r="B8853" t="s">
        <v>117</v>
      </c>
      <c r="C8853">
        <v>21</v>
      </c>
      <c r="D8853" t="s">
        <v>24</v>
      </c>
      <c r="E8853">
        <v>15055</v>
      </c>
      <c r="F8853" t="s">
        <v>106</v>
      </c>
      <c r="G8853">
        <v>1400151685.3095801</v>
      </c>
    </row>
    <row r="8854" spans="1:7">
      <c r="A8854">
        <v>10008</v>
      </c>
      <c r="B8854" t="s">
        <v>117</v>
      </c>
      <c r="C8854">
        <v>22</v>
      </c>
      <c r="D8854" t="s">
        <v>25</v>
      </c>
      <c r="E8854">
        <v>15055</v>
      </c>
      <c r="F8854" t="s">
        <v>106</v>
      </c>
      <c r="G8854">
        <v>239345240.49122399</v>
      </c>
    </row>
    <row r="8855" spans="1:7">
      <c r="A8855">
        <v>10008</v>
      </c>
      <c r="B8855" t="s">
        <v>117</v>
      </c>
      <c r="C8855">
        <v>23</v>
      </c>
      <c r="D8855" t="s">
        <v>26</v>
      </c>
      <c r="E8855">
        <v>15055</v>
      </c>
      <c r="F8855" t="s">
        <v>106</v>
      </c>
      <c r="G8855">
        <v>135249160.08354801</v>
      </c>
    </row>
    <row r="8856" spans="1:7">
      <c r="A8856">
        <v>10008</v>
      </c>
      <c r="B8856" t="s">
        <v>117</v>
      </c>
      <c r="C8856">
        <v>24</v>
      </c>
      <c r="D8856" t="s">
        <v>27</v>
      </c>
      <c r="E8856">
        <v>15055</v>
      </c>
      <c r="F8856" t="s">
        <v>106</v>
      </c>
      <c r="G8856">
        <v>6881664.9665760202</v>
      </c>
    </row>
    <row r="8857" spans="1:7">
      <c r="A8857">
        <v>10008</v>
      </c>
      <c r="B8857" t="s">
        <v>117</v>
      </c>
      <c r="C8857">
        <v>25</v>
      </c>
      <c r="D8857" t="s">
        <v>28</v>
      </c>
      <c r="E8857">
        <v>15055</v>
      </c>
      <c r="F8857" t="s">
        <v>106</v>
      </c>
      <c r="G8857">
        <v>194528938.26177099</v>
      </c>
    </row>
    <row r="8858" spans="1:7">
      <c r="A8858">
        <v>10008</v>
      </c>
      <c r="B8858" t="s">
        <v>117</v>
      </c>
      <c r="C8858">
        <v>26</v>
      </c>
      <c r="D8858" t="s">
        <v>29</v>
      </c>
      <c r="E8858">
        <v>15055</v>
      </c>
      <c r="F8858" t="s">
        <v>106</v>
      </c>
      <c r="G8858">
        <v>20401578.260177098</v>
      </c>
    </row>
    <row r="8859" spans="1:7">
      <c r="A8859">
        <v>10008</v>
      </c>
      <c r="B8859" t="s">
        <v>117</v>
      </c>
      <c r="C8859">
        <v>27</v>
      </c>
      <c r="D8859" t="s">
        <v>30</v>
      </c>
      <c r="E8859">
        <v>15055</v>
      </c>
      <c r="F8859" t="s">
        <v>106</v>
      </c>
      <c r="G8859">
        <v>233472110.08099499</v>
      </c>
    </row>
    <row r="8860" spans="1:7">
      <c r="A8860">
        <v>10008</v>
      </c>
      <c r="B8860" t="s">
        <v>117</v>
      </c>
      <c r="C8860">
        <v>28</v>
      </c>
      <c r="D8860" t="s">
        <v>31</v>
      </c>
      <c r="E8860">
        <v>15055</v>
      </c>
      <c r="F8860" t="s">
        <v>106</v>
      </c>
      <c r="G8860">
        <v>96633130.752191901</v>
      </c>
    </row>
    <row r="8861" spans="1:7">
      <c r="A8861">
        <v>10008</v>
      </c>
      <c r="B8861" t="s">
        <v>117</v>
      </c>
      <c r="C8861">
        <v>29</v>
      </c>
      <c r="D8861" t="s">
        <v>32</v>
      </c>
      <c r="E8861">
        <v>15055</v>
      </c>
      <c r="F8861" t="s">
        <v>106</v>
      </c>
      <c r="G8861">
        <v>968905343.18493795</v>
      </c>
    </row>
    <row r="8862" spans="1:7">
      <c r="A8862">
        <v>10008</v>
      </c>
      <c r="B8862" t="s">
        <v>117</v>
      </c>
      <c r="C8862">
        <v>30</v>
      </c>
      <c r="D8862" t="s">
        <v>33</v>
      </c>
      <c r="E8862">
        <v>15055</v>
      </c>
      <c r="F8862" t="s">
        <v>106</v>
      </c>
      <c r="G8862">
        <v>168945641.578417</v>
      </c>
    </row>
    <row r="8863" spans="1:7">
      <c r="A8863">
        <v>10008</v>
      </c>
      <c r="B8863" t="s">
        <v>117</v>
      </c>
      <c r="C8863">
        <v>31</v>
      </c>
      <c r="D8863" t="s">
        <v>34</v>
      </c>
      <c r="E8863">
        <v>15055</v>
      </c>
      <c r="F8863" t="s">
        <v>106</v>
      </c>
      <c r="G8863">
        <v>382116693.739375</v>
      </c>
    </row>
    <row r="8864" spans="1:7">
      <c r="A8864">
        <v>10008</v>
      </c>
      <c r="B8864" t="s">
        <v>117</v>
      </c>
      <c r="C8864">
        <v>32</v>
      </c>
      <c r="D8864" t="s">
        <v>35</v>
      </c>
      <c r="E8864">
        <v>15055</v>
      </c>
      <c r="F8864" t="s">
        <v>106</v>
      </c>
      <c r="G8864">
        <v>15580127539.4806</v>
      </c>
    </row>
    <row r="8865" spans="1:7">
      <c r="A8865">
        <v>10008</v>
      </c>
      <c r="B8865" t="s">
        <v>117</v>
      </c>
      <c r="C8865">
        <v>33</v>
      </c>
      <c r="D8865" t="s">
        <v>36</v>
      </c>
      <c r="E8865">
        <v>15055</v>
      </c>
      <c r="F8865" t="s">
        <v>106</v>
      </c>
      <c r="G8865">
        <v>6744926414.1979303</v>
      </c>
    </row>
    <row r="8866" spans="1:7">
      <c r="A8866">
        <v>10008</v>
      </c>
      <c r="B8866" t="s">
        <v>117</v>
      </c>
      <c r="C8866">
        <v>34</v>
      </c>
      <c r="D8866" t="s">
        <v>37</v>
      </c>
      <c r="E8866">
        <v>15055</v>
      </c>
      <c r="F8866" t="s">
        <v>106</v>
      </c>
      <c r="G8866">
        <v>2378479690.3607702</v>
      </c>
    </row>
    <row r="8867" spans="1:7">
      <c r="A8867">
        <v>10008</v>
      </c>
      <c r="B8867" t="s">
        <v>117</v>
      </c>
      <c r="C8867">
        <v>35</v>
      </c>
      <c r="D8867" t="s">
        <v>38</v>
      </c>
      <c r="E8867">
        <v>15055</v>
      </c>
      <c r="F8867" t="s">
        <v>106</v>
      </c>
      <c r="G8867">
        <v>1624450963.6292</v>
      </c>
    </row>
    <row r="8868" spans="1:7">
      <c r="A8868">
        <v>10008</v>
      </c>
      <c r="B8868" t="s">
        <v>117</v>
      </c>
      <c r="C8868">
        <v>36</v>
      </c>
      <c r="D8868" t="s">
        <v>39</v>
      </c>
      <c r="E8868">
        <v>15055</v>
      </c>
      <c r="F8868" t="s">
        <v>106</v>
      </c>
      <c r="G8868">
        <v>6156528932.1129103</v>
      </c>
    </row>
    <row r="8869" spans="1:7">
      <c r="A8869">
        <v>10008</v>
      </c>
      <c r="B8869" t="s">
        <v>117</v>
      </c>
      <c r="C8869">
        <v>37</v>
      </c>
      <c r="D8869" t="s">
        <v>40</v>
      </c>
      <c r="E8869">
        <v>15055</v>
      </c>
      <c r="F8869" t="s">
        <v>106</v>
      </c>
      <c r="G8869">
        <v>3734794427.3228598</v>
      </c>
    </row>
    <row r="8870" spans="1:7">
      <c r="A8870">
        <v>10008</v>
      </c>
      <c r="B8870" t="s">
        <v>117</v>
      </c>
      <c r="C8870">
        <v>38</v>
      </c>
      <c r="D8870" t="s">
        <v>41</v>
      </c>
      <c r="E8870">
        <v>15055</v>
      </c>
      <c r="F8870" t="s">
        <v>106</v>
      </c>
      <c r="G8870">
        <v>1628952607.63363</v>
      </c>
    </row>
    <row r="8871" spans="1:7">
      <c r="A8871">
        <v>10008</v>
      </c>
      <c r="B8871" t="s">
        <v>117</v>
      </c>
      <c r="C8871">
        <v>39</v>
      </c>
      <c r="D8871" t="s">
        <v>42</v>
      </c>
      <c r="E8871">
        <v>15055</v>
      </c>
      <c r="F8871" t="s">
        <v>106</v>
      </c>
      <c r="G8871">
        <v>3656282547.2132301</v>
      </c>
    </row>
    <row r="8872" spans="1:7">
      <c r="A8872">
        <v>10008</v>
      </c>
      <c r="B8872" t="s">
        <v>117</v>
      </c>
      <c r="C8872">
        <v>40</v>
      </c>
      <c r="D8872" t="s">
        <v>43</v>
      </c>
      <c r="E8872">
        <v>15055</v>
      </c>
      <c r="F8872" t="s">
        <v>106</v>
      </c>
      <c r="G8872">
        <v>3354297539.16641</v>
      </c>
    </row>
    <row r="8873" spans="1:7">
      <c r="A8873">
        <v>10008</v>
      </c>
      <c r="B8873" t="s">
        <v>117</v>
      </c>
      <c r="C8873">
        <v>41</v>
      </c>
      <c r="D8873" t="s">
        <v>44</v>
      </c>
      <c r="E8873">
        <v>15055</v>
      </c>
      <c r="F8873" t="s">
        <v>106</v>
      </c>
      <c r="G8873">
        <v>5373141979.4298201</v>
      </c>
    </row>
    <row r="8874" spans="1:7">
      <c r="A8874">
        <v>10008</v>
      </c>
      <c r="B8874" t="s">
        <v>117</v>
      </c>
      <c r="C8874">
        <v>42</v>
      </c>
      <c r="D8874" t="s">
        <v>45</v>
      </c>
      <c r="E8874">
        <v>15055</v>
      </c>
      <c r="F8874" t="s">
        <v>106</v>
      </c>
      <c r="G8874">
        <v>3053293714.7066302</v>
      </c>
    </row>
    <row r="8875" spans="1:7">
      <c r="A8875">
        <v>10008</v>
      </c>
      <c r="B8875" t="s">
        <v>117</v>
      </c>
      <c r="C8875">
        <v>43</v>
      </c>
      <c r="D8875" t="s">
        <v>46</v>
      </c>
      <c r="E8875">
        <v>15055</v>
      </c>
      <c r="F8875" t="s">
        <v>106</v>
      </c>
      <c r="G8875">
        <v>97510259.318844706</v>
      </c>
    </row>
    <row r="8876" spans="1:7">
      <c r="A8876">
        <v>10008</v>
      </c>
      <c r="B8876" t="s">
        <v>117</v>
      </c>
      <c r="C8876">
        <v>44</v>
      </c>
      <c r="D8876" t="s">
        <v>47</v>
      </c>
      <c r="E8876">
        <v>15055</v>
      </c>
      <c r="F8876" t="s">
        <v>106</v>
      </c>
      <c r="G8876">
        <v>477892452.69509798</v>
      </c>
    </row>
    <row r="8877" spans="1:7">
      <c r="A8877">
        <v>10008</v>
      </c>
      <c r="B8877" t="s">
        <v>117</v>
      </c>
      <c r="C8877">
        <v>45</v>
      </c>
      <c r="D8877" t="s">
        <v>48</v>
      </c>
      <c r="E8877">
        <v>15055</v>
      </c>
      <c r="F8877" t="s">
        <v>106</v>
      </c>
      <c r="G8877">
        <v>2456178400.4528599</v>
      </c>
    </row>
    <row r="8878" spans="1:7">
      <c r="A8878">
        <v>10008</v>
      </c>
      <c r="B8878" t="s">
        <v>117</v>
      </c>
      <c r="C8878">
        <v>46</v>
      </c>
      <c r="D8878" t="s">
        <v>49</v>
      </c>
      <c r="E8878">
        <v>15055</v>
      </c>
      <c r="F8878" t="s">
        <v>106</v>
      </c>
      <c r="G8878">
        <v>2279594318.4011798</v>
      </c>
    </row>
    <row r="8879" spans="1:7">
      <c r="A8879">
        <v>10008</v>
      </c>
      <c r="B8879" t="s">
        <v>117</v>
      </c>
      <c r="C8879">
        <v>47</v>
      </c>
      <c r="D8879" t="s">
        <v>50</v>
      </c>
      <c r="E8879">
        <v>15055</v>
      </c>
      <c r="F8879" t="s">
        <v>106</v>
      </c>
      <c r="G8879">
        <v>23366794.582183201</v>
      </c>
    </row>
    <row r="8880" spans="1:7">
      <c r="A8880">
        <v>10008</v>
      </c>
      <c r="B8880" t="s">
        <v>117</v>
      </c>
      <c r="C8880">
        <v>48</v>
      </c>
      <c r="D8880" t="s">
        <v>51</v>
      </c>
      <c r="E8880">
        <v>15055</v>
      </c>
      <c r="F8880" t="s">
        <v>106</v>
      </c>
      <c r="G8880">
        <v>234097538.62142801</v>
      </c>
    </row>
    <row r="8881" spans="1:7">
      <c r="A8881">
        <v>10008</v>
      </c>
      <c r="B8881" t="s">
        <v>117</v>
      </c>
      <c r="C8881">
        <v>49</v>
      </c>
      <c r="D8881" t="s">
        <v>52</v>
      </c>
      <c r="E8881">
        <v>15055</v>
      </c>
      <c r="F8881" t="s">
        <v>106</v>
      </c>
      <c r="G8881">
        <v>44562545.2272911</v>
      </c>
    </row>
    <row r="8882" spans="1:7">
      <c r="A8882">
        <v>10008</v>
      </c>
      <c r="B8882" t="s">
        <v>117</v>
      </c>
      <c r="C8882">
        <v>50</v>
      </c>
      <c r="D8882" t="s">
        <v>53</v>
      </c>
      <c r="E8882">
        <v>15055</v>
      </c>
      <c r="F8882" t="s">
        <v>106</v>
      </c>
      <c r="G8882">
        <v>7283339.3569340399</v>
      </c>
    </row>
    <row r="8883" spans="1:7">
      <c r="A8883">
        <v>10008</v>
      </c>
      <c r="B8883" t="s">
        <v>117</v>
      </c>
      <c r="C8883">
        <v>51</v>
      </c>
      <c r="D8883" t="s">
        <v>54</v>
      </c>
      <c r="E8883">
        <v>15055</v>
      </c>
      <c r="F8883" t="s">
        <v>106</v>
      </c>
      <c r="G8883">
        <v>7358543567.5968103</v>
      </c>
    </row>
    <row r="8884" spans="1:7">
      <c r="A8884">
        <v>10008</v>
      </c>
      <c r="B8884" t="s">
        <v>117</v>
      </c>
      <c r="C8884">
        <v>52</v>
      </c>
      <c r="D8884" t="s">
        <v>55</v>
      </c>
      <c r="E8884">
        <v>15055</v>
      </c>
      <c r="F8884" t="s">
        <v>106</v>
      </c>
      <c r="G8884">
        <v>1557993479.34814</v>
      </c>
    </row>
    <row r="8885" spans="1:7">
      <c r="A8885">
        <v>10008</v>
      </c>
      <c r="B8885" t="s">
        <v>117</v>
      </c>
      <c r="C8885">
        <v>53</v>
      </c>
      <c r="D8885" t="s">
        <v>56</v>
      </c>
      <c r="E8885">
        <v>15055</v>
      </c>
      <c r="F8885" t="s">
        <v>106</v>
      </c>
      <c r="G8885">
        <v>758912442.84655905</v>
      </c>
    </row>
    <row r="8886" spans="1:7">
      <c r="A8886">
        <v>10008</v>
      </c>
      <c r="B8886" t="s">
        <v>117</v>
      </c>
      <c r="C8886">
        <v>54</v>
      </c>
      <c r="D8886" t="s">
        <v>57</v>
      </c>
      <c r="E8886">
        <v>15055</v>
      </c>
      <c r="F8886" t="s">
        <v>106</v>
      </c>
      <c r="G8886">
        <v>4085260649.4781599</v>
      </c>
    </row>
    <row r="8887" spans="1:7">
      <c r="A8887">
        <v>10008</v>
      </c>
      <c r="B8887" t="s">
        <v>117</v>
      </c>
      <c r="C8887">
        <v>55</v>
      </c>
      <c r="D8887" t="s">
        <v>58</v>
      </c>
      <c r="E8887">
        <v>15055</v>
      </c>
      <c r="F8887" t="s">
        <v>106</v>
      </c>
      <c r="G8887">
        <v>2624756590.3348198</v>
      </c>
    </row>
    <row r="8888" spans="1:7">
      <c r="A8888">
        <v>10008</v>
      </c>
      <c r="B8888" t="s">
        <v>117</v>
      </c>
      <c r="C8888">
        <v>56</v>
      </c>
      <c r="D8888" t="s">
        <v>59</v>
      </c>
      <c r="E8888">
        <v>15055</v>
      </c>
      <c r="F8888" t="s">
        <v>106</v>
      </c>
      <c r="G8888">
        <v>2257291182.0552402</v>
      </c>
    </row>
    <row r="8889" spans="1:7">
      <c r="A8889">
        <v>10008</v>
      </c>
      <c r="B8889" t="s">
        <v>117</v>
      </c>
      <c r="C8889">
        <v>57</v>
      </c>
      <c r="D8889" t="s">
        <v>60</v>
      </c>
      <c r="E8889">
        <v>15055</v>
      </c>
      <c r="F8889" t="s">
        <v>106</v>
      </c>
      <c r="G8889">
        <v>782473745.75724399</v>
      </c>
    </row>
    <row r="8890" spans="1:7">
      <c r="A8890">
        <v>10008</v>
      </c>
      <c r="B8890" t="s">
        <v>117</v>
      </c>
      <c r="C8890">
        <v>58</v>
      </c>
      <c r="D8890" t="s">
        <v>61</v>
      </c>
      <c r="E8890">
        <v>15055</v>
      </c>
      <c r="F8890" t="s">
        <v>106</v>
      </c>
      <c r="G8890">
        <v>4882086914.5823498</v>
      </c>
    </row>
    <row r="8891" spans="1:7">
      <c r="A8891">
        <v>10008</v>
      </c>
      <c r="B8891" t="s">
        <v>117</v>
      </c>
      <c r="C8891">
        <v>59</v>
      </c>
      <c r="D8891" t="s">
        <v>62</v>
      </c>
      <c r="E8891">
        <v>15055</v>
      </c>
      <c r="F8891" t="s">
        <v>106</v>
      </c>
      <c r="G8891">
        <v>2645188183.80621</v>
      </c>
    </row>
    <row r="8892" spans="1:7">
      <c r="A8892">
        <v>10008</v>
      </c>
      <c r="B8892" t="s">
        <v>117</v>
      </c>
      <c r="C8892">
        <v>60</v>
      </c>
      <c r="D8892" t="s">
        <v>63</v>
      </c>
      <c r="E8892">
        <v>15055</v>
      </c>
      <c r="F8892" t="s">
        <v>106</v>
      </c>
      <c r="G8892">
        <v>5220362585.39746</v>
      </c>
    </row>
    <row r="8893" spans="1:7">
      <c r="A8893">
        <v>10008</v>
      </c>
      <c r="B8893" t="s">
        <v>117</v>
      </c>
      <c r="C8893">
        <v>61</v>
      </c>
      <c r="D8893" t="s">
        <v>64</v>
      </c>
      <c r="E8893">
        <v>15055</v>
      </c>
      <c r="F8893" t="s">
        <v>106</v>
      </c>
      <c r="G8893">
        <v>3764242892.8536</v>
      </c>
    </row>
    <row r="8894" spans="1:7">
      <c r="A8894">
        <v>10008</v>
      </c>
      <c r="B8894" t="s">
        <v>117</v>
      </c>
      <c r="C8894">
        <v>62</v>
      </c>
      <c r="D8894" t="s">
        <v>65</v>
      </c>
      <c r="E8894">
        <v>15055</v>
      </c>
      <c r="F8894" t="s">
        <v>106</v>
      </c>
      <c r="G8894">
        <v>46323476629.205597</v>
      </c>
    </row>
    <row r="8895" spans="1:7">
      <c r="A8895">
        <v>10008</v>
      </c>
      <c r="B8895" t="s">
        <v>117</v>
      </c>
      <c r="C8895">
        <v>63</v>
      </c>
      <c r="D8895" t="s">
        <v>66</v>
      </c>
      <c r="E8895">
        <v>15055</v>
      </c>
      <c r="F8895" t="s">
        <v>106</v>
      </c>
      <c r="G8895">
        <v>1984464326.7799201</v>
      </c>
    </row>
    <row r="8896" spans="1:7">
      <c r="A8896">
        <v>10008</v>
      </c>
      <c r="B8896" t="s">
        <v>117</v>
      </c>
      <c r="C8896">
        <v>64</v>
      </c>
      <c r="D8896" t="s">
        <v>67</v>
      </c>
      <c r="E8896">
        <v>15055</v>
      </c>
      <c r="F8896" t="s">
        <v>106</v>
      </c>
      <c r="G8896">
        <v>1053776.9023621799</v>
      </c>
    </row>
    <row r="8897" spans="1:7">
      <c r="A8897">
        <v>10008</v>
      </c>
      <c r="B8897" t="s">
        <v>117</v>
      </c>
      <c r="C8897">
        <v>65</v>
      </c>
      <c r="D8897" t="s">
        <v>68</v>
      </c>
      <c r="E8897">
        <v>15055</v>
      </c>
      <c r="F8897" t="s">
        <v>106</v>
      </c>
      <c r="G8897">
        <v>5883081371.06493</v>
      </c>
    </row>
    <row r="8898" spans="1:7">
      <c r="A8898">
        <v>10008</v>
      </c>
      <c r="B8898" t="s">
        <v>117</v>
      </c>
      <c r="C8898">
        <v>67</v>
      </c>
      <c r="D8898" t="s">
        <v>70</v>
      </c>
      <c r="E8898">
        <v>15055</v>
      </c>
      <c r="F8898" t="s">
        <v>106</v>
      </c>
      <c r="G8898">
        <v>4103288168.11339</v>
      </c>
    </row>
    <row r="8899" spans="1:7">
      <c r="A8899">
        <v>10008</v>
      </c>
      <c r="B8899" t="s">
        <v>117</v>
      </c>
      <c r="C8899">
        <v>68</v>
      </c>
      <c r="D8899" t="s">
        <v>71</v>
      </c>
      <c r="E8899">
        <v>15055</v>
      </c>
      <c r="F8899" t="s">
        <v>106</v>
      </c>
      <c r="G8899">
        <v>636264955.92883897</v>
      </c>
    </row>
    <row r="8900" spans="1:7">
      <c r="A8900">
        <v>10008</v>
      </c>
      <c r="B8900" t="s">
        <v>117</v>
      </c>
      <c r="C8900">
        <v>69</v>
      </c>
      <c r="D8900" t="s">
        <v>72</v>
      </c>
      <c r="E8900">
        <v>15055</v>
      </c>
      <c r="F8900" t="s">
        <v>106</v>
      </c>
      <c r="G8900">
        <v>5213031147.7432899</v>
      </c>
    </row>
    <row r="8901" spans="1:7">
      <c r="A8901">
        <v>10008</v>
      </c>
      <c r="B8901" t="s">
        <v>117</v>
      </c>
      <c r="C8901">
        <v>70</v>
      </c>
      <c r="D8901" t="s">
        <v>73</v>
      </c>
      <c r="E8901">
        <v>15055</v>
      </c>
      <c r="F8901" t="s">
        <v>106</v>
      </c>
      <c r="G8901">
        <v>25960344861.6311</v>
      </c>
    </row>
    <row r="8902" spans="1:7">
      <c r="A8902">
        <v>10008</v>
      </c>
      <c r="B8902" t="s">
        <v>117</v>
      </c>
      <c r="C8902">
        <v>71</v>
      </c>
      <c r="D8902" t="s">
        <v>74</v>
      </c>
      <c r="E8902">
        <v>15055</v>
      </c>
      <c r="F8902" t="s">
        <v>106</v>
      </c>
      <c r="G8902">
        <v>13728735422.554001</v>
      </c>
    </row>
    <row r="8903" spans="1:7">
      <c r="A8903">
        <v>10008</v>
      </c>
      <c r="B8903" t="s">
        <v>117</v>
      </c>
      <c r="C8903">
        <v>72</v>
      </c>
      <c r="D8903" t="s">
        <v>75</v>
      </c>
      <c r="E8903">
        <v>15055</v>
      </c>
      <c r="F8903" t="s">
        <v>106</v>
      </c>
      <c r="G8903">
        <v>2887923668.6391201</v>
      </c>
    </row>
    <row r="8904" spans="1:7">
      <c r="A8904">
        <v>10008</v>
      </c>
      <c r="B8904" t="s">
        <v>117</v>
      </c>
      <c r="C8904">
        <v>73</v>
      </c>
      <c r="D8904" t="s">
        <v>76</v>
      </c>
      <c r="E8904">
        <v>15055</v>
      </c>
      <c r="F8904" t="s">
        <v>106</v>
      </c>
      <c r="G8904">
        <v>7085384412.1076899</v>
      </c>
    </row>
    <row r="8905" spans="1:7">
      <c r="A8905">
        <v>10008</v>
      </c>
      <c r="B8905" t="s">
        <v>117</v>
      </c>
      <c r="C8905">
        <v>74</v>
      </c>
      <c r="D8905" t="s">
        <v>77</v>
      </c>
      <c r="E8905">
        <v>15055</v>
      </c>
      <c r="F8905" t="s">
        <v>106</v>
      </c>
      <c r="G8905">
        <v>4281108053.7361698</v>
      </c>
    </row>
    <row r="8906" spans="1:7">
      <c r="A8906">
        <v>10008</v>
      </c>
      <c r="B8906" t="s">
        <v>117</v>
      </c>
      <c r="C8906">
        <v>75</v>
      </c>
      <c r="D8906" t="s">
        <v>78</v>
      </c>
      <c r="E8906">
        <v>15055</v>
      </c>
      <c r="F8906" t="s">
        <v>106</v>
      </c>
      <c r="G8906">
        <v>404769761.97497302</v>
      </c>
    </row>
    <row r="8907" spans="1:7">
      <c r="A8907">
        <v>10008</v>
      </c>
      <c r="B8907" t="s">
        <v>117</v>
      </c>
      <c r="C8907">
        <v>76</v>
      </c>
      <c r="D8907" t="s">
        <v>79</v>
      </c>
      <c r="E8907">
        <v>15055</v>
      </c>
      <c r="F8907" t="s">
        <v>106</v>
      </c>
      <c r="G8907">
        <v>4944764098.2458601</v>
      </c>
    </row>
    <row r="8908" spans="1:7">
      <c r="A8908">
        <v>10008</v>
      </c>
      <c r="B8908" t="s">
        <v>117</v>
      </c>
      <c r="C8908">
        <v>77</v>
      </c>
      <c r="D8908" t="s">
        <v>80</v>
      </c>
      <c r="E8908">
        <v>15055</v>
      </c>
      <c r="F8908" t="s">
        <v>106</v>
      </c>
      <c r="G8908">
        <v>1137572304.0208499</v>
      </c>
    </row>
    <row r="8909" spans="1:7">
      <c r="A8909">
        <v>10008</v>
      </c>
      <c r="B8909" t="s">
        <v>117</v>
      </c>
      <c r="C8909">
        <v>78</v>
      </c>
      <c r="D8909" t="s">
        <v>81</v>
      </c>
      <c r="E8909">
        <v>15055</v>
      </c>
      <c r="F8909" t="s">
        <v>106</v>
      </c>
      <c r="G8909">
        <v>25529110746.278801</v>
      </c>
    </row>
    <row r="8910" spans="1:7">
      <c r="A8910">
        <v>10008</v>
      </c>
      <c r="B8910" t="s">
        <v>117</v>
      </c>
      <c r="C8910">
        <v>79</v>
      </c>
      <c r="D8910" t="s">
        <v>82</v>
      </c>
      <c r="E8910">
        <v>15055</v>
      </c>
      <c r="F8910" t="s">
        <v>106</v>
      </c>
      <c r="G8910">
        <v>5086369408.6598902</v>
      </c>
    </row>
    <row r="8911" spans="1:7">
      <c r="A8911">
        <v>10008</v>
      </c>
      <c r="B8911" t="s">
        <v>117</v>
      </c>
      <c r="C8911">
        <v>80</v>
      </c>
      <c r="D8911" t="s">
        <v>83</v>
      </c>
      <c r="E8911">
        <v>15055</v>
      </c>
      <c r="F8911" t="s">
        <v>106</v>
      </c>
      <c r="G8911">
        <v>4584291365.0722103</v>
      </c>
    </row>
    <row r="8912" spans="1:7">
      <c r="A8912">
        <v>10008</v>
      </c>
      <c r="B8912" t="s">
        <v>117</v>
      </c>
      <c r="C8912">
        <v>81</v>
      </c>
      <c r="D8912" t="s">
        <v>84</v>
      </c>
      <c r="E8912">
        <v>15055</v>
      </c>
      <c r="F8912" t="s">
        <v>106</v>
      </c>
      <c r="G8912">
        <v>6303212781.8457899</v>
      </c>
    </row>
    <row r="8913" spans="1:7">
      <c r="A8913">
        <v>10008</v>
      </c>
      <c r="B8913" t="s">
        <v>117</v>
      </c>
      <c r="C8913">
        <v>82</v>
      </c>
      <c r="D8913" t="s">
        <v>85</v>
      </c>
      <c r="E8913">
        <v>15055</v>
      </c>
      <c r="F8913" t="s">
        <v>106</v>
      </c>
      <c r="G8913">
        <v>434713126.83830202</v>
      </c>
    </row>
    <row r="8914" spans="1:7">
      <c r="A8914">
        <v>10008</v>
      </c>
      <c r="B8914" t="s">
        <v>117</v>
      </c>
      <c r="C8914">
        <v>83</v>
      </c>
      <c r="D8914" t="s">
        <v>86</v>
      </c>
      <c r="E8914">
        <v>15055</v>
      </c>
      <c r="F8914" t="s">
        <v>106</v>
      </c>
      <c r="G8914">
        <v>6697324994.4223204</v>
      </c>
    </row>
    <row r="8915" spans="1:7">
      <c r="A8915">
        <v>10008</v>
      </c>
      <c r="B8915" t="s">
        <v>117</v>
      </c>
      <c r="C8915">
        <v>86</v>
      </c>
      <c r="D8915" t="s">
        <v>89</v>
      </c>
      <c r="E8915">
        <v>15055</v>
      </c>
      <c r="F8915" t="s">
        <v>106</v>
      </c>
      <c r="G8915">
        <v>421142165.992329</v>
      </c>
    </row>
    <row r="8916" spans="1:7">
      <c r="A8916">
        <v>10008</v>
      </c>
      <c r="B8916" t="s">
        <v>117</v>
      </c>
      <c r="C8916">
        <v>87</v>
      </c>
      <c r="D8916" t="s">
        <v>90</v>
      </c>
      <c r="E8916">
        <v>15055</v>
      </c>
      <c r="F8916" t="s">
        <v>106</v>
      </c>
      <c r="G8916">
        <v>219078005.48959899</v>
      </c>
    </row>
    <row r="8917" spans="1:7">
      <c r="A8917">
        <v>10008</v>
      </c>
      <c r="B8917" t="s">
        <v>117</v>
      </c>
      <c r="C8917">
        <v>10001</v>
      </c>
      <c r="D8917" t="s">
        <v>110</v>
      </c>
      <c r="E8917">
        <v>15009</v>
      </c>
      <c r="F8917" t="s">
        <v>153</v>
      </c>
      <c r="G8917">
        <v>22747553.319967799</v>
      </c>
    </row>
    <row r="8918" spans="1:7">
      <c r="A8918">
        <v>10008</v>
      </c>
      <c r="B8918" t="s">
        <v>117</v>
      </c>
      <c r="C8918">
        <v>10001</v>
      </c>
      <c r="D8918" t="s">
        <v>110</v>
      </c>
      <c r="E8918">
        <v>15055</v>
      </c>
      <c r="F8918" t="s">
        <v>106</v>
      </c>
      <c r="G8918">
        <v>8104973.5542852199</v>
      </c>
    </row>
    <row r="8919" spans="1:7">
      <c r="A8919">
        <v>10008</v>
      </c>
      <c r="B8919" t="s">
        <v>117</v>
      </c>
      <c r="C8919">
        <v>10002</v>
      </c>
      <c r="D8919" t="s">
        <v>111</v>
      </c>
      <c r="E8919">
        <v>15009</v>
      </c>
      <c r="F8919" t="s">
        <v>153</v>
      </c>
      <c r="G8919">
        <v>71888737.582612202</v>
      </c>
    </row>
    <row r="8920" spans="1:7">
      <c r="A8920">
        <v>10008</v>
      </c>
      <c r="B8920" t="s">
        <v>117</v>
      </c>
      <c r="C8920">
        <v>10002</v>
      </c>
      <c r="D8920" t="s">
        <v>111</v>
      </c>
      <c r="E8920">
        <v>15055</v>
      </c>
      <c r="F8920" t="s">
        <v>106</v>
      </c>
      <c r="G8920">
        <v>10673333.7452491</v>
      </c>
    </row>
    <row r="8921" spans="1:7">
      <c r="A8921">
        <v>10008</v>
      </c>
      <c r="B8921" t="s">
        <v>117</v>
      </c>
      <c r="C8921">
        <v>10003</v>
      </c>
      <c r="D8921" t="s">
        <v>112</v>
      </c>
      <c r="E8921">
        <v>15009</v>
      </c>
      <c r="F8921" t="s">
        <v>153</v>
      </c>
      <c r="G8921">
        <v>109235336.72594</v>
      </c>
    </row>
    <row r="8922" spans="1:7">
      <c r="A8922">
        <v>10008</v>
      </c>
      <c r="B8922" t="s">
        <v>117</v>
      </c>
      <c r="C8922">
        <v>10003</v>
      </c>
      <c r="D8922" t="s">
        <v>112</v>
      </c>
      <c r="E8922">
        <v>15055</v>
      </c>
      <c r="F8922" t="s">
        <v>106</v>
      </c>
      <c r="G8922">
        <v>9502875.2245171592</v>
      </c>
    </row>
    <row r="8923" spans="1:7">
      <c r="A8923">
        <v>10008</v>
      </c>
      <c r="B8923" t="s">
        <v>117</v>
      </c>
      <c r="C8923">
        <v>10004</v>
      </c>
      <c r="D8923" t="s">
        <v>113</v>
      </c>
      <c r="E8923">
        <v>15009</v>
      </c>
      <c r="F8923" t="s">
        <v>153</v>
      </c>
      <c r="G8923">
        <v>70805092.414738506</v>
      </c>
    </row>
    <row r="8924" spans="1:7">
      <c r="A8924">
        <v>10008</v>
      </c>
      <c r="B8924" t="s">
        <v>117</v>
      </c>
      <c r="C8924">
        <v>10004</v>
      </c>
      <c r="D8924" t="s">
        <v>113</v>
      </c>
      <c r="E8924">
        <v>15055</v>
      </c>
      <c r="F8924" t="s">
        <v>106</v>
      </c>
      <c r="G8924">
        <v>7337362.3344355403</v>
      </c>
    </row>
    <row r="8925" spans="1:7">
      <c r="A8925">
        <v>10008</v>
      </c>
      <c r="B8925" t="s">
        <v>117</v>
      </c>
      <c r="C8925">
        <v>10005</v>
      </c>
      <c r="D8925" t="s">
        <v>114</v>
      </c>
      <c r="E8925">
        <v>15009</v>
      </c>
      <c r="F8925" t="s">
        <v>153</v>
      </c>
      <c r="G8925">
        <v>282606719.22059602</v>
      </c>
    </row>
    <row r="8926" spans="1:7">
      <c r="A8926">
        <v>10008</v>
      </c>
      <c r="B8926" t="s">
        <v>117</v>
      </c>
      <c r="C8926">
        <v>10005</v>
      </c>
      <c r="D8926" t="s">
        <v>114</v>
      </c>
      <c r="E8926">
        <v>15055</v>
      </c>
      <c r="F8926" t="s">
        <v>106</v>
      </c>
      <c r="G8926">
        <v>16375313.002770901</v>
      </c>
    </row>
    <row r="8927" spans="1:7">
      <c r="A8927">
        <v>10008</v>
      </c>
      <c r="B8927" t="s">
        <v>117</v>
      </c>
      <c r="C8927">
        <v>10006</v>
      </c>
      <c r="D8927" t="s">
        <v>115</v>
      </c>
      <c r="E8927">
        <v>15009</v>
      </c>
      <c r="F8927" t="s">
        <v>153</v>
      </c>
      <c r="G8927">
        <v>526230997.34804702</v>
      </c>
    </row>
    <row r="8928" spans="1:7">
      <c r="A8928">
        <v>10008</v>
      </c>
      <c r="B8928" t="s">
        <v>117</v>
      </c>
      <c r="C8928">
        <v>10006</v>
      </c>
      <c r="D8928" t="s">
        <v>115</v>
      </c>
      <c r="E8928">
        <v>15055</v>
      </c>
      <c r="F8928" t="s">
        <v>106</v>
      </c>
      <c r="G8928">
        <v>55928685.387822002</v>
      </c>
    </row>
    <row r="8929" spans="1:7">
      <c r="A8929">
        <v>10008</v>
      </c>
      <c r="B8929" t="s">
        <v>117</v>
      </c>
      <c r="C8929">
        <v>10007</v>
      </c>
      <c r="D8929" t="s">
        <v>116</v>
      </c>
      <c r="E8929">
        <v>15009</v>
      </c>
      <c r="F8929" t="s">
        <v>153</v>
      </c>
      <c r="G8929">
        <v>902197280.44822598</v>
      </c>
    </row>
    <row r="8930" spans="1:7">
      <c r="A8930">
        <v>10008</v>
      </c>
      <c r="B8930" t="s">
        <v>117</v>
      </c>
      <c r="C8930">
        <v>10007</v>
      </c>
      <c r="D8930" t="s">
        <v>116</v>
      </c>
      <c r="E8930">
        <v>15055</v>
      </c>
      <c r="F8930" t="s">
        <v>106</v>
      </c>
      <c r="G8930">
        <v>98906317.582382903</v>
      </c>
    </row>
    <row r="8931" spans="1:7">
      <c r="A8931">
        <v>10008</v>
      </c>
      <c r="B8931" t="s">
        <v>117</v>
      </c>
      <c r="C8931">
        <v>10008</v>
      </c>
      <c r="D8931" t="s">
        <v>117</v>
      </c>
      <c r="E8931">
        <v>15009</v>
      </c>
      <c r="F8931" t="s">
        <v>153</v>
      </c>
      <c r="G8931">
        <v>723594188.94494498</v>
      </c>
    </row>
    <row r="8932" spans="1:7">
      <c r="A8932">
        <v>10008</v>
      </c>
      <c r="B8932" t="s">
        <v>117</v>
      </c>
      <c r="C8932">
        <v>10008</v>
      </c>
      <c r="D8932" t="s">
        <v>117</v>
      </c>
      <c r="E8932">
        <v>15055</v>
      </c>
      <c r="F8932" t="s">
        <v>106</v>
      </c>
      <c r="G8932">
        <v>113140672.868876</v>
      </c>
    </row>
    <row r="8933" spans="1:7">
      <c r="A8933">
        <v>10008</v>
      </c>
      <c r="B8933" t="s">
        <v>117</v>
      </c>
      <c r="C8933">
        <v>10009</v>
      </c>
      <c r="D8933" t="s">
        <v>118</v>
      </c>
      <c r="E8933">
        <v>15009</v>
      </c>
      <c r="F8933" t="s">
        <v>153</v>
      </c>
      <c r="G8933">
        <v>4824881746.6010303</v>
      </c>
    </row>
    <row r="8934" spans="1:7">
      <c r="A8934">
        <v>10008</v>
      </c>
      <c r="B8934" t="s">
        <v>117</v>
      </c>
      <c r="C8934">
        <v>10009</v>
      </c>
      <c r="D8934" t="s">
        <v>118</v>
      </c>
      <c r="E8934">
        <v>15055</v>
      </c>
      <c r="F8934" t="s">
        <v>106</v>
      </c>
      <c r="G8934">
        <v>286275790.67464</v>
      </c>
    </row>
    <row r="8935" spans="1:7">
      <c r="A8935">
        <v>10008</v>
      </c>
      <c r="B8935" t="s">
        <v>117</v>
      </c>
      <c r="C8935">
        <v>11001</v>
      </c>
      <c r="D8935" t="s">
        <v>119</v>
      </c>
      <c r="E8935">
        <v>15027</v>
      </c>
      <c r="F8935" t="s">
        <v>154</v>
      </c>
      <c r="G8935">
        <v>48216484558.026901</v>
      </c>
    </row>
    <row r="8936" spans="1:7">
      <c r="A8936">
        <v>10008</v>
      </c>
      <c r="B8936" t="s">
        <v>117</v>
      </c>
      <c r="C8936">
        <v>11001</v>
      </c>
      <c r="D8936" t="s">
        <v>119</v>
      </c>
      <c r="E8936">
        <v>15029</v>
      </c>
      <c r="F8936" t="s">
        <v>155</v>
      </c>
      <c r="G8936">
        <v>269125124.00353402</v>
      </c>
    </row>
    <row r="8937" spans="1:7">
      <c r="A8937">
        <v>10008</v>
      </c>
      <c r="B8937" t="s">
        <v>117</v>
      </c>
      <c r="C8937">
        <v>11001</v>
      </c>
      <c r="D8937" t="s">
        <v>119</v>
      </c>
      <c r="E8937">
        <v>15055</v>
      </c>
      <c r="F8937" t="s">
        <v>106</v>
      </c>
      <c r="G8937">
        <v>19794377.501946799</v>
      </c>
    </row>
    <row r="8938" spans="1:7">
      <c r="A8938">
        <v>10008</v>
      </c>
      <c r="B8938" t="s">
        <v>117</v>
      </c>
      <c r="C8938">
        <v>11003</v>
      </c>
      <c r="D8938" t="s">
        <v>120</v>
      </c>
      <c r="E8938">
        <v>15055</v>
      </c>
      <c r="F8938" t="s">
        <v>106</v>
      </c>
      <c r="G8938">
        <v>22309617.039462801</v>
      </c>
    </row>
    <row r="8939" spans="1:7">
      <c r="A8939">
        <v>10008</v>
      </c>
      <c r="B8939" t="s">
        <v>117</v>
      </c>
      <c r="C8939">
        <v>12001</v>
      </c>
      <c r="D8939" t="s">
        <v>121</v>
      </c>
      <c r="E8939">
        <v>15027</v>
      </c>
      <c r="F8939" t="s">
        <v>154</v>
      </c>
      <c r="G8939">
        <v>18480730393.943401</v>
      </c>
    </row>
    <row r="8940" spans="1:7">
      <c r="A8940">
        <v>10008</v>
      </c>
      <c r="B8940" t="s">
        <v>117</v>
      </c>
      <c r="C8940">
        <v>12001</v>
      </c>
      <c r="D8940" t="s">
        <v>121</v>
      </c>
      <c r="E8940">
        <v>15029</v>
      </c>
      <c r="F8940" t="s">
        <v>155</v>
      </c>
      <c r="G8940">
        <v>1648728649.89556</v>
      </c>
    </row>
    <row r="8941" spans="1:7">
      <c r="A8941">
        <v>10008</v>
      </c>
      <c r="B8941" t="s">
        <v>117</v>
      </c>
      <c r="C8941">
        <v>12001</v>
      </c>
      <c r="D8941" t="s">
        <v>121</v>
      </c>
      <c r="E8941">
        <v>15030</v>
      </c>
      <c r="F8941" t="s">
        <v>156</v>
      </c>
      <c r="G8941">
        <v>838525614.62531996</v>
      </c>
    </row>
    <row r="8942" spans="1:7">
      <c r="A8942">
        <v>10008</v>
      </c>
      <c r="B8942" t="s">
        <v>117</v>
      </c>
      <c r="C8942">
        <v>12001</v>
      </c>
      <c r="D8942" t="s">
        <v>121</v>
      </c>
      <c r="E8942">
        <v>15031</v>
      </c>
      <c r="F8942" t="s">
        <v>157</v>
      </c>
      <c r="G8942">
        <v>476087321.62118202</v>
      </c>
    </row>
    <row r="8943" spans="1:7">
      <c r="A8943">
        <v>10008</v>
      </c>
      <c r="B8943" t="s">
        <v>117</v>
      </c>
      <c r="C8943">
        <v>12001</v>
      </c>
      <c r="D8943" t="s">
        <v>121</v>
      </c>
      <c r="E8943">
        <v>15032</v>
      </c>
      <c r="F8943" t="s">
        <v>158</v>
      </c>
      <c r="G8943">
        <v>65179188.660544999</v>
      </c>
    </row>
    <row r="8944" spans="1:7">
      <c r="A8944">
        <v>10008</v>
      </c>
      <c r="B8944" t="s">
        <v>117</v>
      </c>
      <c r="C8944">
        <v>12001</v>
      </c>
      <c r="D8944" t="s">
        <v>121</v>
      </c>
      <c r="E8944">
        <v>15055</v>
      </c>
      <c r="F8944" t="s">
        <v>106</v>
      </c>
      <c r="G8944">
        <v>1902606011.5431299</v>
      </c>
    </row>
    <row r="8945" spans="1:7">
      <c r="A8945">
        <v>10008</v>
      </c>
      <c r="B8945" t="s">
        <v>117</v>
      </c>
      <c r="C8945">
        <v>12002</v>
      </c>
      <c r="D8945" t="s">
        <v>122</v>
      </c>
      <c r="E8945">
        <v>15055</v>
      </c>
      <c r="F8945" t="s">
        <v>106</v>
      </c>
      <c r="G8945">
        <v>1268806546.90941</v>
      </c>
    </row>
    <row r="8946" spans="1:7">
      <c r="A8946">
        <v>10008</v>
      </c>
      <c r="B8946" t="s">
        <v>117</v>
      </c>
      <c r="C8946">
        <v>12003</v>
      </c>
      <c r="D8946" t="s">
        <v>129</v>
      </c>
      <c r="E8946">
        <v>15055</v>
      </c>
      <c r="F8946" t="s">
        <v>106</v>
      </c>
      <c r="G8946">
        <v>6277544938.66362</v>
      </c>
    </row>
    <row r="8947" spans="1:7">
      <c r="A8947">
        <v>10008</v>
      </c>
      <c r="B8947" t="s">
        <v>117</v>
      </c>
      <c r="C8947">
        <v>12004</v>
      </c>
      <c r="D8947" t="s">
        <v>123</v>
      </c>
      <c r="E8947">
        <v>15055</v>
      </c>
      <c r="F8947" t="s">
        <v>106</v>
      </c>
      <c r="G8947">
        <v>112849399.849609</v>
      </c>
    </row>
    <row r="8948" spans="1:7">
      <c r="A8948">
        <v>10008</v>
      </c>
      <c r="B8948" t="s">
        <v>117</v>
      </c>
      <c r="C8948">
        <v>14001</v>
      </c>
      <c r="D8948" t="s">
        <v>124</v>
      </c>
      <c r="E8948">
        <v>15011</v>
      </c>
      <c r="F8948" t="s">
        <v>160</v>
      </c>
      <c r="G8948">
        <v>23637976802.225101</v>
      </c>
    </row>
    <row r="8949" spans="1:7">
      <c r="A8949">
        <v>10008</v>
      </c>
      <c r="B8949" t="s">
        <v>117</v>
      </c>
      <c r="C8949">
        <v>14001</v>
      </c>
      <c r="D8949" t="s">
        <v>124</v>
      </c>
      <c r="E8949">
        <v>15055</v>
      </c>
      <c r="F8949" t="s">
        <v>106</v>
      </c>
      <c r="G8949">
        <v>149206889.99730799</v>
      </c>
    </row>
    <row r="8950" spans="1:7">
      <c r="A8950">
        <v>10008</v>
      </c>
      <c r="B8950" t="s">
        <v>117</v>
      </c>
      <c r="C8950">
        <v>14002</v>
      </c>
      <c r="D8950" t="s">
        <v>125</v>
      </c>
      <c r="E8950">
        <v>15055</v>
      </c>
      <c r="F8950" t="s">
        <v>106</v>
      </c>
      <c r="G8950">
        <v>59412913.289179496</v>
      </c>
    </row>
    <row r="8951" spans="1:7">
      <c r="A8951">
        <v>10008</v>
      </c>
      <c r="B8951" t="s">
        <v>117</v>
      </c>
      <c r="C8951">
        <v>25001</v>
      </c>
      <c r="D8951" t="s">
        <v>126</v>
      </c>
      <c r="E8951">
        <v>15013</v>
      </c>
      <c r="F8951" t="s">
        <v>159</v>
      </c>
      <c r="G8951">
        <v>807462711.51702595</v>
      </c>
    </row>
    <row r="8952" spans="1:7">
      <c r="A8952">
        <v>10008</v>
      </c>
      <c r="B8952" t="s">
        <v>117</v>
      </c>
      <c r="C8952">
        <v>25001</v>
      </c>
      <c r="D8952" t="s">
        <v>126</v>
      </c>
      <c r="E8952">
        <v>15051</v>
      </c>
      <c r="F8952" t="s">
        <v>127</v>
      </c>
      <c r="G8952">
        <v>19468378696.788601</v>
      </c>
    </row>
    <row r="8953" spans="1:7">
      <c r="A8953">
        <v>10008</v>
      </c>
      <c r="B8953" t="s">
        <v>117</v>
      </c>
      <c r="C8953">
        <v>28001</v>
      </c>
      <c r="D8953" t="s">
        <v>128</v>
      </c>
      <c r="E8953">
        <v>15051</v>
      </c>
      <c r="F8953" t="s">
        <v>127</v>
      </c>
      <c r="G8953">
        <v>57974896026.452499</v>
      </c>
    </row>
    <row r="8954" spans="1:7">
      <c r="A8954">
        <v>10009</v>
      </c>
      <c r="B8954" t="s">
        <v>118</v>
      </c>
      <c r="C8954">
        <v>1</v>
      </c>
      <c r="D8954" t="s">
        <v>4</v>
      </c>
      <c r="E8954">
        <v>15055</v>
      </c>
      <c r="F8954" t="s">
        <v>106</v>
      </c>
      <c r="G8954">
        <v>583573988.66109598</v>
      </c>
    </row>
    <row r="8955" spans="1:7">
      <c r="A8955">
        <v>10009</v>
      </c>
      <c r="B8955" t="s">
        <v>118</v>
      </c>
      <c r="C8955">
        <v>2</v>
      </c>
      <c r="D8955" t="s">
        <v>5</v>
      </c>
      <c r="E8955">
        <v>15055</v>
      </c>
      <c r="F8955" t="s">
        <v>106</v>
      </c>
      <c r="G8955">
        <v>483883567.43715501</v>
      </c>
    </row>
    <row r="8956" spans="1:7">
      <c r="A8956">
        <v>10009</v>
      </c>
      <c r="B8956" t="s">
        <v>118</v>
      </c>
      <c r="C8956">
        <v>3</v>
      </c>
      <c r="D8956" t="s">
        <v>6</v>
      </c>
      <c r="E8956">
        <v>15055</v>
      </c>
      <c r="F8956" t="s">
        <v>106</v>
      </c>
      <c r="G8956">
        <v>43258.420319287099</v>
      </c>
    </row>
    <row r="8957" spans="1:7">
      <c r="A8957">
        <v>10009</v>
      </c>
      <c r="B8957" t="s">
        <v>118</v>
      </c>
      <c r="C8957">
        <v>4</v>
      </c>
      <c r="D8957" t="s">
        <v>7</v>
      </c>
      <c r="E8957">
        <v>15055</v>
      </c>
      <c r="F8957" t="s">
        <v>106</v>
      </c>
      <c r="G8957">
        <v>27860890.0315313</v>
      </c>
    </row>
    <row r="8958" spans="1:7">
      <c r="A8958">
        <v>10009</v>
      </c>
      <c r="B8958" t="s">
        <v>118</v>
      </c>
      <c r="C8958">
        <v>5</v>
      </c>
      <c r="D8958" t="s">
        <v>8</v>
      </c>
      <c r="E8958">
        <v>15055</v>
      </c>
      <c r="F8958" t="s">
        <v>106</v>
      </c>
      <c r="G8958">
        <v>12130746.749476399</v>
      </c>
    </row>
    <row r="8959" spans="1:7">
      <c r="A8959">
        <v>10009</v>
      </c>
      <c r="B8959" t="s">
        <v>118</v>
      </c>
      <c r="C8959">
        <v>6</v>
      </c>
      <c r="D8959" t="s">
        <v>9</v>
      </c>
      <c r="E8959">
        <v>15055</v>
      </c>
      <c r="F8959" t="s">
        <v>106</v>
      </c>
      <c r="G8959">
        <v>91764558.620893598</v>
      </c>
    </row>
    <row r="8960" spans="1:7">
      <c r="A8960">
        <v>10009</v>
      </c>
      <c r="B8960" t="s">
        <v>118</v>
      </c>
      <c r="C8960">
        <v>7</v>
      </c>
      <c r="D8960" t="s">
        <v>10</v>
      </c>
      <c r="E8960">
        <v>15055</v>
      </c>
      <c r="F8960" t="s">
        <v>106</v>
      </c>
      <c r="G8960">
        <v>10902207.7891858</v>
      </c>
    </row>
    <row r="8961" spans="1:7">
      <c r="A8961">
        <v>10009</v>
      </c>
      <c r="B8961" t="s">
        <v>118</v>
      </c>
      <c r="C8961">
        <v>8</v>
      </c>
      <c r="D8961" t="s">
        <v>11</v>
      </c>
      <c r="E8961">
        <v>15055</v>
      </c>
      <c r="F8961" t="s">
        <v>106</v>
      </c>
      <c r="G8961">
        <v>150903.154224931</v>
      </c>
    </row>
    <row r="8962" spans="1:7">
      <c r="A8962">
        <v>10009</v>
      </c>
      <c r="B8962" t="s">
        <v>118</v>
      </c>
      <c r="C8962">
        <v>9</v>
      </c>
      <c r="D8962" t="s">
        <v>12</v>
      </c>
      <c r="E8962">
        <v>15055</v>
      </c>
      <c r="F8962" t="s">
        <v>106</v>
      </c>
      <c r="G8962">
        <v>4487042007.6586304</v>
      </c>
    </row>
    <row r="8963" spans="1:7">
      <c r="A8963">
        <v>10009</v>
      </c>
      <c r="B8963" t="s">
        <v>118</v>
      </c>
      <c r="C8963">
        <v>11</v>
      </c>
      <c r="D8963" t="s">
        <v>14</v>
      </c>
      <c r="E8963">
        <v>15055</v>
      </c>
      <c r="F8963" t="s">
        <v>106</v>
      </c>
      <c r="G8963">
        <v>10198615023.8629</v>
      </c>
    </row>
    <row r="8964" spans="1:7">
      <c r="A8964">
        <v>10009</v>
      </c>
      <c r="B8964" t="s">
        <v>118</v>
      </c>
      <c r="C8964">
        <v>12</v>
      </c>
      <c r="D8964" t="s">
        <v>15</v>
      </c>
      <c r="E8964">
        <v>15055</v>
      </c>
      <c r="F8964" t="s">
        <v>106</v>
      </c>
      <c r="G8964">
        <v>3254152653.9215498</v>
      </c>
    </row>
    <row r="8965" spans="1:7">
      <c r="A8965">
        <v>10009</v>
      </c>
      <c r="B8965" t="s">
        <v>118</v>
      </c>
      <c r="C8965">
        <v>13</v>
      </c>
      <c r="D8965" t="s">
        <v>16</v>
      </c>
      <c r="E8965">
        <v>15055</v>
      </c>
      <c r="F8965" t="s">
        <v>106</v>
      </c>
      <c r="G8965">
        <v>14592938.3672795</v>
      </c>
    </row>
    <row r="8966" spans="1:7">
      <c r="A8966">
        <v>10009</v>
      </c>
      <c r="B8966" t="s">
        <v>118</v>
      </c>
      <c r="C8966">
        <v>14</v>
      </c>
      <c r="D8966" t="s">
        <v>17</v>
      </c>
      <c r="E8966">
        <v>15055</v>
      </c>
      <c r="F8966" t="s">
        <v>106</v>
      </c>
      <c r="G8966">
        <v>128220665.63455001</v>
      </c>
    </row>
    <row r="8967" spans="1:7">
      <c r="A8967">
        <v>10009</v>
      </c>
      <c r="B8967" t="s">
        <v>118</v>
      </c>
      <c r="C8967">
        <v>15</v>
      </c>
      <c r="D8967" t="s">
        <v>18</v>
      </c>
      <c r="E8967">
        <v>15055</v>
      </c>
      <c r="F8967" t="s">
        <v>106</v>
      </c>
      <c r="G8967">
        <v>557429041.87107003</v>
      </c>
    </row>
    <row r="8968" spans="1:7">
      <c r="A8968">
        <v>10009</v>
      </c>
      <c r="B8968" t="s">
        <v>118</v>
      </c>
      <c r="C8968">
        <v>16</v>
      </c>
      <c r="D8968" t="s">
        <v>19</v>
      </c>
      <c r="E8968">
        <v>15055</v>
      </c>
      <c r="F8968" t="s">
        <v>106</v>
      </c>
      <c r="G8968">
        <v>26450635.861768201</v>
      </c>
    </row>
    <row r="8969" spans="1:7">
      <c r="A8969">
        <v>10009</v>
      </c>
      <c r="B8969" t="s">
        <v>118</v>
      </c>
      <c r="C8969">
        <v>17</v>
      </c>
      <c r="D8969" t="s">
        <v>20</v>
      </c>
      <c r="E8969">
        <v>15055</v>
      </c>
      <c r="F8969" t="s">
        <v>106</v>
      </c>
      <c r="G8969">
        <v>81632285.385533705</v>
      </c>
    </row>
    <row r="8970" spans="1:7">
      <c r="A8970">
        <v>10009</v>
      </c>
      <c r="B8970" t="s">
        <v>118</v>
      </c>
      <c r="C8970">
        <v>18</v>
      </c>
      <c r="D8970" t="s">
        <v>21</v>
      </c>
      <c r="E8970">
        <v>15055</v>
      </c>
      <c r="F8970" t="s">
        <v>106</v>
      </c>
      <c r="G8970">
        <v>426527989.189888</v>
      </c>
    </row>
    <row r="8971" spans="1:7">
      <c r="A8971">
        <v>10009</v>
      </c>
      <c r="B8971" t="s">
        <v>118</v>
      </c>
      <c r="C8971">
        <v>19</v>
      </c>
      <c r="D8971" t="s">
        <v>22</v>
      </c>
      <c r="E8971">
        <v>15055</v>
      </c>
      <c r="F8971" t="s">
        <v>106</v>
      </c>
      <c r="G8971">
        <v>135894258.230353</v>
      </c>
    </row>
    <row r="8972" spans="1:7">
      <c r="A8972">
        <v>10009</v>
      </c>
      <c r="B8972" t="s">
        <v>118</v>
      </c>
      <c r="C8972">
        <v>20</v>
      </c>
      <c r="D8972" t="s">
        <v>23</v>
      </c>
      <c r="E8972">
        <v>15055</v>
      </c>
      <c r="F8972" t="s">
        <v>106</v>
      </c>
      <c r="G8972">
        <v>6652414151.5020504</v>
      </c>
    </row>
    <row r="8973" spans="1:7">
      <c r="A8973">
        <v>10009</v>
      </c>
      <c r="B8973" t="s">
        <v>118</v>
      </c>
      <c r="C8973">
        <v>21</v>
      </c>
      <c r="D8973" t="s">
        <v>24</v>
      </c>
      <c r="E8973">
        <v>15055</v>
      </c>
      <c r="F8973" t="s">
        <v>106</v>
      </c>
      <c r="G8973">
        <v>2738164779.81356</v>
      </c>
    </row>
    <row r="8974" spans="1:7">
      <c r="A8974">
        <v>10009</v>
      </c>
      <c r="B8974" t="s">
        <v>118</v>
      </c>
      <c r="C8974">
        <v>22</v>
      </c>
      <c r="D8974" t="s">
        <v>25</v>
      </c>
      <c r="E8974">
        <v>15055</v>
      </c>
      <c r="F8974" t="s">
        <v>106</v>
      </c>
      <c r="G8974">
        <v>514723345.931907</v>
      </c>
    </row>
    <row r="8975" spans="1:7">
      <c r="A8975">
        <v>10009</v>
      </c>
      <c r="B8975" t="s">
        <v>118</v>
      </c>
      <c r="C8975">
        <v>23</v>
      </c>
      <c r="D8975" t="s">
        <v>26</v>
      </c>
      <c r="E8975">
        <v>15055</v>
      </c>
      <c r="F8975" t="s">
        <v>106</v>
      </c>
      <c r="G8975">
        <v>293613537.57391101</v>
      </c>
    </row>
    <row r="8976" spans="1:7">
      <c r="A8976">
        <v>10009</v>
      </c>
      <c r="B8976" t="s">
        <v>118</v>
      </c>
      <c r="C8976">
        <v>24</v>
      </c>
      <c r="D8976" t="s">
        <v>27</v>
      </c>
      <c r="E8976">
        <v>15055</v>
      </c>
      <c r="F8976" t="s">
        <v>106</v>
      </c>
      <c r="G8976">
        <v>14867799.813452199</v>
      </c>
    </row>
    <row r="8977" spans="1:7">
      <c r="A8977">
        <v>10009</v>
      </c>
      <c r="B8977" t="s">
        <v>118</v>
      </c>
      <c r="C8977">
        <v>25</v>
      </c>
      <c r="D8977" t="s">
        <v>28</v>
      </c>
      <c r="E8977">
        <v>15055</v>
      </c>
      <c r="F8977" t="s">
        <v>106</v>
      </c>
      <c r="G8977">
        <v>501957203.55326998</v>
      </c>
    </row>
    <row r="8978" spans="1:7">
      <c r="A8978">
        <v>10009</v>
      </c>
      <c r="B8978" t="s">
        <v>118</v>
      </c>
      <c r="C8978">
        <v>26</v>
      </c>
      <c r="D8978" t="s">
        <v>29</v>
      </c>
      <c r="E8978">
        <v>15055</v>
      </c>
      <c r="F8978" t="s">
        <v>106</v>
      </c>
      <c r="G8978">
        <v>44535764.332291201</v>
      </c>
    </row>
    <row r="8979" spans="1:7">
      <c r="A8979">
        <v>10009</v>
      </c>
      <c r="B8979" t="s">
        <v>118</v>
      </c>
      <c r="C8979">
        <v>27</v>
      </c>
      <c r="D8979" t="s">
        <v>30</v>
      </c>
      <c r="E8979">
        <v>15055</v>
      </c>
      <c r="F8979" t="s">
        <v>106</v>
      </c>
      <c r="G8979">
        <v>460297243.48869902</v>
      </c>
    </row>
    <row r="8980" spans="1:7">
      <c r="A8980">
        <v>10009</v>
      </c>
      <c r="B8980" t="s">
        <v>118</v>
      </c>
      <c r="C8980">
        <v>28</v>
      </c>
      <c r="D8980" t="s">
        <v>31</v>
      </c>
      <c r="E8980">
        <v>15055</v>
      </c>
      <c r="F8980" t="s">
        <v>106</v>
      </c>
      <c r="G8980">
        <v>182891603.835219</v>
      </c>
    </row>
    <row r="8981" spans="1:7">
      <c r="A8981">
        <v>10009</v>
      </c>
      <c r="B8981" t="s">
        <v>118</v>
      </c>
      <c r="C8981">
        <v>29</v>
      </c>
      <c r="D8981" t="s">
        <v>32</v>
      </c>
      <c r="E8981">
        <v>15055</v>
      </c>
      <c r="F8981" t="s">
        <v>106</v>
      </c>
      <c r="G8981">
        <v>2087438488.402</v>
      </c>
    </row>
    <row r="8982" spans="1:7">
      <c r="A8982">
        <v>10009</v>
      </c>
      <c r="B8982" t="s">
        <v>118</v>
      </c>
      <c r="C8982">
        <v>30</v>
      </c>
      <c r="D8982" t="s">
        <v>33</v>
      </c>
      <c r="E8982">
        <v>15055</v>
      </c>
      <c r="F8982" t="s">
        <v>106</v>
      </c>
      <c r="G8982">
        <v>484864414.46708298</v>
      </c>
    </row>
    <row r="8983" spans="1:7">
      <c r="A8983">
        <v>10009</v>
      </c>
      <c r="B8983" t="s">
        <v>118</v>
      </c>
      <c r="C8983">
        <v>31</v>
      </c>
      <c r="D8983" t="s">
        <v>34</v>
      </c>
      <c r="E8983">
        <v>15055</v>
      </c>
      <c r="F8983" t="s">
        <v>106</v>
      </c>
      <c r="G8983">
        <v>1086961108.4047999</v>
      </c>
    </row>
    <row r="8984" spans="1:7">
      <c r="A8984">
        <v>10009</v>
      </c>
      <c r="B8984" t="s">
        <v>118</v>
      </c>
      <c r="C8984">
        <v>32</v>
      </c>
      <c r="D8984" t="s">
        <v>35</v>
      </c>
      <c r="E8984">
        <v>15055</v>
      </c>
      <c r="F8984" t="s">
        <v>106</v>
      </c>
      <c r="G8984">
        <v>32866439221.301201</v>
      </c>
    </row>
    <row r="8985" spans="1:7">
      <c r="A8985">
        <v>10009</v>
      </c>
      <c r="B8985" t="s">
        <v>118</v>
      </c>
      <c r="C8985">
        <v>33</v>
      </c>
      <c r="D8985" t="s">
        <v>36</v>
      </c>
      <c r="E8985">
        <v>15055</v>
      </c>
      <c r="F8985" t="s">
        <v>106</v>
      </c>
      <c r="G8985">
        <v>14337428966.2404</v>
      </c>
    </row>
    <row r="8986" spans="1:7">
      <c r="A8986">
        <v>10009</v>
      </c>
      <c r="B8986" t="s">
        <v>118</v>
      </c>
      <c r="C8986">
        <v>34</v>
      </c>
      <c r="D8986" t="s">
        <v>37</v>
      </c>
      <c r="E8986">
        <v>15055</v>
      </c>
      <c r="F8986" t="s">
        <v>106</v>
      </c>
      <c r="G8986">
        <v>5054899035.3322401</v>
      </c>
    </row>
    <row r="8987" spans="1:7">
      <c r="A8987">
        <v>10009</v>
      </c>
      <c r="B8987" t="s">
        <v>118</v>
      </c>
      <c r="C8987">
        <v>35</v>
      </c>
      <c r="D8987" t="s">
        <v>38</v>
      </c>
      <c r="E8987">
        <v>15055</v>
      </c>
      <c r="F8987" t="s">
        <v>106</v>
      </c>
      <c r="G8987">
        <v>3452390988.9540901</v>
      </c>
    </row>
    <row r="8988" spans="1:7">
      <c r="A8988">
        <v>10009</v>
      </c>
      <c r="B8988" t="s">
        <v>118</v>
      </c>
      <c r="C8988">
        <v>36</v>
      </c>
      <c r="D8988" t="s">
        <v>39</v>
      </c>
      <c r="E8988">
        <v>15055</v>
      </c>
      <c r="F8988" t="s">
        <v>106</v>
      </c>
      <c r="G8988">
        <v>13086642051.625099</v>
      </c>
    </row>
    <row r="8989" spans="1:7">
      <c r="A8989">
        <v>10009</v>
      </c>
      <c r="B8989" t="s">
        <v>118</v>
      </c>
      <c r="C8989">
        <v>37</v>
      </c>
      <c r="D8989" t="s">
        <v>40</v>
      </c>
      <c r="E8989">
        <v>15055</v>
      </c>
      <c r="F8989" t="s">
        <v>106</v>
      </c>
      <c r="G8989">
        <v>7938483619.1119003</v>
      </c>
    </row>
    <row r="8990" spans="1:7">
      <c r="A8990">
        <v>10009</v>
      </c>
      <c r="B8990" t="s">
        <v>118</v>
      </c>
      <c r="C8990">
        <v>38</v>
      </c>
      <c r="D8990" t="s">
        <v>41</v>
      </c>
      <c r="E8990">
        <v>15055</v>
      </c>
      <c r="F8990" t="s">
        <v>106</v>
      </c>
      <c r="G8990">
        <v>3462236112.1795502</v>
      </c>
    </row>
    <row r="8991" spans="1:7">
      <c r="A8991">
        <v>10009</v>
      </c>
      <c r="B8991" t="s">
        <v>118</v>
      </c>
      <c r="C8991">
        <v>39</v>
      </c>
      <c r="D8991" t="s">
        <v>42</v>
      </c>
      <c r="E8991">
        <v>15055</v>
      </c>
      <c r="F8991" t="s">
        <v>106</v>
      </c>
      <c r="G8991">
        <v>7771711532.0382996</v>
      </c>
    </row>
    <row r="8992" spans="1:7">
      <c r="A8992">
        <v>10009</v>
      </c>
      <c r="B8992" t="s">
        <v>118</v>
      </c>
      <c r="C8992">
        <v>40</v>
      </c>
      <c r="D8992" t="s">
        <v>43</v>
      </c>
      <c r="E8992">
        <v>15055</v>
      </c>
      <c r="F8992" t="s">
        <v>106</v>
      </c>
      <c r="G8992">
        <v>7128770308.0524397</v>
      </c>
    </row>
    <row r="8993" spans="1:7">
      <c r="A8993">
        <v>10009</v>
      </c>
      <c r="B8993" t="s">
        <v>118</v>
      </c>
      <c r="C8993">
        <v>41</v>
      </c>
      <c r="D8993" t="s">
        <v>44</v>
      </c>
      <c r="E8993">
        <v>15055</v>
      </c>
      <c r="F8993" t="s">
        <v>106</v>
      </c>
      <c r="G8993">
        <v>11421394011.0578</v>
      </c>
    </row>
    <row r="8994" spans="1:7">
      <c r="A8994">
        <v>10009</v>
      </c>
      <c r="B8994" t="s">
        <v>118</v>
      </c>
      <c r="C8994">
        <v>42</v>
      </c>
      <c r="D8994" t="s">
        <v>45</v>
      </c>
      <c r="E8994">
        <v>15055</v>
      </c>
      <c r="F8994" t="s">
        <v>106</v>
      </c>
      <c r="G8994">
        <v>11383811240.132</v>
      </c>
    </row>
    <row r="8995" spans="1:7">
      <c r="A8995">
        <v>10009</v>
      </c>
      <c r="B8995" t="s">
        <v>118</v>
      </c>
      <c r="C8995">
        <v>43</v>
      </c>
      <c r="D8995" t="s">
        <v>46</v>
      </c>
      <c r="E8995">
        <v>15055</v>
      </c>
      <c r="F8995" t="s">
        <v>106</v>
      </c>
      <c r="G8995">
        <v>246844368.806851</v>
      </c>
    </row>
    <row r="8996" spans="1:7">
      <c r="A8996">
        <v>10009</v>
      </c>
      <c r="B8996" t="s">
        <v>118</v>
      </c>
      <c r="C8996">
        <v>44</v>
      </c>
      <c r="D8996" t="s">
        <v>47</v>
      </c>
      <c r="E8996">
        <v>15055</v>
      </c>
      <c r="F8996" t="s">
        <v>106</v>
      </c>
      <c r="G8996">
        <v>1748808424.2518899</v>
      </c>
    </row>
    <row r="8997" spans="1:7">
      <c r="A8997">
        <v>10009</v>
      </c>
      <c r="B8997" t="s">
        <v>118</v>
      </c>
      <c r="C8997">
        <v>45</v>
      </c>
      <c r="D8997" t="s">
        <v>48</v>
      </c>
      <c r="E8997">
        <v>15055</v>
      </c>
      <c r="F8997" t="s">
        <v>106</v>
      </c>
      <c r="G8997">
        <v>5687596862.2693701</v>
      </c>
    </row>
    <row r="8998" spans="1:7">
      <c r="A8998">
        <v>10009</v>
      </c>
      <c r="B8998" t="s">
        <v>118</v>
      </c>
      <c r="C8998">
        <v>46</v>
      </c>
      <c r="D8998" t="s">
        <v>49</v>
      </c>
      <c r="E8998">
        <v>15055</v>
      </c>
      <c r="F8998" t="s">
        <v>106</v>
      </c>
      <c r="G8998">
        <v>5671584003.8379402</v>
      </c>
    </row>
    <row r="8999" spans="1:7">
      <c r="A8999">
        <v>10009</v>
      </c>
      <c r="B8999" t="s">
        <v>118</v>
      </c>
      <c r="C8999">
        <v>47</v>
      </c>
      <c r="D8999" t="s">
        <v>50</v>
      </c>
      <c r="E8999">
        <v>15055</v>
      </c>
      <c r="F8999" t="s">
        <v>106</v>
      </c>
      <c r="G8999">
        <v>53294380.043199897</v>
      </c>
    </row>
    <row r="9000" spans="1:7">
      <c r="A9000">
        <v>10009</v>
      </c>
      <c r="B9000" t="s">
        <v>118</v>
      </c>
      <c r="C9000">
        <v>48</v>
      </c>
      <c r="D9000" t="s">
        <v>51</v>
      </c>
      <c r="E9000">
        <v>15055</v>
      </c>
      <c r="F9000" t="s">
        <v>106</v>
      </c>
      <c r="G9000">
        <v>638619362.35098505</v>
      </c>
    </row>
    <row r="9001" spans="1:7">
      <c r="A9001">
        <v>10009</v>
      </c>
      <c r="B9001" t="s">
        <v>118</v>
      </c>
      <c r="C9001">
        <v>49</v>
      </c>
      <c r="D9001" t="s">
        <v>52</v>
      </c>
      <c r="E9001">
        <v>15055</v>
      </c>
      <c r="F9001" t="s">
        <v>106</v>
      </c>
      <c r="G9001">
        <v>51099616.415656097</v>
      </c>
    </row>
    <row r="9002" spans="1:7">
      <c r="A9002">
        <v>10009</v>
      </c>
      <c r="B9002" t="s">
        <v>118</v>
      </c>
      <c r="C9002">
        <v>50</v>
      </c>
      <c r="D9002" t="s">
        <v>53</v>
      </c>
      <c r="E9002">
        <v>15055</v>
      </c>
      <c r="F9002" t="s">
        <v>106</v>
      </c>
      <c r="G9002">
        <v>19446110.3564265</v>
      </c>
    </row>
    <row r="9003" spans="1:7">
      <c r="A9003">
        <v>10009</v>
      </c>
      <c r="B9003" t="s">
        <v>118</v>
      </c>
      <c r="C9003">
        <v>51</v>
      </c>
      <c r="D9003" t="s">
        <v>54</v>
      </c>
      <c r="E9003">
        <v>15055</v>
      </c>
      <c r="F9003" t="s">
        <v>106</v>
      </c>
      <c r="G9003">
        <v>14047113437.465</v>
      </c>
    </row>
    <row r="9004" spans="1:7">
      <c r="A9004">
        <v>10009</v>
      </c>
      <c r="B9004" t="s">
        <v>118</v>
      </c>
      <c r="C9004">
        <v>52</v>
      </c>
      <c r="D9004" t="s">
        <v>55</v>
      </c>
      <c r="E9004">
        <v>15055</v>
      </c>
      <c r="F9004" t="s">
        <v>106</v>
      </c>
      <c r="G9004">
        <v>3400813755.63166</v>
      </c>
    </row>
    <row r="9005" spans="1:7">
      <c r="A9005">
        <v>10009</v>
      </c>
      <c r="B9005" t="s">
        <v>118</v>
      </c>
      <c r="C9005">
        <v>53</v>
      </c>
      <c r="D9005" t="s">
        <v>56</v>
      </c>
      <c r="E9005">
        <v>15055</v>
      </c>
      <c r="F9005" t="s">
        <v>106</v>
      </c>
      <c r="G9005">
        <v>1983362471.9090199</v>
      </c>
    </row>
    <row r="9006" spans="1:7">
      <c r="A9006">
        <v>10009</v>
      </c>
      <c r="B9006" t="s">
        <v>118</v>
      </c>
      <c r="C9006">
        <v>54</v>
      </c>
      <c r="D9006" t="s">
        <v>57</v>
      </c>
      <c r="E9006">
        <v>15055</v>
      </c>
      <c r="F9006" t="s">
        <v>106</v>
      </c>
      <c r="G9006">
        <v>7030128369.2610502</v>
      </c>
    </row>
    <row r="9007" spans="1:7">
      <c r="A9007">
        <v>10009</v>
      </c>
      <c r="B9007" t="s">
        <v>118</v>
      </c>
      <c r="C9007">
        <v>55</v>
      </c>
      <c r="D9007" t="s">
        <v>58</v>
      </c>
      <c r="E9007">
        <v>15055</v>
      </c>
      <c r="F9007" t="s">
        <v>106</v>
      </c>
      <c r="G9007">
        <v>5168737912.8467999</v>
      </c>
    </row>
    <row r="9008" spans="1:7">
      <c r="A9008">
        <v>10009</v>
      </c>
      <c r="B9008" t="s">
        <v>118</v>
      </c>
      <c r="C9008">
        <v>56</v>
      </c>
      <c r="D9008" t="s">
        <v>59</v>
      </c>
      <c r="E9008">
        <v>15055</v>
      </c>
      <c r="F9008" t="s">
        <v>106</v>
      </c>
      <c r="G9008">
        <v>5134657731.0949402</v>
      </c>
    </row>
    <row r="9009" spans="1:7">
      <c r="A9009">
        <v>10009</v>
      </c>
      <c r="B9009" t="s">
        <v>118</v>
      </c>
      <c r="C9009">
        <v>57</v>
      </c>
      <c r="D9009" t="s">
        <v>60</v>
      </c>
      <c r="E9009">
        <v>15055</v>
      </c>
      <c r="F9009" t="s">
        <v>106</v>
      </c>
      <c r="G9009">
        <v>2216729773.8245802</v>
      </c>
    </row>
    <row r="9010" spans="1:7">
      <c r="A9010">
        <v>10009</v>
      </c>
      <c r="B9010" t="s">
        <v>118</v>
      </c>
      <c r="C9010">
        <v>58</v>
      </c>
      <c r="D9010" t="s">
        <v>61</v>
      </c>
      <c r="E9010">
        <v>15055</v>
      </c>
      <c r="F9010" t="s">
        <v>106</v>
      </c>
      <c r="G9010">
        <v>38449924436.238297</v>
      </c>
    </row>
    <row r="9011" spans="1:7">
      <c r="A9011">
        <v>10009</v>
      </c>
      <c r="B9011" t="s">
        <v>118</v>
      </c>
      <c r="C9011">
        <v>59</v>
      </c>
      <c r="D9011" t="s">
        <v>62</v>
      </c>
      <c r="E9011">
        <v>15055</v>
      </c>
      <c r="F9011" t="s">
        <v>106</v>
      </c>
      <c r="G9011">
        <v>6818990013.8898602</v>
      </c>
    </row>
    <row r="9012" spans="1:7">
      <c r="A9012">
        <v>10009</v>
      </c>
      <c r="B9012" t="s">
        <v>118</v>
      </c>
      <c r="C9012">
        <v>60</v>
      </c>
      <c r="D9012" t="s">
        <v>63</v>
      </c>
      <c r="E9012">
        <v>15055</v>
      </c>
      <c r="F9012" t="s">
        <v>106</v>
      </c>
      <c r="G9012">
        <v>12472832251.776199</v>
      </c>
    </row>
    <row r="9013" spans="1:7">
      <c r="A9013">
        <v>10009</v>
      </c>
      <c r="B9013" t="s">
        <v>118</v>
      </c>
      <c r="C9013">
        <v>61</v>
      </c>
      <c r="D9013" t="s">
        <v>64</v>
      </c>
      <c r="E9013">
        <v>15055</v>
      </c>
      <c r="F9013" t="s">
        <v>106</v>
      </c>
      <c r="G9013">
        <v>9635097714.3946705</v>
      </c>
    </row>
    <row r="9014" spans="1:7">
      <c r="A9014">
        <v>10009</v>
      </c>
      <c r="B9014" t="s">
        <v>118</v>
      </c>
      <c r="C9014">
        <v>62</v>
      </c>
      <c r="D9014" t="s">
        <v>65</v>
      </c>
      <c r="E9014">
        <v>15055</v>
      </c>
      <c r="F9014" t="s">
        <v>106</v>
      </c>
      <c r="G9014">
        <v>143731773846.383</v>
      </c>
    </row>
    <row r="9015" spans="1:7">
      <c r="A9015">
        <v>10009</v>
      </c>
      <c r="B9015" t="s">
        <v>118</v>
      </c>
      <c r="C9015">
        <v>63</v>
      </c>
      <c r="D9015" t="s">
        <v>66</v>
      </c>
      <c r="E9015">
        <v>15055</v>
      </c>
      <c r="F9015" t="s">
        <v>106</v>
      </c>
      <c r="G9015">
        <v>4978602185.7490597</v>
      </c>
    </row>
    <row r="9016" spans="1:7">
      <c r="A9016">
        <v>10009</v>
      </c>
      <c r="B9016" t="s">
        <v>118</v>
      </c>
      <c r="C9016">
        <v>64</v>
      </c>
      <c r="D9016" t="s">
        <v>67</v>
      </c>
      <c r="E9016">
        <v>15055</v>
      </c>
      <c r="F9016" t="s">
        <v>106</v>
      </c>
      <c r="G9016">
        <v>8369573.7449417496</v>
      </c>
    </row>
    <row r="9017" spans="1:7">
      <c r="A9017">
        <v>10009</v>
      </c>
      <c r="B9017" t="s">
        <v>118</v>
      </c>
      <c r="C9017">
        <v>65</v>
      </c>
      <c r="D9017" t="s">
        <v>68</v>
      </c>
      <c r="E9017">
        <v>15055</v>
      </c>
      <c r="F9017" t="s">
        <v>106</v>
      </c>
      <c r="G9017">
        <v>16832973778.348101</v>
      </c>
    </row>
    <row r="9018" spans="1:7">
      <c r="A9018">
        <v>10009</v>
      </c>
      <c r="B9018" t="s">
        <v>118</v>
      </c>
      <c r="C9018">
        <v>67</v>
      </c>
      <c r="D9018" t="s">
        <v>70</v>
      </c>
      <c r="E9018">
        <v>15055</v>
      </c>
      <c r="F9018" t="s">
        <v>106</v>
      </c>
      <c r="G9018">
        <v>5385489456.4775105</v>
      </c>
    </row>
    <row r="9019" spans="1:7">
      <c r="A9019">
        <v>10009</v>
      </c>
      <c r="B9019" t="s">
        <v>118</v>
      </c>
      <c r="C9019">
        <v>68</v>
      </c>
      <c r="D9019" t="s">
        <v>71</v>
      </c>
      <c r="E9019">
        <v>15055</v>
      </c>
      <c r="F9019" t="s">
        <v>106</v>
      </c>
      <c r="G9019">
        <v>1299214014.0334201</v>
      </c>
    </row>
    <row r="9020" spans="1:7">
      <c r="A9020">
        <v>10009</v>
      </c>
      <c r="B9020" t="s">
        <v>118</v>
      </c>
      <c r="C9020">
        <v>69</v>
      </c>
      <c r="D9020" t="s">
        <v>72</v>
      </c>
      <c r="E9020">
        <v>15055</v>
      </c>
      <c r="F9020" t="s">
        <v>106</v>
      </c>
      <c r="G9020">
        <v>26243727732.047901</v>
      </c>
    </row>
    <row r="9021" spans="1:7">
      <c r="A9021">
        <v>10009</v>
      </c>
      <c r="B9021" t="s">
        <v>118</v>
      </c>
      <c r="C9021">
        <v>70</v>
      </c>
      <c r="D9021" t="s">
        <v>73</v>
      </c>
      <c r="E9021">
        <v>15055</v>
      </c>
      <c r="F9021" t="s">
        <v>106</v>
      </c>
      <c r="G9021">
        <v>58892597632.020699</v>
      </c>
    </row>
    <row r="9022" spans="1:7">
      <c r="A9022">
        <v>10009</v>
      </c>
      <c r="B9022" t="s">
        <v>118</v>
      </c>
      <c r="C9022">
        <v>71</v>
      </c>
      <c r="D9022" t="s">
        <v>74</v>
      </c>
      <c r="E9022">
        <v>15055</v>
      </c>
      <c r="F9022" t="s">
        <v>106</v>
      </c>
      <c r="G9022">
        <v>39078220431.3582</v>
      </c>
    </row>
    <row r="9023" spans="1:7">
      <c r="A9023">
        <v>10009</v>
      </c>
      <c r="B9023" t="s">
        <v>118</v>
      </c>
      <c r="C9023">
        <v>72</v>
      </c>
      <c r="D9023" t="s">
        <v>75</v>
      </c>
      <c r="E9023">
        <v>15055</v>
      </c>
      <c r="F9023" t="s">
        <v>106</v>
      </c>
      <c r="G9023">
        <v>4625064658.6317797</v>
      </c>
    </row>
    <row r="9024" spans="1:7">
      <c r="A9024">
        <v>10009</v>
      </c>
      <c r="B9024" t="s">
        <v>118</v>
      </c>
      <c r="C9024">
        <v>73</v>
      </c>
      <c r="D9024" t="s">
        <v>76</v>
      </c>
      <c r="E9024">
        <v>15055</v>
      </c>
      <c r="F9024" t="s">
        <v>106</v>
      </c>
      <c r="G9024">
        <v>22680204265.8451</v>
      </c>
    </row>
    <row r="9025" spans="1:7">
      <c r="A9025">
        <v>10009</v>
      </c>
      <c r="B9025" t="s">
        <v>118</v>
      </c>
      <c r="C9025">
        <v>74</v>
      </c>
      <c r="D9025" t="s">
        <v>77</v>
      </c>
      <c r="E9025">
        <v>15055</v>
      </c>
      <c r="F9025" t="s">
        <v>106</v>
      </c>
      <c r="G9025">
        <v>10417631190.622101</v>
      </c>
    </row>
    <row r="9026" spans="1:7">
      <c r="A9026">
        <v>10009</v>
      </c>
      <c r="B9026" t="s">
        <v>118</v>
      </c>
      <c r="C9026">
        <v>75</v>
      </c>
      <c r="D9026" t="s">
        <v>78</v>
      </c>
      <c r="E9026">
        <v>15055</v>
      </c>
      <c r="F9026" t="s">
        <v>106</v>
      </c>
      <c r="G9026">
        <v>998240705.418136</v>
      </c>
    </row>
    <row r="9027" spans="1:7">
      <c r="A9027">
        <v>10009</v>
      </c>
      <c r="B9027" t="s">
        <v>118</v>
      </c>
      <c r="C9027">
        <v>76</v>
      </c>
      <c r="D9027" t="s">
        <v>79</v>
      </c>
      <c r="E9027">
        <v>15055</v>
      </c>
      <c r="F9027" t="s">
        <v>106</v>
      </c>
      <c r="G9027">
        <v>9024144535.7014904</v>
      </c>
    </row>
    <row r="9028" spans="1:7">
      <c r="A9028">
        <v>10009</v>
      </c>
      <c r="B9028" t="s">
        <v>118</v>
      </c>
      <c r="C9028">
        <v>77</v>
      </c>
      <c r="D9028" t="s">
        <v>80</v>
      </c>
      <c r="E9028">
        <v>15055</v>
      </c>
      <c r="F9028" t="s">
        <v>106</v>
      </c>
      <c r="G9028">
        <v>3986659602.5177598</v>
      </c>
    </row>
    <row r="9029" spans="1:7">
      <c r="A9029">
        <v>10009</v>
      </c>
      <c r="B9029" t="s">
        <v>118</v>
      </c>
      <c r="C9029">
        <v>78</v>
      </c>
      <c r="D9029" t="s">
        <v>81</v>
      </c>
      <c r="E9029">
        <v>15055</v>
      </c>
      <c r="F9029" t="s">
        <v>106</v>
      </c>
      <c r="G9029">
        <v>58083782406.856697</v>
      </c>
    </row>
    <row r="9030" spans="1:7">
      <c r="A9030">
        <v>10009</v>
      </c>
      <c r="B9030" t="s">
        <v>118</v>
      </c>
      <c r="C9030">
        <v>79</v>
      </c>
      <c r="D9030" t="s">
        <v>82</v>
      </c>
      <c r="E9030">
        <v>15055</v>
      </c>
      <c r="F9030" t="s">
        <v>106</v>
      </c>
      <c r="G9030">
        <v>12147375625.3111</v>
      </c>
    </row>
    <row r="9031" spans="1:7">
      <c r="A9031">
        <v>10009</v>
      </c>
      <c r="B9031" t="s">
        <v>118</v>
      </c>
      <c r="C9031">
        <v>80</v>
      </c>
      <c r="D9031" t="s">
        <v>83</v>
      </c>
      <c r="E9031">
        <v>15055</v>
      </c>
      <c r="F9031" t="s">
        <v>106</v>
      </c>
      <c r="G9031">
        <v>10772237290.616699</v>
      </c>
    </row>
    <row r="9032" spans="1:7">
      <c r="A9032">
        <v>10009</v>
      </c>
      <c r="B9032" t="s">
        <v>118</v>
      </c>
      <c r="C9032">
        <v>81</v>
      </c>
      <c r="D9032" t="s">
        <v>84</v>
      </c>
      <c r="E9032">
        <v>15055</v>
      </c>
      <c r="F9032" t="s">
        <v>106</v>
      </c>
      <c r="G9032">
        <v>20142975914.413101</v>
      </c>
    </row>
    <row r="9033" spans="1:7">
      <c r="A9033">
        <v>10009</v>
      </c>
      <c r="B9033" t="s">
        <v>118</v>
      </c>
      <c r="C9033">
        <v>82</v>
      </c>
      <c r="D9033" t="s">
        <v>85</v>
      </c>
      <c r="E9033">
        <v>15055</v>
      </c>
      <c r="F9033" t="s">
        <v>106</v>
      </c>
      <c r="G9033">
        <v>1965606103.55422</v>
      </c>
    </row>
    <row r="9034" spans="1:7">
      <c r="A9034">
        <v>10009</v>
      </c>
      <c r="B9034" t="s">
        <v>118</v>
      </c>
      <c r="C9034">
        <v>83</v>
      </c>
      <c r="D9034" t="s">
        <v>86</v>
      </c>
      <c r="E9034">
        <v>15055</v>
      </c>
      <c r="F9034" t="s">
        <v>106</v>
      </c>
      <c r="G9034">
        <v>11835671253.603901</v>
      </c>
    </row>
    <row r="9035" spans="1:7">
      <c r="A9035">
        <v>10009</v>
      </c>
      <c r="B9035" t="s">
        <v>118</v>
      </c>
      <c r="C9035">
        <v>86</v>
      </c>
      <c r="D9035" t="s">
        <v>89</v>
      </c>
      <c r="E9035">
        <v>15055</v>
      </c>
      <c r="F9035" t="s">
        <v>106</v>
      </c>
      <c r="G9035">
        <v>761993368.51093102</v>
      </c>
    </row>
    <row r="9036" spans="1:7">
      <c r="A9036">
        <v>10009</v>
      </c>
      <c r="B9036" t="s">
        <v>118</v>
      </c>
      <c r="C9036">
        <v>87</v>
      </c>
      <c r="D9036" t="s">
        <v>90</v>
      </c>
      <c r="E9036">
        <v>15055</v>
      </c>
      <c r="F9036" t="s">
        <v>106</v>
      </c>
      <c r="G9036">
        <v>438786836.17530102</v>
      </c>
    </row>
    <row r="9037" spans="1:7">
      <c r="A9037">
        <v>10009</v>
      </c>
      <c r="B9037" t="s">
        <v>118</v>
      </c>
      <c r="C9037">
        <v>10001</v>
      </c>
      <c r="D9037" t="s">
        <v>110</v>
      </c>
      <c r="E9037">
        <v>15009</v>
      </c>
      <c r="F9037" t="s">
        <v>153</v>
      </c>
      <c r="G9037">
        <v>117803280.624717</v>
      </c>
    </row>
    <row r="9038" spans="1:7">
      <c r="A9038">
        <v>10009</v>
      </c>
      <c r="B9038" t="s">
        <v>118</v>
      </c>
      <c r="C9038">
        <v>10001</v>
      </c>
      <c r="D9038" t="s">
        <v>110</v>
      </c>
      <c r="E9038">
        <v>15055</v>
      </c>
      <c r="F9038" t="s">
        <v>106</v>
      </c>
      <c r="G9038">
        <v>26734816.526260801</v>
      </c>
    </row>
    <row r="9039" spans="1:7">
      <c r="A9039">
        <v>10009</v>
      </c>
      <c r="B9039" t="s">
        <v>118</v>
      </c>
      <c r="C9039">
        <v>10002</v>
      </c>
      <c r="D9039" t="s">
        <v>111</v>
      </c>
      <c r="E9039">
        <v>15009</v>
      </c>
      <c r="F9039" t="s">
        <v>153</v>
      </c>
      <c r="G9039">
        <v>372291868.40798801</v>
      </c>
    </row>
    <row r="9040" spans="1:7">
      <c r="A9040">
        <v>10009</v>
      </c>
      <c r="B9040" t="s">
        <v>118</v>
      </c>
      <c r="C9040">
        <v>10002</v>
      </c>
      <c r="D9040" t="s">
        <v>111</v>
      </c>
      <c r="E9040">
        <v>15055</v>
      </c>
      <c r="F9040" t="s">
        <v>106</v>
      </c>
      <c r="G9040">
        <v>35206730.471306197</v>
      </c>
    </row>
    <row r="9041" spans="1:7">
      <c r="A9041">
        <v>10009</v>
      </c>
      <c r="B9041" t="s">
        <v>118</v>
      </c>
      <c r="C9041">
        <v>10003</v>
      </c>
      <c r="D9041" t="s">
        <v>112</v>
      </c>
      <c r="E9041">
        <v>15009</v>
      </c>
      <c r="F9041" t="s">
        <v>153</v>
      </c>
      <c r="G9041">
        <v>565699565.37548697</v>
      </c>
    </row>
    <row r="9042" spans="1:7">
      <c r="A9042">
        <v>10009</v>
      </c>
      <c r="B9042" t="s">
        <v>118</v>
      </c>
      <c r="C9042">
        <v>10003</v>
      </c>
      <c r="D9042" t="s">
        <v>112</v>
      </c>
      <c r="E9042">
        <v>15055</v>
      </c>
      <c r="F9042" t="s">
        <v>106</v>
      </c>
      <c r="G9042">
        <v>31345891.9881474</v>
      </c>
    </row>
    <row r="9043" spans="1:7">
      <c r="A9043">
        <v>10009</v>
      </c>
      <c r="B9043" t="s">
        <v>118</v>
      </c>
      <c r="C9043">
        <v>10004</v>
      </c>
      <c r="D9043" t="s">
        <v>113</v>
      </c>
      <c r="E9043">
        <v>15009</v>
      </c>
      <c r="F9043" t="s">
        <v>153</v>
      </c>
      <c r="G9043">
        <v>366679970.10785002</v>
      </c>
    </row>
    <row r="9044" spans="1:7">
      <c r="A9044">
        <v>10009</v>
      </c>
      <c r="B9044" t="s">
        <v>118</v>
      </c>
      <c r="C9044">
        <v>10004</v>
      </c>
      <c r="D9044" t="s">
        <v>113</v>
      </c>
      <c r="E9044">
        <v>15055</v>
      </c>
      <c r="F9044" t="s">
        <v>106</v>
      </c>
      <c r="G9044">
        <v>24202797.761643101</v>
      </c>
    </row>
    <row r="9045" spans="1:7">
      <c r="A9045">
        <v>10009</v>
      </c>
      <c r="B9045" t="s">
        <v>118</v>
      </c>
      <c r="C9045">
        <v>10005</v>
      </c>
      <c r="D9045" t="s">
        <v>114</v>
      </c>
      <c r="E9045">
        <v>15009</v>
      </c>
      <c r="F9045" t="s">
        <v>153</v>
      </c>
      <c r="G9045">
        <v>1463541954.70995</v>
      </c>
    </row>
    <row r="9046" spans="1:7">
      <c r="A9046">
        <v>10009</v>
      </c>
      <c r="B9046" t="s">
        <v>118</v>
      </c>
      <c r="C9046">
        <v>10005</v>
      </c>
      <c r="D9046" t="s">
        <v>114</v>
      </c>
      <c r="E9046">
        <v>15055</v>
      </c>
      <c r="F9046" t="s">
        <v>106</v>
      </c>
      <c r="G9046">
        <v>54015103.905886002</v>
      </c>
    </row>
    <row r="9047" spans="1:7">
      <c r="A9047">
        <v>10009</v>
      </c>
      <c r="B9047" t="s">
        <v>118</v>
      </c>
      <c r="C9047">
        <v>10006</v>
      </c>
      <c r="D9047" t="s">
        <v>115</v>
      </c>
      <c r="E9047">
        <v>15009</v>
      </c>
      <c r="F9047" t="s">
        <v>153</v>
      </c>
      <c r="G9047">
        <v>2725204639.9029899</v>
      </c>
    </row>
    <row r="9048" spans="1:7">
      <c r="A9048">
        <v>10009</v>
      </c>
      <c r="B9048" t="s">
        <v>118</v>
      </c>
      <c r="C9048">
        <v>10006</v>
      </c>
      <c r="D9048" t="s">
        <v>115</v>
      </c>
      <c r="E9048">
        <v>15055</v>
      </c>
      <c r="F9048" t="s">
        <v>106</v>
      </c>
      <c r="G9048">
        <v>184484641.730611</v>
      </c>
    </row>
    <row r="9049" spans="1:7">
      <c r="A9049">
        <v>10009</v>
      </c>
      <c r="B9049" t="s">
        <v>118</v>
      </c>
      <c r="C9049">
        <v>10007</v>
      </c>
      <c r="D9049" t="s">
        <v>116</v>
      </c>
      <c r="E9049">
        <v>15009</v>
      </c>
      <c r="F9049" t="s">
        <v>153</v>
      </c>
      <c r="G9049">
        <v>4672229927.8755903</v>
      </c>
    </row>
    <row r="9050" spans="1:7">
      <c r="A9050">
        <v>10009</v>
      </c>
      <c r="B9050" t="s">
        <v>118</v>
      </c>
      <c r="C9050">
        <v>10007</v>
      </c>
      <c r="D9050" t="s">
        <v>116</v>
      </c>
      <c r="E9050">
        <v>15055</v>
      </c>
      <c r="F9050" t="s">
        <v>106</v>
      </c>
      <c r="G9050">
        <v>326249337.66193902</v>
      </c>
    </row>
    <row r="9051" spans="1:7">
      <c r="A9051">
        <v>10009</v>
      </c>
      <c r="B9051" t="s">
        <v>118</v>
      </c>
      <c r="C9051">
        <v>10008</v>
      </c>
      <c r="D9051" t="s">
        <v>117</v>
      </c>
      <c r="E9051">
        <v>15009</v>
      </c>
      <c r="F9051" t="s">
        <v>153</v>
      </c>
      <c r="G9051">
        <v>3747293966.06672</v>
      </c>
    </row>
    <row r="9052" spans="1:7">
      <c r="A9052">
        <v>10009</v>
      </c>
      <c r="B9052" t="s">
        <v>118</v>
      </c>
      <c r="C9052">
        <v>10008</v>
      </c>
      <c r="D9052" t="s">
        <v>117</v>
      </c>
      <c r="E9052">
        <v>15055</v>
      </c>
      <c r="F9052" t="s">
        <v>106</v>
      </c>
      <c r="G9052">
        <v>373202344.28252298</v>
      </c>
    </row>
    <row r="9053" spans="1:7">
      <c r="A9053">
        <v>10009</v>
      </c>
      <c r="B9053" t="s">
        <v>118</v>
      </c>
      <c r="C9053">
        <v>10009</v>
      </c>
      <c r="D9053" t="s">
        <v>118</v>
      </c>
      <c r="E9053">
        <v>15009</v>
      </c>
      <c r="F9053" t="s">
        <v>153</v>
      </c>
      <c r="G9053">
        <v>24986726720.934399</v>
      </c>
    </row>
    <row r="9054" spans="1:7">
      <c r="A9054">
        <v>10009</v>
      </c>
      <c r="B9054" t="s">
        <v>118</v>
      </c>
      <c r="C9054">
        <v>10009</v>
      </c>
      <c r="D9054" t="s">
        <v>118</v>
      </c>
      <c r="E9054">
        <v>15055</v>
      </c>
      <c r="F9054" t="s">
        <v>106</v>
      </c>
      <c r="G9054">
        <v>944300519.71609604</v>
      </c>
    </row>
    <row r="9055" spans="1:7">
      <c r="A9055">
        <v>10009</v>
      </c>
      <c r="B9055" t="s">
        <v>118</v>
      </c>
      <c r="C9055">
        <v>11001</v>
      </c>
      <c r="D9055" t="s">
        <v>119</v>
      </c>
      <c r="E9055">
        <v>15027</v>
      </c>
      <c r="F9055" t="s">
        <v>154</v>
      </c>
      <c r="G9055">
        <v>277380364610.242</v>
      </c>
    </row>
    <row r="9056" spans="1:7">
      <c r="A9056">
        <v>10009</v>
      </c>
      <c r="B9056" t="s">
        <v>118</v>
      </c>
      <c r="C9056">
        <v>11001</v>
      </c>
      <c r="D9056" t="s">
        <v>119</v>
      </c>
      <c r="E9056">
        <v>15029</v>
      </c>
      <c r="F9056" t="s">
        <v>155</v>
      </c>
      <c r="G9056">
        <v>1541882119.07342</v>
      </c>
    </row>
    <row r="9057" spans="1:7">
      <c r="A9057">
        <v>10009</v>
      </c>
      <c r="B9057" t="s">
        <v>118</v>
      </c>
      <c r="C9057">
        <v>11001</v>
      </c>
      <c r="D9057" t="s">
        <v>119</v>
      </c>
      <c r="E9057">
        <v>15055</v>
      </c>
      <c r="F9057" t="s">
        <v>106</v>
      </c>
      <c r="G9057">
        <v>63205700.378850102</v>
      </c>
    </row>
    <row r="9058" spans="1:7">
      <c r="A9058">
        <v>10009</v>
      </c>
      <c r="B9058" t="s">
        <v>118</v>
      </c>
      <c r="C9058">
        <v>11003</v>
      </c>
      <c r="D9058" t="s">
        <v>120</v>
      </c>
      <c r="E9058">
        <v>15055</v>
      </c>
      <c r="F9058" t="s">
        <v>106</v>
      </c>
      <c r="G9058">
        <v>73589816.712706298</v>
      </c>
    </row>
    <row r="9059" spans="1:7">
      <c r="A9059">
        <v>10009</v>
      </c>
      <c r="B9059" t="s">
        <v>118</v>
      </c>
      <c r="C9059">
        <v>12001</v>
      </c>
      <c r="D9059" t="s">
        <v>121</v>
      </c>
      <c r="E9059">
        <v>15027</v>
      </c>
      <c r="F9059" t="s">
        <v>154</v>
      </c>
      <c r="G9059">
        <v>74190426095.874893</v>
      </c>
    </row>
    <row r="9060" spans="1:7">
      <c r="A9060">
        <v>10009</v>
      </c>
      <c r="B9060" t="s">
        <v>118</v>
      </c>
      <c r="C9060">
        <v>12001</v>
      </c>
      <c r="D9060" t="s">
        <v>121</v>
      </c>
      <c r="E9060">
        <v>15029</v>
      </c>
      <c r="F9060" t="s">
        <v>155</v>
      </c>
      <c r="G9060">
        <v>9298648219.0678596</v>
      </c>
    </row>
    <row r="9061" spans="1:7">
      <c r="A9061">
        <v>10009</v>
      </c>
      <c r="B9061" t="s">
        <v>118</v>
      </c>
      <c r="C9061">
        <v>12001</v>
      </c>
      <c r="D9061" t="s">
        <v>121</v>
      </c>
      <c r="E9061">
        <v>15030</v>
      </c>
      <c r="F9061" t="s">
        <v>156</v>
      </c>
      <c r="G9061">
        <v>1461924610.0276699</v>
      </c>
    </row>
    <row r="9062" spans="1:7">
      <c r="A9062">
        <v>10009</v>
      </c>
      <c r="B9062" t="s">
        <v>118</v>
      </c>
      <c r="C9062">
        <v>12001</v>
      </c>
      <c r="D9062" t="s">
        <v>121</v>
      </c>
      <c r="E9062">
        <v>15031</v>
      </c>
      <c r="F9062" t="s">
        <v>157</v>
      </c>
      <c r="G9062">
        <v>948876556.13048005</v>
      </c>
    </row>
    <row r="9063" spans="1:7">
      <c r="A9063">
        <v>10009</v>
      </c>
      <c r="B9063" t="s">
        <v>118</v>
      </c>
      <c r="C9063">
        <v>12001</v>
      </c>
      <c r="D9063" t="s">
        <v>121</v>
      </c>
      <c r="E9063">
        <v>15032</v>
      </c>
      <c r="F9063" t="s">
        <v>158</v>
      </c>
      <c r="G9063">
        <v>419324932.51104403</v>
      </c>
    </row>
    <row r="9064" spans="1:7">
      <c r="A9064">
        <v>10009</v>
      </c>
      <c r="B9064" t="s">
        <v>118</v>
      </c>
      <c r="C9064">
        <v>12001</v>
      </c>
      <c r="D9064" t="s">
        <v>121</v>
      </c>
      <c r="E9064">
        <v>15055</v>
      </c>
      <c r="F9064" t="s">
        <v>106</v>
      </c>
      <c r="G9064">
        <v>4105338500.3789101</v>
      </c>
    </row>
    <row r="9065" spans="1:7">
      <c r="A9065">
        <v>10009</v>
      </c>
      <c r="B9065" t="s">
        <v>118</v>
      </c>
      <c r="C9065">
        <v>12002</v>
      </c>
      <c r="D9065" t="s">
        <v>122</v>
      </c>
      <c r="E9065">
        <v>15055</v>
      </c>
      <c r="F9065" t="s">
        <v>106</v>
      </c>
      <c r="G9065">
        <v>6376827410.2636003</v>
      </c>
    </row>
    <row r="9066" spans="1:7">
      <c r="A9066">
        <v>10009</v>
      </c>
      <c r="B9066" t="s">
        <v>118</v>
      </c>
      <c r="C9066">
        <v>12003</v>
      </c>
      <c r="D9066" t="s">
        <v>129</v>
      </c>
      <c r="E9066">
        <v>15055</v>
      </c>
      <c r="F9066" t="s">
        <v>106</v>
      </c>
      <c r="G9066">
        <v>17776055968.760899</v>
      </c>
    </row>
    <row r="9067" spans="1:7">
      <c r="A9067">
        <v>10009</v>
      </c>
      <c r="B9067" t="s">
        <v>118</v>
      </c>
      <c r="C9067">
        <v>12004</v>
      </c>
      <c r="D9067" t="s">
        <v>123</v>
      </c>
      <c r="E9067">
        <v>15055</v>
      </c>
      <c r="F9067" t="s">
        <v>106</v>
      </c>
      <c r="G9067">
        <v>372241560.05824399</v>
      </c>
    </row>
    <row r="9068" spans="1:7">
      <c r="A9068">
        <v>10009</v>
      </c>
      <c r="B9068" t="s">
        <v>118</v>
      </c>
      <c r="C9068">
        <v>14001</v>
      </c>
      <c r="D9068" t="s">
        <v>124</v>
      </c>
      <c r="E9068">
        <v>15011</v>
      </c>
      <c r="F9068" t="s">
        <v>160</v>
      </c>
      <c r="G9068">
        <v>317869322675.039</v>
      </c>
    </row>
    <row r="9069" spans="1:7">
      <c r="A9069">
        <v>10009</v>
      </c>
      <c r="B9069" t="s">
        <v>118</v>
      </c>
      <c r="C9069">
        <v>14001</v>
      </c>
      <c r="D9069" t="s">
        <v>124</v>
      </c>
      <c r="E9069">
        <v>15055</v>
      </c>
      <c r="F9069" t="s">
        <v>106</v>
      </c>
      <c r="G9069">
        <v>492169259.01293701</v>
      </c>
    </row>
    <row r="9070" spans="1:7">
      <c r="A9070">
        <v>10009</v>
      </c>
      <c r="B9070" t="s">
        <v>118</v>
      </c>
      <c r="C9070">
        <v>14002</v>
      </c>
      <c r="D9070" t="s">
        <v>125</v>
      </c>
      <c r="E9070">
        <v>15055</v>
      </c>
      <c r="F9070" t="s">
        <v>106</v>
      </c>
      <c r="G9070">
        <v>119866528.819002</v>
      </c>
    </row>
    <row r="9071" spans="1:7">
      <c r="A9071">
        <v>10009</v>
      </c>
      <c r="B9071" t="s">
        <v>118</v>
      </c>
      <c r="C9071">
        <v>25001</v>
      </c>
      <c r="D9071" t="s">
        <v>126</v>
      </c>
      <c r="E9071">
        <v>15013</v>
      </c>
      <c r="F9071" t="s">
        <v>159</v>
      </c>
      <c r="G9071">
        <v>6460199837.91224</v>
      </c>
    </row>
    <row r="9072" spans="1:7">
      <c r="A9072">
        <v>10009</v>
      </c>
      <c r="B9072" t="s">
        <v>118</v>
      </c>
      <c r="C9072">
        <v>25001</v>
      </c>
      <c r="D9072" t="s">
        <v>126</v>
      </c>
      <c r="E9072">
        <v>15051</v>
      </c>
      <c r="F9072" t="s">
        <v>127</v>
      </c>
      <c r="G9072">
        <v>53324089668.294899</v>
      </c>
    </row>
    <row r="9073" spans="1:7">
      <c r="A9073">
        <v>10009</v>
      </c>
      <c r="B9073" t="s">
        <v>118</v>
      </c>
      <c r="C9073">
        <v>28001</v>
      </c>
      <c r="D9073" t="s">
        <v>128</v>
      </c>
      <c r="E9073">
        <v>15051</v>
      </c>
      <c r="F9073" t="s">
        <v>127</v>
      </c>
      <c r="G9073">
        <v>144807571369.54999</v>
      </c>
    </row>
    <row r="9074" spans="1:7">
      <c r="A9074">
        <v>11001</v>
      </c>
      <c r="B9074" t="s">
        <v>119</v>
      </c>
      <c r="C9074">
        <v>1</v>
      </c>
      <c r="D9074" t="s">
        <v>4</v>
      </c>
      <c r="E9074">
        <v>15055</v>
      </c>
      <c r="F9074" t="s">
        <v>106</v>
      </c>
      <c r="G9074">
        <v>4969562.7630031696</v>
      </c>
    </row>
    <row r="9075" spans="1:7">
      <c r="A9075">
        <v>11001</v>
      </c>
      <c r="B9075" t="s">
        <v>119</v>
      </c>
      <c r="C9075">
        <v>2</v>
      </c>
      <c r="D9075" t="s">
        <v>5</v>
      </c>
      <c r="E9075">
        <v>15055</v>
      </c>
      <c r="F9075" t="s">
        <v>106</v>
      </c>
      <c r="G9075">
        <v>131.95517537382401</v>
      </c>
    </row>
    <row r="9076" spans="1:7">
      <c r="A9076">
        <v>11001</v>
      </c>
      <c r="B9076" t="s">
        <v>119</v>
      </c>
      <c r="C9076">
        <v>3</v>
      </c>
      <c r="D9076" t="s">
        <v>6</v>
      </c>
      <c r="E9076">
        <v>15055</v>
      </c>
      <c r="F9076" t="s">
        <v>106</v>
      </c>
      <c r="G9076">
        <v>380.22431186098902</v>
      </c>
    </row>
    <row r="9077" spans="1:7">
      <c r="A9077">
        <v>11001</v>
      </c>
      <c r="B9077" t="s">
        <v>119</v>
      </c>
      <c r="C9077">
        <v>6</v>
      </c>
      <c r="D9077" t="s">
        <v>9</v>
      </c>
      <c r="E9077">
        <v>15055</v>
      </c>
      <c r="F9077" t="s">
        <v>106</v>
      </c>
      <c r="G9077">
        <v>973700.29431687202</v>
      </c>
    </row>
    <row r="9078" spans="1:7">
      <c r="A9078">
        <v>11001</v>
      </c>
      <c r="B9078" t="s">
        <v>119</v>
      </c>
      <c r="C9078">
        <v>7</v>
      </c>
      <c r="D9078" t="s">
        <v>10</v>
      </c>
      <c r="E9078">
        <v>15055</v>
      </c>
      <c r="F9078" t="s">
        <v>106</v>
      </c>
      <c r="G9078">
        <v>41934867.914566301</v>
      </c>
    </row>
    <row r="9079" spans="1:7">
      <c r="A9079">
        <v>11001</v>
      </c>
      <c r="B9079" t="s">
        <v>119</v>
      </c>
      <c r="C9079">
        <v>8</v>
      </c>
      <c r="D9079" t="s">
        <v>11</v>
      </c>
      <c r="E9079">
        <v>15055</v>
      </c>
      <c r="F9079" t="s">
        <v>106</v>
      </c>
      <c r="G9079">
        <v>4290.6707902850103</v>
      </c>
    </row>
    <row r="9080" spans="1:7">
      <c r="A9080">
        <v>11001</v>
      </c>
      <c r="B9080" t="s">
        <v>119</v>
      </c>
      <c r="C9080">
        <v>9</v>
      </c>
      <c r="D9080" t="s">
        <v>12</v>
      </c>
      <c r="E9080">
        <v>15055</v>
      </c>
      <c r="F9080" t="s">
        <v>106</v>
      </c>
      <c r="G9080">
        <v>29960511.300901201</v>
      </c>
    </row>
    <row r="9081" spans="1:7">
      <c r="A9081">
        <v>11001</v>
      </c>
      <c r="B9081" t="s">
        <v>119</v>
      </c>
      <c r="C9081">
        <v>10</v>
      </c>
      <c r="D9081" t="s">
        <v>13</v>
      </c>
      <c r="E9081">
        <v>15055</v>
      </c>
      <c r="F9081" t="s">
        <v>106</v>
      </c>
      <c r="G9081">
        <v>29149269.252664</v>
      </c>
    </row>
    <row r="9082" spans="1:7">
      <c r="A9082">
        <v>11001</v>
      </c>
      <c r="B9082" t="s">
        <v>119</v>
      </c>
      <c r="C9082">
        <v>11</v>
      </c>
      <c r="D9082" t="s">
        <v>14</v>
      </c>
      <c r="E9082">
        <v>15055</v>
      </c>
      <c r="F9082" t="s">
        <v>106</v>
      </c>
      <c r="G9082">
        <v>1731317.35245271</v>
      </c>
    </row>
    <row r="9083" spans="1:7">
      <c r="A9083">
        <v>11001</v>
      </c>
      <c r="B9083" t="s">
        <v>119</v>
      </c>
      <c r="C9083">
        <v>12</v>
      </c>
      <c r="D9083" t="s">
        <v>15</v>
      </c>
      <c r="E9083">
        <v>15055</v>
      </c>
      <c r="F9083" t="s">
        <v>106</v>
      </c>
      <c r="G9083">
        <v>5206.94657998606</v>
      </c>
    </row>
    <row r="9084" spans="1:7">
      <c r="A9084">
        <v>11001</v>
      </c>
      <c r="B9084" t="s">
        <v>119</v>
      </c>
      <c r="C9084">
        <v>13</v>
      </c>
      <c r="D9084" t="s">
        <v>16</v>
      </c>
      <c r="E9084">
        <v>15055</v>
      </c>
      <c r="F9084" t="s">
        <v>106</v>
      </c>
      <c r="G9084">
        <v>183886.31585561499</v>
      </c>
    </row>
    <row r="9085" spans="1:7">
      <c r="A9085">
        <v>11001</v>
      </c>
      <c r="B9085" t="s">
        <v>119</v>
      </c>
      <c r="C9085">
        <v>14</v>
      </c>
      <c r="D9085" t="s">
        <v>17</v>
      </c>
      <c r="E9085">
        <v>15055</v>
      </c>
      <c r="F9085" t="s">
        <v>106</v>
      </c>
      <c r="G9085">
        <v>1546491.91742651</v>
      </c>
    </row>
    <row r="9086" spans="1:7">
      <c r="A9086">
        <v>11001</v>
      </c>
      <c r="B9086" t="s">
        <v>119</v>
      </c>
      <c r="C9086">
        <v>15</v>
      </c>
      <c r="D9086" t="s">
        <v>18</v>
      </c>
      <c r="E9086">
        <v>15055</v>
      </c>
      <c r="F9086" t="s">
        <v>106</v>
      </c>
      <c r="G9086">
        <v>64950.8076335367</v>
      </c>
    </row>
    <row r="9087" spans="1:7">
      <c r="A9087">
        <v>11001</v>
      </c>
      <c r="B9087" t="s">
        <v>119</v>
      </c>
      <c r="C9087">
        <v>16</v>
      </c>
      <c r="D9087" t="s">
        <v>19</v>
      </c>
      <c r="E9087">
        <v>15055</v>
      </c>
      <c r="F9087" t="s">
        <v>106</v>
      </c>
      <c r="G9087">
        <v>27192.770504147898</v>
      </c>
    </row>
    <row r="9088" spans="1:7">
      <c r="A9088">
        <v>11001</v>
      </c>
      <c r="B9088" t="s">
        <v>119</v>
      </c>
      <c r="C9088">
        <v>17</v>
      </c>
      <c r="D9088" t="s">
        <v>20</v>
      </c>
      <c r="E9088">
        <v>15055</v>
      </c>
      <c r="F9088" t="s">
        <v>106</v>
      </c>
      <c r="G9088">
        <v>2285037.32507913</v>
      </c>
    </row>
    <row r="9089" spans="1:7">
      <c r="A9089">
        <v>11001</v>
      </c>
      <c r="B9089" t="s">
        <v>119</v>
      </c>
      <c r="C9089">
        <v>18</v>
      </c>
      <c r="D9089" t="s">
        <v>21</v>
      </c>
      <c r="E9089">
        <v>15055</v>
      </c>
      <c r="F9089" t="s">
        <v>106</v>
      </c>
      <c r="G9089">
        <v>44160092.717121497</v>
      </c>
    </row>
    <row r="9090" spans="1:7">
      <c r="A9090">
        <v>11001</v>
      </c>
      <c r="B9090" t="s">
        <v>119</v>
      </c>
      <c r="C9090">
        <v>19</v>
      </c>
      <c r="D9090" t="s">
        <v>22</v>
      </c>
      <c r="E9090">
        <v>15055</v>
      </c>
      <c r="F9090" t="s">
        <v>106</v>
      </c>
      <c r="G9090">
        <v>36647694.189531498</v>
      </c>
    </row>
    <row r="9091" spans="1:7">
      <c r="A9091">
        <v>11001</v>
      </c>
      <c r="B9091" t="s">
        <v>119</v>
      </c>
      <c r="C9091">
        <v>20</v>
      </c>
      <c r="D9091" t="s">
        <v>23</v>
      </c>
      <c r="E9091">
        <v>15055</v>
      </c>
      <c r="F9091" t="s">
        <v>106</v>
      </c>
      <c r="G9091">
        <v>69051358.039890304</v>
      </c>
    </row>
    <row r="9092" spans="1:7">
      <c r="A9092">
        <v>11001</v>
      </c>
      <c r="B9092" t="s">
        <v>119</v>
      </c>
      <c r="C9092">
        <v>21</v>
      </c>
      <c r="D9092" t="s">
        <v>24</v>
      </c>
      <c r="E9092">
        <v>15055</v>
      </c>
      <c r="F9092" t="s">
        <v>106</v>
      </c>
      <c r="G9092">
        <v>40399248.828454502</v>
      </c>
    </row>
    <row r="9093" spans="1:7">
      <c r="A9093">
        <v>11001</v>
      </c>
      <c r="B9093" t="s">
        <v>119</v>
      </c>
      <c r="C9093">
        <v>22</v>
      </c>
      <c r="D9093" t="s">
        <v>25</v>
      </c>
      <c r="E9093">
        <v>15055</v>
      </c>
      <c r="F9093" t="s">
        <v>106</v>
      </c>
      <c r="G9093">
        <v>10900186.2607859</v>
      </c>
    </row>
    <row r="9094" spans="1:7">
      <c r="A9094">
        <v>11001</v>
      </c>
      <c r="B9094" t="s">
        <v>119</v>
      </c>
      <c r="C9094">
        <v>23</v>
      </c>
      <c r="D9094" t="s">
        <v>26</v>
      </c>
      <c r="E9094">
        <v>15055</v>
      </c>
      <c r="F9094" t="s">
        <v>106</v>
      </c>
      <c r="G9094">
        <v>14879400.1063566</v>
      </c>
    </row>
    <row r="9095" spans="1:7">
      <c r="A9095">
        <v>11001</v>
      </c>
      <c r="B9095" t="s">
        <v>119</v>
      </c>
      <c r="C9095">
        <v>24</v>
      </c>
      <c r="D9095" t="s">
        <v>27</v>
      </c>
      <c r="E9095">
        <v>15055</v>
      </c>
      <c r="F9095" t="s">
        <v>106</v>
      </c>
      <c r="G9095">
        <v>4284905.4204985201</v>
      </c>
    </row>
    <row r="9096" spans="1:7">
      <c r="A9096">
        <v>11001</v>
      </c>
      <c r="B9096" t="s">
        <v>119</v>
      </c>
      <c r="C9096">
        <v>25</v>
      </c>
      <c r="D9096" t="s">
        <v>28</v>
      </c>
      <c r="E9096">
        <v>15055</v>
      </c>
      <c r="F9096" t="s">
        <v>106</v>
      </c>
      <c r="G9096">
        <v>19238305.617431398</v>
      </c>
    </row>
    <row r="9097" spans="1:7">
      <c r="A9097">
        <v>11001</v>
      </c>
      <c r="B9097" t="s">
        <v>119</v>
      </c>
      <c r="C9097">
        <v>26</v>
      </c>
      <c r="D9097" t="s">
        <v>29</v>
      </c>
      <c r="E9097">
        <v>15055</v>
      </c>
      <c r="F9097" t="s">
        <v>106</v>
      </c>
      <c r="G9097">
        <v>885718.627086533</v>
      </c>
    </row>
    <row r="9098" spans="1:7">
      <c r="A9098">
        <v>11001</v>
      </c>
      <c r="B9098" t="s">
        <v>119</v>
      </c>
      <c r="C9098">
        <v>27</v>
      </c>
      <c r="D9098" t="s">
        <v>30</v>
      </c>
      <c r="E9098">
        <v>15055</v>
      </c>
      <c r="F9098" t="s">
        <v>106</v>
      </c>
      <c r="G9098">
        <v>13724226.341980999</v>
      </c>
    </row>
    <row r="9099" spans="1:7">
      <c r="A9099">
        <v>11001</v>
      </c>
      <c r="B9099" t="s">
        <v>119</v>
      </c>
      <c r="C9099">
        <v>28</v>
      </c>
      <c r="D9099" t="s">
        <v>31</v>
      </c>
      <c r="E9099">
        <v>15055</v>
      </c>
      <c r="F9099" t="s">
        <v>106</v>
      </c>
      <c r="G9099">
        <v>7163696.9057748197</v>
      </c>
    </row>
    <row r="9100" spans="1:7">
      <c r="A9100">
        <v>11001</v>
      </c>
      <c r="B9100" t="s">
        <v>119</v>
      </c>
      <c r="C9100">
        <v>29</v>
      </c>
      <c r="D9100" t="s">
        <v>32</v>
      </c>
      <c r="E9100">
        <v>15055</v>
      </c>
      <c r="F9100" t="s">
        <v>106</v>
      </c>
      <c r="G9100">
        <v>10908631.605459901</v>
      </c>
    </row>
    <row r="9101" spans="1:7">
      <c r="A9101">
        <v>11001</v>
      </c>
      <c r="B9101" t="s">
        <v>119</v>
      </c>
      <c r="C9101">
        <v>30</v>
      </c>
      <c r="D9101" t="s">
        <v>33</v>
      </c>
      <c r="E9101">
        <v>15055</v>
      </c>
      <c r="F9101" t="s">
        <v>106</v>
      </c>
      <c r="G9101">
        <v>48293.229530543802</v>
      </c>
    </row>
    <row r="9102" spans="1:7">
      <c r="A9102">
        <v>11001</v>
      </c>
      <c r="B9102" t="s">
        <v>119</v>
      </c>
      <c r="C9102">
        <v>31</v>
      </c>
      <c r="D9102" t="s">
        <v>34</v>
      </c>
      <c r="E9102">
        <v>15055</v>
      </c>
      <c r="F9102" t="s">
        <v>106</v>
      </c>
      <c r="G9102">
        <v>3169646.3732964201</v>
      </c>
    </row>
    <row r="9103" spans="1:7">
      <c r="A9103">
        <v>11001</v>
      </c>
      <c r="B9103" t="s">
        <v>119</v>
      </c>
      <c r="C9103">
        <v>32</v>
      </c>
      <c r="D9103" t="s">
        <v>35</v>
      </c>
      <c r="E9103">
        <v>15055</v>
      </c>
      <c r="F9103" t="s">
        <v>106</v>
      </c>
      <c r="G9103">
        <v>256437892.36308101</v>
      </c>
    </row>
    <row r="9104" spans="1:7">
      <c r="A9104">
        <v>11001</v>
      </c>
      <c r="B9104" t="s">
        <v>119</v>
      </c>
      <c r="C9104">
        <v>33</v>
      </c>
      <c r="D9104" t="s">
        <v>36</v>
      </c>
      <c r="E9104">
        <v>15055</v>
      </c>
      <c r="F9104" t="s">
        <v>106</v>
      </c>
      <c r="G9104">
        <v>55170.867078543401</v>
      </c>
    </row>
    <row r="9105" spans="1:7">
      <c r="A9105">
        <v>11001</v>
      </c>
      <c r="B9105" t="s">
        <v>119</v>
      </c>
      <c r="C9105">
        <v>34</v>
      </c>
      <c r="D9105" t="s">
        <v>37</v>
      </c>
      <c r="E9105">
        <v>15055</v>
      </c>
      <c r="F9105" t="s">
        <v>106</v>
      </c>
      <c r="G9105">
        <v>589038.42213447404</v>
      </c>
    </row>
    <row r="9106" spans="1:7">
      <c r="A9106">
        <v>11001</v>
      </c>
      <c r="B9106" t="s">
        <v>119</v>
      </c>
      <c r="C9106">
        <v>35</v>
      </c>
      <c r="D9106" t="s">
        <v>38</v>
      </c>
      <c r="E9106">
        <v>15055</v>
      </c>
      <c r="F9106" t="s">
        <v>106</v>
      </c>
      <c r="G9106">
        <v>64073.558328244399</v>
      </c>
    </row>
    <row r="9107" spans="1:7">
      <c r="A9107">
        <v>11001</v>
      </c>
      <c r="B9107" t="s">
        <v>119</v>
      </c>
      <c r="C9107">
        <v>36</v>
      </c>
      <c r="D9107" t="s">
        <v>39</v>
      </c>
      <c r="E9107">
        <v>15055</v>
      </c>
      <c r="F9107" t="s">
        <v>106</v>
      </c>
      <c r="G9107">
        <v>54568.243109437499</v>
      </c>
    </row>
    <row r="9108" spans="1:7">
      <c r="A9108">
        <v>11001</v>
      </c>
      <c r="B9108" t="s">
        <v>119</v>
      </c>
      <c r="C9108">
        <v>37</v>
      </c>
      <c r="D9108" t="s">
        <v>40</v>
      </c>
      <c r="E9108">
        <v>15055</v>
      </c>
      <c r="F9108" t="s">
        <v>106</v>
      </c>
      <c r="G9108">
        <v>64147.825696090498</v>
      </c>
    </row>
    <row r="9109" spans="1:7">
      <c r="A9109">
        <v>11001</v>
      </c>
      <c r="B9109" t="s">
        <v>119</v>
      </c>
      <c r="C9109">
        <v>38</v>
      </c>
      <c r="D9109" t="s">
        <v>41</v>
      </c>
      <c r="E9109">
        <v>15055</v>
      </c>
      <c r="F9109" t="s">
        <v>106</v>
      </c>
      <c r="G9109">
        <v>42253.826565103998</v>
      </c>
    </row>
    <row r="9110" spans="1:7">
      <c r="A9110">
        <v>11001</v>
      </c>
      <c r="B9110" t="s">
        <v>119</v>
      </c>
      <c r="C9110">
        <v>39</v>
      </c>
      <c r="D9110" t="s">
        <v>42</v>
      </c>
      <c r="E9110">
        <v>15055</v>
      </c>
      <c r="F9110" t="s">
        <v>106</v>
      </c>
      <c r="G9110">
        <v>54196.093185152</v>
      </c>
    </row>
    <row r="9111" spans="1:7">
      <c r="A9111">
        <v>11001</v>
      </c>
      <c r="B9111" t="s">
        <v>119</v>
      </c>
      <c r="C9111">
        <v>40</v>
      </c>
      <c r="D9111" t="s">
        <v>43</v>
      </c>
      <c r="E9111">
        <v>15055</v>
      </c>
      <c r="F9111" t="s">
        <v>106</v>
      </c>
      <c r="G9111">
        <v>830549.52847699495</v>
      </c>
    </row>
    <row r="9112" spans="1:7">
      <c r="A9112">
        <v>11001</v>
      </c>
      <c r="B9112" t="s">
        <v>119</v>
      </c>
      <c r="C9112">
        <v>41</v>
      </c>
      <c r="D9112" t="s">
        <v>44</v>
      </c>
      <c r="E9112">
        <v>15055</v>
      </c>
      <c r="F9112" t="s">
        <v>106</v>
      </c>
      <c r="G9112">
        <v>170380.73184280301</v>
      </c>
    </row>
    <row r="9113" spans="1:7">
      <c r="A9113">
        <v>11001</v>
      </c>
      <c r="B9113" t="s">
        <v>119</v>
      </c>
      <c r="C9113">
        <v>42</v>
      </c>
      <c r="D9113" t="s">
        <v>45</v>
      </c>
      <c r="E9113">
        <v>15055</v>
      </c>
      <c r="F9113" t="s">
        <v>106</v>
      </c>
      <c r="G9113">
        <v>126103140.151333</v>
      </c>
    </row>
    <row r="9114" spans="1:7">
      <c r="A9114">
        <v>11001</v>
      </c>
      <c r="B9114" t="s">
        <v>119</v>
      </c>
      <c r="C9114">
        <v>43</v>
      </c>
      <c r="D9114" t="s">
        <v>46</v>
      </c>
      <c r="E9114">
        <v>15055</v>
      </c>
      <c r="F9114" t="s">
        <v>106</v>
      </c>
      <c r="G9114">
        <v>29602443.0716464</v>
      </c>
    </row>
    <row r="9115" spans="1:7">
      <c r="A9115">
        <v>11001</v>
      </c>
      <c r="B9115" t="s">
        <v>119</v>
      </c>
      <c r="C9115">
        <v>44</v>
      </c>
      <c r="D9115" t="s">
        <v>47</v>
      </c>
      <c r="E9115">
        <v>15055</v>
      </c>
      <c r="F9115" t="s">
        <v>106</v>
      </c>
      <c r="G9115">
        <v>4824801.3205255</v>
      </c>
    </row>
    <row r="9116" spans="1:7">
      <c r="A9116">
        <v>11001</v>
      </c>
      <c r="B9116" t="s">
        <v>119</v>
      </c>
      <c r="C9116">
        <v>45</v>
      </c>
      <c r="D9116" t="s">
        <v>48</v>
      </c>
      <c r="E9116">
        <v>15055</v>
      </c>
      <c r="F9116" t="s">
        <v>106</v>
      </c>
      <c r="G9116">
        <v>40747383.749239698</v>
      </c>
    </row>
    <row r="9117" spans="1:7">
      <c r="A9117">
        <v>11001</v>
      </c>
      <c r="B9117" t="s">
        <v>119</v>
      </c>
      <c r="C9117">
        <v>46</v>
      </c>
      <c r="D9117" t="s">
        <v>49</v>
      </c>
      <c r="E9117">
        <v>15055</v>
      </c>
      <c r="F9117" t="s">
        <v>106</v>
      </c>
      <c r="G9117">
        <v>318734.89274236298</v>
      </c>
    </row>
    <row r="9118" spans="1:7">
      <c r="A9118">
        <v>11001</v>
      </c>
      <c r="B9118" t="s">
        <v>119</v>
      </c>
      <c r="C9118">
        <v>47</v>
      </c>
      <c r="D9118" t="s">
        <v>50</v>
      </c>
      <c r="E9118">
        <v>15055</v>
      </c>
      <c r="F9118" t="s">
        <v>106</v>
      </c>
      <c r="G9118">
        <v>384454.78545265598</v>
      </c>
    </row>
    <row r="9119" spans="1:7">
      <c r="A9119">
        <v>11001</v>
      </c>
      <c r="B9119" t="s">
        <v>119</v>
      </c>
      <c r="C9119">
        <v>48</v>
      </c>
      <c r="D9119" t="s">
        <v>51</v>
      </c>
      <c r="E9119">
        <v>15055</v>
      </c>
      <c r="F9119" t="s">
        <v>106</v>
      </c>
      <c r="G9119">
        <v>6937608.4522134699</v>
      </c>
    </row>
    <row r="9120" spans="1:7">
      <c r="A9120">
        <v>11001</v>
      </c>
      <c r="B9120" t="s">
        <v>119</v>
      </c>
      <c r="C9120">
        <v>49</v>
      </c>
      <c r="D9120" t="s">
        <v>52</v>
      </c>
      <c r="E9120">
        <v>15055</v>
      </c>
      <c r="F9120" t="s">
        <v>106</v>
      </c>
      <c r="G9120">
        <v>2123.6512908569798</v>
      </c>
    </row>
    <row r="9121" spans="1:7">
      <c r="A9121">
        <v>11001</v>
      </c>
      <c r="B9121" t="s">
        <v>119</v>
      </c>
      <c r="C9121">
        <v>50</v>
      </c>
      <c r="D9121" t="s">
        <v>53</v>
      </c>
      <c r="E9121">
        <v>15055</v>
      </c>
      <c r="F9121" t="s">
        <v>106</v>
      </c>
      <c r="G9121">
        <v>89017587.261890694</v>
      </c>
    </row>
    <row r="9122" spans="1:7">
      <c r="A9122">
        <v>11001</v>
      </c>
      <c r="B9122" t="s">
        <v>119</v>
      </c>
      <c r="C9122">
        <v>51</v>
      </c>
      <c r="D9122" t="s">
        <v>54</v>
      </c>
      <c r="E9122">
        <v>15055</v>
      </c>
      <c r="F9122" t="s">
        <v>106</v>
      </c>
      <c r="G9122">
        <v>133755819.92595799</v>
      </c>
    </row>
    <row r="9123" spans="1:7">
      <c r="A9123">
        <v>11001</v>
      </c>
      <c r="B9123" t="s">
        <v>119</v>
      </c>
      <c r="C9123">
        <v>52</v>
      </c>
      <c r="D9123" t="s">
        <v>55</v>
      </c>
      <c r="E9123">
        <v>15055</v>
      </c>
      <c r="F9123" t="s">
        <v>106</v>
      </c>
      <c r="G9123">
        <v>75257829.285026699</v>
      </c>
    </row>
    <row r="9124" spans="1:7">
      <c r="A9124">
        <v>11001</v>
      </c>
      <c r="B9124" t="s">
        <v>119</v>
      </c>
      <c r="C9124">
        <v>53</v>
      </c>
      <c r="D9124" t="s">
        <v>56</v>
      </c>
      <c r="E9124">
        <v>15055</v>
      </c>
      <c r="F9124" t="s">
        <v>106</v>
      </c>
      <c r="G9124">
        <v>50628858.526438497</v>
      </c>
    </row>
    <row r="9125" spans="1:7">
      <c r="A9125">
        <v>11001</v>
      </c>
      <c r="B9125" t="s">
        <v>119</v>
      </c>
      <c r="C9125">
        <v>54</v>
      </c>
      <c r="D9125" t="s">
        <v>57</v>
      </c>
      <c r="E9125">
        <v>15055</v>
      </c>
      <c r="F9125" t="s">
        <v>106</v>
      </c>
      <c r="G9125">
        <v>220763540.47027701</v>
      </c>
    </row>
    <row r="9126" spans="1:7">
      <c r="A9126">
        <v>11001</v>
      </c>
      <c r="B9126" t="s">
        <v>119</v>
      </c>
      <c r="C9126">
        <v>55</v>
      </c>
      <c r="D9126" t="s">
        <v>58</v>
      </c>
      <c r="E9126">
        <v>15055</v>
      </c>
      <c r="F9126" t="s">
        <v>106</v>
      </c>
      <c r="G9126">
        <v>312560242.00489098</v>
      </c>
    </row>
    <row r="9127" spans="1:7">
      <c r="A9127">
        <v>11001</v>
      </c>
      <c r="B9127" t="s">
        <v>119</v>
      </c>
      <c r="C9127">
        <v>56</v>
      </c>
      <c r="D9127" t="s">
        <v>59</v>
      </c>
      <c r="E9127">
        <v>15055</v>
      </c>
      <c r="F9127" t="s">
        <v>106</v>
      </c>
      <c r="G9127">
        <v>108791431.129627</v>
      </c>
    </row>
    <row r="9128" spans="1:7">
      <c r="A9128">
        <v>11001</v>
      </c>
      <c r="B9128" t="s">
        <v>119</v>
      </c>
      <c r="C9128">
        <v>57</v>
      </c>
      <c r="D9128" t="s">
        <v>60</v>
      </c>
      <c r="E9128">
        <v>15055</v>
      </c>
      <c r="F9128" t="s">
        <v>106</v>
      </c>
      <c r="G9128">
        <v>2884253.0182982101</v>
      </c>
    </row>
    <row r="9129" spans="1:7">
      <c r="A9129">
        <v>11001</v>
      </c>
      <c r="B9129" t="s">
        <v>119</v>
      </c>
      <c r="C9129">
        <v>58</v>
      </c>
      <c r="D9129" t="s">
        <v>61</v>
      </c>
      <c r="E9129">
        <v>15055</v>
      </c>
      <c r="F9129" t="s">
        <v>106</v>
      </c>
      <c r="G9129">
        <v>231801.44858215799</v>
      </c>
    </row>
    <row r="9130" spans="1:7">
      <c r="A9130">
        <v>11001</v>
      </c>
      <c r="B9130" t="s">
        <v>119</v>
      </c>
      <c r="C9130">
        <v>59</v>
      </c>
      <c r="D9130" t="s">
        <v>62</v>
      </c>
      <c r="E9130">
        <v>15055</v>
      </c>
      <c r="F9130" t="s">
        <v>106</v>
      </c>
      <c r="G9130">
        <v>70460928.901709095</v>
      </c>
    </row>
    <row r="9131" spans="1:7">
      <c r="A9131">
        <v>11001</v>
      </c>
      <c r="B9131" t="s">
        <v>119</v>
      </c>
      <c r="C9131">
        <v>60</v>
      </c>
      <c r="D9131" t="s">
        <v>63</v>
      </c>
      <c r="E9131">
        <v>15055</v>
      </c>
      <c r="F9131" t="s">
        <v>106</v>
      </c>
      <c r="G9131">
        <v>26995981.487328399</v>
      </c>
    </row>
    <row r="9132" spans="1:7">
      <c r="A9132">
        <v>11001</v>
      </c>
      <c r="B9132" t="s">
        <v>119</v>
      </c>
      <c r="C9132">
        <v>62</v>
      </c>
      <c r="D9132" t="s">
        <v>65</v>
      </c>
      <c r="E9132">
        <v>15055</v>
      </c>
      <c r="F9132" t="s">
        <v>106</v>
      </c>
      <c r="G9132">
        <v>267573585.01838699</v>
      </c>
    </row>
    <row r="9133" spans="1:7">
      <c r="A9133">
        <v>11001</v>
      </c>
      <c r="B9133" t="s">
        <v>119</v>
      </c>
      <c r="C9133">
        <v>63</v>
      </c>
      <c r="D9133" t="s">
        <v>66</v>
      </c>
      <c r="E9133">
        <v>15055</v>
      </c>
      <c r="F9133" t="s">
        <v>106</v>
      </c>
      <c r="G9133">
        <v>4959068.1460347297</v>
      </c>
    </row>
    <row r="9134" spans="1:7">
      <c r="A9134">
        <v>11001</v>
      </c>
      <c r="B9134" t="s">
        <v>119</v>
      </c>
      <c r="C9134">
        <v>65</v>
      </c>
      <c r="D9134" t="s">
        <v>68</v>
      </c>
      <c r="E9134">
        <v>15055</v>
      </c>
      <c r="F9134" t="s">
        <v>106</v>
      </c>
      <c r="G9134">
        <v>652041138.21725094</v>
      </c>
    </row>
    <row r="9135" spans="1:7">
      <c r="A9135">
        <v>11001</v>
      </c>
      <c r="B9135" t="s">
        <v>119</v>
      </c>
      <c r="C9135">
        <v>67</v>
      </c>
      <c r="D9135" t="s">
        <v>70</v>
      </c>
      <c r="E9135">
        <v>15055</v>
      </c>
      <c r="F9135" t="s">
        <v>106</v>
      </c>
      <c r="G9135">
        <v>463935584.40245998</v>
      </c>
    </row>
    <row r="9136" spans="1:7">
      <c r="A9136">
        <v>11001</v>
      </c>
      <c r="B9136" t="s">
        <v>119</v>
      </c>
      <c r="C9136">
        <v>68</v>
      </c>
      <c r="D9136" t="s">
        <v>71</v>
      </c>
      <c r="E9136">
        <v>15055</v>
      </c>
      <c r="F9136" t="s">
        <v>106</v>
      </c>
      <c r="G9136">
        <v>48936529.1459409</v>
      </c>
    </row>
    <row r="9137" spans="1:7">
      <c r="A9137">
        <v>11001</v>
      </c>
      <c r="B9137" t="s">
        <v>119</v>
      </c>
      <c r="C9137">
        <v>69</v>
      </c>
      <c r="D9137" t="s">
        <v>72</v>
      </c>
      <c r="E9137">
        <v>15055</v>
      </c>
      <c r="F9137" t="s">
        <v>106</v>
      </c>
      <c r="G9137">
        <v>658693.95252026001</v>
      </c>
    </row>
    <row r="9138" spans="1:7">
      <c r="A9138">
        <v>11001</v>
      </c>
      <c r="B9138" t="s">
        <v>119</v>
      </c>
      <c r="C9138">
        <v>70</v>
      </c>
      <c r="D9138" t="s">
        <v>73</v>
      </c>
      <c r="E9138">
        <v>15055</v>
      </c>
      <c r="F9138" t="s">
        <v>106</v>
      </c>
      <c r="G9138">
        <v>37501609.596468396</v>
      </c>
    </row>
    <row r="9139" spans="1:7">
      <c r="A9139">
        <v>11001</v>
      </c>
      <c r="B9139" t="s">
        <v>119</v>
      </c>
      <c r="C9139">
        <v>71</v>
      </c>
      <c r="D9139" t="s">
        <v>74</v>
      </c>
      <c r="E9139">
        <v>15055</v>
      </c>
      <c r="F9139" t="s">
        <v>106</v>
      </c>
      <c r="G9139">
        <v>52363.722960699299</v>
      </c>
    </row>
    <row r="9140" spans="1:7">
      <c r="A9140">
        <v>11001</v>
      </c>
      <c r="B9140" t="s">
        <v>119</v>
      </c>
      <c r="C9140">
        <v>72</v>
      </c>
      <c r="D9140" t="s">
        <v>75</v>
      </c>
      <c r="E9140">
        <v>15055</v>
      </c>
      <c r="F9140" t="s">
        <v>106</v>
      </c>
      <c r="G9140">
        <v>76573907.110669598</v>
      </c>
    </row>
    <row r="9141" spans="1:7">
      <c r="A9141">
        <v>11001</v>
      </c>
      <c r="B9141" t="s">
        <v>119</v>
      </c>
      <c r="C9141">
        <v>73</v>
      </c>
      <c r="D9141" t="s">
        <v>76</v>
      </c>
      <c r="E9141">
        <v>15055</v>
      </c>
      <c r="F9141" t="s">
        <v>106</v>
      </c>
      <c r="G9141">
        <v>1652023.97402153</v>
      </c>
    </row>
    <row r="9142" spans="1:7">
      <c r="A9142">
        <v>11001</v>
      </c>
      <c r="B9142" t="s">
        <v>119</v>
      </c>
      <c r="C9142">
        <v>74</v>
      </c>
      <c r="D9142" t="s">
        <v>77</v>
      </c>
      <c r="E9142">
        <v>15055</v>
      </c>
      <c r="F9142" t="s">
        <v>106</v>
      </c>
      <c r="G9142">
        <v>940993.45106703194</v>
      </c>
    </row>
    <row r="9143" spans="1:7">
      <c r="A9143">
        <v>11001</v>
      </c>
      <c r="B9143" t="s">
        <v>119</v>
      </c>
      <c r="C9143">
        <v>75</v>
      </c>
      <c r="D9143" t="s">
        <v>78</v>
      </c>
      <c r="E9143">
        <v>15055</v>
      </c>
      <c r="F9143" t="s">
        <v>106</v>
      </c>
      <c r="G9143">
        <v>29.153065312159001</v>
      </c>
    </row>
    <row r="9144" spans="1:7">
      <c r="A9144">
        <v>11001</v>
      </c>
      <c r="B9144" t="s">
        <v>119</v>
      </c>
      <c r="C9144">
        <v>76</v>
      </c>
      <c r="D9144" t="s">
        <v>79</v>
      </c>
      <c r="E9144">
        <v>15055</v>
      </c>
      <c r="F9144" t="s">
        <v>106</v>
      </c>
      <c r="G9144">
        <v>58914.085384092199</v>
      </c>
    </row>
    <row r="9145" spans="1:7">
      <c r="A9145">
        <v>11001</v>
      </c>
      <c r="B9145" t="s">
        <v>119</v>
      </c>
      <c r="C9145">
        <v>77</v>
      </c>
      <c r="D9145" t="s">
        <v>80</v>
      </c>
      <c r="E9145">
        <v>15055</v>
      </c>
      <c r="F9145" t="s">
        <v>106</v>
      </c>
      <c r="G9145">
        <v>8865172.7723836992</v>
      </c>
    </row>
    <row r="9146" spans="1:7">
      <c r="A9146">
        <v>11001</v>
      </c>
      <c r="B9146" t="s">
        <v>119</v>
      </c>
      <c r="C9146">
        <v>78</v>
      </c>
      <c r="D9146" t="s">
        <v>81</v>
      </c>
      <c r="E9146">
        <v>15055</v>
      </c>
      <c r="F9146" t="s">
        <v>106</v>
      </c>
      <c r="G9146">
        <v>14499903.827530799</v>
      </c>
    </row>
    <row r="9147" spans="1:7">
      <c r="A9147">
        <v>11001</v>
      </c>
      <c r="B9147" t="s">
        <v>119</v>
      </c>
      <c r="C9147">
        <v>79</v>
      </c>
      <c r="D9147" t="s">
        <v>82</v>
      </c>
      <c r="E9147">
        <v>15055</v>
      </c>
      <c r="F9147" t="s">
        <v>106</v>
      </c>
      <c r="G9147">
        <v>404362308.90479302</v>
      </c>
    </row>
    <row r="9148" spans="1:7">
      <c r="A9148">
        <v>11001</v>
      </c>
      <c r="B9148" t="s">
        <v>119</v>
      </c>
      <c r="C9148">
        <v>80</v>
      </c>
      <c r="D9148" t="s">
        <v>83</v>
      </c>
      <c r="E9148">
        <v>15055</v>
      </c>
      <c r="F9148" t="s">
        <v>106</v>
      </c>
      <c r="G9148">
        <v>428207.23984360602</v>
      </c>
    </row>
    <row r="9149" spans="1:7">
      <c r="A9149">
        <v>11001</v>
      </c>
      <c r="B9149" t="s">
        <v>119</v>
      </c>
      <c r="C9149">
        <v>83</v>
      </c>
      <c r="D9149" t="s">
        <v>86</v>
      </c>
      <c r="E9149">
        <v>15055</v>
      </c>
      <c r="F9149" t="s">
        <v>106</v>
      </c>
      <c r="G9149">
        <v>54158851.770186499</v>
      </c>
    </row>
    <row r="9150" spans="1:7">
      <c r="A9150">
        <v>11001</v>
      </c>
      <c r="B9150" t="s">
        <v>119</v>
      </c>
      <c r="C9150">
        <v>85</v>
      </c>
      <c r="D9150" t="s">
        <v>88</v>
      </c>
      <c r="E9150">
        <v>15055</v>
      </c>
      <c r="F9150" t="s">
        <v>106</v>
      </c>
      <c r="G9150">
        <v>49015411407.182198</v>
      </c>
    </row>
    <row r="9151" spans="1:7">
      <c r="A9151">
        <v>11001</v>
      </c>
      <c r="B9151" t="s">
        <v>119</v>
      </c>
      <c r="C9151">
        <v>86</v>
      </c>
      <c r="D9151" t="s">
        <v>89</v>
      </c>
      <c r="E9151">
        <v>15055</v>
      </c>
      <c r="F9151" t="s">
        <v>106</v>
      </c>
      <c r="G9151">
        <v>130.32492097220799</v>
      </c>
    </row>
    <row r="9152" spans="1:7">
      <c r="A9152">
        <v>11001</v>
      </c>
      <c r="B9152" t="s">
        <v>119</v>
      </c>
      <c r="C9152">
        <v>87</v>
      </c>
      <c r="D9152" t="s">
        <v>90</v>
      </c>
      <c r="E9152">
        <v>15055</v>
      </c>
      <c r="F9152" t="s">
        <v>106</v>
      </c>
      <c r="G9152">
        <v>99.996883340347495</v>
      </c>
    </row>
    <row r="9153" spans="1:7">
      <c r="A9153">
        <v>11001</v>
      </c>
      <c r="B9153" t="s">
        <v>119</v>
      </c>
      <c r="C9153">
        <v>10001</v>
      </c>
      <c r="D9153" t="s">
        <v>110</v>
      </c>
      <c r="E9153">
        <v>15008</v>
      </c>
      <c r="F9153" t="s">
        <v>138</v>
      </c>
      <c r="G9153">
        <v>425403550.10660601</v>
      </c>
    </row>
    <row r="9154" spans="1:7">
      <c r="A9154">
        <v>11001</v>
      </c>
      <c r="B9154" t="s">
        <v>119</v>
      </c>
      <c r="C9154">
        <v>10001</v>
      </c>
      <c r="D9154" t="s">
        <v>110</v>
      </c>
      <c r="E9154">
        <v>15055</v>
      </c>
      <c r="F9154" t="s">
        <v>106</v>
      </c>
      <c r="G9154">
        <v>236748.48929956101</v>
      </c>
    </row>
    <row r="9155" spans="1:7">
      <c r="A9155">
        <v>11001</v>
      </c>
      <c r="B9155" t="s">
        <v>119</v>
      </c>
      <c r="C9155">
        <v>10001</v>
      </c>
      <c r="D9155" t="s">
        <v>110</v>
      </c>
      <c r="E9155">
        <v>15058</v>
      </c>
      <c r="F9155" t="s">
        <v>161</v>
      </c>
      <c r="G9155">
        <v>16942191770.1598</v>
      </c>
    </row>
    <row r="9156" spans="1:7">
      <c r="A9156">
        <v>11001</v>
      </c>
      <c r="B9156" t="s">
        <v>119</v>
      </c>
      <c r="C9156">
        <v>10002</v>
      </c>
      <c r="D9156" t="s">
        <v>111</v>
      </c>
      <c r="E9156">
        <v>15008</v>
      </c>
      <c r="F9156" t="s">
        <v>138</v>
      </c>
      <c r="G9156">
        <v>1344396197.25963</v>
      </c>
    </row>
    <row r="9157" spans="1:7">
      <c r="A9157">
        <v>11001</v>
      </c>
      <c r="B9157" t="s">
        <v>119</v>
      </c>
      <c r="C9157">
        <v>10002</v>
      </c>
      <c r="D9157" t="s">
        <v>111</v>
      </c>
      <c r="E9157">
        <v>15055</v>
      </c>
      <c r="F9157" t="s">
        <v>106</v>
      </c>
      <c r="G9157">
        <v>311770.99136144202</v>
      </c>
    </row>
    <row r="9158" spans="1:7">
      <c r="A9158">
        <v>11001</v>
      </c>
      <c r="B9158" t="s">
        <v>119</v>
      </c>
      <c r="C9158">
        <v>10002</v>
      </c>
      <c r="D9158" t="s">
        <v>111</v>
      </c>
      <c r="E9158">
        <v>15058</v>
      </c>
      <c r="F9158" t="s">
        <v>161</v>
      </c>
      <c r="G9158">
        <v>48733324593.387398</v>
      </c>
    </row>
    <row r="9159" spans="1:7">
      <c r="A9159">
        <v>11001</v>
      </c>
      <c r="B9159" t="s">
        <v>119</v>
      </c>
      <c r="C9159">
        <v>10003</v>
      </c>
      <c r="D9159" t="s">
        <v>112</v>
      </c>
      <c r="E9159">
        <v>15008</v>
      </c>
      <c r="F9159" t="s">
        <v>138</v>
      </c>
      <c r="G9159">
        <v>2042817501.5866399</v>
      </c>
    </row>
    <row r="9160" spans="1:7">
      <c r="A9160">
        <v>11001</v>
      </c>
      <c r="B9160" t="s">
        <v>119</v>
      </c>
      <c r="C9160">
        <v>10003</v>
      </c>
      <c r="D9160" t="s">
        <v>112</v>
      </c>
      <c r="E9160">
        <v>15055</v>
      </c>
      <c r="F9160" t="s">
        <v>106</v>
      </c>
      <c r="G9160">
        <v>277581.57856260601</v>
      </c>
    </row>
    <row r="9161" spans="1:7">
      <c r="A9161">
        <v>11001</v>
      </c>
      <c r="B9161" t="s">
        <v>119</v>
      </c>
      <c r="C9161">
        <v>10003</v>
      </c>
      <c r="D9161" t="s">
        <v>112</v>
      </c>
      <c r="E9161">
        <v>15058</v>
      </c>
      <c r="F9161" t="s">
        <v>161</v>
      </c>
      <c r="G9161">
        <v>36419714190.943398</v>
      </c>
    </row>
    <row r="9162" spans="1:7">
      <c r="A9162">
        <v>11001</v>
      </c>
      <c r="B9162" t="s">
        <v>119</v>
      </c>
      <c r="C9162">
        <v>10004</v>
      </c>
      <c r="D9162" t="s">
        <v>113</v>
      </c>
      <c r="E9162">
        <v>15008</v>
      </c>
      <c r="F9162" t="s">
        <v>138</v>
      </c>
      <c r="G9162">
        <v>1324130874.8759401</v>
      </c>
    </row>
    <row r="9163" spans="1:7">
      <c r="A9163">
        <v>11001</v>
      </c>
      <c r="B9163" t="s">
        <v>119</v>
      </c>
      <c r="C9163">
        <v>10004</v>
      </c>
      <c r="D9163" t="s">
        <v>113</v>
      </c>
      <c r="E9163">
        <v>15055</v>
      </c>
      <c r="F9163" t="s">
        <v>106</v>
      </c>
      <c r="G9163">
        <v>214326.35609312699</v>
      </c>
    </row>
    <row r="9164" spans="1:7">
      <c r="A9164">
        <v>11001</v>
      </c>
      <c r="B9164" t="s">
        <v>119</v>
      </c>
      <c r="C9164">
        <v>10004</v>
      </c>
      <c r="D9164" t="s">
        <v>113</v>
      </c>
      <c r="E9164">
        <v>15058</v>
      </c>
      <c r="F9164" t="s">
        <v>161</v>
      </c>
      <c r="G9164">
        <v>36413148516.1185</v>
      </c>
    </row>
    <row r="9165" spans="1:7">
      <c r="A9165">
        <v>11001</v>
      </c>
      <c r="B9165" t="s">
        <v>119</v>
      </c>
      <c r="C9165">
        <v>10005</v>
      </c>
      <c r="D9165" t="s">
        <v>114</v>
      </c>
      <c r="E9165">
        <v>15008</v>
      </c>
      <c r="F9165" t="s">
        <v>138</v>
      </c>
      <c r="G9165">
        <v>5285047580.6948299</v>
      </c>
    </row>
    <row r="9166" spans="1:7">
      <c r="A9166">
        <v>11001</v>
      </c>
      <c r="B9166" t="s">
        <v>119</v>
      </c>
      <c r="C9166">
        <v>10005</v>
      </c>
      <c r="D9166" t="s">
        <v>114</v>
      </c>
      <c r="E9166">
        <v>15055</v>
      </c>
      <c r="F9166" t="s">
        <v>106</v>
      </c>
      <c r="G9166">
        <v>478327.36149567598</v>
      </c>
    </row>
    <row r="9167" spans="1:7">
      <c r="A9167">
        <v>11001</v>
      </c>
      <c r="B9167" t="s">
        <v>119</v>
      </c>
      <c r="C9167">
        <v>10005</v>
      </c>
      <c r="D9167" t="s">
        <v>114</v>
      </c>
      <c r="E9167">
        <v>15058</v>
      </c>
      <c r="F9167" t="s">
        <v>161</v>
      </c>
      <c r="G9167">
        <v>71972902772.396606</v>
      </c>
    </row>
    <row r="9168" spans="1:7">
      <c r="A9168">
        <v>11001</v>
      </c>
      <c r="B9168" t="s">
        <v>119</v>
      </c>
      <c r="C9168">
        <v>10006</v>
      </c>
      <c r="D9168" t="s">
        <v>115</v>
      </c>
      <c r="E9168">
        <v>15008</v>
      </c>
      <c r="F9168" t="s">
        <v>138</v>
      </c>
      <c r="G9168">
        <v>9841081864.9008102</v>
      </c>
    </row>
    <row r="9169" spans="1:7">
      <c r="A9169">
        <v>11001</v>
      </c>
      <c r="B9169" t="s">
        <v>119</v>
      </c>
      <c r="C9169">
        <v>10006</v>
      </c>
      <c r="D9169" t="s">
        <v>115</v>
      </c>
      <c r="E9169">
        <v>15055</v>
      </c>
      <c r="F9169" t="s">
        <v>106</v>
      </c>
      <c r="G9169">
        <v>1633692.16264457</v>
      </c>
    </row>
    <row r="9170" spans="1:7">
      <c r="A9170">
        <v>11001</v>
      </c>
      <c r="B9170" t="s">
        <v>119</v>
      </c>
      <c r="C9170">
        <v>10006</v>
      </c>
      <c r="D9170" t="s">
        <v>115</v>
      </c>
      <c r="E9170">
        <v>15058</v>
      </c>
      <c r="F9170" t="s">
        <v>161</v>
      </c>
      <c r="G9170">
        <v>70856089304.009094</v>
      </c>
    </row>
    <row r="9171" spans="1:7">
      <c r="A9171">
        <v>11001</v>
      </c>
      <c r="B9171" t="s">
        <v>119</v>
      </c>
      <c r="C9171">
        <v>10007</v>
      </c>
      <c r="D9171" t="s">
        <v>116</v>
      </c>
      <c r="E9171">
        <v>15008</v>
      </c>
      <c r="F9171" t="s">
        <v>138</v>
      </c>
      <c r="G9171">
        <v>16872053033.6026</v>
      </c>
    </row>
    <row r="9172" spans="1:7">
      <c r="A9172">
        <v>11001</v>
      </c>
      <c r="B9172" t="s">
        <v>119</v>
      </c>
      <c r="C9172">
        <v>10007</v>
      </c>
      <c r="D9172" t="s">
        <v>116</v>
      </c>
      <c r="E9172">
        <v>15055</v>
      </c>
      <c r="F9172" t="s">
        <v>106</v>
      </c>
      <c r="G9172">
        <v>2889080.5272808601</v>
      </c>
    </row>
    <row r="9173" spans="1:7">
      <c r="A9173">
        <v>11001</v>
      </c>
      <c r="B9173" t="s">
        <v>119</v>
      </c>
      <c r="C9173">
        <v>10007</v>
      </c>
      <c r="D9173" t="s">
        <v>116</v>
      </c>
      <c r="E9173">
        <v>15058</v>
      </c>
      <c r="F9173" t="s">
        <v>161</v>
      </c>
      <c r="G9173">
        <v>87320422623.529297</v>
      </c>
    </row>
    <row r="9174" spans="1:7">
      <c r="A9174">
        <v>11001</v>
      </c>
      <c r="B9174" t="s">
        <v>119</v>
      </c>
      <c r="C9174">
        <v>10008</v>
      </c>
      <c r="D9174" t="s">
        <v>117</v>
      </c>
      <c r="E9174">
        <v>15008</v>
      </c>
      <c r="F9174" t="s">
        <v>138</v>
      </c>
      <c r="G9174">
        <v>13531984406.581699</v>
      </c>
    </row>
    <row r="9175" spans="1:7">
      <c r="A9175">
        <v>11001</v>
      </c>
      <c r="B9175" t="s">
        <v>119</v>
      </c>
      <c r="C9175">
        <v>10008</v>
      </c>
      <c r="D9175" t="s">
        <v>117</v>
      </c>
      <c r="E9175">
        <v>15055</v>
      </c>
      <c r="F9175" t="s">
        <v>106</v>
      </c>
      <c r="G9175">
        <v>3304869.9296347699</v>
      </c>
    </row>
    <row r="9176" spans="1:7">
      <c r="A9176">
        <v>11001</v>
      </c>
      <c r="B9176" t="s">
        <v>119</v>
      </c>
      <c r="C9176">
        <v>10008</v>
      </c>
      <c r="D9176" t="s">
        <v>117</v>
      </c>
      <c r="E9176">
        <v>15058</v>
      </c>
      <c r="F9176" t="s">
        <v>161</v>
      </c>
      <c r="G9176">
        <v>50567549613.476097</v>
      </c>
    </row>
    <row r="9177" spans="1:7">
      <c r="A9177">
        <v>11001</v>
      </c>
      <c r="B9177" t="s">
        <v>119</v>
      </c>
      <c r="C9177">
        <v>10009</v>
      </c>
      <c r="D9177" t="s">
        <v>118</v>
      </c>
      <c r="E9177">
        <v>15008</v>
      </c>
      <c r="F9177" t="s">
        <v>138</v>
      </c>
      <c r="G9177">
        <v>90230443466.943695</v>
      </c>
    </row>
    <row r="9178" spans="1:7">
      <c r="A9178">
        <v>11001</v>
      </c>
      <c r="B9178" t="s">
        <v>119</v>
      </c>
      <c r="C9178">
        <v>10009</v>
      </c>
      <c r="D9178" t="s">
        <v>118</v>
      </c>
      <c r="E9178">
        <v>15055</v>
      </c>
      <c r="F9178" t="s">
        <v>106</v>
      </c>
      <c r="G9178">
        <v>8362193.9678538004</v>
      </c>
    </row>
    <row r="9179" spans="1:7">
      <c r="A9179">
        <v>11001</v>
      </c>
      <c r="B9179" t="s">
        <v>119</v>
      </c>
      <c r="C9179">
        <v>10009</v>
      </c>
      <c r="D9179" t="s">
        <v>118</v>
      </c>
      <c r="E9179">
        <v>15058</v>
      </c>
      <c r="F9179" t="s">
        <v>161</v>
      </c>
      <c r="G9179">
        <v>94468943095.073807</v>
      </c>
    </row>
    <row r="9180" spans="1:7">
      <c r="A9180">
        <v>11001</v>
      </c>
      <c r="B9180" t="s">
        <v>119</v>
      </c>
      <c r="C9180">
        <v>11001</v>
      </c>
      <c r="D9180" t="s">
        <v>119</v>
      </c>
      <c r="E9180">
        <v>15055</v>
      </c>
      <c r="F9180" t="s">
        <v>106</v>
      </c>
      <c r="G9180">
        <v>556556.66773283901</v>
      </c>
    </row>
    <row r="9181" spans="1:7">
      <c r="A9181">
        <v>11001</v>
      </c>
      <c r="B9181" t="s">
        <v>119</v>
      </c>
      <c r="C9181">
        <v>11002</v>
      </c>
      <c r="D9181" t="s">
        <v>162</v>
      </c>
      <c r="E9181">
        <v>15010</v>
      </c>
      <c r="F9181" t="s">
        <v>163</v>
      </c>
      <c r="G9181">
        <v>110874290592.78</v>
      </c>
    </row>
    <row r="9182" spans="1:7">
      <c r="A9182">
        <v>11001</v>
      </c>
      <c r="B9182" t="s">
        <v>119</v>
      </c>
      <c r="C9182">
        <v>11003</v>
      </c>
      <c r="D9182" t="s">
        <v>120</v>
      </c>
      <c r="E9182">
        <v>15055</v>
      </c>
      <c r="F9182" t="s">
        <v>106</v>
      </c>
      <c r="G9182">
        <v>651670.00182894198</v>
      </c>
    </row>
    <row r="9183" spans="1:7">
      <c r="A9183">
        <v>11001</v>
      </c>
      <c r="B9183" t="s">
        <v>119</v>
      </c>
      <c r="C9183">
        <v>12001</v>
      </c>
      <c r="D9183" t="s">
        <v>121</v>
      </c>
      <c r="E9183">
        <v>15010</v>
      </c>
      <c r="F9183" t="s">
        <v>163</v>
      </c>
      <c r="G9183">
        <v>121962703593.17101</v>
      </c>
    </row>
    <row r="9184" spans="1:7">
      <c r="A9184">
        <v>11001</v>
      </c>
      <c r="B9184" t="s">
        <v>119</v>
      </c>
      <c r="C9184">
        <v>12001</v>
      </c>
      <c r="D9184" t="s">
        <v>121</v>
      </c>
      <c r="E9184">
        <v>15055</v>
      </c>
      <c r="F9184" t="s">
        <v>106</v>
      </c>
      <c r="G9184">
        <v>55886129.013715498</v>
      </c>
    </row>
    <row r="9185" spans="1:7">
      <c r="A9185">
        <v>11001</v>
      </c>
      <c r="B9185" t="s">
        <v>119</v>
      </c>
      <c r="C9185">
        <v>12002</v>
      </c>
      <c r="D9185" t="s">
        <v>122</v>
      </c>
      <c r="E9185">
        <v>15055</v>
      </c>
      <c r="F9185" t="s">
        <v>106</v>
      </c>
      <c r="G9185">
        <v>161294.33548311199</v>
      </c>
    </row>
    <row r="9186" spans="1:7">
      <c r="A9186">
        <v>11001</v>
      </c>
      <c r="B9186" t="s">
        <v>119</v>
      </c>
      <c r="C9186">
        <v>12003</v>
      </c>
      <c r="D9186" t="s">
        <v>129</v>
      </c>
      <c r="E9186">
        <v>15055</v>
      </c>
      <c r="F9186" t="s">
        <v>106</v>
      </c>
      <c r="G9186">
        <v>255030.46604822201</v>
      </c>
    </row>
    <row r="9187" spans="1:7">
      <c r="A9187">
        <v>11001</v>
      </c>
      <c r="B9187" t="s">
        <v>119</v>
      </c>
      <c r="C9187">
        <v>12004</v>
      </c>
      <c r="D9187" t="s">
        <v>123</v>
      </c>
      <c r="E9187">
        <v>15055</v>
      </c>
      <c r="F9187" t="s">
        <v>106</v>
      </c>
      <c r="G9187">
        <v>3296361.76525603</v>
      </c>
    </row>
    <row r="9188" spans="1:7">
      <c r="A9188">
        <v>11001</v>
      </c>
      <c r="B9188" t="s">
        <v>119</v>
      </c>
      <c r="C9188">
        <v>14001</v>
      </c>
      <c r="D9188" t="s">
        <v>124</v>
      </c>
      <c r="E9188">
        <v>15055</v>
      </c>
      <c r="F9188" t="s">
        <v>106</v>
      </c>
      <c r="G9188">
        <v>4358373.9741225801</v>
      </c>
    </row>
    <row r="9189" spans="1:7">
      <c r="A9189">
        <v>11001</v>
      </c>
      <c r="B9189" t="s">
        <v>119</v>
      </c>
      <c r="C9189">
        <v>14002</v>
      </c>
      <c r="D9189" t="s">
        <v>125</v>
      </c>
      <c r="E9189">
        <v>15055</v>
      </c>
      <c r="F9189" t="s">
        <v>106</v>
      </c>
      <c r="G9189">
        <v>1324813.6782209701</v>
      </c>
    </row>
    <row r="9190" spans="1:7">
      <c r="A9190">
        <v>11001</v>
      </c>
      <c r="B9190" t="s">
        <v>119</v>
      </c>
      <c r="C9190">
        <v>25001</v>
      </c>
      <c r="D9190" t="s">
        <v>126</v>
      </c>
      <c r="E9190">
        <v>15051</v>
      </c>
      <c r="F9190" t="s">
        <v>127</v>
      </c>
      <c r="G9190">
        <v>527108179.24291003</v>
      </c>
    </row>
    <row r="9191" spans="1:7">
      <c r="A9191">
        <v>11001</v>
      </c>
      <c r="B9191" t="s">
        <v>119</v>
      </c>
      <c r="C9191">
        <v>25001</v>
      </c>
      <c r="D9191" t="s">
        <v>126</v>
      </c>
      <c r="E9191">
        <v>15058</v>
      </c>
      <c r="F9191" t="s">
        <v>161</v>
      </c>
      <c r="G9191">
        <v>3701500259.5198102</v>
      </c>
    </row>
    <row r="9192" spans="1:7">
      <c r="A9192">
        <v>11001</v>
      </c>
      <c r="B9192" t="s">
        <v>119</v>
      </c>
      <c r="C9192">
        <v>25001</v>
      </c>
      <c r="D9192" t="s">
        <v>126</v>
      </c>
      <c r="E9192">
        <v>15060</v>
      </c>
      <c r="F9192" t="s">
        <v>164</v>
      </c>
      <c r="G9192">
        <v>9461618310.4323997</v>
      </c>
    </row>
    <row r="9193" spans="1:7">
      <c r="A9193">
        <v>11001</v>
      </c>
      <c r="B9193" t="s">
        <v>119</v>
      </c>
      <c r="C9193">
        <v>28001</v>
      </c>
      <c r="D9193" t="s">
        <v>128</v>
      </c>
      <c r="E9193">
        <v>15051</v>
      </c>
      <c r="F9193" t="s">
        <v>127</v>
      </c>
      <c r="G9193">
        <v>828151462.46749997</v>
      </c>
    </row>
    <row r="9194" spans="1:7">
      <c r="A9194">
        <v>11002</v>
      </c>
      <c r="B9194" t="s">
        <v>162</v>
      </c>
      <c r="C9194">
        <v>1</v>
      </c>
      <c r="D9194" t="s">
        <v>4</v>
      </c>
      <c r="E9194">
        <v>15055</v>
      </c>
      <c r="F9194" t="s">
        <v>106</v>
      </c>
      <c r="G9194">
        <v>1635.6765239353199</v>
      </c>
    </row>
    <row r="9195" spans="1:7">
      <c r="A9195">
        <v>11002</v>
      </c>
      <c r="B9195" t="s">
        <v>162</v>
      </c>
      <c r="C9195">
        <v>2</v>
      </c>
      <c r="D9195" t="s">
        <v>5</v>
      </c>
      <c r="E9195">
        <v>15055</v>
      </c>
      <c r="F9195" t="s">
        <v>106</v>
      </c>
      <c r="G9195">
        <v>2140964.2242888799</v>
      </c>
    </row>
    <row r="9196" spans="1:7">
      <c r="A9196">
        <v>11002</v>
      </c>
      <c r="B9196" t="s">
        <v>162</v>
      </c>
      <c r="C9196">
        <v>6</v>
      </c>
      <c r="D9196" t="s">
        <v>9</v>
      </c>
      <c r="E9196">
        <v>15055</v>
      </c>
      <c r="F9196" t="s">
        <v>106</v>
      </c>
      <c r="G9196">
        <v>38760719.199952297</v>
      </c>
    </row>
    <row r="9197" spans="1:7">
      <c r="A9197">
        <v>11002</v>
      </c>
      <c r="B9197" t="s">
        <v>162</v>
      </c>
      <c r="C9197">
        <v>7</v>
      </c>
      <c r="D9197" t="s">
        <v>10</v>
      </c>
      <c r="E9197">
        <v>15055</v>
      </c>
      <c r="F9197" t="s">
        <v>106</v>
      </c>
      <c r="G9197">
        <v>1553355.9364273599</v>
      </c>
    </row>
    <row r="9198" spans="1:7">
      <c r="A9198">
        <v>11002</v>
      </c>
      <c r="B9198" t="s">
        <v>162</v>
      </c>
      <c r="C9198">
        <v>8</v>
      </c>
      <c r="D9198" t="s">
        <v>11</v>
      </c>
      <c r="E9198">
        <v>15055</v>
      </c>
      <c r="F9198" t="s">
        <v>106</v>
      </c>
      <c r="G9198">
        <v>170422.64142944201</v>
      </c>
    </row>
    <row r="9199" spans="1:7">
      <c r="A9199">
        <v>11002</v>
      </c>
      <c r="B9199" t="s">
        <v>162</v>
      </c>
      <c r="C9199">
        <v>9</v>
      </c>
      <c r="D9199" t="s">
        <v>12</v>
      </c>
      <c r="E9199">
        <v>15055</v>
      </c>
      <c r="F9199" t="s">
        <v>106</v>
      </c>
      <c r="G9199">
        <v>466529069.821347</v>
      </c>
    </row>
    <row r="9200" spans="1:7">
      <c r="A9200">
        <v>11002</v>
      </c>
      <c r="B9200" t="s">
        <v>162</v>
      </c>
      <c r="C9200">
        <v>10</v>
      </c>
      <c r="D9200" t="s">
        <v>13</v>
      </c>
      <c r="E9200">
        <v>15055</v>
      </c>
      <c r="F9200" t="s">
        <v>106</v>
      </c>
      <c r="G9200">
        <v>2806293243.0697999</v>
      </c>
    </row>
    <row r="9201" spans="1:7">
      <c r="A9201">
        <v>11002</v>
      </c>
      <c r="B9201" t="s">
        <v>162</v>
      </c>
      <c r="C9201">
        <v>11</v>
      </c>
      <c r="D9201" t="s">
        <v>14</v>
      </c>
      <c r="E9201">
        <v>15055</v>
      </c>
      <c r="F9201" t="s">
        <v>106</v>
      </c>
      <c r="G9201">
        <v>564345536.59213495</v>
      </c>
    </row>
    <row r="9202" spans="1:7">
      <c r="A9202">
        <v>11002</v>
      </c>
      <c r="B9202" t="s">
        <v>162</v>
      </c>
      <c r="C9202">
        <v>12</v>
      </c>
      <c r="D9202" t="s">
        <v>15</v>
      </c>
      <c r="E9202">
        <v>15055</v>
      </c>
      <c r="F9202" t="s">
        <v>106</v>
      </c>
      <c r="G9202">
        <v>18151048.9614846</v>
      </c>
    </row>
    <row r="9203" spans="1:7">
      <c r="A9203">
        <v>11002</v>
      </c>
      <c r="B9203" t="s">
        <v>162</v>
      </c>
      <c r="C9203">
        <v>13</v>
      </c>
      <c r="D9203" t="s">
        <v>16</v>
      </c>
      <c r="E9203">
        <v>15055</v>
      </c>
      <c r="F9203" t="s">
        <v>106</v>
      </c>
      <c r="G9203">
        <v>2584710.2963802</v>
      </c>
    </row>
    <row r="9204" spans="1:7">
      <c r="A9204">
        <v>11002</v>
      </c>
      <c r="B9204" t="s">
        <v>162</v>
      </c>
      <c r="C9204">
        <v>14</v>
      </c>
      <c r="D9204" t="s">
        <v>17</v>
      </c>
      <c r="E9204">
        <v>15055</v>
      </c>
      <c r="F9204" t="s">
        <v>106</v>
      </c>
      <c r="G9204">
        <v>36024602.065865502</v>
      </c>
    </row>
    <row r="9205" spans="1:7">
      <c r="A9205">
        <v>11002</v>
      </c>
      <c r="B9205" t="s">
        <v>162</v>
      </c>
      <c r="C9205">
        <v>15</v>
      </c>
      <c r="D9205" t="s">
        <v>18</v>
      </c>
      <c r="E9205">
        <v>15055</v>
      </c>
      <c r="F9205" t="s">
        <v>106</v>
      </c>
      <c r="G9205">
        <v>610016.82844886102</v>
      </c>
    </row>
    <row r="9206" spans="1:7">
      <c r="A9206">
        <v>11002</v>
      </c>
      <c r="B9206" t="s">
        <v>162</v>
      </c>
      <c r="C9206">
        <v>16</v>
      </c>
      <c r="D9206" t="s">
        <v>19</v>
      </c>
      <c r="E9206">
        <v>15055</v>
      </c>
      <c r="F9206" t="s">
        <v>106</v>
      </c>
      <c r="G9206">
        <v>642819.14012245496</v>
      </c>
    </row>
    <row r="9207" spans="1:7">
      <c r="A9207">
        <v>11002</v>
      </c>
      <c r="B9207" t="s">
        <v>162</v>
      </c>
      <c r="C9207">
        <v>17</v>
      </c>
      <c r="D9207" t="s">
        <v>20</v>
      </c>
      <c r="E9207">
        <v>15055</v>
      </c>
      <c r="F9207" t="s">
        <v>106</v>
      </c>
      <c r="G9207">
        <v>4617532.3459424302</v>
      </c>
    </row>
    <row r="9208" spans="1:7">
      <c r="A9208">
        <v>11002</v>
      </c>
      <c r="B9208" t="s">
        <v>162</v>
      </c>
      <c r="C9208">
        <v>18</v>
      </c>
      <c r="D9208" t="s">
        <v>21</v>
      </c>
      <c r="E9208">
        <v>15055</v>
      </c>
      <c r="F9208" t="s">
        <v>106</v>
      </c>
      <c r="G9208">
        <v>18074130.224404801</v>
      </c>
    </row>
    <row r="9209" spans="1:7">
      <c r="A9209">
        <v>11002</v>
      </c>
      <c r="B9209" t="s">
        <v>162</v>
      </c>
      <c r="C9209">
        <v>19</v>
      </c>
      <c r="D9209" t="s">
        <v>22</v>
      </c>
      <c r="E9209">
        <v>15055</v>
      </c>
      <c r="F9209" t="s">
        <v>106</v>
      </c>
      <c r="G9209">
        <v>84606235.010224193</v>
      </c>
    </row>
    <row r="9210" spans="1:7">
      <c r="A9210">
        <v>11002</v>
      </c>
      <c r="B9210" t="s">
        <v>162</v>
      </c>
      <c r="C9210">
        <v>20</v>
      </c>
      <c r="D9210" t="s">
        <v>23</v>
      </c>
      <c r="E9210">
        <v>15055</v>
      </c>
      <c r="F9210" t="s">
        <v>106</v>
      </c>
      <c r="G9210">
        <v>2769668211.5806198</v>
      </c>
    </row>
    <row r="9211" spans="1:7">
      <c r="A9211">
        <v>11002</v>
      </c>
      <c r="B9211" t="s">
        <v>162</v>
      </c>
      <c r="C9211">
        <v>21</v>
      </c>
      <c r="D9211" t="s">
        <v>24</v>
      </c>
      <c r="E9211">
        <v>15055</v>
      </c>
      <c r="F9211" t="s">
        <v>106</v>
      </c>
      <c r="G9211">
        <v>420088539.28342199</v>
      </c>
    </row>
    <row r="9212" spans="1:7">
      <c r="A9212">
        <v>11002</v>
      </c>
      <c r="B9212" t="s">
        <v>162</v>
      </c>
      <c r="C9212">
        <v>22</v>
      </c>
      <c r="D9212" t="s">
        <v>25</v>
      </c>
      <c r="E9212">
        <v>15055</v>
      </c>
      <c r="F9212" t="s">
        <v>106</v>
      </c>
      <c r="G9212">
        <v>118030761.15400501</v>
      </c>
    </row>
    <row r="9213" spans="1:7">
      <c r="A9213">
        <v>11002</v>
      </c>
      <c r="B9213" t="s">
        <v>162</v>
      </c>
      <c r="C9213">
        <v>23</v>
      </c>
      <c r="D9213" t="s">
        <v>26</v>
      </c>
      <c r="E9213">
        <v>15055</v>
      </c>
      <c r="F9213" t="s">
        <v>106</v>
      </c>
      <c r="G9213">
        <v>19209522.297400601</v>
      </c>
    </row>
    <row r="9214" spans="1:7">
      <c r="A9214">
        <v>11002</v>
      </c>
      <c r="B9214" t="s">
        <v>162</v>
      </c>
      <c r="C9214">
        <v>24</v>
      </c>
      <c r="D9214" t="s">
        <v>27</v>
      </c>
      <c r="E9214">
        <v>15055</v>
      </c>
      <c r="F9214" t="s">
        <v>106</v>
      </c>
      <c r="G9214">
        <v>9977167.6639021207</v>
      </c>
    </row>
    <row r="9215" spans="1:7">
      <c r="A9215">
        <v>11002</v>
      </c>
      <c r="B9215" t="s">
        <v>162</v>
      </c>
      <c r="C9215">
        <v>25</v>
      </c>
      <c r="D9215" t="s">
        <v>28</v>
      </c>
      <c r="E9215">
        <v>15055</v>
      </c>
      <c r="F9215" t="s">
        <v>106</v>
      </c>
      <c r="G9215">
        <v>738859391.14179695</v>
      </c>
    </row>
    <row r="9216" spans="1:7">
      <c r="A9216">
        <v>11002</v>
      </c>
      <c r="B9216" t="s">
        <v>162</v>
      </c>
      <c r="C9216">
        <v>26</v>
      </c>
      <c r="D9216" t="s">
        <v>29</v>
      </c>
      <c r="E9216">
        <v>15055</v>
      </c>
      <c r="F9216" t="s">
        <v>106</v>
      </c>
      <c r="G9216">
        <v>27908812.322083902</v>
      </c>
    </row>
    <row r="9217" spans="1:7">
      <c r="A9217">
        <v>11002</v>
      </c>
      <c r="B9217" t="s">
        <v>162</v>
      </c>
      <c r="C9217">
        <v>27</v>
      </c>
      <c r="D9217" t="s">
        <v>30</v>
      </c>
      <c r="E9217">
        <v>15055</v>
      </c>
      <c r="F9217" t="s">
        <v>106</v>
      </c>
      <c r="G9217">
        <v>453595018.23179001</v>
      </c>
    </row>
    <row r="9218" spans="1:7">
      <c r="A9218">
        <v>11002</v>
      </c>
      <c r="B9218" t="s">
        <v>162</v>
      </c>
      <c r="C9218">
        <v>28</v>
      </c>
      <c r="D9218" t="s">
        <v>31</v>
      </c>
      <c r="E9218">
        <v>15055</v>
      </c>
      <c r="F9218" t="s">
        <v>106</v>
      </c>
      <c r="G9218">
        <v>28211520.409586798</v>
      </c>
    </row>
    <row r="9219" spans="1:7">
      <c r="A9219">
        <v>11002</v>
      </c>
      <c r="B9219" t="s">
        <v>162</v>
      </c>
      <c r="C9219">
        <v>29</v>
      </c>
      <c r="D9219" t="s">
        <v>32</v>
      </c>
      <c r="E9219">
        <v>15055</v>
      </c>
      <c r="F9219" t="s">
        <v>106</v>
      </c>
      <c r="G9219">
        <v>3936076418.6426401</v>
      </c>
    </row>
    <row r="9220" spans="1:7">
      <c r="A9220">
        <v>11002</v>
      </c>
      <c r="B9220" t="s">
        <v>162</v>
      </c>
      <c r="C9220">
        <v>30</v>
      </c>
      <c r="D9220" t="s">
        <v>33</v>
      </c>
      <c r="E9220">
        <v>15055</v>
      </c>
      <c r="F9220" t="s">
        <v>106</v>
      </c>
      <c r="G9220">
        <v>505694.36740489199</v>
      </c>
    </row>
    <row r="9221" spans="1:7">
      <c r="A9221">
        <v>11002</v>
      </c>
      <c r="B9221" t="s">
        <v>162</v>
      </c>
      <c r="C9221">
        <v>31</v>
      </c>
      <c r="D9221" t="s">
        <v>34</v>
      </c>
      <c r="E9221">
        <v>15055</v>
      </c>
      <c r="F9221" t="s">
        <v>106</v>
      </c>
      <c r="G9221">
        <v>29079849.771762699</v>
      </c>
    </row>
    <row r="9222" spans="1:7">
      <c r="A9222">
        <v>11002</v>
      </c>
      <c r="B9222" t="s">
        <v>162</v>
      </c>
      <c r="C9222">
        <v>32</v>
      </c>
      <c r="D9222" t="s">
        <v>35</v>
      </c>
      <c r="E9222">
        <v>15055</v>
      </c>
      <c r="F9222" t="s">
        <v>106</v>
      </c>
      <c r="G9222">
        <v>6021827773.0803003</v>
      </c>
    </row>
    <row r="9223" spans="1:7">
      <c r="A9223">
        <v>11002</v>
      </c>
      <c r="B9223" t="s">
        <v>162</v>
      </c>
      <c r="C9223">
        <v>34</v>
      </c>
      <c r="D9223" t="s">
        <v>37</v>
      </c>
      <c r="E9223">
        <v>15055</v>
      </c>
      <c r="F9223" t="s">
        <v>106</v>
      </c>
      <c r="G9223">
        <v>106581.878433918</v>
      </c>
    </row>
    <row r="9224" spans="1:7">
      <c r="A9224">
        <v>11002</v>
      </c>
      <c r="B9224" t="s">
        <v>162</v>
      </c>
      <c r="C9224">
        <v>40</v>
      </c>
      <c r="D9224" t="s">
        <v>43</v>
      </c>
      <c r="E9224">
        <v>15055</v>
      </c>
      <c r="F9224" t="s">
        <v>106</v>
      </c>
      <c r="G9224">
        <v>150252.82151936201</v>
      </c>
    </row>
    <row r="9225" spans="1:7">
      <c r="A9225">
        <v>11002</v>
      </c>
      <c r="B9225" t="s">
        <v>162</v>
      </c>
      <c r="C9225">
        <v>42</v>
      </c>
      <c r="D9225" t="s">
        <v>45</v>
      </c>
      <c r="E9225">
        <v>15055</v>
      </c>
      <c r="F9225" t="s">
        <v>106</v>
      </c>
      <c r="G9225">
        <v>1047494686.05964</v>
      </c>
    </row>
    <row r="9226" spans="1:7">
      <c r="A9226">
        <v>11002</v>
      </c>
      <c r="B9226" t="s">
        <v>162</v>
      </c>
      <c r="C9226">
        <v>43</v>
      </c>
      <c r="D9226" t="s">
        <v>46</v>
      </c>
      <c r="E9226">
        <v>15055</v>
      </c>
      <c r="F9226" t="s">
        <v>106</v>
      </c>
      <c r="G9226">
        <v>31733919.693585102</v>
      </c>
    </row>
    <row r="9227" spans="1:7">
      <c r="A9227">
        <v>11002</v>
      </c>
      <c r="B9227" t="s">
        <v>162</v>
      </c>
      <c r="C9227">
        <v>44</v>
      </c>
      <c r="D9227" t="s">
        <v>47</v>
      </c>
      <c r="E9227">
        <v>15055</v>
      </c>
      <c r="F9227" t="s">
        <v>106</v>
      </c>
      <c r="G9227">
        <v>170439015.02059299</v>
      </c>
    </row>
    <row r="9228" spans="1:7">
      <c r="A9228">
        <v>11002</v>
      </c>
      <c r="B9228" t="s">
        <v>162</v>
      </c>
      <c r="C9228">
        <v>45</v>
      </c>
      <c r="D9228" t="s">
        <v>48</v>
      </c>
      <c r="E9228">
        <v>15055</v>
      </c>
      <c r="F9228" t="s">
        <v>106</v>
      </c>
      <c r="G9228">
        <v>1681789360.0585799</v>
      </c>
    </row>
    <row r="9229" spans="1:7">
      <c r="A9229">
        <v>11002</v>
      </c>
      <c r="B9229" t="s">
        <v>162</v>
      </c>
      <c r="C9229">
        <v>46</v>
      </c>
      <c r="D9229" t="s">
        <v>49</v>
      </c>
      <c r="E9229">
        <v>15055</v>
      </c>
      <c r="F9229" t="s">
        <v>106</v>
      </c>
      <c r="G9229">
        <v>10067819.5484054</v>
      </c>
    </row>
    <row r="9230" spans="1:7">
      <c r="A9230">
        <v>11002</v>
      </c>
      <c r="B9230" t="s">
        <v>162</v>
      </c>
      <c r="C9230">
        <v>47</v>
      </c>
      <c r="D9230" t="s">
        <v>50</v>
      </c>
      <c r="E9230">
        <v>15055</v>
      </c>
      <c r="F9230" t="s">
        <v>106</v>
      </c>
      <c r="G9230">
        <v>14963392.910118399</v>
      </c>
    </row>
    <row r="9231" spans="1:7">
      <c r="A9231">
        <v>11002</v>
      </c>
      <c r="B9231" t="s">
        <v>162</v>
      </c>
      <c r="C9231">
        <v>48</v>
      </c>
      <c r="D9231" t="s">
        <v>51</v>
      </c>
      <c r="E9231">
        <v>15055</v>
      </c>
      <c r="F9231" t="s">
        <v>106</v>
      </c>
      <c r="G9231">
        <v>1616087.5666231201</v>
      </c>
    </row>
    <row r="9232" spans="1:7">
      <c r="A9232">
        <v>11002</v>
      </c>
      <c r="B9232" t="s">
        <v>162</v>
      </c>
      <c r="C9232">
        <v>49</v>
      </c>
      <c r="D9232" t="s">
        <v>52</v>
      </c>
      <c r="E9232">
        <v>15055</v>
      </c>
      <c r="F9232" t="s">
        <v>106</v>
      </c>
      <c r="G9232">
        <v>416250.28260587301</v>
      </c>
    </row>
    <row r="9233" spans="1:7">
      <c r="A9233">
        <v>11002</v>
      </c>
      <c r="B9233" t="s">
        <v>162</v>
      </c>
      <c r="C9233">
        <v>50</v>
      </c>
      <c r="D9233" t="s">
        <v>53</v>
      </c>
      <c r="E9233">
        <v>15055</v>
      </c>
      <c r="F9233" t="s">
        <v>106</v>
      </c>
      <c r="G9233">
        <v>123302490.546902</v>
      </c>
    </row>
    <row r="9234" spans="1:7">
      <c r="A9234">
        <v>11002</v>
      </c>
      <c r="B9234" t="s">
        <v>162</v>
      </c>
      <c r="C9234">
        <v>51</v>
      </c>
      <c r="D9234" t="s">
        <v>54</v>
      </c>
      <c r="E9234">
        <v>15055</v>
      </c>
      <c r="F9234" t="s">
        <v>106</v>
      </c>
      <c r="G9234">
        <v>149557887.861738</v>
      </c>
    </row>
    <row r="9235" spans="1:7">
      <c r="A9235">
        <v>11002</v>
      </c>
      <c r="B9235" t="s">
        <v>162</v>
      </c>
      <c r="C9235">
        <v>52</v>
      </c>
      <c r="D9235" t="s">
        <v>55</v>
      </c>
      <c r="E9235">
        <v>15055</v>
      </c>
      <c r="F9235" t="s">
        <v>106</v>
      </c>
      <c r="G9235">
        <v>9163962.6079285108</v>
      </c>
    </row>
    <row r="9236" spans="1:7">
      <c r="A9236">
        <v>11002</v>
      </c>
      <c r="B9236" t="s">
        <v>162</v>
      </c>
      <c r="C9236">
        <v>53</v>
      </c>
      <c r="D9236" t="s">
        <v>56</v>
      </c>
      <c r="E9236">
        <v>15055</v>
      </c>
      <c r="F9236" t="s">
        <v>106</v>
      </c>
      <c r="G9236">
        <v>534887040.42340302</v>
      </c>
    </row>
    <row r="9237" spans="1:7">
      <c r="A9237">
        <v>11002</v>
      </c>
      <c r="B9237" t="s">
        <v>162</v>
      </c>
      <c r="C9237">
        <v>54</v>
      </c>
      <c r="D9237" t="s">
        <v>57</v>
      </c>
      <c r="E9237">
        <v>15055</v>
      </c>
      <c r="F9237" t="s">
        <v>106</v>
      </c>
      <c r="G9237">
        <v>1011502904.60774</v>
      </c>
    </row>
    <row r="9238" spans="1:7">
      <c r="A9238">
        <v>11002</v>
      </c>
      <c r="B9238" t="s">
        <v>162</v>
      </c>
      <c r="C9238">
        <v>55</v>
      </c>
      <c r="D9238" t="s">
        <v>58</v>
      </c>
      <c r="E9238">
        <v>15055</v>
      </c>
      <c r="F9238" t="s">
        <v>106</v>
      </c>
      <c r="G9238">
        <v>638035060.64130402</v>
      </c>
    </row>
    <row r="9239" spans="1:7">
      <c r="A9239">
        <v>11002</v>
      </c>
      <c r="B9239" t="s">
        <v>162</v>
      </c>
      <c r="C9239">
        <v>56</v>
      </c>
      <c r="D9239" t="s">
        <v>59</v>
      </c>
      <c r="E9239">
        <v>15055</v>
      </c>
      <c r="F9239" t="s">
        <v>106</v>
      </c>
      <c r="G9239">
        <v>1101273925.56057</v>
      </c>
    </row>
    <row r="9240" spans="1:7">
      <c r="A9240">
        <v>11002</v>
      </c>
      <c r="B9240" t="s">
        <v>162</v>
      </c>
      <c r="C9240">
        <v>57</v>
      </c>
      <c r="D9240" t="s">
        <v>60</v>
      </c>
      <c r="E9240">
        <v>15055</v>
      </c>
      <c r="F9240" t="s">
        <v>106</v>
      </c>
      <c r="G9240">
        <v>9043531.2791749798</v>
      </c>
    </row>
    <row r="9241" spans="1:7">
      <c r="A9241">
        <v>11002</v>
      </c>
      <c r="B9241" t="s">
        <v>162</v>
      </c>
      <c r="C9241">
        <v>59</v>
      </c>
      <c r="D9241" t="s">
        <v>62</v>
      </c>
      <c r="E9241">
        <v>15055</v>
      </c>
      <c r="F9241" t="s">
        <v>106</v>
      </c>
      <c r="G9241">
        <v>98949.553498314097</v>
      </c>
    </row>
    <row r="9242" spans="1:7">
      <c r="A9242">
        <v>11002</v>
      </c>
      <c r="B9242" t="s">
        <v>162</v>
      </c>
      <c r="C9242">
        <v>62</v>
      </c>
      <c r="D9242" t="s">
        <v>65</v>
      </c>
      <c r="E9242">
        <v>15055</v>
      </c>
      <c r="F9242" t="s">
        <v>106</v>
      </c>
      <c r="G9242">
        <v>64175920.828152001</v>
      </c>
    </row>
    <row r="9243" spans="1:7">
      <c r="A9243">
        <v>11002</v>
      </c>
      <c r="B9243" t="s">
        <v>162</v>
      </c>
      <c r="C9243">
        <v>63</v>
      </c>
      <c r="D9243" t="s">
        <v>66</v>
      </c>
      <c r="E9243">
        <v>15055</v>
      </c>
      <c r="F9243" t="s">
        <v>106</v>
      </c>
      <c r="G9243">
        <v>41512301.089028999</v>
      </c>
    </row>
    <row r="9244" spans="1:7">
      <c r="A9244">
        <v>11002</v>
      </c>
      <c r="B9244" t="s">
        <v>162</v>
      </c>
      <c r="C9244">
        <v>65</v>
      </c>
      <c r="D9244" t="s">
        <v>68</v>
      </c>
      <c r="E9244">
        <v>15055</v>
      </c>
      <c r="F9244" t="s">
        <v>106</v>
      </c>
      <c r="G9244">
        <v>6251923529.20961</v>
      </c>
    </row>
    <row r="9245" spans="1:7">
      <c r="A9245">
        <v>11002</v>
      </c>
      <c r="B9245" t="s">
        <v>162</v>
      </c>
      <c r="C9245">
        <v>67</v>
      </c>
      <c r="D9245" t="s">
        <v>70</v>
      </c>
      <c r="E9245">
        <v>15055</v>
      </c>
      <c r="F9245" t="s">
        <v>106</v>
      </c>
      <c r="G9245">
        <v>1616674923.92031</v>
      </c>
    </row>
    <row r="9246" spans="1:7">
      <c r="A9246">
        <v>11002</v>
      </c>
      <c r="B9246" t="s">
        <v>162</v>
      </c>
      <c r="C9246">
        <v>68</v>
      </c>
      <c r="D9246" t="s">
        <v>71</v>
      </c>
      <c r="E9246">
        <v>15055</v>
      </c>
      <c r="F9246" t="s">
        <v>106</v>
      </c>
      <c r="G9246">
        <v>22228274.799277201</v>
      </c>
    </row>
    <row r="9247" spans="1:7">
      <c r="A9247">
        <v>11002</v>
      </c>
      <c r="B9247" t="s">
        <v>162</v>
      </c>
      <c r="C9247">
        <v>76</v>
      </c>
      <c r="D9247" t="s">
        <v>79</v>
      </c>
      <c r="E9247">
        <v>15055</v>
      </c>
      <c r="F9247" t="s">
        <v>106</v>
      </c>
      <c r="G9247">
        <v>344612.63252069399</v>
      </c>
    </row>
    <row r="9248" spans="1:7">
      <c r="A9248">
        <v>11002</v>
      </c>
      <c r="B9248" t="s">
        <v>162</v>
      </c>
      <c r="C9248">
        <v>77</v>
      </c>
      <c r="D9248" t="s">
        <v>80</v>
      </c>
      <c r="E9248">
        <v>15055</v>
      </c>
      <c r="F9248" t="s">
        <v>106</v>
      </c>
      <c r="G9248">
        <v>82508717.106448099</v>
      </c>
    </row>
    <row r="9249" spans="1:7">
      <c r="A9249">
        <v>11002</v>
      </c>
      <c r="B9249" t="s">
        <v>162</v>
      </c>
      <c r="C9249">
        <v>78</v>
      </c>
      <c r="D9249" t="s">
        <v>81</v>
      </c>
      <c r="E9249">
        <v>15055</v>
      </c>
      <c r="F9249" t="s">
        <v>106</v>
      </c>
      <c r="G9249">
        <v>152146300.000301</v>
      </c>
    </row>
    <row r="9250" spans="1:7">
      <c r="A9250">
        <v>11002</v>
      </c>
      <c r="B9250" t="s">
        <v>162</v>
      </c>
      <c r="C9250">
        <v>79</v>
      </c>
      <c r="D9250" t="s">
        <v>82</v>
      </c>
      <c r="E9250">
        <v>15055</v>
      </c>
      <c r="F9250" t="s">
        <v>106</v>
      </c>
      <c r="G9250">
        <v>989403053.73458302</v>
      </c>
    </row>
    <row r="9251" spans="1:7">
      <c r="A9251">
        <v>11002</v>
      </c>
      <c r="B9251" t="s">
        <v>162</v>
      </c>
      <c r="C9251">
        <v>80</v>
      </c>
      <c r="D9251" t="s">
        <v>83</v>
      </c>
      <c r="E9251">
        <v>15055</v>
      </c>
      <c r="F9251" t="s">
        <v>106</v>
      </c>
      <c r="G9251">
        <v>34755544.255862698</v>
      </c>
    </row>
    <row r="9252" spans="1:7">
      <c r="A9252">
        <v>11002</v>
      </c>
      <c r="B9252" t="s">
        <v>162</v>
      </c>
      <c r="C9252">
        <v>83</v>
      </c>
      <c r="D9252" t="s">
        <v>86</v>
      </c>
      <c r="E9252">
        <v>15055</v>
      </c>
      <c r="F9252" t="s">
        <v>106</v>
      </c>
      <c r="G9252">
        <v>515004276.56356698</v>
      </c>
    </row>
    <row r="9253" spans="1:7">
      <c r="A9253">
        <v>11002</v>
      </c>
      <c r="B9253" t="s">
        <v>162</v>
      </c>
      <c r="C9253">
        <v>85</v>
      </c>
      <c r="D9253" t="s">
        <v>88</v>
      </c>
      <c r="E9253">
        <v>15055</v>
      </c>
      <c r="F9253" t="s">
        <v>106</v>
      </c>
      <c r="G9253">
        <v>52397592709.255402</v>
      </c>
    </row>
    <row r="9254" spans="1:7">
      <c r="A9254">
        <v>11002</v>
      </c>
      <c r="B9254" t="s">
        <v>162</v>
      </c>
      <c r="C9254">
        <v>86</v>
      </c>
      <c r="D9254" t="s">
        <v>89</v>
      </c>
      <c r="E9254">
        <v>15055</v>
      </c>
      <c r="F9254" t="s">
        <v>106</v>
      </c>
      <c r="G9254">
        <v>762.32387902623702</v>
      </c>
    </row>
    <row r="9255" spans="1:7">
      <c r="A9255">
        <v>11002</v>
      </c>
      <c r="B9255" t="s">
        <v>162</v>
      </c>
      <c r="C9255">
        <v>87</v>
      </c>
      <c r="D9255" t="s">
        <v>90</v>
      </c>
      <c r="E9255">
        <v>15055</v>
      </c>
      <c r="F9255" t="s">
        <v>106</v>
      </c>
      <c r="G9255">
        <v>584.92275636832198</v>
      </c>
    </row>
    <row r="9256" spans="1:7">
      <c r="A9256">
        <v>11002</v>
      </c>
      <c r="B9256" t="s">
        <v>162</v>
      </c>
      <c r="C9256">
        <v>10001</v>
      </c>
      <c r="D9256" t="s">
        <v>110</v>
      </c>
      <c r="E9256">
        <v>15055</v>
      </c>
      <c r="F9256" t="s">
        <v>106</v>
      </c>
      <c r="G9256">
        <v>5820581.5860067504</v>
      </c>
    </row>
    <row r="9257" spans="1:7">
      <c r="A9257">
        <v>11002</v>
      </c>
      <c r="B9257" t="s">
        <v>162</v>
      </c>
      <c r="C9257">
        <v>10002</v>
      </c>
      <c r="D9257" t="s">
        <v>111</v>
      </c>
      <c r="E9257">
        <v>15055</v>
      </c>
      <c r="F9257" t="s">
        <v>106</v>
      </c>
      <c r="G9257">
        <v>7665047.8182073096</v>
      </c>
    </row>
    <row r="9258" spans="1:7">
      <c r="A9258">
        <v>11002</v>
      </c>
      <c r="B9258" t="s">
        <v>162</v>
      </c>
      <c r="C9258">
        <v>10003</v>
      </c>
      <c r="D9258" t="s">
        <v>112</v>
      </c>
      <c r="E9258">
        <v>15055</v>
      </c>
      <c r="F9258" t="s">
        <v>106</v>
      </c>
      <c r="G9258">
        <v>6824483.7784449002</v>
      </c>
    </row>
    <row r="9259" spans="1:7">
      <c r="A9259">
        <v>11002</v>
      </c>
      <c r="B9259" t="s">
        <v>162</v>
      </c>
      <c r="C9259">
        <v>10004</v>
      </c>
      <c r="D9259" t="s">
        <v>113</v>
      </c>
      <c r="E9259">
        <v>15055</v>
      </c>
      <c r="F9259" t="s">
        <v>106</v>
      </c>
      <c r="G9259">
        <v>5269322.07830521</v>
      </c>
    </row>
    <row r="9260" spans="1:7">
      <c r="A9260">
        <v>11002</v>
      </c>
      <c r="B9260" t="s">
        <v>162</v>
      </c>
      <c r="C9260">
        <v>10005</v>
      </c>
      <c r="D9260" t="s">
        <v>114</v>
      </c>
      <c r="E9260">
        <v>15055</v>
      </c>
      <c r="F9260" t="s">
        <v>106</v>
      </c>
      <c r="G9260">
        <v>11759920.583409101</v>
      </c>
    </row>
    <row r="9261" spans="1:7">
      <c r="A9261">
        <v>11002</v>
      </c>
      <c r="B9261" t="s">
        <v>162</v>
      </c>
      <c r="C9261">
        <v>10006</v>
      </c>
      <c r="D9261" t="s">
        <v>115</v>
      </c>
      <c r="E9261">
        <v>15055</v>
      </c>
      <c r="F9261" t="s">
        <v>106</v>
      </c>
      <c r="G9261">
        <v>40165149.721655197</v>
      </c>
    </row>
    <row r="9262" spans="1:7">
      <c r="A9262">
        <v>11002</v>
      </c>
      <c r="B9262" t="s">
        <v>162</v>
      </c>
      <c r="C9262">
        <v>10007</v>
      </c>
      <c r="D9262" t="s">
        <v>116</v>
      </c>
      <c r="E9262">
        <v>15055</v>
      </c>
      <c r="F9262" t="s">
        <v>106</v>
      </c>
      <c r="G9262">
        <v>71029508.8569877</v>
      </c>
    </row>
    <row r="9263" spans="1:7">
      <c r="A9263">
        <v>11002</v>
      </c>
      <c r="B9263" t="s">
        <v>162</v>
      </c>
      <c r="C9263">
        <v>10008</v>
      </c>
      <c r="D9263" t="s">
        <v>117</v>
      </c>
      <c r="E9263">
        <v>15055</v>
      </c>
      <c r="F9263" t="s">
        <v>106</v>
      </c>
      <c r="G9263">
        <v>81251902.022655204</v>
      </c>
    </row>
    <row r="9264" spans="1:7">
      <c r="A9264">
        <v>11002</v>
      </c>
      <c r="B9264" t="s">
        <v>162</v>
      </c>
      <c r="C9264">
        <v>10009</v>
      </c>
      <c r="D9264" t="s">
        <v>118</v>
      </c>
      <c r="E9264">
        <v>15055</v>
      </c>
      <c r="F9264" t="s">
        <v>106</v>
      </c>
      <c r="G9264">
        <v>205588776.39265499</v>
      </c>
    </row>
    <row r="9265" spans="1:7">
      <c r="A9265">
        <v>11002</v>
      </c>
      <c r="B9265" t="s">
        <v>162</v>
      </c>
      <c r="C9265">
        <v>11001</v>
      </c>
      <c r="D9265" t="s">
        <v>119</v>
      </c>
      <c r="E9265">
        <v>15055</v>
      </c>
      <c r="F9265" t="s">
        <v>106</v>
      </c>
      <c r="G9265">
        <v>13028098.842686299</v>
      </c>
    </row>
    <row r="9266" spans="1:7">
      <c r="A9266">
        <v>11002</v>
      </c>
      <c r="B9266" t="s">
        <v>162</v>
      </c>
      <c r="C9266">
        <v>11003</v>
      </c>
      <c r="D9266" t="s">
        <v>120</v>
      </c>
      <c r="E9266">
        <v>15055</v>
      </c>
      <c r="F9266" t="s">
        <v>106</v>
      </c>
      <c r="G9266">
        <v>16021637.2405192</v>
      </c>
    </row>
    <row r="9267" spans="1:7">
      <c r="A9267">
        <v>11002</v>
      </c>
      <c r="B9267" t="s">
        <v>162</v>
      </c>
      <c r="C9267">
        <v>12001</v>
      </c>
      <c r="D9267" t="s">
        <v>121</v>
      </c>
      <c r="E9267">
        <v>15055</v>
      </c>
      <c r="F9267" t="s">
        <v>106</v>
      </c>
      <c r="G9267">
        <v>160616335.513356</v>
      </c>
    </row>
    <row r="9268" spans="1:7">
      <c r="A9268">
        <v>11002</v>
      </c>
      <c r="B9268" t="s">
        <v>162</v>
      </c>
      <c r="C9268">
        <v>12002</v>
      </c>
      <c r="D9268" t="s">
        <v>122</v>
      </c>
      <c r="E9268">
        <v>15055</v>
      </c>
      <c r="F9268" t="s">
        <v>106</v>
      </c>
      <c r="G9268">
        <v>331610.00530244998</v>
      </c>
    </row>
    <row r="9269" spans="1:7">
      <c r="A9269">
        <v>11002</v>
      </c>
      <c r="B9269" t="s">
        <v>162</v>
      </c>
      <c r="C9269">
        <v>12004</v>
      </c>
      <c r="D9269" t="s">
        <v>123</v>
      </c>
      <c r="E9269">
        <v>15055</v>
      </c>
      <c r="F9269" t="s">
        <v>106</v>
      </c>
      <c r="G9269">
        <v>81042724.489737704</v>
      </c>
    </row>
    <row r="9270" spans="1:7">
      <c r="A9270">
        <v>11002</v>
      </c>
      <c r="B9270" t="s">
        <v>162</v>
      </c>
      <c r="C9270">
        <v>14001</v>
      </c>
      <c r="D9270" t="s">
        <v>124</v>
      </c>
      <c r="E9270">
        <v>15055</v>
      </c>
      <c r="F9270" t="s">
        <v>106</v>
      </c>
      <c r="G9270">
        <v>107152832.838608</v>
      </c>
    </row>
    <row r="9271" spans="1:7">
      <c r="A9271">
        <v>11002</v>
      </c>
      <c r="B9271" t="s">
        <v>162</v>
      </c>
      <c r="C9271">
        <v>14002</v>
      </c>
      <c r="D9271" t="s">
        <v>125</v>
      </c>
      <c r="E9271">
        <v>15055</v>
      </c>
      <c r="F9271" t="s">
        <v>106</v>
      </c>
      <c r="G9271">
        <v>8061069.5920140799</v>
      </c>
    </row>
    <row r="9272" spans="1:7">
      <c r="A9272">
        <v>11002</v>
      </c>
      <c r="B9272" t="s">
        <v>162</v>
      </c>
      <c r="C9272">
        <v>25001</v>
      </c>
      <c r="D9272" t="s">
        <v>126</v>
      </c>
      <c r="E9272">
        <v>15051</v>
      </c>
      <c r="F9272" t="s">
        <v>127</v>
      </c>
      <c r="G9272">
        <v>11302366726.250799</v>
      </c>
    </row>
    <row r="9273" spans="1:7">
      <c r="A9273">
        <v>11002</v>
      </c>
      <c r="B9273" t="s">
        <v>162</v>
      </c>
      <c r="C9273">
        <v>28001</v>
      </c>
      <c r="D9273" t="s">
        <v>128</v>
      </c>
      <c r="E9273">
        <v>15051</v>
      </c>
      <c r="F9273" t="s">
        <v>127</v>
      </c>
      <c r="G9273">
        <v>11428235513.6234</v>
      </c>
    </row>
    <row r="9274" spans="1:7">
      <c r="A9274">
        <v>11003</v>
      </c>
      <c r="B9274" t="s">
        <v>120</v>
      </c>
      <c r="C9274">
        <v>1</v>
      </c>
      <c r="D9274" t="s">
        <v>4</v>
      </c>
      <c r="E9274">
        <v>15055</v>
      </c>
      <c r="F9274" t="s">
        <v>106</v>
      </c>
      <c r="G9274">
        <v>82.413125341454901</v>
      </c>
    </row>
    <row r="9275" spans="1:7">
      <c r="A9275">
        <v>11003</v>
      </c>
      <c r="B9275" t="s">
        <v>120</v>
      </c>
      <c r="C9275">
        <v>6</v>
      </c>
      <c r="D9275" t="s">
        <v>9</v>
      </c>
      <c r="E9275">
        <v>15055</v>
      </c>
      <c r="F9275" t="s">
        <v>106</v>
      </c>
      <c r="G9275">
        <v>706.87170035806901</v>
      </c>
    </row>
    <row r="9276" spans="1:7">
      <c r="A9276">
        <v>11003</v>
      </c>
      <c r="B9276" t="s">
        <v>120</v>
      </c>
      <c r="C9276">
        <v>8</v>
      </c>
      <c r="D9276" t="s">
        <v>11</v>
      </c>
      <c r="E9276">
        <v>15055</v>
      </c>
      <c r="F9276" t="s">
        <v>106</v>
      </c>
      <c r="G9276">
        <v>3539.2472560288902</v>
      </c>
    </row>
    <row r="9277" spans="1:7">
      <c r="A9277">
        <v>11003</v>
      </c>
      <c r="B9277" t="s">
        <v>120</v>
      </c>
      <c r="C9277">
        <v>10</v>
      </c>
      <c r="D9277" t="s">
        <v>13</v>
      </c>
      <c r="E9277">
        <v>15055</v>
      </c>
      <c r="F9277" t="s">
        <v>106</v>
      </c>
      <c r="G9277">
        <v>3412171650.4778099</v>
      </c>
    </row>
    <row r="9278" spans="1:7">
      <c r="A9278">
        <v>11003</v>
      </c>
      <c r="B9278" t="s">
        <v>120</v>
      </c>
      <c r="C9278">
        <v>11</v>
      </c>
      <c r="D9278" t="s">
        <v>14</v>
      </c>
      <c r="E9278">
        <v>15055</v>
      </c>
      <c r="F9278" t="s">
        <v>106</v>
      </c>
      <c r="G9278">
        <v>24701.293198002601</v>
      </c>
    </row>
    <row r="9279" spans="1:7">
      <c r="A9279">
        <v>11003</v>
      </c>
      <c r="B9279" t="s">
        <v>120</v>
      </c>
      <c r="C9279">
        <v>13</v>
      </c>
      <c r="D9279" t="s">
        <v>16</v>
      </c>
      <c r="E9279">
        <v>15055</v>
      </c>
      <c r="F9279" t="s">
        <v>106</v>
      </c>
      <c r="G9279">
        <v>2353.0681469056699</v>
      </c>
    </row>
    <row r="9280" spans="1:7">
      <c r="A9280">
        <v>11003</v>
      </c>
      <c r="B9280" t="s">
        <v>120</v>
      </c>
      <c r="C9280">
        <v>14</v>
      </c>
      <c r="D9280" t="s">
        <v>17</v>
      </c>
      <c r="E9280">
        <v>15055</v>
      </c>
      <c r="F9280" t="s">
        <v>106</v>
      </c>
      <c r="G9280">
        <v>302476.565898487</v>
      </c>
    </row>
    <row r="9281" spans="1:7">
      <c r="A9281">
        <v>11003</v>
      </c>
      <c r="B9281" t="s">
        <v>120</v>
      </c>
      <c r="C9281">
        <v>15</v>
      </c>
      <c r="D9281" t="s">
        <v>18</v>
      </c>
      <c r="E9281">
        <v>15055</v>
      </c>
      <c r="F9281" t="s">
        <v>106</v>
      </c>
      <c r="G9281">
        <v>1632.00071514617</v>
      </c>
    </row>
    <row r="9282" spans="1:7">
      <c r="A9282">
        <v>11003</v>
      </c>
      <c r="B9282" t="s">
        <v>120</v>
      </c>
      <c r="C9282">
        <v>16</v>
      </c>
      <c r="D9282" t="s">
        <v>19</v>
      </c>
      <c r="E9282">
        <v>15055</v>
      </c>
      <c r="F9282" t="s">
        <v>106</v>
      </c>
      <c r="G9282">
        <v>8893.2720018381806</v>
      </c>
    </row>
    <row r="9283" spans="1:7">
      <c r="A9283">
        <v>11003</v>
      </c>
      <c r="B9283" t="s">
        <v>120</v>
      </c>
      <c r="C9283">
        <v>17</v>
      </c>
      <c r="D9283" t="s">
        <v>20</v>
      </c>
      <c r="E9283">
        <v>15055</v>
      </c>
      <c r="F9283" t="s">
        <v>106</v>
      </c>
      <c r="G9283">
        <v>341501.10315848503</v>
      </c>
    </row>
    <row r="9284" spans="1:7">
      <c r="A9284">
        <v>11003</v>
      </c>
      <c r="B9284" t="s">
        <v>120</v>
      </c>
      <c r="C9284">
        <v>18</v>
      </c>
      <c r="D9284" t="s">
        <v>21</v>
      </c>
      <c r="E9284">
        <v>15055</v>
      </c>
      <c r="F9284" t="s">
        <v>106</v>
      </c>
      <c r="G9284">
        <v>1637991.29197006</v>
      </c>
    </row>
    <row r="9285" spans="1:7">
      <c r="A9285">
        <v>11003</v>
      </c>
      <c r="B9285" t="s">
        <v>120</v>
      </c>
      <c r="C9285">
        <v>19</v>
      </c>
      <c r="D9285" t="s">
        <v>22</v>
      </c>
      <c r="E9285">
        <v>15055</v>
      </c>
      <c r="F9285" t="s">
        <v>106</v>
      </c>
      <c r="G9285">
        <v>67037769.715437099</v>
      </c>
    </row>
    <row r="9286" spans="1:7">
      <c r="A9286">
        <v>11003</v>
      </c>
      <c r="B9286" t="s">
        <v>120</v>
      </c>
      <c r="C9286">
        <v>20</v>
      </c>
      <c r="D9286" t="s">
        <v>23</v>
      </c>
      <c r="E9286">
        <v>15055</v>
      </c>
      <c r="F9286" t="s">
        <v>106</v>
      </c>
      <c r="G9286">
        <v>71.3398876812021</v>
      </c>
    </row>
    <row r="9287" spans="1:7">
      <c r="A9287">
        <v>11003</v>
      </c>
      <c r="B9287" t="s">
        <v>120</v>
      </c>
      <c r="C9287">
        <v>21</v>
      </c>
      <c r="D9287" t="s">
        <v>24</v>
      </c>
      <c r="E9287">
        <v>15055</v>
      </c>
      <c r="F9287" t="s">
        <v>106</v>
      </c>
      <c r="G9287">
        <v>70947.051616963494</v>
      </c>
    </row>
    <row r="9288" spans="1:7">
      <c r="A9288">
        <v>11003</v>
      </c>
      <c r="B9288" t="s">
        <v>120</v>
      </c>
      <c r="C9288">
        <v>22</v>
      </c>
      <c r="D9288" t="s">
        <v>25</v>
      </c>
      <c r="E9288">
        <v>15055</v>
      </c>
      <c r="F9288" t="s">
        <v>106</v>
      </c>
      <c r="G9288">
        <v>887368.39721448801</v>
      </c>
    </row>
    <row r="9289" spans="1:7">
      <c r="A9289">
        <v>11003</v>
      </c>
      <c r="B9289" t="s">
        <v>120</v>
      </c>
      <c r="C9289">
        <v>23</v>
      </c>
      <c r="D9289" t="s">
        <v>26</v>
      </c>
      <c r="E9289">
        <v>15055</v>
      </c>
      <c r="F9289" t="s">
        <v>106</v>
      </c>
      <c r="G9289">
        <v>6220.3166009997904</v>
      </c>
    </row>
    <row r="9290" spans="1:7">
      <c r="A9290">
        <v>11003</v>
      </c>
      <c r="B9290" t="s">
        <v>120</v>
      </c>
      <c r="C9290">
        <v>24</v>
      </c>
      <c r="D9290" t="s">
        <v>27</v>
      </c>
      <c r="E9290">
        <v>15055</v>
      </c>
      <c r="F9290" t="s">
        <v>106</v>
      </c>
      <c r="G9290">
        <v>39535.735398923898</v>
      </c>
    </row>
    <row r="9291" spans="1:7">
      <c r="A9291">
        <v>11003</v>
      </c>
      <c r="B9291" t="s">
        <v>120</v>
      </c>
      <c r="C9291">
        <v>25</v>
      </c>
      <c r="D9291" t="s">
        <v>28</v>
      </c>
      <c r="E9291">
        <v>15055</v>
      </c>
      <c r="F9291" t="s">
        <v>106</v>
      </c>
      <c r="G9291">
        <v>17926440.168866001</v>
      </c>
    </row>
    <row r="9292" spans="1:7">
      <c r="A9292">
        <v>11003</v>
      </c>
      <c r="B9292" t="s">
        <v>120</v>
      </c>
      <c r="C9292">
        <v>26</v>
      </c>
      <c r="D9292" t="s">
        <v>29</v>
      </c>
      <c r="E9292">
        <v>15055</v>
      </c>
      <c r="F9292" t="s">
        <v>106</v>
      </c>
      <c r="G9292">
        <v>4183721.2267097798</v>
      </c>
    </row>
    <row r="9293" spans="1:7">
      <c r="A9293">
        <v>11003</v>
      </c>
      <c r="B9293" t="s">
        <v>120</v>
      </c>
      <c r="C9293">
        <v>27</v>
      </c>
      <c r="D9293" t="s">
        <v>30</v>
      </c>
      <c r="E9293">
        <v>15055</v>
      </c>
      <c r="F9293" t="s">
        <v>106</v>
      </c>
      <c r="G9293">
        <v>57199336.543274999</v>
      </c>
    </row>
    <row r="9294" spans="1:7">
      <c r="A9294">
        <v>11003</v>
      </c>
      <c r="B9294" t="s">
        <v>120</v>
      </c>
      <c r="C9294">
        <v>28</v>
      </c>
      <c r="D9294" t="s">
        <v>31</v>
      </c>
      <c r="E9294">
        <v>15055</v>
      </c>
      <c r="F9294" t="s">
        <v>106</v>
      </c>
      <c r="G9294">
        <v>1632221.1078326399</v>
      </c>
    </row>
    <row r="9295" spans="1:7">
      <c r="A9295">
        <v>11003</v>
      </c>
      <c r="B9295" t="s">
        <v>120</v>
      </c>
      <c r="C9295">
        <v>29</v>
      </c>
      <c r="D9295" t="s">
        <v>32</v>
      </c>
      <c r="E9295">
        <v>15055</v>
      </c>
      <c r="F9295" t="s">
        <v>106</v>
      </c>
      <c r="G9295">
        <v>209593727.501313</v>
      </c>
    </row>
    <row r="9296" spans="1:7">
      <c r="A9296">
        <v>11003</v>
      </c>
      <c r="B9296" t="s">
        <v>120</v>
      </c>
      <c r="C9296">
        <v>30</v>
      </c>
      <c r="D9296" t="s">
        <v>33</v>
      </c>
      <c r="E9296">
        <v>15055</v>
      </c>
      <c r="F9296" t="s">
        <v>106</v>
      </c>
      <c r="G9296">
        <v>403847.00603393198</v>
      </c>
    </row>
    <row r="9297" spans="1:7">
      <c r="A9297">
        <v>11003</v>
      </c>
      <c r="B9297" t="s">
        <v>120</v>
      </c>
      <c r="C9297">
        <v>31</v>
      </c>
      <c r="D9297" t="s">
        <v>34</v>
      </c>
      <c r="E9297">
        <v>15055</v>
      </c>
      <c r="F9297" t="s">
        <v>106</v>
      </c>
      <c r="G9297">
        <v>19672481.480303299</v>
      </c>
    </row>
    <row r="9298" spans="1:7">
      <c r="A9298">
        <v>11003</v>
      </c>
      <c r="B9298" t="s">
        <v>120</v>
      </c>
      <c r="C9298">
        <v>32</v>
      </c>
      <c r="D9298" t="s">
        <v>35</v>
      </c>
      <c r="E9298">
        <v>15055</v>
      </c>
      <c r="F9298" t="s">
        <v>106</v>
      </c>
      <c r="G9298">
        <v>525546420.67410803</v>
      </c>
    </row>
    <row r="9299" spans="1:7">
      <c r="A9299">
        <v>11003</v>
      </c>
      <c r="B9299" t="s">
        <v>120</v>
      </c>
      <c r="C9299">
        <v>42</v>
      </c>
      <c r="D9299" t="s">
        <v>45</v>
      </c>
      <c r="E9299">
        <v>15055</v>
      </c>
      <c r="F9299" t="s">
        <v>106</v>
      </c>
      <c r="G9299">
        <v>10145177.509889601</v>
      </c>
    </row>
    <row r="9300" spans="1:7">
      <c r="A9300">
        <v>11003</v>
      </c>
      <c r="B9300" t="s">
        <v>120</v>
      </c>
      <c r="C9300">
        <v>43</v>
      </c>
      <c r="D9300" t="s">
        <v>46</v>
      </c>
      <c r="E9300">
        <v>15055</v>
      </c>
      <c r="F9300" t="s">
        <v>106</v>
      </c>
      <c r="G9300">
        <v>233910.474415529</v>
      </c>
    </row>
    <row r="9301" spans="1:7">
      <c r="A9301">
        <v>11003</v>
      </c>
      <c r="B9301" t="s">
        <v>120</v>
      </c>
      <c r="C9301">
        <v>45</v>
      </c>
      <c r="D9301" t="s">
        <v>48</v>
      </c>
      <c r="E9301">
        <v>15055</v>
      </c>
      <c r="F9301" t="s">
        <v>106</v>
      </c>
      <c r="G9301">
        <v>19593110.415023699</v>
      </c>
    </row>
    <row r="9302" spans="1:7">
      <c r="A9302">
        <v>11003</v>
      </c>
      <c r="B9302" t="s">
        <v>120</v>
      </c>
      <c r="C9302">
        <v>48</v>
      </c>
      <c r="D9302" t="s">
        <v>51</v>
      </c>
      <c r="E9302">
        <v>15055</v>
      </c>
      <c r="F9302" t="s">
        <v>106</v>
      </c>
      <c r="G9302">
        <v>17773.996666640702</v>
      </c>
    </row>
    <row r="9303" spans="1:7">
      <c r="A9303">
        <v>11003</v>
      </c>
      <c r="B9303" t="s">
        <v>120</v>
      </c>
      <c r="C9303">
        <v>49</v>
      </c>
      <c r="D9303" t="s">
        <v>52</v>
      </c>
      <c r="E9303">
        <v>15055</v>
      </c>
      <c r="F9303" t="s">
        <v>106</v>
      </c>
      <c r="G9303">
        <v>1066.4006277112001</v>
      </c>
    </row>
    <row r="9304" spans="1:7">
      <c r="A9304">
        <v>11003</v>
      </c>
      <c r="B9304" t="s">
        <v>120</v>
      </c>
      <c r="C9304">
        <v>51</v>
      </c>
      <c r="D9304" t="s">
        <v>54</v>
      </c>
      <c r="E9304">
        <v>15055</v>
      </c>
      <c r="F9304" t="s">
        <v>106</v>
      </c>
      <c r="G9304">
        <v>484561712.12392998</v>
      </c>
    </row>
    <row r="9305" spans="1:7">
      <c r="A9305">
        <v>11003</v>
      </c>
      <c r="B9305" t="s">
        <v>120</v>
      </c>
      <c r="C9305">
        <v>52</v>
      </c>
      <c r="D9305" t="s">
        <v>55</v>
      </c>
      <c r="E9305">
        <v>15055</v>
      </c>
      <c r="F9305" t="s">
        <v>106</v>
      </c>
      <c r="G9305">
        <v>4821596.0355642</v>
      </c>
    </row>
    <row r="9306" spans="1:7">
      <c r="A9306">
        <v>11003</v>
      </c>
      <c r="B9306" t="s">
        <v>120</v>
      </c>
      <c r="C9306">
        <v>53</v>
      </c>
      <c r="D9306" t="s">
        <v>56</v>
      </c>
      <c r="E9306">
        <v>15055</v>
      </c>
      <c r="F9306" t="s">
        <v>106</v>
      </c>
      <c r="G9306">
        <v>1415877226.6224301</v>
      </c>
    </row>
    <row r="9307" spans="1:7">
      <c r="A9307">
        <v>11003</v>
      </c>
      <c r="B9307" t="s">
        <v>120</v>
      </c>
      <c r="C9307">
        <v>54</v>
      </c>
      <c r="D9307" t="s">
        <v>57</v>
      </c>
      <c r="E9307">
        <v>15055</v>
      </c>
      <c r="F9307" t="s">
        <v>106</v>
      </c>
      <c r="G9307">
        <v>16192709.3504507</v>
      </c>
    </row>
    <row r="9308" spans="1:7">
      <c r="A9308">
        <v>11003</v>
      </c>
      <c r="B9308" t="s">
        <v>120</v>
      </c>
      <c r="C9308">
        <v>55</v>
      </c>
      <c r="D9308" t="s">
        <v>58</v>
      </c>
      <c r="E9308">
        <v>15055</v>
      </c>
      <c r="F9308" t="s">
        <v>106</v>
      </c>
      <c r="G9308">
        <v>30478319.730865501</v>
      </c>
    </row>
    <row r="9309" spans="1:7">
      <c r="A9309">
        <v>11003</v>
      </c>
      <c r="B9309" t="s">
        <v>120</v>
      </c>
      <c r="C9309">
        <v>56</v>
      </c>
      <c r="D9309" t="s">
        <v>59</v>
      </c>
      <c r="E9309">
        <v>15055</v>
      </c>
      <c r="F9309" t="s">
        <v>106</v>
      </c>
      <c r="G9309">
        <v>4600881189.3901396</v>
      </c>
    </row>
    <row r="9310" spans="1:7">
      <c r="A9310">
        <v>11003</v>
      </c>
      <c r="B9310" t="s">
        <v>120</v>
      </c>
      <c r="C9310">
        <v>65</v>
      </c>
      <c r="D9310" t="s">
        <v>68</v>
      </c>
      <c r="E9310">
        <v>15055</v>
      </c>
      <c r="F9310" t="s">
        <v>106</v>
      </c>
      <c r="G9310">
        <v>28907303015.3937</v>
      </c>
    </row>
    <row r="9311" spans="1:7">
      <c r="A9311">
        <v>11003</v>
      </c>
      <c r="B9311" t="s">
        <v>120</v>
      </c>
      <c r="C9311">
        <v>67</v>
      </c>
      <c r="D9311" t="s">
        <v>70</v>
      </c>
      <c r="E9311">
        <v>15055</v>
      </c>
      <c r="F9311" t="s">
        <v>106</v>
      </c>
      <c r="G9311">
        <v>306082596.238235</v>
      </c>
    </row>
    <row r="9312" spans="1:7">
      <c r="A9312">
        <v>11003</v>
      </c>
      <c r="B9312" t="s">
        <v>120</v>
      </c>
      <c r="C9312">
        <v>83</v>
      </c>
      <c r="D9312" t="s">
        <v>86</v>
      </c>
      <c r="E9312">
        <v>15055</v>
      </c>
      <c r="F9312" t="s">
        <v>106</v>
      </c>
      <c r="G9312">
        <v>1723.3605960104301</v>
      </c>
    </row>
    <row r="9313" spans="1:7">
      <c r="A9313">
        <v>11003</v>
      </c>
      <c r="B9313" t="s">
        <v>120</v>
      </c>
      <c r="C9313">
        <v>12001</v>
      </c>
      <c r="D9313" t="s">
        <v>121</v>
      </c>
      <c r="E9313">
        <v>15055</v>
      </c>
      <c r="F9313" t="s">
        <v>106</v>
      </c>
      <c r="G9313">
        <v>60384508.366782703</v>
      </c>
    </row>
    <row r="9314" spans="1:7">
      <c r="A9314">
        <v>11003</v>
      </c>
      <c r="B9314" t="s">
        <v>120</v>
      </c>
      <c r="C9314">
        <v>14002</v>
      </c>
      <c r="D9314" t="s">
        <v>125</v>
      </c>
      <c r="E9314">
        <v>15055</v>
      </c>
      <c r="F9314" t="s">
        <v>106</v>
      </c>
      <c r="G9314">
        <v>663916.26053582702</v>
      </c>
    </row>
    <row r="9315" spans="1:7">
      <c r="A9315">
        <v>11003</v>
      </c>
      <c r="B9315" t="s">
        <v>120</v>
      </c>
      <c r="C9315">
        <v>25001</v>
      </c>
      <c r="D9315" t="s">
        <v>126</v>
      </c>
      <c r="E9315">
        <v>15051</v>
      </c>
      <c r="F9315" t="s">
        <v>127</v>
      </c>
      <c r="G9315">
        <v>2999165242.0063901</v>
      </c>
    </row>
    <row r="9316" spans="1:7">
      <c r="A9316">
        <v>11003</v>
      </c>
      <c r="B9316" t="s">
        <v>120</v>
      </c>
      <c r="C9316">
        <v>28001</v>
      </c>
      <c r="D9316" t="s">
        <v>128</v>
      </c>
      <c r="E9316">
        <v>15051</v>
      </c>
      <c r="F9316" t="s">
        <v>127</v>
      </c>
      <c r="G9316">
        <v>1475637196.2393999</v>
      </c>
    </row>
    <row r="9317" spans="1:7">
      <c r="A9317">
        <v>12001</v>
      </c>
      <c r="B9317" t="s">
        <v>121</v>
      </c>
      <c r="C9317">
        <v>1</v>
      </c>
      <c r="D9317" t="s">
        <v>4</v>
      </c>
      <c r="E9317">
        <v>15055</v>
      </c>
      <c r="F9317" t="s">
        <v>106</v>
      </c>
      <c r="G9317">
        <v>167600343.10072201</v>
      </c>
    </row>
    <row r="9318" spans="1:7">
      <c r="A9318">
        <v>12001</v>
      </c>
      <c r="B9318" t="s">
        <v>121</v>
      </c>
      <c r="C9318">
        <v>2</v>
      </c>
      <c r="D9318" t="s">
        <v>5</v>
      </c>
      <c r="E9318">
        <v>15055</v>
      </c>
      <c r="F9318" t="s">
        <v>106</v>
      </c>
      <c r="G9318">
        <v>99671831.739711598</v>
      </c>
    </row>
    <row r="9319" spans="1:7">
      <c r="A9319">
        <v>12001</v>
      </c>
      <c r="B9319" t="s">
        <v>121</v>
      </c>
      <c r="C9319">
        <v>3</v>
      </c>
      <c r="D9319" t="s">
        <v>6</v>
      </c>
      <c r="E9319">
        <v>15055</v>
      </c>
      <c r="F9319" t="s">
        <v>106</v>
      </c>
      <c r="G9319">
        <v>12202.280802036001</v>
      </c>
    </row>
    <row r="9320" spans="1:7">
      <c r="A9320">
        <v>12001</v>
      </c>
      <c r="B9320" t="s">
        <v>121</v>
      </c>
      <c r="C9320">
        <v>4</v>
      </c>
      <c r="D9320" t="s">
        <v>7</v>
      </c>
      <c r="E9320">
        <v>15055</v>
      </c>
      <c r="F9320" t="s">
        <v>106</v>
      </c>
      <c r="G9320">
        <v>3353589.6967152501</v>
      </c>
    </row>
    <row r="9321" spans="1:7">
      <c r="A9321">
        <v>12001</v>
      </c>
      <c r="B9321" t="s">
        <v>121</v>
      </c>
      <c r="C9321">
        <v>5</v>
      </c>
      <c r="D9321" t="s">
        <v>8</v>
      </c>
      <c r="E9321">
        <v>15055</v>
      </c>
      <c r="F9321" t="s">
        <v>106</v>
      </c>
      <c r="G9321">
        <v>1268897025.93536</v>
      </c>
    </row>
    <row r="9322" spans="1:7">
      <c r="A9322">
        <v>12001</v>
      </c>
      <c r="B9322" t="s">
        <v>121</v>
      </c>
      <c r="C9322">
        <v>6</v>
      </c>
      <c r="D9322" t="s">
        <v>9</v>
      </c>
      <c r="E9322">
        <v>15055</v>
      </c>
      <c r="F9322" t="s">
        <v>106</v>
      </c>
      <c r="G9322">
        <v>168007756.52327701</v>
      </c>
    </row>
    <row r="9323" spans="1:7">
      <c r="A9323">
        <v>12001</v>
      </c>
      <c r="B9323" t="s">
        <v>121</v>
      </c>
      <c r="C9323">
        <v>7</v>
      </c>
      <c r="D9323" t="s">
        <v>10</v>
      </c>
      <c r="E9323">
        <v>15055</v>
      </c>
      <c r="F9323" t="s">
        <v>106</v>
      </c>
      <c r="G9323">
        <v>98187380.406237602</v>
      </c>
    </row>
    <row r="9324" spans="1:7">
      <c r="A9324">
        <v>12001</v>
      </c>
      <c r="B9324" t="s">
        <v>121</v>
      </c>
      <c r="C9324">
        <v>8</v>
      </c>
      <c r="D9324" t="s">
        <v>11</v>
      </c>
      <c r="E9324">
        <v>15055</v>
      </c>
      <c r="F9324" t="s">
        <v>106</v>
      </c>
      <c r="G9324">
        <v>192407.18634702099</v>
      </c>
    </row>
    <row r="9325" spans="1:7">
      <c r="A9325">
        <v>12001</v>
      </c>
      <c r="B9325" t="s">
        <v>121</v>
      </c>
      <c r="C9325">
        <v>9</v>
      </c>
      <c r="D9325" t="s">
        <v>12</v>
      </c>
      <c r="E9325">
        <v>15055</v>
      </c>
      <c r="F9325" t="s">
        <v>106</v>
      </c>
      <c r="G9325">
        <v>1678424564.0323901</v>
      </c>
    </row>
    <row r="9326" spans="1:7">
      <c r="A9326">
        <v>12001</v>
      </c>
      <c r="B9326" t="s">
        <v>121</v>
      </c>
      <c r="C9326">
        <v>10</v>
      </c>
      <c r="D9326" t="s">
        <v>13</v>
      </c>
      <c r="E9326">
        <v>15055</v>
      </c>
      <c r="F9326" t="s">
        <v>106</v>
      </c>
      <c r="G9326">
        <v>8599137660.7919292</v>
      </c>
    </row>
    <row r="9327" spans="1:7">
      <c r="A9327">
        <v>12001</v>
      </c>
      <c r="B9327" t="s">
        <v>121</v>
      </c>
      <c r="C9327">
        <v>11</v>
      </c>
      <c r="D9327" t="s">
        <v>14</v>
      </c>
      <c r="E9327">
        <v>15055</v>
      </c>
      <c r="F9327" t="s">
        <v>106</v>
      </c>
      <c r="G9327">
        <v>2099100399.1934099</v>
      </c>
    </row>
    <row r="9328" spans="1:7">
      <c r="A9328">
        <v>12001</v>
      </c>
      <c r="B9328" t="s">
        <v>121</v>
      </c>
      <c r="C9328">
        <v>12</v>
      </c>
      <c r="D9328" t="s">
        <v>15</v>
      </c>
      <c r="E9328">
        <v>15055</v>
      </c>
      <c r="F9328" t="s">
        <v>106</v>
      </c>
      <c r="G9328">
        <v>446265848.03150302</v>
      </c>
    </row>
    <row r="9329" spans="1:7">
      <c r="A9329">
        <v>12001</v>
      </c>
      <c r="B9329" t="s">
        <v>121</v>
      </c>
      <c r="C9329">
        <v>13</v>
      </c>
      <c r="D9329" t="s">
        <v>16</v>
      </c>
      <c r="E9329">
        <v>15055</v>
      </c>
      <c r="F9329" t="s">
        <v>106</v>
      </c>
      <c r="G9329">
        <v>1568405.3453321599</v>
      </c>
    </row>
    <row r="9330" spans="1:7">
      <c r="A9330">
        <v>12001</v>
      </c>
      <c r="B9330" t="s">
        <v>121</v>
      </c>
      <c r="C9330">
        <v>14</v>
      </c>
      <c r="D9330" t="s">
        <v>17</v>
      </c>
      <c r="E9330">
        <v>15055</v>
      </c>
      <c r="F9330" t="s">
        <v>106</v>
      </c>
      <c r="G9330">
        <v>17959238.503350701</v>
      </c>
    </row>
    <row r="9331" spans="1:7">
      <c r="A9331">
        <v>12001</v>
      </c>
      <c r="B9331" t="s">
        <v>121</v>
      </c>
      <c r="C9331">
        <v>15</v>
      </c>
      <c r="D9331" t="s">
        <v>18</v>
      </c>
      <c r="E9331">
        <v>15055</v>
      </c>
      <c r="F9331" t="s">
        <v>106</v>
      </c>
      <c r="G9331">
        <v>10401556.326806201</v>
      </c>
    </row>
    <row r="9332" spans="1:7">
      <c r="A9332">
        <v>12001</v>
      </c>
      <c r="B9332" t="s">
        <v>121</v>
      </c>
      <c r="C9332">
        <v>16</v>
      </c>
      <c r="D9332" t="s">
        <v>19</v>
      </c>
      <c r="E9332">
        <v>15055</v>
      </c>
      <c r="F9332" t="s">
        <v>106</v>
      </c>
      <c r="G9332">
        <v>610763.33468026097</v>
      </c>
    </row>
    <row r="9333" spans="1:7">
      <c r="A9333">
        <v>12001</v>
      </c>
      <c r="B9333" t="s">
        <v>121</v>
      </c>
      <c r="C9333">
        <v>17</v>
      </c>
      <c r="D9333" t="s">
        <v>20</v>
      </c>
      <c r="E9333">
        <v>15055</v>
      </c>
      <c r="F9333" t="s">
        <v>106</v>
      </c>
      <c r="G9333">
        <v>119207228.328655</v>
      </c>
    </row>
    <row r="9334" spans="1:7">
      <c r="A9334">
        <v>12001</v>
      </c>
      <c r="B9334" t="s">
        <v>121</v>
      </c>
      <c r="C9334">
        <v>18</v>
      </c>
      <c r="D9334" t="s">
        <v>21</v>
      </c>
      <c r="E9334">
        <v>15055</v>
      </c>
      <c r="F9334" t="s">
        <v>106</v>
      </c>
      <c r="G9334">
        <v>311511977.83801502</v>
      </c>
    </row>
    <row r="9335" spans="1:7">
      <c r="A9335">
        <v>12001</v>
      </c>
      <c r="B9335" t="s">
        <v>121</v>
      </c>
      <c r="C9335">
        <v>19</v>
      </c>
      <c r="D9335" t="s">
        <v>22</v>
      </c>
      <c r="E9335">
        <v>15055</v>
      </c>
      <c r="F9335" t="s">
        <v>106</v>
      </c>
      <c r="G9335">
        <v>267297545.39947101</v>
      </c>
    </row>
    <row r="9336" spans="1:7">
      <c r="A9336">
        <v>12001</v>
      </c>
      <c r="B9336" t="s">
        <v>121</v>
      </c>
      <c r="C9336">
        <v>20</v>
      </c>
      <c r="D9336" t="s">
        <v>23</v>
      </c>
      <c r="E9336">
        <v>15055</v>
      </c>
      <c r="F9336" t="s">
        <v>106</v>
      </c>
      <c r="G9336">
        <v>11943099106.3675</v>
      </c>
    </row>
    <row r="9337" spans="1:7">
      <c r="A9337">
        <v>12001</v>
      </c>
      <c r="B9337" t="s">
        <v>121</v>
      </c>
      <c r="C9337">
        <v>21</v>
      </c>
      <c r="D9337" t="s">
        <v>24</v>
      </c>
      <c r="E9337">
        <v>15055</v>
      </c>
      <c r="F9337" t="s">
        <v>106</v>
      </c>
      <c r="G9337">
        <v>801071433.10585296</v>
      </c>
    </row>
    <row r="9338" spans="1:7">
      <c r="A9338">
        <v>12001</v>
      </c>
      <c r="B9338" t="s">
        <v>121</v>
      </c>
      <c r="C9338">
        <v>22</v>
      </c>
      <c r="D9338" t="s">
        <v>25</v>
      </c>
      <c r="E9338">
        <v>15055</v>
      </c>
      <c r="F9338" t="s">
        <v>106</v>
      </c>
      <c r="G9338">
        <v>181648953.120469</v>
      </c>
    </row>
    <row r="9339" spans="1:7">
      <c r="A9339">
        <v>12001</v>
      </c>
      <c r="B9339" t="s">
        <v>121</v>
      </c>
      <c r="C9339">
        <v>23</v>
      </c>
      <c r="D9339" t="s">
        <v>26</v>
      </c>
      <c r="E9339">
        <v>15055</v>
      </c>
      <c r="F9339" t="s">
        <v>106</v>
      </c>
      <c r="G9339">
        <v>55849027.030777097</v>
      </c>
    </row>
    <row r="9340" spans="1:7">
      <c r="A9340">
        <v>12001</v>
      </c>
      <c r="B9340" t="s">
        <v>121</v>
      </c>
      <c r="C9340">
        <v>24</v>
      </c>
      <c r="D9340" t="s">
        <v>27</v>
      </c>
      <c r="E9340">
        <v>15055</v>
      </c>
      <c r="F9340" t="s">
        <v>106</v>
      </c>
      <c r="G9340">
        <v>11048348.160029801</v>
      </c>
    </row>
    <row r="9341" spans="1:7">
      <c r="A9341">
        <v>12001</v>
      </c>
      <c r="B9341" t="s">
        <v>121</v>
      </c>
      <c r="C9341">
        <v>25</v>
      </c>
      <c r="D9341" t="s">
        <v>28</v>
      </c>
      <c r="E9341">
        <v>15055</v>
      </c>
      <c r="F9341" t="s">
        <v>106</v>
      </c>
      <c r="G9341">
        <v>441744355.2432</v>
      </c>
    </row>
    <row r="9342" spans="1:7">
      <c r="A9342">
        <v>12001</v>
      </c>
      <c r="B9342" t="s">
        <v>121</v>
      </c>
      <c r="C9342">
        <v>26</v>
      </c>
      <c r="D9342" t="s">
        <v>29</v>
      </c>
      <c r="E9342">
        <v>15055</v>
      </c>
      <c r="F9342" t="s">
        <v>106</v>
      </c>
      <c r="G9342">
        <v>72323078.702673703</v>
      </c>
    </row>
    <row r="9343" spans="1:7">
      <c r="A9343">
        <v>12001</v>
      </c>
      <c r="B9343" t="s">
        <v>121</v>
      </c>
      <c r="C9343">
        <v>27</v>
      </c>
      <c r="D9343" t="s">
        <v>30</v>
      </c>
      <c r="E9343">
        <v>15055</v>
      </c>
      <c r="F9343" t="s">
        <v>106</v>
      </c>
      <c r="G9343">
        <v>31066700.3328964</v>
      </c>
    </row>
    <row r="9344" spans="1:7">
      <c r="A9344">
        <v>12001</v>
      </c>
      <c r="B9344" t="s">
        <v>121</v>
      </c>
      <c r="C9344">
        <v>28</v>
      </c>
      <c r="D9344" t="s">
        <v>31</v>
      </c>
      <c r="E9344">
        <v>15055</v>
      </c>
      <c r="F9344" t="s">
        <v>106</v>
      </c>
      <c r="G9344">
        <v>14927767.3627751</v>
      </c>
    </row>
    <row r="9345" spans="1:7">
      <c r="A9345">
        <v>12001</v>
      </c>
      <c r="B9345" t="s">
        <v>121</v>
      </c>
      <c r="C9345">
        <v>29</v>
      </c>
      <c r="D9345" t="s">
        <v>32</v>
      </c>
      <c r="E9345">
        <v>15055</v>
      </c>
      <c r="F9345" t="s">
        <v>106</v>
      </c>
      <c r="G9345">
        <v>383904328.64433599</v>
      </c>
    </row>
    <row r="9346" spans="1:7">
      <c r="A9346">
        <v>12001</v>
      </c>
      <c r="B9346" t="s">
        <v>121</v>
      </c>
      <c r="C9346">
        <v>30</v>
      </c>
      <c r="D9346" t="s">
        <v>33</v>
      </c>
      <c r="E9346">
        <v>15055</v>
      </c>
      <c r="F9346" t="s">
        <v>106</v>
      </c>
      <c r="G9346">
        <v>1303772.9221633601</v>
      </c>
    </row>
    <row r="9347" spans="1:7">
      <c r="A9347">
        <v>12001</v>
      </c>
      <c r="B9347" t="s">
        <v>121</v>
      </c>
      <c r="C9347">
        <v>31</v>
      </c>
      <c r="D9347" t="s">
        <v>34</v>
      </c>
      <c r="E9347">
        <v>15055</v>
      </c>
      <c r="F9347" t="s">
        <v>106</v>
      </c>
      <c r="G9347">
        <v>35092711.214771502</v>
      </c>
    </row>
    <row r="9348" spans="1:7">
      <c r="A9348">
        <v>12001</v>
      </c>
      <c r="B9348" t="s">
        <v>121</v>
      </c>
      <c r="C9348">
        <v>32</v>
      </c>
      <c r="D9348" t="s">
        <v>35</v>
      </c>
      <c r="E9348">
        <v>15055</v>
      </c>
      <c r="F9348" t="s">
        <v>106</v>
      </c>
      <c r="G9348">
        <v>4995123847.07199</v>
      </c>
    </row>
    <row r="9349" spans="1:7">
      <c r="A9349">
        <v>12001</v>
      </c>
      <c r="B9349" t="s">
        <v>121</v>
      </c>
      <c r="C9349">
        <v>33</v>
      </c>
      <c r="D9349" t="s">
        <v>36</v>
      </c>
      <c r="E9349">
        <v>15055</v>
      </c>
      <c r="F9349" t="s">
        <v>106</v>
      </c>
      <c r="G9349">
        <v>301427.45119191002</v>
      </c>
    </row>
    <row r="9350" spans="1:7">
      <c r="A9350">
        <v>12001</v>
      </c>
      <c r="B9350" t="s">
        <v>121</v>
      </c>
      <c r="C9350">
        <v>34</v>
      </c>
      <c r="D9350" t="s">
        <v>37</v>
      </c>
      <c r="E9350">
        <v>15055</v>
      </c>
      <c r="F9350" t="s">
        <v>106</v>
      </c>
      <c r="G9350">
        <v>1163862.1695592001</v>
      </c>
    </row>
    <row r="9351" spans="1:7">
      <c r="A9351">
        <v>12001</v>
      </c>
      <c r="B9351" t="s">
        <v>121</v>
      </c>
      <c r="C9351">
        <v>35</v>
      </c>
      <c r="D9351" t="s">
        <v>38</v>
      </c>
      <c r="E9351">
        <v>15055</v>
      </c>
      <c r="F9351" t="s">
        <v>106</v>
      </c>
      <c r="G9351">
        <v>350067.533797924</v>
      </c>
    </row>
    <row r="9352" spans="1:7">
      <c r="A9352">
        <v>12001</v>
      </c>
      <c r="B9352" t="s">
        <v>121</v>
      </c>
      <c r="C9352">
        <v>36</v>
      </c>
      <c r="D9352" t="s">
        <v>39</v>
      </c>
      <c r="E9352">
        <v>15055</v>
      </c>
      <c r="F9352" t="s">
        <v>106</v>
      </c>
      <c r="G9352">
        <v>596269.99927630799</v>
      </c>
    </row>
    <row r="9353" spans="1:7">
      <c r="A9353">
        <v>12001</v>
      </c>
      <c r="B9353" t="s">
        <v>121</v>
      </c>
      <c r="C9353">
        <v>37</v>
      </c>
      <c r="D9353" t="s">
        <v>40</v>
      </c>
      <c r="E9353">
        <v>15055</v>
      </c>
      <c r="F9353" t="s">
        <v>106</v>
      </c>
      <c r="G9353">
        <v>350473.29547219101</v>
      </c>
    </row>
    <row r="9354" spans="1:7">
      <c r="A9354">
        <v>12001</v>
      </c>
      <c r="B9354" t="s">
        <v>121</v>
      </c>
      <c r="C9354">
        <v>38</v>
      </c>
      <c r="D9354" t="s">
        <v>41</v>
      </c>
      <c r="E9354">
        <v>15055</v>
      </c>
      <c r="F9354" t="s">
        <v>106</v>
      </c>
      <c r="G9354">
        <v>230854.86814068299</v>
      </c>
    </row>
    <row r="9355" spans="1:7">
      <c r="A9355">
        <v>12001</v>
      </c>
      <c r="B9355" t="s">
        <v>121</v>
      </c>
      <c r="C9355">
        <v>39</v>
      </c>
      <c r="D9355" t="s">
        <v>42</v>
      </c>
      <c r="E9355">
        <v>15055</v>
      </c>
      <c r="F9355" t="s">
        <v>106</v>
      </c>
      <c r="G9355">
        <v>296101.74895570701</v>
      </c>
    </row>
    <row r="9356" spans="1:7">
      <c r="A9356">
        <v>12001</v>
      </c>
      <c r="B9356" t="s">
        <v>121</v>
      </c>
      <c r="C9356">
        <v>40</v>
      </c>
      <c r="D9356" t="s">
        <v>43</v>
      </c>
      <c r="E9356">
        <v>15055</v>
      </c>
      <c r="F9356" t="s">
        <v>106</v>
      </c>
      <c r="G9356">
        <v>1641607.4182752201</v>
      </c>
    </row>
    <row r="9357" spans="1:7">
      <c r="A9357">
        <v>12001</v>
      </c>
      <c r="B9357" t="s">
        <v>121</v>
      </c>
      <c r="C9357">
        <v>41</v>
      </c>
      <c r="D9357" t="s">
        <v>44</v>
      </c>
      <c r="E9357">
        <v>15055</v>
      </c>
      <c r="F9357" t="s">
        <v>106</v>
      </c>
      <c r="G9357">
        <v>554566.51680348895</v>
      </c>
    </row>
    <row r="9358" spans="1:7">
      <c r="A9358">
        <v>12001</v>
      </c>
      <c r="B9358" t="s">
        <v>121</v>
      </c>
      <c r="C9358">
        <v>42</v>
      </c>
      <c r="D9358" t="s">
        <v>45</v>
      </c>
      <c r="E9358">
        <v>15055</v>
      </c>
      <c r="F9358" t="s">
        <v>106</v>
      </c>
      <c r="G9358">
        <v>479539986.49252599</v>
      </c>
    </row>
    <row r="9359" spans="1:7">
      <c r="A9359">
        <v>12001</v>
      </c>
      <c r="B9359" t="s">
        <v>121</v>
      </c>
      <c r="C9359">
        <v>43</v>
      </c>
      <c r="D9359" t="s">
        <v>46</v>
      </c>
      <c r="E9359">
        <v>15055</v>
      </c>
      <c r="F9359" t="s">
        <v>106</v>
      </c>
      <c r="G9359">
        <v>134166927.63819399</v>
      </c>
    </row>
    <row r="9360" spans="1:7">
      <c r="A9360">
        <v>12001</v>
      </c>
      <c r="B9360" t="s">
        <v>121</v>
      </c>
      <c r="C9360">
        <v>44</v>
      </c>
      <c r="D9360" t="s">
        <v>47</v>
      </c>
      <c r="E9360">
        <v>15055</v>
      </c>
      <c r="F9360" t="s">
        <v>106</v>
      </c>
      <c r="G9360">
        <v>37089229.831474297</v>
      </c>
    </row>
    <row r="9361" spans="1:7">
      <c r="A9361">
        <v>12001</v>
      </c>
      <c r="B9361" t="s">
        <v>121</v>
      </c>
      <c r="C9361">
        <v>45</v>
      </c>
      <c r="D9361" t="s">
        <v>48</v>
      </c>
      <c r="E9361">
        <v>15055</v>
      </c>
      <c r="F9361" t="s">
        <v>106</v>
      </c>
      <c r="G9361">
        <v>1012032802.27607</v>
      </c>
    </row>
    <row r="9362" spans="1:7">
      <c r="A9362">
        <v>12001</v>
      </c>
      <c r="B9362" t="s">
        <v>121</v>
      </c>
      <c r="C9362">
        <v>46</v>
      </c>
      <c r="D9362" t="s">
        <v>49</v>
      </c>
      <c r="E9362">
        <v>15055</v>
      </c>
      <c r="F9362" t="s">
        <v>106</v>
      </c>
      <c r="G9362">
        <v>815616063.13156402</v>
      </c>
    </row>
    <row r="9363" spans="1:7">
      <c r="A9363">
        <v>12001</v>
      </c>
      <c r="B9363" t="s">
        <v>121</v>
      </c>
      <c r="C9363">
        <v>47</v>
      </c>
      <c r="D9363" t="s">
        <v>50</v>
      </c>
      <c r="E9363">
        <v>15055</v>
      </c>
      <c r="F9363" t="s">
        <v>106</v>
      </c>
      <c r="G9363">
        <v>59121862.914540902</v>
      </c>
    </row>
    <row r="9364" spans="1:7">
      <c r="A9364">
        <v>12001</v>
      </c>
      <c r="B9364" t="s">
        <v>121</v>
      </c>
      <c r="C9364">
        <v>48</v>
      </c>
      <c r="D9364" t="s">
        <v>51</v>
      </c>
      <c r="E9364">
        <v>15055</v>
      </c>
      <c r="F9364" t="s">
        <v>106</v>
      </c>
      <c r="G9364">
        <v>47935200.060378797</v>
      </c>
    </row>
    <row r="9365" spans="1:7">
      <c r="A9365">
        <v>12001</v>
      </c>
      <c r="B9365" t="s">
        <v>121</v>
      </c>
      <c r="C9365">
        <v>49</v>
      </c>
      <c r="D9365" t="s">
        <v>52</v>
      </c>
      <c r="E9365">
        <v>15055</v>
      </c>
      <c r="F9365" t="s">
        <v>106</v>
      </c>
      <c r="G9365">
        <v>89225103.272443101</v>
      </c>
    </row>
    <row r="9366" spans="1:7">
      <c r="A9366">
        <v>12001</v>
      </c>
      <c r="B9366" t="s">
        <v>121</v>
      </c>
      <c r="C9366">
        <v>50</v>
      </c>
      <c r="D9366" t="s">
        <v>53</v>
      </c>
      <c r="E9366">
        <v>15055</v>
      </c>
      <c r="F9366" t="s">
        <v>106</v>
      </c>
      <c r="G9366">
        <v>1300457280.86924</v>
      </c>
    </row>
    <row r="9367" spans="1:7">
      <c r="A9367">
        <v>12001</v>
      </c>
      <c r="B9367" t="s">
        <v>121</v>
      </c>
      <c r="C9367">
        <v>51</v>
      </c>
      <c r="D9367" t="s">
        <v>54</v>
      </c>
      <c r="E9367">
        <v>15055</v>
      </c>
      <c r="F9367" t="s">
        <v>106</v>
      </c>
      <c r="G9367">
        <v>2540295479.5114498</v>
      </c>
    </row>
    <row r="9368" spans="1:7">
      <c r="A9368">
        <v>12001</v>
      </c>
      <c r="B9368" t="s">
        <v>121</v>
      </c>
      <c r="C9368">
        <v>52</v>
      </c>
      <c r="D9368" t="s">
        <v>55</v>
      </c>
      <c r="E9368">
        <v>15055</v>
      </c>
      <c r="F9368" t="s">
        <v>106</v>
      </c>
      <c r="G9368">
        <v>84421760.754533201</v>
      </c>
    </row>
    <row r="9369" spans="1:7">
      <c r="A9369">
        <v>12001</v>
      </c>
      <c r="B9369" t="s">
        <v>121</v>
      </c>
      <c r="C9369">
        <v>53</v>
      </c>
      <c r="D9369" t="s">
        <v>56</v>
      </c>
      <c r="E9369">
        <v>15055</v>
      </c>
      <c r="F9369" t="s">
        <v>106</v>
      </c>
      <c r="G9369">
        <v>1686518004.45713</v>
      </c>
    </row>
    <row r="9370" spans="1:7">
      <c r="A9370">
        <v>12001</v>
      </c>
      <c r="B9370" t="s">
        <v>121</v>
      </c>
      <c r="C9370">
        <v>54</v>
      </c>
      <c r="D9370" t="s">
        <v>57</v>
      </c>
      <c r="E9370">
        <v>15055</v>
      </c>
      <c r="F9370" t="s">
        <v>106</v>
      </c>
      <c r="G9370">
        <v>5586199756.5491896</v>
      </c>
    </row>
    <row r="9371" spans="1:7">
      <c r="A9371">
        <v>12001</v>
      </c>
      <c r="B9371" t="s">
        <v>121</v>
      </c>
      <c r="C9371">
        <v>55</v>
      </c>
      <c r="D9371" t="s">
        <v>58</v>
      </c>
      <c r="E9371">
        <v>15055</v>
      </c>
      <c r="F9371" t="s">
        <v>106</v>
      </c>
      <c r="G9371">
        <v>8222727950.5829802</v>
      </c>
    </row>
    <row r="9372" spans="1:7">
      <c r="A9372">
        <v>12001</v>
      </c>
      <c r="B9372" t="s">
        <v>121</v>
      </c>
      <c r="C9372">
        <v>56</v>
      </c>
      <c r="D9372" t="s">
        <v>59</v>
      </c>
      <c r="E9372">
        <v>15055</v>
      </c>
      <c r="F9372" t="s">
        <v>106</v>
      </c>
      <c r="G9372">
        <v>3284379548.5508499</v>
      </c>
    </row>
    <row r="9373" spans="1:7">
      <c r="A9373">
        <v>12001</v>
      </c>
      <c r="B9373" t="s">
        <v>121</v>
      </c>
      <c r="C9373">
        <v>57</v>
      </c>
      <c r="D9373" t="s">
        <v>60</v>
      </c>
      <c r="E9373">
        <v>15055</v>
      </c>
      <c r="F9373" t="s">
        <v>106</v>
      </c>
      <c r="G9373">
        <v>1404044214.4082501</v>
      </c>
    </row>
    <row r="9374" spans="1:7">
      <c r="A9374">
        <v>12001</v>
      </c>
      <c r="B9374" t="s">
        <v>121</v>
      </c>
      <c r="C9374">
        <v>58</v>
      </c>
      <c r="D9374" t="s">
        <v>61</v>
      </c>
      <c r="E9374">
        <v>15055</v>
      </c>
      <c r="F9374" t="s">
        <v>106</v>
      </c>
      <c r="G9374">
        <v>377903806.05404401</v>
      </c>
    </row>
    <row r="9375" spans="1:7">
      <c r="A9375">
        <v>12001</v>
      </c>
      <c r="B9375" t="s">
        <v>121</v>
      </c>
      <c r="C9375">
        <v>59</v>
      </c>
      <c r="D9375" t="s">
        <v>62</v>
      </c>
      <c r="E9375">
        <v>15055</v>
      </c>
      <c r="F9375" t="s">
        <v>106</v>
      </c>
      <c r="G9375">
        <v>1115062971.8971601</v>
      </c>
    </row>
    <row r="9376" spans="1:7">
      <c r="A9376">
        <v>12001</v>
      </c>
      <c r="B9376" t="s">
        <v>121</v>
      </c>
      <c r="C9376">
        <v>60</v>
      </c>
      <c r="D9376" t="s">
        <v>63</v>
      </c>
      <c r="E9376">
        <v>15055</v>
      </c>
      <c r="F9376" t="s">
        <v>106</v>
      </c>
      <c r="G9376">
        <v>118167389.52771001</v>
      </c>
    </row>
    <row r="9377" spans="1:7">
      <c r="A9377">
        <v>12001</v>
      </c>
      <c r="B9377" t="s">
        <v>121</v>
      </c>
      <c r="C9377">
        <v>62</v>
      </c>
      <c r="D9377" t="s">
        <v>65</v>
      </c>
      <c r="E9377">
        <v>15055</v>
      </c>
      <c r="F9377" t="s">
        <v>106</v>
      </c>
      <c r="G9377">
        <v>2655850411.3645501</v>
      </c>
    </row>
    <row r="9378" spans="1:7">
      <c r="A9378">
        <v>12001</v>
      </c>
      <c r="B9378" t="s">
        <v>121</v>
      </c>
      <c r="C9378">
        <v>63</v>
      </c>
      <c r="D9378" t="s">
        <v>66</v>
      </c>
      <c r="E9378">
        <v>15055</v>
      </c>
      <c r="F9378" t="s">
        <v>106</v>
      </c>
      <c r="G9378">
        <v>164622783.49965999</v>
      </c>
    </row>
    <row r="9379" spans="1:7">
      <c r="A9379">
        <v>12001</v>
      </c>
      <c r="B9379" t="s">
        <v>121</v>
      </c>
      <c r="C9379">
        <v>64</v>
      </c>
      <c r="D9379" t="s">
        <v>67</v>
      </c>
      <c r="E9379">
        <v>15055</v>
      </c>
      <c r="F9379" t="s">
        <v>106</v>
      </c>
      <c r="G9379">
        <v>48721.543439774498</v>
      </c>
    </row>
    <row r="9380" spans="1:7">
      <c r="A9380">
        <v>12001</v>
      </c>
      <c r="B9380" t="s">
        <v>121</v>
      </c>
      <c r="C9380">
        <v>65</v>
      </c>
      <c r="D9380" t="s">
        <v>68</v>
      </c>
      <c r="E9380">
        <v>15055</v>
      </c>
      <c r="F9380" t="s">
        <v>106</v>
      </c>
      <c r="G9380">
        <v>15881167297.6747</v>
      </c>
    </row>
    <row r="9381" spans="1:7">
      <c r="A9381">
        <v>12001</v>
      </c>
      <c r="B9381" t="s">
        <v>121</v>
      </c>
      <c r="C9381">
        <v>67</v>
      </c>
      <c r="D9381" t="s">
        <v>70</v>
      </c>
      <c r="E9381">
        <v>15055</v>
      </c>
      <c r="F9381" t="s">
        <v>106</v>
      </c>
      <c r="G9381">
        <v>10969974149.3846</v>
      </c>
    </row>
    <row r="9382" spans="1:7">
      <c r="A9382">
        <v>12001</v>
      </c>
      <c r="B9382" t="s">
        <v>121</v>
      </c>
      <c r="C9382">
        <v>68</v>
      </c>
      <c r="D9382" t="s">
        <v>71</v>
      </c>
      <c r="E9382">
        <v>15055</v>
      </c>
      <c r="F9382" t="s">
        <v>106</v>
      </c>
      <c r="G9382">
        <v>4676336675.8492403</v>
      </c>
    </row>
    <row r="9383" spans="1:7">
      <c r="A9383">
        <v>12001</v>
      </c>
      <c r="B9383" t="s">
        <v>121</v>
      </c>
      <c r="C9383">
        <v>69</v>
      </c>
      <c r="D9383" t="s">
        <v>72</v>
      </c>
      <c r="E9383">
        <v>15055</v>
      </c>
      <c r="F9383" t="s">
        <v>106</v>
      </c>
      <c r="G9383">
        <v>718007090.126598</v>
      </c>
    </row>
    <row r="9384" spans="1:7">
      <c r="A9384">
        <v>12001</v>
      </c>
      <c r="B9384" t="s">
        <v>121</v>
      </c>
      <c r="C9384">
        <v>72</v>
      </c>
      <c r="D9384" t="s">
        <v>75</v>
      </c>
      <c r="E9384">
        <v>15055</v>
      </c>
      <c r="F9384" t="s">
        <v>106</v>
      </c>
      <c r="G9384">
        <v>8204.1691611213391</v>
      </c>
    </row>
    <row r="9385" spans="1:7">
      <c r="A9385">
        <v>12001</v>
      </c>
      <c r="B9385" t="s">
        <v>121</v>
      </c>
      <c r="C9385">
        <v>73</v>
      </c>
      <c r="D9385" t="s">
        <v>76</v>
      </c>
      <c r="E9385">
        <v>15055</v>
      </c>
      <c r="F9385" t="s">
        <v>106</v>
      </c>
      <c r="G9385">
        <v>465003579.258201</v>
      </c>
    </row>
    <row r="9386" spans="1:7">
      <c r="A9386">
        <v>12001</v>
      </c>
      <c r="B9386" t="s">
        <v>121</v>
      </c>
      <c r="C9386">
        <v>74</v>
      </c>
      <c r="D9386" t="s">
        <v>77</v>
      </c>
      <c r="E9386">
        <v>15055</v>
      </c>
      <c r="F9386" t="s">
        <v>106</v>
      </c>
      <c r="G9386">
        <v>280893299.49001902</v>
      </c>
    </row>
    <row r="9387" spans="1:7">
      <c r="A9387">
        <v>12001</v>
      </c>
      <c r="B9387" t="s">
        <v>121</v>
      </c>
      <c r="C9387">
        <v>75</v>
      </c>
      <c r="D9387" t="s">
        <v>78</v>
      </c>
      <c r="E9387">
        <v>15055</v>
      </c>
      <c r="F9387" t="s">
        <v>106</v>
      </c>
      <c r="G9387">
        <v>8702.3992531453205</v>
      </c>
    </row>
    <row r="9388" spans="1:7">
      <c r="A9388">
        <v>12001</v>
      </c>
      <c r="B9388" t="s">
        <v>121</v>
      </c>
      <c r="C9388">
        <v>76</v>
      </c>
      <c r="D9388" t="s">
        <v>79</v>
      </c>
      <c r="E9388">
        <v>15055</v>
      </c>
      <c r="F9388" t="s">
        <v>106</v>
      </c>
      <c r="G9388">
        <v>94427482.6286318</v>
      </c>
    </row>
    <row r="9389" spans="1:7">
      <c r="A9389">
        <v>12001</v>
      </c>
      <c r="B9389" t="s">
        <v>121</v>
      </c>
      <c r="C9389">
        <v>77</v>
      </c>
      <c r="D9389" t="s">
        <v>80</v>
      </c>
      <c r="E9389">
        <v>15055</v>
      </c>
      <c r="F9389" t="s">
        <v>106</v>
      </c>
      <c r="G9389">
        <v>123015881.30766501</v>
      </c>
    </row>
    <row r="9390" spans="1:7">
      <c r="A9390">
        <v>12001</v>
      </c>
      <c r="B9390" t="s">
        <v>121</v>
      </c>
      <c r="C9390">
        <v>78</v>
      </c>
      <c r="D9390" t="s">
        <v>81</v>
      </c>
      <c r="E9390">
        <v>15055</v>
      </c>
      <c r="F9390" t="s">
        <v>106</v>
      </c>
      <c r="G9390">
        <v>879647664.17826605</v>
      </c>
    </row>
    <row r="9391" spans="1:7">
      <c r="A9391">
        <v>12001</v>
      </c>
      <c r="B9391" t="s">
        <v>121</v>
      </c>
      <c r="C9391">
        <v>79</v>
      </c>
      <c r="D9391" t="s">
        <v>82</v>
      </c>
      <c r="E9391">
        <v>15055</v>
      </c>
      <c r="F9391" t="s">
        <v>106</v>
      </c>
      <c r="G9391">
        <v>2974507522.9402199</v>
      </c>
    </row>
    <row r="9392" spans="1:7">
      <c r="A9392">
        <v>12001</v>
      </c>
      <c r="B9392" t="s">
        <v>121</v>
      </c>
      <c r="C9392">
        <v>80</v>
      </c>
      <c r="D9392" t="s">
        <v>83</v>
      </c>
      <c r="E9392">
        <v>15055</v>
      </c>
      <c r="F9392" t="s">
        <v>106</v>
      </c>
      <c r="G9392">
        <v>1152935794.9697299</v>
      </c>
    </row>
    <row r="9393" spans="1:7">
      <c r="A9393">
        <v>12001</v>
      </c>
      <c r="B9393" t="s">
        <v>121</v>
      </c>
      <c r="C9393">
        <v>83</v>
      </c>
      <c r="D9393" t="s">
        <v>86</v>
      </c>
      <c r="E9393">
        <v>15055</v>
      </c>
      <c r="F9393" t="s">
        <v>106</v>
      </c>
      <c r="G9393">
        <v>2127380846.0208199</v>
      </c>
    </row>
    <row r="9394" spans="1:7">
      <c r="A9394">
        <v>12001</v>
      </c>
      <c r="B9394" t="s">
        <v>121</v>
      </c>
      <c r="C9394">
        <v>85</v>
      </c>
      <c r="D9394" t="s">
        <v>88</v>
      </c>
      <c r="E9394">
        <v>15055</v>
      </c>
      <c r="F9394" t="s">
        <v>106</v>
      </c>
      <c r="G9394">
        <v>124600909564.28999</v>
      </c>
    </row>
    <row r="9395" spans="1:7">
      <c r="A9395">
        <v>12001</v>
      </c>
      <c r="B9395" t="s">
        <v>121</v>
      </c>
      <c r="C9395">
        <v>86</v>
      </c>
      <c r="D9395" t="s">
        <v>89</v>
      </c>
      <c r="E9395">
        <v>15055</v>
      </c>
      <c r="F9395" t="s">
        <v>106</v>
      </c>
      <c r="G9395">
        <v>15440229.922684399</v>
      </c>
    </row>
    <row r="9396" spans="1:7">
      <c r="A9396">
        <v>12001</v>
      </c>
      <c r="B9396" t="s">
        <v>121</v>
      </c>
      <c r="C9396">
        <v>87</v>
      </c>
      <c r="D9396" t="s">
        <v>90</v>
      </c>
      <c r="E9396">
        <v>15055</v>
      </c>
      <c r="F9396" t="s">
        <v>106</v>
      </c>
      <c r="G9396">
        <v>18518553.514624499</v>
      </c>
    </row>
    <row r="9397" spans="1:7">
      <c r="A9397">
        <v>12001</v>
      </c>
      <c r="B9397" t="s">
        <v>121</v>
      </c>
      <c r="C9397">
        <v>10001</v>
      </c>
      <c r="D9397" t="s">
        <v>110</v>
      </c>
      <c r="E9397">
        <v>15008</v>
      </c>
      <c r="F9397" t="s">
        <v>138</v>
      </c>
      <c r="G9397">
        <v>72209760.048126996</v>
      </c>
    </row>
    <row r="9398" spans="1:7">
      <c r="A9398">
        <v>12001</v>
      </c>
      <c r="B9398" t="s">
        <v>121</v>
      </c>
      <c r="C9398">
        <v>10001</v>
      </c>
      <c r="D9398" t="s">
        <v>110</v>
      </c>
      <c r="E9398">
        <v>15058</v>
      </c>
      <c r="F9398" t="s">
        <v>161</v>
      </c>
      <c r="G9398">
        <v>5825039119.5572796</v>
      </c>
    </row>
    <row r="9399" spans="1:7">
      <c r="A9399">
        <v>12001</v>
      </c>
      <c r="B9399" t="s">
        <v>121</v>
      </c>
      <c r="C9399">
        <v>10002</v>
      </c>
      <c r="D9399" t="s">
        <v>111</v>
      </c>
      <c r="E9399">
        <v>15008</v>
      </c>
      <c r="F9399" t="s">
        <v>138</v>
      </c>
      <c r="G9399">
        <v>228203377.215363</v>
      </c>
    </row>
    <row r="9400" spans="1:7">
      <c r="A9400">
        <v>12001</v>
      </c>
      <c r="B9400" t="s">
        <v>121</v>
      </c>
      <c r="C9400">
        <v>10002</v>
      </c>
      <c r="D9400" t="s">
        <v>111</v>
      </c>
      <c r="E9400">
        <v>15058</v>
      </c>
      <c r="F9400" t="s">
        <v>161</v>
      </c>
      <c r="G9400">
        <v>16755419017.423</v>
      </c>
    </row>
    <row r="9401" spans="1:7">
      <c r="A9401">
        <v>12001</v>
      </c>
      <c r="B9401" t="s">
        <v>121</v>
      </c>
      <c r="C9401">
        <v>10003</v>
      </c>
      <c r="D9401" t="s">
        <v>112</v>
      </c>
      <c r="E9401">
        <v>15008</v>
      </c>
      <c r="F9401" t="s">
        <v>138</v>
      </c>
      <c r="G9401">
        <v>346756301.339562</v>
      </c>
    </row>
    <row r="9402" spans="1:7">
      <c r="A9402">
        <v>12001</v>
      </c>
      <c r="B9402" t="s">
        <v>121</v>
      </c>
      <c r="C9402">
        <v>10003</v>
      </c>
      <c r="D9402" t="s">
        <v>112</v>
      </c>
      <c r="E9402">
        <v>15058</v>
      </c>
      <c r="F9402" t="s">
        <v>161</v>
      </c>
      <c r="G9402">
        <v>12521771844.124201</v>
      </c>
    </row>
    <row r="9403" spans="1:7">
      <c r="A9403">
        <v>12001</v>
      </c>
      <c r="B9403" t="s">
        <v>121</v>
      </c>
      <c r="C9403">
        <v>10004</v>
      </c>
      <c r="D9403" t="s">
        <v>113</v>
      </c>
      <c r="E9403">
        <v>15008</v>
      </c>
      <c r="F9403" t="s">
        <v>138</v>
      </c>
      <c r="G9403">
        <v>224763457.48207101</v>
      </c>
    </row>
    <row r="9404" spans="1:7">
      <c r="A9404">
        <v>12001</v>
      </c>
      <c r="B9404" t="s">
        <v>121</v>
      </c>
      <c r="C9404">
        <v>10004</v>
      </c>
      <c r="D9404" t="s">
        <v>113</v>
      </c>
      <c r="E9404">
        <v>15058</v>
      </c>
      <c r="F9404" t="s">
        <v>161</v>
      </c>
      <c r="G9404">
        <v>12519514443.593</v>
      </c>
    </row>
    <row r="9405" spans="1:7">
      <c r="A9405">
        <v>12001</v>
      </c>
      <c r="B9405" t="s">
        <v>121</v>
      </c>
      <c r="C9405">
        <v>10005</v>
      </c>
      <c r="D9405" t="s">
        <v>114</v>
      </c>
      <c r="E9405">
        <v>15008</v>
      </c>
      <c r="F9405" t="s">
        <v>138</v>
      </c>
      <c r="G9405">
        <v>897105859.95173395</v>
      </c>
    </row>
    <row r="9406" spans="1:7">
      <c r="A9406">
        <v>12001</v>
      </c>
      <c r="B9406" t="s">
        <v>121</v>
      </c>
      <c r="C9406">
        <v>10005</v>
      </c>
      <c r="D9406" t="s">
        <v>114</v>
      </c>
      <c r="E9406">
        <v>15058</v>
      </c>
      <c r="F9406" t="s">
        <v>161</v>
      </c>
      <c r="G9406">
        <v>24745616144.878899</v>
      </c>
    </row>
    <row r="9407" spans="1:7">
      <c r="A9407">
        <v>12001</v>
      </c>
      <c r="B9407" t="s">
        <v>121</v>
      </c>
      <c r="C9407">
        <v>10006</v>
      </c>
      <c r="D9407" t="s">
        <v>115</v>
      </c>
      <c r="E9407">
        <v>15008</v>
      </c>
      <c r="F9407" t="s">
        <v>138</v>
      </c>
      <c r="G9407">
        <v>1670465984.3585601</v>
      </c>
    </row>
    <row r="9408" spans="1:7">
      <c r="A9408">
        <v>12001</v>
      </c>
      <c r="B9408" t="s">
        <v>121</v>
      </c>
      <c r="C9408">
        <v>10006</v>
      </c>
      <c r="D9408" t="s">
        <v>115</v>
      </c>
      <c r="E9408">
        <v>15058</v>
      </c>
      <c r="F9408" t="s">
        <v>161</v>
      </c>
      <c r="G9408">
        <v>24361635002.954601</v>
      </c>
    </row>
    <row r="9409" spans="1:7">
      <c r="A9409">
        <v>12001</v>
      </c>
      <c r="B9409" t="s">
        <v>121</v>
      </c>
      <c r="C9409">
        <v>10007</v>
      </c>
      <c r="D9409" t="s">
        <v>116</v>
      </c>
      <c r="E9409">
        <v>15008</v>
      </c>
      <c r="F9409" t="s">
        <v>138</v>
      </c>
      <c r="G9409">
        <v>2863932143.42101</v>
      </c>
    </row>
    <row r="9410" spans="1:7">
      <c r="A9410">
        <v>12001</v>
      </c>
      <c r="B9410" t="s">
        <v>121</v>
      </c>
      <c r="C9410">
        <v>10007</v>
      </c>
      <c r="D9410" t="s">
        <v>116</v>
      </c>
      <c r="E9410">
        <v>15058</v>
      </c>
      <c r="F9410" t="s">
        <v>161</v>
      </c>
      <c r="G9410">
        <v>30022377542.3321</v>
      </c>
    </row>
    <row r="9411" spans="1:7">
      <c r="A9411">
        <v>12001</v>
      </c>
      <c r="B9411" t="s">
        <v>121</v>
      </c>
      <c r="C9411">
        <v>10008</v>
      </c>
      <c r="D9411" t="s">
        <v>117</v>
      </c>
      <c r="E9411">
        <v>15008</v>
      </c>
      <c r="F9411" t="s">
        <v>138</v>
      </c>
      <c r="G9411">
        <v>2296975064.5696001</v>
      </c>
    </row>
    <row r="9412" spans="1:7">
      <c r="A9412">
        <v>12001</v>
      </c>
      <c r="B9412" t="s">
        <v>121</v>
      </c>
      <c r="C9412">
        <v>10008</v>
      </c>
      <c r="D9412" t="s">
        <v>117</v>
      </c>
      <c r="E9412">
        <v>15058</v>
      </c>
      <c r="F9412" t="s">
        <v>161</v>
      </c>
      <c r="G9412">
        <v>17386059529.644402</v>
      </c>
    </row>
    <row r="9413" spans="1:7">
      <c r="A9413">
        <v>12001</v>
      </c>
      <c r="B9413" t="s">
        <v>121</v>
      </c>
      <c r="C9413">
        <v>10009</v>
      </c>
      <c r="D9413" t="s">
        <v>118</v>
      </c>
      <c r="E9413">
        <v>15008</v>
      </c>
      <c r="F9413" t="s">
        <v>138</v>
      </c>
      <c r="G9413">
        <v>15316089087.999599</v>
      </c>
    </row>
    <row r="9414" spans="1:7">
      <c r="A9414">
        <v>12001</v>
      </c>
      <c r="B9414" t="s">
        <v>121</v>
      </c>
      <c r="C9414">
        <v>10009</v>
      </c>
      <c r="D9414" t="s">
        <v>118</v>
      </c>
      <c r="E9414">
        <v>15058</v>
      </c>
      <c r="F9414" t="s">
        <v>161</v>
      </c>
      <c r="G9414">
        <v>32480171194.924599</v>
      </c>
    </row>
    <row r="9415" spans="1:7">
      <c r="A9415">
        <v>12001</v>
      </c>
      <c r="B9415" t="s">
        <v>121</v>
      </c>
      <c r="C9415">
        <v>11001</v>
      </c>
      <c r="D9415" t="s">
        <v>119</v>
      </c>
      <c r="E9415">
        <v>15055</v>
      </c>
      <c r="F9415" t="s">
        <v>106</v>
      </c>
      <c r="G9415">
        <v>1115867.3056119501</v>
      </c>
    </row>
    <row r="9416" spans="1:7">
      <c r="A9416">
        <v>12001</v>
      </c>
      <c r="B9416" t="s">
        <v>121</v>
      </c>
      <c r="C9416">
        <v>12001</v>
      </c>
      <c r="D9416" t="s">
        <v>121</v>
      </c>
      <c r="E9416">
        <v>15055</v>
      </c>
      <c r="F9416" t="s">
        <v>106</v>
      </c>
      <c r="G9416">
        <v>4270384884.29459</v>
      </c>
    </row>
    <row r="9417" spans="1:7">
      <c r="A9417">
        <v>12001</v>
      </c>
      <c r="B9417" t="s">
        <v>121</v>
      </c>
      <c r="C9417">
        <v>12002</v>
      </c>
      <c r="D9417" t="s">
        <v>122</v>
      </c>
      <c r="E9417">
        <v>15010</v>
      </c>
      <c r="F9417" t="s">
        <v>163</v>
      </c>
      <c r="G9417">
        <v>156261578012.901</v>
      </c>
    </row>
    <row r="9418" spans="1:7">
      <c r="A9418">
        <v>12001</v>
      </c>
      <c r="B9418" t="s">
        <v>121</v>
      </c>
      <c r="C9418">
        <v>12002</v>
      </c>
      <c r="D9418" t="s">
        <v>122</v>
      </c>
      <c r="E9418">
        <v>15055</v>
      </c>
      <c r="F9418" t="s">
        <v>106</v>
      </c>
      <c r="G9418">
        <v>176425199.60447901</v>
      </c>
    </row>
    <row r="9419" spans="1:7">
      <c r="A9419">
        <v>12001</v>
      </c>
      <c r="B9419" t="s">
        <v>121</v>
      </c>
      <c r="C9419">
        <v>12003</v>
      </c>
      <c r="D9419" t="s">
        <v>129</v>
      </c>
      <c r="E9419">
        <v>15010</v>
      </c>
      <c r="F9419" t="s">
        <v>163</v>
      </c>
      <c r="G9419">
        <v>35768342705.527802</v>
      </c>
    </row>
    <row r="9420" spans="1:7">
      <c r="A9420">
        <v>12001</v>
      </c>
      <c r="B9420" t="s">
        <v>121</v>
      </c>
      <c r="C9420">
        <v>14002</v>
      </c>
      <c r="D9420" t="s">
        <v>125</v>
      </c>
      <c r="E9420">
        <v>15055</v>
      </c>
      <c r="F9420" t="s">
        <v>106</v>
      </c>
      <c r="G9420">
        <v>22270571.183682799</v>
      </c>
    </row>
    <row r="9421" spans="1:7">
      <c r="A9421">
        <v>12001</v>
      </c>
      <c r="B9421" t="s">
        <v>121</v>
      </c>
      <c r="C9421">
        <v>25001</v>
      </c>
      <c r="D9421" t="s">
        <v>126</v>
      </c>
      <c r="E9421">
        <v>15051</v>
      </c>
      <c r="F9421" t="s">
        <v>127</v>
      </c>
      <c r="G9421">
        <v>5576524676.3385897</v>
      </c>
    </row>
    <row r="9422" spans="1:7">
      <c r="A9422">
        <v>12001</v>
      </c>
      <c r="B9422" t="s">
        <v>121</v>
      </c>
      <c r="C9422">
        <v>28001</v>
      </c>
      <c r="D9422" t="s">
        <v>128</v>
      </c>
      <c r="E9422">
        <v>15051</v>
      </c>
      <c r="F9422" t="s">
        <v>127</v>
      </c>
      <c r="G9422">
        <v>16342088439.0723</v>
      </c>
    </row>
    <row r="9423" spans="1:7">
      <c r="A9423">
        <v>12002</v>
      </c>
      <c r="B9423" t="s">
        <v>122</v>
      </c>
      <c r="C9423">
        <v>1</v>
      </c>
      <c r="D9423" t="s">
        <v>4</v>
      </c>
      <c r="E9423">
        <v>15055</v>
      </c>
      <c r="F9423" t="s">
        <v>106</v>
      </c>
      <c r="G9423">
        <v>8089421.2859032499</v>
      </c>
    </row>
    <row r="9424" spans="1:7">
      <c r="A9424">
        <v>12002</v>
      </c>
      <c r="B9424" t="s">
        <v>122</v>
      </c>
      <c r="C9424">
        <v>2</v>
      </c>
      <c r="D9424" t="s">
        <v>5</v>
      </c>
      <c r="E9424">
        <v>15055</v>
      </c>
      <c r="F9424" t="s">
        <v>106</v>
      </c>
      <c r="G9424">
        <v>2954875.4348019501</v>
      </c>
    </row>
    <row r="9425" spans="1:7">
      <c r="A9425">
        <v>12002</v>
      </c>
      <c r="B9425" t="s">
        <v>122</v>
      </c>
      <c r="C9425">
        <v>3</v>
      </c>
      <c r="D9425" t="s">
        <v>6</v>
      </c>
      <c r="E9425">
        <v>15055</v>
      </c>
      <c r="F9425" t="s">
        <v>106</v>
      </c>
      <c r="G9425">
        <v>614.938223721545</v>
      </c>
    </row>
    <row r="9426" spans="1:7">
      <c r="A9426">
        <v>12002</v>
      </c>
      <c r="B9426" t="s">
        <v>122</v>
      </c>
      <c r="C9426">
        <v>4</v>
      </c>
      <c r="D9426" t="s">
        <v>7</v>
      </c>
      <c r="E9426">
        <v>15055</v>
      </c>
      <c r="F9426" t="s">
        <v>106</v>
      </c>
      <c r="G9426">
        <v>463624.10441881302</v>
      </c>
    </row>
    <row r="9427" spans="1:7">
      <c r="A9427">
        <v>12002</v>
      </c>
      <c r="B9427" t="s">
        <v>122</v>
      </c>
      <c r="C9427">
        <v>6</v>
      </c>
      <c r="D9427" t="s">
        <v>9</v>
      </c>
      <c r="E9427">
        <v>15055</v>
      </c>
      <c r="F9427" t="s">
        <v>106</v>
      </c>
      <c r="G9427">
        <v>54161176.5722242</v>
      </c>
    </row>
    <row r="9428" spans="1:7">
      <c r="A9428">
        <v>12002</v>
      </c>
      <c r="B9428" t="s">
        <v>122</v>
      </c>
      <c r="C9428">
        <v>7</v>
      </c>
      <c r="D9428" t="s">
        <v>10</v>
      </c>
      <c r="E9428">
        <v>15055</v>
      </c>
      <c r="F9428" t="s">
        <v>106</v>
      </c>
      <c r="G9428">
        <v>11536933.189297499</v>
      </c>
    </row>
    <row r="9429" spans="1:7">
      <c r="A9429">
        <v>12002</v>
      </c>
      <c r="B9429" t="s">
        <v>122</v>
      </c>
      <c r="C9429">
        <v>8</v>
      </c>
      <c r="D9429" t="s">
        <v>11</v>
      </c>
      <c r="E9429">
        <v>15055</v>
      </c>
      <c r="F9429" t="s">
        <v>106</v>
      </c>
      <c r="G9429">
        <v>38073.061560308401</v>
      </c>
    </row>
    <row r="9430" spans="1:7">
      <c r="A9430">
        <v>12002</v>
      </c>
      <c r="B9430" t="s">
        <v>122</v>
      </c>
      <c r="C9430">
        <v>9</v>
      </c>
      <c r="D9430" t="s">
        <v>12</v>
      </c>
      <c r="E9430">
        <v>15055</v>
      </c>
      <c r="F9430" t="s">
        <v>106</v>
      </c>
      <c r="G9430">
        <v>471326354.05615598</v>
      </c>
    </row>
    <row r="9431" spans="1:7">
      <c r="A9431">
        <v>12002</v>
      </c>
      <c r="B9431" t="s">
        <v>122</v>
      </c>
      <c r="C9431">
        <v>10</v>
      </c>
      <c r="D9431" t="s">
        <v>13</v>
      </c>
      <c r="E9431">
        <v>15055</v>
      </c>
      <c r="F9431" t="s">
        <v>106</v>
      </c>
      <c r="G9431">
        <v>1779437065.78578</v>
      </c>
    </row>
    <row r="9432" spans="1:7">
      <c r="A9432">
        <v>12002</v>
      </c>
      <c r="B9432" t="s">
        <v>122</v>
      </c>
      <c r="C9432">
        <v>11</v>
      </c>
      <c r="D9432" t="s">
        <v>14</v>
      </c>
      <c r="E9432">
        <v>15055</v>
      </c>
      <c r="F9432" t="s">
        <v>106</v>
      </c>
      <c r="G9432">
        <v>1079817411.2009101</v>
      </c>
    </row>
    <row r="9433" spans="1:7">
      <c r="A9433">
        <v>12002</v>
      </c>
      <c r="B9433" t="s">
        <v>122</v>
      </c>
      <c r="C9433">
        <v>12</v>
      </c>
      <c r="D9433" t="s">
        <v>15</v>
      </c>
      <c r="E9433">
        <v>15055</v>
      </c>
      <c r="F9433" t="s">
        <v>106</v>
      </c>
      <c r="G9433">
        <v>45412274.357470699</v>
      </c>
    </row>
    <row r="9434" spans="1:7">
      <c r="A9434">
        <v>12002</v>
      </c>
      <c r="B9434" t="s">
        <v>122</v>
      </c>
      <c r="C9434">
        <v>13</v>
      </c>
      <c r="D9434" t="s">
        <v>16</v>
      </c>
      <c r="E9434">
        <v>15055</v>
      </c>
      <c r="F9434" t="s">
        <v>106</v>
      </c>
      <c r="G9434">
        <v>144205.08033167801</v>
      </c>
    </row>
    <row r="9435" spans="1:7">
      <c r="A9435">
        <v>12002</v>
      </c>
      <c r="B9435" t="s">
        <v>122</v>
      </c>
      <c r="C9435">
        <v>14</v>
      </c>
      <c r="D9435" t="s">
        <v>17</v>
      </c>
      <c r="E9435">
        <v>15055</v>
      </c>
      <c r="F9435" t="s">
        <v>106</v>
      </c>
      <c r="G9435">
        <v>2635604.9135009898</v>
      </c>
    </row>
    <row r="9436" spans="1:7">
      <c r="A9436">
        <v>12002</v>
      </c>
      <c r="B9436" t="s">
        <v>122</v>
      </c>
      <c r="C9436">
        <v>15</v>
      </c>
      <c r="D9436" t="s">
        <v>18</v>
      </c>
      <c r="E9436">
        <v>15055</v>
      </c>
      <c r="F9436" t="s">
        <v>106</v>
      </c>
      <c r="G9436">
        <v>2530964.6519230301</v>
      </c>
    </row>
    <row r="9437" spans="1:7">
      <c r="A9437">
        <v>12002</v>
      </c>
      <c r="B9437" t="s">
        <v>122</v>
      </c>
      <c r="C9437">
        <v>16</v>
      </c>
      <c r="D9437" t="s">
        <v>19</v>
      </c>
      <c r="E9437">
        <v>15055</v>
      </c>
      <c r="F9437" t="s">
        <v>106</v>
      </c>
      <c r="G9437">
        <v>209568.520609873</v>
      </c>
    </row>
    <row r="9438" spans="1:7">
      <c r="A9438">
        <v>12002</v>
      </c>
      <c r="B9438" t="s">
        <v>122</v>
      </c>
      <c r="C9438">
        <v>17</v>
      </c>
      <c r="D9438" t="s">
        <v>20</v>
      </c>
      <c r="E9438">
        <v>15055</v>
      </c>
      <c r="F9438" t="s">
        <v>106</v>
      </c>
      <c r="G9438">
        <v>175633113.70408201</v>
      </c>
    </row>
    <row r="9439" spans="1:7">
      <c r="A9439">
        <v>12002</v>
      </c>
      <c r="B9439" t="s">
        <v>122</v>
      </c>
      <c r="C9439">
        <v>18</v>
      </c>
      <c r="D9439" t="s">
        <v>21</v>
      </c>
      <c r="E9439">
        <v>15055</v>
      </c>
      <c r="F9439" t="s">
        <v>106</v>
      </c>
      <c r="G9439">
        <v>195546728.79342201</v>
      </c>
    </row>
    <row r="9440" spans="1:7">
      <c r="A9440">
        <v>12002</v>
      </c>
      <c r="B9440" t="s">
        <v>122</v>
      </c>
      <c r="C9440">
        <v>19</v>
      </c>
      <c r="D9440" t="s">
        <v>22</v>
      </c>
      <c r="E9440">
        <v>15055</v>
      </c>
      <c r="F9440" t="s">
        <v>106</v>
      </c>
      <c r="G9440">
        <v>313767849.58162898</v>
      </c>
    </row>
    <row r="9441" spans="1:7">
      <c r="A9441">
        <v>12002</v>
      </c>
      <c r="B9441" t="s">
        <v>122</v>
      </c>
      <c r="C9441">
        <v>20</v>
      </c>
      <c r="D9441" t="s">
        <v>23</v>
      </c>
      <c r="E9441">
        <v>15055</v>
      </c>
      <c r="F9441" t="s">
        <v>106</v>
      </c>
      <c r="G9441">
        <v>3846797935.4590302</v>
      </c>
    </row>
    <row r="9442" spans="1:7">
      <c r="A9442">
        <v>12002</v>
      </c>
      <c r="B9442" t="s">
        <v>122</v>
      </c>
      <c r="C9442">
        <v>21</v>
      </c>
      <c r="D9442" t="s">
        <v>24</v>
      </c>
      <c r="E9442">
        <v>15055</v>
      </c>
      <c r="F9442" t="s">
        <v>106</v>
      </c>
      <c r="G9442">
        <v>180134778.77653399</v>
      </c>
    </row>
    <row r="9443" spans="1:7">
      <c r="A9443">
        <v>12002</v>
      </c>
      <c r="B9443" t="s">
        <v>122</v>
      </c>
      <c r="C9443">
        <v>22</v>
      </c>
      <c r="D9443" t="s">
        <v>25</v>
      </c>
      <c r="E9443">
        <v>15055</v>
      </c>
      <c r="F9443" t="s">
        <v>106</v>
      </c>
      <c r="G9443">
        <v>75443256.537939399</v>
      </c>
    </row>
    <row r="9444" spans="1:7">
      <c r="A9444">
        <v>12002</v>
      </c>
      <c r="B9444" t="s">
        <v>122</v>
      </c>
      <c r="C9444">
        <v>23</v>
      </c>
      <c r="D9444" t="s">
        <v>26</v>
      </c>
      <c r="E9444">
        <v>15055</v>
      </c>
      <c r="F9444" t="s">
        <v>106</v>
      </c>
      <c r="G9444">
        <v>16051673.451625699</v>
      </c>
    </row>
    <row r="9445" spans="1:7">
      <c r="A9445">
        <v>12002</v>
      </c>
      <c r="B9445" t="s">
        <v>122</v>
      </c>
      <c r="C9445">
        <v>24</v>
      </c>
      <c r="D9445" t="s">
        <v>27</v>
      </c>
      <c r="E9445">
        <v>15055</v>
      </c>
      <c r="F9445" t="s">
        <v>106</v>
      </c>
      <c r="G9445">
        <v>2970629.2300691302</v>
      </c>
    </row>
    <row r="9446" spans="1:7">
      <c r="A9446">
        <v>12002</v>
      </c>
      <c r="B9446" t="s">
        <v>122</v>
      </c>
      <c r="C9446">
        <v>25</v>
      </c>
      <c r="D9446" t="s">
        <v>28</v>
      </c>
      <c r="E9446">
        <v>15055</v>
      </c>
      <c r="F9446" t="s">
        <v>106</v>
      </c>
      <c r="G9446">
        <v>23637576.220216598</v>
      </c>
    </row>
    <row r="9447" spans="1:7">
      <c r="A9447">
        <v>12002</v>
      </c>
      <c r="B9447" t="s">
        <v>122</v>
      </c>
      <c r="C9447">
        <v>26</v>
      </c>
      <c r="D9447" t="s">
        <v>29</v>
      </c>
      <c r="E9447">
        <v>15055</v>
      </c>
      <c r="F9447" t="s">
        <v>106</v>
      </c>
      <c r="G9447">
        <v>15577667.8215618</v>
      </c>
    </row>
    <row r="9448" spans="1:7">
      <c r="A9448">
        <v>12002</v>
      </c>
      <c r="B9448" t="s">
        <v>122</v>
      </c>
      <c r="C9448">
        <v>27</v>
      </c>
      <c r="D9448" t="s">
        <v>30</v>
      </c>
      <c r="E9448">
        <v>15055</v>
      </c>
      <c r="F9448" t="s">
        <v>106</v>
      </c>
      <c r="G9448">
        <v>11484454.6100331</v>
      </c>
    </row>
    <row r="9449" spans="1:7">
      <c r="A9449">
        <v>12002</v>
      </c>
      <c r="B9449" t="s">
        <v>122</v>
      </c>
      <c r="C9449">
        <v>28</v>
      </c>
      <c r="D9449" t="s">
        <v>31</v>
      </c>
      <c r="E9449">
        <v>15055</v>
      </c>
      <c r="F9449" t="s">
        <v>106</v>
      </c>
      <c r="G9449">
        <v>4775207.5353319496</v>
      </c>
    </row>
    <row r="9450" spans="1:7">
      <c r="A9450">
        <v>12002</v>
      </c>
      <c r="B9450" t="s">
        <v>122</v>
      </c>
      <c r="C9450">
        <v>29</v>
      </c>
      <c r="D9450" t="s">
        <v>32</v>
      </c>
      <c r="E9450">
        <v>15055</v>
      </c>
      <c r="F9450" t="s">
        <v>106</v>
      </c>
      <c r="G9450">
        <v>101345744.74378499</v>
      </c>
    </row>
    <row r="9451" spans="1:7">
      <c r="A9451">
        <v>12002</v>
      </c>
      <c r="B9451" t="s">
        <v>122</v>
      </c>
      <c r="C9451">
        <v>30</v>
      </c>
      <c r="D9451" t="s">
        <v>33</v>
      </c>
      <c r="E9451">
        <v>15055</v>
      </c>
      <c r="F9451" t="s">
        <v>106</v>
      </c>
      <c r="G9451">
        <v>1431610.0231554301</v>
      </c>
    </row>
    <row r="9452" spans="1:7">
      <c r="A9452">
        <v>12002</v>
      </c>
      <c r="B9452" t="s">
        <v>122</v>
      </c>
      <c r="C9452">
        <v>31</v>
      </c>
      <c r="D9452" t="s">
        <v>34</v>
      </c>
      <c r="E9452">
        <v>15055</v>
      </c>
      <c r="F9452" t="s">
        <v>106</v>
      </c>
      <c r="G9452">
        <v>18591513.086574402</v>
      </c>
    </row>
    <row r="9453" spans="1:7">
      <c r="A9453">
        <v>12002</v>
      </c>
      <c r="B9453" t="s">
        <v>122</v>
      </c>
      <c r="C9453">
        <v>32</v>
      </c>
      <c r="D9453" t="s">
        <v>35</v>
      </c>
      <c r="E9453">
        <v>15055</v>
      </c>
      <c r="F9453" t="s">
        <v>106</v>
      </c>
      <c r="G9453">
        <v>1778481137.8309</v>
      </c>
    </row>
    <row r="9454" spans="1:7">
      <c r="A9454">
        <v>12002</v>
      </c>
      <c r="B9454" t="s">
        <v>122</v>
      </c>
      <c r="C9454">
        <v>33</v>
      </c>
      <c r="D9454" t="s">
        <v>36</v>
      </c>
      <c r="E9454">
        <v>15055</v>
      </c>
      <c r="F9454" t="s">
        <v>106</v>
      </c>
      <c r="G9454">
        <v>891595.95235080097</v>
      </c>
    </row>
    <row r="9455" spans="1:7">
      <c r="A9455">
        <v>12002</v>
      </c>
      <c r="B9455" t="s">
        <v>122</v>
      </c>
      <c r="C9455">
        <v>34</v>
      </c>
      <c r="D9455" t="s">
        <v>37</v>
      </c>
      <c r="E9455">
        <v>15055</v>
      </c>
      <c r="F9455" t="s">
        <v>106</v>
      </c>
      <c r="G9455">
        <v>6160871.4526361097</v>
      </c>
    </row>
    <row r="9456" spans="1:7">
      <c r="A9456">
        <v>12002</v>
      </c>
      <c r="B9456" t="s">
        <v>122</v>
      </c>
      <c r="C9456">
        <v>35</v>
      </c>
      <c r="D9456" t="s">
        <v>38</v>
      </c>
      <c r="E9456">
        <v>15055</v>
      </c>
      <c r="F9456" t="s">
        <v>106</v>
      </c>
      <c r="G9456">
        <v>1035469.04885229</v>
      </c>
    </row>
    <row r="9457" spans="1:7">
      <c r="A9457">
        <v>12002</v>
      </c>
      <c r="B9457" t="s">
        <v>122</v>
      </c>
      <c r="C9457">
        <v>36</v>
      </c>
      <c r="D9457" t="s">
        <v>39</v>
      </c>
      <c r="E9457">
        <v>15055</v>
      </c>
      <c r="F9457" t="s">
        <v>106</v>
      </c>
      <c r="G9457">
        <v>1373018.1247357801</v>
      </c>
    </row>
    <row r="9458" spans="1:7">
      <c r="A9458">
        <v>12002</v>
      </c>
      <c r="B9458" t="s">
        <v>122</v>
      </c>
      <c r="C9458">
        <v>37</v>
      </c>
      <c r="D9458" t="s">
        <v>40</v>
      </c>
      <c r="E9458">
        <v>15055</v>
      </c>
      <c r="F9458" t="s">
        <v>106</v>
      </c>
      <c r="G9458">
        <v>1325361.9605628799</v>
      </c>
    </row>
    <row r="9459" spans="1:7">
      <c r="A9459">
        <v>12002</v>
      </c>
      <c r="B9459" t="s">
        <v>122</v>
      </c>
      <c r="C9459">
        <v>38</v>
      </c>
      <c r="D9459" t="s">
        <v>41</v>
      </c>
      <c r="E9459">
        <v>15055</v>
      </c>
      <c r="F9459" t="s">
        <v>106</v>
      </c>
      <c r="G9459">
        <v>777928.60704865505</v>
      </c>
    </row>
    <row r="9460" spans="1:7">
      <c r="A9460">
        <v>12002</v>
      </c>
      <c r="B9460" t="s">
        <v>122</v>
      </c>
      <c r="C9460">
        <v>39</v>
      </c>
      <c r="D9460" t="s">
        <v>42</v>
      </c>
      <c r="E9460">
        <v>15055</v>
      </c>
      <c r="F9460" t="s">
        <v>106</v>
      </c>
      <c r="G9460">
        <v>875842.99243143096</v>
      </c>
    </row>
    <row r="9461" spans="1:7">
      <c r="A9461">
        <v>12002</v>
      </c>
      <c r="B9461" t="s">
        <v>122</v>
      </c>
      <c r="C9461">
        <v>40</v>
      </c>
      <c r="D9461" t="s">
        <v>43</v>
      </c>
      <c r="E9461">
        <v>15055</v>
      </c>
      <c r="F9461" t="s">
        <v>106</v>
      </c>
      <c r="G9461">
        <v>8687785.7804653905</v>
      </c>
    </row>
    <row r="9462" spans="1:7">
      <c r="A9462">
        <v>12002</v>
      </c>
      <c r="B9462" t="s">
        <v>122</v>
      </c>
      <c r="C9462">
        <v>41</v>
      </c>
      <c r="D9462" t="s">
        <v>44</v>
      </c>
      <c r="E9462">
        <v>15055</v>
      </c>
      <c r="F9462" t="s">
        <v>106</v>
      </c>
      <c r="G9462">
        <v>2190606.1360580302</v>
      </c>
    </row>
    <row r="9463" spans="1:7">
      <c r="A9463">
        <v>12002</v>
      </c>
      <c r="B9463" t="s">
        <v>122</v>
      </c>
      <c r="C9463">
        <v>42</v>
      </c>
      <c r="D9463" t="s">
        <v>45</v>
      </c>
      <c r="E9463">
        <v>15055</v>
      </c>
      <c r="F9463" t="s">
        <v>106</v>
      </c>
      <c r="G9463">
        <v>85223229.734441295</v>
      </c>
    </row>
    <row r="9464" spans="1:7">
      <c r="A9464">
        <v>12002</v>
      </c>
      <c r="B9464" t="s">
        <v>122</v>
      </c>
      <c r="C9464">
        <v>43</v>
      </c>
      <c r="D9464" t="s">
        <v>46</v>
      </c>
      <c r="E9464">
        <v>15055</v>
      </c>
      <c r="F9464" t="s">
        <v>106</v>
      </c>
      <c r="G9464">
        <v>31209371.8303256</v>
      </c>
    </row>
    <row r="9465" spans="1:7">
      <c r="A9465">
        <v>12002</v>
      </c>
      <c r="B9465" t="s">
        <v>122</v>
      </c>
      <c r="C9465">
        <v>44</v>
      </c>
      <c r="D9465" t="s">
        <v>47</v>
      </c>
      <c r="E9465">
        <v>15055</v>
      </c>
      <c r="F9465" t="s">
        <v>106</v>
      </c>
      <c r="G9465">
        <v>4443658.7693381002</v>
      </c>
    </row>
    <row r="9466" spans="1:7">
      <c r="A9466">
        <v>12002</v>
      </c>
      <c r="B9466" t="s">
        <v>122</v>
      </c>
      <c r="C9466">
        <v>45</v>
      </c>
      <c r="D9466" t="s">
        <v>48</v>
      </c>
      <c r="E9466">
        <v>15055</v>
      </c>
      <c r="F9466" t="s">
        <v>106</v>
      </c>
      <c r="G9466">
        <v>333070779.78006798</v>
      </c>
    </row>
    <row r="9467" spans="1:7">
      <c r="A9467">
        <v>12002</v>
      </c>
      <c r="B9467" t="s">
        <v>122</v>
      </c>
      <c r="C9467">
        <v>46</v>
      </c>
      <c r="D9467" t="s">
        <v>49</v>
      </c>
      <c r="E9467">
        <v>15055</v>
      </c>
      <c r="F9467" t="s">
        <v>106</v>
      </c>
      <c r="G9467">
        <v>2294483823.73843</v>
      </c>
    </row>
    <row r="9468" spans="1:7">
      <c r="A9468">
        <v>12002</v>
      </c>
      <c r="B9468" t="s">
        <v>122</v>
      </c>
      <c r="C9468">
        <v>47</v>
      </c>
      <c r="D9468" t="s">
        <v>50</v>
      </c>
      <c r="E9468">
        <v>15055</v>
      </c>
      <c r="F9468" t="s">
        <v>106</v>
      </c>
      <c r="G9468">
        <v>21046870.795169499</v>
      </c>
    </row>
    <row r="9469" spans="1:7">
      <c r="A9469">
        <v>12002</v>
      </c>
      <c r="B9469" t="s">
        <v>122</v>
      </c>
      <c r="C9469">
        <v>48</v>
      </c>
      <c r="D9469" t="s">
        <v>51</v>
      </c>
      <c r="E9469">
        <v>15055</v>
      </c>
      <c r="F9469" t="s">
        <v>106</v>
      </c>
      <c r="G9469">
        <v>7257565.6736086197</v>
      </c>
    </row>
    <row r="9470" spans="1:7">
      <c r="A9470">
        <v>12002</v>
      </c>
      <c r="B9470" t="s">
        <v>122</v>
      </c>
      <c r="C9470">
        <v>49</v>
      </c>
      <c r="D9470" t="s">
        <v>52</v>
      </c>
      <c r="E9470">
        <v>15055</v>
      </c>
      <c r="F9470" t="s">
        <v>106</v>
      </c>
      <c r="G9470">
        <v>12260812.5639074</v>
      </c>
    </row>
    <row r="9471" spans="1:7">
      <c r="A9471">
        <v>12002</v>
      </c>
      <c r="B9471" t="s">
        <v>122</v>
      </c>
      <c r="C9471">
        <v>50</v>
      </c>
      <c r="D9471" t="s">
        <v>53</v>
      </c>
      <c r="E9471">
        <v>15055</v>
      </c>
      <c r="F9471" t="s">
        <v>106</v>
      </c>
      <c r="G9471">
        <v>169035160.27728</v>
      </c>
    </row>
    <row r="9472" spans="1:7">
      <c r="A9472">
        <v>12002</v>
      </c>
      <c r="B9472" t="s">
        <v>122</v>
      </c>
      <c r="C9472">
        <v>51</v>
      </c>
      <c r="D9472" t="s">
        <v>54</v>
      </c>
      <c r="E9472">
        <v>15055</v>
      </c>
      <c r="F9472" t="s">
        <v>106</v>
      </c>
      <c r="G9472">
        <v>1008684423.29594</v>
      </c>
    </row>
    <row r="9473" spans="1:7">
      <c r="A9473">
        <v>12002</v>
      </c>
      <c r="B9473" t="s">
        <v>122</v>
      </c>
      <c r="C9473">
        <v>52</v>
      </c>
      <c r="D9473" t="s">
        <v>55</v>
      </c>
      <c r="E9473">
        <v>15055</v>
      </c>
      <c r="F9473" t="s">
        <v>106</v>
      </c>
      <c r="G9473">
        <v>22441746.039590299</v>
      </c>
    </row>
    <row r="9474" spans="1:7">
      <c r="A9474">
        <v>12002</v>
      </c>
      <c r="B9474" t="s">
        <v>122</v>
      </c>
      <c r="C9474">
        <v>53</v>
      </c>
      <c r="D9474" t="s">
        <v>56</v>
      </c>
      <c r="E9474">
        <v>15055</v>
      </c>
      <c r="F9474" t="s">
        <v>106</v>
      </c>
      <c r="G9474">
        <v>641439220.65622795</v>
      </c>
    </row>
    <row r="9475" spans="1:7">
      <c r="A9475">
        <v>12002</v>
      </c>
      <c r="B9475" t="s">
        <v>122</v>
      </c>
      <c r="C9475">
        <v>54</v>
      </c>
      <c r="D9475" t="s">
        <v>57</v>
      </c>
      <c r="E9475">
        <v>15055</v>
      </c>
      <c r="F9475" t="s">
        <v>106</v>
      </c>
      <c r="G9475">
        <v>1579572231.1105101</v>
      </c>
    </row>
    <row r="9476" spans="1:7">
      <c r="A9476">
        <v>12002</v>
      </c>
      <c r="B9476" t="s">
        <v>122</v>
      </c>
      <c r="C9476">
        <v>55</v>
      </c>
      <c r="D9476" t="s">
        <v>58</v>
      </c>
      <c r="E9476">
        <v>15055</v>
      </c>
      <c r="F9476" t="s">
        <v>106</v>
      </c>
      <c r="G9476">
        <v>331989746.68194097</v>
      </c>
    </row>
    <row r="9477" spans="1:7">
      <c r="A9477">
        <v>12002</v>
      </c>
      <c r="B9477" t="s">
        <v>122</v>
      </c>
      <c r="C9477">
        <v>56</v>
      </c>
      <c r="D9477" t="s">
        <v>59</v>
      </c>
      <c r="E9477">
        <v>15055</v>
      </c>
      <c r="F9477" t="s">
        <v>106</v>
      </c>
      <c r="G9477">
        <v>458896724.99581802</v>
      </c>
    </row>
    <row r="9478" spans="1:7">
      <c r="A9478">
        <v>12002</v>
      </c>
      <c r="B9478" t="s">
        <v>122</v>
      </c>
      <c r="C9478">
        <v>57</v>
      </c>
      <c r="D9478" t="s">
        <v>60</v>
      </c>
      <c r="E9478">
        <v>15055</v>
      </c>
      <c r="F9478" t="s">
        <v>106</v>
      </c>
      <c r="G9478">
        <v>16180997.862377901</v>
      </c>
    </row>
    <row r="9479" spans="1:7">
      <c r="A9479">
        <v>12002</v>
      </c>
      <c r="B9479" t="s">
        <v>122</v>
      </c>
      <c r="C9479">
        <v>58</v>
      </c>
      <c r="D9479" t="s">
        <v>61</v>
      </c>
      <c r="E9479">
        <v>15055</v>
      </c>
      <c r="F9479" t="s">
        <v>106</v>
      </c>
      <c r="G9479">
        <v>361906.89471341699</v>
      </c>
    </row>
    <row r="9480" spans="1:7">
      <c r="A9480">
        <v>12002</v>
      </c>
      <c r="B9480" t="s">
        <v>122</v>
      </c>
      <c r="C9480">
        <v>59</v>
      </c>
      <c r="D9480" t="s">
        <v>62</v>
      </c>
      <c r="E9480">
        <v>15055</v>
      </c>
      <c r="F9480" t="s">
        <v>106</v>
      </c>
      <c r="G9480">
        <v>177043.95155091799</v>
      </c>
    </row>
    <row r="9481" spans="1:7">
      <c r="A9481">
        <v>12002</v>
      </c>
      <c r="B9481" t="s">
        <v>122</v>
      </c>
      <c r="C9481">
        <v>60</v>
      </c>
      <c r="D9481" t="s">
        <v>63</v>
      </c>
      <c r="E9481">
        <v>15055</v>
      </c>
      <c r="F9481" t="s">
        <v>106</v>
      </c>
      <c r="G9481">
        <v>64763678.170146398</v>
      </c>
    </row>
    <row r="9482" spans="1:7">
      <c r="A9482">
        <v>12002</v>
      </c>
      <c r="B9482" t="s">
        <v>122</v>
      </c>
      <c r="C9482">
        <v>62</v>
      </c>
      <c r="D9482" t="s">
        <v>65</v>
      </c>
      <c r="E9482">
        <v>15055</v>
      </c>
      <c r="F9482" t="s">
        <v>106</v>
      </c>
      <c r="G9482">
        <v>121615899.848401</v>
      </c>
    </row>
    <row r="9483" spans="1:7">
      <c r="A9483">
        <v>12002</v>
      </c>
      <c r="B9483" t="s">
        <v>122</v>
      </c>
      <c r="C9483">
        <v>63</v>
      </c>
      <c r="D9483" t="s">
        <v>66</v>
      </c>
      <c r="E9483">
        <v>15055</v>
      </c>
      <c r="F9483" t="s">
        <v>106</v>
      </c>
      <c r="G9483">
        <v>74275986.132111803</v>
      </c>
    </row>
    <row r="9484" spans="1:7">
      <c r="A9484">
        <v>12002</v>
      </c>
      <c r="B9484" t="s">
        <v>122</v>
      </c>
      <c r="C9484">
        <v>65</v>
      </c>
      <c r="D9484" t="s">
        <v>68</v>
      </c>
      <c r="E9484">
        <v>15055</v>
      </c>
      <c r="F9484" t="s">
        <v>106</v>
      </c>
      <c r="G9484">
        <v>1709236794.5996799</v>
      </c>
    </row>
    <row r="9485" spans="1:7">
      <c r="A9485">
        <v>12002</v>
      </c>
      <c r="B9485" t="s">
        <v>122</v>
      </c>
      <c r="C9485">
        <v>67</v>
      </c>
      <c r="D9485" t="s">
        <v>70</v>
      </c>
      <c r="E9485">
        <v>15055</v>
      </c>
      <c r="F9485" t="s">
        <v>106</v>
      </c>
      <c r="G9485">
        <v>699305837.67758906</v>
      </c>
    </row>
    <row r="9486" spans="1:7">
      <c r="A9486">
        <v>12002</v>
      </c>
      <c r="B9486" t="s">
        <v>122</v>
      </c>
      <c r="C9486">
        <v>68</v>
      </c>
      <c r="D9486" t="s">
        <v>71</v>
      </c>
      <c r="E9486">
        <v>15055</v>
      </c>
      <c r="F9486" t="s">
        <v>106</v>
      </c>
      <c r="G9486">
        <v>229965521.692505</v>
      </c>
    </row>
    <row r="9487" spans="1:7">
      <c r="A9487">
        <v>12002</v>
      </c>
      <c r="B9487" t="s">
        <v>122</v>
      </c>
      <c r="C9487">
        <v>69</v>
      </c>
      <c r="D9487" t="s">
        <v>72</v>
      </c>
      <c r="E9487">
        <v>15055</v>
      </c>
      <c r="F9487" t="s">
        <v>106</v>
      </c>
      <c r="G9487">
        <v>393405945.50906098</v>
      </c>
    </row>
    <row r="9488" spans="1:7">
      <c r="A9488">
        <v>12002</v>
      </c>
      <c r="B9488" t="s">
        <v>122</v>
      </c>
      <c r="C9488">
        <v>74</v>
      </c>
      <c r="D9488" t="s">
        <v>77</v>
      </c>
      <c r="E9488">
        <v>15055</v>
      </c>
      <c r="F9488" t="s">
        <v>106</v>
      </c>
      <c r="G9488">
        <v>37728479.692257799</v>
      </c>
    </row>
    <row r="9489" spans="1:7">
      <c r="A9489">
        <v>12002</v>
      </c>
      <c r="B9489" t="s">
        <v>122</v>
      </c>
      <c r="C9489">
        <v>75</v>
      </c>
      <c r="D9489" t="s">
        <v>78</v>
      </c>
      <c r="E9489">
        <v>15055</v>
      </c>
      <c r="F9489" t="s">
        <v>106</v>
      </c>
      <c r="G9489">
        <v>1168.8719314142199</v>
      </c>
    </row>
    <row r="9490" spans="1:7">
      <c r="A9490">
        <v>12002</v>
      </c>
      <c r="B9490" t="s">
        <v>122</v>
      </c>
      <c r="C9490">
        <v>76</v>
      </c>
      <c r="D9490" t="s">
        <v>79</v>
      </c>
      <c r="E9490">
        <v>15055</v>
      </c>
      <c r="F9490" t="s">
        <v>106</v>
      </c>
      <c r="G9490">
        <v>4724288.3183736596</v>
      </c>
    </row>
    <row r="9491" spans="1:7">
      <c r="A9491">
        <v>12002</v>
      </c>
      <c r="B9491" t="s">
        <v>122</v>
      </c>
      <c r="C9491">
        <v>77</v>
      </c>
      <c r="D9491" t="s">
        <v>80</v>
      </c>
      <c r="E9491">
        <v>15055</v>
      </c>
      <c r="F9491" t="s">
        <v>106</v>
      </c>
      <c r="G9491">
        <v>18026511.233640701</v>
      </c>
    </row>
    <row r="9492" spans="1:7">
      <c r="A9492">
        <v>12002</v>
      </c>
      <c r="B9492" t="s">
        <v>122</v>
      </c>
      <c r="C9492">
        <v>78</v>
      </c>
      <c r="D9492" t="s">
        <v>81</v>
      </c>
      <c r="E9492">
        <v>15055</v>
      </c>
      <c r="F9492" t="s">
        <v>106</v>
      </c>
      <c r="G9492">
        <v>408238287.29641902</v>
      </c>
    </row>
    <row r="9493" spans="1:7">
      <c r="A9493">
        <v>12002</v>
      </c>
      <c r="B9493" t="s">
        <v>122</v>
      </c>
      <c r="C9493">
        <v>79</v>
      </c>
      <c r="D9493" t="s">
        <v>82</v>
      </c>
      <c r="E9493">
        <v>15055</v>
      </c>
      <c r="F9493" t="s">
        <v>106</v>
      </c>
      <c r="G9493">
        <v>713693893.938025</v>
      </c>
    </row>
    <row r="9494" spans="1:7">
      <c r="A9494">
        <v>12002</v>
      </c>
      <c r="B9494" t="s">
        <v>122</v>
      </c>
      <c r="C9494">
        <v>80</v>
      </c>
      <c r="D9494" t="s">
        <v>83</v>
      </c>
      <c r="E9494">
        <v>15055</v>
      </c>
      <c r="F9494" t="s">
        <v>106</v>
      </c>
      <c r="G9494">
        <v>49711964.315782897</v>
      </c>
    </row>
    <row r="9495" spans="1:7">
      <c r="A9495">
        <v>12002</v>
      </c>
      <c r="B9495" t="s">
        <v>122</v>
      </c>
      <c r="C9495">
        <v>83</v>
      </c>
      <c r="D9495" t="s">
        <v>86</v>
      </c>
      <c r="E9495">
        <v>15055</v>
      </c>
      <c r="F9495" t="s">
        <v>106</v>
      </c>
      <c r="G9495">
        <v>518446671.51751202</v>
      </c>
    </row>
    <row r="9496" spans="1:7">
      <c r="A9496">
        <v>12002</v>
      </c>
      <c r="B9496" t="s">
        <v>122</v>
      </c>
      <c r="C9496">
        <v>85</v>
      </c>
      <c r="D9496" t="s">
        <v>88</v>
      </c>
      <c r="E9496">
        <v>15055</v>
      </c>
      <c r="F9496" t="s">
        <v>106</v>
      </c>
      <c r="G9496">
        <v>140433612718.53299</v>
      </c>
    </row>
    <row r="9497" spans="1:7">
      <c r="A9497">
        <v>12002</v>
      </c>
      <c r="B9497" t="s">
        <v>122</v>
      </c>
      <c r="C9497">
        <v>86</v>
      </c>
      <c r="D9497" t="s">
        <v>89</v>
      </c>
      <c r="E9497">
        <v>15055</v>
      </c>
      <c r="F9497" t="s">
        <v>106</v>
      </c>
      <c r="G9497">
        <v>7029484.1791272396</v>
      </c>
    </row>
    <row r="9498" spans="1:7">
      <c r="A9498">
        <v>12002</v>
      </c>
      <c r="B9498" t="s">
        <v>122</v>
      </c>
      <c r="C9498">
        <v>87</v>
      </c>
      <c r="D9498" t="s">
        <v>90</v>
      </c>
      <c r="E9498">
        <v>15055</v>
      </c>
      <c r="F9498" t="s">
        <v>106</v>
      </c>
      <c r="G9498">
        <v>6234760.9055498196</v>
      </c>
    </row>
    <row r="9499" spans="1:7">
      <c r="A9499">
        <v>12002</v>
      </c>
      <c r="B9499" t="s">
        <v>122</v>
      </c>
      <c r="C9499">
        <v>11001</v>
      </c>
      <c r="D9499" t="s">
        <v>119</v>
      </c>
      <c r="E9499">
        <v>15055</v>
      </c>
      <c r="F9499" t="s">
        <v>106</v>
      </c>
      <c r="G9499">
        <v>134515.860880008</v>
      </c>
    </row>
    <row r="9500" spans="1:7">
      <c r="A9500">
        <v>12002</v>
      </c>
      <c r="B9500" t="s">
        <v>122</v>
      </c>
      <c r="C9500">
        <v>12001</v>
      </c>
      <c r="D9500" t="s">
        <v>121</v>
      </c>
      <c r="E9500">
        <v>15055</v>
      </c>
      <c r="F9500" t="s">
        <v>106</v>
      </c>
      <c r="G9500">
        <v>216892236.888861</v>
      </c>
    </row>
    <row r="9501" spans="1:7">
      <c r="A9501">
        <v>12002</v>
      </c>
      <c r="B9501" t="s">
        <v>122</v>
      </c>
      <c r="C9501">
        <v>12002</v>
      </c>
      <c r="D9501" t="s">
        <v>122</v>
      </c>
      <c r="E9501">
        <v>15055</v>
      </c>
      <c r="F9501" t="s">
        <v>106</v>
      </c>
      <c r="G9501">
        <v>95978173.527409196</v>
      </c>
    </row>
    <row r="9502" spans="1:7">
      <c r="A9502">
        <v>12002</v>
      </c>
      <c r="B9502" t="s">
        <v>122</v>
      </c>
      <c r="C9502">
        <v>14002</v>
      </c>
      <c r="D9502" t="s">
        <v>125</v>
      </c>
      <c r="E9502">
        <v>15055</v>
      </c>
      <c r="F9502" t="s">
        <v>106</v>
      </c>
      <c r="G9502">
        <v>5964762.9915869096</v>
      </c>
    </row>
    <row r="9503" spans="1:7">
      <c r="A9503">
        <v>12002</v>
      </c>
      <c r="B9503" t="s">
        <v>122</v>
      </c>
      <c r="C9503">
        <v>25001</v>
      </c>
      <c r="D9503" t="s">
        <v>126</v>
      </c>
      <c r="E9503">
        <v>15051</v>
      </c>
      <c r="F9503" t="s">
        <v>127</v>
      </c>
      <c r="G9503">
        <v>1380491979.8438599</v>
      </c>
    </row>
    <row r="9504" spans="1:7">
      <c r="A9504">
        <v>12002</v>
      </c>
      <c r="B9504" t="s">
        <v>122</v>
      </c>
      <c r="C9504">
        <v>28001</v>
      </c>
      <c r="D9504" t="s">
        <v>128</v>
      </c>
      <c r="E9504">
        <v>15051</v>
      </c>
      <c r="F9504" t="s">
        <v>127</v>
      </c>
      <c r="G9504">
        <v>4815468822.3667803</v>
      </c>
    </row>
    <row r="9505" spans="1:7">
      <c r="A9505">
        <v>12003</v>
      </c>
      <c r="B9505" t="s">
        <v>129</v>
      </c>
      <c r="C9505">
        <v>1</v>
      </c>
      <c r="D9505" t="s">
        <v>4</v>
      </c>
      <c r="E9505">
        <v>15055</v>
      </c>
      <c r="F9505" t="s">
        <v>106</v>
      </c>
      <c r="G9505">
        <v>2377363.5947174998</v>
      </c>
    </row>
    <row r="9506" spans="1:7">
      <c r="A9506">
        <v>12003</v>
      </c>
      <c r="B9506" t="s">
        <v>129</v>
      </c>
      <c r="C9506">
        <v>2</v>
      </c>
      <c r="D9506" t="s">
        <v>5</v>
      </c>
      <c r="E9506">
        <v>15055</v>
      </c>
      <c r="F9506" t="s">
        <v>106</v>
      </c>
      <c r="G9506">
        <v>38809810.378395803</v>
      </c>
    </row>
    <row r="9507" spans="1:7">
      <c r="A9507">
        <v>12003</v>
      </c>
      <c r="B9507" t="s">
        <v>129</v>
      </c>
      <c r="C9507">
        <v>3</v>
      </c>
      <c r="D9507" t="s">
        <v>6</v>
      </c>
      <c r="E9507">
        <v>15055</v>
      </c>
      <c r="F9507" t="s">
        <v>106</v>
      </c>
      <c r="G9507">
        <v>181.563743042005</v>
      </c>
    </row>
    <row r="9508" spans="1:7">
      <c r="A9508">
        <v>12003</v>
      </c>
      <c r="B9508" t="s">
        <v>129</v>
      </c>
      <c r="C9508">
        <v>4</v>
      </c>
      <c r="D9508" t="s">
        <v>7</v>
      </c>
      <c r="E9508">
        <v>15055</v>
      </c>
      <c r="F9508" t="s">
        <v>106</v>
      </c>
      <c r="G9508">
        <v>5535505.3869289802</v>
      </c>
    </row>
    <row r="9509" spans="1:7">
      <c r="A9509">
        <v>12003</v>
      </c>
      <c r="B9509" t="s">
        <v>129</v>
      </c>
      <c r="C9509">
        <v>6</v>
      </c>
      <c r="D9509" t="s">
        <v>9</v>
      </c>
      <c r="E9509">
        <v>15055</v>
      </c>
      <c r="F9509" t="s">
        <v>106</v>
      </c>
      <c r="G9509">
        <v>12648041.194493201</v>
      </c>
    </row>
    <row r="9510" spans="1:7">
      <c r="A9510">
        <v>12003</v>
      </c>
      <c r="B9510" t="s">
        <v>129</v>
      </c>
      <c r="C9510">
        <v>7</v>
      </c>
      <c r="D9510" t="s">
        <v>10</v>
      </c>
      <c r="E9510">
        <v>15055</v>
      </c>
      <c r="F9510" t="s">
        <v>106</v>
      </c>
      <c r="G9510">
        <v>37856241.071134701</v>
      </c>
    </row>
    <row r="9511" spans="1:7">
      <c r="A9511">
        <v>12003</v>
      </c>
      <c r="B9511" t="s">
        <v>129</v>
      </c>
      <c r="C9511">
        <v>8</v>
      </c>
      <c r="D9511" t="s">
        <v>11</v>
      </c>
      <c r="E9511">
        <v>15055</v>
      </c>
      <c r="F9511" t="s">
        <v>106</v>
      </c>
      <c r="G9511">
        <v>21664.489206310602</v>
      </c>
    </row>
    <row r="9512" spans="1:7">
      <c r="A9512">
        <v>12003</v>
      </c>
      <c r="B9512" t="s">
        <v>129</v>
      </c>
      <c r="C9512">
        <v>9</v>
      </c>
      <c r="D9512" t="s">
        <v>12</v>
      </c>
      <c r="E9512">
        <v>15055</v>
      </c>
      <c r="F9512" t="s">
        <v>106</v>
      </c>
      <c r="G9512">
        <v>584072376.92686403</v>
      </c>
    </row>
    <row r="9513" spans="1:7">
      <c r="A9513">
        <v>12003</v>
      </c>
      <c r="B9513" t="s">
        <v>129</v>
      </c>
      <c r="C9513">
        <v>10</v>
      </c>
      <c r="D9513" t="s">
        <v>13</v>
      </c>
      <c r="E9513">
        <v>15055</v>
      </c>
      <c r="F9513" t="s">
        <v>106</v>
      </c>
      <c r="G9513">
        <v>2093017629.2145801</v>
      </c>
    </row>
    <row r="9514" spans="1:7">
      <c r="A9514">
        <v>12003</v>
      </c>
      <c r="B9514" t="s">
        <v>129</v>
      </c>
      <c r="C9514">
        <v>11</v>
      </c>
      <c r="D9514" t="s">
        <v>14</v>
      </c>
      <c r="E9514">
        <v>15055</v>
      </c>
      <c r="F9514" t="s">
        <v>106</v>
      </c>
      <c r="G9514">
        <v>2289563005.08883</v>
      </c>
    </row>
    <row r="9515" spans="1:7">
      <c r="A9515">
        <v>12003</v>
      </c>
      <c r="B9515" t="s">
        <v>129</v>
      </c>
      <c r="C9515">
        <v>12</v>
      </c>
      <c r="D9515" t="s">
        <v>15</v>
      </c>
      <c r="E9515">
        <v>15055</v>
      </c>
      <c r="F9515" t="s">
        <v>106</v>
      </c>
      <c r="G9515">
        <v>80965532.082963794</v>
      </c>
    </row>
    <row r="9516" spans="1:7">
      <c r="A9516">
        <v>12003</v>
      </c>
      <c r="B9516" t="s">
        <v>129</v>
      </c>
      <c r="C9516">
        <v>13</v>
      </c>
      <c r="D9516" t="s">
        <v>16</v>
      </c>
      <c r="E9516">
        <v>15055</v>
      </c>
      <c r="F9516" t="s">
        <v>106</v>
      </c>
      <c r="G9516">
        <v>1543314.0764345599</v>
      </c>
    </row>
    <row r="9517" spans="1:7">
      <c r="A9517">
        <v>12003</v>
      </c>
      <c r="B9517" t="s">
        <v>129</v>
      </c>
      <c r="C9517">
        <v>14</v>
      </c>
      <c r="D9517" t="s">
        <v>17</v>
      </c>
      <c r="E9517">
        <v>15055</v>
      </c>
      <c r="F9517" t="s">
        <v>106</v>
      </c>
      <c r="G9517">
        <v>32914158.118457701</v>
      </c>
    </row>
    <row r="9518" spans="1:7">
      <c r="A9518">
        <v>12003</v>
      </c>
      <c r="B9518" t="s">
        <v>129</v>
      </c>
      <c r="C9518">
        <v>15</v>
      </c>
      <c r="D9518" t="s">
        <v>18</v>
      </c>
      <c r="E9518">
        <v>15055</v>
      </c>
      <c r="F9518" t="s">
        <v>106</v>
      </c>
      <c r="G9518">
        <v>4057490.3206237899</v>
      </c>
    </row>
    <row r="9519" spans="1:7">
      <c r="A9519">
        <v>12003</v>
      </c>
      <c r="B9519" t="s">
        <v>129</v>
      </c>
      <c r="C9519">
        <v>16</v>
      </c>
      <c r="D9519" t="s">
        <v>19</v>
      </c>
      <c r="E9519">
        <v>15055</v>
      </c>
      <c r="F9519" t="s">
        <v>106</v>
      </c>
      <c r="G9519">
        <v>683936.25555952697</v>
      </c>
    </row>
    <row r="9520" spans="1:7">
      <c r="A9520">
        <v>12003</v>
      </c>
      <c r="B9520" t="s">
        <v>129</v>
      </c>
      <c r="C9520">
        <v>17</v>
      </c>
      <c r="D9520" t="s">
        <v>20</v>
      </c>
      <c r="E9520">
        <v>15055</v>
      </c>
      <c r="F9520" t="s">
        <v>106</v>
      </c>
      <c r="G9520">
        <v>6551053.4414620399</v>
      </c>
    </row>
    <row r="9521" spans="1:7">
      <c r="A9521">
        <v>12003</v>
      </c>
      <c r="B9521" t="s">
        <v>129</v>
      </c>
      <c r="C9521">
        <v>18</v>
      </c>
      <c r="D9521" t="s">
        <v>21</v>
      </c>
      <c r="E9521">
        <v>15055</v>
      </c>
      <c r="F9521" t="s">
        <v>106</v>
      </c>
      <c r="G9521">
        <v>365820645.067173</v>
      </c>
    </row>
    <row r="9522" spans="1:7">
      <c r="A9522">
        <v>12003</v>
      </c>
      <c r="B9522" t="s">
        <v>129</v>
      </c>
      <c r="C9522">
        <v>19</v>
      </c>
      <c r="D9522" t="s">
        <v>22</v>
      </c>
      <c r="E9522">
        <v>15055</v>
      </c>
      <c r="F9522" t="s">
        <v>106</v>
      </c>
      <c r="G9522">
        <v>197749760.65674001</v>
      </c>
    </row>
    <row r="9523" spans="1:7">
      <c r="A9523">
        <v>12003</v>
      </c>
      <c r="B9523" t="s">
        <v>129</v>
      </c>
      <c r="C9523">
        <v>20</v>
      </c>
      <c r="D9523" t="s">
        <v>23</v>
      </c>
      <c r="E9523">
        <v>15055</v>
      </c>
      <c r="F9523" t="s">
        <v>106</v>
      </c>
      <c r="G9523">
        <v>1000260367.18215</v>
      </c>
    </row>
    <row r="9524" spans="1:7">
      <c r="A9524">
        <v>12003</v>
      </c>
      <c r="B9524" t="s">
        <v>129</v>
      </c>
      <c r="C9524">
        <v>21</v>
      </c>
      <c r="D9524" t="s">
        <v>24</v>
      </c>
      <c r="E9524">
        <v>15055</v>
      </c>
      <c r="F9524" t="s">
        <v>106</v>
      </c>
      <c r="G9524">
        <v>1889605512.6812301</v>
      </c>
    </row>
    <row r="9525" spans="1:7">
      <c r="A9525">
        <v>12003</v>
      </c>
      <c r="B9525" t="s">
        <v>129</v>
      </c>
      <c r="C9525">
        <v>22</v>
      </c>
      <c r="D9525" t="s">
        <v>25</v>
      </c>
      <c r="E9525">
        <v>15055</v>
      </c>
      <c r="F9525" t="s">
        <v>106</v>
      </c>
      <c r="G9525">
        <v>417525691.17764997</v>
      </c>
    </row>
    <row r="9526" spans="1:7">
      <c r="A9526">
        <v>12003</v>
      </c>
      <c r="B9526" t="s">
        <v>129</v>
      </c>
      <c r="C9526">
        <v>23</v>
      </c>
      <c r="D9526" t="s">
        <v>26</v>
      </c>
      <c r="E9526">
        <v>15055</v>
      </c>
      <c r="F9526" t="s">
        <v>106</v>
      </c>
      <c r="G9526">
        <v>61264877.515783101</v>
      </c>
    </row>
    <row r="9527" spans="1:7">
      <c r="A9527">
        <v>12003</v>
      </c>
      <c r="B9527" t="s">
        <v>129</v>
      </c>
      <c r="C9527">
        <v>24</v>
      </c>
      <c r="D9527" t="s">
        <v>27</v>
      </c>
      <c r="E9527">
        <v>15055</v>
      </c>
      <c r="F9527" t="s">
        <v>106</v>
      </c>
      <c r="G9527">
        <v>1560249.1137862301</v>
      </c>
    </row>
    <row r="9528" spans="1:7">
      <c r="A9528">
        <v>12003</v>
      </c>
      <c r="B9528" t="s">
        <v>129</v>
      </c>
      <c r="C9528">
        <v>25</v>
      </c>
      <c r="D9528" t="s">
        <v>28</v>
      </c>
      <c r="E9528">
        <v>15055</v>
      </c>
      <c r="F9528" t="s">
        <v>106</v>
      </c>
      <c r="G9528">
        <v>73415283.463145196</v>
      </c>
    </row>
    <row r="9529" spans="1:7">
      <c r="A9529">
        <v>12003</v>
      </c>
      <c r="B9529" t="s">
        <v>129</v>
      </c>
      <c r="C9529">
        <v>26</v>
      </c>
      <c r="D9529" t="s">
        <v>29</v>
      </c>
      <c r="E9529">
        <v>15055</v>
      </c>
      <c r="F9529" t="s">
        <v>106</v>
      </c>
      <c r="G9529">
        <v>18065623.6049642</v>
      </c>
    </row>
    <row r="9530" spans="1:7">
      <c r="A9530">
        <v>12003</v>
      </c>
      <c r="B9530" t="s">
        <v>129</v>
      </c>
      <c r="C9530">
        <v>27</v>
      </c>
      <c r="D9530" t="s">
        <v>30</v>
      </c>
      <c r="E9530">
        <v>15055</v>
      </c>
      <c r="F9530" t="s">
        <v>106</v>
      </c>
      <c r="G9530">
        <v>8027673.9181545395</v>
      </c>
    </row>
    <row r="9531" spans="1:7">
      <c r="A9531">
        <v>12003</v>
      </c>
      <c r="B9531" t="s">
        <v>129</v>
      </c>
      <c r="C9531">
        <v>28</v>
      </c>
      <c r="D9531" t="s">
        <v>31</v>
      </c>
      <c r="E9531">
        <v>15055</v>
      </c>
      <c r="F9531" t="s">
        <v>106</v>
      </c>
      <c r="G9531">
        <v>7763369.7588286102</v>
      </c>
    </row>
    <row r="9532" spans="1:7">
      <c r="A9532">
        <v>12003</v>
      </c>
      <c r="B9532" t="s">
        <v>129</v>
      </c>
      <c r="C9532">
        <v>29</v>
      </c>
      <c r="D9532" t="s">
        <v>32</v>
      </c>
      <c r="E9532">
        <v>15055</v>
      </c>
      <c r="F9532" t="s">
        <v>106</v>
      </c>
      <c r="G9532">
        <v>28918141.719154801</v>
      </c>
    </row>
    <row r="9533" spans="1:7">
      <c r="A9533">
        <v>12003</v>
      </c>
      <c r="B9533" t="s">
        <v>129</v>
      </c>
      <c r="C9533">
        <v>30</v>
      </c>
      <c r="D9533" t="s">
        <v>33</v>
      </c>
      <c r="E9533">
        <v>15055</v>
      </c>
      <c r="F9533" t="s">
        <v>106</v>
      </c>
      <c r="G9533">
        <v>455931.54228373198</v>
      </c>
    </row>
    <row r="9534" spans="1:7">
      <c r="A9534">
        <v>12003</v>
      </c>
      <c r="B9534" t="s">
        <v>129</v>
      </c>
      <c r="C9534">
        <v>31</v>
      </c>
      <c r="D9534" t="s">
        <v>34</v>
      </c>
      <c r="E9534">
        <v>15055</v>
      </c>
      <c r="F9534" t="s">
        <v>106</v>
      </c>
      <c r="G9534">
        <v>134075617.797426</v>
      </c>
    </row>
    <row r="9535" spans="1:7">
      <c r="A9535">
        <v>12003</v>
      </c>
      <c r="B9535" t="s">
        <v>129</v>
      </c>
      <c r="C9535">
        <v>32</v>
      </c>
      <c r="D9535" t="s">
        <v>35</v>
      </c>
      <c r="E9535">
        <v>15055</v>
      </c>
      <c r="F9535" t="s">
        <v>106</v>
      </c>
      <c r="G9535">
        <v>4091741101.7128201</v>
      </c>
    </row>
    <row r="9536" spans="1:7">
      <c r="A9536">
        <v>12003</v>
      </c>
      <c r="B9536" t="s">
        <v>129</v>
      </c>
      <c r="C9536">
        <v>33</v>
      </c>
      <c r="D9536" t="s">
        <v>36</v>
      </c>
      <c r="E9536">
        <v>15055</v>
      </c>
      <c r="F9536" t="s">
        <v>106</v>
      </c>
      <c r="G9536">
        <v>51744.416221650499</v>
      </c>
    </row>
    <row r="9537" spans="1:7">
      <c r="A9537">
        <v>12003</v>
      </c>
      <c r="B9537" t="s">
        <v>129</v>
      </c>
      <c r="C9537">
        <v>34</v>
      </c>
      <c r="D9537" t="s">
        <v>37</v>
      </c>
      <c r="E9537">
        <v>15055</v>
      </c>
      <c r="F9537" t="s">
        <v>106</v>
      </c>
      <c r="G9537">
        <v>449919.53481006599</v>
      </c>
    </row>
    <row r="9538" spans="1:7">
      <c r="A9538">
        <v>12003</v>
      </c>
      <c r="B9538" t="s">
        <v>129</v>
      </c>
      <c r="C9538">
        <v>35</v>
      </c>
      <c r="D9538" t="s">
        <v>38</v>
      </c>
      <c r="E9538">
        <v>15055</v>
      </c>
      <c r="F9538" t="s">
        <v>106</v>
      </c>
      <c r="G9538">
        <v>60094.195478546397</v>
      </c>
    </row>
    <row r="9539" spans="1:7">
      <c r="A9539">
        <v>12003</v>
      </c>
      <c r="B9539" t="s">
        <v>129</v>
      </c>
      <c r="C9539">
        <v>36</v>
      </c>
      <c r="D9539" t="s">
        <v>39</v>
      </c>
      <c r="E9539">
        <v>15055</v>
      </c>
      <c r="F9539" t="s">
        <v>106</v>
      </c>
      <c r="G9539">
        <v>51179.218914923797</v>
      </c>
    </row>
    <row r="9540" spans="1:7">
      <c r="A9540">
        <v>12003</v>
      </c>
      <c r="B9540" t="s">
        <v>129</v>
      </c>
      <c r="C9540">
        <v>37</v>
      </c>
      <c r="D9540" t="s">
        <v>40</v>
      </c>
      <c r="E9540">
        <v>15055</v>
      </c>
      <c r="F9540" t="s">
        <v>106</v>
      </c>
      <c r="G9540">
        <v>60163.850385148602</v>
      </c>
    </row>
    <row r="9541" spans="1:7">
      <c r="A9541">
        <v>12003</v>
      </c>
      <c r="B9541" t="s">
        <v>129</v>
      </c>
      <c r="C9541">
        <v>38</v>
      </c>
      <c r="D9541" t="s">
        <v>41</v>
      </c>
      <c r="E9541">
        <v>15055</v>
      </c>
      <c r="F9541" t="s">
        <v>106</v>
      </c>
      <c r="G9541">
        <v>39629.603530238797</v>
      </c>
    </row>
    <row r="9542" spans="1:7">
      <c r="A9542">
        <v>12003</v>
      </c>
      <c r="B9542" t="s">
        <v>129</v>
      </c>
      <c r="C9542">
        <v>39</v>
      </c>
      <c r="D9542" t="s">
        <v>42</v>
      </c>
      <c r="E9542">
        <v>15055</v>
      </c>
      <c r="F9542" t="s">
        <v>106</v>
      </c>
      <c r="G9542">
        <v>50830.181794450997</v>
      </c>
    </row>
    <row r="9543" spans="1:7">
      <c r="A9543">
        <v>12003</v>
      </c>
      <c r="B9543" t="s">
        <v>129</v>
      </c>
      <c r="C9543">
        <v>40</v>
      </c>
      <c r="D9543" t="s">
        <v>43</v>
      </c>
      <c r="E9543">
        <v>15055</v>
      </c>
      <c r="F9543" t="s">
        <v>106</v>
      </c>
      <c r="G9543">
        <v>634418.14321212901</v>
      </c>
    </row>
    <row r="9544" spans="1:7">
      <c r="A9544">
        <v>12003</v>
      </c>
      <c r="B9544" t="s">
        <v>129</v>
      </c>
      <c r="C9544">
        <v>41</v>
      </c>
      <c r="D9544" t="s">
        <v>44</v>
      </c>
      <c r="E9544">
        <v>15055</v>
      </c>
      <c r="F9544" t="s">
        <v>106</v>
      </c>
      <c r="G9544">
        <v>47599.713553960602</v>
      </c>
    </row>
    <row r="9545" spans="1:7">
      <c r="A9545">
        <v>12003</v>
      </c>
      <c r="B9545" t="s">
        <v>129</v>
      </c>
      <c r="C9545">
        <v>42</v>
      </c>
      <c r="D9545" t="s">
        <v>45</v>
      </c>
      <c r="E9545">
        <v>15055</v>
      </c>
      <c r="F9545" t="s">
        <v>106</v>
      </c>
      <c r="G9545">
        <v>204237017.97533</v>
      </c>
    </row>
    <row r="9546" spans="1:7">
      <c r="A9546">
        <v>12003</v>
      </c>
      <c r="B9546" t="s">
        <v>129</v>
      </c>
      <c r="C9546">
        <v>43</v>
      </c>
      <c r="D9546" t="s">
        <v>46</v>
      </c>
      <c r="E9546">
        <v>15055</v>
      </c>
      <c r="F9546" t="s">
        <v>106</v>
      </c>
      <c r="G9546">
        <v>104219891.12765799</v>
      </c>
    </row>
    <row r="9547" spans="1:7">
      <c r="A9547">
        <v>12003</v>
      </c>
      <c r="B9547" t="s">
        <v>129</v>
      </c>
      <c r="C9547">
        <v>44</v>
      </c>
      <c r="D9547" t="s">
        <v>47</v>
      </c>
      <c r="E9547">
        <v>15055</v>
      </c>
      <c r="F9547" t="s">
        <v>106</v>
      </c>
      <c r="G9547">
        <v>28806327.155376799</v>
      </c>
    </row>
    <row r="9548" spans="1:7">
      <c r="A9548">
        <v>12003</v>
      </c>
      <c r="B9548" t="s">
        <v>129</v>
      </c>
      <c r="C9548">
        <v>45</v>
      </c>
      <c r="D9548" t="s">
        <v>48</v>
      </c>
      <c r="E9548">
        <v>15055</v>
      </c>
      <c r="F9548" t="s">
        <v>106</v>
      </c>
      <c r="G9548">
        <v>455454427.81988901</v>
      </c>
    </row>
    <row r="9549" spans="1:7">
      <c r="A9549">
        <v>12003</v>
      </c>
      <c r="B9549" t="s">
        <v>129</v>
      </c>
      <c r="C9549">
        <v>46</v>
      </c>
      <c r="D9549" t="s">
        <v>49</v>
      </c>
      <c r="E9549">
        <v>15055</v>
      </c>
      <c r="F9549" t="s">
        <v>106</v>
      </c>
      <c r="G9549">
        <v>32225677.192199498</v>
      </c>
    </row>
    <row r="9550" spans="1:7">
      <c r="A9550">
        <v>12003</v>
      </c>
      <c r="B9550" t="s">
        <v>129</v>
      </c>
      <c r="C9550">
        <v>47</v>
      </c>
      <c r="D9550" t="s">
        <v>50</v>
      </c>
      <c r="E9550">
        <v>15055</v>
      </c>
      <c r="F9550" t="s">
        <v>106</v>
      </c>
      <c r="G9550">
        <v>6698425.5695115803</v>
      </c>
    </row>
    <row r="9551" spans="1:7">
      <c r="A9551">
        <v>12003</v>
      </c>
      <c r="B9551" t="s">
        <v>129</v>
      </c>
      <c r="C9551">
        <v>48</v>
      </c>
      <c r="D9551" t="s">
        <v>51</v>
      </c>
      <c r="E9551">
        <v>15055</v>
      </c>
      <c r="F9551" t="s">
        <v>106</v>
      </c>
      <c r="G9551">
        <v>3319926.9198897802</v>
      </c>
    </row>
    <row r="9552" spans="1:7">
      <c r="A9552">
        <v>12003</v>
      </c>
      <c r="B9552" t="s">
        <v>129</v>
      </c>
      <c r="C9552">
        <v>49</v>
      </c>
      <c r="D9552" t="s">
        <v>52</v>
      </c>
      <c r="E9552">
        <v>15055</v>
      </c>
      <c r="F9552" t="s">
        <v>106</v>
      </c>
      <c r="G9552">
        <v>14239808.159199201</v>
      </c>
    </row>
    <row r="9553" spans="1:7">
      <c r="A9553">
        <v>12003</v>
      </c>
      <c r="B9553" t="s">
        <v>129</v>
      </c>
      <c r="C9553">
        <v>50</v>
      </c>
      <c r="D9553" t="s">
        <v>53</v>
      </c>
      <c r="E9553">
        <v>15055</v>
      </c>
      <c r="F9553" t="s">
        <v>106</v>
      </c>
      <c r="G9553">
        <v>639326448.38135099</v>
      </c>
    </row>
    <row r="9554" spans="1:7">
      <c r="A9554">
        <v>12003</v>
      </c>
      <c r="B9554" t="s">
        <v>129</v>
      </c>
      <c r="C9554">
        <v>51</v>
      </c>
      <c r="D9554" t="s">
        <v>54</v>
      </c>
      <c r="E9554">
        <v>15055</v>
      </c>
      <c r="F9554" t="s">
        <v>106</v>
      </c>
      <c r="G9554">
        <v>1337690402.6699901</v>
      </c>
    </row>
    <row r="9555" spans="1:7">
      <c r="A9555">
        <v>12003</v>
      </c>
      <c r="B9555" t="s">
        <v>129</v>
      </c>
      <c r="C9555">
        <v>52</v>
      </c>
      <c r="D9555" t="s">
        <v>55</v>
      </c>
      <c r="E9555">
        <v>15055</v>
      </c>
      <c r="F9555" t="s">
        <v>106</v>
      </c>
      <c r="G9555">
        <v>16750659.979697499</v>
      </c>
    </row>
    <row r="9556" spans="1:7">
      <c r="A9556">
        <v>12003</v>
      </c>
      <c r="B9556" t="s">
        <v>129</v>
      </c>
      <c r="C9556">
        <v>53</v>
      </c>
      <c r="D9556" t="s">
        <v>56</v>
      </c>
      <c r="E9556">
        <v>15055</v>
      </c>
      <c r="F9556" t="s">
        <v>106</v>
      </c>
      <c r="G9556">
        <v>220798385.26838899</v>
      </c>
    </row>
    <row r="9557" spans="1:7">
      <c r="A9557">
        <v>12003</v>
      </c>
      <c r="B9557" t="s">
        <v>129</v>
      </c>
      <c r="C9557">
        <v>54</v>
      </c>
      <c r="D9557" t="s">
        <v>57</v>
      </c>
      <c r="E9557">
        <v>15055</v>
      </c>
      <c r="F9557" t="s">
        <v>106</v>
      </c>
      <c r="G9557">
        <v>3718239559.4435201</v>
      </c>
    </row>
    <row r="9558" spans="1:7">
      <c r="A9558">
        <v>12003</v>
      </c>
      <c r="B9558" t="s">
        <v>129</v>
      </c>
      <c r="C9558">
        <v>55</v>
      </c>
      <c r="D9558" t="s">
        <v>58</v>
      </c>
      <c r="E9558">
        <v>15055</v>
      </c>
      <c r="F9558" t="s">
        <v>106</v>
      </c>
      <c r="G9558">
        <v>4298138133.4485397</v>
      </c>
    </row>
    <row r="9559" spans="1:7">
      <c r="A9559">
        <v>12003</v>
      </c>
      <c r="B9559" t="s">
        <v>129</v>
      </c>
      <c r="C9559">
        <v>56</v>
      </c>
      <c r="D9559" t="s">
        <v>59</v>
      </c>
      <c r="E9559">
        <v>15055</v>
      </c>
      <c r="F9559" t="s">
        <v>106</v>
      </c>
      <c r="G9559">
        <v>947111519.11704302</v>
      </c>
    </row>
    <row r="9560" spans="1:7">
      <c r="A9560">
        <v>12003</v>
      </c>
      <c r="B9560" t="s">
        <v>129</v>
      </c>
      <c r="C9560">
        <v>57</v>
      </c>
      <c r="D9560" t="s">
        <v>60</v>
      </c>
      <c r="E9560">
        <v>15055</v>
      </c>
      <c r="F9560" t="s">
        <v>106</v>
      </c>
      <c r="G9560">
        <v>437301983.70207298</v>
      </c>
    </row>
    <row r="9561" spans="1:7">
      <c r="A9561">
        <v>12003</v>
      </c>
      <c r="B9561" t="s">
        <v>129</v>
      </c>
      <c r="C9561">
        <v>58</v>
      </c>
      <c r="D9561" t="s">
        <v>61</v>
      </c>
      <c r="E9561">
        <v>15055</v>
      </c>
      <c r="F9561" t="s">
        <v>106</v>
      </c>
      <c r="G9561">
        <v>29750104.6672699</v>
      </c>
    </row>
    <row r="9562" spans="1:7">
      <c r="A9562">
        <v>12003</v>
      </c>
      <c r="B9562" t="s">
        <v>129</v>
      </c>
      <c r="C9562">
        <v>59</v>
      </c>
      <c r="D9562" t="s">
        <v>62</v>
      </c>
      <c r="E9562">
        <v>15055</v>
      </c>
      <c r="F9562" t="s">
        <v>106</v>
      </c>
      <c r="G9562">
        <v>13752525.553112</v>
      </c>
    </row>
    <row r="9563" spans="1:7">
      <c r="A9563">
        <v>12003</v>
      </c>
      <c r="B9563" t="s">
        <v>129</v>
      </c>
      <c r="C9563">
        <v>60</v>
      </c>
      <c r="D9563" t="s">
        <v>63</v>
      </c>
      <c r="E9563">
        <v>15055</v>
      </c>
      <c r="F9563" t="s">
        <v>106</v>
      </c>
      <c r="G9563">
        <v>462665803.18099701</v>
      </c>
    </row>
    <row r="9564" spans="1:7">
      <c r="A9564">
        <v>12003</v>
      </c>
      <c r="B9564" t="s">
        <v>129</v>
      </c>
      <c r="C9564">
        <v>62</v>
      </c>
      <c r="D9564" t="s">
        <v>65</v>
      </c>
      <c r="E9564">
        <v>15055</v>
      </c>
      <c r="F9564" t="s">
        <v>106</v>
      </c>
      <c r="G9564">
        <v>271397726.79606402</v>
      </c>
    </row>
    <row r="9565" spans="1:7">
      <c r="A9565">
        <v>12003</v>
      </c>
      <c r="B9565" t="s">
        <v>129</v>
      </c>
      <c r="C9565">
        <v>63</v>
      </c>
      <c r="D9565" t="s">
        <v>66</v>
      </c>
      <c r="E9565">
        <v>15055</v>
      </c>
      <c r="F9565" t="s">
        <v>106</v>
      </c>
      <c r="G9565">
        <v>916233635.61996996</v>
      </c>
    </row>
    <row r="9566" spans="1:7">
      <c r="A9566">
        <v>12003</v>
      </c>
      <c r="B9566" t="s">
        <v>129</v>
      </c>
      <c r="C9566">
        <v>65</v>
      </c>
      <c r="D9566" t="s">
        <v>68</v>
      </c>
      <c r="E9566">
        <v>15055</v>
      </c>
      <c r="F9566" t="s">
        <v>106</v>
      </c>
      <c r="G9566">
        <v>4518458505.0247097</v>
      </c>
    </row>
    <row r="9567" spans="1:7">
      <c r="A9567">
        <v>12003</v>
      </c>
      <c r="B9567" t="s">
        <v>129</v>
      </c>
      <c r="C9567">
        <v>67</v>
      </c>
      <c r="D9567" t="s">
        <v>70</v>
      </c>
      <c r="E9567">
        <v>15055</v>
      </c>
      <c r="F9567" t="s">
        <v>106</v>
      </c>
      <c r="G9567">
        <v>1361090408.9991701</v>
      </c>
    </row>
    <row r="9568" spans="1:7">
      <c r="A9568">
        <v>12003</v>
      </c>
      <c r="B9568" t="s">
        <v>129</v>
      </c>
      <c r="C9568">
        <v>68</v>
      </c>
      <c r="D9568" t="s">
        <v>71</v>
      </c>
      <c r="E9568">
        <v>15055</v>
      </c>
      <c r="F9568" t="s">
        <v>106</v>
      </c>
      <c r="G9568">
        <v>192104237.41404101</v>
      </c>
    </row>
    <row r="9569" spans="1:7">
      <c r="A9569">
        <v>12003</v>
      </c>
      <c r="B9569" t="s">
        <v>129</v>
      </c>
      <c r="C9569">
        <v>69</v>
      </c>
      <c r="D9569" t="s">
        <v>72</v>
      </c>
      <c r="E9569">
        <v>15055</v>
      </c>
      <c r="F9569" t="s">
        <v>106</v>
      </c>
      <c r="G9569">
        <v>274746473.58111101</v>
      </c>
    </row>
    <row r="9570" spans="1:7">
      <c r="A9570">
        <v>12003</v>
      </c>
      <c r="B9570" t="s">
        <v>129</v>
      </c>
      <c r="C9570">
        <v>70</v>
      </c>
      <c r="D9570" t="s">
        <v>73</v>
      </c>
      <c r="E9570">
        <v>15055</v>
      </c>
      <c r="F9570" t="s">
        <v>106</v>
      </c>
      <c r="G9570">
        <v>2171058015.3117199</v>
      </c>
    </row>
    <row r="9571" spans="1:7">
      <c r="A9571">
        <v>12003</v>
      </c>
      <c r="B9571" t="s">
        <v>129</v>
      </c>
      <c r="C9571">
        <v>71</v>
      </c>
      <c r="D9571" t="s">
        <v>74</v>
      </c>
      <c r="E9571">
        <v>15055</v>
      </c>
      <c r="F9571" t="s">
        <v>106</v>
      </c>
      <c r="G9571">
        <v>3031461.3604237</v>
      </c>
    </row>
    <row r="9572" spans="1:7">
      <c r="A9572">
        <v>12003</v>
      </c>
      <c r="B9572" t="s">
        <v>129</v>
      </c>
      <c r="C9572">
        <v>72</v>
      </c>
      <c r="D9572" t="s">
        <v>75</v>
      </c>
      <c r="E9572">
        <v>15055</v>
      </c>
      <c r="F9572" t="s">
        <v>106</v>
      </c>
      <c r="G9572">
        <v>289089446.72983003</v>
      </c>
    </row>
    <row r="9573" spans="1:7">
      <c r="A9573">
        <v>12003</v>
      </c>
      <c r="B9573" t="s">
        <v>129</v>
      </c>
      <c r="C9573">
        <v>73</v>
      </c>
      <c r="D9573" t="s">
        <v>76</v>
      </c>
      <c r="E9573">
        <v>15055</v>
      </c>
      <c r="F9573" t="s">
        <v>106</v>
      </c>
      <c r="G9573">
        <v>6236885.5744041596</v>
      </c>
    </row>
    <row r="9574" spans="1:7">
      <c r="A9574">
        <v>12003</v>
      </c>
      <c r="B9574" t="s">
        <v>129</v>
      </c>
      <c r="C9574">
        <v>74</v>
      </c>
      <c r="D9574" t="s">
        <v>77</v>
      </c>
      <c r="E9574">
        <v>15055</v>
      </c>
      <c r="F9574" t="s">
        <v>106</v>
      </c>
      <c r="G9574">
        <v>47727253.966477901</v>
      </c>
    </row>
    <row r="9575" spans="1:7">
      <c r="A9575">
        <v>12003</v>
      </c>
      <c r="B9575" t="s">
        <v>129</v>
      </c>
      <c r="C9575">
        <v>75</v>
      </c>
      <c r="D9575" t="s">
        <v>78</v>
      </c>
      <c r="E9575">
        <v>15055</v>
      </c>
      <c r="F9575" t="s">
        <v>106</v>
      </c>
      <c r="G9575">
        <v>1478.64552136571</v>
      </c>
    </row>
    <row r="9576" spans="1:7">
      <c r="A9576">
        <v>12003</v>
      </c>
      <c r="B9576" t="s">
        <v>129</v>
      </c>
      <c r="C9576">
        <v>77</v>
      </c>
      <c r="D9576" t="s">
        <v>80</v>
      </c>
      <c r="E9576">
        <v>15055</v>
      </c>
      <c r="F9576" t="s">
        <v>106</v>
      </c>
      <c r="G9576">
        <v>22958218.120206799</v>
      </c>
    </row>
    <row r="9577" spans="1:7">
      <c r="A9577">
        <v>12003</v>
      </c>
      <c r="B9577" t="s">
        <v>129</v>
      </c>
      <c r="C9577">
        <v>78</v>
      </c>
      <c r="D9577" t="s">
        <v>81</v>
      </c>
      <c r="E9577">
        <v>15055</v>
      </c>
      <c r="F9577" t="s">
        <v>106</v>
      </c>
      <c r="G9577">
        <v>973833914.67787504</v>
      </c>
    </row>
    <row r="9578" spans="1:7">
      <c r="A9578">
        <v>12003</v>
      </c>
      <c r="B9578" t="s">
        <v>129</v>
      </c>
      <c r="C9578">
        <v>79</v>
      </c>
      <c r="D9578" t="s">
        <v>82</v>
      </c>
      <c r="E9578">
        <v>15055</v>
      </c>
      <c r="F9578" t="s">
        <v>106</v>
      </c>
      <c r="G9578">
        <v>982728790.96390796</v>
      </c>
    </row>
    <row r="9579" spans="1:7">
      <c r="A9579">
        <v>12003</v>
      </c>
      <c r="B9579" t="s">
        <v>129</v>
      </c>
      <c r="C9579">
        <v>80</v>
      </c>
      <c r="D9579" t="s">
        <v>83</v>
      </c>
      <c r="E9579">
        <v>15055</v>
      </c>
      <c r="F9579" t="s">
        <v>106</v>
      </c>
      <c r="G9579">
        <v>158330181.94404101</v>
      </c>
    </row>
    <row r="9580" spans="1:7">
      <c r="A9580">
        <v>12003</v>
      </c>
      <c r="B9580" t="s">
        <v>129</v>
      </c>
      <c r="C9580">
        <v>83</v>
      </c>
      <c r="D9580" t="s">
        <v>86</v>
      </c>
      <c r="E9580">
        <v>15055</v>
      </c>
      <c r="F9580" t="s">
        <v>106</v>
      </c>
      <c r="G9580">
        <v>705535430.26871598</v>
      </c>
    </row>
    <row r="9581" spans="1:7">
      <c r="A9581">
        <v>12003</v>
      </c>
      <c r="B9581" t="s">
        <v>129</v>
      </c>
      <c r="C9581">
        <v>85</v>
      </c>
      <c r="D9581" t="s">
        <v>88</v>
      </c>
      <c r="E9581">
        <v>15055</v>
      </c>
      <c r="F9581" t="s">
        <v>106</v>
      </c>
      <c r="G9581">
        <v>29876609244.367298</v>
      </c>
    </row>
    <row r="9582" spans="1:7">
      <c r="A9582">
        <v>12003</v>
      </c>
      <c r="B9582" t="s">
        <v>129</v>
      </c>
      <c r="C9582">
        <v>86</v>
      </c>
      <c r="D9582" t="s">
        <v>89</v>
      </c>
      <c r="E9582">
        <v>15055</v>
      </c>
      <c r="F9582" t="s">
        <v>106</v>
      </c>
      <c r="G9582">
        <v>8289050.6885772496</v>
      </c>
    </row>
    <row r="9583" spans="1:7">
      <c r="A9583">
        <v>12003</v>
      </c>
      <c r="B9583" t="s">
        <v>129</v>
      </c>
      <c r="C9583">
        <v>87</v>
      </c>
      <c r="D9583" t="s">
        <v>90</v>
      </c>
      <c r="E9583">
        <v>15055</v>
      </c>
      <c r="F9583" t="s">
        <v>106</v>
      </c>
      <c r="G9583">
        <v>12725109.1206351</v>
      </c>
    </row>
    <row r="9584" spans="1:7">
      <c r="A9584">
        <v>12003</v>
      </c>
      <c r="B9584" t="s">
        <v>129</v>
      </c>
      <c r="C9584">
        <v>11001</v>
      </c>
      <c r="D9584" t="s">
        <v>119</v>
      </c>
      <c r="E9584">
        <v>15055</v>
      </c>
      <c r="F9584" t="s">
        <v>106</v>
      </c>
      <c r="G9584">
        <v>141592.727352621</v>
      </c>
    </row>
    <row r="9585" spans="1:7">
      <c r="A9585">
        <v>12003</v>
      </c>
      <c r="B9585" t="s">
        <v>129</v>
      </c>
      <c r="C9585">
        <v>12001</v>
      </c>
      <c r="D9585" t="s">
        <v>121</v>
      </c>
      <c r="E9585">
        <v>15055</v>
      </c>
      <c r="F9585" t="s">
        <v>106</v>
      </c>
      <c r="G9585">
        <v>220855750.242183</v>
      </c>
    </row>
    <row r="9586" spans="1:7">
      <c r="A9586">
        <v>12003</v>
      </c>
      <c r="B9586" t="s">
        <v>129</v>
      </c>
      <c r="C9586">
        <v>12002</v>
      </c>
      <c r="D9586" t="s">
        <v>122</v>
      </c>
      <c r="E9586">
        <v>15055</v>
      </c>
      <c r="F9586" t="s">
        <v>106</v>
      </c>
      <c r="G9586">
        <v>67265131.753648505</v>
      </c>
    </row>
    <row r="9587" spans="1:7">
      <c r="A9587">
        <v>12003</v>
      </c>
      <c r="B9587" t="s">
        <v>129</v>
      </c>
      <c r="C9587">
        <v>12003</v>
      </c>
      <c r="D9587" t="s">
        <v>129</v>
      </c>
      <c r="E9587">
        <v>15055</v>
      </c>
      <c r="F9587" t="s">
        <v>106</v>
      </c>
      <c r="G9587">
        <v>14764324.6095447</v>
      </c>
    </row>
    <row r="9588" spans="1:7">
      <c r="A9588">
        <v>12003</v>
      </c>
      <c r="B9588" t="s">
        <v>129</v>
      </c>
      <c r="C9588">
        <v>14002</v>
      </c>
      <c r="D9588" t="s">
        <v>125</v>
      </c>
      <c r="E9588">
        <v>15055</v>
      </c>
      <c r="F9588" t="s">
        <v>106</v>
      </c>
      <c r="G9588">
        <v>9802965.0215780996</v>
      </c>
    </row>
    <row r="9589" spans="1:7">
      <c r="A9589">
        <v>12003</v>
      </c>
      <c r="B9589" t="s">
        <v>129</v>
      </c>
      <c r="C9589">
        <v>25001</v>
      </c>
      <c r="D9589" t="s">
        <v>126</v>
      </c>
      <c r="E9589">
        <v>15051</v>
      </c>
      <c r="F9589" t="s">
        <v>127</v>
      </c>
      <c r="G9589">
        <v>4057455977.4339299</v>
      </c>
    </row>
    <row r="9590" spans="1:7">
      <c r="A9590">
        <v>12003</v>
      </c>
      <c r="B9590" t="s">
        <v>129</v>
      </c>
      <c r="C9590">
        <v>28001</v>
      </c>
      <c r="D9590" t="s">
        <v>128</v>
      </c>
      <c r="E9590">
        <v>15051</v>
      </c>
      <c r="F9590" t="s">
        <v>127</v>
      </c>
      <c r="G9590">
        <v>12840644324.263399</v>
      </c>
    </row>
    <row r="9591" spans="1:7">
      <c r="A9591">
        <v>12004</v>
      </c>
      <c r="B9591" t="s">
        <v>123</v>
      </c>
      <c r="C9591">
        <v>6</v>
      </c>
      <c r="D9591" t="s">
        <v>9</v>
      </c>
      <c r="E9591">
        <v>15055</v>
      </c>
      <c r="F9591" t="s">
        <v>106</v>
      </c>
      <c r="G9591">
        <v>8886.1661461879303</v>
      </c>
    </row>
    <row r="9592" spans="1:7">
      <c r="A9592">
        <v>12004</v>
      </c>
      <c r="B9592" t="s">
        <v>123</v>
      </c>
      <c r="C9592">
        <v>8</v>
      </c>
      <c r="D9592" t="s">
        <v>11</v>
      </c>
      <c r="E9592">
        <v>15055</v>
      </c>
      <c r="F9592" t="s">
        <v>106</v>
      </c>
      <c r="G9592">
        <v>1757.14630291658</v>
      </c>
    </row>
    <row r="9593" spans="1:7">
      <c r="A9593">
        <v>12004</v>
      </c>
      <c r="B9593" t="s">
        <v>123</v>
      </c>
      <c r="C9593">
        <v>10</v>
      </c>
      <c r="D9593" t="s">
        <v>13</v>
      </c>
      <c r="E9593">
        <v>15055</v>
      </c>
      <c r="F9593" t="s">
        <v>106</v>
      </c>
      <c r="G9593">
        <v>47332005026.670502</v>
      </c>
    </row>
    <row r="9594" spans="1:7">
      <c r="A9594">
        <v>12004</v>
      </c>
      <c r="B9594" t="s">
        <v>123</v>
      </c>
      <c r="C9594">
        <v>11</v>
      </c>
      <c r="D9594" t="s">
        <v>14</v>
      </c>
      <c r="E9594">
        <v>15055</v>
      </c>
      <c r="F9594" t="s">
        <v>106</v>
      </c>
      <c r="G9594">
        <v>16569.025176326701</v>
      </c>
    </row>
    <row r="9595" spans="1:7">
      <c r="A9595">
        <v>12004</v>
      </c>
      <c r="B9595" t="s">
        <v>123</v>
      </c>
      <c r="C9595">
        <v>13</v>
      </c>
      <c r="D9595" t="s">
        <v>16</v>
      </c>
      <c r="E9595">
        <v>15055</v>
      </c>
      <c r="F9595" t="s">
        <v>106</v>
      </c>
      <c r="G9595">
        <v>1657.77777384511</v>
      </c>
    </row>
    <row r="9596" spans="1:7">
      <c r="A9596">
        <v>12004</v>
      </c>
      <c r="B9596" t="s">
        <v>123</v>
      </c>
      <c r="C9596">
        <v>14</v>
      </c>
      <c r="D9596" t="s">
        <v>17</v>
      </c>
      <c r="E9596">
        <v>15055</v>
      </c>
      <c r="F9596" t="s">
        <v>106</v>
      </c>
      <c r="G9596">
        <v>192175.42512953599</v>
      </c>
    </row>
    <row r="9597" spans="1:7">
      <c r="A9597">
        <v>12004</v>
      </c>
      <c r="B9597" t="s">
        <v>123</v>
      </c>
      <c r="C9597">
        <v>15</v>
      </c>
      <c r="D9597" t="s">
        <v>18</v>
      </c>
      <c r="E9597">
        <v>15055</v>
      </c>
      <c r="F9597" t="s">
        <v>106</v>
      </c>
      <c r="G9597">
        <v>1056.6584740513999</v>
      </c>
    </row>
    <row r="9598" spans="1:7">
      <c r="A9598">
        <v>12004</v>
      </c>
      <c r="B9598" t="s">
        <v>123</v>
      </c>
      <c r="C9598">
        <v>16</v>
      </c>
      <c r="D9598" t="s">
        <v>19</v>
      </c>
      <c r="E9598">
        <v>15055</v>
      </c>
      <c r="F9598" t="s">
        <v>106</v>
      </c>
      <c r="G9598">
        <v>6900.5566746145996</v>
      </c>
    </row>
    <row r="9599" spans="1:7">
      <c r="A9599">
        <v>12004</v>
      </c>
      <c r="B9599" t="s">
        <v>123</v>
      </c>
      <c r="C9599">
        <v>17</v>
      </c>
      <c r="D9599" t="s">
        <v>20</v>
      </c>
      <c r="E9599">
        <v>15055</v>
      </c>
      <c r="F9599" t="s">
        <v>106</v>
      </c>
      <c r="G9599">
        <v>66291.480010093204</v>
      </c>
    </row>
    <row r="9600" spans="1:7">
      <c r="A9600">
        <v>12004</v>
      </c>
      <c r="B9600" t="s">
        <v>123</v>
      </c>
      <c r="C9600">
        <v>18</v>
      </c>
      <c r="D9600" t="s">
        <v>21</v>
      </c>
      <c r="E9600">
        <v>15055</v>
      </c>
      <c r="F9600" t="s">
        <v>106</v>
      </c>
      <c r="G9600">
        <v>1076253.8037823299</v>
      </c>
    </row>
    <row r="9601" spans="1:7">
      <c r="A9601">
        <v>12004</v>
      </c>
      <c r="B9601" t="s">
        <v>123</v>
      </c>
      <c r="C9601">
        <v>19</v>
      </c>
      <c r="D9601" t="s">
        <v>22</v>
      </c>
      <c r="E9601">
        <v>15055</v>
      </c>
      <c r="F9601" t="s">
        <v>106</v>
      </c>
      <c r="G9601">
        <v>43761090.053585999</v>
      </c>
    </row>
    <row r="9602" spans="1:7">
      <c r="A9602">
        <v>12004</v>
      </c>
      <c r="B9602" t="s">
        <v>123</v>
      </c>
      <c r="C9602">
        <v>20</v>
      </c>
      <c r="D9602" t="s">
        <v>23</v>
      </c>
      <c r="E9602">
        <v>15055</v>
      </c>
      <c r="F9602" t="s">
        <v>106</v>
      </c>
      <c r="G9602">
        <v>112.293550208957</v>
      </c>
    </row>
    <row r="9603" spans="1:7">
      <c r="A9603">
        <v>12004</v>
      </c>
      <c r="B9603" t="s">
        <v>123</v>
      </c>
      <c r="C9603">
        <v>21</v>
      </c>
      <c r="D9603" t="s">
        <v>24</v>
      </c>
      <c r="E9603">
        <v>15055</v>
      </c>
      <c r="F9603" t="s">
        <v>106</v>
      </c>
      <c r="G9603">
        <v>175612.377177613</v>
      </c>
    </row>
    <row r="9604" spans="1:7">
      <c r="A9604">
        <v>12004</v>
      </c>
      <c r="B9604" t="s">
        <v>123</v>
      </c>
      <c r="C9604">
        <v>22</v>
      </c>
      <c r="D9604" t="s">
        <v>25</v>
      </c>
      <c r="E9604">
        <v>15055</v>
      </c>
      <c r="F9604" t="s">
        <v>106</v>
      </c>
      <c r="G9604">
        <v>486660.62721124198</v>
      </c>
    </row>
    <row r="9605" spans="1:7">
      <c r="A9605">
        <v>12004</v>
      </c>
      <c r="B9605" t="s">
        <v>123</v>
      </c>
      <c r="C9605">
        <v>23</v>
      </c>
      <c r="D9605" t="s">
        <v>26</v>
      </c>
      <c r="E9605">
        <v>15055</v>
      </c>
      <c r="F9605" t="s">
        <v>106</v>
      </c>
      <c r="G9605">
        <v>10080.4019432899</v>
      </c>
    </row>
    <row r="9606" spans="1:7">
      <c r="A9606">
        <v>12004</v>
      </c>
      <c r="B9606" t="s">
        <v>123</v>
      </c>
      <c r="C9606">
        <v>24</v>
      </c>
      <c r="D9606" t="s">
        <v>27</v>
      </c>
      <c r="E9606">
        <v>15055</v>
      </c>
      <c r="F9606" t="s">
        <v>106</v>
      </c>
      <c r="G9606">
        <v>50396.962870944699</v>
      </c>
    </row>
    <row r="9607" spans="1:7">
      <c r="A9607">
        <v>12004</v>
      </c>
      <c r="B9607" t="s">
        <v>123</v>
      </c>
      <c r="C9607">
        <v>25</v>
      </c>
      <c r="D9607" t="s">
        <v>28</v>
      </c>
      <c r="E9607">
        <v>15055</v>
      </c>
      <c r="F9607" t="s">
        <v>106</v>
      </c>
      <c r="G9607">
        <v>9361727.6521704104</v>
      </c>
    </row>
    <row r="9608" spans="1:7">
      <c r="A9608">
        <v>12004</v>
      </c>
      <c r="B9608" t="s">
        <v>123</v>
      </c>
      <c r="C9608">
        <v>26</v>
      </c>
      <c r="D9608" t="s">
        <v>29</v>
      </c>
      <c r="E9608">
        <v>15055</v>
      </c>
      <c r="F9608" t="s">
        <v>106</v>
      </c>
      <c r="G9608">
        <v>50344431.605768502</v>
      </c>
    </row>
    <row r="9609" spans="1:7">
      <c r="A9609">
        <v>12004</v>
      </c>
      <c r="B9609" t="s">
        <v>123</v>
      </c>
      <c r="C9609">
        <v>27</v>
      </c>
      <c r="D9609" t="s">
        <v>30</v>
      </c>
      <c r="E9609">
        <v>15055</v>
      </c>
      <c r="F9609" t="s">
        <v>106</v>
      </c>
      <c r="G9609">
        <v>78933559.731343597</v>
      </c>
    </row>
    <row r="9610" spans="1:7">
      <c r="A9610">
        <v>12004</v>
      </c>
      <c r="B9610" t="s">
        <v>123</v>
      </c>
      <c r="C9610">
        <v>28</v>
      </c>
      <c r="D9610" t="s">
        <v>31</v>
      </c>
      <c r="E9610">
        <v>15055</v>
      </c>
      <c r="F9610" t="s">
        <v>106</v>
      </c>
      <c r="G9610">
        <v>4225794.2927393299</v>
      </c>
    </row>
    <row r="9611" spans="1:7">
      <c r="A9611">
        <v>12004</v>
      </c>
      <c r="B9611" t="s">
        <v>123</v>
      </c>
      <c r="C9611">
        <v>29</v>
      </c>
      <c r="D9611" t="s">
        <v>32</v>
      </c>
      <c r="E9611">
        <v>15055</v>
      </c>
      <c r="F9611" t="s">
        <v>106</v>
      </c>
      <c r="G9611">
        <v>110250019.958121</v>
      </c>
    </row>
    <row r="9612" spans="1:7">
      <c r="A9612">
        <v>12004</v>
      </c>
      <c r="B9612" t="s">
        <v>123</v>
      </c>
      <c r="C9612">
        <v>30</v>
      </c>
      <c r="D9612" t="s">
        <v>33</v>
      </c>
      <c r="E9612">
        <v>15055</v>
      </c>
      <c r="F9612" t="s">
        <v>106</v>
      </c>
      <c r="G9612">
        <v>16570470.3998625</v>
      </c>
    </row>
    <row r="9613" spans="1:7">
      <c r="A9613">
        <v>12004</v>
      </c>
      <c r="B9613" t="s">
        <v>123</v>
      </c>
      <c r="C9613">
        <v>31</v>
      </c>
      <c r="D9613" t="s">
        <v>34</v>
      </c>
      <c r="E9613">
        <v>15055</v>
      </c>
      <c r="F9613" t="s">
        <v>106</v>
      </c>
      <c r="G9613">
        <v>25578257.778955199</v>
      </c>
    </row>
    <row r="9614" spans="1:7">
      <c r="A9614">
        <v>12004</v>
      </c>
      <c r="B9614" t="s">
        <v>123</v>
      </c>
      <c r="C9614">
        <v>32</v>
      </c>
      <c r="D9614" t="s">
        <v>35</v>
      </c>
      <c r="E9614">
        <v>15055</v>
      </c>
      <c r="F9614" t="s">
        <v>106</v>
      </c>
      <c r="G9614">
        <v>1364551597.9883499</v>
      </c>
    </row>
    <row r="9615" spans="1:7">
      <c r="A9615">
        <v>12004</v>
      </c>
      <c r="B9615" t="s">
        <v>123</v>
      </c>
      <c r="C9615">
        <v>42</v>
      </c>
      <c r="D9615" t="s">
        <v>45</v>
      </c>
      <c r="E9615">
        <v>15055</v>
      </c>
      <c r="F9615" t="s">
        <v>106</v>
      </c>
      <c r="G9615">
        <v>8092073.1512839198</v>
      </c>
    </row>
    <row r="9616" spans="1:7">
      <c r="A9616">
        <v>12004</v>
      </c>
      <c r="B9616" t="s">
        <v>123</v>
      </c>
      <c r="C9616">
        <v>43</v>
      </c>
      <c r="D9616" t="s">
        <v>46</v>
      </c>
      <c r="E9616">
        <v>15055</v>
      </c>
      <c r="F9616" t="s">
        <v>106</v>
      </c>
      <c r="G9616">
        <v>3108513.7240411099</v>
      </c>
    </row>
    <row r="9617" spans="1:7">
      <c r="A9617">
        <v>12004</v>
      </c>
      <c r="B9617" t="s">
        <v>123</v>
      </c>
      <c r="C9617">
        <v>45</v>
      </c>
      <c r="D9617" t="s">
        <v>48</v>
      </c>
      <c r="E9617">
        <v>15055</v>
      </c>
      <c r="F9617" t="s">
        <v>106</v>
      </c>
      <c r="G9617">
        <v>92625058.123230904</v>
      </c>
    </row>
    <row r="9618" spans="1:7">
      <c r="A9618">
        <v>12004</v>
      </c>
      <c r="B9618" t="s">
        <v>123</v>
      </c>
      <c r="C9618">
        <v>48</v>
      </c>
      <c r="D9618" t="s">
        <v>51</v>
      </c>
      <c r="E9618">
        <v>15055</v>
      </c>
      <c r="F9618" t="s">
        <v>106</v>
      </c>
      <c r="G9618">
        <v>84025.325201420506</v>
      </c>
    </row>
    <row r="9619" spans="1:7">
      <c r="A9619">
        <v>12004</v>
      </c>
      <c r="B9619" t="s">
        <v>123</v>
      </c>
      <c r="C9619">
        <v>49</v>
      </c>
      <c r="D9619" t="s">
        <v>52</v>
      </c>
      <c r="E9619">
        <v>15055</v>
      </c>
      <c r="F9619" t="s">
        <v>106</v>
      </c>
      <c r="G9619">
        <v>5041.3343278390603</v>
      </c>
    </row>
    <row r="9620" spans="1:7">
      <c r="A9620">
        <v>12004</v>
      </c>
      <c r="B9620" t="s">
        <v>123</v>
      </c>
      <c r="C9620">
        <v>51</v>
      </c>
      <c r="D9620" t="s">
        <v>54</v>
      </c>
      <c r="E9620">
        <v>15055</v>
      </c>
      <c r="F9620" t="s">
        <v>106</v>
      </c>
      <c r="G9620">
        <v>1391099061.11483</v>
      </c>
    </row>
    <row r="9621" spans="1:7">
      <c r="A9621">
        <v>12004</v>
      </c>
      <c r="B9621" t="s">
        <v>123</v>
      </c>
      <c r="C9621">
        <v>52</v>
      </c>
      <c r="D9621" t="s">
        <v>55</v>
      </c>
      <c r="E9621">
        <v>15055</v>
      </c>
      <c r="F9621" t="s">
        <v>106</v>
      </c>
      <c r="G9621">
        <v>3145755.1624348802</v>
      </c>
    </row>
    <row r="9622" spans="1:7">
      <c r="A9622">
        <v>12004</v>
      </c>
      <c r="B9622" t="s">
        <v>123</v>
      </c>
      <c r="C9622">
        <v>53</v>
      </c>
      <c r="D9622" t="s">
        <v>56</v>
      </c>
      <c r="E9622">
        <v>15055</v>
      </c>
      <c r="F9622" t="s">
        <v>106</v>
      </c>
      <c r="G9622">
        <v>923761149.24781895</v>
      </c>
    </row>
    <row r="9623" spans="1:7">
      <c r="A9623">
        <v>12004</v>
      </c>
      <c r="B9623" t="s">
        <v>123</v>
      </c>
      <c r="C9623">
        <v>54</v>
      </c>
      <c r="D9623" t="s">
        <v>57</v>
      </c>
      <c r="E9623">
        <v>15055</v>
      </c>
      <c r="F9623" t="s">
        <v>106</v>
      </c>
      <c r="G9623">
        <v>10564613.596258501</v>
      </c>
    </row>
    <row r="9624" spans="1:7">
      <c r="A9624">
        <v>12004</v>
      </c>
      <c r="B9624" t="s">
        <v>123</v>
      </c>
      <c r="C9624">
        <v>55</v>
      </c>
      <c r="D9624" t="s">
        <v>58</v>
      </c>
      <c r="E9624">
        <v>15055</v>
      </c>
      <c r="F9624" t="s">
        <v>106</v>
      </c>
      <c r="G9624">
        <v>53689139.985764302</v>
      </c>
    </row>
    <row r="9625" spans="1:7">
      <c r="A9625">
        <v>12004</v>
      </c>
      <c r="B9625" t="s">
        <v>123</v>
      </c>
      <c r="C9625">
        <v>56</v>
      </c>
      <c r="D9625" t="s">
        <v>59</v>
      </c>
      <c r="E9625">
        <v>15055</v>
      </c>
      <c r="F9625" t="s">
        <v>106</v>
      </c>
      <c r="G9625">
        <v>3044444366.6037698</v>
      </c>
    </row>
    <row r="9626" spans="1:7">
      <c r="A9626">
        <v>12004</v>
      </c>
      <c r="B9626" t="s">
        <v>123</v>
      </c>
      <c r="C9626">
        <v>65</v>
      </c>
      <c r="D9626" t="s">
        <v>68</v>
      </c>
      <c r="E9626">
        <v>15055</v>
      </c>
      <c r="F9626" t="s">
        <v>106</v>
      </c>
      <c r="G9626">
        <v>18881913055.5751</v>
      </c>
    </row>
    <row r="9627" spans="1:7">
      <c r="A9627">
        <v>12004</v>
      </c>
      <c r="B9627" t="s">
        <v>123</v>
      </c>
      <c r="C9627">
        <v>67</v>
      </c>
      <c r="D9627" t="s">
        <v>70</v>
      </c>
      <c r="E9627">
        <v>15055</v>
      </c>
      <c r="F9627" t="s">
        <v>106</v>
      </c>
      <c r="G9627">
        <v>199697548.31093499</v>
      </c>
    </row>
    <row r="9628" spans="1:7">
      <c r="A9628">
        <v>12004</v>
      </c>
      <c r="B9628" t="s">
        <v>123</v>
      </c>
      <c r="C9628">
        <v>83</v>
      </c>
      <c r="D9628" t="s">
        <v>86</v>
      </c>
      <c r="E9628">
        <v>15055</v>
      </c>
      <c r="F9628" t="s">
        <v>106</v>
      </c>
      <c r="G9628">
        <v>22902.309430801699</v>
      </c>
    </row>
    <row r="9629" spans="1:7">
      <c r="A9629">
        <v>12004</v>
      </c>
      <c r="B9629" t="s">
        <v>123</v>
      </c>
      <c r="C9629">
        <v>12001</v>
      </c>
      <c r="D9629" t="s">
        <v>121</v>
      </c>
      <c r="E9629">
        <v>15055</v>
      </c>
      <c r="F9629" t="s">
        <v>106</v>
      </c>
      <c r="G9629">
        <v>39396680.585596003</v>
      </c>
    </row>
    <row r="9630" spans="1:7">
      <c r="A9630">
        <v>12004</v>
      </c>
      <c r="B9630" t="s">
        <v>123</v>
      </c>
      <c r="C9630">
        <v>14002</v>
      </c>
      <c r="D9630" t="s">
        <v>125</v>
      </c>
      <c r="E9630">
        <v>15055</v>
      </c>
      <c r="F9630" t="s">
        <v>106</v>
      </c>
      <c r="G9630">
        <v>1922858.0850661399</v>
      </c>
    </row>
    <row r="9631" spans="1:7">
      <c r="A9631">
        <v>12004</v>
      </c>
      <c r="B9631" t="s">
        <v>123</v>
      </c>
      <c r="C9631">
        <v>25001</v>
      </c>
      <c r="D9631" t="s">
        <v>126</v>
      </c>
      <c r="E9631">
        <v>15051</v>
      </c>
      <c r="F9631" t="s">
        <v>127</v>
      </c>
      <c r="G9631">
        <v>2181120842.5318098</v>
      </c>
    </row>
    <row r="9632" spans="1:7">
      <c r="A9632">
        <v>12004</v>
      </c>
      <c r="B9632" t="s">
        <v>123</v>
      </c>
      <c r="C9632">
        <v>28001</v>
      </c>
      <c r="D9632" t="s">
        <v>128</v>
      </c>
      <c r="E9632">
        <v>15051</v>
      </c>
      <c r="F9632" t="s">
        <v>127</v>
      </c>
      <c r="G9632">
        <v>3348051103.13872</v>
      </c>
    </row>
    <row r="9633" spans="1:7">
      <c r="A9633">
        <v>13001</v>
      </c>
      <c r="B9633" t="s">
        <v>141</v>
      </c>
      <c r="C9633">
        <v>10001</v>
      </c>
      <c r="D9633" t="s">
        <v>110</v>
      </c>
      <c r="E9633">
        <v>15007</v>
      </c>
      <c r="F9633" t="s">
        <v>165</v>
      </c>
      <c r="G9633">
        <v>867377011.93129301</v>
      </c>
    </row>
    <row r="9634" spans="1:7">
      <c r="A9634">
        <v>13001</v>
      </c>
      <c r="B9634" t="s">
        <v>141</v>
      </c>
      <c r="C9634">
        <v>10002</v>
      </c>
      <c r="D9634" t="s">
        <v>111</v>
      </c>
      <c r="E9634">
        <v>15007</v>
      </c>
      <c r="F9634" t="s">
        <v>165</v>
      </c>
      <c r="G9634">
        <v>2723889389.3171101</v>
      </c>
    </row>
    <row r="9635" spans="1:7">
      <c r="A9635">
        <v>13001</v>
      </c>
      <c r="B9635" t="s">
        <v>141</v>
      </c>
      <c r="C9635">
        <v>10003</v>
      </c>
      <c r="D9635" t="s">
        <v>112</v>
      </c>
      <c r="E9635">
        <v>15007</v>
      </c>
      <c r="F9635" t="s">
        <v>165</v>
      </c>
      <c r="G9635">
        <v>4128708159.4922299</v>
      </c>
    </row>
    <row r="9636" spans="1:7">
      <c r="A9636">
        <v>13001</v>
      </c>
      <c r="B9636" t="s">
        <v>141</v>
      </c>
      <c r="C9636">
        <v>10004</v>
      </c>
      <c r="D9636" t="s">
        <v>113</v>
      </c>
      <c r="E9636">
        <v>15007</v>
      </c>
      <c r="F9636" t="s">
        <v>165</v>
      </c>
      <c r="G9636">
        <v>2677669796.9358902</v>
      </c>
    </row>
    <row r="9637" spans="1:7">
      <c r="A9637">
        <v>13001</v>
      </c>
      <c r="B9637" t="s">
        <v>141</v>
      </c>
      <c r="C9637">
        <v>10005</v>
      </c>
      <c r="D9637" t="s">
        <v>114</v>
      </c>
      <c r="E9637">
        <v>15007</v>
      </c>
      <c r="F9637" t="s">
        <v>165</v>
      </c>
      <c r="G9637">
        <v>10697564451.634199</v>
      </c>
    </row>
    <row r="9638" spans="1:7">
      <c r="A9638">
        <v>13001</v>
      </c>
      <c r="B9638" t="s">
        <v>141</v>
      </c>
      <c r="C9638">
        <v>10006</v>
      </c>
      <c r="D9638" t="s">
        <v>115</v>
      </c>
      <c r="E9638">
        <v>15007</v>
      </c>
      <c r="F9638" t="s">
        <v>165</v>
      </c>
      <c r="G9638">
        <v>19966185247.663898</v>
      </c>
    </row>
    <row r="9639" spans="1:7">
      <c r="A9639">
        <v>13001</v>
      </c>
      <c r="B9639" t="s">
        <v>141</v>
      </c>
      <c r="C9639">
        <v>10007</v>
      </c>
      <c r="D9639" t="s">
        <v>116</v>
      </c>
      <c r="E9639">
        <v>15007</v>
      </c>
      <c r="F9639" t="s">
        <v>165</v>
      </c>
      <c r="G9639">
        <v>34398763704.012703</v>
      </c>
    </row>
    <row r="9640" spans="1:7">
      <c r="A9640">
        <v>13001</v>
      </c>
      <c r="B9640" t="s">
        <v>141</v>
      </c>
      <c r="C9640">
        <v>10008</v>
      </c>
      <c r="D9640" t="s">
        <v>117</v>
      </c>
      <c r="E9640">
        <v>15007</v>
      </c>
      <c r="F9640" t="s">
        <v>165</v>
      </c>
      <c r="G9640">
        <v>27808580645.013</v>
      </c>
    </row>
    <row r="9641" spans="1:7">
      <c r="A9641">
        <v>13001</v>
      </c>
      <c r="B9641" t="s">
        <v>141</v>
      </c>
      <c r="C9641">
        <v>10009</v>
      </c>
      <c r="D9641" t="s">
        <v>118</v>
      </c>
      <c r="E9641">
        <v>15007</v>
      </c>
      <c r="F9641" t="s">
        <v>165</v>
      </c>
      <c r="G9641">
        <v>187724222879.55499</v>
      </c>
    </row>
    <row r="9642" spans="1:7">
      <c r="A9642">
        <v>13001</v>
      </c>
      <c r="B9642" t="s">
        <v>141</v>
      </c>
      <c r="C9642">
        <v>11001</v>
      </c>
      <c r="D9642" t="s">
        <v>119</v>
      </c>
      <c r="E9642">
        <v>15007</v>
      </c>
      <c r="F9642" t="s">
        <v>165</v>
      </c>
      <c r="G9642">
        <v>20200896.595361602</v>
      </c>
    </row>
    <row r="9643" spans="1:7">
      <c r="A9643">
        <v>13001</v>
      </c>
      <c r="B9643" t="s">
        <v>141</v>
      </c>
      <c r="C9643">
        <v>11001</v>
      </c>
      <c r="D9643" t="s">
        <v>119</v>
      </c>
      <c r="E9643">
        <v>15026</v>
      </c>
      <c r="F9643" t="s">
        <v>166</v>
      </c>
      <c r="G9643">
        <v>67107924459.969704</v>
      </c>
    </row>
    <row r="9644" spans="1:7">
      <c r="A9644">
        <v>13001</v>
      </c>
      <c r="B9644" t="s">
        <v>141</v>
      </c>
      <c r="C9644">
        <v>12001</v>
      </c>
      <c r="D9644" t="s">
        <v>121</v>
      </c>
      <c r="E9644">
        <v>15007</v>
      </c>
      <c r="F9644" t="s">
        <v>165</v>
      </c>
      <c r="G9644">
        <v>882593985.04222</v>
      </c>
    </row>
    <row r="9645" spans="1:7">
      <c r="A9645">
        <v>13001</v>
      </c>
      <c r="B9645" t="s">
        <v>141</v>
      </c>
      <c r="C9645">
        <v>12001</v>
      </c>
      <c r="D9645" t="s">
        <v>121</v>
      </c>
      <c r="E9645">
        <v>15026</v>
      </c>
      <c r="F9645" t="s">
        <v>166</v>
      </c>
      <c r="G9645">
        <v>40199246219.8172</v>
      </c>
    </row>
    <row r="9646" spans="1:7">
      <c r="A9646">
        <v>13001</v>
      </c>
      <c r="B9646" t="s">
        <v>141</v>
      </c>
      <c r="C9646">
        <v>14001</v>
      </c>
      <c r="D9646" t="s">
        <v>124</v>
      </c>
      <c r="E9646">
        <v>15011</v>
      </c>
      <c r="F9646" t="s">
        <v>160</v>
      </c>
      <c r="G9646">
        <v>117434371178.64799</v>
      </c>
    </row>
    <row r="9647" spans="1:7">
      <c r="A9647">
        <v>13001</v>
      </c>
      <c r="B9647" t="s">
        <v>141</v>
      </c>
      <c r="C9647">
        <v>25001</v>
      </c>
      <c r="D9647" t="s">
        <v>126</v>
      </c>
      <c r="E9647">
        <v>15026</v>
      </c>
      <c r="F9647" t="s">
        <v>166</v>
      </c>
      <c r="G9647">
        <v>2273419822.2455602</v>
      </c>
    </row>
    <row r="9648" spans="1:7">
      <c r="A9648">
        <v>14001</v>
      </c>
      <c r="B9648" t="s">
        <v>124</v>
      </c>
      <c r="C9648">
        <v>1</v>
      </c>
      <c r="D9648" t="s">
        <v>4</v>
      </c>
      <c r="E9648">
        <v>15055</v>
      </c>
      <c r="F9648" t="s">
        <v>106</v>
      </c>
      <c r="G9648">
        <v>252771.22888103599</v>
      </c>
    </row>
    <row r="9649" spans="1:7">
      <c r="A9649">
        <v>14001</v>
      </c>
      <c r="B9649" t="s">
        <v>124</v>
      </c>
      <c r="C9649">
        <v>6</v>
      </c>
      <c r="D9649" t="s">
        <v>9</v>
      </c>
      <c r="E9649">
        <v>15055</v>
      </c>
      <c r="F9649" t="s">
        <v>106</v>
      </c>
      <c r="G9649">
        <v>2950874.4390652399</v>
      </c>
    </row>
    <row r="9650" spans="1:7">
      <c r="A9650">
        <v>14001</v>
      </c>
      <c r="B9650" t="s">
        <v>124</v>
      </c>
      <c r="C9650">
        <v>7</v>
      </c>
      <c r="D9650" t="s">
        <v>10</v>
      </c>
      <c r="E9650">
        <v>15055</v>
      </c>
      <c r="F9650" t="s">
        <v>106</v>
      </c>
      <c r="G9650">
        <v>45728851.0391168</v>
      </c>
    </row>
    <row r="9651" spans="1:7">
      <c r="A9651">
        <v>14001</v>
      </c>
      <c r="B9651" t="s">
        <v>124</v>
      </c>
      <c r="C9651">
        <v>8</v>
      </c>
      <c r="D9651" t="s">
        <v>11</v>
      </c>
      <c r="E9651">
        <v>15055</v>
      </c>
      <c r="F9651" t="s">
        <v>106</v>
      </c>
      <c r="G9651">
        <v>2593834511.7739902</v>
      </c>
    </row>
    <row r="9652" spans="1:7">
      <c r="A9652">
        <v>14001</v>
      </c>
      <c r="B9652" t="s">
        <v>124</v>
      </c>
      <c r="C9652">
        <v>10</v>
      </c>
      <c r="D9652" t="s">
        <v>13</v>
      </c>
      <c r="E9652">
        <v>15055</v>
      </c>
      <c r="F9652" t="s">
        <v>106</v>
      </c>
      <c r="G9652">
        <v>187135102945.46301</v>
      </c>
    </row>
    <row r="9653" spans="1:7">
      <c r="A9653">
        <v>14001</v>
      </c>
      <c r="B9653" t="s">
        <v>124</v>
      </c>
      <c r="C9653">
        <v>11</v>
      </c>
      <c r="D9653" t="s">
        <v>14</v>
      </c>
      <c r="E9653">
        <v>15055</v>
      </c>
      <c r="F9653" t="s">
        <v>106</v>
      </c>
      <c r="G9653">
        <v>450088.167848229</v>
      </c>
    </row>
    <row r="9654" spans="1:7">
      <c r="A9654">
        <v>14001</v>
      </c>
      <c r="B9654" t="s">
        <v>124</v>
      </c>
      <c r="C9654">
        <v>12</v>
      </c>
      <c r="D9654" t="s">
        <v>15</v>
      </c>
      <c r="E9654">
        <v>15055</v>
      </c>
      <c r="F9654" t="s">
        <v>106</v>
      </c>
      <c r="G9654">
        <v>408.36103013236198</v>
      </c>
    </row>
    <row r="9655" spans="1:7">
      <c r="A9655">
        <v>14001</v>
      </c>
      <c r="B9655" t="s">
        <v>124</v>
      </c>
      <c r="C9655">
        <v>13</v>
      </c>
      <c r="D9655" t="s">
        <v>16</v>
      </c>
      <c r="E9655">
        <v>15055</v>
      </c>
      <c r="F9655" t="s">
        <v>106</v>
      </c>
      <c r="G9655">
        <v>2017479.8463866001</v>
      </c>
    </row>
    <row r="9656" spans="1:7">
      <c r="A9656">
        <v>14001</v>
      </c>
      <c r="B9656" t="s">
        <v>124</v>
      </c>
      <c r="C9656">
        <v>14</v>
      </c>
      <c r="D9656" t="s">
        <v>17</v>
      </c>
      <c r="E9656">
        <v>15055</v>
      </c>
      <c r="F9656" t="s">
        <v>106</v>
      </c>
      <c r="G9656">
        <v>126526933.451618</v>
      </c>
    </row>
    <row r="9657" spans="1:7">
      <c r="A9657">
        <v>14001</v>
      </c>
      <c r="B9657" t="s">
        <v>124</v>
      </c>
      <c r="C9657">
        <v>15</v>
      </c>
      <c r="D9657" t="s">
        <v>18</v>
      </c>
      <c r="E9657">
        <v>15055</v>
      </c>
      <c r="F9657" t="s">
        <v>106</v>
      </c>
      <c r="G9657">
        <v>1005573.42500564</v>
      </c>
    </row>
    <row r="9658" spans="1:7">
      <c r="A9658">
        <v>14001</v>
      </c>
      <c r="B9658" t="s">
        <v>124</v>
      </c>
      <c r="C9658">
        <v>16</v>
      </c>
      <c r="D9658" t="s">
        <v>19</v>
      </c>
      <c r="E9658">
        <v>15055</v>
      </c>
      <c r="F9658" t="s">
        <v>106</v>
      </c>
      <c r="G9658">
        <v>567777.71300113504</v>
      </c>
    </row>
    <row r="9659" spans="1:7">
      <c r="A9659">
        <v>14001</v>
      </c>
      <c r="B9659" t="s">
        <v>124</v>
      </c>
      <c r="C9659">
        <v>17</v>
      </c>
      <c r="D9659" t="s">
        <v>20</v>
      </c>
      <c r="E9659">
        <v>15055</v>
      </c>
      <c r="F9659" t="s">
        <v>106</v>
      </c>
      <c r="G9659">
        <v>1029614978.17431</v>
      </c>
    </row>
    <row r="9660" spans="1:7">
      <c r="A9660">
        <v>14001</v>
      </c>
      <c r="B9660" t="s">
        <v>124</v>
      </c>
      <c r="C9660">
        <v>18</v>
      </c>
      <c r="D9660" t="s">
        <v>21</v>
      </c>
      <c r="E9660">
        <v>15055</v>
      </c>
      <c r="F9660" t="s">
        <v>106</v>
      </c>
      <c r="G9660">
        <v>5739498.7529362096</v>
      </c>
    </row>
    <row r="9661" spans="1:7">
      <c r="A9661">
        <v>14001</v>
      </c>
      <c r="B9661" t="s">
        <v>124</v>
      </c>
      <c r="C9661">
        <v>19</v>
      </c>
      <c r="D9661" t="s">
        <v>22</v>
      </c>
      <c r="E9661">
        <v>15055</v>
      </c>
      <c r="F9661" t="s">
        <v>106</v>
      </c>
      <c r="G9661">
        <v>114054562.157094</v>
      </c>
    </row>
    <row r="9662" spans="1:7">
      <c r="A9662">
        <v>14001</v>
      </c>
      <c r="B9662" t="s">
        <v>124</v>
      </c>
      <c r="C9662">
        <v>20</v>
      </c>
      <c r="D9662" t="s">
        <v>23</v>
      </c>
      <c r="E9662">
        <v>15055</v>
      </c>
      <c r="F9662" t="s">
        <v>106</v>
      </c>
      <c r="G9662">
        <v>16976459.2497706</v>
      </c>
    </row>
    <row r="9663" spans="1:7">
      <c r="A9663">
        <v>14001</v>
      </c>
      <c r="B9663" t="s">
        <v>124</v>
      </c>
      <c r="C9663">
        <v>21</v>
      </c>
      <c r="D9663" t="s">
        <v>24</v>
      </c>
      <c r="E9663">
        <v>15055</v>
      </c>
      <c r="F9663" t="s">
        <v>106</v>
      </c>
      <c r="G9663">
        <v>302911194.28492099</v>
      </c>
    </row>
    <row r="9664" spans="1:7">
      <c r="A9664">
        <v>14001</v>
      </c>
      <c r="B9664" t="s">
        <v>124</v>
      </c>
      <c r="C9664">
        <v>22</v>
      </c>
      <c r="D9664" t="s">
        <v>25</v>
      </c>
      <c r="E9664">
        <v>15055</v>
      </c>
      <c r="F9664" t="s">
        <v>106</v>
      </c>
      <c r="G9664">
        <v>96893878.687672898</v>
      </c>
    </row>
    <row r="9665" spans="1:7">
      <c r="A9665">
        <v>14001</v>
      </c>
      <c r="B9665" t="s">
        <v>124</v>
      </c>
      <c r="C9665">
        <v>23</v>
      </c>
      <c r="D9665" t="s">
        <v>26</v>
      </c>
      <c r="E9665">
        <v>15055</v>
      </c>
      <c r="F9665" t="s">
        <v>106</v>
      </c>
      <c r="G9665">
        <v>3506146.1224010899</v>
      </c>
    </row>
    <row r="9666" spans="1:7">
      <c r="A9666">
        <v>14001</v>
      </c>
      <c r="B9666" t="s">
        <v>124</v>
      </c>
      <c r="C9666">
        <v>24</v>
      </c>
      <c r="D9666" t="s">
        <v>27</v>
      </c>
      <c r="E9666">
        <v>15055</v>
      </c>
      <c r="F9666" t="s">
        <v>106</v>
      </c>
      <c r="G9666">
        <v>11553230.705519101</v>
      </c>
    </row>
    <row r="9667" spans="1:7">
      <c r="A9667">
        <v>14001</v>
      </c>
      <c r="B9667" t="s">
        <v>124</v>
      </c>
      <c r="C9667">
        <v>25</v>
      </c>
      <c r="D9667" t="s">
        <v>28</v>
      </c>
      <c r="E9667">
        <v>15055</v>
      </c>
      <c r="F9667" t="s">
        <v>106</v>
      </c>
      <c r="G9667">
        <v>2592296896.9752698</v>
      </c>
    </row>
    <row r="9668" spans="1:7">
      <c r="A9668">
        <v>14001</v>
      </c>
      <c r="B9668" t="s">
        <v>124</v>
      </c>
      <c r="C9668">
        <v>26</v>
      </c>
      <c r="D9668" t="s">
        <v>29</v>
      </c>
      <c r="E9668">
        <v>15055</v>
      </c>
      <c r="F9668" t="s">
        <v>106</v>
      </c>
      <c r="G9668">
        <v>9066789062.9312992</v>
      </c>
    </row>
    <row r="9669" spans="1:7">
      <c r="A9669">
        <v>14001</v>
      </c>
      <c r="B9669" t="s">
        <v>124</v>
      </c>
      <c r="C9669">
        <v>27</v>
      </c>
      <c r="D9669" t="s">
        <v>30</v>
      </c>
      <c r="E9669">
        <v>15055</v>
      </c>
      <c r="F9669" t="s">
        <v>106</v>
      </c>
      <c r="G9669">
        <v>10025332279.3867</v>
      </c>
    </row>
    <row r="9670" spans="1:7">
      <c r="A9670">
        <v>14001</v>
      </c>
      <c r="B9670" t="s">
        <v>124</v>
      </c>
      <c r="C9670">
        <v>28</v>
      </c>
      <c r="D9670" t="s">
        <v>31</v>
      </c>
      <c r="E9670">
        <v>15055</v>
      </c>
      <c r="F9670" t="s">
        <v>106</v>
      </c>
      <c r="G9670">
        <v>1592809533.57426</v>
      </c>
    </row>
    <row r="9671" spans="1:7">
      <c r="A9671">
        <v>14001</v>
      </c>
      <c r="B9671" t="s">
        <v>124</v>
      </c>
      <c r="C9671">
        <v>29</v>
      </c>
      <c r="D9671" t="s">
        <v>32</v>
      </c>
      <c r="E9671">
        <v>15055</v>
      </c>
      <c r="F9671" t="s">
        <v>106</v>
      </c>
      <c r="G9671">
        <v>29232164902.501598</v>
      </c>
    </row>
    <row r="9672" spans="1:7">
      <c r="A9672">
        <v>14001</v>
      </c>
      <c r="B9672" t="s">
        <v>124</v>
      </c>
      <c r="C9672">
        <v>30</v>
      </c>
      <c r="D9672" t="s">
        <v>33</v>
      </c>
      <c r="E9672">
        <v>15055</v>
      </c>
      <c r="F9672" t="s">
        <v>106</v>
      </c>
      <c r="G9672">
        <v>1944295021.52424</v>
      </c>
    </row>
    <row r="9673" spans="1:7">
      <c r="A9673">
        <v>14001</v>
      </c>
      <c r="B9673" t="s">
        <v>124</v>
      </c>
      <c r="C9673">
        <v>31</v>
      </c>
      <c r="D9673" t="s">
        <v>34</v>
      </c>
      <c r="E9673">
        <v>15055</v>
      </c>
      <c r="F9673" t="s">
        <v>106</v>
      </c>
      <c r="G9673">
        <v>3271274228.5502601</v>
      </c>
    </row>
    <row r="9674" spans="1:7">
      <c r="A9674">
        <v>14001</v>
      </c>
      <c r="B9674" t="s">
        <v>124</v>
      </c>
      <c r="C9674">
        <v>32</v>
      </c>
      <c r="D9674" t="s">
        <v>35</v>
      </c>
      <c r="E9674">
        <v>15055</v>
      </c>
      <c r="F9674" t="s">
        <v>106</v>
      </c>
      <c r="G9674">
        <v>508241671.12026799</v>
      </c>
    </row>
    <row r="9675" spans="1:7">
      <c r="A9675">
        <v>14001</v>
      </c>
      <c r="B9675" t="s">
        <v>124</v>
      </c>
      <c r="C9675">
        <v>33</v>
      </c>
      <c r="D9675" t="s">
        <v>36</v>
      </c>
      <c r="E9675">
        <v>15055</v>
      </c>
      <c r="F9675" t="s">
        <v>106</v>
      </c>
      <c r="G9675">
        <v>19718511.958520401</v>
      </c>
    </row>
    <row r="9676" spans="1:7">
      <c r="A9676">
        <v>14001</v>
      </c>
      <c r="B9676" t="s">
        <v>124</v>
      </c>
      <c r="C9676">
        <v>34</v>
      </c>
      <c r="D9676" t="s">
        <v>37</v>
      </c>
      <c r="E9676">
        <v>15055</v>
      </c>
      <c r="F9676" t="s">
        <v>106</v>
      </c>
      <c r="G9676">
        <v>8645329.1950810701</v>
      </c>
    </row>
    <row r="9677" spans="1:7">
      <c r="A9677">
        <v>14001</v>
      </c>
      <c r="B9677" t="s">
        <v>124</v>
      </c>
      <c r="C9677">
        <v>35</v>
      </c>
      <c r="D9677" t="s">
        <v>38</v>
      </c>
      <c r="E9677">
        <v>15055</v>
      </c>
      <c r="F9677" t="s">
        <v>106</v>
      </c>
      <c r="G9677">
        <v>9910922.4348478094</v>
      </c>
    </row>
    <row r="9678" spans="1:7">
      <c r="A9678">
        <v>14001</v>
      </c>
      <c r="B9678" t="s">
        <v>124</v>
      </c>
      <c r="C9678">
        <v>36</v>
      </c>
      <c r="D9678" t="s">
        <v>39</v>
      </c>
      <c r="E9678">
        <v>15055</v>
      </c>
      <c r="F9678" t="s">
        <v>106</v>
      </c>
      <c r="G9678">
        <v>1090781.90094195</v>
      </c>
    </row>
    <row r="9679" spans="1:7">
      <c r="A9679">
        <v>14001</v>
      </c>
      <c r="B9679" t="s">
        <v>124</v>
      </c>
      <c r="C9679">
        <v>37</v>
      </c>
      <c r="D9679" t="s">
        <v>40</v>
      </c>
      <c r="E9679">
        <v>15055</v>
      </c>
      <c r="F9679" t="s">
        <v>106</v>
      </c>
      <c r="G9679">
        <v>1140586.84172882</v>
      </c>
    </row>
    <row r="9680" spans="1:7">
      <c r="A9680">
        <v>14001</v>
      </c>
      <c r="B9680" t="s">
        <v>124</v>
      </c>
      <c r="C9680">
        <v>38</v>
      </c>
      <c r="D9680" t="s">
        <v>41</v>
      </c>
      <c r="E9680">
        <v>15055</v>
      </c>
      <c r="F9680" t="s">
        <v>106</v>
      </c>
      <c r="G9680">
        <v>741564.93396178703</v>
      </c>
    </row>
    <row r="9681" spans="1:7">
      <c r="A9681">
        <v>14001</v>
      </c>
      <c r="B9681" t="s">
        <v>124</v>
      </c>
      <c r="C9681">
        <v>39</v>
      </c>
      <c r="D9681" t="s">
        <v>42</v>
      </c>
      <c r="E9681">
        <v>15055</v>
      </c>
      <c r="F9681" t="s">
        <v>106</v>
      </c>
      <c r="G9681">
        <v>950420.23873539094</v>
      </c>
    </row>
    <row r="9682" spans="1:7">
      <c r="A9682">
        <v>14001</v>
      </c>
      <c r="B9682" t="s">
        <v>124</v>
      </c>
      <c r="C9682">
        <v>40</v>
      </c>
      <c r="D9682" t="s">
        <v>43</v>
      </c>
      <c r="E9682">
        <v>15055</v>
      </c>
      <c r="F9682" t="s">
        <v>106</v>
      </c>
      <c r="G9682">
        <v>12190429.6810886</v>
      </c>
    </row>
    <row r="9683" spans="1:7">
      <c r="A9683">
        <v>14001</v>
      </c>
      <c r="B9683" t="s">
        <v>124</v>
      </c>
      <c r="C9683">
        <v>41</v>
      </c>
      <c r="D9683" t="s">
        <v>44</v>
      </c>
      <c r="E9683">
        <v>15055</v>
      </c>
      <c r="F9683" t="s">
        <v>106</v>
      </c>
      <c r="G9683">
        <v>2497874.63563147</v>
      </c>
    </row>
    <row r="9684" spans="1:7">
      <c r="A9684">
        <v>14001</v>
      </c>
      <c r="B9684" t="s">
        <v>124</v>
      </c>
      <c r="C9684">
        <v>42</v>
      </c>
      <c r="D9684" t="s">
        <v>45</v>
      </c>
      <c r="E9684">
        <v>15055</v>
      </c>
      <c r="F9684" t="s">
        <v>106</v>
      </c>
      <c r="G9684">
        <v>14914793.2060345</v>
      </c>
    </row>
    <row r="9685" spans="1:7">
      <c r="A9685">
        <v>14001</v>
      </c>
      <c r="B9685" t="s">
        <v>124</v>
      </c>
      <c r="C9685">
        <v>43</v>
      </c>
      <c r="D9685" t="s">
        <v>46</v>
      </c>
      <c r="E9685">
        <v>15055</v>
      </c>
      <c r="F9685" t="s">
        <v>106</v>
      </c>
      <c r="G9685">
        <v>1612927.2221593</v>
      </c>
    </row>
    <row r="9686" spans="1:7">
      <c r="A9686">
        <v>14001</v>
      </c>
      <c r="B9686" t="s">
        <v>124</v>
      </c>
      <c r="C9686">
        <v>44</v>
      </c>
      <c r="D9686" t="s">
        <v>47</v>
      </c>
      <c r="E9686">
        <v>15055</v>
      </c>
      <c r="F9686" t="s">
        <v>106</v>
      </c>
      <c r="G9686">
        <v>2508.36941208501</v>
      </c>
    </row>
    <row r="9687" spans="1:7">
      <c r="A9687">
        <v>14001</v>
      </c>
      <c r="B9687" t="s">
        <v>124</v>
      </c>
      <c r="C9687">
        <v>45</v>
      </c>
      <c r="D9687" t="s">
        <v>48</v>
      </c>
      <c r="E9687">
        <v>15055</v>
      </c>
      <c r="F9687" t="s">
        <v>106</v>
      </c>
      <c r="G9687">
        <v>66555062.9313519</v>
      </c>
    </row>
    <row r="9688" spans="1:7">
      <c r="A9688">
        <v>14001</v>
      </c>
      <c r="B9688" t="s">
        <v>124</v>
      </c>
      <c r="C9688">
        <v>48</v>
      </c>
      <c r="D9688" t="s">
        <v>51</v>
      </c>
      <c r="E9688">
        <v>15055</v>
      </c>
      <c r="F9688" t="s">
        <v>106</v>
      </c>
      <c r="G9688">
        <v>60404.2041358563</v>
      </c>
    </row>
    <row r="9689" spans="1:7">
      <c r="A9689">
        <v>14001</v>
      </c>
      <c r="B9689" t="s">
        <v>124</v>
      </c>
      <c r="C9689">
        <v>49</v>
      </c>
      <c r="D9689" t="s">
        <v>52</v>
      </c>
      <c r="E9689">
        <v>15055</v>
      </c>
      <c r="F9689" t="s">
        <v>106</v>
      </c>
      <c r="G9689">
        <v>3622.41417436866</v>
      </c>
    </row>
    <row r="9690" spans="1:7">
      <c r="A9690">
        <v>14001</v>
      </c>
      <c r="B9690" t="s">
        <v>124</v>
      </c>
      <c r="C9690">
        <v>51</v>
      </c>
      <c r="D9690" t="s">
        <v>54</v>
      </c>
      <c r="E9690">
        <v>15055</v>
      </c>
      <c r="F9690" t="s">
        <v>106</v>
      </c>
      <c r="G9690">
        <v>407417888.579292</v>
      </c>
    </row>
    <row r="9691" spans="1:7">
      <c r="A9691">
        <v>14001</v>
      </c>
      <c r="B9691" t="s">
        <v>124</v>
      </c>
      <c r="C9691">
        <v>52</v>
      </c>
      <c r="D9691" t="s">
        <v>55</v>
      </c>
      <c r="E9691">
        <v>15055</v>
      </c>
      <c r="F9691" t="s">
        <v>106</v>
      </c>
      <c r="G9691">
        <v>65936808.424319103</v>
      </c>
    </row>
    <row r="9692" spans="1:7">
      <c r="A9692">
        <v>14001</v>
      </c>
      <c r="B9692" t="s">
        <v>124</v>
      </c>
      <c r="C9692">
        <v>53</v>
      </c>
      <c r="D9692" t="s">
        <v>56</v>
      </c>
      <c r="E9692">
        <v>15055</v>
      </c>
      <c r="F9692" t="s">
        <v>106</v>
      </c>
      <c r="G9692">
        <v>2343557732.4714699</v>
      </c>
    </row>
    <row r="9693" spans="1:7">
      <c r="A9693">
        <v>14001</v>
      </c>
      <c r="B9693" t="s">
        <v>124</v>
      </c>
      <c r="C9693">
        <v>54</v>
      </c>
      <c r="D9693" t="s">
        <v>57</v>
      </c>
      <c r="E9693">
        <v>15055</v>
      </c>
      <c r="F9693" t="s">
        <v>106</v>
      </c>
      <c r="G9693">
        <v>2848374234.5052099</v>
      </c>
    </row>
    <row r="9694" spans="1:7">
      <c r="A9694">
        <v>14001</v>
      </c>
      <c r="B9694" t="s">
        <v>124</v>
      </c>
      <c r="C9694">
        <v>55</v>
      </c>
      <c r="D9694" t="s">
        <v>58</v>
      </c>
      <c r="E9694">
        <v>15055</v>
      </c>
      <c r="F9694" t="s">
        <v>106</v>
      </c>
      <c r="G9694">
        <v>38023559.532378703</v>
      </c>
    </row>
    <row r="9695" spans="1:7">
      <c r="A9695">
        <v>14001</v>
      </c>
      <c r="B9695" t="s">
        <v>124</v>
      </c>
      <c r="C9695">
        <v>56</v>
      </c>
      <c r="D9695" t="s">
        <v>59</v>
      </c>
      <c r="E9695">
        <v>15055</v>
      </c>
      <c r="F9695" t="s">
        <v>106</v>
      </c>
      <c r="G9695">
        <v>7164656726.3118896</v>
      </c>
    </row>
    <row r="9696" spans="1:7">
      <c r="A9696">
        <v>14001</v>
      </c>
      <c r="B9696" t="s">
        <v>124</v>
      </c>
      <c r="C9696">
        <v>58</v>
      </c>
      <c r="D9696" t="s">
        <v>61</v>
      </c>
      <c r="E9696">
        <v>15055</v>
      </c>
      <c r="F9696" t="s">
        <v>106</v>
      </c>
      <c r="G9696">
        <v>16225.7813606236</v>
      </c>
    </row>
    <row r="9697" spans="1:7">
      <c r="A9697">
        <v>14001</v>
      </c>
      <c r="B9697" t="s">
        <v>124</v>
      </c>
      <c r="C9697">
        <v>60</v>
      </c>
      <c r="D9697" t="s">
        <v>63</v>
      </c>
      <c r="E9697">
        <v>15055</v>
      </c>
      <c r="F9697" t="s">
        <v>106</v>
      </c>
      <c r="G9697">
        <v>2903623.2728606001</v>
      </c>
    </row>
    <row r="9698" spans="1:7">
      <c r="A9698">
        <v>14001</v>
      </c>
      <c r="B9698" t="s">
        <v>124</v>
      </c>
      <c r="C9698">
        <v>62</v>
      </c>
      <c r="D9698" t="s">
        <v>65</v>
      </c>
      <c r="E9698">
        <v>15055</v>
      </c>
      <c r="F9698" t="s">
        <v>106</v>
      </c>
      <c r="G9698">
        <v>63854661468.804398</v>
      </c>
    </row>
    <row r="9699" spans="1:7">
      <c r="A9699">
        <v>14001</v>
      </c>
      <c r="B9699" t="s">
        <v>124</v>
      </c>
      <c r="C9699">
        <v>63</v>
      </c>
      <c r="D9699" t="s">
        <v>66</v>
      </c>
      <c r="E9699">
        <v>15055</v>
      </c>
      <c r="F9699" t="s">
        <v>106</v>
      </c>
      <c r="G9699">
        <v>7017721.7204271303</v>
      </c>
    </row>
    <row r="9700" spans="1:7">
      <c r="A9700">
        <v>14001</v>
      </c>
      <c r="B9700" t="s">
        <v>124</v>
      </c>
      <c r="C9700">
        <v>65</v>
      </c>
      <c r="D9700" t="s">
        <v>68</v>
      </c>
      <c r="E9700">
        <v>15055</v>
      </c>
      <c r="F9700" t="s">
        <v>106</v>
      </c>
      <c r="G9700">
        <v>45095365969.081299</v>
      </c>
    </row>
    <row r="9701" spans="1:7">
      <c r="A9701">
        <v>14001</v>
      </c>
      <c r="B9701" t="s">
        <v>124</v>
      </c>
      <c r="C9701">
        <v>67</v>
      </c>
      <c r="D9701" t="s">
        <v>70</v>
      </c>
      <c r="E9701">
        <v>15055</v>
      </c>
      <c r="F9701" t="s">
        <v>106</v>
      </c>
      <c r="G9701">
        <v>481355234.30103999</v>
      </c>
    </row>
    <row r="9702" spans="1:7">
      <c r="A9702">
        <v>14001</v>
      </c>
      <c r="B9702" t="s">
        <v>124</v>
      </c>
      <c r="C9702">
        <v>68</v>
      </c>
      <c r="D9702" t="s">
        <v>71</v>
      </c>
      <c r="E9702">
        <v>15055</v>
      </c>
      <c r="F9702" t="s">
        <v>106</v>
      </c>
      <c r="G9702">
        <v>3845.5117697359701</v>
      </c>
    </row>
    <row r="9703" spans="1:7">
      <c r="A9703">
        <v>14001</v>
      </c>
      <c r="B9703" t="s">
        <v>124</v>
      </c>
      <c r="C9703">
        <v>74</v>
      </c>
      <c r="D9703" t="s">
        <v>77</v>
      </c>
      <c r="E9703">
        <v>15055</v>
      </c>
      <c r="F9703" t="s">
        <v>106</v>
      </c>
      <c r="G9703">
        <v>5494361.0857168296</v>
      </c>
    </row>
    <row r="9704" spans="1:7">
      <c r="A9704">
        <v>14001</v>
      </c>
      <c r="B9704" t="s">
        <v>124</v>
      </c>
      <c r="C9704">
        <v>75</v>
      </c>
      <c r="D9704" t="s">
        <v>78</v>
      </c>
      <c r="E9704">
        <v>15055</v>
      </c>
      <c r="F9704" t="s">
        <v>106</v>
      </c>
      <c r="G9704">
        <v>170.221660308959</v>
      </c>
    </row>
    <row r="9705" spans="1:7">
      <c r="A9705">
        <v>14001</v>
      </c>
      <c r="B9705" t="s">
        <v>124</v>
      </c>
      <c r="C9705">
        <v>78</v>
      </c>
      <c r="D9705" t="s">
        <v>81</v>
      </c>
      <c r="E9705">
        <v>15055</v>
      </c>
      <c r="F9705" t="s">
        <v>106</v>
      </c>
      <c r="G9705">
        <v>40.973424414816797</v>
      </c>
    </row>
    <row r="9706" spans="1:7">
      <c r="A9706">
        <v>14001</v>
      </c>
      <c r="B9706" t="s">
        <v>124</v>
      </c>
      <c r="C9706">
        <v>80</v>
      </c>
      <c r="D9706" t="s">
        <v>83</v>
      </c>
      <c r="E9706">
        <v>15055</v>
      </c>
      <c r="F9706" t="s">
        <v>106</v>
      </c>
      <c r="G9706">
        <v>245307.728117683</v>
      </c>
    </row>
    <row r="9707" spans="1:7">
      <c r="A9707">
        <v>14001</v>
      </c>
      <c r="B9707" t="s">
        <v>124</v>
      </c>
      <c r="C9707">
        <v>83</v>
      </c>
      <c r="D9707" t="s">
        <v>86</v>
      </c>
      <c r="E9707">
        <v>15055</v>
      </c>
      <c r="F9707" t="s">
        <v>106</v>
      </c>
      <c r="G9707">
        <v>842368934.00944602</v>
      </c>
    </row>
    <row r="9708" spans="1:7">
      <c r="A9708">
        <v>14001</v>
      </c>
      <c r="B9708" t="s">
        <v>124</v>
      </c>
      <c r="C9708">
        <v>10001</v>
      </c>
      <c r="D9708" t="s">
        <v>110</v>
      </c>
      <c r="E9708">
        <v>15011</v>
      </c>
      <c r="F9708" t="s">
        <v>160</v>
      </c>
      <c r="G9708">
        <v>47407417371.067001</v>
      </c>
    </row>
    <row r="9709" spans="1:7">
      <c r="A9709">
        <v>14001</v>
      </c>
      <c r="B9709" t="s">
        <v>124</v>
      </c>
      <c r="C9709">
        <v>10001</v>
      </c>
      <c r="D9709" t="s">
        <v>110</v>
      </c>
      <c r="E9709">
        <v>15055</v>
      </c>
      <c r="F9709" t="s">
        <v>106</v>
      </c>
      <c r="G9709">
        <v>11256.2363763427</v>
      </c>
    </row>
    <row r="9710" spans="1:7">
      <c r="A9710">
        <v>14001</v>
      </c>
      <c r="B9710" t="s">
        <v>124</v>
      </c>
      <c r="C9710">
        <v>10002</v>
      </c>
      <c r="D9710" t="s">
        <v>111</v>
      </c>
      <c r="E9710">
        <v>15011</v>
      </c>
      <c r="F9710" t="s">
        <v>160</v>
      </c>
      <c r="G9710">
        <v>27293461161.4505</v>
      </c>
    </row>
    <row r="9711" spans="1:7">
      <c r="A9711">
        <v>14001</v>
      </c>
      <c r="B9711" t="s">
        <v>124</v>
      </c>
      <c r="C9711">
        <v>10002</v>
      </c>
      <c r="D9711" t="s">
        <v>111</v>
      </c>
      <c r="E9711">
        <v>15055</v>
      </c>
      <c r="F9711" t="s">
        <v>106</v>
      </c>
      <c r="G9711">
        <v>14823.190570017199</v>
      </c>
    </row>
    <row r="9712" spans="1:7">
      <c r="A9712">
        <v>14001</v>
      </c>
      <c r="B9712" t="s">
        <v>124</v>
      </c>
      <c r="C9712">
        <v>10003</v>
      </c>
      <c r="D9712" t="s">
        <v>112</v>
      </c>
      <c r="E9712">
        <v>15011</v>
      </c>
      <c r="F9712" t="s">
        <v>160</v>
      </c>
      <c r="G9712">
        <v>1165220048.2285299</v>
      </c>
    </row>
    <row r="9713" spans="1:7">
      <c r="A9713">
        <v>14001</v>
      </c>
      <c r="B9713" t="s">
        <v>124</v>
      </c>
      <c r="C9713">
        <v>10003</v>
      </c>
      <c r="D9713" t="s">
        <v>112</v>
      </c>
      <c r="E9713">
        <v>15055</v>
      </c>
      <c r="F9713" t="s">
        <v>106</v>
      </c>
      <c r="G9713">
        <v>13197.650685177199</v>
      </c>
    </row>
    <row r="9714" spans="1:7">
      <c r="A9714">
        <v>14001</v>
      </c>
      <c r="B9714" t="s">
        <v>124</v>
      </c>
      <c r="C9714">
        <v>10004</v>
      </c>
      <c r="D9714" t="s">
        <v>113</v>
      </c>
      <c r="E9714">
        <v>15011</v>
      </c>
      <c r="F9714" t="s">
        <v>160</v>
      </c>
      <c r="G9714">
        <v>3474193684.60429</v>
      </c>
    </row>
    <row r="9715" spans="1:7">
      <c r="A9715">
        <v>14001</v>
      </c>
      <c r="B9715" t="s">
        <v>124</v>
      </c>
      <c r="C9715">
        <v>10004</v>
      </c>
      <c r="D9715" t="s">
        <v>113</v>
      </c>
      <c r="E9715">
        <v>15055</v>
      </c>
      <c r="F9715" t="s">
        <v>106</v>
      </c>
      <c r="G9715">
        <v>10190.173263626801</v>
      </c>
    </row>
    <row r="9716" spans="1:7">
      <c r="A9716">
        <v>14001</v>
      </c>
      <c r="B9716" t="s">
        <v>124</v>
      </c>
      <c r="C9716">
        <v>10005</v>
      </c>
      <c r="D9716" t="s">
        <v>114</v>
      </c>
      <c r="E9716">
        <v>15011</v>
      </c>
      <c r="F9716" t="s">
        <v>160</v>
      </c>
      <c r="G9716">
        <v>13337126946.872101</v>
      </c>
    </row>
    <row r="9717" spans="1:7">
      <c r="A9717">
        <v>14001</v>
      </c>
      <c r="B9717" t="s">
        <v>124</v>
      </c>
      <c r="C9717">
        <v>10005</v>
      </c>
      <c r="D9717" t="s">
        <v>114</v>
      </c>
      <c r="E9717">
        <v>15055</v>
      </c>
      <c r="F9717" t="s">
        <v>106</v>
      </c>
      <c r="G9717">
        <v>22742.133908423799</v>
      </c>
    </row>
    <row r="9718" spans="1:7">
      <c r="A9718">
        <v>14001</v>
      </c>
      <c r="B9718" t="s">
        <v>124</v>
      </c>
      <c r="C9718">
        <v>10006</v>
      </c>
      <c r="D9718" t="s">
        <v>115</v>
      </c>
      <c r="E9718">
        <v>15011</v>
      </c>
      <c r="F9718" t="s">
        <v>160</v>
      </c>
      <c r="G9718">
        <v>8894737186.6020508</v>
      </c>
    </row>
    <row r="9719" spans="1:7">
      <c r="A9719">
        <v>14001</v>
      </c>
      <c r="B9719" t="s">
        <v>124</v>
      </c>
      <c r="C9719">
        <v>10006</v>
      </c>
      <c r="D9719" t="s">
        <v>115</v>
      </c>
      <c r="E9719">
        <v>15055</v>
      </c>
      <c r="F9719" t="s">
        <v>106</v>
      </c>
      <c r="G9719">
        <v>77674.097111714596</v>
      </c>
    </row>
    <row r="9720" spans="1:7">
      <c r="A9720">
        <v>14001</v>
      </c>
      <c r="B9720" t="s">
        <v>124</v>
      </c>
      <c r="C9720">
        <v>10007</v>
      </c>
      <c r="D9720" t="s">
        <v>116</v>
      </c>
      <c r="E9720">
        <v>15055</v>
      </c>
      <c r="F9720" t="s">
        <v>106</v>
      </c>
      <c r="G9720">
        <v>137361.69308440201</v>
      </c>
    </row>
    <row r="9721" spans="1:7">
      <c r="A9721">
        <v>14001</v>
      </c>
      <c r="B9721" t="s">
        <v>124</v>
      </c>
      <c r="C9721">
        <v>10008</v>
      </c>
      <c r="D9721" t="s">
        <v>117</v>
      </c>
      <c r="E9721">
        <v>15055</v>
      </c>
      <c r="F9721" t="s">
        <v>106</v>
      </c>
      <c r="G9721">
        <v>157130.45194542201</v>
      </c>
    </row>
    <row r="9722" spans="1:7">
      <c r="A9722">
        <v>14001</v>
      </c>
      <c r="B9722" t="s">
        <v>124</v>
      </c>
      <c r="C9722">
        <v>10009</v>
      </c>
      <c r="D9722" t="s">
        <v>118</v>
      </c>
      <c r="E9722">
        <v>15055</v>
      </c>
      <c r="F9722" t="s">
        <v>106</v>
      </c>
      <c r="G9722">
        <v>397581.552496791</v>
      </c>
    </row>
    <row r="9723" spans="1:7">
      <c r="A9723">
        <v>14001</v>
      </c>
      <c r="B9723" t="s">
        <v>124</v>
      </c>
      <c r="C9723">
        <v>11001</v>
      </c>
      <c r="D9723" t="s">
        <v>119</v>
      </c>
      <c r="E9723">
        <v>15011</v>
      </c>
      <c r="F9723" t="s">
        <v>160</v>
      </c>
      <c r="G9723">
        <v>244132872940.461</v>
      </c>
    </row>
    <row r="9724" spans="1:7">
      <c r="A9724">
        <v>14001</v>
      </c>
      <c r="B9724" t="s">
        <v>124</v>
      </c>
      <c r="C9724">
        <v>11001</v>
      </c>
      <c r="D9724" t="s">
        <v>119</v>
      </c>
      <c r="E9724">
        <v>15055</v>
      </c>
      <c r="F9724" t="s">
        <v>106</v>
      </c>
      <c r="G9724">
        <v>25029.98928604</v>
      </c>
    </row>
    <row r="9725" spans="1:7">
      <c r="A9725">
        <v>14001</v>
      </c>
      <c r="B9725" t="s">
        <v>124</v>
      </c>
      <c r="C9725">
        <v>11003</v>
      </c>
      <c r="D9725" t="s">
        <v>120</v>
      </c>
      <c r="E9725">
        <v>15011</v>
      </c>
      <c r="F9725" t="s">
        <v>160</v>
      </c>
      <c r="G9725">
        <v>43391360748.579399</v>
      </c>
    </row>
    <row r="9726" spans="1:7">
      <c r="A9726">
        <v>14001</v>
      </c>
      <c r="B9726" t="s">
        <v>124</v>
      </c>
      <c r="C9726">
        <v>11003</v>
      </c>
      <c r="D9726" t="s">
        <v>120</v>
      </c>
      <c r="E9726">
        <v>15055</v>
      </c>
      <c r="F9726" t="s">
        <v>106</v>
      </c>
      <c r="G9726">
        <v>30983.731307686299</v>
      </c>
    </row>
    <row r="9727" spans="1:7">
      <c r="A9727">
        <v>14001</v>
      </c>
      <c r="B9727" t="s">
        <v>124</v>
      </c>
      <c r="C9727">
        <v>12001</v>
      </c>
      <c r="D9727" t="s">
        <v>121</v>
      </c>
      <c r="E9727">
        <v>15011</v>
      </c>
      <c r="F9727" t="s">
        <v>160</v>
      </c>
      <c r="G9727">
        <v>40780019751.887001</v>
      </c>
    </row>
    <row r="9728" spans="1:7">
      <c r="A9728">
        <v>14001</v>
      </c>
      <c r="B9728" t="s">
        <v>124</v>
      </c>
      <c r="C9728">
        <v>12001</v>
      </c>
      <c r="D9728" t="s">
        <v>121</v>
      </c>
      <c r="E9728">
        <v>15055</v>
      </c>
      <c r="F9728" t="s">
        <v>106</v>
      </c>
      <c r="G9728">
        <v>94417304.859150201</v>
      </c>
    </row>
    <row r="9729" spans="1:7">
      <c r="A9729">
        <v>14001</v>
      </c>
      <c r="B9729" t="s">
        <v>124</v>
      </c>
      <c r="C9729">
        <v>12004</v>
      </c>
      <c r="D9729" t="s">
        <v>123</v>
      </c>
      <c r="E9729">
        <v>15011</v>
      </c>
      <c r="F9729" t="s">
        <v>160</v>
      </c>
      <c r="G9729">
        <v>72850076635.190201</v>
      </c>
    </row>
    <row r="9730" spans="1:7">
      <c r="A9730">
        <v>14001</v>
      </c>
      <c r="B9730" t="s">
        <v>124</v>
      </c>
      <c r="C9730">
        <v>12004</v>
      </c>
      <c r="D9730" t="s">
        <v>123</v>
      </c>
      <c r="E9730">
        <v>15055</v>
      </c>
      <c r="F9730" t="s">
        <v>106</v>
      </c>
      <c r="G9730">
        <v>156725.93021158001</v>
      </c>
    </row>
    <row r="9731" spans="1:7">
      <c r="A9731">
        <v>14001</v>
      </c>
      <c r="B9731" t="s">
        <v>124</v>
      </c>
      <c r="C9731">
        <v>14001</v>
      </c>
      <c r="D9731" t="s">
        <v>124</v>
      </c>
      <c r="E9731">
        <v>15055</v>
      </c>
      <c r="F9731" t="s">
        <v>106</v>
      </c>
      <c r="G9731">
        <v>207219.43280131699</v>
      </c>
    </row>
    <row r="9732" spans="1:7">
      <c r="A9732">
        <v>14001</v>
      </c>
      <c r="B9732" t="s">
        <v>124</v>
      </c>
      <c r="C9732">
        <v>14002</v>
      </c>
      <c r="D9732" t="s">
        <v>125</v>
      </c>
      <c r="E9732">
        <v>15034</v>
      </c>
      <c r="F9732" t="s">
        <v>167</v>
      </c>
      <c r="G9732">
        <v>6153877407.2001495</v>
      </c>
    </row>
    <row r="9733" spans="1:7">
      <c r="A9733">
        <v>14001</v>
      </c>
      <c r="B9733" t="s">
        <v>124</v>
      </c>
      <c r="C9733">
        <v>14002</v>
      </c>
      <c r="D9733" t="s">
        <v>125</v>
      </c>
      <c r="E9733">
        <v>15055</v>
      </c>
      <c r="F9733" t="s">
        <v>106</v>
      </c>
      <c r="G9733">
        <v>7926873.80658771</v>
      </c>
    </row>
    <row r="9734" spans="1:7">
      <c r="A9734">
        <v>14001</v>
      </c>
      <c r="B9734" t="s">
        <v>124</v>
      </c>
      <c r="C9734">
        <v>25001</v>
      </c>
      <c r="D9734" t="s">
        <v>126</v>
      </c>
      <c r="E9734">
        <v>15051</v>
      </c>
      <c r="F9734" t="s">
        <v>127</v>
      </c>
      <c r="G9734">
        <v>81433096485.321701</v>
      </c>
    </row>
    <row r="9735" spans="1:7">
      <c r="A9735">
        <v>14001</v>
      </c>
      <c r="B9735" t="s">
        <v>124</v>
      </c>
      <c r="C9735">
        <v>25001</v>
      </c>
      <c r="D9735" t="s">
        <v>126</v>
      </c>
      <c r="E9735">
        <v>15057</v>
      </c>
      <c r="F9735" t="s">
        <v>168</v>
      </c>
      <c r="G9735">
        <v>-371259721.21205199</v>
      </c>
    </row>
    <row r="9736" spans="1:7">
      <c r="A9736">
        <v>14001</v>
      </c>
      <c r="B9736" t="s">
        <v>124</v>
      </c>
      <c r="C9736">
        <v>28001</v>
      </c>
      <c r="D9736" t="s">
        <v>128</v>
      </c>
      <c r="E9736">
        <v>15011</v>
      </c>
      <c r="F9736" t="s">
        <v>160</v>
      </c>
      <c r="G9736">
        <v>163274538902.84201</v>
      </c>
    </row>
    <row r="9737" spans="1:7">
      <c r="A9737">
        <v>14001</v>
      </c>
      <c r="B9737" t="s">
        <v>124</v>
      </c>
      <c r="C9737">
        <v>28001</v>
      </c>
      <c r="D9737" t="s">
        <v>128</v>
      </c>
      <c r="E9737">
        <v>15051</v>
      </c>
      <c r="F9737" t="s">
        <v>127</v>
      </c>
      <c r="G9737">
        <v>132557243114.327</v>
      </c>
    </row>
    <row r="9738" spans="1:7">
      <c r="A9738">
        <v>14002</v>
      </c>
      <c r="B9738" t="s">
        <v>125</v>
      </c>
      <c r="C9738">
        <v>1</v>
      </c>
      <c r="D9738" t="s">
        <v>4</v>
      </c>
      <c r="E9738">
        <v>15055</v>
      </c>
      <c r="F9738" t="s">
        <v>106</v>
      </c>
      <c r="G9738">
        <v>6587933.5049799699</v>
      </c>
    </row>
    <row r="9739" spans="1:7">
      <c r="A9739">
        <v>14002</v>
      </c>
      <c r="B9739" t="s">
        <v>125</v>
      </c>
      <c r="C9739">
        <v>2</v>
      </c>
      <c r="D9739" t="s">
        <v>5</v>
      </c>
      <c r="E9739">
        <v>15055</v>
      </c>
      <c r="F9739" t="s">
        <v>106</v>
      </c>
      <c r="G9739">
        <v>57306791.385540999</v>
      </c>
    </row>
    <row r="9740" spans="1:7">
      <c r="A9740">
        <v>14002</v>
      </c>
      <c r="B9740" t="s">
        <v>125</v>
      </c>
      <c r="C9740">
        <v>3</v>
      </c>
      <c r="D9740" t="s">
        <v>6</v>
      </c>
      <c r="E9740">
        <v>15055</v>
      </c>
      <c r="F9740" t="s">
        <v>106</v>
      </c>
      <c r="G9740">
        <v>5845719.2850371096</v>
      </c>
    </row>
    <row r="9741" spans="1:7">
      <c r="A9741">
        <v>14002</v>
      </c>
      <c r="B9741" t="s">
        <v>125</v>
      </c>
      <c r="C9741">
        <v>4</v>
      </c>
      <c r="D9741" t="s">
        <v>7</v>
      </c>
      <c r="E9741">
        <v>15055</v>
      </c>
      <c r="F9741" t="s">
        <v>106</v>
      </c>
      <c r="G9741">
        <v>94697.440785796105</v>
      </c>
    </row>
    <row r="9742" spans="1:7">
      <c r="A9742">
        <v>14002</v>
      </c>
      <c r="B9742" t="s">
        <v>125</v>
      </c>
      <c r="C9742">
        <v>6</v>
      </c>
      <c r="D9742" t="s">
        <v>9</v>
      </c>
      <c r="E9742">
        <v>15055</v>
      </c>
      <c r="F9742" t="s">
        <v>106</v>
      </c>
      <c r="G9742">
        <v>8036498.1522631301</v>
      </c>
    </row>
    <row r="9743" spans="1:7">
      <c r="A9743">
        <v>14002</v>
      </c>
      <c r="B9743" t="s">
        <v>125</v>
      </c>
      <c r="C9743">
        <v>7</v>
      </c>
      <c r="D9743" t="s">
        <v>10</v>
      </c>
      <c r="E9743">
        <v>15055</v>
      </c>
      <c r="F9743" t="s">
        <v>106</v>
      </c>
      <c r="G9743">
        <v>763619.76190152799</v>
      </c>
    </row>
    <row r="9744" spans="1:7">
      <c r="A9744">
        <v>14002</v>
      </c>
      <c r="B9744" t="s">
        <v>125</v>
      </c>
      <c r="C9744">
        <v>8</v>
      </c>
      <c r="D9744" t="s">
        <v>11</v>
      </c>
      <c r="E9744">
        <v>15055</v>
      </c>
      <c r="F9744" t="s">
        <v>106</v>
      </c>
      <c r="G9744">
        <v>37061.4286578963</v>
      </c>
    </row>
    <row r="9745" spans="1:7">
      <c r="A9745">
        <v>14002</v>
      </c>
      <c r="B9745" t="s">
        <v>125</v>
      </c>
      <c r="C9745">
        <v>11</v>
      </c>
      <c r="D9745" t="s">
        <v>14</v>
      </c>
      <c r="E9745">
        <v>15055</v>
      </c>
      <c r="F9745" t="s">
        <v>106</v>
      </c>
      <c r="G9745">
        <v>379155900.30803698</v>
      </c>
    </row>
    <row r="9746" spans="1:7">
      <c r="A9746">
        <v>14002</v>
      </c>
      <c r="B9746" t="s">
        <v>125</v>
      </c>
      <c r="C9746">
        <v>12</v>
      </c>
      <c r="D9746" t="s">
        <v>15</v>
      </c>
      <c r="E9746">
        <v>15055</v>
      </c>
      <c r="F9746" t="s">
        <v>106</v>
      </c>
      <c r="G9746">
        <v>203603642.66668701</v>
      </c>
    </row>
    <row r="9747" spans="1:7">
      <c r="A9747">
        <v>14002</v>
      </c>
      <c r="B9747" t="s">
        <v>125</v>
      </c>
      <c r="C9747">
        <v>13</v>
      </c>
      <c r="D9747" t="s">
        <v>16</v>
      </c>
      <c r="E9747">
        <v>15055</v>
      </c>
      <c r="F9747" t="s">
        <v>106</v>
      </c>
      <c r="G9747">
        <v>718786.97640534095</v>
      </c>
    </row>
    <row r="9748" spans="1:7">
      <c r="A9748">
        <v>14002</v>
      </c>
      <c r="B9748" t="s">
        <v>125</v>
      </c>
      <c r="C9748">
        <v>14</v>
      </c>
      <c r="D9748" t="s">
        <v>17</v>
      </c>
      <c r="E9748">
        <v>15055</v>
      </c>
      <c r="F9748" t="s">
        <v>106</v>
      </c>
      <c r="G9748">
        <v>1491015.3871482599</v>
      </c>
    </row>
    <row r="9749" spans="1:7">
      <c r="A9749">
        <v>14002</v>
      </c>
      <c r="B9749" t="s">
        <v>125</v>
      </c>
      <c r="C9749">
        <v>15</v>
      </c>
      <c r="D9749" t="s">
        <v>18</v>
      </c>
      <c r="E9749">
        <v>15055</v>
      </c>
      <c r="F9749" t="s">
        <v>106</v>
      </c>
      <c r="G9749">
        <v>6892464.8860357897</v>
      </c>
    </row>
    <row r="9750" spans="1:7">
      <c r="A9750">
        <v>14002</v>
      </c>
      <c r="B9750" t="s">
        <v>125</v>
      </c>
      <c r="C9750">
        <v>16</v>
      </c>
      <c r="D9750" t="s">
        <v>19</v>
      </c>
      <c r="E9750">
        <v>15055</v>
      </c>
      <c r="F9750" t="s">
        <v>106</v>
      </c>
      <c r="G9750">
        <v>195540.96824093399</v>
      </c>
    </row>
    <row r="9751" spans="1:7">
      <c r="A9751">
        <v>14002</v>
      </c>
      <c r="B9751" t="s">
        <v>125</v>
      </c>
      <c r="C9751">
        <v>17</v>
      </c>
      <c r="D9751" t="s">
        <v>20</v>
      </c>
      <c r="E9751">
        <v>15055</v>
      </c>
      <c r="F9751" t="s">
        <v>106</v>
      </c>
      <c r="G9751">
        <v>45238173.713991001</v>
      </c>
    </row>
    <row r="9752" spans="1:7">
      <c r="A9752">
        <v>14002</v>
      </c>
      <c r="B9752" t="s">
        <v>125</v>
      </c>
      <c r="C9752">
        <v>18</v>
      </c>
      <c r="D9752" t="s">
        <v>21</v>
      </c>
      <c r="E9752">
        <v>15055</v>
      </c>
      <c r="F9752" t="s">
        <v>106</v>
      </c>
      <c r="G9752">
        <v>33904626.520918898</v>
      </c>
    </row>
    <row r="9753" spans="1:7">
      <c r="A9753">
        <v>14002</v>
      </c>
      <c r="B9753" t="s">
        <v>125</v>
      </c>
      <c r="C9753">
        <v>19</v>
      </c>
      <c r="D9753" t="s">
        <v>22</v>
      </c>
      <c r="E9753">
        <v>15055</v>
      </c>
      <c r="F9753" t="s">
        <v>106</v>
      </c>
      <c r="G9753">
        <v>30642345.606088299</v>
      </c>
    </row>
    <row r="9754" spans="1:7">
      <c r="A9754">
        <v>14002</v>
      </c>
      <c r="B9754" t="s">
        <v>125</v>
      </c>
      <c r="C9754">
        <v>20</v>
      </c>
      <c r="D9754" t="s">
        <v>23</v>
      </c>
      <c r="E9754">
        <v>15055</v>
      </c>
      <c r="F9754" t="s">
        <v>106</v>
      </c>
      <c r="G9754">
        <v>579760532.40920699</v>
      </c>
    </row>
    <row r="9755" spans="1:7">
      <c r="A9755">
        <v>14002</v>
      </c>
      <c r="B9755" t="s">
        <v>125</v>
      </c>
      <c r="C9755">
        <v>21</v>
      </c>
      <c r="D9755" t="s">
        <v>24</v>
      </c>
      <c r="E9755">
        <v>15055</v>
      </c>
      <c r="F9755" t="s">
        <v>106</v>
      </c>
      <c r="G9755">
        <v>204170505.72656</v>
      </c>
    </row>
    <row r="9756" spans="1:7">
      <c r="A9756">
        <v>14002</v>
      </c>
      <c r="B9756" t="s">
        <v>125</v>
      </c>
      <c r="C9756">
        <v>22</v>
      </c>
      <c r="D9756" t="s">
        <v>25</v>
      </c>
      <c r="E9756">
        <v>15055</v>
      </c>
      <c r="F9756" t="s">
        <v>106</v>
      </c>
      <c r="G9756">
        <v>49930309.0698037</v>
      </c>
    </row>
    <row r="9757" spans="1:7">
      <c r="A9757">
        <v>14002</v>
      </c>
      <c r="B9757" t="s">
        <v>125</v>
      </c>
      <c r="C9757">
        <v>23</v>
      </c>
      <c r="D9757" t="s">
        <v>26</v>
      </c>
      <c r="E9757">
        <v>15055</v>
      </c>
      <c r="F9757" t="s">
        <v>106</v>
      </c>
      <c r="G9757">
        <v>56372440.621104702</v>
      </c>
    </row>
    <row r="9758" spans="1:7">
      <c r="A9758">
        <v>14002</v>
      </c>
      <c r="B9758" t="s">
        <v>125</v>
      </c>
      <c r="C9758">
        <v>24</v>
      </c>
      <c r="D9758" t="s">
        <v>27</v>
      </c>
      <c r="E9758">
        <v>15055</v>
      </c>
      <c r="F9758" t="s">
        <v>106</v>
      </c>
      <c r="G9758">
        <v>20424559.027814601</v>
      </c>
    </row>
    <row r="9759" spans="1:7">
      <c r="A9759">
        <v>14002</v>
      </c>
      <c r="B9759" t="s">
        <v>125</v>
      </c>
      <c r="C9759">
        <v>25</v>
      </c>
      <c r="D9759" t="s">
        <v>28</v>
      </c>
      <c r="E9759">
        <v>15055</v>
      </c>
      <c r="F9759" t="s">
        <v>106</v>
      </c>
      <c r="G9759">
        <v>162187378.725923</v>
      </c>
    </row>
    <row r="9760" spans="1:7">
      <c r="A9760">
        <v>14002</v>
      </c>
      <c r="B9760" t="s">
        <v>125</v>
      </c>
      <c r="C9760">
        <v>26</v>
      </c>
      <c r="D9760" t="s">
        <v>29</v>
      </c>
      <c r="E9760">
        <v>15055</v>
      </c>
      <c r="F9760" t="s">
        <v>106</v>
      </c>
      <c r="G9760">
        <v>82155078.060745597</v>
      </c>
    </row>
    <row r="9761" spans="1:7">
      <c r="A9761">
        <v>14002</v>
      </c>
      <c r="B9761" t="s">
        <v>125</v>
      </c>
      <c r="C9761">
        <v>27</v>
      </c>
      <c r="D9761" t="s">
        <v>30</v>
      </c>
      <c r="E9761">
        <v>15055</v>
      </c>
      <c r="F9761" t="s">
        <v>106</v>
      </c>
      <c r="G9761">
        <v>319604214.45056999</v>
      </c>
    </row>
    <row r="9762" spans="1:7">
      <c r="A9762">
        <v>14002</v>
      </c>
      <c r="B9762" t="s">
        <v>125</v>
      </c>
      <c r="C9762">
        <v>28</v>
      </c>
      <c r="D9762" t="s">
        <v>31</v>
      </c>
      <c r="E9762">
        <v>15055</v>
      </c>
      <c r="F9762" t="s">
        <v>106</v>
      </c>
      <c r="G9762">
        <v>26837728.560662098</v>
      </c>
    </row>
    <row r="9763" spans="1:7">
      <c r="A9763">
        <v>14002</v>
      </c>
      <c r="B9763" t="s">
        <v>125</v>
      </c>
      <c r="C9763">
        <v>29</v>
      </c>
      <c r="D9763" t="s">
        <v>32</v>
      </c>
      <c r="E9763">
        <v>15055</v>
      </c>
      <c r="F9763" t="s">
        <v>106</v>
      </c>
      <c r="G9763">
        <v>248413452.98423499</v>
      </c>
    </row>
    <row r="9764" spans="1:7">
      <c r="A9764">
        <v>14002</v>
      </c>
      <c r="B9764" t="s">
        <v>125</v>
      </c>
      <c r="C9764">
        <v>30</v>
      </c>
      <c r="D9764" t="s">
        <v>33</v>
      </c>
      <c r="E9764">
        <v>15055</v>
      </c>
      <c r="F9764" t="s">
        <v>106</v>
      </c>
      <c r="G9764">
        <v>7990534.3695944902</v>
      </c>
    </row>
    <row r="9765" spans="1:7">
      <c r="A9765">
        <v>14002</v>
      </c>
      <c r="B9765" t="s">
        <v>125</v>
      </c>
      <c r="C9765">
        <v>31</v>
      </c>
      <c r="D9765" t="s">
        <v>34</v>
      </c>
      <c r="E9765">
        <v>15055</v>
      </c>
      <c r="F9765" t="s">
        <v>106</v>
      </c>
      <c r="G9765">
        <v>37499998.398701198</v>
      </c>
    </row>
    <row r="9766" spans="1:7">
      <c r="A9766">
        <v>14002</v>
      </c>
      <c r="B9766" t="s">
        <v>125</v>
      </c>
      <c r="C9766">
        <v>32</v>
      </c>
      <c r="D9766" t="s">
        <v>35</v>
      </c>
      <c r="E9766">
        <v>15055</v>
      </c>
      <c r="F9766" t="s">
        <v>106</v>
      </c>
      <c r="G9766">
        <v>1524867269.7177999</v>
      </c>
    </row>
    <row r="9767" spans="1:7">
      <c r="A9767">
        <v>14002</v>
      </c>
      <c r="B9767" t="s">
        <v>125</v>
      </c>
      <c r="C9767">
        <v>42</v>
      </c>
      <c r="D9767" t="s">
        <v>45</v>
      </c>
      <c r="E9767">
        <v>15055</v>
      </c>
      <c r="F9767" t="s">
        <v>106</v>
      </c>
      <c r="G9767">
        <v>1439117.67057706</v>
      </c>
    </row>
    <row r="9768" spans="1:7">
      <c r="A9768">
        <v>14002</v>
      </c>
      <c r="B9768" t="s">
        <v>125</v>
      </c>
      <c r="C9768">
        <v>44</v>
      </c>
      <c r="D9768" t="s">
        <v>47</v>
      </c>
      <c r="E9768">
        <v>15055</v>
      </c>
      <c r="F9768" t="s">
        <v>106</v>
      </c>
      <c r="G9768">
        <v>158875.65073301501</v>
      </c>
    </row>
    <row r="9769" spans="1:7">
      <c r="A9769">
        <v>14002</v>
      </c>
      <c r="B9769" t="s">
        <v>125</v>
      </c>
      <c r="C9769">
        <v>45</v>
      </c>
      <c r="D9769" t="s">
        <v>48</v>
      </c>
      <c r="E9769">
        <v>15055</v>
      </c>
      <c r="F9769" t="s">
        <v>106</v>
      </c>
      <c r="G9769">
        <v>93683762.232389301</v>
      </c>
    </row>
    <row r="9770" spans="1:7">
      <c r="A9770">
        <v>14002</v>
      </c>
      <c r="B9770" t="s">
        <v>125</v>
      </c>
      <c r="C9770">
        <v>48</v>
      </c>
      <c r="D9770" t="s">
        <v>51</v>
      </c>
      <c r="E9770">
        <v>15055</v>
      </c>
      <c r="F9770" t="s">
        <v>106</v>
      </c>
      <c r="G9770">
        <v>85056.531247388004</v>
      </c>
    </row>
    <row r="9771" spans="1:7">
      <c r="A9771">
        <v>14002</v>
      </c>
      <c r="B9771" t="s">
        <v>125</v>
      </c>
      <c r="C9771">
        <v>49</v>
      </c>
      <c r="D9771" t="s">
        <v>52</v>
      </c>
      <c r="E9771">
        <v>15055</v>
      </c>
      <c r="F9771" t="s">
        <v>106</v>
      </c>
      <c r="G9771">
        <v>5098.9567625955797</v>
      </c>
    </row>
    <row r="9772" spans="1:7">
      <c r="A9772">
        <v>14002</v>
      </c>
      <c r="B9772" t="s">
        <v>125</v>
      </c>
      <c r="C9772">
        <v>51</v>
      </c>
      <c r="D9772" t="s">
        <v>54</v>
      </c>
      <c r="E9772">
        <v>15055</v>
      </c>
      <c r="F9772" t="s">
        <v>106</v>
      </c>
      <c r="G9772">
        <v>32567730.9149497</v>
      </c>
    </row>
    <row r="9773" spans="1:7">
      <c r="A9773">
        <v>14002</v>
      </c>
      <c r="B9773" t="s">
        <v>125</v>
      </c>
      <c r="C9773">
        <v>52</v>
      </c>
      <c r="D9773" t="s">
        <v>55</v>
      </c>
      <c r="E9773">
        <v>15055</v>
      </c>
      <c r="F9773" t="s">
        <v>106</v>
      </c>
      <c r="G9773">
        <v>67904988.753974095</v>
      </c>
    </row>
    <row r="9774" spans="1:7">
      <c r="A9774">
        <v>14002</v>
      </c>
      <c r="B9774" t="s">
        <v>125</v>
      </c>
      <c r="C9774">
        <v>53</v>
      </c>
      <c r="D9774" t="s">
        <v>56</v>
      </c>
      <c r="E9774">
        <v>15055</v>
      </c>
      <c r="F9774" t="s">
        <v>106</v>
      </c>
      <c r="G9774">
        <v>382979.16801401001</v>
      </c>
    </row>
    <row r="9775" spans="1:7">
      <c r="A9775">
        <v>14002</v>
      </c>
      <c r="B9775" t="s">
        <v>125</v>
      </c>
      <c r="C9775">
        <v>55</v>
      </c>
      <c r="D9775" t="s">
        <v>58</v>
      </c>
      <c r="E9775">
        <v>15055</v>
      </c>
      <c r="F9775" t="s">
        <v>106</v>
      </c>
      <c r="G9775">
        <v>1024157.7357631701</v>
      </c>
    </row>
    <row r="9776" spans="1:7">
      <c r="A9776">
        <v>14002</v>
      </c>
      <c r="B9776" t="s">
        <v>125</v>
      </c>
      <c r="C9776">
        <v>56</v>
      </c>
      <c r="D9776" t="s">
        <v>59</v>
      </c>
      <c r="E9776">
        <v>15055</v>
      </c>
      <c r="F9776" t="s">
        <v>106</v>
      </c>
      <c r="G9776">
        <v>1293377.68818827</v>
      </c>
    </row>
    <row r="9777" spans="1:7">
      <c r="A9777">
        <v>14002</v>
      </c>
      <c r="B9777" t="s">
        <v>125</v>
      </c>
      <c r="C9777">
        <v>65</v>
      </c>
      <c r="D9777" t="s">
        <v>68</v>
      </c>
      <c r="E9777">
        <v>15055</v>
      </c>
      <c r="F9777" t="s">
        <v>106</v>
      </c>
      <c r="G9777">
        <v>663917.56652635999</v>
      </c>
    </row>
    <row r="9778" spans="1:7">
      <c r="A9778">
        <v>14002</v>
      </c>
      <c r="B9778" t="s">
        <v>125</v>
      </c>
      <c r="C9778">
        <v>68</v>
      </c>
      <c r="D9778" t="s">
        <v>71</v>
      </c>
      <c r="E9778">
        <v>15055</v>
      </c>
      <c r="F9778" t="s">
        <v>106</v>
      </c>
      <c r="G9778">
        <v>2458.8156034440899</v>
      </c>
    </row>
    <row r="9779" spans="1:7">
      <c r="A9779">
        <v>14002</v>
      </c>
      <c r="B9779" t="s">
        <v>125</v>
      </c>
      <c r="C9779">
        <v>78</v>
      </c>
      <c r="D9779" t="s">
        <v>81</v>
      </c>
      <c r="E9779">
        <v>15055</v>
      </c>
      <c r="F9779" t="s">
        <v>106</v>
      </c>
      <c r="G9779">
        <v>26.198358322696301</v>
      </c>
    </row>
    <row r="9780" spans="1:7">
      <c r="A9780">
        <v>14002</v>
      </c>
      <c r="B9780" t="s">
        <v>125</v>
      </c>
      <c r="C9780">
        <v>83</v>
      </c>
      <c r="D9780" t="s">
        <v>86</v>
      </c>
      <c r="E9780">
        <v>15055</v>
      </c>
      <c r="F9780" t="s">
        <v>106</v>
      </c>
      <c r="G9780">
        <v>5665.2336092797104</v>
      </c>
    </row>
    <row r="9781" spans="1:7">
      <c r="A9781">
        <v>14002</v>
      </c>
      <c r="B9781" t="s">
        <v>125</v>
      </c>
      <c r="C9781">
        <v>10001</v>
      </c>
      <c r="D9781" t="s">
        <v>110</v>
      </c>
      <c r="E9781">
        <v>15055</v>
      </c>
      <c r="F9781" t="s">
        <v>106</v>
      </c>
      <c r="G9781">
        <v>7197.2240095644702</v>
      </c>
    </row>
    <row r="9782" spans="1:7">
      <c r="A9782">
        <v>14002</v>
      </c>
      <c r="B9782" t="s">
        <v>125</v>
      </c>
      <c r="C9782">
        <v>10002</v>
      </c>
      <c r="D9782" t="s">
        <v>111</v>
      </c>
      <c r="E9782">
        <v>15055</v>
      </c>
      <c r="F9782" t="s">
        <v>106</v>
      </c>
      <c r="G9782">
        <v>9477.9302336880592</v>
      </c>
    </row>
    <row r="9783" spans="1:7">
      <c r="A9783">
        <v>14002</v>
      </c>
      <c r="B9783" t="s">
        <v>125</v>
      </c>
      <c r="C9783">
        <v>10003</v>
      </c>
      <c r="D9783" t="s">
        <v>112</v>
      </c>
      <c r="E9783">
        <v>15055</v>
      </c>
      <c r="F9783" t="s">
        <v>106</v>
      </c>
      <c r="G9783">
        <v>8438.5619851441897</v>
      </c>
    </row>
    <row r="9784" spans="1:7">
      <c r="A9784">
        <v>14002</v>
      </c>
      <c r="B9784" t="s">
        <v>125</v>
      </c>
      <c r="C9784">
        <v>10004</v>
      </c>
      <c r="D9784" t="s">
        <v>113</v>
      </c>
      <c r="E9784">
        <v>15055</v>
      </c>
      <c r="F9784" t="s">
        <v>106</v>
      </c>
      <c r="G9784">
        <v>6515.5845366519097</v>
      </c>
    </row>
    <row r="9785" spans="1:7">
      <c r="A9785">
        <v>14002</v>
      </c>
      <c r="B9785" t="s">
        <v>125</v>
      </c>
      <c r="C9785">
        <v>10005</v>
      </c>
      <c r="D9785" t="s">
        <v>114</v>
      </c>
      <c r="E9785">
        <v>15055</v>
      </c>
      <c r="F9785" t="s">
        <v>106</v>
      </c>
      <c r="G9785">
        <v>14541.2930860661</v>
      </c>
    </row>
    <row r="9786" spans="1:7">
      <c r="A9786">
        <v>14002</v>
      </c>
      <c r="B9786" t="s">
        <v>125</v>
      </c>
      <c r="C9786">
        <v>10006</v>
      </c>
      <c r="D9786" t="s">
        <v>115</v>
      </c>
      <c r="E9786">
        <v>15055</v>
      </c>
      <c r="F9786" t="s">
        <v>106</v>
      </c>
      <c r="G9786">
        <v>49664.7243326026</v>
      </c>
    </row>
    <row r="9787" spans="1:7">
      <c r="A9787">
        <v>14002</v>
      </c>
      <c r="B9787" t="s">
        <v>125</v>
      </c>
      <c r="C9787">
        <v>10007</v>
      </c>
      <c r="D9787" t="s">
        <v>116</v>
      </c>
      <c r="E9787">
        <v>15055</v>
      </c>
      <c r="F9787" t="s">
        <v>106</v>
      </c>
      <c r="G9787">
        <v>87828.901455843501</v>
      </c>
    </row>
    <row r="9788" spans="1:7">
      <c r="A9788">
        <v>14002</v>
      </c>
      <c r="B9788" t="s">
        <v>125</v>
      </c>
      <c r="C9788">
        <v>10008</v>
      </c>
      <c r="D9788" t="s">
        <v>117</v>
      </c>
      <c r="E9788">
        <v>15055</v>
      </c>
      <c r="F9788" t="s">
        <v>106</v>
      </c>
      <c r="G9788">
        <v>100469.02211045699</v>
      </c>
    </row>
    <row r="9789" spans="1:7">
      <c r="A9789">
        <v>14002</v>
      </c>
      <c r="B9789" t="s">
        <v>125</v>
      </c>
      <c r="C9789">
        <v>10009</v>
      </c>
      <c r="D9789" t="s">
        <v>118</v>
      </c>
      <c r="E9789">
        <v>15055</v>
      </c>
      <c r="F9789" t="s">
        <v>106</v>
      </c>
      <c r="G9789">
        <v>254213.16679203801</v>
      </c>
    </row>
    <row r="9790" spans="1:7">
      <c r="A9790">
        <v>14002</v>
      </c>
      <c r="B9790" t="s">
        <v>125</v>
      </c>
      <c r="C9790">
        <v>11001</v>
      </c>
      <c r="D9790" t="s">
        <v>119</v>
      </c>
      <c r="E9790">
        <v>15055</v>
      </c>
      <c r="F9790" t="s">
        <v>106</v>
      </c>
      <c r="G9790">
        <v>105758.828459928</v>
      </c>
    </row>
    <row r="9791" spans="1:7">
      <c r="A9791">
        <v>14002</v>
      </c>
      <c r="B9791" t="s">
        <v>125</v>
      </c>
      <c r="C9791">
        <v>11003</v>
      </c>
      <c r="D9791" t="s">
        <v>120</v>
      </c>
      <c r="E9791">
        <v>15055</v>
      </c>
      <c r="F9791" t="s">
        <v>106</v>
      </c>
      <c r="G9791">
        <v>19810.960557140399</v>
      </c>
    </row>
    <row r="9792" spans="1:7">
      <c r="A9792">
        <v>14002</v>
      </c>
      <c r="B9792" t="s">
        <v>125</v>
      </c>
      <c r="C9792">
        <v>12001</v>
      </c>
      <c r="D9792" t="s">
        <v>121</v>
      </c>
      <c r="E9792">
        <v>15055</v>
      </c>
      <c r="F9792" t="s">
        <v>106</v>
      </c>
      <c r="G9792">
        <v>1278390.7869410301</v>
      </c>
    </row>
    <row r="9793" spans="1:7">
      <c r="A9793">
        <v>14002</v>
      </c>
      <c r="B9793" t="s">
        <v>125</v>
      </c>
      <c r="C9793">
        <v>12004</v>
      </c>
      <c r="D9793" t="s">
        <v>123</v>
      </c>
      <c r="E9793">
        <v>15055</v>
      </c>
      <c r="F9793" t="s">
        <v>106</v>
      </c>
      <c r="G9793">
        <v>100210.371400055</v>
      </c>
    </row>
    <row r="9794" spans="1:7">
      <c r="A9794">
        <v>14002</v>
      </c>
      <c r="B9794" t="s">
        <v>125</v>
      </c>
      <c r="C9794">
        <v>14001</v>
      </c>
      <c r="D9794" t="s">
        <v>124</v>
      </c>
      <c r="E9794">
        <v>15055</v>
      </c>
      <c r="F9794" t="s">
        <v>106</v>
      </c>
      <c r="G9794">
        <v>132495.856265107</v>
      </c>
    </row>
    <row r="9795" spans="1:7">
      <c r="A9795">
        <v>14002</v>
      </c>
      <c r="B9795" t="s">
        <v>125</v>
      </c>
      <c r="C9795">
        <v>14002</v>
      </c>
      <c r="D9795" t="s">
        <v>125</v>
      </c>
      <c r="E9795">
        <v>15055</v>
      </c>
      <c r="F9795" t="s">
        <v>106</v>
      </c>
      <c r="G9795">
        <v>2329982.9882343998</v>
      </c>
    </row>
    <row r="9796" spans="1:7">
      <c r="A9796">
        <v>14002</v>
      </c>
      <c r="B9796" t="s">
        <v>125</v>
      </c>
      <c r="C9796">
        <v>25001</v>
      </c>
      <c r="D9796" t="s">
        <v>126</v>
      </c>
      <c r="E9796">
        <v>15051</v>
      </c>
      <c r="F9796" t="s">
        <v>127</v>
      </c>
      <c r="G9796">
        <v>1748788684.84252</v>
      </c>
    </row>
    <row r="9797" spans="1:7">
      <c r="A9797">
        <v>14002</v>
      </c>
      <c r="B9797" t="s">
        <v>125</v>
      </c>
      <c r="C9797">
        <v>28001</v>
      </c>
      <c r="D9797" t="s">
        <v>128</v>
      </c>
      <c r="E9797">
        <v>15051</v>
      </c>
      <c r="F9797" t="s">
        <v>127</v>
      </c>
      <c r="G9797">
        <v>2929698422.3038402</v>
      </c>
    </row>
    <row r="9798" spans="1:7">
      <c r="A9798">
        <v>25001</v>
      </c>
      <c r="B9798" t="s">
        <v>126</v>
      </c>
      <c r="C9798">
        <v>1</v>
      </c>
      <c r="D9798" t="s">
        <v>4</v>
      </c>
      <c r="E9798">
        <v>15051</v>
      </c>
      <c r="F9798" t="s">
        <v>127</v>
      </c>
      <c r="G9798">
        <v>6342222276.5925798</v>
      </c>
    </row>
    <row r="9799" spans="1:7">
      <c r="A9799">
        <v>25001</v>
      </c>
      <c r="B9799" t="s">
        <v>126</v>
      </c>
      <c r="C9799">
        <v>2</v>
      </c>
      <c r="D9799" t="s">
        <v>5</v>
      </c>
      <c r="E9799">
        <v>15051</v>
      </c>
      <c r="F9799" t="s">
        <v>127</v>
      </c>
      <c r="G9799">
        <v>45033692.275024503</v>
      </c>
    </row>
    <row r="9800" spans="1:7">
      <c r="A9800">
        <v>25001</v>
      </c>
      <c r="B9800" t="s">
        <v>126</v>
      </c>
      <c r="C9800">
        <v>3</v>
      </c>
      <c r="D9800" t="s">
        <v>6</v>
      </c>
      <c r="E9800">
        <v>15051</v>
      </c>
      <c r="F9800" t="s">
        <v>127</v>
      </c>
      <c r="G9800">
        <v>81326849.407854602</v>
      </c>
    </row>
    <row r="9801" spans="1:7">
      <c r="A9801">
        <v>25001</v>
      </c>
      <c r="B9801" t="s">
        <v>126</v>
      </c>
      <c r="C9801">
        <v>4</v>
      </c>
      <c r="D9801" t="s">
        <v>7</v>
      </c>
      <c r="E9801">
        <v>15051</v>
      </c>
      <c r="F9801" t="s">
        <v>127</v>
      </c>
      <c r="G9801">
        <v>79598687.247434303</v>
      </c>
    </row>
    <row r="9802" spans="1:7">
      <c r="A9802">
        <v>25001</v>
      </c>
      <c r="B9802" t="s">
        <v>126</v>
      </c>
      <c r="C9802">
        <v>5</v>
      </c>
      <c r="D9802" t="s">
        <v>8</v>
      </c>
      <c r="E9802">
        <v>15051</v>
      </c>
      <c r="F9802" t="s">
        <v>127</v>
      </c>
      <c r="G9802">
        <v>36054972.959648401</v>
      </c>
    </row>
    <row r="9803" spans="1:7">
      <c r="A9803">
        <v>25001</v>
      </c>
      <c r="B9803" t="s">
        <v>126</v>
      </c>
      <c r="C9803">
        <v>6</v>
      </c>
      <c r="D9803" t="s">
        <v>9</v>
      </c>
      <c r="E9803">
        <v>15051</v>
      </c>
      <c r="F9803" t="s">
        <v>127</v>
      </c>
      <c r="G9803">
        <v>3538728776.7976899</v>
      </c>
    </row>
    <row r="9804" spans="1:7">
      <c r="A9804">
        <v>25001</v>
      </c>
      <c r="B9804" t="s">
        <v>126</v>
      </c>
      <c r="C9804">
        <v>7</v>
      </c>
      <c r="D9804" t="s">
        <v>10</v>
      </c>
      <c r="E9804">
        <v>15051</v>
      </c>
      <c r="F9804" t="s">
        <v>127</v>
      </c>
      <c r="G9804">
        <v>302482879.42306501</v>
      </c>
    </row>
    <row r="9805" spans="1:7">
      <c r="A9805">
        <v>25001</v>
      </c>
      <c r="B9805" t="s">
        <v>126</v>
      </c>
      <c r="C9805">
        <v>8</v>
      </c>
      <c r="D9805" t="s">
        <v>11</v>
      </c>
      <c r="E9805">
        <v>15051</v>
      </c>
      <c r="F9805" t="s">
        <v>127</v>
      </c>
      <c r="G9805">
        <v>5830052.9713100903</v>
      </c>
    </row>
    <row r="9806" spans="1:7">
      <c r="A9806">
        <v>25001</v>
      </c>
      <c r="B9806" t="s">
        <v>126</v>
      </c>
      <c r="C9806">
        <v>9</v>
      </c>
      <c r="D9806" t="s">
        <v>12</v>
      </c>
      <c r="E9806">
        <v>15051</v>
      </c>
      <c r="F9806" t="s">
        <v>127</v>
      </c>
      <c r="G9806">
        <v>319884444.01751798</v>
      </c>
    </row>
    <row r="9807" spans="1:7">
      <c r="A9807">
        <v>25001</v>
      </c>
      <c r="B9807" t="s">
        <v>126</v>
      </c>
      <c r="C9807">
        <v>10</v>
      </c>
      <c r="D9807" t="s">
        <v>13</v>
      </c>
      <c r="E9807">
        <v>15051</v>
      </c>
      <c r="F9807" t="s">
        <v>127</v>
      </c>
      <c r="G9807">
        <v>13122292.033198001</v>
      </c>
    </row>
    <row r="9808" spans="1:7">
      <c r="A9808">
        <v>25001</v>
      </c>
      <c r="B9808" t="s">
        <v>126</v>
      </c>
      <c r="C9808">
        <v>11</v>
      </c>
      <c r="D9808" t="s">
        <v>14</v>
      </c>
      <c r="E9808">
        <v>15051</v>
      </c>
      <c r="F9808" t="s">
        <v>127</v>
      </c>
      <c r="G9808">
        <v>4827072339.90026</v>
      </c>
    </row>
    <row r="9809" spans="1:7">
      <c r="A9809">
        <v>25001</v>
      </c>
      <c r="B9809" t="s">
        <v>126</v>
      </c>
      <c r="C9809">
        <v>12</v>
      </c>
      <c r="D9809" t="s">
        <v>15</v>
      </c>
      <c r="E9809">
        <v>15051</v>
      </c>
      <c r="F9809" t="s">
        <v>127</v>
      </c>
      <c r="G9809">
        <v>1023494933.7721601</v>
      </c>
    </row>
    <row r="9810" spans="1:7">
      <c r="A9810">
        <v>25001</v>
      </c>
      <c r="B9810" t="s">
        <v>126</v>
      </c>
      <c r="C9810">
        <v>13</v>
      </c>
      <c r="D9810" t="s">
        <v>16</v>
      </c>
      <c r="E9810">
        <v>15051</v>
      </c>
      <c r="F9810" t="s">
        <v>127</v>
      </c>
      <c r="G9810">
        <v>169144370.75073799</v>
      </c>
    </row>
    <row r="9811" spans="1:7">
      <c r="A9811">
        <v>25001</v>
      </c>
      <c r="B9811" t="s">
        <v>126</v>
      </c>
      <c r="C9811">
        <v>14</v>
      </c>
      <c r="D9811" t="s">
        <v>17</v>
      </c>
      <c r="E9811">
        <v>15051</v>
      </c>
      <c r="F9811" t="s">
        <v>127</v>
      </c>
      <c r="G9811">
        <v>128541493.273577</v>
      </c>
    </row>
    <row r="9812" spans="1:7">
      <c r="A9812">
        <v>25001</v>
      </c>
      <c r="B9812" t="s">
        <v>126</v>
      </c>
      <c r="C9812">
        <v>15</v>
      </c>
      <c r="D9812" t="s">
        <v>18</v>
      </c>
      <c r="E9812">
        <v>15051</v>
      </c>
      <c r="F9812" t="s">
        <v>127</v>
      </c>
      <c r="G9812">
        <v>620997783.00647902</v>
      </c>
    </row>
    <row r="9813" spans="1:7">
      <c r="A9813">
        <v>25001</v>
      </c>
      <c r="B9813" t="s">
        <v>126</v>
      </c>
      <c r="C9813">
        <v>16</v>
      </c>
      <c r="D9813" t="s">
        <v>19</v>
      </c>
      <c r="E9813">
        <v>15051</v>
      </c>
      <c r="F9813" t="s">
        <v>127</v>
      </c>
      <c r="G9813">
        <v>174549741.63192201</v>
      </c>
    </row>
    <row r="9814" spans="1:7">
      <c r="A9814">
        <v>25001</v>
      </c>
      <c r="B9814" t="s">
        <v>126</v>
      </c>
      <c r="C9814">
        <v>17</v>
      </c>
      <c r="D9814" t="s">
        <v>20</v>
      </c>
      <c r="E9814">
        <v>15051</v>
      </c>
      <c r="F9814" t="s">
        <v>127</v>
      </c>
      <c r="G9814">
        <v>335949987.04731399</v>
      </c>
    </row>
    <row r="9815" spans="1:7">
      <c r="A9815">
        <v>25001</v>
      </c>
      <c r="B9815" t="s">
        <v>126</v>
      </c>
      <c r="C9815">
        <v>18</v>
      </c>
      <c r="D9815" t="s">
        <v>21</v>
      </c>
      <c r="E9815">
        <v>15051</v>
      </c>
      <c r="F9815" t="s">
        <v>127</v>
      </c>
      <c r="G9815">
        <v>544211339.72914398</v>
      </c>
    </row>
    <row r="9816" spans="1:7">
      <c r="A9816">
        <v>25001</v>
      </c>
      <c r="B9816" t="s">
        <v>126</v>
      </c>
      <c r="C9816">
        <v>19</v>
      </c>
      <c r="D9816" t="s">
        <v>22</v>
      </c>
      <c r="E9816">
        <v>15051</v>
      </c>
      <c r="F9816" t="s">
        <v>127</v>
      </c>
      <c r="G9816">
        <v>535560221.81972498</v>
      </c>
    </row>
    <row r="9817" spans="1:7">
      <c r="A9817">
        <v>25001</v>
      </c>
      <c r="B9817" t="s">
        <v>126</v>
      </c>
      <c r="C9817">
        <v>20</v>
      </c>
      <c r="D9817" t="s">
        <v>23</v>
      </c>
      <c r="E9817">
        <v>15051</v>
      </c>
      <c r="F9817" t="s">
        <v>127</v>
      </c>
      <c r="G9817">
        <v>11811451402.7665</v>
      </c>
    </row>
    <row r="9818" spans="1:7">
      <c r="A9818">
        <v>25001</v>
      </c>
      <c r="B9818" t="s">
        <v>126</v>
      </c>
      <c r="C9818">
        <v>21</v>
      </c>
      <c r="D9818" t="s">
        <v>24</v>
      </c>
      <c r="E9818">
        <v>15051</v>
      </c>
      <c r="F9818" t="s">
        <v>127</v>
      </c>
      <c r="G9818">
        <v>15155703274.4834</v>
      </c>
    </row>
    <row r="9819" spans="1:7">
      <c r="A9819">
        <v>25001</v>
      </c>
      <c r="B9819" t="s">
        <v>126</v>
      </c>
      <c r="C9819">
        <v>22</v>
      </c>
      <c r="D9819" t="s">
        <v>25</v>
      </c>
      <c r="E9819">
        <v>15051</v>
      </c>
      <c r="F9819" t="s">
        <v>127</v>
      </c>
      <c r="G9819">
        <v>1418696730.1086299</v>
      </c>
    </row>
    <row r="9820" spans="1:7">
      <c r="A9820">
        <v>25001</v>
      </c>
      <c r="B9820" t="s">
        <v>126</v>
      </c>
      <c r="C9820">
        <v>23</v>
      </c>
      <c r="D9820" t="s">
        <v>26</v>
      </c>
      <c r="E9820">
        <v>15051</v>
      </c>
      <c r="F9820" t="s">
        <v>127</v>
      </c>
      <c r="G9820">
        <v>553892767.09451401</v>
      </c>
    </row>
    <row r="9821" spans="1:7">
      <c r="A9821">
        <v>25001</v>
      </c>
      <c r="B9821" t="s">
        <v>126</v>
      </c>
      <c r="C9821">
        <v>24</v>
      </c>
      <c r="D9821" t="s">
        <v>27</v>
      </c>
      <c r="E9821">
        <v>15051</v>
      </c>
      <c r="F9821" t="s">
        <v>127</v>
      </c>
      <c r="G9821">
        <v>1784372563.9361899</v>
      </c>
    </row>
    <row r="9822" spans="1:7">
      <c r="A9822">
        <v>25001</v>
      </c>
      <c r="B9822" t="s">
        <v>126</v>
      </c>
      <c r="C9822">
        <v>25</v>
      </c>
      <c r="D9822" t="s">
        <v>28</v>
      </c>
      <c r="E9822">
        <v>15051</v>
      </c>
      <c r="F9822" t="s">
        <v>127</v>
      </c>
      <c r="G9822">
        <v>2868817794.76124</v>
      </c>
    </row>
    <row r="9823" spans="1:7">
      <c r="A9823">
        <v>25001</v>
      </c>
      <c r="B9823" t="s">
        <v>126</v>
      </c>
      <c r="C9823">
        <v>26</v>
      </c>
      <c r="D9823" t="s">
        <v>29</v>
      </c>
      <c r="E9823">
        <v>15051</v>
      </c>
      <c r="F9823" t="s">
        <v>127</v>
      </c>
      <c r="G9823">
        <v>10241635221.733</v>
      </c>
    </row>
    <row r="9824" spans="1:7">
      <c r="A9824">
        <v>25001</v>
      </c>
      <c r="B9824" t="s">
        <v>126</v>
      </c>
      <c r="C9824">
        <v>27</v>
      </c>
      <c r="D9824" t="s">
        <v>30</v>
      </c>
      <c r="E9824">
        <v>15051</v>
      </c>
      <c r="F9824" t="s">
        <v>127</v>
      </c>
      <c r="G9824">
        <v>29539431735.747002</v>
      </c>
    </row>
    <row r="9825" spans="1:7">
      <c r="A9825">
        <v>25001</v>
      </c>
      <c r="B9825" t="s">
        <v>126</v>
      </c>
      <c r="C9825">
        <v>28</v>
      </c>
      <c r="D9825" t="s">
        <v>31</v>
      </c>
      <c r="E9825">
        <v>15051</v>
      </c>
      <c r="F9825" t="s">
        <v>127</v>
      </c>
      <c r="G9825">
        <v>3635811520.06287</v>
      </c>
    </row>
    <row r="9826" spans="1:7">
      <c r="A9826">
        <v>25001</v>
      </c>
      <c r="B9826" t="s">
        <v>126</v>
      </c>
      <c r="C9826">
        <v>29</v>
      </c>
      <c r="D9826" t="s">
        <v>32</v>
      </c>
      <c r="E9826">
        <v>15051</v>
      </c>
      <c r="F9826" t="s">
        <v>127</v>
      </c>
      <c r="G9826">
        <v>18110121020.017799</v>
      </c>
    </row>
    <row r="9827" spans="1:7">
      <c r="A9827">
        <v>25001</v>
      </c>
      <c r="B9827" t="s">
        <v>126</v>
      </c>
      <c r="C9827">
        <v>30</v>
      </c>
      <c r="D9827" t="s">
        <v>33</v>
      </c>
      <c r="E9827">
        <v>15051</v>
      </c>
      <c r="F9827" t="s">
        <v>127</v>
      </c>
      <c r="G9827">
        <v>201510316.21739301</v>
      </c>
    </row>
    <row r="9828" spans="1:7">
      <c r="A9828">
        <v>25001</v>
      </c>
      <c r="B9828" t="s">
        <v>126</v>
      </c>
      <c r="C9828">
        <v>31</v>
      </c>
      <c r="D9828" t="s">
        <v>34</v>
      </c>
      <c r="E9828">
        <v>15051</v>
      </c>
      <c r="F9828" t="s">
        <v>127</v>
      </c>
      <c r="G9828">
        <v>5627566020.4168901</v>
      </c>
    </row>
    <row r="9829" spans="1:7">
      <c r="A9829">
        <v>25001</v>
      </c>
      <c r="B9829" t="s">
        <v>126</v>
      </c>
      <c r="C9829">
        <v>32</v>
      </c>
      <c r="D9829" t="s">
        <v>35</v>
      </c>
      <c r="E9829">
        <v>15051</v>
      </c>
      <c r="F9829" t="s">
        <v>127</v>
      </c>
      <c r="G9829">
        <v>28425291559.5723</v>
      </c>
    </row>
    <row r="9830" spans="1:7">
      <c r="A9830">
        <v>25001</v>
      </c>
      <c r="B9830" t="s">
        <v>126</v>
      </c>
      <c r="C9830">
        <v>42</v>
      </c>
      <c r="D9830" t="s">
        <v>45</v>
      </c>
      <c r="E9830">
        <v>15051</v>
      </c>
      <c r="F9830" t="s">
        <v>127</v>
      </c>
      <c r="G9830">
        <v>5024140314.8051996</v>
      </c>
    </row>
    <row r="9831" spans="1:7">
      <c r="A9831">
        <v>25001</v>
      </c>
      <c r="B9831" t="s">
        <v>126</v>
      </c>
      <c r="C9831">
        <v>43</v>
      </c>
      <c r="D9831" t="s">
        <v>46</v>
      </c>
      <c r="E9831">
        <v>15051</v>
      </c>
      <c r="F9831" t="s">
        <v>127</v>
      </c>
      <c r="G9831">
        <v>581009363.69975901</v>
      </c>
    </row>
    <row r="9832" spans="1:7">
      <c r="A9832">
        <v>25001</v>
      </c>
      <c r="B9832" t="s">
        <v>126</v>
      </c>
      <c r="C9832">
        <v>44</v>
      </c>
      <c r="D9832" t="s">
        <v>47</v>
      </c>
      <c r="E9832">
        <v>15051</v>
      </c>
      <c r="F9832" t="s">
        <v>127</v>
      </c>
      <c r="G9832">
        <v>1266967449.3987701</v>
      </c>
    </row>
    <row r="9833" spans="1:7">
      <c r="A9833">
        <v>25001</v>
      </c>
      <c r="B9833" t="s">
        <v>126</v>
      </c>
      <c r="C9833">
        <v>45</v>
      </c>
      <c r="D9833" t="s">
        <v>48</v>
      </c>
      <c r="E9833">
        <v>15051</v>
      </c>
      <c r="F9833" t="s">
        <v>127</v>
      </c>
      <c r="G9833">
        <v>4202393709.9979701</v>
      </c>
    </row>
    <row r="9834" spans="1:7">
      <c r="A9834">
        <v>25001</v>
      </c>
      <c r="B9834" t="s">
        <v>126</v>
      </c>
      <c r="C9834">
        <v>47</v>
      </c>
      <c r="D9834" t="s">
        <v>50</v>
      </c>
      <c r="E9834">
        <v>15051</v>
      </c>
      <c r="F9834" t="s">
        <v>127</v>
      </c>
      <c r="G9834">
        <v>399897504.853414</v>
      </c>
    </row>
    <row r="9835" spans="1:7">
      <c r="A9835">
        <v>25001</v>
      </c>
      <c r="B9835" t="s">
        <v>126</v>
      </c>
      <c r="C9835">
        <v>48</v>
      </c>
      <c r="D9835" t="s">
        <v>51</v>
      </c>
      <c r="E9835">
        <v>15051</v>
      </c>
      <c r="F9835" t="s">
        <v>127</v>
      </c>
      <c r="G9835">
        <v>62475066.8782399</v>
      </c>
    </row>
    <row r="9836" spans="1:7">
      <c r="A9836">
        <v>25001</v>
      </c>
      <c r="B9836" t="s">
        <v>126</v>
      </c>
      <c r="C9836">
        <v>49</v>
      </c>
      <c r="D9836" t="s">
        <v>52</v>
      </c>
      <c r="E9836">
        <v>15051</v>
      </c>
      <c r="F9836" t="s">
        <v>127</v>
      </c>
      <c r="G9836">
        <v>1868937348.38325</v>
      </c>
    </row>
    <row r="9837" spans="1:7">
      <c r="A9837">
        <v>25001</v>
      </c>
      <c r="B9837" t="s">
        <v>126</v>
      </c>
      <c r="C9837">
        <v>50</v>
      </c>
      <c r="D9837" t="s">
        <v>53</v>
      </c>
      <c r="E9837">
        <v>15051</v>
      </c>
      <c r="F9837" t="s">
        <v>127</v>
      </c>
      <c r="G9837">
        <v>30932496.028472699</v>
      </c>
    </row>
    <row r="9838" spans="1:7">
      <c r="A9838">
        <v>25001</v>
      </c>
      <c r="B9838" t="s">
        <v>126</v>
      </c>
      <c r="C9838">
        <v>51</v>
      </c>
      <c r="D9838" t="s">
        <v>54</v>
      </c>
      <c r="E9838">
        <v>15051</v>
      </c>
      <c r="F9838" t="s">
        <v>127</v>
      </c>
      <c r="G9838">
        <v>1014665220.5804</v>
      </c>
    </row>
    <row r="9839" spans="1:7">
      <c r="A9839">
        <v>25001</v>
      </c>
      <c r="B9839" t="s">
        <v>126</v>
      </c>
      <c r="C9839">
        <v>52</v>
      </c>
      <c r="D9839" t="s">
        <v>55</v>
      </c>
      <c r="E9839">
        <v>15051</v>
      </c>
      <c r="F9839" t="s">
        <v>127</v>
      </c>
      <c r="G9839">
        <v>17000771299.911301</v>
      </c>
    </row>
    <row r="9840" spans="1:7">
      <c r="A9840">
        <v>25001</v>
      </c>
      <c r="B9840" t="s">
        <v>126</v>
      </c>
      <c r="C9840">
        <v>53</v>
      </c>
      <c r="D9840" t="s">
        <v>56</v>
      </c>
      <c r="E9840">
        <v>15051</v>
      </c>
      <c r="F9840" t="s">
        <v>127</v>
      </c>
      <c r="G9840">
        <v>5485518945.7901497</v>
      </c>
    </row>
    <row r="9841" spans="1:7">
      <c r="A9841">
        <v>25001</v>
      </c>
      <c r="B9841" t="s">
        <v>126</v>
      </c>
      <c r="C9841">
        <v>54</v>
      </c>
      <c r="D9841" t="s">
        <v>57</v>
      </c>
      <c r="E9841">
        <v>15051</v>
      </c>
      <c r="F9841" t="s">
        <v>127</v>
      </c>
      <c r="G9841">
        <v>1036733580.30872</v>
      </c>
    </row>
    <row r="9842" spans="1:7">
      <c r="A9842">
        <v>25001</v>
      </c>
      <c r="B9842" t="s">
        <v>126</v>
      </c>
      <c r="C9842">
        <v>55</v>
      </c>
      <c r="D9842" t="s">
        <v>58</v>
      </c>
      <c r="E9842">
        <v>15051</v>
      </c>
      <c r="F9842" t="s">
        <v>127</v>
      </c>
      <c r="G9842">
        <v>483675788.91991699</v>
      </c>
    </row>
    <row r="9843" spans="1:7">
      <c r="A9843">
        <v>25001</v>
      </c>
      <c r="B9843" t="s">
        <v>126</v>
      </c>
      <c r="C9843">
        <v>56</v>
      </c>
      <c r="D9843" t="s">
        <v>59</v>
      </c>
      <c r="E9843">
        <v>15051</v>
      </c>
      <c r="F9843" t="s">
        <v>127</v>
      </c>
      <c r="G9843">
        <v>20187488267.170898</v>
      </c>
    </row>
    <row r="9844" spans="1:7">
      <c r="A9844">
        <v>25001</v>
      </c>
      <c r="B9844" t="s">
        <v>126</v>
      </c>
      <c r="C9844">
        <v>57</v>
      </c>
      <c r="D9844" t="s">
        <v>60</v>
      </c>
      <c r="E9844">
        <v>15051</v>
      </c>
      <c r="F9844" t="s">
        <v>127</v>
      </c>
      <c r="G9844">
        <v>1837949973.5069499</v>
      </c>
    </row>
    <row r="9845" spans="1:7">
      <c r="A9845">
        <v>25001</v>
      </c>
      <c r="B9845" t="s">
        <v>126</v>
      </c>
      <c r="C9845">
        <v>58</v>
      </c>
      <c r="D9845" t="s">
        <v>61</v>
      </c>
      <c r="E9845">
        <v>15051</v>
      </c>
      <c r="F9845" t="s">
        <v>127</v>
      </c>
      <c r="G9845">
        <v>10352608198.2356</v>
      </c>
    </row>
    <row r="9846" spans="1:7">
      <c r="A9846">
        <v>25001</v>
      </c>
      <c r="B9846" t="s">
        <v>126</v>
      </c>
      <c r="C9846">
        <v>59</v>
      </c>
      <c r="D9846" t="s">
        <v>62</v>
      </c>
      <c r="E9846">
        <v>15051</v>
      </c>
      <c r="F9846" t="s">
        <v>127</v>
      </c>
      <c r="G9846">
        <v>2729059868.0282302</v>
      </c>
    </row>
    <row r="9847" spans="1:7">
      <c r="A9847">
        <v>25001</v>
      </c>
      <c r="B9847" t="s">
        <v>126</v>
      </c>
      <c r="C9847">
        <v>60</v>
      </c>
      <c r="D9847" t="s">
        <v>63</v>
      </c>
      <c r="E9847">
        <v>15051</v>
      </c>
      <c r="F9847" t="s">
        <v>127</v>
      </c>
      <c r="G9847">
        <v>1372687012.91803</v>
      </c>
    </row>
    <row r="9848" spans="1:7">
      <c r="A9848">
        <v>25001</v>
      </c>
      <c r="B9848" t="s">
        <v>126</v>
      </c>
      <c r="C9848">
        <v>62</v>
      </c>
      <c r="D9848" t="s">
        <v>65</v>
      </c>
      <c r="E9848">
        <v>15051</v>
      </c>
      <c r="F9848" t="s">
        <v>127</v>
      </c>
      <c r="G9848">
        <v>443879430.86580902</v>
      </c>
    </row>
    <row r="9849" spans="1:7">
      <c r="A9849">
        <v>25001</v>
      </c>
      <c r="B9849" t="s">
        <v>126</v>
      </c>
      <c r="C9849">
        <v>63</v>
      </c>
      <c r="D9849" t="s">
        <v>66</v>
      </c>
      <c r="E9849">
        <v>15051</v>
      </c>
      <c r="F9849" t="s">
        <v>127</v>
      </c>
      <c r="G9849">
        <v>578881964.20396101</v>
      </c>
    </row>
    <row r="9850" spans="1:7">
      <c r="A9850">
        <v>25001</v>
      </c>
      <c r="B9850" t="s">
        <v>126</v>
      </c>
      <c r="C9850">
        <v>64</v>
      </c>
      <c r="D9850" t="s">
        <v>67</v>
      </c>
      <c r="E9850">
        <v>15051</v>
      </c>
      <c r="F9850" t="s">
        <v>127</v>
      </c>
      <c r="G9850">
        <v>19406846138.389099</v>
      </c>
    </row>
    <row r="9851" spans="1:7">
      <c r="A9851">
        <v>25001</v>
      </c>
      <c r="B9851" t="s">
        <v>126</v>
      </c>
      <c r="C9851">
        <v>65</v>
      </c>
      <c r="D9851" t="s">
        <v>68</v>
      </c>
      <c r="E9851">
        <v>15051</v>
      </c>
      <c r="F9851" t="s">
        <v>127</v>
      </c>
      <c r="G9851">
        <v>109905351256.203</v>
      </c>
    </row>
    <row r="9852" spans="1:7">
      <c r="A9852">
        <v>25001</v>
      </c>
      <c r="B9852" t="s">
        <v>126</v>
      </c>
      <c r="C9852">
        <v>66</v>
      </c>
      <c r="D9852" t="s">
        <v>69</v>
      </c>
      <c r="E9852">
        <v>15051</v>
      </c>
      <c r="F9852" t="s">
        <v>127</v>
      </c>
      <c r="G9852">
        <v>618202840.86657095</v>
      </c>
    </row>
    <row r="9853" spans="1:7">
      <c r="A9853">
        <v>25001</v>
      </c>
      <c r="B9853" t="s">
        <v>126</v>
      </c>
      <c r="C9853">
        <v>67</v>
      </c>
      <c r="D9853" t="s">
        <v>70</v>
      </c>
      <c r="E9853">
        <v>15051</v>
      </c>
      <c r="F9853" t="s">
        <v>127</v>
      </c>
      <c r="G9853">
        <v>1475876801.36534</v>
      </c>
    </row>
    <row r="9854" spans="1:7">
      <c r="A9854">
        <v>25001</v>
      </c>
      <c r="B9854" t="s">
        <v>126</v>
      </c>
      <c r="C9854">
        <v>68</v>
      </c>
      <c r="D9854" t="s">
        <v>71</v>
      </c>
      <c r="E9854">
        <v>15051</v>
      </c>
      <c r="F9854" t="s">
        <v>127</v>
      </c>
      <c r="G9854">
        <v>124645473.39703199</v>
      </c>
    </row>
    <row r="9855" spans="1:7">
      <c r="A9855">
        <v>25001</v>
      </c>
      <c r="B9855" t="s">
        <v>126</v>
      </c>
      <c r="C9855">
        <v>69</v>
      </c>
      <c r="D9855" t="s">
        <v>72</v>
      </c>
      <c r="E9855">
        <v>15051</v>
      </c>
      <c r="F9855" t="s">
        <v>127</v>
      </c>
      <c r="G9855">
        <v>255705783.70944801</v>
      </c>
    </row>
    <row r="9856" spans="1:7">
      <c r="A9856">
        <v>25001</v>
      </c>
      <c r="B9856" t="s">
        <v>126</v>
      </c>
      <c r="C9856">
        <v>70</v>
      </c>
      <c r="D9856" t="s">
        <v>73</v>
      </c>
      <c r="E9856">
        <v>15051</v>
      </c>
      <c r="F9856" t="s">
        <v>127</v>
      </c>
      <c r="G9856">
        <v>44572044.517315201</v>
      </c>
    </row>
    <row r="9857" spans="1:7">
      <c r="A9857">
        <v>25001</v>
      </c>
      <c r="B9857" t="s">
        <v>126</v>
      </c>
      <c r="C9857">
        <v>71</v>
      </c>
      <c r="D9857" t="s">
        <v>74</v>
      </c>
      <c r="E9857">
        <v>15051</v>
      </c>
      <c r="F9857" t="s">
        <v>127</v>
      </c>
      <c r="G9857">
        <v>192235938.52549699</v>
      </c>
    </row>
    <row r="9858" spans="1:7">
      <c r="A9858">
        <v>25001</v>
      </c>
      <c r="B9858" t="s">
        <v>126</v>
      </c>
      <c r="C9858">
        <v>74</v>
      </c>
      <c r="D9858" t="s">
        <v>77</v>
      </c>
      <c r="E9858">
        <v>15051</v>
      </c>
      <c r="F9858" t="s">
        <v>127</v>
      </c>
      <c r="G9858">
        <v>508997742.65533602</v>
      </c>
    </row>
    <row r="9859" spans="1:7">
      <c r="A9859">
        <v>25001</v>
      </c>
      <c r="B9859" t="s">
        <v>126</v>
      </c>
      <c r="C9859">
        <v>75</v>
      </c>
      <c r="D9859" t="s">
        <v>78</v>
      </c>
      <c r="E9859">
        <v>15051</v>
      </c>
      <c r="F9859" t="s">
        <v>127</v>
      </c>
      <c r="G9859">
        <v>15769.338690451101</v>
      </c>
    </row>
    <row r="9860" spans="1:7">
      <c r="A9860">
        <v>25001</v>
      </c>
      <c r="B9860" t="s">
        <v>126</v>
      </c>
      <c r="C9860">
        <v>77</v>
      </c>
      <c r="D9860" t="s">
        <v>80</v>
      </c>
      <c r="E9860">
        <v>15051</v>
      </c>
      <c r="F9860" t="s">
        <v>127</v>
      </c>
      <c r="G9860">
        <v>261.82664113073298</v>
      </c>
    </row>
    <row r="9861" spans="1:7">
      <c r="A9861">
        <v>25001</v>
      </c>
      <c r="B9861" t="s">
        <v>126</v>
      </c>
      <c r="C9861">
        <v>78</v>
      </c>
      <c r="D9861" t="s">
        <v>81</v>
      </c>
      <c r="E9861">
        <v>15051</v>
      </c>
      <c r="F9861" t="s">
        <v>127</v>
      </c>
      <c r="G9861">
        <v>346888304.94433701</v>
      </c>
    </row>
    <row r="9862" spans="1:7">
      <c r="A9862">
        <v>25001</v>
      </c>
      <c r="B9862" t="s">
        <v>126</v>
      </c>
      <c r="C9862">
        <v>79</v>
      </c>
      <c r="D9862" t="s">
        <v>82</v>
      </c>
      <c r="E9862">
        <v>15051</v>
      </c>
      <c r="F9862" t="s">
        <v>127</v>
      </c>
      <c r="G9862">
        <v>8898802.0573392399</v>
      </c>
    </row>
    <row r="9863" spans="1:7">
      <c r="A9863">
        <v>25001</v>
      </c>
      <c r="B9863" t="s">
        <v>126</v>
      </c>
      <c r="C9863">
        <v>80</v>
      </c>
      <c r="D9863" t="s">
        <v>83</v>
      </c>
      <c r="E9863">
        <v>15051</v>
      </c>
      <c r="F9863" t="s">
        <v>127</v>
      </c>
      <c r="G9863">
        <v>1705.2326680497299</v>
      </c>
    </row>
    <row r="9864" spans="1:7">
      <c r="A9864">
        <v>25001</v>
      </c>
      <c r="B9864" t="s">
        <v>126</v>
      </c>
      <c r="C9864">
        <v>83</v>
      </c>
      <c r="D9864" t="s">
        <v>86</v>
      </c>
      <c r="E9864">
        <v>15051</v>
      </c>
      <c r="F9864" t="s">
        <v>127</v>
      </c>
      <c r="G9864">
        <v>245371531.00602499</v>
      </c>
    </row>
    <row r="9865" spans="1:7">
      <c r="A9865">
        <v>25001</v>
      </c>
      <c r="B9865" t="s">
        <v>126</v>
      </c>
      <c r="C9865">
        <v>86</v>
      </c>
      <c r="D9865" t="s">
        <v>89</v>
      </c>
      <c r="E9865">
        <v>15051</v>
      </c>
      <c r="F9865" t="s">
        <v>127</v>
      </c>
      <c r="G9865">
        <v>1120780491.1140399</v>
      </c>
    </row>
    <row r="9866" spans="1:7">
      <c r="A9866">
        <v>25001</v>
      </c>
      <c r="B9866" t="s">
        <v>126</v>
      </c>
      <c r="C9866">
        <v>87</v>
      </c>
      <c r="D9866" t="s">
        <v>90</v>
      </c>
      <c r="E9866">
        <v>15051</v>
      </c>
      <c r="F9866" t="s">
        <v>127</v>
      </c>
      <c r="G9866">
        <v>2074551212.7756801</v>
      </c>
    </row>
    <row r="9867" spans="1:7">
      <c r="A9867">
        <v>25001</v>
      </c>
      <c r="B9867" t="s">
        <v>126</v>
      </c>
      <c r="C9867">
        <v>10001</v>
      </c>
      <c r="D9867" t="s">
        <v>110</v>
      </c>
      <c r="E9867">
        <v>15037</v>
      </c>
      <c r="F9867" t="s">
        <v>134</v>
      </c>
      <c r="G9867">
        <v>1762193.8610509101</v>
      </c>
    </row>
    <row r="9868" spans="1:7">
      <c r="A9868">
        <v>25001</v>
      </c>
      <c r="B9868" t="s">
        <v>126</v>
      </c>
      <c r="C9868">
        <v>10001</v>
      </c>
      <c r="D9868" t="s">
        <v>110</v>
      </c>
      <c r="E9868">
        <v>15051</v>
      </c>
      <c r="F9868" t="s">
        <v>127</v>
      </c>
      <c r="G9868">
        <v>279986499.32911301</v>
      </c>
    </row>
    <row r="9869" spans="1:7">
      <c r="A9869">
        <v>25001</v>
      </c>
      <c r="B9869" t="s">
        <v>126</v>
      </c>
      <c r="C9869">
        <v>10002</v>
      </c>
      <c r="D9869" t="s">
        <v>111</v>
      </c>
      <c r="E9869">
        <v>15037</v>
      </c>
      <c r="F9869" t="s">
        <v>134</v>
      </c>
      <c r="G9869">
        <v>7287268.8540318096</v>
      </c>
    </row>
    <row r="9870" spans="1:7">
      <c r="A9870">
        <v>25001</v>
      </c>
      <c r="B9870" t="s">
        <v>126</v>
      </c>
      <c r="C9870">
        <v>10002</v>
      </c>
      <c r="D9870" t="s">
        <v>111</v>
      </c>
      <c r="E9870">
        <v>15051</v>
      </c>
      <c r="F9870" t="s">
        <v>127</v>
      </c>
      <c r="G9870">
        <v>368710561.66785502</v>
      </c>
    </row>
    <row r="9871" spans="1:7">
      <c r="A9871">
        <v>25001</v>
      </c>
      <c r="B9871" t="s">
        <v>126</v>
      </c>
      <c r="C9871">
        <v>10003</v>
      </c>
      <c r="D9871" t="s">
        <v>112</v>
      </c>
      <c r="E9871">
        <v>15037</v>
      </c>
      <c r="F9871" t="s">
        <v>134</v>
      </c>
      <c r="G9871">
        <v>12035512.7871121</v>
      </c>
    </row>
    <row r="9872" spans="1:7">
      <c r="A9872">
        <v>25001</v>
      </c>
      <c r="B9872" t="s">
        <v>126</v>
      </c>
      <c r="C9872">
        <v>10003</v>
      </c>
      <c r="D9872" t="s">
        <v>112</v>
      </c>
      <c r="E9872">
        <v>15051</v>
      </c>
      <c r="F9872" t="s">
        <v>127</v>
      </c>
      <c r="G9872">
        <v>328277044.93461102</v>
      </c>
    </row>
    <row r="9873" spans="1:7">
      <c r="A9873">
        <v>25001</v>
      </c>
      <c r="B9873" t="s">
        <v>126</v>
      </c>
      <c r="C9873">
        <v>10004</v>
      </c>
      <c r="D9873" t="s">
        <v>113</v>
      </c>
      <c r="E9873">
        <v>15037</v>
      </c>
      <c r="F9873" t="s">
        <v>134</v>
      </c>
      <c r="G9873">
        <v>18809658.128933001</v>
      </c>
    </row>
    <row r="9874" spans="1:7">
      <c r="A9874">
        <v>25001</v>
      </c>
      <c r="B9874" t="s">
        <v>126</v>
      </c>
      <c r="C9874">
        <v>10004</v>
      </c>
      <c r="D9874" t="s">
        <v>113</v>
      </c>
      <c r="E9874">
        <v>15051</v>
      </c>
      <c r="F9874" t="s">
        <v>127</v>
      </c>
      <c r="G9874">
        <v>253469351.943995</v>
      </c>
    </row>
    <row r="9875" spans="1:7">
      <c r="A9875">
        <v>25001</v>
      </c>
      <c r="B9875" t="s">
        <v>126</v>
      </c>
      <c r="C9875">
        <v>10005</v>
      </c>
      <c r="D9875" t="s">
        <v>114</v>
      </c>
      <c r="E9875">
        <v>15037</v>
      </c>
      <c r="F9875" t="s">
        <v>134</v>
      </c>
      <c r="G9875">
        <v>61109277.276103497</v>
      </c>
    </row>
    <row r="9876" spans="1:7">
      <c r="A9876">
        <v>25001</v>
      </c>
      <c r="B9876" t="s">
        <v>126</v>
      </c>
      <c r="C9876">
        <v>10005</v>
      </c>
      <c r="D9876" t="s">
        <v>114</v>
      </c>
      <c r="E9876">
        <v>15051</v>
      </c>
      <c r="F9876" t="s">
        <v>127</v>
      </c>
      <c r="G9876">
        <v>565685567.30703497</v>
      </c>
    </row>
    <row r="9877" spans="1:7">
      <c r="A9877">
        <v>25001</v>
      </c>
      <c r="B9877" t="s">
        <v>126</v>
      </c>
      <c r="C9877">
        <v>10006</v>
      </c>
      <c r="D9877" t="s">
        <v>115</v>
      </c>
      <c r="E9877">
        <v>15037</v>
      </c>
      <c r="F9877" t="s">
        <v>134</v>
      </c>
      <c r="G9877">
        <v>104928944.468952</v>
      </c>
    </row>
    <row r="9878" spans="1:7">
      <c r="A9878">
        <v>25001</v>
      </c>
      <c r="B9878" t="s">
        <v>126</v>
      </c>
      <c r="C9878">
        <v>10006</v>
      </c>
      <c r="D9878" t="s">
        <v>115</v>
      </c>
      <c r="E9878">
        <v>15051</v>
      </c>
      <c r="F9878" t="s">
        <v>127</v>
      </c>
      <c r="G9878">
        <v>1932057733.30825</v>
      </c>
    </row>
    <row r="9879" spans="1:7">
      <c r="A9879">
        <v>25001</v>
      </c>
      <c r="B9879" t="s">
        <v>126</v>
      </c>
      <c r="C9879">
        <v>10007</v>
      </c>
      <c r="D9879" t="s">
        <v>116</v>
      </c>
      <c r="E9879">
        <v>15037</v>
      </c>
      <c r="F9879" t="s">
        <v>134</v>
      </c>
      <c r="G9879">
        <v>218032084.517382</v>
      </c>
    </row>
    <row r="9880" spans="1:7">
      <c r="A9880">
        <v>25001</v>
      </c>
      <c r="B9880" t="s">
        <v>126</v>
      </c>
      <c r="C9880">
        <v>10007</v>
      </c>
      <c r="D9880" t="s">
        <v>116</v>
      </c>
      <c r="E9880">
        <v>15051</v>
      </c>
      <c r="F9880" t="s">
        <v>127</v>
      </c>
      <c r="G9880">
        <v>3416721033.8130598</v>
      </c>
    </row>
    <row r="9881" spans="1:7">
      <c r="A9881">
        <v>25001</v>
      </c>
      <c r="B9881" t="s">
        <v>126</v>
      </c>
      <c r="C9881">
        <v>10008</v>
      </c>
      <c r="D9881" t="s">
        <v>117</v>
      </c>
      <c r="E9881">
        <v>15037</v>
      </c>
      <c r="F9881" t="s">
        <v>134</v>
      </c>
      <c r="G9881">
        <v>196934439.15877801</v>
      </c>
    </row>
    <row r="9882" spans="1:7">
      <c r="A9882">
        <v>25001</v>
      </c>
      <c r="B9882" t="s">
        <v>126</v>
      </c>
      <c r="C9882">
        <v>10008</v>
      </c>
      <c r="D9882" t="s">
        <v>117</v>
      </c>
      <c r="E9882">
        <v>15051</v>
      </c>
      <c r="F9882" t="s">
        <v>127</v>
      </c>
      <c r="G9882">
        <v>3908447167.1777902</v>
      </c>
    </row>
    <row r="9883" spans="1:7">
      <c r="A9883">
        <v>25001</v>
      </c>
      <c r="B9883" t="s">
        <v>126</v>
      </c>
      <c r="C9883">
        <v>10009</v>
      </c>
      <c r="D9883" t="s">
        <v>118</v>
      </c>
      <c r="E9883">
        <v>15037</v>
      </c>
      <c r="F9883" t="s">
        <v>134</v>
      </c>
      <c r="G9883">
        <v>622163227.53851902</v>
      </c>
    </row>
    <row r="9884" spans="1:7">
      <c r="A9884">
        <v>25001</v>
      </c>
      <c r="B9884" t="s">
        <v>126</v>
      </c>
      <c r="C9884">
        <v>10009</v>
      </c>
      <c r="D9884" t="s">
        <v>118</v>
      </c>
      <c r="E9884">
        <v>15051</v>
      </c>
      <c r="F9884" t="s">
        <v>127</v>
      </c>
      <c r="G9884">
        <v>9889403825.5421906</v>
      </c>
    </row>
    <row r="9885" spans="1:7">
      <c r="A9885">
        <v>25001</v>
      </c>
      <c r="B9885" t="s">
        <v>126</v>
      </c>
      <c r="C9885">
        <v>11001</v>
      </c>
      <c r="D9885" t="s">
        <v>119</v>
      </c>
      <c r="E9885">
        <v>15015</v>
      </c>
      <c r="F9885" t="s">
        <v>133</v>
      </c>
      <c r="G9885">
        <v>593275239.13470197</v>
      </c>
    </row>
    <row r="9886" spans="1:7">
      <c r="A9886">
        <v>25001</v>
      </c>
      <c r="B9886" t="s">
        <v>126</v>
      </c>
      <c r="C9886">
        <v>11001</v>
      </c>
      <c r="D9886" t="s">
        <v>119</v>
      </c>
      <c r="E9886">
        <v>15036</v>
      </c>
      <c r="F9886" t="s">
        <v>169</v>
      </c>
      <c r="G9886">
        <v>3569758338.3709798</v>
      </c>
    </row>
    <row r="9887" spans="1:7">
      <c r="A9887">
        <v>25001</v>
      </c>
      <c r="B9887" t="s">
        <v>126</v>
      </c>
      <c r="C9887">
        <v>11001</v>
      </c>
      <c r="D9887" t="s">
        <v>119</v>
      </c>
      <c r="E9887">
        <v>15051</v>
      </c>
      <c r="F9887" t="s">
        <v>127</v>
      </c>
      <c r="G9887">
        <v>655607397.81388795</v>
      </c>
    </row>
    <row r="9888" spans="1:7">
      <c r="A9888">
        <v>25001</v>
      </c>
      <c r="B9888" t="s">
        <v>126</v>
      </c>
      <c r="C9888">
        <v>11001</v>
      </c>
      <c r="D9888" t="s">
        <v>119</v>
      </c>
      <c r="E9888">
        <v>15060</v>
      </c>
      <c r="F9888" t="s">
        <v>164</v>
      </c>
      <c r="G9888">
        <v>325794140.48915797</v>
      </c>
    </row>
    <row r="9889" spans="1:7">
      <c r="A9889">
        <v>25001</v>
      </c>
      <c r="B9889" t="s">
        <v>126</v>
      </c>
      <c r="C9889">
        <v>11003</v>
      </c>
      <c r="D9889" t="s">
        <v>120</v>
      </c>
      <c r="E9889">
        <v>15051</v>
      </c>
      <c r="F9889" t="s">
        <v>127</v>
      </c>
      <c r="G9889">
        <v>770686237.828596</v>
      </c>
    </row>
    <row r="9890" spans="1:7">
      <c r="A9890">
        <v>25001</v>
      </c>
      <c r="B9890" t="s">
        <v>126</v>
      </c>
      <c r="C9890">
        <v>12001</v>
      </c>
      <c r="D9890" t="s">
        <v>121</v>
      </c>
      <c r="E9890">
        <v>15051</v>
      </c>
      <c r="F9890" t="s">
        <v>127</v>
      </c>
      <c r="G9890">
        <v>4508209260.2211504</v>
      </c>
    </row>
    <row r="9891" spans="1:7">
      <c r="A9891">
        <v>25001</v>
      </c>
      <c r="B9891" t="s">
        <v>126</v>
      </c>
      <c r="C9891">
        <v>12001</v>
      </c>
      <c r="D9891" t="s">
        <v>121</v>
      </c>
      <c r="E9891">
        <v>15060</v>
      </c>
      <c r="F9891" t="s">
        <v>164</v>
      </c>
      <c r="G9891">
        <v>49198549.192818202</v>
      </c>
    </row>
    <row r="9892" spans="1:7">
      <c r="A9892">
        <v>25001</v>
      </c>
      <c r="B9892" t="s">
        <v>126</v>
      </c>
      <c r="C9892">
        <v>12002</v>
      </c>
      <c r="D9892" t="s">
        <v>122</v>
      </c>
      <c r="E9892">
        <v>15051</v>
      </c>
      <c r="F9892" t="s">
        <v>127</v>
      </c>
      <c r="G9892">
        <v>70719769.251459599</v>
      </c>
    </row>
    <row r="9893" spans="1:7">
      <c r="A9893">
        <v>25001</v>
      </c>
      <c r="B9893" t="s">
        <v>126</v>
      </c>
      <c r="C9893">
        <v>12003</v>
      </c>
      <c r="D9893" t="s">
        <v>129</v>
      </c>
      <c r="E9893">
        <v>15051</v>
      </c>
      <c r="F9893" t="s">
        <v>127</v>
      </c>
      <c r="G9893">
        <v>85930507.118835002</v>
      </c>
    </row>
    <row r="9894" spans="1:7">
      <c r="A9894">
        <v>25001</v>
      </c>
      <c r="B9894" t="s">
        <v>126</v>
      </c>
      <c r="C9894">
        <v>12004</v>
      </c>
      <c r="D9894" t="s">
        <v>123</v>
      </c>
      <c r="E9894">
        <v>15051</v>
      </c>
      <c r="F9894" t="s">
        <v>127</v>
      </c>
      <c r="G9894">
        <v>3898385133.9746699</v>
      </c>
    </row>
    <row r="9895" spans="1:7">
      <c r="A9895">
        <v>25001</v>
      </c>
      <c r="B9895" t="s">
        <v>126</v>
      </c>
      <c r="C9895">
        <v>14001</v>
      </c>
      <c r="D9895" t="s">
        <v>124</v>
      </c>
      <c r="E9895">
        <v>15011</v>
      </c>
      <c r="F9895" t="s">
        <v>160</v>
      </c>
      <c r="G9895">
        <v>85857665233.549301</v>
      </c>
    </row>
    <row r="9896" spans="1:7">
      <c r="A9896">
        <v>25001</v>
      </c>
      <c r="B9896" t="s">
        <v>126</v>
      </c>
      <c r="C9896">
        <v>14001</v>
      </c>
      <c r="D9896" t="s">
        <v>124</v>
      </c>
      <c r="E9896">
        <v>15051</v>
      </c>
      <c r="F9896" t="s">
        <v>127</v>
      </c>
      <c r="G9896">
        <v>5154355473.9969301</v>
      </c>
    </row>
    <row r="9897" spans="1:7">
      <c r="A9897">
        <v>25001</v>
      </c>
      <c r="B9897" t="s">
        <v>126</v>
      </c>
      <c r="C9897">
        <v>14002</v>
      </c>
      <c r="D9897" t="s">
        <v>125</v>
      </c>
      <c r="E9897">
        <v>15051</v>
      </c>
      <c r="F9897" t="s">
        <v>127</v>
      </c>
      <c r="G9897">
        <v>523774964.97522998</v>
      </c>
    </row>
    <row r="9898" spans="1:7">
      <c r="A9898">
        <v>28001</v>
      </c>
      <c r="B9898" t="s">
        <v>128</v>
      </c>
      <c r="C9898">
        <v>1</v>
      </c>
      <c r="D9898" t="s">
        <v>4</v>
      </c>
      <c r="E9898">
        <v>15051</v>
      </c>
      <c r="F9898" t="s">
        <v>127</v>
      </c>
      <c r="G9898">
        <v>6328663192.4295502</v>
      </c>
    </row>
    <row r="9899" spans="1:7">
      <c r="A9899">
        <v>28001</v>
      </c>
      <c r="B9899" t="s">
        <v>128</v>
      </c>
      <c r="C9899">
        <v>2</v>
      </c>
      <c r="D9899" t="s">
        <v>5</v>
      </c>
      <c r="E9899">
        <v>15051</v>
      </c>
      <c r="F9899" t="s">
        <v>127</v>
      </c>
      <c r="G9899">
        <v>3565568599.8771801</v>
      </c>
    </row>
    <row r="9900" spans="1:7">
      <c r="A9900">
        <v>28001</v>
      </c>
      <c r="B9900" t="s">
        <v>128</v>
      </c>
      <c r="C9900">
        <v>3</v>
      </c>
      <c r="D9900" t="s">
        <v>6</v>
      </c>
      <c r="E9900">
        <v>15051</v>
      </c>
      <c r="F9900" t="s">
        <v>127</v>
      </c>
      <c r="G9900">
        <v>312551434.94958001</v>
      </c>
    </row>
    <row r="9901" spans="1:7">
      <c r="A9901">
        <v>28001</v>
      </c>
      <c r="B9901" t="s">
        <v>128</v>
      </c>
      <c r="C9901">
        <v>4</v>
      </c>
      <c r="D9901" t="s">
        <v>7</v>
      </c>
      <c r="E9901">
        <v>15051</v>
      </c>
      <c r="F9901" t="s">
        <v>127</v>
      </c>
      <c r="G9901">
        <v>2596621.2217176701</v>
      </c>
    </row>
    <row r="9902" spans="1:7">
      <c r="A9902">
        <v>28001</v>
      </c>
      <c r="B9902" t="s">
        <v>128</v>
      </c>
      <c r="C9902">
        <v>5</v>
      </c>
      <c r="D9902" t="s">
        <v>8</v>
      </c>
      <c r="E9902">
        <v>15051</v>
      </c>
      <c r="F9902" t="s">
        <v>127</v>
      </c>
      <c r="G9902">
        <v>7574190213.5856504</v>
      </c>
    </row>
    <row r="9903" spans="1:7">
      <c r="A9903">
        <v>28001</v>
      </c>
      <c r="B9903" t="s">
        <v>128</v>
      </c>
      <c r="C9903">
        <v>6</v>
      </c>
      <c r="D9903" t="s">
        <v>9</v>
      </c>
      <c r="E9903">
        <v>15051</v>
      </c>
      <c r="F9903" t="s">
        <v>127</v>
      </c>
      <c r="G9903">
        <v>109384005.210795</v>
      </c>
    </row>
    <row r="9904" spans="1:7">
      <c r="A9904">
        <v>28001</v>
      </c>
      <c r="B9904" t="s">
        <v>128</v>
      </c>
      <c r="C9904">
        <v>7</v>
      </c>
      <c r="D9904" t="s">
        <v>10</v>
      </c>
      <c r="E9904">
        <v>15051</v>
      </c>
      <c r="F9904" t="s">
        <v>127</v>
      </c>
      <c r="G9904">
        <v>643954173.41760695</v>
      </c>
    </row>
    <row r="9905" spans="1:7">
      <c r="A9905">
        <v>28001</v>
      </c>
      <c r="B9905" t="s">
        <v>128</v>
      </c>
      <c r="C9905">
        <v>8</v>
      </c>
      <c r="D9905" t="s">
        <v>11</v>
      </c>
      <c r="E9905">
        <v>15051</v>
      </c>
      <c r="F9905" t="s">
        <v>127</v>
      </c>
      <c r="G9905">
        <v>3711990.5246621598</v>
      </c>
    </row>
    <row r="9906" spans="1:7">
      <c r="A9906">
        <v>28001</v>
      </c>
      <c r="B9906" t="s">
        <v>128</v>
      </c>
      <c r="C9906">
        <v>9</v>
      </c>
      <c r="D9906" t="s">
        <v>12</v>
      </c>
      <c r="E9906">
        <v>15051</v>
      </c>
      <c r="F9906" t="s">
        <v>127</v>
      </c>
      <c r="G9906">
        <v>48872471921.881699</v>
      </c>
    </row>
    <row r="9907" spans="1:7">
      <c r="A9907">
        <v>28001</v>
      </c>
      <c r="B9907" t="s">
        <v>128</v>
      </c>
      <c r="C9907">
        <v>10</v>
      </c>
      <c r="D9907" t="s">
        <v>13</v>
      </c>
      <c r="E9907">
        <v>15051</v>
      </c>
      <c r="F9907" t="s">
        <v>127</v>
      </c>
      <c r="G9907">
        <v>61539.992126515201</v>
      </c>
    </row>
    <row r="9908" spans="1:7">
      <c r="A9908">
        <v>28001</v>
      </c>
      <c r="B9908" t="s">
        <v>128</v>
      </c>
      <c r="C9908">
        <v>11</v>
      </c>
      <c r="D9908" t="s">
        <v>14</v>
      </c>
      <c r="E9908">
        <v>15051</v>
      </c>
      <c r="F9908" t="s">
        <v>127</v>
      </c>
      <c r="G9908">
        <v>41592266296.982903</v>
      </c>
    </row>
    <row r="9909" spans="1:7">
      <c r="A9909">
        <v>28001</v>
      </c>
      <c r="B9909" t="s">
        <v>128</v>
      </c>
      <c r="C9909">
        <v>12</v>
      </c>
      <c r="D9909" t="s">
        <v>15</v>
      </c>
      <c r="E9909">
        <v>15051</v>
      </c>
      <c r="F9909" t="s">
        <v>127</v>
      </c>
      <c r="G9909">
        <v>14240998000.545601</v>
      </c>
    </row>
    <row r="9910" spans="1:7">
      <c r="A9910">
        <v>28001</v>
      </c>
      <c r="B9910" t="s">
        <v>128</v>
      </c>
      <c r="C9910">
        <v>13</v>
      </c>
      <c r="D9910" t="s">
        <v>16</v>
      </c>
      <c r="E9910">
        <v>15051</v>
      </c>
      <c r="F9910" t="s">
        <v>127</v>
      </c>
      <c r="G9910">
        <v>1101333260.93769</v>
      </c>
    </row>
    <row r="9911" spans="1:7">
      <c r="A9911">
        <v>28001</v>
      </c>
      <c r="B9911" t="s">
        <v>128</v>
      </c>
      <c r="C9911">
        <v>14</v>
      </c>
      <c r="D9911" t="s">
        <v>17</v>
      </c>
      <c r="E9911">
        <v>15051</v>
      </c>
      <c r="F9911" t="s">
        <v>127</v>
      </c>
      <c r="G9911">
        <v>970870900.49903703</v>
      </c>
    </row>
    <row r="9912" spans="1:7">
      <c r="A9912">
        <v>28001</v>
      </c>
      <c r="B9912" t="s">
        <v>128</v>
      </c>
      <c r="C9912">
        <v>15</v>
      </c>
      <c r="D9912" t="s">
        <v>18</v>
      </c>
      <c r="E9912">
        <v>15051</v>
      </c>
      <c r="F9912" t="s">
        <v>127</v>
      </c>
      <c r="G9912">
        <v>3675275678.8583298</v>
      </c>
    </row>
    <row r="9913" spans="1:7">
      <c r="A9913">
        <v>28001</v>
      </c>
      <c r="B9913" t="s">
        <v>128</v>
      </c>
      <c r="C9913">
        <v>16</v>
      </c>
      <c r="D9913" t="s">
        <v>19</v>
      </c>
      <c r="E9913">
        <v>15051</v>
      </c>
      <c r="F9913" t="s">
        <v>127</v>
      </c>
      <c r="G9913">
        <v>488179585.70019102</v>
      </c>
    </row>
    <row r="9914" spans="1:7">
      <c r="A9914">
        <v>28001</v>
      </c>
      <c r="B9914" t="s">
        <v>128</v>
      </c>
      <c r="C9914">
        <v>17</v>
      </c>
      <c r="D9914" t="s">
        <v>20</v>
      </c>
      <c r="E9914">
        <v>15051</v>
      </c>
      <c r="F9914" t="s">
        <v>127</v>
      </c>
      <c r="G9914">
        <v>1387477911.5573599</v>
      </c>
    </row>
    <row r="9915" spans="1:7">
      <c r="A9915">
        <v>28001</v>
      </c>
      <c r="B9915" t="s">
        <v>128</v>
      </c>
      <c r="C9915">
        <v>18</v>
      </c>
      <c r="D9915" t="s">
        <v>21</v>
      </c>
      <c r="E9915">
        <v>15051</v>
      </c>
      <c r="F9915" t="s">
        <v>127</v>
      </c>
      <c r="G9915">
        <v>2823951629.3735399</v>
      </c>
    </row>
    <row r="9916" spans="1:7">
      <c r="A9916">
        <v>28001</v>
      </c>
      <c r="B9916" t="s">
        <v>128</v>
      </c>
      <c r="C9916">
        <v>19</v>
      </c>
      <c r="D9916" t="s">
        <v>22</v>
      </c>
      <c r="E9916">
        <v>15051</v>
      </c>
      <c r="F9916" t="s">
        <v>127</v>
      </c>
      <c r="G9916">
        <v>1571581966.2313099</v>
      </c>
    </row>
    <row r="9917" spans="1:7">
      <c r="A9917">
        <v>28001</v>
      </c>
      <c r="B9917" t="s">
        <v>128</v>
      </c>
      <c r="C9917">
        <v>20</v>
      </c>
      <c r="D9917" t="s">
        <v>23</v>
      </c>
      <c r="E9917">
        <v>15051</v>
      </c>
      <c r="F9917" t="s">
        <v>127</v>
      </c>
      <c r="G9917">
        <v>9914007301.1585903</v>
      </c>
    </row>
    <row r="9918" spans="1:7">
      <c r="A9918">
        <v>28001</v>
      </c>
      <c r="B9918" t="s">
        <v>128</v>
      </c>
      <c r="C9918">
        <v>21</v>
      </c>
      <c r="D9918" t="s">
        <v>24</v>
      </c>
      <c r="E9918">
        <v>15051</v>
      </c>
      <c r="F9918" t="s">
        <v>127</v>
      </c>
      <c r="G9918">
        <v>53995503083.849602</v>
      </c>
    </row>
    <row r="9919" spans="1:7">
      <c r="A9919">
        <v>28001</v>
      </c>
      <c r="B9919" t="s">
        <v>128</v>
      </c>
      <c r="C9919">
        <v>22</v>
      </c>
      <c r="D9919" t="s">
        <v>25</v>
      </c>
      <c r="E9919">
        <v>15051</v>
      </c>
      <c r="F9919" t="s">
        <v>127</v>
      </c>
      <c r="G9919">
        <v>6171699541.3559704</v>
      </c>
    </row>
    <row r="9920" spans="1:7">
      <c r="A9920">
        <v>28001</v>
      </c>
      <c r="B9920" t="s">
        <v>128</v>
      </c>
      <c r="C9920">
        <v>23</v>
      </c>
      <c r="D9920" t="s">
        <v>26</v>
      </c>
      <c r="E9920">
        <v>15051</v>
      </c>
      <c r="F9920" t="s">
        <v>127</v>
      </c>
      <c r="G9920">
        <v>1198006427.1652801</v>
      </c>
    </row>
    <row r="9921" spans="1:7">
      <c r="A9921">
        <v>28001</v>
      </c>
      <c r="B9921" t="s">
        <v>128</v>
      </c>
      <c r="C9921">
        <v>24</v>
      </c>
      <c r="D9921" t="s">
        <v>27</v>
      </c>
      <c r="E9921">
        <v>15051</v>
      </c>
      <c r="F9921" t="s">
        <v>127</v>
      </c>
      <c r="G9921">
        <v>4492350260.88097</v>
      </c>
    </row>
    <row r="9922" spans="1:7">
      <c r="A9922">
        <v>28001</v>
      </c>
      <c r="B9922" t="s">
        <v>128</v>
      </c>
      <c r="C9922">
        <v>25</v>
      </c>
      <c r="D9922" t="s">
        <v>28</v>
      </c>
      <c r="E9922">
        <v>15051</v>
      </c>
      <c r="F9922" t="s">
        <v>127</v>
      </c>
      <c r="G9922">
        <v>13064190932.319799</v>
      </c>
    </row>
    <row r="9923" spans="1:7">
      <c r="A9923">
        <v>28001</v>
      </c>
      <c r="B9923" t="s">
        <v>128</v>
      </c>
      <c r="C9923">
        <v>26</v>
      </c>
      <c r="D9923" t="s">
        <v>29</v>
      </c>
      <c r="E9923">
        <v>15051</v>
      </c>
      <c r="F9923" t="s">
        <v>127</v>
      </c>
      <c r="G9923">
        <v>15622226100.7624</v>
      </c>
    </row>
    <row r="9924" spans="1:7">
      <c r="A9924">
        <v>28001</v>
      </c>
      <c r="B9924" t="s">
        <v>128</v>
      </c>
      <c r="C9924">
        <v>27</v>
      </c>
      <c r="D9924" t="s">
        <v>30</v>
      </c>
      <c r="E9924">
        <v>15051</v>
      </c>
      <c r="F9924" t="s">
        <v>127</v>
      </c>
      <c r="G9924">
        <v>138427666452.17801</v>
      </c>
    </row>
    <row r="9925" spans="1:7">
      <c r="A9925">
        <v>28001</v>
      </c>
      <c r="B9925" t="s">
        <v>128</v>
      </c>
      <c r="C9925">
        <v>28</v>
      </c>
      <c r="D9925" t="s">
        <v>31</v>
      </c>
      <c r="E9925">
        <v>15051</v>
      </c>
      <c r="F9925" t="s">
        <v>127</v>
      </c>
      <c r="G9925">
        <v>12053584205.405199</v>
      </c>
    </row>
    <row r="9926" spans="1:7">
      <c r="A9926">
        <v>28001</v>
      </c>
      <c r="B9926" t="s">
        <v>128</v>
      </c>
      <c r="C9926">
        <v>29</v>
      </c>
      <c r="D9926" t="s">
        <v>32</v>
      </c>
      <c r="E9926">
        <v>15051</v>
      </c>
      <c r="F9926" t="s">
        <v>127</v>
      </c>
      <c r="G9926">
        <v>46853809063.498398</v>
      </c>
    </row>
    <row r="9927" spans="1:7">
      <c r="A9927">
        <v>28001</v>
      </c>
      <c r="B9927" t="s">
        <v>128</v>
      </c>
      <c r="C9927">
        <v>30</v>
      </c>
      <c r="D9927" t="s">
        <v>33</v>
      </c>
      <c r="E9927">
        <v>15051</v>
      </c>
      <c r="F9927" t="s">
        <v>127</v>
      </c>
      <c r="G9927">
        <v>4153399936.9398799</v>
      </c>
    </row>
    <row r="9928" spans="1:7">
      <c r="A9928">
        <v>28001</v>
      </c>
      <c r="B9928" t="s">
        <v>128</v>
      </c>
      <c r="C9928">
        <v>31</v>
      </c>
      <c r="D9928" t="s">
        <v>34</v>
      </c>
      <c r="E9928">
        <v>15051</v>
      </c>
      <c r="F9928" t="s">
        <v>127</v>
      </c>
      <c r="G9928">
        <v>20177329640.033298</v>
      </c>
    </row>
    <row r="9929" spans="1:7">
      <c r="A9929">
        <v>28001</v>
      </c>
      <c r="B9929" t="s">
        <v>128</v>
      </c>
      <c r="C9929">
        <v>32</v>
      </c>
      <c r="D9929" t="s">
        <v>35</v>
      </c>
      <c r="E9929">
        <v>15051</v>
      </c>
      <c r="F9929" t="s">
        <v>127</v>
      </c>
      <c r="G9929">
        <v>31510186179.972</v>
      </c>
    </row>
    <row r="9930" spans="1:7">
      <c r="A9930">
        <v>28001</v>
      </c>
      <c r="B9930" t="s">
        <v>128</v>
      </c>
      <c r="C9930">
        <v>33</v>
      </c>
      <c r="D9930" t="s">
        <v>36</v>
      </c>
      <c r="E9930">
        <v>15051</v>
      </c>
      <c r="F9930" t="s">
        <v>127</v>
      </c>
      <c r="G9930">
        <v>246718.50455299401</v>
      </c>
    </row>
    <row r="9931" spans="1:7">
      <c r="A9931">
        <v>28001</v>
      </c>
      <c r="B9931" t="s">
        <v>128</v>
      </c>
      <c r="C9931">
        <v>34</v>
      </c>
      <c r="D9931" t="s">
        <v>37</v>
      </c>
      <c r="E9931">
        <v>15051</v>
      </c>
      <c r="F9931" t="s">
        <v>127</v>
      </c>
      <c r="G9931">
        <v>1128791586.15083</v>
      </c>
    </row>
    <row r="9932" spans="1:7">
      <c r="A9932">
        <v>28001</v>
      </c>
      <c r="B9932" t="s">
        <v>128</v>
      </c>
      <c r="C9932">
        <v>35</v>
      </c>
      <c r="D9932" t="s">
        <v>38</v>
      </c>
      <c r="E9932">
        <v>15051</v>
      </c>
      <c r="F9932" t="s">
        <v>127</v>
      </c>
      <c r="G9932">
        <v>78905011.8960765</v>
      </c>
    </row>
    <row r="9933" spans="1:7">
      <c r="A9933">
        <v>28001</v>
      </c>
      <c r="B9933" t="s">
        <v>128</v>
      </c>
      <c r="C9933">
        <v>36</v>
      </c>
      <c r="D9933" t="s">
        <v>39</v>
      </c>
      <c r="E9933">
        <v>15051</v>
      </c>
      <c r="F9933" t="s">
        <v>127</v>
      </c>
      <c r="G9933">
        <v>8866722946.4780903</v>
      </c>
    </row>
    <row r="9934" spans="1:7">
      <c r="A9934">
        <v>28001</v>
      </c>
      <c r="B9934" t="s">
        <v>128</v>
      </c>
      <c r="C9934">
        <v>37</v>
      </c>
      <c r="D9934" t="s">
        <v>40</v>
      </c>
      <c r="E9934">
        <v>15051</v>
      </c>
      <c r="F9934" t="s">
        <v>127</v>
      </c>
      <c r="G9934">
        <v>432626177.95509398</v>
      </c>
    </row>
    <row r="9935" spans="1:7">
      <c r="A9935">
        <v>28001</v>
      </c>
      <c r="B9935" t="s">
        <v>128</v>
      </c>
      <c r="C9935">
        <v>38</v>
      </c>
      <c r="D9935" t="s">
        <v>41</v>
      </c>
      <c r="E9935">
        <v>15051</v>
      </c>
      <c r="F9935" t="s">
        <v>127</v>
      </c>
      <c r="G9935">
        <v>8403449.7654840108</v>
      </c>
    </row>
    <row r="9936" spans="1:7">
      <c r="A9936">
        <v>28001</v>
      </c>
      <c r="B9936" t="s">
        <v>128</v>
      </c>
      <c r="C9936">
        <v>39</v>
      </c>
      <c r="D9936" t="s">
        <v>42</v>
      </c>
      <c r="E9936">
        <v>15051</v>
      </c>
      <c r="F9936" t="s">
        <v>127</v>
      </c>
      <c r="G9936">
        <v>7911159955.5997</v>
      </c>
    </row>
    <row r="9937" spans="1:7">
      <c r="A9937">
        <v>28001</v>
      </c>
      <c r="B9937" t="s">
        <v>128</v>
      </c>
      <c r="C9937">
        <v>40</v>
      </c>
      <c r="D9937" t="s">
        <v>43</v>
      </c>
      <c r="E9937">
        <v>15051</v>
      </c>
      <c r="F9937" t="s">
        <v>127</v>
      </c>
      <c r="G9937">
        <v>917977666.47991705</v>
      </c>
    </row>
    <row r="9938" spans="1:7">
      <c r="A9938">
        <v>28001</v>
      </c>
      <c r="B9938" t="s">
        <v>128</v>
      </c>
      <c r="C9938">
        <v>41</v>
      </c>
      <c r="D9938" t="s">
        <v>44</v>
      </c>
      <c r="E9938">
        <v>15051</v>
      </c>
      <c r="F9938" t="s">
        <v>127</v>
      </c>
      <c r="G9938">
        <v>4722008.6867681202</v>
      </c>
    </row>
    <row r="9939" spans="1:7">
      <c r="A9939">
        <v>28001</v>
      </c>
      <c r="B9939" t="s">
        <v>128</v>
      </c>
      <c r="C9939">
        <v>42</v>
      </c>
      <c r="D9939" t="s">
        <v>45</v>
      </c>
      <c r="E9939">
        <v>15051</v>
      </c>
      <c r="F9939" t="s">
        <v>127</v>
      </c>
      <c r="G9939">
        <v>144887595.59927499</v>
      </c>
    </row>
    <row r="9940" spans="1:7">
      <c r="A9940">
        <v>28001</v>
      </c>
      <c r="B9940" t="s">
        <v>128</v>
      </c>
      <c r="C9940">
        <v>43</v>
      </c>
      <c r="D9940" t="s">
        <v>46</v>
      </c>
      <c r="E9940">
        <v>15051</v>
      </c>
      <c r="F9940" t="s">
        <v>127</v>
      </c>
      <c r="G9940">
        <v>5787638.3767502103</v>
      </c>
    </row>
    <row r="9941" spans="1:7">
      <c r="A9941">
        <v>28001</v>
      </c>
      <c r="B9941" t="s">
        <v>128</v>
      </c>
      <c r="C9941">
        <v>44</v>
      </c>
      <c r="D9941" t="s">
        <v>47</v>
      </c>
      <c r="E9941">
        <v>15051</v>
      </c>
      <c r="F9941" t="s">
        <v>127</v>
      </c>
      <c r="G9941">
        <v>1082865.8111419301</v>
      </c>
    </row>
    <row r="9942" spans="1:7">
      <c r="A9942">
        <v>28001</v>
      </c>
      <c r="B9942" t="s">
        <v>128</v>
      </c>
      <c r="C9942">
        <v>45</v>
      </c>
      <c r="D9942" t="s">
        <v>48</v>
      </c>
      <c r="E9942">
        <v>15051</v>
      </c>
      <c r="F9942" t="s">
        <v>127</v>
      </c>
      <c r="G9942">
        <v>3826140661.21383</v>
      </c>
    </row>
    <row r="9943" spans="1:7">
      <c r="A9943">
        <v>28001</v>
      </c>
      <c r="B9943" t="s">
        <v>128</v>
      </c>
      <c r="C9943">
        <v>46</v>
      </c>
      <c r="D9943" t="s">
        <v>49</v>
      </c>
      <c r="E9943">
        <v>15051</v>
      </c>
      <c r="F9943" t="s">
        <v>127</v>
      </c>
      <c r="G9943">
        <v>6188555136.3169603</v>
      </c>
    </row>
    <row r="9944" spans="1:7">
      <c r="A9944">
        <v>28001</v>
      </c>
      <c r="B9944" t="s">
        <v>128</v>
      </c>
      <c r="C9944">
        <v>47</v>
      </c>
      <c r="D9944" t="s">
        <v>50</v>
      </c>
      <c r="E9944">
        <v>15051</v>
      </c>
      <c r="F9944" t="s">
        <v>127</v>
      </c>
      <c r="G9944">
        <v>145697.95709357999</v>
      </c>
    </row>
    <row r="9945" spans="1:7">
      <c r="A9945">
        <v>28001</v>
      </c>
      <c r="B9945" t="s">
        <v>128</v>
      </c>
      <c r="C9945">
        <v>48</v>
      </c>
      <c r="D9945" t="s">
        <v>51</v>
      </c>
      <c r="E9945">
        <v>15051</v>
      </c>
      <c r="F9945" t="s">
        <v>127</v>
      </c>
      <c r="G9945">
        <v>4308715331.3311596</v>
      </c>
    </row>
    <row r="9946" spans="1:7">
      <c r="A9946">
        <v>28001</v>
      </c>
      <c r="B9946" t="s">
        <v>128</v>
      </c>
      <c r="C9946">
        <v>49</v>
      </c>
      <c r="D9946" t="s">
        <v>52</v>
      </c>
      <c r="E9946">
        <v>15051</v>
      </c>
      <c r="F9946" t="s">
        <v>127</v>
      </c>
      <c r="G9946">
        <v>3392088497.8379698</v>
      </c>
    </row>
    <row r="9947" spans="1:7">
      <c r="A9947">
        <v>28001</v>
      </c>
      <c r="B9947" t="s">
        <v>128</v>
      </c>
      <c r="C9947">
        <v>50</v>
      </c>
      <c r="D9947" t="s">
        <v>53</v>
      </c>
      <c r="E9947">
        <v>15051</v>
      </c>
      <c r="F9947" t="s">
        <v>127</v>
      </c>
      <c r="G9947">
        <v>6743807750.5229902</v>
      </c>
    </row>
    <row r="9948" spans="1:7">
      <c r="A9948">
        <v>28001</v>
      </c>
      <c r="B9948" t="s">
        <v>128</v>
      </c>
      <c r="C9948">
        <v>51</v>
      </c>
      <c r="D9948" t="s">
        <v>54</v>
      </c>
      <c r="E9948">
        <v>15051</v>
      </c>
      <c r="F9948" t="s">
        <v>127</v>
      </c>
      <c r="G9948">
        <v>38768254178.581001</v>
      </c>
    </row>
    <row r="9949" spans="1:7">
      <c r="A9949">
        <v>28001</v>
      </c>
      <c r="B9949" t="s">
        <v>128</v>
      </c>
      <c r="C9949">
        <v>52</v>
      </c>
      <c r="D9949" t="s">
        <v>55</v>
      </c>
      <c r="E9949">
        <v>15051</v>
      </c>
      <c r="F9949" t="s">
        <v>127</v>
      </c>
      <c r="G9949">
        <v>34890933470.544899</v>
      </c>
    </row>
    <row r="9950" spans="1:7">
      <c r="A9950">
        <v>28001</v>
      </c>
      <c r="B9950" t="s">
        <v>128</v>
      </c>
      <c r="C9950">
        <v>53</v>
      </c>
      <c r="D9950" t="s">
        <v>56</v>
      </c>
      <c r="E9950">
        <v>15051</v>
      </c>
      <c r="F9950" t="s">
        <v>127</v>
      </c>
      <c r="G9950">
        <v>29722665898.0616</v>
      </c>
    </row>
    <row r="9951" spans="1:7">
      <c r="A9951">
        <v>28001</v>
      </c>
      <c r="B9951" t="s">
        <v>128</v>
      </c>
      <c r="C9951">
        <v>54</v>
      </c>
      <c r="D9951" t="s">
        <v>57</v>
      </c>
      <c r="E9951">
        <v>15051</v>
      </c>
      <c r="F9951" t="s">
        <v>127</v>
      </c>
      <c r="G9951">
        <v>427287158.85637897</v>
      </c>
    </row>
    <row r="9952" spans="1:7">
      <c r="A9952">
        <v>28001</v>
      </c>
      <c r="B9952" t="s">
        <v>128</v>
      </c>
      <c r="C9952">
        <v>55</v>
      </c>
      <c r="D9952" t="s">
        <v>58</v>
      </c>
      <c r="E9952">
        <v>15051</v>
      </c>
      <c r="F9952" t="s">
        <v>127</v>
      </c>
      <c r="G9952">
        <v>28760903155.464401</v>
      </c>
    </row>
    <row r="9953" spans="1:7">
      <c r="A9953">
        <v>28001</v>
      </c>
      <c r="B9953" t="s">
        <v>128</v>
      </c>
      <c r="C9953">
        <v>56</v>
      </c>
      <c r="D9953" t="s">
        <v>59</v>
      </c>
      <c r="E9953">
        <v>15051</v>
      </c>
      <c r="F9953" t="s">
        <v>127</v>
      </c>
      <c r="G9953">
        <v>65133050143.038498</v>
      </c>
    </row>
    <row r="9954" spans="1:7">
      <c r="A9954">
        <v>28001</v>
      </c>
      <c r="B9954" t="s">
        <v>128</v>
      </c>
      <c r="C9954">
        <v>57</v>
      </c>
      <c r="D9954" t="s">
        <v>60</v>
      </c>
      <c r="E9954">
        <v>15051</v>
      </c>
      <c r="F9954" t="s">
        <v>127</v>
      </c>
      <c r="G9954">
        <v>18738135.688611299</v>
      </c>
    </row>
    <row r="9955" spans="1:7">
      <c r="A9955">
        <v>28001</v>
      </c>
      <c r="B9955" t="s">
        <v>128</v>
      </c>
      <c r="C9955">
        <v>58</v>
      </c>
      <c r="D9955" t="s">
        <v>61</v>
      </c>
      <c r="E9955">
        <v>15051</v>
      </c>
      <c r="F9955" t="s">
        <v>127</v>
      </c>
      <c r="G9955">
        <v>116122344.443224</v>
      </c>
    </row>
    <row r="9956" spans="1:7">
      <c r="A9956">
        <v>28001</v>
      </c>
      <c r="B9956" t="s">
        <v>128</v>
      </c>
      <c r="C9956">
        <v>59</v>
      </c>
      <c r="D9956" t="s">
        <v>62</v>
      </c>
      <c r="E9956">
        <v>15051</v>
      </c>
      <c r="F9956" t="s">
        <v>127</v>
      </c>
      <c r="G9956">
        <v>4616376.5092665898</v>
      </c>
    </row>
    <row r="9957" spans="1:7">
      <c r="A9957">
        <v>28001</v>
      </c>
      <c r="B9957" t="s">
        <v>128</v>
      </c>
      <c r="C9957">
        <v>60</v>
      </c>
      <c r="D9957" t="s">
        <v>63</v>
      </c>
      <c r="E9957">
        <v>15051</v>
      </c>
      <c r="F9957" t="s">
        <v>127</v>
      </c>
      <c r="G9957">
        <v>2090790.00972243</v>
      </c>
    </row>
    <row r="9958" spans="1:7">
      <c r="A9958">
        <v>28001</v>
      </c>
      <c r="B9958" t="s">
        <v>128</v>
      </c>
      <c r="C9958">
        <v>61</v>
      </c>
      <c r="D9958" t="s">
        <v>64</v>
      </c>
      <c r="E9958">
        <v>15051</v>
      </c>
      <c r="F9958" t="s">
        <v>127</v>
      </c>
      <c r="G9958">
        <v>3346934.1471977802</v>
      </c>
    </row>
    <row r="9959" spans="1:7">
      <c r="A9959">
        <v>28001</v>
      </c>
      <c r="B9959" t="s">
        <v>128</v>
      </c>
      <c r="C9959">
        <v>62</v>
      </c>
      <c r="D9959" t="s">
        <v>65</v>
      </c>
      <c r="E9959">
        <v>15051</v>
      </c>
      <c r="F9959" t="s">
        <v>127</v>
      </c>
      <c r="G9959">
        <v>52585327927.541397</v>
      </c>
    </row>
    <row r="9960" spans="1:7">
      <c r="A9960">
        <v>28001</v>
      </c>
      <c r="B9960" t="s">
        <v>128</v>
      </c>
      <c r="C9960">
        <v>63</v>
      </c>
      <c r="D9960" t="s">
        <v>66</v>
      </c>
      <c r="E9960">
        <v>15051</v>
      </c>
      <c r="F9960" t="s">
        <v>127</v>
      </c>
      <c r="G9960">
        <v>55596084.456667498</v>
      </c>
    </row>
    <row r="9961" spans="1:7">
      <c r="A9961">
        <v>28001</v>
      </c>
      <c r="B9961" t="s">
        <v>128</v>
      </c>
      <c r="C9961">
        <v>64</v>
      </c>
      <c r="D9961" t="s">
        <v>67</v>
      </c>
      <c r="E9961">
        <v>15051</v>
      </c>
      <c r="F9961" t="s">
        <v>127</v>
      </c>
      <c r="G9961">
        <v>3092410783.7617602</v>
      </c>
    </row>
    <row r="9962" spans="1:7">
      <c r="A9962">
        <v>28001</v>
      </c>
      <c r="B9962" t="s">
        <v>128</v>
      </c>
      <c r="C9962">
        <v>65</v>
      </c>
      <c r="D9962" t="s">
        <v>68</v>
      </c>
      <c r="E9962">
        <v>15051</v>
      </c>
      <c r="F9962" t="s">
        <v>127</v>
      </c>
      <c r="G9962">
        <v>176243711709.10999</v>
      </c>
    </row>
    <row r="9963" spans="1:7">
      <c r="A9963">
        <v>28001</v>
      </c>
      <c r="B9963" t="s">
        <v>128</v>
      </c>
      <c r="C9963">
        <v>66</v>
      </c>
      <c r="D9963" t="s">
        <v>69</v>
      </c>
      <c r="E9963">
        <v>15051</v>
      </c>
      <c r="F9963" t="s">
        <v>127</v>
      </c>
      <c r="G9963">
        <v>21959196009.479198</v>
      </c>
    </row>
    <row r="9964" spans="1:7">
      <c r="A9964">
        <v>28001</v>
      </c>
      <c r="B9964" t="s">
        <v>128</v>
      </c>
      <c r="C9964">
        <v>67</v>
      </c>
      <c r="D9964" t="s">
        <v>70</v>
      </c>
      <c r="E9964">
        <v>15051</v>
      </c>
      <c r="F9964" t="s">
        <v>127</v>
      </c>
      <c r="G9964">
        <v>12438971682.6996</v>
      </c>
    </row>
    <row r="9965" spans="1:7">
      <c r="A9965">
        <v>28001</v>
      </c>
      <c r="B9965" t="s">
        <v>128</v>
      </c>
      <c r="C9965">
        <v>68</v>
      </c>
      <c r="D9965" t="s">
        <v>71</v>
      </c>
      <c r="E9965">
        <v>15051</v>
      </c>
      <c r="F9965" t="s">
        <v>127</v>
      </c>
      <c r="G9965">
        <v>1460080945.15137</v>
      </c>
    </row>
    <row r="9966" spans="1:7">
      <c r="A9966">
        <v>28001</v>
      </c>
      <c r="B9966" t="s">
        <v>128</v>
      </c>
      <c r="C9966">
        <v>69</v>
      </c>
      <c r="D9966" t="s">
        <v>72</v>
      </c>
      <c r="E9966">
        <v>15051</v>
      </c>
      <c r="F9966" t="s">
        <v>127</v>
      </c>
      <c r="G9966">
        <v>5454620.0365017997</v>
      </c>
    </row>
    <row r="9967" spans="1:7">
      <c r="A9967">
        <v>28001</v>
      </c>
      <c r="B9967" t="s">
        <v>128</v>
      </c>
      <c r="C9967">
        <v>70</v>
      </c>
      <c r="D9967" t="s">
        <v>73</v>
      </c>
      <c r="E9967">
        <v>15051</v>
      </c>
      <c r="F9967" t="s">
        <v>127</v>
      </c>
      <c r="G9967">
        <v>39520526283.065498</v>
      </c>
    </row>
    <row r="9968" spans="1:7">
      <c r="A9968">
        <v>28001</v>
      </c>
      <c r="B9968" t="s">
        <v>128</v>
      </c>
      <c r="C9968">
        <v>71</v>
      </c>
      <c r="D9968" t="s">
        <v>74</v>
      </c>
      <c r="E9968">
        <v>15051</v>
      </c>
      <c r="F9968" t="s">
        <v>127</v>
      </c>
      <c r="G9968">
        <v>113144011.915207</v>
      </c>
    </row>
    <row r="9969" spans="1:7">
      <c r="A9969">
        <v>28001</v>
      </c>
      <c r="B9969" t="s">
        <v>128</v>
      </c>
      <c r="C9969">
        <v>72</v>
      </c>
      <c r="D9969" t="s">
        <v>75</v>
      </c>
      <c r="E9969">
        <v>15051</v>
      </c>
      <c r="F9969" t="s">
        <v>127</v>
      </c>
      <c r="G9969">
        <v>1570201778.3338301</v>
      </c>
    </row>
    <row r="9970" spans="1:7">
      <c r="A9970">
        <v>28001</v>
      </c>
      <c r="B9970" t="s">
        <v>128</v>
      </c>
      <c r="C9970">
        <v>73</v>
      </c>
      <c r="D9970" t="s">
        <v>76</v>
      </c>
      <c r="E9970">
        <v>15051</v>
      </c>
      <c r="F9970" t="s">
        <v>127</v>
      </c>
      <c r="G9970">
        <v>19742866443.7201</v>
      </c>
    </row>
    <row r="9971" spans="1:7">
      <c r="A9971">
        <v>28001</v>
      </c>
      <c r="B9971" t="s">
        <v>128</v>
      </c>
      <c r="C9971">
        <v>74</v>
      </c>
      <c r="D9971" t="s">
        <v>77</v>
      </c>
      <c r="E9971">
        <v>15051</v>
      </c>
      <c r="F9971" t="s">
        <v>127</v>
      </c>
      <c r="G9971">
        <v>18342451030.888401</v>
      </c>
    </row>
    <row r="9972" spans="1:7">
      <c r="A9972">
        <v>28001</v>
      </c>
      <c r="B9972" t="s">
        <v>128</v>
      </c>
      <c r="C9972">
        <v>75</v>
      </c>
      <c r="D9972" t="s">
        <v>78</v>
      </c>
      <c r="E9972">
        <v>15051</v>
      </c>
      <c r="F9972" t="s">
        <v>127</v>
      </c>
      <c r="G9972">
        <v>773825.49485162704</v>
      </c>
    </row>
    <row r="9973" spans="1:7">
      <c r="A9973">
        <v>28001</v>
      </c>
      <c r="B9973" t="s">
        <v>128</v>
      </c>
      <c r="C9973">
        <v>76</v>
      </c>
      <c r="D9973" t="s">
        <v>79</v>
      </c>
      <c r="E9973">
        <v>15051</v>
      </c>
      <c r="F9973" t="s">
        <v>127</v>
      </c>
      <c r="G9973">
        <v>1496754094.6809199</v>
      </c>
    </row>
    <row r="9974" spans="1:7">
      <c r="A9974">
        <v>28001</v>
      </c>
      <c r="B9974" t="s">
        <v>128</v>
      </c>
      <c r="C9974">
        <v>77</v>
      </c>
      <c r="D9974" t="s">
        <v>80</v>
      </c>
      <c r="E9974">
        <v>15051</v>
      </c>
      <c r="F9974" t="s">
        <v>127</v>
      </c>
      <c r="G9974">
        <v>25617408831.0289</v>
      </c>
    </row>
    <row r="9975" spans="1:7">
      <c r="A9975">
        <v>28001</v>
      </c>
      <c r="B9975" t="s">
        <v>128</v>
      </c>
      <c r="C9975">
        <v>78</v>
      </c>
      <c r="D9975" t="s">
        <v>81</v>
      </c>
      <c r="E9975">
        <v>15051</v>
      </c>
      <c r="F9975" t="s">
        <v>127</v>
      </c>
      <c r="G9975">
        <v>29763996.568921499</v>
      </c>
    </row>
    <row r="9976" spans="1:7">
      <c r="A9976">
        <v>28001</v>
      </c>
      <c r="B9976" t="s">
        <v>128</v>
      </c>
      <c r="C9976">
        <v>79</v>
      </c>
      <c r="D9976" t="s">
        <v>82</v>
      </c>
      <c r="E9976">
        <v>15051</v>
      </c>
      <c r="F9976" t="s">
        <v>127</v>
      </c>
      <c r="G9976">
        <v>280523266.30999798</v>
      </c>
    </row>
    <row r="9977" spans="1:7">
      <c r="A9977">
        <v>28001</v>
      </c>
      <c r="B9977" t="s">
        <v>128</v>
      </c>
      <c r="C9977">
        <v>80</v>
      </c>
      <c r="D9977" t="s">
        <v>83</v>
      </c>
      <c r="E9977">
        <v>15051</v>
      </c>
      <c r="F9977" t="s">
        <v>127</v>
      </c>
      <c r="G9977">
        <v>69164053.737965807</v>
      </c>
    </row>
    <row r="9978" spans="1:7">
      <c r="A9978">
        <v>28001</v>
      </c>
      <c r="B9978" t="s">
        <v>128</v>
      </c>
      <c r="C9978">
        <v>81</v>
      </c>
      <c r="D9978" t="s">
        <v>84</v>
      </c>
      <c r="E9978">
        <v>15051</v>
      </c>
      <c r="F9978" t="s">
        <v>127</v>
      </c>
      <c r="G9978">
        <v>436647005.97977197</v>
      </c>
    </row>
    <row r="9979" spans="1:7">
      <c r="A9979">
        <v>28001</v>
      </c>
      <c r="B9979" t="s">
        <v>128</v>
      </c>
      <c r="C9979">
        <v>82</v>
      </c>
      <c r="D9979" t="s">
        <v>85</v>
      </c>
      <c r="E9979">
        <v>15051</v>
      </c>
      <c r="F9979" t="s">
        <v>127</v>
      </c>
      <c r="G9979">
        <v>2514623360.4888301</v>
      </c>
    </row>
    <row r="9980" spans="1:7">
      <c r="A9980">
        <v>28001</v>
      </c>
      <c r="B9980" t="s">
        <v>128</v>
      </c>
      <c r="C9980">
        <v>83</v>
      </c>
      <c r="D9980" t="s">
        <v>86</v>
      </c>
      <c r="E9980">
        <v>15051</v>
      </c>
      <c r="F9980" t="s">
        <v>127</v>
      </c>
      <c r="G9980">
        <v>33553820380.0802</v>
      </c>
    </row>
    <row r="9981" spans="1:7">
      <c r="A9981">
        <v>28001</v>
      </c>
      <c r="B9981" t="s">
        <v>128</v>
      </c>
      <c r="C9981">
        <v>85</v>
      </c>
      <c r="D9981" t="s">
        <v>88</v>
      </c>
      <c r="E9981">
        <v>15051</v>
      </c>
      <c r="F9981" t="s">
        <v>127</v>
      </c>
      <c r="G9981">
        <v>1.3200245418186601E-4</v>
      </c>
    </row>
    <row r="9982" spans="1:7">
      <c r="A9982">
        <v>28001</v>
      </c>
      <c r="B9982" t="s">
        <v>128</v>
      </c>
      <c r="C9982">
        <v>86</v>
      </c>
      <c r="D9982" t="s">
        <v>89</v>
      </c>
      <c r="E9982">
        <v>15051</v>
      </c>
      <c r="F9982" t="s">
        <v>127</v>
      </c>
      <c r="G9982">
        <v>9121752958.0933208</v>
      </c>
    </row>
    <row r="9983" spans="1:7">
      <c r="A9983">
        <v>28001</v>
      </c>
      <c r="B9983" t="s">
        <v>128</v>
      </c>
      <c r="C9983">
        <v>87</v>
      </c>
      <c r="D9983" t="s">
        <v>90</v>
      </c>
      <c r="E9983">
        <v>15051</v>
      </c>
      <c r="F9983" t="s">
        <v>127</v>
      </c>
      <c r="G9983">
        <v>10929144287.532101</v>
      </c>
    </row>
    <row r="9984" spans="1:7">
      <c r="A9984">
        <v>28001</v>
      </c>
      <c r="B9984" t="s">
        <v>128</v>
      </c>
      <c r="C9984">
        <v>10001</v>
      </c>
      <c r="D9984" t="s">
        <v>110</v>
      </c>
      <c r="E9984">
        <v>15037</v>
      </c>
      <c r="F9984" t="s">
        <v>134</v>
      </c>
      <c r="G9984">
        <v>12204107.896053599</v>
      </c>
    </row>
    <row r="9985" spans="1:7">
      <c r="A9985">
        <v>28001</v>
      </c>
      <c r="B9985" t="s">
        <v>128</v>
      </c>
      <c r="C9985">
        <v>10001</v>
      </c>
      <c r="D9985" t="s">
        <v>110</v>
      </c>
      <c r="E9985">
        <v>15051</v>
      </c>
      <c r="F9985" t="s">
        <v>127</v>
      </c>
      <c r="G9985">
        <v>80763865.291423097</v>
      </c>
    </row>
    <row r="9986" spans="1:7">
      <c r="A9986">
        <v>28001</v>
      </c>
      <c r="B9986" t="s">
        <v>128</v>
      </c>
      <c r="C9986">
        <v>10002</v>
      </c>
      <c r="D9986" t="s">
        <v>111</v>
      </c>
      <c r="E9986">
        <v>15037</v>
      </c>
      <c r="F9986" t="s">
        <v>134</v>
      </c>
      <c r="G9986">
        <v>50454470.977222398</v>
      </c>
    </row>
    <row r="9987" spans="1:7">
      <c r="A9987">
        <v>28001</v>
      </c>
      <c r="B9987" t="s">
        <v>128</v>
      </c>
      <c r="C9987">
        <v>10002</v>
      </c>
      <c r="D9987" t="s">
        <v>111</v>
      </c>
      <c r="E9987">
        <v>15051</v>
      </c>
      <c r="F9987" t="s">
        <v>127</v>
      </c>
      <c r="G9987">
        <v>106356878.654581</v>
      </c>
    </row>
    <row r="9988" spans="1:7">
      <c r="A9988">
        <v>28001</v>
      </c>
      <c r="B9988" t="s">
        <v>128</v>
      </c>
      <c r="C9988">
        <v>10003</v>
      </c>
      <c r="D9988" t="s">
        <v>112</v>
      </c>
      <c r="E9988">
        <v>15037</v>
      </c>
      <c r="F9988" t="s">
        <v>134</v>
      </c>
      <c r="G9988">
        <v>83327969.407000393</v>
      </c>
    </row>
    <row r="9989" spans="1:7">
      <c r="A9989">
        <v>28001</v>
      </c>
      <c r="B9989" t="s">
        <v>128</v>
      </c>
      <c r="C9989">
        <v>10003</v>
      </c>
      <c r="D9989" t="s">
        <v>112</v>
      </c>
      <c r="E9989">
        <v>15051</v>
      </c>
      <c r="F9989" t="s">
        <v>127</v>
      </c>
      <c r="G9989">
        <v>94693576.650638595</v>
      </c>
    </row>
    <row r="9990" spans="1:7">
      <c r="A9990">
        <v>28001</v>
      </c>
      <c r="B9990" t="s">
        <v>128</v>
      </c>
      <c r="C9990">
        <v>10004</v>
      </c>
      <c r="D9990" t="s">
        <v>113</v>
      </c>
      <c r="E9990">
        <v>15037</v>
      </c>
      <c r="F9990" t="s">
        <v>134</v>
      </c>
      <c r="G9990">
        <v>130226070.14033499</v>
      </c>
    </row>
    <row r="9991" spans="1:7">
      <c r="A9991">
        <v>28001</v>
      </c>
      <c r="B9991" t="s">
        <v>128</v>
      </c>
      <c r="C9991">
        <v>10004</v>
      </c>
      <c r="D9991" t="s">
        <v>113</v>
      </c>
      <c r="E9991">
        <v>15051</v>
      </c>
      <c r="F9991" t="s">
        <v>127</v>
      </c>
      <c r="G9991">
        <v>73114827.4826141</v>
      </c>
    </row>
    <row r="9992" spans="1:7">
      <c r="A9992">
        <v>28001</v>
      </c>
      <c r="B9992" t="s">
        <v>128</v>
      </c>
      <c r="C9992">
        <v>10005</v>
      </c>
      <c r="D9992" t="s">
        <v>114</v>
      </c>
      <c r="E9992">
        <v>15037</v>
      </c>
      <c r="F9992" t="s">
        <v>134</v>
      </c>
      <c r="G9992">
        <v>423081222.14835</v>
      </c>
    </row>
    <row r="9993" spans="1:7">
      <c r="A9993">
        <v>28001</v>
      </c>
      <c r="B9993" t="s">
        <v>128</v>
      </c>
      <c r="C9993">
        <v>10005</v>
      </c>
      <c r="D9993" t="s">
        <v>114</v>
      </c>
      <c r="E9993">
        <v>15051</v>
      </c>
      <c r="F9993" t="s">
        <v>127</v>
      </c>
      <c r="G9993">
        <v>163175556.909922</v>
      </c>
    </row>
    <row r="9994" spans="1:7">
      <c r="A9994">
        <v>28001</v>
      </c>
      <c r="B9994" t="s">
        <v>128</v>
      </c>
      <c r="C9994">
        <v>10006</v>
      </c>
      <c r="D9994" t="s">
        <v>115</v>
      </c>
      <c r="E9994">
        <v>15037</v>
      </c>
      <c r="F9994" t="s">
        <v>134</v>
      </c>
      <c r="G9994">
        <v>726426919.61413896</v>
      </c>
    </row>
    <row r="9995" spans="1:7">
      <c r="A9995">
        <v>28001</v>
      </c>
      <c r="B9995" t="s">
        <v>128</v>
      </c>
      <c r="C9995">
        <v>10006</v>
      </c>
      <c r="D9995" t="s">
        <v>115</v>
      </c>
      <c r="E9995">
        <v>15051</v>
      </c>
      <c r="F9995" t="s">
        <v>127</v>
      </c>
      <c r="G9995">
        <v>557314195.08459997</v>
      </c>
    </row>
    <row r="9996" spans="1:7">
      <c r="A9996">
        <v>28001</v>
      </c>
      <c r="B9996" t="s">
        <v>128</v>
      </c>
      <c r="C9996">
        <v>10007</v>
      </c>
      <c r="D9996" t="s">
        <v>116</v>
      </c>
      <c r="E9996">
        <v>15037</v>
      </c>
      <c r="F9996" t="s">
        <v>134</v>
      </c>
      <c r="G9996">
        <v>1509310375.9856701</v>
      </c>
    </row>
    <row r="9997" spans="1:7">
      <c r="A9997">
        <v>28001</v>
      </c>
      <c r="B9997" t="s">
        <v>128</v>
      </c>
      <c r="C9997">
        <v>10007</v>
      </c>
      <c r="D9997" t="s">
        <v>116</v>
      </c>
      <c r="E9997">
        <v>15051</v>
      </c>
      <c r="F9997" t="s">
        <v>127</v>
      </c>
      <c r="G9997">
        <v>985574654.40104699</v>
      </c>
    </row>
    <row r="9998" spans="1:7">
      <c r="A9998">
        <v>28001</v>
      </c>
      <c r="B9998" t="s">
        <v>128</v>
      </c>
      <c r="C9998">
        <v>10008</v>
      </c>
      <c r="D9998" t="s">
        <v>117</v>
      </c>
      <c r="E9998">
        <v>15037</v>
      </c>
      <c r="F9998" t="s">
        <v>134</v>
      </c>
      <c r="G9998">
        <v>1363130734.5915101</v>
      </c>
    </row>
    <row r="9999" spans="1:7">
      <c r="A9999">
        <v>28001</v>
      </c>
      <c r="B9999" t="s">
        <v>128</v>
      </c>
      <c r="C9999">
        <v>10008</v>
      </c>
      <c r="D9999" t="s">
        <v>117</v>
      </c>
      <c r="E9999">
        <v>15051</v>
      </c>
      <c r="F9999" t="s">
        <v>127</v>
      </c>
      <c r="G9999">
        <v>1127416147.7962601</v>
      </c>
    </row>
    <row r="10000" spans="1:7">
      <c r="A10000">
        <v>28001</v>
      </c>
      <c r="B10000" t="s">
        <v>128</v>
      </c>
      <c r="C10000">
        <v>10009</v>
      </c>
      <c r="D10000" t="s">
        <v>118</v>
      </c>
      <c r="E10000">
        <v>15037</v>
      </c>
      <c r="F10000" t="s">
        <v>134</v>
      </c>
      <c r="G10000">
        <v>4306416774.8266697</v>
      </c>
    </row>
    <row r="10001" spans="1:7">
      <c r="A10001">
        <v>28001</v>
      </c>
      <c r="B10001" t="s">
        <v>128</v>
      </c>
      <c r="C10001">
        <v>10009</v>
      </c>
      <c r="D10001" t="s">
        <v>118</v>
      </c>
      <c r="E10001">
        <v>15051</v>
      </c>
      <c r="F10001" t="s">
        <v>127</v>
      </c>
      <c r="G10001">
        <v>2852660682.8985801</v>
      </c>
    </row>
    <row r="10002" spans="1:7">
      <c r="A10002">
        <v>28001</v>
      </c>
      <c r="B10002" t="s">
        <v>128</v>
      </c>
      <c r="C10002">
        <v>11001</v>
      </c>
      <c r="D10002" t="s">
        <v>119</v>
      </c>
      <c r="E10002">
        <v>15051</v>
      </c>
      <c r="F10002" t="s">
        <v>127</v>
      </c>
      <c r="G10002">
        <v>222931515.864362</v>
      </c>
    </row>
    <row r="10003" spans="1:7">
      <c r="A10003">
        <v>28001</v>
      </c>
      <c r="B10003" t="s">
        <v>128</v>
      </c>
      <c r="C10003">
        <v>11003</v>
      </c>
      <c r="D10003" t="s">
        <v>120</v>
      </c>
      <c r="E10003">
        <v>15051</v>
      </c>
      <c r="F10003" t="s">
        <v>127</v>
      </c>
      <c r="G10003">
        <v>222309288.63744</v>
      </c>
    </row>
    <row r="10004" spans="1:7">
      <c r="A10004">
        <v>28001</v>
      </c>
      <c r="B10004" t="s">
        <v>128</v>
      </c>
      <c r="C10004">
        <v>12001</v>
      </c>
      <c r="D10004" t="s">
        <v>121</v>
      </c>
      <c r="E10004">
        <v>15051</v>
      </c>
      <c r="F10004" t="s">
        <v>127</v>
      </c>
      <c r="G10004">
        <v>5483824489.0152397</v>
      </c>
    </row>
    <row r="10005" spans="1:7">
      <c r="A10005">
        <v>28001</v>
      </c>
      <c r="B10005" t="s">
        <v>128</v>
      </c>
      <c r="C10005">
        <v>12002</v>
      </c>
      <c r="D10005" t="s">
        <v>122</v>
      </c>
      <c r="E10005">
        <v>15051</v>
      </c>
      <c r="F10005" t="s">
        <v>127</v>
      </c>
      <c r="G10005">
        <v>114812657.96664</v>
      </c>
    </row>
    <row r="10006" spans="1:7">
      <c r="A10006">
        <v>28001</v>
      </c>
      <c r="B10006" t="s">
        <v>128</v>
      </c>
      <c r="C10006">
        <v>12003</v>
      </c>
      <c r="D10006" t="s">
        <v>129</v>
      </c>
      <c r="E10006">
        <v>15051</v>
      </c>
      <c r="F10006" t="s">
        <v>127</v>
      </c>
      <c r="G10006">
        <v>294586118.72133899</v>
      </c>
    </row>
    <row r="10007" spans="1:7">
      <c r="A10007">
        <v>28001</v>
      </c>
      <c r="B10007" t="s">
        <v>128</v>
      </c>
      <c r="C10007">
        <v>12004</v>
      </c>
      <c r="D10007" t="s">
        <v>123</v>
      </c>
      <c r="E10007">
        <v>15051</v>
      </c>
      <c r="F10007" t="s">
        <v>127</v>
      </c>
      <c r="G10007">
        <v>1124513691.0845201</v>
      </c>
    </row>
    <row r="10008" spans="1:7">
      <c r="A10008">
        <v>28001</v>
      </c>
      <c r="B10008" t="s">
        <v>128</v>
      </c>
      <c r="C10008">
        <v>14001</v>
      </c>
      <c r="D10008" t="s">
        <v>124</v>
      </c>
      <c r="E10008">
        <v>15051</v>
      </c>
      <c r="F10008" t="s">
        <v>127</v>
      </c>
      <c r="G10008">
        <v>1486806228.7413001</v>
      </c>
    </row>
    <row r="10009" spans="1:7">
      <c r="A10009">
        <v>28001</v>
      </c>
      <c r="B10009" t="s">
        <v>128</v>
      </c>
      <c r="C10009">
        <v>14002</v>
      </c>
      <c r="D10009" t="s">
        <v>125</v>
      </c>
      <c r="E10009">
        <v>15051</v>
      </c>
      <c r="F10009" t="s">
        <v>127</v>
      </c>
      <c r="G10009">
        <v>1019261504.3471299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B5AE-961C-9144-A29B-5AEAF73D97A9}">
  <dimension ref="A3:DI116"/>
  <sheetViews>
    <sheetView workbookViewId="0">
      <selection activeCell="A4" sqref="A4:DI116"/>
    </sheetView>
  </sheetViews>
  <sheetFormatPr baseColWidth="10" defaultColWidth="11" defaultRowHeight="16"/>
  <cols>
    <col min="1" max="1" width="13" bestFit="1" customWidth="1"/>
    <col min="2" max="2" width="16" bestFit="1" customWidth="1"/>
    <col min="3" max="5" width="12.1640625" bestFit="1" customWidth="1"/>
    <col min="6" max="6" width="12.83203125" bestFit="1" customWidth="1"/>
    <col min="7" max="27" width="12.1640625" bestFit="1" customWidth="1"/>
    <col min="28" max="28" width="12.83203125" bestFit="1" customWidth="1"/>
    <col min="29" max="43" width="12.1640625" bestFit="1" customWidth="1"/>
    <col min="44" max="44" width="12.83203125" bestFit="1" customWidth="1"/>
    <col min="45" max="54" width="12.1640625" bestFit="1" customWidth="1"/>
    <col min="55" max="55" width="12.83203125" bestFit="1" customWidth="1"/>
    <col min="56" max="71" width="12.1640625" bestFit="1" customWidth="1"/>
    <col min="72" max="72" width="12.83203125" bestFit="1" customWidth="1"/>
    <col min="73" max="73" width="12.1640625" bestFit="1" customWidth="1"/>
    <col min="74" max="74" width="12.83203125" bestFit="1" customWidth="1"/>
    <col min="75" max="75" width="12.1640625" bestFit="1" customWidth="1"/>
    <col min="76" max="76" width="12.83203125" bestFit="1" customWidth="1"/>
    <col min="77" max="80" width="12.1640625" bestFit="1" customWidth="1"/>
    <col min="81" max="81" width="12.83203125" bestFit="1" customWidth="1"/>
    <col min="82" max="82" width="12.1640625" bestFit="1" customWidth="1"/>
    <col min="83" max="83" width="11.1640625" bestFit="1" customWidth="1"/>
    <col min="84" max="113" width="12.1640625" bestFit="1" customWidth="1"/>
  </cols>
  <sheetData>
    <row r="3" spans="1:113">
      <c r="A3" s="4" t="s">
        <v>170</v>
      </c>
      <c r="B3" s="4" t="s">
        <v>171</v>
      </c>
    </row>
    <row r="4" spans="1:113">
      <c r="A4" s="4" t="s">
        <v>172</v>
      </c>
      <c r="B4">
        <v>1</v>
      </c>
      <c r="C4">
        <v>2</v>
      </c>
      <c r="D4">
        <v>3</v>
      </c>
      <c r="E4">
        <v>4</v>
      </c>
      <c r="F4">
        <v>5</v>
      </c>
      <c r="G4">
        <v>6</v>
      </c>
      <c r="H4">
        <v>7</v>
      </c>
      <c r="I4">
        <v>8</v>
      </c>
      <c r="J4">
        <v>9</v>
      </c>
      <c r="K4">
        <v>10</v>
      </c>
      <c r="L4">
        <v>11</v>
      </c>
      <c r="M4">
        <v>12</v>
      </c>
      <c r="N4">
        <v>13</v>
      </c>
      <c r="O4">
        <v>14</v>
      </c>
      <c r="P4">
        <v>15</v>
      </c>
      <c r="Q4">
        <v>16</v>
      </c>
      <c r="R4">
        <v>17</v>
      </c>
      <c r="S4">
        <v>18</v>
      </c>
      <c r="T4">
        <v>19</v>
      </c>
      <c r="U4">
        <v>20</v>
      </c>
      <c r="V4">
        <v>21</v>
      </c>
      <c r="W4">
        <v>22</v>
      </c>
      <c r="X4">
        <v>23</v>
      </c>
      <c r="Y4">
        <v>24</v>
      </c>
      <c r="Z4">
        <v>25</v>
      </c>
      <c r="AA4">
        <v>26</v>
      </c>
      <c r="AB4">
        <v>27</v>
      </c>
      <c r="AC4">
        <v>28</v>
      </c>
      <c r="AD4">
        <v>29</v>
      </c>
      <c r="AE4">
        <v>30</v>
      </c>
      <c r="AF4">
        <v>31</v>
      </c>
      <c r="AG4">
        <v>32</v>
      </c>
      <c r="AH4">
        <v>33</v>
      </c>
      <c r="AI4">
        <v>34</v>
      </c>
      <c r="AJ4">
        <v>35</v>
      </c>
      <c r="AK4">
        <v>36</v>
      </c>
      <c r="AL4">
        <v>37</v>
      </c>
      <c r="AM4">
        <v>38</v>
      </c>
      <c r="AN4">
        <v>39</v>
      </c>
      <c r="AO4">
        <v>40</v>
      </c>
      <c r="AP4">
        <v>41</v>
      </c>
      <c r="AQ4">
        <v>42</v>
      </c>
      <c r="AR4">
        <v>43</v>
      </c>
      <c r="AS4">
        <v>44</v>
      </c>
      <c r="AT4">
        <v>45</v>
      </c>
      <c r="AU4">
        <v>46</v>
      </c>
      <c r="AV4">
        <v>47</v>
      </c>
      <c r="AW4">
        <v>48</v>
      </c>
      <c r="AX4">
        <v>49</v>
      </c>
      <c r="AY4">
        <v>50</v>
      </c>
      <c r="AZ4">
        <v>51</v>
      </c>
      <c r="BA4">
        <v>52</v>
      </c>
      <c r="BB4">
        <v>53</v>
      </c>
      <c r="BC4">
        <v>54</v>
      </c>
      <c r="BD4">
        <v>55</v>
      </c>
      <c r="BE4">
        <v>56</v>
      </c>
      <c r="BF4">
        <v>57</v>
      </c>
      <c r="BG4">
        <v>58</v>
      </c>
      <c r="BH4">
        <v>59</v>
      </c>
      <c r="BI4">
        <v>60</v>
      </c>
      <c r="BJ4">
        <v>61</v>
      </c>
      <c r="BK4">
        <v>62</v>
      </c>
      <c r="BL4">
        <v>63</v>
      </c>
      <c r="BM4">
        <v>64</v>
      </c>
      <c r="BN4">
        <v>65</v>
      </c>
      <c r="BO4">
        <v>66</v>
      </c>
      <c r="BP4">
        <v>67</v>
      </c>
      <c r="BQ4">
        <v>68</v>
      </c>
      <c r="BR4">
        <v>69</v>
      </c>
      <c r="BS4">
        <v>70</v>
      </c>
      <c r="BT4">
        <v>71</v>
      </c>
      <c r="BU4">
        <v>72</v>
      </c>
      <c r="BV4">
        <v>73</v>
      </c>
      <c r="BW4">
        <v>74</v>
      </c>
      <c r="BX4">
        <v>75</v>
      </c>
      <c r="BY4">
        <v>76</v>
      </c>
      <c r="BZ4">
        <v>77</v>
      </c>
      <c r="CA4">
        <v>78</v>
      </c>
      <c r="CB4">
        <v>79</v>
      </c>
      <c r="CC4">
        <v>80</v>
      </c>
      <c r="CD4">
        <v>81</v>
      </c>
      <c r="CE4">
        <v>82</v>
      </c>
      <c r="CF4">
        <v>83</v>
      </c>
      <c r="CG4">
        <v>85</v>
      </c>
      <c r="CH4">
        <v>86</v>
      </c>
      <c r="CI4">
        <v>87</v>
      </c>
      <c r="CJ4">
        <v>5001</v>
      </c>
      <c r="CK4">
        <v>6001</v>
      </c>
      <c r="CL4">
        <v>7001</v>
      </c>
      <c r="CM4">
        <v>8001</v>
      </c>
      <c r="CN4">
        <v>10001</v>
      </c>
      <c r="CO4">
        <v>10002</v>
      </c>
      <c r="CP4">
        <v>10003</v>
      </c>
      <c r="CQ4">
        <v>10004</v>
      </c>
      <c r="CR4">
        <v>10005</v>
      </c>
      <c r="CS4">
        <v>10006</v>
      </c>
      <c r="CT4">
        <v>10007</v>
      </c>
      <c r="CU4">
        <v>10008</v>
      </c>
      <c r="CV4">
        <v>10009</v>
      </c>
      <c r="CW4">
        <v>11001</v>
      </c>
      <c r="CX4">
        <v>11002</v>
      </c>
      <c r="CY4">
        <v>11003</v>
      </c>
      <c r="CZ4">
        <v>12001</v>
      </c>
      <c r="DA4">
        <v>12002</v>
      </c>
      <c r="DB4">
        <v>12003</v>
      </c>
      <c r="DC4">
        <v>12004</v>
      </c>
      <c r="DD4">
        <v>13001</v>
      </c>
      <c r="DE4">
        <v>14001</v>
      </c>
      <c r="DF4">
        <v>14002</v>
      </c>
      <c r="DG4">
        <v>25001</v>
      </c>
      <c r="DH4">
        <v>28001</v>
      </c>
      <c r="DI4" t="s">
        <v>173</v>
      </c>
    </row>
    <row r="5" spans="1:113">
      <c r="A5" s="5">
        <v>1</v>
      </c>
      <c r="B5">
        <v>350003675.26807201</v>
      </c>
      <c r="C5">
        <v>338766849.08129603</v>
      </c>
      <c r="D5">
        <v>6476600.6610449199</v>
      </c>
      <c r="E5">
        <v>177.57912190014801</v>
      </c>
      <c r="F5">
        <v>119434.912282875</v>
      </c>
      <c r="H5">
        <v>388693.052789771</v>
      </c>
      <c r="I5">
        <v>89626.475585460896</v>
      </c>
      <c r="J5">
        <v>5018.2716951063403</v>
      </c>
      <c r="K5">
        <v>77333386.112156406</v>
      </c>
      <c r="L5">
        <v>3161354828.1445599</v>
      </c>
      <c r="M5">
        <v>88518566.4327095</v>
      </c>
      <c r="N5">
        <v>8898969.2891278304</v>
      </c>
      <c r="O5">
        <v>307.24735464350903</v>
      </c>
      <c r="P5">
        <v>8624970.8016608693</v>
      </c>
      <c r="Q5">
        <v>147370.66879870699</v>
      </c>
      <c r="R5">
        <v>67456208.528098598</v>
      </c>
      <c r="S5">
        <v>2572526.9709706102</v>
      </c>
      <c r="T5">
        <v>169451.31244500101</v>
      </c>
      <c r="U5">
        <v>740.96881074266003</v>
      </c>
      <c r="V5">
        <v>287775248.75818998</v>
      </c>
      <c r="W5">
        <v>9412174.4006961994</v>
      </c>
      <c r="X5">
        <v>39748.938288073303</v>
      </c>
      <c r="Y5">
        <v>4018.0799975795298</v>
      </c>
      <c r="Z5">
        <v>3238.0837672965599</v>
      </c>
      <c r="AA5">
        <v>3920.8077024129898</v>
      </c>
      <c r="AB5">
        <v>41106.794999054298</v>
      </c>
      <c r="AC5">
        <v>4074.6214118343401</v>
      </c>
      <c r="AD5">
        <v>16024.139854453901</v>
      </c>
      <c r="AE5">
        <v>721216.84409559704</v>
      </c>
      <c r="AF5">
        <v>14726032.157393901</v>
      </c>
      <c r="AG5">
        <v>2276261.9291060702</v>
      </c>
      <c r="AH5">
        <v>12539322.2790849</v>
      </c>
      <c r="AI5">
        <v>1711.7622117001199</v>
      </c>
      <c r="AJ5">
        <v>2715.36149556899</v>
      </c>
      <c r="AK5">
        <v>7745341.3675034102</v>
      </c>
      <c r="AL5">
        <v>2875.9914423454202</v>
      </c>
      <c r="AM5">
        <v>4764014.1974461302</v>
      </c>
      <c r="AN5">
        <v>3176.8186246732198</v>
      </c>
      <c r="AO5">
        <v>15981.1991315634</v>
      </c>
      <c r="AP5">
        <v>543367.15903136495</v>
      </c>
      <c r="AR5">
        <v>13294.1901458551</v>
      </c>
      <c r="AT5">
        <v>4668.8731212409302</v>
      </c>
      <c r="AV5">
        <v>29.103440100599499</v>
      </c>
      <c r="AW5">
        <v>24807.806820526199</v>
      </c>
      <c r="AX5">
        <v>140.96414622578499</v>
      </c>
      <c r="AY5">
        <v>2429.01028425394</v>
      </c>
      <c r="AZ5">
        <v>3389.2414400269599</v>
      </c>
      <c r="BA5">
        <v>4593.51782923669</v>
      </c>
      <c r="BB5">
        <v>3541.7296600127302</v>
      </c>
      <c r="BC5">
        <v>13101.164053983</v>
      </c>
      <c r="BD5">
        <v>48360.449930672898</v>
      </c>
      <c r="BE5">
        <v>14600.8397131737</v>
      </c>
      <c r="BF5">
        <v>12127.847671313</v>
      </c>
      <c r="BG5">
        <v>31166.7788591399</v>
      </c>
      <c r="BH5">
        <v>49524.648784032797</v>
      </c>
      <c r="BI5">
        <v>2904.0969704756799</v>
      </c>
      <c r="BJ5">
        <v>3422.3682813257901</v>
      </c>
      <c r="BK5">
        <v>540085.91265973297</v>
      </c>
      <c r="BL5">
        <v>20402.650761876601</v>
      </c>
      <c r="BN5">
        <v>27273529.0309131</v>
      </c>
      <c r="BO5">
        <v>341187.06135093299</v>
      </c>
      <c r="BP5">
        <v>92326280.037323594</v>
      </c>
      <c r="BQ5">
        <v>4089.2610750275198</v>
      </c>
      <c r="BR5">
        <v>1940220.27434416</v>
      </c>
      <c r="BS5">
        <v>39002.7650105754</v>
      </c>
      <c r="BT5">
        <v>4749.1152216564096</v>
      </c>
      <c r="BU5">
        <v>3462.7923143878002</v>
      </c>
      <c r="BV5">
        <v>24264.338644027899</v>
      </c>
      <c r="BW5">
        <v>31906.6496691625</v>
      </c>
      <c r="BY5">
        <v>2756045.2742685801</v>
      </c>
      <c r="BZ5">
        <v>430027.846795791</v>
      </c>
      <c r="CA5">
        <v>2869076.23314727</v>
      </c>
      <c r="CB5">
        <v>3836.6811923569799</v>
      </c>
      <c r="CC5">
        <v>2983.8287538997602</v>
      </c>
      <c r="CD5">
        <v>607244.80059401202</v>
      </c>
      <c r="CF5">
        <v>40110.7607501241</v>
      </c>
      <c r="CH5">
        <v>17115399.9848276</v>
      </c>
      <c r="CI5">
        <v>14958023.7806489</v>
      </c>
      <c r="CN5">
        <v>55011828.978377402</v>
      </c>
      <c r="CO5">
        <v>62071825.748533398</v>
      </c>
      <c r="CP5">
        <v>51558298.766263597</v>
      </c>
      <c r="CQ5">
        <v>60737984.7294809</v>
      </c>
      <c r="CR5">
        <v>151313875.23524401</v>
      </c>
      <c r="CS5">
        <v>202811899.745821</v>
      </c>
      <c r="CT5">
        <v>349547102.42521697</v>
      </c>
      <c r="CU5">
        <v>273351064.12546903</v>
      </c>
      <c r="CV5">
        <v>583573988.66109598</v>
      </c>
      <c r="CW5">
        <v>4969562.7630031696</v>
      </c>
      <c r="CX5">
        <v>1635.6765239353199</v>
      </c>
      <c r="CY5">
        <v>82.413125341454901</v>
      </c>
      <c r="CZ5">
        <v>167600343.10072201</v>
      </c>
      <c r="DA5">
        <v>8089421.2859032499</v>
      </c>
      <c r="DB5">
        <v>2377363.5947174998</v>
      </c>
      <c r="DE5">
        <v>252771.22888103599</v>
      </c>
      <c r="DF5">
        <v>6587933.5049799699</v>
      </c>
      <c r="DG5">
        <v>6342222276.5925798</v>
      </c>
      <c r="DH5">
        <v>6328663192.4295502</v>
      </c>
      <c r="DI5">
        <v>19263875456.186962</v>
      </c>
    </row>
    <row r="6" spans="1:113">
      <c r="A6" s="5">
        <v>2</v>
      </c>
      <c r="B6">
        <v>20004130.942457799</v>
      </c>
      <c r="C6">
        <v>2276168496.2072701</v>
      </c>
      <c r="D6">
        <v>280654.08153468202</v>
      </c>
      <c r="E6">
        <v>194.50563269564299</v>
      </c>
      <c r="F6">
        <v>832586.669576657</v>
      </c>
      <c r="H6">
        <v>1.1188251274507399</v>
      </c>
      <c r="I6">
        <v>185.11211036404299</v>
      </c>
      <c r="J6">
        <v>5588.7797551819003</v>
      </c>
      <c r="K6">
        <v>17730.174805270199</v>
      </c>
      <c r="L6">
        <v>9551858964.3569908</v>
      </c>
      <c r="M6">
        <v>309073.32772471698</v>
      </c>
      <c r="N6">
        <v>1713479.00890016</v>
      </c>
      <c r="O6">
        <v>5075172.9491796102</v>
      </c>
      <c r="P6">
        <v>73504.489849569698</v>
      </c>
      <c r="Q6">
        <v>1255.9353623264401</v>
      </c>
      <c r="R6">
        <v>572851.41429637896</v>
      </c>
      <c r="S6">
        <v>22768.8484742785</v>
      </c>
      <c r="T6">
        <v>2438.5705594036699</v>
      </c>
      <c r="U6">
        <v>825.20671264931002</v>
      </c>
      <c r="V6">
        <v>37515.769123239203</v>
      </c>
      <c r="W6">
        <v>81566.0136890133</v>
      </c>
      <c r="X6">
        <v>2138.1401108988498</v>
      </c>
      <c r="Y6">
        <v>410.55085775698598</v>
      </c>
      <c r="Z6">
        <v>2558.1697977113799</v>
      </c>
      <c r="AA6">
        <v>679.98761064175403</v>
      </c>
      <c r="AB6">
        <v>655.11861192092294</v>
      </c>
      <c r="AD6">
        <v>788.40955835544605</v>
      </c>
      <c r="AE6">
        <v>6113.9405378500296</v>
      </c>
      <c r="AF6">
        <v>1247973.4586097801</v>
      </c>
      <c r="AG6">
        <v>88381.354518808395</v>
      </c>
      <c r="AH6">
        <v>700.08894544618204</v>
      </c>
      <c r="AI6">
        <v>1659.9098137547201</v>
      </c>
      <c r="AJ6">
        <v>2569.88638607843</v>
      </c>
      <c r="AK6">
        <v>4660.1209379987404</v>
      </c>
      <c r="AL6">
        <v>43.987443265573901</v>
      </c>
      <c r="AM6">
        <v>3917.8431775880899</v>
      </c>
      <c r="AN6">
        <v>62.280960924374398</v>
      </c>
      <c r="AO6">
        <v>15684.617384614599</v>
      </c>
      <c r="AP6">
        <v>102003.954992214</v>
      </c>
      <c r="AW6">
        <v>362728.33050449099</v>
      </c>
      <c r="AY6">
        <v>157.13937543329399</v>
      </c>
      <c r="AZ6">
        <v>3400.3708096339701</v>
      </c>
      <c r="BA6">
        <v>2955.1555966389801</v>
      </c>
      <c r="BB6">
        <v>297.38853011496298</v>
      </c>
      <c r="BC6">
        <v>5601.4112039536103</v>
      </c>
      <c r="BD6">
        <v>30357.8539013687</v>
      </c>
      <c r="BE6">
        <v>9846.39954103934</v>
      </c>
      <c r="BF6">
        <v>13102.2678514525</v>
      </c>
      <c r="BG6">
        <v>34620.4556368946</v>
      </c>
      <c r="BH6">
        <v>21624.7405334041</v>
      </c>
      <c r="BI6">
        <v>3234.25261559809</v>
      </c>
      <c r="BJ6">
        <v>3811.44420380868</v>
      </c>
      <c r="BK6">
        <v>146.686104067689</v>
      </c>
      <c r="BL6">
        <v>12274.584683666701</v>
      </c>
      <c r="BN6">
        <v>171482992.81401101</v>
      </c>
      <c r="BO6">
        <v>2023212.4915841599</v>
      </c>
      <c r="BP6">
        <v>1070195.11334541</v>
      </c>
      <c r="BQ6">
        <v>4276.8111773069304</v>
      </c>
      <c r="BR6">
        <v>6709281.6375115998</v>
      </c>
      <c r="BS6">
        <v>36249.124625714998</v>
      </c>
      <c r="BT6">
        <v>1325.6869506348701</v>
      </c>
      <c r="BU6">
        <v>3814.0673335278798</v>
      </c>
      <c r="BV6">
        <v>13658.919818353301</v>
      </c>
      <c r="BW6">
        <v>35411.105371047997</v>
      </c>
      <c r="BY6">
        <v>36490752.375555001</v>
      </c>
      <c r="BZ6">
        <v>2358002.8581903898</v>
      </c>
      <c r="CA6">
        <v>317424117.38011199</v>
      </c>
      <c r="CB6">
        <v>1680.51710726799</v>
      </c>
      <c r="CC6">
        <v>3002.8924272286899</v>
      </c>
      <c r="CD6">
        <v>178132.948223835</v>
      </c>
      <c r="CF6">
        <v>34057.746541437002</v>
      </c>
      <c r="CH6">
        <v>23836903.570210099</v>
      </c>
      <c r="CI6">
        <v>53965282.010933101</v>
      </c>
      <c r="CN6">
        <v>72814811.026466101</v>
      </c>
      <c r="CO6">
        <v>73927106.074376404</v>
      </c>
      <c r="CP6">
        <v>59091509.758134797</v>
      </c>
      <c r="CQ6">
        <v>66499059.680129401</v>
      </c>
      <c r="CR6">
        <v>159817153.09028399</v>
      </c>
      <c r="CS6">
        <v>197986736.970305</v>
      </c>
      <c r="CT6">
        <v>310239257.47289097</v>
      </c>
      <c r="CU6">
        <v>246047521.24179599</v>
      </c>
      <c r="CV6">
        <v>483883567.43715501</v>
      </c>
      <c r="CW6">
        <v>131.95517537382401</v>
      </c>
      <c r="CX6">
        <v>2140964.2242888799</v>
      </c>
      <c r="CZ6">
        <v>99671831.739711598</v>
      </c>
      <c r="DA6">
        <v>2954875.4348019501</v>
      </c>
      <c r="DB6">
        <v>38809810.378395803</v>
      </c>
      <c r="DF6">
        <v>57306791.385540999</v>
      </c>
      <c r="DG6">
        <v>45033692.275024503</v>
      </c>
      <c r="DH6">
        <v>3565568599.8771801</v>
      </c>
      <c r="DI6">
        <v>17956509913.876865</v>
      </c>
    </row>
    <row r="7" spans="1:113">
      <c r="A7" s="5">
        <v>3</v>
      </c>
      <c r="B7">
        <v>26271.042314882201</v>
      </c>
      <c r="C7">
        <v>25724.501224816799</v>
      </c>
      <c r="D7">
        <v>18717017.4328252</v>
      </c>
      <c r="F7">
        <v>6178.0757272463097</v>
      </c>
      <c r="H7">
        <v>421.35742438186702</v>
      </c>
      <c r="I7">
        <v>6.8234766022794897</v>
      </c>
      <c r="K7">
        <v>5849.4682790819097</v>
      </c>
      <c r="L7">
        <v>78494311.939821899</v>
      </c>
      <c r="M7">
        <v>14372045.881715801</v>
      </c>
      <c r="N7">
        <v>680.95767699736496</v>
      </c>
      <c r="P7">
        <v>25732145.247529801</v>
      </c>
      <c r="Q7">
        <v>439672.61361901899</v>
      </c>
      <c r="R7">
        <v>200321592.790351</v>
      </c>
      <c r="S7">
        <v>7649702.5232077502</v>
      </c>
      <c r="T7">
        <v>502738.933495779</v>
      </c>
      <c r="V7">
        <v>12986809.0682342</v>
      </c>
      <c r="W7">
        <v>28046349.1361214</v>
      </c>
      <c r="X7">
        <v>101741.613392435</v>
      </c>
      <c r="AE7">
        <v>1896971.7069047301</v>
      </c>
      <c r="AF7">
        <v>12507925.2851467</v>
      </c>
      <c r="AG7">
        <v>163.18034043727201</v>
      </c>
      <c r="AH7">
        <v>959.32345628044095</v>
      </c>
      <c r="AK7">
        <v>591.30149104468398</v>
      </c>
      <c r="AM7">
        <v>364.23301872011302</v>
      </c>
      <c r="AP7">
        <v>41.405000862010198</v>
      </c>
      <c r="AW7">
        <v>1.8684839083975</v>
      </c>
      <c r="BH7">
        <v>2.26497894947852</v>
      </c>
      <c r="BK7">
        <v>28.635415053921498</v>
      </c>
      <c r="BN7">
        <v>4284158.4262254396</v>
      </c>
      <c r="BO7">
        <v>16.2534789233382</v>
      </c>
      <c r="BP7">
        <v>301460.37103174202</v>
      </c>
      <c r="BR7">
        <v>345652.33566414798</v>
      </c>
      <c r="BY7">
        <v>206.54915892370599</v>
      </c>
      <c r="BZ7">
        <v>28.940259459620901</v>
      </c>
      <c r="CA7">
        <v>208.20817544594601</v>
      </c>
      <c r="CD7">
        <v>45.365127091786299</v>
      </c>
      <c r="CH7">
        <v>435.11687667099699</v>
      </c>
      <c r="CN7">
        <v>4072.2602265052501</v>
      </c>
      <c r="CO7">
        <v>4560.4274905427301</v>
      </c>
      <c r="CP7">
        <v>3774.9106550920401</v>
      </c>
      <c r="CQ7">
        <v>4500.5543189436703</v>
      </c>
      <c r="CR7">
        <v>11307.0956453124</v>
      </c>
      <c r="CS7">
        <v>15129.2256019702</v>
      </c>
      <c r="CT7">
        <v>25903.500940649599</v>
      </c>
      <c r="CU7">
        <v>20151.828295971602</v>
      </c>
      <c r="CV7">
        <v>43258.420319287099</v>
      </c>
      <c r="CW7">
        <v>380.22431186098902</v>
      </c>
      <c r="CZ7">
        <v>12202.280802036001</v>
      </c>
      <c r="DA7">
        <v>614.938223721545</v>
      </c>
      <c r="DB7">
        <v>181.563743042005</v>
      </c>
      <c r="DF7">
        <v>5845719.2850371096</v>
      </c>
      <c r="DG7">
        <v>81326849.407854602</v>
      </c>
      <c r="DH7">
        <v>312551434.94958001</v>
      </c>
      <c r="DI7">
        <v>806638561.04971933</v>
      </c>
    </row>
    <row r="8" spans="1:113">
      <c r="A8" s="5">
        <v>4</v>
      </c>
      <c r="L8">
        <v>44900790.455039799</v>
      </c>
      <c r="V8">
        <v>69107.702997459201</v>
      </c>
      <c r="AK8">
        <v>4618407.1917085601</v>
      </c>
      <c r="AW8">
        <v>2999.57214909306</v>
      </c>
      <c r="BN8">
        <v>401153.579994175</v>
      </c>
      <c r="BR8">
        <v>584992.12509632704</v>
      </c>
      <c r="BY8">
        <v>2253892.1922114901</v>
      </c>
      <c r="BZ8">
        <v>3517546.3229235099</v>
      </c>
      <c r="CA8">
        <v>63700216.474466398</v>
      </c>
      <c r="CD8">
        <v>1333627.60016964</v>
      </c>
      <c r="CF8">
        <v>1312.88514309061</v>
      </c>
      <c r="CN8">
        <v>7051646.9533646703</v>
      </c>
      <c r="CO8">
        <v>5413076.1428176695</v>
      </c>
      <c r="CP8">
        <v>3636610.1247154698</v>
      </c>
      <c r="CQ8">
        <v>6670115.2679724405</v>
      </c>
      <c r="CR8">
        <v>6224911.4109399803</v>
      </c>
      <c r="CS8">
        <v>13966018.7559774</v>
      </c>
      <c r="CT8">
        <v>21297171.738558799</v>
      </c>
      <c r="CU8">
        <v>11960841.7650942</v>
      </c>
      <c r="CV8">
        <v>27860890.0315313</v>
      </c>
      <c r="CZ8">
        <v>3353589.6967152501</v>
      </c>
      <c r="DA8">
        <v>463624.10441881302</v>
      </c>
      <c r="DB8">
        <v>5535505.3869289802</v>
      </c>
      <c r="DF8">
        <v>94697.440785796105</v>
      </c>
      <c r="DG8">
        <v>79598687.247434303</v>
      </c>
      <c r="DH8">
        <v>2596621.2217176701</v>
      </c>
      <c r="DI8">
        <v>317108053.39087224</v>
      </c>
    </row>
    <row r="9" spans="1:113">
      <c r="A9" s="5">
        <v>5</v>
      </c>
      <c r="B9">
        <v>1071426862.11158</v>
      </c>
      <c r="C9">
        <v>415039569.28338498</v>
      </c>
      <c r="D9">
        <v>32537106.1974365</v>
      </c>
      <c r="E9">
        <v>27856.388829474501</v>
      </c>
      <c r="BN9">
        <v>97216934.067463905</v>
      </c>
      <c r="BO9">
        <v>3227933.1723494101</v>
      </c>
      <c r="CH9">
        <v>1827821918.6596301</v>
      </c>
      <c r="CI9">
        <v>2394699722.7957501</v>
      </c>
      <c r="CN9">
        <v>1933651.45295034</v>
      </c>
      <c r="CO9">
        <v>2132879.6871353202</v>
      </c>
      <c r="CP9">
        <v>1945303.5408109501</v>
      </c>
      <c r="CQ9">
        <v>1986615.9132578899</v>
      </c>
      <c r="CR9">
        <v>5350633.9670643704</v>
      </c>
      <c r="CS9">
        <v>4735380.8186218701</v>
      </c>
      <c r="CT9">
        <v>6753597.8404015098</v>
      </c>
      <c r="CU9">
        <v>6411981.4795923401</v>
      </c>
      <c r="CV9">
        <v>12130746.749476399</v>
      </c>
      <c r="CZ9">
        <v>1268897025.93536</v>
      </c>
      <c r="DG9">
        <v>36054972.959648401</v>
      </c>
      <c r="DH9">
        <v>7574190213.5856504</v>
      </c>
      <c r="DI9">
        <v>14764520906.606392</v>
      </c>
    </row>
    <row r="10" spans="1:113">
      <c r="A10" s="5">
        <v>6</v>
      </c>
      <c r="B10">
        <v>4173471.26477058</v>
      </c>
      <c r="C10">
        <v>3992392.5992723</v>
      </c>
      <c r="D10">
        <v>2679.2507717707399</v>
      </c>
      <c r="E10">
        <v>3947.16004209327</v>
      </c>
      <c r="F10">
        <v>2106.7941877448802</v>
      </c>
      <c r="G10">
        <v>117349623.994983</v>
      </c>
      <c r="H10">
        <v>1086431.15036607</v>
      </c>
      <c r="I10">
        <v>454602.43364088301</v>
      </c>
      <c r="J10">
        <v>496399641.59611702</v>
      </c>
      <c r="K10">
        <v>95129385.940337002</v>
      </c>
      <c r="L10">
        <v>3677437.1857458199</v>
      </c>
      <c r="M10">
        <v>880453.02455556195</v>
      </c>
      <c r="N10">
        <v>64010.425258400399</v>
      </c>
      <c r="O10">
        <v>32608.020860542099</v>
      </c>
      <c r="P10">
        <v>153.20237961021601</v>
      </c>
      <c r="Q10">
        <v>6737.2681477700798</v>
      </c>
      <c r="R10">
        <v>1111648.6517358101</v>
      </c>
      <c r="S10">
        <v>1217828.09671284</v>
      </c>
      <c r="T10">
        <v>675249.87786064204</v>
      </c>
      <c r="U10">
        <v>6324197454.4058504</v>
      </c>
      <c r="V10">
        <v>26551719.391208</v>
      </c>
      <c r="W10">
        <v>993644.59028895199</v>
      </c>
      <c r="X10">
        <v>1279687.3811579</v>
      </c>
      <c r="Y10">
        <v>887570.28623556602</v>
      </c>
      <c r="Z10">
        <v>1702004.12892829</v>
      </c>
      <c r="AA10">
        <v>1036274.58739168</v>
      </c>
      <c r="AB10">
        <v>2320499.1589008998</v>
      </c>
      <c r="AC10">
        <v>1521050.4674437901</v>
      </c>
      <c r="AD10">
        <v>867972.70049269404</v>
      </c>
      <c r="AE10">
        <v>394673.16901619901</v>
      </c>
      <c r="AF10">
        <v>1941835.2548166499</v>
      </c>
      <c r="AG10">
        <v>8608050.2153148092</v>
      </c>
      <c r="AH10">
        <v>878486.71961719496</v>
      </c>
      <c r="AI10">
        <v>30152.574906928599</v>
      </c>
      <c r="AJ10">
        <v>308016.01534502499</v>
      </c>
      <c r="AK10">
        <v>624983.79254720605</v>
      </c>
      <c r="AL10">
        <v>91788.658038405396</v>
      </c>
      <c r="AM10">
        <v>207143.097124258</v>
      </c>
      <c r="AN10">
        <v>180610.51000734599</v>
      </c>
      <c r="AO10">
        <v>277254.27068988699</v>
      </c>
      <c r="AP10">
        <v>300796.329109877</v>
      </c>
      <c r="AQ10">
        <v>41965871.577982403</v>
      </c>
      <c r="AR10">
        <v>3907900.1177864298</v>
      </c>
      <c r="AS10">
        <v>5099197.65345072</v>
      </c>
      <c r="AT10">
        <v>37430549.593055502</v>
      </c>
      <c r="AU10">
        <v>8081658.5138359498</v>
      </c>
      <c r="AV10">
        <v>274518.45435705502</v>
      </c>
      <c r="AW10">
        <v>824425.27798784897</v>
      </c>
      <c r="AX10">
        <v>3132621.1061214898</v>
      </c>
      <c r="AY10">
        <v>7902867.1834660601</v>
      </c>
      <c r="AZ10">
        <v>250131.293521563</v>
      </c>
      <c r="BA10">
        <v>268527.03494563099</v>
      </c>
      <c r="BB10">
        <v>96285.8596931996</v>
      </c>
      <c r="BC10">
        <v>693525.18554286705</v>
      </c>
      <c r="BD10">
        <v>1382398.5506298901</v>
      </c>
      <c r="BE10">
        <v>828582.44308711297</v>
      </c>
      <c r="BF10">
        <v>3093071.5997786699</v>
      </c>
      <c r="BG10">
        <v>7259110.91078954</v>
      </c>
      <c r="BH10">
        <v>3059569.6807364998</v>
      </c>
      <c r="BI10">
        <v>41443.822517066197</v>
      </c>
      <c r="BJ10">
        <v>1333657.4555220101</v>
      </c>
      <c r="BK10">
        <v>15023624.834726101</v>
      </c>
      <c r="BL10">
        <v>3361524.83622564</v>
      </c>
      <c r="BM10">
        <v>770187.84215172997</v>
      </c>
      <c r="BN10">
        <v>7023835.6636019303</v>
      </c>
      <c r="BO10">
        <v>1385774.9351150999</v>
      </c>
      <c r="BP10">
        <v>9579893.9836381897</v>
      </c>
      <c r="BQ10">
        <v>3170632.4678062699</v>
      </c>
      <c r="BR10">
        <v>7916522.0043392098</v>
      </c>
      <c r="BS10">
        <v>1712190.7022329301</v>
      </c>
      <c r="BT10">
        <v>1917450.93180303</v>
      </c>
      <c r="BU10">
        <v>1280094.5403565499</v>
      </c>
      <c r="BV10">
        <v>1585246.8702580701</v>
      </c>
      <c r="BW10">
        <v>494327.31875991297</v>
      </c>
      <c r="BX10">
        <v>87378.598814182697</v>
      </c>
      <c r="BY10">
        <v>2009157.3030519299</v>
      </c>
      <c r="BZ10">
        <v>1584804.9884959899</v>
      </c>
      <c r="CA10">
        <v>8264881.8478963198</v>
      </c>
      <c r="CB10">
        <v>2400186.3974064998</v>
      </c>
      <c r="CC10">
        <v>1211546.71710182</v>
      </c>
      <c r="CD10">
        <v>2530051.24233808</v>
      </c>
      <c r="CF10">
        <v>401665750.74825501</v>
      </c>
      <c r="CH10">
        <v>2946357.3750663502</v>
      </c>
      <c r="CI10">
        <v>1792671.4966201501</v>
      </c>
      <c r="CN10">
        <v>10406658.4580721</v>
      </c>
      <c r="CO10">
        <v>12921014.8340535</v>
      </c>
      <c r="CP10">
        <v>11759337.758559801</v>
      </c>
      <c r="CQ10">
        <v>13101844.3841317</v>
      </c>
      <c r="CR10">
        <v>33554072.736889899</v>
      </c>
      <c r="CS10">
        <v>42534635.384929799</v>
      </c>
      <c r="CT10">
        <v>68828494.628306106</v>
      </c>
      <c r="CU10">
        <v>47798845.920030802</v>
      </c>
      <c r="CV10">
        <v>91764558.620893598</v>
      </c>
      <c r="CW10">
        <v>973700.29431687202</v>
      </c>
      <c r="CX10">
        <v>38760719.199952297</v>
      </c>
      <c r="CY10">
        <v>706.87170035806901</v>
      </c>
      <c r="CZ10">
        <v>168007756.52327701</v>
      </c>
      <c r="DA10">
        <v>54161176.5722242</v>
      </c>
      <c r="DB10">
        <v>12648041.194493201</v>
      </c>
      <c r="DC10">
        <v>8886.1661461879303</v>
      </c>
      <c r="DE10">
        <v>2950874.4390652399</v>
      </c>
      <c r="DF10">
        <v>8036498.1522631301</v>
      </c>
      <c r="DG10">
        <v>3538728776.7976899</v>
      </c>
      <c r="DH10">
        <v>109384005.210795</v>
      </c>
      <c r="DI10">
        <v>11974432686.750835</v>
      </c>
    </row>
    <row r="11" spans="1:113">
      <c r="A11" s="5">
        <v>7</v>
      </c>
      <c r="B11">
        <v>9474926.2937118709</v>
      </c>
      <c r="C11">
        <v>7329170.7918587504</v>
      </c>
      <c r="D11">
        <v>14.3399648470401</v>
      </c>
      <c r="E11">
        <v>51.079472474591199</v>
      </c>
      <c r="F11">
        <v>5147.4061828927297</v>
      </c>
      <c r="G11">
        <v>1650095.7828522499</v>
      </c>
      <c r="H11">
        <v>73517377.657836199</v>
      </c>
      <c r="I11">
        <v>407615.43258060102</v>
      </c>
      <c r="J11">
        <v>424197135.50725001</v>
      </c>
      <c r="K11">
        <v>641682980.54788804</v>
      </c>
      <c r="L11">
        <v>46566717.673891298</v>
      </c>
      <c r="M11">
        <v>7635269.0659194002</v>
      </c>
      <c r="N11">
        <v>1524454.20420333</v>
      </c>
      <c r="O11">
        <v>542278.08199064701</v>
      </c>
      <c r="P11">
        <v>5511.2412227998202</v>
      </c>
      <c r="Q11">
        <v>13090.2897251426</v>
      </c>
      <c r="R11">
        <v>575234.68838723097</v>
      </c>
      <c r="S11">
        <v>12143291.2521124</v>
      </c>
      <c r="T11">
        <v>519176.67200471001</v>
      </c>
      <c r="U11">
        <v>92341706.854734302</v>
      </c>
      <c r="V11">
        <v>168924753.06022799</v>
      </c>
      <c r="W11">
        <v>8402869.76324719</v>
      </c>
      <c r="X11">
        <v>338829135.04028398</v>
      </c>
      <c r="Y11">
        <v>151657049.06837299</v>
      </c>
      <c r="Z11">
        <v>19911855.355820801</v>
      </c>
      <c r="AA11">
        <v>3640828.6388289402</v>
      </c>
      <c r="AB11">
        <v>3881332.4211776899</v>
      </c>
      <c r="AC11">
        <v>3288312.4475718099</v>
      </c>
      <c r="AD11">
        <v>6066007.5941800904</v>
      </c>
      <c r="AE11">
        <v>601637.036578445</v>
      </c>
      <c r="AF11">
        <v>6328362.6686594496</v>
      </c>
      <c r="AG11">
        <v>1744137.9415067199</v>
      </c>
      <c r="AH11">
        <v>21326.0312009345</v>
      </c>
      <c r="AI11">
        <v>2534.9645540932202</v>
      </c>
      <c r="AJ11">
        <v>3611.2322432538399</v>
      </c>
      <c r="AK11">
        <v>11315.6468452018</v>
      </c>
      <c r="AL11">
        <v>5744.4172824441603</v>
      </c>
      <c r="AM11">
        <v>3044.1958358389902</v>
      </c>
      <c r="AN11">
        <v>89210.798095810693</v>
      </c>
      <c r="AO11">
        <v>23750.902932368401</v>
      </c>
      <c r="AP11">
        <v>4149.7976342702596</v>
      </c>
      <c r="AQ11">
        <v>224704.79288674501</v>
      </c>
      <c r="AR11">
        <v>1718616.1655662099</v>
      </c>
      <c r="AS11">
        <v>27881.044240278399</v>
      </c>
      <c r="AT11">
        <v>460999.47989747999</v>
      </c>
      <c r="AU11">
        <v>137584.05306047201</v>
      </c>
      <c r="AV11">
        <v>985.22413664422697</v>
      </c>
      <c r="AW11">
        <v>30205.093395369498</v>
      </c>
      <c r="AX11">
        <v>17709.356828036602</v>
      </c>
      <c r="AY11">
        <v>160340.23194269801</v>
      </c>
      <c r="AZ11">
        <v>364096.76769223303</v>
      </c>
      <c r="BA11">
        <v>1746912.39187744</v>
      </c>
      <c r="BB11">
        <v>6520385.4873341499</v>
      </c>
      <c r="BC11">
        <v>4112023.4508305499</v>
      </c>
      <c r="BD11">
        <v>2304796.4000464398</v>
      </c>
      <c r="BE11">
        <v>55596390.218664102</v>
      </c>
      <c r="BF11">
        <v>18983.009236100901</v>
      </c>
      <c r="BG11">
        <v>48209.966279295397</v>
      </c>
      <c r="BH11">
        <v>20342.8388876434</v>
      </c>
      <c r="BI11">
        <v>3163.0035957445398</v>
      </c>
      <c r="BJ11">
        <v>7138.0406909574504</v>
      </c>
      <c r="BK11">
        <v>2300278.4797426001</v>
      </c>
      <c r="BL11">
        <v>98644.168181006506</v>
      </c>
      <c r="BM11">
        <v>13698.752571156399</v>
      </c>
      <c r="BN11">
        <v>68273966.247343794</v>
      </c>
      <c r="BO11">
        <v>1565870.9962182899</v>
      </c>
      <c r="BP11">
        <v>38510154.979720302</v>
      </c>
      <c r="BQ11">
        <v>3449983.3384772199</v>
      </c>
      <c r="BR11">
        <v>28049653.246525802</v>
      </c>
      <c r="BS11">
        <v>3544067.9647617098</v>
      </c>
      <c r="BT11">
        <v>5161848.4040199602</v>
      </c>
      <c r="BU11">
        <v>1502522.55451863</v>
      </c>
      <c r="BV11">
        <v>1343949.72156006</v>
      </c>
      <c r="BW11">
        <v>14228142.8153404</v>
      </c>
      <c r="BX11">
        <v>76538.767398232303</v>
      </c>
      <c r="BY11">
        <v>30922492.7699004</v>
      </c>
      <c r="BZ11">
        <v>5423069.2322441004</v>
      </c>
      <c r="CA11">
        <v>42203720.147743396</v>
      </c>
      <c r="CB11">
        <v>8646329.0512840897</v>
      </c>
      <c r="CC11">
        <v>38043452.682721399</v>
      </c>
      <c r="CD11">
        <v>10145496.739057399</v>
      </c>
      <c r="CF11">
        <v>226206162.29950601</v>
      </c>
      <c r="CH11">
        <v>7449937.4659241298</v>
      </c>
      <c r="CI11">
        <v>3573634.5434321398</v>
      </c>
      <c r="CN11">
        <v>1172916.4590135801</v>
      </c>
      <c r="CO11">
        <v>2095126.29359011</v>
      </c>
      <c r="CP11">
        <v>1623258.64003744</v>
      </c>
      <c r="CQ11">
        <v>1918456.7973094101</v>
      </c>
      <c r="CR11">
        <v>5134694.2702353103</v>
      </c>
      <c r="CS11">
        <v>4886285.91569163</v>
      </c>
      <c r="CT11">
        <v>7586122.2579303999</v>
      </c>
      <c r="CU11">
        <v>5448868.1526459903</v>
      </c>
      <c r="CV11">
        <v>10902207.7891858</v>
      </c>
      <c r="CW11">
        <v>41934867.914566301</v>
      </c>
      <c r="CX11">
        <v>1553355.9364273599</v>
      </c>
      <c r="CZ11">
        <v>98187380.406237602</v>
      </c>
      <c r="DA11">
        <v>11536933.189297499</v>
      </c>
      <c r="DB11">
        <v>37856241.071134701</v>
      </c>
      <c r="DE11">
        <v>45728851.0391168</v>
      </c>
      <c r="DF11">
        <v>763619.76190152799</v>
      </c>
      <c r="DG11">
        <v>302482879.42306501</v>
      </c>
      <c r="DH11">
        <v>643954173.41760695</v>
      </c>
      <c r="DI11">
        <v>3872593535.0071445</v>
      </c>
    </row>
    <row r="12" spans="1:113">
      <c r="A12" s="5">
        <v>8</v>
      </c>
      <c r="B12">
        <v>3959.0694772043398</v>
      </c>
      <c r="C12">
        <v>13529.3598976346</v>
      </c>
      <c r="D12">
        <v>1.67533595066152</v>
      </c>
      <c r="E12">
        <v>12.5178579965523</v>
      </c>
      <c r="F12">
        <v>3.1711650419442998</v>
      </c>
      <c r="G12">
        <v>13164548.50742</v>
      </c>
      <c r="H12">
        <v>545444.29162279202</v>
      </c>
      <c r="I12">
        <v>725832.30491593503</v>
      </c>
      <c r="J12">
        <v>20392.9030513953</v>
      </c>
      <c r="K12">
        <v>1333632.0184267</v>
      </c>
      <c r="L12">
        <v>140842.31815362399</v>
      </c>
      <c r="M12">
        <v>100865.178040545</v>
      </c>
      <c r="N12">
        <v>1431.77787906096</v>
      </c>
      <c r="O12">
        <v>1770.5807253315099</v>
      </c>
      <c r="P12">
        <v>368.91522240964099</v>
      </c>
      <c r="Q12">
        <v>263.051776864602</v>
      </c>
      <c r="R12">
        <v>24880.8232012851</v>
      </c>
      <c r="S12">
        <v>30373.5939174944</v>
      </c>
      <c r="T12">
        <v>7272.44451321818</v>
      </c>
      <c r="U12">
        <v>29302.741173401799</v>
      </c>
      <c r="V12">
        <v>78968.954825862995</v>
      </c>
      <c r="W12">
        <v>48947.131673316697</v>
      </c>
      <c r="X12">
        <v>19298.5355858615</v>
      </c>
      <c r="Y12">
        <v>22232.738416862499</v>
      </c>
      <c r="Z12">
        <v>364025.88919272402</v>
      </c>
      <c r="AA12">
        <v>178233.30409678901</v>
      </c>
      <c r="AB12">
        <v>475936.74128437898</v>
      </c>
      <c r="AC12">
        <v>125128.517334053</v>
      </c>
      <c r="AD12">
        <v>317739.762176121</v>
      </c>
      <c r="AE12">
        <v>38292.422358150703</v>
      </c>
      <c r="AF12">
        <v>75599.448351971601</v>
      </c>
      <c r="AG12">
        <v>33080.8430781844</v>
      </c>
      <c r="AH12">
        <v>2554.2504409930498</v>
      </c>
      <c r="AI12">
        <v>441.60211811302599</v>
      </c>
      <c r="AJ12">
        <v>372.68977438333098</v>
      </c>
      <c r="AK12">
        <v>1527.4505556296899</v>
      </c>
      <c r="AL12">
        <v>584.49817866680098</v>
      </c>
      <c r="AM12">
        <v>580.45026695807201</v>
      </c>
      <c r="AN12">
        <v>870.72369859561695</v>
      </c>
      <c r="AO12">
        <v>4296.3858571197497</v>
      </c>
      <c r="AP12">
        <v>834.73487320961601</v>
      </c>
      <c r="AQ12">
        <v>28734.8471235658</v>
      </c>
      <c r="AR12">
        <v>4597.1657375423702</v>
      </c>
      <c r="AS12">
        <v>23567.722841753399</v>
      </c>
      <c r="AT12">
        <v>44958.133546525001</v>
      </c>
      <c r="AU12">
        <v>13703.4281839332</v>
      </c>
      <c r="AV12">
        <v>26270.727155528701</v>
      </c>
      <c r="AW12">
        <v>1344.6080665921099</v>
      </c>
      <c r="AX12">
        <v>2529.7969425490201</v>
      </c>
      <c r="AY12">
        <v>11172.151505265099</v>
      </c>
      <c r="AZ12">
        <v>9199.0877503871798</v>
      </c>
      <c r="BA12">
        <v>707.65986195164305</v>
      </c>
      <c r="BB12">
        <v>40615.583720984803</v>
      </c>
      <c r="BC12">
        <v>51165.7793515339</v>
      </c>
      <c r="BD12">
        <v>20611.2031433786</v>
      </c>
      <c r="BE12">
        <v>11843.998218864601</v>
      </c>
      <c r="BF12">
        <v>2904.4227435542002</v>
      </c>
      <c r="BG12">
        <v>6624.0960113465999</v>
      </c>
      <c r="BH12">
        <v>2716.4885329381</v>
      </c>
      <c r="BI12">
        <v>25.704050570519598</v>
      </c>
      <c r="BJ12">
        <v>1112.26558572561</v>
      </c>
      <c r="BK12">
        <v>36702.721667494101</v>
      </c>
      <c r="BL12">
        <v>23620.229579523999</v>
      </c>
      <c r="BM12">
        <v>481.59858506504298</v>
      </c>
      <c r="BN12">
        <v>226095.84686492299</v>
      </c>
      <c r="BO12">
        <v>10420.668406054199</v>
      </c>
      <c r="BP12">
        <v>34368.506457347903</v>
      </c>
      <c r="BQ12">
        <v>41367.696239654702</v>
      </c>
      <c r="BR12">
        <v>9582.5011708414204</v>
      </c>
      <c r="BS12">
        <v>5883.4642748671304</v>
      </c>
      <c r="BT12">
        <v>11133.868959862801</v>
      </c>
      <c r="BU12">
        <v>1023.08093798732</v>
      </c>
      <c r="BV12">
        <v>28977.046379067498</v>
      </c>
      <c r="BW12">
        <v>990.17243467073899</v>
      </c>
      <c r="BX12">
        <v>71.288275827194695</v>
      </c>
      <c r="BY12">
        <v>6224.6439771272198</v>
      </c>
      <c r="BZ12">
        <v>13829.527737725501</v>
      </c>
      <c r="CA12">
        <v>46778.282719580697</v>
      </c>
      <c r="CB12">
        <v>74239.461391356497</v>
      </c>
      <c r="CC12">
        <v>3631.2883403757601</v>
      </c>
      <c r="CD12">
        <v>12379.299663408499</v>
      </c>
      <c r="CF12">
        <v>191278.240770362</v>
      </c>
      <c r="CH12">
        <v>3855.5697195767598</v>
      </c>
      <c r="CI12">
        <v>2302.4112997238399</v>
      </c>
      <c r="CN12">
        <v>12742.5325559353</v>
      </c>
      <c r="CO12">
        <v>17100.902341839501</v>
      </c>
      <c r="CP12">
        <v>14758.7090008061</v>
      </c>
      <c r="CQ12">
        <v>16370.6872442206</v>
      </c>
      <c r="CR12">
        <v>46653.842023329198</v>
      </c>
      <c r="CS12">
        <v>56951.926697440402</v>
      </c>
      <c r="CT12">
        <v>87470.317848610503</v>
      </c>
      <c r="CU12">
        <v>66331.879437138399</v>
      </c>
      <c r="CV12">
        <v>150903.154224931</v>
      </c>
      <c r="CW12">
        <v>4290.6707902850103</v>
      </c>
      <c r="CX12">
        <v>170422.64142944201</v>
      </c>
      <c r="CY12">
        <v>3539.2472560288902</v>
      </c>
      <c r="CZ12">
        <v>192407.18634702099</v>
      </c>
      <c r="DA12">
        <v>38073.061560308401</v>
      </c>
      <c r="DB12">
        <v>21664.489206310602</v>
      </c>
      <c r="DC12">
        <v>1757.14630291658</v>
      </c>
      <c r="DE12">
        <v>2593834511.7739902</v>
      </c>
      <c r="DF12">
        <v>37061.4286578963</v>
      </c>
      <c r="DG12">
        <v>5830052.9713100903</v>
      </c>
      <c r="DH12">
        <v>3711990.5246621598</v>
      </c>
      <c r="DI12">
        <v>2623338971.6967258</v>
      </c>
    </row>
    <row r="13" spans="1:113">
      <c r="A13" s="5">
        <v>9</v>
      </c>
      <c r="B13">
        <v>142837478.59415701</v>
      </c>
      <c r="C13">
        <v>107550434.48353501</v>
      </c>
      <c r="D13">
        <v>23327.794088041301</v>
      </c>
      <c r="E13">
        <v>13537.649225524399</v>
      </c>
      <c r="F13">
        <v>92923.830130671893</v>
      </c>
      <c r="G13">
        <v>103995392.50324801</v>
      </c>
      <c r="H13">
        <v>40465757.764634803</v>
      </c>
      <c r="I13">
        <v>4084343.5659324098</v>
      </c>
      <c r="J13">
        <v>4420352316.2190504</v>
      </c>
      <c r="K13">
        <v>557678544.36508703</v>
      </c>
      <c r="L13">
        <v>396519547.547867</v>
      </c>
      <c r="M13">
        <v>79381036.933417201</v>
      </c>
      <c r="N13">
        <v>14151331.5249277</v>
      </c>
      <c r="O13">
        <v>6359190.8336356096</v>
      </c>
      <c r="P13">
        <v>1027474.1638073</v>
      </c>
      <c r="Q13">
        <v>910010.85119209997</v>
      </c>
      <c r="R13">
        <v>66275229.800918698</v>
      </c>
      <c r="S13">
        <v>100420945.264173</v>
      </c>
      <c r="T13">
        <v>52174993.492255501</v>
      </c>
      <c r="U13">
        <v>454534563.662368</v>
      </c>
      <c r="V13">
        <v>651148187.61261904</v>
      </c>
      <c r="W13">
        <v>176362529.17373699</v>
      </c>
      <c r="X13">
        <v>219768984.48783299</v>
      </c>
      <c r="Y13">
        <v>104777777.340849</v>
      </c>
      <c r="Z13">
        <v>234440335.15959901</v>
      </c>
      <c r="AA13">
        <v>79814024.224198505</v>
      </c>
      <c r="AB13">
        <v>928712699.43689096</v>
      </c>
      <c r="AC13">
        <v>71595598.796243206</v>
      </c>
      <c r="AD13">
        <v>240476522.77151099</v>
      </c>
      <c r="AE13">
        <v>29963408.572175201</v>
      </c>
      <c r="AF13">
        <v>82007185.157925293</v>
      </c>
      <c r="AG13">
        <v>873048694.36545205</v>
      </c>
      <c r="AH13">
        <v>122840525.34221201</v>
      </c>
      <c r="AI13">
        <v>8875751.3105914798</v>
      </c>
      <c r="AJ13">
        <v>32174350.607477698</v>
      </c>
      <c r="AK13">
        <v>321347202.404607</v>
      </c>
      <c r="AL13">
        <v>62776904.7827347</v>
      </c>
      <c r="AM13">
        <v>90652003.488318101</v>
      </c>
      <c r="AN13">
        <v>83837751.278352901</v>
      </c>
      <c r="AO13">
        <v>82873665.727708995</v>
      </c>
      <c r="AP13">
        <v>237773794.83658001</v>
      </c>
      <c r="AQ13">
        <v>14431954.1274225</v>
      </c>
      <c r="AR13">
        <v>2051014.54951614</v>
      </c>
      <c r="AS13">
        <v>15620285.9140788</v>
      </c>
      <c r="AT13">
        <v>260225163.65193099</v>
      </c>
      <c r="AU13">
        <v>36245665.395358302</v>
      </c>
      <c r="AV13">
        <v>42612105.385954797</v>
      </c>
      <c r="AW13">
        <v>21525795.302715801</v>
      </c>
      <c r="AX13">
        <v>5597721.3972512102</v>
      </c>
      <c r="AY13">
        <v>129018850.189455</v>
      </c>
      <c r="AZ13">
        <v>36666022.532022402</v>
      </c>
      <c r="BA13">
        <v>61966723.374947302</v>
      </c>
      <c r="BB13">
        <v>32353696.995126098</v>
      </c>
      <c r="BC13">
        <v>100617459.43407901</v>
      </c>
      <c r="BD13">
        <v>198112716.04807699</v>
      </c>
      <c r="BE13">
        <v>154738870.24783599</v>
      </c>
      <c r="BF13">
        <v>20708751.7026667</v>
      </c>
      <c r="BG13">
        <v>84196152.704917893</v>
      </c>
      <c r="BH13">
        <v>111783989.1594</v>
      </c>
      <c r="BI13">
        <v>29463541.590087298</v>
      </c>
      <c r="BJ13">
        <v>150901451.53632101</v>
      </c>
      <c r="BK13">
        <v>3118242645.2436299</v>
      </c>
      <c r="BL13">
        <v>99219173.868723705</v>
      </c>
      <c r="BM13">
        <v>34679836.126597703</v>
      </c>
      <c r="BN13">
        <v>479555697.81146097</v>
      </c>
      <c r="BO13">
        <v>212980698.27217799</v>
      </c>
      <c r="BP13">
        <v>168721255.363904</v>
      </c>
      <c r="BQ13">
        <v>100197865.24231499</v>
      </c>
      <c r="BR13">
        <v>323246225.32251102</v>
      </c>
      <c r="BS13">
        <v>361065666.649571</v>
      </c>
      <c r="BT13">
        <v>333865677.78479397</v>
      </c>
      <c r="BU13">
        <v>191333070.13654</v>
      </c>
      <c r="BV13">
        <v>91717044.163737297</v>
      </c>
      <c r="BW13">
        <v>69914977.703908205</v>
      </c>
      <c r="BX13">
        <v>13666926.6589405</v>
      </c>
      <c r="BY13">
        <v>182432848.192296</v>
      </c>
      <c r="BZ13">
        <v>354534668.87111998</v>
      </c>
      <c r="CA13">
        <v>1424375175.80354</v>
      </c>
      <c r="CB13">
        <v>179533203.03111199</v>
      </c>
      <c r="CC13">
        <v>154692707.13702801</v>
      </c>
      <c r="CD13">
        <v>109662936.91011</v>
      </c>
      <c r="CF13">
        <v>2652349987.6036901</v>
      </c>
      <c r="CH13">
        <v>263414447.98969001</v>
      </c>
      <c r="CI13">
        <v>250452388.762321</v>
      </c>
      <c r="CN13">
        <v>690804991.72075903</v>
      </c>
      <c r="CO13">
        <v>894278612.23693097</v>
      </c>
      <c r="CP13">
        <v>739615297.61682403</v>
      </c>
      <c r="CQ13">
        <v>775822377.39794195</v>
      </c>
      <c r="CR13">
        <v>1723325367.96521</v>
      </c>
      <c r="CS13">
        <v>2057724095.14627</v>
      </c>
      <c r="CT13">
        <v>3137177086.6252098</v>
      </c>
      <c r="CU13">
        <v>2214889915.3812199</v>
      </c>
      <c r="CV13">
        <v>4487042007.6586304</v>
      </c>
      <c r="CW13">
        <v>29960511.300901201</v>
      </c>
      <c r="CX13">
        <v>466529069.821347</v>
      </c>
      <c r="CZ13">
        <v>1678424564.0323901</v>
      </c>
      <c r="DA13">
        <v>471326354.05615598</v>
      </c>
      <c r="DB13">
        <v>584072376.92686403</v>
      </c>
      <c r="DG13">
        <v>319884444.01751798</v>
      </c>
      <c r="DH13">
        <v>48872471921.881699</v>
      </c>
      <c r="DI13">
        <v>93106158327.396027</v>
      </c>
    </row>
    <row r="14" spans="1:113">
      <c r="A14" s="5">
        <v>10</v>
      </c>
      <c r="B14">
        <v>46657717.766351096</v>
      </c>
      <c r="C14">
        <v>19524970.825993899</v>
      </c>
      <c r="E14">
        <v>12576.927430618</v>
      </c>
      <c r="F14">
        <v>53787.844878858901</v>
      </c>
      <c r="G14">
        <v>9992563.1339758299</v>
      </c>
      <c r="H14">
        <v>63769688.143493503</v>
      </c>
      <c r="I14">
        <v>29847410.479906298</v>
      </c>
      <c r="J14">
        <v>381706445.90464699</v>
      </c>
      <c r="K14">
        <v>37463381.357452802</v>
      </c>
      <c r="L14">
        <v>190702591.93815801</v>
      </c>
      <c r="M14">
        <v>38437345.409348302</v>
      </c>
      <c r="N14">
        <v>4052221.1331618498</v>
      </c>
      <c r="O14">
        <v>2002102.34049372</v>
      </c>
      <c r="P14">
        <v>500502.68653096497</v>
      </c>
      <c r="Q14">
        <v>436143.33237040398</v>
      </c>
      <c r="R14">
        <v>30503274.107867401</v>
      </c>
      <c r="S14">
        <v>57639371.931583799</v>
      </c>
      <c r="T14">
        <v>24705457.9810468</v>
      </c>
      <c r="U14">
        <v>1608557693.58354</v>
      </c>
      <c r="V14">
        <v>157546944.255229</v>
      </c>
      <c r="W14">
        <v>59262257.371734902</v>
      </c>
      <c r="X14">
        <v>103044635.37514099</v>
      </c>
      <c r="Y14">
        <v>47865176.4245454</v>
      </c>
      <c r="Z14">
        <v>141885553.41295701</v>
      </c>
      <c r="AA14">
        <v>61786814.976324297</v>
      </c>
      <c r="AB14">
        <v>472323633.96207601</v>
      </c>
      <c r="AC14">
        <v>27171754.1977305</v>
      </c>
      <c r="AD14">
        <v>114121442.09581099</v>
      </c>
      <c r="AE14">
        <v>12871510.831745001</v>
      </c>
      <c r="AF14">
        <v>60800315.1191293</v>
      </c>
      <c r="AG14">
        <v>420942585.402318</v>
      </c>
      <c r="AH14">
        <v>77857799.801716104</v>
      </c>
      <c r="AI14">
        <v>3533566.67813191</v>
      </c>
      <c r="AJ14">
        <v>17701652.1115481</v>
      </c>
      <c r="AK14">
        <v>75608918.848018706</v>
      </c>
      <c r="AL14">
        <v>21128488.920676898</v>
      </c>
      <c r="AM14">
        <v>62398819.265822701</v>
      </c>
      <c r="AN14">
        <v>42669369.360964499</v>
      </c>
      <c r="AO14">
        <v>33434818.630897701</v>
      </c>
      <c r="AP14">
        <v>133831475.14771099</v>
      </c>
      <c r="AQ14">
        <v>27440115.037131298</v>
      </c>
      <c r="AR14">
        <v>134065784.653322</v>
      </c>
      <c r="AS14">
        <v>5980123.61732079</v>
      </c>
      <c r="AT14">
        <v>75785790.940319806</v>
      </c>
      <c r="AU14">
        <v>83831080.476236805</v>
      </c>
      <c r="AV14">
        <v>64869637.908454098</v>
      </c>
      <c r="AW14">
        <v>34440285.232744299</v>
      </c>
      <c r="AX14">
        <v>11440235.452583401</v>
      </c>
      <c r="AY14">
        <v>86453284.2352909</v>
      </c>
      <c r="AZ14">
        <v>10158490.8179584</v>
      </c>
      <c r="BA14">
        <v>30190293.710981298</v>
      </c>
      <c r="BB14">
        <v>9281085.1007569898</v>
      </c>
      <c r="BC14">
        <v>214816729.84220201</v>
      </c>
      <c r="BD14">
        <v>40970773.058742099</v>
      </c>
      <c r="BE14">
        <v>177336497.51370999</v>
      </c>
      <c r="BF14">
        <v>50310272.478500098</v>
      </c>
      <c r="BG14">
        <v>213256048.855737</v>
      </c>
      <c r="BH14">
        <v>351805991.55856299</v>
      </c>
      <c r="BI14">
        <v>51797521.555940799</v>
      </c>
      <c r="BJ14">
        <v>9234151.8243285101</v>
      </c>
      <c r="BK14">
        <v>18560528643.702099</v>
      </c>
      <c r="BL14">
        <v>106706455.124102</v>
      </c>
      <c r="BN14">
        <v>280536110.60535401</v>
      </c>
      <c r="BO14">
        <v>76502467.257941693</v>
      </c>
      <c r="BP14">
        <v>104178439.50506</v>
      </c>
      <c r="BQ14">
        <v>17238876.7797314</v>
      </c>
      <c r="BR14">
        <v>59788885.653507501</v>
      </c>
      <c r="BS14">
        <v>149917537.18821999</v>
      </c>
      <c r="BT14">
        <v>100376529.886967</v>
      </c>
      <c r="BU14">
        <v>67427679.659557998</v>
      </c>
      <c r="BV14">
        <v>67729564.764707193</v>
      </c>
      <c r="BW14">
        <v>17156043.101712398</v>
      </c>
      <c r="BX14">
        <v>6547900.5166396797</v>
      </c>
      <c r="BY14">
        <v>78765834.783862606</v>
      </c>
      <c r="BZ14">
        <v>558880706.04228795</v>
      </c>
      <c r="CA14">
        <v>307113189.936032</v>
      </c>
      <c r="CB14">
        <v>95095474.113000095</v>
      </c>
      <c r="CC14">
        <v>77050477.472693101</v>
      </c>
      <c r="CD14">
        <v>307322396.02808899</v>
      </c>
      <c r="CF14">
        <v>13389138799.314301</v>
      </c>
      <c r="CH14">
        <v>97896334.877569601</v>
      </c>
      <c r="CI14">
        <v>71954936.5772416</v>
      </c>
      <c r="CW14">
        <v>29149269.252664</v>
      </c>
      <c r="CX14">
        <v>2806293243.0697999</v>
      </c>
      <c r="CY14">
        <v>3412171650.4778099</v>
      </c>
      <c r="CZ14">
        <v>8599137660.7919292</v>
      </c>
      <c r="DA14">
        <v>1779437065.78578</v>
      </c>
      <c r="DB14">
        <v>2093017629.2145801</v>
      </c>
      <c r="DC14">
        <v>47332005026.670502</v>
      </c>
      <c r="DE14">
        <v>187135102945.46301</v>
      </c>
      <c r="DG14">
        <v>13122292.033198001</v>
      </c>
      <c r="DH14">
        <v>61539.992126515201</v>
      </c>
      <c r="DI14">
        <v>294175168578.53137</v>
      </c>
    </row>
    <row r="15" spans="1:113">
      <c r="A15" s="5">
        <v>11</v>
      </c>
      <c r="B15">
        <v>261125.34975840899</v>
      </c>
      <c r="C15">
        <v>1560303443.4695699</v>
      </c>
      <c r="D15">
        <v>3.0781259886691701</v>
      </c>
      <c r="E15">
        <v>21033.8268753224</v>
      </c>
      <c r="F15">
        <v>389916.210894469</v>
      </c>
      <c r="G15">
        <v>119725.9179032</v>
      </c>
      <c r="H15">
        <v>23998.257816037501</v>
      </c>
      <c r="I15">
        <v>13024.6940218822</v>
      </c>
      <c r="J15">
        <v>50556.012377609302</v>
      </c>
      <c r="K15">
        <v>697161.86304805696</v>
      </c>
      <c r="L15">
        <v>11766210569.813999</v>
      </c>
      <c r="M15">
        <v>842389981.25832903</v>
      </c>
      <c r="N15">
        <v>89305.700790778894</v>
      </c>
      <c r="O15">
        <v>2026333.5624531601</v>
      </c>
      <c r="P15">
        <v>30741.136294175401</v>
      </c>
      <c r="Q15">
        <v>7640039.1022314504</v>
      </c>
      <c r="R15">
        <v>2424727.8487015599</v>
      </c>
      <c r="S15">
        <v>3226552.67550033</v>
      </c>
      <c r="T15">
        <v>21571574.261543199</v>
      </c>
      <c r="U15">
        <v>23485602.731056899</v>
      </c>
      <c r="V15">
        <v>305119131.70301902</v>
      </c>
      <c r="W15">
        <v>22416837.515922699</v>
      </c>
      <c r="X15">
        <v>74467045.8301052</v>
      </c>
      <c r="Y15">
        <v>158164.63860308801</v>
      </c>
      <c r="Z15">
        <v>297371.31166398502</v>
      </c>
      <c r="AA15">
        <v>56761.081521908003</v>
      </c>
      <c r="AB15">
        <v>571922.95354298397</v>
      </c>
      <c r="AC15">
        <v>121209.56237107499</v>
      </c>
      <c r="AD15">
        <v>486963.70903439098</v>
      </c>
      <c r="AE15">
        <v>60319.889034609798</v>
      </c>
      <c r="AF15">
        <v>741535.28897664801</v>
      </c>
      <c r="AG15">
        <v>184736104.76502699</v>
      </c>
      <c r="AH15">
        <v>6572.5314247194401</v>
      </c>
      <c r="AI15">
        <v>661.82996995379699</v>
      </c>
      <c r="AJ15">
        <v>1202.2314993299101</v>
      </c>
      <c r="AK15">
        <v>40193708.346291602</v>
      </c>
      <c r="AL15">
        <v>2570.7568738783398</v>
      </c>
      <c r="AM15">
        <v>24968.2457757917</v>
      </c>
      <c r="AN15">
        <v>7988.4859994895196</v>
      </c>
      <c r="AO15">
        <v>6225.33668182973</v>
      </c>
      <c r="AP15">
        <v>9451330.9074146301</v>
      </c>
      <c r="AQ15">
        <v>10339915.142121499</v>
      </c>
      <c r="AR15">
        <v>61846.271923076303</v>
      </c>
      <c r="AS15">
        <v>14689081.8417996</v>
      </c>
      <c r="AT15">
        <v>1117987.4442980699</v>
      </c>
      <c r="AU15">
        <v>11549.6615495269</v>
      </c>
      <c r="AV15">
        <v>303.90062682421302</v>
      </c>
      <c r="AW15">
        <v>138633.717531617</v>
      </c>
      <c r="AX15">
        <v>3738.0178787938098</v>
      </c>
      <c r="AY15">
        <v>18266.359530464098</v>
      </c>
      <c r="AZ15">
        <v>1000013.99292847</v>
      </c>
      <c r="BA15">
        <v>3553453.8213010002</v>
      </c>
      <c r="BB15">
        <v>2878.8834586520602</v>
      </c>
      <c r="BC15">
        <v>19062.015050244201</v>
      </c>
      <c r="BD15">
        <v>17824.508970385301</v>
      </c>
      <c r="BE15">
        <v>33378995.352454599</v>
      </c>
      <c r="BF15">
        <v>6908.0104733342496</v>
      </c>
      <c r="BG15">
        <v>18734.4241145735</v>
      </c>
      <c r="BH15">
        <v>6837.7023846550101</v>
      </c>
      <c r="BI15">
        <v>3970.5513243293199</v>
      </c>
      <c r="BJ15">
        <v>2044.3619449089299</v>
      </c>
      <c r="BK15">
        <v>639829.23056614702</v>
      </c>
      <c r="BL15">
        <v>9439.9073958458393</v>
      </c>
      <c r="BM15">
        <v>2062.6875766719299</v>
      </c>
      <c r="BN15">
        <v>562384420.13808298</v>
      </c>
      <c r="BO15">
        <v>3360964.5640305802</v>
      </c>
      <c r="BP15">
        <v>383973.85497456498</v>
      </c>
      <c r="BQ15">
        <v>110729.7066933</v>
      </c>
      <c r="BR15">
        <v>350862215.45825899</v>
      </c>
      <c r="BS15">
        <v>1327300.59137756</v>
      </c>
      <c r="BT15">
        <v>290724839.49778497</v>
      </c>
      <c r="BU15">
        <v>319261799.010351</v>
      </c>
      <c r="BV15">
        <v>1157844091.7729399</v>
      </c>
      <c r="BW15">
        <v>34257766.585132599</v>
      </c>
      <c r="BX15">
        <v>918841.80193725298</v>
      </c>
      <c r="BY15">
        <v>184472405.73098499</v>
      </c>
      <c r="BZ15">
        <v>253402031.04880899</v>
      </c>
      <c r="CA15">
        <v>5342758877.8679199</v>
      </c>
      <c r="CB15">
        <v>113599.015223963</v>
      </c>
      <c r="CC15">
        <v>540345.74619809503</v>
      </c>
      <c r="CD15">
        <v>113048429.46642099</v>
      </c>
      <c r="CF15">
        <v>617433.86113560502</v>
      </c>
      <c r="CH15">
        <v>456834.58787873399</v>
      </c>
      <c r="CI15">
        <v>319246.14342915401</v>
      </c>
      <c r="CN15">
        <v>1743151566.8616199</v>
      </c>
      <c r="CO15">
        <v>1662945427.1645601</v>
      </c>
      <c r="CP15">
        <v>1326610559.5334101</v>
      </c>
      <c r="CQ15">
        <v>1601998070.43489</v>
      </c>
      <c r="CR15">
        <v>3783670786.64884</v>
      </c>
      <c r="CS15">
        <v>4755414917.8779602</v>
      </c>
      <c r="CT15">
        <v>7356430144.4773598</v>
      </c>
      <c r="CU15">
        <v>5162557208.5265102</v>
      </c>
      <c r="CV15">
        <v>10198615023.8629</v>
      </c>
      <c r="CW15">
        <v>1731317.35245271</v>
      </c>
      <c r="CX15">
        <v>564345536.59213495</v>
      </c>
      <c r="CY15">
        <v>24701.293198002601</v>
      </c>
      <c r="CZ15">
        <v>2099100399.1934099</v>
      </c>
      <c r="DA15">
        <v>1079817411.2009101</v>
      </c>
      <c r="DB15">
        <v>2289563005.08883</v>
      </c>
      <c r="DC15">
        <v>16569.025176326701</v>
      </c>
      <c r="DE15">
        <v>450088.167848229</v>
      </c>
      <c r="DF15">
        <v>379155900.30803698</v>
      </c>
      <c r="DG15">
        <v>4827072339.90026</v>
      </c>
      <c r="DH15">
        <v>41592266296.982903</v>
      </c>
      <c r="DI15">
        <v>113977050808.44202</v>
      </c>
    </row>
    <row r="16" spans="1:113">
      <c r="A16" s="5">
        <v>12</v>
      </c>
      <c r="B16">
        <v>427.63126456697699</v>
      </c>
      <c r="C16">
        <v>37303337.820707798</v>
      </c>
      <c r="D16">
        <v>1.00562516029371E-3</v>
      </c>
      <c r="E16">
        <v>48.138238928406501</v>
      </c>
      <c r="F16">
        <v>890.86992188249496</v>
      </c>
      <c r="G16">
        <v>185.79833973797699</v>
      </c>
      <c r="H16">
        <v>73.263958487927098</v>
      </c>
      <c r="I16">
        <v>28.185253862767102</v>
      </c>
      <c r="J16">
        <v>82.558412185864199</v>
      </c>
      <c r="K16">
        <v>5567.1486238381804</v>
      </c>
      <c r="L16">
        <v>173912575.30245</v>
      </c>
      <c r="M16">
        <v>787445548.95619702</v>
      </c>
      <c r="N16">
        <v>256.887178353141</v>
      </c>
      <c r="O16">
        <v>4611.2920267377503</v>
      </c>
      <c r="P16">
        <v>13.8946978611578</v>
      </c>
      <c r="Q16">
        <v>17406.083957835999</v>
      </c>
      <c r="R16">
        <v>6718.2907079097404</v>
      </c>
      <c r="S16">
        <v>51467.652547474099</v>
      </c>
      <c r="T16">
        <v>59464.510200611803</v>
      </c>
      <c r="U16">
        <v>52257.859384352203</v>
      </c>
      <c r="V16">
        <v>703283.995533876</v>
      </c>
      <c r="W16">
        <v>54133.922863192602</v>
      </c>
      <c r="X16">
        <v>172934.00791304299</v>
      </c>
      <c r="Y16">
        <v>1097.3046337415101</v>
      </c>
      <c r="Z16">
        <v>2541.801287197</v>
      </c>
      <c r="AA16">
        <v>1991.6935784013399</v>
      </c>
      <c r="AB16">
        <v>5318.2369196822001</v>
      </c>
      <c r="AC16">
        <v>2766.87876212332</v>
      </c>
      <c r="AD16">
        <v>9239.6590770987696</v>
      </c>
      <c r="AE16">
        <v>1846.77681661268</v>
      </c>
      <c r="AF16">
        <v>6855.8526056813598</v>
      </c>
      <c r="AG16">
        <v>1738700.97082007</v>
      </c>
      <c r="AH16">
        <v>134.417348876082</v>
      </c>
      <c r="AI16">
        <v>23.096141573456201</v>
      </c>
      <c r="AJ16">
        <v>34.801607841145497</v>
      </c>
      <c r="AK16">
        <v>92928.779155207405</v>
      </c>
      <c r="AL16">
        <v>232.19183848119101</v>
      </c>
      <c r="AM16">
        <v>99.577591696592705</v>
      </c>
      <c r="AN16">
        <v>321.29574416976101</v>
      </c>
      <c r="AO16">
        <v>197.82462757868001</v>
      </c>
      <c r="AP16">
        <v>21913.899797337399</v>
      </c>
      <c r="AQ16">
        <v>24962216.193272199</v>
      </c>
      <c r="AR16">
        <v>156.53363525112701</v>
      </c>
      <c r="AS16">
        <v>2046704.9804517401</v>
      </c>
      <c r="AT16">
        <v>1086692.18556027</v>
      </c>
      <c r="AU16">
        <v>2762.2463739048999</v>
      </c>
      <c r="AV16">
        <v>55.444380895688496</v>
      </c>
      <c r="AW16">
        <v>51750.580126665802</v>
      </c>
      <c r="AX16">
        <v>262.64466862543298</v>
      </c>
      <c r="AY16">
        <v>366.59227568192</v>
      </c>
      <c r="AZ16">
        <v>2876.6763435344401</v>
      </c>
      <c r="BA16">
        <v>8304.5232877233593</v>
      </c>
      <c r="BB16">
        <v>14.336872456523301</v>
      </c>
      <c r="BC16">
        <v>493.48821004881</v>
      </c>
      <c r="BD16">
        <v>243.78201611509101</v>
      </c>
      <c r="BE16">
        <v>76759.815924776005</v>
      </c>
      <c r="BF16">
        <v>377.945418250557</v>
      </c>
      <c r="BG16">
        <v>718.54537146422604</v>
      </c>
      <c r="BH16">
        <v>432.56499090796399</v>
      </c>
      <c r="BI16">
        <v>470.03548296567197</v>
      </c>
      <c r="BJ16">
        <v>2.9695605394121398</v>
      </c>
      <c r="BK16">
        <v>2808.4069640443499</v>
      </c>
      <c r="BL16">
        <v>331.17918713324201</v>
      </c>
      <c r="BM16">
        <v>2569.4486882862102</v>
      </c>
      <c r="BN16">
        <v>33418515.938214</v>
      </c>
      <c r="BO16">
        <v>1662802.48060881</v>
      </c>
      <c r="BP16">
        <v>5827.3802404903399</v>
      </c>
      <c r="BQ16">
        <v>640.91800206764105</v>
      </c>
      <c r="BR16">
        <v>44410282.4024252</v>
      </c>
      <c r="BS16">
        <v>6244.6279858543503</v>
      </c>
      <c r="BT16">
        <v>18851893.266851299</v>
      </c>
      <c r="BU16">
        <v>8764808.8380957805</v>
      </c>
      <c r="BV16">
        <v>15014071.135182099</v>
      </c>
      <c r="BW16">
        <v>4334010.6618979704</v>
      </c>
      <c r="BX16">
        <v>3556207.4891193602</v>
      </c>
      <c r="BY16">
        <v>182419430.89138201</v>
      </c>
      <c r="BZ16">
        <v>70927637.456480399</v>
      </c>
      <c r="CA16">
        <v>1733219260.95486</v>
      </c>
      <c r="CB16">
        <v>618.92084062752394</v>
      </c>
      <c r="CC16">
        <v>1388.2524608061201</v>
      </c>
      <c r="CD16">
        <v>32247506.556203801</v>
      </c>
      <c r="CF16">
        <v>75486.4948026161</v>
      </c>
      <c r="CH16">
        <v>2067.7035741412101</v>
      </c>
      <c r="CI16">
        <v>1704.5255074183799</v>
      </c>
      <c r="CN16">
        <v>601412947.39138198</v>
      </c>
      <c r="CO16">
        <v>617028476.95230806</v>
      </c>
      <c r="CP16">
        <v>523554850.51822603</v>
      </c>
      <c r="CQ16">
        <v>540523953.10284996</v>
      </c>
      <c r="CR16">
        <v>1273734499.14482</v>
      </c>
      <c r="CS16">
        <v>1511631157.9277401</v>
      </c>
      <c r="CT16">
        <v>2593033244.4380798</v>
      </c>
      <c r="CU16">
        <v>1854697003.77318</v>
      </c>
      <c r="CV16">
        <v>3254152653.9215498</v>
      </c>
      <c r="CW16">
        <v>5206.94657998606</v>
      </c>
      <c r="CX16">
        <v>18151048.9614846</v>
      </c>
      <c r="CZ16">
        <v>446265848.03150302</v>
      </c>
      <c r="DA16">
        <v>45412274.357470699</v>
      </c>
      <c r="DB16">
        <v>80965532.082963794</v>
      </c>
      <c r="DE16">
        <v>408.36103013236198</v>
      </c>
      <c r="DF16">
        <v>203603642.66668701</v>
      </c>
      <c r="DG16">
        <v>1023494933.7721601</v>
      </c>
      <c r="DH16">
        <v>14240998000.545601</v>
      </c>
      <c r="DI16">
        <v>32007511020.039154</v>
      </c>
    </row>
    <row r="17" spans="1:113">
      <c r="A17" s="5">
        <v>13</v>
      </c>
      <c r="B17">
        <v>113709.516186319</v>
      </c>
      <c r="C17">
        <v>51915.483030527103</v>
      </c>
      <c r="E17">
        <v>52.420503228026597</v>
      </c>
      <c r="F17">
        <v>837.79680065342302</v>
      </c>
      <c r="G17">
        <v>48280.857040556402</v>
      </c>
      <c r="H17">
        <v>9633.6933433716604</v>
      </c>
      <c r="I17">
        <v>5282.9214167413702</v>
      </c>
      <c r="J17">
        <v>18299.805641925399</v>
      </c>
      <c r="K17">
        <v>3237764.1242828001</v>
      </c>
      <c r="L17">
        <v>169741.381916349</v>
      </c>
      <c r="M17">
        <v>26401.430616637099</v>
      </c>
      <c r="N17">
        <v>55964913.489610702</v>
      </c>
      <c r="O17">
        <v>32952931.226927001</v>
      </c>
      <c r="P17">
        <v>85821438.405592099</v>
      </c>
      <c r="Q17">
        <v>603580.366605683</v>
      </c>
      <c r="R17">
        <v>2794553.4032843299</v>
      </c>
      <c r="S17">
        <v>13937351.295965601</v>
      </c>
      <c r="T17">
        <v>2341861.52146204</v>
      </c>
      <c r="U17">
        <v>846512.394729094</v>
      </c>
      <c r="V17">
        <v>1815072.24988554</v>
      </c>
      <c r="W17">
        <v>5130477.9052064596</v>
      </c>
      <c r="X17">
        <v>1366891.44632015</v>
      </c>
      <c r="Y17">
        <v>17858.594292158701</v>
      </c>
      <c r="Z17">
        <v>141740.31012231301</v>
      </c>
      <c r="AA17">
        <v>5684240.2610972403</v>
      </c>
      <c r="AB17">
        <v>303752.51788014697</v>
      </c>
      <c r="AC17">
        <v>52611.638145209101</v>
      </c>
      <c r="AD17">
        <v>3670469.4208031199</v>
      </c>
      <c r="AE17">
        <v>33887969.892315</v>
      </c>
      <c r="AF17">
        <v>61809015.972694002</v>
      </c>
      <c r="AG17">
        <v>10174734.8321147</v>
      </c>
      <c r="AH17">
        <v>73597.043683416297</v>
      </c>
      <c r="AI17">
        <v>391866.899596292</v>
      </c>
      <c r="AJ17">
        <v>679.91641543799597</v>
      </c>
      <c r="AK17">
        <v>17385.560713446499</v>
      </c>
      <c r="AL17">
        <v>4378.6305247647297</v>
      </c>
      <c r="AM17">
        <v>1113.77174701183</v>
      </c>
      <c r="AN17">
        <v>4549001.4328618497</v>
      </c>
      <c r="AO17">
        <v>3861033.201957</v>
      </c>
      <c r="AP17">
        <v>339400.791286049</v>
      </c>
      <c r="AQ17">
        <v>264.49187681271798</v>
      </c>
      <c r="AR17">
        <v>1713.9741853550399</v>
      </c>
      <c r="AS17">
        <v>13893.8352538131</v>
      </c>
      <c r="AT17">
        <v>11074.7709270789</v>
      </c>
      <c r="AU17">
        <v>1212.2872088056599</v>
      </c>
      <c r="AV17">
        <v>567.45914994721704</v>
      </c>
      <c r="AW17">
        <v>3628.73978951959</v>
      </c>
      <c r="AX17">
        <v>2047.6534633405799</v>
      </c>
      <c r="AY17">
        <v>5974.98476488302</v>
      </c>
      <c r="AZ17">
        <v>10502.8508959559</v>
      </c>
      <c r="BA17">
        <v>6374390.6559849298</v>
      </c>
      <c r="BB17">
        <v>4201.9632579632898</v>
      </c>
      <c r="BC17">
        <v>15321.0773426915</v>
      </c>
      <c r="BD17">
        <v>7086.0300079321896</v>
      </c>
      <c r="BE17">
        <v>40459.973380771502</v>
      </c>
      <c r="BF17">
        <v>427.669185258418</v>
      </c>
      <c r="BG17">
        <v>1733.95225948303</v>
      </c>
      <c r="BH17">
        <v>624.80729786922097</v>
      </c>
      <c r="BI17">
        <v>1365.45940202821</v>
      </c>
      <c r="BJ17">
        <v>2.3709649743800898</v>
      </c>
      <c r="BK17">
        <v>297680.10999641498</v>
      </c>
      <c r="BL17">
        <v>361624.80228665803</v>
      </c>
      <c r="BM17">
        <v>1835.7234577192701</v>
      </c>
      <c r="BN17">
        <v>6306257.6279738098</v>
      </c>
      <c r="BO17">
        <v>180414.88029402</v>
      </c>
      <c r="BP17">
        <v>255239.78614079501</v>
      </c>
      <c r="BQ17">
        <v>73991.137465895896</v>
      </c>
      <c r="BR17">
        <v>500421.186447324</v>
      </c>
      <c r="BS17">
        <v>856988.93706806598</v>
      </c>
      <c r="BT17">
        <v>680999.51073624601</v>
      </c>
      <c r="BU17">
        <v>255511.47495285599</v>
      </c>
      <c r="BV17">
        <v>5159554.7198601495</v>
      </c>
      <c r="BW17">
        <v>1947.2730401654001</v>
      </c>
      <c r="BX17">
        <v>2232.97101905003</v>
      </c>
      <c r="BY17">
        <v>1463440.99145032</v>
      </c>
      <c r="BZ17">
        <v>210290.049012809</v>
      </c>
      <c r="CA17">
        <v>767160.10295113805</v>
      </c>
      <c r="CB17">
        <v>1671350.3774546301</v>
      </c>
      <c r="CC17">
        <v>530012.873378088</v>
      </c>
      <c r="CD17">
        <v>36574.383190902801</v>
      </c>
      <c r="CF17">
        <v>83735.568997734299</v>
      </c>
      <c r="CH17">
        <v>218275.766024429</v>
      </c>
      <c r="CI17">
        <v>157394.70915025499</v>
      </c>
      <c r="CN17">
        <v>684207.23210702196</v>
      </c>
      <c r="CO17">
        <v>968165.58192635304</v>
      </c>
      <c r="CP17">
        <v>699827.06955771602</v>
      </c>
      <c r="CQ17">
        <v>866457.12520112901</v>
      </c>
      <c r="CR17">
        <v>2207640.0947860898</v>
      </c>
      <c r="CS17">
        <v>2833121.5970132002</v>
      </c>
      <c r="CT17">
        <v>5224471.8524624696</v>
      </c>
      <c r="CU17">
        <v>3727129.3799151098</v>
      </c>
      <c r="CV17">
        <v>14592938.3672795</v>
      </c>
      <c r="CW17">
        <v>183886.31585561499</v>
      </c>
      <c r="CX17">
        <v>2584710.2963802</v>
      </c>
      <c r="CY17">
        <v>2353.0681469056699</v>
      </c>
      <c r="CZ17">
        <v>1568405.3453321599</v>
      </c>
      <c r="DA17">
        <v>144205.08033167801</v>
      </c>
      <c r="DB17">
        <v>1543314.0764345599</v>
      </c>
      <c r="DC17">
        <v>1657.77777384511</v>
      </c>
      <c r="DE17">
        <v>2017479.8463866001</v>
      </c>
      <c r="DF17">
        <v>718786.97640534095</v>
      </c>
      <c r="DG17">
        <v>169144370.75073799</v>
      </c>
      <c r="DH17">
        <v>1101333260.93769</v>
      </c>
      <c r="DI17">
        <v>1669854172.5652895</v>
      </c>
    </row>
    <row r="18" spans="1:113">
      <c r="A18" s="5">
        <v>14</v>
      </c>
      <c r="B18">
        <v>518399.244199401</v>
      </c>
      <c r="C18">
        <v>151013.48134328201</v>
      </c>
      <c r="D18">
        <v>3.9734831837847401E-2</v>
      </c>
      <c r="E18">
        <v>3936.1435049694101</v>
      </c>
      <c r="F18">
        <v>9330.0192958893094</v>
      </c>
      <c r="G18">
        <v>19788.920752891299</v>
      </c>
      <c r="H18">
        <v>29404.2430304968</v>
      </c>
      <c r="I18">
        <v>13812.982660595901</v>
      </c>
      <c r="J18">
        <v>15658.505543233599</v>
      </c>
      <c r="K18">
        <v>38395545.029775798</v>
      </c>
      <c r="L18">
        <v>6341085.7881608699</v>
      </c>
      <c r="M18">
        <v>1365980.3803862699</v>
      </c>
      <c r="N18">
        <v>175996.83888298599</v>
      </c>
      <c r="O18">
        <v>3371106.4155873</v>
      </c>
      <c r="P18">
        <v>2383937.1417738502</v>
      </c>
      <c r="Q18">
        <v>12522.4800482274</v>
      </c>
      <c r="R18">
        <v>1724741.52040887</v>
      </c>
      <c r="S18">
        <v>220092.35022964299</v>
      </c>
      <c r="T18">
        <v>516005.565446369</v>
      </c>
      <c r="U18">
        <v>174549.739016901</v>
      </c>
      <c r="V18">
        <v>1490033.46725082</v>
      </c>
      <c r="W18">
        <v>3061536.6392812799</v>
      </c>
      <c r="X18">
        <v>1043172.20535782</v>
      </c>
      <c r="Y18">
        <v>45620.072056997102</v>
      </c>
      <c r="Z18">
        <v>498256.966002759</v>
      </c>
      <c r="AA18">
        <v>804199.29224056401</v>
      </c>
      <c r="AB18">
        <v>2777360.1121918098</v>
      </c>
      <c r="AC18">
        <v>390181.90189035702</v>
      </c>
      <c r="AD18">
        <v>57306670.403837897</v>
      </c>
      <c r="AE18">
        <v>3048982.7474265001</v>
      </c>
      <c r="AF18">
        <v>1415818.7007029499</v>
      </c>
      <c r="AG18">
        <v>38717711.703371704</v>
      </c>
      <c r="AH18">
        <v>533580.81144695799</v>
      </c>
      <c r="AI18">
        <v>41193.446054446802</v>
      </c>
      <c r="AJ18">
        <v>64248.448284553102</v>
      </c>
      <c r="AK18">
        <v>1498907.22904888</v>
      </c>
      <c r="AL18">
        <v>360179.92196513701</v>
      </c>
      <c r="AM18">
        <v>115878.39289882001</v>
      </c>
      <c r="AN18">
        <v>4939289.3438243698</v>
      </c>
      <c r="AO18">
        <v>281112.57152660401</v>
      </c>
      <c r="AP18">
        <v>26333285.521427799</v>
      </c>
      <c r="AQ18">
        <v>46700.872951502301</v>
      </c>
      <c r="AR18">
        <v>4125.0993979864197</v>
      </c>
      <c r="AS18">
        <v>1093972.9641249001</v>
      </c>
      <c r="AT18">
        <v>825304.62002914399</v>
      </c>
      <c r="AU18">
        <v>94263.856869543</v>
      </c>
      <c r="AV18">
        <v>41856.68509667</v>
      </c>
      <c r="AW18">
        <v>278566.47693239001</v>
      </c>
      <c r="AX18">
        <v>204741.75383678501</v>
      </c>
      <c r="AY18">
        <v>182655.24079861899</v>
      </c>
      <c r="AZ18">
        <v>249624.819163765</v>
      </c>
      <c r="BA18">
        <v>217659.453073382</v>
      </c>
      <c r="BB18">
        <v>596946.79229729297</v>
      </c>
      <c r="BC18">
        <v>464163.53621657199</v>
      </c>
      <c r="BD18">
        <v>259154.59620872399</v>
      </c>
      <c r="BE18">
        <v>2394330.1415750398</v>
      </c>
      <c r="BF18">
        <v>69318.309363535402</v>
      </c>
      <c r="BG18">
        <v>294228.52167635597</v>
      </c>
      <c r="BH18">
        <v>69466.491180498706</v>
      </c>
      <c r="BI18">
        <v>405846.13460192602</v>
      </c>
      <c r="BJ18">
        <v>514.83466903270096</v>
      </c>
      <c r="BK18">
        <v>3547078.9870277299</v>
      </c>
      <c r="BL18">
        <v>2191918.9633481898</v>
      </c>
      <c r="BM18">
        <v>393747.43981046299</v>
      </c>
      <c r="BN18">
        <v>8024947.3170453301</v>
      </c>
      <c r="BO18">
        <v>280385.53984923998</v>
      </c>
      <c r="BP18">
        <v>2703005.46565209</v>
      </c>
      <c r="BQ18">
        <v>2358438.6482816199</v>
      </c>
      <c r="BR18">
        <v>623362.05950412399</v>
      </c>
      <c r="BS18">
        <v>1817170.88063359</v>
      </c>
      <c r="BT18">
        <v>3689789.05576271</v>
      </c>
      <c r="BU18">
        <v>18660515.1598626</v>
      </c>
      <c r="BV18">
        <v>29941490.417467799</v>
      </c>
      <c r="BW18">
        <v>110224.241779424</v>
      </c>
      <c r="BX18">
        <v>94238.668912914407</v>
      </c>
      <c r="BY18">
        <v>5968217.3633607104</v>
      </c>
      <c r="BZ18">
        <v>16413887.06415</v>
      </c>
      <c r="CA18">
        <v>5196593.20590162</v>
      </c>
      <c r="CB18">
        <v>1637565.6342309001</v>
      </c>
      <c r="CC18">
        <v>7115264.1949187201</v>
      </c>
      <c r="CD18">
        <v>2352267.5581832798</v>
      </c>
      <c r="CF18">
        <v>1816828.95111276</v>
      </c>
      <c r="CH18">
        <v>2408279.3832716099</v>
      </c>
      <c r="CI18">
        <v>2051757.9079181801</v>
      </c>
      <c r="CN18">
        <v>5688941.5620474601</v>
      </c>
      <c r="CO18">
        <v>7629128.1975763803</v>
      </c>
      <c r="CP18">
        <v>9100283.3226762991</v>
      </c>
      <c r="CQ18">
        <v>7475904.4381483402</v>
      </c>
      <c r="CR18">
        <v>17619211.736886799</v>
      </c>
      <c r="CS18">
        <v>26740451.013689399</v>
      </c>
      <c r="CT18">
        <v>51549922.412338197</v>
      </c>
      <c r="CU18">
        <v>47000649.649669804</v>
      </c>
      <c r="CV18">
        <v>128220665.63455001</v>
      </c>
      <c r="CW18">
        <v>1546491.91742651</v>
      </c>
      <c r="CX18">
        <v>36024602.065865502</v>
      </c>
      <c r="CY18">
        <v>302476.565898487</v>
      </c>
      <c r="CZ18">
        <v>17959238.503350701</v>
      </c>
      <c r="DA18">
        <v>2635604.9135009898</v>
      </c>
      <c r="DB18">
        <v>32914158.118457701</v>
      </c>
      <c r="DC18">
        <v>192175.42512953599</v>
      </c>
      <c r="DE18">
        <v>126526933.451618</v>
      </c>
      <c r="DF18">
        <v>1491015.3871482599</v>
      </c>
      <c r="DG18">
        <v>128541493.273577</v>
      </c>
      <c r="DH18">
        <v>970870900.49903703</v>
      </c>
      <c r="DI18">
        <v>1947430790.1245134</v>
      </c>
    </row>
    <row r="19" spans="1:113">
      <c r="A19" s="5">
        <v>15</v>
      </c>
      <c r="B19">
        <v>6789.9335112812696</v>
      </c>
      <c r="C19">
        <v>2791.0911544635801</v>
      </c>
      <c r="E19">
        <v>36.860195368187199</v>
      </c>
      <c r="F19">
        <v>84.802175587472206</v>
      </c>
      <c r="G19">
        <v>158.591809599632</v>
      </c>
      <c r="H19">
        <v>739.31041165966201</v>
      </c>
      <c r="I19">
        <v>363.251117418695</v>
      </c>
      <c r="J19">
        <v>1218.24621945789</v>
      </c>
      <c r="K19">
        <v>503349.09912765201</v>
      </c>
      <c r="L19">
        <v>119692.19115167001</v>
      </c>
      <c r="M19">
        <v>31032.876669859299</v>
      </c>
      <c r="N19">
        <v>1621519.76068273</v>
      </c>
      <c r="O19">
        <v>1337774.60494182</v>
      </c>
      <c r="P19">
        <v>17197801.0279098</v>
      </c>
      <c r="Q19">
        <v>16418.361545036802</v>
      </c>
      <c r="R19">
        <v>88096.310268153</v>
      </c>
      <c r="S19">
        <v>357555.42579971498</v>
      </c>
      <c r="T19">
        <v>20472648.650995299</v>
      </c>
      <c r="U19">
        <v>3457.4424680073998</v>
      </c>
      <c r="V19">
        <v>53208.776154774401</v>
      </c>
      <c r="W19">
        <v>175267.31263072399</v>
      </c>
      <c r="X19">
        <v>44806.829350861597</v>
      </c>
      <c r="Y19">
        <v>716.44813221819902</v>
      </c>
      <c r="Z19">
        <v>9796.6496534807102</v>
      </c>
      <c r="AA19">
        <v>163051.97574150801</v>
      </c>
      <c r="AB19">
        <v>73902.5044545493</v>
      </c>
      <c r="AC19">
        <v>9552.4780002655498</v>
      </c>
      <c r="AD19">
        <v>597185.45333675202</v>
      </c>
      <c r="AE19">
        <v>894832.95226738695</v>
      </c>
      <c r="AF19">
        <v>1598156.2391647999</v>
      </c>
      <c r="AG19">
        <v>8446310.9477574397</v>
      </c>
      <c r="AH19">
        <v>23754.8068687185</v>
      </c>
      <c r="AI19">
        <v>15303.3077221118</v>
      </c>
      <c r="AJ19">
        <v>3998.7744140705399</v>
      </c>
      <c r="AK19">
        <v>41514.486656055698</v>
      </c>
      <c r="AL19">
        <v>16264.9674383291</v>
      </c>
      <c r="AM19">
        <v>8605.9993168148903</v>
      </c>
      <c r="AN19">
        <v>670916.56870219798</v>
      </c>
      <c r="AO19">
        <v>130184.963892302</v>
      </c>
      <c r="AP19">
        <v>3189404.9905247302</v>
      </c>
      <c r="AQ19">
        <v>1442.91711282648</v>
      </c>
      <c r="AR19">
        <v>232.44901185741699</v>
      </c>
      <c r="AS19">
        <v>9512.65977512881</v>
      </c>
      <c r="AT19">
        <v>19333.404455793301</v>
      </c>
      <c r="AU19">
        <v>10222.0543254556</v>
      </c>
      <c r="AV19">
        <v>661.53747119111597</v>
      </c>
      <c r="AW19">
        <v>5592.76021827149</v>
      </c>
      <c r="AX19">
        <v>3754.7029869411699</v>
      </c>
      <c r="AY19">
        <v>2714.20646941626</v>
      </c>
      <c r="AZ19">
        <v>51248.889795118397</v>
      </c>
      <c r="BA19">
        <v>287593.54780410399</v>
      </c>
      <c r="BB19">
        <v>189784.590669884</v>
      </c>
      <c r="BC19">
        <v>6459821.0396727901</v>
      </c>
      <c r="BD19">
        <v>23543.622975283201</v>
      </c>
      <c r="BE19">
        <v>535035.02104108699</v>
      </c>
      <c r="BF19">
        <v>15123.2023816827</v>
      </c>
      <c r="BG19">
        <v>63390.047144299198</v>
      </c>
      <c r="BH19">
        <v>14907.5230971001</v>
      </c>
      <c r="BI19">
        <v>86580.923221941499</v>
      </c>
      <c r="BK19">
        <v>40946.200820088401</v>
      </c>
      <c r="BL19">
        <v>2866939.8734455798</v>
      </c>
      <c r="BM19">
        <v>48274.927280484197</v>
      </c>
      <c r="BN19">
        <v>1364585.6664182099</v>
      </c>
      <c r="BO19">
        <v>72070.936213594803</v>
      </c>
      <c r="BP19">
        <v>1507069.5750885401</v>
      </c>
      <c r="BQ19">
        <v>286571.477768782</v>
      </c>
      <c r="BR19">
        <v>918962.08085009502</v>
      </c>
      <c r="BS19">
        <v>537243.37715205201</v>
      </c>
      <c r="BT19">
        <v>219086.66658505099</v>
      </c>
      <c r="BU19">
        <v>175475.95184971899</v>
      </c>
      <c r="BV19">
        <v>22407643.138321701</v>
      </c>
      <c r="BW19">
        <v>1828753.5557555601</v>
      </c>
      <c r="BX19">
        <v>21667.194107152402</v>
      </c>
      <c r="BY19">
        <v>367393.21222543</v>
      </c>
      <c r="BZ19">
        <v>265578.20194888802</v>
      </c>
      <c r="CA19">
        <v>2637144.05001166</v>
      </c>
      <c r="CB19">
        <v>2655349.6056518801</v>
      </c>
      <c r="CC19">
        <v>374004.77106305398</v>
      </c>
      <c r="CD19">
        <v>7293713.42644748</v>
      </c>
      <c r="CF19">
        <v>768857.54685894598</v>
      </c>
      <c r="CH19">
        <v>22220.169674348599</v>
      </c>
      <c r="CI19">
        <v>18684.460365478299</v>
      </c>
      <c r="CN19">
        <v>53004501.2836634</v>
      </c>
      <c r="CO19">
        <v>43842303.923000902</v>
      </c>
      <c r="CP19">
        <v>35154994.149475202</v>
      </c>
      <c r="CQ19">
        <v>51633309.793785803</v>
      </c>
      <c r="CR19">
        <v>129652503.441662</v>
      </c>
      <c r="CS19">
        <v>185905056.21397299</v>
      </c>
      <c r="CT19">
        <v>293028055.20275098</v>
      </c>
      <c r="CU19">
        <v>231342652.903896</v>
      </c>
      <c r="CV19">
        <v>557429041.87107003</v>
      </c>
      <c r="CW19">
        <v>64950.8076335367</v>
      </c>
      <c r="CX19">
        <v>610016.82844886102</v>
      </c>
      <c r="CY19">
        <v>1632.00071514617</v>
      </c>
      <c r="CZ19">
        <v>10401556.326806201</v>
      </c>
      <c r="DA19">
        <v>2530964.6519230301</v>
      </c>
      <c r="DB19">
        <v>4057490.3206237899</v>
      </c>
      <c r="DC19">
        <v>1056.6584740513999</v>
      </c>
      <c r="DE19">
        <v>1005573.42500564</v>
      </c>
      <c r="DF19">
        <v>6892464.8860357897</v>
      </c>
      <c r="DG19">
        <v>620997783.00647902</v>
      </c>
      <c r="DH19">
        <v>3675275678.8583298</v>
      </c>
      <c r="DI19">
        <v>6015238582.9896202</v>
      </c>
    </row>
    <row r="20" spans="1:113">
      <c r="A20" s="5">
        <v>16</v>
      </c>
      <c r="B20">
        <v>29273.470650394102</v>
      </c>
      <c r="C20">
        <v>259382.246794112</v>
      </c>
      <c r="D20">
        <v>2.2288741360371699E-2</v>
      </c>
      <c r="E20">
        <v>15.7093006096837</v>
      </c>
      <c r="F20">
        <v>260.57832201668498</v>
      </c>
      <c r="G20">
        <v>19034.923195763098</v>
      </c>
      <c r="H20">
        <v>5155.94005122011</v>
      </c>
      <c r="I20">
        <v>3903.24421723863</v>
      </c>
      <c r="J20">
        <v>5705.46503326539</v>
      </c>
      <c r="K20">
        <v>2385981.2073374102</v>
      </c>
      <c r="L20">
        <v>1891302.0807749799</v>
      </c>
      <c r="M20">
        <v>277000.720354138</v>
      </c>
      <c r="N20">
        <v>13745.441925372301</v>
      </c>
      <c r="O20">
        <v>103877.282193758</v>
      </c>
      <c r="P20">
        <v>332316.03199476498</v>
      </c>
      <c r="Q20">
        <v>506162.49670452398</v>
      </c>
      <c r="R20">
        <v>23235.8082835725</v>
      </c>
      <c r="S20">
        <v>17710.676955064901</v>
      </c>
      <c r="T20">
        <v>135519.23406568001</v>
      </c>
      <c r="U20">
        <v>235545.834173454</v>
      </c>
      <c r="V20">
        <v>527976.71095131803</v>
      </c>
      <c r="W20">
        <v>188980.94629017299</v>
      </c>
      <c r="X20">
        <v>391589.97266455</v>
      </c>
      <c r="Y20">
        <v>19194.3026257192</v>
      </c>
      <c r="Z20">
        <v>51525.656006699501</v>
      </c>
      <c r="AA20">
        <v>26781.923510796401</v>
      </c>
      <c r="AB20">
        <v>115280.67407642701</v>
      </c>
      <c r="AC20">
        <v>43336.970455770301</v>
      </c>
      <c r="AD20">
        <v>848679.94691908499</v>
      </c>
      <c r="AE20">
        <v>20128.950346318299</v>
      </c>
      <c r="AF20">
        <v>187454.048132425</v>
      </c>
      <c r="AG20">
        <v>264035.92110975599</v>
      </c>
      <c r="AH20">
        <v>19972.473605764699</v>
      </c>
      <c r="AI20">
        <v>766.05804820653805</v>
      </c>
      <c r="AJ20">
        <v>1698.79810770523</v>
      </c>
      <c r="AK20">
        <v>13438.266365794199</v>
      </c>
      <c r="AL20">
        <v>4066.1582152728201</v>
      </c>
      <c r="AM20">
        <v>4615.4024261102704</v>
      </c>
      <c r="AN20">
        <v>82232.381313483507</v>
      </c>
      <c r="AO20">
        <v>5555.5303579291103</v>
      </c>
      <c r="AP20">
        <v>65274.890397403098</v>
      </c>
      <c r="AQ20">
        <v>1658.68420872152</v>
      </c>
      <c r="AR20">
        <v>675.58132564304196</v>
      </c>
      <c r="AS20">
        <v>4693.39366115965</v>
      </c>
      <c r="AT20">
        <v>6795.8569462969799</v>
      </c>
      <c r="AU20">
        <v>1025.35757050488</v>
      </c>
      <c r="AV20">
        <v>89.785706346838097</v>
      </c>
      <c r="AW20">
        <v>990.08744408047198</v>
      </c>
      <c r="AX20">
        <v>429.57118021584603</v>
      </c>
      <c r="AY20">
        <v>2413.0646073580601</v>
      </c>
      <c r="AZ20">
        <v>5381.2260500259999</v>
      </c>
      <c r="BA20">
        <v>5843.2513628796996</v>
      </c>
      <c r="BB20">
        <v>13803.273057045</v>
      </c>
      <c r="BC20">
        <v>46289.536200745701</v>
      </c>
      <c r="BD20">
        <v>34463.219777412603</v>
      </c>
      <c r="BE20">
        <v>51195.479236978899</v>
      </c>
      <c r="BF20">
        <v>2217.9329960710102</v>
      </c>
      <c r="BG20">
        <v>7704.5522968589403</v>
      </c>
      <c r="BH20">
        <v>2145.66672714061</v>
      </c>
      <c r="BI20">
        <v>6749.96276214101</v>
      </c>
      <c r="BJ20">
        <v>186.45004282074501</v>
      </c>
      <c r="BK20">
        <v>86701.827731943398</v>
      </c>
      <c r="BL20">
        <v>24573.405669568401</v>
      </c>
      <c r="BM20">
        <v>5701.5475091247299</v>
      </c>
      <c r="BN20">
        <v>325271.53071726899</v>
      </c>
      <c r="BO20">
        <v>8888.6281143284104</v>
      </c>
      <c r="BP20">
        <v>95117.867620766105</v>
      </c>
      <c r="BQ20">
        <v>22657.510529245901</v>
      </c>
      <c r="BR20">
        <v>65449.643875538801</v>
      </c>
      <c r="BS20">
        <v>202840.474508963</v>
      </c>
      <c r="BT20">
        <v>278489.69281273498</v>
      </c>
      <c r="BU20">
        <v>98871.016319828705</v>
      </c>
      <c r="BV20">
        <v>282430.82001799502</v>
      </c>
      <c r="BW20">
        <v>12699.608288825701</v>
      </c>
      <c r="BX20">
        <v>2040.6560075283801</v>
      </c>
      <c r="BY20">
        <v>56950.218894060199</v>
      </c>
      <c r="BZ20">
        <v>81676.043284109401</v>
      </c>
      <c r="CA20">
        <v>901798.34033497295</v>
      </c>
      <c r="CB20">
        <v>396746.30969154101</v>
      </c>
      <c r="CC20">
        <v>41247.165505031699</v>
      </c>
      <c r="CD20">
        <v>71220.5689949925</v>
      </c>
      <c r="CF20">
        <v>232504.69465883399</v>
      </c>
      <c r="CH20">
        <v>52185.414027008301</v>
      </c>
      <c r="CI20">
        <v>37309.1909936589</v>
      </c>
      <c r="CN20">
        <v>2122132.3588882601</v>
      </c>
      <c r="CO20">
        <v>2610393.8486206299</v>
      </c>
      <c r="CP20">
        <v>2412535.7397638401</v>
      </c>
      <c r="CQ20">
        <v>3752167.6251211101</v>
      </c>
      <c r="CR20">
        <v>7900913.9221532298</v>
      </c>
      <c r="CS20">
        <v>12073580.345819401</v>
      </c>
      <c r="CT20">
        <v>18413520.668043502</v>
      </c>
      <c r="CU20">
        <v>12633831.0551288</v>
      </c>
      <c r="CV20">
        <v>26450635.861768201</v>
      </c>
      <c r="CW20">
        <v>27192.770504147898</v>
      </c>
      <c r="CX20">
        <v>642819.14012245496</v>
      </c>
      <c r="CY20">
        <v>8893.2720018381806</v>
      </c>
      <c r="CZ20">
        <v>610763.33468026097</v>
      </c>
      <c r="DA20">
        <v>209568.520609873</v>
      </c>
      <c r="DB20">
        <v>683936.25555952697</v>
      </c>
      <c r="DC20">
        <v>6900.5566746145996</v>
      </c>
      <c r="DE20">
        <v>567777.71300113504</v>
      </c>
      <c r="DF20">
        <v>195540.96824093399</v>
      </c>
      <c r="DG20">
        <v>174549741.63192201</v>
      </c>
      <c r="DH20">
        <v>488179585.70019102</v>
      </c>
      <c r="DI20">
        <v>766758269.79462588</v>
      </c>
    </row>
    <row r="21" spans="1:113">
      <c r="A21" s="5">
        <v>17</v>
      </c>
      <c r="B21">
        <v>3823068.5729373698</v>
      </c>
      <c r="C21">
        <v>965615.67313680705</v>
      </c>
      <c r="D21">
        <v>1.8032109776798</v>
      </c>
      <c r="E21">
        <v>15424.821559481999</v>
      </c>
      <c r="F21">
        <v>42.885349066711399</v>
      </c>
      <c r="G21">
        <v>73818.360931523493</v>
      </c>
      <c r="H21">
        <v>2624112.22661715</v>
      </c>
      <c r="I21">
        <v>1184253.71362867</v>
      </c>
      <c r="J21">
        <v>70078.969371904997</v>
      </c>
      <c r="K21">
        <v>3547926658.0827198</v>
      </c>
      <c r="L21">
        <v>3793730.1784425201</v>
      </c>
      <c r="M21">
        <v>13092439.077849001</v>
      </c>
      <c r="N21">
        <v>8006.9209841366101</v>
      </c>
      <c r="O21">
        <v>1249194.83769024</v>
      </c>
      <c r="P21">
        <v>2315.76865166777</v>
      </c>
      <c r="Q21">
        <v>3247.0935371789601</v>
      </c>
      <c r="R21">
        <v>1257802579.93155</v>
      </c>
      <c r="S21">
        <v>31116005.7551236</v>
      </c>
      <c r="T21">
        <v>264933.13879804203</v>
      </c>
      <c r="U21">
        <v>244448.18906525601</v>
      </c>
      <c r="V21">
        <v>8931413.5787687395</v>
      </c>
      <c r="W21">
        <v>41894755.104559503</v>
      </c>
      <c r="X21">
        <v>17503511.273605902</v>
      </c>
      <c r="Y21">
        <v>14963115.5397026</v>
      </c>
      <c r="Z21">
        <v>4740988.6036104998</v>
      </c>
      <c r="AA21">
        <v>13991254.0152514</v>
      </c>
      <c r="AB21">
        <v>165666477.68992999</v>
      </c>
      <c r="AC21">
        <v>16923369.893734299</v>
      </c>
      <c r="AD21">
        <v>63843274.046626903</v>
      </c>
      <c r="AE21">
        <v>342821015.725954</v>
      </c>
      <c r="AF21">
        <v>92828513.746393695</v>
      </c>
      <c r="AG21">
        <v>261107381.440934</v>
      </c>
      <c r="AH21">
        <v>7930644.0367441503</v>
      </c>
      <c r="AI21">
        <v>900725.09393738001</v>
      </c>
      <c r="AJ21">
        <v>1653370.19186347</v>
      </c>
      <c r="AK21">
        <v>45482609.500618801</v>
      </c>
      <c r="AL21">
        <v>11473609.5890017</v>
      </c>
      <c r="AM21">
        <v>2374587.3578061401</v>
      </c>
      <c r="AN21">
        <v>12645524.8485092</v>
      </c>
      <c r="AO21">
        <v>7726388.5887901001</v>
      </c>
      <c r="AP21">
        <v>8246904.1805737801</v>
      </c>
      <c r="AQ21">
        <v>248008.33637713399</v>
      </c>
      <c r="AR21">
        <v>53712766.081452198</v>
      </c>
      <c r="AS21">
        <v>59153.698742350003</v>
      </c>
      <c r="AT21">
        <v>18971381.235908799</v>
      </c>
      <c r="AU21">
        <v>28500.632946106802</v>
      </c>
      <c r="AV21">
        <v>177644.172685578</v>
      </c>
      <c r="AW21">
        <v>638150.254787212</v>
      </c>
      <c r="AX21">
        <v>594373.13215553097</v>
      </c>
      <c r="AY21">
        <v>9271080.8621293399</v>
      </c>
      <c r="AZ21">
        <v>1395328.44129919</v>
      </c>
      <c r="BA21">
        <v>7858221.0883520404</v>
      </c>
      <c r="BB21">
        <v>13477900.540547499</v>
      </c>
      <c r="BC21">
        <v>33036249.2605148</v>
      </c>
      <c r="BD21">
        <v>85491751.134848297</v>
      </c>
      <c r="BE21">
        <v>23328752.792493001</v>
      </c>
      <c r="BF21">
        <v>1483508.3828562901</v>
      </c>
      <c r="BG21">
        <v>768117.28969958704</v>
      </c>
      <c r="BH21">
        <v>2078568.7074386301</v>
      </c>
      <c r="BI21">
        <v>24474.846736424901</v>
      </c>
      <c r="BJ21">
        <v>3423.7099441548598</v>
      </c>
      <c r="BK21">
        <v>670534915.18621004</v>
      </c>
      <c r="BL21">
        <v>38074135.944343902</v>
      </c>
      <c r="BM21">
        <v>103352.28885513201</v>
      </c>
      <c r="BN21">
        <v>94327517.489438295</v>
      </c>
      <c r="BO21">
        <v>274009.67392772099</v>
      </c>
      <c r="BP21">
        <v>59585695.716216803</v>
      </c>
      <c r="BQ21">
        <v>1130222.80581871</v>
      </c>
      <c r="BR21">
        <v>1668532.08935558</v>
      </c>
      <c r="BS21">
        <v>26493336.751881201</v>
      </c>
      <c r="BT21">
        <v>14593721.543878101</v>
      </c>
      <c r="BU21">
        <v>213549.73498468599</v>
      </c>
      <c r="BV21">
        <v>48671420.315640599</v>
      </c>
      <c r="BW21">
        <v>551120.18081257504</v>
      </c>
      <c r="BX21">
        <v>460.72052483849399</v>
      </c>
      <c r="BY21">
        <v>10022694.5677926</v>
      </c>
      <c r="BZ21">
        <v>18001095.441234801</v>
      </c>
      <c r="CA21">
        <v>54986750.456985697</v>
      </c>
      <c r="CB21">
        <v>9938453.4893555492</v>
      </c>
      <c r="CC21">
        <v>1267454.2952799301</v>
      </c>
      <c r="CD21">
        <v>19356458.8420172</v>
      </c>
      <c r="CF21">
        <v>39926399.187761702</v>
      </c>
      <c r="CH21">
        <v>103934958.67116299</v>
      </c>
      <c r="CI21">
        <v>73901984.086216301</v>
      </c>
      <c r="CN21">
        <v>8155873.2854737798</v>
      </c>
      <c r="CO21">
        <v>11953323.854215899</v>
      </c>
      <c r="CP21">
        <v>10672396.817081399</v>
      </c>
      <c r="CQ21">
        <v>10657895.449802799</v>
      </c>
      <c r="CR21">
        <v>25947620.036224101</v>
      </c>
      <c r="CS21">
        <v>30718494.4448695</v>
      </c>
      <c r="CT21">
        <v>48983582.903230898</v>
      </c>
      <c r="CU21">
        <v>38916822.9419581</v>
      </c>
      <c r="CV21">
        <v>81632285.385533705</v>
      </c>
      <c r="CW21">
        <v>2285037.32507913</v>
      </c>
      <c r="CX21">
        <v>4617532.3459424302</v>
      </c>
      <c r="CY21">
        <v>341501.10315848503</v>
      </c>
      <c r="CZ21">
        <v>119207228.328655</v>
      </c>
      <c r="DA21">
        <v>175633113.70408201</v>
      </c>
      <c r="DB21">
        <v>6551053.4414620399</v>
      </c>
      <c r="DC21">
        <v>66291.480010093204</v>
      </c>
      <c r="DE21">
        <v>1029614978.17431</v>
      </c>
      <c r="DF21">
        <v>45238173.713991001</v>
      </c>
      <c r="DG21">
        <v>335949987.04731399</v>
      </c>
      <c r="DH21">
        <v>1387477911.5573599</v>
      </c>
      <c r="DI21">
        <v>10922736107.469427</v>
      </c>
    </row>
    <row r="22" spans="1:113">
      <c r="A22" s="5">
        <v>18</v>
      </c>
      <c r="B22">
        <v>2676502.4184526401</v>
      </c>
      <c r="C22">
        <v>308912.71589293098</v>
      </c>
      <c r="D22">
        <v>7.8975184958874296</v>
      </c>
      <c r="E22">
        <v>159.933304919085</v>
      </c>
      <c r="F22">
        <v>247.919430327714</v>
      </c>
      <c r="G22">
        <v>925046.44358606206</v>
      </c>
      <c r="H22">
        <v>1470095.8678610499</v>
      </c>
      <c r="I22">
        <v>364413.13442431</v>
      </c>
      <c r="J22">
        <v>393779.75370617601</v>
      </c>
      <c r="K22">
        <v>172227272.33469501</v>
      </c>
      <c r="L22">
        <v>1048780806.06086</v>
      </c>
      <c r="M22">
        <v>211852426.84089899</v>
      </c>
      <c r="N22">
        <v>4596002.6518763099</v>
      </c>
      <c r="O22">
        <v>4646738.0794838304</v>
      </c>
      <c r="P22">
        <v>782836.85213434696</v>
      </c>
      <c r="Q22">
        <v>911656.77741102502</v>
      </c>
      <c r="R22">
        <v>43100828.865955502</v>
      </c>
      <c r="S22">
        <v>1517428827.5843501</v>
      </c>
      <c r="T22">
        <v>352972090.21190798</v>
      </c>
      <c r="U22">
        <v>9243685.8138177898</v>
      </c>
      <c r="V22">
        <v>307754156.11234599</v>
      </c>
      <c r="W22">
        <v>147815200.156414</v>
      </c>
      <c r="X22">
        <v>90002955.019700304</v>
      </c>
      <c r="Y22">
        <v>24741285.247773498</v>
      </c>
      <c r="Z22">
        <v>73474860.915490597</v>
      </c>
      <c r="AA22">
        <v>66554902.595836401</v>
      </c>
      <c r="AB22">
        <v>157958833.52501199</v>
      </c>
      <c r="AC22">
        <v>89620865.833622694</v>
      </c>
      <c r="AD22">
        <v>299466101.85888797</v>
      </c>
      <c r="AE22">
        <v>61424360.291844897</v>
      </c>
      <c r="AF22">
        <v>190964664.93313301</v>
      </c>
      <c r="AG22">
        <v>366819461.23655701</v>
      </c>
      <c r="AH22">
        <v>4711107.2855492504</v>
      </c>
      <c r="AI22">
        <v>783216.37923992798</v>
      </c>
      <c r="AJ22">
        <v>1210238.9027348999</v>
      </c>
      <c r="AK22">
        <v>32318615.242029</v>
      </c>
      <c r="AL22">
        <v>7944159.7001140704</v>
      </c>
      <c r="AM22">
        <v>1586146.76792238</v>
      </c>
      <c r="AN22">
        <v>11041674.929095101</v>
      </c>
      <c r="AO22">
        <v>6680597.51335466</v>
      </c>
      <c r="AP22">
        <v>9704149.2928747796</v>
      </c>
      <c r="AQ22">
        <v>1688039.08027987</v>
      </c>
      <c r="AR22">
        <v>1035556.55851047</v>
      </c>
      <c r="AS22">
        <v>182649.24000668299</v>
      </c>
      <c r="AT22">
        <v>11733106.9558549</v>
      </c>
      <c r="AU22">
        <v>94772448.093772694</v>
      </c>
      <c r="AV22">
        <v>1876832.24855124</v>
      </c>
      <c r="AW22">
        <v>24103478.421201002</v>
      </c>
      <c r="AX22">
        <v>9039298.3477445394</v>
      </c>
      <c r="AY22">
        <v>12137953.283857699</v>
      </c>
      <c r="AZ22">
        <v>20902179.824987199</v>
      </c>
      <c r="BA22">
        <v>6540875.2227258598</v>
      </c>
      <c r="BB22">
        <v>985361.90869983495</v>
      </c>
      <c r="BC22">
        <v>15566397.064821601</v>
      </c>
      <c r="BD22">
        <v>8049162.6999250101</v>
      </c>
      <c r="BE22">
        <v>17946468.9255521</v>
      </c>
      <c r="BF22">
        <v>12944970.551758099</v>
      </c>
      <c r="BG22">
        <v>17860807.384386301</v>
      </c>
      <c r="BH22">
        <v>14599808.9662394</v>
      </c>
      <c r="BI22">
        <v>16305362.157067601</v>
      </c>
      <c r="BJ22">
        <v>90316.689350948203</v>
      </c>
      <c r="BK22">
        <v>68116144.444079593</v>
      </c>
      <c r="BL22">
        <v>11193780.7996848</v>
      </c>
      <c r="BM22">
        <v>87956601.668009996</v>
      </c>
      <c r="BN22">
        <v>200819843.39104801</v>
      </c>
      <c r="BO22">
        <v>20983279.838617802</v>
      </c>
      <c r="BP22">
        <v>183508405.04512599</v>
      </c>
      <c r="BQ22">
        <v>17035988.146448798</v>
      </c>
      <c r="BR22">
        <v>16792078.017749399</v>
      </c>
      <c r="BS22">
        <v>149490451.43309301</v>
      </c>
      <c r="BT22">
        <v>83525584.656930104</v>
      </c>
      <c r="BU22">
        <v>62074896.511330597</v>
      </c>
      <c r="BV22">
        <v>138173037.74703601</v>
      </c>
      <c r="BW22">
        <v>3599572.7599690901</v>
      </c>
      <c r="BX22">
        <v>148001.15198454299</v>
      </c>
      <c r="BY22">
        <v>6462701.2894842196</v>
      </c>
      <c r="BZ22">
        <v>143514456.82381001</v>
      </c>
      <c r="CA22">
        <v>313286469.587641</v>
      </c>
      <c r="CB22">
        <v>15850342.3680562</v>
      </c>
      <c r="CC22">
        <v>9293012.7919623796</v>
      </c>
      <c r="CD22">
        <v>54367435.1981465</v>
      </c>
      <c r="CF22">
        <v>10174137.971251201</v>
      </c>
      <c r="CH22">
        <v>49677693.453873903</v>
      </c>
      <c r="CI22">
        <v>43611822.731466398</v>
      </c>
      <c r="CN22">
        <v>66289592.4748291</v>
      </c>
      <c r="CO22">
        <v>80349182.051929995</v>
      </c>
      <c r="CP22">
        <v>70882928.218647197</v>
      </c>
      <c r="CQ22">
        <v>68219761.085086897</v>
      </c>
      <c r="CR22">
        <v>163217679.004899</v>
      </c>
      <c r="CS22">
        <v>191133882.83604899</v>
      </c>
      <c r="CT22">
        <v>317494386.47940898</v>
      </c>
      <c r="CU22">
        <v>209761008.13782001</v>
      </c>
      <c r="CV22">
        <v>426527989.189888</v>
      </c>
      <c r="CW22">
        <v>44160092.717121497</v>
      </c>
      <c r="CX22">
        <v>18074130.224404801</v>
      </c>
      <c r="CY22">
        <v>1637991.29197006</v>
      </c>
      <c r="CZ22">
        <v>311511977.83801502</v>
      </c>
      <c r="DA22">
        <v>195546728.79342201</v>
      </c>
      <c r="DB22">
        <v>365820645.067173</v>
      </c>
      <c r="DC22">
        <v>1076253.8037823299</v>
      </c>
      <c r="DE22">
        <v>5739498.7529362096</v>
      </c>
      <c r="DF22">
        <v>33904626.520918898</v>
      </c>
      <c r="DG22">
        <v>544211339.72914398</v>
      </c>
      <c r="DH22">
        <v>2823951629.3735399</v>
      </c>
      <c r="DI22">
        <v>13242788026.940178</v>
      </c>
    </row>
    <row r="23" spans="1:113">
      <c r="A23" s="5">
        <v>19</v>
      </c>
      <c r="B23">
        <v>302363.87030101998</v>
      </c>
      <c r="C23">
        <v>981673.86298993998</v>
      </c>
      <c r="D23">
        <v>181.225917440155</v>
      </c>
      <c r="E23">
        <v>477.85749013353399</v>
      </c>
      <c r="F23">
        <v>3147.6422111275801</v>
      </c>
      <c r="G23">
        <v>3456938.3583016298</v>
      </c>
      <c r="H23">
        <v>119041.30465447799</v>
      </c>
      <c r="I23">
        <v>78058.152020119902</v>
      </c>
      <c r="J23">
        <v>8235397.51164582</v>
      </c>
      <c r="K23">
        <v>22590689.092864498</v>
      </c>
      <c r="L23">
        <v>17717959.535193302</v>
      </c>
      <c r="M23">
        <v>3310286.61748139</v>
      </c>
      <c r="N23">
        <v>126030.223994788</v>
      </c>
      <c r="O23">
        <v>187137.761337245</v>
      </c>
      <c r="P23">
        <v>716487.939713803</v>
      </c>
      <c r="Q23">
        <v>23769.418316356499</v>
      </c>
      <c r="R23">
        <v>1540759.59945187</v>
      </c>
      <c r="S23">
        <v>9130968.8799581695</v>
      </c>
      <c r="T23">
        <v>77186293.459904894</v>
      </c>
      <c r="U23">
        <v>1705764.29587477</v>
      </c>
      <c r="V23">
        <v>23441627.383447301</v>
      </c>
      <c r="W23">
        <v>2463754.0544304601</v>
      </c>
      <c r="X23">
        <v>1412084.6213005199</v>
      </c>
      <c r="Y23">
        <v>624080.74604425498</v>
      </c>
      <c r="Z23">
        <v>5757240.44465404</v>
      </c>
      <c r="AA23">
        <v>8222366.4348756503</v>
      </c>
      <c r="AB23">
        <v>10660929.6184147</v>
      </c>
      <c r="AC23">
        <v>1601237.70078328</v>
      </c>
      <c r="AD23">
        <v>8445290.7459231298</v>
      </c>
      <c r="AE23">
        <v>1372312.59527561</v>
      </c>
      <c r="AF23">
        <v>4172200.4953798498</v>
      </c>
      <c r="AG23">
        <v>773853122.66141796</v>
      </c>
      <c r="AH23">
        <v>28541064.338280901</v>
      </c>
      <c r="AI23">
        <v>7400585.7316018697</v>
      </c>
      <c r="AJ23">
        <v>5305023.5530968197</v>
      </c>
      <c r="AK23">
        <v>39909224.553253897</v>
      </c>
      <c r="AL23">
        <v>19462501.5978892</v>
      </c>
      <c r="AM23">
        <v>10374307.175530201</v>
      </c>
      <c r="AN23">
        <v>27566235.782879502</v>
      </c>
      <c r="AO23">
        <v>44193417.759519301</v>
      </c>
      <c r="AP23">
        <v>27326682.537184902</v>
      </c>
      <c r="AQ23">
        <v>1553823.3190597701</v>
      </c>
      <c r="AR23">
        <v>742321.32548342599</v>
      </c>
      <c r="AS23">
        <v>465203.07464126899</v>
      </c>
      <c r="AT23">
        <v>17205587.636935499</v>
      </c>
      <c r="AU23">
        <v>15691602.2785824</v>
      </c>
      <c r="AV23">
        <v>548918.85473287303</v>
      </c>
      <c r="AW23">
        <v>4850733.3062162399</v>
      </c>
      <c r="AX23">
        <v>596755.06053697004</v>
      </c>
      <c r="AY23">
        <v>1820313.78814191</v>
      </c>
      <c r="AZ23">
        <v>80048923.163489193</v>
      </c>
      <c r="BA23">
        <v>63805782.8394631</v>
      </c>
      <c r="BB23">
        <v>32051059.491062898</v>
      </c>
      <c r="BC23">
        <v>22844028.3101888</v>
      </c>
      <c r="BD23">
        <v>42787924.588896498</v>
      </c>
      <c r="BE23">
        <v>784689875.23958397</v>
      </c>
      <c r="BF23">
        <v>29072118.856755201</v>
      </c>
      <c r="BG23">
        <v>111454507.246793</v>
      </c>
      <c r="BH23">
        <v>27391249.482838999</v>
      </c>
      <c r="BI23">
        <v>129099301.37553801</v>
      </c>
      <c r="BJ23">
        <v>1485772.35644075</v>
      </c>
      <c r="BK23">
        <v>43476579.421345502</v>
      </c>
      <c r="BL23">
        <v>9181541.7218667697</v>
      </c>
      <c r="BM23">
        <v>63504737.527829401</v>
      </c>
      <c r="BN23">
        <v>620179980.04429901</v>
      </c>
      <c r="BO23">
        <v>83479957.966435507</v>
      </c>
      <c r="BP23">
        <v>178782374.467397</v>
      </c>
      <c r="BQ23">
        <v>2641948.2490186901</v>
      </c>
      <c r="BR23">
        <v>81225538.182954803</v>
      </c>
      <c r="BS23">
        <v>128154615.875809</v>
      </c>
      <c r="BT23">
        <v>135763840.995381</v>
      </c>
      <c r="BU23">
        <v>11245813.0929805</v>
      </c>
      <c r="BV23">
        <v>301304914.83625698</v>
      </c>
      <c r="BW23">
        <v>38053964.9675055</v>
      </c>
      <c r="BX23">
        <v>30668456.266291801</v>
      </c>
      <c r="BY23">
        <v>21681651.716079298</v>
      </c>
      <c r="BZ23">
        <v>53125612.619017199</v>
      </c>
      <c r="CA23">
        <v>89587749.290445402</v>
      </c>
      <c r="CB23">
        <v>13775996.187072599</v>
      </c>
      <c r="CC23">
        <v>50263451.5147954</v>
      </c>
      <c r="CD23">
        <v>123380671.207426</v>
      </c>
      <c r="CF23">
        <v>83255450.408522204</v>
      </c>
      <c r="CH23">
        <v>876813.87111740396</v>
      </c>
      <c r="CI23">
        <v>503044.992806061</v>
      </c>
      <c r="CN23">
        <v>8717983.1290735397</v>
      </c>
      <c r="CO23">
        <v>11661154.547019901</v>
      </c>
      <c r="CP23">
        <v>11848444.3328388</v>
      </c>
      <c r="CQ23">
        <v>10148731.229972901</v>
      </c>
      <c r="CR23">
        <v>22167002.763976999</v>
      </c>
      <c r="CS23">
        <v>33989207.964537703</v>
      </c>
      <c r="CT23">
        <v>64072931.573931701</v>
      </c>
      <c r="CU23">
        <v>55913491.012933701</v>
      </c>
      <c r="CV23">
        <v>135894258.230353</v>
      </c>
      <c r="CW23">
        <v>36647694.189531498</v>
      </c>
      <c r="CX23">
        <v>84606235.010224193</v>
      </c>
      <c r="CY23">
        <v>67037769.715437099</v>
      </c>
      <c r="CZ23">
        <v>267297545.39947101</v>
      </c>
      <c r="DA23">
        <v>313767849.58162898</v>
      </c>
      <c r="DB23">
        <v>197749760.65674001</v>
      </c>
      <c r="DC23">
        <v>43761090.053585999</v>
      </c>
      <c r="DE23">
        <v>114054562.157094</v>
      </c>
      <c r="DF23">
        <v>30642345.606088299</v>
      </c>
      <c r="DG23">
        <v>535560221.81972498</v>
      </c>
      <c r="DH23">
        <v>1571581966.2313099</v>
      </c>
      <c r="DI23">
        <v>8348959469.364316</v>
      </c>
    </row>
    <row r="24" spans="1:113">
      <c r="A24" s="5">
        <v>20</v>
      </c>
      <c r="B24">
        <v>308461341.67428303</v>
      </c>
      <c r="C24">
        <v>288779305.54212803</v>
      </c>
      <c r="D24">
        <v>189873.672378149</v>
      </c>
      <c r="E24">
        <v>279995.83895040001</v>
      </c>
      <c r="F24">
        <v>238617.167922375</v>
      </c>
      <c r="G24">
        <v>164528195.85596001</v>
      </c>
      <c r="H24">
        <v>74220074.251563296</v>
      </c>
      <c r="I24">
        <v>32743404.489855301</v>
      </c>
      <c r="J24">
        <v>282701426.82551998</v>
      </c>
      <c r="K24">
        <v>6734616854.26513</v>
      </c>
      <c r="L24">
        <v>269932815.29080302</v>
      </c>
      <c r="M24">
        <v>63376193.918329403</v>
      </c>
      <c r="N24">
        <v>8570149.0776222497</v>
      </c>
      <c r="O24">
        <v>10261076.3892102</v>
      </c>
      <c r="P24">
        <v>106336.323121386</v>
      </c>
      <c r="Q24">
        <v>704506.03342201596</v>
      </c>
      <c r="R24">
        <v>78682223.8332773</v>
      </c>
      <c r="S24">
        <v>92709705.296042994</v>
      </c>
      <c r="T24">
        <v>56723251.203199297</v>
      </c>
      <c r="U24">
        <v>1867374062.9614899</v>
      </c>
      <c r="V24">
        <v>1122922349.11988</v>
      </c>
      <c r="W24">
        <v>150565934.64689299</v>
      </c>
      <c r="X24">
        <v>80036388.523517907</v>
      </c>
      <c r="Y24">
        <v>56071054.556624703</v>
      </c>
      <c r="Z24">
        <v>134397922.87827301</v>
      </c>
      <c r="AA24">
        <v>73045656.300418496</v>
      </c>
      <c r="AB24">
        <v>193328272.19062299</v>
      </c>
      <c r="AC24">
        <v>113457034.381607</v>
      </c>
      <c r="AD24">
        <v>77654583.459614098</v>
      </c>
      <c r="AE24">
        <v>31019490.276769701</v>
      </c>
      <c r="AF24">
        <v>155522978.01016101</v>
      </c>
      <c r="AG24">
        <v>611619371.61093998</v>
      </c>
      <c r="AH24">
        <v>60408614.483282097</v>
      </c>
      <c r="AI24">
        <v>2163148.0840060301</v>
      </c>
      <c r="AJ24">
        <v>20649991.632355802</v>
      </c>
      <c r="AK24">
        <v>44359475.491634801</v>
      </c>
      <c r="AL24">
        <v>6591531.68080597</v>
      </c>
      <c r="AM24">
        <v>14706162.8460923</v>
      </c>
      <c r="AN24">
        <v>12812687.597271301</v>
      </c>
      <c r="AO24">
        <v>19904682.425761599</v>
      </c>
      <c r="AP24">
        <v>20728220.5602776</v>
      </c>
      <c r="AQ24">
        <v>2974047191.0391698</v>
      </c>
      <c r="AR24">
        <v>277062315.88157701</v>
      </c>
      <c r="AS24">
        <v>361375877.17416298</v>
      </c>
      <c r="AT24">
        <v>2652923101.0342102</v>
      </c>
      <c r="AU24">
        <v>572796187.30625498</v>
      </c>
      <c r="AV24">
        <v>10771298.8515715</v>
      </c>
      <c r="AW24">
        <v>58402538.486297801</v>
      </c>
      <c r="AX24">
        <v>222012267.213135</v>
      </c>
      <c r="AY24">
        <v>488849025.39883602</v>
      </c>
      <c r="AZ24">
        <v>16639477.8253031</v>
      </c>
      <c r="BA24">
        <v>19636762.294391599</v>
      </c>
      <c r="BB24">
        <v>6405300.9492000705</v>
      </c>
      <c r="BC24">
        <v>48684597.453222699</v>
      </c>
      <c r="BD24">
        <v>96446465.493504897</v>
      </c>
      <c r="BE24">
        <v>38272434.985376202</v>
      </c>
      <c r="BF24">
        <v>219230087.732306</v>
      </c>
      <c r="BG24">
        <v>514547672.90186799</v>
      </c>
      <c r="BH24">
        <v>216879150.74121201</v>
      </c>
      <c r="BI24">
        <v>2948306.71209695</v>
      </c>
      <c r="BJ24">
        <v>94513902.693302095</v>
      </c>
      <c r="BK24">
        <v>1044371225.09442</v>
      </c>
      <c r="BL24">
        <v>238396310.19782799</v>
      </c>
      <c r="BM24">
        <v>54585643.8816365</v>
      </c>
      <c r="BN24">
        <v>515271943.17739999</v>
      </c>
      <c r="BO24">
        <v>97398292.167889103</v>
      </c>
      <c r="BP24">
        <v>695326844.17867804</v>
      </c>
      <c r="BQ24">
        <v>227084919.88426501</v>
      </c>
      <c r="BR24">
        <v>223541371.87165001</v>
      </c>
      <c r="BS24">
        <v>180602970.31349099</v>
      </c>
      <c r="BT24">
        <v>210361437.8881</v>
      </c>
      <c r="BU24">
        <v>92796130.675665393</v>
      </c>
      <c r="BV24">
        <v>113989435.59651799</v>
      </c>
      <c r="BW24">
        <v>34302253.499123499</v>
      </c>
      <c r="BX24">
        <v>6437592.1798783196</v>
      </c>
      <c r="BY24">
        <v>121030570.81430501</v>
      </c>
      <c r="BZ24">
        <v>112178156.60719401</v>
      </c>
      <c r="CA24">
        <v>585797602.54295897</v>
      </c>
      <c r="CB24">
        <v>172306785.23979399</v>
      </c>
      <c r="CC24">
        <v>89416849.797275901</v>
      </c>
      <c r="CD24">
        <v>178283429.27882901</v>
      </c>
      <c r="CF24">
        <v>2851602170.31283</v>
      </c>
      <c r="CH24">
        <v>231768870.77464801</v>
      </c>
      <c r="CI24">
        <v>143188748.80188301</v>
      </c>
      <c r="CN24">
        <v>753836652.57704306</v>
      </c>
      <c r="CO24">
        <v>946747771.48756003</v>
      </c>
      <c r="CP24">
        <v>856692270.02740204</v>
      </c>
      <c r="CQ24">
        <v>956800838.09328496</v>
      </c>
      <c r="CR24">
        <v>2455079771.7608299</v>
      </c>
      <c r="CS24">
        <v>3083613309.9746799</v>
      </c>
      <c r="CT24">
        <v>4985184600.7083597</v>
      </c>
      <c r="CU24">
        <v>3463747898.16049</v>
      </c>
      <c r="CV24">
        <v>6652414151.5020504</v>
      </c>
      <c r="CW24">
        <v>69051358.039890304</v>
      </c>
      <c r="CX24">
        <v>2769668211.5806198</v>
      </c>
      <c r="CY24">
        <v>71.3398876812021</v>
      </c>
      <c r="CZ24">
        <v>11943099106.3675</v>
      </c>
      <c r="DA24">
        <v>3846797935.4590302</v>
      </c>
      <c r="DB24">
        <v>1000260367.18215</v>
      </c>
      <c r="DC24">
        <v>112.293550208957</v>
      </c>
      <c r="DE24">
        <v>16976459.2497706</v>
      </c>
      <c r="DF24">
        <v>579760532.40920699</v>
      </c>
      <c r="DG24">
        <v>11811451402.7665</v>
      </c>
      <c r="DH24">
        <v>9914007301.1585903</v>
      </c>
      <c r="DI24">
        <v>96554838599.748642</v>
      </c>
    </row>
    <row r="25" spans="1:113">
      <c r="A25" s="5">
        <v>21</v>
      </c>
      <c r="B25">
        <v>234616207.753833</v>
      </c>
      <c r="C25">
        <v>117749729.89841799</v>
      </c>
      <c r="D25">
        <v>552.43257108662101</v>
      </c>
      <c r="E25">
        <v>6910.09208896789</v>
      </c>
      <c r="F25">
        <v>1584091.6412998999</v>
      </c>
      <c r="G25">
        <v>106133610.059311</v>
      </c>
      <c r="H25">
        <v>21060634.083925299</v>
      </c>
      <c r="I25">
        <v>11516554.8528932</v>
      </c>
      <c r="J25">
        <v>40720486.352930799</v>
      </c>
      <c r="K25">
        <v>577001913.49212003</v>
      </c>
      <c r="L25">
        <v>266258731.662599</v>
      </c>
      <c r="M25">
        <v>43241784.1177065</v>
      </c>
      <c r="N25">
        <v>72731797.700321198</v>
      </c>
      <c r="O25">
        <v>140956669.042999</v>
      </c>
      <c r="P25">
        <v>1806796.2363106799</v>
      </c>
      <c r="Q25">
        <v>4092834.78209193</v>
      </c>
      <c r="R25">
        <v>51063067.002795503</v>
      </c>
      <c r="S25">
        <v>128305785.582001</v>
      </c>
      <c r="T25">
        <v>160444910.48518401</v>
      </c>
      <c r="U25">
        <v>1758632164.01864</v>
      </c>
      <c r="V25">
        <v>3981011738.2733698</v>
      </c>
      <c r="W25">
        <v>1429968668.5569201</v>
      </c>
      <c r="X25">
        <v>120486608.246916</v>
      </c>
      <c r="Y25">
        <v>38631536.119934998</v>
      </c>
      <c r="Z25">
        <v>269691230.92021698</v>
      </c>
      <c r="AA25">
        <v>50631037.821038298</v>
      </c>
      <c r="AB25">
        <v>532929782.74904299</v>
      </c>
      <c r="AC25">
        <v>110381799.509367</v>
      </c>
      <c r="AD25">
        <v>407125958.13170999</v>
      </c>
      <c r="AE25">
        <v>55718953.248132899</v>
      </c>
      <c r="AF25">
        <v>328344950.76217002</v>
      </c>
      <c r="AG25">
        <v>89486694.856071904</v>
      </c>
      <c r="AH25">
        <v>2497656.9548774301</v>
      </c>
      <c r="AI25">
        <v>494940.483888246</v>
      </c>
      <c r="AJ25">
        <v>569481.57999190094</v>
      </c>
      <c r="AK25">
        <v>2166193.8387434101</v>
      </c>
      <c r="AL25">
        <v>1728548.13967145</v>
      </c>
      <c r="AM25">
        <v>726534.41083657404</v>
      </c>
      <c r="AN25">
        <v>766079.61163931002</v>
      </c>
      <c r="AO25">
        <v>4799045.7287536496</v>
      </c>
      <c r="AP25">
        <v>951239.95030917099</v>
      </c>
      <c r="AQ25">
        <v>8986106.6875277199</v>
      </c>
      <c r="AR25">
        <v>4531505.8261964004</v>
      </c>
      <c r="AS25">
        <v>1315036.9208275699</v>
      </c>
      <c r="AT25">
        <v>15536252.8411026</v>
      </c>
      <c r="AU25">
        <v>3702091.63491354</v>
      </c>
      <c r="AV25">
        <v>135627.82019735299</v>
      </c>
      <c r="AW25">
        <v>995077.77763158304</v>
      </c>
      <c r="AX25">
        <v>1063402.77786912</v>
      </c>
      <c r="AY25">
        <v>10872443.837060001</v>
      </c>
      <c r="AZ25">
        <v>8758727.8898165897</v>
      </c>
      <c r="BA25">
        <v>12960448.4524961</v>
      </c>
      <c r="BB25">
        <v>2774831.8042841498</v>
      </c>
      <c r="BC25">
        <v>15176815.388315899</v>
      </c>
      <c r="BD25">
        <v>11347022.618618401</v>
      </c>
      <c r="BE25">
        <v>76223215.110802993</v>
      </c>
      <c r="BF25">
        <v>1196098.2457952199</v>
      </c>
      <c r="BG25">
        <v>3672079.01908434</v>
      </c>
      <c r="BH25">
        <v>1618397.87550472</v>
      </c>
      <c r="BI25">
        <v>699035.09742031503</v>
      </c>
      <c r="BJ25">
        <v>283079.43555635499</v>
      </c>
      <c r="BK25">
        <v>562620260.994995</v>
      </c>
      <c r="BL25">
        <v>5898467.0887040496</v>
      </c>
      <c r="BM25">
        <v>951057.46510969405</v>
      </c>
      <c r="BN25">
        <v>493259105.76956201</v>
      </c>
      <c r="BO25">
        <v>20753739.463154901</v>
      </c>
      <c r="BP25">
        <v>335206137.38948703</v>
      </c>
      <c r="BQ25">
        <v>98091633.825275198</v>
      </c>
      <c r="BR25">
        <v>33467931.761383299</v>
      </c>
      <c r="BS25">
        <v>1056031958.48598</v>
      </c>
      <c r="BT25">
        <v>1324310106.13395</v>
      </c>
      <c r="BU25">
        <v>40589598.358519703</v>
      </c>
      <c r="BV25">
        <v>36476122.898760803</v>
      </c>
      <c r="BW25">
        <v>685094.38135861303</v>
      </c>
      <c r="BX25">
        <v>4457568.27800918</v>
      </c>
      <c r="BY25">
        <v>31962246.109845299</v>
      </c>
      <c r="BZ25">
        <v>4786642.9362654798</v>
      </c>
      <c r="CA25">
        <v>77184345.996024102</v>
      </c>
      <c r="CB25">
        <v>72174183.561654896</v>
      </c>
      <c r="CC25">
        <v>121159970.17558099</v>
      </c>
      <c r="CD25">
        <v>12916287.8665394</v>
      </c>
      <c r="CF25">
        <v>164836122.430911</v>
      </c>
      <c r="CH25">
        <v>413665519.93169898</v>
      </c>
      <c r="CI25">
        <v>289307292.70294201</v>
      </c>
      <c r="CN25">
        <v>302845762.73365802</v>
      </c>
      <c r="CO25">
        <v>564591645.22848797</v>
      </c>
      <c r="CP25">
        <v>425274237.04060203</v>
      </c>
      <c r="CQ25">
        <v>514658533.78872102</v>
      </c>
      <c r="CR25">
        <v>1399380754.75775</v>
      </c>
      <c r="CS25">
        <v>1268133068.76265</v>
      </c>
      <c r="CT25">
        <v>1970233191.73277</v>
      </c>
      <c r="CU25">
        <v>1400151685.3095801</v>
      </c>
      <c r="CV25">
        <v>2738164779.81356</v>
      </c>
      <c r="CW25">
        <v>40399248.828454502</v>
      </c>
      <c r="CX25">
        <v>420088539.28342199</v>
      </c>
      <c r="CY25">
        <v>70947.051616963494</v>
      </c>
      <c r="CZ25">
        <v>801071433.10585296</v>
      </c>
      <c r="DA25">
        <v>180134778.77653399</v>
      </c>
      <c r="DB25">
        <v>1889605512.6812301</v>
      </c>
      <c r="DC25">
        <v>175612.377177613</v>
      </c>
      <c r="DE25">
        <v>302911194.28492099</v>
      </c>
      <c r="DF25">
        <v>204170505.72656</v>
      </c>
      <c r="DG25">
        <v>15155703274.4834</v>
      </c>
      <c r="DH25">
        <v>53995503083.849602</v>
      </c>
      <c r="DI25">
        <v>100122940391.86693</v>
      </c>
    </row>
    <row r="26" spans="1:113">
      <c r="A26" s="5">
        <v>22</v>
      </c>
      <c r="B26">
        <v>33384032.963528398</v>
      </c>
      <c r="C26">
        <v>18205542.4972969</v>
      </c>
      <c r="D26">
        <v>28.174331380157401</v>
      </c>
      <c r="E26">
        <v>28818.206352200501</v>
      </c>
      <c r="F26">
        <v>28199.200432254602</v>
      </c>
      <c r="G26">
        <v>1099334.60392586</v>
      </c>
      <c r="H26">
        <v>8319400.3313692501</v>
      </c>
      <c r="I26">
        <v>4093725.5659515201</v>
      </c>
      <c r="J26">
        <v>375029.14008999302</v>
      </c>
      <c r="K26">
        <v>1625330108.2309401</v>
      </c>
      <c r="L26">
        <v>948817536.90397596</v>
      </c>
      <c r="M26">
        <v>312288157.40877599</v>
      </c>
      <c r="N26">
        <v>6759587.3858288703</v>
      </c>
      <c r="O26">
        <v>4920398.5533218002</v>
      </c>
      <c r="P26">
        <v>928602.59105944005</v>
      </c>
      <c r="Q26">
        <v>3654401.9716010098</v>
      </c>
      <c r="R26">
        <v>45951517.911064602</v>
      </c>
      <c r="S26">
        <v>58468182.220049597</v>
      </c>
      <c r="T26">
        <v>85741109.160358503</v>
      </c>
      <c r="U26">
        <v>17848774.261299498</v>
      </c>
      <c r="V26">
        <v>449911593.47376698</v>
      </c>
      <c r="W26">
        <v>541552304.19426298</v>
      </c>
      <c r="X26">
        <v>44408966.4554362</v>
      </c>
      <c r="Y26">
        <v>8483830.5749361496</v>
      </c>
      <c r="Z26">
        <v>100661452.467685</v>
      </c>
      <c r="AA26">
        <v>213837984.40521199</v>
      </c>
      <c r="AB26">
        <v>815262482.61386001</v>
      </c>
      <c r="AC26">
        <v>106298462.36368901</v>
      </c>
      <c r="AD26">
        <v>970708890.81401002</v>
      </c>
      <c r="AE26">
        <v>133606454.486588</v>
      </c>
      <c r="AF26">
        <v>309849323.76138699</v>
      </c>
      <c r="AG26">
        <v>885178450.33472097</v>
      </c>
      <c r="AH26">
        <v>23079896.1873625</v>
      </c>
      <c r="AI26">
        <v>2045418.3022988599</v>
      </c>
      <c r="AJ26">
        <v>5842558.46316134</v>
      </c>
      <c r="AK26">
        <v>49906022.134139098</v>
      </c>
      <c r="AL26">
        <v>13287229.0048241</v>
      </c>
      <c r="AM26">
        <v>14249485.3256821</v>
      </c>
      <c r="AN26">
        <v>16242492.811592201</v>
      </c>
      <c r="AO26">
        <v>17932879.057651799</v>
      </c>
      <c r="AP26">
        <v>11864997.1709584</v>
      </c>
      <c r="AQ26">
        <v>13387453.309108799</v>
      </c>
      <c r="AR26">
        <v>139113.53777484101</v>
      </c>
      <c r="AS26">
        <v>125475.93672908199</v>
      </c>
      <c r="AT26">
        <v>41232377.926228903</v>
      </c>
      <c r="AU26">
        <v>7404434.0779259196</v>
      </c>
      <c r="AV26">
        <v>3139676.3895814801</v>
      </c>
      <c r="AW26">
        <v>2838685.7331842398</v>
      </c>
      <c r="AX26">
        <v>27079854.019510798</v>
      </c>
      <c r="AY26">
        <v>11981141.5054588</v>
      </c>
      <c r="AZ26">
        <v>8422823.2823995296</v>
      </c>
      <c r="BA26">
        <v>7686078.3145645699</v>
      </c>
      <c r="BB26">
        <v>157422766.49751601</v>
      </c>
      <c r="BC26">
        <v>103574831.471286</v>
      </c>
      <c r="BD26">
        <v>13397899.918931199</v>
      </c>
      <c r="BE26">
        <v>27308107.596747302</v>
      </c>
      <c r="BF26">
        <v>754387.62597180298</v>
      </c>
      <c r="BG26">
        <v>6784123.96903395</v>
      </c>
      <c r="BH26">
        <v>1140858.7760856</v>
      </c>
      <c r="BI26">
        <v>12449107.482525701</v>
      </c>
      <c r="BJ26">
        <v>29734.904190191199</v>
      </c>
      <c r="BK26">
        <v>21958644.455107201</v>
      </c>
      <c r="BL26">
        <v>65503103.485028803</v>
      </c>
      <c r="BM26">
        <v>72852135.9096255</v>
      </c>
      <c r="BN26">
        <v>482978822.46882898</v>
      </c>
      <c r="BO26">
        <v>4231036.6129988804</v>
      </c>
      <c r="BP26">
        <v>92571098.455403894</v>
      </c>
      <c r="BQ26">
        <v>21870573.999213502</v>
      </c>
      <c r="BR26">
        <v>29704442.998852</v>
      </c>
      <c r="BS26">
        <v>357024471.05698597</v>
      </c>
      <c r="BT26">
        <v>102613506.58762699</v>
      </c>
      <c r="BU26">
        <v>58803311.755326599</v>
      </c>
      <c r="BV26">
        <v>85184777.721222594</v>
      </c>
      <c r="BW26">
        <v>2266677.0743173999</v>
      </c>
      <c r="BX26">
        <v>330464.005658362</v>
      </c>
      <c r="BY26">
        <v>11114971.6554548</v>
      </c>
      <c r="BZ26">
        <v>6714501.4337644903</v>
      </c>
      <c r="CA26">
        <v>437586592.99048501</v>
      </c>
      <c r="CB26">
        <v>207800020.511632</v>
      </c>
      <c r="CC26">
        <v>36082386.546693198</v>
      </c>
      <c r="CD26">
        <v>27746121.166663099</v>
      </c>
      <c r="CF26">
        <v>403007435.81153101</v>
      </c>
      <c r="CH26">
        <v>10166531.458246401</v>
      </c>
      <c r="CI26">
        <v>7049585.42501444</v>
      </c>
      <c r="CN26">
        <v>64308210.249000601</v>
      </c>
      <c r="CO26">
        <v>88582384.148935199</v>
      </c>
      <c r="CP26">
        <v>80512795.296355799</v>
      </c>
      <c r="CQ26">
        <v>84417054.021426499</v>
      </c>
      <c r="CR26">
        <v>201186202.71267101</v>
      </c>
      <c r="CS26">
        <v>246640587.07823899</v>
      </c>
      <c r="CT26">
        <v>333869260.83099002</v>
      </c>
      <c r="CU26">
        <v>239345240.49122399</v>
      </c>
      <c r="CV26">
        <v>514723345.931907</v>
      </c>
      <c r="CW26">
        <v>10900186.2607859</v>
      </c>
      <c r="CX26">
        <v>118030761.15400501</v>
      </c>
      <c r="CY26">
        <v>887368.39721448801</v>
      </c>
      <c r="CZ26">
        <v>181648953.120469</v>
      </c>
      <c r="DA26">
        <v>75443256.537939399</v>
      </c>
      <c r="DB26">
        <v>417525691.17764997</v>
      </c>
      <c r="DC26">
        <v>486660.62721124198</v>
      </c>
      <c r="DE26">
        <v>96893878.687672898</v>
      </c>
      <c r="DF26">
        <v>49930309.0698037</v>
      </c>
      <c r="DG26">
        <v>1418696730.1086299</v>
      </c>
      <c r="DH26">
        <v>6171699541.3559704</v>
      </c>
      <c r="DI26">
        <v>21297642224.803314</v>
      </c>
    </row>
    <row r="27" spans="1:113">
      <c r="A27" s="5">
        <v>23</v>
      </c>
      <c r="B27">
        <v>5965279.4869233202</v>
      </c>
      <c r="C27">
        <v>167583.27804528899</v>
      </c>
      <c r="D27">
        <v>10.397706773074599</v>
      </c>
      <c r="E27">
        <v>10259.348678111101</v>
      </c>
      <c r="F27">
        <v>104.678755622457</v>
      </c>
      <c r="G27">
        <v>20966302.148170799</v>
      </c>
      <c r="H27">
        <v>9984536.4609035105</v>
      </c>
      <c r="I27">
        <v>8232402.8281231904</v>
      </c>
      <c r="J27">
        <v>7972665.3823089702</v>
      </c>
      <c r="K27">
        <v>7117581947.6241198</v>
      </c>
      <c r="L27">
        <v>85796108.294697195</v>
      </c>
      <c r="M27">
        <v>454413133.20270997</v>
      </c>
      <c r="N27">
        <v>144577.62414697601</v>
      </c>
      <c r="O27">
        <v>13940.3086986666</v>
      </c>
      <c r="P27">
        <v>2070.69191747784</v>
      </c>
      <c r="Q27">
        <v>2475.0134526385</v>
      </c>
      <c r="R27">
        <v>42528362.356143102</v>
      </c>
      <c r="S27">
        <v>5915287.5814731801</v>
      </c>
      <c r="T27">
        <v>115267.99540447901</v>
      </c>
      <c r="U27">
        <v>67043112.311698496</v>
      </c>
      <c r="V27">
        <v>95396079.735083595</v>
      </c>
      <c r="W27">
        <v>64360882.863400601</v>
      </c>
      <c r="X27">
        <v>1156262587.0178499</v>
      </c>
      <c r="Y27">
        <v>49191041.026868701</v>
      </c>
      <c r="Z27">
        <v>65771378.551259503</v>
      </c>
      <c r="AA27">
        <v>59896558.675697498</v>
      </c>
      <c r="AB27">
        <v>177042194.25561899</v>
      </c>
      <c r="AC27">
        <v>96775500.074105501</v>
      </c>
      <c r="AD27">
        <v>459534928.53794402</v>
      </c>
      <c r="AE27">
        <v>15972661.495018</v>
      </c>
      <c r="AF27">
        <v>65006348.784948498</v>
      </c>
      <c r="AG27">
        <v>6613304.1027714098</v>
      </c>
      <c r="AH27">
        <v>9175531.8137364294</v>
      </c>
      <c r="AI27">
        <v>774862.68051500397</v>
      </c>
      <c r="AJ27">
        <v>527768.70150593098</v>
      </c>
      <c r="AK27">
        <v>3148687.2417749101</v>
      </c>
      <c r="AL27">
        <v>136610.03246392301</v>
      </c>
      <c r="AM27">
        <v>117942.747110183</v>
      </c>
      <c r="AN27">
        <v>4701248.4599757297</v>
      </c>
      <c r="AO27">
        <v>6760386.1230712896</v>
      </c>
      <c r="AP27">
        <v>198849.817695729</v>
      </c>
      <c r="AQ27">
        <v>170726.94975228401</v>
      </c>
      <c r="AR27">
        <v>631254.36599679699</v>
      </c>
      <c r="AS27">
        <v>45350.074016606901</v>
      </c>
      <c r="AT27">
        <v>12225737.3172617</v>
      </c>
      <c r="AU27">
        <v>61309.282832983299</v>
      </c>
      <c r="AV27">
        <v>33628.821509138099</v>
      </c>
      <c r="AW27">
        <v>169659.86596701699</v>
      </c>
      <c r="AX27">
        <v>370739.780953334</v>
      </c>
      <c r="AY27">
        <v>2742327.6256595999</v>
      </c>
      <c r="AZ27">
        <v>235918.031138116</v>
      </c>
      <c r="BA27">
        <v>225599.93902046801</v>
      </c>
      <c r="BB27">
        <v>37983073.157659598</v>
      </c>
      <c r="BC27">
        <v>133521775.731433</v>
      </c>
      <c r="BD27">
        <v>94513715.076896995</v>
      </c>
      <c r="BE27">
        <v>1867346.4216233499</v>
      </c>
      <c r="BF27">
        <v>684442.447405193</v>
      </c>
      <c r="BG27">
        <v>2416364.8967845198</v>
      </c>
      <c r="BH27">
        <v>842615.48264048295</v>
      </c>
      <c r="BI27">
        <v>1042037.5672602199</v>
      </c>
      <c r="BJ27">
        <v>5546.0451348537799</v>
      </c>
      <c r="BK27">
        <v>36201701.050695799</v>
      </c>
      <c r="BL27">
        <v>59773719.734919198</v>
      </c>
      <c r="BM27">
        <v>8695474.3953701891</v>
      </c>
      <c r="BN27">
        <v>410013105.29412597</v>
      </c>
      <c r="BO27">
        <v>2897787.0569949402</v>
      </c>
      <c r="BP27">
        <v>81968476.796407506</v>
      </c>
      <c r="BQ27">
        <v>19560020.475228801</v>
      </c>
      <c r="BR27">
        <v>7850287.3381727701</v>
      </c>
      <c r="BS27">
        <v>113566299.343392</v>
      </c>
      <c r="BT27">
        <v>94874999.8223636</v>
      </c>
      <c r="BU27">
        <v>8236923.7641762896</v>
      </c>
      <c r="BV27">
        <v>37238381.449774802</v>
      </c>
      <c r="BW27">
        <v>1924482.9184496</v>
      </c>
      <c r="BX27">
        <v>1694.28729329519</v>
      </c>
      <c r="BY27">
        <v>11727386.155884501</v>
      </c>
      <c r="BZ27">
        <v>5538392.9150160505</v>
      </c>
      <c r="CA27">
        <v>182670307.14426699</v>
      </c>
      <c r="CB27">
        <v>42830729.265712202</v>
      </c>
      <c r="CC27">
        <v>24493748.666525599</v>
      </c>
      <c r="CD27">
        <v>23681711.677997202</v>
      </c>
      <c r="CF27">
        <v>592893440.66856396</v>
      </c>
      <c r="CH27">
        <v>178539.566359922</v>
      </c>
      <c r="CI27">
        <v>99576.574968529007</v>
      </c>
      <c r="CN27">
        <v>49908069.4302257</v>
      </c>
      <c r="CO27">
        <v>45376137.571742497</v>
      </c>
      <c r="CP27">
        <v>44605782.512410797</v>
      </c>
      <c r="CQ27">
        <v>64575971.121146098</v>
      </c>
      <c r="CR27">
        <v>110073079.287301</v>
      </c>
      <c r="CS27">
        <v>158465704.85897899</v>
      </c>
      <c r="CT27">
        <v>173588746.39715901</v>
      </c>
      <c r="CU27">
        <v>135249160.08354801</v>
      </c>
      <c r="CV27">
        <v>293613537.57391101</v>
      </c>
      <c r="CW27">
        <v>14879400.1063566</v>
      </c>
      <c r="CX27">
        <v>19209522.297400601</v>
      </c>
      <c r="CY27">
        <v>6220.3166009997904</v>
      </c>
      <c r="CZ27">
        <v>55849027.030777097</v>
      </c>
      <c r="DA27">
        <v>16051673.451625699</v>
      </c>
      <c r="DB27">
        <v>61264877.515783101</v>
      </c>
      <c r="DC27">
        <v>10080.4019432899</v>
      </c>
      <c r="DE27">
        <v>3506146.1224010899</v>
      </c>
      <c r="DF27">
        <v>56372440.621104702</v>
      </c>
      <c r="DG27">
        <v>553892767.09451401</v>
      </c>
      <c r="DH27">
        <v>1198006427.1652801</v>
      </c>
      <c r="DI27">
        <v>15275431905.95631</v>
      </c>
    </row>
    <row r="28" spans="1:113">
      <c r="A28" s="5">
        <v>24</v>
      </c>
      <c r="B28">
        <v>628288.80886873906</v>
      </c>
      <c r="C28">
        <v>847865.53545494296</v>
      </c>
      <c r="D28">
        <v>137.01826880691499</v>
      </c>
      <c r="E28">
        <v>349.20678558583103</v>
      </c>
      <c r="F28">
        <v>245.874639638578</v>
      </c>
      <c r="G28">
        <v>30743899.986735899</v>
      </c>
      <c r="H28">
        <v>5459151.9156329604</v>
      </c>
      <c r="I28">
        <v>1499534.19522427</v>
      </c>
      <c r="J28">
        <v>450023.44230506901</v>
      </c>
      <c r="K28">
        <v>150099154.589526</v>
      </c>
      <c r="L28">
        <v>11682917.8721395</v>
      </c>
      <c r="M28">
        <v>36193982.539255597</v>
      </c>
      <c r="N28">
        <v>21871.887095326601</v>
      </c>
      <c r="O28">
        <v>1241431.0044436599</v>
      </c>
      <c r="P28">
        <v>6671.5542985676102</v>
      </c>
      <c r="Q28">
        <v>3214.07575000322</v>
      </c>
      <c r="R28">
        <v>6242128.8344950601</v>
      </c>
      <c r="S28">
        <v>11871353.542595601</v>
      </c>
      <c r="T28">
        <v>238328.26406434301</v>
      </c>
      <c r="U28">
        <v>1769179.2165675799</v>
      </c>
      <c r="V28">
        <v>2377080.5011497298</v>
      </c>
      <c r="W28">
        <v>20073273.021568701</v>
      </c>
      <c r="X28">
        <v>27799580.281124201</v>
      </c>
      <c r="Y28">
        <v>650518489.56375599</v>
      </c>
      <c r="Z28">
        <v>1820051602.5509601</v>
      </c>
      <c r="AA28">
        <v>508529958.64948702</v>
      </c>
      <c r="AB28">
        <v>654444364.60361302</v>
      </c>
      <c r="AC28">
        <v>518448156.06621099</v>
      </c>
      <c r="AD28">
        <v>675328971.58798897</v>
      </c>
      <c r="AE28">
        <v>66237014.041570298</v>
      </c>
      <c r="AF28">
        <v>162592947.51068601</v>
      </c>
      <c r="AG28">
        <v>13611989.392464699</v>
      </c>
      <c r="AH28">
        <v>82394.059087503498</v>
      </c>
      <c r="AI28">
        <v>12808.9895589428</v>
      </c>
      <c r="AJ28">
        <v>17484.007857207602</v>
      </c>
      <c r="AK28">
        <v>64183.809809738799</v>
      </c>
      <c r="AL28">
        <v>16103.4985729542</v>
      </c>
      <c r="AM28">
        <v>18622.705163807299</v>
      </c>
      <c r="AN28">
        <v>166179.16885983301</v>
      </c>
      <c r="AO28">
        <v>120218.770418441</v>
      </c>
      <c r="AP28">
        <v>50609.572948625297</v>
      </c>
      <c r="AQ28">
        <v>2534530.8229213399</v>
      </c>
      <c r="AR28">
        <v>7904527.7991147302</v>
      </c>
      <c r="AS28">
        <v>491253.66415525199</v>
      </c>
      <c r="AT28">
        <v>2133107.7395518101</v>
      </c>
      <c r="AU28">
        <v>497956.14061691298</v>
      </c>
      <c r="AV28">
        <v>279325.57339185203</v>
      </c>
      <c r="AW28">
        <v>1928594.0732031299</v>
      </c>
      <c r="AX28">
        <v>168114.40486808401</v>
      </c>
      <c r="AY28">
        <v>424849.56715413602</v>
      </c>
      <c r="AZ28">
        <v>246609.312906532</v>
      </c>
      <c r="BA28">
        <v>413891.53113495302</v>
      </c>
      <c r="BB28">
        <v>2693954.8125277502</v>
      </c>
      <c r="BC28">
        <v>6123037.35522631</v>
      </c>
      <c r="BD28">
        <v>4482202.8498419896</v>
      </c>
      <c r="BE28">
        <v>19999362.238626201</v>
      </c>
      <c r="BF28">
        <v>187837.406694198</v>
      </c>
      <c r="BG28">
        <v>1148644.8409295001</v>
      </c>
      <c r="BH28">
        <v>201868.336737137</v>
      </c>
      <c r="BI28">
        <v>27674.2661713938</v>
      </c>
      <c r="BJ28">
        <v>74464.815010579798</v>
      </c>
      <c r="BK28">
        <v>97591359.984542593</v>
      </c>
      <c r="BL28">
        <v>3033330.8238256001</v>
      </c>
      <c r="BM28">
        <v>104076.309756669</v>
      </c>
      <c r="BN28">
        <v>38686828.491143599</v>
      </c>
      <c r="BO28">
        <v>1064305.3149564301</v>
      </c>
      <c r="BP28">
        <v>18556326.494793002</v>
      </c>
      <c r="BQ28">
        <v>10159865.8535528</v>
      </c>
      <c r="BR28">
        <v>6973237.9018238997</v>
      </c>
      <c r="BS28">
        <v>9225809.7113384902</v>
      </c>
      <c r="BT28">
        <v>625882.43520083895</v>
      </c>
      <c r="BU28">
        <v>429205.41454506299</v>
      </c>
      <c r="BV28">
        <v>8179533.9971288303</v>
      </c>
      <c r="BW28">
        <v>1297672.44914964</v>
      </c>
      <c r="BX28">
        <v>5138.3823059693405</v>
      </c>
      <c r="BY28">
        <v>9181623.0249874908</v>
      </c>
      <c r="BZ28">
        <v>939173.94890928594</v>
      </c>
      <c r="CA28">
        <v>4483619.5712325899</v>
      </c>
      <c r="CB28">
        <v>25927123.074549299</v>
      </c>
      <c r="CC28">
        <v>3167821.3475235198</v>
      </c>
      <c r="CD28">
        <v>1940993.9009265499</v>
      </c>
      <c r="CF28">
        <v>32267338.481038701</v>
      </c>
      <c r="CH28">
        <v>382580.20764350001</v>
      </c>
      <c r="CI28">
        <v>279955.59197031701</v>
      </c>
      <c r="CN28">
        <v>1742710.40548895</v>
      </c>
      <c r="CO28">
        <v>2451727.9007901498</v>
      </c>
      <c r="CP28">
        <v>2030621.34649727</v>
      </c>
      <c r="CQ28">
        <v>2356581.3107255399</v>
      </c>
      <c r="CR28">
        <v>5535326.7154995603</v>
      </c>
      <c r="CS28">
        <v>6262175.6477163602</v>
      </c>
      <c r="CT28">
        <v>9249606.6861113701</v>
      </c>
      <c r="CU28">
        <v>6881664.9665760202</v>
      </c>
      <c r="CV28">
        <v>14867799.813452199</v>
      </c>
      <c r="CW28">
        <v>4284905.4204985201</v>
      </c>
      <c r="CX28">
        <v>9977167.6639021207</v>
      </c>
      <c r="CY28">
        <v>39535.735398923898</v>
      </c>
      <c r="CZ28">
        <v>11048348.160029801</v>
      </c>
      <c r="DA28">
        <v>2970629.2300691302</v>
      </c>
      <c r="DB28">
        <v>1560249.1137862301</v>
      </c>
      <c r="DC28">
        <v>50396.962870944699</v>
      </c>
      <c r="DE28">
        <v>11553230.705519101</v>
      </c>
      <c r="DF28">
        <v>20424559.027814601</v>
      </c>
      <c r="DG28">
        <v>1784372563.9361899</v>
      </c>
      <c r="DH28">
        <v>4492350260.88097</v>
      </c>
      <c r="DI28">
        <v>12096036433.61054</v>
      </c>
    </row>
    <row r="29" spans="1:113">
      <c r="A29" s="5">
        <v>25</v>
      </c>
      <c r="B29">
        <v>7106895.9626933401</v>
      </c>
      <c r="C29">
        <v>55443937.574523099</v>
      </c>
      <c r="D29">
        <v>154.88202405628999</v>
      </c>
      <c r="E29">
        <v>50744.639419134197</v>
      </c>
      <c r="F29">
        <v>10113.7862300336</v>
      </c>
      <c r="G29">
        <v>108231177.333813</v>
      </c>
      <c r="H29">
        <v>8820423.1437810808</v>
      </c>
      <c r="I29">
        <v>7054428.8287519701</v>
      </c>
      <c r="J29">
        <v>90120409.860009804</v>
      </c>
      <c r="K29">
        <v>6401191834.0130301</v>
      </c>
      <c r="L29">
        <v>699383978.65883994</v>
      </c>
      <c r="M29">
        <v>505025156.187024</v>
      </c>
      <c r="N29">
        <v>7101059.7968021901</v>
      </c>
      <c r="O29">
        <v>8910693.7008095197</v>
      </c>
      <c r="P29">
        <v>1999621.4676387999</v>
      </c>
      <c r="Q29">
        <v>1318422.5336837601</v>
      </c>
      <c r="R29">
        <v>125097507.33783101</v>
      </c>
      <c r="S29">
        <v>148962648.118009</v>
      </c>
      <c r="T29">
        <v>35161345.142601997</v>
      </c>
      <c r="U29">
        <v>70586893.899676502</v>
      </c>
      <c r="V29">
        <v>359622258.52532703</v>
      </c>
      <c r="W29">
        <v>246174001.48074999</v>
      </c>
      <c r="X29">
        <v>95043771.485857397</v>
      </c>
      <c r="Y29">
        <v>128681303.91895799</v>
      </c>
      <c r="Z29">
        <v>1866474214.14657</v>
      </c>
      <c r="AA29">
        <v>905552040.26506102</v>
      </c>
      <c r="AB29">
        <v>2397976588.74189</v>
      </c>
      <c r="AC29">
        <v>636392049.11250699</v>
      </c>
      <c r="AD29">
        <v>1621223279.0267301</v>
      </c>
      <c r="AE29">
        <v>193901554.235717</v>
      </c>
      <c r="AF29">
        <v>379123699.70423102</v>
      </c>
      <c r="AG29">
        <v>150496909.48340201</v>
      </c>
      <c r="AH29">
        <v>10486846.758401001</v>
      </c>
      <c r="AI29">
        <v>2162770.1078574802</v>
      </c>
      <c r="AJ29">
        <v>1047647.00328952</v>
      </c>
      <c r="AK29">
        <v>6508535.7680971399</v>
      </c>
      <c r="AL29">
        <v>2876802.31172411</v>
      </c>
      <c r="AM29">
        <v>2454022.8128690999</v>
      </c>
      <c r="AN29">
        <v>4154311.9989458099</v>
      </c>
      <c r="AO29">
        <v>20960320.2676269</v>
      </c>
      <c r="AP29">
        <v>3733895.6099924999</v>
      </c>
      <c r="AQ29">
        <v>15228652.4469095</v>
      </c>
      <c r="AR29">
        <v>11156420.635472501</v>
      </c>
      <c r="AS29">
        <v>102040457.50330999</v>
      </c>
      <c r="AT29">
        <v>109024037.324579</v>
      </c>
      <c r="AU29">
        <v>43579089.310949802</v>
      </c>
      <c r="AV29">
        <v>130832795.93626501</v>
      </c>
      <c r="AW29">
        <v>4483859.5269503398</v>
      </c>
      <c r="AX29">
        <v>3073985.6165474001</v>
      </c>
      <c r="AY29">
        <v>34604650.126525402</v>
      </c>
      <c r="AZ29">
        <v>45782066.168405503</v>
      </c>
      <c r="BA29">
        <v>3217723.8690489498</v>
      </c>
      <c r="BB29">
        <v>204045477.053949</v>
      </c>
      <c r="BC29">
        <v>255570316.84013301</v>
      </c>
      <c r="BD29">
        <v>99747096.909775496</v>
      </c>
      <c r="BE29">
        <v>61474027.676555797</v>
      </c>
      <c r="BF29">
        <v>5108490.8542669797</v>
      </c>
      <c r="BG29">
        <v>15825429.043522</v>
      </c>
      <c r="BH29">
        <v>4477729.03997951</v>
      </c>
      <c r="BI29">
        <v>769674.51967437495</v>
      </c>
      <c r="BJ29">
        <v>1431853.53125693</v>
      </c>
      <c r="BK29">
        <v>144898278.51815999</v>
      </c>
      <c r="BL29">
        <v>109249059.288754</v>
      </c>
      <c r="BM29">
        <v>1073314.8935610601</v>
      </c>
      <c r="BN29">
        <v>567165142.19179296</v>
      </c>
      <c r="BO29">
        <v>29449529.728952099</v>
      </c>
      <c r="BP29">
        <v>145568026.66070199</v>
      </c>
      <c r="BQ29">
        <v>198186599.25790799</v>
      </c>
      <c r="BR29">
        <v>39447310.159177303</v>
      </c>
      <c r="BS29">
        <v>28073417.567377601</v>
      </c>
      <c r="BT29">
        <v>51841820.031035997</v>
      </c>
      <c r="BU29">
        <v>1689309.2755195801</v>
      </c>
      <c r="BV29">
        <v>141859383.088447</v>
      </c>
      <c r="BW29">
        <v>3901895.7262102999</v>
      </c>
      <c r="BX29">
        <v>188175.45688853401</v>
      </c>
      <c r="BY29">
        <v>26538002.048952099</v>
      </c>
      <c r="BZ29">
        <v>64660167.971143998</v>
      </c>
      <c r="CA29">
        <v>212719646.865787</v>
      </c>
      <c r="CB29">
        <v>368868251.88245499</v>
      </c>
      <c r="CC29">
        <v>15661770.231232099</v>
      </c>
      <c r="CD29">
        <v>54810998.1213746</v>
      </c>
      <c r="CF29">
        <v>835159878.39914703</v>
      </c>
      <c r="CH29">
        <v>10588176.2330117</v>
      </c>
      <c r="CI29">
        <v>6278585.4533872204</v>
      </c>
      <c r="CN29">
        <v>33302623.675819799</v>
      </c>
      <c r="CO29">
        <v>47769855.266729899</v>
      </c>
      <c r="CP29">
        <v>39651578.497889698</v>
      </c>
      <c r="CQ29">
        <v>43512169.915728599</v>
      </c>
      <c r="CR29">
        <v>134791708.600357</v>
      </c>
      <c r="CS29">
        <v>160506899.28126901</v>
      </c>
      <c r="CT29">
        <v>237206477.96787599</v>
      </c>
      <c r="CU29">
        <v>194528938.26177099</v>
      </c>
      <c r="CV29">
        <v>501957203.55326998</v>
      </c>
      <c r="CW29">
        <v>19238305.617431398</v>
      </c>
      <c r="CX29">
        <v>738859391.14179695</v>
      </c>
      <c r="CY29">
        <v>17926440.168866001</v>
      </c>
      <c r="CZ29">
        <v>441744355.2432</v>
      </c>
      <c r="DA29">
        <v>23637576.220216598</v>
      </c>
      <c r="DB29">
        <v>73415283.463145196</v>
      </c>
      <c r="DC29">
        <v>9361727.6521704104</v>
      </c>
      <c r="DE29">
        <v>2592296896.9752698</v>
      </c>
      <c r="DF29">
        <v>162187378.725923</v>
      </c>
      <c r="DG29">
        <v>2868817794.76124</v>
      </c>
      <c r="DH29">
        <v>13064190932.319799</v>
      </c>
      <c r="DI29">
        <v>42930878379.927826</v>
      </c>
    </row>
    <row r="30" spans="1:113">
      <c r="A30" s="5">
        <v>26</v>
      </c>
      <c r="B30">
        <v>2629149.5587546201</v>
      </c>
      <c r="C30">
        <v>4750820.7168355202</v>
      </c>
      <c r="D30">
        <v>2.62458495635267</v>
      </c>
      <c r="E30">
        <v>5240.0914534737803</v>
      </c>
      <c r="F30">
        <v>1637.0259257473899</v>
      </c>
      <c r="G30">
        <v>23086747.416894998</v>
      </c>
      <c r="H30">
        <v>4099818.5677594901</v>
      </c>
      <c r="I30">
        <v>5998589.6887814999</v>
      </c>
      <c r="J30">
        <v>3205196.7184257698</v>
      </c>
      <c r="K30">
        <v>573804391.58578205</v>
      </c>
      <c r="L30">
        <v>25946048.483708899</v>
      </c>
      <c r="M30">
        <v>50727021.149092801</v>
      </c>
      <c r="N30">
        <v>66988.822340883999</v>
      </c>
      <c r="O30">
        <v>88541.973329753193</v>
      </c>
      <c r="P30">
        <v>39745.0260906603</v>
      </c>
      <c r="Q30">
        <v>6138.9651837565598</v>
      </c>
      <c r="R30">
        <v>4566383.4900011504</v>
      </c>
      <c r="S30">
        <v>1505310.5439011101</v>
      </c>
      <c r="T30">
        <v>7867953.6339220405</v>
      </c>
      <c r="U30">
        <v>733084.02503868204</v>
      </c>
      <c r="V30">
        <v>22507690.879862402</v>
      </c>
      <c r="W30">
        <v>11325865.189309999</v>
      </c>
      <c r="X30">
        <v>1462210.6729641401</v>
      </c>
      <c r="Y30">
        <v>4302501.4500466697</v>
      </c>
      <c r="Z30">
        <v>42764643.942226902</v>
      </c>
      <c r="AA30">
        <v>240287870.59124801</v>
      </c>
      <c r="AB30">
        <v>33257131.431131199</v>
      </c>
      <c r="AC30">
        <v>33762670.690307401</v>
      </c>
      <c r="AD30">
        <v>511091568.06693101</v>
      </c>
      <c r="AE30">
        <v>974492.39386731095</v>
      </c>
      <c r="AF30">
        <v>11014524.3548561</v>
      </c>
      <c r="AG30">
        <v>19308391.690315999</v>
      </c>
      <c r="AH30">
        <v>1764201.63788053</v>
      </c>
      <c r="AI30">
        <v>45964.709656295898</v>
      </c>
      <c r="AJ30">
        <v>263637.68778547598</v>
      </c>
      <c r="AK30">
        <v>1040342.3245846099</v>
      </c>
      <c r="AL30">
        <v>207735.27773182999</v>
      </c>
      <c r="AM30">
        <v>440721.952568479</v>
      </c>
      <c r="AN30">
        <v>1111583.67732951</v>
      </c>
      <c r="AO30">
        <v>429518.44224966801</v>
      </c>
      <c r="AP30">
        <v>991020.33357193496</v>
      </c>
      <c r="AQ30">
        <v>180275.554482231</v>
      </c>
      <c r="AR30">
        <v>446176.51787440601</v>
      </c>
      <c r="AS30">
        <v>734993.32206207502</v>
      </c>
      <c r="AT30">
        <v>10362908.468780201</v>
      </c>
      <c r="AU30">
        <v>2758176.20876117</v>
      </c>
      <c r="AV30">
        <v>1405310.02765748</v>
      </c>
      <c r="AW30">
        <v>5145282.1087868903</v>
      </c>
      <c r="AX30">
        <v>82717.413697282696</v>
      </c>
      <c r="AY30">
        <v>11228313.969598399</v>
      </c>
      <c r="AZ30">
        <v>1016254.4330502599</v>
      </c>
      <c r="BA30">
        <v>1490127.6877008299</v>
      </c>
      <c r="BB30">
        <v>14084495.498906</v>
      </c>
      <c r="BC30">
        <v>4934759.9290383896</v>
      </c>
      <c r="BD30">
        <v>4553896.1393999802</v>
      </c>
      <c r="BE30">
        <v>21372113.878643502</v>
      </c>
      <c r="BF30">
        <v>30850.213335866101</v>
      </c>
      <c r="BG30">
        <v>1116356.7041092601</v>
      </c>
      <c r="BH30">
        <v>80300.749959856097</v>
      </c>
      <c r="BI30">
        <v>1647389.10918585</v>
      </c>
      <c r="BJ30">
        <v>8049.2550238274098</v>
      </c>
      <c r="BK30">
        <v>3024532.6940954602</v>
      </c>
      <c r="BL30">
        <v>9254362.5754453205</v>
      </c>
      <c r="BM30">
        <v>37200.970842364201</v>
      </c>
      <c r="BN30">
        <v>56070227.010986298</v>
      </c>
      <c r="BO30">
        <v>1435237.80260789</v>
      </c>
      <c r="BP30">
        <v>31255491.766586199</v>
      </c>
      <c r="BQ30">
        <v>45545225.089009702</v>
      </c>
      <c r="BR30">
        <v>31987204.902026501</v>
      </c>
      <c r="BS30">
        <v>7480928.8903079899</v>
      </c>
      <c r="BT30">
        <v>7044211.1697933301</v>
      </c>
      <c r="BU30">
        <v>2104402.21973756</v>
      </c>
      <c r="BV30">
        <v>3692376.5637744898</v>
      </c>
      <c r="BW30">
        <v>175980.85321432701</v>
      </c>
      <c r="BX30">
        <v>34025.332075797502</v>
      </c>
      <c r="BY30">
        <v>2197451.2528711399</v>
      </c>
      <c r="BZ30">
        <v>687136.17411996296</v>
      </c>
      <c r="CA30">
        <v>9238464.8046975601</v>
      </c>
      <c r="CB30">
        <v>104696768.81731901</v>
      </c>
      <c r="CC30">
        <v>3920382.3359841299</v>
      </c>
      <c r="CD30">
        <v>4483643.2795233103</v>
      </c>
      <c r="CF30">
        <v>42504164.093640499</v>
      </c>
      <c r="CH30">
        <v>2172236.2826597402</v>
      </c>
      <c r="CI30">
        <v>1928394.2419242801</v>
      </c>
      <c r="CN30">
        <v>3355124.0937566301</v>
      </c>
      <c r="CO30">
        <v>4309871.38329715</v>
      </c>
      <c r="CP30">
        <v>3086748.0860824399</v>
      </c>
      <c r="CQ30">
        <v>3879802.0327194599</v>
      </c>
      <c r="CR30">
        <v>8972021.5893145707</v>
      </c>
      <c r="CS30">
        <v>13655917.050924299</v>
      </c>
      <c r="CT30">
        <v>24905031.132790901</v>
      </c>
      <c r="CU30">
        <v>20401578.260177098</v>
      </c>
      <c r="CV30">
        <v>44535764.332291201</v>
      </c>
      <c r="CW30">
        <v>885718.627086533</v>
      </c>
      <c r="CX30">
        <v>27908812.322083902</v>
      </c>
      <c r="CY30">
        <v>4183721.2267097798</v>
      </c>
      <c r="CZ30">
        <v>72323078.702673703</v>
      </c>
      <c r="DA30">
        <v>15577667.8215618</v>
      </c>
      <c r="DB30">
        <v>18065623.6049642</v>
      </c>
      <c r="DC30">
        <v>50344431.605768502</v>
      </c>
      <c r="DE30">
        <v>9066789062.9312992</v>
      </c>
      <c r="DF30">
        <v>82155078.060745597</v>
      </c>
      <c r="DG30">
        <v>10241635221.733</v>
      </c>
      <c r="DH30">
        <v>15622226100.7624</v>
      </c>
      <c r="DI30">
        <v>37430328269.177177</v>
      </c>
    </row>
    <row r="31" spans="1:113">
      <c r="A31" s="5">
        <v>27</v>
      </c>
      <c r="B31">
        <v>1218730.10445959</v>
      </c>
      <c r="C31">
        <v>777826.18294881796</v>
      </c>
      <c r="D31">
        <v>8.4112109550312297</v>
      </c>
      <c r="E31">
        <v>493.41435429260298</v>
      </c>
      <c r="F31">
        <v>1525.1081957055701</v>
      </c>
      <c r="G31">
        <v>811622.50077454397</v>
      </c>
      <c r="H31">
        <v>123754.162566639</v>
      </c>
      <c r="I31">
        <v>381054.31130614801</v>
      </c>
      <c r="J31">
        <v>1150049.7943108201</v>
      </c>
      <c r="K31">
        <v>167167423.12144801</v>
      </c>
      <c r="L31">
        <v>10686019.6985739</v>
      </c>
      <c r="M31">
        <v>169383152.32966</v>
      </c>
      <c r="N31">
        <v>4015465.7056334498</v>
      </c>
      <c r="O31">
        <v>5466054.6011020504</v>
      </c>
      <c r="P31">
        <v>779423.44343648397</v>
      </c>
      <c r="Q31">
        <v>1258986.93624438</v>
      </c>
      <c r="R31">
        <v>39851788.633493297</v>
      </c>
      <c r="S31">
        <v>25479168.534273699</v>
      </c>
      <c r="T31">
        <v>21030383.5107954</v>
      </c>
      <c r="U31">
        <v>11340608.4994829</v>
      </c>
      <c r="V31">
        <v>96647587.641675696</v>
      </c>
      <c r="W31">
        <v>54148543.880503699</v>
      </c>
      <c r="X31">
        <v>26795944.766768999</v>
      </c>
      <c r="Y31">
        <v>25658491.502333902</v>
      </c>
      <c r="Z31">
        <v>210134606.762716</v>
      </c>
      <c r="AA31">
        <v>216046478.82801101</v>
      </c>
      <c r="AB31">
        <v>7775069617.3434095</v>
      </c>
      <c r="AC31">
        <v>238973557.77241701</v>
      </c>
      <c r="AD31">
        <v>664733437.51874399</v>
      </c>
      <c r="AE31">
        <v>37944868.265140399</v>
      </c>
      <c r="AF31">
        <v>134767382.523399</v>
      </c>
      <c r="AG31">
        <v>1551950042.84271</v>
      </c>
      <c r="AH31">
        <v>8126127.6936513698</v>
      </c>
      <c r="AI31">
        <v>102392.483227324</v>
      </c>
      <c r="AJ31">
        <v>466966.52186377998</v>
      </c>
      <c r="AK31">
        <v>2223163.2618820001</v>
      </c>
      <c r="AL31">
        <v>4841476.1160338903</v>
      </c>
      <c r="AM31">
        <v>962002.27646985895</v>
      </c>
      <c r="AN31">
        <v>706094.05485794903</v>
      </c>
      <c r="AO31">
        <v>914503.98005333799</v>
      </c>
      <c r="AP31">
        <v>1599503.14948507</v>
      </c>
      <c r="AQ31">
        <v>162825.64010232399</v>
      </c>
      <c r="AR31">
        <v>696961.88250888896</v>
      </c>
      <c r="AS31">
        <v>119916.07859528399</v>
      </c>
      <c r="AT31">
        <v>2181523.0445321598</v>
      </c>
      <c r="AU31">
        <v>325603.69911570603</v>
      </c>
      <c r="AV31">
        <v>120084.252208783</v>
      </c>
      <c r="AW31">
        <v>353565.07794795098</v>
      </c>
      <c r="AX31">
        <v>54206.003847441098</v>
      </c>
      <c r="AY31">
        <v>1901649.5122207</v>
      </c>
      <c r="AZ31">
        <v>62831069.547340199</v>
      </c>
      <c r="BA31">
        <v>143899177.23672199</v>
      </c>
      <c r="BB31">
        <v>5155819.2759736003</v>
      </c>
      <c r="BC31">
        <v>179072060.13141301</v>
      </c>
      <c r="BD31">
        <v>117035341.404788</v>
      </c>
      <c r="BE31">
        <v>33905094.5485745</v>
      </c>
      <c r="BF31">
        <v>2572429.1270992998</v>
      </c>
      <c r="BG31">
        <v>11008379.5090602</v>
      </c>
      <c r="BH31">
        <v>3446475.0150271598</v>
      </c>
      <c r="BI31">
        <v>723217.78540767101</v>
      </c>
      <c r="BJ31">
        <v>6813683.7342282096</v>
      </c>
      <c r="BK31">
        <v>6911871.9124721298</v>
      </c>
      <c r="BL31">
        <v>2556288.5814550398</v>
      </c>
      <c r="BM31">
        <v>1092023.02291929</v>
      </c>
      <c r="BN31">
        <v>433159802.488702</v>
      </c>
      <c r="BO31">
        <v>26724578.918411698</v>
      </c>
      <c r="BP31">
        <v>79940667.462794393</v>
      </c>
      <c r="BQ31">
        <v>8943365.0255021807</v>
      </c>
      <c r="BR31">
        <v>31499147.253334001</v>
      </c>
      <c r="BS31">
        <v>58785903.144251503</v>
      </c>
      <c r="BT31">
        <v>9824065.4673387408</v>
      </c>
      <c r="BU31">
        <v>2583757.90936981</v>
      </c>
      <c r="BV31">
        <v>7216814.8389988802</v>
      </c>
      <c r="BW31">
        <v>689220.65284700401</v>
      </c>
      <c r="BX31">
        <v>50352.335513856196</v>
      </c>
      <c r="BY31">
        <v>1349770.6633399699</v>
      </c>
      <c r="BZ31">
        <v>23261191.442045402</v>
      </c>
      <c r="CA31">
        <v>4501884.1254651304</v>
      </c>
      <c r="CB31">
        <v>287783908.59306198</v>
      </c>
      <c r="CC31">
        <v>3247890.4924311698</v>
      </c>
      <c r="CD31">
        <v>9143245.8864795603</v>
      </c>
      <c r="CF31">
        <v>46476494.240257204</v>
      </c>
      <c r="CH31">
        <v>610998.14323962096</v>
      </c>
      <c r="CI31">
        <v>473192.99882981501</v>
      </c>
      <c r="CN31">
        <v>34507077.831493102</v>
      </c>
      <c r="CO31">
        <v>44952392.255416103</v>
      </c>
      <c r="CP31">
        <v>40776472.151937999</v>
      </c>
      <c r="CQ31">
        <v>53772970.037605599</v>
      </c>
      <c r="CR31">
        <v>127093902.72701199</v>
      </c>
      <c r="CS31">
        <v>155013811.71698999</v>
      </c>
      <c r="CT31">
        <v>269269032.44678599</v>
      </c>
      <c r="CU31">
        <v>233472110.08099499</v>
      </c>
      <c r="CV31">
        <v>460297243.48869902</v>
      </c>
      <c r="CW31">
        <v>13724226.341980999</v>
      </c>
      <c r="CX31">
        <v>453595018.23179001</v>
      </c>
      <c r="CY31">
        <v>57199336.543274999</v>
      </c>
      <c r="CZ31">
        <v>31066700.3328964</v>
      </c>
      <c r="DA31">
        <v>11484454.6100331</v>
      </c>
      <c r="DB31">
        <v>8027673.9181545395</v>
      </c>
      <c r="DC31">
        <v>78933559.731343597</v>
      </c>
      <c r="DE31">
        <v>10025332279.3867</v>
      </c>
      <c r="DF31">
        <v>319604214.45056999</v>
      </c>
      <c r="DG31">
        <v>29539431735.747002</v>
      </c>
      <c r="DH31">
        <v>138427666452.17801</v>
      </c>
      <c r="DI31">
        <v>193518162510.50409</v>
      </c>
    </row>
    <row r="32" spans="1:113">
      <c r="A32" s="5">
        <v>28</v>
      </c>
      <c r="B32">
        <v>8761353.1617261991</v>
      </c>
      <c r="C32">
        <v>19837523.178110801</v>
      </c>
      <c r="D32">
        <v>6.3403995088363496</v>
      </c>
      <c r="E32">
        <v>12784.598943808</v>
      </c>
      <c r="F32">
        <v>746.99604100628903</v>
      </c>
      <c r="G32">
        <v>879312.77980732499</v>
      </c>
      <c r="H32">
        <v>148090.886818142</v>
      </c>
      <c r="I32">
        <v>1030164.9383842699</v>
      </c>
      <c r="J32">
        <v>95412.012637434294</v>
      </c>
      <c r="K32">
        <v>364488145.694987</v>
      </c>
      <c r="L32">
        <v>8262160.0195565</v>
      </c>
      <c r="M32">
        <v>5783928.1696235603</v>
      </c>
      <c r="N32">
        <v>75372.559275054096</v>
      </c>
      <c r="O32">
        <v>103850.97981398</v>
      </c>
      <c r="P32">
        <v>5840.08689501546</v>
      </c>
      <c r="Q32">
        <v>5717.0762239800297</v>
      </c>
      <c r="R32">
        <v>3187691.3624118902</v>
      </c>
      <c r="S32">
        <v>5812860.3053289503</v>
      </c>
      <c r="T32">
        <v>1341235.67778099</v>
      </c>
      <c r="U32">
        <v>928112.679715281</v>
      </c>
      <c r="V32">
        <v>4681349.62736216</v>
      </c>
      <c r="W32">
        <v>5370782.1401029602</v>
      </c>
      <c r="X32">
        <v>3216677.1397187598</v>
      </c>
      <c r="Y32">
        <v>14924908.487576401</v>
      </c>
      <c r="Z32">
        <v>48522495.566169403</v>
      </c>
      <c r="AA32">
        <v>66449715.6624749</v>
      </c>
      <c r="AB32">
        <v>263336980.30625701</v>
      </c>
      <c r="AC32">
        <v>108177497.88224301</v>
      </c>
      <c r="AD32">
        <v>170828459.61933699</v>
      </c>
      <c r="AE32">
        <v>1943184.02160093</v>
      </c>
      <c r="AF32">
        <v>17094849.318479002</v>
      </c>
      <c r="AG32">
        <v>12958490.5359834</v>
      </c>
      <c r="AH32">
        <v>2273322.3358621402</v>
      </c>
      <c r="AI32">
        <v>63807.631687255198</v>
      </c>
      <c r="AJ32">
        <v>425498.54249654699</v>
      </c>
      <c r="AK32">
        <v>1573893.0264219099</v>
      </c>
      <c r="AL32">
        <v>64036.251986171599</v>
      </c>
      <c r="AM32">
        <v>780380.89654067601</v>
      </c>
      <c r="AN32">
        <v>259404.42398709699</v>
      </c>
      <c r="AO32">
        <v>526166.305066881</v>
      </c>
      <c r="AP32">
        <v>3353492.07146532</v>
      </c>
      <c r="AQ32">
        <v>124610.477273546</v>
      </c>
      <c r="AR32">
        <v>755379.74049552204</v>
      </c>
      <c r="AS32">
        <v>206806.69236584299</v>
      </c>
      <c r="AT32">
        <v>1754353.0679250001</v>
      </c>
      <c r="AU32">
        <v>4095910.11953511</v>
      </c>
      <c r="AV32">
        <v>77778.578782516997</v>
      </c>
      <c r="AW32">
        <v>285849.68810685701</v>
      </c>
      <c r="AX32">
        <v>76578.018871925204</v>
      </c>
      <c r="AY32">
        <v>1277595.73132473</v>
      </c>
      <c r="AZ32">
        <v>114703.00642816701</v>
      </c>
      <c r="BA32">
        <v>63297.427876933201</v>
      </c>
      <c r="BB32">
        <v>357601.447595187</v>
      </c>
      <c r="BC32">
        <v>28358450.916664701</v>
      </c>
      <c r="BD32">
        <v>4624899.0010179495</v>
      </c>
      <c r="BE32">
        <v>458509.07849856099</v>
      </c>
      <c r="BF32">
        <v>696580.24617799197</v>
      </c>
      <c r="BG32">
        <v>2163759.2930292599</v>
      </c>
      <c r="BH32">
        <v>968819.86461019004</v>
      </c>
      <c r="BI32">
        <v>577538.23430901405</v>
      </c>
      <c r="BJ32">
        <v>4712.4343925742996</v>
      </c>
      <c r="BK32">
        <v>23174389.143643402</v>
      </c>
      <c r="BL32">
        <v>4111861.6640250599</v>
      </c>
      <c r="BM32">
        <v>314522.66516342998</v>
      </c>
      <c r="BN32">
        <v>86851944.212386698</v>
      </c>
      <c r="BO32">
        <v>1217179.6423206001</v>
      </c>
      <c r="BP32">
        <v>14783639.5318371</v>
      </c>
      <c r="BQ32">
        <v>18480391.414799199</v>
      </c>
      <c r="BR32">
        <v>4597289.1313943798</v>
      </c>
      <c r="BS32">
        <v>1321577.52769841</v>
      </c>
      <c r="BT32">
        <v>4292491.5738466904</v>
      </c>
      <c r="BU32">
        <v>3834722.8263243898</v>
      </c>
      <c r="BV32">
        <v>12176917.5036093</v>
      </c>
      <c r="BW32">
        <v>328882.85883260297</v>
      </c>
      <c r="BX32">
        <v>996.42093039277097</v>
      </c>
      <c r="BY32">
        <v>3571263.9988481798</v>
      </c>
      <c r="BZ32">
        <v>4231537.5285563897</v>
      </c>
      <c r="CA32">
        <v>6686020.9210102204</v>
      </c>
      <c r="CB32">
        <v>36435338.088319302</v>
      </c>
      <c r="CC32">
        <v>12746911.833092401</v>
      </c>
      <c r="CD32">
        <v>1160245.8004884401</v>
      </c>
      <c r="CF32">
        <v>55775969.651112102</v>
      </c>
      <c r="CH32">
        <v>9482410.5517662298</v>
      </c>
      <c r="CI32">
        <v>8132748.66565092</v>
      </c>
      <c r="CN32">
        <v>21194291.367097698</v>
      </c>
      <c r="CO32">
        <v>24289388.048230801</v>
      </c>
      <c r="CP32">
        <v>19112379.504362799</v>
      </c>
      <c r="CQ32">
        <v>23065613.917801801</v>
      </c>
      <c r="CR32">
        <v>52442392.560093202</v>
      </c>
      <c r="CS32">
        <v>71139497.745148405</v>
      </c>
      <c r="CT32">
        <v>124616374.451812</v>
      </c>
      <c r="CU32">
        <v>96633130.752191901</v>
      </c>
      <c r="CV32">
        <v>182891603.835219</v>
      </c>
      <c r="CW32">
        <v>7163696.9057748197</v>
      </c>
      <c r="CX32">
        <v>28211520.409586798</v>
      </c>
      <c r="CY32">
        <v>1632221.1078326399</v>
      </c>
      <c r="CZ32">
        <v>14927767.3627751</v>
      </c>
      <c r="DA32">
        <v>4775207.5353319496</v>
      </c>
      <c r="DB32">
        <v>7763369.7588286102</v>
      </c>
      <c r="DC32">
        <v>4225794.2927393299</v>
      </c>
      <c r="DE32">
        <v>1592809533.57426</v>
      </c>
      <c r="DF32">
        <v>26837728.560662098</v>
      </c>
      <c r="DG32">
        <v>3635811520.06287</v>
      </c>
      <c r="DH32">
        <v>12053584205.405199</v>
      </c>
      <c r="DI32">
        <v>19501465924.676056</v>
      </c>
    </row>
    <row r="33" spans="1:113">
      <c r="A33" s="5">
        <v>29</v>
      </c>
      <c r="B33">
        <v>5591438.8425399596</v>
      </c>
      <c r="C33">
        <v>17485267.961208899</v>
      </c>
      <c r="D33">
        <v>1.59923488630678</v>
      </c>
      <c r="E33">
        <v>26702.919677721198</v>
      </c>
      <c r="F33">
        <v>15598.608930174199</v>
      </c>
      <c r="G33">
        <v>9767421.4085423108</v>
      </c>
      <c r="H33">
        <v>7917116.4241372403</v>
      </c>
      <c r="I33">
        <v>2061686.2066003799</v>
      </c>
      <c r="J33">
        <v>639605.96308575699</v>
      </c>
      <c r="K33">
        <v>89939616.088635802</v>
      </c>
      <c r="L33">
        <v>98378830.693013594</v>
      </c>
      <c r="M33">
        <v>124822716.19049101</v>
      </c>
      <c r="N33">
        <v>78022.421584588694</v>
      </c>
      <c r="O33">
        <v>498374.64836414001</v>
      </c>
      <c r="P33">
        <v>129595.261558415</v>
      </c>
      <c r="Q33">
        <v>4341.42994160339</v>
      </c>
      <c r="R33">
        <v>61730995.8494239</v>
      </c>
      <c r="S33">
        <v>30693759.857882399</v>
      </c>
      <c r="T33">
        <v>4109454.12491776</v>
      </c>
      <c r="U33">
        <v>5020001.3533898601</v>
      </c>
      <c r="V33">
        <v>41428510.251933001</v>
      </c>
      <c r="W33">
        <v>13335921.321314501</v>
      </c>
      <c r="X33">
        <v>19505815.784808699</v>
      </c>
      <c r="Y33">
        <v>9888687.2592882495</v>
      </c>
      <c r="Z33">
        <v>49057954.013581403</v>
      </c>
      <c r="AA33">
        <v>167320558.35354799</v>
      </c>
      <c r="AB33">
        <v>195939459.18763399</v>
      </c>
      <c r="AC33">
        <v>33905765.976478301</v>
      </c>
      <c r="AD33">
        <v>11332188183.7927</v>
      </c>
      <c r="AE33">
        <v>14141632.598659299</v>
      </c>
      <c r="AF33">
        <v>52208292.844423801</v>
      </c>
      <c r="AG33">
        <v>308769231.368819</v>
      </c>
      <c r="AH33">
        <v>42144295.9285082</v>
      </c>
      <c r="AI33">
        <v>1220879.0747175701</v>
      </c>
      <c r="AJ33">
        <v>14450551.2852757</v>
      </c>
      <c r="AK33">
        <v>55316561.161940403</v>
      </c>
      <c r="AL33">
        <v>19810707.354915101</v>
      </c>
      <c r="AM33">
        <v>5456066.0476823105</v>
      </c>
      <c r="AN33">
        <v>4222675.5262017502</v>
      </c>
      <c r="AO33">
        <v>8864200.3245171402</v>
      </c>
      <c r="AP33">
        <v>8239853.7216030303</v>
      </c>
      <c r="AQ33">
        <v>14142802.6418608</v>
      </c>
      <c r="AR33">
        <v>3533003.7573137898</v>
      </c>
      <c r="AS33">
        <v>43509650.995542198</v>
      </c>
      <c r="AT33">
        <v>263715523.232907</v>
      </c>
      <c r="AU33">
        <v>55705891.325195298</v>
      </c>
      <c r="AV33">
        <v>127879.21996294201</v>
      </c>
      <c r="AW33">
        <v>19404342.595746499</v>
      </c>
      <c r="AX33">
        <v>18797874.215543199</v>
      </c>
      <c r="AY33">
        <v>60830218.729828</v>
      </c>
      <c r="AZ33">
        <v>4363472.6724694204</v>
      </c>
      <c r="BA33">
        <v>5510562.7711825604</v>
      </c>
      <c r="BB33">
        <v>61467440.748641796</v>
      </c>
      <c r="BC33">
        <v>7196579.9624854596</v>
      </c>
      <c r="BD33">
        <v>2416122.9513589698</v>
      </c>
      <c r="BE33">
        <v>20387258.589961499</v>
      </c>
      <c r="BF33">
        <v>935392.98704858206</v>
      </c>
      <c r="BG33">
        <v>1179070.22983349</v>
      </c>
      <c r="BH33">
        <v>1845881.5757164201</v>
      </c>
      <c r="BI33">
        <v>24350.7764795476</v>
      </c>
      <c r="BJ33">
        <v>7452.7564071618699</v>
      </c>
      <c r="BK33">
        <v>261582.55209903</v>
      </c>
      <c r="BL33">
        <v>63539222.594560899</v>
      </c>
      <c r="BM33">
        <v>80930.880597809301</v>
      </c>
      <c r="BN33">
        <v>379627606.00530899</v>
      </c>
      <c r="BO33">
        <v>19236550.390788399</v>
      </c>
      <c r="BP33">
        <v>508461962.07697499</v>
      </c>
      <c r="BQ33">
        <v>59548599.427354902</v>
      </c>
      <c r="BR33">
        <v>21692544.030036598</v>
      </c>
      <c r="BS33">
        <v>28016477.044325501</v>
      </c>
      <c r="BT33">
        <v>38754809.716481604</v>
      </c>
      <c r="BU33">
        <v>4625673.7883139299</v>
      </c>
      <c r="BV33">
        <v>150140696.557845</v>
      </c>
      <c r="BW33">
        <v>4171152.1231351998</v>
      </c>
      <c r="BX33">
        <v>142765.743805976</v>
      </c>
      <c r="BY33">
        <v>5686269.5662044697</v>
      </c>
      <c r="BZ33">
        <v>5988956.7911274098</v>
      </c>
      <c r="CA33">
        <v>53724392.530185297</v>
      </c>
      <c r="CB33">
        <v>874849497.26895797</v>
      </c>
      <c r="CC33">
        <v>29525710.454009999</v>
      </c>
      <c r="CD33">
        <v>74305768.511644393</v>
      </c>
      <c r="CF33">
        <v>131410491.420573</v>
      </c>
      <c r="CH33">
        <v>7478244.8110276796</v>
      </c>
      <c r="CI33">
        <v>6574580.3341469299</v>
      </c>
      <c r="CN33">
        <v>81061814.686802894</v>
      </c>
      <c r="CO33">
        <v>85856612.893236503</v>
      </c>
      <c r="CP33">
        <v>86886052.112108901</v>
      </c>
      <c r="CQ33">
        <v>89660746.143821895</v>
      </c>
      <c r="CR33">
        <v>216122398.88152599</v>
      </c>
      <c r="CS33">
        <v>379505999.56057501</v>
      </c>
      <c r="CT33">
        <v>864445946.87782395</v>
      </c>
      <c r="CU33">
        <v>968905343.18493795</v>
      </c>
      <c r="CV33">
        <v>2087438488.402</v>
      </c>
      <c r="CW33">
        <v>10908631.605459901</v>
      </c>
      <c r="CX33">
        <v>3936076418.6426401</v>
      </c>
      <c r="CY33">
        <v>209593727.501313</v>
      </c>
      <c r="CZ33">
        <v>383904328.64433599</v>
      </c>
      <c r="DA33">
        <v>101345744.74378499</v>
      </c>
      <c r="DB33">
        <v>28918141.719154801</v>
      </c>
      <c r="DC33">
        <v>110250019.958121</v>
      </c>
      <c r="DE33">
        <v>29232164902.501598</v>
      </c>
      <c r="DF33">
        <v>248413452.98423499</v>
      </c>
      <c r="DG33">
        <v>18110121020.017799</v>
      </c>
      <c r="DH33">
        <v>46853809063.498398</v>
      </c>
      <c r="DI33">
        <v>119994660462.94638</v>
      </c>
    </row>
    <row r="34" spans="1:113">
      <c r="A34" s="5">
        <v>30</v>
      </c>
      <c r="B34">
        <v>44283.114653589801</v>
      </c>
      <c r="C34">
        <v>33248.298389935597</v>
      </c>
      <c r="D34">
        <v>0.41237839723122299</v>
      </c>
      <c r="E34">
        <v>160.50454702830299</v>
      </c>
      <c r="F34">
        <v>72.584288095491701</v>
      </c>
      <c r="G34">
        <v>56898.908378195702</v>
      </c>
      <c r="H34">
        <v>28131.0144639303</v>
      </c>
      <c r="I34">
        <v>14786.2037963232</v>
      </c>
      <c r="J34">
        <v>40519.507010314002</v>
      </c>
      <c r="K34">
        <v>537749934.98716998</v>
      </c>
      <c r="L34">
        <v>456107.61417257698</v>
      </c>
      <c r="M34">
        <v>389935.606396847</v>
      </c>
      <c r="N34">
        <v>13999.787677877601</v>
      </c>
      <c r="O34">
        <v>36988.670602501603</v>
      </c>
      <c r="P34">
        <v>36114.548246868399</v>
      </c>
      <c r="Q34">
        <v>1490.6130091007601</v>
      </c>
      <c r="R34">
        <v>20108499.403376602</v>
      </c>
      <c r="S34">
        <v>294111.28422557702</v>
      </c>
      <c r="T34">
        <v>46806.402712338</v>
      </c>
      <c r="U34">
        <v>47184.434447164604</v>
      </c>
      <c r="V34">
        <v>305969.19006096403</v>
      </c>
      <c r="W34">
        <v>6779748.8345280401</v>
      </c>
      <c r="X34">
        <v>345301.71005258401</v>
      </c>
      <c r="Y34">
        <v>398514.459834348</v>
      </c>
      <c r="Z34">
        <v>1268422.56411103</v>
      </c>
      <c r="AA34">
        <v>975010.39249322098</v>
      </c>
      <c r="AB34">
        <v>17730626.7149822</v>
      </c>
      <c r="AC34">
        <v>590385.05934749998</v>
      </c>
      <c r="AD34">
        <v>7728608.0999417603</v>
      </c>
      <c r="AE34">
        <v>55750123.707297899</v>
      </c>
      <c r="AF34">
        <v>6736679.3253872497</v>
      </c>
      <c r="AG34">
        <v>15625208.978416</v>
      </c>
      <c r="AH34">
        <v>2216274.17372467</v>
      </c>
      <c r="AI34">
        <v>727598.59529723297</v>
      </c>
      <c r="AJ34">
        <v>94704.765995100606</v>
      </c>
      <c r="AK34">
        <v>386786.84730854398</v>
      </c>
      <c r="AL34">
        <v>108366.774624835</v>
      </c>
      <c r="AM34">
        <v>31665.1249813135</v>
      </c>
      <c r="AN34">
        <v>2741851.67741659</v>
      </c>
      <c r="AO34">
        <v>6918252.0982615398</v>
      </c>
      <c r="AP34">
        <v>220169.23271460799</v>
      </c>
      <c r="AQ34">
        <v>8047.1630495774998</v>
      </c>
      <c r="AR34">
        <v>410900.35013849201</v>
      </c>
      <c r="AS34">
        <v>34262.952603222097</v>
      </c>
      <c r="AT34">
        <v>192307.331585376</v>
      </c>
      <c r="AU34">
        <v>20572.352813580401</v>
      </c>
      <c r="AV34">
        <v>38250.878364359</v>
      </c>
      <c r="AW34">
        <v>11059.9884436107</v>
      </c>
      <c r="AX34">
        <v>11591.051856661999</v>
      </c>
      <c r="AY34">
        <v>87083.510576733504</v>
      </c>
      <c r="AZ34">
        <v>73385.676197424793</v>
      </c>
      <c r="BA34">
        <v>87418.5072066055</v>
      </c>
      <c r="BB34">
        <v>210152.364711392</v>
      </c>
      <c r="BC34">
        <v>4953817.1708386997</v>
      </c>
      <c r="BD34">
        <v>19252744.592362199</v>
      </c>
      <c r="BE34">
        <v>439628.05448275199</v>
      </c>
      <c r="BF34">
        <v>35099.931400929403</v>
      </c>
      <c r="BG34">
        <v>77333.0938827543</v>
      </c>
      <c r="BH34">
        <v>36290.588959503802</v>
      </c>
      <c r="BI34">
        <v>47410.8170340543</v>
      </c>
      <c r="BJ34">
        <v>3896.1466866707901</v>
      </c>
      <c r="BK34">
        <v>223839857.18077701</v>
      </c>
      <c r="BL34">
        <v>356249.62163989001</v>
      </c>
      <c r="BM34">
        <v>35143.549699952899</v>
      </c>
      <c r="BN34">
        <v>15725649.410155401</v>
      </c>
      <c r="BO34">
        <v>141693.410796051</v>
      </c>
      <c r="BP34">
        <v>647697.47297595302</v>
      </c>
      <c r="BQ34">
        <v>100982.325217102</v>
      </c>
      <c r="BR34">
        <v>68012.272021209297</v>
      </c>
      <c r="BS34">
        <v>4140942.52586678</v>
      </c>
      <c r="BT34">
        <v>2529571.31604956</v>
      </c>
      <c r="BU34">
        <v>160937.88059781201</v>
      </c>
      <c r="BV34">
        <v>7198486.51089451</v>
      </c>
      <c r="BW34">
        <v>21228310.585891899</v>
      </c>
      <c r="BX34">
        <v>7032.8271697371201</v>
      </c>
      <c r="BY34">
        <v>5287881.6714416798</v>
      </c>
      <c r="BZ34">
        <v>326093.33715956</v>
      </c>
      <c r="CA34">
        <v>12850235.1114383</v>
      </c>
      <c r="CB34">
        <v>7520140.9772643698</v>
      </c>
      <c r="CC34">
        <v>1631671.9360800399</v>
      </c>
      <c r="CD34">
        <v>5804099.5200514402</v>
      </c>
      <c r="CF34">
        <v>30859012.314224299</v>
      </c>
      <c r="CH34">
        <v>803789.97839025396</v>
      </c>
      <c r="CI34">
        <v>573186.34371740499</v>
      </c>
      <c r="CN34">
        <v>15785496.7217388</v>
      </c>
      <c r="CO34">
        <v>21114811.521277402</v>
      </c>
      <c r="CP34">
        <v>32019930.5465106</v>
      </c>
      <c r="CQ34">
        <v>24320850.2404356</v>
      </c>
      <c r="CR34">
        <v>58408166.078429498</v>
      </c>
      <c r="CS34">
        <v>83752830.036359996</v>
      </c>
      <c r="CT34">
        <v>162205795.04448301</v>
      </c>
      <c r="CU34">
        <v>168945641.578417</v>
      </c>
      <c r="CV34">
        <v>484864414.46708298</v>
      </c>
      <c r="CW34">
        <v>48293.229530543802</v>
      </c>
      <c r="CX34">
        <v>505694.36740489199</v>
      </c>
      <c r="CY34">
        <v>403847.00603393198</v>
      </c>
      <c r="CZ34">
        <v>1303772.9221633601</v>
      </c>
      <c r="DA34">
        <v>1431610.0231554301</v>
      </c>
      <c r="DB34">
        <v>455931.54228373198</v>
      </c>
      <c r="DC34">
        <v>16570470.3998625</v>
      </c>
      <c r="DE34">
        <v>1944295021.52424</v>
      </c>
      <c r="DF34">
        <v>7990534.3695944902</v>
      </c>
      <c r="DG34">
        <v>201510316.21739301</v>
      </c>
      <c r="DH34">
        <v>4153399936.9398799</v>
      </c>
      <c r="DI34">
        <v>8434280837.6057119</v>
      </c>
    </row>
    <row r="35" spans="1:113">
      <c r="A35" s="5">
        <v>31</v>
      </c>
      <c r="B35">
        <v>391721.91014959302</v>
      </c>
      <c r="C35">
        <v>1674937.4479319099</v>
      </c>
      <c r="D35">
        <v>50.665983745021002</v>
      </c>
      <c r="E35">
        <v>389.66794408309403</v>
      </c>
      <c r="F35">
        <v>1431.2772650013901</v>
      </c>
      <c r="G35">
        <v>1261154.4611458001</v>
      </c>
      <c r="H35">
        <v>185876.91948727099</v>
      </c>
      <c r="I35">
        <v>67455.176970547298</v>
      </c>
      <c r="J35">
        <v>1917216.5473992799</v>
      </c>
      <c r="K35">
        <v>38972442.768252403</v>
      </c>
      <c r="L35">
        <v>4964473.2336641597</v>
      </c>
      <c r="M35">
        <v>2251859.5194398402</v>
      </c>
      <c r="N35">
        <v>96876.943739745198</v>
      </c>
      <c r="O35">
        <v>251738.49599716501</v>
      </c>
      <c r="P35">
        <v>18672365.974770799</v>
      </c>
      <c r="Q35">
        <v>373949.80613803799</v>
      </c>
      <c r="R35">
        <v>2694077.5202072002</v>
      </c>
      <c r="S35">
        <v>1166548.6187322801</v>
      </c>
      <c r="T35">
        <v>841895.05256640399</v>
      </c>
      <c r="U35">
        <v>1185265.11182615</v>
      </c>
      <c r="V35">
        <v>5331789.3680576403</v>
      </c>
      <c r="W35">
        <v>3807371.43790241</v>
      </c>
      <c r="X35">
        <v>2448924.4978842302</v>
      </c>
      <c r="Y35">
        <v>643953.51614927896</v>
      </c>
      <c r="Z35">
        <v>4737651.5826187199</v>
      </c>
      <c r="AA35">
        <v>16140700.4717359</v>
      </c>
      <c r="AB35">
        <v>9357963.0188226402</v>
      </c>
      <c r="AC35">
        <v>6082454.2602000302</v>
      </c>
      <c r="AD35">
        <v>25817629.641334198</v>
      </c>
      <c r="AE35">
        <v>1379646.3769829799</v>
      </c>
      <c r="AF35">
        <v>219227673.65436</v>
      </c>
      <c r="AG35">
        <v>29423561.247938801</v>
      </c>
      <c r="AH35">
        <v>10303942.1386155</v>
      </c>
      <c r="AI35">
        <v>244854.21908243001</v>
      </c>
      <c r="AJ35">
        <v>704245.65899031598</v>
      </c>
      <c r="AK35">
        <v>2776962.4966243999</v>
      </c>
      <c r="AL35">
        <v>884980.296455067</v>
      </c>
      <c r="AM35">
        <v>428520.82160076097</v>
      </c>
      <c r="AN35">
        <v>9873521.8958299495</v>
      </c>
      <c r="AO35">
        <v>1457112.0426153</v>
      </c>
      <c r="AP35">
        <v>971434.66148993303</v>
      </c>
      <c r="AQ35">
        <v>280889.24862466898</v>
      </c>
      <c r="AR35">
        <v>198240.50485536901</v>
      </c>
      <c r="AS35">
        <v>218361.61392569201</v>
      </c>
      <c r="AT35">
        <v>728770.96874581405</v>
      </c>
      <c r="AU35">
        <v>1381726.3638613599</v>
      </c>
      <c r="AV35">
        <v>224383.98407929801</v>
      </c>
      <c r="AW35">
        <v>862591.20567552606</v>
      </c>
      <c r="AX35">
        <v>293748.77371824603</v>
      </c>
      <c r="AY35">
        <v>1814022.74900907</v>
      </c>
      <c r="AZ35">
        <v>2883845.0106162298</v>
      </c>
      <c r="BA35">
        <v>1713535.6534998701</v>
      </c>
      <c r="BB35">
        <v>1664935.3167819099</v>
      </c>
      <c r="BC35">
        <v>6530235.3282109899</v>
      </c>
      <c r="BD35">
        <v>7128923.3123550098</v>
      </c>
      <c r="BE35">
        <v>13039948.484355399</v>
      </c>
      <c r="BF35">
        <v>2938571.3414088702</v>
      </c>
      <c r="BG35">
        <v>7280600.3178969398</v>
      </c>
      <c r="BH35">
        <v>2746603.2841363</v>
      </c>
      <c r="BI35">
        <v>3069368.7605218301</v>
      </c>
      <c r="BJ35">
        <v>425359.429678416</v>
      </c>
      <c r="BK35">
        <v>17949900.925241899</v>
      </c>
      <c r="BL35">
        <v>2500943.9363234299</v>
      </c>
      <c r="BM35">
        <v>1247186.65940674</v>
      </c>
      <c r="BN35">
        <v>98973629.186400503</v>
      </c>
      <c r="BO35">
        <v>5281041.5067788297</v>
      </c>
      <c r="BP35">
        <v>35564904.604662597</v>
      </c>
      <c r="BQ35">
        <v>4198426.4098147796</v>
      </c>
      <c r="BR35">
        <v>9867994.7488604095</v>
      </c>
      <c r="BS35">
        <v>361223198.58294898</v>
      </c>
      <c r="BT35">
        <v>227637746.600876</v>
      </c>
      <c r="BU35">
        <v>9546454.5611527506</v>
      </c>
      <c r="BV35">
        <v>46521277.023570299</v>
      </c>
      <c r="BW35">
        <v>4505662.4683978697</v>
      </c>
      <c r="BX35">
        <v>726352.49419138802</v>
      </c>
      <c r="BY35">
        <v>9573646.8240491394</v>
      </c>
      <c r="BZ35">
        <v>2341861.1484674099</v>
      </c>
      <c r="CA35">
        <v>24173923.472929399</v>
      </c>
      <c r="CB35">
        <v>8161890.4249896798</v>
      </c>
      <c r="CC35">
        <v>26416616.245349601</v>
      </c>
      <c r="CD35">
        <v>14463957.8493506</v>
      </c>
      <c r="CF35">
        <v>6411731.2454367597</v>
      </c>
      <c r="CH35">
        <v>912549.41471122205</v>
      </c>
      <c r="CI35">
        <v>625329.96724111901</v>
      </c>
      <c r="CN35">
        <v>52807119.787311301</v>
      </c>
      <c r="CO35">
        <v>78508776.886467904</v>
      </c>
      <c r="CP35">
        <v>68865909.348070204</v>
      </c>
      <c r="CQ35">
        <v>65027396.534677804</v>
      </c>
      <c r="CR35">
        <v>171373322.450398</v>
      </c>
      <c r="CS35">
        <v>295405239.36364597</v>
      </c>
      <c r="CT35">
        <v>485393881.83499599</v>
      </c>
      <c r="CU35">
        <v>382116693.739375</v>
      </c>
      <c r="CV35">
        <v>1086961108.4047999</v>
      </c>
      <c r="CW35">
        <v>3169646.3732964201</v>
      </c>
      <c r="CX35">
        <v>29079849.771762699</v>
      </c>
      <c r="CY35">
        <v>19672481.480303299</v>
      </c>
      <c r="CZ35">
        <v>35092711.214771502</v>
      </c>
      <c r="DA35">
        <v>18591513.086574402</v>
      </c>
      <c r="DB35">
        <v>134075617.797426</v>
      </c>
      <c r="DC35">
        <v>25578257.778955199</v>
      </c>
      <c r="DE35">
        <v>3271274228.5502601</v>
      </c>
      <c r="DF35">
        <v>37499998.398701198</v>
      </c>
      <c r="DG35">
        <v>5627566020.4168901</v>
      </c>
      <c r="DH35">
        <v>20177329640.033298</v>
      </c>
      <c r="DI35">
        <v>33468656921.62999</v>
      </c>
    </row>
    <row r="36" spans="1:113">
      <c r="A36" s="5">
        <v>32</v>
      </c>
      <c r="B36">
        <v>705447831.77918804</v>
      </c>
      <c r="C36">
        <v>2000647538.1607201</v>
      </c>
      <c r="D36">
        <v>7946154.1919646002</v>
      </c>
      <c r="E36">
        <v>352739.55848411901</v>
      </c>
      <c r="F36">
        <v>3140540.1324364999</v>
      </c>
      <c r="G36">
        <v>409946452.11191303</v>
      </c>
      <c r="H36">
        <v>131427753.017784</v>
      </c>
      <c r="I36">
        <v>88275105.808831796</v>
      </c>
      <c r="J36">
        <v>725889416.32830095</v>
      </c>
      <c r="K36">
        <v>18100443847.573601</v>
      </c>
      <c r="L36">
        <v>11483745809.5811</v>
      </c>
      <c r="M36">
        <v>3530293725.6104598</v>
      </c>
      <c r="N36">
        <v>111068427.09683999</v>
      </c>
      <c r="O36">
        <v>96754436.029268995</v>
      </c>
      <c r="P36">
        <v>327046188.115421</v>
      </c>
      <c r="Q36">
        <v>74956734.349721104</v>
      </c>
      <c r="R36">
        <v>1282698409.2221799</v>
      </c>
      <c r="S36">
        <v>1205252857.00843</v>
      </c>
      <c r="T36">
        <v>519777318.71478301</v>
      </c>
      <c r="U36">
        <v>4153602939.4082699</v>
      </c>
      <c r="V36">
        <v>8225392532.0052299</v>
      </c>
      <c r="W36">
        <v>1655238654.1331501</v>
      </c>
      <c r="X36">
        <v>939850817.08482897</v>
      </c>
      <c r="Y36">
        <v>1300775887.9082899</v>
      </c>
      <c r="Z36">
        <v>2880067418.8466601</v>
      </c>
      <c r="AA36">
        <v>3208999734.5202198</v>
      </c>
      <c r="AB36">
        <v>16747353614.8543</v>
      </c>
      <c r="AC36">
        <v>2337823495.7017999</v>
      </c>
      <c r="AD36">
        <v>16559966256.989</v>
      </c>
      <c r="AE36">
        <v>711340356.80659902</v>
      </c>
      <c r="AF36">
        <v>3098726606.8610601</v>
      </c>
      <c r="AG36">
        <v>9927888642.5999508</v>
      </c>
      <c r="AH36">
        <v>475346216.29792303</v>
      </c>
      <c r="AI36">
        <v>46704365.0309444</v>
      </c>
      <c r="AJ36">
        <v>80857803.170380503</v>
      </c>
      <c r="AK36">
        <v>361556625.70055801</v>
      </c>
      <c r="AL36">
        <v>110544180.072952</v>
      </c>
      <c r="AM36">
        <v>80321567.440769807</v>
      </c>
      <c r="AN36">
        <v>243546400.288176</v>
      </c>
      <c r="AO36">
        <v>341619316.51030701</v>
      </c>
      <c r="AP36">
        <v>289634954.420138</v>
      </c>
      <c r="AQ36">
        <v>456974127.41084498</v>
      </c>
      <c r="AR36">
        <v>162133694.961824</v>
      </c>
      <c r="AS36">
        <v>174234165.403413</v>
      </c>
      <c r="AT36">
        <v>1754894596.6069</v>
      </c>
      <c r="AU36">
        <v>407806334.37520301</v>
      </c>
      <c r="AV36">
        <v>64764848.505491696</v>
      </c>
      <c r="AW36">
        <v>114192356.11376099</v>
      </c>
      <c r="AX36">
        <v>147491809.184944</v>
      </c>
      <c r="AY36">
        <v>431347137.93820697</v>
      </c>
      <c r="AZ36">
        <v>2385083388.9181399</v>
      </c>
      <c r="BA36">
        <v>84594200.264200702</v>
      </c>
      <c r="BB36">
        <v>536700415.505647</v>
      </c>
      <c r="BC36">
        <v>1205128162.0132799</v>
      </c>
      <c r="BD36">
        <v>665028930.51306701</v>
      </c>
      <c r="BE36">
        <v>701888967.45330095</v>
      </c>
      <c r="BF36">
        <v>126196795.604819</v>
      </c>
      <c r="BG36">
        <v>377281449.90052301</v>
      </c>
      <c r="BH36">
        <v>132681428.81099001</v>
      </c>
      <c r="BI36">
        <v>88992627.805802703</v>
      </c>
      <c r="BJ36">
        <v>118711625.725683</v>
      </c>
      <c r="BK36">
        <v>1715092175.34358</v>
      </c>
      <c r="BL36">
        <v>2702179760.8557301</v>
      </c>
      <c r="BM36">
        <v>193439763.402924</v>
      </c>
      <c r="BN36">
        <v>5050760859.2235699</v>
      </c>
      <c r="BO36">
        <v>594934449.60994196</v>
      </c>
      <c r="BP36">
        <v>2132962374.5092599</v>
      </c>
      <c r="BQ36">
        <v>656425548.81840396</v>
      </c>
      <c r="BR36">
        <v>626458389.52085996</v>
      </c>
      <c r="BS36">
        <v>5831132936.9410496</v>
      </c>
      <c r="BT36">
        <v>2814778589.9298401</v>
      </c>
      <c r="BU36">
        <v>538246093.48433697</v>
      </c>
      <c r="BV36">
        <v>1346498258.7885201</v>
      </c>
      <c r="BW36">
        <v>108035579.322574</v>
      </c>
      <c r="BX36">
        <v>40183912.0261712</v>
      </c>
      <c r="BY36">
        <v>605459861.12939799</v>
      </c>
      <c r="BZ36">
        <v>472116267.30520701</v>
      </c>
      <c r="CA36">
        <v>5222338109.7263203</v>
      </c>
      <c r="CB36">
        <v>2658019386.1156201</v>
      </c>
      <c r="CC36">
        <v>541986047.75276899</v>
      </c>
      <c r="CD36">
        <v>548115455.86395705</v>
      </c>
      <c r="CF36">
        <v>2619824707.0977502</v>
      </c>
      <c r="CH36">
        <v>902344915.08644998</v>
      </c>
      <c r="CI36">
        <v>665039733.66325998</v>
      </c>
      <c r="CN36">
        <v>3373060381.4389801</v>
      </c>
      <c r="CO36">
        <v>4230406030.3887401</v>
      </c>
      <c r="CP36">
        <v>3515707000.4918098</v>
      </c>
      <c r="CQ36">
        <v>4071033598.8407698</v>
      </c>
      <c r="CR36">
        <v>10021866981.9781</v>
      </c>
      <c r="CS36">
        <v>12302337600.4666</v>
      </c>
      <c r="CT36">
        <v>20344039701.716999</v>
      </c>
      <c r="CU36">
        <v>15580127539.4806</v>
      </c>
      <c r="CV36">
        <v>32866439221.301201</v>
      </c>
      <c r="CW36">
        <v>256437892.36308101</v>
      </c>
      <c r="CX36">
        <v>6021827773.0803003</v>
      </c>
      <c r="CY36">
        <v>525546420.67410803</v>
      </c>
      <c r="CZ36">
        <v>4995123847.07199</v>
      </c>
      <c r="DA36">
        <v>1778481137.8309</v>
      </c>
      <c r="DB36">
        <v>4091741101.7128201</v>
      </c>
      <c r="DC36">
        <v>1364551597.9883499</v>
      </c>
      <c r="DE36">
        <v>508241671.12026799</v>
      </c>
      <c r="DF36">
        <v>1524867269.7177999</v>
      </c>
      <c r="DG36">
        <v>28425291559.5723</v>
      </c>
      <c r="DH36">
        <v>31510186179.972</v>
      </c>
      <c r="DI36">
        <v>350612084416.78412</v>
      </c>
    </row>
    <row r="37" spans="1:113">
      <c r="A37" s="5">
        <v>33</v>
      </c>
      <c r="B37">
        <v>10102.256997258301</v>
      </c>
      <c r="C37">
        <v>589901.70931385201</v>
      </c>
      <c r="E37">
        <v>1590.36216007863</v>
      </c>
      <c r="G37">
        <v>4236172.4238142399</v>
      </c>
      <c r="H37">
        <v>5222249.1964942599</v>
      </c>
      <c r="I37">
        <v>1767443.91086762</v>
      </c>
      <c r="J37">
        <v>657656.12454018102</v>
      </c>
      <c r="K37">
        <v>243221233.915382</v>
      </c>
      <c r="L37">
        <v>72772921.670578793</v>
      </c>
      <c r="M37">
        <v>86447726.924234703</v>
      </c>
      <c r="N37">
        <v>50847.359835962801</v>
      </c>
      <c r="O37">
        <v>346220.09095170099</v>
      </c>
      <c r="R37">
        <v>24758791.541007198</v>
      </c>
      <c r="S37">
        <v>22239321.115005601</v>
      </c>
      <c r="T37">
        <v>4488158.2005597502</v>
      </c>
      <c r="U37">
        <v>1950387.6050720101</v>
      </c>
      <c r="V37">
        <v>44360018.139648698</v>
      </c>
      <c r="W37">
        <v>7818882.0935808998</v>
      </c>
      <c r="X37">
        <v>15855646.452278901</v>
      </c>
      <c r="Y37">
        <v>4691406.86616241</v>
      </c>
      <c r="Z37">
        <v>34841279.394447103</v>
      </c>
      <c r="AA37">
        <v>78951234.192807302</v>
      </c>
      <c r="AB37">
        <v>69693164.296480194</v>
      </c>
      <c r="AC37">
        <v>754062.54594139603</v>
      </c>
      <c r="AD37">
        <v>136888823.98017001</v>
      </c>
      <c r="AE37">
        <v>10328258.443477999</v>
      </c>
      <c r="AF37">
        <v>43159364.107215203</v>
      </c>
      <c r="AG37">
        <v>4018296.3493561498</v>
      </c>
      <c r="AH37">
        <v>30735603.999169301</v>
      </c>
      <c r="AI37">
        <v>1435588.64310162</v>
      </c>
      <c r="AJ37">
        <v>13404479.7770939</v>
      </c>
      <c r="AK37">
        <v>51713697.2206707</v>
      </c>
      <c r="AL37">
        <v>18688427.909956399</v>
      </c>
      <c r="AM37">
        <v>3658749.7369349701</v>
      </c>
      <c r="AN37">
        <v>3342834.81417449</v>
      </c>
      <c r="AO37">
        <v>10395067.6590288</v>
      </c>
      <c r="AP37">
        <v>12358704.612810099</v>
      </c>
      <c r="AR37">
        <v>331090.59888600401</v>
      </c>
      <c r="AS37">
        <v>2712244.9613995398</v>
      </c>
      <c r="AT37">
        <v>177152620.49870899</v>
      </c>
      <c r="AU37">
        <v>1303392.6355683799</v>
      </c>
      <c r="AV37">
        <v>8047.6802094633304</v>
      </c>
      <c r="AW37">
        <v>441825.82475822698</v>
      </c>
      <c r="AX37">
        <v>314707.69326773298</v>
      </c>
      <c r="AY37">
        <v>5757381.5262491005</v>
      </c>
      <c r="AZ37">
        <v>3829996.0895541599</v>
      </c>
      <c r="BA37">
        <v>5254704.6434602896</v>
      </c>
      <c r="BB37">
        <v>322044.25563383102</v>
      </c>
      <c r="BC37">
        <v>5824391.2111081304</v>
      </c>
      <c r="BD37">
        <v>2112511.4914633199</v>
      </c>
      <c r="BE37">
        <v>391022.98872100801</v>
      </c>
      <c r="BF37">
        <v>904437.36427314801</v>
      </c>
      <c r="BG37">
        <v>1003147.19109403</v>
      </c>
      <c r="BH37">
        <v>1605695.72628431</v>
      </c>
      <c r="BI37">
        <v>586769.80566859199</v>
      </c>
      <c r="BK37">
        <v>80968559.572530299</v>
      </c>
      <c r="BL37">
        <v>59828766.178502597</v>
      </c>
      <c r="BN37">
        <v>85558768.419525102</v>
      </c>
      <c r="BP37">
        <v>281520470.369497</v>
      </c>
      <c r="BQ37">
        <v>9855773.6689832304</v>
      </c>
      <c r="BR37">
        <v>315550.71649937099</v>
      </c>
      <c r="BS37">
        <v>291510.40517843701</v>
      </c>
      <c r="BT37">
        <v>115325.842985241</v>
      </c>
      <c r="BU37">
        <v>10245.3453854374</v>
      </c>
      <c r="BV37">
        <v>190498.496592487</v>
      </c>
      <c r="BW37">
        <v>923078.70231417497</v>
      </c>
      <c r="BX37">
        <v>14317.277244687501</v>
      </c>
      <c r="BY37">
        <v>1966036.4509034499</v>
      </c>
      <c r="BZ37">
        <v>5648240.3993682396</v>
      </c>
      <c r="CA37">
        <v>20030371.0216421</v>
      </c>
      <c r="CB37">
        <v>874769266.19961095</v>
      </c>
      <c r="CC37">
        <v>26217868.145266999</v>
      </c>
      <c r="CD37">
        <v>51486498.473988697</v>
      </c>
      <c r="CF37">
        <v>563412.66206952406</v>
      </c>
      <c r="CH37">
        <v>1661.91547578313</v>
      </c>
      <c r="CI37">
        <v>1551.84145762096</v>
      </c>
      <c r="CN37">
        <v>1283457247.86866</v>
      </c>
      <c r="CO37">
        <v>1566395125.2054</v>
      </c>
      <c r="CP37">
        <v>1333491739.0086601</v>
      </c>
      <c r="CQ37">
        <v>1528504031.3462601</v>
      </c>
      <c r="CR37">
        <v>3789040413.26794</v>
      </c>
      <c r="CS37">
        <v>4966686545.7306099</v>
      </c>
      <c r="CT37">
        <v>8181359850.8888798</v>
      </c>
      <c r="CU37">
        <v>6744926414.1979303</v>
      </c>
      <c r="CV37">
        <v>14337428966.2404</v>
      </c>
      <c r="CW37">
        <v>55170.867078543401</v>
      </c>
      <c r="CZ37">
        <v>301427.45119191002</v>
      </c>
      <c r="DA37">
        <v>891595.95235080097</v>
      </c>
      <c r="DB37">
        <v>51744.416221650499</v>
      </c>
      <c r="DE37">
        <v>19718511.958520401</v>
      </c>
      <c r="DH37">
        <v>246718.50455299401</v>
      </c>
      <c r="DI37">
        <v>46528543622.837318</v>
      </c>
    </row>
    <row r="38" spans="1:113">
      <c r="A38" s="5">
        <v>34</v>
      </c>
      <c r="B38">
        <v>1722.9288609338801</v>
      </c>
      <c r="C38">
        <v>5974.6602125450399</v>
      </c>
      <c r="G38">
        <v>64046.124983166301</v>
      </c>
      <c r="H38">
        <v>4406.9346433727096</v>
      </c>
      <c r="I38">
        <v>1368.4782121002099</v>
      </c>
      <c r="J38">
        <v>143571.81612716301</v>
      </c>
      <c r="K38">
        <v>189367914.32384101</v>
      </c>
      <c r="L38">
        <v>3449618.9094023202</v>
      </c>
      <c r="M38">
        <v>3179532.7243817202</v>
      </c>
      <c r="O38">
        <v>360192.950207469</v>
      </c>
      <c r="R38">
        <v>6774052.7592278197</v>
      </c>
      <c r="S38">
        <v>472638.85975732899</v>
      </c>
      <c r="T38">
        <v>25540163.839258298</v>
      </c>
      <c r="U38">
        <v>3186305.26053571</v>
      </c>
      <c r="V38">
        <v>15942940.2696817</v>
      </c>
      <c r="W38">
        <v>493063.994693488</v>
      </c>
      <c r="X38">
        <v>9474.8187513631092</v>
      </c>
      <c r="Y38">
        <v>19552.266521514</v>
      </c>
      <c r="Z38">
        <v>1009760.5184121</v>
      </c>
      <c r="AA38">
        <v>2806672.8952198001</v>
      </c>
      <c r="AB38">
        <v>4461580.6240699096</v>
      </c>
      <c r="AC38">
        <v>2200743.5584514602</v>
      </c>
      <c r="AD38">
        <v>1311243.59331285</v>
      </c>
      <c r="AE38">
        <v>1852249.9586003199</v>
      </c>
      <c r="AF38">
        <v>6374280.7488630097</v>
      </c>
      <c r="AG38">
        <v>15758694.044903301</v>
      </c>
      <c r="AH38">
        <v>3784727.6030365401</v>
      </c>
      <c r="AI38">
        <v>255835.844501552</v>
      </c>
      <c r="AJ38">
        <v>338728.85157110897</v>
      </c>
      <c r="AK38">
        <v>1733633.3226630499</v>
      </c>
      <c r="AL38">
        <v>572906.00081522204</v>
      </c>
      <c r="AM38">
        <v>633853.90699434699</v>
      </c>
      <c r="AN38">
        <v>563718.16658322804</v>
      </c>
      <c r="AO38">
        <v>2163089.7818231499</v>
      </c>
      <c r="AP38">
        <v>4914188.4738136502</v>
      </c>
      <c r="AR38">
        <v>24207.890591024101</v>
      </c>
      <c r="AS38">
        <v>4772160.1782430802</v>
      </c>
      <c r="AT38">
        <v>2181390.61565866</v>
      </c>
      <c r="AU38">
        <v>4893.7128779510704</v>
      </c>
      <c r="AV38">
        <v>225367.310643948</v>
      </c>
      <c r="AW38">
        <v>44662.866426472603</v>
      </c>
      <c r="AX38">
        <v>390507.49568986602</v>
      </c>
      <c r="AY38">
        <v>6211.3142199937702</v>
      </c>
      <c r="AZ38">
        <v>417814.95121767803</v>
      </c>
      <c r="BA38">
        <v>478889.86063238</v>
      </c>
      <c r="BC38">
        <v>80615.261709471801</v>
      </c>
      <c r="BD38">
        <v>1171328.5105256201</v>
      </c>
      <c r="BE38">
        <v>7927719.60130197</v>
      </c>
      <c r="BF38">
        <v>1523394.4338495999</v>
      </c>
      <c r="BG38">
        <v>6642329.2137161102</v>
      </c>
      <c r="BH38">
        <v>2501546.5455315402</v>
      </c>
      <c r="BI38">
        <v>526103.968339368</v>
      </c>
      <c r="BK38">
        <v>59225656.281515799</v>
      </c>
      <c r="BL38">
        <v>915802.82817285298</v>
      </c>
      <c r="BN38">
        <v>13181230.7406669</v>
      </c>
      <c r="BP38">
        <v>15345874.665250299</v>
      </c>
      <c r="BQ38">
        <v>427037.03469520999</v>
      </c>
      <c r="BR38">
        <v>3876225.8746207198</v>
      </c>
      <c r="BS38">
        <v>10933825.6318953</v>
      </c>
      <c r="BT38">
        <v>2844350.9342268598</v>
      </c>
      <c r="BU38">
        <v>2378815.6428051498</v>
      </c>
      <c r="BV38">
        <v>4618475.2670823298</v>
      </c>
      <c r="BW38">
        <v>4617.5379585248802</v>
      </c>
      <c r="BX38">
        <v>270107.76176006201</v>
      </c>
      <c r="BY38">
        <v>473888.84845634497</v>
      </c>
      <c r="BZ38">
        <v>36779579.4734741</v>
      </c>
      <c r="CA38">
        <v>106012554.92056</v>
      </c>
      <c r="CB38">
        <v>34726638.484032102</v>
      </c>
      <c r="CC38">
        <v>2272125.9375639502</v>
      </c>
      <c r="CD38">
        <v>3826599.71888672</v>
      </c>
      <c r="CH38">
        <v>2924.1189368993</v>
      </c>
      <c r="CI38">
        <v>2730.4451155415099</v>
      </c>
      <c r="CN38">
        <v>451885985.36786598</v>
      </c>
      <c r="CO38">
        <v>551534590.46451795</v>
      </c>
      <c r="CP38">
        <v>469535297.281358</v>
      </c>
      <c r="CQ38">
        <v>538994679.30756795</v>
      </c>
      <c r="CR38">
        <v>1336127573.7673299</v>
      </c>
      <c r="CS38">
        <v>1750601874.7486401</v>
      </c>
      <c r="CT38">
        <v>2885283902.9976201</v>
      </c>
      <c r="CU38">
        <v>2378479690.3607702</v>
      </c>
      <c r="CV38">
        <v>5054899035.3322401</v>
      </c>
      <c r="CW38">
        <v>589038.42213447404</v>
      </c>
      <c r="CX38">
        <v>106581.878433918</v>
      </c>
      <c r="CZ38">
        <v>1163862.1695592001</v>
      </c>
      <c r="DA38">
        <v>6160871.4526361097</v>
      </c>
      <c r="DB38">
        <v>449919.53481006599</v>
      </c>
      <c r="DE38">
        <v>8645329.1950810701</v>
      </c>
      <c r="DH38">
        <v>1128791586.15083</v>
      </c>
      <c r="DI38">
        <v>17190040474.12318</v>
      </c>
    </row>
    <row r="39" spans="1:113">
      <c r="A39" s="5">
        <v>35</v>
      </c>
      <c r="B39">
        <v>46812.145774868201</v>
      </c>
      <c r="C39">
        <v>366230.95564372803</v>
      </c>
      <c r="G39">
        <v>1271834.20470208</v>
      </c>
      <c r="H39">
        <v>75355.624882849093</v>
      </c>
      <c r="I39">
        <v>30533.764198617198</v>
      </c>
      <c r="J39">
        <v>541574.37183834706</v>
      </c>
      <c r="K39">
        <v>11252579626.287901</v>
      </c>
      <c r="L39">
        <v>57381129.782053404</v>
      </c>
      <c r="M39">
        <v>60545964.452505201</v>
      </c>
      <c r="O39">
        <v>457592.129765035</v>
      </c>
      <c r="Q39">
        <v>135260.143907816</v>
      </c>
      <c r="R39">
        <v>9975849.6213419009</v>
      </c>
      <c r="S39">
        <v>8494849.1404734198</v>
      </c>
      <c r="T39">
        <v>1014423.20803979</v>
      </c>
      <c r="U39">
        <v>7869090.4955026098</v>
      </c>
      <c r="V39">
        <v>172129984.79914701</v>
      </c>
      <c r="W39">
        <v>5842378.3260268299</v>
      </c>
      <c r="X39">
        <v>192271.78303411801</v>
      </c>
      <c r="Y39">
        <v>285296.52405798598</v>
      </c>
      <c r="Z39">
        <v>18804175.1904613</v>
      </c>
      <c r="AA39">
        <v>44373987.347926699</v>
      </c>
      <c r="AB39">
        <v>99582877.573843896</v>
      </c>
      <c r="AC39">
        <v>42051333.247749299</v>
      </c>
      <c r="AD39">
        <v>21831673.232682001</v>
      </c>
      <c r="AE39">
        <v>32196033.667092498</v>
      </c>
      <c r="AF39">
        <v>120654632.93237799</v>
      </c>
      <c r="AG39">
        <v>806390.02786161599</v>
      </c>
      <c r="AH39">
        <v>12340150.221556099</v>
      </c>
      <c r="AI39">
        <v>89972.502641358704</v>
      </c>
      <c r="AJ39">
        <v>3826435.4597910699</v>
      </c>
      <c r="AK39">
        <v>14513857.409670001</v>
      </c>
      <c r="AL39">
        <v>2419001.1542335702</v>
      </c>
      <c r="AM39">
        <v>8102802.4939601598</v>
      </c>
      <c r="AN39">
        <v>28051.708896733198</v>
      </c>
      <c r="AO39">
        <v>768462.31900950498</v>
      </c>
      <c r="AP39">
        <v>2796536.4935693801</v>
      </c>
      <c r="AQ39">
        <v>135064.166597612</v>
      </c>
      <c r="AR39">
        <v>259375.07292288</v>
      </c>
      <c r="AS39">
        <v>3149908.5466123899</v>
      </c>
      <c r="AT39">
        <v>7901250.6201066403</v>
      </c>
      <c r="AU39">
        <v>615951.90908140095</v>
      </c>
      <c r="AV39">
        <v>9346.3005860324502</v>
      </c>
      <c r="AW39">
        <v>41224.209491700698</v>
      </c>
      <c r="AX39">
        <v>365490.75279586401</v>
      </c>
      <c r="AY39">
        <v>261932.91789411899</v>
      </c>
      <c r="AZ39">
        <v>68639.283176770507</v>
      </c>
      <c r="BA39">
        <v>24793.0585792436</v>
      </c>
      <c r="BC39">
        <v>671903.72340657096</v>
      </c>
      <c r="BD39">
        <v>57138.832114504497</v>
      </c>
      <c r="BE39">
        <v>398017.30353819201</v>
      </c>
      <c r="BF39">
        <v>386811.45192683302</v>
      </c>
      <c r="BG39">
        <v>1037624.13132337</v>
      </c>
      <c r="BH39">
        <v>550052.53493476205</v>
      </c>
      <c r="BI39">
        <v>26865.024804314799</v>
      </c>
      <c r="BK39">
        <v>960545095.65418506</v>
      </c>
      <c r="BL39">
        <v>8443276.1688957494</v>
      </c>
      <c r="BN39">
        <v>7724404.7949389704</v>
      </c>
      <c r="BP39">
        <v>115731289.59632801</v>
      </c>
      <c r="BQ39">
        <v>171161.80871457999</v>
      </c>
      <c r="BR39">
        <v>2010430.4795943899</v>
      </c>
      <c r="BS39">
        <v>5037468.1612149803</v>
      </c>
      <c r="BT39">
        <v>387707.997965471</v>
      </c>
      <c r="BU39">
        <v>2983416.92080398</v>
      </c>
      <c r="BV39">
        <v>221238.439401084</v>
      </c>
      <c r="BW39">
        <v>186139799.94761801</v>
      </c>
      <c r="BX39">
        <v>16627.596179214499</v>
      </c>
      <c r="BY39">
        <v>32132734.783016399</v>
      </c>
      <c r="BZ39">
        <v>3103297.3328597201</v>
      </c>
      <c r="CA39">
        <v>691968992.47010505</v>
      </c>
      <c r="CB39">
        <v>434757604.53092003</v>
      </c>
      <c r="CC39">
        <v>600749.95675363694</v>
      </c>
      <c r="CD39">
        <v>2914396.8667748999</v>
      </c>
      <c r="CH39">
        <v>65623.121216648797</v>
      </c>
      <c r="CI39">
        <v>61276.690596616703</v>
      </c>
      <c r="CN39">
        <v>308630457.13879102</v>
      </c>
      <c r="CO39">
        <v>376688678.08572</v>
      </c>
      <c r="CP39">
        <v>320684545.87822002</v>
      </c>
      <c r="CQ39">
        <v>368121899.61269802</v>
      </c>
      <c r="CR39">
        <v>912546701.80430901</v>
      </c>
      <c r="CS39">
        <v>1195626051.6184599</v>
      </c>
      <c r="CT39">
        <v>1970586690.5771599</v>
      </c>
      <c r="CU39">
        <v>1624450963.6292</v>
      </c>
      <c r="CV39">
        <v>3452390988.9540901</v>
      </c>
      <c r="CW39">
        <v>64073.558328244399</v>
      </c>
      <c r="CZ39">
        <v>350067.533797924</v>
      </c>
      <c r="DA39">
        <v>1035469.04885229</v>
      </c>
      <c r="DB39">
        <v>60094.195478546397</v>
      </c>
      <c r="DE39">
        <v>9910922.4348478094</v>
      </c>
      <c r="DH39">
        <v>78905011.8960765</v>
      </c>
      <c r="DI39">
        <v>25095453029.868122</v>
      </c>
    </row>
    <row r="40" spans="1:113">
      <c r="A40" s="5">
        <v>36</v>
      </c>
      <c r="B40">
        <v>1694269.64776827</v>
      </c>
      <c r="C40">
        <v>1396618.4534160499</v>
      </c>
      <c r="G40">
        <v>7222.4259938264404</v>
      </c>
      <c r="H40">
        <v>2459.88657389539</v>
      </c>
      <c r="I40">
        <v>769.27558264951904</v>
      </c>
      <c r="J40">
        <v>1922010.64267501</v>
      </c>
      <c r="K40">
        <v>29947317.069943599</v>
      </c>
      <c r="L40">
        <v>825399.64620471804</v>
      </c>
      <c r="M40">
        <v>1129958.9009571101</v>
      </c>
      <c r="O40">
        <v>3521.8128911755298</v>
      </c>
      <c r="R40">
        <v>18032.445153641998</v>
      </c>
      <c r="S40">
        <v>189056.22271834401</v>
      </c>
      <c r="T40">
        <v>3081911.0457923599</v>
      </c>
      <c r="U40">
        <v>2272400.87325521</v>
      </c>
      <c r="V40">
        <v>8675430.6316651795</v>
      </c>
      <c r="W40">
        <v>108089.19242423501</v>
      </c>
      <c r="X40">
        <v>503615.97810779198</v>
      </c>
      <c r="Y40">
        <v>2037.1255994744399</v>
      </c>
      <c r="Z40">
        <v>320589.67264894699</v>
      </c>
      <c r="AA40">
        <v>897418.32078787498</v>
      </c>
      <c r="AB40">
        <v>4456841.8331241598</v>
      </c>
      <c r="AC40">
        <v>747507.50947279902</v>
      </c>
      <c r="AD40">
        <v>412345.56121273799</v>
      </c>
      <c r="AE40">
        <v>548674.88808615506</v>
      </c>
      <c r="AF40">
        <v>2107317.7370099602</v>
      </c>
      <c r="AG40">
        <v>2300423.24309116</v>
      </c>
      <c r="AH40">
        <v>1842539.11177135</v>
      </c>
      <c r="AI40">
        <v>82514.922416798596</v>
      </c>
      <c r="AJ40">
        <v>102148.96510431</v>
      </c>
      <c r="AK40">
        <v>526372.59777805605</v>
      </c>
      <c r="AL40">
        <v>144875.98084449201</v>
      </c>
      <c r="AM40">
        <v>236892.55873322199</v>
      </c>
      <c r="AN40">
        <v>61638.802168349102</v>
      </c>
      <c r="AO40">
        <v>701598.37558661995</v>
      </c>
      <c r="AP40">
        <v>2389278.23222744</v>
      </c>
      <c r="AR40">
        <v>220896.76935492799</v>
      </c>
      <c r="AS40">
        <v>2682619.4740658002</v>
      </c>
      <c r="AT40">
        <v>33780154.384204097</v>
      </c>
      <c r="AU40">
        <v>5481907.8527371902</v>
      </c>
      <c r="AV40">
        <v>18904.469139311499</v>
      </c>
      <c r="AW40">
        <v>143005.50127114999</v>
      </c>
      <c r="AX40">
        <v>1271519.9905594599</v>
      </c>
      <c r="AY40">
        <v>2628.2787382772199</v>
      </c>
      <c r="AZ40">
        <v>14952.578709843499</v>
      </c>
      <c r="BA40">
        <v>54295.732902265299</v>
      </c>
      <c r="BC40">
        <v>4352.0136212753896</v>
      </c>
      <c r="BD40">
        <v>93269.377354189797</v>
      </c>
      <c r="BE40">
        <v>1179634.41607155</v>
      </c>
      <c r="BF40">
        <v>254968.21243040499</v>
      </c>
      <c r="BG40">
        <v>990837.327646608</v>
      </c>
      <c r="BH40">
        <v>369311.69573901797</v>
      </c>
      <c r="BI40">
        <v>54339.043310782399</v>
      </c>
      <c r="BK40">
        <v>22487749.030306999</v>
      </c>
      <c r="BL40">
        <v>387899.01370481402</v>
      </c>
      <c r="BN40">
        <v>1318912.62445135</v>
      </c>
      <c r="BP40">
        <v>9122439.6102111693</v>
      </c>
      <c r="BQ40">
        <v>19585.2135819793</v>
      </c>
      <c r="BR40">
        <v>1997831.3367359799</v>
      </c>
      <c r="BS40">
        <v>849854.35029707605</v>
      </c>
      <c r="BT40">
        <v>418242.56575161399</v>
      </c>
      <c r="BU40">
        <v>22762.8318973479</v>
      </c>
      <c r="BV40">
        <v>647131.42143304797</v>
      </c>
      <c r="BW40">
        <v>715.48928463939706</v>
      </c>
      <c r="BX40">
        <v>14160.891548814699</v>
      </c>
      <c r="BY40">
        <v>1930.2639592206999</v>
      </c>
      <c r="BZ40">
        <v>4980911.5129048303</v>
      </c>
      <c r="CA40">
        <v>241203127.876845</v>
      </c>
      <c r="CB40">
        <v>7784193.2165619005</v>
      </c>
      <c r="CC40">
        <v>319484.16068365599</v>
      </c>
      <c r="CD40">
        <v>478037.30822996999</v>
      </c>
      <c r="CH40">
        <v>1032282.9104846</v>
      </c>
      <c r="CI40">
        <v>435156.22300357401</v>
      </c>
      <c r="CN40">
        <v>1171454519.44082</v>
      </c>
      <c r="CO40">
        <v>1429703135.4422801</v>
      </c>
      <c r="CP40">
        <v>1217124535.7657599</v>
      </c>
      <c r="CQ40">
        <v>1395163810.9349</v>
      </c>
      <c r="CR40">
        <v>3458500708.14814</v>
      </c>
      <c r="CS40">
        <v>4533369010.7157898</v>
      </c>
      <c r="CT40">
        <v>7467669570.4545403</v>
      </c>
      <c r="CU40">
        <v>6156528932.1129103</v>
      </c>
      <c r="CV40">
        <v>13086642051.625099</v>
      </c>
      <c r="CW40">
        <v>54568.243109437499</v>
      </c>
      <c r="CZ40">
        <v>596269.99927630799</v>
      </c>
      <c r="DA40">
        <v>1373018.1247357801</v>
      </c>
      <c r="DB40">
        <v>51179.218914923797</v>
      </c>
      <c r="DE40">
        <v>1090781.90094195</v>
      </c>
      <c r="DH40">
        <v>8866722946.4780903</v>
      </c>
      <c r="DI40">
        <v>49195844143.163826</v>
      </c>
    </row>
    <row r="41" spans="1:113">
      <c r="A41" s="5">
        <v>37</v>
      </c>
      <c r="B41">
        <v>1059.1840789016001</v>
      </c>
      <c r="C41">
        <v>1486.67856228394</v>
      </c>
      <c r="G41">
        <v>4043.0189302745798</v>
      </c>
      <c r="H41">
        <v>2891.7254099226202</v>
      </c>
      <c r="I41">
        <v>904.32370873830303</v>
      </c>
      <c r="J41">
        <v>73882.387275712797</v>
      </c>
      <c r="K41">
        <v>7544796.3460021801</v>
      </c>
      <c r="L41">
        <v>124826.217050566</v>
      </c>
      <c r="M41">
        <v>365342.15712562599</v>
      </c>
      <c r="O41">
        <v>4140.0753735885</v>
      </c>
      <c r="R41">
        <v>21198.083036506599</v>
      </c>
      <c r="S41">
        <v>23652.6657374264</v>
      </c>
      <c r="T41">
        <v>3133989.9246507399</v>
      </c>
      <c r="U41">
        <v>2033170.8679377399</v>
      </c>
      <c r="V41">
        <v>4767043.4556790004</v>
      </c>
      <c r="W41">
        <v>40981.206899632503</v>
      </c>
      <c r="X41">
        <v>6261.1908301456197</v>
      </c>
      <c r="Y41">
        <v>2394.7477585828701</v>
      </c>
      <c r="Z41">
        <v>45369.092758173501</v>
      </c>
      <c r="AA41">
        <v>175142.215789051</v>
      </c>
      <c r="AB41">
        <v>1425670.5223846601</v>
      </c>
      <c r="AC41">
        <v>67881.042414923606</v>
      </c>
      <c r="AD41">
        <v>114368.56865703499</v>
      </c>
      <c r="AE41">
        <v>66028.845691798895</v>
      </c>
      <c r="AF41">
        <v>535833.67291029298</v>
      </c>
      <c r="AG41">
        <v>2307539.1945581902</v>
      </c>
      <c r="AH41">
        <v>1680281.5139230201</v>
      </c>
      <c r="AI41">
        <v>94968.221174142207</v>
      </c>
      <c r="AJ41">
        <v>33942.0250784331</v>
      </c>
      <c r="AK41">
        <v>245046.845951419</v>
      </c>
      <c r="AL41">
        <v>89984.055754930305</v>
      </c>
      <c r="AM41">
        <v>94485.294724026593</v>
      </c>
      <c r="AN41">
        <v>69601.348596825497</v>
      </c>
      <c r="AO41">
        <v>817484.50694465404</v>
      </c>
      <c r="AP41">
        <v>2678472.24064284</v>
      </c>
      <c r="AR41">
        <v>319.338856382053</v>
      </c>
      <c r="AS41">
        <v>3153559.5911745499</v>
      </c>
      <c r="AT41">
        <v>1151578.1858020099</v>
      </c>
      <c r="AU41">
        <v>3233.8845735054101</v>
      </c>
      <c r="AV41">
        <v>22223.192870505802</v>
      </c>
      <c r="AW41">
        <v>377.810255254629</v>
      </c>
      <c r="AX41">
        <v>248756.498672544</v>
      </c>
      <c r="AY41">
        <v>3089.6792122411198</v>
      </c>
      <c r="AZ41">
        <v>17577.538841821901</v>
      </c>
      <c r="BA41">
        <v>24821.796099830499</v>
      </c>
      <c r="BC41">
        <v>5116.0197817749104</v>
      </c>
      <c r="BD41">
        <v>109643.034489866</v>
      </c>
      <c r="BE41">
        <v>1236194.86136244</v>
      </c>
      <c r="BF41">
        <v>188631.02642700399</v>
      </c>
      <c r="BG41">
        <v>1051856.59177747</v>
      </c>
      <c r="BH41">
        <v>395753.97513039497</v>
      </c>
      <c r="BI41">
        <v>63878.389337214103</v>
      </c>
      <c r="BK41">
        <v>5508462.42207749</v>
      </c>
      <c r="BL41">
        <v>47148.422365144201</v>
      </c>
      <c r="BN41">
        <v>1343557.1638265101</v>
      </c>
      <c r="BP41">
        <v>1965387.5995247101</v>
      </c>
      <c r="BQ41">
        <v>23023.4435907693</v>
      </c>
      <c r="BR41">
        <v>904481.142023138</v>
      </c>
      <c r="BS41">
        <v>945771.33381773205</v>
      </c>
      <c r="BT41">
        <v>338755.53908009001</v>
      </c>
      <c r="BU41">
        <v>11912.3853726215</v>
      </c>
      <c r="BV41">
        <v>393409.54659896501</v>
      </c>
      <c r="BW41">
        <v>841.09510043086698</v>
      </c>
      <c r="BX41">
        <v>16646.869149751001</v>
      </c>
      <c r="BY41">
        <v>2269.1263076805899</v>
      </c>
      <c r="BZ41">
        <v>5106857.3231165204</v>
      </c>
      <c r="CA41">
        <v>6304400.83726817</v>
      </c>
      <c r="CB41">
        <v>2173391.2135642502</v>
      </c>
      <c r="CC41">
        <v>375570.35162549501</v>
      </c>
      <c r="CD41">
        <v>540270.56593551696</v>
      </c>
      <c r="CH41">
        <v>1932.3289610511199</v>
      </c>
      <c r="CI41">
        <v>1804.34458624181</v>
      </c>
      <c r="CN41">
        <v>710358656.31208706</v>
      </c>
      <c r="CO41">
        <v>866970767.53123498</v>
      </c>
      <c r="CP41">
        <v>738066200.18930697</v>
      </c>
      <c r="CQ41">
        <v>846359414.72684002</v>
      </c>
      <c r="CR41">
        <v>2098059051.8778601</v>
      </c>
      <c r="CS41">
        <v>2749783426.4853401</v>
      </c>
      <c r="CT41">
        <v>4530297034.7424297</v>
      </c>
      <c r="CU41">
        <v>3734794427.3228598</v>
      </c>
      <c r="CV41">
        <v>7938483619.1119003</v>
      </c>
      <c r="CW41">
        <v>64147.825696090498</v>
      </c>
      <c r="CZ41">
        <v>350473.29547219101</v>
      </c>
      <c r="DA41">
        <v>1325361.9605628799</v>
      </c>
      <c r="DB41">
        <v>60163.850385148602</v>
      </c>
      <c r="DE41">
        <v>1140586.84172882</v>
      </c>
      <c r="DH41">
        <v>432626177.95509398</v>
      </c>
      <c r="DI41">
        <v>24711116177.961353</v>
      </c>
    </row>
    <row r="42" spans="1:113">
      <c r="A42" s="5">
        <v>38</v>
      </c>
      <c r="B42">
        <v>38802035.8618237</v>
      </c>
      <c r="C42">
        <v>30496043.222571399</v>
      </c>
      <c r="G42">
        <v>47190.393338941903</v>
      </c>
      <c r="H42">
        <v>49399.793517534003</v>
      </c>
      <c r="I42">
        <v>11289.2639939988</v>
      </c>
      <c r="J42">
        <v>41967026.243481196</v>
      </c>
      <c r="K42">
        <v>6684154.8083610497</v>
      </c>
      <c r="L42">
        <v>356213.431297948</v>
      </c>
      <c r="M42">
        <v>723514.12152613304</v>
      </c>
      <c r="O42">
        <v>2727.0453036217</v>
      </c>
      <c r="R42">
        <v>86323.877313639299</v>
      </c>
      <c r="S42">
        <v>154256.01763309201</v>
      </c>
      <c r="T42">
        <v>605769.80808099103</v>
      </c>
      <c r="U42">
        <v>2796818.64723795</v>
      </c>
      <c r="V42">
        <v>5797127.50664292</v>
      </c>
      <c r="W42">
        <v>64568.113403776602</v>
      </c>
      <c r="X42">
        <v>103895.813796113</v>
      </c>
      <c r="Y42">
        <v>1577.40742356134</v>
      </c>
      <c r="Z42">
        <v>94923.082778163502</v>
      </c>
      <c r="AA42">
        <v>623404.89752236195</v>
      </c>
      <c r="AB42">
        <v>1270767.8446826001</v>
      </c>
      <c r="AC42">
        <v>41617.171237817602</v>
      </c>
      <c r="AD42">
        <v>1170021.21950529</v>
      </c>
      <c r="AE42">
        <v>38051.996533350699</v>
      </c>
      <c r="AF42">
        <v>501524.11569515202</v>
      </c>
      <c r="AG42">
        <v>531780.429713925</v>
      </c>
      <c r="AH42">
        <v>5990269.4620254301</v>
      </c>
      <c r="AI42">
        <v>60416.959150733099</v>
      </c>
      <c r="AJ42">
        <v>95978.720482184697</v>
      </c>
      <c r="AK42">
        <v>469854.20636468998</v>
      </c>
      <c r="AL42">
        <v>212106.049943536</v>
      </c>
      <c r="AM42">
        <v>61851.194619215501</v>
      </c>
      <c r="AN42">
        <v>26070.7489798856</v>
      </c>
      <c r="AO42">
        <v>516026.06544738798</v>
      </c>
      <c r="AP42">
        <v>1812265.1970714501</v>
      </c>
      <c r="AR42">
        <v>4550326.7432685299</v>
      </c>
      <c r="AS42">
        <v>3689763.3458758998</v>
      </c>
      <c r="AT42">
        <v>705536112.55954695</v>
      </c>
      <c r="AU42">
        <v>128987170.282796</v>
      </c>
      <c r="AV42">
        <v>6163.4935578950199</v>
      </c>
      <c r="AW42">
        <v>3464800.1780923498</v>
      </c>
      <c r="AX42">
        <v>20712359.308800101</v>
      </c>
      <c r="AY42">
        <v>83186.961498802993</v>
      </c>
      <c r="AZ42">
        <v>13842.814414855</v>
      </c>
      <c r="BA42">
        <v>16349.983121883701</v>
      </c>
      <c r="BC42">
        <v>3369.8946178924598</v>
      </c>
      <c r="BD42">
        <v>37680.665243069299</v>
      </c>
      <c r="BE42">
        <v>262475.73183710099</v>
      </c>
      <c r="BF42">
        <v>51070.947353318697</v>
      </c>
      <c r="BG42">
        <v>226529.39878413701</v>
      </c>
      <c r="BH42">
        <v>82761.088346641598</v>
      </c>
      <c r="BI42">
        <v>17716.358016725699</v>
      </c>
      <c r="BK42">
        <v>3627910.2253699098</v>
      </c>
      <c r="BL42">
        <v>722391.42503543105</v>
      </c>
      <c r="BN42">
        <v>1082476.2921420699</v>
      </c>
      <c r="BP42">
        <v>3736643.0543918498</v>
      </c>
      <c r="BQ42">
        <v>112874.039911208</v>
      </c>
      <c r="BR42">
        <v>241671.48267720701</v>
      </c>
      <c r="BS42">
        <v>223259.67951160399</v>
      </c>
      <c r="BT42">
        <v>88324.842910941807</v>
      </c>
      <c r="BU42">
        <v>7846.6239509987099</v>
      </c>
      <c r="BV42">
        <v>145897.479270585</v>
      </c>
      <c r="BW42">
        <v>554.02480306562802</v>
      </c>
      <c r="BX42">
        <v>10965.202861870799</v>
      </c>
      <c r="BY42">
        <v>1494.66125186055</v>
      </c>
      <c r="BZ42">
        <v>1139303.15068398</v>
      </c>
      <c r="CA42">
        <v>1668959.75772803</v>
      </c>
      <c r="CB42">
        <v>7750326.4694277896</v>
      </c>
      <c r="CC42">
        <v>231995.969033942</v>
      </c>
      <c r="CD42">
        <v>629841.73341928504</v>
      </c>
      <c r="CF42">
        <v>861.589946341467</v>
      </c>
      <c r="CH42">
        <v>25385015.527389999</v>
      </c>
      <c r="CI42">
        <v>13623736.071205201</v>
      </c>
      <c r="CN42">
        <v>309692781.03902698</v>
      </c>
      <c r="CO42">
        <v>377976281.77440602</v>
      </c>
      <c r="CP42">
        <v>321778647.00264001</v>
      </c>
      <c r="CQ42">
        <v>369143617.96107602</v>
      </c>
      <c r="CR42">
        <v>915078740.48121297</v>
      </c>
      <c r="CS42">
        <v>1199178858.1848099</v>
      </c>
      <c r="CT42">
        <v>1975967612.4421699</v>
      </c>
      <c r="CU42">
        <v>1628952607.63363</v>
      </c>
      <c r="CV42">
        <v>3462236112.1795502</v>
      </c>
      <c r="CW42">
        <v>42253.826565103998</v>
      </c>
      <c r="CZ42">
        <v>230854.86814068299</v>
      </c>
      <c r="DA42">
        <v>777928.60704865505</v>
      </c>
      <c r="DB42">
        <v>39629.603530238797</v>
      </c>
      <c r="DE42">
        <v>741564.93396178703</v>
      </c>
      <c r="DH42">
        <v>8403449.7654840108</v>
      </c>
      <c r="DI42">
        <v>11640681830.099848</v>
      </c>
    </row>
    <row r="43" spans="1:113">
      <c r="A43" s="5">
        <v>39</v>
      </c>
      <c r="B43">
        <v>894.86492203708599</v>
      </c>
      <c r="C43">
        <v>1256.03898532166</v>
      </c>
      <c r="G43">
        <v>3415.79513127362</v>
      </c>
      <c r="H43">
        <v>2443.11039511334</v>
      </c>
      <c r="I43">
        <v>764.02920062355804</v>
      </c>
      <c r="J43">
        <v>62420.459338811699</v>
      </c>
      <c r="K43">
        <v>1234594.42611645</v>
      </c>
      <c r="L43">
        <v>105460.991355702</v>
      </c>
      <c r="M43">
        <v>109339.33035754799</v>
      </c>
      <c r="O43">
        <v>776069.56236186705</v>
      </c>
      <c r="R43">
        <v>17909.4656931313</v>
      </c>
      <c r="S43">
        <v>19983.250600821801</v>
      </c>
      <c r="T43">
        <v>16646052.916669499</v>
      </c>
      <c r="U43">
        <v>1717749.84770537</v>
      </c>
      <c r="V43">
        <v>3649629.35957791</v>
      </c>
      <c r="W43">
        <v>22356.019228159199</v>
      </c>
      <c r="X43">
        <v>5289.8454156221096</v>
      </c>
      <c r="Y43">
        <v>2023.23260797599</v>
      </c>
      <c r="Z43">
        <v>38330.645694786603</v>
      </c>
      <c r="AA43">
        <v>93763.569892920903</v>
      </c>
      <c r="AB43">
        <v>1191872.72540808</v>
      </c>
      <c r="AC43">
        <v>57221.139865459299</v>
      </c>
      <c r="AD43">
        <v>86363.5196962185</v>
      </c>
      <c r="AE43">
        <v>48806.693207419601</v>
      </c>
      <c r="AF43">
        <v>175452.20994775399</v>
      </c>
      <c r="AG43">
        <v>682078.38356154505</v>
      </c>
      <c r="AH43">
        <v>1266113.87692877</v>
      </c>
      <c r="AI43">
        <v>67751.473219530395</v>
      </c>
      <c r="AJ43">
        <v>17894.325980783298</v>
      </c>
      <c r="AK43">
        <v>80335.323066178695</v>
      </c>
      <c r="AL43">
        <v>48008.353942480302</v>
      </c>
      <c r="AM43">
        <v>21230.687628452401</v>
      </c>
      <c r="AN43">
        <v>29466.403675461901</v>
      </c>
      <c r="AO43">
        <v>586892.22088397504</v>
      </c>
      <c r="AP43">
        <v>2228064.0462417202</v>
      </c>
      <c r="AR43">
        <v>269.79742852260603</v>
      </c>
      <c r="AS43">
        <v>2664324.2793284901</v>
      </c>
      <c r="AT43">
        <v>984310.53468142694</v>
      </c>
      <c r="AU43">
        <v>2732.1878457122002</v>
      </c>
      <c r="AV43">
        <v>7905.4916054781797</v>
      </c>
      <c r="AW43">
        <v>319.19772147996298</v>
      </c>
      <c r="AX43">
        <v>210165.04045422401</v>
      </c>
      <c r="AY43">
        <v>2610.35414188715</v>
      </c>
      <c r="AZ43">
        <v>14850.603628410399</v>
      </c>
      <c r="BA43">
        <v>20971.005016172199</v>
      </c>
      <c r="BC43">
        <v>4322.33332652228</v>
      </c>
      <c r="BD43">
        <v>48330.411960331898</v>
      </c>
      <c r="BE43">
        <v>336659.667960878</v>
      </c>
      <c r="BF43">
        <v>65505.210931601498</v>
      </c>
      <c r="BG43">
        <v>290553.76527295797</v>
      </c>
      <c r="BH43">
        <v>106151.987186964</v>
      </c>
      <c r="BI43">
        <v>22723.560634125799</v>
      </c>
      <c r="BK43">
        <v>1421751.7245449999</v>
      </c>
      <c r="BL43">
        <v>39833.934576990498</v>
      </c>
      <c r="BN43">
        <v>481366.49112645898</v>
      </c>
      <c r="BP43">
        <v>517944.80831556302</v>
      </c>
      <c r="BQ43">
        <v>19451.644397114102</v>
      </c>
      <c r="BR43">
        <v>309975.48056830099</v>
      </c>
      <c r="BS43">
        <v>286359.92000996298</v>
      </c>
      <c r="BT43">
        <v>113288.234607338</v>
      </c>
      <c r="BU43">
        <v>10064.3278350646</v>
      </c>
      <c r="BV43">
        <v>187132.717313645</v>
      </c>
      <c r="BW43">
        <v>710.60971975086704</v>
      </c>
      <c r="BX43">
        <v>14064.3156941159</v>
      </c>
      <c r="BY43">
        <v>1917.0997533503601</v>
      </c>
      <c r="BZ43">
        <v>1461306.22336581</v>
      </c>
      <c r="CA43">
        <v>1588296.9718374601</v>
      </c>
      <c r="CB43">
        <v>959519.23125165899</v>
      </c>
      <c r="CC43">
        <v>108527.287153902</v>
      </c>
      <c r="CD43">
        <v>169677.999611406</v>
      </c>
      <c r="CH43">
        <v>1632.5523008939099</v>
      </c>
      <c r="CI43">
        <v>1524.4231004394801</v>
      </c>
      <c r="CN43">
        <v>695506628.84768701</v>
      </c>
      <c r="CO43">
        <v>848840818.77013695</v>
      </c>
      <c r="CP43">
        <v>722631074.207196</v>
      </c>
      <c r="CQ43">
        <v>828568087.74101901</v>
      </c>
      <c r="CR43">
        <v>2053955454.8587</v>
      </c>
      <c r="CS43">
        <v>2692071830.5551801</v>
      </c>
      <c r="CT43">
        <v>4435031060.2036695</v>
      </c>
      <c r="CU43">
        <v>3656282547.2132301</v>
      </c>
      <c r="CV43">
        <v>7771711532.0382996</v>
      </c>
      <c r="CW43">
        <v>54196.093185152</v>
      </c>
      <c r="CZ43">
        <v>296101.74895570701</v>
      </c>
      <c r="DA43">
        <v>875842.99243143096</v>
      </c>
      <c r="DB43">
        <v>50830.181794450997</v>
      </c>
      <c r="DE43">
        <v>950420.23873539094</v>
      </c>
      <c r="DH43">
        <v>7911159955.5997</v>
      </c>
      <c r="DI43">
        <v>31661560730.860634</v>
      </c>
    </row>
    <row r="44" spans="1:113">
      <c r="A44" s="5">
        <v>40</v>
      </c>
      <c r="B44">
        <v>2431.49255324349</v>
      </c>
      <c r="C44">
        <v>8426.3848654050507</v>
      </c>
      <c r="G44">
        <v>88800.5272113174</v>
      </c>
      <c r="H44">
        <v>6219.79154321447</v>
      </c>
      <c r="I44">
        <v>1931.42749364826</v>
      </c>
      <c r="J44">
        <v>266383.43797665002</v>
      </c>
      <c r="K44">
        <v>266650808.04328799</v>
      </c>
      <c r="L44">
        <v>4437074.3260637103</v>
      </c>
      <c r="M44">
        <v>4696218.2650389904</v>
      </c>
      <c r="O44">
        <v>513121.53689555498</v>
      </c>
      <c r="R44">
        <v>9697353.0160652995</v>
      </c>
      <c r="S44">
        <v>666579.50694665301</v>
      </c>
      <c r="T44">
        <v>36017043.992731899</v>
      </c>
      <c r="U44">
        <v>4498799.6877762098</v>
      </c>
      <c r="V44">
        <v>20020325.989294399</v>
      </c>
      <c r="W44">
        <v>695343.60000984604</v>
      </c>
      <c r="X44">
        <v>13372.4638594222</v>
      </c>
      <c r="Y44">
        <v>27575.968576812498</v>
      </c>
      <c r="Z44">
        <v>1362462.7605481001</v>
      </c>
      <c r="AA44">
        <v>3599929.9191700201</v>
      </c>
      <c r="AB44">
        <v>11881983.636110701</v>
      </c>
      <c r="AC44">
        <v>3360619.1670900402</v>
      </c>
      <c r="AD44">
        <v>1849419.4413784</v>
      </c>
      <c r="AE44">
        <v>2382194.1108537102</v>
      </c>
      <c r="AF44">
        <v>8988935.7939706091</v>
      </c>
      <c r="AG44">
        <v>22222099.683459502</v>
      </c>
      <c r="AH44">
        <v>5340545.9456311204</v>
      </c>
      <c r="AI44">
        <v>360947.72231010802</v>
      </c>
      <c r="AJ44">
        <v>477771.54289244203</v>
      </c>
      <c r="AK44">
        <v>2445176.7747891298</v>
      </c>
      <c r="AL44">
        <v>808109.59743600094</v>
      </c>
      <c r="AM44">
        <v>893921.764643598</v>
      </c>
      <c r="AN44">
        <v>795053.17112953495</v>
      </c>
      <c r="AO44">
        <v>3051859.1436079601</v>
      </c>
      <c r="AP44">
        <v>6934815.7645648802</v>
      </c>
      <c r="AR44">
        <v>34143.8830266027</v>
      </c>
      <c r="AS44">
        <v>6735278.1292780796</v>
      </c>
      <c r="AT44">
        <v>3078669.03310986</v>
      </c>
      <c r="AU44">
        <v>6906.8338208976902</v>
      </c>
      <c r="AV44">
        <v>317802.22933861602</v>
      </c>
      <c r="AW44">
        <v>62998.514501789003</v>
      </c>
      <c r="AX44">
        <v>551150.10745667096</v>
      </c>
      <c r="AY44">
        <v>8763.9549063151298</v>
      </c>
      <c r="AZ44">
        <v>589683.30522770598</v>
      </c>
      <c r="BA44">
        <v>675325.476939118</v>
      </c>
      <c r="BC44">
        <v>113703.342123818</v>
      </c>
      <c r="BD44">
        <v>1651738.60173282</v>
      </c>
      <c r="BE44">
        <v>11179239.7274583</v>
      </c>
      <c r="BF44">
        <v>2148226.4776527998</v>
      </c>
      <c r="BG44">
        <v>9366705.9552393202</v>
      </c>
      <c r="BH44">
        <v>3527571.1760449102</v>
      </c>
      <c r="BI44">
        <v>741886.71606546699</v>
      </c>
      <c r="BK44">
        <v>83517932.380652398</v>
      </c>
      <c r="BL44">
        <v>1294989.3908527</v>
      </c>
      <c r="BN44">
        <v>18587777.473140702</v>
      </c>
      <c r="BP44">
        <v>21178966.967124801</v>
      </c>
      <c r="BQ44">
        <v>602253.174909828</v>
      </c>
      <c r="BR44">
        <v>5466507.9161835602</v>
      </c>
      <c r="BS44">
        <v>15417082.504957501</v>
      </c>
      <c r="BT44">
        <v>4010905.0685714199</v>
      </c>
      <c r="BU44">
        <v>3353858.3800600101</v>
      </c>
      <c r="BV44">
        <v>6512590.64222378</v>
      </c>
      <c r="BW44">
        <v>6511.6037746288403</v>
      </c>
      <c r="BX44">
        <v>380903.14293707302</v>
      </c>
      <c r="BY44">
        <v>673368.69696585205</v>
      </c>
      <c r="BZ44">
        <v>52509405.722100101</v>
      </c>
      <c r="CA44">
        <v>149476329.614548</v>
      </c>
      <c r="CB44">
        <v>49131707.740551099</v>
      </c>
      <c r="CC44">
        <v>3204145.2484870302</v>
      </c>
      <c r="CD44">
        <v>5421329.0382299004</v>
      </c>
      <c r="CH44">
        <v>4127.0103239402597</v>
      </c>
      <c r="CI44">
        <v>3853.6651292102001</v>
      </c>
      <c r="CN44">
        <v>637281055.98131299</v>
      </c>
      <c r="CO44">
        <v>777812451.81861305</v>
      </c>
      <c r="CP44">
        <v>662171343.57104301</v>
      </c>
      <c r="CQ44">
        <v>760127796.65607703</v>
      </c>
      <c r="CR44">
        <v>1884300063.97084</v>
      </c>
      <c r="CS44">
        <v>2468820559.7579899</v>
      </c>
      <c r="CT44">
        <v>4069028100.1110301</v>
      </c>
      <c r="CU44">
        <v>3354297539.16641</v>
      </c>
      <c r="CV44">
        <v>7128770308.0524397</v>
      </c>
      <c r="CW44">
        <v>830549.52847699495</v>
      </c>
      <c r="CX44">
        <v>150252.82151936201</v>
      </c>
      <c r="CZ44">
        <v>1641607.4182752201</v>
      </c>
      <c r="DA44">
        <v>8687785.7804653905</v>
      </c>
      <c r="DB44">
        <v>634418.14321212901</v>
      </c>
      <c r="DE44">
        <v>12190429.6810886</v>
      </c>
      <c r="DH44">
        <v>917977666.47991705</v>
      </c>
      <c r="DI44">
        <v>23571329923.182125</v>
      </c>
    </row>
    <row r="45" spans="1:113">
      <c r="A45" s="5">
        <v>41</v>
      </c>
      <c r="B45">
        <v>4093182.21265805</v>
      </c>
      <c r="C45">
        <v>3266784.47555786</v>
      </c>
      <c r="E45">
        <v>925.72523623116604</v>
      </c>
      <c r="G45">
        <v>291722.09901628102</v>
      </c>
      <c r="H45">
        <v>169760.930875455</v>
      </c>
      <c r="I45">
        <v>66197.330257078298</v>
      </c>
      <c r="J45">
        <v>4371315.4417129997</v>
      </c>
      <c r="K45">
        <v>199781560.83660099</v>
      </c>
      <c r="L45">
        <v>9719550.1491545606</v>
      </c>
      <c r="M45">
        <v>7808987.7497236095</v>
      </c>
      <c r="O45">
        <v>188275.04134708401</v>
      </c>
      <c r="R45">
        <v>1190585.6890485301</v>
      </c>
      <c r="S45">
        <v>1695852.5260047601</v>
      </c>
      <c r="T45">
        <v>13497622.6578761</v>
      </c>
      <c r="U45">
        <v>2310071.1120228302</v>
      </c>
      <c r="V45">
        <v>23255038.8464326</v>
      </c>
      <c r="W45">
        <v>919992.54123758897</v>
      </c>
      <c r="X45">
        <v>1592078.3643108499</v>
      </c>
      <c r="Y45">
        <v>239730.89265569201</v>
      </c>
      <c r="Z45">
        <v>3004143.9157186202</v>
      </c>
      <c r="AA45">
        <v>7377915.0700356904</v>
      </c>
      <c r="AB45">
        <v>14614503.1364832</v>
      </c>
      <c r="AC45">
        <v>4418194.3775735898</v>
      </c>
      <c r="AD45">
        <v>7193087.7488472303</v>
      </c>
      <c r="AE45">
        <v>3618179.48486184</v>
      </c>
      <c r="AF45">
        <v>14041181.790010501</v>
      </c>
      <c r="AG45">
        <v>7505403.5789113902</v>
      </c>
      <c r="AH45">
        <v>4468323.2781698499</v>
      </c>
      <c r="AI45">
        <v>204690.36568436501</v>
      </c>
      <c r="AJ45">
        <v>982651.223463053</v>
      </c>
      <c r="AK45">
        <v>4530271.8379315296</v>
      </c>
      <c r="AL45">
        <v>1134648.84240125</v>
      </c>
      <c r="AM45">
        <v>1437656.9882779999</v>
      </c>
      <c r="AN45">
        <v>475913.35438285797</v>
      </c>
      <c r="AO45">
        <v>1652563.68770704</v>
      </c>
      <c r="AP45">
        <v>3386111.0298844101</v>
      </c>
      <c r="AR45">
        <v>506985.71051456401</v>
      </c>
      <c r="AS45">
        <v>2494995.45415245</v>
      </c>
      <c r="AT45">
        <v>79773718.281357706</v>
      </c>
      <c r="AU45">
        <v>13439757.909060501</v>
      </c>
      <c r="AV45">
        <v>58299.1362766483</v>
      </c>
      <c r="AW45">
        <v>384603.30261213903</v>
      </c>
      <c r="AX45">
        <v>2318602.6328690001</v>
      </c>
      <c r="AY45">
        <v>210834.273257589</v>
      </c>
      <c r="AZ45">
        <v>351972.86078537197</v>
      </c>
      <c r="BA45">
        <v>420818.80565077899</v>
      </c>
      <c r="BC45">
        <v>309652.33148215897</v>
      </c>
      <c r="BD45">
        <v>532733.96151480998</v>
      </c>
      <c r="BE45">
        <v>3702478.49659942</v>
      </c>
      <c r="BF45">
        <v>713908.85810019402</v>
      </c>
      <c r="BG45">
        <v>3069188.6826985502</v>
      </c>
      <c r="BH45">
        <v>1196663.81470045</v>
      </c>
      <c r="BI45">
        <v>255352.61270189399</v>
      </c>
      <c r="BK45">
        <v>119262133.24548399</v>
      </c>
      <c r="BL45">
        <v>4860514.0331035601</v>
      </c>
      <c r="BN45">
        <v>9006914.9693651106</v>
      </c>
      <c r="BP45">
        <v>36631781.985704698</v>
      </c>
      <c r="BQ45">
        <v>484790.17834273301</v>
      </c>
      <c r="BR45">
        <v>13548824.3980758</v>
      </c>
      <c r="BS45">
        <v>3402478.5163249802</v>
      </c>
      <c r="BT45">
        <v>1202334.0535293501</v>
      </c>
      <c r="BU45">
        <v>168149.93495541299</v>
      </c>
      <c r="BV45">
        <v>1976689.65286891</v>
      </c>
      <c r="BW45">
        <v>1252372.25828127</v>
      </c>
      <c r="BX45">
        <v>109753.918954354</v>
      </c>
      <c r="BY45">
        <v>299658.837745953</v>
      </c>
      <c r="BZ45">
        <v>15896449.092437699</v>
      </c>
      <c r="CA45">
        <v>59487492.422389001</v>
      </c>
      <c r="CB45">
        <v>72073245.333980203</v>
      </c>
      <c r="CC45">
        <v>2085515.33320237</v>
      </c>
      <c r="CD45">
        <v>3527551.20524236</v>
      </c>
      <c r="CH45">
        <v>2860378.9090048401</v>
      </c>
      <c r="CI45">
        <v>1195357.6593566299</v>
      </c>
      <c r="CN45">
        <v>1022363480.54487</v>
      </c>
      <c r="CO45">
        <v>1247746065.06988</v>
      </c>
      <c r="CP45">
        <v>1062222451.88635</v>
      </c>
      <c r="CQ45">
        <v>1217636095.40218</v>
      </c>
      <c r="CR45">
        <v>3018423649.58641</v>
      </c>
      <c r="CS45">
        <v>3956486862.5362101</v>
      </c>
      <c r="CT45">
        <v>6517458003.2336798</v>
      </c>
      <c r="CU45">
        <v>5373141979.4298201</v>
      </c>
      <c r="CV45">
        <v>11421394011.0578</v>
      </c>
      <c r="CW45">
        <v>170380.73184280301</v>
      </c>
      <c r="CZ45">
        <v>554566.51680348895</v>
      </c>
      <c r="DA45">
        <v>2190606.1360580302</v>
      </c>
      <c r="DB45">
        <v>47599.713553960602</v>
      </c>
      <c r="DE45">
        <v>2497874.63563147</v>
      </c>
      <c r="DH45">
        <v>4722008.6867681202</v>
      </c>
      <c r="DI45">
        <v>35660633262.562607</v>
      </c>
    </row>
    <row r="46" spans="1:113">
      <c r="A46" s="5">
        <v>42</v>
      </c>
      <c r="B46">
        <v>10863392.408886701</v>
      </c>
      <c r="C46">
        <v>4265469.79039614</v>
      </c>
      <c r="D46">
        <v>284231.63443176699</v>
      </c>
      <c r="E46">
        <v>277.05590598550702</v>
      </c>
      <c r="F46">
        <v>2342.7268690626302</v>
      </c>
      <c r="G46">
        <v>1065120.8258108899</v>
      </c>
      <c r="H46">
        <v>895018.79285315797</v>
      </c>
      <c r="I46">
        <v>3430785.3662953102</v>
      </c>
      <c r="J46">
        <v>60747753.979805298</v>
      </c>
      <c r="K46">
        <v>84406501.9804869</v>
      </c>
      <c r="L46">
        <v>63528125.8459263</v>
      </c>
      <c r="M46">
        <v>19713096.081201799</v>
      </c>
      <c r="N46">
        <v>1131053.8557968601</v>
      </c>
      <c r="O46">
        <v>800736.320498824</v>
      </c>
      <c r="P46">
        <v>1357000.5743928</v>
      </c>
      <c r="Q46">
        <v>123665.575668447</v>
      </c>
      <c r="R46">
        <v>11581328.2154945</v>
      </c>
      <c r="S46">
        <v>13768951.3083742</v>
      </c>
      <c r="T46">
        <v>13632659.5617413</v>
      </c>
      <c r="U46">
        <v>14235554.8161007</v>
      </c>
      <c r="V46">
        <v>34043626.713432699</v>
      </c>
      <c r="W46">
        <v>28158031.2511435</v>
      </c>
      <c r="X46">
        <v>37854779.229626201</v>
      </c>
      <c r="Y46">
        <v>8875448.2633904107</v>
      </c>
      <c r="Z46">
        <v>42338006.9500788</v>
      </c>
      <c r="AA46">
        <v>25514752.327828299</v>
      </c>
      <c r="AB46">
        <v>55441853.890789203</v>
      </c>
      <c r="AC46">
        <v>7748560.1992720198</v>
      </c>
      <c r="AD46">
        <v>51100776.687069103</v>
      </c>
      <c r="AE46">
        <v>12123220.287833201</v>
      </c>
      <c r="AF46">
        <v>28973760.519894399</v>
      </c>
      <c r="AG46">
        <v>931061103.20432401</v>
      </c>
      <c r="AH46">
        <v>13825893.326535501</v>
      </c>
      <c r="AI46">
        <v>411258.54771090701</v>
      </c>
      <c r="AJ46">
        <v>1764262.16281966</v>
      </c>
      <c r="AK46">
        <v>5584119.95737263</v>
      </c>
      <c r="AL46">
        <v>2159624.5116781001</v>
      </c>
      <c r="AM46">
        <v>1304793.63624523</v>
      </c>
      <c r="AN46">
        <v>3859943.9773681299</v>
      </c>
      <c r="AO46">
        <v>3058645.3279380901</v>
      </c>
      <c r="AP46">
        <v>6276353.4561935496</v>
      </c>
      <c r="AQ46">
        <v>27559796.525921199</v>
      </c>
      <c r="AR46">
        <v>1093014.39465051</v>
      </c>
      <c r="AS46">
        <v>11190661.6117291</v>
      </c>
      <c r="AT46">
        <v>324582353.06653798</v>
      </c>
      <c r="AU46">
        <v>9035092.25691141</v>
      </c>
      <c r="AV46">
        <v>319772.83115175</v>
      </c>
      <c r="AW46">
        <v>37275171.547439598</v>
      </c>
      <c r="AX46">
        <v>1541535.08535413</v>
      </c>
      <c r="AY46">
        <v>37517234.388434</v>
      </c>
      <c r="AZ46">
        <v>36636194.408411197</v>
      </c>
      <c r="BA46">
        <v>42642938.666299</v>
      </c>
      <c r="BB46">
        <v>5697405.4290063204</v>
      </c>
      <c r="BC46">
        <v>58157868.4236167</v>
      </c>
      <c r="BD46">
        <v>238250893.73312801</v>
      </c>
      <c r="BE46">
        <v>138102630.41384801</v>
      </c>
      <c r="BF46">
        <v>119811678.079955</v>
      </c>
      <c r="BG46">
        <v>435603300.65157902</v>
      </c>
      <c r="BH46">
        <v>193438419.233064</v>
      </c>
      <c r="BI46">
        <v>11124720.4781386</v>
      </c>
      <c r="BJ46">
        <v>48629219.426575102</v>
      </c>
      <c r="BK46">
        <v>1756150858.8152299</v>
      </c>
      <c r="BL46">
        <v>165119097.17301199</v>
      </c>
      <c r="BM46">
        <v>15104325.034418199</v>
      </c>
      <c r="BN46">
        <v>1141966860.2723801</v>
      </c>
      <c r="BO46">
        <v>41009737.401589103</v>
      </c>
      <c r="BP46">
        <v>472661817.93345201</v>
      </c>
      <c r="BQ46">
        <v>53970945.531307101</v>
      </c>
      <c r="BR46">
        <v>92709252.836940393</v>
      </c>
      <c r="BS46">
        <v>281143595.91532499</v>
      </c>
      <c r="BT46">
        <v>27606569.550494201</v>
      </c>
      <c r="BU46">
        <v>28940438.490495201</v>
      </c>
      <c r="BV46">
        <v>120757888.244249</v>
      </c>
      <c r="BW46">
        <v>27656112.477559399</v>
      </c>
      <c r="BX46">
        <v>783663.21424515604</v>
      </c>
      <c r="BY46">
        <v>28649515.424044799</v>
      </c>
      <c r="BZ46">
        <v>19147368.8235978</v>
      </c>
      <c r="CA46">
        <v>228679332.31884801</v>
      </c>
      <c r="CB46">
        <v>21855157.225347102</v>
      </c>
      <c r="CC46">
        <v>28555963.453202799</v>
      </c>
      <c r="CD46">
        <v>93980286.108413398</v>
      </c>
      <c r="CF46">
        <v>43100888.659022003</v>
      </c>
      <c r="CH46">
        <v>15559168.6721182</v>
      </c>
      <c r="CI46">
        <v>19858484.0576782</v>
      </c>
      <c r="CN46">
        <v>287483338.95864499</v>
      </c>
      <c r="CO46">
        <v>345411293.68404597</v>
      </c>
      <c r="CP46">
        <v>453730292.13711601</v>
      </c>
      <c r="CQ46">
        <v>454797086.83252198</v>
      </c>
      <c r="CR46">
        <v>1101368008.80667</v>
      </c>
      <c r="CS46">
        <v>1497636769.3085899</v>
      </c>
      <c r="CT46">
        <v>3319311592.3342199</v>
      </c>
      <c r="CU46">
        <v>3053293714.7066302</v>
      </c>
      <c r="CV46">
        <v>11383811240.132</v>
      </c>
      <c r="CW46">
        <v>126103140.151333</v>
      </c>
      <c r="CX46">
        <v>1047494686.05964</v>
      </c>
      <c r="CY46">
        <v>10145177.509889601</v>
      </c>
      <c r="CZ46">
        <v>479539986.49252599</v>
      </c>
      <c r="DA46">
        <v>85223229.734441295</v>
      </c>
      <c r="DB46">
        <v>204237017.97533</v>
      </c>
      <c r="DC46">
        <v>8092073.1512839198</v>
      </c>
      <c r="DE46">
        <v>14914793.2060345</v>
      </c>
      <c r="DF46">
        <v>1439117.67057706</v>
      </c>
      <c r="DG46">
        <v>5024140314.8051996</v>
      </c>
      <c r="DH46">
        <v>144887595.59927499</v>
      </c>
      <c r="DI46">
        <v>37153549578.686165</v>
      </c>
    </row>
    <row r="47" spans="1:113">
      <c r="A47" s="5">
        <v>43</v>
      </c>
      <c r="B47">
        <v>13953207.5685838</v>
      </c>
      <c r="C47">
        <v>41519925.581360899</v>
      </c>
      <c r="D47">
        <v>26363.634930932301</v>
      </c>
      <c r="E47">
        <v>1325.7664632957101</v>
      </c>
      <c r="F47">
        <v>56316.356317014797</v>
      </c>
      <c r="G47">
        <v>7270414.1446724702</v>
      </c>
      <c r="H47">
        <v>4033010.52914835</v>
      </c>
      <c r="I47">
        <v>1423552.9026178201</v>
      </c>
      <c r="J47">
        <v>57043172.985740401</v>
      </c>
      <c r="K47">
        <v>174645144.60289401</v>
      </c>
      <c r="L47">
        <v>421077578.27611399</v>
      </c>
      <c r="M47">
        <v>30556825.304237999</v>
      </c>
      <c r="N47">
        <v>1666865.11079232</v>
      </c>
      <c r="O47">
        <v>479010.18748133897</v>
      </c>
      <c r="P47">
        <v>349882.76492115698</v>
      </c>
      <c r="Q47">
        <v>58748.638387688203</v>
      </c>
      <c r="R47">
        <v>46735455.892629802</v>
      </c>
      <c r="S47">
        <v>90843342.814724803</v>
      </c>
      <c r="T47">
        <v>5555923.1074920297</v>
      </c>
      <c r="U47">
        <v>205651175.868238</v>
      </c>
      <c r="V47">
        <v>173138204.846623</v>
      </c>
      <c r="W47">
        <v>82482459.705195606</v>
      </c>
      <c r="X47">
        <v>174478030.17333099</v>
      </c>
      <c r="Y47">
        <v>66227535.7623569</v>
      </c>
      <c r="Z47">
        <v>51754000.7668861</v>
      </c>
      <c r="AA47">
        <v>16082300.345019</v>
      </c>
      <c r="AB47">
        <v>33426050.689644001</v>
      </c>
      <c r="AC47">
        <v>23000831.782523099</v>
      </c>
      <c r="AD47">
        <v>93676534.421399996</v>
      </c>
      <c r="AE47">
        <v>13523097.9601692</v>
      </c>
      <c r="AF47">
        <v>23643920.434555002</v>
      </c>
      <c r="AG47">
        <v>19856672.574214</v>
      </c>
      <c r="AH47">
        <v>907612.11585980398</v>
      </c>
      <c r="AI47">
        <v>71394.377227651697</v>
      </c>
      <c r="AJ47">
        <v>357760.62917080399</v>
      </c>
      <c r="AK47">
        <v>2504955.3086032202</v>
      </c>
      <c r="AL47">
        <v>227844.74818898499</v>
      </c>
      <c r="AM47">
        <v>535984.19475881697</v>
      </c>
      <c r="AN47">
        <v>520037.83856394602</v>
      </c>
      <c r="AO47">
        <v>618448.61253417504</v>
      </c>
      <c r="AP47">
        <v>738606.22152565897</v>
      </c>
      <c r="AQ47">
        <v>7530562.9042172199</v>
      </c>
      <c r="AR47">
        <v>5130412.2708307402</v>
      </c>
      <c r="AS47">
        <v>978596.67348268395</v>
      </c>
      <c r="AT47">
        <v>307280581.282763</v>
      </c>
      <c r="AU47">
        <v>2804213.85354573</v>
      </c>
      <c r="AV47">
        <v>144508.70866931701</v>
      </c>
      <c r="AW47">
        <v>3580224.596343</v>
      </c>
      <c r="AX47">
        <v>644167.26755752903</v>
      </c>
      <c r="AY47">
        <v>2004074.49044631</v>
      </c>
      <c r="AZ47">
        <v>1194955.6556580199</v>
      </c>
      <c r="BA47">
        <v>584137.47098894499</v>
      </c>
      <c r="BB47">
        <v>830998.33550375002</v>
      </c>
      <c r="BC47">
        <v>11645626.510803699</v>
      </c>
      <c r="BD47">
        <v>1515374.9244526401</v>
      </c>
      <c r="BE47">
        <v>3516139.3663305398</v>
      </c>
      <c r="BF47">
        <v>1239418.98361716</v>
      </c>
      <c r="BG47">
        <v>3107303.3368878402</v>
      </c>
      <c r="BH47">
        <v>1377664.68103766</v>
      </c>
      <c r="BI47">
        <v>5317690.0399131496</v>
      </c>
      <c r="BJ47">
        <v>234666.01538000099</v>
      </c>
      <c r="BK47">
        <v>39405336.150654301</v>
      </c>
      <c r="BL47">
        <v>3404923.1679319902</v>
      </c>
      <c r="BM47">
        <v>4804981.4584997296</v>
      </c>
      <c r="BN47">
        <v>71586158.807507604</v>
      </c>
      <c r="BO47">
        <v>1847597.13253133</v>
      </c>
      <c r="BP47">
        <v>37355524.312593304</v>
      </c>
      <c r="BQ47">
        <v>3887532.6434712899</v>
      </c>
      <c r="BR47">
        <v>5200952.4605806302</v>
      </c>
      <c r="BS47">
        <v>28306557.010261901</v>
      </c>
      <c r="BT47">
        <v>8284525.82741269</v>
      </c>
      <c r="BU47">
        <v>4778645.2097964799</v>
      </c>
      <c r="BV47">
        <v>14217348.9104633</v>
      </c>
      <c r="BW47">
        <v>1751077.7111805901</v>
      </c>
      <c r="BX47">
        <v>114261.843437538</v>
      </c>
      <c r="BY47">
        <v>5092853.49880978</v>
      </c>
      <c r="BZ47">
        <v>5472972.3000117596</v>
      </c>
      <c r="CA47">
        <v>77759403.823112205</v>
      </c>
      <c r="CB47">
        <v>11056859.579748999</v>
      </c>
      <c r="CC47">
        <v>3059458.30717939</v>
      </c>
      <c r="CD47">
        <v>4057881.47710572</v>
      </c>
      <c r="CF47">
        <v>197455595.81206599</v>
      </c>
      <c r="CH47">
        <v>12255236.448468599</v>
      </c>
      <c r="CI47">
        <v>6269553.87081818</v>
      </c>
      <c r="CN47">
        <v>16791490.6009872</v>
      </c>
      <c r="CO47">
        <v>20842418.407138601</v>
      </c>
      <c r="CP47">
        <v>18843146.187004801</v>
      </c>
      <c r="CQ47">
        <v>19866759.014104798</v>
      </c>
      <c r="CR47">
        <v>48974472.934270598</v>
      </c>
      <c r="CS47">
        <v>69348476.507548496</v>
      </c>
      <c r="CT47">
        <v>124079710.907665</v>
      </c>
      <c r="CU47">
        <v>97510259.318844706</v>
      </c>
      <c r="CV47">
        <v>246844368.806851</v>
      </c>
      <c r="CW47">
        <v>29602443.0716464</v>
      </c>
      <c r="CX47">
        <v>31733919.693585102</v>
      </c>
      <c r="CY47">
        <v>233910.474415529</v>
      </c>
      <c r="CZ47">
        <v>134166927.63819399</v>
      </c>
      <c r="DA47">
        <v>31209371.8303256</v>
      </c>
      <c r="DB47">
        <v>104219891.12765799</v>
      </c>
      <c r="DC47">
        <v>3108513.7240411099</v>
      </c>
      <c r="DE47">
        <v>1612927.2221593</v>
      </c>
      <c r="DG47">
        <v>581009363.69975901</v>
      </c>
      <c r="DH47">
        <v>5787638.3767502103</v>
      </c>
      <c r="DI47">
        <v>4374592090.2211189</v>
      </c>
    </row>
    <row r="48" spans="1:113">
      <c r="A48" s="5">
        <v>44</v>
      </c>
      <c r="B48">
        <v>6594734.7858117102</v>
      </c>
      <c r="C48">
        <v>12214997.766995801</v>
      </c>
      <c r="E48">
        <v>1370.59052721542</v>
      </c>
      <c r="F48">
        <v>7624.8366222274699</v>
      </c>
      <c r="G48">
        <v>3037386.7186330301</v>
      </c>
      <c r="H48">
        <v>1224826.6256860001</v>
      </c>
      <c r="I48">
        <v>445804.42356323497</v>
      </c>
      <c r="J48">
        <v>4228590.2595158601</v>
      </c>
      <c r="K48">
        <v>69493924.501591206</v>
      </c>
      <c r="L48">
        <v>100009494.10461199</v>
      </c>
      <c r="M48">
        <v>15114155.163675399</v>
      </c>
      <c r="N48">
        <v>739962.88032537699</v>
      </c>
      <c r="O48">
        <v>73859.024213817902</v>
      </c>
      <c r="R48">
        <v>425832.69401292398</v>
      </c>
      <c r="S48">
        <v>995830.39119752299</v>
      </c>
      <c r="T48">
        <v>48407.617106176796</v>
      </c>
      <c r="U48">
        <v>9791501.7555149104</v>
      </c>
      <c r="V48">
        <v>30612855.597401101</v>
      </c>
      <c r="W48">
        <v>3284628.6430291398</v>
      </c>
      <c r="X48">
        <v>17797468.3432693</v>
      </c>
      <c r="Y48">
        <v>9109848.6889393106</v>
      </c>
      <c r="Z48">
        <v>6760447.7100046203</v>
      </c>
      <c r="AA48">
        <v>2119381.5571483499</v>
      </c>
      <c r="AB48">
        <v>8449255.4399080891</v>
      </c>
      <c r="AC48">
        <v>6233204.9555857303</v>
      </c>
      <c r="AD48">
        <v>4350766.7631241996</v>
      </c>
      <c r="AE48">
        <v>686957.66004371201</v>
      </c>
      <c r="AF48">
        <v>4254223.8593987199</v>
      </c>
      <c r="AG48">
        <v>2592518.1802990302</v>
      </c>
      <c r="AH48">
        <v>662154.92491089797</v>
      </c>
      <c r="AI48">
        <v>10410.3106125296</v>
      </c>
      <c r="AJ48">
        <v>45009.271210272898</v>
      </c>
      <c r="AK48">
        <v>408124.55144051602</v>
      </c>
      <c r="AL48">
        <v>46397.9064910288</v>
      </c>
      <c r="AM48">
        <v>165127.771055155</v>
      </c>
      <c r="AN48">
        <v>141959.600377133</v>
      </c>
      <c r="AO48">
        <v>95025.396230286002</v>
      </c>
      <c r="AP48">
        <v>119167.735825166</v>
      </c>
      <c r="AQ48">
        <v>1517568.84431354</v>
      </c>
      <c r="AR48">
        <v>275524.97098800802</v>
      </c>
      <c r="AS48">
        <v>181406.68170130401</v>
      </c>
      <c r="AT48">
        <v>1830163.55915467</v>
      </c>
      <c r="AU48">
        <v>297435.13057329599</v>
      </c>
      <c r="AV48">
        <v>76822.213635602893</v>
      </c>
      <c r="AW48">
        <v>98932.618846677899</v>
      </c>
      <c r="AX48">
        <v>113316.25461780799</v>
      </c>
      <c r="AY48">
        <v>376843.01371882198</v>
      </c>
      <c r="AZ48">
        <v>1082.1587109505001</v>
      </c>
      <c r="BA48">
        <v>2990.5142407674598</v>
      </c>
      <c r="BB48">
        <v>199216.12774550999</v>
      </c>
      <c r="BC48">
        <v>910973.37633988995</v>
      </c>
      <c r="BD48">
        <v>129348.783142377</v>
      </c>
      <c r="BE48">
        <v>785921.21310371603</v>
      </c>
      <c r="BF48">
        <v>95581.4332406506</v>
      </c>
      <c r="BG48">
        <v>204859.65477669399</v>
      </c>
      <c r="BH48">
        <v>111839.65149852099</v>
      </c>
      <c r="BI48">
        <v>7.5571410552220897</v>
      </c>
      <c r="BJ48">
        <v>48233.509260873303</v>
      </c>
      <c r="BK48">
        <v>7264530.17247249</v>
      </c>
      <c r="BL48">
        <v>816374.34559422196</v>
      </c>
      <c r="BM48">
        <v>217.04121967966401</v>
      </c>
      <c r="BN48">
        <v>208766488.090175</v>
      </c>
      <c r="BO48">
        <v>2015279.8479580299</v>
      </c>
      <c r="BP48">
        <v>6981319.7557837302</v>
      </c>
      <c r="BQ48">
        <v>1511672.93973538</v>
      </c>
      <c r="BR48">
        <v>1644525.6449684501</v>
      </c>
      <c r="BS48">
        <v>7894214.3580807596</v>
      </c>
      <c r="BT48">
        <v>2730208.8133968902</v>
      </c>
      <c r="BU48">
        <v>557261.13793947396</v>
      </c>
      <c r="BV48">
        <v>2253015.5342321298</v>
      </c>
      <c r="BW48">
        <v>236775.16008330099</v>
      </c>
      <c r="BX48">
        <v>1214.03184897035</v>
      </c>
      <c r="BY48">
        <v>739451.16204963496</v>
      </c>
      <c r="BZ48">
        <v>665517.74849180796</v>
      </c>
      <c r="CA48">
        <v>6491479.8528674496</v>
      </c>
      <c r="CB48">
        <v>2547802.6760858302</v>
      </c>
      <c r="CC48">
        <v>1014268.2372755</v>
      </c>
      <c r="CD48">
        <v>508952.55162559799</v>
      </c>
      <c r="CF48">
        <v>63297503.687163301</v>
      </c>
      <c r="CH48">
        <v>2862448.5147840302</v>
      </c>
      <c r="CI48">
        <v>2188746.1941943299</v>
      </c>
      <c r="CN48">
        <v>43820849.574971803</v>
      </c>
      <c r="CO48">
        <v>52644720.855381504</v>
      </c>
      <c r="CP48">
        <v>67239578.340525702</v>
      </c>
      <c r="CQ48">
        <v>67773693.576391995</v>
      </c>
      <c r="CR48">
        <v>164241725.683157</v>
      </c>
      <c r="CS48">
        <v>235800966.556999</v>
      </c>
      <c r="CT48">
        <v>503228402.47815901</v>
      </c>
      <c r="CU48">
        <v>477892452.69509798</v>
      </c>
      <c r="CV48">
        <v>1748808424.2518899</v>
      </c>
      <c r="CW48">
        <v>4824801.3205255</v>
      </c>
      <c r="CX48">
        <v>170439015.02059299</v>
      </c>
      <c r="CZ48">
        <v>37089229.831474297</v>
      </c>
      <c r="DA48">
        <v>4443658.7693381002</v>
      </c>
      <c r="DB48">
        <v>28806327.155376799</v>
      </c>
      <c r="DE48">
        <v>2508.36941208501</v>
      </c>
      <c r="DF48">
        <v>158875.65073301501</v>
      </c>
      <c r="DG48">
        <v>1266967449.3987701</v>
      </c>
      <c r="DH48">
        <v>1082865.8111419301</v>
      </c>
      <c r="DI48">
        <v>5527906119.1106243</v>
      </c>
    </row>
    <row r="49" spans="1:113">
      <c r="A49" s="5">
        <v>45</v>
      </c>
      <c r="B49">
        <v>138389574.012768</v>
      </c>
      <c r="C49">
        <v>419697404.45533699</v>
      </c>
      <c r="D49">
        <v>2915930.2518113898</v>
      </c>
      <c r="E49">
        <v>124297.459450786</v>
      </c>
      <c r="F49">
        <v>302432.58311529201</v>
      </c>
      <c r="G49">
        <v>42929676.4544769</v>
      </c>
      <c r="H49">
        <v>31901302.0293593</v>
      </c>
      <c r="I49">
        <v>10455548.117742101</v>
      </c>
      <c r="J49">
        <v>85965227.094346195</v>
      </c>
      <c r="K49">
        <v>4006695374.0227699</v>
      </c>
      <c r="L49">
        <v>3743492631.5643601</v>
      </c>
      <c r="M49">
        <v>659577662.96718299</v>
      </c>
      <c r="N49">
        <v>33636612.206477404</v>
      </c>
      <c r="O49">
        <v>23695179.490605</v>
      </c>
      <c r="P49">
        <v>89245871.632548094</v>
      </c>
      <c r="Q49">
        <v>5432883.4522428699</v>
      </c>
      <c r="R49">
        <v>279014433.17651498</v>
      </c>
      <c r="S49">
        <v>312223915.21110499</v>
      </c>
      <c r="T49">
        <v>84568181.642561406</v>
      </c>
      <c r="U49">
        <v>1533693321.57865</v>
      </c>
      <c r="V49">
        <v>802103322.87323403</v>
      </c>
      <c r="W49">
        <v>266239760.13133401</v>
      </c>
      <c r="X49">
        <v>496467049.94016802</v>
      </c>
      <c r="Y49">
        <v>437208183.42070299</v>
      </c>
      <c r="Z49">
        <v>537040712.82546198</v>
      </c>
      <c r="AA49">
        <v>339010842.06566501</v>
      </c>
      <c r="AB49">
        <v>1328526950.9185901</v>
      </c>
      <c r="AC49">
        <v>283008753.09328699</v>
      </c>
      <c r="AD49">
        <v>1308166552.7850599</v>
      </c>
      <c r="AE49">
        <v>148367397.33693299</v>
      </c>
      <c r="AF49">
        <v>318845935.00298601</v>
      </c>
      <c r="AG49">
        <v>1822855905.13991</v>
      </c>
      <c r="AH49">
        <v>207166620.36584499</v>
      </c>
      <c r="AI49">
        <v>11478146.219420699</v>
      </c>
      <c r="AJ49">
        <v>23200019.1239517</v>
      </c>
      <c r="AK49">
        <v>183940723.25741199</v>
      </c>
      <c r="AL49">
        <v>29574507.682760101</v>
      </c>
      <c r="AM49">
        <v>68051911.424050599</v>
      </c>
      <c r="AN49">
        <v>136046200.76747</v>
      </c>
      <c r="AO49">
        <v>98568875.458379805</v>
      </c>
      <c r="AP49">
        <v>120067145.587154</v>
      </c>
      <c r="AQ49">
        <v>219091136.92031699</v>
      </c>
      <c r="AR49">
        <v>27100589.028180499</v>
      </c>
      <c r="AS49">
        <v>28550060.474661801</v>
      </c>
      <c r="AT49">
        <v>2178996680.9330401</v>
      </c>
      <c r="AU49">
        <v>83416676.580287799</v>
      </c>
      <c r="AV49">
        <v>9985261.5855048802</v>
      </c>
      <c r="AW49">
        <v>159318421.769449</v>
      </c>
      <c r="AX49">
        <v>21829550.597654302</v>
      </c>
      <c r="AY49">
        <v>202542605.18446201</v>
      </c>
      <c r="AZ49">
        <v>80379771.923305601</v>
      </c>
      <c r="BA49">
        <v>54565284.542213596</v>
      </c>
      <c r="BB49">
        <v>53770113.6248402</v>
      </c>
      <c r="BC49">
        <v>105606963.17463</v>
      </c>
      <c r="BD49">
        <v>181654148.92603099</v>
      </c>
      <c r="BE49">
        <v>237282811.26641101</v>
      </c>
      <c r="BF49">
        <v>16671589.095122701</v>
      </c>
      <c r="BG49">
        <v>118925015.878194</v>
      </c>
      <c r="BH49">
        <v>19259880.0243182</v>
      </c>
      <c r="BI49">
        <v>21549349.456150699</v>
      </c>
      <c r="BJ49">
        <v>7076746.3454054203</v>
      </c>
      <c r="BK49">
        <v>425843607.93744701</v>
      </c>
      <c r="BL49">
        <v>94600521.460688293</v>
      </c>
      <c r="BM49">
        <v>157217191.719309</v>
      </c>
      <c r="BN49">
        <v>916613276.27533102</v>
      </c>
      <c r="BO49">
        <v>48049792.327568598</v>
      </c>
      <c r="BP49">
        <v>310562325.68542898</v>
      </c>
      <c r="BQ49">
        <v>125920299.071907</v>
      </c>
      <c r="BR49">
        <v>110391610.743029</v>
      </c>
      <c r="BS49">
        <v>355243060.93524897</v>
      </c>
      <c r="BT49">
        <v>211948463.533658</v>
      </c>
      <c r="BU49">
        <v>72046397.851426005</v>
      </c>
      <c r="BV49">
        <v>276783390.85936803</v>
      </c>
      <c r="BW49">
        <v>56085014.5713787</v>
      </c>
      <c r="BX49">
        <v>11350125.6439765</v>
      </c>
      <c r="BY49">
        <v>125215875.456783</v>
      </c>
      <c r="BZ49">
        <v>86391573.912417904</v>
      </c>
      <c r="CA49">
        <v>637275354.30494106</v>
      </c>
      <c r="CB49">
        <v>241234375.72738099</v>
      </c>
      <c r="CC49">
        <v>106722991.168966</v>
      </c>
      <c r="CD49">
        <v>109344646.86191501</v>
      </c>
      <c r="CF49">
        <v>581188318.79580796</v>
      </c>
      <c r="CH49">
        <v>100052066.679335</v>
      </c>
      <c r="CI49">
        <v>86048333.348037705</v>
      </c>
      <c r="CN49">
        <v>517349552.15240198</v>
      </c>
      <c r="CO49">
        <v>626733458.60316503</v>
      </c>
      <c r="CP49">
        <v>531085062.07004303</v>
      </c>
      <c r="CQ49">
        <v>556097428.38220799</v>
      </c>
      <c r="CR49">
        <v>1343595550.6984</v>
      </c>
      <c r="CS49">
        <v>1876832517.2295201</v>
      </c>
      <c r="CT49">
        <v>3008599442.1746001</v>
      </c>
      <c r="CU49">
        <v>2456178400.4528599</v>
      </c>
      <c r="CV49">
        <v>5687596862.2693701</v>
      </c>
      <c r="CW49">
        <v>40747383.749239698</v>
      </c>
      <c r="CX49">
        <v>1681789360.0585799</v>
      </c>
      <c r="CY49">
        <v>19593110.415023699</v>
      </c>
      <c r="CZ49">
        <v>1012032802.27607</v>
      </c>
      <c r="DA49">
        <v>333070779.78006798</v>
      </c>
      <c r="DB49">
        <v>455454427.81988901</v>
      </c>
      <c r="DC49">
        <v>92625058.123230904</v>
      </c>
      <c r="DE49">
        <v>66555062.9313519</v>
      </c>
      <c r="DF49">
        <v>93683762.232389301</v>
      </c>
      <c r="DG49">
        <v>4202393709.9979701</v>
      </c>
      <c r="DH49">
        <v>3826140661.21383</v>
      </c>
      <c r="DI49">
        <v>57971748639.65493</v>
      </c>
    </row>
    <row r="50" spans="1:113">
      <c r="A50" s="5">
        <v>46</v>
      </c>
      <c r="E50">
        <v>2957.2034554379402</v>
      </c>
      <c r="H50">
        <v>44467.745093840102</v>
      </c>
      <c r="I50">
        <v>1681508.9604091099</v>
      </c>
      <c r="J50">
        <v>293632117.98813599</v>
      </c>
      <c r="K50">
        <v>86997734.695592001</v>
      </c>
      <c r="L50">
        <v>21679262.125336599</v>
      </c>
      <c r="M50">
        <v>7009707.0641230298</v>
      </c>
      <c r="N50">
        <v>277569.94236996002</v>
      </c>
      <c r="O50">
        <v>286396.52894989401</v>
      </c>
      <c r="R50">
        <v>5386780.4610788599</v>
      </c>
      <c r="S50">
        <v>6854896.6230055904</v>
      </c>
      <c r="T50">
        <v>6961534.2847521901</v>
      </c>
      <c r="U50">
        <v>6650030.51199417</v>
      </c>
      <c r="V50">
        <v>7415773.4415063001</v>
      </c>
      <c r="W50">
        <v>11679450.6903797</v>
      </c>
      <c r="X50">
        <v>12122891.576095</v>
      </c>
      <c r="Y50">
        <v>3535016.1390187098</v>
      </c>
      <c r="Z50">
        <v>20445129.908873498</v>
      </c>
      <c r="AA50">
        <v>10619516.857349001</v>
      </c>
      <c r="AB50">
        <v>13695051.482452899</v>
      </c>
      <c r="AC50">
        <v>1847082.8075699699</v>
      </c>
      <c r="AD50">
        <v>10368725.7287009</v>
      </c>
      <c r="AE50">
        <v>6156163.3035635296</v>
      </c>
      <c r="AF50">
        <v>15032239.0174831</v>
      </c>
      <c r="AG50">
        <v>224020767.94982901</v>
      </c>
      <c r="AH50">
        <v>10148808.5856952</v>
      </c>
      <c r="AI50">
        <v>27750.707353413702</v>
      </c>
      <c r="AJ50">
        <v>1586866.13281506</v>
      </c>
      <c r="AK50">
        <v>793357.096480584</v>
      </c>
      <c r="AL50">
        <v>48610.9687255596</v>
      </c>
      <c r="AM50">
        <v>1540443.87712373</v>
      </c>
      <c r="AN50">
        <v>268335.54207519599</v>
      </c>
      <c r="AO50">
        <v>106333.009278065</v>
      </c>
      <c r="AP50">
        <v>2640891.9757038499</v>
      </c>
      <c r="AQ50">
        <v>171023.683312687</v>
      </c>
      <c r="AR50">
        <v>21392116.616792601</v>
      </c>
      <c r="AV50">
        <v>195271.92197093301</v>
      </c>
      <c r="AW50">
        <v>8286438.4330054503</v>
      </c>
      <c r="AY50">
        <v>601792.99323272204</v>
      </c>
      <c r="AZ50">
        <v>24074625.459777001</v>
      </c>
      <c r="BA50">
        <v>21937116.074545301</v>
      </c>
      <c r="BB50">
        <v>2195614.6606272999</v>
      </c>
      <c r="BC50">
        <v>84785307.101907998</v>
      </c>
      <c r="BD50">
        <v>221466399.702371</v>
      </c>
      <c r="BE50">
        <v>68554378.020982996</v>
      </c>
      <c r="BF50">
        <v>94710152.012079895</v>
      </c>
      <c r="BG50">
        <v>253637367.29043201</v>
      </c>
      <c r="BH50">
        <v>157747171.322611</v>
      </c>
      <c r="BI50">
        <v>87585075.825757399</v>
      </c>
      <c r="BJ50">
        <v>27524263.377133701</v>
      </c>
      <c r="BK50">
        <v>1265092389.78269</v>
      </c>
      <c r="BL50">
        <v>133167050.00835299</v>
      </c>
      <c r="BN50">
        <v>1067849115.90373</v>
      </c>
      <c r="BO50">
        <v>27022278.262756798</v>
      </c>
      <c r="BP50">
        <v>339223502.08651799</v>
      </c>
      <c r="BQ50">
        <v>28892326.829511199</v>
      </c>
      <c r="BR50">
        <v>82269858.825287506</v>
      </c>
      <c r="BS50">
        <v>244591781.450102</v>
      </c>
      <c r="BT50">
        <v>236432595.986774</v>
      </c>
      <c r="BU50">
        <v>81528559.894222394</v>
      </c>
      <c r="BV50">
        <v>60078914.311990403</v>
      </c>
      <c r="BW50">
        <v>890139979.57196403</v>
      </c>
      <c r="BY50">
        <v>13152292.822541101</v>
      </c>
      <c r="BZ50">
        <v>14460850.639255101</v>
      </c>
      <c r="CA50">
        <v>170960512.354985</v>
      </c>
      <c r="CB50">
        <v>9038404.4387778491</v>
      </c>
      <c r="CC50">
        <v>14416496.2898429</v>
      </c>
      <c r="CD50">
        <v>69698878.996023402</v>
      </c>
      <c r="CF50">
        <v>66231244.777398102</v>
      </c>
      <c r="CN50">
        <v>775375179.65631902</v>
      </c>
      <c r="CO50">
        <v>781377767.07083797</v>
      </c>
      <c r="CP50">
        <v>696070748.46072304</v>
      </c>
      <c r="CQ50">
        <v>727180559.71417105</v>
      </c>
      <c r="CR50">
        <v>1825926823.08829</v>
      </c>
      <c r="CS50">
        <v>2017907738.1668301</v>
      </c>
      <c r="CT50">
        <v>3262334374.53936</v>
      </c>
      <c r="CU50">
        <v>2279594318.4011798</v>
      </c>
      <c r="CV50">
        <v>5671584003.8379402</v>
      </c>
      <c r="CW50">
        <v>318734.89274236298</v>
      </c>
      <c r="CX50">
        <v>10067819.5484054</v>
      </c>
      <c r="CZ50">
        <v>815616063.13156402</v>
      </c>
      <c r="DA50">
        <v>2294483823.73843</v>
      </c>
      <c r="DB50">
        <v>32225677.192199498</v>
      </c>
      <c r="DH50">
        <v>6188555136.3169603</v>
      </c>
      <c r="DI50">
        <v>34059294086.417583</v>
      </c>
    </row>
    <row r="51" spans="1:113">
      <c r="A51" s="5">
        <v>47</v>
      </c>
      <c r="B51">
        <v>2600228.2324993098</v>
      </c>
      <c r="C51">
        <v>1541379.62960666</v>
      </c>
      <c r="E51">
        <v>1902.33870266842</v>
      </c>
      <c r="F51">
        <v>4645.2495523007301</v>
      </c>
      <c r="G51">
        <v>106939576.51656599</v>
      </c>
      <c r="H51">
        <v>411697.59276119497</v>
      </c>
      <c r="I51">
        <v>168980.54615982101</v>
      </c>
      <c r="J51">
        <v>186944258.25271499</v>
      </c>
      <c r="K51">
        <v>20341693.1831473</v>
      </c>
      <c r="L51">
        <v>1818494.9448017001</v>
      </c>
      <c r="M51">
        <v>399418.723724877</v>
      </c>
      <c r="N51">
        <v>344650.798149582</v>
      </c>
      <c r="O51">
        <v>44908.583243606103</v>
      </c>
      <c r="R51">
        <v>326209.65709191503</v>
      </c>
      <c r="S51">
        <v>474742.16708278598</v>
      </c>
      <c r="T51">
        <v>253337.420583178</v>
      </c>
      <c r="U51">
        <v>1073503833.51902</v>
      </c>
      <c r="V51">
        <v>9717158.2312940806</v>
      </c>
      <c r="W51">
        <v>634573.73366944597</v>
      </c>
      <c r="X51">
        <v>382920.634281996</v>
      </c>
      <c r="Y51">
        <v>139371.90676185899</v>
      </c>
      <c r="Z51">
        <v>583861.32477091695</v>
      </c>
      <c r="AA51">
        <v>236530.95272320299</v>
      </c>
      <c r="AB51">
        <v>787279.20906784397</v>
      </c>
      <c r="AC51">
        <v>520316.73332974699</v>
      </c>
      <c r="AD51">
        <v>201156.05355007999</v>
      </c>
      <c r="AE51">
        <v>148490.59687546201</v>
      </c>
      <c r="AF51">
        <v>818576.29853959603</v>
      </c>
      <c r="AG51">
        <v>3694010.9408562202</v>
      </c>
      <c r="AH51">
        <v>351463.29949146498</v>
      </c>
      <c r="AI51">
        <v>12935.3847789801</v>
      </c>
      <c r="AJ51">
        <v>121869.04895166001</v>
      </c>
      <c r="AK51">
        <v>283551.48880240001</v>
      </c>
      <c r="AL51">
        <v>45917.881431030299</v>
      </c>
      <c r="AM51">
        <v>92580.9969986793</v>
      </c>
      <c r="AN51">
        <v>75104.314162179697</v>
      </c>
      <c r="AO51">
        <v>121551.16024780901</v>
      </c>
      <c r="AP51">
        <v>120998.00679758099</v>
      </c>
      <c r="AQ51">
        <v>16185597.515463101</v>
      </c>
      <c r="AR51">
        <v>1507010.1025072201</v>
      </c>
      <c r="AS51">
        <v>1963097.21896337</v>
      </c>
      <c r="AT51">
        <v>14452767.9344387</v>
      </c>
      <c r="AU51">
        <v>3076360.8336035698</v>
      </c>
      <c r="AV51">
        <v>90590.3869131596</v>
      </c>
      <c r="AW51">
        <v>310761.721788536</v>
      </c>
      <c r="AX51">
        <v>1211456.99540569</v>
      </c>
      <c r="AY51">
        <v>2687139.2883967501</v>
      </c>
      <c r="AZ51">
        <v>91541.411645929198</v>
      </c>
      <c r="BA51">
        <v>91546.800180144099</v>
      </c>
      <c r="BC51">
        <v>173218.028482094</v>
      </c>
      <c r="BD51">
        <v>511520.30581695802</v>
      </c>
      <c r="BE51">
        <v>157444.00882212099</v>
      </c>
      <c r="BF51">
        <v>1184884.6731704399</v>
      </c>
      <c r="BG51">
        <v>2792878.2292776299</v>
      </c>
      <c r="BH51">
        <v>1181820.0835042901</v>
      </c>
      <c r="BJ51">
        <v>500169.50606614701</v>
      </c>
      <c r="BK51">
        <v>6148386.1058289297</v>
      </c>
      <c r="BL51">
        <v>1302250.2583393599</v>
      </c>
      <c r="BM51">
        <v>311604.03108714399</v>
      </c>
      <c r="BN51">
        <v>2241803.4836436301</v>
      </c>
      <c r="BO51">
        <v>510984.48740227002</v>
      </c>
      <c r="BP51">
        <v>5403767.5367067503</v>
      </c>
      <c r="BQ51">
        <v>1087962.99727897</v>
      </c>
      <c r="BR51">
        <v>1406143.77969541</v>
      </c>
      <c r="BS51">
        <v>896776.24583617598</v>
      </c>
      <c r="BT51">
        <v>771597.922850398</v>
      </c>
      <c r="BU51">
        <v>491577.76010974002</v>
      </c>
      <c r="BV51">
        <v>639984.42800942296</v>
      </c>
      <c r="BW51">
        <v>145382.83669231099</v>
      </c>
      <c r="BX51">
        <v>35814.535683465198</v>
      </c>
      <c r="BY51">
        <v>607340.91008577705</v>
      </c>
      <c r="BZ51">
        <v>613912.09050523199</v>
      </c>
      <c r="CA51">
        <v>3121896.65138738</v>
      </c>
      <c r="CB51">
        <v>969569.26820421102</v>
      </c>
      <c r="CC51">
        <v>437929.65270966099</v>
      </c>
      <c r="CD51">
        <v>924551.68366954406</v>
      </c>
      <c r="CF51">
        <v>381074313.66136998</v>
      </c>
      <c r="CH51">
        <v>2444472.4576290902</v>
      </c>
      <c r="CI51">
        <v>1436955.1557980201</v>
      </c>
      <c r="CN51">
        <v>4322027.1242700899</v>
      </c>
      <c r="CO51">
        <v>5382169.27868573</v>
      </c>
      <c r="CP51">
        <v>4744583.04653876</v>
      </c>
      <c r="CQ51">
        <v>5006789.1996481</v>
      </c>
      <c r="CR51">
        <v>12340445.7707811</v>
      </c>
      <c r="CS51">
        <v>17605946.2408791</v>
      </c>
      <c r="CT51">
        <v>28389097.2579276</v>
      </c>
      <c r="CU51">
        <v>23366794.582183201</v>
      </c>
      <c r="CV51">
        <v>53294380.043199897</v>
      </c>
      <c r="CW51">
        <v>384454.78545265598</v>
      </c>
      <c r="CX51">
        <v>14963392.910118399</v>
      </c>
      <c r="CZ51">
        <v>59121862.914540902</v>
      </c>
      <c r="DA51">
        <v>21046870.795169499</v>
      </c>
      <c r="DB51">
        <v>6698425.5695115803</v>
      </c>
      <c r="DG51">
        <v>399897504.853414</v>
      </c>
      <c r="DH51">
        <v>145697.95709357999</v>
      </c>
      <c r="DI51">
        <v>2533115400.8671737</v>
      </c>
    </row>
    <row r="52" spans="1:113">
      <c r="A52" s="5">
        <v>48</v>
      </c>
      <c r="B52">
        <v>128596.487228682</v>
      </c>
      <c r="C52">
        <v>386298.37425476499</v>
      </c>
      <c r="D52">
        <v>2645.6957363207798</v>
      </c>
      <c r="E52">
        <v>20195.687952826302</v>
      </c>
      <c r="F52">
        <v>80082.979799205204</v>
      </c>
      <c r="G52">
        <v>473852.625948495</v>
      </c>
      <c r="H52">
        <v>7785683.1616599103</v>
      </c>
      <c r="I52">
        <v>67266.323433976504</v>
      </c>
      <c r="J52">
        <v>216103173.66297299</v>
      </c>
      <c r="K52">
        <v>3763626.9473232101</v>
      </c>
      <c r="L52">
        <v>29085143.3339816</v>
      </c>
      <c r="M52">
        <v>8611156.4752762895</v>
      </c>
      <c r="N52">
        <v>31115.8814662488</v>
      </c>
      <c r="O52">
        <v>2011595.9522804799</v>
      </c>
      <c r="P52">
        <v>80985.246869739902</v>
      </c>
      <c r="Q52">
        <v>4932.5025420567499</v>
      </c>
      <c r="R52">
        <v>32445662.926499002</v>
      </c>
      <c r="S52">
        <v>28237327.534448698</v>
      </c>
      <c r="T52">
        <v>19098960.652483098</v>
      </c>
      <c r="U52">
        <v>76889081.767622501</v>
      </c>
      <c r="V52">
        <v>7154015.1979552703</v>
      </c>
      <c r="W52">
        <v>22123854.0594404</v>
      </c>
      <c r="X52">
        <v>47769078.8340514</v>
      </c>
      <c r="Y52">
        <v>6862299.8054053904</v>
      </c>
      <c r="Z52">
        <v>5950432.9419691702</v>
      </c>
      <c r="AA52">
        <v>1812418.76845571</v>
      </c>
      <c r="AB52">
        <v>1222957.3542037001</v>
      </c>
      <c r="AC52">
        <v>482919.05961005</v>
      </c>
      <c r="AD52">
        <v>1265438.8051347199</v>
      </c>
      <c r="AE52">
        <v>24481802.5855463</v>
      </c>
      <c r="AF52">
        <v>17465410.054528099</v>
      </c>
      <c r="AG52">
        <v>1621255861.5243101</v>
      </c>
      <c r="AH52">
        <v>54425127.974386297</v>
      </c>
      <c r="AI52">
        <v>5868488.6428600503</v>
      </c>
      <c r="AJ52">
        <v>20316444.123085499</v>
      </c>
      <c r="AK52">
        <v>29827683.061146401</v>
      </c>
      <c r="AL52">
        <v>17182760.5190349</v>
      </c>
      <c r="AM52">
        <v>6763916.7339666402</v>
      </c>
      <c r="AN52">
        <v>26978607.402814299</v>
      </c>
      <c r="AO52">
        <v>48254076.249658003</v>
      </c>
      <c r="AP52">
        <v>11503599.448727399</v>
      </c>
      <c r="AQ52">
        <v>1823727379.5657699</v>
      </c>
      <c r="AR52">
        <v>36754416.702221803</v>
      </c>
      <c r="AS52">
        <v>172339368.800919</v>
      </c>
      <c r="AT52">
        <v>2556968968.91258</v>
      </c>
      <c r="AU52">
        <v>77796837.450274706</v>
      </c>
      <c r="AV52">
        <v>21585630.301037099</v>
      </c>
      <c r="AW52">
        <v>356056555.00019902</v>
      </c>
      <c r="AX52">
        <v>200600737.43421799</v>
      </c>
      <c r="AY52">
        <v>282496597.91902</v>
      </c>
      <c r="AZ52">
        <v>9197158.3043937702</v>
      </c>
      <c r="BA52">
        <v>25209856.044718001</v>
      </c>
      <c r="BB52">
        <v>311380.61694102403</v>
      </c>
      <c r="BC52">
        <v>7933618.4419078603</v>
      </c>
      <c r="BD52">
        <v>80700010.791664094</v>
      </c>
      <c r="BE52">
        <v>97686903.265883699</v>
      </c>
      <c r="BF52">
        <v>546017.38818794105</v>
      </c>
      <c r="BG52">
        <v>1572856.98200673</v>
      </c>
      <c r="BH52">
        <v>746070.52836146206</v>
      </c>
      <c r="BI52">
        <v>189636.380787186</v>
      </c>
      <c r="BJ52">
        <v>40305.275387620102</v>
      </c>
      <c r="BK52">
        <v>1919853.48574388</v>
      </c>
      <c r="BL52">
        <v>77866554.936618507</v>
      </c>
      <c r="BM52">
        <v>1909865.4281372901</v>
      </c>
      <c r="BN52">
        <v>593598898.74948895</v>
      </c>
      <c r="BO52">
        <v>40454311.204722203</v>
      </c>
      <c r="BP52">
        <v>38100816.2970443</v>
      </c>
      <c r="BQ52">
        <v>113274345.386839</v>
      </c>
      <c r="BR52">
        <v>12302235.5998907</v>
      </c>
      <c r="BS52">
        <v>53508033.784751497</v>
      </c>
      <c r="BT52">
        <v>48504206.9405597</v>
      </c>
      <c r="BU52">
        <v>6881133.66436511</v>
      </c>
      <c r="BV52">
        <v>54924147.319514602</v>
      </c>
      <c r="BW52">
        <v>10059950.150862999</v>
      </c>
      <c r="BX52">
        <v>10215884.5625575</v>
      </c>
      <c r="BY52">
        <v>58103554.629817002</v>
      </c>
      <c r="BZ52">
        <v>3318526.9581067199</v>
      </c>
      <c r="CA52">
        <v>22720453.434737802</v>
      </c>
      <c r="CB52">
        <v>8902081.9436278306</v>
      </c>
      <c r="CC52">
        <v>15786997.5537185</v>
      </c>
      <c r="CD52">
        <v>19653233.171599101</v>
      </c>
      <c r="CF52">
        <v>570021986.60973704</v>
      </c>
      <c r="CH52">
        <v>92114.998959966004</v>
      </c>
      <c r="CI52">
        <v>79138.903111722393</v>
      </c>
      <c r="CN52">
        <v>38220848.559285998</v>
      </c>
      <c r="CO52">
        <v>51695444.244143397</v>
      </c>
      <c r="CP52">
        <v>52506748.264481999</v>
      </c>
      <c r="CQ52">
        <v>47737031.9892819</v>
      </c>
      <c r="CR52">
        <v>124007696.088604</v>
      </c>
      <c r="CS52">
        <v>170384736.925401</v>
      </c>
      <c r="CT52">
        <v>286339619.38868701</v>
      </c>
      <c r="CU52">
        <v>234097538.62142801</v>
      </c>
      <c r="CV52">
        <v>638619362.35098505</v>
      </c>
      <c r="CW52">
        <v>6937608.4522134699</v>
      </c>
      <c r="CX52">
        <v>1616087.5666231201</v>
      </c>
      <c r="CY52">
        <v>17773.996666640702</v>
      </c>
      <c r="CZ52">
        <v>47935200.060378797</v>
      </c>
      <c r="DA52">
        <v>7257565.6736086197</v>
      </c>
      <c r="DB52">
        <v>3319926.9198897802</v>
      </c>
      <c r="DC52">
        <v>84025.325201420506</v>
      </c>
      <c r="DE52">
        <v>60404.2041358563</v>
      </c>
      <c r="DF52">
        <v>85056.531247388004</v>
      </c>
      <c r="DG52">
        <v>62475066.8782399</v>
      </c>
      <c r="DH52">
        <v>4308715331.3311596</v>
      </c>
      <c r="DI52">
        <v>16001046282.558727</v>
      </c>
    </row>
    <row r="53" spans="1:113">
      <c r="A53" s="5">
        <v>49</v>
      </c>
      <c r="B53">
        <v>7522.42346646234</v>
      </c>
      <c r="C53">
        <v>22820.2665230235</v>
      </c>
      <c r="D53">
        <v>158.706289355129</v>
      </c>
      <c r="E53">
        <v>6.7584560798163897</v>
      </c>
      <c r="F53">
        <v>16.4423875432588</v>
      </c>
      <c r="G53">
        <v>2306.5886010745098</v>
      </c>
      <c r="H53">
        <v>1732.2679106246001</v>
      </c>
      <c r="I53">
        <v>565.73296007992201</v>
      </c>
      <c r="J53">
        <v>4593.3054612961696</v>
      </c>
      <c r="K53">
        <v>217584.59946532999</v>
      </c>
      <c r="L53">
        <v>203532.82011398501</v>
      </c>
      <c r="M53">
        <v>35845.350001901301</v>
      </c>
      <c r="N53">
        <v>1825.20274342673</v>
      </c>
      <c r="O53">
        <v>1287.4041781455701</v>
      </c>
      <c r="P53">
        <v>4856.6393641361401</v>
      </c>
      <c r="Q53">
        <v>295.48530198662797</v>
      </c>
      <c r="R53">
        <v>15167.0719011661</v>
      </c>
      <c r="S53">
        <v>16968.090974413899</v>
      </c>
      <c r="T53">
        <v>2646800.1289701001</v>
      </c>
      <c r="U53">
        <v>83350.479229725606</v>
      </c>
      <c r="V53">
        <v>43453.2597458358</v>
      </c>
      <c r="W53">
        <v>112964.900879865</v>
      </c>
      <c r="X53">
        <v>26974.760517770701</v>
      </c>
      <c r="Y53">
        <v>23772.7149172178</v>
      </c>
      <c r="Z53">
        <v>29160.8171435283</v>
      </c>
      <c r="AA53">
        <v>18419.0559088351</v>
      </c>
      <c r="AB53">
        <v>72113.507944863304</v>
      </c>
      <c r="AC53">
        <v>15381.930616064299</v>
      </c>
      <c r="AD53">
        <v>71113.989876758802</v>
      </c>
      <c r="AE53">
        <v>8058.0824991586396</v>
      </c>
      <c r="AF53">
        <v>17310.466306881899</v>
      </c>
      <c r="AG53">
        <v>6331807039.1441202</v>
      </c>
      <c r="AH53">
        <v>124816439.790785</v>
      </c>
      <c r="AI53">
        <v>19458839.848781299</v>
      </c>
      <c r="AJ53">
        <v>45425502.9858521</v>
      </c>
      <c r="AK53">
        <v>160870536.177587</v>
      </c>
      <c r="AL53">
        <v>77195214.2224347</v>
      </c>
      <c r="AM53">
        <v>34240160.764060996</v>
      </c>
      <c r="AN53">
        <v>148845736.45825401</v>
      </c>
      <c r="AO53">
        <v>142607142.2123</v>
      </c>
      <c r="AP53">
        <v>59003271.365929499</v>
      </c>
      <c r="AQ53">
        <v>160861.80624926899</v>
      </c>
      <c r="AR53">
        <v>70465.993537112096</v>
      </c>
      <c r="AS53">
        <v>51781146.0080394</v>
      </c>
      <c r="AT53">
        <v>2520288227.73067</v>
      </c>
      <c r="AU53">
        <v>125741991.441027</v>
      </c>
      <c r="AV53">
        <v>2381492.2135940301</v>
      </c>
      <c r="AW53">
        <v>10250610.522372801</v>
      </c>
      <c r="AX53">
        <v>50568589.663697399</v>
      </c>
      <c r="AY53">
        <v>186990446.88060501</v>
      </c>
      <c r="AZ53">
        <v>45542899.617485799</v>
      </c>
      <c r="BA53">
        <v>124573801.128425</v>
      </c>
      <c r="BB53">
        <v>2918.4815084213001</v>
      </c>
      <c r="BC53">
        <v>3464673.8106145901</v>
      </c>
      <c r="BD53">
        <v>578105746.79050899</v>
      </c>
      <c r="BE53">
        <v>476478629.02395499</v>
      </c>
      <c r="BF53">
        <v>31361548.6658834</v>
      </c>
      <c r="BG53">
        <v>728284318.81129098</v>
      </c>
      <c r="BH53">
        <v>40107640.4017912</v>
      </c>
      <c r="BI53">
        <v>7933326.3579053003</v>
      </c>
      <c r="BJ53">
        <v>263.346497952275</v>
      </c>
      <c r="BK53">
        <v>14719.1100876112</v>
      </c>
      <c r="BL53">
        <v>210839585.51209399</v>
      </c>
      <c r="BM53">
        <v>611900992.47499704</v>
      </c>
      <c r="BN53">
        <v>720210233.51344395</v>
      </c>
      <c r="BO53">
        <v>769900.83358434902</v>
      </c>
      <c r="BP53">
        <v>178532470.883012</v>
      </c>
      <c r="BQ53">
        <v>39710027.2211053</v>
      </c>
      <c r="BR53">
        <v>67690579.211222902</v>
      </c>
      <c r="BS53">
        <v>236733221.68479499</v>
      </c>
      <c r="BT53">
        <v>235455324.69699401</v>
      </c>
      <c r="BU53">
        <v>32834746.258200701</v>
      </c>
      <c r="BV53">
        <v>293869167.251737</v>
      </c>
      <c r="BW53">
        <v>42151435.173482597</v>
      </c>
      <c r="BX53">
        <v>25415699.682712398</v>
      </c>
      <c r="BY53">
        <v>10497594.262747699</v>
      </c>
      <c r="BZ53">
        <v>7173028.52482697</v>
      </c>
      <c r="CA53">
        <v>107115862.615263</v>
      </c>
      <c r="CB53">
        <v>24474040.739615701</v>
      </c>
      <c r="CC53">
        <v>82228120.123377502</v>
      </c>
      <c r="CD53">
        <v>123044665.53011601</v>
      </c>
      <c r="CF53">
        <v>77578143.7142791</v>
      </c>
      <c r="CH53">
        <v>5434.4440926187999</v>
      </c>
      <c r="CI53">
        <v>4673.5231689295897</v>
      </c>
      <c r="CN53">
        <v>446705332.42684901</v>
      </c>
      <c r="CO53">
        <v>332855872.81415099</v>
      </c>
      <c r="CP53">
        <v>157424344.250873</v>
      </c>
      <c r="CQ53">
        <v>109355005.528262</v>
      </c>
      <c r="CR53">
        <v>157246645.01943499</v>
      </c>
      <c r="CS53">
        <v>117773676.485223</v>
      </c>
      <c r="CT53">
        <v>107296670.29707301</v>
      </c>
      <c r="CU53">
        <v>44562545.2272911</v>
      </c>
      <c r="CV53">
        <v>51099616.415656097</v>
      </c>
      <c r="CW53">
        <v>2123.6512908569798</v>
      </c>
      <c r="CX53">
        <v>416250.28260587301</v>
      </c>
      <c r="CY53">
        <v>1066.4006277112001</v>
      </c>
      <c r="CZ53">
        <v>89225103.272443101</v>
      </c>
      <c r="DA53">
        <v>12260812.5639074</v>
      </c>
      <c r="DB53">
        <v>14239808.159199201</v>
      </c>
      <c r="DC53">
        <v>5041.3343278390603</v>
      </c>
      <c r="DE53">
        <v>3622.41417436866</v>
      </c>
      <c r="DF53">
        <v>5098.9567625955797</v>
      </c>
      <c r="DG53">
        <v>1868937348.38325</v>
      </c>
      <c r="DH53">
        <v>3392088497.8379698</v>
      </c>
      <c r="DI53">
        <v>22161819589.622757</v>
      </c>
    </row>
    <row r="54" spans="1:113">
      <c r="A54" s="5">
        <v>50</v>
      </c>
      <c r="B54">
        <v>23771469.361607</v>
      </c>
      <c r="C54">
        <v>14060116.7067177</v>
      </c>
      <c r="G54">
        <v>346385.865203058</v>
      </c>
      <c r="H54">
        <v>5426311.1660901001</v>
      </c>
      <c r="J54">
        <v>129052176.85969099</v>
      </c>
      <c r="L54">
        <v>465406088.777098</v>
      </c>
      <c r="M54">
        <v>388613952.82686102</v>
      </c>
      <c r="N54">
        <v>37044810.318682902</v>
      </c>
      <c r="O54">
        <v>24862332.910589699</v>
      </c>
      <c r="P54">
        <v>60914830.377958097</v>
      </c>
      <c r="Q54">
        <v>1308667.05962978</v>
      </c>
      <c r="R54">
        <v>166990576.808925</v>
      </c>
      <c r="S54">
        <v>308575199.388264</v>
      </c>
      <c r="T54">
        <v>94232895.4705991</v>
      </c>
      <c r="U54">
        <v>172544733.88719901</v>
      </c>
      <c r="V54">
        <v>379944684.04552102</v>
      </c>
      <c r="W54">
        <v>325722726.40293902</v>
      </c>
      <c r="X54">
        <v>320428428.73460901</v>
      </c>
      <c r="Y54">
        <v>6039284.2456948301</v>
      </c>
      <c r="Z54">
        <v>101608247.142498</v>
      </c>
      <c r="AA54">
        <v>60737063.807017997</v>
      </c>
      <c r="AB54">
        <v>545850706.90895104</v>
      </c>
      <c r="AC54">
        <v>20194387.700038001</v>
      </c>
      <c r="AD54">
        <v>53916701.209303401</v>
      </c>
      <c r="AE54">
        <v>15200558.441679301</v>
      </c>
      <c r="AF54">
        <v>131001335.383514</v>
      </c>
      <c r="AG54">
        <v>5154377423.6799202</v>
      </c>
      <c r="AH54">
        <v>797653130.49699605</v>
      </c>
      <c r="AI54">
        <v>41371545.763756402</v>
      </c>
      <c r="AJ54">
        <v>85892891.015689105</v>
      </c>
      <c r="AK54">
        <v>912851771.97328901</v>
      </c>
      <c r="AL54">
        <v>85765361.450274199</v>
      </c>
      <c r="AM54">
        <v>357274723.45381898</v>
      </c>
      <c r="AN54">
        <v>592297740.07098901</v>
      </c>
      <c r="AO54">
        <v>374087576.96377599</v>
      </c>
      <c r="AP54">
        <v>659765631.26340997</v>
      </c>
      <c r="AQ54">
        <v>13350240.9111939</v>
      </c>
      <c r="AR54">
        <v>85899.442285209894</v>
      </c>
      <c r="AS54">
        <v>84299925.867431805</v>
      </c>
      <c r="AT54">
        <v>1115439043.37868</v>
      </c>
      <c r="AU54">
        <v>81754249.936341599</v>
      </c>
      <c r="AV54">
        <v>9950342.0372181498</v>
      </c>
      <c r="AW54">
        <v>20442564.856456898</v>
      </c>
      <c r="AX54">
        <v>26169198.484884299</v>
      </c>
      <c r="AY54">
        <v>1110796744.6224101</v>
      </c>
      <c r="AZ54">
        <v>34137052.096017197</v>
      </c>
      <c r="BA54">
        <v>59677999.8956367</v>
      </c>
      <c r="BB54">
        <v>39277856.084468998</v>
      </c>
      <c r="BC54">
        <v>21658328.493070502</v>
      </c>
      <c r="BD54">
        <v>252063076.82133299</v>
      </c>
      <c r="BE54">
        <v>206084114.80557901</v>
      </c>
      <c r="BI54">
        <v>2890555.17060911</v>
      </c>
      <c r="BK54">
        <v>38448104.701703601</v>
      </c>
      <c r="BL54">
        <v>96871661.0041278</v>
      </c>
      <c r="BM54">
        <v>63597660.654256098</v>
      </c>
      <c r="BN54">
        <v>339011830.97688502</v>
      </c>
      <c r="BO54">
        <v>1592225.1871306</v>
      </c>
      <c r="BP54">
        <v>1973599734.6967101</v>
      </c>
      <c r="BQ54">
        <v>53495579.622741401</v>
      </c>
      <c r="BR54">
        <v>24801867.386719301</v>
      </c>
      <c r="BS54">
        <v>168945875.10150599</v>
      </c>
      <c r="BT54">
        <v>147448038.39799699</v>
      </c>
      <c r="BU54">
        <v>31578235.2554361</v>
      </c>
      <c r="BV54">
        <v>126295375.845364</v>
      </c>
      <c r="BW54">
        <v>53627156.887190603</v>
      </c>
      <c r="BX54">
        <v>16237497.312801</v>
      </c>
      <c r="BY54">
        <v>20385426.9003172</v>
      </c>
      <c r="BZ54">
        <v>17079474.034874901</v>
      </c>
      <c r="CA54">
        <v>345423504.38640702</v>
      </c>
      <c r="CB54">
        <v>66617323.07079</v>
      </c>
      <c r="CC54">
        <v>59835538.037708998</v>
      </c>
      <c r="CD54">
        <v>45472379.560928397</v>
      </c>
      <c r="CF54">
        <v>33659902.883002803</v>
      </c>
      <c r="CH54">
        <v>57127232.512540102</v>
      </c>
      <c r="CI54">
        <v>56376592.142779097</v>
      </c>
      <c r="CN54">
        <v>1680072.68453399</v>
      </c>
      <c r="CO54">
        <v>2308861.8022804498</v>
      </c>
      <c r="CP54">
        <v>1878162.53222365</v>
      </c>
      <c r="CQ54">
        <v>2039381.25704992</v>
      </c>
      <c r="CR54">
        <v>4654296.2093342897</v>
      </c>
      <c r="CS54">
        <v>5867029.4483792903</v>
      </c>
      <c r="CT54">
        <v>9318081.3952531796</v>
      </c>
      <c r="CU54">
        <v>7283339.3569340399</v>
      </c>
      <c r="CV54">
        <v>19446110.3564265</v>
      </c>
      <c r="CW54">
        <v>89017587.261890694</v>
      </c>
      <c r="CX54">
        <v>123302490.546902</v>
      </c>
      <c r="CZ54">
        <v>1300457280.86924</v>
      </c>
      <c r="DA54">
        <v>169035160.27728</v>
      </c>
      <c r="DB54">
        <v>639326448.38135099</v>
      </c>
      <c r="DG54">
        <v>30932496.028472699</v>
      </c>
      <c r="DH54">
        <v>6743807750.5229902</v>
      </c>
      <c r="DI54">
        <v>28981092426.33287</v>
      </c>
    </row>
    <row r="55" spans="1:113">
      <c r="A55" s="5">
        <v>51</v>
      </c>
      <c r="B55">
        <v>4879809.8660864197</v>
      </c>
      <c r="C55">
        <v>4331865.6372632002</v>
      </c>
      <c r="D55">
        <v>415.53428249791</v>
      </c>
      <c r="E55">
        <v>743.00774639138001</v>
      </c>
      <c r="F55">
        <v>6646.2272048252898</v>
      </c>
      <c r="G55">
        <v>10144840.3848026</v>
      </c>
      <c r="H55">
        <v>499470.75598182302</v>
      </c>
      <c r="I55">
        <v>466000.56062266103</v>
      </c>
      <c r="J55">
        <v>161616577.397264</v>
      </c>
      <c r="K55">
        <v>370047578.98005497</v>
      </c>
      <c r="L55">
        <v>59266346.905282304</v>
      </c>
      <c r="M55">
        <v>15903456.9045972</v>
      </c>
      <c r="N55">
        <v>1488302.8550841899</v>
      </c>
      <c r="O55">
        <v>1152167.0012362199</v>
      </c>
      <c r="P55">
        <v>1399866.14350095</v>
      </c>
      <c r="Q55">
        <v>193640.81055355899</v>
      </c>
      <c r="R55">
        <v>19025148.335558102</v>
      </c>
      <c r="S55">
        <v>22918486.968655601</v>
      </c>
      <c r="T55">
        <v>16020993.848734699</v>
      </c>
      <c r="U55">
        <v>10949817.6827845</v>
      </c>
      <c r="V55">
        <v>43215598.227657303</v>
      </c>
      <c r="W55">
        <v>14273047.369926101</v>
      </c>
      <c r="X55">
        <v>32098242.914417502</v>
      </c>
      <c r="Y55">
        <v>11159804.8374511</v>
      </c>
      <c r="Z55">
        <v>74577895.272659093</v>
      </c>
      <c r="AA55">
        <v>68434968.9725274</v>
      </c>
      <c r="AB55">
        <v>364624663.86048001</v>
      </c>
      <c r="AC55">
        <v>20666760.2579454</v>
      </c>
      <c r="AD55">
        <v>167891404.68033099</v>
      </c>
      <c r="AE55">
        <v>19996155.649033301</v>
      </c>
      <c r="AF55">
        <v>50592515.337528698</v>
      </c>
      <c r="AG55">
        <v>1144924960.3385</v>
      </c>
      <c r="AH55">
        <v>158822165.54012901</v>
      </c>
      <c r="AI55">
        <v>5659782.7046170104</v>
      </c>
      <c r="AJ55">
        <v>22608840.5334397</v>
      </c>
      <c r="AK55">
        <v>56052831.687068701</v>
      </c>
      <c r="AL55">
        <v>32995612.167714801</v>
      </c>
      <c r="AM55">
        <v>30325386.809782401</v>
      </c>
      <c r="AN55">
        <v>46193618.020189598</v>
      </c>
      <c r="AO55">
        <v>48637616.863512099</v>
      </c>
      <c r="AP55">
        <v>63235156.315405697</v>
      </c>
      <c r="AQ55">
        <v>28438948.616149198</v>
      </c>
      <c r="AR55">
        <v>8380530.0738409404</v>
      </c>
      <c r="AS55">
        <v>766621.96399822098</v>
      </c>
      <c r="AT55">
        <v>13592497.2842947</v>
      </c>
      <c r="AU55">
        <v>17511939.399073601</v>
      </c>
      <c r="AV55">
        <v>1326299.8592988199</v>
      </c>
      <c r="AW55">
        <v>27415572.334715098</v>
      </c>
      <c r="AX55">
        <v>3386805.9825637499</v>
      </c>
      <c r="AY55">
        <v>35060918.182626396</v>
      </c>
      <c r="AZ55">
        <v>10827261938.556299</v>
      </c>
      <c r="BA55">
        <v>36151822.449119799</v>
      </c>
      <c r="BB55">
        <v>33312519.340226799</v>
      </c>
      <c r="BC55">
        <v>243629403.04196</v>
      </c>
      <c r="BD55">
        <v>864055793.68368006</v>
      </c>
      <c r="BE55">
        <v>886969824.95897603</v>
      </c>
      <c r="BF55">
        <v>509911585.32079297</v>
      </c>
      <c r="BG55">
        <v>540868071.84540796</v>
      </c>
      <c r="BH55">
        <v>297764384.18663001</v>
      </c>
      <c r="BI55">
        <v>121008284.136751</v>
      </c>
      <c r="BJ55">
        <v>87678003.627932206</v>
      </c>
      <c r="BK55">
        <v>354037316.17244202</v>
      </c>
      <c r="BL55">
        <v>39351559.310959697</v>
      </c>
      <c r="BM55">
        <v>204096288.345321</v>
      </c>
      <c r="BN55">
        <v>3179149731.9029799</v>
      </c>
      <c r="BO55">
        <v>150951862.62371099</v>
      </c>
      <c r="BP55">
        <v>1310715840.1959801</v>
      </c>
      <c r="BQ55">
        <v>51062014.1946842</v>
      </c>
      <c r="BR55">
        <v>284224130.34894598</v>
      </c>
      <c r="BS55">
        <v>725399700.39856803</v>
      </c>
      <c r="BT55">
        <v>331984605.75660098</v>
      </c>
      <c r="BU55">
        <v>34356448.6964297</v>
      </c>
      <c r="BV55">
        <v>450134016.055502</v>
      </c>
      <c r="BW55">
        <v>76664386.058665201</v>
      </c>
      <c r="BX55">
        <v>5049846.9179761698</v>
      </c>
      <c r="BY55">
        <v>57572636.815221198</v>
      </c>
      <c r="BZ55">
        <v>53723071.103744499</v>
      </c>
      <c r="CA55">
        <v>366250582.66355199</v>
      </c>
      <c r="CB55">
        <v>63149238.5274029</v>
      </c>
      <c r="CC55">
        <v>110011381.82337999</v>
      </c>
      <c r="CD55">
        <v>278719029.79883599</v>
      </c>
      <c r="CF55">
        <v>353876216.61822402</v>
      </c>
      <c r="CH55">
        <v>13429809.267439499</v>
      </c>
      <c r="CI55">
        <v>9968202.0331391599</v>
      </c>
      <c r="CN55">
        <v>1129284928.2858701</v>
      </c>
      <c r="CO55">
        <v>1754759015.51261</v>
      </c>
      <c r="CP55">
        <v>1324525378.4681799</v>
      </c>
      <c r="CQ55">
        <v>1893572124.5220101</v>
      </c>
      <c r="CR55">
        <v>3295624941.1305799</v>
      </c>
      <c r="CS55">
        <v>4103137037.9256401</v>
      </c>
      <c r="CT55">
        <v>7781567686.1664</v>
      </c>
      <c r="CU55">
        <v>7358543567.5968103</v>
      </c>
      <c r="CV55">
        <v>14047113437.465</v>
      </c>
      <c r="CW55">
        <v>133755819.92595799</v>
      </c>
      <c r="CX55">
        <v>149557887.861738</v>
      </c>
      <c r="CY55">
        <v>484561712.12392998</v>
      </c>
      <c r="CZ55">
        <v>2540295479.5114498</v>
      </c>
      <c r="DA55">
        <v>1008684423.29594</v>
      </c>
      <c r="DB55">
        <v>1337690402.6699901</v>
      </c>
      <c r="DC55">
        <v>1391099061.11483</v>
      </c>
      <c r="DE55">
        <v>407417888.579292</v>
      </c>
      <c r="DF55">
        <v>32567730.9149497</v>
      </c>
      <c r="DG55">
        <v>1014665220.5804</v>
      </c>
      <c r="DH55">
        <v>38768254178.581001</v>
      </c>
      <c r="DI55">
        <v>116222346806.87424</v>
      </c>
    </row>
    <row r="56" spans="1:113">
      <c r="A56" s="5">
        <v>52</v>
      </c>
      <c r="B56">
        <v>7689.35427865766</v>
      </c>
      <c r="C56">
        <v>22709.322568675401</v>
      </c>
      <c r="D56">
        <v>12.715788410459901</v>
      </c>
      <c r="E56">
        <v>22.787016199224901</v>
      </c>
      <c r="F56">
        <v>203.701114969267</v>
      </c>
      <c r="G56">
        <v>238274.02052451301</v>
      </c>
      <c r="H56">
        <v>6890.7245450314804</v>
      </c>
      <c r="I56">
        <v>4609.7704998700101</v>
      </c>
      <c r="J56">
        <v>452960.26795673399</v>
      </c>
      <c r="K56">
        <v>1046599.44914424</v>
      </c>
      <c r="L56">
        <v>316850.46199759201</v>
      </c>
      <c r="M56">
        <v>101537.555368502</v>
      </c>
      <c r="N56">
        <v>4742.8012389345304</v>
      </c>
      <c r="O56">
        <v>3704.8499704780202</v>
      </c>
      <c r="P56">
        <v>9354.6768702774298</v>
      </c>
      <c r="Q56">
        <v>972.88946012019505</v>
      </c>
      <c r="R56">
        <v>33520.712905874898</v>
      </c>
      <c r="S56">
        <v>35091.1828060548</v>
      </c>
      <c r="T56">
        <v>36267.811001513699</v>
      </c>
      <c r="U56">
        <v>103345.011045341</v>
      </c>
      <c r="V56">
        <v>160952.418670666</v>
      </c>
      <c r="W56">
        <v>66317.193258836094</v>
      </c>
      <c r="X56">
        <v>56943.766608257603</v>
      </c>
      <c r="Y56">
        <v>24660.373514877199</v>
      </c>
      <c r="Z56">
        <v>282732.854700253</v>
      </c>
      <c r="AA56">
        <v>510982.59440569603</v>
      </c>
      <c r="AB56">
        <v>584859.08608882001</v>
      </c>
      <c r="AC56">
        <v>47793.067134178396</v>
      </c>
      <c r="AD56">
        <v>260603.40048241001</v>
      </c>
      <c r="AE56">
        <v>49723.618277626098</v>
      </c>
      <c r="AF56">
        <v>158937.59598755901</v>
      </c>
      <c r="AG56">
        <v>24217369.3163951</v>
      </c>
      <c r="AH56">
        <v>27938367.775512598</v>
      </c>
      <c r="AI56">
        <v>21186.823901454602</v>
      </c>
      <c r="AJ56">
        <v>52245.589309030001</v>
      </c>
      <c r="AK56">
        <v>35478984.850241303</v>
      </c>
      <c r="AL56">
        <v>101834.222006579</v>
      </c>
      <c r="AM56">
        <v>214418.188754323</v>
      </c>
      <c r="AN56">
        <v>175942.99745433399</v>
      </c>
      <c r="AO56">
        <v>175654.839702217</v>
      </c>
      <c r="AP56">
        <v>133263.40458911299</v>
      </c>
      <c r="AQ56">
        <v>1948120.6920315099</v>
      </c>
      <c r="AR56">
        <v>28571.644546753399</v>
      </c>
      <c r="AS56">
        <v>22265.6986377793</v>
      </c>
      <c r="AT56">
        <v>351663.50660136901</v>
      </c>
      <c r="AU56">
        <v>93308.602376738694</v>
      </c>
      <c r="AV56">
        <v>4327542.2170673702</v>
      </c>
      <c r="AW56">
        <v>769827.41059196403</v>
      </c>
      <c r="AX56">
        <v>3876.04140175866</v>
      </c>
      <c r="AY56">
        <v>47593.773385454697</v>
      </c>
      <c r="AZ56">
        <v>25288834.100954499</v>
      </c>
      <c r="BA56">
        <v>12801898853.310301</v>
      </c>
      <c r="BB56">
        <v>3953624597.6479402</v>
      </c>
      <c r="BC56">
        <v>2727693558.6540999</v>
      </c>
      <c r="BD56">
        <v>5675129.6658132598</v>
      </c>
      <c r="BE56">
        <v>2649954.7375841602</v>
      </c>
      <c r="BF56">
        <v>2293105.1407638201</v>
      </c>
      <c r="BG56">
        <v>8912901.0297719799</v>
      </c>
      <c r="BH56">
        <v>2493668.0354890898</v>
      </c>
      <c r="BI56">
        <v>647923.112966193</v>
      </c>
      <c r="BJ56">
        <v>108001.69513259501</v>
      </c>
      <c r="BK56">
        <v>22336297.6472174</v>
      </c>
      <c r="BL56">
        <v>74079492.464154094</v>
      </c>
      <c r="BM56">
        <v>233725.52082500901</v>
      </c>
      <c r="BN56">
        <v>719759671.57916903</v>
      </c>
      <c r="BO56">
        <v>58455968.594079003</v>
      </c>
      <c r="BP56">
        <v>12018882.780882601</v>
      </c>
      <c r="BQ56">
        <v>83318.168400434195</v>
      </c>
      <c r="BR56">
        <v>108276000.40782499</v>
      </c>
      <c r="BS56">
        <v>10978440.600837</v>
      </c>
      <c r="BT56">
        <v>2529373.6630347702</v>
      </c>
      <c r="BU56">
        <v>85145009.330462903</v>
      </c>
      <c r="BV56">
        <v>445417197.737396</v>
      </c>
      <c r="BW56">
        <v>388800823.12895203</v>
      </c>
      <c r="BX56">
        <v>23312.779160957802</v>
      </c>
      <c r="BY56">
        <v>5100105.8000828596</v>
      </c>
      <c r="BZ56">
        <v>79074264.159469903</v>
      </c>
      <c r="CA56">
        <v>877892633.69431305</v>
      </c>
      <c r="CB56">
        <v>1122910.139804</v>
      </c>
      <c r="CC56">
        <v>14068391.5906357</v>
      </c>
      <c r="CD56">
        <v>109811681.909739</v>
      </c>
      <c r="CF56">
        <v>998857.61991215497</v>
      </c>
      <c r="CH56">
        <v>16016.905015345301</v>
      </c>
      <c r="CI56">
        <v>12508.660342110299</v>
      </c>
      <c r="CN56">
        <v>184692263.87580901</v>
      </c>
      <c r="CO56">
        <v>247285205.075331</v>
      </c>
      <c r="CP56">
        <v>240272422.35909101</v>
      </c>
      <c r="CQ56">
        <v>252380050.657361</v>
      </c>
      <c r="CR56">
        <v>652107098.519189</v>
      </c>
      <c r="CS56">
        <v>977109908.45985603</v>
      </c>
      <c r="CT56">
        <v>1772414257.51214</v>
      </c>
      <c r="CU56">
        <v>1557993479.34814</v>
      </c>
      <c r="CV56">
        <v>3400813755.63166</v>
      </c>
      <c r="CW56">
        <v>75257829.285026699</v>
      </c>
      <c r="CX56">
        <v>9163962.6079285108</v>
      </c>
      <c r="CY56">
        <v>4821596.0355642</v>
      </c>
      <c r="CZ56">
        <v>84421760.754533201</v>
      </c>
      <c r="DA56">
        <v>22441746.039590299</v>
      </c>
      <c r="DB56">
        <v>16750659.979697499</v>
      </c>
      <c r="DC56">
        <v>3145755.1624348802</v>
      </c>
      <c r="DE56">
        <v>65936808.424319103</v>
      </c>
      <c r="DF56">
        <v>67904988.753974095</v>
      </c>
      <c r="DG56">
        <v>17000771299.911301</v>
      </c>
      <c r="DH56">
        <v>34890933470.544899</v>
      </c>
      <c r="DI56">
        <v>84174871634.580109</v>
      </c>
    </row>
    <row r="57" spans="1:113">
      <c r="A57" s="5">
        <v>53</v>
      </c>
      <c r="B57">
        <v>2188960.42713285</v>
      </c>
      <c r="C57">
        <v>6450955.7670791401</v>
      </c>
      <c r="D57">
        <v>3737.21828767335</v>
      </c>
      <c r="E57">
        <v>6691.5176552079001</v>
      </c>
      <c r="F57">
        <v>59817.489394636803</v>
      </c>
      <c r="G57">
        <v>78037663.838076502</v>
      </c>
      <c r="H57">
        <v>2124734.8996798499</v>
      </c>
      <c r="I57">
        <v>1330505.51855005</v>
      </c>
      <c r="J57">
        <v>132315335.45595001</v>
      </c>
      <c r="K57">
        <v>305120268.560036</v>
      </c>
      <c r="L57">
        <v>92728058.518254101</v>
      </c>
      <c r="M57">
        <v>29780772.4228586</v>
      </c>
      <c r="N57">
        <v>1392801.9683622399</v>
      </c>
      <c r="O57">
        <v>1087968.0656586001</v>
      </c>
      <c r="P57">
        <v>2747055.0044748699</v>
      </c>
      <c r="Q57">
        <v>285696.39473048801</v>
      </c>
      <c r="R57">
        <v>9765035.4896311294</v>
      </c>
      <c r="S57">
        <v>10190252.1526582</v>
      </c>
      <c r="T57">
        <v>10524566.3848779</v>
      </c>
      <c r="U57">
        <v>30244991.0617458</v>
      </c>
      <c r="V57">
        <v>47206311.197721899</v>
      </c>
      <c r="W57">
        <v>19292857.379179299</v>
      </c>
      <c r="X57">
        <v>16491171.623920901</v>
      </c>
      <c r="Y57">
        <v>7190731.5431821803</v>
      </c>
      <c r="Z57">
        <v>82706396.919443905</v>
      </c>
      <c r="AA57">
        <v>149967271.63897899</v>
      </c>
      <c r="AB57">
        <v>171670983.33133799</v>
      </c>
      <c r="AC57">
        <v>14034982.676932599</v>
      </c>
      <c r="AD57">
        <v>76429856.828948602</v>
      </c>
      <c r="AE57">
        <v>14514333.2191216</v>
      </c>
      <c r="AF57">
        <v>46401073.071339697</v>
      </c>
      <c r="AG57">
        <v>1006945844.31485</v>
      </c>
      <c r="AH57">
        <v>105854397.028246</v>
      </c>
      <c r="AI57">
        <v>6013007.3292544298</v>
      </c>
      <c r="AJ57">
        <v>15019673.128654201</v>
      </c>
      <c r="AK57">
        <v>58857340.6487519</v>
      </c>
      <c r="AL57">
        <v>29898943.977208201</v>
      </c>
      <c r="AM57">
        <v>11783775.870544501</v>
      </c>
      <c r="AN57">
        <v>51658868.698663197</v>
      </c>
      <c r="AO57">
        <v>49610740.670083798</v>
      </c>
      <c r="AP57">
        <v>39102161.891732298</v>
      </c>
      <c r="AQ57">
        <v>17466713.330982201</v>
      </c>
      <c r="AR57">
        <v>8390195.6703136805</v>
      </c>
      <c r="AS57">
        <v>6538927.8112092996</v>
      </c>
      <c r="AT57">
        <v>25804787.5534949</v>
      </c>
      <c r="AU57">
        <v>27405460.6584449</v>
      </c>
      <c r="AV57">
        <v>4317917.6866878299</v>
      </c>
      <c r="AW57">
        <v>4780735.5030542295</v>
      </c>
      <c r="AX57">
        <v>1138234.9320750099</v>
      </c>
      <c r="AY57">
        <v>13957776.362805299</v>
      </c>
      <c r="AZ57">
        <v>187148252.84397</v>
      </c>
      <c r="BA57">
        <v>179090988.44488701</v>
      </c>
      <c r="BB57">
        <v>10496698108.774</v>
      </c>
      <c r="BC57">
        <v>1810013160.9406199</v>
      </c>
      <c r="BD57">
        <v>1946988786.65782</v>
      </c>
      <c r="BE57">
        <v>776937349.666852</v>
      </c>
      <c r="BF57">
        <v>162560804.65804201</v>
      </c>
      <c r="BG57">
        <v>474486040.357844</v>
      </c>
      <c r="BH57">
        <v>133806882.860061</v>
      </c>
      <c r="BI57">
        <v>189861767.07837</v>
      </c>
      <c r="BJ57">
        <v>31236102.274441801</v>
      </c>
      <c r="BK57">
        <v>533601457.42137402</v>
      </c>
      <c r="BL57">
        <v>36841976.258027501</v>
      </c>
      <c r="BM57">
        <v>68634775.023388803</v>
      </c>
      <c r="BN57">
        <v>2813019097.5293899</v>
      </c>
      <c r="BO57">
        <v>362212533.85397899</v>
      </c>
      <c r="BP57">
        <v>368469840.96280998</v>
      </c>
      <c r="BQ57">
        <v>23938365.4435031</v>
      </c>
      <c r="BR57">
        <v>74399957.966470599</v>
      </c>
      <c r="BS57">
        <v>260203829.44615099</v>
      </c>
      <c r="BT57">
        <v>275852020.55032402</v>
      </c>
      <c r="BU57">
        <v>62470361.863919698</v>
      </c>
      <c r="BV57">
        <v>60481243.715451002</v>
      </c>
      <c r="BW57">
        <v>191909349.34872001</v>
      </c>
      <c r="BX57">
        <v>6846024.2403182704</v>
      </c>
      <c r="BY57">
        <v>86432639.638389394</v>
      </c>
      <c r="BZ57">
        <v>449158274.25549299</v>
      </c>
      <c r="CA57">
        <v>257240857.344349</v>
      </c>
      <c r="CB57">
        <v>77567606.370011494</v>
      </c>
      <c r="CC57">
        <v>105853618.459071</v>
      </c>
      <c r="CD57">
        <v>143832294.87670901</v>
      </c>
      <c r="CF57">
        <v>243078143.18540299</v>
      </c>
      <c r="CH57">
        <v>4599623.4083722997</v>
      </c>
      <c r="CI57">
        <v>3584933.7006020099</v>
      </c>
      <c r="CN57">
        <v>109747954.74508099</v>
      </c>
      <c r="CO57">
        <v>154730039.008618</v>
      </c>
      <c r="CP57">
        <v>148798011.54086</v>
      </c>
      <c r="CQ57">
        <v>159952539.38969901</v>
      </c>
      <c r="CR57">
        <v>404310998.42609501</v>
      </c>
      <c r="CS57">
        <v>535022420.95272499</v>
      </c>
      <c r="CT57">
        <v>968182318.60961699</v>
      </c>
      <c r="CU57">
        <v>758912442.84655905</v>
      </c>
      <c r="CV57">
        <v>1983362471.9090199</v>
      </c>
      <c r="CW57">
        <v>50628858.526438497</v>
      </c>
      <c r="CX57">
        <v>534887040.42340302</v>
      </c>
      <c r="CY57">
        <v>1415877226.6224301</v>
      </c>
      <c r="CZ57">
        <v>1686518004.45713</v>
      </c>
      <c r="DA57">
        <v>641439220.65622795</v>
      </c>
      <c r="DB57">
        <v>220798385.26838899</v>
      </c>
      <c r="DC57">
        <v>923761149.24781895</v>
      </c>
      <c r="DE57">
        <v>2343557732.4714699</v>
      </c>
      <c r="DF57">
        <v>382979.16801401001</v>
      </c>
      <c r="DG57">
        <v>5485518945.7901497</v>
      </c>
      <c r="DH57">
        <v>29722665898.0616</v>
      </c>
      <c r="DI57">
        <v>73994949048.192719</v>
      </c>
    </row>
    <row r="58" spans="1:113">
      <c r="A58" s="5">
        <v>54</v>
      </c>
      <c r="B58">
        <v>17621349.408939902</v>
      </c>
      <c r="C58">
        <v>37239664.996919602</v>
      </c>
      <c r="D58">
        <v>19793.009569354301</v>
      </c>
      <c r="E58">
        <v>1590.7114816767801</v>
      </c>
      <c r="F58">
        <v>22257.669875772299</v>
      </c>
      <c r="G58">
        <v>8809010.5805599503</v>
      </c>
      <c r="H58">
        <v>3666920.1543306801</v>
      </c>
      <c r="I58">
        <v>5757927.09192234</v>
      </c>
      <c r="J58">
        <v>80863219.574955299</v>
      </c>
      <c r="K58">
        <v>636988113.68002796</v>
      </c>
      <c r="L58">
        <v>104575344.51073</v>
      </c>
      <c r="M58">
        <v>44224530.0491274</v>
      </c>
      <c r="N58">
        <v>1759434.96581878</v>
      </c>
      <c r="O58">
        <v>2799618.03103026</v>
      </c>
      <c r="P58">
        <v>2081145.91364841</v>
      </c>
      <c r="Q58">
        <v>868927.20756757201</v>
      </c>
      <c r="R58">
        <v>25338139.273170698</v>
      </c>
      <c r="S58">
        <v>26789210.897250202</v>
      </c>
      <c r="T58">
        <v>30415831.075757898</v>
      </c>
      <c r="U58">
        <v>9615506.99753437</v>
      </c>
      <c r="V58">
        <v>59769208.441270702</v>
      </c>
      <c r="W58">
        <v>27375580.626116</v>
      </c>
      <c r="X58">
        <v>66412332.282232299</v>
      </c>
      <c r="Y58">
        <v>10588199.7931531</v>
      </c>
      <c r="Z58">
        <v>98890307.164847001</v>
      </c>
      <c r="AA58">
        <v>61387923.448067203</v>
      </c>
      <c r="AB58">
        <v>145245053.72689801</v>
      </c>
      <c r="AC58">
        <v>19826762.038143098</v>
      </c>
      <c r="AD58">
        <v>99114846.837997094</v>
      </c>
      <c r="AE58">
        <v>15766199.8832641</v>
      </c>
      <c r="AF58">
        <v>60356271.6848609</v>
      </c>
      <c r="AG58">
        <v>1130614784.3641701</v>
      </c>
      <c r="AH58">
        <v>98067861.811995298</v>
      </c>
      <c r="AI58">
        <v>7193653.8635235596</v>
      </c>
      <c r="AJ58">
        <v>26022859.476677399</v>
      </c>
      <c r="AK58">
        <v>53753359.039741702</v>
      </c>
      <c r="AL58">
        <v>50623786.150338598</v>
      </c>
      <c r="AM58">
        <v>32595044.191946901</v>
      </c>
      <c r="AN58">
        <v>65547872.015050001</v>
      </c>
      <c r="AO58">
        <v>59345096.430836998</v>
      </c>
      <c r="AP58">
        <v>30639809.049498901</v>
      </c>
      <c r="AQ58">
        <v>57871061.8011242</v>
      </c>
      <c r="AR58">
        <v>4518999.70146803</v>
      </c>
      <c r="AS58">
        <v>4814732.0773608601</v>
      </c>
      <c r="AT58">
        <v>112077481.45718101</v>
      </c>
      <c r="AU58">
        <v>159774357.33380499</v>
      </c>
      <c r="AV58">
        <v>9616543.2419492193</v>
      </c>
      <c r="AW58">
        <v>23276888.519612402</v>
      </c>
      <c r="AX58">
        <v>4170689.1466777599</v>
      </c>
      <c r="AY58">
        <v>36786369.976471797</v>
      </c>
      <c r="AZ58">
        <v>174782185.37999901</v>
      </c>
      <c r="BA58">
        <v>125508589.856591</v>
      </c>
      <c r="BB58">
        <v>72501542.644744605</v>
      </c>
      <c r="BC58">
        <v>3132850765.3958502</v>
      </c>
      <c r="BD58">
        <v>505513601.45596999</v>
      </c>
      <c r="BE58">
        <v>1465616795.9212301</v>
      </c>
      <c r="BF58">
        <v>130832045.765361</v>
      </c>
      <c r="BG58">
        <v>441647925.44297999</v>
      </c>
      <c r="BH58">
        <v>482758701.69067597</v>
      </c>
      <c r="BI58">
        <v>151250807.657408</v>
      </c>
      <c r="BJ58">
        <v>60708608.579145297</v>
      </c>
      <c r="BK58">
        <v>857728683.74300802</v>
      </c>
      <c r="BL58">
        <v>187536424.474053</v>
      </c>
      <c r="BM58">
        <v>27505591.266347099</v>
      </c>
      <c r="BN58">
        <v>1485903184.12165</v>
      </c>
      <c r="BO58">
        <v>150433034.073576</v>
      </c>
      <c r="BP58">
        <v>898914489.88059497</v>
      </c>
      <c r="BQ58">
        <v>97989638.868449897</v>
      </c>
      <c r="BR58">
        <v>277606940.02183998</v>
      </c>
      <c r="BS58">
        <v>706706566.32467794</v>
      </c>
      <c r="BT58">
        <v>150748826.02636999</v>
      </c>
      <c r="BU58">
        <v>102000451.118101</v>
      </c>
      <c r="BV58">
        <v>129520504.870819</v>
      </c>
      <c r="BW58">
        <v>155715947.93263301</v>
      </c>
      <c r="BX58">
        <v>5680250.59371245</v>
      </c>
      <c r="BY58">
        <v>118797387.57100099</v>
      </c>
      <c r="BZ58">
        <v>87947582.553422004</v>
      </c>
      <c r="CA58">
        <v>564866314.13117504</v>
      </c>
      <c r="CB58">
        <v>181338081.22016999</v>
      </c>
      <c r="CC58">
        <v>212919067.96931601</v>
      </c>
      <c r="CD58">
        <v>208678630.970397</v>
      </c>
      <c r="CF58">
        <v>341091851.26604402</v>
      </c>
      <c r="CH58">
        <v>7701012.1278729104</v>
      </c>
      <c r="CI58">
        <v>14962641.139429901</v>
      </c>
      <c r="CN58">
        <v>1180014566.6846099</v>
      </c>
      <c r="CO58">
        <v>1565400250.3623099</v>
      </c>
      <c r="CP58">
        <v>1321048922.2033701</v>
      </c>
      <c r="CQ58">
        <v>1455988708.58865</v>
      </c>
      <c r="CR58">
        <v>3196797401.58114</v>
      </c>
      <c r="CS58">
        <v>3955780284.2090998</v>
      </c>
      <c r="CT58">
        <v>6083690825.2081099</v>
      </c>
      <c r="CU58">
        <v>4085260649.4781599</v>
      </c>
      <c r="CV58">
        <v>7030128369.2610502</v>
      </c>
      <c r="CW58">
        <v>220763540.47027701</v>
      </c>
      <c r="CX58">
        <v>1011502904.60774</v>
      </c>
      <c r="CY58">
        <v>16192709.3504507</v>
      </c>
      <c r="CZ58">
        <v>5586199756.5491896</v>
      </c>
      <c r="DA58">
        <v>1579572231.1105101</v>
      </c>
      <c r="DB58">
        <v>3718239559.4435201</v>
      </c>
      <c r="DC58">
        <v>10564613.596258501</v>
      </c>
      <c r="DE58">
        <v>2848374234.5052099</v>
      </c>
      <c r="DG58">
        <v>1036733580.30872</v>
      </c>
      <c r="DH58">
        <v>427287158.85637897</v>
      </c>
      <c r="DI58">
        <v>63717306409.805855</v>
      </c>
    </row>
    <row r="59" spans="1:113">
      <c r="A59" s="5">
        <v>55</v>
      </c>
      <c r="B59">
        <v>203442.97805429299</v>
      </c>
      <c r="C59">
        <v>241000.87170736099</v>
      </c>
      <c r="D59">
        <v>98.138542052260306</v>
      </c>
      <c r="E59">
        <v>97.159915410966804</v>
      </c>
      <c r="F59">
        <v>917.26582077541002</v>
      </c>
      <c r="G59">
        <v>4721522.05298502</v>
      </c>
      <c r="H59">
        <v>717580.44222597405</v>
      </c>
      <c r="I59">
        <v>351642.783281532</v>
      </c>
      <c r="J59">
        <v>291140519.86418003</v>
      </c>
      <c r="K59">
        <v>463697766.68203098</v>
      </c>
      <c r="L59">
        <v>278643493.46618903</v>
      </c>
      <c r="M59">
        <v>76055378.056984797</v>
      </c>
      <c r="N59">
        <v>8100329.7568298001</v>
      </c>
      <c r="O59">
        <v>6267043.2970477697</v>
      </c>
      <c r="P59">
        <v>6624770.3854344403</v>
      </c>
      <c r="Q59">
        <v>1013786.8578330399</v>
      </c>
      <c r="R59">
        <v>85846131.252974406</v>
      </c>
      <c r="S59">
        <v>122282425.33057401</v>
      </c>
      <c r="T59">
        <v>44135858.9677632</v>
      </c>
      <c r="U59">
        <v>33445250.197868999</v>
      </c>
      <c r="V59">
        <v>139204036.82629299</v>
      </c>
      <c r="W59">
        <v>66981384.893139802</v>
      </c>
      <c r="X59">
        <v>182686457.06594899</v>
      </c>
      <c r="Y59">
        <v>52942090.038690001</v>
      </c>
      <c r="Z59">
        <v>314046681.33130097</v>
      </c>
      <c r="AA59">
        <v>271510043.58506101</v>
      </c>
      <c r="AB59">
        <v>244863148.35430199</v>
      </c>
      <c r="AC59">
        <v>115302474.62037</v>
      </c>
      <c r="AD59">
        <v>499573917.85992801</v>
      </c>
      <c r="AE59">
        <v>96587649.499403805</v>
      </c>
      <c r="AF59">
        <v>215196906.458033</v>
      </c>
      <c r="AG59">
        <v>851661385.95131505</v>
      </c>
      <c r="AH59">
        <v>492952382.25474799</v>
      </c>
      <c r="AI59">
        <v>16987841.980830502</v>
      </c>
      <c r="AJ59">
        <v>69636686.803972796</v>
      </c>
      <c r="AK59">
        <v>219535484.18713799</v>
      </c>
      <c r="AL59">
        <v>108321571.06887101</v>
      </c>
      <c r="AM59">
        <v>128051857.608</v>
      </c>
      <c r="AN59">
        <v>173559505.38683999</v>
      </c>
      <c r="AO59">
        <v>148410396.193441</v>
      </c>
      <c r="AP59">
        <v>111390018.85377701</v>
      </c>
      <c r="AQ59">
        <v>134537095.596735</v>
      </c>
      <c r="AR59">
        <v>422483.94270997599</v>
      </c>
      <c r="AS59">
        <v>237383.39692054299</v>
      </c>
      <c r="AT59">
        <v>27840846.825252999</v>
      </c>
      <c r="AU59">
        <v>56118708.134510003</v>
      </c>
      <c r="AV59">
        <v>5164794.8181575797</v>
      </c>
      <c r="AW59">
        <v>32463039.448894799</v>
      </c>
      <c r="AX59">
        <v>18772146.7022653</v>
      </c>
      <c r="AY59">
        <v>35149539.018384703</v>
      </c>
      <c r="AZ59">
        <v>727347646.29212296</v>
      </c>
      <c r="BA59">
        <v>41326851.690527</v>
      </c>
      <c r="BB59">
        <v>74674606.639409006</v>
      </c>
      <c r="BC59">
        <v>556858577.86121702</v>
      </c>
      <c r="BD59">
        <v>1047735433.67626</v>
      </c>
      <c r="BE59">
        <v>959104587.45958197</v>
      </c>
      <c r="BF59">
        <v>2611967429.1052899</v>
      </c>
      <c r="BG59">
        <v>1125359109.1770101</v>
      </c>
      <c r="BH59">
        <v>1163639727.5948501</v>
      </c>
      <c r="BI59">
        <v>168576287.31832099</v>
      </c>
      <c r="BJ59">
        <v>405513600.821316</v>
      </c>
      <c r="BK59">
        <v>330914183.23307002</v>
      </c>
      <c r="BL59">
        <v>77291548.091145605</v>
      </c>
      <c r="BM59">
        <v>15850170.801508101</v>
      </c>
      <c r="BN59">
        <v>3755550659.0810099</v>
      </c>
      <c r="BO59">
        <v>151144956.09158799</v>
      </c>
      <c r="BP59">
        <v>4616085425.2883396</v>
      </c>
      <c r="BQ59">
        <v>259161227.79597899</v>
      </c>
      <c r="BR59">
        <v>194029076.81055599</v>
      </c>
      <c r="BS59">
        <v>304278292.60607499</v>
      </c>
      <c r="BT59">
        <v>328704004.55377501</v>
      </c>
      <c r="BU59">
        <v>29889701.0671078</v>
      </c>
      <c r="BV59">
        <v>141761733.461831</v>
      </c>
      <c r="BW59">
        <v>232355219.082239</v>
      </c>
      <c r="BX59">
        <v>5254672.8070535297</v>
      </c>
      <c r="BY59">
        <v>166161465.630294</v>
      </c>
      <c r="BZ59">
        <v>124702701.418097</v>
      </c>
      <c r="CA59">
        <v>1852723769.6012399</v>
      </c>
      <c r="CB59">
        <v>168960904.95220199</v>
      </c>
      <c r="CC59">
        <v>213146988.90237099</v>
      </c>
      <c r="CD59">
        <v>1086237302.91398</v>
      </c>
      <c r="CF59">
        <v>893179853.99239099</v>
      </c>
      <c r="CH59">
        <v>506958.374632044</v>
      </c>
      <c r="CI59">
        <v>379462.90199712</v>
      </c>
      <c r="CN59">
        <v>350779726.696769</v>
      </c>
      <c r="CO59">
        <v>508797194.21373701</v>
      </c>
      <c r="CP59">
        <v>472224758.27849901</v>
      </c>
      <c r="CQ59">
        <v>607268515.84107196</v>
      </c>
      <c r="CR59">
        <v>1237635702.5475399</v>
      </c>
      <c r="CS59">
        <v>1685744839.57937</v>
      </c>
      <c r="CT59">
        <v>3127568743.7200899</v>
      </c>
      <c r="CU59">
        <v>2624756590.3348198</v>
      </c>
      <c r="CV59">
        <v>5168737912.8467999</v>
      </c>
      <c r="CW59">
        <v>312560242.00489098</v>
      </c>
      <c r="CX59">
        <v>638035060.64130402</v>
      </c>
      <c r="CY59">
        <v>30478319.730865501</v>
      </c>
      <c r="CZ59">
        <v>8222727950.5829802</v>
      </c>
      <c r="DA59">
        <v>331989746.68194097</v>
      </c>
      <c r="DB59">
        <v>4298138133.4485397</v>
      </c>
      <c r="DC59">
        <v>53689139.985764302</v>
      </c>
      <c r="DE59">
        <v>38023559.532378703</v>
      </c>
      <c r="DF59">
        <v>1024157.7357631701</v>
      </c>
      <c r="DG59">
        <v>483675788.91991699</v>
      </c>
      <c r="DH59">
        <v>28760903155.464401</v>
      </c>
      <c r="DI59">
        <v>89038730390.395294</v>
      </c>
    </row>
    <row r="60" spans="1:113">
      <c r="A60" s="5">
        <v>56</v>
      </c>
      <c r="B60">
        <v>7276688.93860038</v>
      </c>
      <c r="C60">
        <v>21046068.510215599</v>
      </c>
      <c r="D60">
        <v>12099.4049002103</v>
      </c>
      <c r="E60">
        <v>21682.441273973702</v>
      </c>
      <c r="F60">
        <v>193826.93302839401</v>
      </c>
      <c r="G60">
        <v>226897361.20098001</v>
      </c>
      <c r="H60">
        <v>6567562.5315157901</v>
      </c>
      <c r="I60">
        <v>4579140.2031681603</v>
      </c>
      <c r="J60">
        <v>439021404.92208302</v>
      </c>
      <c r="K60">
        <v>1002717279.77167</v>
      </c>
      <c r="L60">
        <v>302400859.79368103</v>
      </c>
      <c r="M60">
        <v>96996819.280296594</v>
      </c>
      <c r="N60">
        <v>4565815.2157121096</v>
      </c>
      <c r="O60">
        <v>3566197.8072295599</v>
      </c>
      <c r="P60">
        <v>8943904.2437561695</v>
      </c>
      <c r="Q60">
        <v>932156.23209457204</v>
      </c>
      <c r="R60">
        <v>32352205.857030299</v>
      </c>
      <c r="S60">
        <v>33881214.227802597</v>
      </c>
      <c r="T60">
        <v>34690226.426638901</v>
      </c>
      <c r="U60">
        <v>98299665.620435402</v>
      </c>
      <c r="V60">
        <v>154461316.35846701</v>
      </c>
      <c r="W60">
        <v>62992762.293619499</v>
      </c>
      <c r="X60">
        <v>54632263.940784499</v>
      </c>
      <c r="Y60">
        <v>23708488.1942936</v>
      </c>
      <c r="Z60">
        <v>270578987.42923898</v>
      </c>
      <c r="AA60">
        <v>487992255.41440803</v>
      </c>
      <c r="AB60">
        <v>569961296.02795303</v>
      </c>
      <c r="AC60">
        <v>46234780.636872999</v>
      </c>
      <c r="AD60">
        <v>253973256.16631201</v>
      </c>
      <c r="AE60">
        <v>47760034.896490701</v>
      </c>
      <c r="AF60">
        <v>152152808.47430301</v>
      </c>
      <c r="AG60">
        <v>3316068749.4523501</v>
      </c>
      <c r="AH60">
        <v>403740445.69721299</v>
      </c>
      <c r="AI60">
        <v>21143858.0468705</v>
      </c>
      <c r="AJ60">
        <v>54260890.547339</v>
      </c>
      <c r="AK60">
        <v>233107891.41463101</v>
      </c>
      <c r="AL60">
        <v>111101314.035708</v>
      </c>
      <c r="AM60">
        <v>56066557.8552569</v>
      </c>
      <c r="AN60">
        <v>186365754.043919</v>
      </c>
      <c r="AO60">
        <v>175517960.58446401</v>
      </c>
      <c r="AP60">
        <v>214849287.949754</v>
      </c>
      <c r="AQ60">
        <v>58447924.019882299</v>
      </c>
      <c r="AR60">
        <v>27482307.806101199</v>
      </c>
      <c r="AS60">
        <v>21186393.993701901</v>
      </c>
      <c r="AT60">
        <v>86809318.114116997</v>
      </c>
      <c r="AU60">
        <v>89353937.011175394</v>
      </c>
      <c r="AV60">
        <v>13944906.176702799</v>
      </c>
      <c r="AW60">
        <v>19790701.125216901</v>
      </c>
      <c r="AX60">
        <v>3817398.9373857598</v>
      </c>
      <c r="AY60">
        <v>46996691.039940201</v>
      </c>
      <c r="AZ60">
        <v>1128313036.7035899</v>
      </c>
      <c r="BA60">
        <v>364888446.03397697</v>
      </c>
      <c r="BB60">
        <v>244497554.38749301</v>
      </c>
      <c r="BC60">
        <v>691966620.61135304</v>
      </c>
      <c r="BD60">
        <v>1026820531.70266</v>
      </c>
      <c r="BE60">
        <v>9430105865.4506092</v>
      </c>
      <c r="BF60">
        <v>556403346.07477796</v>
      </c>
      <c r="BG60">
        <v>1587323974.1530499</v>
      </c>
      <c r="BH60">
        <v>449206926.46889198</v>
      </c>
      <c r="BI60">
        <v>777091501.01043499</v>
      </c>
      <c r="BJ60">
        <v>238530628.077346</v>
      </c>
      <c r="BK60">
        <v>1793404083.4619801</v>
      </c>
      <c r="BL60">
        <v>165547612.20501101</v>
      </c>
      <c r="BM60">
        <v>401573289.29209501</v>
      </c>
      <c r="BN60">
        <v>11036453092.823299</v>
      </c>
      <c r="BO60">
        <v>1293151666.65066</v>
      </c>
      <c r="BP60">
        <v>2319264945.9165502</v>
      </c>
      <c r="BQ60">
        <v>128936838.86968</v>
      </c>
      <c r="BR60">
        <v>1910859726.01191</v>
      </c>
      <c r="BS60">
        <v>1023064376.96086</v>
      </c>
      <c r="BT60">
        <v>1036577471.3928601</v>
      </c>
      <c r="BU60">
        <v>232063293.93145099</v>
      </c>
      <c r="BV60">
        <v>414861708.36227697</v>
      </c>
      <c r="BW60">
        <v>759846313.23988903</v>
      </c>
      <c r="BX60">
        <v>26182392.2872089</v>
      </c>
      <c r="BY60">
        <v>352463244.20230502</v>
      </c>
      <c r="BZ60">
        <v>250102801.45963299</v>
      </c>
      <c r="CA60">
        <v>1463336041.7074299</v>
      </c>
      <c r="CB60">
        <v>298172484.46296501</v>
      </c>
      <c r="CC60">
        <v>1624744767.90938</v>
      </c>
      <c r="CD60">
        <v>612149936.42793298</v>
      </c>
      <c r="CF60">
        <v>1237677008.15168</v>
      </c>
      <c r="CH60">
        <v>15416845.5612086</v>
      </c>
      <c r="CI60">
        <v>11995997.3084243</v>
      </c>
      <c r="CN60">
        <v>362746666.70442998</v>
      </c>
      <c r="CO60">
        <v>552943338.75352895</v>
      </c>
      <c r="CP60">
        <v>410680357.378896</v>
      </c>
      <c r="CQ60">
        <v>497570329.930381</v>
      </c>
      <c r="CR60">
        <v>1158865028.4667499</v>
      </c>
      <c r="CS60">
        <v>1393827428.6866</v>
      </c>
      <c r="CT60">
        <v>2472553984.1433802</v>
      </c>
      <c r="CU60">
        <v>2257291182.0552402</v>
      </c>
      <c r="CV60">
        <v>5134657731.0949402</v>
      </c>
      <c r="CW60">
        <v>108791431.129627</v>
      </c>
      <c r="CX60">
        <v>1101273925.56057</v>
      </c>
      <c r="CY60">
        <v>4600881189.3901396</v>
      </c>
      <c r="CZ60">
        <v>3284379548.5508499</v>
      </c>
      <c r="DA60">
        <v>458896724.99581802</v>
      </c>
      <c r="DB60">
        <v>947111519.11704302</v>
      </c>
      <c r="DC60">
        <v>3044444366.6037698</v>
      </c>
      <c r="DE60">
        <v>7164656726.3118896</v>
      </c>
      <c r="DF60">
        <v>1293377.68818827</v>
      </c>
      <c r="DG60">
        <v>20187488267.170898</v>
      </c>
      <c r="DH60">
        <v>65133050143.038498</v>
      </c>
      <c r="DI60">
        <v>174765860353.28891</v>
      </c>
    </row>
    <row r="61" spans="1:113">
      <c r="A61" s="5">
        <v>57</v>
      </c>
      <c r="B61">
        <v>18407845.917299598</v>
      </c>
      <c r="C61">
        <v>16969863.245254599</v>
      </c>
      <c r="D61">
        <v>40933.600433261097</v>
      </c>
      <c r="E61">
        <v>8729.9224653052206</v>
      </c>
      <c r="F61">
        <v>62840.3593310336</v>
      </c>
      <c r="G61">
        <v>28915185.2285222</v>
      </c>
      <c r="H61">
        <v>11243574.4242697</v>
      </c>
      <c r="I61">
        <v>10797743.994327899</v>
      </c>
      <c r="J61">
        <v>76638551.573724002</v>
      </c>
      <c r="K61">
        <v>679738301.33687198</v>
      </c>
      <c r="L61">
        <v>88085975.194460198</v>
      </c>
      <c r="M61">
        <v>35963032.016560301</v>
      </c>
      <c r="N61">
        <v>1502132.7626948899</v>
      </c>
      <c r="O61">
        <v>1209290.1754782801</v>
      </c>
      <c r="P61">
        <v>41904363.921826899</v>
      </c>
      <c r="Q61">
        <v>26949392.337922599</v>
      </c>
      <c r="R61">
        <v>10644097.114075201</v>
      </c>
      <c r="S61">
        <v>15052127.3546455</v>
      </c>
      <c r="T61">
        <v>12252889.637364401</v>
      </c>
      <c r="U61">
        <v>32615297.530265499</v>
      </c>
      <c r="V61">
        <v>51713742.029026903</v>
      </c>
      <c r="W61">
        <v>19690259.2786301</v>
      </c>
      <c r="X61">
        <v>25270344.778282002</v>
      </c>
      <c r="Y61">
        <v>10814178.0611444</v>
      </c>
      <c r="Z61">
        <v>37815388.823308498</v>
      </c>
      <c r="AA61">
        <v>23510728.904509299</v>
      </c>
      <c r="AB61">
        <v>70474483.388638407</v>
      </c>
      <c r="AC61">
        <v>15327419.6926091</v>
      </c>
      <c r="AD61">
        <v>67271198.080993593</v>
      </c>
      <c r="AE61">
        <v>11933705.6331964</v>
      </c>
      <c r="AF61">
        <v>27159177.593134601</v>
      </c>
      <c r="AG61">
        <v>2059514843.33167</v>
      </c>
      <c r="AH61">
        <v>60556154.583754599</v>
      </c>
      <c r="AI61">
        <v>6852710.3188519403</v>
      </c>
      <c r="AJ61">
        <v>15677547.569036899</v>
      </c>
      <c r="AK61">
        <v>83366505.9019811</v>
      </c>
      <c r="AL61">
        <v>47139326.959565401</v>
      </c>
      <c r="AM61">
        <v>43056938.252655298</v>
      </c>
      <c r="AN61">
        <v>88406943.399421796</v>
      </c>
      <c r="AO61">
        <v>64058790.781810999</v>
      </c>
      <c r="AP61">
        <v>76935511.729848698</v>
      </c>
      <c r="AQ61">
        <v>272087025.41669601</v>
      </c>
      <c r="AR61">
        <v>223006478.163995</v>
      </c>
      <c r="AS61">
        <v>92138045.229345098</v>
      </c>
      <c r="AT61">
        <v>191306565.28865501</v>
      </c>
      <c r="AU61">
        <v>489934948.93476701</v>
      </c>
      <c r="AV61">
        <v>3979204.5070264698</v>
      </c>
      <c r="AW61">
        <v>24503897.415545098</v>
      </c>
      <c r="AX61">
        <v>4529700.4591430398</v>
      </c>
      <c r="AY61">
        <v>107942391.596976</v>
      </c>
      <c r="AZ61">
        <v>19015235.287651502</v>
      </c>
      <c r="BA61">
        <v>76677038.082310095</v>
      </c>
      <c r="BB61">
        <v>86897421.912217498</v>
      </c>
      <c r="BC61">
        <v>99217387.057396293</v>
      </c>
      <c r="BD61">
        <v>57285289.434224799</v>
      </c>
      <c r="BE61">
        <v>270959182.77902597</v>
      </c>
      <c r="BF61">
        <v>722258084.65799403</v>
      </c>
      <c r="BG61">
        <v>1965922200.0081601</v>
      </c>
      <c r="BH61">
        <v>1003217128.55801</v>
      </c>
      <c r="BI61">
        <v>35688438.468942903</v>
      </c>
      <c r="BJ61">
        <v>38379748.122878201</v>
      </c>
      <c r="BK61">
        <v>11415001112.333599</v>
      </c>
      <c r="BL61">
        <v>304618418.58832401</v>
      </c>
      <c r="BM61">
        <v>1051315130.0146199</v>
      </c>
      <c r="BN61">
        <v>696213580.23494804</v>
      </c>
      <c r="BO61">
        <v>977880915.25152004</v>
      </c>
      <c r="BP61">
        <v>303277532.00106698</v>
      </c>
      <c r="BQ61">
        <v>49939697.541697599</v>
      </c>
      <c r="BR61">
        <v>57332538.673978403</v>
      </c>
      <c r="BS61">
        <v>214774652.55767199</v>
      </c>
      <c r="BT61">
        <v>134318278.020087</v>
      </c>
      <c r="BU61">
        <v>32903794.766398899</v>
      </c>
      <c r="BV61">
        <v>59408802.737880401</v>
      </c>
      <c r="BW61">
        <v>69788925.825441703</v>
      </c>
      <c r="BX61">
        <v>3716201.9946511998</v>
      </c>
      <c r="BY61">
        <v>147870013.98768699</v>
      </c>
      <c r="BZ61">
        <v>78324311.947660506</v>
      </c>
      <c r="CA61">
        <v>588586615.383811</v>
      </c>
      <c r="CB61">
        <v>64446866.609964803</v>
      </c>
      <c r="CC61">
        <v>75993604.261315495</v>
      </c>
      <c r="CD61">
        <v>885516788.23403895</v>
      </c>
      <c r="CF61">
        <v>512950389.95380002</v>
      </c>
      <c r="CH61">
        <v>28984787.383993901</v>
      </c>
      <c r="CI61">
        <v>18241842.542672701</v>
      </c>
      <c r="CN61">
        <v>250571739.639267</v>
      </c>
      <c r="CO61">
        <v>395422651.728486</v>
      </c>
      <c r="CP61">
        <v>164013590.80256799</v>
      </c>
      <c r="CQ61">
        <v>268615957.69695199</v>
      </c>
      <c r="CR61">
        <v>847586282.18161094</v>
      </c>
      <c r="CS61">
        <v>846687991.66507697</v>
      </c>
      <c r="CT61">
        <v>1433825177.3250401</v>
      </c>
      <c r="CU61">
        <v>782473745.75724399</v>
      </c>
      <c r="CV61">
        <v>2216729773.8245802</v>
      </c>
      <c r="CW61">
        <v>2884253.0182982101</v>
      </c>
      <c r="CX61">
        <v>9043531.2791749798</v>
      </c>
      <c r="CZ61">
        <v>1404044214.4082501</v>
      </c>
      <c r="DA61">
        <v>16180997.862377901</v>
      </c>
      <c r="DB61">
        <v>437301983.70207298</v>
      </c>
      <c r="DG61">
        <v>1837949973.5069499</v>
      </c>
      <c r="DH61">
        <v>18738135.688611299</v>
      </c>
      <c r="DI61">
        <v>38503968279.054214</v>
      </c>
    </row>
    <row r="62" spans="1:113">
      <c r="A62" s="5">
        <v>58</v>
      </c>
      <c r="B62">
        <v>6285220.4354097098</v>
      </c>
      <c r="C62">
        <v>13083167.831597701</v>
      </c>
      <c r="D62">
        <v>613.31317177953304</v>
      </c>
      <c r="E62">
        <v>19939.289585603001</v>
      </c>
      <c r="F62">
        <v>36006.430212885498</v>
      </c>
      <c r="G62">
        <v>3406542.4634537501</v>
      </c>
      <c r="H62">
        <v>22163006.0738304</v>
      </c>
      <c r="I62">
        <v>138433007.71726701</v>
      </c>
      <c r="J62">
        <v>84499026.7713103</v>
      </c>
      <c r="K62">
        <v>237108149.030157</v>
      </c>
      <c r="L62">
        <v>20764756.865506198</v>
      </c>
      <c r="M62">
        <v>7166267.6442792797</v>
      </c>
      <c r="N62">
        <v>266810.52245666098</v>
      </c>
      <c r="O62">
        <v>273960.992092714</v>
      </c>
      <c r="P62">
        <v>292437.03489936102</v>
      </c>
      <c r="Q62">
        <v>57390.291675901797</v>
      </c>
      <c r="R62">
        <v>3247768.2411180302</v>
      </c>
      <c r="S62">
        <v>2310347.2124598101</v>
      </c>
      <c r="T62">
        <v>3525653.04028551</v>
      </c>
      <c r="U62">
        <v>5331938.4452013699</v>
      </c>
      <c r="V62">
        <v>7021490.4962387802</v>
      </c>
      <c r="W62">
        <v>7961178.4642969202</v>
      </c>
      <c r="X62">
        <v>9207181.3091695998</v>
      </c>
      <c r="Y62">
        <v>84669029.469197601</v>
      </c>
      <c r="Z62">
        <v>253466017.28267699</v>
      </c>
      <c r="AA62">
        <v>176880964.399813</v>
      </c>
      <c r="AB62">
        <v>107967548.380541</v>
      </c>
      <c r="AC62">
        <v>75837691.108354002</v>
      </c>
      <c r="AD62">
        <v>183524355.93104699</v>
      </c>
      <c r="AE62">
        <v>74953400.474721596</v>
      </c>
      <c r="AF62">
        <v>193185309.39465001</v>
      </c>
      <c r="AG62">
        <v>708889918.66994095</v>
      </c>
      <c r="AH62">
        <v>14157938.609303599</v>
      </c>
      <c r="AI62">
        <v>1747428.8980079</v>
      </c>
      <c r="AJ62">
        <v>3829406.7940997202</v>
      </c>
      <c r="AK62">
        <v>23929594.5652458</v>
      </c>
      <c r="AL62">
        <v>12488673.4462387</v>
      </c>
      <c r="AM62">
        <v>13843457.1837599</v>
      </c>
      <c r="AN62">
        <v>25167391.301692098</v>
      </c>
      <c r="AO62">
        <v>16502728.637162801</v>
      </c>
      <c r="AP62">
        <v>19010276.938084599</v>
      </c>
      <c r="AQ62">
        <v>257882073.42577499</v>
      </c>
      <c r="AR62">
        <v>44121544.1475427</v>
      </c>
      <c r="AS62">
        <v>54718185.008570299</v>
      </c>
      <c r="AT62">
        <v>66175783.484319396</v>
      </c>
      <c r="AU62">
        <v>623994770.83047497</v>
      </c>
      <c r="AV62">
        <v>7931742.6035788702</v>
      </c>
      <c r="AW62">
        <v>67632171.262005404</v>
      </c>
      <c r="AX62">
        <v>732920.15720936703</v>
      </c>
      <c r="AY62">
        <v>5719618.6335230898</v>
      </c>
      <c r="AZ62">
        <v>20204336.501725599</v>
      </c>
      <c r="BA62">
        <v>106792677.709112</v>
      </c>
      <c r="BB62">
        <v>16245506.9727905</v>
      </c>
      <c r="BC62">
        <v>19613944.5941283</v>
      </c>
      <c r="BD62">
        <v>26424663.029673401</v>
      </c>
      <c r="BE62">
        <v>10832704.212145001</v>
      </c>
      <c r="BF62">
        <v>1412368495.53882</v>
      </c>
      <c r="BG62">
        <v>6246260475.2721901</v>
      </c>
      <c r="BH62">
        <v>1899291662.25261</v>
      </c>
      <c r="BI62">
        <v>280772713.99981302</v>
      </c>
      <c r="BJ62">
        <v>13205759945.6534</v>
      </c>
      <c r="BK62">
        <v>2731312996.27385</v>
      </c>
      <c r="BL62">
        <v>71521829.507547498</v>
      </c>
      <c r="BM62">
        <v>782536268.85211504</v>
      </c>
      <c r="BN62">
        <v>588974421.55809498</v>
      </c>
      <c r="BO62">
        <v>1117893446.3333199</v>
      </c>
      <c r="BP62">
        <v>164255563.13362899</v>
      </c>
      <c r="BQ62">
        <v>6481767.4072836395</v>
      </c>
      <c r="BR62">
        <v>48683390.165752299</v>
      </c>
      <c r="BS62">
        <v>233223335.00048</v>
      </c>
      <c r="BT62">
        <v>706423198.69452298</v>
      </c>
      <c r="BU62">
        <v>45146156.928645901</v>
      </c>
      <c r="BV62">
        <v>411205951.66953498</v>
      </c>
      <c r="BW62">
        <v>287928951.644265</v>
      </c>
      <c r="BX62">
        <v>1563415.8703022599</v>
      </c>
      <c r="BY62">
        <v>22951939.327468</v>
      </c>
      <c r="BZ62">
        <v>22064302.192750402</v>
      </c>
      <c r="CA62">
        <v>1611255531.6582699</v>
      </c>
      <c r="CB62">
        <v>16453684.3368912</v>
      </c>
      <c r="CC62">
        <v>16317778.126182299</v>
      </c>
      <c r="CD62">
        <v>887125927.82907605</v>
      </c>
      <c r="CF62">
        <v>949563577.04617298</v>
      </c>
      <c r="CH62">
        <v>5504182.9524065098</v>
      </c>
      <c r="CI62">
        <v>5143588.8875624202</v>
      </c>
      <c r="CN62">
        <v>150259827.39241099</v>
      </c>
      <c r="CO62">
        <v>458657227.88728201</v>
      </c>
      <c r="CP62">
        <v>589026107.065027</v>
      </c>
      <c r="CQ62">
        <v>485833911.563743</v>
      </c>
      <c r="CR62">
        <v>1959943025.66132</v>
      </c>
      <c r="CS62">
        <v>2896878635.4538798</v>
      </c>
      <c r="CT62">
        <v>6628823867.9833403</v>
      </c>
      <c r="CU62">
        <v>4882086914.5823498</v>
      </c>
      <c r="CV62">
        <v>38449924436.238297</v>
      </c>
      <c r="CW62">
        <v>231801.44858215799</v>
      </c>
      <c r="CZ62">
        <v>377903806.05404401</v>
      </c>
      <c r="DA62">
        <v>361906.89471341699</v>
      </c>
      <c r="DB62">
        <v>29750104.6672699</v>
      </c>
      <c r="DE62">
        <v>16225.7813606236</v>
      </c>
      <c r="DG62">
        <v>10352608198.2356</v>
      </c>
      <c r="DH62">
        <v>116122344.443224</v>
      </c>
      <c r="DI62">
        <v>105047948473.43819</v>
      </c>
    </row>
    <row r="63" spans="1:113">
      <c r="A63" s="5">
        <v>59</v>
      </c>
      <c r="B63">
        <v>54657661.256053098</v>
      </c>
      <c r="C63">
        <v>69641366.554435194</v>
      </c>
      <c r="D63">
        <v>377227.83631620603</v>
      </c>
      <c r="E63">
        <v>49439.019822734997</v>
      </c>
      <c r="F63">
        <v>265163.75215576898</v>
      </c>
      <c r="G63">
        <v>56045109.394141302</v>
      </c>
      <c r="H63">
        <v>13693151.975586001</v>
      </c>
      <c r="I63">
        <v>9576623.88953848</v>
      </c>
      <c r="J63">
        <v>948291072.86092198</v>
      </c>
      <c r="K63">
        <v>737808848.73629296</v>
      </c>
      <c r="L63">
        <v>223393983.71882501</v>
      </c>
      <c r="M63">
        <v>60745420.188040599</v>
      </c>
      <c r="N63">
        <v>5567671.0742083797</v>
      </c>
      <c r="O63">
        <v>4854875.3531773696</v>
      </c>
      <c r="P63">
        <v>35751292.466242701</v>
      </c>
      <c r="Q63">
        <v>4468395.8792686798</v>
      </c>
      <c r="R63">
        <v>33629598.884874098</v>
      </c>
      <c r="S63">
        <v>57972607.904618502</v>
      </c>
      <c r="T63">
        <v>38533459.002694502</v>
      </c>
      <c r="U63">
        <v>141560545.435417</v>
      </c>
      <c r="V63">
        <v>277436291.51269501</v>
      </c>
      <c r="W63">
        <v>82893816.600630596</v>
      </c>
      <c r="X63">
        <v>55272656.5256228</v>
      </c>
      <c r="Y63">
        <v>31971800.642563201</v>
      </c>
      <c r="Z63">
        <v>138847673.33987901</v>
      </c>
      <c r="AA63">
        <v>87691294.495370299</v>
      </c>
      <c r="AB63">
        <v>503398430.05986202</v>
      </c>
      <c r="AC63">
        <v>80743455.246878907</v>
      </c>
      <c r="AD63">
        <v>278291341.09878701</v>
      </c>
      <c r="AE63">
        <v>29634123.795779798</v>
      </c>
      <c r="AF63">
        <v>206042058.76501101</v>
      </c>
      <c r="AG63">
        <v>1556233725.17472</v>
      </c>
      <c r="AH63">
        <v>163664279.40232599</v>
      </c>
      <c r="AI63">
        <v>5745056.2972374</v>
      </c>
      <c r="AJ63">
        <v>21618268.309316698</v>
      </c>
      <c r="AK63">
        <v>86397068.115393907</v>
      </c>
      <c r="AL63">
        <v>28382486.1461551</v>
      </c>
      <c r="AM63">
        <v>30340214.969595</v>
      </c>
      <c r="AN63">
        <v>47373875.414376602</v>
      </c>
      <c r="AO63">
        <v>52009488.286142901</v>
      </c>
      <c r="AP63">
        <v>97613954.635246307</v>
      </c>
      <c r="AQ63">
        <v>99000667.746481299</v>
      </c>
      <c r="AR63">
        <v>61926406.880925097</v>
      </c>
      <c r="AS63">
        <v>49482262.545394897</v>
      </c>
      <c r="AT63">
        <v>177957495.95302799</v>
      </c>
      <c r="AU63">
        <v>405222997.61470503</v>
      </c>
      <c r="AV63">
        <v>84919540.426441401</v>
      </c>
      <c r="AW63">
        <v>29638746.242817599</v>
      </c>
      <c r="AX63">
        <v>11550702.538817501</v>
      </c>
      <c r="AY63">
        <v>20524058.713688001</v>
      </c>
      <c r="AZ63">
        <v>331628076.010059</v>
      </c>
      <c r="BA63">
        <v>466685208.31807202</v>
      </c>
      <c r="BB63">
        <v>659332933.41154599</v>
      </c>
      <c r="BC63">
        <v>681974029.71854496</v>
      </c>
      <c r="BD63">
        <v>316810325.24268103</v>
      </c>
      <c r="BE63">
        <v>470303233.88652802</v>
      </c>
      <c r="BF63">
        <v>996864147.31933403</v>
      </c>
      <c r="BG63">
        <v>3512524779.7235298</v>
      </c>
      <c r="BH63">
        <v>1817134100.0862401</v>
      </c>
      <c r="BI63">
        <v>70275250.151565999</v>
      </c>
      <c r="BJ63">
        <v>646738446.05027699</v>
      </c>
      <c r="BK63">
        <v>13964922081.0112</v>
      </c>
      <c r="BL63">
        <v>226658928.50426599</v>
      </c>
      <c r="BM63">
        <v>1232154291.67307</v>
      </c>
      <c r="BN63">
        <v>2112902817.3926699</v>
      </c>
      <c r="BO63">
        <v>810422593.411273</v>
      </c>
      <c r="BP63">
        <v>526235933.21071798</v>
      </c>
      <c r="BQ63">
        <v>100594109.98364501</v>
      </c>
      <c r="BR63">
        <v>142620831.831065</v>
      </c>
      <c r="BS63">
        <v>549949664.52703094</v>
      </c>
      <c r="BT63">
        <v>295238266.20733202</v>
      </c>
      <c r="BU63">
        <v>66657204.2412517</v>
      </c>
      <c r="BV63">
        <v>180281414.185078</v>
      </c>
      <c r="BW63">
        <v>172281272.362764</v>
      </c>
      <c r="BX63">
        <v>5016960.0225498797</v>
      </c>
      <c r="BY63">
        <v>135489858.13756001</v>
      </c>
      <c r="BZ63">
        <v>352567414.98063803</v>
      </c>
      <c r="CA63">
        <v>449925387.49153501</v>
      </c>
      <c r="CB63">
        <v>103986569.69298799</v>
      </c>
      <c r="CC63">
        <v>233907606.313636</v>
      </c>
      <c r="CD63">
        <v>304059835.18120199</v>
      </c>
      <c r="CF63">
        <v>123235980.181787</v>
      </c>
      <c r="CH63">
        <v>65663691.384568602</v>
      </c>
      <c r="CI63">
        <v>93597673.088352293</v>
      </c>
      <c r="CN63">
        <v>1785797887.58779</v>
      </c>
      <c r="CO63">
        <v>2647573750.8421102</v>
      </c>
      <c r="CP63">
        <v>1696763358.55019</v>
      </c>
      <c r="CQ63">
        <v>1996707987.1489501</v>
      </c>
      <c r="CR63">
        <v>4327804598.2261801</v>
      </c>
      <c r="CS63">
        <v>4552183503.4023304</v>
      </c>
      <c r="CT63">
        <v>5709018513.5834599</v>
      </c>
      <c r="CU63">
        <v>2645188183.80621</v>
      </c>
      <c r="CV63">
        <v>6818990013.8898602</v>
      </c>
      <c r="CW63">
        <v>70460928.901709095</v>
      </c>
      <c r="CX63">
        <v>98949.553498314097</v>
      </c>
      <c r="CZ63">
        <v>1115062971.8971601</v>
      </c>
      <c r="DA63">
        <v>177043.95155091799</v>
      </c>
      <c r="DB63">
        <v>13752525.553112</v>
      </c>
      <c r="DG63">
        <v>2729059868.0282302</v>
      </c>
      <c r="DH63">
        <v>4616376.5092665898</v>
      </c>
      <c r="DI63">
        <v>75630605129.044662</v>
      </c>
    </row>
    <row r="64" spans="1:113">
      <c r="A64" s="5">
        <v>60</v>
      </c>
      <c r="B64">
        <v>198476686.49809501</v>
      </c>
      <c r="C64">
        <v>66637623.7937245</v>
      </c>
      <c r="D64">
        <v>32261.013483441999</v>
      </c>
      <c r="E64">
        <v>291531.75971925701</v>
      </c>
      <c r="F64">
        <v>431107.37675598799</v>
      </c>
      <c r="G64">
        <v>75708090.593512699</v>
      </c>
      <c r="H64">
        <v>28275634.276681598</v>
      </c>
      <c r="I64">
        <v>35435039.466743998</v>
      </c>
      <c r="J64">
        <v>120922086.384694</v>
      </c>
      <c r="K64">
        <v>52852291.142583698</v>
      </c>
      <c r="L64">
        <v>314658883.39971399</v>
      </c>
      <c r="M64">
        <v>255428439.04544801</v>
      </c>
      <c r="N64">
        <v>12302324.493998</v>
      </c>
      <c r="O64">
        <v>8195091.9144489504</v>
      </c>
      <c r="P64">
        <v>17938114.285772</v>
      </c>
      <c r="Q64">
        <v>2752879.5171087799</v>
      </c>
      <c r="R64">
        <v>19706604.138829</v>
      </c>
      <c r="S64">
        <v>15988711.1509296</v>
      </c>
      <c r="T64">
        <v>5948797.1972363302</v>
      </c>
      <c r="U64">
        <v>15742670.6150408</v>
      </c>
      <c r="V64">
        <v>265042123.217985</v>
      </c>
      <c r="W64">
        <v>67983753.493461594</v>
      </c>
      <c r="X64">
        <v>97025208.440320402</v>
      </c>
      <c r="Y64">
        <v>35487062.301598102</v>
      </c>
      <c r="Z64">
        <v>80595710.225776002</v>
      </c>
      <c r="AA64">
        <v>125622343.907061</v>
      </c>
      <c r="AB64">
        <v>391053713.23358202</v>
      </c>
      <c r="AC64">
        <v>118604356.31911799</v>
      </c>
      <c r="AD64">
        <v>335874984.66509598</v>
      </c>
      <c r="AE64">
        <v>48667660.076607399</v>
      </c>
      <c r="AF64">
        <v>102467065.838383</v>
      </c>
      <c r="AG64">
        <v>4145815613.4068198</v>
      </c>
      <c r="AH64">
        <v>194213449.256062</v>
      </c>
      <c r="AI64">
        <v>13737035.270129399</v>
      </c>
      <c r="AJ64">
        <v>40128418.669376701</v>
      </c>
      <c r="AK64">
        <v>110091266.69208901</v>
      </c>
      <c r="AL64">
        <v>68717362.655821607</v>
      </c>
      <c r="AM64">
        <v>47406403.793396197</v>
      </c>
      <c r="AN64">
        <v>96790704.393118903</v>
      </c>
      <c r="AO64">
        <v>129873675.89926299</v>
      </c>
      <c r="AP64">
        <v>102751196.980443</v>
      </c>
      <c r="AQ64">
        <v>62432232.154914103</v>
      </c>
      <c r="AR64">
        <v>1991612.3367608699</v>
      </c>
      <c r="AS64">
        <v>48942842.189021602</v>
      </c>
      <c r="AT64">
        <v>1316693621.9459</v>
      </c>
      <c r="AU64">
        <v>1416620948.7033999</v>
      </c>
      <c r="AV64">
        <v>24386449.033777799</v>
      </c>
      <c r="AW64">
        <v>94625917.5328843</v>
      </c>
      <c r="AX64">
        <v>12431979.1715737</v>
      </c>
      <c r="AY64">
        <v>226381834.95785999</v>
      </c>
      <c r="AZ64">
        <v>28527606.271055602</v>
      </c>
      <c r="BA64">
        <v>297278213.14605701</v>
      </c>
      <c r="BB64">
        <v>1471305.16932844</v>
      </c>
      <c r="BC64">
        <v>206386714.48507401</v>
      </c>
      <c r="BD64">
        <v>89396382.7911015</v>
      </c>
      <c r="BE64">
        <v>162457852.74768901</v>
      </c>
      <c r="BF64">
        <v>221234510.505014</v>
      </c>
      <c r="BG64">
        <v>1362336878.0840499</v>
      </c>
      <c r="BH64">
        <v>40535448.805377103</v>
      </c>
      <c r="BI64">
        <v>25047507133.157001</v>
      </c>
      <c r="BJ64">
        <v>1065222264.41338</v>
      </c>
      <c r="BK64">
        <v>8626994325.7478104</v>
      </c>
      <c r="BL64">
        <v>554337197.22416902</v>
      </c>
      <c r="BM64">
        <v>986419133.06289005</v>
      </c>
      <c r="BN64">
        <v>2007344265.1693001</v>
      </c>
      <c r="BO64">
        <v>31088904.829734001</v>
      </c>
      <c r="BP64">
        <v>726288527.71466506</v>
      </c>
      <c r="BQ64">
        <v>136695408.95364001</v>
      </c>
      <c r="BR64">
        <v>420621635.82593</v>
      </c>
      <c r="BS64">
        <v>1234579166.04216</v>
      </c>
      <c r="BT64">
        <v>924974115.50339496</v>
      </c>
      <c r="BU64">
        <v>271680462.72570199</v>
      </c>
      <c r="BV64">
        <v>1955308119.7544799</v>
      </c>
      <c r="BW64">
        <v>224625265.583689</v>
      </c>
      <c r="BX64">
        <v>107722590.474346</v>
      </c>
      <c r="BY64">
        <v>169302884.09252799</v>
      </c>
      <c r="BZ64">
        <v>115369682.068976</v>
      </c>
      <c r="CA64">
        <v>840060110.74555099</v>
      </c>
      <c r="CB64">
        <v>119969287.46318799</v>
      </c>
      <c r="CC64">
        <v>199806473.366413</v>
      </c>
      <c r="CD64">
        <v>245178705.690465</v>
      </c>
      <c r="CF64">
        <v>2742163547.78266</v>
      </c>
      <c r="CH64">
        <v>132922654.297087</v>
      </c>
      <c r="CI64">
        <v>191562108.75235999</v>
      </c>
      <c r="CN64">
        <v>1027176360.93232</v>
      </c>
      <c r="CO64">
        <v>1542433455.0701399</v>
      </c>
      <c r="CP64">
        <v>1349567603.0409501</v>
      </c>
      <c r="CQ64">
        <v>1381879437.40979</v>
      </c>
      <c r="CR64">
        <v>3344282830.2181902</v>
      </c>
      <c r="CS64">
        <v>4339551063.8224697</v>
      </c>
      <c r="CT64">
        <v>7142581413.1921101</v>
      </c>
      <c r="CU64">
        <v>5220362585.39746</v>
      </c>
      <c r="CV64">
        <v>12472832251.776199</v>
      </c>
      <c r="CW64">
        <v>26995981.487328399</v>
      </c>
      <c r="CZ64">
        <v>118167389.52771001</v>
      </c>
      <c r="DA64">
        <v>64763678.170146398</v>
      </c>
      <c r="DB64">
        <v>462665803.18099701</v>
      </c>
      <c r="DE64">
        <v>2903623.2728606001</v>
      </c>
      <c r="DG64">
        <v>1372687012.91803</v>
      </c>
      <c r="DH64">
        <v>2090790.00972243</v>
      </c>
      <c r="DI64">
        <v>102428491576.69881</v>
      </c>
    </row>
    <row r="65" spans="1:113">
      <c r="A65" s="5">
        <v>61</v>
      </c>
      <c r="BI65">
        <v>369093528.30084097</v>
      </c>
      <c r="BJ65">
        <v>800934601.64769697</v>
      </c>
      <c r="BO65">
        <v>8347334.1624229504</v>
      </c>
      <c r="CN65">
        <v>1301359186.7681301</v>
      </c>
      <c r="CO65">
        <v>1398109093.0847399</v>
      </c>
      <c r="CP65">
        <v>1040866746.66216</v>
      </c>
      <c r="CQ65">
        <v>1084301849.7799101</v>
      </c>
      <c r="CR65">
        <v>2479544834.4942799</v>
      </c>
      <c r="CS65">
        <v>2361620025.7362299</v>
      </c>
      <c r="CT65">
        <v>4498694850.1280203</v>
      </c>
      <c r="CU65">
        <v>3764242892.8536</v>
      </c>
      <c r="CV65">
        <v>9635097714.3946705</v>
      </c>
      <c r="DH65">
        <v>3346934.1471977802</v>
      </c>
      <c r="DI65">
        <v>28745559592.159901</v>
      </c>
    </row>
    <row r="66" spans="1:113">
      <c r="A66" s="5">
        <v>62</v>
      </c>
      <c r="B66">
        <v>106315812.463801</v>
      </c>
      <c r="C66">
        <v>174851969.31967199</v>
      </c>
      <c r="D66">
        <v>101459.65584242099</v>
      </c>
      <c r="E66">
        <v>9088.5296459118908</v>
      </c>
      <c r="F66">
        <v>9232.0981790310307</v>
      </c>
      <c r="G66">
        <v>55662836.333477803</v>
      </c>
      <c r="H66">
        <v>7676431.9201945001</v>
      </c>
      <c r="I66">
        <v>10896499.4671377</v>
      </c>
      <c r="J66">
        <v>695342380.13603497</v>
      </c>
      <c r="K66">
        <v>2119470770.0536301</v>
      </c>
      <c r="L66">
        <v>488688954.40309799</v>
      </c>
      <c r="M66">
        <v>270163667.76373899</v>
      </c>
      <c r="N66">
        <v>10215192.425703401</v>
      </c>
      <c r="O66">
        <v>21071511.194855399</v>
      </c>
      <c r="P66">
        <v>19754466.706659202</v>
      </c>
      <c r="Q66">
        <v>399514.59564832598</v>
      </c>
      <c r="R66">
        <v>67470815.549275801</v>
      </c>
      <c r="S66">
        <v>179086646.95095399</v>
      </c>
      <c r="T66">
        <v>166451974.18090299</v>
      </c>
      <c r="U66">
        <v>4107346.5769575601</v>
      </c>
      <c r="V66">
        <v>98125802.0895928</v>
      </c>
      <c r="W66">
        <v>206844839.71648699</v>
      </c>
      <c r="X66">
        <v>98827686.631736204</v>
      </c>
      <c r="Y66">
        <v>28638346.812125899</v>
      </c>
      <c r="Z66">
        <v>567174277.94036198</v>
      </c>
      <c r="AA66">
        <v>111786985.877554</v>
      </c>
      <c r="AB66">
        <v>29162068.533489101</v>
      </c>
      <c r="AC66">
        <v>114554496.09964</v>
      </c>
      <c r="AD66">
        <v>57145906.525523499</v>
      </c>
      <c r="AE66">
        <v>102720715.40688001</v>
      </c>
      <c r="AF66">
        <v>127490970.11273301</v>
      </c>
      <c r="AG66">
        <v>10066759473.8636</v>
      </c>
      <c r="AH66">
        <v>950890259.06704605</v>
      </c>
      <c r="AI66">
        <v>205833132.427856</v>
      </c>
      <c r="AJ66">
        <v>323875616.70464998</v>
      </c>
      <c r="AK66">
        <v>2036555913.1689899</v>
      </c>
      <c r="AL66">
        <v>1461322699.9075501</v>
      </c>
      <c r="AM66">
        <v>450273808.81800801</v>
      </c>
      <c r="AN66">
        <v>2845090847.3561602</v>
      </c>
      <c r="AO66">
        <v>1964449040.78128</v>
      </c>
      <c r="AP66">
        <v>1288150048.34516</v>
      </c>
      <c r="AQ66">
        <v>29177206.932397898</v>
      </c>
      <c r="AR66">
        <v>7976603.5548206596</v>
      </c>
      <c r="AS66">
        <v>63724729.013560399</v>
      </c>
      <c r="AT66">
        <v>881259171.85218203</v>
      </c>
      <c r="AU66">
        <v>562499899.39459395</v>
      </c>
      <c r="AV66">
        <v>23555718.083404701</v>
      </c>
      <c r="AW66">
        <v>181168734.0492</v>
      </c>
      <c r="AX66">
        <v>66735749.422596902</v>
      </c>
      <c r="AY66">
        <v>1023366273.55452</v>
      </c>
      <c r="AZ66">
        <v>561536331.31416798</v>
      </c>
      <c r="BA66">
        <v>1060743383.33178</v>
      </c>
      <c r="BB66">
        <v>277725316.526088</v>
      </c>
      <c r="BC66">
        <v>2043795537.8192999</v>
      </c>
      <c r="BD66">
        <v>1825310004.5671501</v>
      </c>
      <c r="BE66">
        <v>1282976007.63749</v>
      </c>
      <c r="BF66">
        <v>512791981.09674698</v>
      </c>
      <c r="BG66">
        <v>4053084402.6166701</v>
      </c>
      <c r="BH66">
        <v>1438896992.9751</v>
      </c>
      <c r="BI66">
        <v>1728318946.0229101</v>
      </c>
      <c r="BJ66">
        <v>67451395.235291794</v>
      </c>
      <c r="BK66">
        <v>35572112780.740196</v>
      </c>
      <c r="BL66">
        <v>1211417611.83531</v>
      </c>
      <c r="BM66">
        <v>608715538.52905297</v>
      </c>
      <c r="BN66">
        <v>26127639704.188801</v>
      </c>
      <c r="BO66">
        <v>3606231752.7205801</v>
      </c>
      <c r="BP66">
        <v>3731627994.4351001</v>
      </c>
      <c r="BQ66">
        <v>355620615.83901602</v>
      </c>
      <c r="BR66">
        <v>2968457138.1638899</v>
      </c>
      <c r="BS66">
        <v>7987703595.7848597</v>
      </c>
      <c r="BT66">
        <v>5965713226.8589296</v>
      </c>
      <c r="BU66">
        <v>3410269841.6759501</v>
      </c>
      <c r="BV66">
        <v>3415395750.0820999</v>
      </c>
      <c r="BW66">
        <v>2556191234.3274002</v>
      </c>
      <c r="BX66">
        <v>286494688.05118102</v>
      </c>
      <c r="BY66">
        <v>1879187216.28598</v>
      </c>
      <c r="BZ66">
        <v>646411594.86004996</v>
      </c>
      <c r="CA66">
        <v>8695669304.3964996</v>
      </c>
      <c r="CB66">
        <v>2817414161.41466</v>
      </c>
      <c r="CC66">
        <v>4307141930.8282003</v>
      </c>
      <c r="CD66">
        <v>3082507085.2075901</v>
      </c>
      <c r="CF66">
        <v>762329752.32394695</v>
      </c>
      <c r="CH66">
        <v>122035072.328554</v>
      </c>
      <c r="CI66">
        <v>62722371.411726199</v>
      </c>
      <c r="CN66">
        <v>15505531331.312799</v>
      </c>
      <c r="CO66">
        <v>27882318183.055801</v>
      </c>
      <c r="CP66">
        <v>12245508676.2871</v>
      </c>
      <c r="CQ66">
        <v>17474526360.507401</v>
      </c>
      <c r="CR66">
        <v>38303333368.618202</v>
      </c>
      <c r="CS66">
        <v>46184133265.845299</v>
      </c>
      <c r="CT66">
        <v>63198024103.816399</v>
      </c>
      <c r="CU66">
        <v>46323476629.205597</v>
      </c>
      <c r="CV66">
        <v>143731773846.383</v>
      </c>
      <c r="CW66">
        <v>267573585.01838699</v>
      </c>
      <c r="CX66">
        <v>64175920.828152001</v>
      </c>
      <c r="CZ66">
        <v>2655850411.3645501</v>
      </c>
      <c r="DA66">
        <v>121615899.848401</v>
      </c>
      <c r="DB66">
        <v>271397726.79606402</v>
      </c>
      <c r="DE66">
        <v>63854661468.804398</v>
      </c>
      <c r="DG66">
        <v>443879430.86580902</v>
      </c>
      <c r="DH66">
        <v>52585327927.541397</v>
      </c>
      <c r="DI66">
        <v>696517631989.90015</v>
      </c>
    </row>
    <row r="67" spans="1:113">
      <c r="A67" s="5">
        <v>63</v>
      </c>
      <c r="B67">
        <v>61398753.885266401</v>
      </c>
      <c r="C67">
        <v>62614195.905689798</v>
      </c>
      <c r="D67">
        <v>143432.07073887001</v>
      </c>
      <c r="E67">
        <v>0.99884284773823995</v>
      </c>
      <c r="F67">
        <v>169278.382539521</v>
      </c>
      <c r="G67">
        <v>101744891.351881</v>
      </c>
      <c r="H67">
        <v>37231035.153898299</v>
      </c>
      <c r="I67">
        <v>39801100.915995903</v>
      </c>
      <c r="J67">
        <v>121365875.967351</v>
      </c>
      <c r="K67">
        <v>2732021994.5427999</v>
      </c>
      <c r="L67">
        <v>151725384.79005101</v>
      </c>
      <c r="M67">
        <v>38802680.476438798</v>
      </c>
      <c r="N67">
        <v>916586.82972352498</v>
      </c>
      <c r="O67">
        <v>1353779.36985148</v>
      </c>
      <c r="P67">
        <v>182073793.262918</v>
      </c>
      <c r="Q67">
        <v>121698583.027089</v>
      </c>
      <c r="R67">
        <v>16057975.690776501</v>
      </c>
      <c r="S67">
        <v>28506691.865061</v>
      </c>
      <c r="T67">
        <v>21238533.196095701</v>
      </c>
      <c r="U67">
        <v>83001055.729845494</v>
      </c>
      <c r="V67">
        <v>77543519.287362695</v>
      </c>
      <c r="W67">
        <v>27851457.3159802</v>
      </c>
      <c r="X67">
        <v>46746622.245224997</v>
      </c>
      <c r="Y67">
        <v>14865187.0974048</v>
      </c>
      <c r="Z67">
        <v>72966071.089417696</v>
      </c>
      <c r="AA67">
        <v>23195500.031420499</v>
      </c>
      <c r="AB67">
        <v>45048452.182065398</v>
      </c>
      <c r="AC67">
        <v>12855823.418885799</v>
      </c>
      <c r="AD67">
        <v>136086739.40981299</v>
      </c>
      <c r="AE67">
        <v>13309120.584607899</v>
      </c>
      <c r="AF67">
        <v>19067340.805032302</v>
      </c>
      <c r="AG67">
        <v>918139855.18273401</v>
      </c>
      <c r="AH67">
        <v>29067693.106558502</v>
      </c>
      <c r="AI67">
        <v>1966712.8021909001</v>
      </c>
      <c r="AJ67">
        <v>19189766.350496002</v>
      </c>
      <c r="AK67">
        <v>23899837.897536099</v>
      </c>
      <c r="AL67">
        <v>27459823.694478501</v>
      </c>
      <c r="AM67">
        <v>12742890.826323699</v>
      </c>
      <c r="AN67">
        <v>13635059.052546101</v>
      </c>
      <c r="AO67">
        <v>16396087.5315683</v>
      </c>
      <c r="AP67">
        <v>22343793.2283017</v>
      </c>
      <c r="AQ67">
        <v>1183548240.72312</v>
      </c>
      <c r="AR67">
        <v>261496205.03066501</v>
      </c>
      <c r="AS67">
        <v>378579925.463557</v>
      </c>
      <c r="AT67">
        <v>795407352.08554304</v>
      </c>
      <c r="AU67">
        <v>183612017.39029101</v>
      </c>
      <c r="AV67">
        <v>6099295.7344255401</v>
      </c>
      <c r="AW67">
        <v>73256911.508478299</v>
      </c>
      <c r="AX67">
        <v>17115898.091792598</v>
      </c>
      <c r="AY67">
        <v>462415422.895854</v>
      </c>
      <c r="AZ67">
        <v>25053046.614686999</v>
      </c>
      <c r="BA67">
        <v>188167215.16465801</v>
      </c>
      <c r="BB67">
        <v>321161475.11906701</v>
      </c>
      <c r="BC67">
        <v>271990096.56828201</v>
      </c>
      <c r="BD67">
        <v>154925760.09765801</v>
      </c>
      <c r="BE67">
        <v>1152575840.2214701</v>
      </c>
      <c r="BF67">
        <v>49215033.940170497</v>
      </c>
      <c r="BG67">
        <v>182817477.97693899</v>
      </c>
      <c r="BH67">
        <v>113550545.305834</v>
      </c>
      <c r="BI67">
        <v>154384511.20092201</v>
      </c>
      <c r="BJ67">
        <v>2763973.0095490301</v>
      </c>
      <c r="BK67">
        <v>815351709.57508302</v>
      </c>
      <c r="BL67">
        <v>683121882.31374395</v>
      </c>
      <c r="BM67">
        <v>403553950.57935601</v>
      </c>
      <c r="BN67">
        <v>950737141.86171305</v>
      </c>
      <c r="BO67">
        <v>219691339.48626399</v>
      </c>
      <c r="BP67">
        <v>535075082.64204001</v>
      </c>
      <c r="BQ67">
        <v>209880305.927609</v>
      </c>
      <c r="BR67">
        <v>95938634.894453704</v>
      </c>
      <c r="BS67">
        <v>326943367.34865397</v>
      </c>
      <c r="BT67">
        <v>255976332.99774</v>
      </c>
      <c r="BU67">
        <v>51793053.458517998</v>
      </c>
      <c r="BV67">
        <v>53589228.464085601</v>
      </c>
      <c r="BW67">
        <v>207263734.17152199</v>
      </c>
      <c r="BX67">
        <v>6052969.2527200701</v>
      </c>
      <c r="BY67">
        <v>283229521.67236203</v>
      </c>
      <c r="BZ67">
        <v>67230438.696820304</v>
      </c>
      <c r="CA67">
        <v>85804806.682603195</v>
      </c>
      <c r="CB67">
        <v>117857854.33381</v>
      </c>
      <c r="CC67">
        <v>133483231.41951901</v>
      </c>
      <c r="CD67">
        <v>38904020.114580803</v>
      </c>
      <c r="CF67">
        <v>64823316.890743397</v>
      </c>
      <c r="CH67">
        <v>110183884.88582499</v>
      </c>
      <c r="CI67">
        <v>60060674.996074803</v>
      </c>
      <c r="CN67">
        <v>190641787.958628</v>
      </c>
      <c r="CO67">
        <v>268227891.34174499</v>
      </c>
      <c r="CP67">
        <v>273167930.68856901</v>
      </c>
      <c r="CQ67">
        <v>290558289.19838899</v>
      </c>
      <c r="CR67">
        <v>790679192.25287104</v>
      </c>
      <c r="CS67">
        <v>1072380010.46584</v>
      </c>
      <c r="CT67">
        <v>2182496622.4187799</v>
      </c>
      <c r="CU67">
        <v>1984464326.7799201</v>
      </c>
      <c r="CV67">
        <v>4978602185.7490597</v>
      </c>
      <c r="CW67">
        <v>4959068.1460347297</v>
      </c>
      <c r="CX67">
        <v>41512301.089028999</v>
      </c>
      <c r="CZ67">
        <v>164622783.49965999</v>
      </c>
      <c r="DA67">
        <v>74275986.132111803</v>
      </c>
      <c r="DB67">
        <v>916233635.61996996</v>
      </c>
      <c r="DE67">
        <v>7017721.7204271303</v>
      </c>
      <c r="DG67">
        <v>578881964.20396101</v>
      </c>
      <c r="DH67">
        <v>55596084.456667498</v>
      </c>
      <c r="DI67">
        <v>31005243485.08326</v>
      </c>
    </row>
    <row r="68" spans="1:113">
      <c r="A68" s="5">
        <v>64</v>
      </c>
      <c r="B68">
        <v>6593814.8193122996</v>
      </c>
      <c r="C68">
        <v>2724.2308658871402</v>
      </c>
      <c r="E68">
        <v>3.8061145616824499</v>
      </c>
      <c r="F68">
        <v>56761.041296832998</v>
      </c>
      <c r="G68">
        <v>12025927.677643901</v>
      </c>
      <c r="H68">
        <v>6039239.0993869202</v>
      </c>
      <c r="I68">
        <v>24413933.405149899</v>
      </c>
      <c r="J68">
        <v>61176617.7682992</v>
      </c>
      <c r="K68">
        <v>240758839.11907101</v>
      </c>
      <c r="L68">
        <v>186527836.91268501</v>
      </c>
      <c r="M68">
        <v>426662853.08796799</v>
      </c>
      <c r="N68">
        <v>4282734.1164456503</v>
      </c>
      <c r="O68">
        <v>28.9199059122985</v>
      </c>
      <c r="P68">
        <v>21548151.078337099</v>
      </c>
      <c r="Q68">
        <v>867588.59364846803</v>
      </c>
      <c r="R68">
        <v>8871412.2543649692</v>
      </c>
      <c r="S68">
        <v>65274933.563995697</v>
      </c>
      <c r="T68">
        <v>26087694.980721701</v>
      </c>
      <c r="U68">
        <v>74955977.221369997</v>
      </c>
      <c r="V68">
        <v>384093644.76184797</v>
      </c>
      <c r="W68">
        <v>64204494.830768302</v>
      </c>
      <c r="X68">
        <v>63374400.188723601</v>
      </c>
      <c r="Y68">
        <v>27904598.500925899</v>
      </c>
      <c r="Z68">
        <v>218604377.20436099</v>
      </c>
      <c r="AA68">
        <v>158069747.94245899</v>
      </c>
      <c r="AB68">
        <v>569206479.87926197</v>
      </c>
      <c r="AC68">
        <v>116473675.226128</v>
      </c>
      <c r="AD68">
        <v>231251038.159684</v>
      </c>
      <c r="AE68">
        <v>10151786.906790299</v>
      </c>
      <c r="AF68">
        <v>254753363.056014</v>
      </c>
      <c r="AG68">
        <v>4407057290.8062897</v>
      </c>
      <c r="AH68">
        <v>45266402.251020104</v>
      </c>
      <c r="AI68">
        <v>6818687.2755748304</v>
      </c>
      <c r="AJ68">
        <v>149898585.67144901</v>
      </c>
      <c r="AK68">
        <v>144759413.93233401</v>
      </c>
      <c r="AL68">
        <v>38222406.267909199</v>
      </c>
      <c r="AM68">
        <v>30757935.244978402</v>
      </c>
      <c r="AN68">
        <v>108752663.36636101</v>
      </c>
      <c r="AO68">
        <v>61747030.425377302</v>
      </c>
      <c r="AP68">
        <v>419431417.125624</v>
      </c>
      <c r="AQ68">
        <v>84875546.6346412</v>
      </c>
      <c r="AR68">
        <v>4075285.9325161302</v>
      </c>
      <c r="AS68">
        <v>573824.03136895294</v>
      </c>
      <c r="AT68">
        <v>285058374.912889</v>
      </c>
      <c r="AU68">
        <v>123662.364077911</v>
      </c>
      <c r="AV68">
        <v>1672.1065819939599</v>
      </c>
      <c r="AW68">
        <v>4408910.7253095796</v>
      </c>
      <c r="AX68">
        <v>129.56539187920899</v>
      </c>
      <c r="AY68">
        <v>15989752.429663001</v>
      </c>
      <c r="AZ68">
        <v>199067140.02263501</v>
      </c>
      <c r="BA68">
        <v>48728944.121319398</v>
      </c>
      <c r="BB68">
        <v>297434744.81923002</v>
      </c>
      <c r="BC68">
        <v>355440335.78338403</v>
      </c>
      <c r="BD68">
        <v>2962984547.4236898</v>
      </c>
      <c r="BE68">
        <v>191159878.999365</v>
      </c>
      <c r="BF68">
        <v>101449178.07003701</v>
      </c>
      <c r="BG68">
        <v>1536974276.3195701</v>
      </c>
      <c r="BH68">
        <v>96710255.738944694</v>
      </c>
      <c r="BI68">
        <v>193370446.740073</v>
      </c>
      <c r="BJ68">
        <v>2886642.6449963902</v>
      </c>
      <c r="BK68">
        <v>590963157.33941603</v>
      </c>
      <c r="BL68">
        <v>191382607.42276201</v>
      </c>
      <c r="BM68">
        <v>1752197540.91114</v>
      </c>
      <c r="BN68">
        <v>3602562573.2595</v>
      </c>
      <c r="BO68">
        <v>3293691671.7598</v>
      </c>
      <c r="BP68">
        <v>583217137.40101302</v>
      </c>
      <c r="BQ68">
        <v>93047977.912827805</v>
      </c>
      <c r="BR68">
        <v>83641244.716028899</v>
      </c>
      <c r="BS68">
        <v>312350186.89564103</v>
      </c>
      <c r="BT68">
        <v>48646961.049482301</v>
      </c>
      <c r="BU68">
        <v>312698.00114820601</v>
      </c>
      <c r="BV68">
        <v>89997356.939964101</v>
      </c>
      <c r="BW68">
        <v>459387425.560642</v>
      </c>
      <c r="BX68">
        <v>273634.01437805902</v>
      </c>
      <c r="BY68">
        <v>80253490.529080704</v>
      </c>
      <c r="BZ68">
        <v>111773040.048456</v>
      </c>
      <c r="CA68">
        <v>3052596749.72087</v>
      </c>
      <c r="CB68">
        <v>9288668.7688356992</v>
      </c>
      <c r="CC68">
        <v>45068013.261671104</v>
      </c>
      <c r="CD68">
        <v>6388845.9932798604</v>
      </c>
      <c r="CF68">
        <v>186761305.75608701</v>
      </c>
      <c r="CH68">
        <v>18667077.945554901</v>
      </c>
      <c r="CI68">
        <v>13388438.4723974</v>
      </c>
      <c r="CN68">
        <v>27072.099263815799</v>
      </c>
      <c r="CO68">
        <v>91030.054091598198</v>
      </c>
      <c r="CP68">
        <v>125236.656119508</v>
      </c>
      <c r="CQ68">
        <v>100216.77157162099</v>
      </c>
      <c r="CR68">
        <v>409406.00857770402</v>
      </c>
      <c r="CS68">
        <v>614776.42653147795</v>
      </c>
      <c r="CT68">
        <v>1419481.7579815499</v>
      </c>
      <c r="CU68">
        <v>1053776.9023621799</v>
      </c>
      <c r="CV68">
        <v>8369573.7449417496</v>
      </c>
      <c r="CZ68">
        <v>48721.543439774498</v>
      </c>
      <c r="DG68">
        <v>19406846138.389099</v>
      </c>
      <c r="DH68">
        <v>3092410783.7617602</v>
      </c>
      <c r="DI68">
        <v>52195634077.901863</v>
      </c>
    </row>
    <row r="69" spans="1:113">
      <c r="A69" s="5">
        <v>65</v>
      </c>
      <c r="B69">
        <v>44802511.492149897</v>
      </c>
      <c r="C69">
        <v>131763629.671147</v>
      </c>
      <c r="D69">
        <v>76233.542777363298</v>
      </c>
      <c r="E69">
        <v>136594.03248980001</v>
      </c>
      <c r="F69">
        <v>1221109.26123986</v>
      </c>
      <c r="G69">
        <v>1428269114.2474401</v>
      </c>
      <c r="H69">
        <v>41324062.174073301</v>
      </c>
      <c r="I69">
        <v>27189543.709838301</v>
      </c>
      <c r="J69">
        <v>2703882707.22194</v>
      </c>
      <c r="K69">
        <v>6234768418.7505503</v>
      </c>
      <c r="L69">
        <v>1893254884.5592599</v>
      </c>
      <c r="M69">
        <v>607977864.95828497</v>
      </c>
      <c r="N69">
        <v>28439785.982403301</v>
      </c>
      <c r="O69">
        <v>22211635.3698304</v>
      </c>
      <c r="P69">
        <v>56297059.968249701</v>
      </c>
      <c r="Q69">
        <v>5832470.1314091096</v>
      </c>
      <c r="R69">
        <v>199460802.20737699</v>
      </c>
      <c r="S69">
        <v>208140199.357483</v>
      </c>
      <c r="T69">
        <v>215233431.843474</v>
      </c>
      <c r="U69">
        <v>617724732.44057095</v>
      </c>
      <c r="V69">
        <v>964232125.08669603</v>
      </c>
      <c r="W69">
        <v>393963126.90100098</v>
      </c>
      <c r="X69">
        <v>336733060.748321</v>
      </c>
      <c r="Y69">
        <v>146997726.46915299</v>
      </c>
      <c r="Z69">
        <v>1689459939.43681</v>
      </c>
      <c r="AA69">
        <v>3061457361.3664799</v>
      </c>
      <c r="AB69">
        <v>3511494718.9785099</v>
      </c>
      <c r="AC69">
        <v>286557426.83481997</v>
      </c>
      <c r="AD69">
        <v>1563475809.03409</v>
      </c>
      <c r="AE69">
        <v>296354555.42362899</v>
      </c>
      <c r="AF69">
        <v>947660686.70662999</v>
      </c>
      <c r="AG69">
        <v>20577775443.9492</v>
      </c>
      <c r="AH69">
        <v>2159290579.1886501</v>
      </c>
      <c r="AI69">
        <v>122810434.827815</v>
      </c>
      <c r="AJ69">
        <v>306886382.16959399</v>
      </c>
      <c r="AK69">
        <v>1197861809.6863899</v>
      </c>
      <c r="AL69">
        <v>610736449.74447894</v>
      </c>
      <c r="AM69">
        <v>240794737.33061299</v>
      </c>
      <c r="AN69">
        <v>1054926220.04585</v>
      </c>
      <c r="AO69">
        <v>1013271925.76318</v>
      </c>
      <c r="AP69">
        <v>799376228.83017099</v>
      </c>
      <c r="AQ69">
        <v>356937040.31301302</v>
      </c>
      <c r="AR69">
        <v>171459934.494445</v>
      </c>
      <c r="AS69">
        <v>133925006.830045</v>
      </c>
      <c r="AT69">
        <v>527993683.56492001</v>
      </c>
      <c r="AU69">
        <v>561178048.13030899</v>
      </c>
      <c r="AV69">
        <v>87758247.817744702</v>
      </c>
      <c r="AW69">
        <v>98205806.056680202</v>
      </c>
      <c r="AX69">
        <v>23295933.730599299</v>
      </c>
      <c r="AY69">
        <v>286077993.87497902</v>
      </c>
      <c r="AZ69">
        <v>4038237369.6628399</v>
      </c>
      <c r="BA69">
        <v>2182614837.0999699</v>
      </c>
      <c r="BB69">
        <v>1528615052.40396</v>
      </c>
      <c r="BC69">
        <v>3684928988.6856699</v>
      </c>
      <c r="BD69">
        <v>5281379920.5283804</v>
      </c>
      <c r="BE69">
        <v>15876637405.017799</v>
      </c>
      <c r="BF69">
        <v>3319979380.31916</v>
      </c>
      <c r="BG69">
        <v>9692658521.3397293</v>
      </c>
      <c r="BH69">
        <v>2733659131.2486801</v>
      </c>
      <c r="BI69">
        <v>3877612661.41751</v>
      </c>
      <c r="BJ69">
        <v>637957160.47771096</v>
      </c>
      <c r="BK69">
        <v>10913977856.485001</v>
      </c>
      <c r="BL69">
        <v>744319769.91609895</v>
      </c>
      <c r="BM69">
        <v>1409830718.6484699</v>
      </c>
      <c r="BN69">
        <v>56521383754.132599</v>
      </c>
      <c r="BO69">
        <v>7390205809.9147902</v>
      </c>
      <c r="BP69">
        <v>7537197052.6137896</v>
      </c>
      <c r="BQ69">
        <v>489179621.20180798</v>
      </c>
      <c r="BR69">
        <v>1511965747.3550401</v>
      </c>
      <c r="BS69">
        <v>5327167260.5332403</v>
      </c>
      <c r="BT69">
        <v>5638793676.5563498</v>
      </c>
      <c r="BU69">
        <v>1266793034.0527799</v>
      </c>
      <c r="BV69">
        <v>1192660550.4741001</v>
      </c>
      <c r="BW69">
        <v>3874603336.6188698</v>
      </c>
      <c r="BX69">
        <v>139848322.41644999</v>
      </c>
      <c r="BY69">
        <v>1764592190.3374901</v>
      </c>
      <c r="BZ69">
        <v>1213946165.69912</v>
      </c>
      <c r="CA69">
        <v>5151943103.13311</v>
      </c>
      <c r="CB69">
        <v>1584868460.53338</v>
      </c>
      <c r="CC69">
        <v>2160977401.9226499</v>
      </c>
      <c r="CD69">
        <v>2926121760.9463902</v>
      </c>
      <c r="CF69">
        <v>4960822306.9379797</v>
      </c>
      <c r="CH69">
        <v>94199171.762634799</v>
      </c>
      <c r="CI69">
        <v>73421094.183102697</v>
      </c>
      <c r="CN69">
        <v>1104249748.1031001</v>
      </c>
      <c r="CO69">
        <v>1533326452.6640699</v>
      </c>
      <c r="CP69">
        <v>1364477218.0373001</v>
      </c>
      <c r="CQ69">
        <v>1320645064.3441999</v>
      </c>
      <c r="CR69">
        <v>3247829328.0983</v>
      </c>
      <c r="CS69">
        <v>3847113253.29316</v>
      </c>
      <c r="CT69">
        <v>7379289595.9618301</v>
      </c>
      <c r="CU69">
        <v>5883081371.06493</v>
      </c>
      <c r="CV69">
        <v>16832973778.348101</v>
      </c>
      <c r="CW69">
        <v>652041138.21725094</v>
      </c>
      <c r="CX69">
        <v>6251923529.20961</v>
      </c>
      <c r="CY69">
        <v>28907303015.3937</v>
      </c>
      <c r="CZ69">
        <v>15881167297.6747</v>
      </c>
      <c r="DA69">
        <v>1709236794.5996799</v>
      </c>
      <c r="DB69">
        <v>4518458505.0247097</v>
      </c>
      <c r="DC69">
        <v>18881913055.5751</v>
      </c>
      <c r="DE69">
        <v>45095365969.081299</v>
      </c>
      <c r="DF69">
        <v>663917.56652635999</v>
      </c>
      <c r="DG69">
        <v>109905351256.203</v>
      </c>
      <c r="DH69">
        <v>176243711709.10999</v>
      </c>
      <c r="DI69">
        <v>685300175826.40381</v>
      </c>
    </row>
    <row r="70" spans="1:113">
      <c r="A70" s="5">
        <v>66</v>
      </c>
      <c r="G70">
        <v>954810461.04448998</v>
      </c>
      <c r="H70">
        <v>146958385.46809599</v>
      </c>
      <c r="I70">
        <v>79362673.783078</v>
      </c>
      <c r="K70">
        <v>1813878792.6449001</v>
      </c>
      <c r="L70">
        <v>3505928321.9973698</v>
      </c>
      <c r="M70">
        <v>387106959.33419001</v>
      </c>
      <c r="N70">
        <v>56853626.77121</v>
      </c>
      <c r="O70">
        <v>5608732.82684658</v>
      </c>
      <c r="P70">
        <v>107009400.41677199</v>
      </c>
      <c r="Q70">
        <v>3003525.7997584199</v>
      </c>
      <c r="R70">
        <v>47961219.189971901</v>
      </c>
      <c r="S70">
        <v>128182207.662907</v>
      </c>
      <c r="T70">
        <v>39275589.0783443</v>
      </c>
      <c r="U70">
        <v>440692195.09144998</v>
      </c>
      <c r="V70">
        <v>3388934120.3937802</v>
      </c>
      <c r="W70">
        <v>154443660.95912799</v>
      </c>
      <c r="X70">
        <v>322811070.38300699</v>
      </c>
      <c r="Y70">
        <v>66657202.0244743</v>
      </c>
      <c r="Z70">
        <v>608100755.38806498</v>
      </c>
      <c r="AA70">
        <v>1495741831.55461</v>
      </c>
      <c r="AB70">
        <v>4727447305.8334999</v>
      </c>
      <c r="AC70">
        <v>380875730.96245301</v>
      </c>
      <c r="AD70">
        <v>2018448489.31899</v>
      </c>
      <c r="AE70">
        <v>59218337.8616549</v>
      </c>
      <c r="AF70">
        <v>770141559.23395097</v>
      </c>
      <c r="AG70">
        <v>14982995576.372299</v>
      </c>
      <c r="AH70">
        <v>134515384.42239499</v>
      </c>
      <c r="AI70">
        <v>41279265.772061303</v>
      </c>
      <c r="AJ70">
        <v>15373301.5093529</v>
      </c>
      <c r="AK70">
        <v>273718409.70797598</v>
      </c>
      <c r="AL70">
        <v>29421506.914012302</v>
      </c>
      <c r="AM70">
        <v>4399916.9532063501</v>
      </c>
      <c r="AN70">
        <v>2300807238.1472602</v>
      </c>
      <c r="AO70">
        <v>402813930.72529602</v>
      </c>
      <c r="AP70">
        <v>899786887.58319795</v>
      </c>
      <c r="AQ70">
        <v>462914154.69777203</v>
      </c>
      <c r="AS70">
        <v>138198053.26705</v>
      </c>
      <c r="AT70">
        <v>742767957.34345698</v>
      </c>
      <c r="AU70">
        <v>49400793.1380319</v>
      </c>
      <c r="AW70">
        <v>153800693.112775</v>
      </c>
      <c r="AX70">
        <v>120929083.68758</v>
      </c>
      <c r="AY70">
        <v>220823256.113408</v>
      </c>
      <c r="AZ70">
        <v>331364238.70375699</v>
      </c>
      <c r="BA70">
        <v>92819872.995533302</v>
      </c>
      <c r="BB70">
        <v>392799757.04756701</v>
      </c>
      <c r="BC70">
        <v>60925306.048748396</v>
      </c>
      <c r="BD70">
        <v>619409539.16495597</v>
      </c>
      <c r="BE70">
        <v>11970678.1212238</v>
      </c>
      <c r="BF70">
        <v>215670237.466663</v>
      </c>
      <c r="BG70">
        <v>2520047227.7299399</v>
      </c>
      <c r="BH70">
        <v>572725726.36330903</v>
      </c>
      <c r="BI70">
        <v>621604532.31818998</v>
      </c>
      <c r="BJ70">
        <v>148037429.71580899</v>
      </c>
      <c r="BK70">
        <v>1562034279.0039899</v>
      </c>
      <c r="BL70">
        <v>1889836644.6538701</v>
      </c>
      <c r="BM70">
        <v>487274554.43612999</v>
      </c>
      <c r="BN70">
        <v>6500397889.2403803</v>
      </c>
      <c r="BP70">
        <v>3030705915.7532401</v>
      </c>
      <c r="BQ70">
        <v>497166739.96106303</v>
      </c>
      <c r="BR70">
        <v>952755364.10594499</v>
      </c>
      <c r="BS70">
        <v>8747480908.1125908</v>
      </c>
      <c r="BT70">
        <v>1201716509.3954501</v>
      </c>
      <c r="BU70">
        <v>929370638.55288506</v>
      </c>
      <c r="BV70">
        <v>1314856847.5197201</v>
      </c>
      <c r="BW70">
        <v>1146208953.0030799</v>
      </c>
      <c r="BX70">
        <v>3834111.28566272</v>
      </c>
      <c r="BY70">
        <v>384507590.17368698</v>
      </c>
      <c r="BZ70">
        <v>828978515.45085597</v>
      </c>
      <c r="CA70">
        <v>10922900218.424</v>
      </c>
      <c r="CB70">
        <v>1355187750.4500401</v>
      </c>
      <c r="CC70">
        <v>718039421.170228</v>
      </c>
      <c r="DG70">
        <v>618202840.86657095</v>
      </c>
      <c r="DH70">
        <v>21959196009.479198</v>
      </c>
      <c r="DI70">
        <v>113321423811.20442</v>
      </c>
    </row>
    <row r="71" spans="1:113">
      <c r="A71" s="5">
        <v>67</v>
      </c>
      <c r="B71">
        <v>29947682.045727</v>
      </c>
      <c r="C71">
        <v>19392227.107229099</v>
      </c>
      <c r="D71">
        <v>16187.084732450599</v>
      </c>
      <c r="E71">
        <v>10391.6468179811</v>
      </c>
      <c r="F71">
        <v>140395.75245103301</v>
      </c>
      <c r="G71">
        <v>34770197.527401298</v>
      </c>
      <c r="H71">
        <v>18463628.215065699</v>
      </c>
      <c r="I71">
        <v>28820287.3798289</v>
      </c>
      <c r="J71">
        <v>1192940921.3973999</v>
      </c>
      <c r="K71">
        <v>1696387803.07792</v>
      </c>
      <c r="L71">
        <v>527115054.87042499</v>
      </c>
      <c r="M71">
        <v>115543852.43872701</v>
      </c>
      <c r="N71">
        <v>11924499.145874601</v>
      </c>
      <c r="O71">
        <v>5087094.6768024601</v>
      </c>
      <c r="P71">
        <v>228836840.27046701</v>
      </c>
      <c r="Q71">
        <v>1050775.36457099</v>
      </c>
      <c r="R71">
        <v>74233446.072582707</v>
      </c>
      <c r="S71">
        <v>127744182.518346</v>
      </c>
      <c r="T71">
        <v>266910703.24769899</v>
      </c>
      <c r="U71">
        <v>360272607.68200701</v>
      </c>
      <c r="V71">
        <v>423679266.80515897</v>
      </c>
      <c r="W71">
        <v>164221839.015338</v>
      </c>
      <c r="X71">
        <v>154763416.50500801</v>
      </c>
      <c r="Y71">
        <v>207818481.75988701</v>
      </c>
      <c r="Z71">
        <v>1074791131.22365</v>
      </c>
      <c r="AA71">
        <v>259435584.394301</v>
      </c>
      <c r="AB71">
        <v>1326876854.1551001</v>
      </c>
      <c r="AC71">
        <v>87854772.329838797</v>
      </c>
      <c r="AD71">
        <v>1906086064.9871099</v>
      </c>
      <c r="AE71">
        <v>47916290.207940601</v>
      </c>
      <c r="AF71">
        <v>365258606.71997797</v>
      </c>
      <c r="AG71">
        <v>9121817420.8012791</v>
      </c>
      <c r="AH71">
        <v>495275371.76292902</v>
      </c>
      <c r="AI71">
        <v>32157960.549263701</v>
      </c>
      <c r="AJ71">
        <v>131893724.68972</v>
      </c>
      <c r="AK71">
        <v>337518819.05672902</v>
      </c>
      <c r="AL71">
        <v>222090897.815855</v>
      </c>
      <c r="AM71">
        <v>155479778.504839</v>
      </c>
      <c r="AN71">
        <v>254967611.81968501</v>
      </c>
      <c r="AO71">
        <v>269778224.27663499</v>
      </c>
      <c r="AP71">
        <v>462347430.66659403</v>
      </c>
      <c r="AQ71">
        <v>564156234.13444102</v>
      </c>
      <c r="AR71">
        <v>52372610.637125999</v>
      </c>
      <c r="AS71">
        <v>472266818.83842999</v>
      </c>
      <c r="AT71">
        <v>1451754667.9253199</v>
      </c>
      <c r="AU71">
        <v>1811211418.0071499</v>
      </c>
      <c r="AV71">
        <v>126774360.518526</v>
      </c>
      <c r="AW71">
        <v>290848974.174842</v>
      </c>
      <c r="AX71">
        <v>60694524.897701703</v>
      </c>
      <c r="AY71">
        <v>648073450.68486297</v>
      </c>
      <c r="AZ71">
        <v>2165714562.00245</v>
      </c>
      <c r="BA71">
        <v>460030793.61273599</v>
      </c>
      <c r="BB71">
        <v>332715797.68813503</v>
      </c>
      <c r="BC71">
        <v>2473334741.81675</v>
      </c>
      <c r="BD71">
        <v>2084970306.4370401</v>
      </c>
      <c r="BE71">
        <v>5309069584.7191</v>
      </c>
      <c r="BF71">
        <v>822310812.33152294</v>
      </c>
      <c r="BG71">
        <v>2392561318.1943498</v>
      </c>
      <c r="BH71">
        <v>881545951.63780999</v>
      </c>
      <c r="BI71">
        <v>837290102.95416796</v>
      </c>
      <c r="BJ71">
        <v>29178070.316919599</v>
      </c>
      <c r="BK71">
        <v>20327578986.015701</v>
      </c>
      <c r="BL71">
        <v>782919026.85767996</v>
      </c>
      <c r="BM71">
        <v>4998779213.7614002</v>
      </c>
      <c r="BN71">
        <v>19444227409.763302</v>
      </c>
      <c r="BO71">
        <v>1891779676.51366</v>
      </c>
      <c r="BP71">
        <v>7594515388.3249903</v>
      </c>
      <c r="BQ71">
        <v>646164717.96239495</v>
      </c>
      <c r="BR71">
        <v>928641116.26744199</v>
      </c>
      <c r="BS71">
        <v>4185239854.3998299</v>
      </c>
      <c r="BT71">
        <v>3616512305.9014101</v>
      </c>
      <c r="BU71">
        <v>1029067090.10662</v>
      </c>
      <c r="BV71">
        <v>819054769.91066003</v>
      </c>
      <c r="BW71">
        <v>1832426591.2572701</v>
      </c>
      <c r="BX71">
        <v>43723257.389497198</v>
      </c>
      <c r="BY71">
        <v>549495374.41159594</v>
      </c>
      <c r="BZ71">
        <v>541939115.17352903</v>
      </c>
      <c r="CA71">
        <v>1980199578.8129399</v>
      </c>
      <c r="CB71">
        <v>1252687944.47892</v>
      </c>
      <c r="CC71">
        <v>722062698.13235903</v>
      </c>
      <c r="CD71">
        <v>1198749028.2427599</v>
      </c>
      <c r="CF71">
        <v>2297904161.2227602</v>
      </c>
      <c r="CH71">
        <v>52484432.656303003</v>
      </c>
      <c r="CI71">
        <v>53746108.270326599</v>
      </c>
      <c r="CN71">
        <v>364465860.81288999</v>
      </c>
      <c r="CO71">
        <v>515638578.17452902</v>
      </c>
      <c r="CP71">
        <v>445489690.82533699</v>
      </c>
      <c r="CQ71">
        <v>489742929.49866402</v>
      </c>
      <c r="CR71">
        <v>1121423316.69594</v>
      </c>
      <c r="CS71">
        <v>1590506155.6887</v>
      </c>
      <c r="CT71">
        <v>2580720822.1398001</v>
      </c>
      <c r="CU71">
        <v>4103288168.11339</v>
      </c>
      <c r="CV71">
        <v>5385489456.4775105</v>
      </c>
      <c r="CW71">
        <v>463935584.40245998</v>
      </c>
      <c r="CX71">
        <v>1616674923.92031</v>
      </c>
      <c r="CY71">
        <v>306082596.238235</v>
      </c>
      <c r="CZ71">
        <v>10969974149.3846</v>
      </c>
      <c r="DA71">
        <v>699305837.67758906</v>
      </c>
      <c r="DB71">
        <v>1361090408.9991701</v>
      </c>
      <c r="DC71">
        <v>199697548.31093499</v>
      </c>
      <c r="DE71">
        <v>481355234.30103999</v>
      </c>
      <c r="DG71">
        <v>1475876801.36534</v>
      </c>
      <c r="DH71">
        <v>12438971682.6996</v>
      </c>
      <c r="DI71">
        <v>168908141018.65765</v>
      </c>
    </row>
    <row r="72" spans="1:113">
      <c r="A72" s="5">
        <v>68</v>
      </c>
      <c r="B72">
        <v>5063848.8524397304</v>
      </c>
      <c r="C72">
        <v>11835785.0001981</v>
      </c>
      <c r="D72">
        <v>9.1243460354139501</v>
      </c>
      <c r="E72">
        <v>3593.7858604796802</v>
      </c>
      <c r="F72">
        <v>9535.7722747868193</v>
      </c>
      <c r="G72">
        <v>16030864.9601708</v>
      </c>
      <c r="H72">
        <v>2094466.7975117399</v>
      </c>
      <c r="I72">
        <v>1739850.0739040901</v>
      </c>
      <c r="J72">
        <v>46535982.694130197</v>
      </c>
      <c r="K72">
        <v>254212701.99993399</v>
      </c>
      <c r="L72">
        <v>112046617.303562</v>
      </c>
      <c r="M72">
        <v>27920174.664705899</v>
      </c>
      <c r="N72">
        <v>2880645.2867210899</v>
      </c>
      <c r="O72">
        <v>1176460.6125769999</v>
      </c>
      <c r="P72">
        <v>409877.593526215</v>
      </c>
      <c r="Q72">
        <v>110056.289387276</v>
      </c>
      <c r="R72">
        <v>9841652.3698709104</v>
      </c>
      <c r="S72">
        <v>13249588.062398801</v>
      </c>
      <c r="T72">
        <v>6636926.5713330796</v>
      </c>
      <c r="U72">
        <v>90425882.131961495</v>
      </c>
      <c r="V72">
        <v>105604159.04627299</v>
      </c>
      <c r="W72">
        <v>20426458.3101223</v>
      </c>
      <c r="X72">
        <v>24221716.095177099</v>
      </c>
      <c r="Y72">
        <v>12699178.7203313</v>
      </c>
      <c r="Z72">
        <v>35850585.674464002</v>
      </c>
      <c r="AA72">
        <v>16892473.826159701</v>
      </c>
      <c r="AB72">
        <v>101621496.933091</v>
      </c>
      <c r="AC72">
        <v>11190255.448989</v>
      </c>
      <c r="AD72">
        <v>44820907.970025197</v>
      </c>
      <c r="AE72">
        <v>8916560.7038081903</v>
      </c>
      <c r="AF72">
        <v>22640611.861576401</v>
      </c>
      <c r="AG72">
        <v>328902591.54358</v>
      </c>
      <c r="AH72">
        <v>47955758.021333396</v>
      </c>
      <c r="AI72">
        <v>1556584.2718205799</v>
      </c>
      <c r="AJ72">
        <v>4371369.8774949899</v>
      </c>
      <c r="AK72">
        <v>33511295.1842467</v>
      </c>
      <c r="AL72">
        <v>10462701.6836309</v>
      </c>
      <c r="AM72">
        <v>21578513.127965301</v>
      </c>
      <c r="AN72">
        <v>13328219.734344199</v>
      </c>
      <c r="AO72">
        <v>14687374.1300522</v>
      </c>
      <c r="AP72">
        <v>17700071.878925301</v>
      </c>
      <c r="AQ72">
        <v>7538102.6706755301</v>
      </c>
      <c r="AR72">
        <v>6642762.7955302102</v>
      </c>
      <c r="AS72">
        <v>704813.41307978705</v>
      </c>
      <c r="AT72">
        <v>88283484.099459693</v>
      </c>
      <c r="AU72">
        <v>7604198.5586707601</v>
      </c>
      <c r="AV72">
        <v>1740024.72472092</v>
      </c>
      <c r="AW72">
        <v>5020690.6031002002</v>
      </c>
      <c r="AX72">
        <v>2681228.6709463499</v>
      </c>
      <c r="AY72">
        <v>24598837.2966723</v>
      </c>
      <c r="AZ72">
        <v>4591527.7758211503</v>
      </c>
      <c r="BA72">
        <v>12436626.818547299</v>
      </c>
      <c r="BB72">
        <v>4221251.5594245801</v>
      </c>
      <c r="BC72">
        <v>8965627.6768775005</v>
      </c>
      <c r="BD72">
        <v>9554273.5494018309</v>
      </c>
      <c r="BE72">
        <v>14094781.100536</v>
      </c>
      <c r="BF72">
        <v>10045316.765093699</v>
      </c>
      <c r="BG72">
        <v>22264149.055599499</v>
      </c>
      <c r="BH72">
        <v>29711631.455851901</v>
      </c>
      <c r="BI72">
        <v>92180565.505724102</v>
      </c>
      <c r="BJ72">
        <v>63249498.319412999</v>
      </c>
      <c r="BK72">
        <v>4390743997.5734997</v>
      </c>
      <c r="BL72">
        <v>24685149.447104599</v>
      </c>
      <c r="BM72">
        <v>124882684.02445699</v>
      </c>
      <c r="BN72">
        <v>349097780.03795201</v>
      </c>
      <c r="BO72">
        <v>74585599.230971605</v>
      </c>
      <c r="BP72">
        <v>207653722.914323</v>
      </c>
      <c r="BQ72">
        <v>1217929800.4166</v>
      </c>
      <c r="BR72">
        <v>45252338.893373497</v>
      </c>
      <c r="BS72">
        <v>187185571.797492</v>
      </c>
      <c r="BT72">
        <v>129303049.41305999</v>
      </c>
      <c r="BU72">
        <v>77131786.695294693</v>
      </c>
      <c r="BV72">
        <v>137389740.67254901</v>
      </c>
      <c r="BW72">
        <v>16187633.890771201</v>
      </c>
      <c r="BX72">
        <v>3462551.8257901301</v>
      </c>
      <c r="BY72">
        <v>60277202.2046386</v>
      </c>
      <c r="BZ72">
        <v>105729722.825652</v>
      </c>
      <c r="CA72">
        <v>285564703.24038899</v>
      </c>
      <c r="CB72">
        <v>64262033.864530198</v>
      </c>
      <c r="CC72">
        <v>71486886.206972703</v>
      </c>
      <c r="CD72">
        <v>69666956.072007</v>
      </c>
      <c r="CF72">
        <v>778524601.89763701</v>
      </c>
      <c r="CH72">
        <v>5773433.4925548201</v>
      </c>
      <c r="CI72">
        <v>5116876.7112378897</v>
      </c>
      <c r="CN72">
        <v>153733676.51102301</v>
      </c>
      <c r="CO72">
        <v>219925418.07179099</v>
      </c>
      <c r="CP72">
        <v>179418607.27150401</v>
      </c>
      <c r="CQ72">
        <v>196808790.617017</v>
      </c>
      <c r="CR72">
        <v>438303305.90666401</v>
      </c>
      <c r="CS72">
        <v>575576785.10276198</v>
      </c>
      <c r="CT72">
        <v>835016487.59591401</v>
      </c>
      <c r="CU72">
        <v>636264955.92883897</v>
      </c>
      <c r="CV72">
        <v>1299214014.0334201</v>
      </c>
      <c r="CW72">
        <v>48936529.1459409</v>
      </c>
      <c r="CX72">
        <v>22228274.799277201</v>
      </c>
      <c r="CZ72">
        <v>4676336675.8492403</v>
      </c>
      <c r="DA72">
        <v>229965521.692505</v>
      </c>
      <c r="DB72">
        <v>192104237.41404101</v>
      </c>
      <c r="DE72">
        <v>3845.5117697359701</v>
      </c>
      <c r="DF72">
        <v>2458.8156034440899</v>
      </c>
      <c r="DG72">
        <v>124645473.39703199</v>
      </c>
      <c r="DH72">
        <v>1460080945.15137</v>
      </c>
      <c r="DI72">
        <v>21637752622.569942</v>
      </c>
    </row>
    <row r="73" spans="1:113">
      <c r="A73" s="5">
        <v>69</v>
      </c>
      <c r="B73">
        <v>6855.1742986374502</v>
      </c>
      <c r="J73">
        <v>12747495.787266601</v>
      </c>
      <c r="K73">
        <v>505924.61375018302</v>
      </c>
      <c r="T73">
        <v>1584000.8845615599</v>
      </c>
      <c r="U73">
        <v>641808.99113021896</v>
      </c>
      <c r="W73">
        <v>58272.803082254897</v>
      </c>
      <c r="AG73">
        <v>188983806.08848301</v>
      </c>
      <c r="AH73">
        <v>5148409.6303792298</v>
      </c>
      <c r="AI73">
        <v>2114153.55454286</v>
      </c>
      <c r="AJ73">
        <v>26978953.168900799</v>
      </c>
      <c r="AK73">
        <v>50784054.301779099</v>
      </c>
      <c r="AL73">
        <v>673537.82773683197</v>
      </c>
      <c r="AM73">
        <v>40938099.382647902</v>
      </c>
      <c r="AN73">
        <v>953649.04200276604</v>
      </c>
      <c r="AO73">
        <v>16117620.989898499</v>
      </c>
      <c r="AP73">
        <v>668346.44261313905</v>
      </c>
      <c r="AQ73">
        <v>20734889.9834533</v>
      </c>
      <c r="AR73">
        <v>503567.799986784</v>
      </c>
      <c r="AV73">
        <v>201197.67710428499</v>
      </c>
      <c r="AW73">
        <v>971377.85689209297</v>
      </c>
      <c r="BC73">
        <v>1265035.11702697</v>
      </c>
      <c r="BD73">
        <v>18014767.652835</v>
      </c>
      <c r="BF73">
        <v>1038339.19001238</v>
      </c>
      <c r="BG73">
        <v>840528.54524034495</v>
      </c>
      <c r="BH73">
        <v>472461.64351792802</v>
      </c>
      <c r="BN73">
        <v>12921920.306379801</v>
      </c>
      <c r="BP73">
        <v>27986302.9421998</v>
      </c>
      <c r="BR73">
        <v>311713222.51475799</v>
      </c>
      <c r="BT73">
        <v>197733.29543165999</v>
      </c>
      <c r="BW73">
        <v>532713764.95729202</v>
      </c>
      <c r="BX73">
        <v>8083387.7418633001</v>
      </c>
      <c r="BY73">
        <v>21111607.925566699</v>
      </c>
      <c r="CC73">
        <v>2357355.4695049799</v>
      </c>
      <c r="CD73">
        <v>374385969.78637898</v>
      </c>
      <c r="CF73">
        <v>1429524.7262627401</v>
      </c>
      <c r="CN73">
        <v>1091289282.1781399</v>
      </c>
      <c r="CO73">
        <v>1190004022.72735</v>
      </c>
      <c r="CP73">
        <v>746482986.827124</v>
      </c>
      <c r="CQ73">
        <v>931047357.39625299</v>
      </c>
      <c r="CR73">
        <v>2638048228.32934</v>
      </c>
      <c r="CS73">
        <v>4435203917.0317402</v>
      </c>
      <c r="CT73">
        <v>6942206100.5478096</v>
      </c>
      <c r="CU73">
        <v>5213031147.7432899</v>
      </c>
      <c r="CV73">
        <v>26243727732.047901</v>
      </c>
      <c r="CW73">
        <v>658693.95252026001</v>
      </c>
      <c r="CZ73">
        <v>718007090.126598</v>
      </c>
      <c r="DA73">
        <v>393405945.50906098</v>
      </c>
      <c r="DB73">
        <v>274746473.58111101</v>
      </c>
      <c r="DG73">
        <v>255705783.70944801</v>
      </c>
      <c r="DH73">
        <v>5454620.0365017997</v>
      </c>
      <c r="DI73">
        <v>52764867325.55896</v>
      </c>
    </row>
    <row r="74" spans="1:113">
      <c r="A74" s="5">
        <v>70</v>
      </c>
      <c r="BN74">
        <v>8582413.5724246502</v>
      </c>
      <c r="BP74">
        <v>6751655.6918093804</v>
      </c>
      <c r="BS74">
        <v>2003961656.09904</v>
      </c>
      <c r="BT74">
        <v>645607081.07247698</v>
      </c>
      <c r="BU74">
        <v>5512646.2523401696</v>
      </c>
      <c r="BW74">
        <v>16268965.3210773</v>
      </c>
      <c r="BY74">
        <v>338611.765157588</v>
      </c>
      <c r="CD74">
        <v>7925405.3557963101</v>
      </c>
      <c r="CN74">
        <v>4361556718.4391403</v>
      </c>
      <c r="CO74">
        <v>4273335705.1511002</v>
      </c>
      <c r="CP74">
        <v>5170946070.5942698</v>
      </c>
      <c r="CQ74">
        <v>3739551446.8870101</v>
      </c>
      <c r="CR74">
        <v>13092066676.0762</v>
      </c>
      <c r="CS74">
        <v>20448694028.5438</v>
      </c>
      <c r="CT74">
        <v>31430003065.623901</v>
      </c>
      <c r="CU74">
        <v>25960344861.6311</v>
      </c>
      <c r="CV74">
        <v>58892597632.020699</v>
      </c>
      <c r="CW74">
        <v>37501609.596468396</v>
      </c>
      <c r="DB74">
        <v>2171058015.3117199</v>
      </c>
      <c r="DG74">
        <v>44572044.517315201</v>
      </c>
      <c r="DH74">
        <v>39520526283.065498</v>
      </c>
      <c r="DI74">
        <v>211837702592.58832</v>
      </c>
    </row>
    <row r="75" spans="1:113">
      <c r="A75" s="5">
        <v>71</v>
      </c>
      <c r="BN75">
        <v>11983.6756735612</v>
      </c>
      <c r="BP75">
        <v>9427.3774372934804</v>
      </c>
      <c r="BS75">
        <v>2798143.7093760399</v>
      </c>
      <c r="BT75">
        <v>1063185889.73181</v>
      </c>
      <c r="BU75">
        <v>7697.3411073284096</v>
      </c>
      <c r="BW75">
        <v>22716.454096155401</v>
      </c>
      <c r="BY75">
        <v>472.80564361736202</v>
      </c>
      <c r="CD75">
        <v>11066.291150373499</v>
      </c>
      <c r="CN75">
        <v>2092633318.0794001</v>
      </c>
      <c r="CO75">
        <v>2703067617.0837102</v>
      </c>
      <c r="CP75">
        <v>2200113210.4787698</v>
      </c>
      <c r="CQ75">
        <v>1999121411.02298</v>
      </c>
      <c r="CR75">
        <v>6794022128.6360703</v>
      </c>
      <c r="CS75">
        <v>16360849708.8965</v>
      </c>
      <c r="CT75">
        <v>24503567563.287601</v>
      </c>
      <c r="CU75">
        <v>13728735422.554001</v>
      </c>
      <c r="CV75">
        <v>39078220431.3582</v>
      </c>
      <c r="CW75">
        <v>52363.722960699299</v>
      </c>
      <c r="DB75">
        <v>3031461.3604237</v>
      </c>
      <c r="DG75">
        <v>192235938.52549699</v>
      </c>
      <c r="DH75">
        <v>113144011.915207</v>
      </c>
      <c r="DI75">
        <v>110834841984.30762</v>
      </c>
    </row>
    <row r="76" spans="1:113">
      <c r="A76" s="5">
        <v>72</v>
      </c>
      <c r="CN76">
        <v>901428903.51838899</v>
      </c>
      <c r="CO76">
        <v>6718003888.1932802</v>
      </c>
      <c r="CP76">
        <v>1629205039.9310601</v>
      </c>
      <c r="CQ76">
        <v>1355898371.99649</v>
      </c>
      <c r="CR76">
        <v>1726120835.7114699</v>
      </c>
      <c r="CS76">
        <v>6822625400.2966604</v>
      </c>
      <c r="CT76">
        <v>8939066886.1712093</v>
      </c>
      <c r="CU76">
        <v>2887923668.6391201</v>
      </c>
      <c r="CV76">
        <v>4625064658.6317797</v>
      </c>
      <c r="CW76">
        <v>76573907.110669598</v>
      </c>
      <c r="CZ76">
        <v>8204.1691611213391</v>
      </c>
      <c r="DB76">
        <v>289089446.72983003</v>
      </c>
      <c r="DH76">
        <v>1570201778.3338301</v>
      </c>
      <c r="DI76">
        <v>37541210989.432953</v>
      </c>
    </row>
    <row r="77" spans="1:113">
      <c r="A77" s="5">
        <v>73</v>
      </c>
      <c r="CN77">
        <v>647887533.537238</v>
      </c>
      <c r="CO77">
        <v>1290917755.75879</v>
      </c>
      <c r="CP77">
        <v>1056681940.50581</v>
      </c>
      <c r="CQ77">
        <v>1076806431.7921901</v>
      </c>
      <c r="CR77">
        <v>2947092294.7620902</v>
      </c>
      <c r="CS77">
        <v>5156290087.6146297</v>
      </c>
      <c r="CT77">
        <v>7633681375.7979603</v>
      </c>
      <c r="CU77">
        <v>7085384412.1076899</v>
      </c>
      <c r="CV77">
        <v>22680204265.8451</v>
      </c>
      <c r="CW77">
        <v>1652023.97402153</v>
      </c>
      <c r="CZ77">
        <v>465003579.258201</v>
      </c>
      <c r="DB77">
        <v>6236885.5744041596</v>
      </c>
      <c r="DH77">
        <v>19742866443.7201</v>
      </c>
      <c r="DI77">
        <v>69790705030.24823</v>
      </c>
    </row>
    <row r="78" spans="1:113">
      <c r="A78" s="5">
        <v>74</v>
      </c>
      <c r="B78">
        <v>1566289.66447702</v>
      </c>
      <c r="C78">
        <v>5847183.9185160398</v>
      </c>
      <c r="I78">
        <v>402763.81559097499</v>
      </c>
      <c r="J78">
        <v>15615086.592786999</v>
      </c>
      <c r="K78">
        <v>30447831.354463801</v>
      </c>
      <c r="L78">
        <v>13729192.463874601</v>
      </c>
      <c r="M78">
        <v>3351346.14091333</v>
      </c>
      <c r="N78">
        <v>296880.54185593099</v>
      </c>
      <c r="O78">
        <v>145518.71609621501</v>
      </c>
      <c r="R78">
        <v>2856015.2458502301</v>
      </c>
      <c r="S78">
        <v>4573792.0319197504</v>
      </c>
      <c r="T78">
        <v>3614832.1165489</v>
      </c>
      <c r="U78">
        <v>7194362.8544664197</v>
      </c>
      <c r="V78">
        <v>3242268.7246079599</v>
      </c>
      <c r="W78">
        <v>9350336.3209591303</v>
      </c>
      <c r="X78">
        <v>5644678.8021835499</v>
      </c>
      <c r="Y78">
        <v>2746730.4968948499</v>
      </c>
      <c r="Z78">
        <v>10454061.690672001</v>
      </c>
      <c r="AA78">
        <v>5889696.6637839302</v>
      </c>
      <c r="AB78">
        <v>3788448.5032973299</v>
      </c>
      <c r="AC78">
        <v>1102495.9630458599</v>
      </c>
      <c r="AD78">
        <v>4097368.5014922</v>
      </c>
      <c r="AE78">
        <v>2264057.86277792</v>
      </c>
      <c r="AF78">
        <v>6700341.2210981399</v>
      </c>
      <c r="AG78">
        <v>557892803.43462396</v>
      </c>
      <c r="AH78">
        <v>35073205.352814101</v>
      </c>
      <c r="AI78">
        <v>720558.07382695901</v>
      </c>
      <c r="AJ78">
        <v>4681827.2248403402</v>
      </c>
      <c r="AK78">
        <v>48445753.970675603</v>
      </c>
      <c r="AL78">
        <v>2980459.3252453799</v>
      </c>
      <c r="AM78">
        <v>7972188.5543690603</v>
      </c>
      <c r="AN78">
        <v>4872223.0388945099</v>
      </c>
      <c r="AO78">
        <v>6192190.7847224502</v>
      </c>
      <c r="AP78">
        <v>7840217.4600250702</v>
      </c>
      <c r="AR78">
        <v>10060147.099024899</v>
      </c>
      <c r="AT78">
        <v>9777307.0630810596</v>
      </c>
      <c r="AU78">
        <v>6792111.2805331899</v>
      </c>
      <c r="AW78">
        <v>11412559.6808984</v>
      </c>
      <c r="AX78">
        <v>99220.557073233605</v>
      </c>
      <c r="AY78">
        <v>1070922.3585818999</v>
      </c>
      <c r="AZ78">
        <v>21202564.338010799</v>
      </c>
      <c r="BA78">
        <v>2728725485.823</v>
      </c>
      <c r="BB78">
        <v>3656854239.5327001</v>
      </c>
      <c r="BC78">
        <v>913745616.88211298</v>
      </c>
      <c r="BD78">
        <v>93355798.443425402</v>
      </c>
      <c r="BE78">
        <v>26042582.4772508</v>
      </c>
      <c r="BF78">
        <v>46151208.616168797</v>
      </c>
      <c r="BG78">
        <v>120991191.61984</v>
      </c>
      <c r="BH78">
        <v>153313702.47374099</v>
      </c>
      <c r="BI78">
        <v>20690233.190211002</v>
      </c>
      <c r="BJ78">
        <v>43118483.371078096</v>
      </c>
      <c r="BK78">
        <v>1247252319.21332</v>
      </c>
      <c r="BL78">
        <v>56433264.028011099</v>
      </c>
      <c r="BN78">
        <v>1023075889.57612</v>
      </c>
      <c r="BO78">
        <v>558501987.21993601</v>
      </c>
      <c r="BP78">
        <v>273651143.48725897</v>
      </c>
      <c r="BQ78">
        <v>15194537.1176742</v>
      </c>
      <c r="BR78">
        <v>60893641.540834703</v>
      </c>
      <c r="BS78">
        <v>134604001.64881799</v>
      </c>
      <c r="BT78">
        <v>104815453.96716499</v>
      </c>
      <c r="BU78">
        <v>26817553.026404399</v>
      </c>
      <c r="BV78">
        <v>55272601.338918202</v>
      </c>
      <c r="BW78">
        <v>8476087163.9666901</v>
      </c>
      <c r="BX78">
        <v>1100310.1246636901</v>
      </c>
      <c r="BY78">
        <v>153980081.82400501</v>
      </c>
      <c r="BZ78">
        <v>25720966.863346901</v>
      </c>
      <c r="CA78">
        <v>597642965.86612201</v>
      </c>
      <c r="CB78">
        <v>8829461.4217552692</v>
      </c>
      <c r="CC78">
        <v>212410899.446567</v>
      </c>
      <c r="CD78">
        <v>181229598.055448</v>
      </c>
      <c r="CF78">
        <v>10460546.7613468</v>
      </c>
      <c r="CH78">
        <v>2348887.0691192499</v>
      </c>
      <c r="CI78">
        <v>2457747.6359075401</v>
      </c>
      <c r="CN78">
        <v>364521169.79084897</v>
      </c>
      <c r="CO78">
        <v>439781229.27941501</v>
      </c>
      <c r="CP78">
        <v>494544380.51658899</v>
      </c>
      <c r="CQ78">
        <v>452107520.25338501</v>
      </c>
      <c r="CR78">
        <v>1294268970.1031499</v>
      </c>
      <c r="CS78">
        <v>2102423750.4873199</v>
      </c>
      <c r="CT78">
        <v>4268923893.5268602</v>
      </c>
      <c r="CU78">
        <v>4281108053.7361698</v>
      </c>
      <c r="CV78">
        <v>10417631190.622101</v>
      </c>
      <c r="CW78">
        <v>940993.45106703194</v>
      </c>
      <c r="CZ78">
        <v>280893299.49001902</v>
      </c>
      <c r="DA78">
        <v>37728479.692257799</v>
      </c>
      <c r="DB78">
        <v>47727253.966477901</v>
      </c>
      <c r="DE78">
        <v>5494361.0857168296</v>
      </c>
      <c r="DG78">
        <v>508997742.65533602</v>
      </c>
      <c r="DH78">
        <v>18342451030.888401</v>
      </c>
      <c r="DI78">
        <v>65253320722.979477</v>
      </c>
    </row>
    <row r="79" spans="1:113">
      <c r="A79" s="5">
        <v>75</v>
      </c>
      <c r="B79">
        <v>48.5254651182534</v>
      </c>
      <c r="C79">
        <v>181.15251968587901</v>
      </c>
      <c r="I79">
        <v>12.478088777327301</v>
      </c>
      <c r="J79">
        <v>483.77344048286102</v>
      </c>
      <c r="K79">
        <v>943.30902631016704</v>
      </c>
      <c r="L79">
        <v>425.34625945449301</v>
      </c>
      <c r="M79">
        <v>103.828579060683</v>
      </c>
      <c r="N79">
        <v>9.1977025098536895</v>
      </c>
      <c r="O79">
        <v>4.5083381076498901</v>
      </c>
      <c r="R79">
        <v>88.482655113465398</v>
      </c>
      <c r="S79">
        <v>141.701366443718</v>
      </c>
      <c r="T79">
        <v>111.99167929037201</v>
      </c>
      <c r="U79">
        <v>222.88968104698199</v>
      </c>
      <c r="V79">
        <v>100.449234562561</v>
      </c>
      <c r="W79">
        <v>289.68423228288299</v>
      </c>
      <c r="X79">
        <v>174.878676997821</v>
      </c>
      <c r="Y79">
        <v>85.096887210079302</v>
      </c>
      <c r="Z79">
        <v>323.87892062363699</v>
      </c>
      <c r="AA79">
        <v>182.46961369752</v>
      </c>
      <c r="AB79">
        <v>117.370515727968</v>
      </c>
      <c r="AC79">
        <v>34.156599900479002</v>
      </c>
      <c r="AD79">
        <v>126.94121451805501</v>
      </c>
      <c r="AE79">
        <v>70.143130825434298</v>
      </c>
      <c r="AF79">
        <v>207.58431954114599</v>
      </c>
      <c r="AG79">
        <v>17284.164217370799</v>
      </c>
      <c r="AH79">
        <v>1086.6084617251099</v>
      </c>
      <c r="AI79">
        <v>22.3237224059962</v>
      </c>
      <c r="AJ79">
        <v>145.04842165611601</v>
      </c>
      <c r="AK79">
        <v>1500.9054823945601</v>
      </c>
      <c r="AL79">
        <v>92.338076604660998</v>
      </c>
      <c r="AM79">
        <v>246.98762073511099</v>
      </c>
      <c r="AN79">
        <v>150.947104155966</v>
      </c>
      <c r="AO79">
        <v>191.84123137909401</v>
      </c>
      <c r="AP79">
        <v>242.89900361629401</v>
      </c>
      <c r="AR79">
        <v>311.67499103764698</v>
      </c>
      <c r="AT79">
        <v>302.91227963788498</v>
      </c>
      <c r="AU79">
        <v>210.42746210858601</v>
      </c>
      <c r="AW79">
        <v>353.57429680182099</v>
      </c>
      <c r="AX79">
        <v>3.0739676002896199</v>
      </c>
      <c r="AY79">
        <v>33.178413121353003</v>
      </c>
      <c r="AZ79">
        <v>656.87996258674298</v>
      </c>
      <c r="BA79">
        <v>84539.071145442096</v>
      </c>
      <c r="BB79">
        <v>113293.57325628</v>
      </c>
      <c r="BC79">
        <v>28308.895898751201</v>
      </c>
      <c r="BD79">
        <v>2892.27059572389</v>
      </c>
      <c r="BE79">
        <v>806.82932170852803</v>
      </c>
      <c r="BF79">
        <v>1429.8178138185499</v>
      </c>
      <c r="BG79">
        <v>3748.4470348751602</v>
      </c>
      <c r="BH79">
        <v>4749.8358000235603</v>
      </c>
      <c r="BI79">
        <v>641.00735115004898</v>
      </c>
      <c r="BJ79">
        <v>1335.8604785749301</v>
      </c>
      <c r="BK79">
        <v>38641.319215916199</v>
      </c>
      <c r="BL79">
        <v>1748.3677810099</v>
      </c>
      <c r="BN79">
        <v>31696.074180205</v>
      </c>
      <c r="BO79">
        <v>17303.037435521401</v>
      </c>
      <c r="BP79">
        <v>8478.0288850945199</v>
      </c>
      <c r="BQ79">
        <v>470.74433140558301</v>
      </c>
      <c r="BR79">
        <v>1886.5554344954601</v>
      </c>
      <c r="BS79">
        <v>4170.1876319077701</v>
      </c>
      <c r="BT79">
        <v>3247.30397620024</v>
      </c>
      <c r="BU79">
        <v>830.83880552465496</v>
      </c>
      <c r="BV79">
        <v>1712.40910867043</v>
      </c>
      <c r="BW79">
        <v>262598.98238661699</v>
      </c>
      <c r="BX79">
        <v>34.088880099618699</v>
      </c>
      <c r="BY79">
        <v>4770.4810029193804</v>
      </c>
      <c r="BZ79">
        <v>796.86529806211695</v>
      </c>
      <c r="CA79">
        <v>18515.670217992101</v>
      </c>
      <c r="CB79">
        <v>273.54692554739501</v>
      </c>
      <c r="CC79">
        <v>6580.73530433006</v>
      </c>
      <c r="CD79">
        <v>5614.7025280736398</v>
      </c>
      <c r="CF79">
        <v>324.079835612708</v>
      </c>
      <c r="CH79">
        <v>72.771237737382904</v>
      </c>
      <c r="CI79">
        <v>76.143863986693006</v>
      </c>
      <c r="CN79">
        <v>71635251.616287097</v>
      </c>
      <c r="CO79">
        <v>76122279.710118696</v>
      </c>
      <c r="CP79">
        <v>64828152.652835101</v>
      </c>
      <c r="CQ79">
        <v>98076044.669075593</v>
      </c>
      <c r="CR79">
        <v>184580994.255696</v>
      </c>
      <c r="CS79">
        <v>267725917.293073</v>
      </c>
      <c r="CT79">
        <v>500544539.72645098</v>
      </c>
      <c r="CU79">
        <v>404769761.97497302</v>
      </c>
      <c r="CV79">
        <v>998240705.418136</v>
      </c>
      <c r="CW79">
        <v>29.153065312159001</v>
      </c>
      <c r="CZ79">
        <v>8702.3992531453205</v>
      </c>
      <c r="DA79">
        <v>1168.8719314142199</v>
      </c>
      <c r="DB79">
        <v>1478.64552136571</v>
      </c>
      <c r="DE79">
        <v>170.221660308959</v>
      </c>
      <c r="DG79">
        <v>15769.338690451101</v>
      </c>
      <c r="DH79">
        <v>773825.49485162704</v>
      </c>
      <c r="DI79">
        <v>2668003705.6074443</v>
      </c>
    </row>
    <row r="80" spans="1:113">
      <c r="A80" s="5">
        <v>76</v>
      </c>
      <c r="B80">
        <v>245530.00982539801</v>
      </c>
      <c r="C80">
        <v>773922.27306435397</v>
      </c>
      <c r="I80">
        <v>82647.085608588401</v>
      </c>
      <c r="J80">
        <v>2495224.9637568002</v>
      </c>
      <c r="K80">
        <v>7915998.97005466</v>
      </c>
      <c r="L80">
        <v>1133031.44688008</v>
      </c>
      <c r="M80">
        <v>130122.90182652</v>
      </c>
      <c r="R80">
        <v>280375.22687220998</v>
      </c>
      <c r="S80">
        <v>409542.78568135202</v>
      </c>
      <c r="T80">
        <v>447579.80530633201</v>
      </c>
      <c r="U80">
        <v>368430.40517978399</v>
      </c>
      <c r="V80">
        <v>214569.34278374401</v>
      </c>
      <c r="W80">
        <v>647804.03068114095</v>
      </c>
      <c r="X80">
        <v>824859.83413920796</v>
      </c>
      <c r="Y80">
        <v>183298.82264856799</v>
      </c>
      <c r="Z80">
        <v>1142147.19856505</v>
      </c>
      <c r="AA80">
        <v>303594.368617845</v>
      </c>
      <c r="AB80">
        <v>292491.095783678</v>
      </c>
      <c r="AD80">
        <v>352001.56346274703</v>
      </c>
      <c r="AE80">
        <v>310384.186137582</v>
      </c>
      <c r="AF80">
        <v>968677.88657524798</v>
      </c>
      <c r="AG80">
        <v>39459662.356795199</v>
      </c>
      <c r="AH80">
        <v>312569.02043917199</v>
      </c>
      <c r="AI80">
        <v>741100.667104544</v>
      </c>
      <c r="AJ80">
        <v>1147378.3089441</v>
      </c>
      <c r="AK80">
        <v>2080606.25180992</v>
      </c>
      <c r="AL80">
        <v>19639.0932074802</v>
      </c>
      <c r="AM80">
        <v>1749201.1725346399</v>
      </c>
      <c r="AN80">
        <v>27806.608109967001</v>
      </c>
      <c r="AO80">
        <v>7002718.0457016304</v>
      </c>
      <c r="AP80">
        <v>118497.53741426401</v>
      </c>
      <c r="AW80">
        <v>116875.472020441</v>
      </c>
      <c r="AY80">
        <v>70158.086299027404</v>
      </c>
      <c r="AZ80">
        <v>1518165.0560413599</v>
      </c>
      <c r="BA80">
        <v>1319389.6234114901</v>
      </c>
      <c r="BB80">
        <v>132775.18828502201</v>
      </c>
      <c r="BC80">
        <v>2500864.5322644599</v>
      </c>
      <c r="BD80">
        <v>13553884.4289832</v>
      </c>
      <c r="BE80">
        <v>4396126.3485369096</v>
      </c>
      <c r="BF80">
        <v>5849775.3099788399</v>
      </c>
      <c r="BG80">
        <v>15457010.1070305</v>
      </c>
      <c r="BH80">
        <v>9654807.4494585693</v>
      </c>
      <c r="BI80">
        <v>1443998.1926382801</v>
      </c>
      <c r="BJ80">
        <v>1701697.1757549699</v>
      </c>
      <c r="BK80">
        <v>65491.009619149401</v>
      </c>
      <c r="BL80">
        <v>5480239.2407813398</v>
      </c>
      <c r="BN80">
        <v>59891481.756699599</v>
      </c>
      <c r="BO80">
        <v>53993469.109702602</v>
      </c>
      <c r="BP80">
        <v>28659888.239735801</v>
      </c>
      <c r="BQ80">
        <v>1909469.77379019</v>
      </c>
      <c r="BR80">
        <v>4297679.0148906903</v>
      </c>
      <c r="BS80">
        <v>16184162.669239299</v>
      </c>
      <c r="BT80">
        <v>591880.03790696897</v>
      </c>
      <c r="BU80">
        <v>1702868.3256383501</v>
      </c>
      <c r="BV80">
        <v>6098303.9593047202</v>
      </c>
      <c r="BW80">
        <v>15810011.8427704</v>
      </c>
      <c r="BY80">
        <v>26384239.674017701</v>
      </c>
      <c r="BZ80">
        <v>22577290.9511002</v>
      </c>
      <c r="CA80">
        <v>49165558.6333827</v>
      </c>
      <c r="CB80">
        <v>750301.21453390096</v>
      </c>
      <c r="CC80">
        <v>1340702.7072322699</v>
      </c>
      <c r="CD80">
        <v>4415775.8828859003</v>
      </c>
      <c r="CF80">
        <v>15205777.128844701</v>
      </c>
      <c r="CH80">
        <v>368941.24309391202</v>
      </c>
      <c r="CI80">
        <v>313751.46947829699</v>
      </c>
      <c r="CN80">
        <v>883208635.95260799</v>
      </c>
      <c r="CO80">
        <v>1220937468.2987001</v>
      </c>
      <c r="CP80">
        <v>1098792988.62152</v>
      </c>
      <c r="CQ80">
        <v>947032051.79073799</v>
      </c>
      <c r="CR80">
        <v>1743319367.01302</v>
      </c>
      <c r="CS80">
        <v>2512831499.3621702</v>
      </c>
      <c r="CT80">
        <v>5452700852.7413902</v>
      </c>
      <c r="CU80">
        <v>4944764098.2458601</v>
      </c>
      <c r="CV80">
        <v>9024144535.7014904</v>
      </c>
      <c r="CW80">
        <v>58914.085384092199</v>
      </c>
      <c r="CX80">
        <v>344612.63252069399</v>
      </c>
      <c r="CZ80">
        <v>94427482.6286318</v>
      </c>
      <c r="DA80">
        <v>4724288.3183736596</v>
      </c>
      <c r="DH80">
        <v>1496754094.6809199</v>
      </c>
      <c r="DI80">
        <v>29869145114.194191</v>
      </c>
    </row>
    <row r="81" spans="1:113">
      <c r="A81" s="5">
        <v>77</v>
      </c>
      <c r="B81">
        <v>8.6198484410113796</v>
      </c>
      <c r="C81">
        <v>38227.310432070102</v>
      </c>
      <c r="D81">
        <v>1.7953228838571599E-2</v>
      </c>
      <c r="E81">
        <v>1.51701119063094E-3</v>
      </c>
      <c r="F81">
        <v>7.1151091147393097E-3</v>
      </c>
      <c r="G81">
        <v>11908.5032821724</v>
      </c>
      <c r="H81">
        <v>40575.816911412498</v>
      </c>
      <c r="I81">
        <v>609399.58419455995</v>
      </c>
      <c r="J81">
        <v>16068639.929406401</v>
      </c>
      <c r="K81">
        <v>11835771.260647301</v>
      </c>
      <c r="L81">
        <v>7701047.6926911501</v>
      </c>
      <c r="M81">
        <v>2361546.0694211498</v>
      </c>
      <c r="N81">
        <v>166605.392884378</v>
      </c>
      <c r="O81">
        <v>125830.968037845</v>
      </c>
      <c r="P81">
        <v>96152.388311073504</v>
      </c>
      <c r="Q81">
        <v>39795.021333460798</v>
      </c>
      <c r="R81">
        <v>1715745.20444219</v>
      </c>
      <c r="S81">
        <v>2444097.8427269598</v>
      </c>
      <c r="T81">
        <v>3432682.2568184799</v>
      </c>
      <c r="U81">
        <v>2369913.1228976599</v>
      </c>
      <c r="V81">
        <v>2717038.0679984898</v>
      </c>
      <c r="W81">
        <v>5166080.5405580904</v>
      </c>
      <c r="X81">
        <v>4262336.9681368899</v>
      </c>
      <c r="Y81">
        <v>1233210.5850677299</v>
      </c>
      <c r="Z81">
        <v>7596411.0000545597</v>
      </c>
      <c r="AA81">
        <v>4363976.2008443903</v>
      </c>
      <c r="AB81">
        <v>4985762.3470059801</v>
      </c>
      <c r="AC81">
        <v>1065031.06976132</v>
      </c>
      <c r="AD81">
        <v>3911179.7581526502</v>
      </c>
      <c r="AE81">
        <v>2161736.6062129401</v>
      </c>
      <c r="AF81">
        <v>5459990.11882242</v>
      </c>
      <c r="AG81">
        <v>102695256.954767</v>
      </c>
      <c r="AH81">
        <v>633008.18968408799</v>
      </c>
      <c r="AI81">
        <v>23024.593492591401</v>
      </c>
      <c r="AJ81">
        <v>731032.89979854098</v>
      </c>
      <c r="AK81">
        <v>1369898.69214443</v>
      </c>
      <c r="AL81">
        <v>53233.808884822902</v>
      </c>
      <c r="AM81">
        <v>928479.15750700398</v>
      </c>
      <c r="AN81">
        <v>103357.122859614</v>
      </c>
      <c r="AO81">
        <v>151869.55718848601</v>
      </c>
      <c r="AP81">
        <v>1007676.12301277</v>
      </c>
      <c r="AQ81">
        <v>755.64750819863298</v>
      </c>
      <c r="AR81">
        <v>261600.678686217</v>
      </c>
      <c r="AS81">
        <v>1.08256674890438</v>
      </c>
      <c r="AT81">
        <v>93.428241975250103</v>
      </c>
      <c r="AU81">
        <v>32.219124281674603</v>
      </c>
      <c r="AV81">
        <v>87340.099782714693</v>
      </c>
      <c r="AW81">
        <v>2456035.1138341902</v>
      </c>
      <c r="AX81">
        <v>7042.9102413374803</v>
      </c>
      <c r="AY81">
        <v>336478.51095776801</v>
      </c>
      <c r="AZ81">
        <v>10209986.6261907</v>
      </c>
      <c r="BA81">
        <v>10682548.1415732</v>
      </c>
      <c r="BB81">
        <v>1017327.41367381</v>
      </c>
      <c r="BC81">
        <v>16994466.2167238</v>
      </c>
      <c r="BD81">
        <v>144425037.41415301</v>
      </c>
      <c r="BE81">
        <v>28941731.0156633</v>
      </c>
      <c r="BF81">
        <v>39738882.212869801</v>
      </c>
      <c r="BG81">
        <v>105918081.411153</v>
      </c>
      <c r="BH81">
        <v>64887463.735435799</v>
      </c>
      <c r="BI81">
        <v>9839868.0029061101</v>
      </c>
      <c r="BJ81">
        <v>11611059.902843099</v>
      </c>
      <c r="BK81">
        <v>509979465.79177397</v>
      </c>
      <c r="BL81">
        <v>38805958.679689102</v>
      </c>
      <c r="BM81">
        <v>4873811.85929571</v>
      </c>
      <c r="BN81">
        <v>359291411.82116902</v>
      </c>
      <c r="BO81">
        <v>20625622.166382398</v>
      </c>
      <c r="BP81">
        <v>123834407.699129</v>
      </c>
      <c r="BQ81">
        <v>14936473.210884299</v>
      </c>
      <c r="BR81">
        <v>21285463.958553098</v>
      </c>
      <c r="BS81">
        <v>77661395.674142107</v>
      </c>
      <c r="BT81">
        <v>4044750.5302750799</v>
      </c>
      <c r="BU81">
        <v>6313797.8026460102</v>
      </c>
      <c r="BV81">
        <v>5411334.99869709</v>
      </c>
      <c r="BW81">
        <v>6277130.1497986997</v>
      </c>
      <c r="BX81">
        <v>46041.294832508902</v>
      </c>
      <c r="BY81">
        <v>8360850.8619800303</v>
      </c>
      <c r="BZ81">
        <v>4918031.9855653802</v>
      </c>
      <c r="CA81">
        <v>85876052.609023795</v>
      </c>
      <c r="CB81">
        <v>3796665.9313867199</v>
      </c>
      <c r="CC81">
        <v>5924809.8272865601</v>
      </c>
      <c r="CD81">
        <v>27488488.5413009</v>
      </c>
      <c r="CF81">
        <v>9607463.1125077903</v>
      </c>
      <c r="CH81">
        <v>8.5894672797129399</v>
      </c>
      <c r="CI81">
        <v>9.3726598890828594</v>
      </c>
      <c r="CN81">
        <v>116918968.939629</v>
      </c>
      <c r="CO81">
        <v>103038359.97494</v>
      </c>
      <c r="CP81">
        <v>114353831.70269801</v>
      </c>
      <c r="CQ81">
        <v>134778786.66071299</v>
      </c>
      <c r="CR81">
        <v>352007458.34796</v>
      </c>
      <c r="CS81">
        <v>505979603.86632198</v>
      </c>
      <c r="CT81">
        <v>1224252715.81599</v>
      </c>
      <c r="CU81">
        <v>1137572304.0208499</v>
      </c>
      <c r="CV81">
        <v>3986659602.5177598</v>
      </c>
      <c r="CW81">
        <v>8865172.7723836992</v>
      </c>
      <c r="CX81">
        <v>82508717.106448099</v>
      </c>
      <c r="CZ81">
        <v>123015881.30766501</v>
      </c>
      <c r="DA81">
        <v>18026511.233640701</v>
      </c>
      <c r="DB81">
        <v>22958218.120206799</v>
      </c>
      <c r="DG81">
        <v>261.82664113073298</v>
      </c>
      <c r="DH81">
        <v>25617408831.0289</v>
      </c>
      <c r="DI81">
        <v>35534798040.868149</v>
      </c>
    </row>
    <row r="82" spans="1:113">
      <c r="A82" s="5">
        <v>78</v>
      </c>
      <c r="B82">
        <v>11386716.6976442</v>
      </c>
      <c r="C82">
        <v>22504789.7773159</v>
      </c>
      <c r="D82">
        <v>23716.0480531658</v>
      </c>
      <c r="E82">
        <v>2005.06110066102</v>
      </c>
      <c r="F82">
        <v>9399.8448203719709</v>
      </c>
      <c r="G82">
        <v>507268.73092837801</v>
      </c>
      <c r="H82">
        <v>823979.10168304294</v>
      </c>
      <c r="I82">
        <v>6288817.0669649998</v>
      </c>
      <c r="J82">
        <v>125223843.39044601</v>
      </c>
      <c r="K82">
        <v>76098715.389017701</v>
      </c>
      <c r="L82">
        <v>61757639.6212283</v>
      </c>
      <c r="M82">
        <v>16053717.0517511</v>
      </c>
      <c r="N82">
        <v>1626337.1955168601</v>
      </c>
      <c r="O82">
        <v>1317644.99426889</v>
      </c>
      <c r="P82">
        <v>1838954.63704895</v>
      </c>
      <c r="Q82">
        <v>363441.12306533603</v>
      </c>
      <c r="R82">
        <v>13029284.587681601</v>
      </c>
      <c r="S82">
        <v>17986000.363622099</v>
      </c>
      <c r="T82">
        <v>16554021.7398306</v>
      </c>
      <c r="U82">
        <v>27569594.286461499</v>
      </c>
      <c r="V82">
        <v>23255281.140719999</v>
      </c>
      <c r="W82">
        <v>30748800.944734201</v>
      </c>
      <c r="X82">
        <v>28167879.6267014</v>
      </c>
      <c r="Y82">
        <v>10137905.879022799</v>
      </c>
      <c r="Z82">
        <v>46222544.106995501</v>
      </c>
      <c r="AA82">
        <v>28169776.586039901</v>
      </c>
      <c r="AB82">
        <v>38790399.926326498</v>
      </c>
      <c r="AC82">
        <v>8232959.3767117802</v>
      </c>
      <c r="AD82">
        <v>27511433.5428617</v>
      </c>
      <c r="AE82">
        <v>13011942.337016899</v>
      </c>
      <c r="AF82">
        <v>34732443.706095003</v>
      </c>
      <c r="AG82">
        <v>1291023581.29106</v>
      </c>
      <c r="AH82">
        <v>70467293.626549497</v>
      </c>
      <c r="AI82">
        <v>4662630.3982858201</v>
      </c>
      <c r="AJ82">
        <v>29132369.518679701</v>
      </c>
      <c r="AK82">
        <v>91594502.806526005</v>
      </c>
      <c r="AL82">
        <v>25199395.505473498</v>
      </c>
      <c r="AM82">
        <v>49132378.738133296</v>
      </c>
      <c r="AN82">
        <v>31559080.071402598</v>
      </c>
      <c r="AO82">
        <v>40798393.164888397</v>
      </c>
      <c r="AP82">
        <v>98203436.025193095</v>
      </c>
      <c r="AQ82">
        <v>998211813.16980803</v>
      </c>
      <c r="AR82">
        <v>125030.54595991</v>
      </c>
      <c r="AS82">
        <v>1430914.23943709</v>
      </c>
      <c r="AT82">
        <v>123418425.807914</v>
      </c>
      <c r="AU82">
        <v>42561020.577287197</v>
      </c>
      <c r="AV82">
        <v>2461771.5172010101</v>
      </c>
      <c r="AW82">
        <v>12619411.5041514</v>
      </c>
      <c r="AX82">
        <v>37116876.093677402</v>
      </c>
      <c r="AY82">
        <v>36410110.9100205</v>
      </c>
      <c r="AZ82">
        <v>48780722.733456001</v>
      </c>
      <c r="BA82">
        <v>78968768.829269007</v>
      </c>
      <c r="BB82">
        <v>4354534.96606474</v>
      </c>
      <c r="BC82">
        <v>87467945.1239236</v>
      </c>
      <c r="BD82">
        <v>652851661.32056499</v>
      </c>
      <c r="BE82">
        <v>113266045.273886</v>
      </c>
      <c r="BF82">
        <v>207620438.367434</v>
      </c>
      <c r="BG82">
        <v>579121494.51699901</v>
      </c>
      <c r="BH82">
        <v>627368756.078174</v>
      </c>
      <c r="BI82">
        <v>280750661.98182499</v>
      </c>
      <c r="BJ82">
        <v>146971163.39903501</v>
      </c>
      <c r="BK82">
        <v>7759723289.6963797</v>
      </c>
      <c r="BL82">
        <v>288324724.39283001</v>
      </c>
      <c r="BM82">
        <v>489842994.48698997</v>
      </c>
      <c r="BN82">
        <v>4114372264.1936202</v>
      </c>
      <c r="BO82">
        <v>542933227.64707005</v>
      </c>
      <c r="BP82">
        <v>1315882503.91259</v>
      </c>
      <c r="BQ82">
        <v>74835571.500407398</v>
      </c>
      <c r="BR82">
        <v>155955829.72218299</v>
      </c>
      <c r="BS82">
        <v>5176029472.9187403</v>
      </c>
      <c r="BT82">
        <v>1317888737.4426</v>
      </c>
      <c r="BU82">
        <v>878044898.44047797</v>
      </c>
      <c r="BV82">
        <v>411786073.64958501</v>
      </c>
      <c r="BW82">
        <v>121497551.47458</v>
      </c>
      <c r="BX82">
        <v>3804046.59779213</v>
      </c>
      <c r="BY82">
        <v>268537584.283508</v>
      </c>
      <c r="BZ82">
        <v>1134688250.80371</v>
      </c>
      <c r="CA82">
        <v>1022739706.7766401</v>
      </c>
      <c r="CB82">
        <v>57694907.565604001</v>
      </c>
      <c r="CC82">
        <v>183076507.695191</v>
      </c>
      <c r="CD82">
        <v>185295991.36648199</v>
      </c>
      <c r="CF82">
        <v>185599261.294072</v>
      </c>
      <c r="CH82">
        <v>11346559.7487491</v>
      </c>
      <c r="CI82">
        <v>12381145.648853</v>
      </c>
      <c r="CN82">
        <v>4025350701.4405899</v>
      </c>
      <c r="CO82">
        <v>4789693197.9202404</v>
      </c>
      <c r="CP82">
        <v>4193196654.2196102</v>
      </c>
      <c r="CQ82">
        <v>5432170264.7906904</v>
      </c>
      <c r="CR82">
        <v>13290202364.1353</v>
      </c>
      <c r="CS82">
        <v>16930487745.184299</v>
      </c>
      <c r="CT82">
        <v>31627760249.403301</v>
      </c>
      <c r="CU82">
        <v>25529110746.278801</v>
      </c>
      <c r="CV82">
        <v>58083782406.856697</v>
      </c>
      <c r="CW82">
        <v>14499903.827530799</v>
      </c>
      <c r="CX82">
        <v>152146300.000301</v>
      </c>
      <c r="CZ82">
        <v>879647664.17826605</v>
      </c>
      <c r="DA82">
        <v>408238287.29641902</v>
      </c>
      <c r="DB82">
        <v>973833914.67787504</v>
      </c>
      <c r="DE82">
        <v>40.973424414816797</v>
      </c>
      <c r="DF82">
        <v>26.198358322696301</v>
      </c>
      <c r="DG82">
        <v>346888304.94433701</v>
      </c>
      <c r="DH82">
        <v>29763996.568921499</v>
      </c>
      <c r="DI82">
        <v>198922651752.13757</v>
      </c>
    </row>
    <row r="83" spans="1:113">
      <c r="A83" s="5">
        <v>79</v>
      </c>
      <c r="B83">
        <v>5992427.67771817</v>
      </c>
      <c r="C83">
        <v>12736192.916870801</v>
      </c>
      <c r="D83">
        <v>237825.49617332499</v>
      </c>
      <c r="E83">
        <v>2751.0959935947399</v>
      </c>
      <c r="G83">
        <v>2458445.9097601301</v>
      </c>
      <c r="H83">
        <v>2215191.4770959001</v>
      </c>
      <c r="I83">
        <v>7389986.0620941799</v>
      </c>
      <c r="J83">
        <v>340924498.537516</v>
      </c>
      <c r="K83">
        <v>861342079.70424998</v>
      </c>
      <c r="L83">
        <v>214858477.308204</v>
      </c>
      <c r="M83">
        <v>42923880.184544899</v>
      </c>
      <c r="N83">
        <v>4709311.5600915104</v>
      </c>
      <c r="O83">
        <v>2009702.8003349199</v>
      </c>
      <c r="P83">
        <v>1789320.90453344</v>
      </c>
      <c r="Q83">
        <v>318515.71113875601</v>
      </c>
      <c r="R83">
        <v>37582081.812666103</v>
      </c>
      <c r="S83">
        <v>67991391.9177939</v>
      </c>
      <c r="T83">
        <v>30820839.351239499</v>
      </c>
      <c r="U83">
        <v>83505408.655244395</v>
      </c>
      <c r="V83">
        <v>188228671.96043801</v>
      </c>
      <c r="W83">
        <v>72747887.634921893</v>
      </c>
      <c r="X83">
        <v>124802885.129757</v>
      </c>
      <c r="Y83">
        <v>55018221.199797802</v>
      </c>
      <c r="Z83">
        <v>188743975.82912299</v>
      </c>
      <c r="AA83">
        <v>78753922.640581802</v>
      </c>
      <c r="AB83">
        <v>565134728.92945898</v>
      </c>
      <c r="AC83">
        <v>29438402.710335299</v>
      </c>
      <c r="AD83">
        <v>143770584.51020899</v>
      </c>
      <c r="AE83">
        <v>15984250.755838601</v>
      </c>
      <c r="AF83">
        <v>92949748.599665895</v>
      </c>
      <c r="AG83">
        <v>1959959817.5541201</v>
      </c>
      <c r="AH83">
        <v>115272293.913175</v>
      </c>
      <c r="AI83">
        <v>5122987.2329545897</v>
      </c>
      <c r="AJ83">
        <v>45255616.6296468</v>
      </c>
      <c r="AK83">
        <v>200394956.61526099</v>
      </c>
      <c r="AL83">
        <v>39204306.188072599</v>
      </c>
      <c r="AM83">
        <v>89202427.272978902</v>
      </c>
      <c r="AN83">
        <v>34962565.341881402</v>
      </c>
      <c r="AO83">
        <v>44083684.414438903</v>
      </c>
      <c r="AP83">
        <v>171216255.960596</v>
      </c>
      <c r="AQ83">
        <v>51589077.838853903</v>
      </c>
      <c r="AR83">
        <v>2993255.5002770699</v>
      </c>
      <c r="AS83">
        <v>39831106.892967902</v>
      </c>
      <c r="AT83">
        <v>915691018.33454204</v>
      </c>
      <c r="AU83">
        <v>379849950.871705</v>
      </c>
      <c r="AV83">
        <v>21684248.105781101</v>
      </c>
      <c r="AW83">
        <v>65102860.8065525</v>
      </c>
      <c r="AX83">
        <v>1707419.6092006699</v>
      </c>
      <c r="AY83">
        <v>109190517.556272</v>
      </c>
      <c r="AZ83">
        <v>182303683.316248</v>
      </c>
      <c r="BA83">
        <v>86753223.7332277</v>
      </c>
      <c r="BB83">
        <v>44176782.743966602</v>
      </c>
      <c r="BC83">
        <v>207171458.18466499</v>
      </c>
      <c r="BD83">
        <v>289904097.440382</v>
      </c>
      <c r="BE83">
        <v>539413896.69885004</v>
      </c>
      <c r="BF83">
        <v>51625243.2022774</v>
      </c>
      <c r="BG83">
        <v>379347449.06113499</v>
      </c>
      <c r="BH83">
        <v>216895907.00138</v>
      </c>
      <c r="BI83">
        <v>267306311.39461499</v>
      </c>
      <c r="BJ83">
        <v>9801252.9498136807</v>
      </c>
      <c r="BK83">
        <v>1022809372.12308</v>
      </c>
      <c r="BL83">
        <v>1483220447.40677</v>
      </c>
      <c r="BM83">
        <v>38966647.094465598</v>
      </c>
      <c r="BN83">
        <v>3230922763.6106</v>
      </c>
      <c r="BO83">
        <v>690783783.57516897</v>
      </c>
      <c r="BP83">
        <v>1871386655.03965</v>
      </c>
      <c r="BQ83">
        <v>693131373.04057205</v>
      </c>
      <c r="BR83">
        <v>298322144.88726199</v>
      </c>
      <c r="BS83">
        <v>828468286.13178003</v>
      </c>
      <c r="BT83">
        <v>885596474.35679698</v>
      </c>
      <c r="BU83">
        <v>100803908.75315</v>
      </c>
      <c r="BV83">
        <v>79950399.016952097</v>
      </c>
      <c r="BW83">
        <v>124925164.54951499</v>
      </c>
      <c r="BX83">
        <v>11305300.2875202</v>
      </c>
      <c r="BY83">
        <v>185095275.63745201</v>
      </c>
      <c r="BZ83">
        <v>183789558.203365</v>
      </c>
      <c r="CA83">
        <v>1497177669.44839</v>
      </c>
      <c r="CB83">
        <v>347807280.094612</v>
      </c>
      <c r="CC83">
        <v>223018516.09073001</v>
      </c>
      <c r="CD83">
        <v>83931749.636318997</v>
      </c>
      <c r="CF83">
        <v>705357324.86564696</v>
      </c>
      <c r="CH83">
        <v>5585400.4655892504</v>
      </c>
      <c r="CI83">
        <v>4107211.7750271098</v>
      </c>
      <c r="CN83">
        <v>1036855936.14714</v>
      </c>
      <c r="CO83">
        <v>1373744824.07565</v>
      </c>
      <c r="CP83">
        <v>1436962219.2439899</v>
      </c>
      <c r="CQ83">
        <v>1250829296.6091399</v>
      </c>
      <c r="CR83">
        <v>3168999403.6682701</v>
      </c>
      <c r="CS83">
        <v>4175341059.2831502</v>
      </c>
      <c r="CT83">
        <v>7123009539.6624002</v>
      </c>
      <c r="CU83">
        <v>5086369408.6598902</v>
      </c>
      <c r="CV83">
        <v>12147375625.3111</v>
      </c>
      <c r="CW83">
        <v>404362308.90479302</v>
      </c>
      <c r="CX83">
        <v>989403053.73458302</v>
      </c>
      <c r="CZ83">
        <v>2974507522.9402199</v>
      </c>
      <c r="DA83">
        <v>713693893.938025</v>
      </c>
      <c r="DB83">
        <v>982728790.96390796</v>
      </c>
      <c r="DG83">
        <v>8898802.0573392399</v>
      </c>
      <c r="DH83">
        <v>280523266.30999798</v>
      </c>
      <c r="DI83">
        <v>67592462938.949234</v>
      </c>
    </row>
    <row r="84" spans="1:113">
      <c r="A84" s="5">
        <v>80</v>
      </c>
      <c r="B84">
        <v>408.42509978231902</v>
      </c>
      <c r="C84">
        <v>671.70417383447705</v>
      </c>
      <c r="D84">
        <v>0.389773230298396</v>
      </c>
      <c r="E84">
        <v>3.4915016509140001E-2</v>
      </c>
      <c r="F84">
        <v>34159.628420968897</v>
      </c>
      <c r="G84">
        <v>213.83469029370599</v>
      </c>
      <c r="H84">
        <v>29.4896983216798</v>
      </c>
      <c r="I84">
        <v>41.858532133201003</v>
      </c>
      <c r="J84">
        <v>853842.69322495197</v>
      </c>
      <c r="K84">
        <v>8141.8810058791896</v>
      </c>
      <c r="L84">
        <v>242864.030079207</v>
      </c>
      <c r="M84">
        <v>1037.8716746652001</v>
      </c>
      <c r="N84">
        <v>359771.14226439601</v>
      </c>
      <c r="O84">
        <v>115242.193126229</v>
      </c>
      <c r="P84">
        <v>75.889891771713906</v>
      </c>
      <c r="Q84">
        <v>1.5347981737593901</v>
      </c>
      <c r="R84">
        <v>75871.106806322903</v>
      </c>
      <c r="S84">
        <v>687.98295249484897</v>
      </c>
      <c r="T84">
        <v>639.44768993923901</v>
      </c>
      <c r="U84">
        <v>151804.852248963</v>
      </c>
      <c r="V84">
        <v>225810.55841472399</v>
      </c>
      <c r="W84">
        <v>221351.60180085001</v>
      </c>
      <c r="X84">
        <v>5627904.1930348696</v>
      </c>
      <c r="Y84">
        <v>1255360.6190750999</v>
      </c>
      <c r="Z84">
        <v>16321854.6915907</v>
      </c>
      <c r="AA84">
        <v>4487647.6779896598</v>
      </c>
      <c r="AB84">
        <v>112.029163653496</v>
      </c>
      <c r="AC84">
        <v>440.07759590021402</v>
      </c>
      <c r="AD84">
        <v>3103063.75081986</v>
      </c>
      <c r="AE84">
        <v>394.61264502467299</v>
      </c>
      <c r="AF84">
        <v>2483080.5125787002</v>
      </c>
      <c r="AG84">
        <v>445839508.793118</v>
      </c>
      <c r="AH84">
        <v>26500185.5943201</v>
      </c>
      <c r="AI84">
        <v>1740767.7973277799</v>
      </c>
      <c r="AJ84">
        <v>1264203.4307402</v>
      </c>
      <c r="AK84">
        <v>3853959.7835310898</v>
      </c>
      <c r="AL84">
        <v>2901042.0317358002</v>
      </c>
      <c r="AM84">
        <v>9829988.3779821005</v>
      </c>
      <c r="AN84">
        <v>140235.69890955099</v>
      </c>
      <c r="AO84">
        <v>17028135.939706199</v>
      </c>
      <c r="AP84">
        <v>3273202.5242574401</v>
      </c>
      <c r="AQ84">
        <v>228556.74245804001</v>
      </c>
      <c r="AR84">
        <v>1206698.99665229</v>
      </c>
      <c r="AS84">
        <v>244.808572148933</v>
      </c>
      <c r="AT84">
        <v>1002144.34839697</v>
      </c>
      <c r="AU84">
        <v>16622785.1449998</v>
      </c>
      <c r="AV84">
        <v>90.492067057082394</v>
      </c>
      <c r="AW84">
        <v>20253453.503279202</v>
      </c>
      <c r="AX84">
        <v>200901.52596997801</v>
      </c>
      <c r="AY84">
        <v>3931.4128711493499</v>
      </c>
      <c r="AZ84">
        <v>927964.49167749996</v>
      </c>
      <c r="BA84">
        <v>1687085.44761924</v>
      </c>
      <c r="BB84">
        <v>418113.95896730101</v>
      </c>
      <c r="BC84">
        <v>41139913.504697204</v>
      </c>
      <c r="BD84">
        <v>922555.573133128</v>
      </c>
      <c r="BE84">
        <v>4928.7460996755699</v>
      </c>
      <c r="BF84">
        <v>2861523.14508664</v>
      </c>
      <c r="BG84">
        <v>8959080.5679451805</v>
      </c>
      <c r="BH84">
        <v>2639455.02243543</v>
      </c>
      <c r="BI84">
        <v>560251.59999442298</v>
      </c>
      <c r="BJ84">
        <v>259.07954217729599</v>
      </c>
      <c r="BK84">
        <v>124743968.694323</v>
      </c>
      <c r="BL84">
        <v>9042021.7540236004</v>
      </c>
      <c r="BM84">
        <v>2336.8068156258901</v>
      </c>
      <c r="BN84">
        <v>610841734.386356</v>
      </c>
      <c r="BO84">
        <v>1187570.38911768</v>
      </c>
      <c r="BP84">
        <v>33001452.547949899</v>
      </c>
      <c r="BQ84">
        <v>1715761.51384878</v>
      </c>
      <c r="BR84">
        <v>6910820.4542899895</v>
      </c>
      <c r="BS84">
        <v>162674946.31924301</v>
      </c>
      <c r="BT84">
        <v>223040778.72736999</v>
      </c>
      <c r="BU84">
        <v>62215294.527661398</v>
      </c>
      <c r="BV84">
        <v>57941989.750163198</v>
      </c>
      <c r="BW84">
        <v>22046136.2537563</v>
      </c>
      <c r="BX84">
        <v>95160.604938490898</v>
      </c>
      <c r="BY84">
        <v>34417643.618479803</v>
      </c>
      <c r="BZ84">
        <v>33566995.059207</v>
      </c>
      <c r="CA84">
        <v>117724182.109134</v>
      </c>
      <c r="CB84">
        <v>70554005.321788207</v>
      </c>
      <c r="CC84">
        <v>270186496.85835999</v>
      </c>
      <c r="CD84">
        <v>8726860.7433202304</v>
      </c>
      <c r="CF84">
        <v>17417883.9367145</v>
      </c>
      <c r="CH84">
        <v>468.81155278786798</v>
      </c>
      <c r="CI84">
        <v>240.95330776589</v>
      </c>
      <c r="CN84">
        <v>1000363491.89107</v>
      </c>
      <c r="CO84">
        <v>1050606772.89112</v>
      </c>
      <c r="CP84">
        <v>999518463.26139998</v>
      </c>
      <c r="CQ84">
        <v>1254272884.50529</v>
      </c>
      <c r="CR84">
        <v>2899380220.1926398</v>
      </c>
      <c r="CS84">
        <v>3418230867.3011198</v>
      </c>
      <c r="CT84">
        <v>5390894893.1843004</v>
      </c>
      <c r="CU84">
        <v>4584291365.0722103</v>
      </c>
      <c r="CV84">
        <v>10772237290.616699</v>
      </c>
      <c r="CW84">
        <v>428207.23984360602</v>
      </c>
      <c r="CX84">
        <v>34755544.255862698</v>
      </c>
      <c r="CZ84">
        <v>1152935794.9697299</v>
      </c>
      <c r="DA84">
        <v>49711964.315782897</v>
      </c>
      <c r="DB84">
        <v>158330181.94404101</v>
      </c>
      <c r="DE84">
        <v>245307.728117683</v>
      </c>
      <c r="DG84">
        <v>1705.2326680497299</v>
      </c>
      <c r="DH84">
        <v>69164053.737965807</v>
      </c>
      <c r="DI84">
        <v>35351007452.881447</v>
      </c>
    </row>
    <row r="85" spans="1:113">
      <c r="A85" s="5">
        <v>81</v>
      </c>
      <c r="B85">
        <v>988183.30998822395</v>
      </c>
      <c r="C85">
        <v>4442810.3542545699</v>
      </c>
      <c r="G85">
        <v>737937.90067078895</v>
      </c>
      <c r="H85">
        <v>135186.43104371999</v>
      </c>
      <c r="I85">
        <v>539306.78459237202</v>
      </c>
      <c r="J85">
        <v>26822571.7137523</v>
      </c>
      <c r="K85">
        <v>103316594.675326</v>
      </c>
      <c r="L85">
        <v>6678714.8337863097</v>
      </c>
      <c r="M85">
        <v>1179344.2036673699</v>
      </c>
      <c r="N85">
        <v>170361.54910362299</v>
      </c>
      <c r="O85">
        <v>116545.159535713</v>
      </c>
      <c r="R85">
        <v>1460652.54063323</v>
      </c>
      <c r="S85">
        <v>1701300.0372246201</v>
      </c>
      <c r="T85">
        <v>971665.10646835505</v>
      </c>
      <c r="U85">
        <v>3697932.1195939598</v>
      </c>
      <c r="V85">
        <v>912844.91943200398</v>
      </c>
      <c r="W85">
        <v>2409542.6980840699</v>
      </c>
      <c r="X85">
        <v>2585572.2849802002</v>
      </c>
      <c r="Y85">
        <v>961083.05241431296</v>
      </c>
      <c r="Z85">
        <v>3410085.82675118</v>
      </c>
      <c r="AA85">
        <v>2322823.9886244698</v>
      </c>
      <c r="AB85">
        <v>390755.77770631801</v>
      </c>
      <c r="AC85">
        <v>394070.37538721203</v>
      </c>
      <c r="AD85">
        <v>1131060.69121354</v>
      </c>
      <c r="AE85">
        <v>1330618.0075284699</v>
      </c>
      <c r="AF85">
        <v>2542798.65960364</v>
      </c>
      <c r="AG85">
        <v>115681900.459819</v>
      </c>
      <c r="AH85">
        <v>4254688.9914086703</v>
      </c>
      <c r="AI85">
        <v>441191.72674215602</v>
      </c>
      <c r="AJ85">
        <v>2454830.1773389699</v>
      </c>
      <c r="AK85">
        <v>3582217.3929774198</v>
      </c>
      <c r="AL85">
        <v>1688879.9714194499</v>
      </c>
      <c r="AM85">
        <v>4514056.1735808197</v>
      </c>
      <c r="AN85">
        <v>4145989.7730408302</v>
      </c>
      <c r="AO85">
        <v>3898572.3858922599</v>
      </c>
      <c r="AP85">
        <v>1356585.6477218801</v>
      </c>
      <c r="AQ85">
        <v>5477575.0541730803</v>
      </c>
      <c r="AR85">
        <v>1903195.2194250999</v>
      </c>
      <c r="AT85">
        <v>13066907.834113801</v>
      </c>
      <c r="AU85">
        <v>7701930.3849769598</v>
      </c>
      <c r="AV85">
        <v>240546.218703166</v>
      </c>
      <c r="AW85">
        <v>1222475.5054218599</v>
      </c>
      <c r="AX85">
        <v>260821.83888477201</v>
      </c>
      <c r="AY85">
        <v>2501955.8256146298</v>
      </c>
      <c r="AZ85">
        <v>3507244.76837578</v>
      </c>
      <c r="BA85">
        <v>5916562.0195706701</v>
      </c>
      <c r="BB85">
        <v>353547.157874203</v>
      </c>
      <c r="BC85">
        <v>12300729.4937496</v>
      </c>
      <c r="BD85">
        <v>11448096.1947261</v>
      </c>
      <c r="BE85">
        <v>2090318.9769977201</v>
      </c>
      <c r="BF85">
        <v>59881805.501371004</v>
      </c>
      <c r="BG85">
        <v>260250714.93430701</v>
      </c>
      <c r="BH85">
        <v>116653103.14989901</v>
      </c>
      <c r="BI85">
        <v>179695994.425888</v>
      </c>
      <c r="BJ85">
        <v>11796730.452878701</v>
      </c>
      <c r="BK85">
        <v>2394455551.65556</v>
      </c>
      <c r="BL85">
        <v>23374065.225811701</v>
      </c>
      <c r="BM85">
        <v>431906748.71363002</v>
      </c>
      <c r="BN85">
        <v>192722433.28424799</v>
      </c>
      <c r="BO85">
        <v>32021092.0230495</v>
      </c>
      <c r="BP85">
        <v>27123040.7019292</v>
      </c>
      <c r="BQ85">
        <v>2888886.9338342999</v>
      </c>
      <c r="BR85">
        <v>9434304.8624989893</v>
      </c>
      <c r="BS85">
        <v>76418041.846757606</v>
      </c>
      <c r="BT85">
        <v>23640430.2536497</v>
      </c>
      <c r="BU85">
        <v>11623657.5390049</v>
      </c>
      <c r="BV85">
        <v>17345302.188815601</v>
      </c>
      <c r="BW85">
        <v>34962131.642292701</v>
      </c>
      <c r="BY85">
        <v>1096637.4847713001</v>
      </c>
      <c r="BZ85">
        <v>972740.67436196096</v>
      </c>
      <c r="CA85">
        <v>39806314.057262398</v>
      </c>
      <c r="CB85">
        <v>6986892.1280142097</v>
      </c>
      <c r="CC85">
        <v>35312996.383868597</v>
      </c>
      <c r="CD85">
        <v>54922017.228779197</v>
      </c>
      <c r="CF85">
        <v>4144637.3773349002</v>
      </c>
      <c r="CH85">
        <v>1390896.4132231199</v>
      </c>
      <c r="CI85">
        <v>1176957.0749548201</v>
      </c>
      <c r="CN85">
        <v>634971986.39746404</v>
      </c>
      <c r="CO85">
        <v>1051007149.82811</v>
      </c>
      <c r="CP85">
        <v>957863274.92770195</v>
      </c>
      <c r="CQ85">
        <v>1289322162.11285</v>
      </c>
      <c r="CR85">
        <v>3246910057.3151999</v>
      </c>
      <c r="CS85">
        <v>3928866912.9952698</v>
      </c>
      <c r="CT85">
        <v>7280253425.00529</v>
      </c>
      <c r="CU85">
        <v>6303212781.8457899</v>
      </c>
      <c r="CV85">
        <v>20142975914.413101</v>
      </c>
      <c r="DH85">
        <v>436647005.97977197</v>
      </c>
      <c r="DI85">
        <v>49705395977.172462</v>
      </c>
    </row>
    <row r="86" spans="1:113">
      <c r="A86" s="5">
        <v>82</v>
      </c>
      <c r="CN86">
        <v>67742741.775749296</v>
      </c>
      <c r="CO86">
        <v>111890754.954017</v>
      </c>
      <c r="CP86">
        <v>79976976.633034602</v>
      </c>
      <c r="CQ86">
        <v>99799855.418081194</v>
      </c>
      <c r="CR86">
        <v>195212878.487766</v>
      </c>
      <c r="CS86">
        <v>225355561.273352</v>
      </c>
      <c r="CT86">
        <v>444418012.61601102</v>
      </c>
      <c r="CU86">
        <v>434713126.83830202</v>
      </c>
      <c r="CV86">
        <v>1965606103.55422</v>
      </c>
      <c r="DH86">
        <v>2514623360.4888301</v>
      </c>
      <c r="DI86">
        <v>6139339372.0393639</v>
      </c>
    </row>
    <row r="87" spans="1:113">
      <c r="A87" s="5">
        <v>83</v>
      </c>
      <c r="B87">
        <v>60650255.8978981</v>
      </c>
      <c r="C87">
        <v>48110477.651057698</v>
      </c>
      <c r="D87">
        <v>11196.580323010599</v>
      </c>
      <c r="E87">
        <v>14301.139555871299</v>
      </c>
      <c r="F87">
        <v>72072.227431758904</v>
      </c>
      <c r="G87">
        <v>43201685.485101297</v>
      </c>
      <c r="H87">
        <v>18682228.9539611</v>
      </c>
      <c r="I87">
        <v>2101399.5612129201</v>
      </c>
      <c r="J87">
        <v>1932271544.6812301</v>
      </c>
      <c r="K87">
        <v>263663514.65206999</v>
      </c>
      <c r="L87">
        <v>271420135.23810101</v>
      </c>
      <c r="M87">
        <v>59464226.735031903</v>
      </c>
      <c r="N87">
        <v>8445395.69035675</v>
      </c>
      <c r="O87">
        <v>4502591.0686415602</v>
      </c>
      <c r="P87">
        <v>782263.25268696097</v>
      </c>
      <c r="Q87">
        <v>508315.01060621301</v>
      </c>
      <c r="R87">
        <v>43133041.236176804</v>
      </c>
      <c r="S87">
        <v>61001605.064862303</v>
      </c>
      <c r="T87">
        <v>37474488.791525401</v>
      </c>
      <c r="U87">
        <v>252039391.38642099</v>
      </c>
      <c r="V87">
        <v>361091934.44739097</v>
      </c>
      <c r="W87">
        <v>95816382.360290602</v>
      </c>
      <c r="X87">
        <v>122695292.829285</v>
      </c>
      <c r="Y87">
        <v>56198370.8133789</v>
      </c>
      <c r="Z87">
        <v>145485570.72869599</v>
      </c>
      <c r="AA87">
        <v>70904139.493369401</v>
      </c>
      <c r="AB87">
        <v>510333460.289065</v>
      </c>
      <c r="AC87">
        <v>60060778.008203901</v>
      </c>
      <c r="AD87">
        <v>131925013.756707</v>
      </c>
      <c r="AE87">
        <v>24823246.147896498</v>
      </c>
      <c r="AF87">
        <v>60157443.355795398</v>
      </c>
      <c r="AG87">
        <v>3691247870.2209902</v>
      </c>
      <c r="AH87">
        <v>179794330.91539201</v>
      </c>
      <c r="AI87">
        <v>16616679.6830163</v>
      </c>
      <c r="AJ87">
        <v>47732218.368547797</v>
      </c>
      <c r="AK87">
        <v>264281481.038057</v>
      </c>
      <c r="AL87">
        <v>108898508.94235</v>
      </c>
      <c r="AM87">
        <v>76321892.841799095</v>
      </c>
      <c r="AN87">
        <v>151115196.91504699</v>
      </c>
      <c r="AO87">
        <v>142468642.67006201</v>
      </c>
      <c r="AP87">
        <v>165637879.91959599</v>
      </c>
      <c r="AQ87">
        <v>463712774.17708302</v>
      </c>
      <c r="AR87">
        <v>10650089.7120944</v>
      </c>
      <c r="AS87">
        <v>224310374.08416399</v>
      </c>
      <c r="AT87">
        <v>1202774267.9579</v>
      </c>
      <c r="AU87">
        <v>137970722.830975</v>
      </c>
      <c r="AV87">
        <v>28064970.764058702</v>
      </c>
      <c r="AW87">
        <v>108990600.183191</v>
      </c>
      <c r="AX87">
        <v>73767990.883067206</v>
      </c>
      <c r="AY87">
        <v>225265463.87374601</v>
      </c>
      <c r="AZ87">
        <v>48294106.617195003</v>
      </c>
      <c r="BA87">
        <v>115268932.696675</v>
      </c>
      <c r="BB87">
        <v>22900969.1757144</v>
      </c>
      <c r="BC87">
        <v>102754085.093392</v>
      </c>
      <c r="BD87">
        <v>314482779.76716501</v>
      </c>
      <c r="BE87">
        <v>303266018.10975099</v>
      </c>
      <c r="BF87">
        <v>89780855.7805354</v>
      </c>
      <c r="BG87">
        <v>588842070.19513094</v>
      </c>
      <c r="BH87">
        <v>148497593.773633</v>
      </c>
      <c r="BI87">
        <v>188924366.82387799</v>
      </c>
      <c r="BJ87">
        <v>69252197.386057407</v>
      </c>
      <c r="BK87">
        <v>2268431813.5075498</v>
      </c>
      <c r="BL87">
        <v>324302852.149553</v>
      </c>
      <c r="BM87">
        <v>270165009.38282597</v>
      </c>
      <c r="BN87">
        <v>1432747036.6380999</v>
      </c>
      <c r="BO87">
        <v>248802285.827999</v>
      </c>
      <c r="BP87">
        <v>391323907.19440699</v>
      </c>
      <c r="BQ87">
        <v>180572040.04832399</v>
      </c>
      <c r="BR87">
        <v>240279815.92128</v>
      </c>
      <c r="BS87">
        <v>542258445.67628205</v>
      </c>
      <c r="BT87">
        <v>497662808.46652102</v>
      </c>
      <c r="BU87">
        <v>213331473.80433401</v>
      </c>
      <c r="BV87">
        <v>300463677.613639</v>
      </c>
      <c r="BW87">
        <v>128092773.85274699</v>
      </c>
      <c r="BX87">
        <v>24262555.816727601</v>
      </c>
      <c r="BY87">
        <v>159291800.742816</v>
      </c>
      <c r="BZ87">
        <v>382984373.80421799</v>
      </c>
      <c r="CA87">
        <v>1815152545.8764801</v>
      </c>
      <c r="CB87">
        <v>182814139.05113101</v>
      </c>
      <c r="CC87">
        <v>237008700.27285901</v>
      </c>
      <c r="CD87">
        <v>212965837.24369699</v>
      </c>
      <c r="CF87">
        <v>1686707901.40641</v>
      </c>
      <c r="CH87">
        <v>109631685.22266699</v>
      </c>
      <c r="CI87">
        <v>103339953.088682</v>
      </c>
      <c r="CN87">
        <v>1346755673.00719</v>
      </c>
      <c r="CO87">
        <v>2077497812.7607501</v>
      </c>
      <c r="CP87">
        <v>1731553083.74841</v>
      </c>
      <c r="CQ87">
        <v>1519694325.0487499</v>
      </c>
      <c r="CR87">
        <v>3596448538.8372002</v>
      </c>
      <c r="CS87">
        <v>4203959688.2607999</v>
      </c>
      <c r="CT87">
        <v>7899932177.6626596</v>
      </c>
      <c r="CU87">
        <v>6697324994.4223204</v>
      </c>
      <c r="CV87">
        <v>11835671253.603901</v>
      </c>
      <c r="CW87">
        <v>54158851.770186499</v>
      </c>
      <c r="CX87">
        <v>515004276.56356698</v>
      </c>
      <c r="CY87">
        <v>1723.3605960104301</v>
      </c>
      <c r="CZ87">
        <v>2127380846.0208199</v>
      </c>
      <c r="DA87">
        <v>518446671.51751202</v>
      </c>
      <c r="DB87">
        <v>705535430.26871598</v>
      </c>
      <c r="DC87">
        <v>22902.309430801699</v>
      </c>
      <c r="DE87">
        <v>842368934.00944602</v>
      </c>
      <c r="DF87">
        <v>5665.2336092797104</v>
      </c>
      <c r="DG87">
        <v>245371531.00602499</v>
      </c>
      <c r="DH87">
        <v>33553820380.0802</v>
      </c>
      <c r="DI87">
        <v>105482475886.03593</v>
      </c>
    </row>
    <row r="88" spans="1:113">
      <c r="A88" s="5">
        <v>85</v>
      </c>
      <c r="CW88">
        <v>49015411407.182198</v>
      </c>
      <c r="CX88">
        <v>52397592709.255402</v>
      </c>
      <c r="CZ88">
        <v>124600909564.28999</v>
      </c>
      <c r="DA88">
        <v>140433612718.53299</v>
      </c>
      <c r="DB88">
        <v>29876609244.367298</v>
      </c>
      <c r="DH88">
        <v>1.3200245418186601E-4</v>
      </c>
      <c r="DI88">
        <v>396324135643.62805</v>
      </c>
    </row>
    <row r="89" spans="1:113">
      <c r="A89" s="5">
        <v>86</v>
      </c>
      <c r="B89">
        <v>7410753.3991879597</v>
      </c>
      <c r="C89">
        <v>2872211.6958160801</v>
      </c>
      <c r="D89">
        <v>225033.370572427</v>
      </c>
      <c r="E89">
        <v>192.66055906246001</v>
      </c>
      <c r="I89">
        <v>182.82512289380199</v>
      </c>
      <c r="J89">
        <v>5519.7325748061703</v>
      </c>
      <c r="K89">
        <v>17511.125454338599</v>
      </c>
      <c r="L89">
        <v>747353491.91196501</v>
      </c>
      <c r="M89">
        <v>287.84724037818398</v>
      </c>
      <c r="R89">
        <v>620.223144371383</v>
      </c>
      <c r="S89">
        <v>905.95705306615798</v>
      </c>
      <c r="T89">
        <v>990.09943674784495</v>
      </c>
      <c r="U89">
        <v>815.011607593912</v>
      </c>
      <c r="V89">
        <v>474.65275000094903</v>
      </c>
      <c r="W89">
        <v>1433.0190913358999</v>
      </c>
      <c r="X89">
        <v>1824.68745795666</v>
      </c>
      <c r="Y89">
        <v>405.47866304352101</v>
      </c>
      <c r="Z89">
        <v>2526.5646138981201</v>
      </c>
      <c r="AA89">
        <v>671.58663059567004</v>
      </c>
      <c r="AB89">
        <v>647.02487859338203</v>
      </c>
      <c r="AD89">
        <v>778.66906769910099</v>
      </c>
      <c r="AE89">
        <v>686.60650955850895</v>
      </c>
      <c r="AF89">
        <v>2142.8299903563002</v>
      </c>
      <c r="AG89">
        <v>87289.4375718839</v>
      </c>
      <c r="AH89">
        <v>691.43962129801605</v>
      </c>
      <c r="AI89">
        <v>1639.40227949172</v>
      </c>
      <c r="AJ89">
        <v>2538.1364484144601</v>
      </c>
      <c r="AK89">
        <v>4602.5469728267599</v>
      </c>
      <c r="AL89">
        <v>43.443995668339703</v>
      </c>
      <c r="AM89">
        <v>3869.4397628147799</v>
      </c>
      <c r="AN89">
        <v>61.511504096355402</v>
      </c>
      <c r="AO89">
        <v>15490.8400927691</v>
      </c>
      <c r="AP89">
        <v>262.13056008988298</v>
      </c>
      <c r="AW89">
        <v>231494.82281967701</v>
      </c>
      <c r="AY89">
        <v>155.19798012430701</v>
      </c>
      <c r="AZ89">
        <v>3358.3605628677601</v>
      </c>
      <c r="BA89">
        <v>2918.6458090900501</v>
      </c>
      <c r="BB89">
        <v>293.71441154525502</v>
      </c>
      <c r="BC89">
        <v>5532.2079669859304</v>
      </c>
      <c r="BD89">
        <v>29982.794531350701</v>
      </c>
      <c r="BE89">
        <v>9724.7511392515808</v>
      </c>
      <c r="BF89">
        <v>12940.394474561699</v>
      </c>
      <c r="BG89">
        <v>34192.733495431799</v>
      </c>
      <c r="BH89">
        <v>21357.575351451102</v>
      </c>
      <c r="BI89">
        <v>3194.2946939206799</v>
      </c>
      <c r="BJ89">
        <v>3764.3553065966598</v>
      </c>
      <c r="BK89">
        <v>144.87385482369501</v>
      </c>
      <c r="BL89">
        <v>12122.9370074625</v>
      </c>
      <c r="BN89">
        <v>804859.50388186995</v>
      </c>
      <c r="BO89">
        <v>141764.991006244</v>
      </c>
      <c r="BP89">
        <v>63399.060607744301</v>
      </c>
      <c r="BQ89">
        <v>4223.97285378584</v>
      </c>
      <c r="BR89">
        <v>2565714.8530795299</v>
      </c>
      <c r="BS89">
        <v>35801.280918119701</v>
      </c>
      <c r="BT89">
        <v>1309.30860866901</v>
      </c>
      <c r="BU89">
        <v>3766.94602857771</v>
      </c>
      <c r="BV89">
        <v>13490.169224887701</v>
      </c>
      <c r="BW89">
        <v>34973.615062436002</v>
      </c>
      <c r="BY89">
        <v>58365.056981036098</v>
      </c>
      <c r="BZ89">
        <v>321851.83844207198</v>
      </c>
      <c r="CA89">
        <v>31577426.1870462</v>
      </c>
      <c r="CB89">
        <v>1659.75497798164</v>
      </c>
      <c r="CC89">
        <v>2965.7928698737101</v>
      </c>
      <c r="CD89">
        <v>217990.97434137299</v>
      </c>
      <c r="CF89">
        <v>33636.976449995003</v>
      </c>
      <c r="CH89">
        <v>304676517.56116599</v>
      </c>
      <c r="CI89">
        <v>17342114.1825023</v>
      </c>
      <c r="CN89">
        <v>115710466.06971</v>
      </c>
      <c r="CO89">
        <v>114403054.424062</v>
      </c>
      <c r="CP89">
        <v>90574670.802549794</v>
      </c>
      <c r="CQ89">
        <v>109548702.971054</v>
      </c>
      <c r="CR89">
        <v>253796185.467352</v>
      </c>
      <c r="CS89">
        <v>330003809.64583999</v>
      </c>
      <c r="CT89">
        <v>533576045.40204602</v>
      </c>
      <c r="CU89">
        <v>421142165.992329</v>
      </c>
      <c r="CV89">
        <v>761993368.51093102</v>
      </c>
      <c r="CW89">
        <v>130.32492097220799</v>
      </c>
      <c r="CX89">
        <v>762.32387902623702</v>
      </c>
      <c r="CZ89">
        <v>15440229.922684399</v>
      </c>
      <c r="DA89">
        <v>7029484.1791272396</v>
      </c>
      <c r="DB89">
        <v>8289050.6885772496</v>
      </c>
      <c r="DG89">
        <v>1120780491.1140399</v>
      </c>
      <c r="DH89">
        <v>9121752958.0933208</v>
      </c>
      <c r="DI89">
        <v>14120331180.926075</v>
      </c>
    </row>
    <row r="90" spans="1:113">
      <c r="A90" s="5">
        <v>87</v>
      </c>
      <c r="B90">
        <v>5704749.29270034</v>
      </c>
      <c r="C90">
        <v>2211005.93806552</v>
      </c>
      <c r="D90">
        <v>173229.25195020501</v>
      </c>
      <c r="E90">
        <v>148.308868332738</v>
      </c>
      <c r="I90">
        <v>140.279712807919</v>
      </c>
      <c r="J90">
        <v>4235.2303015822399</v>
      </c>
      <c r="K90">
        <v>13436.094617614201</v>
      </c>
      <c r="L90">
        <v>1131313601.3841701</v>
      </c>
      <c r="M90">
        <v>1346536906.01144</v>
      </c>
      <c r="R90">
        <v>475.8904202667</v>
      </c>
      <c r="S90">
        <v>695.13091641268204</v>
      </c>
      <c r="T90">
        <v>759.692445107494</v>
      </c>
      <c r="U90">
        <v>625.34947297590895</v>
      </c>
      <c r="V90">
        <v>364.195852297057</v>
      </c>
      <c r="W90">
        <v>1099.5398411280401</v>
      </c>
      <c r="X90">
        <v>1400.0626856685201</v>
      </c>
      <c r="Y90">
        <v>311.11933360780199</v>
      </c>
      <c r="Z90">
        <v>1938.60533398442</v>
      </c>
      <c r="AA90">
        <v>515.30106023953294</v>
      </c>
      <c r="AB90">
        <v>496.45509715522599</v>
      </c>
      <c r="AD90">
        <v>597.46424047361302</v>
      </c>
      <c r="AE90">
        <v>526.825648731348</v>
      </c>
      <c r="AF90">
        <v>1644.1699635448199</v>
      </c>
      <c r="AG90">
        <v>66976.228649174402</v>
      </c>
      <c r="AH90">
        <v>530.53404239221504</v>
      </c>
      <c r="AI90">
        <v>1257.8953991860999</v>
      </c>
      <c r="AJ90">
        <v>1947.48427576725</v>
      </c>
      <c r="AK90">
        <v>3531.4838426671499</v>
      </c>
      <c r="AL90">
        <v>33.334101676623497</v>
      </c>
      <c r="AM90">
        <v>2968.9787161827999</v>
      </c>
      <c r="AN90">
        <v>47.197102851297601</v>
      </c>
      <c r="AO90">
        <v>11885.951804497499</v>
      </c>
      <c r="AP90">
        <v>201.12990548321699</v>
      </c>
      <c r="AW90">
        <v>370347.88389691798</v>
      </c>
      <c r="AY90">
        <v>119.081708988394</v>
      </c>
      <c r="AZ90">
        <v>2576.8332481208699</v>
      </c>
      <c r="BA90">
        <v>2239.4449373624402</v>
      </c>
      <c r="BB90">
        <v>225.363848507017</v>
      </c>
      <c r="BC90">
        <v>4244.8025332561101</v>
      </c>
      <c r="BD90">
        <v>23005.469595553699</v>
      </c>
      <c r="BE90">
        <v>7461.6949538992903</v>
      </c>
      <c r="BF90">
        <v>9929.0228376718096</v>
      </c>
      <c r="BG90">
        <v>26235.709616577598</v>
      </c>
      <c r="BH90">
        <v>16387.433461840901</v>
      </c>
      <c r="BI90">
        <v>2450.9473052417402</v>
      </c>
      <c r="BJ90">
        <v>2888.3485647816801</v>
      </c>
      <c r="BK90">
        <v>111.16012081036099</v>
      </c>
      <c r="BL90">
        <v>9301.7966835071402</v>
      </c>
      <c r="BN90">
        <v>719480.65787418804</v>
      </c>
      <c r="BO90">
        <v>108830.638494112</v>
      </c>
      <c r="BP90">
        <v>48645.404272542502</v>
      </c>
      <c r="BQ90">
        <v>3241.0080707656002</v>
      </c>
      <c r="BR90">
        <v>4117955.3642816101</v>
      </c>
      <c r="BS90">
        <v>27469.930422345398</v>
      </c>
      <c r="BT90">
        <v>1004.61814379698</v>
      </c>
      <c r="BU90">
        <v>2890.33639736024</v>
      </c>
      <c r="BV90">
        <v>10350.8589773886</v>
      </c>
      <c r="BW90">
        <v>26834.871483516301</v>
      </c>
      <c r="BY90">
        <v>185543.914931557</v>
      </c>
      <c r="BZ90">
        <v>687992.14640027203</v>
      </c>
      <c r="CA90">
        <v>14220552.1604777</v>
      </c>
      <c r="CB90">
        <v>1273.51180164677</v>
      </c>
      <c r="CC90">
        <v>2275.6203603118902</v>
      </c>
      <c r="CD90">
        <v>261013.93629592899</v>
      </c>
      <c r="CF90">
        <v>25809.2833273955</v>
      </c>
      <c r="CH90">
        <v>9732045.5304186307</v>
      </c>
      <c r="CI90">
        <v>180896486.395762</v>
      </c>
      <c r="CN90">
        <v>67897754.626660705</v>
      </c>
      <c r="CO90">
        <v>63281798.041024603</v>
      </c>
      <c r="CP90">
        <v>50884302.956194602</v>
      </c>
      <c r="CQ90">
        <v>57475102.559894197</v>
      </c>
      <c r="CR90">
        <v>136171504.848683</v>
      </c>
      <c r="CS90">
        <v>162615857.543286</v>
      </c>
      <c r="CT90">
        <v>295447133.761729</v>
      </c>
      <c r="CU90">
        <v>219078005.48959899</v>
      </c>
      <c r="CV90">
        <v>438786836.17530102</v>
      </c>
      <c r="CW90">
        <v>99.996883340347495</v>
      </c>
      <c r="CX90">
        <v>584.92275636832198</v>
      </c>
      <c r="CZ90">
        <v>18518553.514624499</v>
      </c>
      <c r="DA90">
        <v>6234760.9055498196</v>
      </c>
      <c r="DB90">
        <v>12725109.1206351</v>
      </c>
      <c r="DG90">
        <v>2074551212.7756801</v>
      </c>
      <c r="DH90">
        <v>10929144287.532101</v>
      </c>
      <c r="DI90">
        <v>17230428407.764088</v>
      </c>
    </row>
    <row r="91" spans="1:113">
      <c r="A91" s="5">
        <v>5001</v>
      </c>
      <c r="B91">
        <v>4360937256.7583199</v>
      </c>
      <c r="C91">
        <v>926400514.48873305</v>
      </c>
      <c r="D91">
        <v>395556503.46000397</v>
      </c>
      <c r="E91">
        <v>56623219.5621932</v>
      </c>
      <c r="F91">
        <v>13393490224.6455</v>
      </c>
      <c r="G91">
        <v>1041813620.68399</v>
      </c>
      <c r="H91">
        <v>706880637.184515</v>
      </c>
      <c r="I91">
        <v>958042707.41617894</v>
      </c>
      <c r="J91">
        <v>14831849858.753401</v>
      </c>
      <c r="K91">
        <v>104784544751.36501</v>
      </c>
      <c r="L91">
        <v>14236526390.7999</v>
      </c>
      <c r="M91">
        <v>5992852926.4671202</v>
      </c>
      <c r="N91">
        <v>337730998.10268199</v>
      </c>
      <c r="O91">
        <v>537222538.732921</v>
      </c>
      <c r="P91">
        <v>1898556183.5267799</v>
      </c>
      <c r="Q91">
        <v>268166389.93127799</v>
      </c>
      <c r="R91">
        <v>2022780273.5465701</v>
      </c>
      <c r="S91">
        <v>2028157200.01301</v>
      </c>
      <c r="T91">
        <v>2472209142.7393899</v>
      </c>
      <c r="U91">
        <v>2924773205.2624502</v>
      </c>
      <c r="V91">
        <v>11678077986.0352</v>
      </c>
      <c r="W91">
        <v>4198446394.9492402</v>
      </c>
      <c r="X91">
        <v>3093100421.49752</v>
      </c>
      <c r="Y91">
        <v>1511751707.4042499</v>
      </c>
      <c r="Z91">
        <v>11040613313.3204</v>
      </c>
      <c r="AA91">
        <v>10447118566.2059</v>
      </c>
      <c r="AB91">
        <v>54466841500.274803</v>
      </c>
      <c r="AC91">
        <v>4521673681.6772203</v>
      </c>
      <c r="AD91">
        <v>22799971418.452801</v>
      </c>
      <c r="AE91">
        <v>2196966014.1682701</v>
      </c>
      <c r="AF91">
        <v>11491053437.242701</v>
      </c>
      <c r="AG91">
        <v>81904571377.199493</v>
      </c>
      <c r="AH91">
        <v>14633840631.2896</v>
      </c>
      <c r="AI91">
        <v>7169762041.78932</v>
      </c>
      <c r="AJ91">
        <v>7730671283.3962498</v>
      </c>
      <c r="AK91">
        <v>17776901859.8871</v>
      </c>
      <c r="AL91">
        <v>8670154832.4087505</v>
      </c>
      <c r="AM91">
        <v>2631420707.7877698</v>
      </c>
      <c r="AN91">
        <v>7718935088.7440701</v>
      </c>
      <c r="AO91">
        <v>8652571695.2679005</v>
      </c>
      <c r="AP91">
        <v>14800188840.2894</v>
      </c>
      <c r="AQ91">
        <v>9770301097.2554798</v>
      </c>
      <c r="AR91">
        <v>1414856709.60653</v>
      </c>
      <c r="AS91">
        <v>755228098.91518903</v>
      </c>
      <c r="AT91">
        <v>12822603964.7003</v>
      </c>
      <c r="AU91">
        <v>6522875101.8421297</v>
      </c>
      <c r="AV91">
        <v>496581344.481745</v>
      </c>
      <c r="AW91">
        <v>11385586791.383499</v>
      </c>
      <c r="AX91">
        <v>10974219901.5933</v>
      </c>
      <c r="AY91">
        <v>19496864394.3311</v>
      </c>
      <c r="AZ91">
        <v>37853159859.229698</v>
      </c>
      <c r="BA91">
        <v>21603107818.2691</v>
      </c>
      <c r="BB91">
        <v>29820556001.131802</v>
      </c>
      <c r="BC91">
        <v>9362423550.2091999</v>
      </c>
      <c r="BD91">
        <v>35906878541.1371</v>
      </c>
      <c r="BE91">
        <v>42262655391.091301</v>
      </c>
      <c r="BF91">
        <v>14257988096.863501</v>
      </c>
      <c r="BG91">
        <v>41217357141.643402</v>
      </c>
      <c r="BH91">
        <v>19570958651.986698</v>
      </c>
      <c r="BI91">
        <v>27646350488.244499</v>
      </c>
      <c r="BJ91">
        <v>4816388769.8402796</v>
      </c>
      <c r="BK91">
        <v>25671625839.057098</v>
      </c>
      <c r="BL91">
        <v>6407628939.4836197</v>
      </c>
      <c r="BM91">
        <v>665939331.27480602</v>
      </c>
      <c r="BN91">
        <v>317095525351.11298</v>
      </c>
      <c r="BO91">
        <v>74166323629.856506</v>
      </c>
      <c r="BP91">
        <v>78506428062.147797</v>
      </c>
      <c r="BQ91">
        <v>6361952647.2878599</v>
      </c>
      <c r="BR91">
        <v>29085374083.448601</v>
      </c>
      <c r="BS91">
        <v>111878172740.72701</v>
      </c>
      <c r="BT91">
        <v>55173263782.069901</v>
      </c>
      <c r="BU91">
        <v>21513257741.642502</v>
      </c>
      <c r="BV91">
        <v>38848907920.553299</v>
      </c>
      <c r="BW91">
        <v>16469203202.813499</v>
      </c>
      <c r="BX91">
        <v>1499186329.48051</v>
      </c>
      <c r="BY91">
        <v>10169409675.4559</v>
      </c>
      <c r="BZ91">
        <v>12655829885.6716</v>
      </c>
      <c r="CA91">
        <v>65774240649.679901</v>
      </c>
      <c r="CB91">
        <v>19960492966.2327</v>
      </c>
      <c r="CC91">
        <v>9935275428.47612</v>
      </c>
      <c r="CD91">
        <v>26648492348.84</v>
      </c>
      <c r="CE91">
        <v>6139339372.0393696</v>
      </c>
      <c r="CF91">
        <v>40995270536.233902</v>
      </c>
      <c r="CG91">
        <v>318691112921.25299</v>
      </c>
      <c r="CH91">
        <v>1419978541.1028299</v>
      </c>
      <c r="CI91">
        <v>2213151302.9349198</v>
      </c>
      <c r="DI91">
        <v>2139212072285.3594</v>
      </c>
    </row>
    <row r="92" spans="1:113">
      <c r="A92" s="5">
        <v>6001</v>
      </c>
      <c r="B92">
        <v>2959340353.31498</v>
      </c>
      <c r="C92">
        <v>747324662.95049</v>
      </c>
      <c r="D92">
        <v>236825290.36710301</v>
      </c>
      <c r="E92">
        <v>105031784.856778</v>
      </c>
      <c r="F92">
        <v>769073448.279333</v>
      </c>
      <c r="G92">
        <v>442076682.41884202</v>
      </c>
      <c r="H92">
        <v>313230583.031425</v>
      </c>
      <c r="I92">
        <v>46877347.589213103</v>
      </c>
      <c r="J92">
        <v>3172634787.6038098</v>
      </c>
      <c r="K92">
        <v>22005385036.732399</v>
      </c>
      <c r="L92">
        <v>930612887.71664906</v>
      </c>
      <c r="M92">
        <v>202078043.925464</v>
      </c>
      <c r="N92">
        <v>13361947.8692968</v>
      </c>
      <c r="O92">
        <v>52265514.850419298</v>
      </c>
      <c r="P92">
        <v>515293944.81146902</v>
      </c>
      <c r="Q92">
        <v>37618985.480119497</v>
      </c>
      <c r="R92">
        <v>44863956.620953798</v>
      </c>
      <c r="S92">
        <v>102098137.35659499</v>
      </c>
      <c r="T92">
        <v>199192248.516675</v>
      </c>
      <c r="U92">
        <v>125088495.95061401</v>
      </c>
      <c r="V92">
        <v>254173811.25640699</v>
      </c>
      <c r="W92">
        <v>146676705.27514699</v>
      </c>
      <c r="X92">
        <v>123327194.80232599</v>
      </c>
      <c r="Y92">
        <v>486275067.63745302</v>
      </c>
      <c r="Z92">
        <v>420798722.85920203</v>
      </c>
      <c r="AA92">
        <v>165095376.934095</v>
      </c>
      <c r="AB92">
        <v>-1728131.84689745</v>
      </c>
      <c r="AC92">
        <v>96729823.328295097</v>
      </c>
      <c r="AD92">
        <v>184921596.80342701</v>
      </c>
      <c r="AE92">
        <v>102445841.2823</v>
      </c>
      <c r="AF92">
        <v>344344561.4357</v>
      </c>
      <c r="AG92">
        <v>7330221181.8446903</v>
      </c>
      <c r="AH92">
        <v>1441465411.2376201</v>
      </c>
      <c r="AI92">
        <v>601507423.43397999</v>
      </c>
      <c r="AJ92">
        <v>407727994.01066703</v>
      </c>
      <c r="AK92">
        <v>2423968206.3118701</v>
      </c>
      <c r="AL92">
        <v>509857847.19384098</v>
      </c>
      <c r="AM92">
        <v>2537184370.7388601</v>
      </c>
      <c r="AN92">
        <v>901467037.61990404</v>
      </c>
      <c r="AO92">
        <v>1934607709.94136</v>
      </c>
      <c r="AP92">
        <v>247001676.93899801</v>
      </c>
      <c r="AQ92">
        <v>355632434.42028099</v>
      </c>
      <c r="AR92">
        <v>-60142946.554113299</v>
      </c>
      <c r="AS92">
        <v>40543362.461484499</v>
      </c>
      <c r="AT92">
        <v>8623725968.9347801</v>
      </c>
      <c r="AU92">
        <v>5161392197.8861704</v>
      </c>
      <c r="AV92">
        <v>241649716.03357899</v>
      </c>
      <c r="AW92">
        <v>4039581454.6113901</v>
      </c>
      <c r="AX92">
        <v>148022192.77050599</v>
      </c>
      <c r="AY92">
        <v>210908043.23995301</v>
      </c>
      <c r="AZ92">
        <v>1428330204.43661</v>
      </c>
      <c r="BA92">
        <v>1493686454.1310699</v>
      </c>
      <c r="BB92">
        <v>9257047969.4461098</v>
      </c>
      <c r="BC92">
        <v>-227432658.87812299</v>
      </c>
      <c r="BD92">
        <v>1610311804.53774</v>
      </c>
      <c r="BE92">
        <v>541309771.16343296</v>
      </c>
      <c r="BF92">
        <v>474600167.85750198</v>
      </c>
      <c r="BG92">
        <v>9193438702.5678596</v>
      </c>
      <c r="BH92">
        <v>609416788.54010606</v>
      </c>
      <c r="BI92">
        <v>900247692.35549295</v>
      </c>
      <c r="BJ92">
        <v>2070321376.9721501</v>
      </c>
      <c r="BK92">
        <v>39937212528.358398</v>
      </c>
      <c r="BL92">
        <v>1662894700.93823</v>
      </c>
      <c r="BM92">
        <v>143206129.76784599</v>
      </c>
      <c r="BN92">
        <v>48267424852.138</v>
      </c>
      <c r="BO92">
        <v>95598066.099849105</v>
      </c>
      <c r="BP92">
        <v>12923051148.166</v>
      </c>
      <c r="BQ92">
        <v>159092545.771341</v>
      </c>
      <c r="BR92">
        <v>1869420345.2144001</v>
      </c>
      <c r="BS92">
        <v>11627983737.4142</v>
      </c>
      <c r="BT92">
        <v>-91451343.822588503</v>
      </c>
      <c r="BU92">
        <v>186961426.36982301</v>
      </c>
      <c r="BV92">
        <v>3388280785.6621399</v>
      </c>
      <c r="BW92">
        <v>12164925720.693701</v>
      </c>
      <c r="BX92">
        <v>-2168195.16246372</v>
      </c>
      <c r="BY92">
        <v>1512653977.75611</v>
      </c>
      <c r="BZ92">
        <v>783744749.07391298</v>
      </c>
      <c r="CA92">
        <v>4848864970.7657604</v>
      </c>
      <c r="CB92">
        <v>10966237753.586</v>
      </c>
      <c r="CC92">
        <v>8083651342.2646399</v>
      </c>
      <c r="CD92">
        <v>327484803.271559</v>
      </c>
      <c r="CH92">
        <v>1133494217.47839</v>
      </c>
      <c r="CI92">
        <v>3074537572.8036699</v>
      </c>
      <c r="DI92">
        <v>262854036100.82471</v>
      </c>
    </row>
    <row r="93" spans="1:113">
      <c r="A93" s="5">
        <v>7001</v>
      </c>
      <c r="B93">
        <v>5831220752.5072298</v>
      </c>
      <c r="C93">
        <v>3077777910.38697</v>
      </c>
      <c r="D93">
        <v>69348345.259166807</v>
      </c>
      <c r="E93">
        <v>89377942.160221994</v>
      </c>
      <c r="F93">
        <v>-2779702.5056229099</v>
      </c>
      <c r="G93">
        <v>2269279929.7086101</v>
      </c>
      <c r="H93">
        <v>1316637131.3996</v>
      </c>
      <c r="I93">
        <v>578994931.93002295</v>
      </c>
      <c r="J93">
        <v>35360047664.378304</v>
      </c>
      <c r="K93">
        <v>39603697000.742996</v>
      </c>
      <c r="L93">
        <v>8019892715.3663502</v>
      </c>
      <c r="M93">
        <v>3983161911.9179401</v>
      </c>
      <c r="N93">
        <v>9362343.6487567406</v>
      </c>
      <c r="O93">
        <v>42742358.625970997</v>
      </c>
      <c r="P93">
        <v>1118274416.88205</v>
      </c>
      <c r="Q93">
        <v>33705051.567446902</v>
      </c>
      <c r="R93">
        <v>1271533497.06267</v>
      </c>
      <c r="S93">
        <v>1278041652.79334</v>
      </c>
      <c r="T93">
        <v>782674291.46313202</v>
      </c>
      <c r="U93">
        <v>14416262010.075199</v>
      </c>
      <c r="V93">
        <v>42506077637.5</v>
      </c>
      <c r="W93">
        <v>2343280312.4162302</v>
      </c>
      <c r="X93">
        <v>2088547041.42641</v>
      </c>
      <c r="Y93">
        <v>470915898.88909698</v>
      </c>
      <c r="Z93">
        <v>2696324398.3292198</v>
      </c>
      <c r="AA93">
        <v>5028189019.5977898</v>
      </c>
      <c r="AB93">
        <v>40907577166.647697</v>
      </c>
      <c r="AC93">
        <v>1863515002.1445601</v>
      </c>
      <c r="AD93">
        <v>9834950907.1577702</v>
      </c>
      <c r="AE93">
        <v>785061153.29406095</v>
      </c>
      <c r="AF93">
        <v>4942716447.3750896</v>
      </c>
      <c r="AG93">
        <v>57999214133.606796</v>
      </c>
      <c r="AH93">
        <v>12193950894.0016</v>
      </c>
      <c r="AI93">
        <v>5475004978.9635096</v>
      </c>
      <c r="AJ93">
        <v>9508997862.1271496</v>
      </c>
      <c r="AK93">
        <v>12863879632.8608</v>
      </c>
      <c r="AL93">
        <v>8785636596.3857193</v>
      </c>
      <c r="AM93">
        <v>1753334343.16079</v>
      </c>
      <c r="AN93">
        <v>7780633610.8205204</v>
      </c>
      <c r="AO93">
        <v>2784579788.3520498</v>
      </c>
      <c r="AP93">
        <v>5118911803.7344198</v>
      </c>
      <c r="AQ93">
        <v>6683105818.1859102</v>
      </c>
      <c r="AR93">
        <v>1321507999.9554801</v>
      </c>
      <c r="AS93">
        <v>897046737.72878897</v>
      </c>
      <c r="AT93">
        <v>6626396343.0029697</v>
      </c>
      <c r="AU93">
        <v>10427180032.4622</v>
      </c>
      <c r="AV93">
        <v>290240264.98939598</v>
      </c>
      <c r="AW93">
        <v>-2539960613.7666202</v>
      </c>
      <c r="AX93">
        <v>9169355881.42379</v>
      </c>
      <c r="AY93">
        <v>1114155969.05743</v>
      </c>
      <c r="AZ93">
        <v>48551191236.400703</v>
      </c>
      <c r="BA93">
        <v>32081244628.6078</v>
      </c>
      <c r="BB93">
        <v>7776615378.9234505</v>
      </c>
      <c r="BC93">
        <v>24334066244.299599</v>
      </c>
      <c r="BD93">
        <v>23177854926.837898</v>
      </c>
      <c r="BE93">
        <v>81300602046.877197</v>
      </c>
      <c r="BF93">
        <v>6662392968.66642</v>
      </c>
      <c r="BG93">
        <v>-3315708161.31002</v>
      </c>
      <c r="BH93">
        <v>34414897219.537399</v>
      </c>
      <c r="BI93">
        <v>13339827617.7286</v>
      </c>
      <c r="BJ93">
        <v>262038806.784356</v>
      </c>
      <c r="BK93">
        <v>378031655294.29401</v>
      </c>
      <c r="BL93">
        <v>4177455110.3958502</v>
      </c>
      <c r="BM93">
        <v>29491628546.310699</v>
      </c>
      <c r="BN93">
        <v>110719166651.991</v>
      </c>
      <c r="BO93">
        <v>8539023162.2681503</v>
      </c>
      <c r="BP93">
        <v>18742263081.050701</v>
      </c>
      <c r="BQ93">
        <v>4073494533.9026098</v>
      </c>
      <c r="BR93">
        <v>3226150891.78019</v>
      </c>
      <c r="BS93">
        <v>22159366722.531799</v>
      </c>
      <c r="BT93">
        <v>11125703546.251101</v>
      </c>
      <c r="BU93">
        <v>2035514621.0234699</v>
      </c>
      <c r="BV93">
        <v>4484922621.13939</v>
      </c>
      <c r="BW93">
        <v>7558182900.3506899</v>
      </c>
      <c r="BX93">
        <v>65076179.324048303</v>
      </c>
      <c r="BY93">
        <v>5278442737.3785</v>
      </c>
      <c r="BZ93">
        <v>8436570470.9377899</v>
      </c>
      <c r="CA93">
        <v>32674165129.422501</v>
      </c>
      <c r="CB93">
        <v>6196884217.7422705</v>
      </c>
      <c r="CC93">
        <v>-843227395.60869503</v>
      </c>
      <c r="CD93">
        <v>3707403198.3158498</v>
      </c>
      <c r="CF93">
        <v>10147897140.646999</v>
      </c>
      <c r="CG93">
        <v>77633022722.376297</v>
      </c>
      <c r="CH93">
        <v>3428269290.3756099</v>
      </c>
      <c r="CI93">
        <v>4251547164.6873202</v>
      </c>
      <c r="DI93">
        <v>1414795180669.4421</v>
      </c>
    </row>
    <row r="94" spans="1:113">
      <c r="A94" s="5">
        <v>8001</v>
      </c>
      <c r="B94">
        <v>269585942.81386</v>
      </c>
      <c r="C94">
        <v>77448873.774785504</v>
      </c>
      <c r="D94">
        <v>21601406.863891799</v>
      </c>
      <c r="E94">
        <v>63411010.626343198</v>
      </c>
      <c r="F94">
        <v>587600810.96520305</v>
      </c>
      <c r="G94">
        <v>1295361934.1642699</v>
      </c>
      <c r="H94">
        <v>198818813.24692801</v>
      </c>
      <c r="I94">
        <v>148601213.526077</v>
      </c>
      <c r="J94">
        <v>11040996312.749399</v>
      </c>
      <c r="K94">
        <v>3402908473.1658301</v>
      </c>
      <c r="L94">
        <v>1629606267.0230401</v>
      </c>
      <c r="M94">
        <v>1976280236.66453</v>
      </c>
      <c r="N94">
        <v>34030310.971879698</v>
      </c>
      <c r="O94">
        <v>37175243.229224101</v>
      </c>
      <c r="P94">
        <v>86052294.938751206</v>
      </c>
      <c r="Q94">
        <v>12594988.457486801</v>
      </c>
      <c r="R94">
        <v>77613831.170175999</v>
      </c>
      <c r="S94">
        <v>149588029.49232</v>
      </c>
      <c r="T94">
        <v>101651006.512804</v>
      </c>
      <c r="U94">
        <v>732623783.34182</v>
      </c>
      <c r="V94">
        <v>1985606474.6675799</v>
      </c>
      <c r="W94">
        <v>187205585.71657199</v>
      </c>
      <c r="X94">
        <v>182310056.60288599</v>
      </c>
      <c r="Y94">
        <v>142487930.61803699</v>
      </c>
      <c r="Z94">
        <v>428283023.74823701</v>
      </c>
      <c r="AA94">
        <v>410068942.476161</v>
      </c>
      <c r="AB94">
        <v>2963662695.0087099</v>
      </c>
      <c r="AC94">
        <v>111537704.22409201</v>
      </c>
      <c r="AD94">
        <v>1014038499.6342</v>
      </c>
      <c r="AE94">
        <v>54527816.087161303</v>
      </c>
      <c r="AF94">
        <v>472837602.50029498</v>
      </c>
      <c r="AG94">
        <v>59624739188.605499</v>
      </c>
      <c r="AH94">
        <v>8773674432.3688202</v>
      </c>
      <c r="AI94">
        <v>3153427615.18085</v>
      </c>
      <c r="AJ94">
        <v>5417049889.2401104</v>
      </c>
      <c r="AK94">
        <v>6424715511.4266996</v>
      </c>
      <c r="AL94">
        <v>2596263256.9188199</v>
      </c>
      <c r="AM94">
        <v>1948431354.7212501</v>
      </c>
      <c r="AN94">
        <v>5310600799.4047003</v>
      </c>
      <c r="AO94">
        <v>3288773942.4215498</v>
      </c>
      <c r="AP94">
        <v>7455529391.9709501</v>
      </c>
      <c r="AQ94">
        <v>4688705001.32059</v>
      </c>
      <c r="AR94">
        <v>-428613056.09643698</v>
      </c>
      <c r="AS94">
        <v>107192377.163771</v>
      </c>
      <c r="AT94">
        <v>819605279.71254003</v>
      </c>
      <c r="AU94">
        <v>447499862.063959</v>
      </c>
      <c r="AV94">
        <v>305407245.33177698</v>
      </c>
      <c r="AW94">
        <v>235634015.75875399</v>
      </c>
      <c r="AX94">
        <v>361060511.37416297</v>
      </c>
      <c r="AY94">
        <v>244164983.06776601</v>
      </c>
      <c r="AZ94">
        <v>1457311280.8631699</v>
      </c>
      <c r="BA94">
        <v>2522767348.7230301</v>
      </c>
      <c r="BB94">
        <v>261329720.51791799</v>
      </c>
      <c r="BC94">
        <v>753845262.73329699</v>
      </c>
      <c r="BD94">
        <v>926621983.44835103</v>
      </c>
      <c r="BE94">
        <v>1268745490.8868799</v>
      </c>
      <c r="BF94">
        <v>1032562545.4864399</v>
      </c>
      <c r="BG94">
        <v>1295325869.86566</v>
      </c>
      <c r="BH94">
        <v>1509609198.01442</v>
      </c>
      <c r="BI94">
        <v>5002864520.8407097</v>
      </c>
      <c r="BJ94">
        <v>91871066.651953995</v>
      </c>
      <c r="BK94">
        <v>48938603506.488899</v>
      </c>
      <c r="BL94">
        <v>2011674738.7553201</v>
      </c>
      <c r="BM94">
        <v>705519991.10068405</v>
      </c>
      <c r="BN94">
        <v>8990224313.8776894</v>
      </c>
      <c r="BO94">
        <v>1501221183.6616399</v>
      </c>
      <c r="BP94">
        <v>1527079887.86953</v>
      </c>
      <c r="BQ94">
        <v>647253181.33444595</v>
      </c>
      <c r="BR94">
        <v>1446401405.36567</v>
      </c>
      <c r="BS94">
        <v>2380639035.3531098</v>
      </c>
      <c r="BT94">
        <v>1533971971.73121</v>
      </c>
      <c r="BU94">
        <v>792192619.53333497</v>
      </c>
      <c r="BV94">
        <v>-286594934.54971099</v>
      </c>
      <c r="BW94">
        <v>1126678396.61955</v>
      </c>
      <c r="BX94">
        <v>31101452.7207103</v>
      </c>
      <c r="BY94">
        <v>1663872468.6814899</v>
      </c>
      <c r="BZ94">
        <v>1703229497.26004</v>
      </c>
      <c r="CA94">
        <v>13861445238.911301</v>
      </c>
      <c r="CB94">
        <v>5850977685.04741</v>
      </c>
      <c r="CC94">
        <v>1404300505.3850801</v>
      </c>
      <c r="CD94">
        <v>454863954.04857397</v>
      </c>
      <c r="CF94">
        <v>-7527560280.9877005</v>
      </c>
      <c r="CH94">
        <v>252278116.528182</v>
      </c>
      <c r="CI94">
        <v>309927034.881091</v>
      </c>
      <c r="DI94">
        <v>246112133974.58807</v>
      </c>
    </row>
    <row r="95" spans="1:113">
      <c r="A95" s="5">
        <v>10001</v>
      </c>
      <c r="B95">
        <v>6560.9696902707101</v>
      </c>
      <c r="C95">
        <v>91407.178722306402</v>
      </c>
      <c r="D95">
        <v>26.7079655203386</v>
      </c>
      <c r="E95">
        <v>305.39687756161601</v>
      </c>
      <c r="F95">
        <v>244.63562674437699</v>
      </c>
      <c r="G95">
        <v>54300.637139950602</v>
      </c>
      <c r="H95">
        <v>427.20154646702599</v>
      </c>
      <c r="I95">
        <v>26173.785213727198</v>
      </c>
      <c r="J95">
        <v>455274.51650687499</v>
      </c>
      <c r="K95">
        <v>939287.65283537901</v>
      </c>
      <c r="L95">
        <v>576033.28394100198</v>
      </c>
      <c r="M95">
        <v>134880.60121037799</v>
      </c>
      <c r="N95">
        <v>2102.9171907211999</v>
      </c>
      <c r="O95">
        <v>8105.0566945314104</v>
      </c>
      <c r="P95">
        <v>22410.113630986802</v>
      </c>
      <c r="R95">
        <v>32867.1246133643</v>
      </c>
      <c r="S95">
        <v>156547.09958885401</v>
      </c>
      <c r="T95">
        <v>48661.624686579002</v>
      </c>
      <c r="U95">
        <v>1859801.6232996399</v>
      </c>
      <c r="V95">
        <v>393553.02939180599</v>
      </c>
      <c r="W95">
        <v>116351.583449376</v>
      </c>
      <c r="X95">
        <v>74330.374473410295</v>
      </c>
      <c r="Y95">
        <v>1681781.8429193201</v>
      </c>
      <c r="Z95">
        <v>292367.83722021099</v>
      </c>
      <c r="AA95">
        <v>220495.39339371101</v>
      </c>
      <c r="AB95">
        <v>1686360.34935036</v>
      </c>
      <c r="AC95">
        <v>119384.651459138</v>
      </c>
      <c r="AD95">
        <v>498560.616375043</v>
      </c>
      <c r="AE95">
        <v>29334.432887814401</v>
      </c>
      <c r="AF95">
        <v>229788.150161111</v>
      </c>
      <c r="AG95">
        <v>1838402.4839108801</v>
      </c>
      <c r="AH95">
        <v>32251.0674364271</v>
      </c>
      <c r="AI95">
        <v>10328.974604896401</v>
      </c>
      <c r="AJ95">
        <v>4246.3860220523502</v>
      </c>
      <c r="AK95">
        <v>161910.932580333</v>
      </c>
      <c r="AL95">
        <v>49109.217099007699</v>
      </c>
      <c r="AM95">
        <v>23665.873966972398</v>
      </c>
      <c r="AN95">
        <v>126341.863705</v>
      </c>
      <c r="AO95">
        <v>64453.752297391598</v>
      </c>
      <c r="AP95">
        <v>209512.53265635099</v>
      </c>
      <c r="AQ95">
        <v>3457619.71592368</v>
      </c>
      <c r="AR95">
        <v>14517.914174134101</v>
      </c>
      <c r="AS95">
        <v>236125.21218467999</v>
      </c>
      <c r="AT95">
        <v>300656.74680067401</v>
      </c>
      <c r="AU95">
        <v>8793.05081386253</v>
      </c>
      <c r="AV95">
        <v>33373.756250532002</v>
      </c>
      <c r="AW95">
        <v>214291.67751241001</v>
      </c>
      <c r="AX95">
        <v>47633.414327260201</v>
      </c>
      <c r="AY95">
        <v>21574.763116403199</v>
      </c>
      <c r="AZ95">
        <v>171135.795251692</v>
      </c>
      <c r="BA95">
        <v>202602.739134239</v>
      </c>
      <c r="BB95">
        <v>76193.849563489493</v>
      </c>
      <c r="BC95">
        <v>1121656.0471342499</v>
      </c>
      <c r="BD95">
        <v>219607.399329768</v>
      </c>
      <c r="BE95">
        <v>226677.916893849</v>
      </c>
      <c r="BF95">
        <v>191137.08149155599</v>
      </c>
      <c r="BG95">
        <v>6385190.0556412898</v>
      </c>
      <c r="BH95">
        <v>334742.33057466702</v>
      </c>
      <c r="BI95">
        <v>201905.598466225</v>
      </c>
      <c r="BJ95">
        <v>41936.334058102097</v>
      </c>
      <c r="BK95">
        <v>451329.49275208398</v>
      </c>
      <c r="BL95">
        <v>212816.583635458</v>
      </c>
      <c r="BM95">
        <v>542249.89658731595</v>
      </c>
      <c r="BN95">
        <v>1695834.2701258101</v>
      </c>
      <c r="BO95">
        <v>457503.33631145803</v>
      </c>
      <c r="BP95">
        <v>277280.883563201</v>
      </c>
      <c r="BQ95">
        <v>26904.238148335298</v>
      </c>
      <c r="BR95">
        <v>337655.58383767703</v>
      </c>
      <c r="BU95">
        <v>63156.453915733997</v>
      </c>
      <c r="BW95">
        <v>291160.03333487699</v>
      </c>
      <c r="BX95">
        <v>2792.1209990054999</v>
      </c>
      <c r="BY95">
        <v>171095.672924554</v>
      </c>
      <c r="BZ95">
        <v>140818.29889251199</v>
      </c>
      <c r="CA95">
        <v>596227.38064219395</v>
      </c>
      <c r="CB95">
        <v>2269708.0030326499</v>
      </c>
      <c r="CC95">
        <v>596656.53651381098</v>
      </c>
      <c r="CD95">
        <v>12768.4311131253</v>
      </c>
      <c r="CF95">
        <v>1564.4003025935699</v>
      </c>
      <c r="CJ95">
        <v>2654074371.5504484</v>
      </c>
      <c r="CK95">
        <v>106920782.80274101</v>
      </c>
      <c r="CL95">
        <v>506844002.47426677</v>
      </c>
      <c r="CN95">
        <v>2099252.353226338</v>
      </c>
      <c r="CO95">
        <v>4631180.2133264598</v>
      </c>
      <c r="CP95">
        <v>6439285.0717123598</v>
      </c>
      <c r="CQ95">
        <v>4628741.5548529802</v>
      </c>
      <c r="CR95">
        <v>15970807.00216849</v>
      </c>
      <c r="CS95">
        <v>26453290.413972542</v>
      </c>
      <c r="CT95">
        <v>42244653.959747568</v>
      </c>
      <c r="CU95">
        <v>30852526.87425302</v>
      </c>
      <c r="CV95">
        <v>144538097.15097779</v>
      </c>
      <c r="CW95">
        <v>17367832068.755707</v>
      </c>
      <c r="CX95">
        <v>5820581.5860067504</v>
      </c>
      <c r="CZ95">
        <v>5897248879.6054068</v>
      </c>
      <c r="DD95">
        <v>867377011.93129301</v>
      </c>
      <c r="DE95">
        <v>47407428627.303375</v>
      </c>
      <c r="DF95">
        <v>7197.2240095644702</v>
      </c>
      <c r="DG95">
        <v>281748693.19016391</v>
      </c>
      <c r="DH95">
        <v>92967973.187476695</v>
      </c>
      <c r="DI95">
        <v>75500060866.692749</v>
      </c>
    </row>
    <row r="96" spans="1:113">
      <c r="A96" s="5">
        <v>10002</v>
      </c>
      <c r="B96">
        <v>8640.0552361702503</v>
      </c>
      <c r="C96">
        <v>120372.91900835199</v>
      </c>
      <c r="D96">
        <v>35.171370732538001</v>
      </c>
      <c r="E96">
        <v>402.17315665992902</v>
      </c>
      <c r="F96">
        <v>322.15745958115099</v>
      </c>
      <c r="G96">
        <v>71507.799364495004</v>
      </c>
      <c r="H96">
        <v>562.57613320877294</v>
      </c>
      <c r="I96">
        <v>34467.915668259797</v>
      </c>
      <c r="J96">
        <v>599545.06055305398</v>
      </c>
      <c r="K96">
        <v>1236935.63394826</v>
      </c>
      <c r="L96">
        <v>758570.70312383201</v>
      </c>
      <c r="M96">
        <v>177622.50090465401</v>
      </c>
      <c r="N96">
        <v>2769.3041642711</v>
      </c>
      <c r="O96">
        <v>10673.443231552699</v>
      </c>
      <c r="P96">
        <v>29511.5857504577</v>
      </c>
      <c r="R96">
        <v>43282.286844681599</v>
      </c>
      <c r="S96">
        <v>206154.8294478</v>
      </c>
      <c r="T96">
        <v>64081.857564027399</v>
      </c>
      <c r="U96">
        <v>2449148.4509456698</v>
      </c>
      <c r="V96">
        <v>518264.84084352403</v>
      </c>
      <c r="W96">
        <v>153221.879581188</v>
      </c>
      <c r="X96">
        <v>97884.698679195702</v>
      </c>
      <c r="Y96">
        <v>2214716.5288019502</v>
      </c>
      <c r="Z96">
        <v>385015.38371807802</v>
      </c>
      <c r="AA96">
        <v>290367.501783741</v>
      </c>
      <c r="AB96">
        <v>2220745.90408195</v>
      </c>
      <c r="AC96">
        <v>157216.08720239799</v>
      </c>
      <c r="AD96">
        <v>656547.95973942801</v>
      </c>
      <c r="AE96">
        <v>38630.131282009999</v>
      </c>
      <c r="AF96">
        <v>302605.011718544</v>
      </c>
      <c r="AG96">
        <v>2420968.2039618199</v>
      </c>
      <c r="AH96">
        <v>42471.009199965498</v>
      </c>
      <c r="AI96">
        <v>13602.0916620974</v>
      </c>
      <c r="AJ96">
        <v>5592.0102540695898</v>
      </c>
      <c r="AK96">
        <v>213218.39101137401</v>
      </c>
      <c r="AL96">
        <v>64671.2861621216</v>
      </c>
      <c r="AM96">
        <v>31165.2801246897</v>
      </c>
      <c r="AN96">
        <v>166377.94908131301</v>
      </c>
      <c r="AO96">
        <v>84878.304018642899</v>
      </c>
      <c r="AP96">
        <v>275904.31601980299</v>
      </c>
      <c r="AQ96">
        <v>4553294.2143525202</v>
      </c>
      <c r="AR96">
        <v>19118.451433254901</v>
      </c>
      <c r="AS96">
        <v>310950.20587480901</v>
      </c>
      <c r="AT96">
        <v>395930.940412239</v>
      </c>
      <c r="AU96">
        <v>11579.4536955236</v>
      </c>
      <c r="AV96">
        <v>43949.463426218201</v>
      </c>
      <c r="AW96">
        <v>282197.90941945498</v>
      </c>
      <c r="AX96">
        <v>62727.820780091199</v>
      </c>
      <c r="AY96">
        <v>28411.5235754612</v>
      </c>
      <c r="AZ96">
        <v>225366.49209844699</v>
      </c>
      <c r="BA96">
        <v>266804.89923845202</v>
      </c>
      <c r="BB96">
        <v>100338.68467053201</v>
      </c>
      <c r="BC96">
        <v>1477094.18892688</v>
      </c>
      <c r="BD96">
        <v>289198.11400662101</v>
      </c>
      <c r="BE96">
        <v>298509.18617824902</v>
      </c>
      <c r="BF96">
        <v>251705.924539834</v>
      </c>
      <c r="BG96">
        <v>8408573.3326881807</v>
      </c>
      <c r="BH96">
        <v>440817.800200834</v>
      </c>
      <c r="BI96">
        <v>265886.84380406199</v>
      </c>
      <c r="BJ96">
        <v>55225.410231934802</v>
      </c>
      <c r="BK96">
        <v>594349.91033006995</v>
      </c>
      <c r="BL96">
        <v>280255.37757171597</v>
      </c>
      <c r="BM96">
        <v>714081.80185156595</v>
      </c>
      <c r="BN96">
        <v>2233221.9865312199</v>
      </c>
      <c r="BO96">
        <v>602480.16422402801</v>
      </c>
      <c r="BP96">
        <v>365147.571626916</v>
      </c>
      <c r="BQ96">
        <v>35429.839591151198</v>
      </c>
      <c r="BR96">
        <v>444654.22534797102</v>
      </c>
      <c r="BU96">
        <v>83169.908734949204</v>
      </c>
      <c r="BW96">
        <v>383424.84256694</v>
      </c>
      <c r="BX96">
        <v>3676.9076518143502</v>
      </c>
      <c r="BY96">
        <v>225313.65553022001</v>
      </c>
      <c r="BZ96">
        <v>185441.77737919701</v>
      </c>
      <c r="CA96">
        <v>785164.045141796</v>
      </c>
      <c r="CB96">
        <v>2988948.8051225301</v>
      </c>
      <c r="CC96">
        <v>785729.19490025099</v>
      </c>
      <c r="CD96">
        <v>16814.5800551756</v>
      </c>
      <c r="CF96">
        <v>2060.1383124713402</v>
      </c>
      <c r="CJ96">
        <v>10972528225.031811</v>
      </c>
      <c r="CK96">
        <v>1058214725.77561</v>
      </c>
      <c r="CL96">
        <v>900533229.34328103</v>
      </c>
      <c r="CN96">
        <v>4567602.6769347694</v>
      </c>
      <c r="CO96">
        <v>12406715.18900129</v>
      </c>
      <c r="CP96">
        <v>18048701.43218125</v>
      </c>
      <c r="CQ96">
        <v>12226527.231390731</v>
      </c>
      <c r="CR96">
        <v>44552259.935940832</v>
      </c>
      <c r="CS96">
        <v>74762646.191794828</v>
      </c>
      <c r="CT96">
        <v>116841613.2960227</v>
      </c>
      <c r="CU96">
        <v>82562071.327861309</v>
      </c>
      <c r="CV96">
        <v>407498598.87929422</v>
      </c>
      <c r="CW96">
        <v>50078032561.63839</v>
      </c>
      <c r="CX96">
        <v>7665047.8182073096</v>
      </c>
      <c r="CZ96">
        <v>16983622394.638363</v>
      </c>
      <c r="DD96">
        <v>2723889389.3171101</v>
      </c>
      <c r="DE96">
        <v>27293475984.641071</v>
      </c>
      <c r="DF96">
        <v>9477.9302336880592</v>
      </c>
      <c r="DG96">
        <v>375997830.52188683</v>
      </c>
      <c r="DH96">
        <v>156811349.63180339</v>
      </c>
      <c r="DI96">
        <v>111368932669.233</v>
      </c>
    </row>
    <row r="97" spans="1:113">
      <c r="A97" s="5">
        <v>10003</v>
      </c>
      <c r="B97">
        <v>7692.5699881546498</v>
      </c>
      <c r="C97">
        <v>107172.590780874</v>
      </c>
      <c r="D97">
        <v>31.314409867049498</v>
      </c>
      <c r="E97">
        <v>358.07006672967799</v>
      </c>
      <c r="F97">
        <v>286.82904649260001</v>
      </c>
      <c r="G97">
        <v>63666.115120130104</v>
      </c>
      <c r="H97">
        <v>500.88294114797202</v>
      </c>
      <c r="I97">
        <v>30688.097052192999</v>
      </c>
      <c r="J97">
        <v>533797.78407540498</v>
      </c>
      <c r="K97">
        <v>1101290.86850689</v>
      </c>
      <c r="L97">
        <v>675384.36563633697</v>
      </c>
      <c r="M97">
        <v>158144.07226935399</v>
      </c>
      <c r="N97">
        <v>2465.6168878367298</v>
      </c>
      <c r="O97">
        <v>9502.9727043399398</v>
      </c>
      <c r="P97">
        <v>26275.287905155899</v>
      </c>
      <c r="R97">
        <v>38535.8671558309</v>
      </c>
      <c r="S97">
        <v>183547.49021561001</v>
      </c>
      <c r="T97">
        <v>57054.516528848297</v>
      </c>
      <c r="U97">
        <v>2180570.0722153201</v>
      </c>
      <c r="V97">
        <v>461430.911216698</v>
      </c>
      <c r="W97">
        <v>136419.270499634</v>
      </c>
      <c r="X97">
        <v>87150.472395927194</v>
      </c>
      <c r="Y97">
        <v>1971846.41024165</v>
      </c>
      <c r="Z97">
        <v>342793.84851251799</v>
      </c>
      <c r="AA97">
        <v>258525.23724687801</v>
      </c>
      <c r="AB97">
        <v>1977214.59251114</v>
      </c>
      <c r="AC97">
        <v>139975.46555088201</v>
      </c>
      <c r="AD97">
        <v>584549.63455932296</v>
      </c>
      <c r="AE97">
        <v>34393.876013017703</v>
      </c>
      <c r="AF97">
        <v>269420.75806023099</v>
      </c>
      <c r="AG97">
        <v>2155480.1258803401</v>
      </c>
      <c r="AH97">
        <v>37813.5557942464</v>
      </c>
      <c r="AI97">
        <v>12110.4598565459</v>
      </c>
      <c r="AJ97">
        <v>4978.7795422678601</v>
      </c>
      <c r="AK97">
        <v>189836.44789101399</v>
      </c>
      <c r="AL97">
        <v>57579.307241398099</v>
      </c>
      <c r="AM97">
        <v>27747.634940570901</v>
      </c>
      <c r="AN97">
        <v>148132.619851275</v>
      </c>
      <c r="AO97">
        <v>75570.384250077303</v>
      </c>
      <c r="AP97">
        <v>245648.112541123</v>
      </c>
      <c r="AQ97">
        <v>4053971.12207491</v>
      </c>
      <c r="AR97">
        <v>17021.884894874602</v>
      </c>
      <c r="AS97">
        <v>276850.80200752598</v>
      </c>
      <c r="AT97">
        <v>352512.38404664001</v>
      </c>
      <c r="AU97">
        <v>10309.6283001189</v>
      </c>
      <c r="AV97">
        <v>39129.879856865897</v>
      </c>
      <c r="AW97">
        <v>251251.53825779399</v>
      </c>
      <c r="AX97">
        <v>55848.966050031901</v>
      </c>
      <c r="AY97">
        <v>25295.860686096399</v>
      </c>
      <c r="AZ97">
        <v>200652.364604634</v>
      </c>
      <c r="BA97">
        <v>237546.55548754099</v>
      </c>
      <c r="BB97">
        <v>89335.349514453497</v>
      </c>
      <c r="BC97">
        <v>1315113.1696298199</v>
      </c>
      <c r="BD97">
        <v>257484.08680595001</v>
      </c>
      <c r="BE97">
        <v>265774.088708386</v>
      </c>
      <c r="BF97">
        <v>224103.36369725701</v>
      </c>
      <c r="BG97">
        <v>7486472.8400632199</v>
      </c>
      <c r="BH97">
        <v>392476.86355907802</v>
      </c>
      <c r="BI97">
        <v>236729.17579620701</v>
      </c>
      <c r="BJ97">
        <v>49169.284422539902</v>
      </c>
      <c r="BK97">
        <v>529172.34412196896</v>
      </c>
      <c r="BL97">
        <v>249522.02822753499</v>
      </c>
      <c r="BM97">
        <v>635774.20373594796</v>
      </c>
      <c r="BN97">
        <v>1988322.52351339</v>
      </c>
      <c r="BO97">
        <v>536411.01857383095</v>
      </c>
      <c r="BP97">
        <v>325104.77930576599</v>
      </c>
      <c r="BQ97">
        <v>31544.5345283268</v>
      </c>
      <c r="BR97">
        <v>395892.57886899001</v>
      </c>
      <c r="BU97">
        <v>74049.334913236205</v>
      </c>
      <c r="BW97">
        <v>341377.72919502202</v>
      </c>
      <c r="BX97">
        <v>3273.6908131273299</v>
      </c>
      <c r="BY97">
        <v>200605.322197159</v>
      </c>
      <c r="BZ97">
        <v>165105.87168995599</v>
      </c>
      <c r="CA97">
        <v>699061.43008792901</v>
      </c>
      <c r="CB97">
        <v>2661174.8705217699</v>
      </c>
      <c r="CC97">
        <v>699564.60442557803</v>
      </c>
      <c r="CD97">
        <v>14970.6605293882</v>
      </c>
      <c r="CF97">
        <v>1834.2195415164099</v>
      </c>
      <c r="CJ97">
        <v>18121654603.526951</v>
      </c>
      <c r="CK97">
        <v>1912956514.6234901</v>
      </c>
      <c r="CL97">
        <v>1626445604.555068</v>
      </c>
      <c r="CN97">
        <v>6011619.2284258194</v>
      </c>
      <c r="CO97">
        <v>17850156.450361431</v>
      </c>
      <c r="CP97">
        <v>26390761.849258207</v>
      </c>
      <c r="CQ97">
        <v>17498835.64309182</v>
      </c>
      <c r="CR97">
        <v>65036560.182311527</v>
      </c>
      <c r="CS97">
        <v>109630212.0947403</v>
      </c>
      <c r="CT97">
        <v>170051819.83670831</v>
      </c>
      <c r="CU97">
        <v>118738211.95045716</v>
      </c>
      <c r="CV97">
        <v>597045457.36363435</v>
      </c>
      <c r="CW97">
        <v>38462809274.108597</v>
      </c>
      <c r="CX97">
        <v>6824483.7784449002</v>
      </c>
      <c r="CZ97">
        <v>12868528145.463762</v>
      </c>
      <c r="DD97">
        <v>4128708159.4922299</v>
      </c>
      <c r="DE97">
        <v>1165233245.879215</v>
      </c>
      <c r="DF97">
        <v>8438.5619851441897</v>
      </c>
      <c r="DG97">
        <v>340312557.72172314</v>
      </c>
      <c r="DH97">
        <v>178021546.057639</v>
      </c>
      <c r="DI97">
        <v>79979541602.609451</v>
      </c>
    </row>
    <row r="98" spans="1:113">
      <c r="A98" s="5">
        <v>10004</v>
      </c>
      <c r="B98">
        <v>5939.5890141199898</v>
      </c>
      <c r="C98">
        <v>82750.126914290304</v>
      </c>
      <c r="D98">
        <v>24.178489778627998</v>
      </c>
      <c r="E98">
        <v>276.47314719368501</v>
      </c>
      <c r="F98">
        <v>221.46651328506701</v>
      </c>
      <c r="G98">
        <v>49157.896323532397</v>
      </c>
      <c r="H98">
        <v>386.74185859650299</v>
      </c>
      <c r="I98">
        <v>23694.900975373301</v>
      </c>
      <c r="J98">
        <v>412156.07513977803</v>
      </c>
      <c r="K98">
        <v>850328.97380286001</v>
      </c>
      <c r="L98">
        <v>521477.94100269099</v>
      </c>
      <c r="M98">
        <v>122106.239624162</v>
      </c>
      <c r="N98">
        <v>1903.75271236718</v>
      </c>
      <c r="O98">
        <v>7337.4376005800596</v>
      </c>
      <c r="P98">
        <v>20287.681701254402</v>
      </c>
      <c r="R98">
        <v>29754.323140486398</v>
      </c>
      <c r="S98">
        <v>141720.732880255</v>
      </c>
      <c r="T98">
        <v>44052.9472078248</v>
      </c>
      <c r="U98">
        <v>1683662.2956167399</v>
      </c>
      <c r="V98">
        <v>356280.14763055003</v>
      </c>
      <c r="W98">
        <v>105332.080386865</v>
      </c>
      <c r="X98">
        <v>67290.643987028699</v>
      </c>
      <c r="Y98">
        <v>1522502.5308626101</v>
      </c>
      <c r="Z98">
        <v>264678.069860666</v>
      </c>
      <c r="AA98">
        <v>199612.56919193501</v>
      </c>
      <c r="AB98">
        <v>1526647.4130648901</v>
      </c>
      <c r="AC98">
        <v>108077.890576566</v>
      </c>
      <c r="AD98">
        <v>451342.60630487901</v>
      </c>
      <c r="AE98">
        <v>26556.2079297936</v>
      </c>
      <c r="AF98">
        <v>208025.22137784399</v>
      </c>
      <c r="AG98">
        <v>1664289.8401375499</v>
      </c>
      <c r="AH98">
        <v>29196.6119159349</v>
      </c>
      <c r="AI98">
        <v>9350.7312160492802</v>
      </c>
      <c r="AJ98">
        <v>3844.2164736252798</v>
      </c>
      <c r="AK98">
        <v>146576.56441336</v>
      </c>
      <c r="AL98">
        <v>44458.148740703102</v>
      </c>
      <c r="AM98">
        <v>21424.510653085701</v>
      </c>
      <c r="AN98">
        <v>114376.19454308201</v>
      </c>
      <c r="AO98">
        <v>58349.423505506602</v>
      </c>
      <c r="AP98">
        <v>189669.88052566</v>
      </c>
      <c r="AQ98">
        <v>3130153.1708276402</v>
      </c>
      <c r="AR98">
        <v>13142.941913677099</v>
      </c>
      <c r="AS98">
        <v>213762.108721311</v>
      </c>
      <c r="AT98">
        <v>272181.94788591599</v>
      </c>
      <c r="AU98">
        <v>7960.2727157945101</v>
      </c>
      <c r="AV98">
        <v>30212.972371984699</v>
      </c>
      <c r="AW98">
        <v>193996.39895570601</v>
      </c>
      <c r="AX98">
        <v>43122.1172782992</v>
      </c>
      <c r="AY98">
        <v>19531.446118164</v>
      </c>
      <c r="AZ98">
        <v>154927.75266238101</v>
      </c>
      <c r="BA98">
        <v>183414.50431890201</v>
      </c>
      <c r="BB98">
        <v>68977.631840292903</v>
      </c>
      <c r="BC98">
        <v>1015425.50105958</v>
      </c>
      <c r="BD98">
        <v>198808.67585973101</v>
      </c>
      <c r="BE98">
        <v>205209.55414911499</v>
      </c>
      <c r="BF98">
        <v>173034.74379735501</v>
      </c>
      <c r="BG98">
        <v>5780457.2339047603</v>
      </c>
      <c r="BH98">
        <v>303039.33154737297</v>
      </c>
      <c r="BI98">
        <v>182783.388912414</v>
      </c>
      <c r="BJ98">
        <v>37964.599872079598</v>
      </c>
      <c r="BK98">
        <v>408584.67931559897</v>
      </c>
      <c r="BL98">
        <v>192661.009249619</v>
      </c>
      <c r="BM98">
        <v>490894.13314220501</v>
      </c>
      <c r="BN98">
        <v>1535224.07145762</v>
      </c>
      <c r="BO98">
        <v>414173.80639761098</v>
      </c>
      <c r="BP98">
        <v>251019.98143349399</v>
      </c>
      <c r="BQ98">
        <v>24356.173688180399</v>
      </c>
      <c r="BR98">
        <v>305676.67448495497</v>
      </c>
      <c r="BU98">
        <v>57174.9905208282</v>
      </c>
      <c r="BW98">
        <v>263584.65546809899</v>
      </c>
      <c r="BX98">
        <v>2527.6829485097801</v>
      </c>
      <c r="BY98">
        <v>154891.43026725599</v>
      </c>
      <c r="BZ98">
        <v>127481.585889557</v>
      </c>
      <c r="CA98">
        <v>539759.48177773005</v>
      </c>
      <c r="CB98">
        <v>2054746.9896201801</v>
      </c>
      <c r="CC98">
        <v>540147.99286995095</v>
      </c>
      <c r="CD98">
        <v>11559.150056664501</v>
      </c>
      <c r="CF98">
        <v>1416.23803943947</v>
      </c>
      <c r="CJ98">
        <v>28320765287.478321</v>
      </c>
      <c r="CK98">
        <v>2256401576.2989998</v>
      </c>
      <c r="CL98">
        <v>2736589359.5443101</v>
      </c>
      <c r="CN98">
        <v>4059565.9763271902</v>
      </c>
      <c r="CO98">
        <v>11745979.13871181</v>
      </c>
      <c r="CP98">
        <v>17287588.022882052</v>
      </c>
      <c r="CQ98">
        <v>11531852.93503779</v>
      </c>
      <c r="CR98">
        <v>42622602.046602413</v>
      </c>
      <c r="CS98">
        <v>71757648.934205562</v>
      </c>
      <c r="CT98">
        <v>111539149.00013304</v>
      </c>
      <c r="CU98">
        <v>78142454.749174044</v>
      </c>
      <c r="CV98">
        <v>390882767.86949313</v>
      </c>
      <c r="CW98">
        <v>37737493717.350533</v>
      </c>
      <c r="CX98">
        <v>5269322.07830521</v>
      </c>
      <c r="CZ98">
        <v>12744277901.075071</v>
      </c>
      <c r="DD98">
        <v>2677669796.9358902</v>
      </c>
      <c r="DE98">
        <v>3474203874.7775536</v>
      </c>
      <c r="DF98">
        <v>6515.5845366519097</v>
      </c>
      <c r="DG98">
        <v>272279010.07292801</v>
      </c>
      <c r="DH98">
        <v>203340897.62294909</v>
      </c>
      <c r="DI98">
        <v>91198585975.790268</v>
      </c>
    </row>
    <row r="99" spans="1:113">
      <c r="A99" s="5">
        <v>10005</v>
      </c>
      <c r="B99">
        <v>13255.8029412782</v>
      </c>
      <c r="C99">
        <v>184679.33945158901</v>
      </c>
      <c r="D99">
        <v>53.960854052574398</v>
      </c>
      <c r="E99">
        <v>617.02477209149004</v>
      </c>
      <c r="F99">
        <v>494.26255776617501</v>
      </c>
      <c r="G99">
        <v>109709.170975203</v>
      </c>
      <c r="H99">
        <v>863.11929234694401</v>
      </c>
      <c r="I99">
        <v>52881.594550727801</v>
      </c>
      <c r="J99">
        <v>919838.005645753</v>
      </c>
      <c r="K99">
        <v>1897739.60541612</v>
      </c>
      <c r="L99">
        <v>1163819.38341559</v>
      </c>
      <c r="M99">
        <v>272513.17330382799</v>
      </c>
      <c r="N99">
        <v>4248.7402317014003</v>
      </c>
      <c r="O99">
        <v>16375.480979575001</v>
      </c>
      <c r="P99">
        <v>45277.461138790401</v>
      </c>
      <c r="R99">
        <v>66404.837651858703</v>
      </c>
      <c r="S99">
        <v>316288.23194470297</v>
      </c>
      <c r="T99">
        <v>98316.093214738605</v>
      </c>
      <c r="U99">
        <v>3757548.8063734998</v>
      </c>
      <c r="V99">
        <v>795135.72700952401</v>
      </c>
      <c r="W99">
        <v>235077.08996091801</v>
      </c>
      <c r="X99">
        <v>150177.31266645799</v>
      </c>
      <c r="Y99">
        <v>3397877.10542501</v>
      </c>
      <c r="Z99">
        <v>590700.85970766202</v>
      </c>
      <c r="AA99">
        <v>445489.55753003201</v>
      </c>
      <c r="AB99">
        <v>3407127.5336208902</v>
      </c>
      <c r="AC99">
        <v>241205.10971149299</v>
      </c>
      <c r="AD99">
        <v>1007293.37231202</v>
      </c>
      <c r="AE99">
        <v>59267.376639713497</v>
      </c>
      <c r="AF99">
        <v>464264.67131733597</v>
      </c>
      <c r="AG99">
        <v>3714313.92064144</v>
      </c>
      <c r="AH99">
        <v>65160.153874375399</v>
      </c>
      <c r="AI99">
        <v>20868.691430020201</v>
      </c>
      <c r="AJ99">
        <v>8579.4111203403099</v>
      </c>
      <c r="AK99">
        <v>327125.33629078901</v>
      </c>
      <c r="AL99">
        <v>99220.410274146096</v>
      </c>
      <c r="AM99">
        <v>47814.603107299001</v>
      </c>
      <c r="AN99">
        <v>255261.482306622</v>
      </c>
      <c r="AO99">
        <v>130222.555447429</v>
      </c>
      <c r="AP99">
        <v>423299.75258674298</v>
      </c>
      <c r="AQ99">
        <v>6985785.2975802198</v>
      </c>
      <c r="AR99">
        <v>29332.037563912501</v>
      </c>
      <c r="AS99">
        <v>477068.09053380601</v>
      </c>
      <c r="AT99">
        <v>607447.79761222599</v>
      </c>
      <c r="AU99">
        <v>17765.506372336</v>
      </c>
      <c r="AV99">
        <v>67428.437738911598</v>
      </c>
      <c r="AW99">
        <v>432955.551261393</v>
      </c>
      <c r="AX99">
        <v>96238.693905072098</v>
      </c>
      <c r="AY99">
        <v>43589.716440832803</v>
      </c>
      <c r="AZ99">
        <v>345763.27664177498</v>
      </c>
      <c r="BA99">
        <v>409339.184924028</v>
      </c>
      <c r="BB99">
        <v>153942.28335618699</v>
      </c>
      <c r="BC99">
        <v>2266197.2590352199</v>
      </c>
      <c r="BD99">
        <v>443695.45164624701</v>
      </c>
      <c r="BE99">
        <v>457980.74664788198</v>
      </c>
      <c r="BF99">
        <v>386173.93565775797</v>
      </c>
      <c r="BG99">
        <v>12900657.2375581</v>
      </c>
      <c r="BH99">
        <v>676314.41382545198</v>
      </c>
      <c r="BI99">
        <v>407930.67981673399</v>
      </c>
      <c r="BJ99">
        <v>84728.295754537903</v>
      </c>
      <c r="BK99">
        <v>911867.46775869001</v>
      </c>
      <c r="BL99">
        <v>429975.26714550197</v>
      </c>
      <c r="BM99">
        <v>1095563.3257609699</v>
      </c>
      <c r="BN99">
        <v>3426268.6717162002</v>
      </c>
      <c r="BO99">
        <v>924341.11989805405</v>
      </c>
      <c r="BP99">
        <v>560219.13305708906</v>
      </c>
      <c r="BQ99">
        <v>54357.403861872997</v>
      </c>
      <c r="BR99">
        <v>682200.35950048803</v>
      </c>
      <c r="BU99">
        <v>127601.489886222</v>
      </c>
      <c r="BW99">
        <v>588260.60909662303</v>
      </c>
      <c r="BX99">
        <v>5641.2096836701903</v>
      </c>
      <c r="BY99">
        <v>345682.21337106999</v>
      </c>
      <c r="BZ99">
        <v>284509.715600917</v>
      </c>
      <c r="CA99">
        <v>1204619.5972688999</v>
      </c>
      <c r="CB99">
        <v>4585724.89171209</v>
      </c>
      <c r="CC99">
        <v>1205486.6650856701</v>
      </c>
      <c r="CD99">
        <v>25797.376713363799</v>
      </c>
      <c r="CF99">
        <v>3160.7190874861099</v>
      </c>
      <c r="CJ99">
        <v>92009103684.775101</v>
      </c>
      <c r="CK99">
        <v>6611504571.2605696</v>
      </c>
      <c r="CL99">
        <v>8382536549.2801495</v>
      </c>
      <c r="CN99">
        <v>14417263.05127579</v>
      </c>
      <c r="CO99">
        <v>44955880.325563781</v>
      </c>
      <c r="CP99">
        <v>67011951.080362171</v>
      </c>
      <c r="CQ99">
        <v>43952186.939989358</v>
      </c>
      <c r="CR99">
        <v>165005391.10347492</v>
      </c>
      <c r="CS99">
        <v>278772225.16653919</v>
      </c>
      <c r="CT99">
        <v>430790645.75471842</v>
      </c>
      <c r="CU99">
        <v>298982032.22336692</v>
      </c>
      <c r="CV99">
        <v>1517557058.6158359</v>
      </c>
      <c r="CW99">
        <v>77258428680.452927</v>
      </c>
      <c r="CX99">
        <v>11759920.583409101</v>
      </c>
      <c r="CZ99">
        <v>25642722004.830631</v>
      </c>
      <c r="DD99">
        <v>10697564451.634199</v>
      </c>
      <c r="DE99">
        <v>13337149689.00601</v>
      </c>
      <c r="DF99">
        <v>14541.2930860661</v>
      </c>
      <c r="DG99">
        <v>626794844.58313847</v>
      </c>
      <c r="DH99">
        <v>586256779.058272</v>
      </c>
      <c r="DI99">
        <v>238093838368.27634</v>
      </c>
    </row>
    <row r="100" spans="1:113">
      <c r="A100" s="5">
        <v>10006</v>
      </c>
      <c r="B100">
        <v>45274.226644721901</v>
      </c>
      <c r="C100">
        <v>630758.793561436</v>
      </c>
      <c r="D100">
        <v>184.299355319433</v>
      </c>
      <c r="E100">
        <v>2107.4030370569399</v>
      </c>
      <c r="F100">
        <v>1688.11766148268</v>
      </c>
      <c r="G100">
        <v>374703.65950211999</v>
      </c>
      <c r="H100">
        <v>2947.9208944380598</v>
      </c>
      <c r="I100">
        <v>180613.22332791699</v>
      </c>
      <c r="J100">
        <v>3141639.51655871</v>
      </c>
      <c r="K100">
        <v>6481590.9974586703</v>
      </c>
      <c r="L100">
        <v>3974940.0901396801</v>
      </c>
      <c r="M100">
        <v>930748.83705537498</v>
      </c>
      <c r="N100">
        <v>14511.261902181601</v>
      </c>
      <c r="O100">
        <v>55929.259100326002</v>
      </c>
      <c r="P100">
        <v>154641.86112120299</v>
      </c>
      <c r="R100">
        <v>226800.87230282201</v>
      </c>
      <c r="S100">
        <v>1080259.3521914601</v>
      </c>
      <c r="T100">
        <v>335791.43464533699</v>
      </c>
      <c r="U100">
        <v>12833633.4692038</v>
      </c>
      <c r="V100">
        <v>2715727.9930470702</v>
      </c>
      <c r="W100">
        <v>802888.62900416902</v>
      </c>
      <c r="X100">
        <v>512919.64135828498</v>
      </c>
      <c r="Y100">
        <v>11605201.0476771</v>
      </c>
      <c r="Z100">
        <v>2017495.6372018899</v>
      </c>
      <c r="AA100">
        <v>1521537.0419143101</v>
      </c>
      <c r="AB100">
        <v>11636795.209460899</v>
      </c>
      <c r="AC100">
        <v>823818.43282668397</v>
      </c>
      <c r="AD100">
        <v>3440336.9330250099</v>
      </c>
      <c r="AE100">
        <v>202423.39558841899</v>
      </c>
      <c r="AF100">
        <v>1585662.07158263</v>
      </c>
      <c r="AG100">
        <v>12685967.8751796</v>
      </c>
      <c r="AH100">
        <v>222549.74578167399</v>
      </c>
      <c r="AI100">
        <v>71275.491176726602</v>
      </c>
      <c r="AJ100">
        <v>29302.351978316299</v>
      </c>
      <c r="AK100">
        <v>1117272.69046381</v>
      </c>
      <c r="AL100">
        <v>338880.06350378197</v>
      </c>
      <c r="AM100">
        <v>163307.284183159</v>
      </c>
      <c r="AN100">
        <v>871826.94664464495</v>
      </c>
      <c r="AO100">
        <v>444765.62571872998</v>
      </c>
      <c r="AP100">
        <v>1445749.38403685</v>
      </c>
      <c r="AQ100">
        <v>23859439.3908149</v>
      </c>
      <c r="AR100">
        <v>100181.431672069</v>
      </c>
      <c r="AS100">
        <v>1629391.2146606999</v>
      </c>
      <c r="AT100">
        <v>2074693.58029557</v>
      </c>
      <c r="AU100">
        <v>60676.7892916364</v>
      </c>
      <c r="AV100">
        <v>230296.90362888199</v>
      </c>
      <c r="AW100">
        <v>1478728.0590796601</v>
      </c>
      <c r="AX100">
        <v>328696.22905167501</v>
      </c>
      <c r="AY100">
        <v>148877.49239059901</v>
      </c>
      <c r="AZ100">
        <v>1180929.2142805399</v>
      </c>
      <c r="BA100">
        <v>1398068.08496726</v>
      </c>
      <c r="BB100">
        <v>525778.62372794095</v>
      </c>
      <c r="BC100">
        <v>7740031.1985412799</v>
      </c>
      <c r="BD100">
        <v>1515409.4043229199</v>
      </c>
      <c r="BE100">
        <v>1564199.7858981299</v>
      </c>
      <c r="BF100">
        <v>1318948.86825827</v>
      </c>
      <c r="BG100">
        <v>44061252.436116703</v>
      </c>
      <c r="BH100">
        <v>2309902.4774483601</v>
      </c>
      <c r="BI100">
        <v>1393257.43866085</v>
      </c>
      <c r="BJ100">
        <v>289383.30497255299</v>
      </c>
      <c r="BK100">
        <v>3114416.72663208</v>
      </c>
      <c r="BL100">
        <v>1468549.1163836799</v>
      </c>
      <c r="BM100">
        <v>3741816.5111441398</v>
      </c>
      <c r="BN100">
        <v>11702170.368416101</v>
      </c>
      <c r="BO100">
        <v>3157019.5743469</v>
      </c>
      <c r="BP100">
        <v>1913387.52643607</v>
      </c>
      <c r="BQ100">
        <v>185653.742226181</v>
      </c>
      <c r="BR100">
        <v>2330005.4949487401</v>
      </c>
      <c r="BU100">
        <v>435813.56775630801</v>
      </c>
      <c r="BW100">
        <v>2009161.1394937099</v>
      </c>
      <c r="BX100">
        <v>19267.1395991842</v>
      </c>
      <c r="BY100">
        <v>1180652.34860091</v>
      </c>
      <c r="BZ100">
        <v>971722.15095551696</v>
      </c>
      <c r="CA100">
        <v>4114290.2402083501</v>
      </c>
      <c r="CB100">
        <v>15662208.392613299</v>
      </c>
      <c r="CC100">
        <v>4117251.64699953</v>
      </c>
      <c r="CD100">
        <v>88109.055734611204</v>
      </c>
      <c r="CF100">
        <v>10795.205161170399</v>
      </c>
      <c r="CJ100">
        <v>157978861427.11499</v>
      </c>
      <c r="CK100">
        <v>14077981073.493799</v>
      </c>
      <c r="CL100">
        <v>12034342898.47834</v>
      </c>
      <c r="CN100">
        <v>30364311.910047241</v>
      </c>
      <c r="CO100">
        <v>87505744.337637424</v>
      </c>
      <c r="CP100">
        <v>128698315.95220384</v>
      </c>
      <c r="CQ100">
        <v>85930458.752006084</v>
      </c>
      <c r="CR100">
        <v>317329116.55133283</v>
      </c>
      <c r="CS100">
        <v>534136590.00481457</v>
      </c>
      <c r="CT100">
        <v>830528521.5352447</v>
      </c>
      <c r="CU100">
        <v>582159682.73586905</v>
      </c>
      <c r="CV100">
        <v>2909689281.6336007</v>
      </c>
      <c r="CW100">
        <v>80698804861.072556</v>
      </c>
      <c r="CX100">
        <v>40165149.721655197</v>
      </c>
      <c r="CZ100">
        <v>26032100987.31316</v>
      </c>
      <c r="DD100">
        <v>19966185247.663898</v>
      </c>
      <c r="DE100">
        <v>8894814860.6991634</v>
      </c>
      <c r="DF100">
        <v>49664.7243326026</v>
      </c>
      <c r="DG100">
        <v>2036986677.7772019</v>
      </c>
      <c r="DH100">
        <v>1283741114.6987391</v>
      </c>
      <c r="DI100">
        <v>328784530886.1333</v>
      </c>
    </row>
    <row r="101" spans="1:113">
      <c r="A101" s="5">
        <v>10007</v>
      </c>
      <c r="B101">
        <v>80064.585959223594</v>
      </c>
      <c r="C101">
        <v>1115456.7485588</v>
      </c>
      <c r="D101">
        <v>325.92167044608101</v>
      </c>
      <c r="E101">
        <v>3726.8080344083501</v>
      </c>
      <c r="F101">
        <v>2985.32855519952</v>
      </c>
      <c r="G101">
        <v>662639.55408591405</v>
      </c>
      <c r="H101">
        <v>5213.2103261722596</v>
      </c>
      <c r="I101">
        <v>319402.98081704101</v>
      </c>
      <c r="J101">
        <v>5555789.3699711096</v>
      </c>
      <c r="K101">
        <v>11462280.816872999</v>
      </c>
      <c r="L101">
        <v>7029428.3550584903</v>
      </c>
      <c r="M101">
        <v>1645970.0318162099</v>
      </c>
      <c r="N101">
        <v>25662.2423406866</v>
      </c>
      <c r="O101">
        <v>98907.332156402001</v>
      </c>
      <c r="P101">
        <v>273474.28106927901</v>
      </c>
      <c r="R101">
        <v>401082.89598433499</v>
      </c>
      <c r="S101">
        <v>1910369.8543655099</v>
      </c>
      <c r="T101">
        <v>593825.76304407895</v>
      </c>
      <c r="U101">
        <v>22695463.317958701</v>
      </c>
      <c r="V101">
        <v>4802591.97020509</v>
      </c>
      <c r="W101">
        <v>1419857.39827278</v>
      </c>
      <c r="X101">
        <v>907065.71396492596</v>
      </c>
      <c r="Y101">
        <v>20523058.828750599</v>
      </c>
      <c r="Z101">
        <v>3567812.5246550301</v>
      </c>
      <c r="AA101">
        <v>2690741.3402873301</v>
      </c>
      <c r="AB101">
        <v>20578931.0913914</v>
      </c>
      <c r="AC101">
        <v>1456870.4231535301</v>
      </c>
      <c r="AD101">
        <v>6084016.7246674402</v>
      </c>
      <c r="AE101">
        <v>357972.88120295899</v>
      </c>
      <c r="AF101">
        <v>2804142.3706418802</v>
      </c>
      <c r="AG101">
        <v>22434326.1208786</v>
      </c>
      <c r="AH101">
        <v>393565.04951846501</v>
      </c>
      <c r="AI101">
        <v>126046.166064554</v>
      </c>
      <c r="AJ101">
        <v>51819.342982611401</v>
      </c>
      <c r="AK101">
        <v>1975825.58543739</v>
      </c>
      <c r="AL101">
        <v>599287.80644183198</v>
      </c>
      <c r="AM101">
        <v>288798.52978723898</v>
      </c>
      <c r="AN101">
        <v>1541770.4218109499</v>
      </c>
      <c r="AO101">
        <v>786539.67855719395</v>
      </c>
      <c r="AP101">
        <v>2556715.6948269601</v>
      </c>
      <c r="AQ101">
        <v>42193898.772371098</v>
      </c>
      <c r="AR101">
        <v>177164.48059000701</v>
      </c>
      <c r="AS101">
        <v>2881474.5747316801</v>
      </c>
      <c r="AT101">
        <v>3668963.4436415001</v>
      </c>
      <c r="AU101">
        <v>107303.036893205</v>
      </c>
      <c r="AV101">
        <v>407265.40469548298</v>
      </c>
      <c r="AW101">
        <v>2615036.3809759701</v>
      </c>
      <c r="AX101">
        <v>581278.34389963106</v>
      </c>
      <c r="AY101">
        <v>263280.36214596202</v>
      </c>
      <c r="AZ101">
        <v>2088398.0930361301</v>
      </c>
      <c r="BA101">
        <v>2472394.3546091998</v>
      </c>
      <c r="BB101">
        <v>929806.00519866904</v>
      </c>
      <c r="BC101">
        <v>13687752.1528007</v>
      </c>
      <c r="BD101">
        <v>2679905.0035230801</v>
      </c>
      <c r="BE101">
        <v>2766187.6855060598</v>
      </c>
      <c r="BF101">
        <v>2332477.0595677602</v>
      </c>
      <c r="BG101">
        <v>77919518.334915206</v>
      </c>
      <c r="BH101">
        <v>4084915.3960015401</v>
      </c>
      <c r="BI101">
        <v>2463887.0330432099</v>
      </c>
      <c r="BJ101">
        <v>511755.94180669001</v>
      </c>
      <c r="BK101">
        <v>5507647.6000136798</v>
      </c>
      <c r="BL101">
        <v>2597035.5691928798</v>
      </c>
      <c r="BM101">
        <v>6617164.1550296396</v>
      </c>
      <c r="BN101">
        <v>20694542.895759501</v>
      </c>
      <c r="BO101">
        <v>5582988.0224959403</v>
      </c>
      <c r="BP101">
        <v>3383703.96220796</v>
      </c>
      <c r="BQ101">
        <v>328316.81741939898</v>
      </c>
      <c r="BR101">
        <v>4120466.3019359298</v>
      </c>
      <c r="BU101">
        <v>770708.53427573002</v>
      </c>
      <c r="BW101">
        <v>3553073.4963460602</v>
      </c>
      <c r="BX101">
        <v>34072.709109589799</v>
      </c>
      <c r="BY101">
        <v>2087908.4737173901</v>
      </c>
      <c r="BZ101">
        <v>1718428.72754469</v>
      </c>
      <c r="CA101">
        <v>7275860.2191774603</v>
      </c>
      <c r="CB101">
        <v>27697617.896425199</v>
      </c>
      <c r="CC101">
        <v>7281097.2784529896</v>
      </c>
      <c r="CD101">
        <v>155815.25272662399</v>
      </c>
      <c r="CF101">
        <v>19090.6326983002</v>
      </c>
      <c r="CJ101">
        <v>328235543452.88007</v>
      </c>
      <c r="CK101">
        <v>32608249224.800098</v>
      </c>
      <c r="CL101">
        <v>22427428070.189423</v>
      </c>
      <c r="CN101">
        <v>52475766.366633102</v>
      </c>
      <c r="CO101">
        <v>150474793.7101838</v>
      </c>
      <c r="CP101">
        <v>221112019.38241708</v>
      </c>
      <c r="CQ101">
        <v>147808899.95872951</v>
      </c>
      <c r="CR101">
        <v>545241597.66474676</v>
      </c>
      <c r="CS101">
        <v>917536933.85353053</v>
      </c>
      <c r="CT101">
        <v>1427267972.00021</v>
      </c>
      <c r="CU101">
        <v>1001103598.0306089</v>
      </c>
      <c r="CV101">
        <v>4998479265.537529</v>
      </c>
      <c r="CW101">
        <v>104195364737.65918</v>
      </c>
      <c r="CX101">
        <v>71029508.8569877</v>
      </c>
      <c r="CZ101">
        <v>32886309685.753109</v>
      </c>
      <c r="DD101">
        <v>34398763704.012703</v>
      </c>
      <c r="DE101">
        <v>137361.69308440201</v>
      </c>
      <c r="DF101">
        <v>87828.901455843501</v>
      </c>
      <c r="DG101">
        <v>3634753118.330442</v>
      </c>
      <c r="DH101">
        <v>2494885030.3867168</v>
      </c>
      <c r="DI101">
        <v>570828140595.43457</v>
      </c>
    </row>
    <row r="102" spans="1:113">
      <c r="A102" s="5">
        <v>10008</v>
      </c>
      <c r="B102">
        <v>91587.285320265903</v>
      </c>
      <c r="C102">
        <v>1275990.55523376</v>
      </c>
      <c r="D102">
        <v>372.827520002482</v>
      </c>
      <c r="E102">
        <v>4263.1611303785803</v>
      </c>
      <c r="F102">
        <v>3414.9697382941099</v>
      </c>
      <c r="G102">
        <v>758005.01779237494</v>
      </c>
      <c r="H102">
        <v>5963.4828040060602</v>
      </c>
      <c r="I102">
        <v>365370.67650774098</v>
      </c>
      <c r="J102">
        <v>6355364.9857877595</v>
      </c>
      <c r="K102">
        <v>13111904.233547401</v>
      </c>
      <c r="L102">
        <v>8041086.48886282</v>
      </c>
      <c r="M102">
        <v>1882854.01250104</v>
      </c>
      <c r="N102">
        <v>29355.489484592901</v>
      </c>
      <c r="O102">
        <v>113141.833457906</v>
      </c>
      <c r="P102">
        <v>312832.03064089798</v>
      </c>
      <c r="R102">
        <v>458805.76526436198</v>
      </c>
      <c r="S102">
        <v>2185305.6107492698</v>
      </c>
      <c r="T102">
        <v>679287.71427284495</v>
      </c>
      <c r="U102">
        <v>25961738.8821087</v>
      </c>
      <c r="V102">
        <v>5493769.2586833304</v>
      </c>
      <c r="W102">
        <v>1624199.80184409</v>
      </c>
      <c r="X102">
        <v>1037608.39269744</v>
      </c>
      <c r="Y102">
        <v>23476687.252847102</v>
      </c>
      <c r="Z102">
        <v>4081283.3757888698</v>
      </c>
      <c r="AA102">
        <v>3077986.2520170901</v>
      </c>
      <c r="AB102">
        <v>23540600.514855001</v>
      </c>
      <c r="AC102">
        <v>1666539.65072615</v>
      </c>
      <c r="AD102">
        <v>6959613.5292471796</v>
      </c>
      <c r="AE102">
        <v>409491.46260933299</v>
      </c>
      <c r="AF102">
        <v>3207707.68126402</v>
      </c>
      <c r="AG102">
        <v>25663019.4584064</v>
      </c>
      <c r="AH102">
        <v>450205.96872492402</v>
      </c>
      <c r="AI102">
        <v>144186.42195638601</v>
      </c>
      <c r="AJ102">
        <v>59277.056066639198</v>
      </c>
      <c r="AK102">
        <v>2260181.5705223</v>
      </c>
      <c r="AL102">
        <v>685535.84159540897</v>
      </c>
      <c r="AM102">
        <v>330361.70774889301</v>
      </c>
      <c r="AN102">
        <v>1763658.24951199</v>
      </c>
      <c r="AO102">
        <v>899736.54509892699</v>
      </c>
      <c r="AP102">
        <v>2924671.9635092602</v>
      </c>
      <c r="AQ102">
        <v>48266341.470968202</v>
      </c>
      <c r="AR102">
        <v>202661.559265135</v>
      </c>
      <c r="AS102">
        <v>3296169.3470000299</v>
      </c>
      <c r="AT102">
        <v>4196991.6876052702</v>
      </c>
      <c r="AU102">
        <v>122745.827483253</v>
      </c>
      <c r="AV102">
        <v>465878.04550585698</v>
      </c>
      <c r="AW102">
        <v>2991386.0201475401</v>
      </c>
      <c r="AX102">
        <v>664934.50125803205</v>
      </c>
      <c r="AY102">
        <v>301171.02784201998</v>
      </c>
      <c r="AZ102">
        <v>2388955.2380451001</v>
      </c>
      <c r="BA102">
        <v>2828215.3022702499</v>
      </c>
      <c r="BB102">
        <v>1063621.4110193199</v>
      </c>
      <c r="BC102">
        <v>15657659.960298801</v>
      </c>
      <c r="BD102">
        <v>3065590.3761730599</v>
      </c>
      <c r="BE102">
        <v>3164290.6506864098</v>
      </c>
      <c r="BF102">
        <v>2668161.4523855201</v>
      </c>
      <c r="BG102">
        <v>89133504.810630202</v>
      </c>
      <c r="BH102">
        <v>4672806.4274669401</v>
      </c>
      <c r="BI102">
        <v>2818483.62779469</v>
      </c>
      <c r="BJ102">
        <v>585406.60511829203</v>
      </c>
      <c r="BK102">
        <v>6300294.77006019</v>
      </c>
      <c r="BL102">
        <v>2970794.57556536</v>
      </c>
      <c r="BM102">
        <v>7569490.2336270502</v>
      </c>
      <c r="BN102">
        <v>23672850.887303699</v>
      </c>
      <c r="BO102">
        <v>6386478.0018519098</v>
      </c>
      <c r="BP102">
        <v>3870678.3593921</v>
      </c>
      <c r="BQ102">
        <v>375567.37066930399</v>
      </c>
      <c r="BR102">
        <v>4713473.7328204699</v>
      </c>
      <c r="BU102">
        <v>881627.02125787304</v>
      </c>
      <c r="BW102">
        <v>4064423.14257959</v>
      </c>
      <c r="BX102">
        <v>38976.37005759</v>
      </c>
      <c r="BY102">
        <v>2388395.1539116902</v>
      </c>
      <c r="BZ102">
        <v>1965740.7864737201</v>
      </c>
      <c r="CA102">
        <v>8322984.2240558099</v>
      </c>
      <c r="CB102">
        <v>31683791.311473899</v>
      </c>
      <c r="CC102">
        <v>8328974.9880916299</v>
      </c>
      <c r="CD102">
        <v>178239.802751126</v>
      </c>
      <c r="CF102">
        <v>21838.109857635402</v>
      </c>
      <c r="CJ102">
        <v>296445293549.22864</v>
      </c>
      <c r="CK102">
        <v>30861199051.688202</v>
      </c>
      <c r="CL102">
        <v>22385484828.889221</v>
      </c>
      <c r="CN102">
        <v>46764699.431586802</v>
      </c>
      <c r="CO102">
        <v>125731166.900447</v>
      </c>
      <c r="CP102">
        <v>182547993.2503157</v>
      </c>
      <c r="CQ102">
        <v>123983391.07745899</v>
      </c>
      <c r="CR102">
        <v>450701511.76410973</v>
      </c>
      <c r="CS102">
        <v>755897971.81872022</v>
      </c>
      <c r="CT102">
        <v>1182432937.9553909</v>
      </c>
      <c r="CU102">
        <v>836734861.81382096</v>
      </c>
      <c r="CV102">
        <v>4120496310.3492432</v>
      </c>
      <c r="CW102">
        <v>64102838889.987427</v>
      </c>
      <c r="CX102">
        <v>81251902.022655204</v>
      </c>
      <c r="CZ102">
        <v>19683034594.214001</v>
      </c>
      <c r="DD102">
        <v>27808580645.013</v>
      </c>
      <c r="DE102">
        <v>157130.45194542201</v>
      </c>
      <c r="DF102">
        <v>100469.02211045699</v>
      </c>
      <c r="DG102">
        <v>4105381606.3365684</v>
      </c>
      <c r="DH102">
        <v>2490546882.3877702</v>
      </c>
      <c r="DI102">
        <v>476262842954.77179</v>
      </c>
    </row>
    <row r="103" spans="1:113">
      <c r="A103" s="5">
        <v>10009</v>
      </c>
      <c r="B103">
        <v>231740.026428777</v>
      </c>
      <c r="C103">
        <v>3228593.18254421</v>
      </c>
      <c r="D103">
        <v>943.35211527044498</v>
      </c>
      <c r="E103">
        <v>10786.9238570548</v>
      </c>
      <c r="F103">
        <v>8640.7755687746903</v>
      </c>
      <c r="G103">
        <v>1917952.9368306401</v>
      </c>
      <c r="H103">
        <v>15089.1868644798</v>
      </c>
      <c r="I103">
        <v>924484.33135804103</v>
      </c>
      <c r="J103">
        <v>16080752.3077124</v>
      </c>
      <c r="K103">
        <v>33176581.476222798</v>
      </c>
      <c r="L103">
        <v>20346073.026719801</v>
      </c>
      <c r="M103">
        <v>4764118.0442540199</v>
      </c>
      <c r="N103">
        <v>74277.143221363294</v>
      </c>
      <c r="O103">
        <v>286278.72727147798</v>
      </c>
      <c r="P103">
        <v>791547.67820646695</v>
      </c>
      <c r="R103">
        <v>1160899.7886141201</v>
      </c>
      <c r="S103">
        <v>5529400.4863132797</v>
      </c>
      <c r="T103">
        <v>1718777.36421455</v>
      </c>
      <c r="U103">
        <v>65690057.671636499</v>
      </c>
      <c r="V103">
        <v>13900687.510815</v>
      </c>
      <c r="W103">
        <v>4109654.5627352302</v>
      </c>
      <c r="X103">
        <v>2625423.3380276798</v>
      </c>
      <c r="Y103">
        <v>59402220.574727401</v>
      </c>
      <c r="Z103">
        <v>10326725.0913851</v>
      </c>
      <c r="AA103">
        <v>7788118.3277305802</v>
      </c>
      <c r="AB103">
        <v>59563938.011542603</v>
      </c>
      <c r="AC103">
        <v>4216785.5653040903</v>
      </c>
      <c r="AD103">
        <v>17609660.746707801</v>
      </c>
      <c r="AE103">
        <v>1036121.5755616101</v>
      </c>
      <c r="AF103">
        <v>8116347.8121720301</v>
      </c>
      <c r="AG103">
        <v>64934218.617105</v>
      </c>
      <c r="AH103">
        <v>1139140.0315652899</v>
      </c>
      <c r="AI103">
        <v>364829.73720643902</v>
      </c>
      <c r="AJ103">
        <v>149986.61103959399</v>
      </c>
      <c r="AK103">
        <v>5718856.4444848401</v>
      </c>
      <c r="AL103">
        <v>1734586.77690538</v>
      </c>
      <c r="AM103">
        <v>835902.39209594799</v>
      </c>
      <c r="AN103">
        <v>4462521.2760051303</v>
      </c>
      <c r="AO103">
        <v>2276571.1420646799</v>
      </c>
      <c r="AP103">
        <v>7400192.6768449498</v>
      </c>
      <c r="AQ103">
        <v>122126594.41744</v>
      </c>
      <c r="AR103">
        <v>512787.28194608499</v>
      </c>
      <c r="AS103">
        <v>8340179.1953592496</v>
      </c>
      <c r="AT103">
        <v>10619497.6868889</v>
      </c>
      <c r="AU103">
        <v>310579.36923802498</v>
      </c>
      <c r="AV103">
        <v>1178794.52590593</v>
      </c>
      <c r="AW103">
        <v>7568996.86395959</v>
      </c>
      <c r="AX103">
        <v>1682459.9436057899</v>
      </c>
      <c r="AY103">
        <v>762042.26064388303</v>
      </c>
      <c r="AZ103">
        <v>6044687.8413944803</v>
      </c>
      <c r="BA103">
        <v>7156131.8430010704</v>
      </c>
      <c r="BB103">
        <v>2691243.1462284001</v>
      </c>
      <c r="BC103">
        <v>39618015.975953102</v>
      </c>
      <c r="BD103">
        <v>7756753.4872327195</v>
      </c>
      <c r="BE103">
        <v>8006491.2553548701</v>
      </c>
      <c r="BF103">
        <v>6751153.3214452304</v>
      </c>
      <c r="BG103">
        <v>225531313.52539799</v>
      </c>
      <c r="BH103">
        <v>11823434.674486799</v>
      </c>
      <c r="BI103">
        <v>7131508.1357661998</v>
      </c>
      <c r="BJ103">
        <v>1481233.3575267</v>
      </c>
      <c r="BK103">
        <v>15941410.1140496</v>
      </c>
      <c r="BL103">
        <v>7516895.0695348</v>
      </c>
      <c r="BM103">
        <v>19152809.919620499</v>
      </c>
      <c r="BN103">
        <v>59898566.390354097</v>
      </c>
      <c r="BO103">
        <v>16159476.4574649</v>
      </c>
      <c r="BP103">
        <v>9793838.7644768301</v>
      </c>
      <c r="BQ103">
        <v>950284.66124252102</v>
      </c>
      <c r="BR103">
        <v>11926333.7000934</v>
      </c>
      <c r="BU103">
        <v>2230749.26276273</v>
      </c>
      <c r="BW103">
        <v>10284064.247406101</v>
      </c>
      <c r="BX103">
        <v>98620.512614375606</v>
      </c>
      <c r="BY103">
        <v>6043270.6805797899</v>
      </c>
      <c r="BZ103">
        <v>4973843.4785635704</v>
      </c>
      <c r="CA103">
        <v>21059348.765545301</v>
      </c>
      <c r="CB103">
        <v>80168361.909730494</v>
      </c>
      <c r="CC103">
        <v>21074506.9811331</v>
      </c>
      <c r="CD103">
        <v>450993.78648213198</v>
      </c>
      <c r="CF103">
        <v>55256.186902650297</v>
      </c>
      <c r="CJ103">
        <v>936533050398.41003</v>
      </c>
      <c r="CK103">
        <v>162106422035.01901</v>
      </c>
      <c r="CL103">
        <v>109551074857.9933</v>
      </c>
      <c r="CN103">
        <v>247070002.9166576</v>
      </c>
      <c r="CO103">
        <v>768521944.24000919</v>
      </c>
      <c r="CP103">
        <v>1145112709.3453088</v>
      </c>
      <c r="CQ103">
        <v>751463500.22243166</v>
      </c>
      <c r="CR103">
        <v>2819756640.4740419</v>
      </c>
      <c r="CS103">
        <v>4763381461.3189497</v>
      </c>
      <c r="CT103">
        <v>7362269728.2584496</v>
      </c>
      <c r="CU103">
        <v>5111157537.2756701</v>
      </c>
      <c r="CV103">
        <v>25931027240.650494</v>
      </c>
      <c r="CW103">
        <v>184707748755.98535</v>
      </c>
      <c r="CX103">
        <v>205588776.39265499</v>
      </c>
      <c r="CZ103">
        <v>47796260282.924194</v>
      </c>
      <c r="DD103">
        <v>187724222879.55499</v>
      </c>
      <c r="DE103">
        <v>397581.552496791</v>
      </c>
      <c r="DF103">
        <v>254213.16679203801</v>
      </c>
      <c r="DG103">
        <v>10511567053.080709</v>
      </c>
      <c r="DH103">
        <v>7159077457.7252502</v>
      </c>
      <c r="DI103">
        <v>1696393967068.7561</v>
      </c>
    </row>
    <row r="104" spans="1:113">
      <c r="A104" s="5">
        <v>11001</v>
      </c>
      <c r="B104">
        <v>1781144.7473840101</v>
      </c>
      <c r="C104">
        <v>1950537.7552290801</v>
      </c>
      <c r="D104">
        <v>194757.19656467799</v>
      </c>
      <c r="E104">
        <v>681.66955074012299</v>
      </c>
      <c r="F104">
        <v>1225.1267481412999</v>
      </c>
      <c r="G104">
        <v>138119.599258489</v>
      </c>
      <c r="H104">
        <v>9715.3301576369195</v>
      </c>
      <c r="I104">
        <v>59339.694525048501</v>
      </c>
      <c r="J104">
        <v>1753691.3941195901</v>
      </c>
      <c r="K104">
        <v>2570260.51419097</v>
      </c>
      <c r="L104">
        <v>18246603.7717719</v>
      </c>
      <c r="M104">
        <v>899607.22870704695</v>
      </c>
      <c r="N104">
        <v>52208.961986533301</v>
      </c>
      <c r="O104">
        <v>19112.723249653001</v>
      </c>
      <c r="P104">
        <v>317669.89724517602</v>
      </c>
      <c r="Q104">
        <v>4837.1577439539096</v>
      </c>
      <c r="R104">
        <v>2167954.1444622902</v>
      </c>
      <c r="S104">
        <v>444535.83813364798</v>
      </c>
      <c r="T104">
        <v>122467.932791012</v>
      </c>
      <c r="U104">
        <v>4207347.52947425</v>
      </c>
      <c r="V104">
        <v>2561874.1502435501</v>
      </c>
      <c r="W104">
        <v>580307.16049401904</v>
      </c>
      <c r="X104">
        <v>204245.428815716</v>
      </c>
      <c r="Y104">
        <v>3757243.9925226201</v>
      </c>
      <c r="Z104">
        <v>689299.47661183204</v>
      </c>
      <c r="AA104">
        <v>503542.551510702</v>
      </c>
      <c r="AB104">
        <v>3905183.1670992901</v>
      </c>
      <c r="AC104">
        <v>277358.82431992202</v>
      </c>
      <c r="AD104">
        <v>1148853.94316237</v>
      </c>
      <c r="AE104">
        <v>89970.703580832007</v>
      </c>
      <c r="AF104">
        <v>708092.65400407498</v>
      </c>
      <c r="AG104">
        <v>4235581.6913523898</v>
      </c>
      <c r="AH104">
        <v>155505.41944134401</v>
      </c>
      <c r="AI104">
        <v>24419.716552265301</v>
      </c>
      <c r="AJ104">
        <v>14731.555893435499</v>
      </c>
      <c r="AK104">
        <v>453340.79762491398</v>
      </c>
      <c r="AL104">
        <v>119469.43261267499</v>
      </c>
      <c r="AM104">
        <v>91862.373211041398</v>
      </c>
      <c r="AN104">
        <v>294684.75099901902</v>
      </c>
      <c r="AO104">
        <v>156930.06449966301</v>
      </c>
      <c r="AP104">
        <v>508460.65274954698</v>
      </c>
      <c r="AQ104">
        <v>7691117.4572633402</v>
      </c>
      <c r="AR104">
        <v>32627.908746942499</v>
      </c>
      <c r="AS104">
        <v>527107.72322514199</v>
      </c>
      <c r="AT104">
        <v>710263.13551594899</v>
      </c>
      <c r="AU104">
        <v>25236.778221271099</v>
      </c>
      <c r="AV104">
        <v>81341.908561756994</v>
      </c>
      <c r="AW104">
        <v>480214.69438308501</v>
      </c>
      <c r="AX104">
        <v>106767.037055493</v>
      </c>
      <c r="AY104">
        <v>69232.068723678007</v>
      </c>
      <c r="AZ104">
        <v>386614.64748930099</v>
      </c>
      <c r="BA104">
        <v>460676.95139912801</v>
      </c>
      <c r="BB104">
        <v>174843.94301469499</v>
      </c>
      <c r="BC104">
        <v>2510942.5746327601</v>
      </c>
      <c r="BD104">
        <v>520774.8858926</v>
      </c>
      <c r="BE104">
        <v>529629.88922603196</v>
      </c>
      <c r="BF104">
        <v>428187.97404046502</v>
      </c>
      <c r="BG104">
        <v>14210409.901721099</v>
      </c>
      <c r="BH104">
        <v>762922.73485370504</v>
      </c>
      <c r="BI104">
        <v>453853.26972248399</v>
      </c>
      <c r="BJ104">
        <v>118582.817912564</v>
      </c>
      <c r="BK104">
        <v>1526898.4692669499</v>
      </c>
      <c r="BL104">
        <v>488794.37467761303</v>
      </c>
      <c r="BM104">
        <v>1210499.85540101</v>
      </c>
      <c r="BN104">
        <v>4028568.0630987301</v>
      </c>
      <c r="BO104">
        <v>1053840.1329087301</v>
      </c>
      <c r="BP104">
        <v>1114630.688969</v>
      </c>
      <c r="BQ104">
        <v>76168.660123466194</v>
      </c>
      <c r="BR104">
        <v>822757.64991920604</v>
      </c>
      <c r="BS104">
        <v>59484.578399137499</v>
      </c>
      <c r="BT104">
        <v>59132.200628030398</v>
      </c>
      <c r="BU104">
        <v>176866.312944926</v>
      </c>
      <c r="BV104">
        <v>31542.039128882599</v>
      </c>
      <c r="BW104">
        <v>659536.45629038103</v>
      </c>
      <c r="BX104">
        <v>8461.7034362520899</v>
      </c>
      <c r="BY104">
        <v>427296.12565800297</v>
      </c>
      <c r="BZ104">
        <v>377278.728902373</v>
      </c>
      <c r="CA104">
        <v>1651848.87064847</v>
      </c>
      <c r="CB104">
        <v>5076878.3526614504</v>
      </c>
      <c r="CC104">
        <v>1352257.21260754</v>
      </c>
      <c r="CD104">
        <v>50926.187373299501</v>
      </c>
      <c r="CF104">
        <v>446467.09202173701</v>
      </c>
      <c r="CH104">
        <v>73077.0745749794</v>
      </c>
      <c r="CI104">
        <v>42041.851183647399</v>
      </c>
      <c r="CJ104">
        <v>242952420437.76398</v>
      </c>
      <c r="CK104">
        <v>11254186545.0618</v>
      </c>
      <c r="CL104">
        <v>9596343151.2516155</v>
      </c>
      <c r="CM104">
        <v>11802373878.386639</v>
      </c>
      <c r="CN104">
        <v>-3733352126.9122372</v>
      </c>
      <c r="CO104">
        <v>-4016727768.8007541</v>
      </c>
      <c r="CP104">
        <v>-3424060341.9917626</v>
      </c>
      <c r="CQ104">
        <v>-2255376963.4667683</v>
      </c>
      <c r="CR104">
        <v>3773238267.5703645</v>
      </c>
      <c r="CS104">
        <v>8205279430.4808874</v>
      </c>
      <c r="CT104">
        <v>36635583408.394272</v>
      </c>
      <c r="CU104">
        <v>48505404059.532379</v>
      </c>
      <c r="CV104">
        <v>278985452429.69427</v>
      </c>
      <c r="CW104">
        <v>556556.66773283901</v>
      </c>
      <c r="CX104">
        <v>13028098.842686299</v>
      </c>
      <c r="CZ104">
        <v>1115867.3056119501</v>
      </c>
      <c r="DA104">
        <v>134515.860880008</v>
      </c>
      <c r="DB104">
        <v>141592.727352621</v>
      </c>
      <c r="DD104">
        <v>67128125356.565063</v>
      </c>
      <c r="DE104">
        <v>244132897970.45029</v>
      </c>
      <c r="DF104">
        <v>105758.828459928</v>
      </c>
      <c r="DG104">
        <v>5144435115.8087273</v>
      </c>
      <c r="DH104">
        <v>222931515.864362</v>
      </c>
      <c r="DI104">
        <v>955030756133.58887</v>
      </c>
    </row>
    <row r="105" spans="1:113">
      <c r="A105" s="5">
        <v>11002</v>
      </c>
      <c r="CW105">
        <v>110874290592.78</v>
      </c>
      <c r="DI105">
        <v>110874290592.78</v>
      </c>
    </row>
    <row r="106" spans="1:113">
      <c r="A106" s="5">
        <v>11003</v>
      </c>
      <c r="B106">
        <v>18059.617371616601</v>
      </c>
      <c r="C106">
        <v>251605.898315881</v>
      </c>
      <c r="D106">
        <v>73.515907074971494</v>
      </c>
      <c r="E106">
        <v>840.63042745464702</v>
      </c>
      <c r="F106">
        <v>673.38000677256298</v>
      </c>
      <c r="G106">
        <v>149467.04162293399</v>
      </c>
      <c r="H106">
        <v>1175.90795781272</v>
      </c>
      <c r="I106">
        <v>72045.531139664105</v>
      </c>
      <c r="J106">
        <v>1253181.1539008401</v>
      </c>
      <c r="K106">
        <v>2585467.7605424002</v>
      </c>
      <c r="L106">
        <v>1585579.7530534</v>
      </c>
      <c r="M106">
        <v>371270.12678099098</v>
      </c>
      <c r="N106">
        <v>5788.4553079002098</v>
      </c>
      <c r="O106">
        <v>22309.8458899385</v>
      </c>
      <c r="P106">
        <v>61685.710578762497</v>
      </c>
      <c r="R106">
        <v>90469.507198426407</v>
      </c>
      <c r="S106">
        <v>430908.97423341399</v>
      </c>
      <c r="T106">
        <v>133945.188593695</v>
      </c>
      <c r="U106">
        <v>5119259.3914448004</v>
      </c>
      <c r="V106">
        <v>1083287.60256219</v>
      </c>
      <c r="W106">
        <v>320267.45692689897</v>
      </c>
      <c r="X106">
        <v>204600.56751510201</v>
      </c>
      <c r="Y106">
        <v>4629245.0688645197</v>
      </c>
      <c r="Z106">
        <v>804766.90508019296</v>
      </c>
      <c r="AA106">
        <v>606931.997079566</v>
      </c>
      <c r="AB106">
        <v>4641847.7904409701</v>
      </c>
      <c r="AC106">
        <v>328616.23009675898</v>
      </c>
      <c r="AD106">
        <v>1372329.76120015</v>
      </c>
      <c r="AE106">
        <v>80745.477997389899</v>
      </c>
      <c r="AF106">
        <v>632511.08667597303</v>
      </c>
      <c r="AG106">
        <v>5060356.4719547201</v>
      </c>
      <c r="AH106">
        <v>88773.758335110804</v>
      </c>
      <c r="AI106">
        <v>28431.365790668398</v>
      </c>
      <c r="AJ106">
        <v>11688.532395473099</v>
      </c>
      <c r="AK106">
        <v>445673.37279709103</v>
      </c>
      <c r="AL106">
        <v>135177.224114129</v>
      </c>
      <c r="AM106">
        <v>65142.295847245499</v>
      </c>
      <c r="AN106">
        <v>347766.53821656498</v>
      </c>
      <c r="AO106">
        <v>177414.339587936</v>
      </c>
      <c r="AP106">
        <v>576700.75506413798</v>
      </c>
      <c r="AQ106">
        <v>9517387.2207848802</v>
      </c>
      <c r="AR106">
        <v>39961.772023978701</v>
      </c>
      <c r="AS106">
        <v>649954.37948306801</v>
      </c>
      <c r="AT106">
        <v>827582.82140321296</v>
      </c>
      <c r="AU106">
        <v>24203.607198951599</v>
      </c>
      <c r="AV106">
        <v>91864.0531188522</v>
      </c>
      <c r="AW106">
        <v>589855.75067278103</v>
      </c>
      <c r="AX106">
        <v>131114.95365230099</v>
      </c>
      <c r="AY106">
        <v>59386.3384772676</v>
      </c>
      <c r="AZ106">
        <v>471065.57822024799</v>
      </c>
      <c r="BA106">
        <v>557680.97094422695</v>
      </c>
      <c r="BB106">
        <v>209729.93843084801</v>
      </c>
      <c r="BC106">
        <v>3087452.0063464502</v>
      </c>
      <c r="BD106">
        <v>604487.71920904797</v>
      </c>
      <c r="BE106">
        <v>623949.90968615795</v>
      </c>
      <c r="BF106">
        <v>526120.79009964003</v>
      </c>
      <c r="BG106">
        <v>17575769.237424299</v>
      </c>
      <c r="BH106">
        <v>921406.23926769802</v>
      </c>
      <c r="BI106">
        <v>555762.03299558803</v>
      </c>
      <c r="BJ106">
        <v>115433.264107393</v>
      </c>
      <c r="BK106">
        <v>1242322.1463307999</v>
      </c>
      <c r="BL106">
        <v>585795.43150311999</v>
      </c>
      <c r="BM106">
        <v>1492588.1560903101</v>
      </c>
      <c r="BN106">
        <v>4667925.5491093798</v>
      </c>
      <c r="BO106">
        <v>1259316.1666750601</v>
      </c>
      <c r="BP106">
        <v>763238.80432506197</v>
      </c>
      <c r="BQ106">
        <v>74056.163886003298</v>
      </c>
      <c r="BR106">
        <v>929425.21233422402</v>
      </c>
      <c r="BU106">
        <v>173843.41737741401</v>
      </c>
      <c r="BW106">
        <v>801442.32394984097</v>
      </c>
      <c r="BX106">
        <v>7685.5463868504403</v>
      </c>
      <c r="BY106">
        <v>470955.13816178398</v>
      </c>
      <c r="BZ106">
        <v>387614.135863473</v>
      </c>
      <c r="CA106">
        <v>1641165.6918407399</v>
      </c>
      <c r="CB106">
        <v>6247560.9574679397</v>
      </c>
      <c r="CC106">
        <v>1642346.9792418401</v>
      </c>
      <c r="CD106">
        <v>35146.173694543402</v>
      </c>
      <c r="CF106">
        <v>4306.1425695620801</v>
      </c>
      <c r="CN106">
        <v>3085919.7529135202</v>
      </c>
      <c r="CO106">
        <v>3328566.0952679799</v>
      </c>
      <c r="CP106">
        <v>3436285.3922734498</v>
      </c>
      <c r="CQ106">
        <v>3586116.9829460201</v>
      </c>
      <c r="CR106">
        <v>8839864.1076716706</v>
      </c>
      <c r="CS106">
        <v>13195926.048195399</v>
      </c>
      <c r="CT106">
        <v>24882151.964993801</v>
      </c>
      <c r="CU106">
        <v>22309617.039462801</v>
      </c>
      <c r="CV106">
        <v>73589816.712706298</v>
      </c>
      <c r="CW106">
        <v>651670.00182894198</v>
      </c>
      <c r="CX106">
        <v>16021637.2405192</v>
      </c>
      <c r="DE106">
        <v>43391391732.310707</v>
      </c>
      <c r="DF106">
        <v>19810.960557140399</v>
      </c>
      <c r="DG106">
        <v>770686237.828596</v>
      </c>
      <c r="DH106">
        <v>222309288.63744</v>
      </c>
      <c r="DI106">
        <v>44650737625.785255</v>
      </c>
    </row>
    <row r="107" spans="1:113">
      <c r="A107" s="5">
        <v>12001</v>
      </c>
      <c r="B107">
        <v>123032368.95938499</v>
      </c>
      <c r="C107">
        <v>96521752.025299802</v>
      </c>
      <c r="D107">
        <v>3494355.9294684599</v>
      </c>
      <c r="E107">
        <v>11007.3101993538</v>
      </c>
      <c r="F107">
        <v>32571.336079255099</v>
      </c>
      <c r="G107">
        <v>18827089.326312501</v>
      </c>
      <c r="H107">
        <v>3003103.3052750598</v>
      </c>
      <c r="I107">
        <v>2616308.5823894702</v>
      </c>
      <c r="J107">
        <v>162276535.29038399</v>
      </c>
      <c r="K107">
        <v>283120961.62124503</v>
      </c>
      <c r="L107">
        <v>383783352.10777003</v>
      </c>
      <c r="M107">
        <v>29972324.033031799</v>
      </c>
      <c r="N107">
        <v>3002482.4658829099</v>
      </c>
      <c r="O107">
        <v>1439291.8507590001</v>
      </c>
      <c r="P107">
        <v>6253277.2450226899</v>
      </c>
      <c r="Q107">
        <v>142723.70675261499</v>
      </c>
      <c r="R107">
        <v>11920026.5685397</v>
      </c>
      <c r="S107">
        <v>18429533.400734302</v>
      </c>
      <c r="T107">
        <v>13958751.1010742</v>
      </c>
      <c r="U107">
        <v>97343678.315070197</v>
      </c>
      <c r="V107">
        <v>115685377.202824</v>
      </c>
      <c r="W107">
        <v>26428898.516276699</v>
      </c>
      <c r="X107">
        <v>29398161.267898299</v>
      </c>
      <c r="Y107">
        <v>41552909.042405397</v>
      </c>
      <c r="Z107">
        <v>66788217.921004198</v>
      </c>
      <c r="AA107">
        <v>30273094.5979927</v>
      </c>
      <c r="AB107">
        <v>162456690.10339099</v>
      </c>
      <c r="AC107">
        <v>14768535.858796701</v>
      </c>
      <c r="AD107">
        <v>96600040.186218798</v>
      </c>
      <c r="AE107">
        <v>9968468.8215097208</v>
      </c>
      <c r="AF107">
        <v>33875016.987960704</v>
      </c>
      <c r="AG107">
        <v>573406220.16070497</v>
      </c>
      <c r="AH107">
        <v>57681828.184326299</v>
      </c>
      <c r="AI107">
        <v>2666851.0586951701</v>
      </c>
      <c r="AJ107">
        <v>8109260.4506944399</v>
      </c>
      <c r="AK107">
        <v>56829305.449239701</v>
      </c>
      <c r="AL107">
        <v>16807305.746872801</v>
      </c>
      <c r="AM107">
        <v>23976240.430915199</v>
      </c>
      <c r="AN107">
        <v>22242146.358302899</v>
      </c>
      <c r="AO107">
        <v>23606481.7650172</v>
      </c>
      <c r="AP107">
        <v>34499568.178007603</v>
      </c>
      <c r="AQ107">
        <v>69795959.7248988</v>
      </c>
      <c r="AR107">
        <v>7260537.9129940001</v>
      </c>
      <c r="AS107">
        <v>15697983.7487264</v>
      </c>
      <c r="AT107">
        <v>116285173.26192801</v>
      </c>
      <c r="AU107">
        <v>51365546.741086401</v>
      </c>
      <c r="AV107">
        <v>5903196.4440026404</v>
      </c>
      <c r="AW107">
        <v>14794730.4482482</v>
      </c>
      <c r="AX107">
        <v>4441263.9656954799</v>
      </c>
      <c r="AY107">
        <v>38710541.908015497</v>
      </c>
      <c r="AZ107">
        <v>66124241.167125598</v>
      </c>
      <c r="BA107">
        <v>48842046.206946999</v>
      </c>
      <c r="BB107">
        <v>42017172.643553503</v>
      </c>
      <c r="BC107">
        <v>98091688.879609704</v>
      </c>
      <c r="BD107">
        <v>77555326.874028906</v>
      </c>
      <c r="BE107">
        <v>174691560.22387499</v>
      </c>
      <c r="BF107">
        <v>38328170.699872002</v>
      </c>
      <c r="BG107">
        <v>188937922.35243699</v>
      </c>
      <c r="BH107">
        <v>59797633.2467345</v>
      </c>
      <c r="BI107">
        <v>105415895.043871</v>
      </c>
      <c r="BJ107">
        <v>57140062.063073099</v>
      </c>
      <c r="BK107">
        <v>4136510041.0833201</v>
      </c>
      <c r="BL107">
        <v>46257281.081564099</v>
      </c>
      <c r="BM107">
        <v>231550176.287644</v>
      </c>
      <c r="BN107">
        <v>916080550.37881804</v>
      </c>
      <c r="BO107">
        <v>141048341.68010399</v>
      </c>
      <c r="BP107">
        <v>377079140.61651999</v>
      </c>
      <c r="BQ107">
        <v>1004020982.14825</v>
      </c>
      <c r="BR107">
        <v>75166529.795130804</v>
      </c>
      <c r="BS107">
        <v>271717107.98341203</v>
      </c>
      <c r="BT107">
        <v>208676058.50218999</v>
      </c>
      <c r="BU107">
        <v>94349555.724716395</v>
      </c>
      <c r="BV107">
        <v>135751519.59630901</v>
      </c>
      <c r="BW107">
        <v>132071208.46454901</v>
      </c>
      <c r="BX107">
        <v>4409526.2987219999</v>
      </c>
      <c r="BY107">
        <v>81219985.326192901</v>
      </c>
      <c r="BZ107">
        <v>120441224.497742</v>
      </c>
      <c r="CA107">
        <v>482405221.74595499</v>
      </c>
      <c r="CB107">
        <v>120830526.74762399</v>
      </c>
      <c r="CC107">
        <v>92228027.9050152</v>
      </c>
      <c r="CD107">
        <v>97676798.528104395</v>
      </c>
      <c r="CF107">
        <v>745797853.21576905</v>
      </c>
      <c r="CH107">
        <v>207681315.77174401</v>
      </c>
      <c r="CI107">
        <v>268180838.36703199</v>
      </c>
      <c r="CJ107">
        <v>11800267643.28236</v>
      </c>
      <c r="CL107">
        <v>9961428849.2794094</v>
      </c>
      <c r="CM107">
        <v>234309760096.20135</v>
      </c>
      <c r="CN107">
        <v>488937460.63693321</v>
      </c>
      <c r="CO107">
        <v>1033968665.9989893</v>
      </c>
      <c r="CP107">
        <v>1055025953.162627</v>
      </c>
      <c r="CQ107">
        <v>1642697739.9317861</v>
      </c>
      <c r="CR107">
        <v>8280152561.5992918</v>
      </c>
      <c r="CS107">
        <v>10880005467.751524</v>
      </c>
      <c r="CT107">
        <v>23223844230.538982</v>
      </c>
      <c r="CU107">
        <v>23411857180.289139</v>
      </c>
      <c r="CV107">
        <v>90424538913.990845</v>
      </c>
      <c r="CW107">
        <v>122018589722.18472</v>
      </c>
      <c r="CX107">
        <v>160616335.513356</v>
      </c>
      <c r="CY107">
        <v>60384508.366782703</v>
      </c>
      <c r="CZ107">
        <v>4270384884.29459</v>
      </c>
      <c r="DA107">
        <v>216892236.888861</v>
      </c>
      <c r="DB107">
        <v>220855750.242183</v>
      </c>
      <c r="DC107">
        <v>39396680.585596003</v>
      </c>
      <c r="DD107">
        <v>41081840204.859421</v>
      </c>
      <c r="DE107">
        <v>40874437056.746155</v>
      </c>
      <c r="DF107">
        <v>1278390.7869410301</v>
      </c>
      <c r="DG107">
        <v>4557407809.413969</v>
      </c>
      <c r="DH107">
        <v>5483824489.0152397</v>
      </c>
      <c r="DI107">
        <v>649477541409.63391</v>
      </c>
    </row>
    <row r="108" spans="1:113">
      <c r="A108" s="5">
        <v>12002</v>
      </c>
      <c r="B108">
        <v>1664.0837828858701</v>
      </c>
      <c r="G108">
        <v>250.11368009889799</v>
      </c>
      <c r="I108">
        <v>811.34585023998102</v>
      </c>
      <c r="J108">
        <v>3108603.2328177299</v>
      </c>
      <c r="K108">
        <v>125117.913521069</v>
      </c>
      <c r="T108">
        <v>384513.955334395</v>
      </c>
      <c r="U108">
        <v>155798.21713102501</v>
      </c>
      <c r="W108">
        <v>14145.6398288453</v>
      </c>
      <c r="AG108">
        <v>45915964.667855099</v>
      </c>
      <c r="AH108">
        <v>1425607.2605187199</v>
      </c>
      <c r="AI108">
        <v>517847.69798310398</v>
      </c>
      <c r="AJ108">
        <v>6564225.7907601204</v>
      </c>
      <c r="AK108">
        <v>12458131.6966874</v>
      </c>
      <c r="AL108">
        <v>204893.019323902</v>
      </c>
      <c r="AM108">
        <v>9990795.4323146697</v>
      </c>
      <c r="AN108">
        <v>286622.20277610997</v>
      </c>
      <c r="AO108">
        <v>3953959.5745144198</v>
      </c>
      <c r="AP108">
        <v>434570.34698588302</v>
      </c>
      <c r="AQ108">
        <v>5036026.27270843</v>
      </c>
      <c r="AR108">
        <v>122240.365165928</v>
      </c>
      <c r="AT108">
        <v>8940.7169180669898</v>
      </c>
      <c r="AV108">
        <v>48840.4491319933</v>
      </c>
      <c r="AW108">
        <v>246113.096302105</v>
      </c>
      <c r="AY108">
        <v>1413.33793900662</v>
      </c>
      <c r="AZ108">
        <v>295753.359930153</v>
      </c>
      <c r="BA108">
        <v>55752.095620953602</v>
      </c>
      <c r="BB108">
        <v>2965.9807335492501</v>
      </c>
      <c r="BC108">
        <v>621049.89326537901</v>
      </c>
      <c r="BD108">
        <v>4873586.37886554</v>
      </c>
      <c r="BE108">
        <v>21835628.714701001</v>
      </c>
      <c r="BF108">
        <v>284308.84378026001</v>
      </c>
      <c r="BG108">
        <v>301187.70177384297</v>
      </c>
      <c r="BH108">
        <v>128802.774207432</v>
      </c>
      <c r="BI108">
        <v>501164.55377919099</v>
      </c>
      <c r="BJ108">
        <v>425149.59134271601</v>
      </c>
      <c r="BK108">
        <v>168674.92250301101</v>
      </c>
      <c r="BL108">
        <v>146562.19676274899</v>
      </c>
      <c r="BM108">
        <v>543894.37159014796</v>
      </c>
      <c r="BN108">
        <v>9357175.9511831496</v>
      </c>
      <c r="BO108">
        <v>368600.21593392303</v>
      </c>
      <c r="BP108">
        <v>10205654.711463001</v>
      </c>
      <c r="BQ108">
        <v>157018.36138951301</v>
      </c>
      <c r="BR108">
        <v>80938435.029194906</v>
      </c>
      <c r="BS108">
        <v>483934.82224719698</v>
      </c>
      <c r="BT108">
        <v>463219.57240989403</v>
      </c>
      <c r="BU108">
        <v>95547.9206147199</v>
      </c>
      <c r="BV108">
        <v>664528.25399937504</v>
      </c>
      <c r="BW108">
        <v>129769122.40108</v>
      </c>
      <c r="BX108">
        <v>1974385.36624944</v>
      </c>
      <c r="BY108">
        <v>5348818.6305953199</v>
      </c>
      <c r="BZ108">
        <v>176734.98790256301</v>
      </c>
      <c r="CA108">
        <v>2007064.7880374</v>
      </c>
      <c r="CB108">
        <v>141847.48347172799</v>
      </c>
      <c r="CC108">
        <v>4628188.2631739601</v>
      </c>
      <c r="CD108">
        <v>91318607.458448797</v>
      </c>
      <c r="CF108">
        <v>1737356.4568227199</v>
      </c>
      <c r="CN108">
        <v>265373645.601897</v>
      </c>
      <c r="CO108">
        <v>289651645.76413202</v>
      </c>
      <c r="CP108">
        <v>181670747.69714299</v>
      </c>
      <c r="CQ108">
        <v>226705265.96781901</v>
      </c>
      <c r="CR108">
        <v>642043629.88406503</v>
      </c>
      <c r="CS108">
        <v>1078651196.04936</v>
      </c>
      <c r="CT108">
        <v>1688441467.2102001</v>
      </c>
      <c r="CU108">
        <v>1268806546.90941</v>
      </c>
      <c r="CV108">
        <v>6376827410.2636003</v>
      </c>
      <c r="CW108">
        <v>161294.33548311199</v>
      </c>
      <c r="CX108">
        <v>331610.00530244998</v>
      </c>
      <c r="CZ108">
        <v>156438003212.50549</v>
      </c>
      <c r="DA108">
        <v>95978173.527409196</v>
      </c>
      <c r="DB108">
        <v>67265131.753648505</v>
      </c>
      <c r="DG108">
        <v>70719769.251459599</v>
      </c>
      <c r="DH108">
        <v>114812657.96664</v>
      </c>
      <c r="DI108">
        <v>169266471223.17599</v>
      </c>
    </row>
    <row r="109" spans="1:113">
      <c r="A109" s="5">
        <v>12003</v>
      </c>
      <c r="BN109">
        <v>58364.879714394003</v>
      </c>
      <c r="BP109">
        <v>45914.773157934796</v>
      </c>
      <c r="BS109">
        <v>13627982.387876799</v>
      </c>
      <c r="BT109">
        <v>477715616.89286703</v>
      </c>
      <c r="BU109">
        <v>37488.864025337498</v>
      </c>
      <c r="BW109">
        <v>110637.432702287</v>
      </c>
      <c r="BY109">
        <v>2302.73626137058</v>
      </c>
      <c r="CD109">
        <v>53896.881847443401</v>
      </c>
      <c r="CN109">
        <v>959367984.85610402</v>
      </c>
      <c r="CO109">
        <v>1230815904.7009101</v>
      </c>
      <c r="CP109">
        <v>1012258814.66891</v>
      </c>
      <c r="CQ109">
        <v>913858637.92711604</v>
      </c>
      <c r="CR109">
        <v>3108119707.4320502</v>
      </c>
      <c r="CS109">
        <v>7416290749.3625202</v>
      </c>
      <c r="CT109">
        <v>11112311693.8668</v>
      </c>
      <c r="CU109">
        <v>6277544938.66362</v>
      </c>
      <c r="CV109">
        <v>17776055968.760899</v>
      </c>
      <c r="CW109">
        <v>255030.46604822201</v>
      </c>
      <c r="CZ109">
        <v>35768342705.527802</v>
      </c>
      <c r="DB109">
        <v>14764324.6095447</v>
      </c>
      <c r="DG109">
        <v>85930507.118835002</v>
      </c>
      <c r="DH109">
        <v>294586118.72133899</v>
      </c>
      <c r="DI109">
        <v>86462155291.53096</v>
      </c>
    </row>
    <row r="110" spans="1:113">
      <c r="A110" s="5">
        <v>12004</v>
      </c>
      <c r="B110">
        <v>91351.500041238702</v>
      </c>
      <c r="C110">
        <v>1272705.6037467699</v>
      </c>
      <c r="D110">
        <v>371.86770073799102</v>
      </c>
      <c r="E110">
        <v>4252.1859100393203</v>
      </c>
      <c r="F110">
        <v>3406.1781293955801</v>
      </c>
      <c r="G110">
        <v>756053.58507986204</v>
      </c>
      <c r="H110">
        <v>5948.1302203805099</v>
      </c>
      <c r="I110">
        <v>364430.05438309198</v>
      </c>
      <c r="J110">
        <v>6339003.5279581696</v>
      </c>
      <c r="K110">
        <v>13078148.5218514</v>
      </c>
      <c r="L110">
        <v>8020385.2548997402</v>
      </c>
      <c r="M110">
        <v>1878006.7320389899</v>
      </c>
      <c r="N110">
        <v>29279.915759977099</v>
      </c>
      <c r="O110">
        <v>112850.55745078099</v>
      </c>
      <c r="P110">
        <v>312026.66571087099</v>
      </c>
      <c r="R110">
        <v>457624.60081556399</v>
      </c>
      <c r="S110">
        <v>2179679.6890791501</v>
      </c>
      <c r="T110">
        <v>677538.933940624</v>
      </c>
      <c r="U110">
        <v>25894902.139159702</v>
      </c>
      <c r="V110">
        <v>5479625.9208494797</v>
      </c>
      <c r="W110">
        <v>1620018.4091744099</v>
      </c>
      <c r="X110">
        <v>1034937.13998438</v>
      </c>
      <c r="Y110">
        <v>23416248.107443999</v>
      </c>
      <c r="Z110">
        <v>4070776.3874423499</v>
      </c>
      <c r="AA110">
        <v>3070062.1843396099</v>
      </c>
      <c r="AB110">
        <v>23479996.829076398</v>
      </c>
      <c r="AC110">
        <v>1662249.2569757299</v>
      </c>
      <c r="AD110">
        <v>6941696.4743614802</v>
      </c>
      <c r="AE110">
        <v>408437.25450137298</v>
      </c>
      <c r="AF110">
        <v>3199449.6545300698</v>
      </c>
      <c r="AG110">
        <v>25596951.7484341</v>
      </c>
      <c r="AH110">
        <v>449046.94387137197</v>
      </c>
      <c r="AI110">
        <v>143815.22375333801</v>
      </c>
      <c r="AJ110">
        <v>59124.451290160599</v>
      </c>
      <c r="AK110">
        <v>2254362.8857518798</v>
      </c>
      <c r="AL110">
        <v>683770.97588147805</v>
      </c>
      <c r="AM110">
        <v>329511.21384933998</v>
      </c>
      <c r="AN110">
        <v>1759117.8304896799</v>
      </c>
      <c r="AO110">
        <v>897420.23414380604</v>
      </c>
      <c r="AP110">
        <v>2917142.5931106601</v>
      </c>
      <c r="AQ110">
        <v>48142083.035405204</v>
      </c>
      <c r="AR110">
        <v>202139.82077127899</v>
      </c>
      <c r="AS110">
        <v>3287683.58168353</v>
      </c>
      <c r="AT110">
        <v>4186186.8160264599</v>
      </c>
      <c r="AU110">
        <v>122429.826642292</v>
      </c>
      <c r="AV110">
        <v>464678.67394933401</v>
      </c>
      <c r="AW110">
        <v>2983684.8989168699</v>
      </c>
      <c r="AX110">
        <v>663222.67230310896</v>
      </c>
      <c r="AY110">
        <v>300395.68337595899</v>
      </c>
      <c r="AZ110">
        <v>2382805.03416673</v>
      </c>
      <c r="BA110">
        <v>2820934.2530300301</v>
      </c>
      <c r="BB110">
        <v>1060883.1895478601</v>
      </c>
      <c r="BC110">
        <v>15617350.372458801</v>
      </c>
      <c r="BD110">
        <v>3057698.2208405701</v>
      </c>
      <c r="BE110">
        <v>3156144.39816471</v>
      </c>
      <c r="BF110">
        <v>2661292.4509696499</v>
      </c>
      <c r="BG110">
        <v>88904036.623763904</v>
      </c>
      <c r="BH110">
        <v>4660776.6029832503</v>
      </c>
      <c r="BI110">
        <v>2811227.6320930002</v>
      </c>
      <c r="BJ110">
        <v>583899.51535960298</v>
      </c>
      <c r="BK110">
        <v>6284075.0867808098</v>
      </c>
      <c r="BL110">
        <v>2963146.4656177498</v>
      </c>
      <c r="BM110">
        <v>7550003.0923651503</v>
      </c>
      <c r="BN110">
        <v>23611906.7318752</v>
      </c>
      <c r="BO110">
        <v>6370036.4456642596</v>
      </c>
      <c r="BP110">
        <v>3860713.5594332102</v>
      </c>
      <c r="BQ110">
        <v>374600.49784435797</v>
      </c>
      <c r="BR110">
        <v>4701339.2131063603</v>
      </c>
      <c r="BU110">
        <v>879357.33204852103</v>
      </c>
      <c r="BW110">
        <v>4053959.5597644998</v>
      </c>
      <c r="BX110">
        <v>38876.028025861902</v>
      </c>
      <c r="BY110">
        <v>2382246.3919320898</v>
      </c>
      <c r="BZ110">
        <v>1960680.1196113599</v>
      </c>
      <c r="CA110">
        <v>8301557.2634166097</v>
      </c>
      <c r="CB110">
        <v>31602223.531089399</v>
      </c>
      <c r="CC110">
        <v>8307532.6046351101</v>
      </c>
      <c r="CD110">
        <v>177780.936419643</v>
      </c>
      <c r="CF110">
        <v>21781.889119044899</v>
      </c>
      <c r="CN110">
        <v>15609599.7293161</v>
      </c>
      <c r="CO110">
        <v>16836984.944488801</v>
      </c>
      <c r="CP110">
        <v>17381864.670473699</v>
      </c>
      <c r="CQ110">
        <v>18139762.264860999</v>
      </c>
      <c r="CR110">
        <v>44714947.7078996</v>
      </c>
      <c r="CS110">
        <v>66749345.466780499</v>
      </c>
      <c r="CT110">
        <v>125862129.827215</v>
      </c>
      <c r="CU110">
        <v>112849399.849609</v>
      </c>
      <c r="CV110">
        <v>372241560.05824399</v>
      </c>
      <c r="CW110">
        <v>3296361.76525603</v>
      </c>
      <c r="CX110">
        <v>81042724.489737704</v>
      </c>
      <c r="DE110">
        <v>72850233361.120407</v>
      </c>
      <c r="DF110">
        <v>100210.371400055</v>
      </c>
      <c r="DG110">
        <v>3898385133.9746699</v>
      </c>
      <c r="DH110">
        <v>1124513691.0845201</v>
      </c>
      <c r="DI110">
        <v>79220420174.739212</v>
      </c>
    </row>
    <row r="111" spans="1:113">
      <c r="A111" s="5">
        <v>13001</v>
      </c>
      <c r="CL111">
        <v>518910717847.87402</v>
      </c>
      <c r="DI111">
        <v>518910717847.87402</v>
      </c>
    </row>
    <row r="112" spans="1:113">
      <c r="A112" s="5">
        <v>14001</v>
      </c>
      <c r="B112">
        <v>120782.85959789599</v>
      </c>
      <c r="C112">
        <v>1682742.17913672</v>
      </c>
      <c r="D112">
        <v>491.67495078847401</v>
      </c>
      <c r="E112">
        <v>5622.1427510723197</v>
      </c>
      <c r="F112">
        <v>4503.5706538205804</v>
      </c>
      <c r="G112">
        <v>999636.72160789301</v>
      </c>
      <c r="H112">
        <v>7864.4814475285302</v>
      </c>
      <c r="I112">
        <v>481841.065247274</v>
      </c>
      <c r="J112">
        <v>8381285.1760760201</v>
      </c>
      <c r="K112">
        <v>17291628.227255501</v>
      </c>
      <c r="L112">
        <v>10604369.558532501</v>
      </c>
      <c r="M112">
        <v>2483057.4575937102</v>
      </c>
      <c r="N112">
        <v>38713.233528503297</v>
      </c>
      <c r="O112">
        <v>149208.420551046</v>
      </c>
      <c r="P112">
        <v>412554.50581920001</v>
      </c>
      <c r="R112">
        <v>605060.75854143396</v>
      </c>
      <c r="S112">
        <v>2881922.5271132598</v>
      </c>
      <c r="T112">
        <v>895826.44941042096</v>
      </c>
      <c r="U112">
        <v>34237646.102838799</v>
      </c>
      <c r="V112">
        <v>7245035.8007058501</v>
      </c>
      <c r="W112">
        <v>2141951.21013874</v>
      </c>
      <c r="X112">
        <v>1368370.1659518699</v>
      </c>
      <c r="Y112">
        <v>30960426.5523188</v>
      </c>
      <c r="Z112">
        <v>5382287.2381616402</v>
      </c>
      <c r="AA112">
        <v>4059165.85497237</v>
      </c>
      <c r="AB112">
        <v>31044713.650954299</v>
      </c>
      <c r="AC112">
        <v>2197787.8691797401</v>
      </c>
      <c r="AD112">
        <v>9178151.9762184601</v>
      </c>
      <c r="AE112">
        <v>540026.37660815299</v>
      </c>
      <c r="AF112">
        <v>4230239.0025253501</v>
      </c>
      <c r="AG112">
        <v>33843702.925180003</v>
      </c>
      <c r="AH112">
        <v>593719.57712786505</v>
      </c>
      <c r="AI112">
        <v>190149.19263283</v>
      </c>
      <c r="AJ112">
        <v>78172.994376210394</v>
      </c>
      <c r="AK112">
        <v>2980666.9380312199</v>
      </c>
      <c r="AL112">
        <v>904066.31242756499</v>
      </c>
      <c r="AM112">
        <v>435672.174625821</v>
      </c>
      <c r="AN112">
        <v>2325865.2768731201</v>
      </c>
      <c r="AO112">
        <v>1186548.4649072001</v>
      </c>
      <c r="AP112">
        <v>3856979.0763334101</v>
      </c>
      <c r="AQ112">
        <v>63652358.783278599</v>
      </c>
      <c r="AR112">
        <v>267264.638022798</v>
      </c>
      <c r="AS112">
        <v>4346899.8787051197</v>
      </c>
      <c r="AT112">
        <v>5534880.2616534801</v>
      </c>
      <c r="AU112">
        <v>161873.910721283</v>
      </c>
      <c r="AV112">
        <v>614387.49236107303</v>
      </c>
      <c r="AW112">
        <v>3944959.7879351201</v>
      </c>
      <c r="AX112">
        <v>876897.81639892096</v>
      </c>
      <c r="AY112">
        <v>397176.28755558003</v>
      </c>
      <c r="AZ112">
        <v>3150490.2027990702</v>
      </c>
      <c r="BA112">
        <v>3729774.61415315</v>
      </c>
      <c r="BB112">
        <v>1402675.43800685</v>
      </c>
      <c r="BC112">
        <v>20648902.716171101</v>
      </c>
      <c r="BD112">
        <v>4042818.5058133001</v>
      </c>
      <c r="BE112">
        <v>4172981.7851061798</v>
      </c>
      <c r="BF112">
        <v>3518699.8824245101</v>
      </c>
      <c r="BG112">
        <v>117546879.56264301</v>
      </c>
      <c r="BH112">
        <v>6162372.0004724497</v>
      </c>
      <c r="BI112">
        <v>3716940.7424238599</v>
      </c>
      <c r="BJ112">
        <v>772018.55635782401</v>
      </c>
      <c r="BK112">
        <v>8308660.0500993105</v>
      </c>
      <c r="BL112">
        <v>3917804.3421634701</v>
      </c>
      <c r="BM112">
        <v>9982441.0442867503</v>
      </c>
      <c r="BN112">
        <v>31219121.901088301</v>
      </c>
      <c r="BO112">
        <v>8422316.1885992493</v>
      </c>
      <c r="BP112">
        <v>5104546.9815625502</v>
      </c>
      <c r="BQ112">
        <v>495288.19248739397</v>
      </c>
      <c r="BR112">
        <v>6216002.95389097</v>
      </c>
      <c r="BU112">
        <v>1162666.1097546299</v>
      </c>
      <c r="BW112">
        <v>5360052.4140440403</v>
      </c>
      <c r="BX112">
        <v>51400.993225637802</v>
      </c>
      <c r="BY112">
        <v>3149751.5788403801</v>
      </c>
      <c r="BZ112">
        <v>2592366.3157857298</v>
      </c>
      <c r="CA112">
        <v>10976128.7437918</v>
      </c>
      <c r="CB112">
        <v>41783735.636675902</v>
      </c>
      <c r="CC112">
        <v>10984029.202997399</v>
      </c>
      <c r="CD112">
        <v>235057.879433428</v>
      </c>
      <c r="CF112">
        <v>28799.514557012099</v>
      </c>
      <c r="CL112">
        <v>695156187048.30286</v>
      </c>
      <c r="CN112">
        <v>20638654.993450899</v>
      </c>
      <c r="CO112">
        <v>22261475.5935486</v>
      </c>
      <c r="CP112">
        <v>22981903.078720301</v>
      </c>
      <c r="CQ112">
        <v>23983977.907170199</v>
      </c>
      <c r="CR112">
        <v>59121079.002451397</v>
      </c>
      <c r="CS112">
        <v>88254454.695611298</v>
      </c>
      <c r="CT112">
        <v>10686082974.907742</v>
      </c>
      <c r="CU112">
        <v>23787183692.222408</v>
      </c>
      <c r="CV112">
        <v>318361491934.05194</v>
      </c>
      <c r="CW112">
        <v>4358373.9741225801</v>
      </c>
      <c r="CX112">
        <v>107152832.838608</v>
      </c>
      <c r="DD112">
        <v>117434371178.64799</v>
      </c>
      <c r="DE112">
        <v>207219.43280131699</v>
      </c>
      <c r="DF112">
        <v>132495.856265107</v>
      </c>
      <c r="DG112">
        <v>91012020707.546234</v>
      </c>
      <c r="DH112">
        <v>1486806228.7413001</v>
      </c>
      <c r="DI112">
        <v>1258897916110.4421</v>
      </c>
    </row>
    <row r="113" spans="1:113">
      <c r="A113" s="5">
        <v>14002</v>
      </c>
      <c r="B113">
        <v>17539140.338444401</v>
      </c>
      <c r="C113">
        <v>20097903.176135801</v>
      </c>
      <c r="D113">
        <v>7881.9665294579099</v>
      </c>
      <c r="E113">
        <v>528.78547808478902</v>
      </c>
      <c r="F113">
        <v>10408.877350863</v>
      </c>
      <c r="G113">
        <v>9932574.1449612901</v>
      </c>
      <c r="H113">
        <v>1336083.4378052901</v>
      </c>
      <c r="I113">
        <v>125184.842476971</v>
      </c>
      <c r="J113">
        <v>28177026.390949</v>
      </c>
      <c r="K113">
        <v>35688469.380092502</v>
      </c>
      <c r="L113">
        <v>228847264.249284</v>
      </c>
      <c r="M113">
        <v>39564865.6681825</v>
      </c>
      <c r="N113">
        <v>618793.24596314097</v>
      </c>
      <c r="O113">
        <v>187442.503912385</v>
      </c>
      <c r="P113">
        <v>330939.58954238502</v>
      </c>
      <c r="Q113">
        <v>84251.9779380564</v>
      </c>
      <c r="R113">
        <v>1481287.41704257</v>
      </c>
      <c r="S113">
        <v>1745322.0275746</v>
      </c>
      <c r="T113">
        <v>651781.63251992106</v>
      </c>
      <c r="U113">
        <v>179313287.90922499</v>
      </c>
      <c r="V113">
        <v>27699358.574774001</v>
      </c>
      <c r="W113">
        <v>2760389.3378759902</v>
      </c>
      <c r="X113">
        <v>7029666.8603624003</v>
      </c>
      <c r="Y113">
        <v>5322363.2622227101</v>
      </c>
      <c r="Z113">
        <v>7757792.6120438101</v>
      </c>
      <c r="AA113">
        <v>4527423.7458398398</v>
      </c>
      <c r="AB113">
        <v>18701852.849535599</v>
      </c>
      <c r="AC113">
        <v>3745220.5917155799</v>
      </c>
      <c r="AD113">
        <v>18747000.186733801</v>
      </c>
      <c r="AE113">
        <v>960126.27121033799</v>
      </c>
      <c r="AF113">
        <v>4323831.3440062702</v>
      </c>
      <c r="AG113">
        <v>10990794.4255994</v>
      </c>
      <c r="AH113">
        <v>1132627.7353803799</v>
      </c>
      <c r="AI113">
        <v>48611.536919354803</v>
      </c>
      <c r="AJ113">
        <v>93890.306808640104</v>
      </c>
      <c r="AK113">
        <v>813503.76445284404</v>
      </c>
      <c r="AL113">
        <v>119527.407090812</v>
      </c>
      <c r="AM113">
        <v>317775.07831021002</v>
      </c>
      <c r="AN113">
        <v>270889.74890262203</v>
      </c>
      <c r="AO113">
        <v>360144.07076951902</v>
      </c>
      <c r="AP113">
        <v>438772.22396003403</v>
      </c>
      <c r="AQ113">
        <v>1628091.3852041301</v>
      </c>
      <c r="AR113">
        <v>329300.58645629702</v>
      </c>
      <c r="AS113">
        <v>338082.55896045797</v>
      </c>
      <c r="AT113">
        <v>3598550.6631423798</v>
      </c>
      <c r="AU113">
        <v>631975.47248657502</v>
      </c>
      <c r="AV113">
        <v>80513.655473368402</v>
      </c>
      <c r="AW113">
        <v>177774.26587231099</v>
      </c>
      <c r="AX113">
        <v>233186.754183688</v>
      </c>
      <c r="AY113">
        <v>655876.85110888002</v>
      </c>
      <c r="AZ113">
        <v>7130428.9131179601</v>
      </c>
      <c r="BA113">
        <v>2853510.8558563399</v>
      </c>
      <c r="BB113">
        <v>1498593.19906237</v>
      </c>
      <c r="BC113">
        <v>1987822.12475305</v>
      </c>
      <c r="BD113">
        <v>1065101.83810195</v>
      </c>
      <c r="BE113">
        <v>1965539.5557200499</v>
      </c>
      <c r="BF113">
        <v>239384.04095007299</v>
      </c>
      <c r="BG113">
        <v>714601.36308616598</v>
      </c>
      <c r="BH113">
        <v>260491.86282696199</v>
      </c>
      <c r="BI113">
        <v>133875.39044737801</v>
      </c>
      <c r="BJ113">
        <v>160415.98106082299</v>
      </c>
      <c r="BK113">
        <v>2917724.67352285</v>
      </c>
      <c r="BL113">
        <v>2812814.2345785899</v>
      </c>
      <c r="BM113">
        <v>313070.79144893098</v>
      </c>
      <c r="BN113">
        <v>9752488.7983824201</v>
      </c>
      <c r="BO113">
        <v>726192.100138671</v>
      </c>
      <c r="BP113">
        <v>8003399.8168992903</v>
      </c>
      <c r="BQ113">
        <v>874201.71139033197</v>
      </c>
      <c r="BR113">
        <v>2051864.2711103701</v>
      </c>
      <c r="BS113">
        <v>6729810.7443363098</v>
      </c>
      <c r="BT113">
        <v>3971209.5582689098</v>
      </c>
      <c r="BU113">
        <v>1060459.62803953</v>
      </c>
      <c r="BV113">
        <v>3125668.35032321</v>
      </c>
      <c r="BW113">
        <v>470871.583827266</v>
      </c>
      <c r="BX113">
        <v>47911.498805782103</v>
      </c>
      <c r="BY113">
        <v>1527868.85554408</v>
      </c>
      <c r="BZ113">
        <v>1015621.30325854</v>
      </c>
      <c r="CA113">
        <v>13926708.4857223</v>
      </c>
      <c r="CB113">
        <v>2973404.95113324</v>
      </c>
      <c r="CC113">
        <v>1273262.42710045</v>
      </c>
      <c r="CD113">
        <v>1018704.7353128</v>
      </c>
      <c r="CF113">
        <v>39428014.989806697</v>
      </c>
      <c r="CH113">
        <v>12286129.1108108</v>
      </c>
      <c r="CI113">
        <v>4836337.3192049796</v>
      </c>
      <c r="CN113">
        <v>14445796.0801777</v>
      </c>
      <c r="CO113">
        <v>15813293.748931101</v>
      </c>
      <c r="CP113">
        <v>12815537.241869099</v>
      </c>
      <c r="CQ113">
        <v>15283348.366869999</v>
      </c>
      <c r="CR113">
        <v>36434544.903357901</v>
      </c>
      <c r="CS113">
        <v>46195108.477516897</v>
      </c>
      <c r="CT113">
        <v>76760518.769217804</v>
      </c>
      <c r="CU113">
        <v>59412913.289179496</v>
      </c>
      <c r="CV113">
        <v>119866528.819002</v>
      </c>
      <c r="CW113">
        <v>1324813.6782209701</v>
      </c>
      <c r="CX113">
        <v>8061069.5920140799</v>
      </c>
      <c r="CY113">
        <v>663916.26053582702</v>
      </c>
      <c r="CZ113">
        <v>22270571.183682799</v>
      </c>
      <c r="DA113">
        <v>5964762.9915869096</v>
      </c>
      <c r="DB113">
        <v>9802965.0215780996</v>
      </c>
      <c r="DC113">
        <v>1922858.0850661399</v>
      </c>
      <c r="DE113">
        <v>6161804281.0067377</v>
      </c>
      <c r="DF113">
        <v>2329982.9882343998</v>
      </c>
      <c r="DG113">
        <v>523774964.97522998</v>
      </c>
      <c r="DH113">
        <v>1019261504.3471299</v>
      </c>
      <c r="DI113">
        <v>8982938136.5788994</v>
      </c>
    </row>
    <row r="114" spans="1:113">
      <c r="A114" s="5">
        <v>25001</v>
      </c>
      <c r="B114">
        <v>498519653.46661699</v>
      </c>
      <c r="C114">
        <v>880937236.40550303</v>
      </c>
      <c r="D114">
        <v>7402836.5247651003</v>
      </c>
      <c r="E114">
        <v>485388.140081827</v>
      </c>
      <c r="F114">
        <v>2318036.67284108</v>
      </c>
      <c r="G114">
        <v>786192762.75312996</v>
      </c>
      <c r="H114">
        <v>80917733.787643507</v>
      </c>
      <c r="I114">
        <v>73849276.9882157</v>
      </c>
      <c r="J114">
        <v>2400469090.6024699</v>
      </c>
      <c r="K114">
        <v>11479097692.7218</v>
      </c>
      <c r="L114">
        <v>6945764744.5648098</v>
      </c>
      <c r="M114">
        <v>2835043127.7283702</v>
      </c>
      <c r="N114">
        <v>221039522.55609101</v>
      </c>
      <c r="O114">
        <v>269143383.41947901</v>
      </c>
      <c r="P114">
        <v>376482031.33345902</v>
      </c>
      <c r="Q114">
        <v>46564014.876637302</v>
      </c>
      <c r="R114">
        <v>720092949.40131199</v>
      </c>
      <c r="S114">
        <v>841743655.19968998</v>
      </c>
      <c r="T114">
        <v>589937272.59310198</v>
      </c>
      <c r="U114">
        <v>21655472871.5979</v>
      </c>
      <c r="V114">
        <v>5717255895.5912104</v>
      </c>
      <c r="W114">
        <v>2306540521.3935099</v>
      </c>
      <c r="X114">
        <v>744227619.19635904</v>
      </c>
      <c r="Y114">
        <v>2421603909.1161299</v>
      </c>
      <c r="Z114">
        <v>4376689189.0390997</v>
      </c>
      <c r="AA114">
        <v>2923927604.6395001</v>
      </c>
      <c r="AB114">
        <v>21322586430.875801</v>
      </c>
      <c r="AC114">
        <v>2285161467.41259</v>
      </c>
      <c r="AD114">
        <v>15194018982.481001</v>
      </c>
      <c r="AE114">
        <v>655043212.84829104</v>
      </c>
      <c r="AF114">
        <v>2134247566.16575</v>
      </c>
      <c r="AG114">
        <v>9462676430.7748108</v>
      </c>
      <c r="AH114">
        <v>407112373.031344</v>
      </c>
      <c r="AI114">
        <v>30431674.185920998</v>
      </c>
      <c r="AJ114">
        <v>67497066.979762793</v>
      </c>
      <c r="AK114">
        <v>434645976.04382598</v>
      </c>
      <c r="AL114">
        <v>158732070.17295399</v>
      </c>
      <c r="AM114">
        <v>82846994.5925363</v>
      </c>
      <c r="AN114">
        <v>303580544.77094001</v>
      </c>
      <c r="AO114">
        <v>239169710.91698301</v>
      </c>
      <c r="AP114">
        <v>431095149.84135097</v>
      </c>
      <c r="AQ114">
        <v>3083729463.8979502</v>
      </c>
      <c r="AR114">
        <v>92490661.893389493</v>
      </c>
      <c r="AS114">
        <v>325852491.61613703</v>
      </c>
      <c r="AT114">
        <v>1326659648.0030601</v>
      </c>
      <c r="AU114">
        <v>529856768.96059501</v>
      </c>
      <c r="AV114">
        <v>89969196.2556528</v>
      </c>
      <c r="AW114">
        <v>270257933.06763601</v>
      </c>
      <c r="AX114">
        <v>95465476.8099567</v>
      </c>
      <c r="AY114">
        <v>278250780.70233601</v>
      </c>
      <c r="AZ114">
        <v>956867420.70463502</v>
      </c>
      <c r="BA114">
        <v>2107630791.47562</v>
      </c>
      <c r="BB114">
        <v>916425108.52758503</v>
      </c>
      <c r="BC114">
        <v>2383359117.9935598</v>
      </c>
      <c r="BD114">
        <v>1276282941.6675401</v>
      </c>
      <c r="BE114">
        <v>2297870937.62464</v>
      </c>
      <c r="BF114">
        <v>659739151.13106799</v>
      </c>
      <c r="BG114">
        <v>6728083721.5445299</v>
      </c>
      <c r="BH114">
        <v>771917911.84992397</v>
      </c>
      <c r="BI114">
        <v>5373802010.1716805</v>
      </c>
      <c r="BJ114">
        <v>367623227.19654697</v>
      </c>
      <c r="BK114">
        <v>6295919861.69242</v>
      </c>
      <c r="BL114">
        <v>740272875.99182498</v>
      </c>
      <c r="BM114">
        <v>906438595.01438606</v>
      </c>
      <c r="BN114">
        <v>11274131165.3484</v>
      </c>
      <c r="BO114">
        <v>1289562398.15694</v>
      </c>
      <c r="BP114">
        <v>2881264902.4887099</v>
      </c>
      <c r="BQ114">
        <v>620233016.63470399</v>
      </c>
      <c r="BR114">
        <v>988667210.14184499</v>
      </c>
      <c r="BS114">
        <v>3162821282.1901999</v>
      </c>
      <c r="BT114">
        <v>2875720799.4040799</v>
      </c>
      <c r="BU114">
        <v>521481164.36403</v>
      </c>
      <c r="BV114">
        <v>1584157510.5709701</v>
      </c>
      <c r="BW114">
        <v>908650224.64582705</v>
      </c>
      <c r="BX114">
        <v>49145895.647661701</v>
      </c>
      <c r="BY114">
        <v>605790666.95065296</v>
      </c>
      <c r="BZ114">
        <v>579768648.45917201</v>
      </c>
      <c r="CA114">
        <v>3788224423.5357499</v>
      </c>
      <c r="CB114">
        <v>4022301042.6313801</v>
      </c>
      <c r="CC114">
        <v>1112915551.0982101</v>
      </c>
      <c r="CD114">
        <v>730726008.54504395</v>
      </c>
      <c r="CF114">
        <v>3778332064.1923199</v>
      </c>
      <c r="CH114">
        <v>705480678.83424199</v>
      </c>
      <c r="CI114">
        <v>629880523.08252001</v>
      </c>
      <c r="CJ114">
        <v>4374623792.0031605</v>
      </c>
      <c r="CL114">
        <v>4495791866.5565701</v>
      </c>
      <c r="CN114">
        <v>3729918328.926815</v>
      </c>
      <c r="CO114">
        <v>5237453591.4983196</v>
      </c>
      <c r="CP114">
        <v>3958970355.0214081</v>
      </c>
      <c r="CQ114">
        <v>4739980784.7846937</v>
      </c>
      <c r="CR114">
        <v>11585031303.00816</v>
      </c>
      <c r="CS114">
        <v>15183888863.63283</v>
      </c>
      <c r="CT114">
        <v>27005133394.653923</v>
      </c>
      <c r="CU114">
        <v>20275841408.305626</v>
      </c>
      <c r="CV114">
        <v>59784289506.207138</v>
      </c>
      <c r="CW114">
        <v>13690226749.19512</v>
      </c>
      <c r="CX114">
        <v>11302366726.250799</v>
      </c>
      <c r="CY114">
        <v>2999165242.0063901</v>
      </c>
      <c r="CZ114">
        <v>5576524676.3385897</v>
      </c>
      <c r="DA114">
        <v>1380491979.8438599</v>
      </c>
      <c r="DB114">
        <v>4057455977.4339299</v>
      </c>
      <c r="DC114">
        <v>2181120842.5318098</v>
      </c>
      <c r="DD114">
        <v>2273419822.2455602</v>
      </c>
      <c r="DE114">
        <v>81061836764.10965</v>
      </c>
      <c r="DF114">
        <v>1748788684.84252</v>
      </c>
      <c r="DI114">
        <v>489036905601.51575</v>
      </c>
    </row>
    <row r="115" spans="1:113">
      <c r="A115" s="5">
        <v>28001</v>
      </c>
      <c r="B115">
        <v>1335568281.4178801</v>
      </c>
      <c r="C115">
        <v>3557362310.9393802</v>
      </c>
      <c r="D115">
        <v>1304828.0248652899</v>
      </c>
      <c r="E115">
        <v>523416.61331960099</v>
      </c>
      <c r="F115">
        <v>4952957.6312201396</v>
      </c>
      <c r="G115">
        <v>1665281072.01509</v>
      </c>
      <c r="H115">
        <v>367959758.35441202</v>
      </c>
      <c r="I115">
        <v>155128058.31389499</v>
      </c>
      <c r="J115">
        <v>8454297223.0392199</v>
      </c>
      <c r="K115">
        <v>27220450566.425701</v>
      </c>
      <c r="L115">
        <v>25311225626.874298</v>
      </c>
      <c r="M115">
        <v>4282035555.8994298</v>
      </c>
      <c r="N115">
        <v>503514510.82314599</v>
      </c>
      <c r="O115">
        <v>527788546.79309201</v>
      </c>
      <c r="P115">
        <v>626341321.95241594</v>
      </c>
      <c r="Q115">
        <v>91024193.383060098</v>
      </c>
      <c r="R115">
        <v>1966839560.1756301</v>
      </c>
      <c r="S115">
        <v>3322054488.6564102</v>
      </c>
      <c r="T115">
        <v>1371268560.5689399</v>
      </c>
      <c r="U115">
        <v>34195162681.446098</v>
      </c>
      <c r="V115">
        <v>12619961199.1721</v>
      </c>
      <c r="W115">
        <v>4989330271.7619104</v>
      </c>
      <c r="X115">
        <v>2625110672.34831</v>
      </c>
      <c r="Y115">
        <v>2748447918.28897</v>
      </c>
      <c r="Z115">
        <v>9019755428.4282207</v>
      </c>
      <c r="AA115">
        <v>5056380130.93783</v>
      </c>
      <c r="AB115">
        <v>25729465027.768902</v>
      </c>
      <c r="AC115">
        <v>4023365237.4816098</v>
      </c>
      <c r="AD115">
        <v>26585708892.3489</v>
      </c>
      <c r="AE115">
        <v>1585926315.1057701</v>
      </c>
      <c r="AF115">
        <v>4042409485.6908498</v>
      </c>
      <c r="AG115">
        <v>15969627726.1637</v>
      </c>
      <c r="AH115">
        <v>813580007.30271697</v>
      </c>
      <c r="AI115">
        <v>65696235.709530897</v>
      </c>
      <c r="AJ115">
        <v>186190791.14774501</v>
      </c>
      <c r="AK115">
        <v>1034712494.6373</v>
      </c>
      <c r="AL115">
        <v>375980457.81836802</v>
      </c>
      <c r="AM115">
        <v>281854447.32671201</v>
      </c>
      <c r="AN115">
        <v>604722808.80730796</v>
      </c>
      <c r="AO115">
        <v>572504445.70039904</v>
      </c>
      <c r="AP115">
        <v>735376370.64042902</v>
      </c>
      <c r="AQ115">
        <v>1170180888.97914</v>
      </c>
      <c r="AR115">
        <v>346899128.58323401</v>
      </c>
      <c r="AS115">
        <v>514033249.45528698</v>
      </c>
      <c r="AT115">
        <v>3219039177.3282399</v>
      </c>
      <c r="AU115">
        <v>1991513600.7636199</v>
      </c>
      <c r="AV115">
        <v>273116940.043369</v>
      </c>
      <c r="AW115">
        <v>318783387.07926899</v>
      </c>
      <c r="AX115">
        <v>158257895.05613199</v>
      </c>
      <c r="AY115">
        <v>872877417.14184105</v>
      </c>
      <c r="AZ115">
        <v>1846765033.3724401</v>
      </c>
      <c r="BA115">
        <v>1920119341.5977199</v>
      </c>
      <c r="BB115">
        <v>2157465501.5020399</v>
      </c>
      <c r="BC115">
        <v>3730676867.8340001</v>
      </c>
      <c r="BD115">
        <v>2588651774.2719302</v>
      </c>
      <c r="BE115">
        <v>4056007859.0402002</v>
      </c>
      <c r="BF115">
        <v>1743495351.7123699</v>
      </c>
      <c r="BG115">
        <v>6350202113.8578501</v>
      </c>
      <c r="BH115">
        <v>2856817655.5988402</v>
      </c>
      <c r="BI115">
        <v>13891805093.2061</v>
      </c>
      <c r="BJ115">
        <v>2778834790.4414902</v>
      </c>
      <c r="BK115">
        <v>32063218360.970299</v>
      </c>
      <c r="BL115">
        <v>2037524289.9721701</v>
      </c>
      <c r="BM115">
        <v>2821550154.14045</v>
      </c>
      <c r="BN115">
        <v>18397725691.475399</v>
      </c>
      <c r="BO115">
        <v>2422561970.6740999</v>
      </c>
      <c r="BP115">
        <v>6473351651.2605801</v>
      </c>
      <c r="BQ115">
        <v>1469146677.3559501</v>
      </c>
      <c r="BR115">
        <v>2311784839.2948999</v>
      </c>
      <c r="BS115">
        <v>8701261581.4938107</v>
      </c>
      <c r="BT115">
        <v>6908601224.3064003</v>
      </c>
      <c r="BU115">
        <v>1641177772.0286601</v>
      </c>
      <c r="BV115">
        <v>4583511576.4310703</v>
      </c>
      <c r="BW115">
        <v>2961084826.9300299</v>
      </c>
      <c r="BX115">
        <v>146114168.71500799</v>
      </c>
      <c r="BY115">
        <v>1517869812.5264599</v>
      </c>
      <c r="BZ115">
        <v>1851494724.71506</v>
      </c>
      <c r="CA115">
        <v>13671703891.014</v>
      </c>
      <c r="CB115">
        <v>4171178943.7458</v>
      </c>
      <c r="CC115">
        <v>1760003385.56651</v>
      </c>
      <c r="CD115">
        <v>2142990241.4050701</v>
      </c>
      <c r="CF115">
        <v>11582204445.7209</v>
      </c>
      <c r="CH115">
        <v>1629175641.29738</v>
      </c>
      <c r="CI115">
        <v>1309263084.5862601</v>
      </c>
      <c r="CJ115">
        <v>8813885412.3132305</v>
      </c>
      <c r="CL115">
        <v>-3876567494.5690899</v>
      </c>
      <c r="CN115">
        <v>12511860494.900101</v>
      </c>
      <c r="CO115">
        <v>16079008098.8391</v>
      </c>
      <c r="CP115">
        <v>13037323047.973</v>
      </c>
      <c r="CQ115">
        <v>14005128959.9806</v>
      </c>
      <c r="CR115">
        <v>35003186632.546501</v>
      </c>
      <c r="CS115">
        <v>46346966039.918999</v>
      </c>
      <c r="CT115">
        <v>75973585431.4375</v>
      </c>
      <c r="CU115">
        <v>57974896026.452499</v>
      </c>
      <c r="CV115">
        <v>144807571369.54999</v>
      </c>
      <c r="CW115">
        <v>828151462.46749997</v>
      </c>
      <c r="CX115">
        <v>11428235513.6234</v>
      </c>
      <c r="CY115">
        <v>1475637196.2393999</v>
      </c>
      <c r="CZ115">
        <v>16342088439.0723</v>
      </c>
      <c r="DA115">
        <v>4815468822.3667803</v>
      </c>
      <c r="DB115">
        <v>12840644324.263399</v>
      </c>
      <c r="DC115">
        <v>3348051103.13872</v>
      </c>
      <c r="DE115">
        <v>295831782017.16901</v>
      </c>
      <c r="DF115">
        <v>2929698422.3038402</v>
      </c>
      <c r="DI115">
        <v>1190502833226.4136</v>
      </c>
    </row>
    <row r="116" spans="1:113">
      <c r="A116" s="5" t="s">
        <v>173</v>
      </c>
      <c r="B116">
        <v>19263875456.186958</v>
      </c>
      <c r="C116">
        <v>17956509913.876839</v>
      </c>
      <c r="D116">
        <v>806638561.04971993</v>
      </c>
      <c r="E116">
        <v>317108053.39087194</v>
      </c>
      <c r="F116">
        <v>14764520906.606392</v>
      </c>
      <c r="G116">
        <v>11974432686.750832</v>
      </c>
      <c r="H116">
        <v>3872593535.0071425</v>
      </c>
      <c r="I116">
        <v>2623338971.6967325</v>
      </c>
      <c r="J116">
        <v>93106158327.395828</v>
      </c>
      <c r="K116">
        <v>294175168578.53076</v>
      </c>
      <c r="L116">
        <v>113977050808.44208</v>
      </c>
      <c r="M116">
        <v>32007511020.039146</v>
      </c>
      <c r="N116">
        <v>1669854172.5652881</v>
      </c>
      <c r="O116">
        <v>1947430790.1245162</v>
      </c>
      <c r="P116">
        <v>6015238582.9896221</v>
      </c>
      <c r="Q116">
        <v>766758269.79462576</v>
      </c>
      <c r="R116">
        <v>10922736107.469425</v>
      </c>
      <c r="S116">
        <v>13242788026.940174</v>
      </c>
      <c r="T116">
        <v>8348959469.3643045</v>
      </c>
      <c r="U116">
        <v>96554838599.748596</v>
      </c>
      <c r="V116">
        <v>100122940391.86691</v>
      </c>
      <c r="W116">
        <v>21297642224.803329</v>
      </c>
      <c r="X116">
        <v>15275431905.956306</v>
      </c>
      <c r="Y116">
        <v>12096036433.610527</v>
      </c>
      <c r="Z116">
        <v>42930878379.927811</v>
      </c>
      <c r="AA116">
        <v>37430328269.17717</v>
      </c>
      <c r="AB116">
        <v>193518162510.50409</v>
      </c>
      <c r="AC116">
        <v>19501465924.676125</v>
      </c>
      <c r="AD116">
        <v>119994660462.94623</v>
      </c>
      <c r="AE116">
        <v>8434280837.6057091</v>
      </c>
      <c r="AF116">
        <v>33468656921.630013</v>
      </c>
      <c r="AG116">
        <v>350612084416.78455</v>
      </c>
      <c r="AH116">
        <v>46528543622.837273</v>
      </c>
      <c r="AI116">
        <v>17190040474.123188</v>
      </c>
      <c r="AJ116">
        <v>25095453029.868191</v>
      </c>
      <c r="AK116">
        <v>49195844143.163689</v>
      </c>
      <c r="AL116">
        <v>24711116177.961338</v>
      </c>
      <c r="AM116">
        <v>11640681830.099844</v>
      </c>
      <c r="AN116">
        <v>31661560730.86063</v>
      </c>
      <c r="AO116">
        <v>23571329923.182121</v>
      </c>
      <c r="AP116">
        <v>35660633262.562698</v>
      </c>
      <c r="AQ116">
        <v>37153549578.686195</v>
      </c>
      <c r="AR116">
        <v>4374592090.2211075</v>
      </c>
      <c r="AS116">
        <v>5527906119.1106329</v>
      </c>
      <c r="AT116">
        <v>57971748639.654877</v>
      </c>
      <c r="AU116">
        <v>34059294086.417534</v>
      </c>
      <c r="AV116">
        <v>2533115400.8671741</v>
      </c>
      <c r="AW116">
        <v>16001046282.558661</v>
      </c>
      <c r="AX116">
        <v>22161819589.622742</v>
      </c>
      <c r="AY116">
        <v>28981092426.332859</v>
      </c>
      <c r="AZ116">
        <v>116222346806.87421</v>
      </c>
      <c r="BA116">
        <v>84174871634.580048</v>
      </c>
      <c r="BB116">
        <v>73994949048.192719</v>
      </c>
      <c r="BC116">
        <v>63717306409.805931</v>
      </c>
      <c r="BD116">
        <v>89038730390.395309</v>
      </c>
      <c r="BE116">
        <v>174765860353.28912</v>
      </c>
      <c r="BF116">
        <v>38503968279.054283</v>
      </c>
      <c r="BG116">
        <v>105047948473.43828</v>
      </c>
      <c r="BH116">
        <v>75630605129.044739</v>
      </c>
      <c r="BI116">
        <v>102428491576.69876</v>
      </c>
      <c r="BJ116">
        <v>28745559592.159851</v>
      </c>
      <c r="BK116">
        <v>696517631989.90027</v>
      </c>
      <c r="BL116">
        <v>31005243485.083252</v>
      </c>
      <c r="BM116">
        <v>52195634077.901855</v>
      </c>
      <c r="BN116">
        <v>685300175826.40466</v>
      </c>
      <c r="BO116">
        <v>113321423811.20457</v>
      </c>
      <c r="BP116">
        <v>168908141018.65784</v>
      </c>
      <c r="BQ116">
        <v>21637752622.569946</v>
      </c>
      <c r="BR116">
        <v>52764867325.558914</v>
      </c>
      <c r="BS116">
        <v>211837702592.58789</v>
      </c>
      <c r="BT116">
        <v>110834841984.30763</v>
      </c>
      <c r="BU116">
        <v>37541210989.432968</v>
      </c>
      <c r="BV116">
        <v>69790705030.248337</v>
      </c>
      <c r="BW116">
        <v>65253320722.979492</v>
      </c>
      <c r="BX116">
        <v>2668003705.6074376</v>
      </c>
      <c r="BY116">
        <v>29869145114.19416</v>
      </c>
      <c r="BZ116">
        <v>35534798040.868179</v>
      </c>
      <c r="CA116">
        <v>198922651752.13745</v>
      </c>
      <c r="CB116">
        <v>67592462938.949097</v>
      </c>
      <c r="CC116">
        <v>35351007452.881462</v>
      </c>
      <c r="CD116">
        <v>49705395977.172539</v>
      </c>
      <c r="CE116">
        <v>6139339372.0393696</v>
      </c>
      <c r="CF116">
        <v>105482475886.03592</v>
      </c>
      <c r="CG116">
        <v>396324135643.62927</v>
      </c>
      <c r="CH116">
        <v>14120331180.926065</v>
      </c>
      <c r="CI116">
        <v>17230428407.764122</v>
      </c>
      <c r="CJ116">
        <v>2139212072285.3591</v>
      </c>
      <c r="CK116">
        <v>262854036100.82431</v>
      </c>
      <c r="CL116">
        <v>1414795180669.4429</v>
      </c>
      <c r="CM116">
        <v>246112133974.58798</v>
      </c>
      <c r="CN116">
        <v>75500060866.692688</v>
      </c>
      <c r="CO116">
        <v>111368932669.23286</v>
      </c>
      <c r="CP116">
        <v>79979541602.60936</v>
      </c>
      <c r="CQ116">
        <v>91198585975.790176</v>
      </c>
      <c r="CR116">
        <v>238093838368.27603</v>
      </c>
      <c r="CS116">
        <v>328784530886.13403</v>
      </c>
      <c r="CT116">
        <v>570828140595.43481</v>
      </c>
      <c r="CU116">
        <v>476262842954.77209</v>
      </c>
      <c r="CV116">
        <v>1696393967068.7551</v>
      </c>
      <c r="CW116">
        <v>955030756133.59009</v>
      </c>
      <c r="CX116">
        <v>110874290592.78029</v>
      </c>
      <c r="CY116">
        <v>44650737625.785225</v>
      </c>
      <c r="CZ116">
        <v>649477541409.63318</v>
      </c>
      <c r="DA116">
        <v>169266471223.17587</v>
      </c>
      <c r="DB116">
        <v>86462155291.530945</v>
      </c>
      <c r="DC116">
        <v>79220420174.739243</v>
      </c>
      <c r="DD116">
        <v>518910717847.87335</v>
      </c>
      <c r="DE116">
        <v>1258897916110.4409</v>
      </c>
      <c r="DF116">
        <v>8982938136.5788956</v>
      </c>
      <c r="DG116">
        <v>489036905601.51599</v>
      </c>
      <c r="DH116">
        <v>1190502833226.4143</v>
      </c>
      <c r="DI116">
        <v>19693832458960.129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796A-D1F9-A143-B4AE-4FD3E5757284}">
  <dimension ref="A1:G112"/>
  <sheetViews>
    <sheetView workbookViewId="0">
      <selection activeCell="I9" sqref="I9"/>
    </sheetView>
  </sheetViews>
  <sheetFormatPr baseColWidth="10" defaultColWidth="11" defaultRowHeight="16"/>
  <sheetData>
    <row r="1" spans="1:7">
      <c r="A1" t="s">
        <v>99</v>
      </c>
      <c r="B1" t="s">
        <v>352</v>
      </c>
      <c r="G1" t="s">
        <v>353</v>
      </c>
    </row>
    <row r="2" spans="1:7">
      <c r="A2">
        <v>1</v>
      </c>
      <c r="B2" t="s">
        <v>4</v>
      </c>
    </row>
    <row r="3" spans="1:7">
      <c r="A3">
        <v>2</v>
      </c>
      <c r="B3" t="s">
        <v>5</v>
      </c>
    </row>
    <row r="4" spans="1:7">
      <c r="A4">
        <v>3</v>
      </c>
      <c r="B4" t="s">
        <v>6</v>
      </c>
    </row>
    <row r="5" spans="1:7">
      <c r="A5">
        <v>4</v>
      </c>
      <c r="B5" t="s">
        <v>7</v>
      </c>
    </row>
    <row r="6" spans="1:7">
      <c r="A6">
        <v>5</v>
      </c>
      <c r="B6" t="s">
        <v>8</v>
      </c>
    </row>
    <row r="7" spans="1:7">
      <c r="A7">
        <v>6</v>
      </c>
      <c r="B7" t="s">
        <v>9</v>
      </c>
    </row>
    <row r="8" spans="1:7">
      <c r="A8">
        <v>7</v>
      </c>
      <c r="B8" t="s">
        <v>10</v>
      </c>
    </row>
    <row r="9" spans="1:7">
      <c r="A9">
        <v>8</v>
      </c>
      <c r="B9" t="s">
        <v>11</v>
      </c>
    </row>
    <row r="10" spans="1:7">
      <c r="A10">
        <v>9</v>
      </c>
      <c r="B10" t="s">
        <v>12</v>
      </c>
    </row>
    <row r="11" spans="1:7">
      <c r="A11">
        <v>10</v>
      </c>
      <c r="B11" t="s">
        <v>13</v>
      </c>
    </row>
    <row r="12" spans="1:7">
      <c r="A12">
        <v>11</v>
      </c>
      <c r="B12" t="s">
        <v>14</v>
      </c>
    </row>
    <row r="13" spans="1:7">
      <c r="A13">
        <v>12</v>
      </c>
      <c r="B13" t="s">
        <v>15</v>
      </c>
    </row>
    <row r="14" spans="1:7">
      <c r="A14">
        <v>13</v>
      </c>
      <c r="B14" t="s">
        <v>16</v>
      </c>
    </row>
    <row r="15" spans="1:7">
      <c r="A15">
        <v>14</v>
      </c>
      <c r="B15" t="s">
        <v>17</v>
      </c>
    </row>
    <row r="16" spans="1:7">
      <c r="A16">
        <v>15</v>
      </c>
      <c r="B16" t="s">
        <v>18</v>
      </c>
    </row>
    <row r="17" spans="1:2">
      <c r="A17">
        <v>16</v>
      </c>
      <c r="B17" t="s">
        <v>19</v>
      </c>
    </row>
    <row r="18" spans="1:2">
      <c r="A18">
        <v>17</v>
      </c>
      <c r="B18" t="s">
        <v>20</v>
      </c>
    </row>
    <row r="19" spans="1:2">
      <c r="A19">
        <v>18</v>
      </c>
      <c r="B19" t="s">
        <v>21</v>
      </c>
    </row>
    <row r="20" spans="1:2">
      <c r="A20">
        <v>19</v>
      </c>
      <c r="B20" t="s">
        <v>22</v>
      </c>
    </row>
    <row r="21" spans="1:2">
      <c r="A21">
        <v>20</v>
      </c>
      <c r="B21" t="s">
        <v>23</v>
      </c>
    </row>
    <row r="22" spans="1:2">
      <c r="A22">
        <v>21</v>
      </c>
      <c r="B22" t="s">
        <v>24</v>
      </c>
    </row>
    <row r="23" spans="1:2">
      <c r="A23">
        <v>22</v>
      </c>
      <c r="B23" t="s">
        <v>25</v>
      </c>
    </row>
    <row r="24" spans="1:2">
      <c r="A24">
        <v>23</v>
      </c>
      <c r="B24" t="s">
        <v>26</v>
      </c>
    </row>
    <row r="25" spans="1:2">
      <c r="A25">
        <v>24</v>
      </c>
      <c r="B25" t="s">
        <v>27</v>
      </c>
    </row>
    <row r="26" spans="1:2">
      <c r="A26">
        <v>25</v>
      </c>
      <c r="B26" t="s">
        <v>28</v>
      </c>
    </row>
    <row r="27" spans="1:2">
      <c r="A27">
        <v>26</v>
      </c>
      <c r="B27" t="s">
        <v>29</v>
      </c>
    </row>
    <row r="28" spans="1:2">
      <c r="A28">
        <v>27</v>
      </c>
      <c r="B28" t="s">
        <v>30</v>
      </c>
    </row>
    <row r="29" spans="1:2">
      <c r="A29">
        <v>28</v>
      </c>
      <c r="B29" t="s">
        <v>31</v>
      </c>
    </row>
    <row r="30" spans="1:2">
      <c r="A30">
        <v>29</v>
      </c>
      <c r="B30" t="s">
        <v>32</v>
      </c>
    </row>
    <row r="31" spans="1:2">
      <c r="A31">
        <v>30</v>
      </c>
      <c r="B31" t="s">
        <v>33</v>
      </c>
    </row>
    <row r="32" spans="1:2">
      <c r="A32">
        <v>31</v>
      </c>
      <c r="B32" t="s">
        <v>34</v>
      </c>
    </row>
    <row r="33" spans="1:2">
      <c r="A33">
        <v>32</v>
      </c>
      <c r="B33" t="s">
        <v>35</v>
      </c>
    </row>
    <row r="34" spans="1:2">
      <c r="A34">
        <v>33</v>
      </c>
      <c r="B34" t="s">
        <v>36</v>
      </c>
    </row>
    <row r="35" spans="1:2">
      <c r="A35">
        <v>34</v>
      </c>
      <c r="B35" t="s">
        <v>37</v>
      </c>
    </row>
    <row r="36" spans="1:2">
      <c r="A36">
        <v>35</v>
      </c>
      <c r="B36" t="s">
        <v>38</v>
      </c>
    </row>
    <row r="37" spans="1:2">
      <c r="A37">
        <v>36</v>
      </c>
      <c r="B37" t="s">
        <v>39</v>
      </c>
    </row>
    <row r="38" spans="1:2">
      <c r="A38">
        <v>37</v>
      </c>
      <c r="B38" t="s">
        <v>40</v>
      </c>
    </row>
    <row r="39" spans="1:2">
      <c r="A39">
        <v>38</v>
      </c>
      <c r="B39" t="s">
        <v>41</v>
      </c>
    </row>
    <row r="40" spans="1:2">
      <c r="A40">
        <v>39</v>
      </c>
      <c r="B40" t="s">
        <v>42</v>
      </c>
    </row>
    <row r="41" spans="1:2">
      <c r="A41">
        <v>40</v>
      </c>
      <c r="B41" t="s">
        <v>43</v>
      </c>
    </row>
    <row r="42" spans="1:2">
      <c r="A42">
        <v>41</v>
      </c>
      <c r="B42" t="s">
        <v>44</v>
      </c>
    </row>
    <row r="43" spans="1:2">
      <c r="A43">
        <v>42</v>
      </c>
      <c r="B43" t="s">
        <v>45</v>
      </c>
    </row>
    <row r="44" spans="1:2">
      <c r="A44">
        <v>43</v>
      </c>
      <c r="B44" t="s">
        <v>46</v>
      </c>
    </row>
    <row r="45" spans="1:2">
      <c r="A45">
        <v>44</v>
      </c>
      <c r="B45" t="s">
        <v>47</v>
      </c>
    </row>
    <row r="46" spans="1:2">
      <c r="A46">
        <v>45</v>
      </c>
      <c r="B46" t="s">
        <v>48</v>
      </c>
    </row>
    <row r="47" spans="1:2">
      <c r="A47">
        <v>46</v>
      </c>
      <c r="B47" t="s">
        <v>49</v>
      </c>
    </row>
    <row r="48" spans="1:2">
      <c r="A48">
        <v>47</v>
      </c>
      <c r="B48" t="s">
        <v>50</v>
      </c>
    </row>
    <row r="49" spans="1:2">
      <c r="A49">
        <v>48</v>
      </c>
      <c r="B49" t="s">
        <v>51</v>
      </c>
    </row>
    <row r="50" spans="1:2">
      <c r="A50">
        <v>49</v>
      </c>
      <c r="B50" t="s">
        <v>52</v>
      </c>
    </row>
    <row r="51" spans="1:2">
      <c r="A51">
        <v>50</v>
      </c>
      <c r="B51" t="s">
        <v>53</v>
      </c>
    </row>
    <row r="52" spans="1:2">
      <c r="A52">
        <v>51</v>
      </c>
      <c r="B52" t="s">
        <v>54</v>
      </c>
    </row>
    <row r="53" spans="1:2">
      <c r="A53">
        <v>52</v>
      </c>
      <c r="B53" t="s">
        <v>55</v>
      </c>
    </row>
    <row r="54" spans="1:2">
      <c r="A54">
        <v>53</v>
      </c>
      <c r="B54" t="s">
        <v>56</v>
      </c>
    </row>
    <row r="55" spans="1:2">
      <c r="A55">
        <v>54</v>
      </c>
      <c r="B55" t="s">
        <v>57</v>
      </c>
    </row>
    <row r="56" spans="1:2">
      <c r="A56">
        <v>55</v>
      </c>
      <c r="B56" t="s">
        <v>58</v>
      </c>
    </row>
    <row r="57" spans="1:2">
      <c r="A57">
        <v>56</v>
      </c>
      <c r="B57" t="s">
        <v>59</v>
      </c>
    </row>
    <row r="58" spans="1:2">
      <c r="A58">
        <v>57</v>
      </c>
      <c r="B58" t="s">
        <v>60</v>
      </c>
    </row>
    <row r="59" spans="1:2">
      <c r="A59">
        <v>58</v>
      </c>
      <c r="B59" t="s">
        <v>61</v>
      </c>
    </row>
    <row r="60" spans="1:2">
      <c r="A60">
        <v>59</v>
      </c>
      <c r="B60" t="s">
        <v>62</v>
      </c>
    </row>
    <row r="61" spans="1:2">
      <c r="A61">
        <v>60</v>
      </c>
      <c r="B61" t="s">
        <v>63</v>
      </c>
    </row>
    <row r="62" spans="1:2">
      <c r="A62">
        <v>61</v>
      </c>
      <c r="B62" t="s">
        <v>64</v>
      </c>
    </row>
    <row r="63" spans="1:2">
      <c r="A63">
        <v>62</v>
      </c>
      <c r="B63" t="s">
        <v>65</v>
      </c>
    </row>
    <row r="64" spans="1:2">
      <c r="A64">
        <v>63</v>
      </c>
      <c r="B64" t="s">
        <v>66</v>
      </c>
    </row>
    <row r="65" spans="1:2">
      <c r="A65">
        <v>64</v>
      </c>
      <c r="B65" t="s">
        <v>67</v>
      </c>
    </row>
    <row r="66" spans="1:2">
      <c r="A66">
        <v>65</v>
      </c>
      <c r="B66" t="s">
        <v>68</v>
      </c>
    </row>
    <row r="67" spans="1:2">
      <c r="A67">
        <v>66</v>
      </c>
      <c r="B67" t="s">
        <v>69</v>
      </c>
    </row>
    <row r="68" spans="1:2">
      <c r="A68">
        <v>67</v>
      </c>
      <c r="B68" t="s">
        <v>70</v>
      </c>
    </row>
    <row r="69" spans="1:2">
      <c r="A69">
        <v>68</v>
      </c>
      <c r="B69" t="s">
        <v>71</v>
      </c>
    </row>
    <row r="70" spans="1:2">
      <c r="A70">
        <v>69</v>
      </c>
      <c r="B70" t="s">
        <v>72</v>
      </c>
    </row>
    <row r="71" spans="1:2">
      <c r="A71">
        <v>70</v>
      </c>
      <c r="B71" t="s">
        <v>73</v>
      </c>
    </row>
    <row r="72" spans="1:2">
      <c r="A72">
        <v>71</v>
      </c>
      <c r="B72" t="s">
        <v>74</v>
      </c>
    </row>
    <row r="73" spans="1:2">
      <c r="A73">
        <v>72</v>
      </c>
      <c r="B73" t="s">
        <v>75</v>
      </c>
    </row>
    <row r="74" spans="1:2">
      <c r="A74">
        <v>73</v>
      </c>
      <c r="B74" t="s">
        <v>76</v>
      </c>
    </row>
    <row r="75" spans="1:2">
      <c r="A75">
        <v>74</v>
      </c>
      <c r="B75" t="s">
        <v>77</v>
      </c>
    </row>
    <row r="76" spans="1:2">
      <c r="A76">
        <v>75</v>
      </c>
      <c r="B76" t="s">
        <v>78</v>
      </c>
    </row>
    <row r="77" spans="1:2">
      <c r="A77">
        <v>76</v>
      </c>
      <c r="B77" t="s">
        <v>79</v>
      </c>
    </row>
    <row r="78" spans="1:2">
      <c r="A78">
        <v>77</v>
      </c>
      <c r="B78" t="s">
        <v>80</v>
      </c>
    </row>
    <row r="79" spans="1:2">
      <c r="A79">
        <v>78</v>
      </c>
      <c r="B79" t="s">
        <v>81</v>
      </c>
    </row>
    <row r="80" spans="1:2">
      <c r="A80">
        <v>79</v>
      </c>
      <c r="B80" t="s">
        <v>82</v>
      </c>
    </row>
    <row r="81" spans="1:2">
      <c r="A81">
        <v>80</v>
      </c>
      <c r="B81" t="s">
        <v>83</v>
      </c>
    </row>
    <row r="82" spans="1:2">
      <c r="A82">
        <v>81</v>
      </c>
      <c r="B82" t="s">
        <v>84</v>
      </c>
    </row>
    <row r="83" spans="1:2">
      <c r="A83">
        <v>82</v>
      </c>
      <c r="B83" t="s">
        <v>85</v>
      </c>
    </row>
    <row r="84" spans="1:2">
      <c r="A84">
        <v>83</v>
      </c>
      <c r="B84" t="s">
        <v>86</v>
      </c>
    </row>
    <row r="85" spans="1:2">
      <c r="A85">
        <v>85</v>
      </c>
      <c r="B85" t="s">
        <v>88</v>
      </c>
    </row>
    <row r="86" spans="1:2">
      <c r="A86">
        <v>86</v>
      </c>
      <c r="B86" t="s">
        <v>89</v>
      </c>
    </row>
    <row r="87" spans="1:2">
      <c r="A87">
        <v>87</v>
      </c>
      <c r="B87" t="s">
        <v>90</v>
      </c>
    </row>
    <row r="88" spans="1:2">
      <c r="A88">
        <v>5001</v>
      </c>
      <c r="B88" t="s">
        <v>94</v>
      </c>
    </row>
    <row r="89" spans="1:2">
      <c r="A89">
        <v>6001</v>
      </c>
      <c r="B89" t="s">
        <v>96</v>
      </c>
    </row>
    <row r="90" spans="1:2">
      <c r="A90">
        <v>7001</v>
      </c>
      <c r="B90" t="s">
        <v>108</v>
      </c>
    </row>
    <row r="91" spans="1:2">
      <c r="A91">
        <v>8001</v>
      </c>
      <c r="B91" t="s">
        <v>109</v>
      </c>
    </row>
    <row r="92" spans="1:2">
      <c r="A92">
        <v>10001</v>
      </c>
      <c r="B92" t="s">
        <v>110</v>
      </c>
    </row>
    <row r="93" spans="1:2">
      <c r="A93">
        <v>10002</v>
      </c>
      <c r="B93" t="s">
        <v>111</v>
      </c>
    </row>
    <row r="94" spans="1:2">
      <c r="A94">
        <v>10003</v>
      </c>
      <c r="B94" t="s">
        <v>112</v>
      </c>
    </row>
    <row r="95" spans="1:2">
      <c r="A95">
        <v>10004</v>
      </c>
      <c r="B95" t="s">
        <v>113</v>
      </c>
    </row>
    <row r="96" spans="1:2">
      <c r="A96">
        <v>10005</v>
      </c>
      <c r="B96" t="s">
        <v>114</v>
      </c>
    </row>
    <row r="97" spans="1:2">
      <c r="A97">
        <v>10006</v>
      </c>
      <c r="B97" t="s">
        <v>115</v>
      </c>
    </row>
    <row r="98" spans="1:2">
      <c r="A98">
        <v>10007</v>
      </c>
      <c r="B98" t="s">
        <v>116</v>
      </c>
    </row>
    <row r="99" spans="1:2">
      <c r="A99">
        <v>10008</v>
      </c>
      <c r="B99" t="s">
        <v>117</v>
      </c>
    </row>
    <row r="100" spans="1:2">
      <c r="A100">
        <v>10009</v>
      </c>
      <c r="B100" t="s">
        <v>118</v>
      </c>
    </row>
    <row r="101" spans="1:2">
      <c r="A101">
        <v>11001</v>
      </c>
      <c r="B101" t="s">
        <v>119</v>
      </c>
    </row>
    <row r="102" spans="1:2">
      <c r="A102">
        <v>11002</v>
      </c>
      <c r="B102" t="s">
        <v>162</v>
      </c>
    </row>
    <row r="103" spans="1:2">
      <c r="A103">
        <v>11003</v>
      </c>
      <c r="B103" t="s">
        <v>120</v>
      </c>
    </row>
    <row r="104" spans="1:2">
      <c r="A104">
        <v>12001</v>
      </c>
      <c r="B104" t="s">
        <v>121</v>
      </c>
    </row>
    <row r="105" spans="1:2">
      <c r="A105">
        <v>12002</v>
      </c>
      <c r="B105" t="s">
        <v>122</v>
      </c>
    </row>
    <row r="106" spans="1:2">
      <c r="A106">
        <v>12003</v>
      </c>
      <c r="B106" t="s">
        <v>129</v>
      </c>
    </row>
    <row r="107" spans="1:2">
      <c r="A107">
        <v>12004</v>
      </c>
      <c r="B107" t="s">
        <v>123</v>
      </c>
    </row>
    <row r="108" spans="1:2">
      <c r="A108">
        <v>13001</v>
      </c>
      <c r="B108" t="s">
        <v>141</v>
      </c>
    </row>
    <row r="109" spans="1:2">
      <c r="A109">
        <v>14001</v>
      </c>
      <c r="B109" t="s">
        <v>124</v>
      </c>
    </row>
    <row r="110" spans="1:2">
      <c r="A110">
        <v>14002</v>
      </c>
      <c r="B110" t="s">
        <v>125</v>
      </c>
    </row>
    <row r="111" spans="1:2">
      <c r="A111">
        <v>25001</v>
      </c>
      <c r="B111" t="s">
        <v>126</v>
      </c>
    </row>
    <row r="112" spans="1:2">
      <c r="A112">
        <v>28001</v>
      </c>
      <c r="B112"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001C-90D6-3B47-93C2-54FAE8D2DFCE}">
  <dimension ref="A1:DI116"/>
  <sheetViews>
    <sheetView zoomScale="140" zoomScaleNormal="140" workbookViewId="0">
      <pane xSplit="1" ySplit="1" topLeftCell="Y2" activePane="bottomRight" state="frozen"/>
      <selection pane="topRight" activeCell="B1" sqref="B1"/>
      <selection pane="bottomLeft" activeCell="A2" sqref="A2"/>
      <selection pane="bottomRight" activeCell="B113" sqref="B113"/>
    </sheetView>
  </sheetViews>
  <sheetFormatPr baseColWidth="10" defaultColWidth="11" defaultRowHeight="16"/>
  <cols>
    <col min="1" max="1" width="45" customWidth="1"/>
    <col min="2" max="2" width="12.83203125" bestFit="1" customWidth="1"/>
    <col min="86" max="86" width="11.5" customWidth="1"/>
    <col min="113" max="113" width="12.83203125" bestFit="1" customWidth="1"/>
  </cols>
  <sheetData>
    <row r="1" spans="1:113">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39</v>
      </c>
      <c r="AL1" t="s">
        <v>40</v>
      </c>
      <c r="AM1" t="s">
        <v>41</v>
      </c>
      <c r="AN1" t="s">
        <v>42</v>
      </c>
      <c r="AO1" t="s">
        <v>43</v>
      </c>
      <c r="AP1" t="s">
        <v>44</v>
      </c>
      <c r="AQ1" t="s">
        <v>45</v>
      </c>
      <c r="AR1" t="s">
        <v>46</v>
      </c>
      <c r="AS1" t="s">
        <v>47</v>
      </c>
      <c r="AT1" t="s">
        <v>48</v>
      </c>
      <c r="AU1" t="s">
        <v>49</v>
      </c>
      <c r="AV1" t="s">
        <v>50</v>
      </c>
      <c r="AW1" t="s">
        <v>51</v>
      </c>
      <c r="AX1" t="s">
        <v>52</v>
      </c>
      <c r="AY1" t="s">
        <v>53</v>
      </c>
      <c r="AZ1" t="s">
        <v>54</v>
      </c>
      <c r="BA1" t="s">
        <v>55</v>
      </c>
      <c r="BB1" t="s">
        <v>56</v>
      </c>
      <c r="BC1" t="s">
        <v>57</v>
      </c>
      <c r="BD1" t="s">
        <v>58</v>
      </c>
      <c r="BE1" t="s">
        <v>59</v>
      </c>
      <c r="BF1" t="s">
        <v>60</v>
      </c>
      <c r="BG1" t="s">
        <v>61</v>
      </c>
      <c r="BH1" t="s">
        <v>62</v>
      </c>
      <c r="BI1" t="s">
        <v>63</v>
      </c>
      <c r="BJ1" t="s">
        <v>64</v>
      </c>
      <c r="BK1" t="s">
        <v>65</v>
      </c>
      <c r="BL1" t="s">
        <v>66</v>
      </c>
      <c r="BM1" t="s">
        <v>67</v>
      </c>
      <c r="BN1" t="s">
        <v>68</v>
      </c>
      <c r="BO1" t="s">
        <v>69</v>
      </c>
      <c r="BP1" t="s">
        <v>70</v>
      </c>
      <c r="BQ1" t="s">
        <v>71</v>
      </c>
      <c r="BR1" t="s">
        <v>72</v>
      </c>
      <c r="BS1" t="s">
        <v>73</v>
      </c>
      <c r="BT1" t="s">
        <v>74</v>
      </c>
      <c r="BU1" t="s">
        <v>75</v>
      </c>
      <c r="BV1" t="s">
        <v>76</v>
      </c>
      <c r="BW1" t="s">
        <v>77</v>
      </c>
      <c r="BX1" t="s">
        <v>78</v>
      </c>
      <c r="BY1" t="s">
        <v>79</v>
      </c>
      <c r="BZ1" t="s">
        <v>80</v>
      </c>
      <c r="CA1" t="s">
        <v>81</v>
      </c>
      <c r="CB1" t="s">
        <v>82</v>
      </c>
      <c r="CC1" t="s">
        <v>83</v>
      </c>
      <c r="CD1" t="s">
        <v>84</v>
      </c>
      <c r="CE1" t="s">
        <v>85</v>
      </c>
      <c r="CF1" t="s">
        <v>86</v>
      </c>
      <c r="CG1" t="s">
        <v>88</v>
      </c>
      <c r="CH1" t="s">
        <v>89</v>
      </c>
      <c r="CI1" t="s">
        <v>90</v>
      </c>
      <c r="CJ1" t="s">
        <v>94</v>
      </c>
      <c r="CK1" t="s">
        <v>96</v>
      </c>
      <c r="CL1" t="s">
        <v>108</v>
      </c>
      <c r="CM1" t="s">
        <v>109</v>
      </c>
      <c r="CN1" t="s">
        <v>110</v>
      </c>
      <c r="CO1" t="s">
        <v>111</v>
      </c>
      <c r="CP1" t="s">
        <v>112</v>
      </c>
      <c r="CQ1" t="s">
        <v>113</v>
      </c>
      <c r="CR1" t="s">
        <v>114</v>
      </c>
      <c r="CS1" t="s">
        <v>115</v>
      </c>
      <c r="CT1" t="s">
        <v>116</v>
      </c>
      <c r="CU1" t="s">
        <v>117</v>
      </c>
      <c r="CV1" t="s">
        <v>118</v>
      </c>
      <c r="CW1" t="s">
        <v>119</v>
      </c>
      <c r="CX1" t="s">
        <v>162</v>
      </c>
      <c r="CY1" t="s">
        <v>120</v>
      </c>
      <c r="CZ1" t="s">
        <v>121</v>
      </c>
      <c r="DA1" t="s">
        <v>122</v>
      </c>
      <c r="DB1" t="s">
        <v>257</v>
      </c>
      <c r="DC1" t="s">
        <v>123</v>
      </c>
      <c r="DD1" t="s">
        <v>141</v>
      </c>
      <c r="DE1" t="s">
        <v>124</v>
      </c>
      <c r="DF1" t="s">
        <v>125</v>
      </c>
      <c r="DG1" t="s">
        <v>126</v>
      </c>
      <c r="DH1" t="s">
        <v>128</v>
      </c>
      <c r="DI1" t="s">
        <v>258</v>
      </c>
    </row>
    <row r="2" spans="1:113">
      <c r="A2" t="s">
        <v>4</v>
      </c>
      <c r="B2">
        <v>350003675.26807201</v>
      </c>
      <c r="C2">
        <v>338766849.08129603</v>
      </c>
      <c r="D2">
        <v>6476600.6610449199</v>
      </c>
      <c r="E2">
        <v>177.57912190014801</v>
      </c>
      <c r="F2">
        <v>119434.912282875</v>
      </c>
      <c r="H2">
        <v>388693.052789771</v>
      </c>
      <c r="I2">
        <v>89626.475585460896</v>
      </c>
      <c r="J2">
        <v>5018.2716951063403</v>
      </c>
      <c r="K2">
        <v>77333386.112156406</v>
      </c>
      <c r="L2">
        <v>3161354828.1445599</v>
      </c>
      <c r="M2">
        <v>88518566.4327095</v>
      </c>
      <c r="N2">
        <v>8898969.2891278304</v>
      </c>
      <c r="O2">
        <v>307.24735464350903</v>
      </c>
      <c r="P2">
        <v>8624970.8016608693</v>
      </c>
      <c r="Q2">
        <v>147370.66879870699</v>
      </c>
      <c r="R2">
        <v>67456208.528098598</v>
      </c>
      <c r="S2">
        <v>2572526.9709706102</v>
      </c>
      <c r="T2">
        <v>169451.31244500101</v>
      </c>
      <c r="U2">
        <v>740.96881074266003</v>
      </c>
      <c r="V2">
        <v>287775248.75818998</v>
      </c>
      <c r="W2">
        <v>9412174.4006961994</v>
      </c>
      <c r="X2">
        <v>39748.938288073303</v>
      </c>
      <c r="Y2">
        <v>4018.0799975795298</v>
      </c>
      <c r="Z2">
        <v>3238.0837672965599</v>
      </c>
      <c r="AA2">
        <v>3920.8077024129898</v>
      </c>
      <c r="AB2">
        <v>41106.794999054298</v>
      </c>
      <c r="AC2">
        <v>4074.6214118343401</v>
      </c>
      <c r="AD2">
        <v>16024.139854453901</v>
      </c>
      <c r="AE2">
        <v>721216.84409559704</v>
      </c>
      <c r="AF2">
        <v>14726032.157393901</v>
      </c>
      <c r="AG2">
        <v>2276261.9291060702</v>
      </c>
      <c r="AH2">
        <v>12539322.2790849</v>
      </c>
      <c r="AI2">
        <v>1711.7622117001199</v>
      </c>
      <c r="AJ2">
        <v>2715.36149556899</v>
      </c>
      <c r="AK2">
        <v>7745341.3675034102</v>
      </c>
      <c r="AL2">
        <v>2875.9914423454202</v>
      </c>
      <c r="AM2">
        <v>4764014.1974461302</v>
      </c>
      <c r="AN2">
        <v>3176.8186246732198</v>
      </c>
      <c r="AO2">
        <v>15981.1991315634</v>
      </c>
      <c r="AP2">
        <v>543367.15903136495</v>
      </c>
      <c r="AR2">
        <v>13294.1901458551</v>
      </c>
      <c r="AT2">
        <v>4668.8731212409302</v>
      </c>
      <c r="AV2">
        <v>29.103440100599499</v>
      </c>
      <c r="AW2">
        <v>24807.806820526199</v>
      </c>
      <c r="AX2">
        <v>140.96414622578499</v>
      </c>
      <c r="AY2">
        <v>2429.01028425394</v>
      </c>
      <c r="AZ2">
        <v>3389.2414400269599</v>
      </c>
      <c r="BA2">
        <v>4593.51782923669</v>
      </c>
      <c r="BB2">
        <v>3541.7296600127302</v>
      </c>
      <c r="BC2">
        <v>13101.164053983</v>
      </c>
      <c r="BD2">
        <v>48360.449930672898</v>
      </c>
      <c r="BE2">
        <v>14600.8397131737</v>
      </c>
      <c r="BF2">
        <v>12127.847671313</v>
      </c>
      <c r="BG2">
        <v>31166.7788591399</v>
      </c>
      <c r="BH2">
        <v>49524.648784032797</v>
      </c>
      <c r="BI2">
        <v>2904.0969704756799</v>
      </c>
      <c r="BJ2">
        <v>3422.3682813257901</v>
      </c>
      <c r="BK2">
        <v>540085.91265973297</v>
      </c>
      <c r="BL2">
        <v>20402.650761876601</v>
      </c>
      <c r="BN2">
        <v>27273529.0309131</v>
      </c>
      <c r="BO2">
        <v>341187.06135093299</v>
      </c>
      <c r="BP2">
        <v>92326280.037323594</v>
      </c>
      <c r="BQ2">
        <v>4089.2610750275198</v>
      </c>
      <c r="BR2">
        <v>1940220.27434416</v>
      </c>
      <c r="BS2">
        <v>39002.7650105754</v>
      </c>
      <c r="BT2">
        <v>4749.1152216564096</v>
      </c>
      <c r="BU2">
        <v>3462.7923143878002</v>
      </c>
      <c r="BV2">
        <v>24264.338644027899</v>
      </c>
      <c r="BW2">
        <v>31906.6496691625</v>
      </c>
      <c r="BY2">
        <v>2756045.2742685801</v>
      </c>
      <c r="BZ2">
        <v>430027.846795791</v>
      </c>
      <c r="CA2">
        <v>2869076.23314727</v>
      </c>
      <c r="CB2">
        <v>3836.6811923569799</v>
      </c>
      <c r="CC2">
        <v>2983.8287538997602</v>
      </c>
      <c r="CD2">
        <v>607244.80059401202</v>
      </c>
      <c r="CF2">
        <v>40110.7607501241</v>
      </c>
      <c r="CH2">
        <v>17115399.9848276</v>
      </c>
      <c r="CI2">
        <v>14958023.7806489</v>
      </c>
      <c r="CN2">
        <v>55011828.978377402</v>
      </c>
      <c r="CO2">
        <v>62071825.748533398</v>
      </c>
      <c r="CP2">
        <v>51558298.766263597</v>
      </c>
      <c r="CQ2">
        <v>60737984.7294809</v>
      </c>
      <c r="CR2">
        <v>151313875.23524401</v>
      </c>
      <c r="CS2">
        <v>202811899.745821</v>
      </c>
      <c r="CT2">
        <v>349547102.42521697</v>
      </c>
      <c r="CU2">
        <v>273351064.12546903</v>
      </c>
      <c r="CV2">
        <v>583573988.66109598</v>
      </c>
      <c r="CW2">
        <v>4969562.7630031696</v>
      </c>
      <c r="CX2">
        <v>1635.6765239353199</v>
      </c>
      <c r="CY2">
        <v>82.413125341454901</v>
      </c>
      <c r="CZ2">
        <v>167600343.10072201</v>
      </c>
      <c r="DA2">
        <v>8089421.2859032499</v>
      </c>
      <c r="DB2">
        <v>2377363.5947174998</v>
      </c>
      <c r="DE2">
        <v>252771.22888103599</v>
      </c>
      <c r="DF2">
        <v>6587933.5049799699</v>
      </c>
      <c r="DG2">
        <v>6342222276.5925798</v>
      </c>
      <c r="DH2">
        <v>6328663192.4295502</v>
      </c>
      <c r="DI2">
        <f>SUM(B2:DH2)</f>
        <v>19263875456.186962</v>
      </c>
    </row>
    <row r="3" spans="1:113">
      <c r="A3" t="s">
        <v>5</v>
      </c>
      <c r="B3">
        <v>20004130.942457799</v>
      </c>
      <c r="C3">
        <v>2276168496.2072701</v>
      </c>
      <c r="D3">
        <v>280654.08153468202</v>
      </c>
      <c r="E3">
        <v>194.50563269564299</v>
      </c>
      <c r="F3">
        <v>832586.669576657</v>
      </c>
      <c r="H3">
        <v>1.1188251274507399</v>
      </c>
      <c r="I3">
        <v>185.11211036404299</v>
      </c>
      <c r="J3">
        <v>5588.7797551819003</v>
      </c>
      <c r="K3">
        <v>17730.174805270199</v>
      </c>
      <c r="L3">
        <v>9551858964.3569908</v>
      </c>
      <c r="M3">
        <v>309073.32772471698</v>
      </c>
      <c r="N3">
        <v>1713479.00890016</v>
      </c>
      <c r="O3">
        <v>5075172.9491796102</v>
      </c>
      <c r="P3">
        <v>73504.489849569698</v>
      </c>
      <c r="Q3">
        <v>1255.9353623264401</v>
      </c>
      <c r="R3">
        <v>572851.41429637896</v>
      </c>
      <c r="S3">
        <v>22768.8484742785</v>
      </c>
      <c r="T3">
        <v>2438.5705594036699</v>
      </c>
      <c r="U3">
        <v>825.20671264931002</v>
      </c>
      <c r="V3">
        <v>37515.769123239203</v>
      </c>
      <c r="W3">
        <v>81566.0136890133</v>
      </c>
      <c r="X3">
        <v>2138.1401108988498</v>
      </c>
      <c r="Y3">
        <v>410.55085775698598</v>
      </c>
      <c r="Z3">
        <v>2558.1697977113799</v>
      </c>
      <c r="AA3">
        <v>679.98761064175403</v>
      </c>
      <c r="AB3">
        <v>655.11861192092294</v>
      </c>
      <c r="AD3">
        <v>788.40955835544605</v>
      </c>
      <c r="AE3">
        <v>6113.9405378500296</v>
      </c>
      <c r="AF3">
        <v>1247973.4586097801</v>
      </c>
      <c r="AG3">
        <v>88381.354518808395</v>
      </c>
      <c r="AH3">
        <v>700.08894544618204</v>
      </c>
      <c r="AI3">
        <v>1659.9098137547201</v>
      </c>
      <c r="AJ3">
        <v>2569.88638607843</v>
      </c>
      <c r="AK3">
        <v>4660.1209379987404</v>
      </c>
      <c r="AL3">
        <v>43.987443265573901</v>
      </c>
      <c r="AM3">
        <v>3917.8431775880899</v>
      </c>
      <c r="AN3">
        <v>62.280960924374398</v>
      </c>
      <c r="AO3">
        <v>15684.617384614599</v>
      </c>
      <c r="AP3">
        <v>102003.954992214</v>
      </c>
      <c r="AW3">
        <v>362728.33050449099</v>
      </c>
      <c r="AY3">
        <v>157.13937543329399</v>
      </c>
      <c r="AZ3">
        <v>3400.3708096339701</v>
      </c>
      <c r="BA3">
        <v>2955.1555966389801</v>
      </c>
      <c r="BB3">
        <v>297.38853011496298</v>
      </c>
      <c r="BC3">
        <v>5601.4112039536103</v>
      </c>
      <c r="BD3">
        <v>30357.8539013687</v>
      </c>
      <c r="BE3">
        <v>9846.39954103934</v>
      </c>
      <c r="BF3">
        <v>13102.2678514525</v>
      </c>
      <c r="BG3">
        <v>34620.4556368946</v>
      </c>
      <c r="BH3">
        <v>21624.7405334041</v>
      </c>
      <c r="BI3">
        <v>3234.25261559809</v>
      </c>
      <c r="BJ3">
        <v>3811.44420380868</v>
      </c>
      <c r="BK3">
        <v>146.686104067689</v>
      </c>
      <c r="BL3">
        <v>12274.584683666701</v>
      </c>
      <c r="BN3">
        <v>171482992.81401101</v>
      </c>
      <c r="BO3">
        <v>2023212.4915841599</v>
      </c>
      <c r="BP3">
        <v>1070195.11334541</v>
      </c>
      <c r="BQ3">
        <v>4276.8111773069304</v>
      </c>
      <c r="BR3">
        <v>6709281.6375115998</v>
      </c>
      <c r="BS3">
        <v>36249.124625714998</v>
      </c>
      <c r="BT3">
        <v>1325.6869506348701</v>
      </c>
      <c r="BU3">
        <v>3814.0673335278798</v>
      </c>
      <c r="BV3">
        <v>13658.919818353301</v>
      </c>
      <c r="BW3">
        <v>35411.105371047997</v>
      </c>
      <c r="BY3">
        <v>36490752.375555001</v>
      </c>
      <c r="BZ3">
        <v>2358002.8581903898</v>
      </c>
      <c r="CA3">
        <v>317424117.38011199</v>
      </c>
      <c r="CB3">
        <v>1680.51710726799</v>
      </c>
      <c r="CC3">
        <v>3002.8924272286899</v>
      </c>
      <c r="CD3">
        <v>178132.948223835</v>
      </c>
      <c r="CF3">
        <v>34057.746541437002</v>
      </c>
      <c r="CH3">
        <v>23836903.570210099</v>
      </c>
      <c r="CI3">
        <v>53965282.010933101</v>
      </c>
      <c r="CN3">
        <v>72814811.026466101</v>
      </c>
      <c r="CO3">
        <v>73927106.074376404</v>
      </c>
      <c r="CP3">
        <v>59091509.758134797</v>
      </c>
      <c r="CQ3">
        <v>66499059.680129401</v>
      </c>
      <c r="CR3">
        <v>159817153.09028399</v>
      </c>
      <c r="CS3">
        <v>197986736.970305</v>
      </c>
      <c r="CT3">
        <v>310239257.47289097</v>
      </c>
      <c r="CU3">
        <v>246047521.24179599</v>
      </c>
      <c r="CV3">
        <v>483883567.43715501</v>
      </c>
      <c r="CW3">
        <v>131.95517537382401</v>
      </c>
      <c r="CX3">
        <v>2140964.2242888799</v>
      </c>
      <c r="CZ3">
        <v>99671831.739711598</v>
      </c>
      <c r="DA3">
        <v>2954875.4348019501</v>
      </c>
      <c r="DB3">
        <v>38809810.378395803</v>
      </c>
      <c r="DF3">
        <v>57306791.385540999</v>
      </c>
      <c r="DG3">
        <v>45033692.275024503</v>
      </c>
      <c r="DH3">
        <v>3565568599.8771801</v>
      </c>
      <c r="DI3">
        <f t="shared" ref="DI3:DI66" si="0">SUM(B3:DH3)</f>
        <v>17956509913.876865</v>
      </c>
    </row>
    <row r="4" spans="1:113">
      <c r="A4" t="s">
        <v>6</v>
      </c>
      <c r="B4">
        <v>26271.042314882201</v>
      </c>
      <c r="C4">
        <v>25724.501224816799</v>
      </c>
      <c r="D4">
        <v>18717017.4328252</v>
      </c>
      <c r="F4">
        <v>6178.0757272463097</v>
      </c>
      <c r="H4">
        <v>421.35742438186702</v>
      </c>
      <c r="I4">
        <v>6.8234766022794897</v>
      </c>
      <c r="K4">
        <v>5849.4682790819097</v>
      </c>
      <c r="L4">
        <v>78494311.939821899</v>
      </c>
      <c r="M4">
        <v>14372045.881715801</v>
      </c>
      <c r="N4">
        <v>680.95767699736496</v>
      </c>
      <c r="P4">
        <v>25732145.247529801</v>
      </c>
      <c r="Q4">
        <v>439672.61361901899</v>
      </c>
      <c r="R4">
        <v>200321592.790351</v>
      </c>
      <c r="S4">
        <v>7649702.5232077502</v>
      </c>
      <c r="T4">
        <v>502738.933495779</v>
      </c>
      <c r="V4">
        <v>12986809.0682342</v>
      </c>
      <c r="W4">
        <v>28046349.1361214</v>
      </c>
      <c r="X4">
        <v>101741.613392435</v>
      </c>
      <c r="AE4">
        <v>1896971.7069047301</v>
      </c>
      <c r="AF4">
        <v>12507925.2851467</v>
      </c>
      <c r="AG4">
        <v>163.18034043727201</v>
      </c>
      <c r="AH4">
        <v>959.32345628044095</v>
      </c>
      <c r="AK4">
        <v>591.30149104468398</v>
      </c>
      <c r="AM4">
        <v>364.23301872011302</v>
      </c>
      <c r="AP4">
        <v>41.405000862010198</v>
      </c>
      <c r="AW4">
        <v>1.8684839083975</v>
      </c>
      <c r="BH4">
        <v>2.26497894947852</v>
      </c>
      <c r="BK4">
        <v>28.635415053921498</v>
      </c>
      <c r="BN4">
        <v>4284158.4262254396</v>
      </c>
      <c r="BO4">
        <v>16.2534789233382</v>
      </c>
      <c r="BP4">
        <v>301460.37103174202</v>
      </c>
      <c r="BR4">
        <v>345652.33566414798</v>
      </c>
      <c r="BY4">
        <v>206.54915892370599</v>
      </c>
      <c r="BZ4">
        <v>28.940259459620901</v>
      </c>
      <c r="CA4">
        <v>208.20817544594601</v>
      </c>
      <c r="CD4">
        <v>45.365127091786299</v>
      </c>
      <c r="CH4">
        <v>435.11687667099699</v>
      </c>
      <c r="CN4">
        <v>4072.2602265052501</v>
      </c>
      <c r="CO4">
        <v>4560.4274905427301</v>
      </c>
      <c r="CP4">
        <v>3774.9106550920401</v>
      </c>
      <c r="CQ4">
        <v>4500.5543189436703</v>
      </c>
      <c r="CR4">
        <v>11307.0956453124</v>
      </c>
      <c r="CS4">
        <v>15129.2256019702</v>
      </c>
      <c r="CT4">
        <v>25903.500940649599</v>
      </c>
      <c r="CU4">
        <v>20151.828295971602</v>
      </c>
      <c r="CV4">
        <v>43258.420319287099</v>
      </c>
      <c r="CW4">
        <v>380.22431186098902</v>
      </c>
      <c r="CZ4">
        <v>12202.280802036001</v>
      </c>
      <c r="DA4">
        <v>614.938223721545</v>
      </c>
      <c r="DB4">
        <v>181.563743042005</v>
      </c>
      <c r="DF4">
        <v>5845719.2850371096</v>
      </c>
      <c r="DG4">
        <v>81326849.407854602</v>
      </c>
      <c r="DH4">
        <v>312551434.94958001</v>
      </c>
      <c r="DI4">
        <f t="shared" si="0"/>
        <v>806638561.04971933</v>
      </c>
    </row>
    <row r="5" spans="1:113">
      <c r="A5" t="s">
        <v>7</v>
      </c>
      <c r="L5">
        <v>44900790.455039799</v>
      </c>
      <c r="V5">
        <v>69107.702997459201</v>
      </c>
      <c r="AK5">
        <v>4618407.1917085601</v>
      </c>
      <c r="AW5">
        <v>2999.57214909306</v>
      </c>
      <c r="BN5">
        <v>401153.579994175</v>
      </c>
      <c r="BR5">
        <v>584992.12509632704</v>
      </c>
      <c r="BY5">
        <v>2253892.1922114901</v>
      </c>
      <c r="BZ5">
        <v>3517546.3229235099</v>
      </c>
      <c r="CA5">
        <v>63700216.474466398</v>
      </c>
      <c r="CD5">
        <v>1333627.60016964</v>
      </c>
      <c r="CF5">
        <v>1312.88514309061</v>
      </c>
      <c r="CN5">
        <v>7051646.9533646703</v>
      </c>
      <c r="CO5">
        <v>5413076.1428176695</v>
      </c>
      <c r="CP5">
        <v>3636610.1247154698</v>
      </c>
      <c r="CQ5">
        <v>6670115.2679724405</v>
      </c>
      <c r="CR5">
        <v>6224911.4109399803</v>
      </c>
      <c r="CS5">
        <v>13966018.7559774</v>
      </c>
      <c r="CT5">
        <v>21297171.738558799</v>
      </c>
      <c r="CU5">
        <v>11960841.7650942</v>
      </c>
      <c r="CV5">
        <v>27860890.0315313</v>
      </c>
      <c r="CZ5">
        <v>3353589.6967152501</v>
      </c>
      <c r="DA5">
        <v>463624.10441881302</v>
      </c>
      <c r="DB5">
        <v>5535505.3869289802</v>
      </c>
      <c r="DF5">
        <v>94697.440785796105</v>
      </c>
      <c r="DG5">
        <v>79598687.247434303</v>
      </c>
      <c r="DH5">
        <v>2596621.2217176701</v>
      </c>
      <c r="DI5">
        <f t="shared" si="0"/>
        <v>317108053.39087224</v>
      </c>
    </row>
    <row r="6" spans="1:113">
      <c r="A6" t="s">
        <v>8</v>
      </c>
      <c r="B6">
        <v>1071426862.11158</v>
      </c>
      <c r="C6">
        <v>415039569.28338498</v>
      </c>
      <c r="D6">
        <v>32537106.1974365</v>
      </c>
      <c r="E6">
        <v>27856.388829474501</v>
      </c>
      <c r="BN6">
        <v>97216934.067463905</v>
      </c>
      <c r="BO6">
        <v>3227933.1723494101</v>
      </c>
      <c r="CH6">
        <v>1827821918.6596301</v>
      </c>
      <c r="CI6">
        <v>2394699722.7957501</v>
      </c>
      <c r="CN6">
        <v>1933651.45295034</v>
      </c>
      <c r="CO6">
        <v>2132879.6871353202</v>
      </c>
      <c r="CP6">
        <v>1945303.5408109501</v>
      </c>
      <c r="CQ6">
        <v>1986615.9132578899</v>
      </c>
      <c r="CR6">
        <v>5350633.9670643704</v>
      </c>
      <c r="CS6">
        <v>4735380.8186218701</v>
      </c>
      <c r="CT6">
        <v>6753597.8404015098</v>
      </c>
      <c r="CU6">
        <v>6411981.4795923401</v>
      </c>
      <c r="CV6">
        <v>12130746.749476399</v>
      </c>
      <c r="CZ6">
        <v>1268897025.93536</v>
      </c>
      <c r="DG6">
        <v>36054972.959648401</v>
      </c>
      <c r="DH6">
        <v>7574190213.5856504</v>
      </c>
      <c r="DI6">
        <f t="shared" si="0"/>
        <v>14764520906.606392</v>
      </c>
    </row>
    <row r="7" spans="1:113">
      <c r="A7" t="s">
        <v>9</v>
      </c>
      <c r="B7">
        <v>4173471.26477058</v>
      </c>
      <c r="C7">
        <v>3992392.5992723</v>
      </c>
      <c r="D7">
        <v>2679.2507717707399</v>
      </c>
      <c r="E7">
        <v>3947.16004209327</v>
      </c>
      <c r="F7">
        <v>2106.7941877448802</v>
      </c>
      <c r="G7">
        <v>117349623.994983</v>
      </c>
      <c r="H7">
        <v>1086431.15036607</v>
      </c>
      <c r="I7">
        <v>454602.43364088301</v>
      </c>
      <c r="J7">
        <v>496399641.59611702</v>
      </c>
      <c r="K7">
        <v>95129385.940337002</v>
      </c>
      <c r="L7">
        <v>3677437.1857458199</v>
      </c>
      <c r="M7">
        <v>880453.02455556195</v>
      </c>
      <c r="N7">
        <v>64010.425258400399</v>
      </c>
      <c r="O7">
        <v>32608.020860542099</v>
      </c>
      <c r="P7">
        <v>153.20237961021601</v>
      </c>
      <c r="Q7">
        <v>6737.2681477700798</v>
      </c>
      <c r="R7">
        <v>1111648.6517358101</v>
      </c>
      <c r="S7">
        <v>1217828.09671284</v>
      </c>
      <c r="T7">
        <v>675249.87786064204</v>
      </c>
      <c r="U7">
        <v>6324197454.4058504</v>
      </c>
      <c r="V7">
        <v>26551719.391208</v>
      </c>
      <c r="W7">
        <v>993644.59028895199</v>
      </c>
      <c r="X7">
        <v>1279687.3811579</v>
      </c>
      <c r="Y7">
        <v>887570.28623556602</v>
      </c>
      <c r="Z7">
        <v>1702004.12892829</v>
      </c>
      <c r="AA7">
        <v>1036274.58739168</v>
      </c>
      <c r="AB7">
        <v>2320499.1589008998</v>
      </c>
      <c r="AC7">
        <v>1521050.4674437901</v>
      </c>
      <c r="AD7">
        <v>867972.70049269404</v>
      </c>
      <c r="AE7">
        <v>394673.16901619901</v>
      </c>
      <c r="AF7">
        <v>1941835.2548166499</v>
      </c>
      <c r="AG7">
        <v>8608050.2153148092</v>
      </c>
      <c r="AH7">
        <v>878486.71961719496</v>
      </c>
      <c r="AI7">
        <v>30152.574906928599</v>
      </c>
      <c r="AJ7">
        <v>308016.01534502499</v>
      </c>
      <c r="AK7">
        <v>624983.79254720605</v>
      </c>
      <c r="AL7">
        <v>91788.658038405396</v>
      </c>
      <c r="AM7">
        <v>207143.097124258</v>
      </c>
      <c r="AN7">
        <v>180610.51000734599</v>
      </c>
      <c r="AO7">
        <v>277254.27068988699</v>
      </c>
      <c r="AP7">
        <v>300796.329109877</v>
      </c>
      <c r="AQ7">
        <v>41965871.577982403</v>
      </c>
      <c r="AR7">
        <v>3907900.1177864298</v>
      </c>
      <c r="AS7">
        <v>5099197.65345072</v>
      </c>
      <c r="AT7">
        <v>37430549.593055502</v>
      </c>
      <c r="AU7">
        <v>8081658.5138359498</v>
      </c>
      <c r="AV7">
        <v>274518.45435705502</v>
      </c>
      <c r="AW7">
        <v>824425.27798784897</v>
      </c>
      <c r="AX7">
        <v>3132621.1061214898</v>
      </c>
      <c r="AY7">
        <v>7902867.1834660601</v>
      </c>
      <c r="AZ7">
        <v>250131.293521563</v>
      </c>
      <c r="BA7">
        <v>268527.03494563099</v>
      </c>
      <c r="BB7">
        <v>96285.8596931996</v>
      </c>
      <c r="BC7">
        <v>693525.18554286705</v>
      </c>
      <c r="BD7">
        <v>1382398.5506298901</v>
      </c>
      <c r="BE7">
        <v>828582.44308711297</v>
      </c>
      <c r="BF7">
        <v>3093071.5997786699</v>
      </c>
      <c r="BG7">
        <v>7259110.91078954</v>
      </c>
      <c r="BH7">
        <v>3059569.6807364998</v>
      </c>
      <c r="BI7">
        <v>41443.822517066197</v>
      </c>
      <c r="BJ7">
        <v>1333657.4555220101</v>
      </c>
      <c r="BK7">
        <v>15023624.834726101</v>
      </c>
      <c r="BL7">
        <v>3361524.83622564</v>
      </c>
      <c r="BM7">
        <v>770187.84215172997</v>
      </c>
      <c r="BN7">
        <v>7023835.6636019303</v>
      </c>
      <c r="BO7">
        <v>1385774.9351150999</v>
      </c>
      <c r="BP7">
        <v>9579893.9836381897</v>
      </c>
      <c r="BQ7">
        <v>3170632.4678062699</v>
      </c>
      <c r="BR7">
        <v>7916522.0043392098</v>
      </c>
      <c r="BS7">
        <v>1712190.7022329301</v>
      </c>
      <c r="BT7">
        <v>1917450.93180303</v>
      </c>
      <c r="BU7">
        <v>1280094.5403565499</v>
      </c>
      <c r="BV7">
        <v>1585246.8702580701</v>
      </c>
      <c r="BW7">
        <v>494327.31875991297</v>
      </c>
      <c r="BX7">
        <v>87378.598814182697</v>
      </c>
      <c r="BY7">
        <v>2009157.3030519299</v>
      </c>
      <c r="BZ7">
        <v>1584804.9884959899</v>
      </c>
      <c r="CA7">
        <v>8264881.8478963198</v>
      </c>
      <c r="CB7">
        <v>2400186.3974064998</v>
      </c>
      <c r="CC7">
        <v>1211546.71710182</v>
      </c>
      <c r="CD7">
        <v>2530051.24233808</v>
      </c>
      <c r="CF7">
        <v>401665750.74825501</v>
      </c>
      <c r="CH7">
        <v>2946357.3750663502</v>
      </c>
      <c r="CI7">
        <v>1792671.4966201501</v>
      </c>
      <c r="CN7">
        <v>10406658.4580721</v>
      </c>
      <c r="CO7">
        <v>12921014.8340535</v>
      </c>
      <c r="CP7">
        <v>11759337.758559801</v>
      </c>
      <c r="CQ7">
        <v>13101844.3841317</v>
      </c>
      <c r="CR7">
        <v>33554072.736889899</v>
      </c>
      <c r="CS7">
        <v>42534635.384929799</v>
      </c>
      <c r="CT7">
        <v>68828494.628306106</v>
      </c>
      <c r="CU7">
        <v>47798845.920030802</v>
      </c>
      <c r="CV7">
        <v>91764558.620893598</v>
      </c>
      <c r="CW7">
        <v>973700.29431687202</v>
      </c>
      <c r="CX7">
        <v>38760719.199952297</v>
      </c>
      <c r="CY7">
        <v>706.87170035806901</v>
      </c>
      <c r="CZ7">
        <v>168007756.52327701</v>
      </c>
      <c r="DA7">
        <v>54161176.5722242</v>
      </c>
      <c r="DB7">
        <v>12648041.194493201</v>
      </c>
      <c r="DC7">
        <v>8886.1661461879303</v>
      </c>
      <c r="DE7">
        <v>2950874.4390652399</v>
      </c>
      <c r="DF7">
        <v>8036498.1522631301</v>
      </c>
      <c r="DG7">
        <v>3538728776.7976899</v>
      </c>
      <c r="DH7">
        <v>109384005.210795</v>
      </c>
      <c r="DI7">
        <f t="shared" si="0"/>
        <v>11974432686.750835</v>
      </c>
    </row>
    <row r="8" spans="1:113">
      <c r="A8" t="s">
        <v>10</v>
      </c>
      <c r="B8">
        <v>9474926.2937118709</v>
      </c>
      <c r="C8">
        <v>7329170.7918587504</v>
      </c>
      <c r="D8">
        <v>14.3399648470401</v>
      </c>
      <c r="E8">
        <v>51.079472474591199</v>
      </c>
      <c r="F8">
        <v>5147.4061828927297</v>
      </c>
      <c r="G8">
        <v>1650095.7828522499</v>
      </c>
      <c r="H8">
        <v>73517377.657836199</v>
      </c>
      <c r="I8">
        <v>407615.43258060102</v>
      </c>
      <c r="J8">
        <v>424197135.50725001</v>
      </c>
      <c r="K8">
        <v>641682980.54788804</v>
      </c>
      <c r="L8">
        <v>46566717.673891298</v>
      </c>
      <c r="M8">
        <v>7635269.0659194002</v>
      </c>
      <c r="N8">
        <v>1524454.20420333</v>
      </c>
      <c r="O8">
        <v>542278.08199064701</v>
      </c>
      <c r="P8">
        <v>5511.2412227998202</v>
      </c>
      <c r="Q8">
        <v>13090.2897251426</v>
      </c>
      <c r="R8">
        <v>575234.68838723097</v>
      </c>
      <c r="S8">
        <v>12143291.2521124</v>
      </c>
      <c r="T8">
        <v>519176.67200471001</v>
      </c>
      <c r="U8">
        <v>92341706.854734302</v>
      </c>
      <c r="V8">
        <v>168924753.06022799</v>
      </c>
      <c r="W8">
        <v>8402869.76324719</v>
      </c>
      <c r="X8">
        <v>338829135.04028398</v>
      </c>
      <c r="Y8">
        <v>151657049.06837299</v>
      </c>
      <c r="Z8">
        <v>19911855.355820801</v>
      </c>
      <c r="AA8">
        <v>3640828.6388289402</v>
      </c>
      <c r="AB8">
        <v>3881332.4211776899</v>
      </c>
      <c r="AC8">
        <v>3288312.4475718099</v>
      </c>
      <c r="AD8">
        <v>6066007.5941800904</v>
      </c>
      <c r="AE8">
        <v>601637.036578445</v>
      </c>
      <c r="AF8">
        <v>6328362.6686594496</v>
      </c>
      <c r="AG8">
        <v>1744137.9415067199</v>
      </c>
      <c r="AH8">
        <v>21326.0312009345</v>
      </c>
      <c r="AI8">
        <v>2534.9645540932202</v>
      </c>
      <c r="AJ8">
        <v>3611.2322432538399</v>
      </c>
      <c r="AK8">
        <v>11315.6468452018</v>
      </c>
      <c r="AL8">
        <v>5744.4172824441603</v>
      </c>
      <c r="AM8">
        <v>3044.1958358389902</v>
      </c>
      <c r="AN8">
        <v>89210.798095810693</v>
      </c>
      <c r="AO8">
        <v>23750.902932368401</v>
      </c>
      <c r="AP8">
        <v>4149.7976342702596</v>
      </c>
      <c r="AQ8">
        <v>224704.79288674501</v>
      </c>
      <c r="AR8">
        <v>1718616.1655662099</v>
      </c>
      <c r="AS8">
        <v>27881.044240278399</v>
      </c>
      <c r="AT8">
        <v>460999.47989747999</v>
      </c>
      <c r="AU8">
        <v>137584.05306047201</v>
      </c>
      <c r="AV8">
        <v>985.22413664422697</v>
      </c>
      <c r="AW8">
        <v>30205.093395369498</v>
      </c>
      <c r="AX8">
        <v>17709.356828036602</v>
      </c>
      <c r="AY8">
        <v>160340.23194269801</v>
      </c>
      <c r="AZ8">
        <v>364096.76769223303</v>
      </c>
      <c r="BA8">
        <v>1746912.39187744</v>
      </c>
      <c r="BB8">
        <v>6520385.4873341499</v>
      </c>
      <c r="BC8">
        <v>4112023.4508305499</v>
      </c>
      <c r="BD8">
        <v>2304796.4000464398</v>
      </c>
      <c r="BE8">
        <v>55596390.218664102</v>
      </c>
      <c r="BF8">
        <v>18983.009236100901</v>
      </c>
      <c r="BG8">
        <v>48209.966279295397</v>
      </c>
      <c r="BH8">
        <v>20342.8388876434</v>
      </c>
      <c r="BI8">
        <v>3163.0035957445398</v>
      </c>
      <c r="BJ8">
        <v>7138.0406909574504</v>
      </c>
      <c r="BK8">
        <v>2300278.4797426001</v>
      </c>
      <c r="BL8">
        <v>98644.168181006506</v>
      </c>
      <c r="BM8">
        <v>13698.752571156399</v>
      </c>
      <c r="BN8">
        <v>68273966.247343794</v>
      </c>
      <c r="BO8">
        <v>1565870.9962182899</v>
      </c>
      <c r="BP8">
        <v>38510154.979720302</v>
      </c>
      <c r="BQ8">
        <v>3449983.3384772199</v>
      </c>
      <c r="BR8">
        <v>28049653.246525802</v>
      </c>
      <c r="BS8">
        <v>3544067.9647617098</v>
      </c>
      <c r="BT8">
        <v>5161848.4040199602</v>
      </c>
      <c r="BU8">
        <v>1502522.55451863</v>
      </c>
      <c r="BV8">
        <v>1343949.72156006</v>
      </c>
      <c r="BW8">
        <v>14228142.8153404</v>
      </c>
      <c r="BX8">
        <v>76538.767398232303</v>
      </c>
      <c r="BY8">
        <v>30922492.7699004</v>
      </c>
      <c r="BZ8">
        <v>5423069.2322441004</v>
      </c>
      <c r="CA8">
        <v>42203720.147743396</v>
      </c>
      <c r="CB8">
        <v>8646329.0512840897</v>
      </c>
      <c r="CC8">
        <v>38043452.682721399</v>
      </c>
      <c r="CD8">
        <v>10145496.739057399</v>
      </c>
      <c r="CF8">
        <v>226206162.29950601</v>
      </c>
      <c r="CH8">
        <v>7449937.4659241298</v>
      </c>
      <c r="CI8">
        <v>3573634.5434321398</v>
      </c>
      <c r="CN8">
        <v>1172916.4590135801</v>
      </c>
      <c r="CO8">
        <v>2095126.29359011</v>
      </c>
      <c r="CP8">
        <v>1623258.64003744</v>
      </c>
      <c r="CQ8">
        <v>1918456.7973094101</v>
      </c>
      <c r="CR8">
        <v>5134694.2702353103</v>
      </c>
      <c r="CS8">
        <v>4886285.91569163</v>
      </c>
      <c r="CT8">
        <v>7586122.2579303999</v>
      </c>
      <c r="CU8">
        <v>5448868.1526459903</v>
      </c>
      <c r="CV8">
        <v>10902207.7891858</v>
      </c>
      <c r="CW8">
        <v>41934867.914566301</v>
      </c>
      <c r="CX8">
        <v>1553355.9364273599</v>
      </c>
      <c r="CZ8">
        <v>98187380.406237602</v>
      </c>
      <c r="DA8">
        <v>11536933.189297499</v>
      </c>
      <c r="DB8">
        <v>37856241.071134701</v>
      </c>
      <c r="DE8">
        <v>45728851.0391168</v>
      </c>
      <c r="DF8">
        <v>763619.76190152799</v>
      </c>
      <c r="DG8">
        <v>302482879.42306501</v>
      </c>
      <c r="DH8">
        <v>643954173.41760695</v>
      </c>
      <c r="DI8">
        <f t="shared" si="0"/>
        <v>3872593535.0071445</v>
      </c>
    </row>
    <row r="9" spans="1:113">
      <c r="A9" t="s">
        <v>11</v>
      </c>
      <c r="B9">
        <v>3959.0694772043398</v>
      </c>
      <c r="C9">
        <v>13529.3598976346</v>
      </c>
      <c r="D9">
        <v>1.67533595066152</v>
      </c>
      <c r="E9">
        <v>12.5178579965523</v>
      </c>
      <c r="F9">
        <v>3.1711650419442998</v>
      </c>
      <c r="G9">
        <v>13164548.50742</v>
      </c>
      <c r="H9">
        <v>545444.29162279202</v>
      </c>
      <c r="I9">
        <v>725832.30491593503</v>
      </c>
      <c r="J9">
        <v>20392.9030513953</v>
      </c>
      <c r="K9">
        <v>1333632.0184267</v>
      </c>
      <c r="L9">
        <v>140842.31815362399</v>
      </c>
      <c r="M9">
        <v>100865.178040545</v>
      </c>
      <c r="N9">
        <v>1431.77787906096</v>
      </c>
      <c r="O9">
        <v>1770.5807253315099</v>
      </c>
      <c r="P9">
        <v>368.91522240964099</v>
      </c>
      <c r="Q9">
        <v>263.051776864602</v>
      </c>
      <c r="R9">
        <v>24880.8232012851</v>
      </c>
      <c r="S9">
        <v>30373.5939174944</v>
      </c>
      <c r="T9">
        <v>7272.44451321818</v>
      </c>
      <c r="U9">
        <v>29302.741173401799</v>
      </c>
      <c r="V9">
        <v>78968.954825862995</v>
      </c>
      <c r="W9">
        <v>48947.131673316697</v>
      </c>
      <c r="X9">
        <v>19298.5355858615</v>
      </c>
      <c r="Y9">
        <v>22232.738416862499</v>
      </c>
      <c r="Z9">
        <v>364025.88919272402</v>
      </c>
      <c r="AA9">
        <v>178233.30409678901</v>
      </c>
      <c r="AB9">
        <v>475936.74128437898</v>
      </c>
      <c r="AC9">
        <v>125128.517334053</v>
      </c>
      <c r="AD9">
        <v>317739.762176121</v>
      </c>
      <c r="AE9">
        <v>38292.422358150703</v>
      </c>
      <c r="AF9">
        <v>75599.448351971601</v>
      </c>
      <c r="AG9">
        <v>33080.8430781844</v>
      </c>
      <c r="AH9">
        <v>2554.2504409930498</v>
      </c>
      <c r="AI9">
        <v>441.60211811302599</v>
      </c>
      <c r="AJ9">
        <v>372.68977438333098</v>
      </c>
      <c r="AK9">
        <v>1527.4505556296899</v>
      </c>
      <c r="AL9">
        <v>584.49817866680098</v>
      </c>
      <c r="AM9">
        <v>580.45026695807201</v>
      </c>
      <c r="AN9">
        <v>870.72369859561695</v>
      </c>
      <c r="AO9">
        <v>4296.3858571197497</v>
      </c>
      <c r="AP9">
        <v>834.73487320961601</v>
      </c>
      <c r="AQ9">
        <v>28734.8471235658</v>
      </c>
      <c r="AR9">
        <v>4597.1657375423702</v>
      </c>
      <c r="AS9">
        <v>23567.722841753399</v>
      </c>
      <c r="AT9">
        <v>44958.133546525001</v>
      </c>
      <c r="AU9">
        <v>13703.4281839332</v>
      </c>
      <c r="AV9">
        <v>26270.727155528701</v>
      </c>
      <c r="AW9">
        <v>1344.6080665921099</v>
      </c>
      <c r="AX9">
        <v>2529.7969425490201</v>
      </c>
      <c r="AY9">
        <v>11172.151505265099</v>
      </c>
      <c r="AZ9">
        <v>9199.0877503871798</v>
      </c>
      <c r="BA9">
        <v>707.65986195164305</v>
      </c>
      <c r="BB9">
        <v>40615.583720984803</v>
      </c>
      <c r="BC9">
        <v>51165.7793515339</v>
      </c>
      <c r="BD9">
        <v>20611.2031433786</v>
      </c>
      <c r="BE9">
        <v>11843.998218864601</v>
      </c>
      <c r="BF9">
        <v>2904.4227435542002</v>
      </c>
      <c r="BG9">
        <v>6624.0960113465999</v>
      </c>
      <c r="BH9">
        <v>2716.4885329381</v>
      </c>
      <c r="BI9">
        <v>25.704050570519598</v>
      </c>
      <c r="BJ9">
        <v>1112.26558572561</v>
      </c>
      <c r="BK9">
        <v>36702.721667494101</v>
      </c>
      <c r="BL9">
        <v>23620.229579523999</v>
      </c>
      <c r="BM9">
        <v>481.59858506504298</v>
      </c>
      <c r="BN9">
        <v>226095.84686492299</v>
      </c>
      <c r="BO9">
        <v>10420.668406054199</v>
      </c>
      <c r="BP9">
        <v>34368.506457347903</v>
      </c>
      <c r="BQ9">
        <v>41367.696239654702</v>
      </c>
      <c r="BR9">
        <v>9582.5011708414204</v>
      </c>
      <c r="BS9">
        <v>5883.4642748671304</v>
      </c>
      <c r="BT9">
        <v>11133.868959862801</v>
      </c>
      <c r="BU9">
        <v>1023.08093798732</v>
      </c>
      <c r="BV9">
        <v>28977.046379067498</v>
      </c>
      <c r="BW9">
        <v>990.17243467073899</v>
      </c>
      <c r="BX9">
        <v>71.288275827194695</v>
      </c>
      <c r="BY9">
        <v>6224.6439771272198</v>
      </c>
      <c r="BZ9">
        <v>13829.527737725501</v>
      </c>
      <c r="CA9">
        <v>46778.282719580697</v>
      </c>
      <c r="CB9">
        <v>74239.461391356497</v>
      </c>
      <c r="CC9">
        <v>3631.2883403757601</v>
      </c>
      <c r="CD9">
        <v>12379.299663408499</v>
      </c>
      <c r="CF9">
        <v>191278.240770362</v>
      </c>
      <c r="CH9">
        <v>3855.5697195767598</v>
      </c>
      <c r="CI9">
        <v>2302.4112997238399</v>
      </c>
      <c r="CN9">
        <v>12742.5325559353</v>
      </c>
      <c r="CO9">
        <v>17100.902341839501</v>
      </c>
      <c r="CP9">
        <v>14758.7090008061</v>
      </c>
      <c r="CQ9">
        <v>16370.6872442206</v>
      </c>
      <c r="CR9">
        <v>46653.842023329198</v>
      </c>
      <c r="CS9">
        <v>56951.926697440402</v>
      </c>
      <c r="CT9">
        <v>87470.317848610503</v>
      </c>
      <c r="CU9">
        <v>66331.879437138399</v>
      </c>
      <c r="CV9">
        <v>150903.154224931</v>
      </c>
      <c r="CW9">
        <v>4290.6707902850103</v>
      </c>
      <c r="CX9">
        <v>170422.64142944201</v>
      </c>
      <c r="CY9">
        <v>3539.2472560288902</v>
      </c>
      <c r="CZ9">
        <v>192407.18634702099</v>
      </c>
      <c r="DA9">
        <v>38073.061560308401</v>
      </c>
      <c r="DB9">
        <v>21664.489206310602</v>
      </c>
      <c r="DC9">
        <v>1757.14630291658</v>
      </c>
      <c r="DE9">
        <v>2593834511.7739902</v>
      </c>
      <c r="DF9">
        <v>37061.4286578963</v>
      </c>
      <c r="DG9">
        <v>5830052.9713100903</v>
      </c>
      <c r="DH9">
        <v>3711990.5246621598</v>
      </c>
      <c r="DI9">
        <f t="shared" si="0"/>
        <v>2623338971.6967258</v>
      </c>
    </row>
    <row r="10" spans="1:113">
      <c r="A10" t="s">
        <v>12</v>
      </c>
      <c r="B10">
        <v>142837478.59415701</v>
      </c>
      <c r="C10">
        <v>107550434.48353501</v>
      </c>
      <c r="D10">
        <v>23327.794088041301</v>
      </c>
      <c r="E10">
        <v>13537.649225524399</v>
      </c>
      <c r="F10">
        <v>92923.830130671893</v>
      </c>
      <c r="G10">
        <v>103995392.50324801</v>
      </c>
      <c r="H10">
        <v>40465757.764634803</v>
      </c>
      <c r="I10">
        <v>4084343.5659324098</v>
      </c>
      <c r="J10">
        <v>4420352316.2190504</v>
      </c>
      <c r="K10">
        <v>557678544.36508703</v>
      </c>
      <c r="L10">
        <v>396519547.547867</v>
      </c>
      <c r="M10">
        <v>79381036.933417201</v>
      </c>
      <c r="N10">
        <v>14151331.5249277</v>
      </c>
      <c r="O10">
        <v>6359190.8336356096</v>
      </c>
      <c r="P10">
        <v>1027474.1638073</v>
      </c>
      <c r="Q10">
        <v>910010.85119209997</v>
      </c>
      <c r="R10">
        <v>66275229.800918698</v>
      </c>
      <c r="S10">
        <v>100420945.264173</v>
      </c>
      <c r="T10">
        <v>52174993.492255501</v>
      </c>
      <c r="U10">
        <v>454534563.662368</v>
      </c>
      <c r="V10">
        <v>651148187.61261904</v>
      </c>
      <c r="W10">
        <v>176362529.17373699</v>
      </c>
      <c r="X10">
        <v>219768984.48783299</v>
      </c>
      <c r="Y10">
        <v>104777777.340849</v>
      </c>
      <c r="Z10">
        <v>234440335.15959901</v>
      </c>
      <c r="AA10">
        <v>79814024.224198505</v>
      </c>
      <c r="AB10">
        <v>928712699.43689096</v>
      </c>
      <c r="AC10">
        <v>71595598.796243206</v>
      </c>
      <c r="AD10">
        <v>240476522.77151099</v>
      </c>
      <c r="AE10">
        <v>29963408.572175201</v>
      </c>
      <c r="AF10">
        <v>82007185.157925293</v>
      </c>
      <c r="AG10">
        <v>873048694.36545205</v>
      </c>
      <c r="AH10">
        <v>122840525.34221201</v>
      </c>
      <c r="AI10">
        <v>8875751.3105914798</v>
      </c>
      <c r="AJ10">
        <v>32174350.607477698</v>
      </c>
      <c r="AK10">
        <v>321347202.404607</v>
      </c>
      <c r="AL10">
        <v>62776904.7827347</v>
      </c>
      <c r="AM10">
        <v>90652003.488318101</v>
      </c>
      <c r="AN10">
        <v>83837751.278352901</v>
      </c>
      <c r="AO10">
        <v>82873665.727708995</v>
      </c>
      <c r="AP10">
        <v>237773794.83658001</v>
      </c>
      <c r="AQ10">
        <v>14431954.1274225</v>
      </c>
      <c r="AR10">
        <v>2051014.54951614</v>
      </c>
      <c r="AS10">
        <v>15620285.9140788</v>
      </c>
      <c r="AT10">
        <v>260225163.65193099</v>
      </c>
      <c r="AU10">
        <v>36245665.395358302</v>
      </c>
      <c r="AV10">
        <v>42612105.385954797</v>
      </c>
      <c r="AW10">
        <v>21525795.302715801</v>
      </c>
      <c r="AX10">
        <v>5597721.3972512102</v>
      </c>
      <c r="AY10">
        <v>129018850.189455</v>
      </c>
      <c r="AZ10">
        <v>36666022.532022402</v>
      </c>
      <c r="BA10">
        <v>61966723.374947302</v>
      </c>
      <c r="BB10">
        <v>32353696.995126098</v>
      </c>
      <c r="BC10">
        <v>100617459.43407901</v>
      </c>
      <c r="BD10">
        <v>198112716.04807699</v>
      </c>
      <c r="BE10">
        <v>154738870.24783599</v>
      </c>
      <c r="BF10">
        <v>20708751.7026667</v>
      </c>
      <c r="BG10">
        <v>84196152.704917893</v>
      </c>
      <c r="BH10">
        <v>111783989.1594</v>
      </c>
      <c r="BI10">
        <v>29463541.590087298</v>
      </c>
      <c r="BJ10">
        <v>150901451.53632101</v>
      </c>
      <c r="BK10">
        <v>3118242645.2436299</v>
      </c>
      <c r="BL10">
        <v>99219173.868723705</v>
      </c>
      <c r="BM10">
        <v>34679836.126597703</v>
      </c>
      <c r="BN10">
        <v>479555697.81146097</v>
      </c>
      <c r="BO10">
        <v>212980698.27217799</v>
      </c>
      <c r="BP10">
        <v>168721255.363904</v>
      </c>
      <c r="BQ10">
        <v>100197865.24231499</v>
      </c>
      <c r="BR10">
        <v>323246225.32251102</v>
      </c>
      <c r="BS10">
        <v>361065666.649571</v>
      </c>
      <c r="BT10">
        <v>333865677.78479397</v>
      </c>
      <c r="BU10">
        <v>191333070.13654</v>
      </c>
      <c r="BV10">
        <v>91717044.163737297</v>
      </c>
      <c r="BW10">
        <v>69914977.703908205</v>
      </c>
      <c r="BX10">
        <v>13666926.6589405</v>
      </c>
      <c r="BY10">
        <v>182432848.192296</v>
      </c>
      <c r="BZ10">
        <v>354534668.87111998</v>
      </c>
      <c r="CA10">
        <v>1424375175.80354</v>
      </c>
      <c r="CB10">
        <v>179533203.03111199</v>
      </c>
      <c r="CC10">
        <v>154692707.13702801</v>
      </c>
      <c r="CD10">
        <v>109662936.91011</v>
      </c>
      <c r="CF10">
        <v>2652349987.6036901</v>
      </c>
      <c r="CH10">
        <v>263414447.98969001</v>
      </c>
      <c r="CI10">
        <v>250452388.762321</v>
      </c>
      <c r="CN10">
        <v>690804991.72075903</v>
      </c>
      <c r="CO10">
        <v>894278612.23693097</v>
      </c>
      <c r="CP10">
        <v>739615297.61682403</v>
      </c>
      <c r="CQ10">
        <v>775822377.39794195</v>
      </c>
      <c r="CR10">
        <v>1723325367.96521</v>
      </c>
      <c r="CS10">
        <v>2057724095.14627</v>
      </c>
      <c r="CT10">
        <v>3137177086.6252098</v>
      </c>
      <c r="CU10">
        <v>2214889915.3812199</v>
      </c>
      <c r="CV10">
        <v>4487042007.6586304</v>
      </c>
      <c r="CW10">
        <v>29960511.300901201</v>
      </c>
      <c r="CX10">
        <v>466529069.821347</v>
      </c>
      <c r="CZ10">
        <v>1678424564.0323901</v>
      </c>
      <c r="DA10">
        <v>471326354.05615598</v>
      </c>
      <c r="DB10">
        <v>584072376.92686403</v>
      </c>
      <c r="DG10">
        <v>319884444.01751798</v>
      </c>
      <c r="DH10">
        <v>48872471921.881699</v>
      </c>
      <c r="DI10">
        <f t="shared" si="0"/>
        <v>93106158327.396027</v>
      </c>
    </row>
    <row r="11" spans="1:113">
      <c r="A11" t="s">
        <v>13</v>
      </c>
      <c r="B11">
        <v>46657717.766351096</v>
      </c>
      <c r="C11">
        <v>19524970.825993899</v>
      </c>
      <c r="E11">
        <v>12576.927430618</v>
      </c>
      <c r="F11">
        <v>53787.844878858901</v>
      </c>
      <c r="G11">
        <v>9992563.1339758299</v>
      </c>
      <c r="H11">
        <v>63769688.143493503</v>
      </c>
      <c r="I11">
        <v>29847410.479906298</v>
      </c>
      <c r="J11">
        <v>381706445.90464699</v>
      </c>
      <c r="K11">
        <v>37463381.357452802</v>
      </c>
      <c r="L11">
        <v>190702591.93815801</v>
      </c>
      <c r="M11">
        <v>38437345.409348302</v>
      </c>
      <c r="N11">
        <v>4052221.1331618498</v>
      </c>
      <c r="O11">
        <v>2002102.34049372</v>
      </c>
      <c r="P11">
        <v>500502.68653096497</v>
      </c>
      <c r="Q11">
        <v>436143.33237040398</v>
      </c>
      <c r="R11">
        <v>30503274.107867401</v>
      </c>
      <c r="S11">
        <v>57639371.931583799</v>
      </c>
      <c r="T11">
        <v>24705457.9810468</v>
      </c>
      <c r="U11">
        <v>1608557693.58354</v>
      </c>
      <c r="V11">
        <v>157546944.255229</v>
      </c>
      <c r="W11">
        <v>59262257.371734902</v>
      </c>
      <c r="X11">
        <v>103044635.37514099</v>
      </c>
      <c r="Y11">
        <v>47865176.4245454</v>
      </c>
      <c r="Z11">
        <v>141885553.41295701</v>
      </c>
      <c r="AA11">
        <v>61786814.976324297</v>
      </c>
      <c r="AB11">
        <v>472323633.96207601</v>
      </c>
      <c r="AC11">
        <v>27171754.1977305</v>
      </c>
      <c r="AD11">
        <v>114121442.09581099</v>
      </c>
      <c r="AE11">
        <v>12871510.831745001</v>
      </c>
      <c r="AF11">
        <v>60800315.1191293</v>
      </c>
      <c r="AG11">
        <v>420942585.402318</v>
      </c>
      <c r="AH11">
        <v>77857799.801716104</v>
      </c>
      <c r="AI11">
        <v>3533566.67813191</v>
      </c>
      <c r="AJ11">
        <v>17701652.1115481</v>
      </c>
      <c r="AK11">
        <v>75608918.848018706</v>
      </c>
      <c r="AL11">
        <v>21128488.920676898</v>
      </c>
      <c r="AM11">
        <v>62398819.265822701</v>
      </c>
      <c r="AN11">
        <v>42669369.360964499</v>
      </c>
      <c r="AO11">
        <v>33434818.630897701</v>
      </c>
      <c r="AP11">
        <v>133831475.14771099</v>
      </c>
      <c r="AQ11">
        <v>27440115.037131298</v>
      </c>
      <c r="AR11">
        <v>134065784.653322</v>
      </c>
      <c r="AS11">
        <v>5980123.61732079</v>
      </c>
      <c r="AT11">
        <v>75785790.940319806</v>
      </c>
      <c r="AU11">
        <v>83831080.476236805</v>
      </c>
      <c r="AV11">
        <v>64869637.908454098</v>
      </c>
      <c r="AW11">
        <v>34440285.232744299</v>
      </c>
      <c r="AX11">
        <v>11440235.452583401</v>
      </c>
      <c r="AY11">
        <v>86453284.2352909</v>
      </c>
      <c r="AZ11">
        <v>10158490.8179584</v>
      </c>
      <c r="BA11">
        <v>30190293.710981298</v>
      </c>
      <c r="BB11">
        <v>9281085.1007569898</v>
      </c>
      <c r="BC11">
        <v>214816729.84220201</v>
      </c>
      <c r="BD11">
        <v>40970773.058742099</v>
      </c>
      <c r="BE11">
        <v>177336497.51370999</v>
      </c>
      <c r="BF11">
        <v>50310272.478500098</v>
      </c>
      <c r="BG11">
        <v>213256048.855737</v>
      </c>
      <c r="BH11">
        <v>351805991.55856299</v>
      </c>
      <c r="BI11">
        <v>51797521.555940799</v>
      </c>
      <c r="BJ11">
        <v>9234151.8243285101</v>
      </c>
      <c r="BK11">
        <v>18560528643.702099</v>
      </c>
      <c r="BL11">
        <v>106706455.124102</v>
      </c>
      <c r="BN11">
        <v>280536110.60535401</v>
      </c>
      <c r="BO11">
        <v>76502467.257941693</v>
      </c>
      <c r="BP11">
        <v>104178439.50506</v>
      </c>
      <c r="BQ11">
        <v>17238876.7797314</v>
      </c>
      <c r="BR11">
        <v>59788885.653507501</v>
      </c>
      <c r="BS11">
        <v>149917537.18821999</v>
      </c>
      <c r="BT11">
        <v>100376529.886967</v>
      </c>
      <c r="BU11">
        <v>67427679.659557998</v>
      </c>
      <c r="BV11">
        <v>67729564.764707193</v>
      </c>
      <c r="BW11">
        <v>17156043.101712398</v>
      </c>
      <c r="BX11">
        <v>6547900.5166396797</v>
      </c>
      <c r="BY11">
        <v>78765834.783862606</v>
      </c>
      <c r="BZ11">
        <v>558880706.04228795</v>
      </c>
      <c r="CA11">
        <v>307113189.936032</v>
      </c>
      <c r="CB11">
        <v>95095474.113000095</v>
      </c>
      <c r="CC11">
        <v>77050477.472693101</v>
      </c>
      <c r="CD11">
        <v>307322396.02808899</v>
      </c>
      <c r="CF11">
        <v>13389138799.314301</v>
      </c>
      <c r="CH11">
        <v>97896334.877569601</v>
      </c>
      <c r="CI11">
        <v>71954936.5772416</v>
      </c>
      <c r="CW11">
        <v>29149269.252664</v>
      </c>
      <c r="CX11">
        <v>2806293243.0697999</v>
      </c>
      <c r="CY11">
        <v>3412171650.4778099</v>
      </c>
      <c r="CZ11">
        <v>8599137660.7919292</v>
      </c>
      <c r="DA11">
        <v>1779437065.78578</v>
      </c>
      <c r="DB11">
        <v>2093017629.2145801</v>
      </c>
      <c r="DC11">
        <v>47332005026.670502</v>
      </c>
      <c r="DE11">
        <v>187135102945.46301</v>
      </c>
      <c r="DG11">
        <v>13122292.033198001</v>
      </c>
      <c r="DH11">
        <v>61539.992126515201</v>
      </c>
      <c r="DI11">
        <f t="shared" si="0"/>
        <v>294175168578.53137</v>
      </c>
    </row>
    <row r="12" spans="1:113">
      <c r="A12" t="s">
        <v>14</v>
      </c>
      <c r="B12">
        <v>261125.34975840899</v>
      </c>
      <c r="C12">
        <v>1560303443.4695699</v>
      </c>
      <c r="D12">
        <v>3.0781259886691701</v>
      </c>
      <c r="E12">
        <v>21033.8268753224</v>
      </c>
      <c r="F12">
        <v>389916.210894469</v>
      </c>
      <c r="G12">
        <v>119725.9179032</v>
      </c>
      <c r="H12">
        <v>23998.257816037501</v>
      </c>
      <c r="I12">
        <v>13024.6940218822</v>
      </c>
      <c r="J12">
        <v>50556.012377609302</v>
      </c>
      <c r="K12">
        <v>697161.86304805696</v>
      </c>
      <c r="L12">
        <v>11766210569.813999</v>
      </c>
      <c r="M12">
        <v>842389981.25832903</v>
      </c>
      <c r="N12">
        <v>89305.700790778894</v>
      </c>
      <c r="O12">
        <v>2026333.5624531601</v>
      </c>
      <c r="P12">
        <v>30741.136294175401</v>
      </c>
      <c r="Q12">
        <v>7640039.1022314504</v>
      </c>
      <c r="R12">
        <v>2424727.8487015599</v>
      </c>
      <c r="S12">
        <v>3226552.67550033</v>
      </c>
      <c r="T12">
        <v>21571574.261543199</v>
      </c>
      <c r="U12">
        <v>23485602.731056899</v>
      </c>
      <c r="V12">
        <v>305119131.70301902</v>
      </c>
      <c r="W12">
        <v>22416837.515922699</v>
      </c>
      <c r="X12">
        <v>74467045.8301052</v>
      </c>
      <c r="Y12">
        <v>158164.63860308801</v>
      </c>
      <c r="Z12">
        <v>297371.31166398502</v>
      </c>
      <c r="AA12">
        <v>56761.081521908003</v>
      </c>
      <c r="AB12">
        <v>571922.95354298397</v>
      </c>
      <c r="AC12">
        <v>121209.56237107499</v>
      </c>
      <c r="AD12">
        <v>486963.70903439098</v>
      </c>
      <c r="AE12">
        <v>60319.889034609798</v>
      </c>
      <c r="AF12">
        <v>741535.28897664801</v>
      </c>
      <c r="AG12">
        <v>184736104.76502699</v>
      </c>
      <c r="AH12">
        <v>6572.5314247194401</v>
      </c>
      <c r="AI12">
        <v>661.82996995379699</v>
      </c>
      <c r="AJ12">
        <v>1202.2314993299101</v>
      </c>
      <c r="AK12">
        <v>40193708.346291602</v>
      </c>
      <c r="AL12">
        <v>2570.7568738783398</v>
      </c>
      <c r="AM12">
        <v>24968.2457757917</v>
      </c>
      <c r="AN12">
        <v>7988.4859994895196</v>
      </c>
      <c r="AO12">
        <v>6225.33668182973</v>
      </c>
      <c r="AP12">
        <v>9451330.9074146301</v>
      </c>
      <c r="AQ12">
        <v>10339915.142121499</v>
      </c>
      <c r="AR12">
        <v>61846.271923076303</v>
      </c>
      <c r="AS12">
        <v>14689081.8417996</v>
      </c>
      <c r="AT12">
        <v>1117987.4442980699</v>
      </c>
      <c r="AU12">
        <v>11549.6615495269</v>
      </c>
      <c r="AV12">
        <v>303.90062682421302</v>
      </c>
      <c r="AW12">
        <v>138633.717531617</v>
      </c>
      <c r="AX12">
        <v>3738.0178787938098</v>
      </c>
      <c r="AY12">
        <v>18266.359530464098</v>
      </c>
      <c r="AZ12">
        <v>1000013.99292847</v>
      </c>
      <c r="BA12">
        <v>3553453.8213010002</v>
      </c>
      <c r="BB12">
        <v>2878.8834586520602</v>
      </c>
      <c r="BC12">
        <v>19062.015050244201</v>
      </c>
      <c r="BD12">
        <v>17824.508970385301</v>
      </c>
      <c r="BE12">
        <v>33378995.352454599</v>
      </c>
      <c r="BF12">
        <v>6908.0104733342496</v>
      </c>
      <c r="BG12">
        <v>18734.4241145735</v>
      </c>
      <c r="BH12">
        <v>6837.7023846550101</v>
      </c>
      <c r="BI12">
        <v>3970.5513243293199</v>
      </c>
      <c r="BJ12">
        <v>2044.3619449089299</v>
      </c>
      <c r="BK12">
        <v>639829.23056614702</v>
      </c>
      <c r="BL12">
        <v>9439.9073958458393</v>
      </c>
      <c r="BM12">
        <v>2062.6875766719299</v>
      </c>
      <c r="BN12">
        <v>562384420.13808298</v>
      </c>
      <c r="BO12">
        <v>3360964.5640305802</v>
      </c>
      <c r="BP12">
        <v>383973.85497456498</v>
      </c>
      <c r="BQ12">
        <v>110729.7066933</v>
      </c>
      <c r="BR12">
        <v>350862215.45825899</v>
      </c>
      <c r="BS12">
        <v>1327300.59137756</v>
      </c>
      <c r="BT12">
        <v>290724839.49778497</v>
      </c>
      <c r="BU12">
        <v>319261799.010351</v>
      </c>
      <c r="BV12">
        <v>1157844091.7729399</v>
      </c>
      <c r="BW12">
        <v>34257766.585132599</v>
      </c>
      <c r="BX12">
        <v>918841.80193725298</v>
      </c>
      <c r="BY12">
        <v>184472405.73098499</v>
      </c>
      <c r="BZ12">
        <v>253402031.04880899</v>
      </c>
      <c r="CA12">
        <v>5342758877.8679199</v>
      </c>
      <c r="CB12">
        <v>113599.015223963</v>
      </c>
      <c r="CC12">
        <v>540345.74619809503</v>
      </c>
      <c r="CD12">
        <v>113048429.46642099</v>
      </c>
      <c r="CF12">
        <v>617433.86113560502</v>
      </c>
      <c r="CH12">
        <v>456834.58787873399</v>
      </c>
      <c r="CI12">
        <v>319246.14342915401</v>
      </c>
      <c r="CN12">
        <v>1743151566.8616199</v>
      </c>
      <c r="CO12">
        <v>1662945427.1645601</v>
      </c>
      <c r="CP12">
        <v>1326610559.5334101</v>
      </c>
      <c r="CQ12">
        <v>1601998070.43489</v>
      </c>
      <c r="CR12">
        <v>3783670786.64884</v>
      </c>
      <c r="CS12">
        <v>4755414917.8779602</v>
      </c>
      <c r="CT12">
        <v>7356430144.4773598</v>
      </c>
      <c r="CU12">
        <v>5162557208.5265102</v>
      </c>
      <c r="CV12">
        <v>10198615023.8629</v>
      </c>
      <c r="CW12">
        <v>1731317.35245271</v>
      </c>
      <c r="CX12">
        <v>564345536.59213495</v>
      </c>
      <c r="CY12">
        <v>24701.293198002601</v>
      </c>
      <c r="CZ12">
        <v>2099100399.1934099</v>
      </c>
      <c r="DA12">
        <v>1079817411.2009101</v>
      </c>
      <c r="DB12">
        <v>2289563005.08883</v>
      </c>
      <c r="DC12">
        <v>16569.025176326701</v>
      </c>
      <c r="DE12">
        <v>450088.167848229</v>
      </c>
      <c r="DF12">
        <v>379155900.30803698</v>
      </c>
      <c r="DG12">
        <v>4827072339.90026</v>
      </c>
      <c r="DH12">
        <v>41592266296.982903</v>
      </c>
      <c r="DI12">
        <f t="shared" si="0"/>
        <v>113977050808.44202</v>
      </c>
    </row>
    <row r="13" spans="1:113">
      <c r="A13" t="s">
        <v>15</v>
      </c>
      <c r="B13">
        <v>427.63126456697699</v>
      </c>
      <c r="C13">
        <v>37303337.820707798</v>
      </c>
      <c r="D13">
        <v>1.00562516029371E-3</v>
      </c>
      <c r="E13">
        <v>48.138238928406501</v>
      </c>
      <c r="F13">
        <v>890.86992188249496</v>
      </c>
      <c r="G13">
        <v>185.79833973797699</v>
      </c>
      <c r="H13">
        <v>73.263958487927098</v>
      </c>
      <c r="I13">
        <v>28.185253862767102</v>
      </c>
      <c r="J13">
        <v>82.558412185864199</v>
      </c>
      <c r="K13">
        <v>5567.1486238381804</v>
      </c>
      <c r="L13">
        <v>173912575.30245</v>
      </c>
      <c r="M13">
        <v>787445548.95619702</v>
      </c>
      <c r="N13">
        <v>256.887178353141</v>
      </c>
      <c r="O13">
        <v>4611.2920267377503</v>
      </c>
      <c r="P13">
        <v>13.8946978611578</v>
      </c>
      <c r="Q13">
        <v>17406.083957835999</v>
      </c>
      <c r="R13">
        <v>6718.2907079097404</v>
      </c>
      <c r="S13">
        <v>51467.652547474099</v>
      </c>
      <c r="T13">
        <v>59464.510200611803</v>
      </c>
      <c r="U13">
        <v>52257.859384352203</v>
      </c>
      <c r="V13">
        <v>703283.995533876</v>
      </c>
      <c r="W13">
        <v>54133.922863192602</v>
      </c>
      <c r="X13">
        <v>172934.00791304299</v>
      </c>
      <c r="Y13">
        <v>1097.3046337415101</v>
      </c>
      <c r="Z13">
        <v>2541.801287197</v>
      </c>
      <c r="AA13">
        <v>1991.6935784013399</v>
      </c>
      <c r="AB13">
        <v>5318.2369196822001</v>
      </c>
      <c r="AC13">
        <v>2766.87876212332</v>
      </c>
      <c r="AD13">
        <v>9239.6590770987696</v>
      </c>
      <c r="AE13">
        <v>1846.77681661268</v>
      </c>
      <c r="AF13">
        <v>6855.8526056813598</v>
      </c>
      <c r="AG13">
        <v>1738700.97082007</v>
      </c>
      <c r="AH13">
        <v>134.417348876082</v>
      </c>
      <c r="AI13">
        <v>23.096141573456201</v>
      </c>
      <c r="AJ13">
        <v>34.801607841145497</v>
      </c>
      <c r="AK13">
        <v>92928.779155207405</v>
      </c>
      <c r="AL13">
        <v>232.19183848119101</v>
      </c>
      <c r="AM13">
        <v>99.577591696592705</v>
      </c>
      <c r="AN13">
        <v>321.29574416976101</v>
      </c>
      <c r="AO13">
        <v>197.82462757868001</v>
      </c>
      <c r="AP13">
        <v>21913.899797337399</v>
      </c>
      <c r="AQ13">
        <v>24962216.193272199</v>
      </c>
      <c r="AR13">
        <v>156.53363525112701</v>
      </c>
      <c r="AS13">
        <v>2046704.9804517401</v>
      </c>
      <c r="AT13">
        <v>1086692.18556027</v>
      </c>
      <c r="AU13">
        <v>2762.2463739048999</v>
      </c>
      <c r="AV13">
        <v>55.444380895688496</v>
      </c>
      <c r="AW13">
        <v>51750.580126665802</v>
      </c>
      <c r="AX13">
        <v>262.64466862543298</v>
      </c>
      <c r="AY13">
        <v>366.59227568192</v>
      </c>
      <c r="AZ13">
        <v>2876.6763435344401</v>
      </c>
      <c r="BA13">
        <v>8304.5232877233593</v>
      </c>
      <c r="BB13">
        <v>14.336872456523301</v>
      </c>
      <c r="BC13">
        <v>493.48821004881</v>
      </c>
      <c r="BD13">
        <v>243.78201611509101</v>
      </c>
      <c r="BE13">
        <v>76759.815924776005</v>
      </c>
      <c r="BF13">
        <v>377.945418250557</v>
      </c>
      <c r="BG13">
        <v>718.54537146422604</v>
      </c>
      <c r="BH13">
        <v>432.56499090796399</v>
      </c>
      <c r="BI13">
        <v>470.03548296567197</v>
      </c>
      <c r="BJ13">
        <v>2.9695605394121398</v>
      </c>
      <c r="BK13">
        <v>2808.4069640443499</v>
      </c>
      <c r="BL13">
        <v>331.17918713324201</v>
      </c>
      <c r="BM13">
        <v>2569.4486882862102</v>
      </c>
      <c r="BN13">
        <v>33418515.938214</v>
      </c>
      <c r="BO13">
        <v>1662802.48060881</v>
      </c>
      <c r="BP13">
        <v>5827.3802404903399</v>
      </c>
      <c r="BQ13">
        <v>640.91800206764105</v>
      </c>
      <c r="BR13">
        <v>44410282.4024252</v>
      </c>
      <c r="BS13">
        <v>6244.6279858543503</v>
      </c>
      <c r="BT13">
        <v>18851893.266851299</v>
      </c>
      <c r="BU13">
        <v>8764808.8380957805</v>
      </c>
      <c r="BV13">
        <v>15014071.135182099</v>
      </c>
      <c r="BW13">
        <v>4334010.6618979704</v>
      </c>
      <c r="BX13">
        <v>3556207.4891193602</v>
      </c>
      <c r="BY13">
        <v>182419430.89138201</v>
      </c>
      <c r="BZ13">
        <v>70927637.456480399</v>
      </c>
      <c r="CA13">
        <v>1733219260.95486</v>
      </c>
      <c r="CB13">
        <v>618.92084062752394</v>
      </c>
      <c r="CC13">
        <v>1388.2524608061201</v>
      </c>
      <c r="CD13">
        <v>32247506.556203801</v>
      </c>
      <c r="CF13">
        <v>75486.4948026161</v>
      </c>
      <c r="CH13">
        <v>2067.7035741412101</v>
      </c>
      <c r="CI13">
        <v>1704.5255074183799</v>
      </c>
      <c r="CN13">
        <v>601412947.39138198</v>
      </c>
      <c r="CO13">
        <v>617028476.95230806</v>
      </c>
      <c r="CP13">
        <v>523554850.51822603</v>
      </c>
      <c r="CQ13">
        <v>540523953.10284996</v>
      </c>
      <c r="CR13">
        <v>1273734499.14482</v>
      </c>
      <c r="CS13">
        <v>1511631157.9277401</v>
      </c>
      <c r="CT13">
        <v>2593033244.4380798</v>
      </c>
      <c r="CU13">
        <v>1854697003.77318</v>
      </c>
      <c r="CV13">
        <v>3254152653.9215498</v>
      </c>
      <c r="CW13">
        <v>5206.94657998606</v>
      </c>
      <c r="CX13">
        <v>18151048.9614846</v>
      </c>
      <c r="CZ13">
        <v>446265848.03150302</v>
      </c>
      <c r="DA13">
        <v>45412274.357470699</v>
      </c>
      <c r="DB13">
        <v>80965532.082963794</v>
      </c>
      <c r="DE13">
        <v>408.36103013236198</v>
      </c>
      <c r="DF13">
        <v>203603642.66668701</v>
      </c>
      <c r="DG13">
        <v>1023494933.7721601</v>
      </c>
      <c r="DH13">
        <v>14240998000.545601</v>
      </c>
      <c r="DI13">
        <f t="shared" si="0"/>
        <v>32007511020.039154</v>
      </c>
    </row>
    <row r="14" spans="1:113">
      <c r="A14" t="s">
        <v>16</v>
      </c>
      <c r="B14">
        <v>113709.516186319</v>
      </c>
      <c r="C14">
        <v>51915.483030527103</v>
      </c>
      <c r="E14">
        <v>52.420503228026597</v>
      </c>
      <c r="F14">
        <v>837.79680065342302</v>
      </c>
      <c r="G14">
        <v>48280.857040556402</v>
      </c>
      <c r="H14">
        <v>9633.6933433716604</v>
      </c>
      <c r="I14">
        <v>5282.9214167413702</v>
      </c>
      <c r="J14">
        <v>18299.805641925399</v>
      </c>
      <c r="K14">
        <v>3237764.1242828001</v>
      </c>
      <c r="L14">
        <v>169741.381916349</v>
      </c>
      <c r="M14">
        <v>26401.430616637099</v>
      </c>
      <c r="N14">
        <v>55964913.489610702</v>
      </c>
      <c r="O14">
        <v>32952931.226927001</v>
      </c>
      <c r="P14">
        <v>85821438.405592099</v>
      </c>
      <c r="Q14">
        <v>603580.366605683</v>
      </c>
      <c r="R14">
        <v>2794553.4032843299</v>
      </c>
      <c r="S14">
        <v>13937351.295965601</v>
      </c>
      <c r="T14">
        <v>2341861.52146204</v>
      </c>
      <c r="U14">
        <v>846512.394729094</v>
      </c>
      <c r="V14">
        <v>1815072.24988554</v>
      </c>
      <c r="W14">
        <v>5130477.9052064596</v>
      </c>
      <c r="X14">
        <v>1366891.44632015</v>
      </c>
      <c r="Y14">
        <v>17858.594292158701</v>
      </c>
      <c r="Z14">
        <v>141740.31012231301</v>
      </c>
      <c r="AA14">
        <v>5684240.2610972403</v>
      </c>
      <c r="AB14">
        <v>303752.51788014697</v>
      </c>
      <c r="AC14">
        <v>52611.638145209101</v>
      </c>
      <c r="AD14">
        <v>3670469.4208031199</v>
      </c>
      <c r="AE14">
        <v>33887969.892315</v>
      </c>
      <c r="AF14">
        <v>61809015.972694002</v>
      </c>
      <c r="AG14">
        <v>10174734.8321147</v>
      </c>
      <c r="AH14">
        <v>73597.043683416297</v>
      </c>
      <c r="AI14">
        <v>391866.899596292</v>
      </c>
      <c r="AJ14">
        <v>679.91641543799597</v>
      </c>
      <c r="AK14">
        <v>17385.560713446499</v>
      </c>
      <c r="AL14">
        <v>4378.6305247647297</v>
      </c>
      <c r="AM14">
        <v>1113.77174701183</v>
      </c>
      <c r="AN14">
        <v>4549001.4328618497</v>
      </c>
      <c r="AO14">
        <v>3861033.201957</v>
      </c>
      <c r="AP14">
        <v>339400.791286049</v>
      </c>
      <c r="AQ14">
        <v>264.49187681271798</v>
      </c>
      <c r="AR14">
        <v>1713.9741853550399</v>
      </c>
      <c r="AS14">
        <v>13893.8352538131</v>
      </c>
      <c r="AT14">
        <v>11074.7709270789</v>
      </c>
      <c r="AU14">
        <v>1212.2872088056599</v>
      </c>
      <c r="AV14">
        <v>567.45914994721704</v>
      </c>
      <c r="AW14">
        <v>3628.73978951959</v>
      </c>
      <c r="AX14">
        <v>2047.6534633405799</v>
      </c>
      <c r="AY14">
        <v>5974.98476488302</v>
      </c>
      <c r="AZ14">
        <v>10502.8508959559</v>
      </c>
      <c r="BA14">
        <v>6374390.6559849298</v>
      </c>
      <c r="BB14">
        <v>4201.9632579632898</v>
      </c>
      <c r="BC14">
        <v>15321.0773426915</v>
      </c>
      <c r="BD14">
        <v>7086.0300079321896</v>
      </c>
      <c r="BE14">
        <v>40459.973380771502</v>
      </c>
      <c r="BF14">
        <v>427.669185258418</v>
      </c>
      <c r="BG14">
        <v>1733.95225948303</v>
      </c>
      <c r="BH14">
        <v>624.80729786922097</v>
      </c>
      <c r="BI14">
        <v>1365.45940202821</v>
      </c>
      <c r="BJ14">
        <v>2.3709649743800898</v>
      </c>
      <c r="BK14">
        <v>297680.10999641498</v>
      </c>
      <c r="BL14">
        <v>361624.80228665803</v>
      </c>
      <c r="BM14">
        <v>1835.7234577192701</v>
      </c>
      <c r="BN14">
        <v>6306257.6279738098</v>
      </c>
      <c r="BO14">
        <v>180414.88029402</v>
      </c>
      <c r="BP14">
        <v>255239.78614079501</v>
      </c>
      <c r="BQ14">
        <v>73991.137465895896</v>
      </c>
      <c r="BR14">
        <v>500421.186447324</v>
      </c>
      <c r="BS14">
        <v>856988.93706806598</v>
      </c>
      <c r="BT14">
        <v>680999.51073624601</v>
      </c>
      <c r="BU14">
        <v>255511.47495285599</v>
      </c>
      <c r="BV14">
        <v>5159554.7198601495</v>
      </c>
      <c r="BW14">
        <v>1947.2730401654001</v>
      </c>
      <c r="BX14">
        <v>2232.97101905003</v>
      </c>
      <c r="BY14">
        <v>1463440.99145032</v>
      </c>
      <c r="BZ14">
        <v>210290.049012809</v>
      </c>
      <c r="CA14">
        <v>767160.10295113805</v>
      </c>
      <c r="CB14">
        <v>1671350.3774546301</v>
      </c>
      <c r="CC14">
        <v>530012.873378088</v>
      </c>
      <c r="CD14">
        <v>36574.383190902801</v>
      </c>
      <c r="CF14">
        <v>83735.568997734299</v>
      </c>
      <c r="CH14">
        <v>218275.766024429</v>
      </c>
      <c r="CI14">
        <v>157394.70915025499</v>
      </c>
      <c r="CN14">
        <v>684207.23210702196</v>
      </c>
      <c r="CO14">
        <v>968165.58192635304</v>
      </c>
      <c r="CP14">
        <v>699827.06955771602</v>
      </c>
      <c r="CQ14">
        <v>866457.12520112901</v>
      </c>
      <c r="CR14">
        <v>2207640.0947860898</v>
      </c>
      <c r="CS14">
        <v>2833121.5970132002</v>
      </c>
      <c r="CT14">
        <v>5224471.8524624696</v>
      </c>
      <c r="CU14">
        <v>3727129.3799151098</v>
      </c>
      <c r="CV14">
        <v>14592938.3672795</v>
      </c>
      <c r="CW14">
        <v>183886.31585561499</v>
      </c>
      <c r="CX14">
        <v>2584710.2963802</v>
      </c>
      <c r="CY14">
        <v>2353.0681469056699</v>
      </c>
      <c r="CZ14">
        <v>1568405.3453321599</v>
      </c>
      <c r="DA14">
        <v>144205.08033167801</v>
      </c>
      <c r="DB14">
        <v>1543314.0764345599</v>
      </c>
      <c r="DC14">
        <v>1657.77777384511</v>
      </c>
      <c r="DE14">
        <v>2017479.8463866001</v>
      </c>
      <c r="DF14">
        <v>718786.97640534095</v>
      </c>
      <c r="DG14">
        <v>169144370.75073799</v>
      </c>
      <c r="DH14">
        <v>1101333260.93769</v>
      </c>
      <c r="DI14">
        <f t="shared" si="0"/>
        <v>1669854172.5652895</v>
      </c>
    </row>
    <row r="15" spans="1:113">
      <c r="A15" t="s">
        <v>17</v>
      </c>
      <c r="B15">
        <v>518399.244199401</v>
      </c>
      <c r="C15">
        <v>151013.48134328201</v>
      </c>
      <c r="D15">
        <v>3.9734831837847401E-2</v>
      </c>
      <c r="E15">
        <v>3936.1435049694101</v>
      </c>
      <c r="F15">
        <v>9330.0192958893094</v>
      </c>
      <c r="G15">
        <v>19788.920752891299</v>
      </c>
      <c r="H15">
        <v>29404.2430304968</v>
      </c>
      <c r="I15">
        <v>13812.982660595901</v>
      </c>
      <c r="J15">
        <v>15658.505543233599</v>
      </c>
      <c r="K15">
        <v>38395545.029775798</v>
      </c>
      <c r="L15">
        <v>6341085.7881608699</v>
      </c>
      <c r="M15">
        <v>1365980.3803862699</v>
      </c>
      <c r="N15">
        <v>175996.83888298599</v>
      </c>
      <c r="O15">
        <v>3371106.4155873</v>
      </c>
      <c r="P15">
        <v>2383937.1417738502</v>
      </c>
      <c r="Q15">
        <v>12522.4800482274</v>
      </c>
      <c r="R15">
        <v>1724741.52040887</v>
      </c>
      <c r="S15">
        <v>220092.35022964299</v>
      </c>
      <c r="T15">
        <v>516005.565446369</v>
      </c>
      <c r="U15">
        <v>174549.739016901</v>
      </c>
      <c r="V15">
        <v>1490033.46725082</v>
      </c>
      <c r="W15">
        <v>3061536.6392812799</v>
      </c>
      <c r="X15">
        <v>1043172.20535782</v>
      </c>
      <c r="Y15">
        <v>45620.072056997102</v>
      </c>
      <c r="Z15">
        <v>498256.966002759</v>
      </c>
      <c r="AA15">
        <v>804199.29224056401</v>
      </c>
      <c r="AB15">
        <v>2777360.1121918098</v>
      </c>
      <c r="AC15">
        <v>390181.90189035702</v>
      </c>
      <c r="AD15">
        <v>57306670.403837897</v>
      </c>
      <c r="AE15">
        <v>3048982.7474265001</v>
      </c>
      <c r="AF15">
        <v>1415818.7007029499</v>
      </c>
      <c r="AG15">
        <v>38717711.703371704</v>
      </c>
      <c r="AH15">
        <v>533580.81144695799</v>
      </c>
      <c r="AI15">
        <v>41193.446054446802</v>
      </c>
      <c r="AJ15">
        <v>64248.448284553102</v>
      </c>
      <c r="AK15">
        <v>1498907.22904888</v>
      </c>
      <c r="AL15">
        <v>360179.92196513701</v>
      </c>
      <c r="AM15">
        <v>115878.39289882001</v>
      </c>
      <c r="AN15">
        <v>4939289.3438243698</v>
      </c>
      <c r="AO15">
        <v>281112.57152660401</v>
      </c>
      <c r="AP15">
        <v>26333285.521427799</v>
      </c>
      <c r="AQ15">
        <v>46700.872951502301</v>
      </c>
      <c r="AR15">
        <v>4125.0993979864197</v>
      </c>
      <c r="AS15">
        <v>1093972.9641249001</v>
      </c>
      <c r="AT15">
        <v>825304.62002914399</v>
      </c>
      <c r="AU15">
        <v>94263.856869543</v>
      </c>
      <c r="AV15">
        <v>41856.68509667</v>
      </c>
      <c r="AW15">
        <v>278566.47693239001</v>
      </c>
      <c r="AX15">
        <v>204741.75383678501</v>
      </c>
      <c r="AY15">
        <v>182655.24079861899</v>
      </c>
      <c r="AZ15">
        <v>249624.819163765</v>
      </c>
      <c r="BA15">
        <v>217659.453073382</v>
      </c>
      <c r="BB15">
        <v>596946.79229729297</v>
      </c>
      <c r="BC15">
        <v>464163.53621657199</v>
      </c>
      <c r="BD15">
        <v>259154.59620872399</v>
      </c>
      <c r="BE15">
        <v>2394330.1415750398</v>
      </c>
      <c r="BF15">
        <v>69318.309363535402</v>
      </c>
      <c r="BG15">
        <v>294228.52167635597</v>
      </c>
      <c r="BH15">
        <v>69466.491180498706</v>
      </c>
      <c r="BI15">
        <v>405846.13460192602</v>
      </c>
      <c r="BJ15">
        <v>514.83466903270096</v>
      </c>
      <c r="BK15">
        <v>3547078.9870277299</v>
      </c>
      <c r="BL15">
        <v>2191918.9633481898</v>
      </c>
      <c r="BM15">
        <v>393747.43981046299</v>
      </c>
      <c r="BN15">
        <v>8024947.3170453301</v>
      </c>
      <c r="BO15">
        <v>280385.53984923998</v>
      </c>
      <c r="BP15">
        <v>2703005.46565209</v>
      </c>
      <c r="BQ15">
        <v>2358438.6482816199</v>
      </c>
      <c r="BR15">
        <v>623362.05950412399</v>
      </c>
      <c r="BS15">
        <v>1817170.88063359</v>
      </c>
      <c r="BT15">
        <v>3689789.05576271</v>
      </c>
      <c r="BU15">
        <v>18660515.1598626</v>
      </c>
      <c r="BV15">
        <v>29941490.417467799</v>
      </c>
      <c r="BW15">
        <v>110224.241779424</v>
      </c>
      <c r="BX15">
        <v>94238.668912914407</v>
      </c>
      <c r="BY15">
        <v>5968217.3633607104</v>
      </c>
      <c r="BZ15">
        <v>16413887.06415</v>
      </c>
      <c r="CA15">
        <v>5196593.20590162</v>
      </c>
      <c r="CB15">
        <v>1637565.6342309001</v>
      </c>
      <c r="CC15">
        <v>7115264.1949187201</v>
      </c>
      <c r="CD15">
        <v>2352267.5581832798</v>
      </c>
      <c r="CF15">
        <v>1816828.95111276</v>
      </c>
      <c r="CH15">
        <v>2408279.3832716099</v>
      </c>
      <c r="CI15">
        <v>2051757.9079181801</v>
      </c>
      <c r="CN15">
        <v>5688941.5620474601</v>
      </c>
      <c r="CO15">
        <v>7629128.1975763803</v>
      </c>
      <c r="CP15">
        <v>9100283.3226762991</v>
      </c>
      <c r="CQ15">
        <v>7475904.4381483402</v>
      </c>
      <c r="CR15">
        <v>17619211.736886799</v>
      </c>
      <c r="CS15">
        <v>26740451.013689399</v>
      </c>
      <c r="CT15">
        <v>51549922.412338197</v>
      </c>
      <c r="CU15">
        <v>47000649.649669804</v>
      </c>
      <c r="CV15">
        <v>128220665.63455001</v>
      </c>
      <c r="CW15">
        <v>1546491.91742651</v>
      </c>
      <c r="CX15">
        <v>36024602.065865502</v>
      </c>
      <c r="CY15">
        <v>302476.565898487</v>
      </c>
      <c r="CZ15">
        <v>17959238.503350701</v>
      </c>
      <c r="DA15">
        <v>2635604.9135009898</v>
      </c>
      <c r="DB15">
        <v>32914158.118457701</v>
      </c>
      <c r="DC15">
        <v>192175.42512953599</v>
      </c>
      <c r="DE15">
        <v>126526933.451618</v>
      </c>
      <c r="DF15">
        <v>1491015.3871482599</v>
      </c>
      <c r="DG15">
        <v>128541493.273577</v>
      </c>
      <c r="DH15">
        <v>970870900.49903703</v>
      </c>
      <c r="DI15">
        <f t="shared" si="0"/>
        <v>1947430790.1245134</v>
      </c>
    </row>
    <row r="16" spans="1:113">
      <c r="A16" t="s">
        <v>18</v>
      </c>
      <c r="B16">
        <v>6789.9335112812696</v>
      </c>
      <c r="C16">
        <v>2791.0911544635801</v>
      </c>
      <c r="E16">
        <v>36.860195368187199</v>
      </c>
      <c r="F16">
        <v>84.802175587472206</v>
      </c>
      <c r="G16">
        <v>158.591809599632</v>
      </c>
      <c r="H16">
        <v>739.31041165966201</v>
      </c>
      <c r="I16">
        <v>363.251117418695</v>
      </c>
      <c r="J16">
        <v>1218.24621945789</v>
      </c>
      <c r="K16">
        <v>503349.09912765201</v>
      </c>
      <c r="L16">
        <v>119692.19115167001</v>
      </c>
      <c r="M16">
        <v>31032.876669859299</v>
      </c>
      <c r="N16">
        <v>1621519.76068273</v>
      </c>
      <c r="O16">
        <v>1337774.60494182</v>
      </c>
      <c r="P16">
        <v>17197801.0279098</v>
      </c>
      <c r="Q16">
        <v>16418.361545036802</v>
      </c>
      <c r="R16">
        <v>88096.310268153</v>
      </c>
      <c r="S16">
        <v>357555.42579971498</v>
      </c>
      <c r="T16">
        <v>20472648.650995299</v>
      </c>
      <c r="U16">
        <v>3457.4424680073998</v>
      </c>
      <c r="V16">
        <v>53208.776154774401</v>
      </c>
      <c r="W16">
        <v>175267.31263072399</v>
      </c>
      <c r="X16">
        <v>44806.829350861597</v>
      </c>
      <c r="Y16">
        <v>716.44813221819902</v>
      </c>
      <c r="Z16">
        <v>9796.6496534807102</v>
      </c>
      <c r="AA16">
        <v>163051.97574150801</v>
      </c>
      <c r="AB16">
        <v>73902.5044545493</v>
      </c>
      <c r="AC16">
        <v>9552.4780002655498</v>
      </c>
      <c r="AD16">
        <v>597185.45333675202</v>
      </c>
      <c r="AE16">
        <v>894832.95226738695</v>
      </c>
      <c r="AF16">
        <v>1598156.2391647999</v>
      </c>
      <c r="AG16">
        <v>8446310.9477574397</v>
      </c>
      <c r="AH16">
        <v>23754.8068687185</v>
      </c>
      <c r="AI16">
        <v>15303.3077221118</v>
      </c>
      <c r="AJ16">
        <v>3998.7744140705399</v>
      </c>
      <c r="AK16">
        <v>41514.486656055698</v>
      </c>
      <c r="AL16">
        <v>16264.9674383291</v>
      </c>
      <c r="AM16">
        <v>8605.9993168148903</v>
      </c>
      <c r="AN16">
        <v>670916.56870219798</v>
      </c>
      <c r="AO16">
        <v>130184.963892302</v>
      </c>
      <c r="AP16">
        <v>3189404.9905247302</v>
      </c>
      <c r="AQ16">
        <v>1442.91711282648</v>
      </c>
      <c r="AR16">
        <v>232.44901185741699</v>
      </c>
      <c r="AS16">
        <v>9512.65977512881</v>
      </c>
      <c r="AT16">
        <v>19333.404455793301</v>
      </c>
      <c r="AU16">
        <v>10222.0543254556</v>
      </c>
      <c r="AV16">
        <v>661.53747119111597</v>
      </c>
      <c r="AW16">
        <v>5592.76021827149</v>
      </c>
      <c r="AX16">
        <v>3754.7029869411699</v>
      </c>
      <c r="AY16">
        <v>2714.20646941626</v>
      </c>
      <c r="AZ16">
        <v>51248.889795118397</v>
      </c>
      <c r="BA16">
        <v>287593.54780410399</v>
      </c>
      <c r="BB16">
        <v>189784.590669884</v>
      </c>
      <c r="BC16">
        <v>6459821.0396727901</v>
      </c>
      <c r="BD16">
        <v>23543.622975283201</v>
      </c>
      <c r="BE16">
        <v>535035.02104108699</v>
      </c>
      <c r="BF16">
        <v>15123.2023816827</v>
      </c>
      <c r="BG16">
        <v>63390.047144299198</v>
      </c>
      <c r="BH16">
        <v>14907.5230971001</v>
      </c>
      <c r="BI16">
        <v>86580.923221941499</v>
      </c>
      <c r="BK16">
        <v>40946.200820088401</v>
      </c>
      <c r="BL16">
        <v>2866939.8734455798</v>
      </c>
      <c r="BM16">
        <v>48274.927280484197</v>
      </c>
      <c r="BN16">
        <v>1364585.6664182099</v>
      </c>
      <c r="BO16">
        <v>72070.936213594803</v>
      </c>
      <c r="BP16">
        <v>1507069.5750885401</v>
      </c>
      <c r="BQ16">
        <v>286571.477768782</v>
      </c>
      <c r="BR16">
        <v>918962.08085009502</v>
      </c>
      <c r="BS16">
        <v>537243.37715205201</v>
      </c>
      <c r="BT16">
        <v>219086.66658505099</v>
      </c>
      <c r="BU16">
        <v>175475.95184971899</v>
      </c>
      <c r="BV16">
        <v>22407643.138321701</v>
      </c>
      <c r="BW16">
        <v>1828753.5557555601</v>
      </c>
      <c r="BX16">
        <v>21667.194107152402</v>
      </c>
      <c r="BY16">
        <v>367393.21222543</v>
      </c>
      <c r="BZ16">
        <v>265578.20194888802</v>
      </c>
      <c r="CA16">
        <v>2637144.05001166</v>
      </c>
      <c r="CB16">
        <v>2655349.6056518801</v>
      </c>
      <c r="CC16">
        <v>374004.77106305398</v>
      </c>
      <c r="CD16">
        <v>7293713.42644748</v>
      </c>
      <c r="CF16">
        <v>768857.54685894598</v>
      </c>
      <c r="CH16">
        <v>22220.169674348599</v>
      </c>
      <c r="CI16">
        <v>18684.460365478299</v>
      </c>
      <c r="CN16">
        <v>53004501.2836634</v>
      </c>
      <c r="CO16">
        <v>43842303.923000902</v>
      </c>
      <c r="CP16">
        <v>35154994.149475202</v>
      </c>
      <c r="CQ16">
        <v>51633309.793785803</v>
      </c>
      <c r="CR16">
        <v>129652503.441662</v>
      </c>
      <c r="CS16">
        <v>185905056.21397299</v>
      </c>
      <c r="CT16">
        <v>293028055.20275098</v>
      </c>
      <c r="CU16">
        <v>231342652.903896</v>
      </c>
      <c r="CV16">
        <v>557429041.87107003</v>
      </c>
      <c r="CW16">
        <v>64950.8076335367</v>
      </c>
      <c r="CX16">
        <v>610016.82844886102</v>
      </c>
      <c r="CY16">
        <v>1632.00071514617</v>
      </c>
      <c r="CZ16">
        <v>10401556.326806201</v>
      </c>
      <c r="DA16">
        <v>2530964.6519230301</v>
      </c>
      <c r="DB16">
        <v>4057490.3206237899</v>
      </c>
      <c r="DC16">
        <v>1056.6584740513999</v>
      </c>
      <c r="DE16">
        <v>1005573.42500564</v>
      </c>
      <c r="DF16">
        <v>6892464.8860357897</v>
      </c>
      <c r="DG16">
        <v>620997783.00647902</v>
      </c>
      <c r="DH16">
        <v>3675275678.8583298</v>
      </c>
      <c r="DI16">
        <f t="shared" si="0"/>
        <v>6015238582.9896202</v>
      </c>
    </row>
    <row r="17" spans="1:113">
      <c r="A17" t="s">
        <v>19</v>
      </c>
      <c r="B17">
        <v>29273.470650394102</v>
      </c>
      <c r="C17">
        <v>259382.246794112</v>
      </c>
      <c r="D17">
        <v>2.2288741360371699E-2</v>
      </c>
      <c r="E17">
        <v>15.7093006096837</v>
      </c>
      <c r="F17">
        <v>260.57832201668498</v>
      </c>
      <c r="G17">
        <v>19034.923195763098</v>
      </c>
      <c r="H17">
        <v>5155.94005122011</v>
      </c>
      <c r="I17">
        <v>3903.24421723863</v>
      </c>
      <c r="J17">
        <v>5705.46503326539</v>
      </c>
      <c r="K17">
        <v>2385981.2073374102</v>
      </c>
      <c r="L17">
        <v>1891302.0807749799</v>
      </c>
      <c r="M17">
        <v>277000.720354138</v>
      </c>
      <c r="N17">
        <v>13745.441925372301</v>
      </c>
      <c r="O17">
        <v>103877.282193758</v>
      </c>
      <c r="P17">
        <v>332316.03199476498</v>
      </c>
      <c r="Q17">
        <v>506162.49670452398</v>
      </c>
      <c r="R17">
        <v>23235.8082835725</v>
      </c>
      <c r="S17">
        <v>17710.676955064901</v>
      </c>
      <c r="T17">
        <v>135519.23406568001</v>
      </c>
      <c r="U17">
        <v>235545.834173454</v>
      </c>
      <c r="V17">
        <v>527976.71095131803</v>
      </c>
      <c r="W17">
        <v>188980.94629017299</v>
      </c>
      <c r="X17">
        <v>391589.97266455</v>
      </c>
      <c r="Y17">
        <v>19194.3026257192</v>
      </c>
      <c r="Z17">
        <v>51525.656006699501</v>
      </c>
      <c r="AA17">
        <v>26781.923510796401</v>
      </c>
      <c r="AB17">
        <v>115280.67407642701</v>
      </c>
      <c r="AC17">
        <v>43336.970455770301</v>
      </c>
      <c r="AD17">
        <v>848679.94691908499</v>
      </c>
      <c r="AE17">
        <v>20128.950346318299</v>
      </c>
      <c r="AF17">
        <v>187454.048132425</v>
      </c>
      <c r="AG17">
        <v>264035.92110975599</v>
      </c>
      <c r="AH17">
        <v>19972.473605764699</v>
      </c>
      <c r="AI17">
        <v>766.05804820653805</v>
      </c>
      <c r="AJ17">
        <v>1698.79810770523</v>
      </c>
      <c r="AK17">
        <v>13438.266365794199</v>
      </c>
      <c r="AL17">
        <v>4066.1582152728201</v>
      </c>
      <c r="AM17">
        <v>4615.4024261102704</v>
      </c>
      <c r="AN17">
        <v>82232.381313483507</v>
      </c>
      <c r="AO17">
        <v>5555.5303579291103</v>
      </c>
      <c r="AP17">
        <v>65274.890397403098</v>
      </c>
      <c r="AQ17">
        <v>1658.68420872152</v>
      </c>
      <c r="AR17">
        <v>675.58132564304196</v>
      </c>
      <c r="AS17">
        <v>4693.39366115965</v>
      </c>
      <c r="AT17">
        <v>6795.8569462969799</v>
      </c>
      <c r="AU17">
        <v>1025.35757050488</v>
      </c>
      <c r="AV17">
        <v>89.785706346838097</v>
      </c>
      <c r="AW17">
        <v>990.08744408047198</v>
      </c>
      <c r="AX17">
        <v>429.57118021584603</v>
      </c>
      <c r="AY17">
        <v>2413.0646073580601</v>
      </c>
      <c r="AZ17">
        <v>5381.2260500259999</v>
      </c>
      <c r="BA17">
        <v>5843.2513628796996</v>
      </c>
      <c r="BB17">
        <v>13803.273057045</v>
      </c>
      <c r="BC17">
        <v>46289.536200745701</v>
      </c>
      <c r="BD17">
        <v>34463.219777412603</v>
      </c>
      <c r="BE17">
        <v>51195.479236978899</v>
      </c>
      <c r="BF17">
        <v>2217.9329960710102</v>
      </c>
      <c r="BG17">
        <v>7704.5522968589403</v>
      </c>
      <c r="BH17">
        <v>2145.66672714061</v>
      </c>
      <c r="BI17">
        <v>6749.96276214101</v>
      </c>
      <c r="BJ17">
        <v>186.45004282074501</v>
      </c>
      <c r="BK17">
        <v>86701.827731943398</v>
      </c>
      <c r="BL17">
        <v>24573.405669568401</v>
      </c>
      <c r="BM17">
        <v>5701.5475091247299</v>
      </c>
      <c r="BN17">
        <v>325271.53071726899</v>
      </c>
      <c r="BO17">
        <v>8888.6281143284104</v>
      </c>
      <c r="BP17">
        <v>95117.867620766105</v>
      </c>
      <c r="BQ17">
        <v>22657.510529245901</v>
      </c>
      <c r="BR17">
        <v>65449.643875538801</v>
      </c>
      <c r="BS17">
        <v>202840.474508963</v>
      </c>
      <c r="BT17">
        <v>278489.69281273498</v>
      </c>
      <c r="BU17">
        <v>98871.016319828705</v>
      </c>
      <c r="BV17">
        <v>282430.82001799502</v>
      </c>
      <c r="BW17">
        <v>12699.608288825701</v>
      </c>
      <c r="BX17">
        <v>2040.6560075283801</v>
      </c>
      <c r="BY17">
        <v>56950.218894060199</v>
      </c>
      <c r="BZ17">
        <v>81676.043284109401</v>
      </c>
      <c r="CA17">
        <v>901798.34033497295</v>
      </c>
      <c r="CB17">
        <v>396746.30969154101</v>
      </c>
      <c r="CC17">
        <v>41247.165505031699</v>
      </c>
      <c r="CD17">
        <v>71220.5689949925</v>
      </c>
      <c r="CF17">
        <v>232504.69465883399</v>
      </c>
      <c r="CH17">
        <v>52185.414027008301</v>
      </c>
      <c r="CI17">
        <v>37309.1909936589</v>
      </c>
      <c r="CN17">
        <v>2122132.3588882601</v>
      </c>
      <c r="CO17">
        <v>2610393.8486206299</v>
      </c>
      <c r="CP17">
        <v>2412535.7397638401</v>
      </c>
      <c r="CQ17">
        <v>3752167.6251211101</v>
      </c>
      <c r="CR17">
        <v>7900913.9221532298</v>
      </c>
      <c r="CS17">
        <v>12073580.345819401</v>
      </c>
      <c r="CT17">
        <v>18413520.668043502</v>
      </c>
      <c r="CU17">
        <v>12633831.0551288</v>
      </c>
      <c r="CV17">
        <v>26450635.861768201</v>
      </c>
      <c r="CW17">
        <v>27192.770504147898</v>
      </c>
      <c r="CX17">
        <v>642819.14012245496</v>
      </c>
      <c r="CY17">
        <v>8893.2720018381806</v>
      </c>
      <c r="CZ17">
        <v>610763.33468026097</v>
      </c>
      <c r="DA17">
        <v>209568.520609873</v>
      </c>
      <c r="DB17">
        <v>683936.25555952697</v>
      </c>
      <c r="DC17">
        <v>6900.5566746145996</v>
      </c>
      <c r="DE17">
        <v>567777.71300113504</v>
      </c>
      <c r="DF17">
        <v>195540.96824093399</v>
      </c>
      <c r="DG17">
        <v>174549741.63192201</v>
      </c>
      <c r="DH17">
        <v>488179585.70019102</v>
      </c>
      <c r="DI17">
        <f t="shared" si="0"/>
        <v>766758269.79462588</v>
      </c>
    </row>
    <row r="18" spans="1:113">
      <c r="A18" t="s">
        <v>20</v>
      </c>
      <c r="B18">
        <v>3823068.5729373698</v>
      </c>
      <c r="C18">
        <v>965615.67313680705</v>
      </c>
      <c r="D18">
        <v>1.8032109776798</v>
      </c>
      <c r="E18">
        <v>15424.821559481999</v>
      </c>
      <c r="F18">
        <v>42.885349066711399</v>
      </c>
      <c r="G18">
        <v>73818.360931523493</v>
      </c>
      <c r="H18">
        <v>2624112.22661715</v>
      </c>
      <c r="I18">
        <v>1184253.71362867</v>
      </c>
      <c r="J18">
        <v>70078.969371904997</v>
      </c>
      <c r="K18">
        <v>3547926658.0827198</v>
      </c>
      <c r="L18">
        <v>3793730.1784425201</v>
      </c>
      <c r="M18">
        <v>13092439.077849001</v>
      </c>
      <c r="N18">
        <v>8006.9209841366101</v>
      </c>
      <c r="O18">
        <v>1249194.83769024</v>
      </c>
      <c r="P18">
        <v>2315.76865166777</v>
      </c>
      <c r="Q18">
        <v>3247.0935371789601</v>
      </c>
      <c r="R18">
        <v>1257802579.93155</v>
      </c>
      <c r="S18">
        <v>31116005.7551236</v>
      </c>
      <c r="T18">
        <v>264933.13879804203</v>
      </c>
      <c r="U18">
        <v>244448.18906525601</v>
      </c>
      <c r="V18">
        <v>8931413.5787687395</v>
      </c>
      <c r="W18">
        <v>41894755.104559503</v>
      </c>
      <c r="X18">
        <v>17503511.273605902</v>
      </c>
      <c r="Y18">
        <v>14963115.5397026</v>
      </c>
      <c r="Z18">
        <v>4740988.6036104998</v>
      </c>
      <c r="AA18">
        <v>13991254.0152514</v>
      </c>
      <c r="AB18">
        <v>165666477.68992999</v>
      </c>
      <c r="AC18">
        <v>16923369.893734299</v>
      </c>
      <c r="AD18">
        <v>63843274.046626903</v>
      </c>
      <c r="AE18">
        <v>342821015.725954</v>
      </c>
      <c r="AF18">
        <v>92828513.746393695</v>
      </c>
      <c r="AG18">
        <v>261107381.440934</v>
      </c>
      <c r="AH18">
        <v>7930644.0367441503</v>
      </c>
      <c r="AI18">
        <v>900725.09393738001</v>
      </c>
      <c r="AJ18">
        <v>1653370.19186347</v>
      </c>
      <c r="AK18">
        <v>45482609.500618801</v>
      </c>
      <c r="AL18">
        <v>11473609.5890017</v>
      </c>
      <c r="AM18">
        <v>2374587.3578061401</v>
      </c>
      <c r="AN18">
        <v>12645524.8485092</v>
      </c>
      <c r="AO18">
        <v>7726388.5887901001</v>
      </c>
      <c r="AP18">
        <v>8246904.1805737801</v>
      </c>
      <c r="AQ18">
        <v>248008.33637713399</v>
      </c>
      <c r="AR18">
        <v>53712766.081452198</v>
      </c>
      <c r="AS18">
        <v>59153.698742350003</v>
      </c>
      <c r="AT18">
        <v>18971381.235908799</v>
      </c>
      <c r="AU18">
        <v>28500.632946106802</v>
      </c>
      <c r="AV18">
        <v>177644.172685578</v>
      </c>
      <c r="AW18">
        <v>638150.254787212</v>
      </c>
      <c r="AX18">
        <v>594373.13215553097</v>
      </c>
      <c r="AY18">
        <v>9271080.8621293399</v>
      </c>
      <c r="AZ18">
        <v>1395328.44129919</v>
      </c>
      <c r="BA18">
        <v>7858221.0883520404</v>
      </c>
      <c r="BB18">
        <v>13477900.540547499</v>
      </c>
      <c r="BC18">
        <v>33036249.2605148</v>
      </c>
      <c r="BD18">
        <v>85491751.134848297</v>
      </c>
      <c r="BE18">
        <v>23328752.792493001</v>
      </c>
      <c r="BF18">
        <v>1483508.3828562901</v>
      </c>
      <c r="BG18">
        <v>768117.28969958704</v>
      </c>
      <c r="BH18">
        <v>2078568.7074386301</v>
      </c>
      <c r="BI18">
        <v>24474.846736424901</v>
      </c>
      <c r="BJ18">
        <v>3423.7099441548598</v>
      </c>
      <c r="BK18">
        <v>670534915.18621004</v>
      </c>
      <c r="BL18">
        <v>38074135.944343902</v>
      </c>
      <c r="BM18">
        <v>103352.28885513201</v>
      </c>
      <c r="BN18">
        <v>94327517.489438295</v>
      </c>
      <c r="BO18">
        <v>274009.67392772099</v>
      </c>
      <c r="BP18">
        <v>59585695.716216803</v>
      </c>
      <c r="BQ18">
        <v>1130222.80581871</v>
      </c>
      <c r="BR18">
        <v>1668532.08935558</v>
      </c>
      <c r="BS18">
        <v>26493336.751881201</v>
      </c>
      <c r="BT18">
        <v>14593721.543878101</v>
      </c>
      <c r="BU18">
        <v>213549.73498468599</v>
      </c>
      <c r="BV18">
        <v>48671420.315640599</v>
      </c>
      <c r="BW18">
        <v>551120.18081257504</v>
      </c>
      <c r="BX18">
        <v>460.72052483849399</v>
      </c>
      <c r="BY18">
        <v>10022694.5677926</v>
      </c>
      <c r="BZ18">
        <v>18001095.441234801</v>
      </c>
      <c r="CA18">
        <v>54986750.456985697</v>
      </c>
      <c r="CB18">
        <v>9938453.4893555492</v>
      </c>
      <c r="CC18">
        <v>1267454.2952799301</v>
      </c>
      <c r="CD18">
        <v>19356458.8420172</v>
      </c>
      <c r="CF18">
        <v>39926399.187761702</v>
      </c>
      <c r="CH18">
        <v>103934958.67116299</v>
      </c>
      <c r="CI18">
        <v>73901984.086216301</v>
      </c>
      <c r="CN18">
        <v>8155873.2854737798</v>
      </c>
      <c r="CO18">
        <v>11953323.854215899</v>
      </c>
      <c r="CP18">
        <v>10672396.817081399</v>
      </c>
      <c r="CQ18">
        <v>10657895.449802799</v>
      </c>
      <c r="CR18">
        <v>25947620.036224101</v>
      </c>
      <c r="CS18">
        <v>30718494.4448695</v>
      </c>
      <c r="CT18">
        <v>48983582.903230898</v>
      </c>
      <c r="CU18">
        <v>38916822.9419581</v>
      </c>
      <c r="CV18">
        <v>81632285.385533705</v>
      </c>
      <c r="CW18">
        <v>2285037.32507913</v>
      </c>
      <c r="CX18">
        <v>4617532.3459424302</v>
      </c>
      <c r="CY18">
        <v>341501.10315848503</v>
      </c>
      <c r="CZ18">
        <v>119207228.328655</v>
      </c>
      <c r="DA18">
        <v>175633113.70408201</v>
      </c>
      <c r="DB18">
        <v>6551053.4414620399</v>
      </c>
      <c r="DC18">
        <v>66291.480010093204</v>
      </c>
      <c r="DE18">
        <v>1029614978.17431</v>
      </c>
      <c r="DF18">
        <v>45238173.713991001</v>
      </c>
      <c r="DG18">
        <v>335949987.04731399</v>
      </c>
      <c r="DH18">
        <v>1387477911.5573599</v>
      </c>
      <c r="DI18">
        <f t="shared" si="0"/>
        <v>10922736107.469427</v>
      </c>
    </row>
    <row r="19" spans="1:113">
      <c r="A19" t="s">
        <v>21</v>
      </c>
      <c r="B19">
        <v>2676502.4184526401</v>
      </c>
      <c r="C19">
        <v>308912.71589293098</v>
      </c>
      <c r="D19">
        <v>7.8975184958874296</v>
      </c>
      <c r="E19">
        <v>159.933304919085</v>
      </c>
      <c r="F19">
        <v>247.919430327714</v>
      </c>
      <c r="G19">
        <v>925046.44358606206</v>
      </c>
      <c r="H19">
        <v>1470095.8678610499</v>
      </c>
      <c r="I19">
        <v>364413.13442431</v>
      </c>
      <c r="J19">
        <v>393779.75370617601</v>
      </c>
      <c r="K19">
        <v>172227272.33469501</v>
      </c>
      <c r="L19">
        <v>1048780806.06086</v>
      </c>
      <c r="M19">
        <v>211852426.84089899</v>
      </c>
      <c r="N19">
        <v>4596002.6518763099</v>
      </c>
      <c r="O19">
        <v>4646738.0794838304</v>
      </c>
      <c r="P19">
        <v>782836.85213434696</v>
      </c>
      <c r="Q19">
        <v>911656.77741102502</v>
      </c>
      <c r="R19">
        <v>43100828.865955502</v>
      </c>
      <c r="S19">
        <v>1517428827.5843501</v>
      </c>
      <c r="T19">
        <v>352972090.21190798</v>
      </c>
      <c r="U19">
        <v>9243685.8138177898</v>
      </c>
      <c r="V19">
        <v>307754156.11234599</v>
      </c>
      <c r="W19">
        <v>147815200.156414</v>
      </c>
      <c r="X19">
        <v>90002955.019700304</v>
      </c>
      <c r="Y19">
        <v>24741285.247773498</v>
      </c>
      <c r="Z19">
        <v>73474860.915490597</v>
      </c>
      <c r="AA19">
        <v>66554902.595836401</v>
      </c>
      <c r="AB19">
        <v>157958833.52501199</v>
      </c>
      <c r="AC19">
        <v>89620865.833622694</v>
      </c>
      <c r="AD19">
        <v>299466101.85888797</v>
      </c>
      <c r="AE19">
        <v>61424360.291844897</v>
      </c>
      <c r="AF19">
        <v>190964664.93313301</v>
      </c>
      <c r="AG19">
        <v>366819461.23655701</v>
      </c>
      <c r="AH19">
        <v>4711107.2855492504</v>
      </c>
      <c r="AI19">
        <v>783216.37923992798</v>
      </c>
      <c r="AJ19">
        <v>1210238.9027348999</v>
      </c>
      <c r="AK19">
        <v>32318615.242029</v>
      </c>
      <c r="AL19">
        <v>7944159.7001140704</v>
      </c>
      <c r="AM19">
        <v>1586146.76792238</v>
      </c>
      <c r="AN19">
        <v>11041674.929095101</v>
      </c>
      <c r="AO19">
        <v>6680597.51335466</v>
      </c>
      <c r="AP19">
        <v>9704149.2928747796</v>
      </c>
      <c r="AQ19">
        <v>1688039.08027987</v>
      </c>
      <c r="AR19">
        <v>1035556.55851047</v>
      </c>
      <c r="AS19">
        <v>182649.24000668299</v>
      </c>
      <c r="AT19">
        <v>11733106.9558549</v>
      </c>
      <c r="AU19">
        <v>94772448.093772694</v>
      </c>
      <c r="AV19">
        <v>1876832.24855124</v>
      </c>
      <c r="AW19">
        <v>24103478.421201002</v>
      </c>
      <c r="AX19">
        <v>9039298.3477445394</v>
      </c>
      <c r="AY19">
        <v>12137953.283857699</v>
      </c>
      <c r="AZ19">
        <v>20902179.824987199</v>
      </c>
      <c r="BA19">
        <v>6540875.2227258598</v>
      </c>
      <c r="BB19">
        <v>985361.90869983495</v>
      </c>
      <c r="BC19">
        <v>15566397.064821601</v>
      </c>
      <c r="BD19">
        <v>8049162.6999250101</v>
      </c>
      <c r="BE19">
        <v>17946468.9255521</v>
      </c>
      <c r="BF19">
        <v>12944970.551758099</v>
      </c>
      <c r="BG19">
        <v>17860807.384386301</v>
      </c>
      <c r="BH19">
        <v>14599808.9662394</v>
      </c>
      <c r="BI19">
        <v>16305362.157067601</v>
      </c>
      <c r="BJ19">
        <v>90316.689350948203</v>
      </c>
      <c r="BK19">
        <v>68116144.444079593</v>
      </c>
      <c r="BL19">
        <v>11193780.7996848</v>
      </c>
      <c r="BM19">
        <v>87956601.668009996</v>
      </c>
      <c r="BN19">
        <v>200819843.39104801</v>
      </c>
      <c r="BO19">
        <v>20983279.838617802</v>
      </c>
      <c r="BP19">
        <v>183508405.04512599</v>
      </c>
      <c r="BQ19">
        <v>17035988.146448798</v>
      </c>
      <c r="BR19">
        <v>16792078.017749399</v>
      </c>
      <c r="BS19">
        <v>149490451.43309301</v>
      </c>
      <c r="BT19">
        <v>83525584.656930104</v>
      </c>
      <c r="BU19">
        <v>62074896.511330597</v>
      </c>
      <c r="BV19">
        <v>138173037.74703601</v>
      </c>
      <c r="BW19">
        <v>3599572.7599690901</v>
      </c>
      <c r="BX19">
        <v>148001.15198454299</v>
      </c>
      <c r="BY19">
        <v>6462701.2894842196</v>
      </c>
      <c r="BZ19">
        <v>143514456.82381001</v>
      </c>
      <c r="CA19">
        <v>313286469.587641</v>
      </c>
      <c r="CB19">
        <v>15850342.3680562</v>
      </c>
      <c r="CC19">
        <v>9293012.7919623796</v>
      </c>
      <c r="CD19">
        <v>54367435.1981465</v>
      </c>
      <c r="CF19">
        <v>10174137.971251201</v>
      </c>
      <c r="CH19">
        <v>49677693.453873903</v>
      </c>
      <c r="CI19">
        <v>43611822.731466398</v>
      </c>
      <c r="CN19">
        <v>66289592.4748291</v>
      </c>
      <c r="CO19">
        <v>80349182.051929995</v>
      </c>
      <c r="CP19">
        <v>70882928.218647197</v>
      </c>
      <c r="CQ19">
        <v>68219761.085086897</v>
      </c>
      <c r="CR19">
        <v>163217679.004899</v>
      </c>
      <c r="CS19">
        <v>191133882.83604899</v>
      </c>
      <c r="CT19">
        <v>317494386.47940898</v>
      </c>
      <c r="CU19">
        <v>209761008.13782001</v>
      </c>
      <c r="CV19">
        <v>426527989.189888</v>
      </c>
      <c r="CW19">
        <v>44160092.717121497</v>
      </c>
      <c r="CX19">
        <v>18074130.224404801</v>
      </c>
      <c r="CY19">
        <v>1637991.29197006</v>
      </c>
      <c r="CZ19">
        <v>311511977.83801502</v>
      </c>
      <c r="DA19">
        <v>195546728.79342201</v>
      </c>
      <c r="DB19">
        <v>365820645.067173</v>
      </c>
      <c r="DC19">
        <v>1076253.8037823299</v>
      </c>
      <c r="DE19">
        <v>5739498.7529362096</v>
      </c>
      <c r="DF19">
        <v>33904626.520918898</v>
      </c>
      <c r="DG19">
        <v>544211339.72914398</v>
      </c>
      <c r="DH19">
        <v>2823951629.3735399</v>
      </c>
      <c r="DI19">
        <f t="shared" si="0"/>
        <v>13242788026.940178</v>
      </c>
    </row>
    <row r="20" spans="1:113">
      <c r="A20" t="s">
        <v>22</v>
      </c>
      <c r="B20">
        <v>302363.87030101998</v>
      </c>
      <c r="C20">
        <v>981673.86298993998</v>
      </c>
      <c r="D20">
        <v>181.225917440155</v>
      </c>
      <c r="E20">
        <v>477.85749013353399</v>
      </c>
      <c r="F20">
        <v>3147.6422111275801</v>
      </c>
      <c r="G20">
        <v>3456938.3583016298</v>
      </c>
      <c r="H20">
        <v>119041.30465447799</v>
      </c>
      <c r="I20">
        <v>78058.152020119902</v>
      </c>
      <c r="J20">
        <v>8235397.51164582</v>
      </c>
      <c r="K20">
        <v>22590689.092864498</v>
      </c>
      <c r="L20">
        <v>17717959.535193302</v>
      </c>
      <c r="M20">
        <v>3310286.61748139</v>
      </c>
      <c r="N20">
        <v>126030.223994788</v>
      </c>
      <c r="O20">
        <v>187137.761337245</v>
      </c>
      <c r="P20">
        <v>716487.939713803</v>
      </c>
      <c r="Q20">
        <v>23769.418316356499</v>
      </c>
      <c r="R20">
        <v>1540759.59945187</v>
      </c>
      <c r="S20">
        <v>9130968.8799581695</v>
      </c>
      <c r="T20">
        <v>77186293.459904894</v>
      </c>
      <c r="U20">
        <v>1705764.29587477</v>
      </c>
      <c r="V20">
        <v>23441627.383447301</v>
      </c>
      <c r="W20">
        <v>2463754.0544304601</v>
      </c>
      <c r="X20">
        <v>1412084.6213005199</v>
      </c>
      <c r="Y20">
        <v>624080.74604425498</v>
      </c>
      <c r="Z20">
        <v>5757240.44465404</v>
      </c>
      <c r="AA20">
        <v>8222366.4348756503</v>
      </c>
      <c r="AB20">
        <v>10660929.6184147</v>
      </c>
      <c r="AC20">
        <v>1601237.70078328</v>
      </c>
      <c r="AD20">
        <v>8445290.7459231298</v>
      </c>
      <c r="AE20">
        <v>1372312.59527561</v>
      </c>
      <c r="AF20">
        <v>4172200.4953798498</v>
      </c>
      <c r="AG20">
        <v>773853122.66141796</v>
      </c>
      <c r="AH20">
        <v>28541064.338280901</v>
      </c>
      <c r="AI20">
        <v>7400585.7316018697</v>
      </c>
      <c r="AJ20">
        <v>5305023.5530968197</v>
      </c>
      <c r="AK20">
        <v>39909224.553253897</v>
      </c>
      <c r="AL20">
        <v>19462501.5978892</v>
      </c>
      <c r="AM20">
        <v>10374307.175530201</v>
      </c>
      <c r="AN20">
        <v>27566235.782879502</v>
      </c>
      <c r="AO20">
        <v>44193417.759519301</v>
      </c>
      <c r="AP20">
        <v>27326682.537184902</v>
      </c>
      <c r="AQ20">
        <v>1553823.3190597701</v>
      </c>
      <c r="AR20">
        <v>742321.32548342599</v>
      </c>
      <c r="AS20">
        <v>465203.07464126899</v>
      </c>
      <c r="AT20">
        <v>17205587.636935499</v>
      </c>
      <c r="AU20">
        <v>15691602.2785824</v>
      </c>
      <c r="AV20">
        <v>548918.85473287303</v>
      </c>
      <c r="AW20">
        <v>4850733.3062162399</v>
      </c>
      <c r="AX20">
        <v>596755.06053697004</v>
      </c>
      <c r="AY20">
        <v>1820313.78814191</v>
      </c>
      <c r="AZ20">
        <v>80048923.163489193</v>
      </c>
      <c r="BA20">
        <v>63805782.8394631</v>
      </c>
      <c r="BB20">
        <v>32051059.491062898</v>
      </c>
      <c r="BC20">
        <v>22844028.3101888</v>
      </c>
      <c r="BD20">
        <v>42787924.588896498</v>
      </c>
      <c r="BE20">
        <v>784689875.23958397</v>
      </c>
      <c r="BF20">
        <v>29072118.856755201</v>
      </c>
      <c r="BG20">
        <v>111454507.246793</v>
      </c>
      <c r="BH20">
        <v>27391249.482838999</v>
      </c>
      <c r="BI20">
        <v>129099301.37553801</v>
      </c>
      <c r="BJ20">
        <v>1485772.35644075</v>
      </c>
      <c r="BK20">
        <v>43476579.421345502</v>
      </c>
      <c r="BL20">
        <v>9181541.7218667697</v>
      </c>
      <c r="BM20">
        <v>63504737.527829401</v>
      </c>
      <c r="BN20">
        <v>620179980.04429901</v>
      </c>
      <c r="BO20">
        <v>83479957.966435507</v>
      </c>
      <c r="BP20">
        <v>178782374.467397</v>
      </c>
      <c r="BQ20">
        <v>2641948.2490186901</v>
      </c>
      <c r="BR20">
        <v>81225538.182954803</v>
      </c>
      <c r="BS20">
        <v>128154615.875809</v>
      </c>
      <c r="BT20">
        <v>135763840.995381</v>
      </c>
      <c r="BU20">
        <v>11245813.0929805</v>
      </c>
      <c r="BV20">
        <v>301304914.83625698</v>
      </c>
      <c r="BW20">
        <v>38053964.9675055</v>
      </c>
      <c r="BX20">
        <v>30668456.266291801</v>
      </c>
      <c r="BY20">
        <v>21681651.716079298</v>
      </c>
      <c r="BZ20">
        <v>53125612.619017199</v>
      </c>
      <c r="CA20">
        <v>89587749.290445402</v>
      </c>
      <c r="CB20">
        <v>13775996.187072599</v>
      </c>
      <c r="CC20">
        <v>50263451.5147954</v>
      </c>
      <c r="CD20">
        <v>123380671.207426</v>
      </c>
      <c r="CF20">
        <v>83255450.408522204</v>
      </c>
      <c r="CH20">
        <v>876813.87111740396</v>
      </c>
      <c r="CI20">
        <v>503044.992806061</v>
      </c>
      <c r="CN20">
        <v>8717983.1290735397</v>
      </c>
      <c r="CO20">
        <v>11661154.547019901</v>
      </c>
      <c r="CP20">
        <v>11848444.3328388</v>
      </c>
      <c r="CQ20">
        <v>10148731.229972901</v>
      </c>
      <c r="CR20">
        <v>22167002.763976999</v>
      </c>
      <c r="CS20">
        <v>33989207.964537703</v>
      </c>
      <c r="CT20">
        <v>64072931.573931701</v>
      </c>
      <c r="CU20">
        <v>55913491.012933701</v>
      </c>
      <c r="CV20">
        <v>135894258.230353</v>
      </c>
      <c r="CW20">
        <v>36647694.189531498</v>
      </c>
      <c r="CX20">
        <v>84606235.010224193</v>
      </c>
      <c r="CY20">
        <v>67037769.715437099</v>
      </c>
      <c r="CZ20">
        <v>267297545.39947101</v>
      </c>
      <c r="DA20">
        <v>313767849.58162898</v>
      </c>
      <c r="DB20">
        <v>197749760.65674001</v>
      </c>
      <c r="DC20">
        <v>43761090.053585999</v>
      </c>
      <c r="DE20">
        <v>114054562.157094</v>
      </c>
      <c r="DF20">
        <v>30642345.606088299</v>
      </c>
      <c r="DG20">
        <v>535560221.81972498</v>
      </c>
      <c r="DH20">
        <v>1571581966.2313099</v>
      </c>
      <c r="DI20">
        <f t="shared" si="0"/>
        <v>8348959469.364316</v>
      </c>
    </row>
    <row r="21" spans="1:113">
      <c r="A21" t="s">
        <v>23</v>
      </c>
      <c r="B21">
        <v>308461341.67428303</v>
      </c>
      <c r="C21">
        <v>288779305.54212803</v>
      </c>
      <c r="D21">
        <v>189873.672378149</v>
      </c>
      <c r="E21">
        <v>279995.83895040001</v>
      </c>
      <c r="F21">
        <v>238617.167922375</v>
      </c>
      <c r="G21">
        <v>164528195.85596001</v>
      </c>
      <c r="H21">
        <v>74220074.251563296</v>
      </c>
      <c r="I21">
        <v>32743404.489855301</v>
      </c>
      <c r="J21">
        <v>282701426.82551998</v>
      </c>
      <c r="K21">
        <v>6734616854.26513</v>
      </c>
      <c r="L21">
        <v>269932815.29080302</v>
      </c>
      <c r="M21">
        <v>63376193.918329403</v>
      </c>
      <c r="N21">
        <v>8570149.0776222497</v>
      </c>
      <c r="O21">
        <v>10261076.3892102</v>
      </c>
      <c r="P21">
        <v>106336.323121386</v>
      </c>
      <c r="Q21">
        <v>704506.03342201596</v>
      </c>
      <c r="R21">
        <v>78682223.8332773</v>
      </c>
      <c r="S21">
        <v>92709705.296042994</v>
      </c>
      <c r="T21">
        <v>56723251.203199297</v>
      </c>
      <c r="U21">
        <v>1867374062.9614899</v>
      </c>
      <c r="V21">
        <v>1122922349.11988</v>
      </c>
      <c r="W21">
        <v>150565934.64689299</v>
      </c>
      <c r="X21">
        <v>80036388.523517907</v>
      </c>
      <c r="Y21">
        <v>56071054.556624703</v>
      </c>
      <c r="Z21">
        <v>134397922.87827301</v>
      </c>
      <c r="AA21">
        <v>73045656.300418496</v>
      </c>
      <c r="AB21">
        <v>193328272.19062299</v>
      </c>
      <c r="AC21">
        <v>113457034.381607</v>
      </c>
      <c r="AD21">
        <v>77654583.459614098</v>
      </c>
      <c r="AE21">
        <v>31019490.276769701</v>
      </c>
      <c r="AF21">
        <v>155522978.01016101</v>
      </c>
      <c r="AG21">
        <v>611619371.61093998</v>
      </c>
      <c r="AH21">
        <v>60408614.483282097</v>
      </c>
      <c r="AI21">
        <v>2163148.0840060301</v>
      </c>
      <c r="AJ21">
        <v>20649991.632355802</v>
      </c>
      <c r="AK21">
        <v>44359475.491634801</v>
      </c>
      <c r="AL21">
        <v>6591531.68080597</v>
      </c>
      <c r="AM21">
        <v>14706162.8460923</v>
      </c>
      <c r="AN21">
        <v>12812687.597271301</v>
      </c>
      <c r="AO21">
        <v>19904682.425761599</v>
      </c>
      <c r="AP21">
        <v>20728220.5602776</v>
      </c>
      <c r="AQ21">
        <v>2974047191.0391698</v>
      </c>
      <c r="AR21">
        <v>277062315.88157701</v>
      </c>
      <c r="AS21">
        <v>361375877.17416298</v>
      </c>
      <c r="AT21">
        <v>2652923101.0342102</v>
      </c>
      <c r="AU21">
        <v>572796187.30625498</v>
      </c>
      <c r="AV21">
        <v>10771298.8515715</v>
      </c>
      <c r="AW21">
        <v>58402538.486297801</v>
      </c>
      <c r="AX21">
        <v>222012267.213135</v>
      </c>
      <c r="AY21">
        <v>488849025.39883602</v>
      </c>
      <c r="AZ21">
        <v>16639477.8253031</v>
      </c>
      <c r="BA21">
        <v>19636762.294391599</v>
      </c>
      <c r="BB21">
        <v>6405300.9492000705</v>
      </c>
      <c r="BC21">
        <v>48684597.453222699</v>
      </c>
      <c r="BD21">
        <v>96446465.493504897</v>
      </c>
      <c r="BE21">
        <v>38272434.985376202</v>
      </c>
      <c r="BF21">
        <v>219230087.732306</v>
      </c>
      <c r="BG21">
        <v>514547672.90186799</v>
      </c>
      <c r="BH21">
        <v>216879150.74121201</v>
      </c>
      <c r="BI21">
        <v>2948306.71209695</v>
      </c>
      <c r="BJ21">
        <v>94513902.693302095</v>
      </c>
      <c r="BK21">
        <v>1044371225.09442</v>
      </c>
      <c r="BL21">
        <v>238396310.19782799</v>
      </c>
      <c r="BM21">
        <v>54585643.8816365</v>
      </c>
      <c r="BN21">
        <v>515271943.17739999</v>
      </c>
      <c r="BO21">
        <v>97398292.167889103</v>
      </c>
      <c r="BP21">
        <v>695326844.17867804</v>
      </c>
      <c r="BQ21">
        <v>227084919.88426501</v>
      </c>
      <c r="BR21">
        <v>223541371.87165001</v>
      </c>
      <c r="BS21">
        <v>180602970.31349099</v>
      </c>
      <c r="BT21">
        <v>210361437.8881</v>
      </c>
      <c r="BU21">
        <v>92796130.675665393</v>
      </c>
      <c r="BV21">
        <v>113989435.59651799</v>
      </c>
      <c r="BW21">
        <v>34302253.499123499</v>
      </c>
      <c r="BX21">
        <v>6437592.1798783196</v>
      </c>
      <c r="BY21">
        <v>121030570.81430501</v>
      </c>
      <c r="BZ21">
        <v>112178156.60719401</v>
      </c>
      <c r="CA21">
        <v>585797602.54295897</v>
      </c>
      <c r="CB21">
        <v>172306785.23979399</v>
      </c>
      <c r="CC21">
        <v>89416849.797275901</v>
      </c>
      <c r="CD21">
        <v>178283429.27882901</v>
      </c>
      <c r="CF21">
        <v>2851602170.31283</v>
      </c>
      <c r="CH21">
        <v>231768870.77464801</v>
      </c>
      <c r="CI21">
        <v>143188748.80188301</v>
      </c>
      <c r="CN21">
        <v>753836652.57704306</v>
      </c>
      <c r="CO21">
        <v>946747771.48756003</v>
      </c>
      <c r="CP21">
        <v>856692270.02740204</v>
      </c>
      <c r="CQ21">
        <v>956800838.09328496</v>
      </c>
      <c r="CR21">
        <v>2455079771.7608299</v>
      </c>
      <c r="CS21">
        <v>3083613309.9746799</v>
      </c>
      <c r="CT21">
        <v>4985184600.7083597</v>
      </c>
      <c r="CU21">
        <v>3463747898.16049</v>
      </c>
      <c r="CV21">
        <v>6652414151.5020504</v>
      </c>
      <c r="CW21">
        <v>69051358.039890304</v>
      </c>
      <c r="CX21">
        <v>2769668211.5806198</v>
      </c>
      <c r="CY21">
        <v>71.3398876812021</v>
      </c>
      <c r="CZ21">
        <v>11943099106.3675</v>
      </c>
      <c r="DA21">
        <v>3846797935.4590302</v>
      </c>
      <c r="DB21">
        <v>1000260367.18215</v>
      </c>
      <c r="DC21">
        <v>112.293550208957</v>
      </c>
      <c r="DE21">
        <v>16976459.2497706</v>
      </c>
      <c r="DF21">
        <v>579760532.40920699</v>
      </c>
      <c r="DG21">
        <v>11811451402.7665</v>
      </c>
      <c r="DH21">
        <v>9914007301.1585903</v>
      </c>
      <c r="DI21">
        <f t="shared" si="0"/>
        <v>96554838599.748642</v>
      </c>
    </row>
    <row r="22" spans="1:113">
      <c r="A22" t="s">
        <v>24</v>
      </c>
      <c r="B22">
        <v>234616207.753833</v>
      </c>
      <c r="C22">
        <v>117749729.89841799</v>
      </c>
      <c r="D22">
        <v>552.43257108662101</v>
      </c>
      <c r="E22">
        <v>6910.09208896789</v>
      </c>
      <c r="F22">
        <v>1584091.6412998999</v>
      </c>
      <c r="G22">
        <v>106133610.059311</v>
      </c>
      <c r="H22">
        <v>21060634.083925299</v>
      </c>
      <c r="I22">
        <v>11516554.8528932</v>
      </c>
      <c r="J22">
        <v>40720486.352930799</v>
      </c>
      <c r="K22">
        <v>577001913.49212003</v>
      </c>
      <c r="L22">
        <v>266258731.662599</v>
      </c>
      <c r="M22">
        <v>43241784.1177065</v>
      </c>
      <c r="N22">
        <v>72731797.700321198</v>
      </c>
      <c r="O22">
        <v>140956669.042999</v>
      </c>
      <c r="P22">
        <v>1806796.2363106799</v>
      </c>
      <c r="Q22">
        <v>4092834.78209193</v>
      </c>
      <c r="R22">
        <v>51063067.002795503</v>
      </c>
      <c r="S22">
        <v>128305785.582001</v>
      </c>
      <c r="T22">
        <v>160444910.48518401</v>
      </c>
      <c r="U22">
        <v>1758632164.01864</v>
      </c>
      <c r="V22">
        <v>3981011738.2733698</v>
      </c>
      <c r="W22">
        <v>1429968668.5569201</v>
      </c>
      <c r="X22">
        <v>120486608.246916</v>
      </c>
      <c r="Y22">
        <v>38631536.119934998</v>
      </c>
      <c r="Z22">
        <v>269691230.92021698</v>
      </c>
      <c r="AA22">
        <v>50631037.821038298</v>
      </c>
      <c r="AB22">
        <v>532929782.74904299</v>
      </c>
      <c r="AC22">
        <v>110381799.509367</v>
      </c>
      <c r="AD22">
        <v>407125958.13170999</v>
      </c>
      <c r="AE22">
        <v>55718953.248132899</v>
      </c>
      <c r="AF22">
        <v>328344950.76217002</v>
      </c>
      <c r="AG22">
        <v>89486694.856071904</v>
      </c>
      <c r="AH22">
        <v>2497656.9548774301</v>
      </c>
      <c r="AI22">
        <v>494940.483888246</v>
      </c>
      <c r="AJ22">
        <v>569481.57999190094</v>
      </c>
      <c r="AK22">
        <v>2166193.8387434101</v>
      </c>
      <c r="AL22">
        <v>1728548.13967145</v>
      </c>
      <c r="AM22">
        <v>726534.41083657404</v>
      </c>
      <c r="AN22">
        <v>766079.61163931002</v>
      </c>
      <c r="AO22">
        <v>4799045.7287536496</v>
      </c>
      <c r="AP22">
        <v>951239.95030917099</v>
      </c>
      <c r="AQ22">
        <v>8986106.6875277199</v>
      </c>
      <c r="AR22">
        <v>4531505.8261964004</v>
      </c>
      <c r="AS22">
        <v>1315036.9208275699</v>
      </c>
      <c r="AT22">
        <v>15536252.8411026</v>
      </c>
      <c r="AU22">
        <v>3702091.63491354</v>
      </c>
      <c r="AV22">
        <v>135627.82019735299</v>
      </c>
      <c r="AW22">
        <v>995077.77763158304</v>
      </c>
      <c r="AX22">
        <v>1063402.77786912</v>
      </c>
      <c r="AY22">
        <v>10872443.837060001</v>
      </c>
      <c r="AZ22">
        <v>8758727.8898165897</v>
      </c>
      <c r="BA22">
        <v>12960448.4524961</v>
      </c>
      <c r="BB22">
        <v>2774831.8042841498</v>
      </c>
      <c r="BC22">
        <v>15176815.388315899</v>
      </c>
      <c r="BD22">
        <v>11347022.618618401</v>
      </c>
      <c r="BE22">
        <v>76223215.110802993</v>
      </c>
      <c r="BF22">
        <v>1196098.2457952199</v>
      </c>
      <c r="BG22">
        <v>3672079.01908434</v>
      </c>
      <c r="BH22">
        <v>1618397.87550472</v>
      </c>
      <c r="BI22">
        <v>699035.09742031503</v>
      </c>
      <c r="BJ22">
        <v>283079.43555635499</v>
      </c>
      <c r="BK22">
        <v>562620260.994995</v>
      </c>
      <c r="BL22">
        <v>5898467.0887040496</v>
      </c>
      <c r="BM22">
        <v>951057.46510969405</v>
      </c>
      <c r="BN22">
        <v>493259105.76956201</v>
      </c>
      <c r="BO22">
        <v>20753739.463154901</v>
      </c>
      <c r="BP22">
        <v>335206137.38948703</v>
      </c>
      <c r="BQ22">
        <v>98091633.825275198</v>
      </c>
      <c r="BR22">
        <v>33467931.761383299</v>
      </c>
      <c r="BS22">
        <v>1056031958.48598</v>
      </c>
      <c r="BT22">
        <v>1324310106.13395</v>
      </c>
      <c r="BU22">
        <v>40589598.358519703</v>
      </c>
      <c r="BV22">
        <v>36476122.898760803</v>
      </c>
      <c r="BW22">
        <v>685094.38135861303</v>
      </c>
      <c r="BX22">
        <v>4457568.27800918</v>
      </c>
      <c r="BY22">
        <v>31962246.109845299</v>
      </c>
      <c r="BZ22">
        <v>4786642.9362654798</v>
      </c>
      <c r="CA22">
        <v>77184345.996024102</v>
      </c>
      <c r="CB22">
        <v>72174183.561654896</v>
      </c>
      <c r="CC22">
        <v>121159970.17558099</v>
      </c>
      <c r="CD22">
        <v>12916287.8665394</v>
      </c>
      <c r="CF22">
        <v>164836122.430911</v>
      </c>
      <c r="CH22">
        <v>413665519.93169898</v>
      </c>
      <c r="CI22">
        <v>289307292.70294201</v>
      </c>
      <c r="CN22">
        <v>302845762.73365802</v>
      </c>
      <c r="CO22">
        <v>564591645.22848797</v>
      </c>
      <c r="CP22">
        <v>425274237.04060203</v>
      </c>
      <c r="CQ22">
        <v>514658533.78872102</v>
      </c>
      <c r="CR22">
        <v>1399380754.75775</v>
      </c>
      <c r="CS22">
        <v>1268133068.76265</v>
      </c>
      <c r="CT22">
        <v>1970233191.73277</v>
      </c>
      <c r="CU22">
        <v>1400151685.3095801</v>
      </c>
      <c r="CV22">
        <v>2738164779.81356</v>
      </c>
      <c r="CW22">
        <v>40399248.828454502</v>
      </c>
      <c r="CX22">
        <v>420088539.28342199</v>
      </c>
      <c r="CY22">
        <v>70947.051616963494</v>
      </c>
      <c r="CZ22">
        <v>801071433.10585296</v>
      </c>
      <c r="DA22">
        <v>180134778.77653399</v>
      </c>
      <c r="DB22">
        <v>1889605512.6812301</v>
      </c>
      <c r="DC22">
        <v>175612.377177613</v>
      </c>
      <c r="DE22">
        <v>302911194.28492099</v>
      </c>
      <c r="DF22">
        <v>204170505.72656</v>
      </c>
      <c r="DG22">
        <v>15155703274.4834</v>
      </c>
      <c r="DH22">
        <v>53995503083.849602</v>
      </c>
      <c r="DI22">
        <f t="shared" si="0"/>
        <v>100122940391.86693</v>
      </c>
    </row>
    <row r="23" spans="1:113">
      <c r="A23" t="s">
        <v>25</v>
      </c>
      <c r="B23">
        <v>33384032.963528398</v>
      </c>
      <c r="C23">
        <v>18205542.4972969</v>
      </c>
      <c r="D23">
        <v>28.174331380157401</v>
      </c>
      <c r="E23">
        <v>28818.206352200501</v>
      </c>
      <c r="F23">
        <v>28199.200432254602</v>
      </c>
      <c r="G23">
        <v>1099334.60392586</v>
      </c>
      <c r="H23">
        <v>8319400.3313692501</v>
      </c>
      <c r="I23">
        <v>4093725.5659515201</v>
      </c>
      <c r="J23">
        <v>375029.14008999302</v>
      </c>
      <c r="K23">
        <v>1625330108.2309401</v>
      </c>
      <c r="L23">
        <v>948817536.90397596</v>
      </c>
      <c r="M23">
        <v>312288157.40877599</v>
      </c>
      <c r="N23">
        <v>6759587.3858288703</v>
      </c>
      <c r="O23">
        <v>4920398.5533218002</v>
      </c>
      <c r="P23">
        <v>928602.59105944005</v>
      </c>
      <c r="Q23">
        <v>3654401.9716010098</v>
      </c>
      <c r="R23">
        <v>45951517.911064602</v>
      </c>
      <c r="S23">
        <v>58468182.220049597</v>
      </c>
      <c r="T23">
        <v>85741109.160358503</v>
      </c>
      <c r="U23">
        <v>17848774.261299498</v>
      </c>
      <c r="V23">
        <v>449911593.47376698</v>
      </c>
      <c r="W23">
        <v>541552304.19426298</v>
      </c>
      <c r="X23">
        <v>44408966.4554362</v>
      </c>
      <c r="Y23">
        <v>8483830.5749361496</v>
      </c>
      <c r="Z23">
        <v>100661452.467685</v>
      </c>
      <c r="AA23">
        <v>213837984.40521199</v>
      </c>
      <c r="AB23">
        <v>815262482.61386001</v>
      </c>
      <c r="AC23">
        <v>106298462.36368901</v>
      </c>
      <c r="AD23">
        <v>970708890.81401002</v>
      </c>
      <c r="AE23">
        <v>133606454.486588</v>
      </c>
      <c r="AF23">
        <v>309849323.76138699</v>
      </c>
      <c r="AG23">
        <v>885178450.33472097</v>
      </c>
      <c r="AH23">
        <v>23079896.1873625</v>
      </c>
      <c r="AI23">
        <v>2045418.3022988599</v>
      </c>
      <c r="AJ23">
        <v>5842558.46316134</v>
      </c>
      <c r="AK23">
        <v>49906022.134139098</v>
      </c>
      <c r="AL23">
        <v>13287229.0048241</v>
      </c>
      <c r="AM23">
        <v>14249485.3256821</v>
      </c>
      <c r="AN23">
        <v>16242492.811592201</v>
      </c>
      <c r="AO23">
        <v>17932879.057651799</v>
      </c>
      <c r="AP23">
        <v>11864997.1709584</v>
      </c>
      <c r="AQ23">
        <v>13387453.309108799</v>
      </c>
      <c r="AR23">
        <v>139113.53777484101</v>
      </c>
      <c r="AS23">
        <v>125475.93672908199</v>
      </c>
      <c r="AT23">
        <v>41232377.926228903</v>
      </c>
      <c r="AU23">
        <v>7404434.0779259196</v>
      </c>
      <c r="AV23">
        <v>3139676.3895814801</v>
      </c>
      <c r="AW23">
        <v>2838685.7331842398</v>
      </c>
      <c r="AX23">
        <v>27079854.019510798</v>
      </c>
      <c r="AY23">
        <v>11981141.5054588</v>
      </c>
      <c r="AZ23">
        <v>8422823.2823995296</v>
      </c>
      <c r="BA23">
        <v>7686078.3145645699</v>
      </c>
      <c r="BB23">
        <v>157422766.49751601</v>
      </c>
      <c r="BC23">
        <v>103574831.471286</v>
      </c>
      <c r="BD23">
        <v>13397899.918931199</v>
      </c>
      <c r="BE23">
        <v>27308107.596747302</v>
      </c>
      <c r="BF23">
        <v>754387.62597180298</v>
      </c>
      <c r="BG23">
        <v>6784123.96903395</v>
      </c>
      <c r="BH23">
        <v>1140858.7760856</v>
      </c>
      <c r="BI23">
        <v>12449107.482525701</v>
      </c>
      <c r="BJ23">
        <v>29734.904190191199</v>
      </c>
      <c r="BK23">
        <v>21958644.455107201</v>
      </c>
      <c r="BL23">
        <v>65503103.485028803</v>
      </c>
      <c r="BM23">
        <v>72852135.9096255</v>
      </c>
      <c r="BN23">
        <v>482978822.46882898</v>
      </c>
      <c r="BO23">
        <v>4231036.6129988804</v>
      </c>
      <c r="BP23">
        <v>92571098.455403894</v>
      </c>
      <c r="BQ23">
        <v>21870573.999213502</v>
      </c>
      <c r="BR23">
        <v>29704442.998852</v>
      </c>
      <c r="BS23">
        <v>357024471.05698597</v>
      </c>
      <c r="BT23">
        <v>102613506.58762699</v>
      </c>
      <c r="BU23">
        <v>58803311.755326599</v>
      </c>
      <c r="BV23">
        <v>85184777.721222594</v>
      </c>
      <c r="BW23">
        <v>2266677.0743173999</v>
      </c>
      <c r="BX23">
        <v>330464.005658362</v>
      </c>
      <c r="BY23">
        <v>11114971.6554548</v>
      </c>
      <c r="BZ23">
        <v>6714501.4337644903</v>
      </c>
      <c r="CA23">
        <v>437586592.99048501</v>
      </c>
      <c r="CB23">
        <v>207800020.511632</v>
      </c>
      <c r="CC23">
        <v>36082386.546693198</v>
      </c>
      <c r="CD23">
        <v>27746121.166663099</v>
      </c>
      <c r="CF23">
        <v>403007435.81153101</v>
      </c>
      <c r="CH23">
        <v>10166531.458246401</v>
      </c>
      <c r="CI23">
        <v>7049585.42501444</v>
      </c>
      <c r="CN23">
        <v>64308210.249000601</v>
      </c>
      <c r="CO23">
        <v>88582384.148935199</v>
      </c>
      <c r="CP23">
        <v>80512795.296355799</v>
      </c>
      <c r="CQ23">
        <v>84417054.021426499</v>
      </c>
      <c r="CR23">
        <v>201186202.71267101</v>
      </c>
      <c r="CS23">
        <v>246640587.07823899</v>
      </c>
      <c r="CT23">
        <v>333869260.83099002</v>
      </c>
      <c r="CU23">
        <v>239345240.49122399</v>
      </c>
      <c r="CV23">
        <v>514723345.931907</v>
      </c>
      <c r="CW23">
        <v>10900186.2607859</v>
      </c>
      <c r="CX23">
        <v>118030761.15400501</v>
      </c>
      <c r="CY23">
        <v>887368.39721448801</v>
      </c>
      <c r="CZ23">
        <v>181648953.120469</v>
      </c>
      <c r="DA23">
        <v>75443256.537939399</v>
      </c>
      <c r="DB23">
        <v>417525691.17764997</v>
      </c>
      <c r="DC23">
        <v>486660.62721124198</v>
      </c>
      <c r="DE23">
        <v>96893878.687672898</v>
      </c>
      <c r="DF23">
        <v>49930309.0698037</v>
      </c>
      <c r="DG23">
        <v>1418696730.1086299</v>
      </c>
      <c r="DH23">
        <v>6171699541.3559704</v>
      </c>
      <c r="DI23">
        <f t="shared" si="0"/>
        <v>21297642224.803314</v>
      </c>
    </row>
    <row r="24" spans="1:113">
      <c r="A24" t="s">
        <v>26</v>
      </c>
      <c r="B24">
        <v>5965279.4869233202</v>
      </c>
      <c r="C24">
        <v>167583.27804528899</v>
      </c>
      <c r="D24">
        <v>10.397706773074599</v>
      </c>
      <c r="E24">
        <v>10259.348678111101</v>
      </c>
      <c r="F24">
        <v>104.678755622457</v>
      </c>
      <c r="G24">
        <v>20966302.148170799</v>
      </c>
      <c r="H24">
        <v>9984536.4609035105</v>
      </c>
      <c r="I24">
        <v>8232402.8281231904</v>
      </c>
      <c r="J24">
        <v>7972665.3823089702</v>
      </c>
      <c r="K24">
        <v>7117581947.6241198</v>
      </c>
      <c r="L24">
        <v>85796108.294697195</v>
      </c>
      <c r="M24">
        <v>454413133.20270997</v>
      </c>
      <c r="N24">
        <v>144577.62414697601</v>
      </c>
      <c r="O24">
        <v>13940.3086986666</v>
      </c>
      <c r="P24">
        <v>2070.69191747784</v>
      </c>
      <c r="Q24">
        <v>2475.0134526385</v>
      </c>
      <c r="R24">
        <v>42528362.356143102</v>
      </c>
      <c r="S24">
        <v>5915287.5814731801</v>
      </c>
      <c r="T24">
        <v>115267.99540447901</v>
      </c>
      <c r="U24">
        <v>67043112.311698496</v>
      </c>
      <c r="V24">
        <v>95396079.735083595</v>
      </c>
      <c r="W24">
        <v>64360882.863400601</v>
      </c>
      <c r="X24">
        <v>1156262587.0178499</v>
      </c>
      <c r="Y24">
        <v>49191041.026868701</v>
      </c>
      <c r="Z24">
        <v>65771378.551259503</v>
      </c>
      <c r="AA24">
        <v>59896558.675697498</v>
      </c>
      <c r="AB24">
        <v>177042194.25561899</v>
      </c>
      <c r="AC24">
        <v>96775500.074105501</v>
      </c>
      <c r="AD24">
        <v>459534928.53794402</v>
      </c>
      <c r="AE24">
        <v>15972661.495018</v>
      </c>
      <c r="AF24">
        <v>65006348.784948498</v>
      </c>
      <c r="AG24">
        <v>6613304.1027714098</v>
      </c>
      <c r="AH24">
        <v>9175531.8137364294</v>
      </c>
      <c r="AI24">
        <v>774862.68051500397</v>
      </c>
      <c r="AJ24">
        <v>527768.70150593098</v>
      </c>
      <c r="AK24">
        <v>3148687.2417749101</v>
      </c>
      <c r="AL24">
        <v>136610.03246392301</v>
      </c>
      <c r="AM24">
        <v>117942.747110183</v>
      </c>
      <c r="AN24">
        <v>4701248.4599757297</v>
      </c>
      <c r="AO24">
        <v>6760386.1230712896</v>
      </c>
      <c r="AP24">
        <v>198849.817695729</v>
      </c>
      <c r="AQ24">
        <v>170726.94975228401</v>
      </c>
      <c r="AR24">
        <v>631254.36599679699</v>
      </c>
      <c r="AS24">
        <v>45350.074016606901</v>
      </c>
      <c r="AT24">
        <v>12225737.3172617</v>
      </c>
      <c r="AU24">
        <v>61309.282832983299</v>
      </c>
      <c r="AV24">
        <v>33628.821509138099</v>
      </c>
      <c r="AW24">
        <v>169659.86596701699</v>
      </c>
      <c r="AX24">
        <v>370739.780953334</v>
      </c>
      <c r="AY24">
        <v>2742327.6256595999</v>
      </c>
      <c r="AZ24">
        <v>235918.031138116</v>
      </c>
      <c r="BA24">
        <v>225599.93902046801</v>
      </c>
      <c r="BB24">
        <v>37983073.157659598</v>
      </c>
      <c r="BC24">
        <v>133521775.731433</v>
      </c>
      <c r="BD24">
        <v>94513715.076896995</v>
      </c>
      <c r="BE24">
        <v>1867346.4216233499</v>
      </c>
      <c r="BF24">
        <v>684442.447405193</v>
      </c>
      <c r="BG24">
        <v>2416364.8967845198</v>
      </c>
      <c r="BH24">
        <v>842615.48264048295</v>
      </c>
      <c r="BI24">
        <v>1042037.5672602199</v>
      </c>
      <c r="BJ24">
        <v>5546.0451348537799</v>
      </c>
      <c r="BK24">
        <v>36201701.050695799</v>
      </c>
      <c r="BL24">
        <v>59773719.734919198</v>
      </c>
      <c r="BM24">
        <v>8695474.3953701891</v>
      </c>
      <c r="BN24">
        <v>410013105.29412597</v>
      </c>
      <c r="BO24">
        <v>2897787.0569949402</v>
      </c>
      <c r="BP24">
        <v>81968476.796407506</v>
      </c>
      <c r="BQ24">
        <v>19560020.475228801</v>
      </c>
      <c r="BR24">
        <v>7850287.3381727701</v>
      </c>
      <c r="BS24">
        <v>113566299.343392</v>
      </c>
      <c r="BT24">
        <v>94874999.8223636</v>
      </c>
      <c r="BU24">
        <v>8236923.7641762896</v>
      </c>
      <c r="BV24">
        <v>37238381.449774802</v>
      </c>
      <c r="BW24">
        <v>1924482.9184496</v>
      </c>
      <c r="BX24">
        <v>1694.28729329519</v>
      </c>
      <c r="BY24">
        <v>11727386.155884501</v>
      </c>
      <c r="BZ24">
        <v>5538392.9150160505</v>
      </c>
      <c r="CA24">
        <v>182670307.14426699</v>
      </c>
      <c r="CB24">
        <v>42830729.265712202</v>
      </c>
      <c r="CC24">
        <v>24493748.666525599</v>
      </c>
      <c r="CD24">
        <v>23681711.677997202</v>
      </c>
      <c r="CF24">
        <v>592893440.66856396</v>
      </c>
      <c r="CH24">
        <v>178539.566359922</v>
      </c>
      <c r="CI24">
        <v>99576.574968529007</v>
      </c>
      <c r="CN24">
        <v>49908069.4302257</v>
      </c>
      <c r="CO24">
        <v>45376137.571742497</v>
      </c>
      <c r="CP24">
        <v>44605782.512410797</v>
      </c>
      <c r="CQ24">
        <v>64575971.121146098</v>
      </c>
      <c r="CR24">
        <v>110073079.287301</v>
      </c>
      <c r="CS24">
        <v>158465704.85897899</v>
      </c>
      <c r="CT24">
        <v>173588746.39715901</v>
      </c>
      <c r="CU24">
        <v>135249160.08354801</v>
      </c>
      <c r="CV24">
        <v>293613537.57391101</v>
      </c>
      <c r="CW24">
        <v>14879400.1063566</v>
      </c>
      <c r="CX24">
        <v>19209522.297400601</v>
      </c>
      <c r="CY24">
        <v>6220.3166009997904</v>
      </c>
      <c r="CZ24">
        <v>55849027.030777097</v>
      </c>
      <c r="DA24">
        <v>16051673.451625699</v>
      </c>
      <c r="DB24">
        <v>61264877.515783101</v>
      </c>
      <c r="DC24">
        <v>10080.4019432899</v>
      </c>
      <c r="DE24">
        <v>3506146.1224010899</v>
      </c>
      <c r="DF24">
        <v>56372440.621104702</v>
      </c>
      <c r="DG24">
        <v>553892767.09451401</v>
      </c>
      <c r="DH24">
        <v>1198006427.1652801</v>
      </c>
      <c r="DI24">
        <f t="shared" si="0"/>
        <v>15275431905.95631</v>
      </c>
    </row>
    <row r="25" spans="1:113">
      <c r="A25" t="s">
        <v>27</v>
      </c>
      <c r="B25">
        <v>628288.80886873906</v>
      </c>
      <c r="C25">
        <v>847865.53545494296</v>
      </c>
      <c r="D25">
        <v>137.01826880691499</v>
      </c>
      <c r="E25">
        <v>349.20678558583103</v>
      </c>
      <c r="F25">
        <v>245.874639638578</v>
      </c>
      <c r="G25">
        <v>30743899.986735899</v>
      </c>
      <c r="H25">
        <v>5459151.9156329604</v>
      </c>
      <c r="I25">
        <v>1499534.19522427</v>
      </c>
      <c r="J25">
        <v>450023.44230506901</v>
      </c>
      <c r="K25">
        <v>150099154.589526</v>
      </c>
      <c r="L25">
        <v>11682917.8721395</v>
      </c>
      <c r="M25">
        <v>36193982.539255597</v>
      </c>
      <c r="N25">
        <v>21871.887095326601</v>
      </c>
      <c r="O25">
        <v>1241431.0044436599</v>
      </c>
      <c r="P25">
        <v>6671.5542985676102</v>
      </c>
      <c r="Q25">
        <v>3214.07575000322</v>
      </c>
      <c r="R25">
        <v>6242128.8344950601</v>
      </c>
      <c r="S25">
        <v>11871353.542595601</v>
      </c>
      <c r="T25">
        <v>238328.26406434301</v>
      </c>
      <c r="U25">
        <v>1769179.2165675799</v>
      </c>
      <c r="V25">
        <v>2377080.5011497298</v>
      </c>
      <c r="W25">
        <v>20073273.021568701</v>
      </c>
      <c r="X25">
        <v>27799580.281124201</v>
      </c>
      <c r="Y25">
        <v>650518489.56375599</v>
      </c>
      <c r="Z25">
        <v>1820051602.5509601</v>
      </c>
      <c r="AA25">
        <v>508529958.64948702</v>
      </c>
      <c r="AB25">
        <v>654444364.60361302</v>
      </c>
      <c r="AC25">
        <v>518448156.06621099</v>
      </c>
      <c r="AD25">
        <v>675328971.58798897</v>
      </c>
      <c r="AE25">
        <v>66237014.041570298</v>
      </c>
      <c r="AF25">
        <v>162592947.51068601</v>
      </c>
      <c r="AG25">
        <v>13611989.392464699</v>
      </c>
      <c r="AH25">
        <v>82394.059087503498</v>
      </c>
      <c r="AI25">
        <v>12808.9895589428</v>
      </c>
      <c r="AJ25">
        <v>17484.007857207602</v>
      </c>
      <c r="AK25">
        <v>64183.809809738799</v>
      </c>
      <c r="AL25">
        <v>16103.4985729542</v>
      </c>
      <c r="AM25">
        <v>18622.705163807299</v>
      </c>
      <c r="AN25">
        <v>166179.16885983301</v>
      </c>
      <c r="AO25">
        <v>120218.770418441</v>
      </c>
      <c r="AP25">
        <v>50609.572948625297</v>
      </c>
      <c r="AQ25">
        <v>2534530.8229213399</v>
      </c>
      <c r="AR25">
        <v>7904527.7991147302</v>
      </c>
      <c r="AS25">
        <v>491253.66415525199</v>
      </c>
      <c r="AT25">
        <v>2133107.7395518101</v>
      </c>
      <c r="AU25">
        <v>497956.14061691298</v>
      </c>
      <c r="AV25">
        <v>279325.57339185203</v>
      </c>
      <c r="AW25">
        <v>1928594.0732031299</v>
      </c>
      <c r="AX25">
        <v>168114.40486808401</v>
      </c>
      <c r="AY25">
        <v>424849.56715413602</v>
      </c>
      <c r="AZ25">
        <v>246609.312906532</v>
      </c>
      <c r="BA25">
        <v>413891.53113495302</v>
      </c>
      <c r="BB25">
        <v>2693954.8125277502</v>
      </c>
      <c r="BC25">
        <v>6123037.35522631</v>
      </c>
      <c r="BD25">
        <v>4482202.8498419896</v>
      </c>
      <c r="BE25">
        <v>19999362.238626201</v>
      </c>
      <c r="BF25">
        <v>187837.406694198</v>
      </c>
      <c r="BG25">
        <v>1148644.8409295001</v>
      </c>
      <c r="BH25">
        <v>201868.336737137</v>
      </c>
      <c r="BI25">
        <v>27674.2661713938</v>
      </c>
      <c r="BJ25">
        <v>74464.815010579798</v>
      </c>
      <c r="BK25">
        <v>97591359.984542593</v>
      </c>
      <c r="BL25">
        <v>3033330.8238256001</v>
      </c>
      <c r="BM25">
        <v>104076.309756669</v>
      </c>
      <c r="BN25">
        <v>38686828.491143599</v>
      </c>
      <c r="BO25">
        <v>1064305.3149564301</v>
      </c>
      <c r="BP25">
        <v>18556326.494793002</v>
      </c>
      <c r="BQ25">
        <v>10159865.8535528</v>
      </c>
      <c r="BR25">
        <v>6973237.9018238997</v>
      </c>
      <c r="BS25">
        <v>9225809.7113384902</v>
      </c>
      <c r="BT25">
        <v>625882.43520083895</v>
      </c>
      <c r="BU25">
        <v>429205.41454506299</v>
      </c>
      <c r="BV25">
        <v>8179533.9971288303</v>
      </c>
      <c r="BW25">
        <v>1297672.44914964</v>
      </c>
      <c r="BX25">
        <v>5138.3823059693405</v>
      </c>
      <c r="BY25">
        <v>9181623.0249874908</v>
      </c>
      <c r="BZ25">
        <v>939173.94890928594</v>
      </c>
      <c r="CA25">
        <v>4483619.5712325899</v>
      </c>
      <c r="CB25">
        <v>25927123.074549299</v>
      </c>
      <c r="CC25">
        <v>3167821.3475235198</v>
      </c>
      <c r="CD25">
        <v>1940993.9009265499</v>
      </c>
      <c r="CF25">
        <v>32267338.481038701</v>
      </c>
      <c r="CH25">
        <v>382580.20764350001</v>
      </c>
      <c r="CI25">
        <v>279955.59197031701</v>
      </c>
      <c r="CN25">
        <v>1742710.40548895</v>
      </c>
      <c r="CO25">
        <v>2451727.9007901498</v>
      </c>
      <c r="CP25">
        <v>2030621.34649727</v>
      </c>
      <c r="CQ25">
        <v>2356581.3107255399</v>
      </c>
      <c r="CR25">
        <v>5535326.7154995603</v>
      </c>
      <c r="CS25">
        <v>6262175.6477163602</v>
      </c>
      <c r="CT25">
        <v>9249606.6861113701</v>
      </c>
      <c r="CU25">
        <v>6881664.9665760202</v>
      </c>
      <c r="CV25">
        <v>14867799.813452199</v>
      </c>
      <c r="CW25">
        <v>4284905.4204985201</v>
      </c>
      <c r="CX25">
        <v>9977167.6639021207</v>
      </c>
      <c r="CY25">
        <v>39535.735398923898</v>
      </c>
      <c r="CZ25">
        <v>11048348.160029801</v>
      </c>
      <c r="DA25">
        <v>2970629.2300691302</v>
      </c>
      <c r="DB25">
        <v>1560249.1137862301</v>
      </c>
      <c r="DC25">
        <v>50396.962870944699</v>
      </c>
      <c r="DE25">
        <v>11553230.705519101</v>
      </c>
      <c r="DF25">
        <v>20424559.027814601</v>
      </c>
      <c r="DG25">
        <v>1784372563.9361899</v>
      </c>
      <c r="DH25">
        <v>4492350260.88097</v>
      </c>
      <c r="DI25">
        <f t="shared" si="0"/>
        <v>12096036433.61054</v>
      </c>
    </row>
    <row r="26" spans="1:113">
      <c r="A26" t="s">
        <v>28</v>
      </c>
      <c r="B26">
        <v>7106895.9626933401</v>
      </c>
      <c r="C26">
        <v>55443937.574523099</v>
      </c>
      <c r="D26">
        <v>154.88202405628999</v>
      </c>
      <c r="E26">
        <v>50744.639419134197</v>
      </c>
      <c r="F26">
        <v>10113.7862300336</v>
      </c>
      <c r="G26">
        <v>108231177.333813</v>
      </c>
      <c r="H26">
        <v>8820423.1437810808</v>
      </c>
      <c r="I26">
        <v>7054428.8287519701</v>
      </c>
      <c r="J26">
        <v>90120409.860009804</v>
      </c>
      <c r="K26">
        <v>6401191834.0130301</v>
      </c>
      <c r="L26">
        <v>699383978.65883994</v>
      </c>
      <c r="M26">
        <v>505025156.187024</v>
      </c>
      <c r="N26">
        <v>7101059.7968021901</v>
      </c>
      <c r="O26">
        <v>8910693.7008095197</v>
      </c>
      <c r="P26">
        <v>1999621.4676387999</v>
      </c>
      <c r="Q26">
        <v>1318422.5336837601</v>
      </c>
      <c r="R26">
        <v>125097507.33783101</v>
      </c>
      <c r="S26">
        <v>148962648.118009</v>
      </c>
      <c r="T26">
        <v>35161345.142601997</v>
      </c>
      <c r="U26">
        <v>70586893.899676502</v>
      </c>
      <c r="V26">
        <v>359622258.52532703</v>
      </c>
      <c r="W26">
        <v>246174001.48074999</v>
      </c>
      <c r="X26">
        <v>95043771.485857397</v>
      </c>
      <c r="Y26">
        <v>128681303.91895799</v>
      </c>
      <c r="Z26">
        <v>1866474214.14657</v>
      </c>
      <c r="AA26">
        <v>905552040.26506102</v>
      </c>
      <c r="AB26">
        <v>2397976588.74189</v>
      </c>
      <c r="AC26">
        <v>636392049.11250699</v>
      </c>
      <c r="AD26">
        <v>1621223279.0267301</v>
      </c>
      <c r="AE26">
        <v>193901554.235717</v>
      </c>
      <c r="AF26">
        <v>379123699.70423102</v>
      </c>
      <c r="AG26">
        <v>150496909.48340201</v>
      </c>
      <c r="AH26">
        <v>10486846.758401001</v>
      </c>
      <c r="AI26">
        <v>2162770.1078574802</v>
      </c>
      <c r="AJ26">
        <v>1047647.00328952</v>
      </c>
      <c r="AK26">
        <v>6508535.7680971399</v>
      </c>
      <c r="AL26">
        <v>2876802.31172411</v>
      </c>
      <c r="AM26">
        <v>2454022.8128690999</v>
      </c>
      <c r="AN26">
        <v>4154311.9989458099</v>
      </c>
      <c r="AO26">
        <v>20960320.2676269</v>
      </c>
      <c r="AP26">
        <v>3733895.6099924999</v>
      </c>
      <c r="AQ26">
        <v>15228652.4469095</v>
      </c>
      <c r="AR26">
        <v>11156420.635472501</v>
      </c>
      <c r="AS26">
        <v>102040457.50330999</v>
      </c>
      <c r="AT26">
        <v>109024037.324579</v>
      </c>
      <c r="AU26">
        <v>43579089.310949802</v>
      </c>
      <c r="AV26">
        <v>130832795.93626501</v>
      </c>
      <c r="AW26">
        <v>4483859.5269503398</v>
      </c>
      <c r="AX26">
        <v>3073985.6165474001</v>
      </c>
      <c r="AY26">
        <v>34604650.126525402</v>
      </c>
      <c r="AZ26">
        <v>45782066.168405503</v>
      </c>
      <c r="BA26">
        <v>3217723.8690489498</v>
      </c>
      <c r="BB26">
        <v>204045477.053949</v>
      </c>
      <c r="BC26">
        <v>255570316.84013301</v>
      </c>
      <c r="BD26">
        <v>99747096.909775496</v>
      </c>
      <c r="BE26">
        <v>61474027.676555797</v>
      </c>
      <c r="BF26">
        <v>5108490.8542669797</v>
      </c>
      <c r="BG26">
        <v>15825429.043522</v>
      </c>
      <c r="BH26">
        <v>4477729.03997951</v>
      </c>
      <c r="BI26">
        <v>769674.51967437495</v>
      </c>
      <c r="BJ26">
        <v>1431853.53125693</v>
      </c>
      <c r="BK26">
        <v>144898278.51815999</v>
      </c>
      <c r="BL26">
        <v>109249059.288754</v>
      </c>
      <c r="BM26">
        <v>1073314.8935610601</v>
      </c>
      <c r="BN26">
        <v>567165142.19179296</v>
      </c>
      <c r="BO26">
        <v>29449529.728952099</v>
      </c>
      <c r="BP26">
        <v>145568026.66070199</v>
      </c>
      <c r="BQ26">
        <v>198186599.25790799</v>
      </c>
      <c r="BR26">
        <v>39447310.159177303</v>
      </c>
      <c r="BS26">
        <v>28073417.567377601</v>
      </c>
      <c r="BT26">
        <v>51841820.031035997</v>
      </c>
      <c r="BU26">
        <v>1689309.2755195801</v>
      </c>
      <c r="BV26">
        <v>141859383.088447</v>
      </c>
      <c r="BW26">
        <v>3901895.7262102999</v>
      </c>
      <c r="BX26">
        <v>188175.45688853401</v>
      </c>
      <c r="BY26">
        <v>26538002.048952099</v>
      </c>
      <c r="BZ26">
        <v>64660167.971143998</v>
      </c>
      <c r="CA26">
        <v>212719646.865787</v>
      </c>
      <c r="CB26">
        <v>368868251.88245499</v>
      </c>
      <c r="CC26">
        <v>15661770.231232099</v>
      </c>
      <c r="CD26">
        <v>54810998.1213746</v>
      </c>
      <c r="CF26">
        <v>835159878.39914703</v>
      </c>
      <c r="CH26">
        <v>10588176.2330117</v>
      </c>
      <c r="CI26">
        <v>6278585.4533872204</v>
      </c>
      <c r="CN26">
        <v>33302623.675819799</v>
      </c>
      <c r="CO26">
        <v>47769855.266729899</v>
      </c>
      <c r="CP26">
        <v>39651578.497889698</v>
      </c>
      <c r="CQ26">
        <v>43512169.915728599</v>
      </c>
      <c r="CR26">
        <v>134791708.600357</v>
      </c>
      <c r="CS26">
        <v>160506899.28126901</v>
      </c>
      <c r="CT26">
        <v>237206477.96787599</v>
      </c>
      <c r="CU26">
        <v>194528938.26177099</v>
      </c>
      <c r="CV26">
        <v>501957203.55326998</v>
      </c>
      <c r="CW26">
        <v>19238305.617431398</v>
      </c>
      <c r="CX26">
        <v>738859391.14179695</v>
      </c>
      <c r="CY26">
        <v>17926440.168866001</v>
      </c>
      <c r="CZ26">
        <v>441744355.2432</v>
      </c>
      <c r="DA26">
        <v>23637576.220216598</v>
      </c>
      <c r="DB26">
        <v>73415283.463145196</v>
      </c>
      <c r="DC26">
        <v>9361727.6521704104</v>
      </c>
      <c r="DE26">
        <v>2592296896.9752698</v>
      </c>
      <c r="DF26">
        <v>162187378.725923</v>
      </c>
      <c r="DG26">
        <v>2868817794.76124</v>
      </c>
      <c r="DH26">
        <v>13064190932.319799</v>
      </c>
      <c r="DI26">
        <f t="shared" si="0"/>
        <v>42930878379.927826</v>
      </c>
    </row>
    <row r="27" spans="1:113">
      <c r="A27" t="s">
        <v>29</v>
      </c>
      <c r="B27">
        <v>2629149.5587546201</v>
      </c>
      <c r="C27">
        <v>4750820.7168355202</v>
      </c>
      <c r="D27">
        <v>2.62458495635267</v>
      </c>
      <c r="E27">
        <v>5240.0914534737803</v>
      </c>
      <c r="F27">
        <v>1637.0259257473899</v>
      </c>
      <c r="G27">
        <v>23086747.416894998</v>
      </c>
      <c r="H27">
        <v>4099818.5677594901</v>
      </c>
      <c r="I27">
        <v>5998589.6887814999</v>
      </c>
      <c r="J27">
        <v>3205196.7184257698</v>
      </c>
      <c r="K27">
        <v>573804391.58578205</v>
      </c>
      <c r="L27">
        <v>25946048.483708899</v>
      </c>
      <c r="M27">
        <v>50727021.149092801</v>
      </c>
      <c r="N27">
        <v>66988.822340883999</v>
      </c>
      <c r="O27">
        <v>88541.973329753193</v>
      </c>
      <c r="P27">
        <v>39745.0260906603</v>
      </c>
      <c r="Q27">
        <v>6138.9651837565598</v>
      </c>
      <c r="R27">
        <v>4566383.4900011504</v>
      </c>
      <c r="S27">
        <v>1505310.5439011101</v>
      </c>
      <c r="T27">
        <v>7867953.6339220405</v>
      </c>
      <c r="U27">
        <v>733084.02503868204</v>
      </c>
      <c r="V27">
        <v>22507690.879862402</v>
      </c>
      <c r="W27">
        <v>11325865.189309999</v>
      </c>
      <c r="X27">
        <v>1462210.6729641401</v>
      </c>
      <c r="Y27">
        <v>4302501.4500466697</v>
      </c>
      <c r="Z27">
        <v>42764643.942226902</v>
      </c>
      <c r="AA27">
        <v>240287870.59124801</v>
      </c>
      <c r="AB27">
        <v>33257131.431131199</v>
      </c>
      <c r="AC27">
        <v>33762670.690307401</v>
      </c>
      <c r="AD27">
        <v>511091568.06693101</v>
      </c>
      <c r="AE27">
        <v>974492.39386731095</v>
      </c>
      <c r="AF27">
        <v>11014524.3548561</v>
      </c>
      <c r="AG27">
        <v>19308391.690315999</v>
      </c>
      <c r="AH27">
        <v>1764201.63788053</v>
      </c>
      <c r="AI27">
        <v>45964.709656295898</v>
      </c>
      <c r="AJ27">
        <v>263637.68778547598</v>
      </c>
      <c r="AK27">
        <v>1040342.3245846099</v>
      </c>
      <c r="AL27">
        <v>207735.27773182999</v>
      </c>
      <c r="AM27">
        <v>440721.952568479</v>
      </c>
      <c r="AN27">
        <v>1111583.67732951</v>
      </c>
      <c r="AO27">
        <v>429518.44224966801</v>
      </c>
      <c r="AP27">
        <v>991020.33357193496</v>
      </c>
      <c r="AQ27">
        <v>180275.554482231</v>
      </c>
      <c r="AR27">
        <v>446176.51787440601</v>
      </c>
      <c r="AS27">
        <v>734993.32206207502</v>
      </c>
      <c r="AT27">
        <v>10362908.468780201</v>
      </c>
      <c r="AU27">
        <v>2758176.20876117</v>
      </c>
      <c r="AV27">
        <v>1405310.02765748</v>
      </c>
      <c r="AW27">
        <v>5145282.1087868903</v>
      </c>
      <c r="AX27">
        <v>82717.413697282696</v>
      </c>
      <c r="AY27">
        <v>11228313.969598399</v>
      </c>
      <c r="AZ27">
        <v>1016254.4330502599</v>
      </c>
      <c r="BA27">
        <v>1490127.6877008299</v>
      </c>
      <c r="BB27">
        <v>14084495.498906</v>
      </c>
      <c r="BC27">
        <v>4934759.9290383896</v>
      </c>
      <c r="BD27">
        <v>4553896.1393999802</v>
      </c>
      <c r="BE27">
        <v>21372113.878643502</v>
      </c>
      <c r="BF27">
        <v>30850.213335866101</v>
      </c>
      <c r="BG27">
        <v>1116356.7041092601</v>
      </c>
      <c r="BH27">
        <v>80300.749959856097</v>
      </c>
      <c r="BI27">
        <v>1647389.10918585</v>
      </c>
      <c r="BJ27">
        <v>8049.2550238274098</v>
      </c>
      <c r="BK27">
        <v>3024532.6940954602</v>
      </c>
      <c r="BL27">
        <v>9254362.5754453205</v>
      </c>
      <c r="BM27">
        <v>37200.970842364201</v>
      </c>
      <c r="BN27">
        <v>56070227.010986298</v>
      </c>
      <c r="BO27">
        <v>1435237.80260789</v>
      </c>
      <c r="BP27">
        <v>31255491.766586199</v>
      </c>
      <c r="BQ27">
        <v>45545225.089009702</v>
      </c>
      <c r="BR27">
        <v>31987204.902026501</v>
      </c>
      <c r="BS27">
        <v>7480928.8903079899</v>
      </c>
      <c r="BT27">
        <v>7044211.1697933301</v>
      </c>
      <c r="BU27">
        <v>2104402.21973756</v>
      </c>
      <c r="BV27">
        <v>3692376.5637744898</v>
      </c>
      <c r="BW27">
        <v>175980.85321432701</v>
      </c>
      <c r="BX27">
        <v>34025.332075797502</v>
      </c>
      <c r="BY27">
        <v>2197451.2528711399</v>
      </c>
      <c r="BZ27">
        <v>687136.17411996296</v>
      </c>
      <c r="CA27">
        <v>9238464.8046975601</v>
      </c>
      <c r="CB27">
        <v>104696768.81731901</v>
      </c>
      <c r="CC27">
        <v>3920382.3359841299</v>
      </c>
      <c r="CD27">
        <v>4483643.2795233103</v>
      </c>
      <c r="CF27">
        <v>42504164.093640499</v>
      </c>
      <c r="CH27">
        <v>2172236.2826597402</v>
      </c>
      <c r="CI27">
        <v>1928394.2419242801</v>
      </c>
      <c r="CN27">
        <v>3355124.0937566301</v>
      </c>
      <c r="CO27">
        <v>4309871.38329715</v>
      </c>
      <c r="CP27">
        <v>3086748.0860824399</v>
      </c>
      <c r="CQ27">
        <v>3879802.0327194599</v>
      </c>
      <c r="CR27">
        <v>8972021.5893145707</v>
      </c>
      <c r="CS27">
        <v>13655917.050924299</v>
      </c>
      <c r="CT27">
        <v>24905031.132790901</v>
      </c>
      <c r="CU27">
        <v>20401578.260177098</v>
      </c>
      <c r="CV27">
        <v>44535764.332291201</v>
      </c>
      <c r="CW27">
        <v>885718.627086533</v>
      </c>
      <c r="CX27">
        <v>27908812.322083902</v>
      </c>
      <c r="CY27">
        <v>4183721.2267097798</v>
      </c>
      <c r="CZ27">
        <v>72323078.702673703</v>
      </c>
      <c r="DA27">
        <v>15577667.8215618</v>
      </c>
      <c r="DB27">
        <v>18065623.6049642</v>
      </c>
      <c r="DC27">
        <v>50344431.605768502</v>
      </c>
      <c r="DE27">
        <v>9066789062.9312992</v>
      </c>
      <c r="DF27">
        <v>82155078.060745597</v>
      </c>
      <c r="DG27">
        <v>10241635221.733</v>
      </c>
      <c r="DH27">
        <v>15622226100.7624</v>
      </c>
      <c r="DI27">
        <f t="shared" si="0"/>
        <v>37430328269.177177</v>
      </c>
    </row>
    <row r="28" spans="1:113">
      <c r="A28" t="s">
        <v>30</v>
      </c>
      <c r="B28">
        <v>1218730.10445959</v>
      </c>
      <c r="C28">
        <v>777826.18294881796</v>
      </c>
      <c r="D28">
        <v>8.4112109550312297</v>
      </c>
      <c r="E28">
        <v>493.41435429260298</v>
      </c>
      <c r="F28">
        <v>1525.1081957055701</v>
      </c>
      <c r="G28">
        <v>811622.50077454397</v>
      </c>
      <c r="H28">
        <v>123754.162566639</v>
      </c>
      <c r="I28">
        <v>381054.31130614801</v>
      </c>
      <c r="J28">
        <v>1150049.7943108201</v>
      </c>
      <c r="K28">
        <v>167167423.12144801</v>
      </c>
      <c r="L28">
        <v>10686019.6985739</v>
      </c>
      <c r="M28">
        <v>169383152.32966</v>
      </c>
      <c r="N28">
        <v>4015465.7056334498</v>
      </c>
      <c r="O28">
        <v>5466054.6011020504</v>
      </c>
      <c r="P28">
        <v>779423.44343648397</v>
      </c>
      <c r="Q28">
        <v>1258986.93624438</v>
      </c>
      <c r="R28">
        <v>39851788.633493297</v>
      </c>
      <c r="S28">
        <v>25479168.534273699</v>
      </c>
      <c r="T28">
        <v>21030383.5107954</v>
      </c>
      <c r="U28">
        <v>11340608.4994829</v>
      </c>
      <c r="V28">
        <v>96647587.641675696</v>
      </c>
      <c r="W28">
        <v>54148543.880503699</v>
      </c>
      <c r="X28">
        <v>26795944.766768999</v>
      </c>
      <c r="Y28">
        <v>25658491.502333902</v>
      </c>
      <c r="Z28">
        <v>210134606.762716</v>
      </c>
      <c r="AA28">
        <v>216046478.82801101</v>
      </c>
      <c r="AB28">
        <v>7775069617.3434095</v>
      </c>
      <c r="AC28">
        <v>238973557.77241701</v>
      </c>
      <c r="AD28">
        <v>664733437.51874399</v>
      </c>
      <c r="AE28">
        <v>37944868.265140399</v>
      </c>
      <c r="AF28">
        <v>134767382.523399</v>
      </c>
      <c r="AG28">
        <v>1551950042.84271</v>
      </c>
      <c r="AH28">
        <v>8126127.6936513698</v>
      </c>
      <c r="AI28">
        <v>102392.483227324</v>
      </c>
      <c r="AJ28">
        <v>466966.52186377998</v>
      </c>
      <c r="AK28">
        <v>2223163.2618820001</v>
      </c>
      <c r="AL28">
        <v>4841476.1160338903</v>
      </c>
      <c r="AM28">
        <v>962002.27646985895</v>
      </c>
      <c r="AN28">
        <v>706094.05485794903</v>
      </c>
      <c r="AO28">
        <v>914503.98005333799</v>
      </c>
      <c r="AP28">
        <v>1599503.14948507</v>
      </c>
      <c r="AQ28">
        <v>162825.64010232399</v>
      </c>
      <c r="AR28">
        <v>696961.88250888896</v>
      </c>
      <c r="AS28">
        <v>119916.07859528399</v>
      </c>
      <c r="AT28">
        <v>2181523.0445321598</v>
      </c>
      <c r="AU28">
        <v>325603.69911570603</v>
      </c>
      <c r="AV28">
        <v>120084.252208783</v>
      </c>
      <c r="AW28">
        <v>353565.07794795098</v>
      </c>
      <c r="AX28">
        <v>54206.003847441098</v>
      </c>
      <c r="AY28">
        <v>1901649.5122207</v>
      </c>
      <c r="AZ28">
        <v>62831069.547340199</v>
      </c>
      <c r="BA28">
        <v>143899177.23672199</v>
      </c>
      <c r="BB28">
        <v>5155819.2759736003</v>
      </c>
      <c r="BC28">
        <v>179072060.13141301</v>
      </c>
      <c r="BD28">
        <v>117035341.404788</v>
      </c>
      <c r="BE28">
        <v>33905094.5485745</v>
      </c>
      <c r="BF28">
        <v>2572429.1270992998</v>
      </c>
      <c r="BG28">
        <v>11008379.5090602</v>
      </c>
      <c r="BH28">
        <v>3446475.0150271598</v>
      </c>
      <c r="BI28">
        <v>723217.78540767101</v>
      </c>
      <c r="BJ28">
        <v>6813683.7342282096</v>
      </c>
      <c r="BK28">
        <v>6911871.9124721298</v>
      </c>
      <c r="BL28">
        <v>2556288.5814550398</v>
      </c>
      <c r="BM28">
        <v>1092023.02291929</v>
      </c>
      <c r="BN28">
        <v>433159802.488702</v>
      </c>
      <c r="BO28">
        <v>26724578.918411698</v>
      </c>
      <c r="BP28">
        <v>79940667.462794393</v>
      </c>
      <c r="BQ28">
        <v>8943365.0255021807</v>
      </c>
      <c r="BR28">
        <v>31499147.253334001</v>
      </c>
      <c r="BS28">
        <v>58785903.144251503</v>
      </c>
      <c r="BT28">
        <v>9824065.4673387408</v>
      </c>
      <c r="BU28">
        <v>2583757.90936981</v>
      </c>
      <c r="BV28">
        <v>7216814.8389988802</v>
      </c>
      <c r="BW28">
        <v>689220.65284700401</v>
      </c>
      <c r="BX28">
        <v>50352.335513856196</v>
      </c>
      <c r="BY28">
        <v>1349770.6633399699</v>
      </c>
      <c r="BZ28">
        <v>23261191.442045402</v>
      </c>
      <c r="CA28">
        <v>4501884.1254651304</v>
      </c>
      <c r="CB28">
        <v>287783908.59306198</v>
      </c>
      <c r="CC28">
        <v>3247890.4924311698</v>
      </c>
      <c r="CD28">
        <v>9143245.8864795603</v>
      </c>
      <c r="CF28">
        <v>46476494.240257204</v>
      </c>
      <c r="CH28">
        <v>610998.14323962096</v>
      </c>
      <c r="CI28">
        <v>473192.99882981501</v>
      </c>
      <c r="CN28">
        <v>34507077.831493102</v>
      </c>
      <c r="CO28">
        <v>44952392.255416103</v>
      </c>
      <c r="CP28">
        <v>40776472.151937999</v>
      </c>
      <c r="CQ28">
        <v>53772970.037605599</v>
      </c>
      <c r="CR28">
        <v>127093902.72701199</v>
      </c>
      <c r="CS28">
        <v>155013811.71698999</v>
      </c>
      <c r="CT28">
        <v>269269032.44678599</v>
      </c>
      <c r="CU28">
        <v>233472110.08099499</v>
      </c>
      <c r="CV28">
        <v>460297243.48869902</v>
      </c>
      <c r="CW28">
        <v>13724226.341980999</v>
      </c>
      <c r="CX28">
        <v>453595018.23179001</v>
      </c>
      <c r="CY28">
        <v>57199336.543274999</v>
      </c>
      <c r="CZ28">
        <v>31066700.3328964</v>
      </c>
      <c r="DA28">
        <v>11484454.6100331</v>
      </c>
      <c r="DB28">
        <v>8027673.9181545395</v>
      </c>
      <c r="DC28">
        <v>78933559.731343597</v>
      </c>
      <c r="DE28">
        <v>10025332279.3867</v>
      </c>
      <c r="DF28">
        <v>319604214.45056999</v>
      </c>
      <c r="DG28">
        <v>29539431735.747002</v>
      </c>
      <c r="DH28">
        <v>138427666452.17801</v>
      </c>
      <c r="DI28">
        <f t="shared" si="0"/>
        <v>193518162510.50409</v>
      </c>
    </row>
    <row r="29" spans="1:113">
      <c r="A29" t="s">
        <v>31</v>
      </c>
      <c r="B29">
        <v>8761353.1617261991</v>
      </c>
      <c r="C29">
        <v>19837523.178110801</v>
      </c>
      <c r="D29">
        <v>6.3403995088363496</v>
      </c>
      <c r="E29">
        <v>12784.598943808</v>
      </c>
      <c r="F29">
        <v>746.99604100628903</v>
      </c>
      <c r="G29">
        <v>879312.77980732499</v>
      </c>
      <c r="H29">
        <v>148090.886818142</v>
      </c>
      <c r="I29">
        <v>1030164.9383842699</v>
      </c>
      <c r="J29">
        <v>95412.012637434294</v>
      </c>
      <c r="K29">
        <v>364488145.694987</v>
      </c>
      <c r="L29">
        <v>8262160.0195565</v>
      </c>
      <c r="M29">
        <v>5783928.1696235603</v>
      </c>
      <c r="N29">
        <v>75372.559275054096</v>
      </c>
      <c r="O29">
        <v>103850.97981398</v>
      </c>
      <c r="P29">
        <v>5840.08689501546</v>
      </c>
      <c r="Q29">
        <v>5717.0762239800297</v>
      </c>
      <c r="R29">
        <v>3187691.3624118902</v>
      </c>
      <c r="S29">
        <v>5812860.3053289503</v>
      </c>
      <c r="T29">
        <v>1341235.67778099</v>
      </c>
      <c r="U29">
        <v>928112.679715281</v>
      </c>
      <c r="V29">
        <v>4681349.62736216</v>
      </c>
      <c r="W29">
        <v>5370782.1401029602</v>
      </c>
      <c r="X29">
        <v>3216677.1397187598</v>
      </c>
      <c r="Y29">
        <v>14924908.487576401</v>
      </c>
      <c r="Z29">
        <v>48522495.566169403</v>
      </c>
      <c r="AA29">
        <v>66449715.6624749</v>
      </c>
      <c r="AB29">
        <v>263336980.30625701</v>
      </c>
      <c r="AC29">
        <v>108177497.88224301</v>
      </c>
      <c r="AD29">
        <v>170828459.61933699</v>
      </c>
      <c r="AE29">
        <v>1943184.02160093</v>
      </c>
      <c r="AF29">
        <v>17094849.318479002</v>
      </c>
      <c r="AG29">
        <v>12958490.5359834</v>
      </c>
      <c r="AH29">
        <v>2273322.3358621402</v>
      </c>
      <c r="AI29">
        <v>63807.631687255198</v>
      </c>
      <c r="AJ29">
        <v>425498.54249654699</v>
      </c>
      <c r="AK29">
        <v>1573893.0264219099</v>
      </c>
      <c r="AL29">
        <v>64036.251986171599</v>
      </c>
      <c r="AM29">
        <v>780380.89654067601</v>
      </c>
      <c r="AN29">
        <v>259404.42398709699</v>
      </c>
      <c r="AO29">
        <v>526166.305066881</v>
      </c>
      <c r="AP29">
        <v>3353492.07146532</v>
      </c>
      <c r="AQ29">
        <v>124610.477273546</v>
      </c>
      <c r="AR29">
        <v>755379.74049552204</v>
      </c>
      <c r="AS29">
        <v>206806.69236584299</v>
      </c>
      <c r="AT29">
        <v>1754353.0679250001</v>
      </c>
      <c r="AU29">
        <v>4095910.11953511</v>
      </c>
      <c r="AV29">
        <v>77778.578782516997</v>
      </c>
      <c r="AW29">
        <v>285849.68810685701</v>
      </c>
      <c r="AX29">
        <v>76578.018871925204</v>
      </c>
      <c r="AY29">
        <v>1277595.73132473</v>
      </c>
      <c r="AZ29">
        <v>114703.00642816701</v>
      </c>
      <c r="BA29">
        <v>63297.427876933201</v>
      </c>
      <c r="BB29">
        <v>357601.447595187</v>
      </c>
      <c r="BC29">
        <v>28358450.916664701</v>
      </c>
      <c r="BD29">
        <v>4624899.0010179495</v>
      </c>
      <c r="BE29">
        <v>458509.07849856099</v>
      </c>
      <c r="BF29">
        <v>696580.24617799197</v>
      </c>
      <c r="BG29">
        <v>2163759.2930292599</v>
      </c>
      <c r="BH29">
        <v>968819.86461019004</v>
      </c>
      <c r="BI29">
        <v>577538.23430901405</v>
      </c>
      <c r="BJ29">
        <v>4712.4343925742996</v>
      </c>
      <c r="BK29">
        <v>23174389.143643402</v>
      </c>
      <c r="BL29">
        <v>4111861.6640250599</v>
      </c>
      <c r="BM29">
        <v>314522.66516342998</v>
      </c>
      <c r="BN29">
        <v>86851944.212386698</v>
      </c>
      <c r="BO29">
        <v>1217179.6423206001</v>
      </c>
      <c r="BP29">
        <v>14783639.5318371</v>
      </c>
      <c r="BQ29">
        <v>18480391.414799199</v>
      </c>
      <c r="BR29">
        <v>4597289.1313943798</v>
      </c>
      <c r="BS29">
        <v>1321577.52769841</v>
      </c>
      <c r="BT29">
        <v>4292491.5738466904</v>
      </c>
      <c r="BU29">
        <v>3834722.8263243898</v>
      </c>
      <c r="BV29">
        <v>12176917.5036093</v>
      </c>
      <c r="BW29">
        <v>328882.85883260297</v>
      </c>
      <c r="BX29">
        <v>996.42093039277097</v>
      </c>
      <c r="BY29">
        <v>3571263.9988481798</v>
      </c>
      <c r="BZ29">
        <v>4231537.5285563897</v>
      </c>
      <c r="CA29">
        <v>6686020.9210102204</v>
      </c>
      <c r="CB29">
        <v>36435338.088319302</v>
      </c>
      <c r="CC29">
        <v>12746911.833092401</v>
      </c>
      <c r="CD29">
        <v>1160245.8004884401</v>
      </c>
      <c r="CF29">
        <v>55775969.651112102</v>
      </c>
      <c r="CH29">
        <v>9482410.5517662298</v>
      </c>
      <c r="CI29">
        <v>8132748.66565092</v>
      </c>
      <c r="CN29">
        <v>21194291.367097698</v>
      </c>
      <c r="CO29">
        <v>24289388.048230801</v>
      </c>
      <c r="CP29">
        <v>19112379.504362799</v>
      </c>
      <c r="CQ29">
        <v>23065613.917801801</v>
      </c>
      <c r="CR29">
        <v>52442392.560093202</v>
      </c>
      <c r="CS29">
        <v>71139497.745148405</v>
      </c>
      <c r="CT29">
        <v>124616374.451812</v>
      </c>
      <c r="CU29">
        <v>96633130.752191901</v>
      </c>
      <c r="CV29">
        <v>182891603.835219</v>
      </c>
      <c r="CW29">
        <v>7163696.9057748197</v>
      </c>
      <c r="CX29">
        <v>28211520.409586798</v>
      </c>
      <c r="CY29">
        <v>1632221.1078326399</v>
      </c>
      <c r="CZ29">
        <v>14927767.3627751</v>
      </c>
      <c r="DA29">
        <v>4775207.5353319496</v>
      </c>
      <c r="DB29">
        <v>7763369.7588286102</v>
      </c>
      <c r="DC29">
        <v>4225794.2927393299</v>
      </c>
      <c r="DE29">
        <v>1592809533.57426</v>
      </c>
      <c r="DF29">
        <v>26837728.560662098</v>
      </c>
      <c r="DG29">
        <v>3635811520.06287</v>
      </c>
      <c r="DH29">
        <v>12053584205.405199</v>
      </c>
      <c r="DI29">
        <f t="shared" si="0"/>
        <v>19501465924.676056</v>
      </c>
    </row>
    <row r="30" spans="1:113">
      <c r="A30" t="s">
        <v>32</v>
      </c>
      <c r="B30">
        <v>5591438.8425399596</v>
      </c>
      <c r="C30">
        <v>17485267.961208899</v>
      </c>
      <c r="D30">
        <v>1.59923488630678</v>
      </c>
      <c r="E30">
        <v>26702.919677721198</v>
      </c>
      <c r="F30">
        <v>15598.608930174199</v>
      </c>
      <c r="G30">
        <v>9767421.4085423108</v>
      </c>
      <c r="H30">
        <v>7917116.4241372403</v>
      </c>
      <c r="I30">
        <v>2061686.2066003799</v>
      </c>
      <c r="J30">
        <v>639605.96308575699</v>
      </c>
      <c r="K30">
        <v>89939616.088635802</v>
      </c>
      <c r="L30">
        <v>98378830.693013594</v>
      </c>
      <c r="M30">
        <v>124822716.19049101</v>
      </c>
      <c r="N30">
        <v>78022.421584588694</v>
      </c>
      <c r="O30">
        <v>498374.64836414001</v>
      </c>
      <c r="P30">
        <v>129595.261558415</v>
      </c>
      <c r="Q30">
        <v>4341.42994160339</v>
      </c>
      <c r="R30">
        <v>61730995.8494239</v>
      </c>
      <c r="S30">
        <v>30693759.857882399</v>
      </c>
      <c r="T30">
        <v>4109454.12491776</v>
      </c>
      <c r="U30">
        <v>5020001.3533898601</v>
      </c>
      <c r="V30">
        <v>41428510.251933001</v>
      </c>
      <c r="W30">
        <v>13335921.321314501</v>
      </c>
      <c r="X30">
        <v>19505815.784808699</v>
      </c>
      <c r="Y30">
        <v>9888687.2592882495</v>
      </c>
      <c r="Z30">
        <v>49057954.013581403</v>
      </c>
      <c r="AA30">
        <v>167320558.35354799</v>
      </c>
      <c r="AB30">
        <v>195939459.18763399</v>
      </c>
      <c r="AC30">
        <v>33905765.976478301</v>
      </c>
      <c r="AD30">
        <v>11332188183.7927</v>
      </c>
      <c r="AE30">
        <v>14141632.598659299</v>
      </c>
      <c r="AF30">
        <v>52208292.844423801</v>
      </c>
      <c r="AG30">
        <v>308769231.368819</v>
      </c>
      <c r="AH30">
        <v>42144295.9285082</v>
      </c>
      <c r="AI30">
        <v>1220879.0747175701</v>
      </c>
      <c r="AJ30">
        <v>14450551.2852757</v>
      </c>
      <c r="AK30">
        <v>55316561.161940403</v>
      </c>
      <c r="AL30">
        <v>19810707.354915101</v>
      </c>
      <c r="AM30">
        <v>5456066.0476823105</v>
      </c>
      <c r="AN30">
        <v>4222675.5262017502</v>
      </c>
      <c r="AO30">
        <v>8864200.3245171402</v>
      </c>
      <c r="AP30">
        <v>8239853.7216030303</v>
      </c>
      <c r="AQ30">
        <v>14142802.6418608</v>
      </c>
      <c r="AR30">
        <v>3533003.7573137898</v>
      </c>
      <c r="AS30">
        <v>43509650.995542198</v>
      </c>
      <c r="AT30">
        <v>263715523.232907</v>
      </c>
      <c r="AU30">
        <v>55705891.325195298</v>
      </c>
      <c r="AV30">
        <v>127879.21996294201</v>
      </c>
      <c r="AW30">
        <v>19404342.595746499</v>
      </c>
      <c r="AX30">
        <v>18797874.215543199</v>
      </c>
      <c r="AY30">
        <v>60830218.729828</v>
      </c>
      <c r="AZ30">
        <v>4363472.6724694204</v>
      </c>
      <c r="BA30">
        <v>5510562.7711825604</v>
      </c>
      <c r="BB30">
        <v>61467440.748641796</v>
      </c>
      <c r="BC30">
        <v>7196579.9624854596</v>
      </c>
      <c r="BD30">
        <v>2416122.9513589698</v>
      </c>
      <c r="BE30">
        <v>20387258.589961499</v>
      </c>
      <c r="BF30">
        <v>935392.98704858206</v>
      </c>
      <c r="BG30">
        <v>1179070.22983349</v>
      </c>
      <c r="BH30">
        <v>1845881.5757164201</v>
      </c>
      <c r="BI30">
        <v>24350.7764795476</v>
      </c>
      <c r="BJ30">
        <v>7452.7564071618699</v>
      </c>
      <c r="BK30">
        <v>261582.55209903</v>
      </c>
      <c r="BL30">
        <v>63539222.594560899</v>
      </c>
      <c r="BM30">
        <v>80930.880597809301</v>
      </c>
      <c r="BN30">
        <v>379627606.00530899</v>
      </c>
      <c r="BO30">
        <v>19236550.390788399</v>
      </c>
      <c r="BP30">
        <v>508461962.07697499</v>
      </c>
      <c r="BQ30">
        <v>59548599.427354902</v>
      </c>
      <c r="BR30">
        <v>21692544.030036598</v>
      </c>
      <c r="BS30">
        <v>28016477.044325501</v>
      </c>
      <c r="BT30">
        <v>38754809.716481604</v>
      </c>
      <c r="BU30">
        <v>4625673.7883139299</v>
      </c>
      <c r="BV30">
        <v>150140696.557845</v>
      </c>
      <c r="BW30">
        <v>4171152.1231351998</v>
      </c>
      <c r="BX30">
        <v>142765.743805976</v>
      </c>
      <c r="BY30">
        <v>5686269.5662044697</v>
      </c>
      <c r="BZ30">
        <v>5988956.7911274098</v>
      </c>
      <c r="CA30">
        <v>53724392.530185297</v>
      </c>
      <c r="CB30">
        <v>874849497.26895797</v>
      </c>
      <c r="CC30">
        <v>29525710.454009999</v>
      </c>
      <c r="CD30">
        <v>74305768.511644393</v>
      </c>
      <c r="CF30">
        <v>131410491.420573</v>
      </c>
      <c r="CH30">
        <v>7478244.8110276796</v>
      </c>
      <c r="CI30">
        <v>6574580.3341469299</v>
      </c>
      <c r="CN30">
        <v>81061814.686802894</v>
      </c>
      <c r="CO30">
        <v>85856612.893236503</v>
      </c>
      <c r="CP30">
        <v>86886052.112108901</v>
      </c>
      <c r="CQ30">
        <v>89660746.143821895</v>
      </c>
      <c r="CR30">
        <v>216122398.88152599</v>
      </c>
      <c r="CS30">
        <v>379505999.56057501</v>
      </c>
      <c r="CT30">
        <v>864445946.87782395</v>
      </c>
      <c r="CU30">
        <v>968905343.18493795</v>
      </c>
      <c r="CV30">
        <v>2087438488.402</v>
      </c>
      <c r="CW30">
        <v>10908631.605459901</v>
      </c>
      <c r="CX30">
        <v>3936076418.6426401</v>
      </c>
      <c r="CY30">
        <v>209593727.501313</v>
      </c>
      <c r="CZ30">
        <v>383904328.64433599</v>
      </c>
      <c r="DA30">
        <v>101345744.74378499</v>
      </c>
      <c r="DB30">
        <v>28918141.719154801</v>
      </c>
      <c r="DC30">
        <v>110250019.958121</v>
      </c>
      <c r="DE30">
        <v>29232164902.501598</v>
      </c>
      <c r="DF30">
        <v>248413452.98423499</v>
      </c>
      <c r="DG30">
        <v>18110121020.017799</v>
      </c>
      <c r="DH30">
        <v>46853809063.498398</v>
      </c>
      <c r="DI30">
        <f t="shared" si="0"/>
        <v>119994660462.94638</v>
      </c>
    </row>
    <row r="31" spans="1:113">
      <c r="A31" t="s">
        <v>33</v>
      </c>
      <c r="B31">
        <v>44283.114653589801</v>
      </c>
      <c r="C31">
        <v>33248.298389935597</v>
      </c>
      <c r="D31">
        <v>0.41237839723122299</v>
      </c>
      <c r="E31">
        <v>160.50454702830299</v>
      </c>
      <c r="F31">
        <v>72.584288095491701</v>
      </c>
      <c r="G31">
        <v>56898.908378195702</v>
      </c>
      <c r="H31">
        <v>28131.0144639303</v>
      </c>
      <c r="I31">
        <v>14786.2037963232</v>
      </c>
      <c r="J31">
        <v>40519.507010314002</v>
      </c>
      <c r="K31">
        <v>537749934.98716998</v>
      </c>
      <c r="L31">
        <v>456107.61417257698</v>
      </c>
      <c r="M31">
        <v>389935.606396847</v>
      </c>
      <c r="N31">
        <v>13999.787677877601</v>
      </c>
      <c r="O31">
        <v>36988.670602501603</v>
      </c>
      <c r="P31">
        <v>36114.548246868399</v>
      </c>
      <c r="Q31">
        <v>1490.6130091007601</v>
      </c>
      <c r="R31">
        <v>20108499.403376602</v>
      </c>
      <c r="S31">
        <v>294111.28422557702</v>
      </c>
      <c r="T31">
        <v>46806.402712338</v>
      </c>
      <c r="U31">
        <v>47184.434447164604</v>
      </c>
      <c r="V31">
        <v>305969.19006096403</v>
      </c>
      <c r="W31">
        <v>6779748.8345280401</v>
      </c>
      <c r="X31">
        <v>345301.71005258401</v>
      </c>
      <c r="Y31">
        <v>398514.459834348</v>
      </c>
      <c r="Z31">
        <v>1268422.56411103</v>
      </c>
      <c r="AA31">
        <v>975010.39249322098</v>
      </c>
      <c r="AB31">
        <v>17730626.7149822</v>
      </c>
      <c r="AC31">
        <v>590385.05934749998</v>
      </c>
      <c r="AD31">
        <v>7728608.0999417603</v>
      </c>
      <c r="AE31">
        <v>55750123.707297899</v>
      </c>
      <c r="AF31">
        <v>6736679.3253872497</v>
      </c>
      <c r="AG31">
        <v>15625208.978416</v>
      </c>
      <c r="AH31">
        <v>2216274.17372467</v>
      </c>
      <c r="AI31">
        <v>727598.59529723297</v>
      </c>
      <c r="AJ31">
        <v>94704.765995100606</v>
      </c>
      <c r="AK31">
        <v>386786.84730854398</v>
      </c>
      <c r="AL31">
        <v>108366.774624835</v>
      </c>
      <c r="AM31">
        <v>31665.1249813135</v>
      </c>
      <c r="AN31">
        <v>2741851.67741659</v>
      </c>
      <c r="AO31">
        <v>6918252.0982615398</v>
      </c>
      <c r="AP31">
        <v>220169.23271460799</v>
      </c>
      <c r="AQ31">
        <v>8047.1630495774998</v>
      </c>
      <c r="AR31">
        <v>410900.35013849201</v>
      </c>
      <c r="AS31">
        <v>34262.952603222097</v>
      </c>
      <c r="AT31">
        <v>192307.331585376</v>
      </c>
      <c r="AU31">
        <v>20572.352813580401</v>
      </c>
      <c r="AV31">
        <v>38250.878364359</v>
      </c>
      <c r="AW31">
        <v>11059.9884436107</v>
      </c>
      <c r="AX31">
        <v>11591.051856661999</v>
      </c>
      <c r="AY31">
        <v>87083.510576733504</v>
      </c>
      <c r="AZ31">
        <v>73385.676197424793</v>
      </c>
      <c r="BA31">
        <v>87418.5072066055</v>
      </c>
      <c r="BB31">
        <v>210152.364711392</v>
      </c>
      <c r="BC31">
        <v>4953817.1708386997</v>
      </c>
      <c r="BD31">
        <v>19252744.592362199</v>
      </c>
      <c r="BE31">
        <v>439628.05448275199</v>
      </c>
      <c r="BF31">
        <v>35099.931400929403</v>
      </c>
      <c r="BG31">
        <v>77333.0938827543</v>
      </c>
      <c r="BH31">
        <v>36290.588959503802</v>
      </c>
      <c r="BI31">
        <v>47410.8170340543</v>
      </c>
      <c r="BJ31">
        <v>3896.1466866707901</v>
      </c>
      <c r="BK31">
        <v>223839857.18077701</v>
      </c>
      <c r="BL31">
        <v>356249.62163989001</v>
      </c>
      <c r="BM31">
        <v>35143.549699952899</v>
      </c>
      <c r="BN31">
        <v>15725649.410155401</v>
      </c>
      <c r="BO31">
        <v>141693.410796051</v>
      </c>
      <c r="BP31">
        <v>647697.47297595302</v>
      </c>
      <c r="BQ31">
        <v>100982.325217102</v>
      </c>
      <c r="BR31">
        <v>68012.272021209297</v>
      </c>
      <c r="BS31">
        <v>4140942.52586678</v>
      </c>
      <c r="BT31">
        <v>2529571.31604956</v>
      </c>
      <c r="BU31">
        <v>160937.88059781201</v>
      </c>
      <c r="BV31">
        <v>7198486.51089451</v>
      </c>
      <c r="BW31">
        <v>21228310.585891899</v>
      </c>
      <c r="BX31">
        <v>7032.8271697371201</v>
      </c>
      <c r="BY31">
        <v>5287881.6714416798</v>
      </c>
      <c r="BZ31">
        <v>326093.33715956</v>
      </c>
      <c r="CA31">
        <v>12850235.1114383</v>
      </c>
      <c r="CB31">
        <v>7520140.9772643698</v>
      </c>
      <c r="CC31">
        <v>1631671.9360800399</v>
      </c>
      <c r="CD31">
        <v>5804099.5200514402</v>
      </c>
      <c r="CF31">
        <v>30859012.314224299</v>
      </c>
      <c r="CH31">
        <v>803789.97839025396</v>
      </c>
      <c r="CI31">
        <v>573186.34371740499</v>
      </c>
      <c r="CN31">
        <v>15785496.7217388</v>
      </c>
      <c r="CO31">
        <v>21114811.521277402</v>
      </c>
      <c r="CP31">
        <v>32019930.5465106</v>
      </c>
      <c r="CQ31">
        <v>24320850.2404356</v>
      </c>
      <c r="CR31">
        <v>58408166.078429498</v>
      </c>
      <c r="CS31">
        <v>83752830.036359996</v>
      </c>
      <c r="CT31">
        <v>162205795.04448301</v>
      </c>
      <c r="CU31">
        <v>168945641.578417</v>
      </c>
      <c r="CV31">
        <v>484864414.46708298</v>
      </c>
      <c r="CW31">
        <v>48293.229530543802</v>
      </c>
      <c r="CX31">
        <v>505694.36740489199</v>
      </c>
      <c r="CY31">
        <v>403847.00603393198</v>
      </c>
      <c r="CZ31">
        <v>1303772.9221633601</v>
      </c>
      <c r="DA31">
        <v>1431610.0231554301</v>
      </c>
      <c r="DB31">
        <v>455931.54228373198</v>
      </c>
      <c r="DC31">
        <v>16570470.3998625</v>
      </c>
      <c r="DE31">
        <v>1944295021.52424</v>
      </c>
      <c r="DF31">
        <v>7990534.3695944902</v>
      </c>
      <c r="DG31">
        <v>201510316.21739301</v>
      </c>
      <c r="DH31">
        <v>4153399936.9398799</v>
      </c>
      <c r="DI31">
        <f t="shared" si="0"/>
        <v>8434280837.6057119</v>
      </c>
    </row>
    <row r="32" spans="1:113">
      <c r="A32" t="s">
        <v>34</v>
      </c>
      <c r="B32">
        <v>391721.91014959302</v>
      </c>
      <c r="C32">
        <v>1674937.4479319099</v>
      </c>
      <c r="D32">
        <v>50.665983745021002</v>
      </c>
      <c r="E32">
        <v>389.66794408309403</v>
      </c>
      <c r="F32">
        <v>1431.2772650013901</v>
      </c>
      <c r="G32">
        <v>1261154.4611458001</v>
      </c>
      <c r="H32">
        <v>185876.91948727099</v>
      </c>
      <c r="I32">
        <v>67455.176970547298</v>
      </c>
      <c r="J32">
        <v>1917216.5473992799</v>
      </c>
      <c r="K32">
        <v>38972442.768252403</v>
      </c>
      <c r="L32">
        <v>4964473.2336641597</v>
      </c>
      <c r="M32">
        <v>2251859.5194398402</v>
      </c>
      <c r="N32">
        <v>96876.943739745198</v>
      </c>
      <c r="O32">
        <v>251738.49599716501</v>
      </c>
      <c r="P32">
        <v>18672365.974770799</v>
      </c>
      <c r="Q32">
        <v>373949.80613803799</v>
      </c>
      <c r="R32">
        <v>2694077.5202072002</v>
      </c>
      <c r="S32">
        <v>1166548.6187322801</v>
      </c>
      <c r="T32">
        <v>841895.05256640399</v>
      </c>
      <c r="U32">
        <v>1185265.11182615</v>
      </c>
      <c r="V32">
        <v>5331789.3680576403</v>
      </c>
      <c r="W32">
        <v>3807371.43790241</v>
      </c>
      <c r="X32">
        <v>2448924.4978842302</v>
      </c>
      <c r="Y32">
        <v>643953.51614927896</v>
      </c>
      <c r="Z32">
        <v>4737651.5826187199</v>
      </c>
      <c r="AA32">
        <v>16140700.4717359</v>
      </c>
      <c r="AB32">
        <v>9357963.0188226402</v>
      </c>
      <c r="AC32">
        <v>6082454.2602000302</v>
      </c>
      <c r="AD32">
        <v>25817629.641334198</v>
      </c>
      <c r="AE32">
        <v>1379646.3769829799</v>
      </c>
      <c r="AF32">
        <v>219227673.65436</v>
      </c>
      <c r="AG32">
        <v>29423561.247938801</v>
      </c>
      <c r="AH32">
        <v>10303942.1386155</v>
      </c>
      <c r="AI32">
        <v>244854.21908243001</v>
      </c>
      <c r="AJ32">
        <v>704245.65899031598</v>
      </c>
      <c r="AK32">
        <v>2776962.4966243999</v>
      </c>
      <c r="AL32">
        <v>884980.296455067</v>
      </c>
      <c r="AM32">
        <v>428520.82160076097</v>
      </c>
      <c r="AN32">
        <v>9873521.8958299495</v>
      </c>
      <c r="AO32">
        <v>1457112.0426153</v>
      </c>
      <c r="AP32">
        <v>971434.66148993303</v>
      </c>
      <c r="AQ32">
        <v>280889.24862466898</v>
      </c>
      <c r="AR32">
        <v>198240.50485536901</v>
      </c>
      <c r="AS32">
        <v>218361.61392569201</v>
      </c>
      <c r="AT32">
        <v>728770.96874581405</v>
      </c>
      <c r="AU32">
        <v>1381726.3638613599</v>
      </c>
      <c r="AV32">
        <v>224383.98407929801</v>
      </c>
      <c r="AW32">
        <v>862591.20567552606</v>
      </c>
      <c r="AX32">
        <v>293748.77371824603</v>
      </c>
      <c r="AY32">
        <v>1814022.74900907</v>
      </c>
      <c r="AZ32">
        <v>2883845.0106162298</v>
      </c>
      <c r="BA32">
        <v>1713535.6534998701</v>
      </c>
      <c r="BB32">
        <v>1664935.3167819099</v>
      </c>
      <c r="BC32">
        <v>6530235.3282109899</v>
      </c>
      <c r="BD32">
        <v>7128923.3123550098</v>
      </c>
      <c r="BE32">
        <v>13039948.484355399</v>
      </c>
      <c r="BF32">
        <v>2938571.3414088702</v>
      </c>
      <c r="BG32">
        <v>7280600.3178969398</v>
      </c>
      <c r="BH32">
        <v>2746603.2841363</v>
      </c>
      <c r="BI32">
        <v>3069368.7605218301</v>
      </c>
      <c r="BJ32">
        <v>425359.429678416</v>
      </c>
      <c r="BK32">
        <v>17949900.925241899</v>
      </c>
      <c r="BL32">
        <v>2500943.9363234299</v>
      </c>
      <c r="BM32">
        <v>1247186.65940674</v>
      </c>
      <c r="BN32">
        <v>98973629.186400503</v>
      </c>
      <c r="BO32">
        <v>5281041.5067788297</v>
      </c>
      <c r="BP32">
        <v>35564904.604662597</v>
      </c>
      <c r="BQ32">
        <v>4198426.4098147796</v>
      </c>
      <c r="BR32">
        <v>9867994.7488604095</v>
      </c>
      <c r="BS32">
        <v>361223198.58294898</v>
      </c>
      <c r="BT32">
        <v>227637746.600876</v>
      </c>
      <c r="BU32">
        <v>9546454.5611527506</v>
      </c>
      <c r="BV32">
        <v>46521277.023570299</v>
      </c>
      <c r="BW32">
        <v>4505662.4683978697</v>
      </c>
      <c r="BX32">
        <v>726352.49419138802</v>
      </c>
      <c r="BY32">
        <v>9573646.8240491394</v>
      </c>
      <c r="BZ32">
        <v>2341861.1484674099</v>
      </c>
      <c r="CA32">
        <v>24173923.472929399</v>
      </c>
      <c r="CB32">
        <v>8161890.4249896798</v>
      </c>
      <c r="CC32">
        <v>26416616.245349601</v>
      </c>
      <c r="CD32">
        <v>14463957.8493506</v>
      </c>
      <c r="CF32">
        <v>6411731.2454367597</v>
      </c>
      <c r="CH32">
        <v>912549.41471122205</v>
      </c>
      <c r="CI32">
        <v>625329.96724111901</v>
      </c>
      <c r="CN32">
        <v>52807119.787311301</v>
      </c>
      <c r="CO32">
        <v>78508776.886467904</v>
      </c>
      <c r="CP32">
        <v>68865909.348070204</v>
      </c>
      <c r="CQ32">
        <v>65027396.534677804</v>
      </c>
      <c r="CR32">
        <v>171373322.450398</v>
      </c>
      <c r="CS32">
        <v>295405239.36364597</v>
      </c>
      <c r="CT32">
        <v>485393881.83499599</v>
      </c>
      <c r="CU32">
        <v>382116693.739375</v>
      </c>
      <c r="CV32">
        <v>1086961108.4047999</v>
      </c>
      <c r="CW32">
        <v>3169646.3732964201</v>
      </c>
      <c r="CX32">
        <v>29079849.771762699</v>
      </c>
      <c r="CY32">
        <v>19672481.480303299</v>
      </c>
      <c r="CZ32">
        <v>35092711.214771502</v>
      </c>
      <c r="DA32">
        <v>18591513.086574402</v>
      </c>
      <c r="DB32">
        <v>134075617.797426</v>
      </c>
      <c r="DC32">
        <v>25578257.778955199</v>
      </c>
      <c r="DE32">
        <v>3271274228.5502601</v>
      </c>
      <c r="DF32">
        <v>37499998.398701198</v>
      </c>
      <c r="DG32">
        <v>5627566020.4168901</v>
      </c>
      <c r="DH32">
        <v>20177329640.033298</v>
      </c>
      <c r="DI32">
        <f t="shared" si="0"/>
        <v>33468656921.62999</v>
      </c>
    </row>
    <row r="33" spans="1:113">
      <c r="A33" t="s">
        <v>35</v>
      </c>
      <c r="B33">
        <v>705447831.77918804</v>
      </c>
      <c r="C33">
        <v>2000647538.1607201</v>
      </c>
      <c r="D33">
        <v>7946154.1919646002</v>
      </c>
      <c r="E33">
        <v>352739.55848411901</v>
      </c>
      <c r="F33">
        <v>3140540.1324364999</v>
      </c>
      <c r="G33">
        <v>409946452.11191303</v>
      </c>
      <c r="H33">
        <v>131427753.017784</v>
      </c>
      <c r="I33">
        <v>88275105.808831796</v>
      </c>
      <c r="J33">
        <v>725889416.32830095</v>
      </c>
      <c r="K33">
        <v>18100443847.573601</v>
      </c>
      <c r="L33">
        <v>11483745809.5811</v>
      </c>
      <c r="M33">
        <v>3530293725.6104598</v>
      </c>
      <c r="N33">
        <v>111068427.09683999</v>
      </c>
      <c r="O33">
        <v>96754436.029268995</v>
      </c>
      <c r="P33">
        <v>327046188.115421</v>
      </c>
      <c r="Q33">
        <v>74956734.349721104</v>
      </c>
      <c r="R33">
        <v>1282698409.2221799</v>
      </c>
      <c r="S33">
        <v>1205252857.00843</v>
      </c>
      <c r="T33">
        <v>519777318.71478301</v>
      </c>
      <c r="U33">
        <v>4153602939.4082699</v>
      </c>
      <c r="V33">
        <v>8225392532.0052299</v>
      </c>
      <c r="W33">
        <v>1655238654.1331501</v>
      </c>
      <c r="X33">
        <v>939850817.08482897</v>
      </c>
      <c r="Y33">
        <v>1300775887.9082899</v>
      </c>
      <c r="Z33">
        <v>2880067418.8466601</v>
      </c>
      <c r="AA33">
        <v>3208999734.5202198</v>
      </c>
      <c r="AB33">
        <v>16747353614.8543</v>
      </c>
      <c r="AC33">
        <v>2337823495.7017999</v>
      </c>
      <c r="AD33">
        <v>16559966256.989</v>
      </c>
      <c r="AE33">
        <v>711340356.80659902</v>
      </c>
      <c r="AF33">
        <v>3098726606.8610601</v>
      </c>
      <c r="AG33">
        <v>9927888642.5999508</v>
      </c>
      <c r="AH33">
        <v>475346216.29792303</v>
      </c>
      <c r="AI33">
        <v>46704365.0309444</v>
      </c>
      <c r="AJ33">
        <v>80857803.170380503</v>
      </c>
      <c r="AK33">
        <v>361556625.70055801</v>
      </c>
      <c r="AL33">
        <v>110544180.072952</v>
      </c>
      <c r="AM33">
        <v>80321567.440769807</v>
      </c>
      <c r="AN33">
        <v>243546400.288176</v>
      </c>
      <c r="AO33">
        <v>341619316.51030701</v>
      </c>
      <c r="AP33">
        <v>289634954.420138</v>
      </c>
      <c r="AQ33">
        <v>456974127.41084498</v>
      </c>
      <c r="AR33">
        <v>162133694.961824</v>
      </c>
      <c r="AS33">
        <v>174234165.403413</v>
      </c>
      <c r="AT33">
        <v>1754894596.6069</v>
      </c>
      <c r="AU33">
        <v>407806334.37520301</v>
      </c>
      <c r="AV33">
        <v>64764848.505491696</v>
      </c>
      <c r="AW33">
        <v>114192356.11376099</v>
      </c>
      <c r="AX33">
        <v>147491809.184944</v>
      </c>
      <c r="AY33">
        <v>431347137.93820697</v>
      </c>
      <c r="AZ33">
        <v>2385083388.9181399</v>
      </c>
      <c r="BA33">
        <v>84594200.264200702</v>
      </c>
      <c r="BB33">
        <v>536700415.505647</v>
      </c>
      <c r="BC33">
        <v>1205128162.0132799</v>
      </c>
      <c r="BD33">
        <v>665028930.51306701</v>
      </c>
      <c r="BE33">
        <v>701888967.45330095</v>
      </c>
      <c r="BF33">
        <v>126196795.604819</v>
      </c>
      <c r="BG33">
        <v>377281449.90052301</v>
      </c>
      <c r="BH33">
        <v>132681428.81099001</v>
      </c>
      <c r="BI33">
        <v>88992627.805802703</v>
      </c>
      <c r="BJ33">
        <v>118711625.725683</v>
      </c>
      <c r="BK33">
        <v>1715092175.34358</v>
      </c>
      <c r="BL33">
        <v>2702179760.8557301</v>
      </c>
      <c r="BM33">
        <v>193439763.402924</v>
      </c>
      <c r="BN33">
        <v>5050760859.2235699</v>
      </c>
      <c r="BO33">
        <v>594934449.60994196</v>
      </c>
      <c r="BP33">
        <v>2132962374.5092599</v>
      </c>
      <c r="BQ33">
        <v>656425548.81840396</v>
      </c>
      <c r="BR33">
        <v>626458389.52085996</v>
      </c>
      <c r="BS33">
        <v>5831132936.9410496</v>
      </c>
      <c r="BT33">
        <v>2814778589.9298401</v>
      </c>
      <c r="BU33">
        <v>538246093.48433697</v>
      </c>
      <c r="BV33">
        <v>1346498258.7885201</v>
      </c>
      <c r="BW33">
        <v>108035579.322574</v>
      </c>
      <c r="BX33">
        <v>40183912.0261712</v>
      </c>
      <c r="BY33">
        <v>605459861.12939799</v>
      </c>
      <c r="BZ33">
        <v>472116267.30520701</v>
      </c>
      <c r="CA33">
        <v>5222338109.7263203</v>
      </c>
      <c r="CB33">
        <v>2658019386.1156201</v>
      </c>
      <c r="CC33">
        <v>541986047.75276899</v>
      </c>
      <c r="CD33">
        <v>548115455.86395705</v>
      </c>
      <c r="CF33">
        <v>2619824707.0977502</v>
      </c>
      <c r="CH33">
        <v>902344915.08644998</v>
      </c>
      <c r="CI33">
        <v>665039733.66325998</v>
      </c>
      <c r="CN33">
        <v>3373060381.4389801</v>
      </c>
      <c r="CO33">
        <v>4230406030.3887401</v>
      </c>
      <c r="CP33">
        <v>3515707000.4918098</v>
      </c>
      <c r="CQ33">
        <v>4071033598.8407698</v>
      </c>
      <c r="CR33">
        <v>10021866981.9781</v>
      </c>
      <c r="CS33">
        <v>12302337600.4666</v>
      </c>
      <c r="CT33">
        <v>20344039701.716999</v>
      </c>
      <c r="CU33">
        <v>15580127539.4806</v>
      </c>
      <c r="CV33">
        <v>32866439221.301201</v>
      </c>
      <c r="CW33">
        <v>256437892.36308101</v>
      </c>
      <c r="CX33">
        <v>6021827773.0803003</v>
      </c>
      <c r="CY33">
        <v>525546420.67410803</v>
      </c>
      <c r="CZ33">
        <v>4995123847.07199</v>
      </c>
      <c r="DA33">
        <v>1778481137.8309</v>
      </c>
      <c r="DB33">
        <v>4091741101.7128201</v>
      </c>
      <c r="DC33">
        <v>1364551597.9883499</v>
      </c>
      <c r="DE33">
        <v>508241671.12026799</v>
      </c>
      <c r="DF33">
        <v>1524867269.7177999</v>
      </c>
      <c r="DG33">
        <v>28425291559.5723</v>
      </c>
      <c r="DH33">
        <v>31510186179.972</v>
      </c>
      <c r="DI33">
        <f t="shared" si="0"/>
        <v>350612084416.78412</v>
      </c>
    </row>
    <row r="34" spans="1:113">
      <c r="A34" t="s">
        <v>36</v>
      </c>
      <c r="B34">
        <v>10102.256997258301</v>
      </c>
      <c r="C34">
        <v>589901.70931385201</v>
      </c>
      <c r="E34">
        <v>1590.36216007863</v>
      </c>
      <c r="G34">
        <v>4236172.4238142399</v>
      </c>
      <c r="H34">
        <v>5222249.1964942599</v>
      </c>
      <c r="I34">
        <v>1767443.91086762</v>
      </c>
      <c r="J34">
        <v>657656.12454018102</v>
      </c>
      <c r="K34">
        <v>243221233.915382</v>
      </c>
      <c r="L34">
        <v>72772921.670578793</v>
      </c>
      <c r="M34">
        <v>86447726.924234703</v>
      </c>
      <c r="N34">
        <v>50847.359835962801</v>
      </c>
      <c r="O34">
        <v>346220.09095170099</v>
      </c>
      <c r="R34">
        <v>24758791.541007198</v>
      </c>
      <c r="S34">
        <v>22239321.115005601</v>
      </c>
      <c r="T34">
        <v>4488158.2005597502</v>
      </c>
      <c r="U34">
        <v>1950387.6050720101</v>
      </c>
      <c r="V34">
        <v>44360018.139648698</v>
      </c>
      <c r="W34">
        <v>7818882.0935808998</v>
      </c>
      <c r="X34">
        <v>15855646.452278901</v>
      </c>
      <c r="Y34">
        <v>4691406.86616241</v>
      </c>
      <c r="Z34">
        <v>34841279.394447103</v>
      </c>
      <c r="AA34">
        <v>78951234.192807302</v>
      </c>
      <c r="AB34">
        <v>69693164.296480194</v>
      </c>
      <c r="AC34">
        <v>754062.54594139603</v>
      </c>
      <c r="AD34">
        <v>136888823.98017001</v>
      </c>
      <c r="AE34">
        <v>10328258.443477999</v>
      </c>
      <c r="AF34">
        <v>43159364.107215203</v>
      </c>
      <c r="AG34">
        <v>4018296.3493561498</v>
      </c>
      <c r="AH34">
        <v>30735603.999169301</v>
      </c>
      <c r="AI34">
        <v>1435588.64310162</v>
      </c>
      <c r="AJ34">
        <v>13404479.7770939</v>
      </c>
      <c r="AK34">
        <v>51713697.2206707</v>
      </c>
      <c r="AL34">
        <v>18688427.909956399</v>
      </c>
      <c r="AM34">
        <v>3658749.7369349701</v>
      </c>
      <c r="AN34">
        <v>3342834.81417449</v>
      </c>
      <c r="AO34">
        <v>10395067.6590288</v>
      </c>
      <c r="AP34">
        <v>12358704.612810099</v>
      </c>
      <c r="AR34">
        <v>331090.59888600401</v>
      </c>
      <c r="AS34">
        <v>2712244.9613995398</v>
      </c>
      <c r="AT34">
        <v>177152620.49870899</v>
      </c>
      <c r="AU34">
        <v>1303392.6355683799</v>
      </c>
      <c r="AV34">
        <v>8047.6802094633304</v>
      </c>
      <c r="AW34">
        <v>441825.82475822698</v>
      </c>
      <c r="AX34">
        <v>314707.69326773298</v>
      </c>
      <c r="AY34">
        <v>5757381.5262491005</v>
      </c>
      <c r="AZ34">
        <v>3829996.0895541599</v>
      </c>
      <c r="BA34">
        <v>5254704.6434602896</v>
      </c>
      <c r="BB34">
        <v>322044.25563383102</v>
      </c>
      <c r="BC34">
        <v>5824391.2111081304</v>
      </c>
      <c r="BD34">
        <v>2112511.4914633199</v>
      </c>
      <c r="BE34">
        <v>391022.98872100801</v>
      </c>
      <c r="BF34">
        <v>904437.36427314801</v>
      </c>
      <c r="BG34">
        <v>1003147.19109403</v>
      </c>
      <c r="BH34">
        <v>1605695.72628431</v>
      </c>
      <c r="BI34">
        <v>586769.80566859199</v>
      </c>
      <c r="BK34">
        <v>80968559.572530299</v>
      </c>
      <c r="BL34">
        <v>59828766.178502597</v>
      </c>
      <c r="BN34">
        <v>85558768.419525102</v>
      </c>
      <c r="BP34">
        <v>281520470.369497</v>
      </c>
      <c r="BQ34">
        <v>9855773.6689832304</v>
      </c>
      <c r="BR34">
        <v>315550.71649937099</v>
      </c>
      <c r="BS34">
        <v>291510.40517843701</v>
      </c>
      <c r="BT34">
        <v>115325.842985241</v>
      </c>
      <c r="BU34">
        <v>10245.3453854374</v>
      </c>
      <c r="BV34">
        <v>190498.496592487</v>
      </c>
      <c r="BW34">
        <v>923078.70231417497</v>
      </c>
      <c r="BX34">
        <v>14317.277244687501</v>
      </c>
      <c r="BY34">
        <v>1966036.4509034499</v>
      </c>
      <c r="BZ34">
        <v>5648240.3993682396</v>
      </c>
      <c r="CA34">
        <v>20030371.0216421</v>
      </c>
      <c r="CB34">
        <v>874769266.19961095</v>
      </c>
      <c r="CC34">
        <v>26217868.145266999</v>
      </c>
      <c r="CD34">
        <v>51486498.473988697</v>
      </c>
      <c r="CF34">
        <v>563412.66206952406</v>
      </c>
      <c r="CH34">
        <v>1661.91547578313</v>
      </c>
      <c r="CI34">
        <v>1551.84145762096</v>
      </c>
      <c r="CN34">
        <v>1283457247.86866</v>
      </c>
      <c r="CO34">
        <v>1566395125.2054</v>
      </c>
      <c r="CP34">
        <v>1333491739.0086601</v>
      </c>
      <c r="CQ34">
        <v>1528504031.3462601</v>
      </c>
      <c r="CR34">
        <v>3789040413.26794</v>
      </c>
      <c r="CS34">
        <v>4966686545.7306099</v>
      </c>
      <c r="CT34">
        <v>8181359850.8888798</v>
      </c>
      <c r="CU34">
        <v>6744926414.1979303</v>
      </c>
      <c r="CV34">
        <v>14337428966.2404</v>
      </c>
      <c r="CW34">
        <v>55170.867078543401</v>
      </c>
      <c r="CZ34">
        <v>301427.45119191002</v>
      </c>
      <c r="DA34">
        <v>891595.95235080097</v>
      </c>
      <c r="DB34">
        <v>51744.416221650499</v>
      </c>
      <c r="DE34">
        <v>19718511.958520401</v>
      </c>
      <c r="DH34">
        <v>246718.50455299401</v>
      </c>
      <c r="DI34">
        <f t="shared" si="0"/>
        <v>46528543622.837318</v>
      </c>
    </row>
    <row r="35" spans="1:113">
      <c r="A35" t="s">
        <v>37</v>
      </c>
      <c r="B35">
        <v>1722.9288609338801</v>
      </c>
      <c r="C35">
        <v>5974.6602125450399</v>
      </c>
      <c r="G35">
        <v>64046.124983166301</v>
      </c>
      <c r="H35">
        <v>4406.9346433727096</v>
      </c>
      <c r="I35">
        <v>1368.4782121002099</v>
      </c>
      <c r="J35">
        <v>143571.81612716301</v>
      </c>
      <c r="K35">
        <v>189367914.32384101</v>
      </c>
      <c r="L35">
        <v>3449618.9094023202</v>
      </c>
      <c r="M35">
        <v>3179532.7243817202</v>
      </c>
      <c r="O35">
        <v>360192.950207469</v>
      </c>
      <c r="R35">
        <v>6774052.7592278197</v>
      </c>
      <c r="S35">
        <v>472638.85975732899</v>
      </c>
      <c r="T35">
        <v>25540163.839258298</v>
      </c>
      <c r="U35">
        <v>3186305.26053571</v>
      </c>
      <c r="V35">
        <v>15942940.2696817</v>
      </c>
      <c r="W35">
        <v>493063.994693488</v>
      </c>
      <c r="X35">
        <v>9474.8187513631092</v>
      </c>
      <c r="Y35">
        <v>19552.266521514</v>
      </c>
      <c r="Z35">
        <v>1009760.5184121</v>
      </c>
      <c r="AA35">
        <v>2806672.8952198001</v>
      </c>
      <c r="AB35">
        <v>4461580.6240699096</v>
      </c>
      <c r="AC35">
        <v>2200743.5584514602</v>
      </c>
      <c r="AD35">
        <v>1311243.59331285</v>
      </c>
      <c r="AE35">
        <v>1852249.9586003199</v>
      </c>
      <c r="AF35">
        <v>6374280.7488630097</v>
      </c>
      <c r="AG35">
        <v>15758694.044903301</v>
      </c>
      <c r="AH35">
        <v>3784727.6030365401</v>
      </c>
      <c r="AI35">
        <v>255835.844501552</v>
      </c>
      <c r="AJ35">
        <v>338728.85157110897</v>
      </c>
      <c r="AK35">
        <v>1733633.3226630499</v>
      </c>
      <c r="AL35">
        <v>572906.00081522204</v>
      </c>
      <c r="AM35">
        <v>633853.90699434699</v>
      </c>
      <c r="AN35">
        <v>563718.16658322804</v>
      </c>
      <c r="AO35">
        <v>2163089.7818231499</v>
      </c>
      <c r="AP35">
        <v>4914188.4738136502</v>
      </c>
      <c r="AR35">
        <v>24207.890591024101</v>
      </c>
      <c r="AS35">
        <v>4772160.1782430802</v>
      </c>
      <c r="AT35">
        <v>2181390.61565866</v>
      </c>
      <c r="AU35">
        <v>4893.7128779510704</v>
      </c>
      <c r="AV35">
        <v>225367.310643948</v>
      </c>
      <c r="AW35">
        <v>44662.866426472603</v>
      </c>
      <c r="AX35">
        <v>390507.49568986602</v>
      </c>
      <c r="AY35">
        <v>6211.3142199937702</v>
      </c>
      <c r="AZ35">
        <v>417814.95121767803</v>
      </c>
      <c r="BA35">
        <v>478889.86063238</v>
      </c>
      <c r="BC35">
        <v>80615.261709471801</v>
      </c>
      <c r="BD35">
        <v>1171328.5105256201</v>
      </c>
      <c r="BE35">
        <v>7927719.60130197</v>
      </c>
      <c r="BF35">
        <v>1523394.4338495999</v>
      </c>
      <c r="BG35">
        <v>6642329.2137161102</v>
      </c>
      <c r="BH35">
        <v>2501546.5455315402</v>
      </c>
      <c r="BI35">
        <v>526103.968339368</v>
      </c>
      <c r="BK35">
        <v>59225656.281515799</v>
      </c>
      <c r="BL35">
        <v>915802.82817285298</v>
      </c>
      <c r="BN35">
        <v>13181230.7406669</v>
      </c>
      <c r="BP35">
        <v>15345874.665250299</v>
      </c>
      <c r="BQ35">
        <v>427037.03469520999</v>
      </c>
      <c r="BR35">
        <v>3876225.8746207198</v>
      </c>
      <c r="BS35">
        <v>10933825.6318953</v>
      </c>
      <c r="BT35">
        <v>2844350.9342268598</v>
      </c>
      <c r="BU35">
        <v>2378815.6428051498</v>
      </c>
      <c r="BV35">
        <v>4618475.2670823298</v>
      </c>
      <c r="BW35">
        <v>4617.5379585248802</v>
      </c>
      <c r="BX35">
        <v>270107.76176006201</v>
      </c>
      <c r="BY35">
        <v>473888.84845634497</v>
      </c>
      <c r="BZ35">
        <v>36779579.4734741</v>
      </c>
      <c r="CA35">
        <v>106012554.92056</v>
      </c>
      <c r="CB35">
        <v>34726638.484032102</v>
      </c>
      <c r="CC35">
        <v>2272125.9375639502</v>
      </c>
      <c r="CD35">
        <v>3826599.71888672</v>
      </c>
      <c r="CH35">
        <v>2924.1189368993</v>
      </c>
      <c r="CI35">
        <v>2730.4451155415099</v>
      </c>
      <c r="CN35">
        <v>451885985.36786598</v>
      </c>
      <c r="CO35">
        <v>551534590.46451795</v>
      </c>
      <c r="CP35">
        <v>469535297.281358</v>
      </c>
      <c r="CQ35">
        <v>538994679.30756795</v>
      </c>
      <c r="CR35">
        <v>1336127573.7673299</v>
      </c>
      <c r="CS35">
        <v>1750601874.7486401</v>
      </c>
      <c r="CT35">
        <v>2885283902.9976201</v>
      </c>
      <c r="CU35">
        <v>2378479690.3607702</v>
      </c>
      <c r="CV35">
        <v>5054899035.3322401</v>
      </c>
      <c r="CW35">
        <v>589038.42213447404</v>
      </c>
      <c r="CX35">
        <v>106581.878433918</v>
      </c>
      <c r="CZ35">
        <v>1163862.1695592001</v>
      </c>
      <c r="DA35">
        <v>6160871.4526361097</v>
      </c>
      <c r="DB35">
        <v>449919.53481006599</v>
      </c>
      <c r="DE35">
        <v>8645329.1950810701</v>
      </c>
      <c r="DH35">
        <v>1128791586.15083</v>
      </c>
      <c r="DI35">
        <f t="shared" si="0"/>
        <v>17190040474.12318</v>
      </c>
    </row>
    <row r="36" spans="1:113">
      <c r="A36" t="s">
        <v>38</v>
      </c>
      <c r="B36">
        <v>46812.145774868201</v>
      </c>
      <c r="C36">
        <v>366230.95564372803</v>
      </c>
      <c r="G36">
        <v>1271834.20470208</v>
      </c>
      <c r="H36">
        <v>75355.624882849093</v>
      </c>
      <c r="I36">
        <v>30533.764198617198</v>
      </c>
      <c r="J36">
        <v>541574.37183834706</v>
      </c>
      <c r="K36">
        <v>11252579626.287901</v>
      </c>
      <c r="L36">
        <v>57381129.782053404</v>
      </c>
      <c r="M36">
        <v>60545964.452505201</v>
      </c>
      <c r="O36">
        <v>457592.129765035</v>
      </c>
      <c r="Q36">
        <v>135260.143907816</v>
      </c>
      <c r="R36">
        <v>9975849.6213419009</v>
      </c>
      <c r="S36">
        <v>8494849.1404734198</v>
      </c>
      <c r="T36">
        <v>1014423.20803979</v>
      </c>
      <c r="U36">
        <v>7869090.4955026098</v>
      </c>
      <c r="V36">
        <v>172129984.79914701</v>
      </c>
      <c r="W36">
        <v>5842378.3260268299</v>
      </c>
      <c r="X36">
        <v>192271.78303411801</v>
      </c>
      <c r="Y36">
        <v>285296.52405798598</v>
      </c>
      <c r="Z36">
        <v>18804175.1904613</v>
      </c>
      <c r="AA36">
        <v>44373987.347926699</v>
      </c>
      <c r="AB36">
        <v>99582877.573843896</v>
      </c>
      <c r="AC36">
        <v>42051333.247749299</v>
      </c>
      <c r="AD36">
        <v>21831673.232682001</v>
      </c>
      <c r="AE36">
        <v>32196033.667092498</v>
      </c>
      <c r="AF36">
        <v>120654632.93237799</v>
      </c>
      <c r="AG36">
        <v>806390.02786161599</v>
      </c>
      <c r="AH36">
        <v>12340150.221556099</v>
      </c>
      <c r="AI36">
        <v>89972.502641358704</v>
      </c>
      <c r="AJ36">
        <v>3826435.4597910699</v>
      </c>
      <c r="AK36">
        <v>14513857.409670001</v>
      </c>
      <c r="AL36">
        <v>2419001.1542335702</v>
      </c>
      <c r="AM36">
        <v>8102802.4939601598</v>
      </c>
      <c r="AN36">
        <v>28051.708896733198</v>
      </c>
      <c r="AO36">
        <v>768462.31900950498</v>
      </c>
      <c r="AP36">
        <v>2796536.4935693801</v>
      </c>
      <c r="AQ36">
        <v>135064.166597612</v>
      </c>
      <c r="AR36">
        <v>259375.07292288</v>
      </c>
      <c r="AS36">
        <v>3149908.5466123899</v>
      </c>
      <c r="AT36">
        <v>7901250.6201066403</v>
      </c>
      <c r="AU36">
        <v>615951.90908140095</v>
      </c>
      <c r="AV36">
        <v>9346.3005860324502</v>
      </c>
      <c r="AW36">
        <v>41224.209491700698</v>
      </c>
      <c r="AX36">
        <v>365490.75279586401</v>
      </c>
      <c r="AY36">
        <v>261932.91789411899</v>
      </c>
      <c r="AZ36">
        <v>68639.283176770507</v>
      </c>
      <c r="BA36">
        <v>24793.0585792436</v>
      </c>
      <c r="BC36">
        <v>671903.72340657096</v>
      </c>
      <c r="BD36">
        <v>57138.832114504497</v>
      </c>
      <c r="BE36">
        <v>398017.30353819201</v>
      </c>
      <c r="BF36">
        <v>386811.45192683302</v>
      </c>
      <c r="BG36">
        <v>1037624.13132337</v>
      </c>
      <c r="BH36">
        <v>550052.53493476205</v>
      </c>
      <c r="BI36">
        <v>26865.024804314799</v>
      </c>
      <c r="BK36">
        <v>960545095.65418506</v>
      </c>
      <c r="BL36">
        <v>8443276.1688957494</v>
      </c>
      <c r="BN36">
        <v>7724404.7949389704</v>
      </c>
      <c r="BP36">
        <v>115731289.59632801</v>
      </c>
      <c r="BQ36">
        <v>171161.80871457999</v>
      </c>
      <c r="BR36">
        <v>2010430.4795943899</v>
      </c>
      <c r="BS36">
        <v>5037468.1612149803</v>
      </c>
      <c r="BT36">
        <v>387707.997965471</v>
      </c>
      <c r="BU36">
        <v>2983416.92080398</v>
      </c>
      <c r="BV36">
        <v>221238.439401084</v>
      </c>
      <c r="BW36">
        <v>186139799.94761801</v>
      </c>
      <c r="BX36">
        <v>16627.596179214499</v>
      </c>
      <c r="BY36">
        <v>32132734.783016399</v>
      </c>
      <c r="BZ36">
        <v>3103297.3328597201</v>
      </c>
      <c r="CA36">
        <v>691968992.47010505</v>
      </c>
      <c r="CB36">
        <v>434757604.53092003</v>
      </c>
      <c r="CC36">
        <v>600749.95675363694</v>
      </c>
      <c r="CD36">
        <v>2914396.8667748999</v>
      </c>
      <c r="CH36">
        <v>65623.121216648797</v>
      </c>
      <c r="CI36">
        <v>61276.690596616703</v>
      </c>
      <c r="CN36">
        <v>308630457.13879102</v>
      </c>
      <c r="CO36">
        <v>376688678.08572</v>
      </c>
      <c r="CP36">
        <v>320684545.87822002</v>
      </c>
      <c r="CQ36">
        <v>368121899.61269802</v>
      </c>
      <c r="CR36">
        <v>912546701.80430901</v>
      </c>
      <c r="CS36">
        <v>1195626051.6184599</v>
      </c>
      <c r="CT36">
        <v>1970586690.5771599</v>
      </c>
      <c r="CU36">
        <v>1624450963.6292</v>
      </c>
      <c r="CV36">
        <v>3452390988.9540901</v>
      </c>
      <c r="CW36">
        <v>64073.558328244399</v>
      </c>
      <c r="CZ36">
        <v>350067.533797924</v>
      </c>
      <c r="DA36">
        <v>1035469.04885229</v>
      </c>
      <c r="DB36">
        <v>60094.195478546397</v>
      </c>
      <c r="DE36">
        <v>9910922.4348478094</v>
      </c>
      <c r="DH36">
        <v>78905011.8960765</v>
      </c>
      <c r="DI36">
        <f t="shared" si="0"/>
        <v>25095453029.868122</v>
      </c>
    </row>
    <row r="37" spans="1:113">
      <c r="A37" t="s">
        <v>39</v>
      </c>
      <c r="B37">
        <v>1694269.64776827</v>
      </c>
      <c r="C37">
        <v>1396618.4534160499</v>
      </c>
      <c r="G37">
        <v>7222.4259938264404</v>
      </c>
      <c r="H37">
        <v>2459.88657389539</v>
      </c>
      <c r="I37">
        <v>769.27558264951904</v>
      </c>
      <c r="J37">
        <v>1922010.64267501</v>
      </c>
      <c r="K37">
        <v>29947317.069943599</v>
      </c>
      <c r="L37">
        <v>825399.64620471804</v>
      </c>
      <c r="M37">
        <v>1129958.9009571101</v>
      </c>
      <c r="O37">
        <v>3521.8128911755298</v>
      </c>
      <c r="R37">
        <v>18032.445153641998</v>
      </c>
      <c r="S37">
        <v>189056.22271834401</v>
      </c>
      <c r="T37">
        <v>3081911.0457923599</v>
      </c>
      <c r="U37">
        <v>2272400.87325521</v>
      </c>
      <c r="V37">
        <v>8675430.6316651795</v>
      </c>
      <c r="W37">
        <v>108089.19242423501</v>
      </c>
      <c r="X37">
        <v>503615.97810779198</v>
      </c>
      <c r="Y37">
        <v>2037.1255994744399</v>
      </c>
      <c r="Z37">
        <v>320589.67264894699</v>
      </c>
      <c r="AA37">
        <v>897418.32078787498</v>
      </c>
      <c r="AB37">
        <v>4456841.8331241598</v>
      </c>
      <c r="AC37">
        <v>747507.50947279902</v>
      </c>
      <c r="AD37">
        <v>412345.56121273799</v>
      </c>
      <c r="AE37">
        <v>548674.88808615506</v>
      </c>
      <c r="AF37">
        <v>2107317.7370099602</v>
      </c>
      <c r="AG37">
        <v>2300423.24309116</v>
      </c>
      <c r="AH37">
        <v>1842539.11177135</v>
      </c>
      <c r="AI37">
        <v>82514.922416798596</v>
      </c>
      <c r="AJ37">
        <v>102148.96510431</v>
      </c>
      <c r="AK37">
        <v>526372.59777805605</v>
      </c>
      <c r="AL37">
        <v>144875.98084449201</v>
      </c>
      <c r="AM37">
        <v>236892.55873322199</v>
      </c>
      <c r="AN37">
        <v>61638.802168349102</v>
      </c>
      <c r="AO37">
        <v>701598.37558661995</v>
      </c>
      <c r="AP37">
        <v>2389278.23222744</v>
      </c>
      <c r="AR37">
        <v>220896.76935492799</v>
      </c>
      <c r="AS37">
        <v>2682619.4740658002</v>
      </c>
      <c r="AT37">
        <v>33780154.384204097</v>
      </c>
      <c r="AU37">
        <v>5481907.8527371902</v>
      </c>
      <c r="AV37">
        <v>18904.469139311499</v>
      </c>
      <c r="AW37">
        <v>143005.50127114999</v>
      </c>
      <c r="AX37">
        <v>1271519.9905594599</v>
      </c>
      <c r="AY37">
        <v>2628.2787382772199</v>
      </c>
      <c r="AZ37">
        <v>14952.578709843499</v>
      </c>
      <c r="BA37">
        <v>54295.732902265299</v>
      </c>
      <c r="BC37">
        <v>4352.0136212753896</v>
      </c>
      <c r="BD37">
        <v>93269.377354189797</v>
      </c>
      <c r="BE37">
        <v>1179634.41607155</v>
      </c>
      <c r="BF37">
        <v>254968.21243040499</v>
      </c>
      <c r="BG37">
        <v>990837.327646608</v>
      </c>
      <c r="BH37">
        <v>369311.69573901797</v>
      </c>
      <c r="BI37">
        <v>54339.043310782399</v>
      </c>
      <c r="BK37">
        <v>22487749.030306999</v>
      </c>
      <c r="BL37">
        <v>387899.01370481402</v>
      </c>
      <c r="BN37">
        <v>1318912.62445135</v>
      </c>
      <c r="BP37">
        <v>9122439.6102111693</v>
      </c>
      <c r="BQ37">
        <v>19585.2135819793</v>
      </c>
      <c r="BR37">
        <v>1997831.3367359799</v>
      </c>
      <c r="BS37">
        <v>849854.35029707605</v>
      </c>
      <c r="BT37">
        <v>418242.56575161399</v>
      </c>
      <c r="BU37">
        <v>22762.8318973479</v>
      </c>
      <c r="BV37">
        <v>647131.42143304797</v>
      </c>
      <c r="BW37">
        <v>715.48928463939706</v>
      </c>
      <c r="BX37">
        <v>14160.891548814699</v>
      </c>
      <c r="BY37">
        <v>1930.2639592206999</v>
      </c>
      <c r="BZ37">
        <v>4980911.5129048303</v>
      </c>
      <c r="CA37">
        <v>241203127.876845</v>
      </c>
      <c r="CB37">
        <v>7784193.2165619005</v>
      </c>
      <c r="CC37">
        <v>319484.16068365599</v>
      </c>
      <c r="CD37">
        <v>478037.30822996999</v>
      </c>
      <c r="CH37">
        <v>1032282.9104846</v>
      </c>
      <c r="CI37">
        <v>435156.22300357401</v>
      </c>
      <c r="CN37">
        <v>1171454519.44082</v>
      </c>
      <c r="CO37">
        <v>1429703135.4422801</v>
      </c>
      <c r="CP37">
        <v>1217124535.7657599</v>
      </c>
      <c r="CQ37">
        <v>1395163810.9349</v>
      </c>
      <c r="CR37">
        <v>3458500708.14814</v>
      </c>
      <c r="CS37">
        <v>4533369010.7157898</v>
      </c>
      <c r="CT37">
        <v>7467669570.4545403</v>
      </c>
      <c r="CU37">
        <v>6156528932.1129103</v>
      </c>
      <c r="CV37">
        <v>13086642051.625099</v>
      </c>
      <c r="CW37">
        <v>54568.243109437499</v>
      </c>
      <c r="CZ37">
        <v>596269.99927630799</v>
      </c>
      <c r="DA37">
        <v>1373018.1247357801</v>
      </c>
      <c r="DB37">
        <v>51179.218914923797</v>
      </c>
      <c r="DE37">
        <v>1090781.90094195</v>
      </c>
      <c r="DH37">
        <v>8866722946.4780903</v>
      </c>
      <c r="DI37">
        <f t="shared" si="0"/>
        <v>49195844143.163826</v>
      </c>
    </row>
    <row r="38" spans="1:113">
      <c r="A38" t="s">
        <v>40</v>
      </c>
      <c r="B38">
        <v>1059.1840789016001</v>
      </c>
      <c r="C38">
        <v>1486.67856228394</v>
      </c>
      <c r="G38">
        <v>4043.0189302745798</v>
      </c>
      <c r="H38">
        <v>2891.7254099226202</v>
      </c>
      <c r="I38">
        <v>904.32370873830303</v>
      </c>
      <c r="J38">
        <v>73882.387275712797</v>
      </c>
      <c r="K38">
        <v>7544796.3460021801</v>
      </c>
      <c r="L38">
        <v>124826.217050566</v>
      </c>
      <c r="M38">
        <v>365342.15712562599</v>
      </c>
      <c r="O38">
        <v>4140.0753735885</v>
      </c>
      <c r="R38">
        <v>21198.083036506599</v>
      </c>
      <c r="S38">
        <v>23652.6657374264</v>
      </c>
      <c r="T38">
        <v>3133989.9246507399</v>
      </c>
      <c r="U38">
        <v>2033170.8679377399</v>
      </c>
      <c r="V38">
        <v>4767043.4556790004</v>
      </c>
      <c r="W38">
        <v>40981.206899632503</v>
      </c>
      <c r="X38">
        <v>6261.1908301456197</v>
      </c>
      <c r="Y38">
        <v>2394.7477585828701</v>
      </c>
      <c r="Z38">
        <v>45369.092758173501</v>
      </c>
      <c r="AA38">
        <v>175142.215789051</v>
      </c>
      <c r="AB38">
        <v>1425670.5223846601</v>
      </c>
      <c r="AC38">
        <v>67881.042414923606</v>
      </c>
      <c r="AD38">
        <v>114368.56865703499</v>
      </c>
      <c r="AE38">
        <v>66028.845691798895</v>
      </c>
      <c r="AF38">
        <v>535833.67291029298</v>
      </c>
      <c r="AG38">
        <v>2307539.1945581902</v>
      </c>
      <c r="AH38">
        <v>1680281.5139230201</v>
      </c>
      <c r="AI38">
        <v>94968.221174142207</v>
      </c>
      <c r="AJ38">
        <v>33942.0250784331</v>
      </c>
      <c r="AK38">
        <v>245046.845951419</v>
      </c>
      <c r="AL38">
        <v>89984.055754930305</v>
      </c>
      <c r="AM38">
        <v>94485.294724026593</v>
      </c>
      <c r="AN38">
        <v>69601.348596825497</v>
      </c>
      <c r="AO38">
        <v>817484.50694465404</v>
      </c>
      <c r="AP38">
        <v>2678472.24064284</v>
      </c>
      <c r="AR38">
        <v>319.338856382053</v>
      </c>
      <c r="AS38">
        <v>3153559.5911745499</v>
      </c>
      <c r="AT38">
        <v>1151578.1858020099</v>
      </c>
      <c r="AU38">
        <v>3233.8845735054101</v>
      </c>
      <c r="AV38">
        <v>22223.192870505802</v>
      </c>
      <c r="AW38">
        <v>377.810255254629</v>
      </c>
      <c r="AX38">
        <v>248756.498672544</v>
      </c>
      <c r="AY38">
        <v>3089.6792122411198</v>
      </c>
      <c r="AZ38">
        <v>17577.538841821901</v>
      </c>
      <c r="BA38">
        <v>24821.796099830499</v>
      </c>
      <c r="BC38">
        <v>5116.0197817749104</v>
      </c>
      <c r="BD38">
        <v>109643.034489866</v>
      </c>
      <c r="BE38">
        <v>1236194.86136244</v>
      </c>
      <c r="BF38">
        <v>188631.02642700399</v>
      </c>
      <c r="BG38">
        <v>1051856.59177747</v>
      </c>
      <c r="BH38">
        <v>395753.97513039497</v>
      </c>
      <c r="BI38">
        <v>63878.389337214103</v>
      </c>
      <c r="BK38">
        <v>5508462.42207749</v>
      </c>
      <c r="BL38">
        <v>47148.422365144201</v>
      </c>
      <c r="BN38">
        <v>1343557.1638265101</v>
      </c>
      <c r="BP38">
        <v>1965387.5995247101</v>
      </c>
      <c r="BQ38">
        <v>23023.4435907693</v>
      </c>
      <c r="BR38">
        <v>904481.142023138</v>
      </c>
      <c r="BS38">
        <v>945771.33381773205</v>
      </c>
      <c r="BT38">
        <v>338755.53908009001</v>
      </c>
      <c r="BU38">
        <v>11912.3853726215</v>
      </c>
      <c r="BV38">
        <v>393409.54659896501</v>
      </c>
      <c r="BW38">
        <v>841.09510043086698</v>
      </c>
      <c r="BX38">
        <v>16646.869149751001</v>
      </c>
      <c r="BY38">
        <v>2269.1263076805899</v>
      </c>
      <c r="BZ38">
        <v>5106857.3231165204</v>
      </c>
      <c r="CA38">
        <v>6304400.83726817</v>
      </c>
      <c r="CB38">
        <v>2173391.2135642502</v>
      </c>
      <c r="CC38">
        <v>375570.35162549501</v>
      </c>
      <c r="CD38">
        <v>540270.56593551696</v>
      </c>
      <c r="CH38">
        <v>1932.3289610511199</v>
      </c>
      <c r="CI38">
        <v>1804.34458624181</v>
      </c>
      <c r="CN38">
        <v>710358656.31208706</v>
      </c>
      <c r="CO38">
        <v>866970767.53123498</v>
      </c>
      <c r="CP38">
        <v>738066200.18930697</v>
      </c>
      <c r="CQ38">
        <v>846359414.72684002</v>
      </c>
      <c r="CR38">
        <v>2098059051.8778601</v>
      </c>
      <c r="CS38">
        <v>2749783426.4853401</v>
      </c>
      <c r="CT38">
        <v>4530297034.7424297</v>
      </c>
      <c r="CU38">
        <v>3734794427.3228598</v>
      </c>
      <c r="CV38">
        <v>7938483619.1119003</v>
      </c>
      <c r="CW38">
        <v>64147.825696090498</v>
      </c>
      <c r="CZ38">
        <v>350473.29547219101</v>
      </c>
      <c r="DA38">
        <v>1325361.9605628799</v>
      </c>
      <c r="DB38">
        <v>60163.850385148602</v>
      </c>
      <c r="DE38">
        <v>1140586.84172882</v>
      </c>
      <c r="DH38">
        <v>432626177.95509398</v>
      </c>
      <c r="DI38">
        <f t="shared" si="0"/>
        <v>24711116177.961353</v>
      </c>
    </row>
    <row r="39" spans="1:113">
      <c r="A39" t="s">
        <v>41</v>
      </c>
      <c r="B39">
        <v>38802035.8618237</v>
      </c>
      <c r="C39">
        <v>30496043.222571399</v>
      </c>
      <c r="G39">
        <v>47190.393338941903</v>
      </c>
      <c r="H39">
        <v>49399.793517534003</v>
      </c>
      <c r="I39">
        <v>11289.2639939988</v>
      </c>
      <c r="J39">
        <v>41967026.243481196</v>
      </c>
      <c r="K39">
        <v>6684154.8083610497</v>
      </c>
      <c r="L39">
        <v>356213.431297948</v>
      </c>
      <c r="M39">
        <v>723514.12152613304</v>
      </c>
      <c r="O39">
        <v>2727.0453036217</v>
      </c>
      <c r="R39">
        <v>86323.877313639299</v>
      </c>
      <c r="S39">
        <v>154256.01763309201</v>
      </c>
      <c r="T39">
        <v>605769.80808099103</v>
      </c>
      <c r="U39">
        <v>2796818.64723795</v>
      </c>
      <c r="V39">
        <v>5797127.50664292</v>
      </c>
      <c r="W39">
        <v>64568.113403776602</v>
      </c>
      <c r="X39">
        <v>103895.813796113</v>
      </c>
      <c r="Y39">
        <v>1577.40742356134</v>
      </c>
      <c r="Z39">
        <v>94923.082778163502</v>
      </c>
      <c r="AA39">
        <v>623404.89752236195</v>
      </c>
      <c r="AB39">
        <v>1270767.8446826001</v>
      </c>
      <c r="AC39">
        <v>41617.171237817602</v>
      </c>
      <c r="AD39">
        <v>1170021.21950529</v>
      </c>
      <c r="AE39">
        <v>38051.996533350699</v>
      </c>
      <c r="AF39">
        <v>501524.11569515202</v>
      </c>
      <c r="AG39">
        <v>531780.429713925</v>
      </c>
      <c r="AH39">
        <v>5990269.4620254301</v>
      </c>
      <c r="AI39">
        <v>60416.959150733099</v>
      </c>
      <c r="AJ39">
        <v>95978.720482184697</v>
      </c>
      <c r="AK39">
        <v>469854.20636468998</v>
      </c>
      <c r="AL39">
        <v>212106.049943536</v>
      </c>
      <c r="AM39">
        <v>61851.194619215501</v>
      </c>
      <c r="AN39">
        <v>26070.7489798856</v>
      </c>
      <c r="AO39">
        <v>516026.06544738798</v>
      </c>
      <c r="AP39">
        <v>1812265.1970714501</v>
      </c>
      <c r="AR39">
        <v>4550326.7432685299</v>
      </c>
      <c r="AS39">
        <v>3689763.3458758998</v>
      </c>
      <c r="AT39">
        <v>705536112.55954695</v>
      </c>
      <c r="AU39">
        <v>128987170.282796</v>
      </c>
      <c r="AV39">
        <v>6163.4935578950199</v>
      </c>
      <c r="AW39">
        <v>3464800.1780923498</v>
      </c>
      <c r="AX39">
        <v>20712359.308800101</v>
      </c>
      <c r="AY39">
        <v>83186.961498802993</v>
      </c>
      <c r="AZ39">
        <v>13842.814414855</v>
      </c>
      <c r="BA39">
        <v>16349.983121883701</v>
      </c>
      <c r="BC39">
        <v>3369.8946178924598</v>
      </c>
      <c r="BD39">
        <v>37680.665243069299</v>
      </c>
      <c r="BE39">
        <v>262475.73183710099</v>
      </c>
      <c r="BF39">
        <v>51070.947353318697</v>
      </c>
      <c r="BG39">
        <v>226529.39878413701</v>
      </c>
      <c r="BH39">
        <v>82761.088346641598</v>
      </c>
      <c r="BI39">
        <v>17716.358016725699</v>
      </c>
      <c r="BK39">
        <v>3627910.2253699098</v>
      </c>
      <c r="BL39">
        <v>722391.42503543105</v>
      </c>
      <c r="BN39">
        <v>1082476.2921420699</v>
      </c>
      <c r="BP39">
        <v>3736643.0543918498</v>
      </c>
      <c r="BQ39">
        <v>112874.039911208</v>
      </c>
      <c r="BR39">
        <v>241671.48267720701</v>
      </c>
      <c r="BS39">
        <v>223259.67951160399</v>
      </c>
      <c r="BT39">
        <v>88324.842910941807</v>
      </c>
      <c r="BU39">
        <v>7846.6239509987099</v>
      </c>
      <c r="BV39">
        <v>145897.479270585</v>
      </c>
      <c r="BW39">
        <v>554.02480306562802</v>
      </c>
      <c r="BX39">
        <v>10965.202861870799</v>
      </c>
      <c r="BY39">
        <v>1494.66125186055</v>
      </c>
      <c r="BZ39">
        <v>1139303.15068398</v>
      </c>
      <c r="CA39">
        <v>1668959.75772803</v>
      </c>
      <c r="CB39">
        <v>7750326.4694277896</v>
      </c>
      <c r="CC39">
        <v>231995.969033942</v>
      </c>
      <c r="CD39">
        <v>629841.73341928504</v>
      </c>
      <c r="CF39">
        <v>861.589946341467</v>
      </c>
      <c r="CH39">
        <v>25385015.527389999</v>
      </c>
      <c r="CI39">
        <v>13623736.071205201</v>
      </c>
      <c r="CN39">
        <v>309692781.03902698</v>
      </c>
      <c r="CO39">
        <v>377976281.77440602</v>
      </c>
      <c r="CP39">
        <v>321778647.00264001</v>
      </c>
      <c r="CQ39">
        <v>369143617.96107602</v>
      </c>
      <c r="CR39">
        <v>915078740.48121297</v>
      </c>
      <c r="CS39">
        <v>1199178858.1848099</v>
      </c>
      <c r="CT39">
        <v>1975967612.4421699</v>
      </c>
      <c r="CU39">
        <v>1628952607.63363</v>
      </c>
      <c r="CV39">
        <v>3462236112.1795502</v>
      </c>
      <c r="CW39">
        <v>42253.826565103998</v>
      </c>
      <c r="CZ39">
        <v>230854.86814068299</v>
      </c>
      <c r="DA39">
        <v>777928.60704865505</v>
      </c>
      <c r="DB39">
        <v>39629.603530238797</v>
      </c>
      <c r="DE39">
        <v>741564.93396178703</v>
      </c>
      <c r="DH39">
        <v>8403449.7654840108</v>
      </c>
      <c r="DI39">
        <f t="shared" si="0"/>
        <v>11640681830.099848</v>
      </c>
    </row>
    <row r="40" spans="1:113">
      <c r="A40" t="s">
        <v>42</v>
      </c>
      <c r="B40">
        <v>894.86492203708599</v>
      </c>
      <c r="C40">
        <v>1256.03898532166</v>
      </c>
      <c r="G40">
        <v>3415.79513127362</v>
      </c>
      <c r="H40">
        <v>2443.11039511334</v>
      </c>
      <c r="I40">
        <v>764.02920062355804</v>
      </c>
      <c r="J40">
        <v>62420.459338811699</v>
      </c>
      <c r="K40">
        <v>1234594.42611645</v>
      </c>
      <c r="L40">
        <v>105460.991355702</v>
      </c>
      <c r="M40">
        <v>109339.33035754799</v>
      </c>
      <c r="O40">
        <v>776069.56236186705</v>
      </c>
      <c r="R40">
        <v>17909.4656931313</v>
      </c>
      <c r="S40">
        <v>19983.250600821801</v>
      </c>
      <c r="T40">
        <v>16646052.916669499</v>
      </c>
      <c r="U40">
        <v>1717749.84770537</v>
      </c>
      <c r="V40">
        <v>3649629.35957791</v>
      </c>
      <c r="W40">
        <v>22356.019228159199</v>
      </c>
      <c r="X40">
        <v>5289.8454156221096</v>
      </c>
      <c r="Y40">
        <v>2023.23260797599</v>
      </c>
      <c r="Z40">
        <v>38330.645694786603</v>
      </c>
      <c r="AA40">
        <v>93763.569892920903</v>
      </c>
      <c r="AB40">
        <v>1191872.72540808</v>
      </c>
      <c r="AC40">
        <v>57221.139865459299</v>
      </c>
      <c r="AD40">
        <v>86363.5196962185</v>
      </c>
      <c r="AE40">
        <v>48806.693207419601</v>
      </c>
      <c r="AF40">
        <v>175452.20994775399</v>
      </c>
      <c r="AG40">
        <v>682078.38356154505</v>
      </c>
      <c r="AH40">
        <v>1266113.87692877</v>
      </c>
      <c r="AI40">
        <v>67751.473219530395</v>
      </c>
      <c r="AJ40">
        <v>17894.325980783298</v>
      </c>
      <c r="AK40">
        <v>80335.323066178695</v>
      </c>
      <c r="AL40">
        <v>48008.353942480302</v>
      </c>
      <c r="AM40">
        <v>21230.687628452401</v>
      </c>
      <c r="AN40">
        <v>29466.403675461901</v>
      </c>
      <c r="AO40">
        <v>586892.22088397504</v>
      </c>
      <c r="AP40">
        <v>2228064.0462417202</v>
      </c>
      <c r="AR40">
        <v>269.79742852260603</v>
      </c>
      <c r="AS40">
        <v>2664324.2793284901</v>
      </c>
      <c r="AT40">
        <v>984310.53468142694</v>
      </c>
      <c r="AU40">
        <v>2732.1878457122002</v>
      </c>
      <c r="AV40">
        <v>7905.4916054781797</v>
      </c>
      <c r="AW40">
        <v>319.19772147996298</v>
      </c>
      <c r="AX40">
        <v>210165.04045422401</v>
      </c>
      <c r="AY40">
        <v>2610.35414188715</v>
      </c>
      <c r="AZ40">
        <v>14850.603628410399</v>
      </c>
      <c r="BA40">
        <v>20971.005016172199</v>
      </c>
      <c r="BC40">
        <v>4322.33332652228</v>
      </c>
      <c r="BD40">
        <v>48330.411960331898</v>
      </c>
      <c r="BE40">
        <v>336659.667960878</v>
      </c>
      <c r="BF40">
        <v>65505.210931601498</v>
      </c>
      <c r="BG40">
        <v>290553.76527295797</v>
      </c>
      <c r="BH40">
        <v>106151.987186964</v>
      </c>
      <c r="BI40">
        <v>22723.560634125799</v>
      </c>
      <c r="BK40">
        <v>1421751.7245449999</v>
      </c>
      <c r="BL40">
        <v>39833.934576990498</v>
      </c>
      <c r="BN40">
        <v>481366.49112645898</v>
      </c>
      <c r="BP40">
        <v>517944.80831556302</v>
      </c>
      <c r="BQ40">
        <v>19451.644397114102</v>
      </c>
      <c r="BR40">
        <v>309975.48056830099</v>
      </c>
      <c r="BS40">
        <v>286359.92000996298</v>
      </c>
      <c r="BT40">
        <v>113288.234607338</v>
      </c>
      <c r="BU40">
        <v>10064.3278350646</v>
      </c>
      <c r="BV40">
        <v>187132.717313645</v>
      </c>
      <c r="BW40">
        <v>710.60971975086704</v>
      </c>
      <c r="BX40">
        <v>14064.3156941159</v>
      </c>
      <c r="BY40">
        <v>1917.0997533503601</v>
      </c>
      <c r="BZ40">
        <v>1461306.22336581</v>
      </c>
      <c r="CA40">
        <v>1588296.9718374601</v>
      </c>
      <c r="CB40">
        <v>959519.23125165899</v>
      </c>
      <c r="CC40">
        <v>108527.287153902</v>
      </c>
      <c r="CD40">
        <v>169677.999611406</v>
      </c>
      <c r="CH40">
        <v>1632.5523008939099</v>
      </c>
      <c r="CI40">
        <v>1524.4231004394801</v>
      </c>
      <c r="CN40">
        <v>695506628.84768701</v>
      </c>
      <c r="CO40">
        <v>848840818.77013695</v>
      </c>
      <c r="CP40">
        <v>722631074.207196</v>
      </c>
      <c r="CQ40">
        <v>828568087.74101901</v>
      </c>
      <c r="CR40">
        <v>2053955454.8587</v>
      </c>
      <c r="CS40">
        <v>2692071830.5551801</v>
      </c>
      <c r="CT40">
        <v>4435031060.2036695</v>
      </c>
      <c r="CU40">
        <v>3656282547.2132301</v>
      </c>
      <c r="CV40">
        <v>7771711532.0382996</v>
      </c>
      <c r="CW40">
        <v>54196.093185152</v>
      </c>
      <c r="CZ40">
        <v>296101.74895570701</v>
      </c>
      <c r="DA40">
        <v>875842.99243143096</v>
      </c>
      <c r="DB40">
        <v>50830.181794450997</v>
      </c>
      <c r="DE40">
        <v>950420.23873539094</v>
      </c>
      <c r="DH40">
        <v>7911159955.5997</v>
      </c>
      <c r="DI40">
        <f t="shared" si="0"/>
        <v>31661560730.860634</v>
      </c>
    </row>
    <row r="41" spans="1:113">
      <c r="A41" t="s">
        <v>43</v>
      </c>
      <c r="B41">
        <v>2431.49255324349</v>
      </c>
      <c r="C41">
        <v>8426.3848654050507</v>
      </c>
      <c r="G41">
        <v>88800.5272113174</v>
      </c>
      <c r="H41">
        <v>6219.79154321447</v>
      </c>
      <c r="I41">
        <v>1931.42749364826</v>
      </c>
      <c r="J41">
        <v>266383.43797665002</v>
      </c>
      <c r="K41">
        <v>266650808.04328799</v>
      </c>
      <c r="L41">
        <v>4437074.3260637103</v>
      </c>
      <c r="M41">
        <v>4696218.2650389904</v>
      </c>
      <c r="O41">
        <v>513121.53689555498</v>
      </c>
      <c r="R41">
        <v>9697353.0160652995</v>
      </c>
      <c r="S41">
        <v>666579.50694665301</v>
      </c>
      <c r="T41">
        <v>36017043.992731899</v>
      </c>
      <c r="U41">
        <v>4498799.6877762098</v>
      </c>
      <c r="V41">
        <v>20020325.989294399</v>
      </c>
      <c r="W41">
        <v>695343.60000984604</v>
      </c>
      <c r="X41">
        <v>13372.4638594222</v>
      </c>
      <c r="Y41">
        <v>27575.968576812498</v>
      </c>
      <c r="Z41">
        <v>1362462.7605481001</v>
      </c>
      <c r="AA41">
        <v>3599929.9191700201</v>
      </c>
      <c r="AB41">
        <v>11881983.636110701</v>
      </c>
      <c r="AC41">
        <v>3360619.1670900402</v>
      </c>
      <c r="AD41">
        <v>1849419.4413784</v>
      </c>
      <c r="AE41">
        <v>2382194.1108537102</v>
      </c>
      <c r="AF41">
        <v>8988935.7939706091</v>
      </c>
      <c r="AG41">
        <v>22222099.683459502</v>
      </c>
      <c r="AH41">
        <v>5340545.9456311204</v>
      </c>
      <c r="AI41">
        <v>360947.72231010802</v>
      </c>
      <c r="AJ41">
        <v>477771.54289244203</v>
      </c>
      <c r="AK41">
        <v>2445176.7747891298</v>
      </c>
      <c r="AL41">
        <v>808109.59743600094</v>
      </c>
      <c r="AM41">
        <v>893921.764643598</v>
      </c>
      <c r="AN41">
        <v>795053.17112953495</v>
      </c>
      <c r="AO41">
        <v>3051859.1436079601</v>
      </c>
      <c r="AP41">
        <v>6934815.7645648802</v>
      </c>
      <c r="AR41">
        <v>34143.8830266027</v>
      </c>
      <c r="AS41">
        <v>6735278.1292780796</v>
      </c>
      <c r="AT41">
        <v>3078669.03310986</v>
      </c>
      <c r="AU41">
        <v>6906.8338208976902</v>
      </c>
      <c r="AV41">
        <v>317802.22933861602</v>
      </c>
      <c r="AW41">
        <v>62998.514501789003</v>
      </c>
      <c r="AX41">
        <v>551150.10745667096</v>
      </c>
      <c r="AY41">
        <v>8763.9549063151298</v>
      </c>
      <c r="AZ41">
        <v>589683.30522770598</v>
      </c>
      <c r="BA41">
        <v>675325.476939118</v>
      </c>
      <c r="BC41">
        <v>113703.342123818</v>
      </c>
      <c r="BD41">
        <v>1651738.60173282</v>
      </c>
      <c r="BE41">
        <v>11179239.7274583</v>
      </c>
      <c r="BF41">
        <v>2148226.4776527998</v>
      </c>
      <c r="BG41">
        <v>9366705.9552393202</v>
      </c>
      <c r="BH41">
        <v>3527571.1760449102</v>
      </c>
      <c r="BI41">
        <v>741886.71606546699</v>
      </c>
      <c r="BK41">
        <v>83517932.380652398</v>
      </c>
      <c r="BL41">
        <v>1294989.3908527</v>
      </c>
      <c r="BN41">
        <v>18587777.473140702</v>
      </c>
      <c r="BP41">
        <v>21178966.967124801</v>
      </c>
      <c r="BQ41">
        <v>602253.174909828</v>
      </c>
      <c r="BR41">
        <v>5466507.9161835602</v>
      </c>
      <c r="BS41">
        <v>15417082.504957501</v>
      </c>
      <c r="BT41">
        <v>4010905.0685714199</v>
      </c>
      <c r="BU41">
        <v>3353858.3800600101</v>
      </c>
      <c r="BV41">
        <v>6512590.64222378</v>
      </c>
      <c r="BW41">
        <v>6511.6037746288403</v>
      </c>
      <c r="BX41">
        <v>380903.14293707302</v>
      </c>
      <c r="BY41">
        <v>673368.69696585205</v>
      </c>
      <c r="BZ41">
        <v>52509405.722100101</v>
      </c>
      <c r="CA41">
        <v>149476329.614548</v>
      </c>
      <c r="CB41">
        <v>49131707.740551099</v>
      </c>
      <c r="CC41">
        <v>3204145.2484870302</v>
      </c>
      <c r="CD41">
        <v>5421329.0382299004</v>
      </c>
      <c r="CH41">
        <v>4127.0103239402597</v>
      </c>
      <c r="CI41">
        <v>3853.6651292102001</v>
      </c>
      <c r="CN41">
        <v>637281055.98131299</v>
      </c>
      <c r="CO41">
        <v>777812451.81861305</v>
      </c>
      <c r="CP41">
        <v>662171343.57104301</v>
      </c>
      <c r="CQ41">
        <v>760127796.65607703</v>
      </c>
      <c r="CR41">
        <v>1884300063.97084</v>
      </c>
      <c r="CS41">
        <v>2468820559.7579899</v>
      </c>
      <c r="CT41">
        <v>4069028100.1110301</v>
      </c>
      <c r="CU41">
        <v>3354297539.16641</v>
      </c>
      <c r="CV41">
        <v>7128770308.0524397</v>
      </c>
      <c r="CW41">
        <v>830549.52847699495</v>
      </c>
      <c r="CX41">
        <v>150252.82151936201</v>
      </c>
      <c r="CZ41">
        <v>1641607.4182752201</v>
      </c>
      <c r="DA41">
        <v>8687785.7804653905</v>
      </c>
      <c r="DB41">
        <v>634418.14321212901</v>
      </c>
      <c r="DE41">
        <v>12190429.6810886</v>
      </c>
      <c r="DH41">
        <v>917977666.47991705</v>
      </c>
      <c r="DI41">
        <f t="shared" si="0"/>
        <v>23571329923.182125</v>
      </c>
    </row>
    <row r="42" spans="1:113">
      <c r="A42" t="s">
        <v>44</v>
      </c>
      <c r="B42">
        <v>4093182.21265805</v>
      </c>
      <c r="C42">
        <v>3266784.47555786</v>
      </c>
      <c r="E42">
        <v>925.72523623116604</v>
      </c>
      <c r="G42">
        <v>291722.09901628102</v>
      </c>
      <c r="H42">
        <v>169760.930875455</v>
      </c>
      <c r="I42">
        <v>66197.330257078298</v>
      </c>
      <c r="J42">
        <v>4371315.4417129997</v>
      </c>
      <c r="K42">
        <v>199781560.83660099</v>
      </c>
      <c r="L42">
        <v>9719550.1491545606</v>
      </c>
      <c r="M42">
        <v>7808987.7497236095</v>
      </c>
      <c r="O42">
        <v>188275.04134708401</v>
      </c>
      <c r="R42">
        <v>1190585.6890485301</v>
      </c>
      <c r="S42">
        <v>1695852.5260047601</v>
      </c>
      <c r="T42">
        <v>13497622.6578761</v>
      </c>
      <c r="U42">
        <v>2310071.1120228302</v>
      </c>
      <c r="V42">
        <v>23255038.8464326</v>
      </c>
      <c r="W42">
        <v>919992.54123758897</v>
      </c>
      <c r="X42">
        <v>1592078.3643108499</v>
      </c>
      <c r="Y42">
        <v>239730.89265569201</v>
      </c>
      <c r="Z42">
        <v>3004143.9157186202</v>
      </c>
      <c r="AA42">
        <v>7377915.0700356904</v>
      </c>
      <c r="AB42">
        <v>14614503.1364832</v>
      </c>
      <c r="AC42">
        <v>4418194.3775735898</v>
      </c>
      <c r="AD42">
        <v>7193087.7488472303</v>
      </c>
      <c r="AE42">
        <v>3618179.48486184</v>
      </c>
      <c r="AF42">
        <v>14041181.790010501</v>
      </c>
      <c r="AG42">
        <v>7505403.5789113902</v>
      </c>
      <c r="AH42">
        <v>4468323.2781698499</v>
      </c>
      <c r="AI42">
        <v>204690.36568436501</v>
      </c>
      <c r="AJ42">
        <v>982651.223463053</v>
      </c>
      <c r="AK42">
        <v>4530271.8379315296</v>
      </c>
      <c r="AL42">
        <v>1134648.84240125</v>
      </c>
      <c r="AM42">
        <v>1437656.9882779999</v>
      </c>
      <c r="AN42">
        <v>475913.35438285797</v>
      </c>
      <c r="AO42">
        <v>1652563.68770704</v>
      </c>
      <c r="AP42">
        <v>3386111.0298844101</v>
      </c>
      <c r="AR42">
        <v>506985.71051456401</v>
      </c>
      <c r="AS42">
        <v>2494995.45415245</v>
      </c>
      <c r="AT42">
        <v>79773718.281357706</v>
      </c>
      <c r="AU42">
        <v>13439757.909060501</v>
      </c>
      <c r="AV42">
        <v>58299.1362766483</v>
      </c>
      <c r="AW42">
        <v>384603.30261213903</v>
      </c>
      <c r="AX42">
        <v>2318602.6328690001</v>
      </c>
      <c r="AY42">
        <v>210834.273257589</v>
      </c>
      <c r="AZ42">
        <v>351972.86078537197</v>
      </c>
      <c r="BA42">
        <v>420818.80565077899</v>
      </c>
      <c r="BC42">
        <v>309652.33148215897</v>
      </c>
      <c r="BD42">
        <v>532733.96151480998</v>
      </c>
      <c r="BE42">
        <v>3702478.49659942</v>
      </c>
      <c r="BF42">
        <v>713908.85810019402</v>
      </c>
      <c r="BG42">
        <v>3069188.6826985502</v>
      </c>
      <c r="BH42">
        <v>1196663.81470045</v>
      </c>
      <c r="BI42">
        <v>255352.61270189399</v>
      </c>
      <c r="BK42">
        <v>119262133.24548399</v>
      </c>
      <c r="BL42">
        <v>4860514.0331035601</v>
      </c>
      <c r="BN42">
        <v>9006914.9693651106</v>
      </c>
      <c r="BP42">
        <v>36631781.985704698</v>
      </c>
      <c r="BQ42">
        <v>484790.17834273301</v>
      </c>
      <c r="BR42">
        <v>13548824.3980758</v>
      </c>
      <c r="BS42">
        <v>3402478.5163249802</v>
      </c>
      <c r="BT42">
        <v>1202334.0535293501</v>
      </c>
      <c r="BU42">
        <v>168149.93495541299</v>
      </c>
      <c r="BV42">
        <v>1976689.65286891</v>
      </c>
      <c r="BW42">
        <v>1252372.25828127</v>
      </c>
      <c r="BX42">
        <v>109753.918954354</v>
      </c>
      <c r="BY42">
        <v>299658.837745953</v>
      </c>
      <c r="BZ42">
        <v>15896449.092437699</v>
      </c>
      <c r="CA42">
        <v>59487492.422389001</v>
      </c>
      <c r="CB42">
        <v>72073245.333980203</v>
      </c>
      <c r="CC42">
        <v>2085515.33320237</v>
      </c>
      <c r="CD42">
        <v>3527551.20524236</v>
      </c>
      <c r="CH42">
        <v>2860378.9090048401</v>
      </c>
      <c r="CI42">
        <v>1195357.6593566299</v>
      </c>
      <c r="CN42">
        <v>1022363480.54487</v>
      </c>
      <c r="CO42">
        <v>1247746065.06988</v>
      </c>
      <c r="CP42">
        <v>1062222451.88635</v>
      </c>
      <c r="CQ42">
        <v>1217636095.40218</v>
      </c>
      <c r="CR42">
        <v>3018423649.58641</v>
      </c>
      <c r="CS42">
        <v>3956486862.5362101</v>
      </c>
      <c r="CT42">
        <v>6517458003.2336798</v>
      </c>
      <c r="CU42">
        <v>5373141979.4298201</v>
      </c>
      <c r="CV42">
        <v>11421394011.0578</v>
      </c>
      <c r="CW42">
        <v>170380.73184280301</v>
      </c>
      <c r="CZ42">
        <v>554566.51680348895</v>
      </c>
      <c r="DA42">
        <v>2190606.1360580302</v>
      </c>
      <c r="DB42">
        <v>47599.713553960602</v>
      </c>
      <c r="DE42">
        <v>2497874.63563147</v>
      </c>
      <c r="DH42">
        <v>4722008.6867681202</v>
      </c>
      <c r="DI42">
        <f t="shared" si="0"/>
        <v>35660633262.562607</v>
      </c>
    </row>
    <row r="43" spans="1:113">
      <c r="A43" t="s">
        <v>45</v>
      </c>
      <c r="B43">
        <v>10863392.408886701</v>
      </c>
      <c r="C43">
        <v>4265469.79039614</v>
      </c>
      <c r="D43">
        <v>284231.63443176699</v>
      </c>
      <c r="E43">
        <v>277.05590598550702</v>
      </c>
      <c r="F43">
        <v>2342.7268690626302</v>
      </c>
      <c r="G43">
        <v>1065120.8258108899</v>
      </c>
      <c r="H43">
        <v>895018.79285315797</v>
      </c>
      <c r="I43">
        <v>3430785.3662953102</v>
      </c>
      <c r="J43">
        <v>60747753.979805298</v>
      </c>
      <c r="K43">
        <v>84406501.9804869</v>
      </c>
      <c r="L43">
        <v>63528125.8459263</v>
      </c>
      <c r="M43">
        <v>19713096.081201799</v>
      </c>
      <c r="N43">
        <v>1131053.8557968601</v>
      </c>
      <c r="O43">
        <v>800736.320498824</v>
      </c>
      <c r="P43">
        <v>1357000.5743928</v>
      </c>
      <c r="Q43">
        <v>123665.575668447</v>
      </c>
      <c r="R43">
        <v>11581328.2154945</v>
      </c>
      <c r="S43">
        <v>13768951.3083742</v>
      </c>
      <c r="T43">
        <v>13632659.5617413</v>
      </c>
      <c r="U43">
        <v>14235554.8161007</v>
      </c>
      <c r="V43">
        <v>34043626.713432699</v>
      </c>
      <c r="W43">
        <v>28158031.2511435</v>
      </c>
      <c r="X43">
        <v>37854779.229626201</v>
      </c>
      <c r="Y43">
        <v>8875448.2633904107</v>
      </c>
      <c r="Z43">
        <v>42338006.9500788</v>
      </c>
      <c r="AA43">
        <v>25514752.327828299</v>
      </c>
      <c r="AB43">
        <v>55441853.890789203</v>
      </c>
      <c r="AC43">
        <v>7748560.1992720198</v>
      </c>
      <c r="AD43">
        <v>51100776.687069103</v>
      </c>
      <c r="AE43">
        <v>12123220.287833201</v>
      </c>
      <c r="AF43">
        <v>28973760.519894399</v>
      </c>
      <c r="AG43">
        <v>931061103.20432401</v>
      </c>
      <c r="AH43">
        <v>13825893.326535501</v>
      </c>
      <c r="AI43">
        <v>411258.54771090701</v>
      </c>
      <c r="AJ43">
        <v>1764262.16281966</v>
      </c>
      <c r="AK43">
        <v>5584119.95737263</v>
      </c>
      <c r="AL43">
        <v>2159624.5116781001</v>
      </c>
      <c r="AM43">
        <v>1304793.63624523</v>
      </c>
      <c r="AN43">
        <v>3859943.9773681299</v>
      </c>
      <c r="AO43">
        <v>3058645.3279380901</v>
      </c>
      <c r="AP43">
        <v>6276353.4561935496</v>
      </c>
      <c r="AQ43">
        <v>27559796.525921199</v>
      </c>
      <c r="AR43">
        <v>1093014.39465051</v>
      </c>
      <c r="AS43">
        <v>11190661.6117291</v>
      </c>
      <c r="AT43">
        <v>324582353.06653798</v>
      </c>
      <c r="AU43">
        <v>9035092.25691141</v>
      </c>
      <c r="AV43">
        <v>319772.83115175</v>
      </c>
      <c r="AW43">
        <v>37275171.547439598</v>
      </c>
      <c r="AX43">
        <v>1541535.08535413</v>
      </c>
      <c r="AY43">
        <v>37517234.388434</v>
      </c>
      <c r="AZ43">
        <v>36636194.408411197</v>
      </c>
      <c r="BA43">
        <v>42642938.666299</v>
      </c>
      <c r="BB43">
        <v>5697405.4290063204</v>
      </c>
      <c r="BC43">
        <v>58157868.4236167</v>
      </c>
      <c r="BD43">
        <v>238250893.73312801</v>
      </c>
      <c r="BE43">
        <v>138102630.41384801</v>
      </c>
      <c r="BF43">
        <v>119811678.079955</v>
      </c>
      <c r="BG43">
        <v>435603300.65157902</v>
      </c>
      <c r="BH43">
        <v>193438419.233064</v>
      </c>
      <c r="BI43">
        <v>11124720.4781386</v>
      </c>
      <c r="BJ43">
        <v>48629219.426575102</v>
      </c>
      <c r="BK43">
        <v>1756150858.8152299</v>
      </c>
      <c r="BL43">
        <v>165119097.17301199</v>
      </c>
      <c r="BM43">
        <v>15104325.034418199</v>
      </c>
      <c r="BN43">
        <v>1141966860.2723801</v>
      </c>
      <c r="BO43">
        <v>41009737.401589103</v>
      </c>
      <c r="BP43">
        <v>472661817.93345201</v>
      </c>
      <c r="BQ43">
        <v>53970945.531307101</v>
      </c>
      <c r="BR43">
        <v>92709252.836940393</v>
      </c>
      <c r="BS43">
        <v>281143595.91532499</v>
      </c>
      <c r="BT43">
        <v>27606569.550494201</v>
      </c>
      <c r="BU43">
        <v>28940438.490495201</v>
      </c>
      <c r="BV43">
        <v>120757888.244249</v>
      </c>
      <c r="BW43">
        <v>27656112.477559399</v>
      </c>
      <c r="BX43">
        <v>783663.21424515604</v>
      </c>
      <c r="BY43">
        <v>28649515.424044799</v>
      </c>
      <c r="BZ43">
        <v>19147368.8235978</v>
      </c>
      <c r="CA43">
        <v>228679332.31884801</v>
      </c>
      <c r="CB43">
        <v>21855157.225347102</v>
      </c>
      <c r="CC43">
        <v>28555963.453202799</v>
      </c>
      <c r="CD43">
        <v>93980286.108413398</v>
      </c>
      <c r="CF43">
        <v>43100888.659022003</v>
      </c>
      <c r="CH43">
        <v>15559168.6721182</v>
      </c>
      <c r="CI43">
        <v>19858484.0576782</v>
      </c>
      <c r="CN43">
        <v>287483338.95864499</v>
      </c>
      <c r="CO43">
        <v>345411293.68404597</v>
      </c>
      <c r="CP43">
        <v>453730292.13711601</v>
      </c>
      <c r="CQ43">
        <v>454797086.83252198</v>
      </c>
      <c r="CR43">
        <v>1101368008.80667</v>
      </c>
      <c r="CS43">
        <v>1497636769.3085899</v>
      </c>
      <c r="CT43">
        <v>3319311592.3342199</v>
      </c>
      <c r="CU43">
        <v>3053293714.7066302</v>
      </c>
      <c r="CV43">
        <v>11383811240.132</v>
      </c>
      <c r="CW43">
        <v>126103140.151333</v>
      </c>
      <c r="CX43">
        <v>1047494686.05964</v>
      </c>
      <c r="CY43">
        <v>10145177.509889601</v>
      </c>
      <c r="CZ43">
        <v>479539986.49252599</v>
      </c>
      <c r="DA43">
        <v>85223229.734441295</v>
      </c>
      <c r="DB43">
        <v>204237017.97533</v>
      </c>
      <c r="DC43">
        <v>8092073.1512839198</v>
      </c>
      <c r="DE43">
        <v>14914793.2060345</v>
      </c>
      <c r="DF43">
        <v>1439117.67057706</v>
      </c>
      <c r="DG43">
        <v>5024140314.8051996</v>
      </c>
      <c r="DH43">
        <v>144887595.59927499</v>
      </c>
      <c r="DI43">
        <f t="shared" si="0"/>
        <v>37153549578.686165</v>
      </c>
    </row>
    <row r="44" spans="1:113">
      <c r="A44" t="s">
        <v>46</v>
      </c>
      <c r="B44">
        <v>13953207.5685838</v>
      </c>
      <c r="C44">
        <v>41519925.581360899</v>
      </c>
      <c r="D44">
        <v>26363.634930932301</v>
      </c>
      <c r="E44">
        <v>1325.7664632957101</v>
      </c>
      <c r="F44">
        <v>56316.356317014797</v>
      </c>
      <c r="G44">
        <v>7270414.1446724702</v>
      </c>
      <c r="H44">
        <v>4033010.52914835</v>
      </c>
      <c r="I44">
        <v>1423552.9026178201</v>
      </c>
      <c r="J44">
        <v>57043172.985740401</v>
      </c>
      <c r="K44">
        <v>174645144.60289401</v>
      </c>
      <c r="L44">
        <v>421077578.27611399</v>
      </c>
      <c r="M44">
        <v>30556825.304237999</v>
      </c>
      <c r="N44">
        <v>1666865.11079232</v>
      </c>
      <c r="O44">
        <v>479010.18748133897</v>
      </c>
      <c r="P44">
        <v>349882.76492115698</v>
      </c>
      <c r="Q44">
        <v>58748.638387688203</v>
      </c>
      <c r="R44">
        <v>46735455.892629802</v>
      </c>
      <c r="S44">
        <v>90843342.814724803</v>
      </c>
      <c r="T44">
        <v>5555923.1074920297</v>
      </c>
      <c r="U44">
        <v>205651175.868238</v>
      </c>
      <c r="V44">
        <v>173138204.846623</v>
      </c>
      <c r="W44">
        <v>82482459.705195606</v>
      </c>
      <c r="X44">
        <v>174478030.17333099</v>
      </c>
      <c r="Y44">
        <v>66227535.7623569</v>
      </c>
      <c r="Z44">
        <v>51754000.7668861</v>
      </c>
      <c r="AA44">
        <v>16082300.345019</v>
      </c>
      <c r="AB44">
        <v>33426050.689644001</v>
      </c>
      <c r="AC44">
        <v>23000831.782523099</v>
      </c>
      <c r="AD44">
        <v>93676534.421399996</v>
      </c>
      <c r="AE44">
        <v>13523097.9601692</v>
      </c>
      <c r="AF44">
        <v>23643920.434555002</v>
      </c>
      <c r="AG44">
        <v>19856672.574214</v>
      </c>
      <c r="AH44">
        <v>907612.11585980398</v>
      </c>
      <c r="AI44">
        <v>71394.377227651697</v>
      </c>
      <c r="AJ44">
        <v>357760.62917080399</v>
      </c>
      <c r="AK44">
        <v>2504955.3086032202</v>
      </c>
      <c r="AL44">
        <v>227844.74818898499</v>
      </c>
      <c r="AM44">
        <v>535984.19475881697</v>
      </c>
      <c r="AN44">
        <v>520037.83856394602</v>
      </c>
      <c r="AO44">
        <v>618448.61253417504</v>
      </c>
      <c r="AP44">
        <v>738606.22152565897</v>
      </c>
      <c r="AQ44">
        <v>7530562.9042172199</v>
      </c>
      <c r="AR44">
        <v>5130412.2708307402</v>
      </c>
      <c r="AS44">
        <v>978596.67348268395</v>
      </c>
      <c r="AT44">
        <v>307280581.282763</v>
      </c>
      <c r="AU44">
        <v>2804213.85354573</v>
      </c>
      <c r="AV44">
        <v>144508.70866931701</v>
      </c>
      <c r="AW44">
        <v>3580224.596343</v>
      </c>
      <c r="AX44">
        <v>644167.26755752903</v>
      </c>
      <c r="AY44">
        <v>2004074.49044631</v>
      </c>
      <c r="AZ44">
        <v>1194955.6556580199</v>
      </c>
      <c r="BA44">
        <v>584137.47098894499</v>
      </c>
      <c r="BB44">
        <v>830998.33550375002</v>
      </c>
      <c r="BC44">
        <v>11645626.510803699</v>
      </c>
      <c r="BD44">
        <v>1515374.9244526401</v>
      </c>
      <c r="BE44">
        <v>3516139.3663305398</v>
      </c>
      <c r="BF44">
        <v>1239418.98361716</v>
      </c>
      <c r="BG44">
        <v>3107303.3368878402</v>
      </c>
      <c r="BH44">
        <v>1377664.68103766</v>
      </c>
      <c r="BI44">
        <v>5317690.0399131496</v>
      </c>
      <c r="BJ44">
        <v>234666.01538000099</v>
      </c>
      <c r="BK44">
        <v>39405336.150654301</v>
      </c>
      <c r="BL44">
        <v>3404923.1679319902</v>
      </c>
      <c r="BM44">
        <v>4804981.4584997296</v>
      </c>
      <c r="BN44">
        <v>71586158.807507604</v>
      </c>
      <c r="BO44">
        <v>1847597.13253133</v>
      </c>
      <c r="BP44">
        <v>37355524.312593304</v>
      </c>
      <c r="BQ44">
        <v>3887532.6434712899</v>
      </c>
      <c r="BR44">
        <v>5200952.4605806302</v>
      </c>
      <c r="BS44">
        <v>28306557.010261901</v>
      </c>
      <c r="BT44">
        <v>8284525.82741269</v>
      </c>
      <c r="BU44">
        <v>4778645.2097964799</v>
      </c>
      <c r="BV44">
        <v>14217348.9104633</v>
      </c>
      <c r="BW44">
        <v>1751077.7111805901</v>
      </c>
      <c r="BX44">
        <v>114261.843437538</v>
      </c>
      <c r="BY44">
        <v>5092853.49880978</v>
      </c>
      <c r="BZ44">
        <v>5472972.3000117596</v>
      </c>
      <c r="CA44">
        <v>77759403.823112205</v>
      </c>
      <c r="CB44">
        <v>11056859.579748999</v>
      </c>
      <c r="CC44">
        <v>3059458.30717939</v>
      </c>
      <c r="CD44">
        <v>4057881.47710572</v>
      </c>
      <c r="CF44">
        <v>197455595.81206599</v>
      </c>
      <c r="CH44">
        <v>12255236.448468599</v>
      </c>
      <c r="CI44">
        <v>6269553.87081818</v>
      </c>
      <c r="CN44">
        <v>16791490.6009872</v>
      </c>
      <c r="CO44">
        <v>20842418.407138601</v>
      </c>
      <c r="CP44">
        <v>18843146.187004801</v>
      </c>
      <c r="CQ44">
        <v>19866759.014104798</v>
      </c>
      <c r="CR44">
        <v>48974472.934270598</v>
      </c>
      <c r="CS44">
        <v>69348476.507548496</v>
      </c>
      <c r="CT44">
        <v>124079710.907665</v>
      </c>
      <c r="CU44">
        <v>97510259.318844706</v>
      </c>
      <c r="CV44">
        <v>246844368.806851</v>
      </c>
      <c r="CW44">
        <v>29602443.0716464</v>
      </c>
      <c r="CX44">
        <v>31733919.693585102</v>
      </c>
      <c r="CY44">
        <v>233910.474415529</v>
      </c>
      <c r="CZ44">
        <v>134166927.63819399</v>
      </c>
      <c r="DA44">
        <v>31209371.8303256</v>
      </c>
      <c r="DB44">
        <v>104219891.12765799</v>
      </c>
      <c r="DC44">
        <v>3108513.7240411099</v>
      </c>
      <c r="DE44">
        <v>1612927.2221593</v>
      </c>
      <c r="DG44">
        <v>581009363.69975901</v>
      </c>
      <c r="DH44">
        <v>5787638.3767502103</v>
      </c>
      <c r="DI44">
        <f t="shared" si="0"/>
        <v>4374592090.2211189</v>
      </c>
    </row>
    <row r="45" spans="1:113">
      <c r="A45" t="s">
        <v>47</v>
      </c>
      <c r="B45">
        <v>6594734.7858117102</v>
      </c>
      <c r="C45">
        <v>12214997.766995801</v>
      </c>
      <c r="E45">
        <v>1370.59052721542</v>
      </c>
      <c r="F45">
        <v>7624.8366222274699</v>
      </c>
      <c r="G45">
        <v>3037386.7186330301</v>
      </c>
      <c r="H45">
        <v>1224826.6256860001</v>
      </c>
      <c r="I45">
        <v>445804.42356323497</v>
      </c>
      <c r="J45">
        <v>4228590.2595158601</v>
      </c>
      <c r="K45">
        <v>69493924.501591206</v>
      </c>
      <c r="L45">
        <v>100009494.10461199</v>
      </c>
      <c r="M45">
        <v>15114155.163675399</v>
      </c>
      <c r="N45">
        <v>739962.88032537699</v>
      </c>
      <c r="O45">
        <v>73859.024213817902</v>
      </c>
      <c r="R45">
        <v>425832.69401292398</v>
      </c>
      <c r="S45">
        <v>995830.39119752299</v>
      </c>
      <c r="T45">
        <v>48407.617106176796</v>
      </c>
      <c r="U45">
        <v>9791501.7555149104</v>
      </c>
      <c r="V45">
        <v>30612855.597401101</v>
      </c>
      <c r="W45">
        <v>3284628.6430291398</v>
      </c>
      <c r="X45">
        <v>17797468.3432693</v>
      </c>
      <c r="Y45">
        <v>9109848.6889393106</v>
      </c>
      <c r="Z45">
        <v>6760447.7100046203</v>
      </c>
      <c r="AA45">
        <v>2119381.5571483499</v>
      </c>
      <c r="AB45">
        <v>8449255.4399080891</v>
      </c>
      <c r="AC45">
        <v>6233204.9555857303</v>
      </c>
      <c r="AD45">
        <v>4350766.7631241996</v>
      </c>
      <c r="AE45">
        <v>686957.66004371201</v>
      </c>
      <c r="AF45">
        <v>4254223.8593987199</v>
      </c>
      <c r="AG45">
        <v>2592518.1802990302</v>
      </c>
      <c r="AH45">
        <v>662154.92491089797</v>
      </c>
      <c r="AI45">
        <v>10410.3106125296</v>
      </c>
      <c r="AJ45">
        <v>45009.271210272898</v>
      </c>
      <c r="AK45">
        <v>408124.55144051602</v>
      </c>
      <c r="AL45">
        <v>46397.9064910288</v>
      </c>
      <c r="AM45">
        <v>165127.771055155</v>
      </c>
      <c r="AN45">
        <v>141959.600377133</v>
      </c>
      <c r="AO45">
        <v>95025.396230286002</v>
      </c>
      <c r="AP45">
        <v>119167.735825166</v>
      </c>
      <c r="AQ45">
        <v>1517568.84431354</v>
      </c>
      <c r="AR45">
        <v>275524.97098800802</v>
      </c>
      <c r="AS45">
        <v>181406.68170130401</v>
      </c>
      <c r="AT45">
        <v>1830163.55915467</v>
      </c>
      <c r="AU45">
        <v>297435.13057329599</v>
      </c>
      <c r="AV45">
        <v>76822.213635602893</v>
      </c>
      <c r="AW45">
        <v>98932.618846677899</v>
      </c>
      <c r="AX45">
        <v>113316.25461780799</v>
      </c>
      <c r="AY45">
        <v>376843.01371882198</v>
      </c>
      <c r="AZ45">
        <v>1082.1587109505001</v>
      </c>
      <c r="BA45">
        <v>2990.5142407674598</v>
      </c>
      <c r="BB45">
        <v>199216.12774550999</v>
      </c>
      <c r="BC45">
        <v>910973.37633988995</v>
      </c>
      <c r="BD45">
        <v>129348.783142377</v>
      </c>
      <c r="BE45">
        <v>785921.21310371603</v>
      </c>
      <c r="BF45">
        <v>95581.4332406506</v>
      </c>
      <c r="BG45">
        <v>204859.65477669399</v>
      </c>
      <c r="BH45">
        <v>111839.65149852099</v>
      </c>
      <c r="BI45">
        <v>7.5571410552220897</v>
      </c>
      <c r="BJ45">
        <v>48233.509260873303</v>
      </c>
      <c r="BK45">
        <v>7264530.17247249</v>
      </c>
      <c r="BL45">
        <v>816374.34559422196</v>
      </c>
      <c r="BM45">
        <v>217.04121967966401</v>
      </c>
      <c r="BN45">
        <v>208766488.090175</v>
      </c>
      <c r="BO45">
        <v>2015279.8479580299</v>
      </c>
      <c r="BP45">
        <v>6981319.7557837302</v>
      </c>
      <c r="BQ45">
        <v>1511672.93973538</v>
      </c>
      <c r="BR45">
        <v>1644525.6449684501</v>
      </c>
      <c r="BS45">
        <v>7894214.3580807596</v>
      </c>
      <c r="BT45">
        <v>2730208.8133968902</v>
      </c>
      <c r="BU45">
        <v>557261.13793947396</v>
      </c>
      <c r="BV45">
        <v>2253015.5342321298</v>
      </c>
      <c r="BW45">
        <v>236775.16008330099</v>
      </c>
      <c r="BX45">
        <v>1214.03184897035</v>
      </c>
      <c r="BY45">
        <v>739451.16204963496</v>
      </c>
      <c r="BZ45">
        <v>665517.74849180796</v>
      </c>
      <c r="CA45">
        <v>6491479.8528674496</v>
      </c>
      <c r="CB45">
        <v>2547802.6760858302</v>
      </c>
      <c r="CC45">
        <v>1014268.2372755</v>
      </c>
      <c r="CD45">
        <v>508952.55162559799</v>
      </c>
      <c r="CF45">
        <v>63297503.687163301</v>
      </c>
      <c r="CH45">
        <v>2862448.5147840302</v>
      </c>
      <c r="CI45">
        <v>2188746.1941943299</v>
      </c>
      <c r="CN45">
        <v>43820849.574971803</v>
      </c>
      <c r="CO45">
        <v>52644720.855381504</v>
      </c>
      <c r="CP45">
        <v>67239578.340525702</v>
      </c>
      <c r="CQ45">
        <v>67773693.576391995</v>
      </c>
      <c r="CR45">
        <v>164241725.683157</v>
      </c>
      <c r="CS45">
        <v>235800966.556999</v>
      </c>
      <c r="CT45">
        <v>503228402.47815901</v>
      </c>
      <c r="CU45">
        <v>477892452.69509798</v>
      </c>
      <c r="CV45">
        <v>1748808424.2518899</v>
      </c>
      <c r="CW45">
        <v>4824801.3205255</v>
      </c>
      <c r="CX45">
        <v>170439015.02059299</v>
      </c>
      <c r="CZ45">
        <v>37089229.831474297</v>
      </c>
      <c r="DA45">
        <v>4443658.7693381002</v>
      </c>
      <c r="DB45">
        <v>28806327.155376799</v>
      </c>
      <c r="DE45">
        <v>2508.36941208501</v>
      </c>
      <c r="DF45">
        <v>158875.65073301501</v>
      </c>
      <c r="DG45">
        <v>1266967449.3987701</v>
      </c>
      <c r="DH45">
        <v>1082865.8111419301</v>
      </c>
      <c r="DI45">
        <f t="shared" si="0"/>
        <v>5527906119.1106243</v>
      </c>
    </row>
    <row r="46" spans="1:113">
      <c r="A46" t="s">
        <v>48</v>
      </c>
      <c r="B46">
        <v>138389574.012768</v>
      </c>
      <c r="C46">
        <v>419697404.45533699</v>
      </c>
      <c r="D46">
        <v>2915930.2518113898</v>
      </c>
      <c r="E46">
        <v>124297.459450786</v>
      </c>
      <c r="F46">
        <v>302432.58311529201</v>
      </c>
      <c r="G46">
        <v>42929676.4544769</v>
      </c>
      <c r="H46">
        <v>31901302.0293593</v>
      </c>
      <c r="I46">
        <v>10455548.117742101</v>
      </c>
      <c r="J46">
        <v>85965227.094346195</v>
      </c>
      <c r="K46">
        <v>4006695374.0227699</v>
      </c>
      <c r="L46">
        <v>3743492631.5643601</v>
      </c>
      <c r="M46">
        <v>659577662.96718299</v>
      </c>
      <c r="N46">
        <v>33636612.206477404</v>
      </c>
      <c r="O46">
        <v>23695179.490605</v>
      </c>
      <c r="P46">
        <v>89245871.632548094</v>
      </c>
      <c r="Q46">
        <v>5432883.4522428699</v>
      </c>
      <c r="R46">
        <v>279014433.17651498</v>
      </c>
      <c r="S46">
        <v>312223915.21110499</v>
      </c>
      <c r="T46">
        <v>84568181.642561406</v>
      </c>
      <c r="U46">
        <v>1533693321.57865</v>
      </c>
      <c r="V46">
        <v>802103322.87323403</v>
      </c>
      <c r="W46">
        <v>266239760.13133401</v>
      </c>
      <c r="X46">
        <v>496467049.94016802</v>
      </c>
      <c r="Y46">
        <v>437208183.42070299</v>
      </c>
      <c r="Z46">
        <v>537040712.82546198</v>
      </c>
      <c r="AA46">
        <v>339010842.06566501</v>
      </c>
      <c r="AB46">
        <v>1328526950.9185901</v>
      </c>
      <c r="AC46">
        <v>283008753.09328699</v>
      </c>
      <c r="AD46">
        <v>1308166552.7850599</v>
      </c>
      <c r="AE46">
        <v>148367397.33693299</v>
      </c>
      <c r="AF46">
        <v>318845935.00298601</v>
      </c>
      <c r="AG46">
        <v>1822855905.13991</v>
      </c>
      <c r="AH46">
        <v>207166620.36584499</v>
      </c>
      <c r="AI46">
        <v>11478146.219420699</v>
      </c>
      <c r="AJ46">
        <v>23200019.1239517</v>
      </c>
      <c r="AK46">
        <v>183940723.25741199</v>
      </c>
      <c r="AL46">
        <v>29574507.682760101</v>
      </c>
      <c r="AM46">
        <v>68051911.424050599</v>
      </c>
      <c r="AN46">
        <v>136046200.76747</v>
      </c>
      <c r="AO46">
        <v>98568875.458379805</v>
      </c>
      <c r="AP46">
        <v>120067145.587154</v>
      </c>
      <c r="AQ46">
        <v>219091136.92031699</v>
      </c>
      <c r="AR46">
        <v>27100589.028180499</v>
      </c>
      <c r="AS46">
        <v>28550060.474661801</v>
      </c>
      <c r="AT46">
        <v>2178996680.9330401</v>
      </c>
      <c r="AU46">
        <v>83416676.580287799</v>
      </c>
      <c r="AV46">
        <v>9985261.5855048802</v>
      </c>
      <c r="AW46">
        <v>159318421.769449</v>
      </c>
      <c r="AX46">
        <v>21829550.597654302</v>
      </c>
      <c r="AY46">
        <v>202542605.18446201</v>
      </c>
      <c r="AZ46">
        <v>80379771.923305601</v>
      </c>
      <c r="BA46">
        <v>54565284.542213596</v>
      </c>
      <c r="BB46">
        <v>53770113.6248402</v>
      </c>
      <c r="BC46">
        <v>105606963.17463</v>
      </c>
      <c r="BD46">
        <v>181654148.92603099</v>
      </c>
      <c r="BE46">
        <v>237282811.26641101</v>
      </c>
      <c r="BF46">
        <v>16671589.095122701</v>
      </c>
      <c r="BG46">
        <v>118925015.878194</v>
      </c>
      <c r="BH46">
        <v>19259880.0243182</v>
      </c>
      <c r="BI46">
        <v>21549349.456150699</v>
      </c>
      <c r="BJ46">
        <v>7076746.3454054203</v>
      </c>
      <c r="BK46">
        <v>425843607.93744701</v>
      </c>
      <c r="BL46">
        <v>94600521.460688293</v>
      </c>
      <c r="BM46">
        <v>157217191.719309</v>
      </c>
      <c r="BN46">
        <v>916613276.27533102</v>
      </c>
      <c r="BO46">
        <v>48049792.327568598</v>
      </c>
      <c r="BP46">
        <v>310562325.68542898</v>
      </c>
      <c r="BQ46">
        <v>125920299.071907</v>
      </c>
      <c r="BR46">
        <v>110391610.743029</v>
      </c>
      <c r="BS46">
        <v>355243060.93524897</v>
      </c>
      <c r="BT46">
        <v>211948463.533658</v>
      </c>
      <c r="BU46">
        <v>72046397.851426005</v>
      </c>
      <c r="BV46">
        <v>276783390.85936803</v>
      </c>
      <c r="BW46">
        <v>56085014.5713787</v>
      </c>
      <c r="BX46">
        <v>11350125.6439765</v>
      </c>
      <c r="BY46">
        <v>125215875.456783</v>
      </c>
      <c r="BZ46">
        <v>86391573.912417904</v>
      </c>
      <c r="CA46">
        <v>637275354.30494106</v>
      </c>
      <c r="CB46">
        <v>241234375.72738099</v>
      </c>
      <c r="CC46">
        <v>106722991.168966</v>
      </c>
      <c r="CD46">
        <v>109344646.86191501</v>
      </c>
      <c r="CF46">
        <v>581188318.79580796</v>
      </c>
      <c r="CH46">
        <v>100052066.679335</v>
      </c>
      <c r="CI46">
        <v>86048333.348037705</v>
      </c>
      <c r="CN46">
        <v>517349552.15240198</v>
      </c>
      <c r="CO46">
        <v>626733458.60316503</v>
      </c>
      <c r="CP46">
        <v>531085062.07004303</v>
      </c>
      <c r="CQ46">
        <v>556097428.38220799</v>
      </c>
      <c r="CR46">
        <v>1343595550.6984</v>
      </c>
      <c r="CS46">
        <v>1876832517.2295201</v>
      </c>
      <c r="CT46">
        <v>3008599442.1746001</v>
      </c>
      <c r="CU46">
        <v>2456178400.4528599</v>
      </c>
      <c r="CV46">
        <v>5687596862.2693701</v>
      </c>
      <c r="CW46">
        <v>40747383.749239698</v>
      </c>
      <c r="CX46">
        <v>1681789360.0585799</v>
      </c>
      <c r="CY46">
        <v>19593110.415023699</v>
      </c>
      <c r="CZ46">
        <v>1012032802.27607</v>
      </c>
      <c r="DA46">
        <v>333070779.78006798</v>
      </c>
      <c r="DB46">
        <v>455454427.81988901</v>
      </c>
      <c r="DC46">
        <v>92625058.123230904</v>
      </c>
      <c r="DE46">
        <v>66555062.9313519</v>
      </c>
      <c r="DF46">
        <v>93683762.232389301</v>
      </c>
      <c r="DG46">
        <v>4202393709.9979701</v>
      </c>
      <c r="DH46">
        <v>3826140661.21383</v>
      </c>
      <c r="DI46">
        <f t="shared" si="0"/>
        <v>57971748639.65493</v>
      </c>
    </row>
    <row r="47" spans="1:113">
      <c r="A47" t="s">
        <v>49</v>
      </c>
      <c r="E47">
        <v>2957.2034554379402</v>
      </c>
      <c r="H47">
        <v>44467.745093840102</v>
      </c>
      <c r="I47">
        <v>1681508.9604091099</v>
      </c>
      <c r="J47">
        <v>293632117.98813599</v>
      </c>
      <c r="K47">
        <v>86997734.695592001</v>
      </c>
      <c r="L47">
        <v>21679262.125336599</v>
      </c>
      <c r="M47">
        <v>7009707.0641230298</v>
      </c>
      <c r="N47">
        <v>277569.94236996002</v>
      </c>
      <c r="O47">
        <v>286396.52894989401</v>
      </c>
      <c r="R47">
        <v>5386780.4610788599</v>
      </c>
      <c r="S47">
        <v>6854896.6230055904</v>
      </c>
      <c r="T47">
        <v>6961534.2847521901</v>
      </c>
      <c r="U47">
        <v>6650030.51199417</v>
      </c>
      <c r="V47">
        <v>7415773.4415063001</v>
      </c>
      <c r="W47">
        <v>11679450.6903797</v>
      </c>
      <c r="X47">
        <v>12122891.576095</v>
      </c>
      <c r="Y47">
        <v>3535016.1390187098</v>
      </c>
      <c r="Z47">
        <v>20445129.908873498</v>
      </c>
      <c r="AA47">
        <v>10619516.857349001</v>
      </c>
      <c r="AB47">
        <v>13695051.482452899</v>
      </c>
      <c r="AC47">
        <v>1847082.8075699699</v>
      </c>
      <c r="AD47">
        <v>10368725.7287009</v>
      </c>
      <c r="AE47">
        <v>6156163.3035635296</v>
      </c>
      <c r="AF47">
        <v>15032239.0174831</v>
      </c>
      <c r="AG47">
        <v>224020767.94982901</v>
      </c>
      <c r="AH47">
        <v>10148808.5856952</v>
      </c>
      <c r="AI47">
        <v>27750.707353413702</v>
      </c>
      <c r="AJ47">
        <v>1586866.13281506</v>
      </c>
      <c r="AK47">
        <v>793357.096480584</v>
      </c>
      <c r="AL47">
        <v>48610.9687255596</v>
      </c>
      <c r="AM47">
        <v>1540443.87712373</v>
      </c>
      <c r="AN47">
        <v>268335.54207519599</v>
      </c>
      <c r="AO47">
        <v>106333.009278065</v>
      </c>
      <c r="AP47">
        <v>2640891.9757038499</v>
      </c>
      <c r="AQ47">
        <v>171023.683312687</v>
      </c>
      <c r="AR47">
        <v>21392116.616792601</v>
      </c>
      <c r="AV47">
        <v>195271.92197093301</v>
      </c>
      <c r="AW47">
        <v>8286438.4330054503</v>
      </c>
      <c r="AY47">
        <v>601792.99323272204</v>
      </c>
      <c r="AZ47">
        <v>24074625.459777001</v>
      </c>
      <c r="BA47">
        <v>21937116.074545301</v>
      </c>
      <c r="BB47">
        <v>2195614.6606272999</v>
      </c>
      <c r="BC47">
        <v>84785307.101907998</v>
      </c>
      <c r="BD47">
        <v>221466399.702371</v>
      </c>
      <c r="BE47">
        <v>68554378.020982996</v>
      </c>
      <c r="BF47">
        <v>94710152.012079895</v>
      </c>
      <c r="BG47">
        <v>253637367.29043201</v>
      </c>
      <c r="BH47">
        <v>157747171.322611</v>
      </c>
      <c r="BI47">
        <v>87585075.825757399</v>
      </c>
      <c r="BJ47">
        <v>27524263.377133701</v>
      </c>
      <c r="BK47">
        <v>1265092389.78269</v>
      </c>
      <c r="BL47">
        <v>133167050.00835299</v>
      </c>
      <c r="BN47">
        <v>1067849115.90373</v>
      </c>
      <c r="BO47">
        <v>27022278.262756798</v>
      </c>
      <c r="BP47">
        <v>339223502.08651799</v>
      </c>
      <c r="BQ47">
        <v>28892326.829511199</v>
      </c>
      <c r="BR47">
        <v>82269858.825287506</v>
      </c>
      <c r="BS47">
        <v>244591781.450102</v>
      </c>
      <c r="BT47">
        <v>236432595.986774</v>
      </c>
      <c r="BU47">
        <v>81528559.894222394</v>
      </c>
      <c r="BV47">
        <v>60078914.311990403</v>
      </c>
      <c r="BW47">
        <v>890139979.57196403</v>
      </c>
      <c r="BY47">
        <v>13152292.822541101</v>
      </c>
      <c r="BZ47">
        <v>14460850.639255101</v>
      </c>
      <c r="CA47">
        <v>170960512.354985</v>
      </c>
      <c r="CB47">
        <v>9038404.4387778491</v>
      </c>
      <c r="CC47">
        <v>14416496.2898429</v>
      </c>
      <c r="CD47">
        <v>69698878.996023402</v>
      </c>
      <c r="CF47">
        <v>66231244.777398102</v>
      </c>
      <c r="CN47">
        <v>775375179.65631902</v>
      </c>
      <c r="CO47">
        <v>781377767.07083797</v>
      </c>
      <c r="CP47">
        <v>696070748.46072304</v>
      </c>
      <c r="CQ47">
        <v>727180559.71417105</v>
      </c>
      <c r="CR47">
        <v>1825926823.08829</v>
      </c>
      <c r="CS47">
        <v>2017907738.1668301</v>
      </c>
      <c r="CT47">
        <v>3262334374.53936</v>
      </c>
      <c r="CU47">
        <v>2279594318.4011798</v>
      </c>
      <c r="CV47">
        <v>5671584003.8379402</v>
      </c>
      <c r="CW47">
        <v>318734.89274236298</v>
      </c>
      <c r="CX47">
        <v>10067819.5484054</v>
      </c>
      <c r="CZ47">
        <v>815616063.13156402</v>
      </c>
      <c r="DA47">
        <v>2294483823.73843</v>
      </c>
      <c r="DB47">
        <v>32225677.192199498</v>
      </c>
      <c r="DH47">
        <v>6188555136.3169603</v>
      </c>
      <c r="DI47">
        <f t="shared" si="0"/>
        <v>34059294086.417583</v>
      </c>
    </row>
    <row r="48" spans="1:113">
      <c r="A48" t="s">
        <v>50</v>
      </c>
      <c r="B48">
        <v>2600228.2324993098</v>
      </c>
      <c r="C48">
        <v>1541379.62960666</v>
      </c>
      <c r="E48">
        <v>1902.33870266842</v>
      </c>
      <c r="F48">
        <v>4645.2495523007301</v>
      </c>
      <c r="G48">
        <v>106939576.51656599</v>
      </c>
      <c r="H48">
        <v>411697.59276119497</v>
      </c>
      <c r="I48">
        <v>168980.54615982101</v>
      </c>
      <c r="J48">
        <v>186944258.25271499</v>
      </c>
      <c r="K48">
        <v>20341693.1831473</v>
      </c>
      <c r="L48">
        <v>1818494.9448017001</v>
      </c>
      <c r="M48">
        <v>399418.723724877</v>
      </c>
      <c r="N48">
        <v>344650.798149582</v>
      </c>
      <c r="O48">
        <v>44908.583243606103</v>
      </c>
      <c r="R48">
        <v>326209.65709191503</v>
      </c>
      <c r="S48">
        <v>474742.16708278598</v>
      </c>
      <c r="T48">
        <v>253337.420583178</v>
      </c>
      <c r="U48">
        <v>1073503833.51902</v>
      </c>
      <c r="V48">
        <v>9717158.2312940806</v>
      </c>
      <c r="W48">
        <v>634573.73366944597</v>
      </c>
      <c r="X48">
        <v>382920.634281996</v>
      </c>
      <c r="Y48">
        <v>139371.90676185899</v>
      </c>
      <c r="Z48">
        <v>583861.32477091695</v>
      </c>
      <c r="AA48">
        <v>236530.95272320299</v>
      </c>
      <c r="AB48">
        <v>787279.20906784397</v>
      </c>
      <c r="AC48">
        <v>520316.73332974699</v>
      </c>
      <c r="AD48">
        <v>201156.05355007999</v>
      </c>
      <c r="AE48">
        <v>148490.59687546201</v>
      </c>
      <c r="AF48">
        <v>818576.29853959603</v>
      </c>
      <c r="AG48">
        <v>3694010.9408562202</v>
      </c>
      <c r="AH48">
        <v>351463.29949146498</v>
      </c>
      <c r="AI48">
        <v>12935.3847789801</v>
      </c>
      <c r="AJ48">
        <v>121869.04895166001</v>
      </c>
      <c r="AK48">
        <v>283551.48880240001</v>
      </c>
      <c r="AL48">
        <v>45917.881431030299</v>
      </c>
      <c r="AM48">
        <v>92580.9969986793</v>
      </c>
      <c r="AN48">
        <v>75104.314162179697</v>
      </c>
      <c r="AO48">
        <v>121551.16024780901</v>
      </c>
      <c r="AP48">
        <v>120998.00679758099</v>
      </c>
      <c r="AQ48">
        <v>16185597.515463101</v>
      </c>
      <c r="AR48">
        <v>1507010.1025072201</v>
      </c>
      <c r="AS48">
        <v>1963097.21896337</v>
      </c>
      <c r="AT48">
        <v>14452767.9344387</v>
      </c>
      <c r="AU48">
        <v>3076360.8336035698</v>
      </c>
      <c r="AV48">
        <v>90590.3869131596</v>
      </c>
      <c r="AW48">
        <v>310761.721788536</v>
      </c>
      <c r="AX48">
        <v>1211456.99540569</v>
      </c>
      <c r="AY48">
        <v>2687139.2883967501</v>
      </c>
      <c r="AZ48">
        <v>91541.411645929198</v>
      </c>
      <c r="BA48">
        <v>91546.800180144099</v>
      </c>
      <c r="BC48">
        <v>173218.028482094</v>
      </c>
      <c r="BD48">
        <v>511520.30581695802</v>
      </c>
      <c r="BE48">
        <v>157444.00882212099</v>
      </c>
      <c r="BF48">
        <v>1184884.6731704399</v>
      </c>
      <c r="BG48">
        <v>2792878.2292776299</v>
      </c>
      <c r="BH48">
        <v>1181820.0835042901</v>
      </c>
      <c r="BJ48">
        <v>500169.50606614701</v>
      </c>
      <c r="BK48">
        <v>6148386.1058289297</v>
      </c>
      <c r="BL48">
        <v>1302250.2583393599</v>
      </c>
      <c r="BM48">
        <v>311604.03108714399</v>
      </c>
      <c r="BN48">
        <v>2241803.4836436301</v>
      </c>
      <c r="BO48">
        <v>510984.48740227002</v>
      </c>
      <c r="BP48">
        <v>5403767.5367067503</v>
      </c>
      <c r="BQ48">
        <v>1087962.99727897</v>
      </c>
      <c r="BR48">
        <v>1406143.77969541</v>
      </c>
      <c r="BS48">
        <v>896776.24583617598</v>
      </c>
      <c r="BT48">
        <v>771597.922850398</v>
      </c>
      <c r="BU48">
        <v>491577.76010974002</v>
      </c>
      <c r="BV48">
        <v>639984.42800942296</v>
      </c>
      <c r="BW48">
        <v>145382.83669231099</v>
      </c>
      <c r="BX48">
        <v>35814.535683465198</v>
      </c>
      <c r="BY48">
        <v>607340.91008577705</v>
      </c>
      <c r="BZ48">
        <v>613912.09050523199</v>
      </c>
      <c r="CA48">
        <v>3121896.65138738</v>
      </c>
      <c r="CB48">
        <v>969569.26820421102</v>
      </c>
      <c r="CC48">
        <v>437929.65270966099</v>
      </c>
      <c r="CD48">
        <v>924551.68366954406</v>
      </c>
      <c r="CF48">
        <v>381074313.66136998</v>
      </c>
      <c r="CH48">
        <v>2444472.4576290902</v>
      </c>
      <c r="CI48">
        <v>1436955.1557980201</v>
      </c>
      <c r="CN48">
        <v>4322027.1242700899</v>
      </c>
      <c r="CO48">
        <v>5382169.27868573</v>
      </c>
      <c r="CP48">
        <v>4744583.04653876</v>
      </c>
      <c r="CQ48">
        <v>5006789.1996481</v>
      </c>
      <c r="CR48">
        <v>12340445.7707811</v>
      </c>
      <c r="CS48">
        <v>17605946.2408791</v>
      </c>
      <c r="CT48">
        <v>28389097.2579276</v>
      </c>
      <c r="CU48">
        <v>23366794.582183201</v>
      </c>
      <c r="CV48">
        <v>53294380.043199897</v>
      </c>
      <c r="CW48">
        <v>384454.78545265598</v>
      </c>
      <c r="CX48">
        <v>14963392.910118399</v>
      </c>
      <c r="CZ48">
        <v>59121862.914540902</v>
      </c>
      <c r="DA48">
        <v>21046870.795169499</v>
      </c>
      <c r="DB48">
        <v>6698425.5695115803</v>
      </c>
      <c r="DG48">
        <v>399897504.853414</v>
      </c>
      <c r="DH48">
        <v>145697.95709357999</v>
      </c>
      <c r="DI48">
        <f t="shared" si="0"/>
        <v>2533115400.8671737</v>
      </c>
    </row>
    <row r="49" spans="1:113">
      <c r="A49" t="s">
        <v>51</v>
      </c>
      <c r="B49">
        <v>128596.487228682</v>
      </c>
      <c r="C49">
        <v>386298.37425476499</v>
      </c>
      <c r="D49">
        <v>2645.6957363207798</v>
      </c>
      <c r="E49">
        <v>20195.687952826302</v>
      </c>
      <c r="F49">
        <v>80082.979799205204</v>
      </c>
      <c r="G49">
        <v>473852.625948495</v>
      </c>
      <c r="H49">
        <v>7785683.1616599103</v>
      </c>
      <c r="I49">
        <v>67266.323433976504</v>
      </c>
      <c r="J49">
        <v>216103173.66297299</v>
      </c>
      <c r="K49">
        <v>3763626.9473232101</v>
      </c>
      <c r="L49">
        <v>29085143.3339816</v>
      </c>
      <c r="M49">
        <v>8611156.4752762895</v>
      </c>
      <c r="N49">
        <v>31115.8814662488</v>
      </c>
      <c r="O49">
        <v>2011595.9522804799</v>
      </c>
      <c r="P49">
        <v>80985.246869739902</v>
      </c>
      <c r="Q49">
        <v>4932.5025420567499</v>
      </c>
      <c r="R49">
        <v>32445662.926499002</v>
      </c>
      <c r="S49">
        <v>28237327.534448698</v>
      </c>
      <c r="T49">
        <v>19098960.652483098</v>
      </c>
      <c r="U49">
        <v>76889081.767622501</v>
      </c>
      <c r="V49">
        <v>7154015.1979552703</v>
      </c>
      <c r="W49">
        <v>22123854.0594404</v>
      </c>
      <c r="X49">
        <v>47769078.8340514</v>
      </c>
      <c r="Y49">
        <v>6862299.8054053904</v>
      </c>
      <c r="Z49">
        <v>5950432.9419691702</v>
      </c>
      <c r="AA49">
        <v>1812418.76845571</v>
      </c>
      <c r="AB49">
        <v>1222957.3542037001</v>
      </c>
      <c r="AC49">
        <v>482919.05961005</v>
      </c>
      <c r="AD49">
        <v>1265438.8051347199</v>
      </c>
      <c r="AE49">
        <v>24481802.5855463</v>
      </c>
      <c r="AF49">
        <v>17465410.054528099</v>
      </c>
      <c r="AG49">
        <v>1621255861.5243101</v>
      </c>
      <c r="AH49">
        <v>54425127.974386297</v>
      </c>
      <c r="AI49">
        <v>5868488.6428600503</v>
      </c>
      <c r="AJ49">
        <v>20316444.123085499</v>
      </c>
      <c r="AK49">
        <v>29827683.061146401</v>
      </c>
      <c r="AL49">
        <v>17182760.5190349</v>
      </c>
      <c r="AM49">
        <v>6763916.7339666402</v>
      </c>
      <c r="AN49">
        <v>26978607.402814299</v>
      </c>
      <c r="AO49">
        <v>48254076.249658003</v>
      </c>
      <c r="AP49">
        <v>11503599.448727399</v>
      </c>
      <c r="AQ49">
        <v>1823727379.5657699</v>
      </c>
      <c r="AR49">
        <v>36754416.702221803</v>
      </c>
      <c r="AS49">
        <v>172339368.800919</v>
      </c>
      <c r="AT49">
        <v>2556968968.91258</v>
      </c>
      <c r="AU49">
        <v>77796837.450274706</v>
      </c>
      <c r="AV49">
        <v>21585630.301037099</v>
      </c>
      <c r="AW49">
        <v>356056555.00019902</v>
      </c>
      <c r="AX49">
        <v>200600737.43421799</v>
      </c>
      <c r="AY49">
        <v>282496597.91902</v>
      </c>
      <c r="AZ49">
        <v>9197158.3043937702</v>
      </c>
      <c r="BA49">
        <v>25209856.044718001</v>
      </c>
      <c r="BB49">
        <v>311380.61694102403</v>
      </c>
      <c r="BC49">
        <v>7933618.4419078603</v>
      </c>
      <c r="BD49">
        <v>80700010.791664094</v>
      </c>
      <c r="BE49">
        <v>97686903.265883699</v>
      </c>
      <c r="BF49">
        <v>546017.38818794105</v>
      </c>
      <c r="BG49">
        <v>1572856.98200673</v>
      </c>
      <c r="BH49">
        <v>746070.52836146206</v>
      </c>
      <c r="BI49">
        <v>189636.380787186</v>
      </c>
      <c r="BJ49">
        <v>40305.275387620102</v>
      </c>
      <c r="BK49">
        <v>1919853.48574388</v>
      </c>
      <c r="BL49">
        <v>77866554.936618507</v>
      </c>
      <c r="BM49">
        <v>1909865.4281372901</v>
      </c>
      <c r="BN49">
        <v>593598898.74948895</v>
      </c>
      <c r="BO49">
        <v>40454311.204722203</v>
      </c>
      <c r="BP49">
        <v>38100816.2970443</v>
      </c>
      <c r="BQ49">
        <v>113274345.386839</v>
      </c>
      <c r="BR49">
        <v>12302235.5998907</v>
      </c>
      <c r="BS49">
        <v>53508033.784751497</v>
      </c>
      <c r="BT49">
        <v>48504206.9405597</v>
      </c>
      <c r="BU49">
        <v>6881133.66436511</v>
      </c>
      <c r="BV49">
        <v>54924147.319514602</v>
      </c>
      <c r="BW49">
        <v>10059950.150862999</v>
      </c>
      <c r="BX49">
        <v>10215884.5625575</v>
      </c>
      <c r="BY49">
        <v>58103554.629817002</v>
      </c>
      <c r="BZ49">
        <v>3318526.9581067199</v>
      </c>
      <c r="CA49">
        <v>22720453.434737802</v>
      </c>
      <c r="CB49">
        <v>8902081.9436278306</v>
      </c>
      <c r="CC49">
        <v>15786997.5537185</v>
      </c>
      <c r="CD49">
        <v>19653233.171599101</v>
      </c>
      <c r="CF49">
        <v>570021986.60973704</v>
      </c>
      <c r="CH49">
        <v>92114.998959966004</v>
      </c>
      <c r="CI49">
        <v>79138.903111722393</v>
      </c>
      <c r="CN49">
        <v>38220848.559285998</v>
      </c>
      <c r="CO49">
        <v>51695444.244143397</v>
      </c>
      <c r="CP49">
        <v>52506748.264481999</v>
      </c>
      <c r="CQ49">
        <v>47737031.9892819</v>
      </c>
      <c r="CR49">
        <v>124007696.088604</v>
      </c>
      <c r="CS49">
        <v>170384736.925401</v>
      </c>
      <c r="CT49">
        <v>286339619.38868701</v>
      </c>
      <c r="CU49">
        <v>234097538.62142801</v>
      </c>
      <c r="CV49">
        <v>638619362.35098505</v>
      </c>
      <c r="CW49">
        <v>6937608.4522134699</v>
      </c>
      <c r="CX49">
        <v>1616087.5666231201</v>
      </c>
      <c r="CY49">
        <v>17773.996666640702</v>
      </c>
      <c r="CZ49">
        <v>47935200.060378797</v>
      </c>
      <c r="DA49">
        <v>7257565.6736086197</v>
      </c>
      <c r="DB49">
        <v>3319926.9198897802</v>
      </c>
      <c r="DC49">
        <v>84025.325201420506</v>
      </c>
      <c r="DE49">
        <v>60404.2041358563</v>
      </c>
      <c r="DF49">
        <v>85056.531247388004</v>
      </c>
      <c r="DG49">
        <v>62475066.8782399</v>
      </c>
      <c r="DH49">
        <v>4308715331.3311596</v>
      </c>
      <c r="DI49">
        <f t="shared" si="0"/>
        <v>16001046282.558727</v>
      </c>
    </row>
    <row r="50" spans="1:113">
      <c r="A50" t="s">
        <v>52</v>
      </c>
      <c r="B50">
        <v>7522.42346646234</v>
      </c>
      <c r="C50">
        <v>22820.2665230235</v>
      </c>
      <c r="D50">
        <v>158.706289355129</v>
      </c>
      <c r="E50">
        <v>6.7584560798163897</v>
      </c>
      <c r="F50">
        <v>16.4423875432588</v>
      </c>
      <c r="G50">
        <v>2306.5886010745098</v>
      </c>
      <c r="H50">
        <v>1732.2679106246001</v>
      </c>
      <c r="I50">
        <v>565.73296007992201</v>
      </c>
      <c r="J50">
        <v>4593.3054612961696</v>
      </c>
      <c r="K50">
        <v>217584.59946532999</v>
      </c>
      <c r="L50">
        <v>203532.82011398501</v>
      </c>
      <c r="M50">
        <v>35845.350001901301</v>
      </c>
      <c r="N50">
        <v>1825.20274342673</v>
      </c>
      <c r="O50">
        <v>1287.4041781455701</v>
      </c>
      <c r="P50">
        <v>4856.6393641361401</v>
      </c>
      <c r="Q50">
        <v>295.48530198662797</v>
      </c>
      <c r="R50">
        <v>15167.0719011661</v>
      </c>
      <c r="S50">
        <v>16968.090974413899</v>
      </c>
      <c r="T50">
        <v>2646800.1289701001</v>
      </c>
      <c r="U50">
        <v>83350.479229725606</v>
      </c>
      <c r="V50">
        <v>43453.2597458358</v>
      </c>
      <c r="W50">
        <v>112964.900879865</v>
      </c>
      <c r="X50">
        <v>26974.760517770701</v>
      </c>
      <c r="Y50">
        <v>23772.7149172178</v>
      </c>
      <c r="Z50">
        <v>29160.8171435283</v>
      </c>
      <c r="AA50">
        <v>18419.0559088351</v>
      </c>
      <c r="AB50">
        <v>72113.507944863304</v>
      </c>
      <c r="AC50">
        <v>15381.930616064299</v>
      </c>
      <c r="AD50">
        <v>71113.989876758802</v>
      </c>
      <c r="AE50">
        <v>8058.0824991586396</v>
      </c>
      <c r="AF50">
        <v>17310.466306881899</v>
      </c>
      <c r="AG50">
        <v>6331807039.1441202</v>
      </c>
      <c r="AH50">
        <v>124816439.790785</v>
      </c>
      <c r="AI50">
        <v>19458839.848781299</v>
      </c>
      <c r="AJ50">
        <v>45425502.9858521</v>
      </c>
      <c r="AK50">
        <v>160870536.177587</v>
      </c>
      <c r="AL50">
        <v>77195214.2224347</v>
      </c>
      <c r="AM50">
        <v>34240160.764060996</v>
      </c>
      <c r="AN50">
        <v>148845736.45825401</v>
      </c>
      <c r="AO50">
        <v>142607142.2123</v>
      </c>
      <c r="AP50">
        <v>59003271.365929499</v>
      </c>
      <c r="AQ50">
        <v>160861.80624926899</v>
      </c>
      <c r="AR50">
        <v>70465.993537112096</v>
      </c>
      <c r="AS50">
        <v>51781146.0080394</v>
      </c>
      <c r="AT50">
        <v>2520288227.73067</v>
      </c>
      <c r="AU50">
        <v>125741991.441027</v>
      </c>
      <c r="AV50">
        <v>2381492.2135940301</v>
      </c>
      <c r="AW50">
        <v>10250610.522372801</v>
      </c>
      <c r="AX50">
        <v>50568589.663697399</v>
      </c>
      <c r="AY50">
        <v>186990446.88060501</v>
      </c>
      <c r="AZ50">
        <v>45542899.617485799</v>
      </c>
      <c r="BA50">
        <v>124573801.128425</v>
      </c>
      <c r="BB50">
        <v>2918.4815084213001</v>
      </c>
      <c r="BC50">
        <v>3464673.8106145901</v>
      </c>
      <c r="BD50">
        <v>578105746.79050899</v>
      </c>
      <c r="BE50">
        <v>476478629.02395499</v>
      </c>
      <c r="BF50">
        <v>31361548.6658834</v>
      </c>
      <c r="BG50">
        <v>728284318.81129098</v>
      </c>
      <c r="BH50">
        <v>40107640.4017912</v>
      </c>
      <c r="BI50">
        <v>7933326.3579053003</v>
      </c>
      <c r="BJ50">
        <v>263.346497952275</v>
      </c>
      <c r="BK50">
        <v>14719.1100876112</v>
      </c>
      <c r="BL50">
        <v>210839585.51209399</v>
      </c>
      <c r="BM50">
        <v>611900992.47499704</v>
      </c>
      <c r="BN50">
        <v>720210233.51344395</v>
      </c>
      <c r="BO50">
        <v>769900.83358434902</v>
      </c>
      <c r="BP50">
        <v>178532470.883012</v>
      </c>
      <c r="BQ50">
        <v>39710027.2211053</v>
      </c>
      <c r="BR50">
        <v>67690579.211222902</v>
      </c>
      <c r="BS50">
        <v>236733221.68479499</v>
      </c>
      <c r="BT50">
        <v>235455324.69699401</v>
      </c>
      <c r="BU50">
        <v>32834746.258200701</v>
      </c>
      <c r="BV50">
        <v>293869167.251737</v>
      </c>
      <c r="BW50">
        <v>42151435.173482597</v>
      </c>
      <c r="BX50">
        <v>25415699.682712398</v>
      </c>
      <c r="BY50">
        <v>10497594.262747699</v>
      </c>
      <c r="BZ50">
        <v>7173028.52482697</v>
      </c>
      <c r="CA50">
        <v>107115862.615263</v>
      </c>
      <c r="CB50">
        <v>24474040.739615701</v>
      </c>
      <c r="CC50">
        <v>82228120.123377502</v>
      </c>
      <c r="CD50">
        <v>123044665.53011601</v>
      </c>
      <c r="CF50">
        <v>77578143.7142791</v>
      </c>
      <c r="CH50">
        <v>5434.4440926187999</v>
      </c>
      <c r="CI50">
        <v>4673.5231689295897</v>
      </c>
      <c r="CN50">
        <v>446705332.42684901</v>
      </c>
      <c r="CO50">
        <v>332855872.81415099</v>
      </c>
      <c r="CP50">
        <v>157424344.250873</v>
      </c>
      <c r="CQ50">
        <v>109355005.528262</v>
      </c>
      <c r="CR50">
        <v>157246645.01943499</v>
      </c>
      <c r="CS50">
        <v>117773676.485223</v>
      </c>
      <c r="CT50">
        <v>107296670.29707301</v>
      </c>
      <c r="CU50">
        <v>44562545.2272911</v>
      </c>
      <c r="CV50">
        <v>51099616.415656097</v>
      </c>
      <c r="CW50">
        <v>2123.6512908569798</v>
      </c>
      <c r="CX50">
        <v>416250.28260587301</v>
      </c>
      <c r="CY50">
        <v>1066.4006277112001</v>
      </c>
      <c r="CZ50">
        <v>89225103.272443101</v>
      </c>
      <c r="DA50">
        <v>12260812.5639074</v>
      </c>
      <c r="DB50">
        <v>14239808.159199201</v>
      </c>
      <c r="DC50">
        <v>5041.3343278390603</v>
      </c>
      <c r="DE50">
        <v>3622.41417436866</v>
      </c>
      <c r="DF50">
        <v>5098.9567625955797</v>
      </c>
      <c r="DG50">
        <v>1868937348.38325</v>
      </c>
      <c r="DH50">
        <v>3392088497.8379698</v>
      </c>
      <c r="DI50">
        <f t="shared" si="0"/>
        <v>22161819589.622757</v>
      </c>
    </row>
    <row r="51" spans="1:113">
      <c r="A51" t="s">
        <v>53</v>
      </c>
      <c r="B51">
        <v>23771469.361607</v>
      </c>
      <c r="C51">
        <v>14060116.7067177</v>
      </c>
      <c r="G51">
        <v>346385.865203058</v>
      </c>
      <c r="H51">
        <v>5426311.1660901001</v>
      </c>
      <c r="J51">
        <v>129052176.85969099</v>
      </c>
      <c r="L51">
        <v>465406088.777098</v>
      </c>
      <c r="M51">
        <v>388613952.82686102</v>
      </c>
      <c r="N51">
        <v>37044810.318682902</v>
      </c>
      <c r="O51">
        <v>24862332.910589699</v>
      </c>
      <c r="P51">
        <v>60914830.377958097</v>
      </c>
      <c r="Q51">
        <v>1308667.05962978</v>
      </c>
      <c r="R51">
        <v>166990576.808925</v>
      </c>
      <c r="S51">
        <v>308575199.388264</v>
      </c>
      <c r="T51">
        <v>94232895.4705991</v>
      </c>
      <c r="U51">
        <v>172544733.88719901</v>
      </c>
      <c r="V51">
        <v>379944684.04552102</v>
      </c>
      <c r="W51">
        <v>325722726.40293902</v>
      </c>
      <c r="X51">
        <v>320428428.73460901</v>
      </c>
      <c r="Y51">
        <v>6039284.2456948301</v>
      </c>
      <c r="Z51">
        <v>101608247.142498</v>
      </c>
      <c r="AA51">
        <v>60737063.807017997</v>
      </c>
      <c r="AB51">
        <v>545850706.90895104</v>
      </c>
      <c r="AC51">
        <v>20194387.700038001</v>
      </c>
      <c r="AD51">
        <v>53916701.209303401</v>
      </c>
      <c r="AE51">
        <v>15200558.441679301</v>
      </c>
      <c r="AF51">
        <v>131001335.383514</v>
      </c>
      <c r="AG51">
        <v>5154377423.6799202</v>
      </c>
      <c r="AH51">
        <v>797653130.49699605</v>
      </c>
      <c r="AI51">
        <v>41371545.763756402</v>
      </c>
      <c r="AJ51">
        <v>85892891.015689105</v>
      </c>
      <c r="AK51">
        <v>912851771.97328901</v>
      </c>
      <c r="AL51">
        <v>85765361.450274199</v>
      </c>
      <c r="AM51">
        <v>357274723.45381898</v>
      </c>
      <c r="AN51">
        <v>592297740.07098901</v>
      </c>
      <c r="AO51">
        <v>374087576.96377599</v>
      </c>
      <c r="AP51">
        <v>659765631.26340997</v>
      </c>
      <c r="AQ51">
        <v>13350240.9111939</v>
      </c>
      <c r="AR51">
        <v>85899.442285209894</v>
      </c>
      <c r="AS51">
        <v>84299925.867431805</v>
      </c>
      <c r="AT51">
        <v>1115439043.37868</v>
      </c>
      <c r="AU51">
        <v>81754249.936341599</v>
      </c>
      <c r="AV51">
        <v>9950342.0372181498</v>
      </c>
      <c r="AW51">
        <v>20442564.856456898</v>
      </c>
      <c r="AX51">
        <v>26169198.484884299</v>
      </c>
      <c r="AY51">
        <v>1110796744.6224101</v>
      </c>
      <c r="AZ51">
        <v>34137052.096017197</v>
      </c>
      <c r="BA51">
        <v>59677999.8956367</v>
      </c>
      <c r="BB51">
        <v>39277856.084468998</v>
      </c>
      <c r="BC51">
        <v>21658328.493070502</v>
      </c>
      <c r="BD51">
        <v>252063076.82133299</v>
      </c>
      <c r="BE51">
        <v>206084114.80557901</v>
      </c>
      <c r="BI51">
        <v>2890555.17060911</v>
      </c>
      <c r="BK51">
        <v>38448104.701703601</v>
      </c>
      <c r="BL51">
        <v>96871661.0041278</v>
      </c>
      <c r="BM51">
        <v>63597660.654256098</v>
      </c>
      <c r="BN51">
        <v>339011830.97688502</v>
      </c>
      <c r="BO51">
        <v>1592225.1871306</v>
      </c>
      <c r="BP51">
        <v>1973599734.6967101</v>
      </c>
      <c r="BQ51">
        <v>53495579.622741401</v>
      </c>
      <c r="BR51">
        <v>24801867.386719301</v>
      </c>
      <c r="BS51">
        <v>168945875.10150599</v>
      </c>
      <c r="BT51">
        <v>147448038.39799699</v>
      </c>
      <c r="BU51">
        <v>31578235.2554361</v>
      </c>
      <c r="BV51">
        <v>126295375.845364</v>
      </c>
      <c r="BW51">
        <v>53627156.887190603</v>
      </c>
      <c r="BX51">
        <v>16237497.312801</v>
      </c>
      <c r="BY51">
        <v>20385426.9003172</v>
      </c>
      <c r="BZ51">
        <v>17079474.034874901</v>
      </c>
      <c r="CA51">
        <v>345423504.38640702</v>
      </c>
      <c r="CB51">
        <v>66617323.07079</v>
      </c>
      <c r="CC51">
        <v>59835538.037708998</v>
      </c>
      <c r="CD51">
        <v>45472379.560928397</v>
      </c>
      <c r="CF51">
        <v>33659902.883002803</v>
      </c>
      <c r="CH51">
        <v>57127232.512540102</v>
      </c>
      <c r="CI51">
        <v>56376592.142779097</v>
      </c>
      <c r="CN51">
        <v>1680072.68453399</v>
      </c>
      <c r="CO51">
        <v>2308861.8022804498</v>
      </c>
      <c r="CP51">
        <v>1878162.53222365</v>
      </c>
      <c r="CQ51">
        <v>2039381.25704992</v>
      </c>
      <c r="CR51">
        <v>4654296.2093342897</v>
      </c>
      <c r="CS51">
        <v>5867029.4483792903</v>
      </c>
      <c r="CT51">
        <v>9318081.3952531796</v>
      </c>
      <c r="CU51">
        <v>7283339.3569340399</v>
      </c>
      <c r="CV51">
        <v>19446110.3564265</v>
      </c>
      <c r="CW51">
        <v>89017587.261890694</v>
      </c>
      <c r="CX51">
        <v>123302490.546902</v>
      </c>
      <c r="CZ51">
        <v>1300457280.86924</v>
      </c>
      <c r="DA51">
        <v>169035160.27728</v>
      </c>
      <c r="DB51">
        <v>639326448.38135099</v>
      </c>
      <c r="DG51">
        <v>30932496.028472699</v>
      </c>
      <c r="DH51">
        <v>6743807750.5229902</v>
      </c>
      <c r="DI51">
        <f t="shared" si="0"/>
        <v>28981092426.33287</v>
      </c>
    </row>
    <row r="52" spans="1:113">
      <c r="A52" t="s">
        <v>54</v>
      </c>
      <c r="B52">
        <v>4879809.8660864197</v>
      </c>
      <c r="C52">
        <v>4331865.6372632002</v>
      </c>
      <c r="D52">
        <v>415.53428249791</v>
      </c>
      <c r="E52">
        <v>743.00774639138001</v>
      </c>
      <c r="F52">
        <v>6646.2272048252898</v>
      </c>
      <c r="G52">
        <v>10144840.3848026</v>
      </c>
      <c r="H52">
        <v>499470.75598182302</v>
      </c>
      <c r="I52">
        <v>466000.56062266103</v>
      </c>
      <c r="J52">
        <v>161616577.397264</v>
      </c>
      <c r="K52">
        <v>370047578.98005497</v>
      </c>
      <c r="L52">
        <v>59266346.905282304</v>
      </c>
      <c r="M52">
        <v>15903456.9045972</v>
      </c>
      <c r="N52">
        <v>1488302.8550841899</v>
      </c>
      <c r="O52">
        <v>1152167.0012362199</v>
      </c>
      <c r="P52">
        <v>1399866.14350095</v>
      </c>
      <c r="Q52">
        <v>193640.81055355899</v>
      </c>
      <c r="R52">
        <v>19025148.335558102</v>
      </c>
      <c r="S52">
        <v>22918486.968655601</v>
      </c>
      <c r="T52">
        <v>16020993.848734699</v>
      </c>
      <c r="U52">
        <v>10949817.6827845</v>
      </c>
      <c r="V52">
        <v>43215598.227657303</v>
      </c>
      <c r="W52">
        <v>14273047.369926101</v>
      </c>
      <c r="X52">
        <v>32098242.914417502</v>
      </c>
      <c r="Y52">
        <v>11159804.8374511</v>
      </c>
      <c r="Z52">
        <v>74577895.272659093</v>
      </c>
      <c r="AA52">
        <v>68434968.9725274</v>
      </c>
      <c r="AB52">
        <v>364624663.86048001</v>
      </c>
      <c r="AC52">
        <v>20666760.2579454</v>
      </c>
      <c r="AD52">
        <v>167891404.68033099</v>
      </c>
      <c r="AE52">
        <v>19996155.649033301</v>
      </c>
      <c r="AF52">
        <v>50592515.337528698</v>
      </c>
      <c r="AG52">
        <v>1144924960.3385</v>
      </c>
      <c r="AH52">
        <v>158822165.54012901</v>
      </c>
      <c r="AI52">
        <v>5659782.7046170104</v>
      </c>
      <c r="AJ52">
        <v>22608840.5334397</v>
      </c>
      <c r="AK52">
        <v>56052831.687068701</v>
      </c>
      <c r="AL52">
        <v>32995612.167714801</v>
      </c>
      <c r="AM52">
        <v>30325386.809782401</v>
      </c>
      <c r="AN52">
        <v>46193618.020189598</v>
      </c>
      <c r="AO52">
        <v>48637616.863512099</v>
      </c>
      <c r="AP52">
        <v>63235156.315405697</v>
      </c>
      <c r="AQ52">
        <v>28438948.616149198</v>
      </c>
      <c r="AR52">
        <v>8380530.0738409404</v>
      </c>
      <c r="AS52">
        <v>766621.96399822098</v>
      </c>
      <c r="AT52">
        <v>13592497.2842947</v>
      </c>
      <c r="AU52">
        <v>17511939.399073601</v>
      </c>
      <c r="AV52">
        <v>1326299.8592988199</v>
      </c>
      <c r="AW52">
        <v>27415572.334715098</v>
      </c>
      <c r="AX52">
        <v>3386805.9825637499</v>
      </c>
      <c r="AY52">
        <v>35060918.182626396</v>
      </c>
      <c r="AZ52">
        <v>10827261938.556299</v>
      </c>
      <c r="BA52">
        <v>36151822.449119799</v>
      </c>
      <c r="BB52">
        <v>33312519.340226799</v>
      </c>
      <c r="BC52">
        <v>243629403.04196</v>
      </c>
      <c r="BD52">
        <v>864055793.68368006</v>
      </c>
      <c r="BE52">
        <v>886969824.95897603</v>
      </c>
      <c r="BF52">
        <v>509911585.32079297</v>
      </c>
      <c r="BG52">
        <v>540868071.84540796</v>
      </c>
      <c r="BH52">
        <v>297764384.18663001</v>
      </c>
      <c r="BI52">
        <v>121008284.136751</v>
      </c>
      <c r="BJ52">
        <v>87678003.627932206</v>
      </c>
      <c r="BK52">
        <v>354037316.17244202</v>
      </c>
      <c r="BL52">
        <v>39351559.310959697</v>
      </c>
      <c r="BM52">
        <v>204096288.345321</v>
      </c>
      <c r="BN52">
        <v>3179149731.9029799</v>
      </c>
      <c r="BO52">
        <v>150951862.62371099</v>
      </c>
      <c r="BP52">
        <v>1310715840.1959801</v>
      </c>
      <c r="BQ52">
        <v>51062014.1946842</v>
      </c>
      <c r="BR52">
        <v>284224130.34894598</v>
      </c>
      <c r="BS52">
        <v>725399700.39856803</v>
      </c>
      <c r="BT52">
        <v>331984605.75660098</v>
      </c>
      <c r="BU52">
        <v>34356448.6964297</v>
      </c>
      <c r="BV52">
        <v>450134016.055502</v>
      </c>
      <c r="BW52">
        <v>76664386.058665201</v>
      </c>
      <c r="BX52">
        <v>5049846.9179761698</v>
      </c>
      <c r="BY52">
        <v>57572636.815221198</v>
      </c>
      <c r="BZ52">
        <v>53723071.103744499</v>
      </c>
      <c r="CA52">
        <v>366250582.66355199</v>
      </c>
      <c r="CB52">
        <v>63149238.5274029</v>
      </c>
      <c r="CC52">
        <v>110011381.82337999</v>
      </c>
      <c r="CD52">
        <v>278719029.79883599</v>
      </c>
      <c r="CF52">
        <v>353876216.61822402</v>
      </c>
      <c r="CH52">
        <v>13429809.267439499</v>
      </c>
      <c r="CI52">
        <v>9968202.0331391599</v>
      </c>
      <c r="CN52">
        <v>1129284928.2858701</v>
      </c>
      <c r="CO52">
        <v>1754759015.51261</v>
      </c>
      <c r="CP52">
        <v>1324525378.4681799</v>
      </c>
      <c r="CQ52">
        <v>1893572124.5220101</v>
      </c>
      <c r="CR52">
        <v>3295624941.1305799</v>
      </c>
      <c r="CS52">
        <v>4103137037.9256401</v>
      </c>
      <c r="CT52">
        <v>7781567686.1664</v>
      </c>
      <c r="CU52">
        <v>7358543567.5968103</v>
      </c>
      <c r="CV52">
        <v>14047113437.465</v>
      </c>
      <c r="CW52">
        <v>133755819.92595799</v>
      </c>
      <c r="CX52">
        <v>149557887.861738</v>
      </c>
      <c r="CY52">
        <v>484561712.12392998</v>
      </c>
      <c r="CZ52">
        <v>2540295479.5114498</v>
      </c>
      <c r="DA52">
        <v>1008684423.29594</v>
      </c>
      <c r="DB52">
        <v>1337690402.6699901</v>
      </c>
      <c r="DC52">
        <v>1391099061.11483</v>
      </c>
      <c r="DE52">
        <v>407417888.579292</v>
      </c>
      <c r="DF52">
        <v>32567730.9149497</v>
      </c>
      <c r="DG52">
        <v>1014665220.5804</v>
      </c>
      <c r="DH52">
        <v>38768254178.581001</v>
      </c>
      <c r="DI52">
        <f t="shared" si="0"/>
        <v>116222346806.87424</v>
      </c>
    </row>
    <row r="53" spans="1:113">
      <c r="A53" t="s">
        <v>55</v>
      </c>
      <c r="B53">
        <v>7689.35427865766</v>
      </c>
      <c r="C53">
        <v>22709.322568675401</v>
      </c>
      <c r="D53">
        <v>12.715788410459901</v>
      </c>
      <c r="E53">
        <v>22.787016199224901</v>
      </c>
      <c r="F53">
        <v>203.701114969267</v>
      </c>
      <c r="G53">
        <v>238274.02052451301</v>
      </c>
      <c r="H53">
        <v>6890.7245450314804</v>
      </c>
      <c r="I53">
        <v>4609.7704998700101</v>
      </c>
      <c r="J53">
        <v>452960.26795673399</v>
      </c>
      <c r="K53">
        <v>1046599.44914424</v>
      </c>
      <c r="L53">
        <v>316850.46199759201</v>
      </c>
      <c r="M53">
        <v>101537.555368502</v>
      </c>
      <c r="N53">
        <v>4742.8012389345304</v>
      </c>
      <c r="O53">
        <v>3704.8499704780202</v>
      </c>
      <c r="P53">
        <v>9354.6768702774298</v>
      </c>
      <c r="Q53">
        <v>972.88946012019505</v>
      </c>
      <c r="R53">
        <v>33520.712905874898</v>
      </c>
      <c r="S53">
        <v>35091.1828060548</v>
      </c>
      <c r="T53">
        <v>36267.811001513699</v>
      </c>
      <c r="U53">
        <v>103345.011045341</v>
      </c>
      <c r="V53">
        <v>160952.418670666</v>
      </c>
      <c r="W53">
        <v>66317.193258836094</v>
      </c>
      <c r="X53">
        <v>56943.766608257603</v>
      </c>
      <c r="Y53">
        <v>24660.373514877199</v>
      </c>
      <c r="Z53">
        <v>282732.854700253</v>
      </c>
      <c r="AA53">
        <v>510982.59440569603</v>
      </c>
      <c r="AB53">
        <v>584859.08608882001</v>
      </c>
      <c r="AC53">
        <v>47793.067134178396</v>
      </c>
      <c r="AD53">
        <v>260603.40048241001</v>
      </c>
      <c r="AE53">
        <v>49723.618277626098</v>
      </c>
      <c r="AF53">
        <v>158937.59598755901</v>
      </c>
      <c r="AG53">
        <v>24217369.3163951</v>
      </c>
      <c r="AH53">
        <v>27938367.775512598</v>
      </c>
      <c r="AI53">
        <v>21186.823901454602</v>
      </c>
      <c r="AJ53">
        <v>52245.589309030001</v>
      </c>
      <c r="AK53">
        <v>35478984.850241303</v>
      </c>
      <c r="AL53">
        <v>101834.222006579</v>
      </c>
      <c r="AM53">
        <v>214418.188754323</v>
      </c>
      <c r="AN53">
        <v>175942.99745433399</v>
      </c>
      <c r="AO53">
        <v>175654.839702217</v>
      </c>
      <c r="AP53">
        <v>133263.40458911299</v>
      </c>
      <c r="AQ53">
        <v>1948120.6920315099</v>
      </c>
      <c r="AR53">
        <v>28571.644546753399</v>
      </c>
      <c r="AS53">
        <v>22265.6986377793</v>
      </c>
      <c r="AT53">
        <v>351663.50660136901</v>
      </c>
      <c r="AU53">
        <v>93308.602376738694</v>
      </c>
      <c r="AV53">
        <v>4327542.2170673702</v>
      </c>
      <c r="AW53">
        <v>769827.41059196403</v>
      </c>
      <c r="AX53">
        <v>3876.04140175866</v>
      </c>
      <c r="AY53">
        <v>47593.773385454697</v>
      </c>
      <c r="AZ53">
        <v>25288834.100954499</v>
      </c>
      <c r="BA53">
        <v>12801898853.310301</v>
      </c>
      <c r="BB53">
        <v>3953624597.6479402</v>
      </c>
      <c r="BC53">
        <v>2727693558.6540999</v>
      </c>
      <c r="BD53">
        <v>5675129.6658132598</v>
      </c>
      <c r="BE53">
        <v>2649954.7375841602</v>
      </c>
      <c r="BF53">
        <v>2293105.1407638201</v>
      </c>
      <c r="BG53">
        <v>8912901.0297719799</v>
      </c>
      <c r="BH53">
        <v>2493668.0354890898</v>
      </c>
      <c r="BI53">
        <v>647923.112966193</v>
      </c>
      <c r="BJ53">
        <v>108001.69513259501</v>
      </c>
      <c r="BK53">
        <v>22336297.6472174</v>
      </c>
      <c r="BL53">
        <v>74079492.464154094</v>
      </c>
      <c r="BM53">
        <v>233725.52082500901</v>
      </c>
      <c r="BN53">
        <v>719759671.57916903</v>
      </c>
      <c r="BO53">
        <v>58455968.594079003</v>
      </c>
      <c r="BP53">
        <v>12018882.780882601</v>
      </c>
      <c r="BQ53">
        <v>83318.168400434195</v>
      </c>
      <c r="BR53">
        <v>108276000.40782499</v>
      </c>
      <c r="BS53">
        <v>10978440.600837</v>
      </c>
      <c r="BT53">
        <v>2529373.6630347702</v>
      </c>
      <c r="BU53">
        <v>85145009.330462903</v>
      </c>
      <c r="BV53">
        <v>445417197.737396</v>
      </c>
      <c r="BW53">
        <v>388800823.12895203</v>
      </c>
      <c r="BX53">
        <v>23312.779160957802</v>
      </c>
      <c r="BY53">
        <v>5100105.8000828596</v>
      </c>
      <c r="BZ53">
        <v>79074264.159469903</v>
      </c>
      <c r="CA53">
        <v>877892633.69431305</v>
      </c>
      <c r="CB53">
        <v>1122910.139804</v>
      </c>
      <c r="CC53">
        <v>14068391.5906357</v>
      </c>
      <c r="CD53">
        <v>109811681.909739</v>
      </c>
      <c r="CF53">
        <v>998857.61991215497</v>
      </c>
      <c r="CH53">
        <v>16016.905015345301</v>
      </c>
      <c r="CI53">
        <v>12508.660342110299</v>
      </c>
      <c r="CN53">
        <v>184692263.87580901</v>
      </c>
      <c r="CO53">
        <v>247285205.075331</v>
      </c>
      <c r="CP53">
        <v>240272422.35909101</v>
      </c>
      <c r="CQ53">
        <v>252380050.657361</v>
      </c>
      <c r="CR53">
        <v>652107098.519189</v>
      </c>
      <c r="CS53">
        <v>977109908.45985603</v>
      </c>
      <c r="CT53">
        <v>1772414257.51214</v>
      </c>
      <c r="CU53">
        <v>1557993479.34814</v>
      </c>
      <c r="CV53">
        <v>3400813755.63166</v>
      </c>
      <c r="CW53">
        <v>75257829.285026699</v>
      </c>
      <c r="CX53">
        <v>9163962.6079285108</v>
      </c>
      <c r="CY53">
        <v>4821596.0355642</v>
      </c>
      <c r="CZ53">
        <v>84421760.754533201</v>
      </c>
      <c r="DA53">
        <v>22441746.039590299</v>
      </c>
      <c r="DB53">
        <v>16750659.979697499</v>
      </c>
      <c r="DC53">
        <v>3145755.1624348802</v>
      </c>
      <c r="DE53">
        <v>65936808.424319103</v>
      </c>
      <c r="DF53">
        <v>67904988.753974095</v>
      </c>
      <c r="DG53">
        <v>17000771299.911301</v>
      </c>
      <c r="DH53">
        <v>34890933470.544899</v>
      </c>
      <c r="DI53">
        <f t="shared" si="0"/>
        <v>84174871634.580109</v>
      </c>
    </row>
    <row r="54" spans="1:113">
      <c r="A54" t="s">
        <v>56</v>
      </c>
      <c r="B54">
        <v>2188960.42713285</v>
      </c>
      <c r="C54">
        <v>6450955.7670791401</v>
      </c>
      <c r="D54">
        <v>3737.21828767335</v>
      </c>
      <c r="E54">
        <v>6691.5176552079001</v>
      </c>
      <c r="F54">
        <v>59817.489394636803</v>
      </c>
      <c r="G54">
        <v>78037663.838076502</v>
      </c>
      <c r="H54">
        <v>2124734.8996798499</v>
      </c>
      <c r="I54">
        <v>1330505.51855005</v>
      </c>
      <c r="J54">
        <v>132315335.45595001</v>
      </c>
      <c r="K54">
        <v>305120268.560036</v>
      </c>
      <c r="L54">
        <v>92728058.518254101</v>
      </c>
      <c r="M54">
        <v>29780772.4228586</v>
      </c>
      <c r="N54">
        <v>1392801.9683622399</v>
      </c>
      <c r="O54">
        <v>1087968.0656586001</v>
      </c>
      <c r="P54">
        <v>2747055.0044748699</v>
      </c>
      <c r="Q54">
        <v>285696.39473048801</v>
      </c>
      <c r="R54">
        <v>9765035.4896311294</v>
      </c>
      <c r="S54">
        <v>10190252.1526582</v>
      </c>
      <c r="T54">
        <v>10524566.3848779</v>
      </c>
      <c r="U54">
        <v>30244991.0617458</v>
      </c>
      <c r="V54">
        <v>47206311.197721899</v>
      </c>
      <c r="W54">
        <v>19292857.379179299</v>
      </c>
      <c r="X54">
        <v>16491171.623920901</v>
      </c>
      <c r="Y54">
        <v>7190731.5431821803</v>
      </c>
      <c r="Z54">
        <v>82706396.919443905</v>
      </c>
      <c r="AA54">
        <v>149967271.63897899</v>
      </c>
      <c r="AB54">
        <v>171670983.33133799</v>
      </c>
      <c r="AC54">
        <v>14034982.676932599</v>
      </c>
      <c r="AD54">
        <v>76429856.828948602</v>
      </c>
      <c r="AE54">
        <v>14514333.2191216</v>
      </c>
      <c r="AF54">
        <v>46401073.071339697</v>
      </c>
      <c r="AG54">
        <v>1006945844.31485</v>
      </c>
      <c r="AH54">
        <v>105854397.028246</v>
      </c>
      <c r="AI54">
        <v>6013007.3292544298</v>
      </c>
      <c r="AJ54">
        <v>15019673.128654201</v>
      </c>
      <c r="AK54">
        <v>58857340.6487519</v>
      </c>
      <c r="AL54">
        <v>29898943.977208201</v>
      </c>
      <c r="AM54">
        <v>11783775.870544501</v>
      </c>
      <c r="AN54">
        <v>51658868.698663197</v>
      </c>
      <c r="AO54">
        <v>49610740.670083798</v>
      </c>
      <c r="AP54">
        <v>39102161.891732298</v>
      </c>
      <c r="AQ54">
        <v>17466713.330982201</v>
      </c>
      <c r="AR54">
        <v>8390195.6703136805</v>
      </c>
      <c r="AS54">
        <v>6538927.8112092996</v>
      </c>
      <c r="AT54">
        <v>25804787.5534949</v>
      </c>
      <c r="AU54">
        <v>27405460.6584449</v>
      </c>
      <c r="AV54">
        <v>4317917.6866878299</v>
      </c>
      <c r="AW54">
        <v>4780735.5030542295</v>
      </c>
      <c r="AX54">
        <v>1138234.9320750099</v>
      </c>
      <c r="AY54">
        <v>13957776.362805299</v>
      </c>
      <c r="AZ54">
        <v>187148252.84397</v>
      </c>
      <c r="BA54">
        <v>179090988.44488701</v>
      </c>
      <c r="BB54">
        <v>10496698108.774</v>
      </c>
      <c r="BC54">
        <v>1810013160.9406199</v>
      </c>
      <c r="BD54">
        <v>1946988786.65782</v>
      </c>
      <c r="BE54">
        <v>776937349.666852</v>
      </c>
      <c r="BF54">
        <v>162560804.65804201</v>
      </c>
      <c r="BG54">
        <v>474486040.357844</v>
      </c>
      <c r="BH54">
        <v>133806882.860061</v>
      </c>
      <c r="BI54">
        <v>189861767.07837</v>
      </c>
      <c r="BJ54">
        <v>31236102.274441801</v>
      </c>
      <c r="BK54">
        <v>533601457.42137402</v>
      </c>
      <c r="BL54">
        <v>36841976.258027501</v>
      </c>
      <c r="BM54">
        <v>68634775.023388803</v>
      </c>
      <c r="BN54">
        <v>2813019097.5293899</v>
      </c>
      <c r="BO54">
        <v>362212533.85397899</v>
      </c>
      <c r="BP54">
        <v>368469840.96280998</v>
      </c>
      <c r="BQ54">
        <v>23938365.4435031</v>
      </c>
      <c r="BR54">
        <v>74399957.966470599</v>
      </c>
      <c r="BS54">
        <v>260203829.44615099</v>
      </c>
      <c r="BT54">
        <v>275852020.55032402</v>
      </c>
      <c r="BU54">
        <v>62470361.863919698</v>
      </c>
      <c r="BV54">
        <v>60481243.715451002</v>
      </c>
      <c r="BW54">
        <v>191909349.34872001</v>
      </c>
      <c r="BX54">
        <v>6846024.2403182704</v>
      </c>
      <c r="BY54">
        <v>86432639.638389394</v>
      </c>
      <c r="BZ54">
        <v>449158274.25549299</v>
      </c>
      <c r="CA54">
        <v>257240857.344349</v>
      </c>
      <c r="CB54">
        <v>77567606.370011494</v>
      </c>
      <c r="CC54">
        <v>105853618.459071</v>
      </c>
      <c r="CD54">
        <v>143832294.87670901</v>
      </c>
      <c r="CF54">
        <v>243078143.18540299</v>
      </c>
      <c r="CH54">
        <v>4599623.4083722997</v>
      </c>
      <c r="CI54">
        <v>3584933.7006020099</v>
      </c>
      <c r="CN54">
        <v>109747954.74508099</v>
      </c>
      <c r="CO54">
        <v>154730039.008618</v>
      </c>
      <c r="CP54">
        <v>148798011.54086</v>
      </c>
      <c r="CQ54">
        <v>159952539.38969901</v>
      </c>
      <c r="CR54">
        <v>404310998.42609501</v>
      </c>
      <c r="CS54">
        <v>535022420.95272499</v>
      </c>
      <c r="CT54">
        <v>968182318.60961699</v>
      </c>
      <c r="CU54">
        <v>758912442.84655905</v>
      </c>
      <c r="CV54">
        <v>1983362471.9090199</v>
      </c>
      <c r="CW54">
        <v>50628858.526438497</v>
      </c>
      <c r="CX54">
        <v>534887040.42340302</v>
      </c>
      <c r="CY54">
        <v>1415877226.6224301</v>
      </c>
      <c r="CZ54">
        <v>1686518004.45713</v>
      </c>
      <c r="DA54">
        <v>641439220.65622795</v>
      </c>
      <c r="DB54">
        <v>220798385.26838899</v>
      </c>
      <c r="DC54">
        <v>923761149.24781895</v>
      </c>
      <c r="DE54">
        <v>2343557732.4714699</v>
      </c>
      <c r="DF54">
        <v>382979.16801401001</v>
      </c>
      <c r="DG54">
        <v>5485518945.7901497</v>
      </c>
      <c r="DH54">
        <v>29722665898.0616</v>
      </c>
      <c r="DI54">
        <f t="shared" si="0"/>
        <v>73994949048.192719</v>
      </c>
    </row>
    <row r="55" spans="1:113">
      <c r="A55" t="s">
        <v>57</v>
      </c>
      <c r="B55">
        <v>17621349.408939902</v>
      </c>
      <c r="C55">
        <v>37239664.996919602</v>
      </c>
      <c r="D55">
        <v>19793.009569354301</v>
      </c>
      <c r="E55">
        <v>1590.7114816767801</v>
      </c>
      <c r="F55">
        <v>22257.669875772299</v>
      </c>
      <c r="G55">
        <v>8809010.5805599503</v>
      </c>
      <c r="H55">
        <v>3666920.1543306801</v>
      </c>
      <c r="I55">
        <v>5757927.09192234</v>
      </c>
      <c r="J55">
        <v>80863219.574955299</v>
      </c>
      <c r="K55">
        <v>636988113.68002796</v>
      </c>
      <c r="L55">
        <v>104575344.51073</v>
      </c>
      <c r="M55">
        <v>44224530.0491274</v>
      </c>
      <c r="N55">
        <v>1759434.96581878</v>
      </c>
      <c r="O55">
        <v>2799618.03103026</v>
      </c>
      <c r="P55">
        <v>2081145.91364841</v>
      </c>
      <c r="Q55">
        <v>868927.20756757201</v>
      </c>
      <c r="R55">
        <v>25338139.273170698</v>
      </c>
      <c r="S55">
        <v>26789210.897250202</v>
      </c>
      <c r="T55">
        <v>30415831.075757898</v>
      </c>
      <c r="U55">
        <v>9615506.99753437</v>
      </c>
      <c r="V55">
        <v>59769208.441270702</v>
      </c>
      <c r="W55">
        <v>27375580.626116</v>
      </c>
      <c r="X55">
        <v>66412332.282232299</v>
      </c>
      <c r="Y55">
        <v>10588199.7931531</v>
      </c>
      <c r="Z55">
        <v>98890307.164847001</v>
      </c>
      <c r="AA55">
        <v>61387923.448067203</v>
      </c>
      <c r="AB55">
        <v>145245053.72689801</v>
      </c>
      <c r="AC55">
        <v>19826762.038143098</v>
      </c>
      <c r="AD55">
        <v>99114846.837997094</v>
      </c>
      <c r="AE55">
        <v>15766199.8832641</v>
      </c>
      <c r="AF55">
        <v>60356271.6848609</v>
      </c>
      <c r="AG55">
        <v>1130614784.3641701</v>
      </c>
      <c r="AH55">
        <v>98067861.811995298</v>
      </c>
      <c r="AI55">
        <v>7193653.8635235596</v>
      </c>
      <c r="AJ55">
        <v>26022859.476677399</v>
      </c>
      <c r="AK55">
        <v>53753359.039741702</v>
      </c>
      <c r="AL55">
        <v>50623786.150338598</v>
      </c>
      <c r="AM55">
        <v>32595044.191946901</v>
      </c>
      <c r="AN55">
        <v>65547872.015050001</v>
      </c>
      <c r="AO55">
        <v>59345096.430836998</v>
      </c>
      <c r="AP55">
        <v>30639809.049498901</v>
      </c>
      <c r="AQ55">
        <v>57871061.8011242</v>
      </c>
      <c r="AR55">
        <v>4518999.70146803</v>
      </c>
      <c r="AS55">
        <v>4814732.0773608601</v>
      </c>
      <c r="AT55">
        <v>112077481.45718101</v>
      </c>
      <c r="AU55">
        <v>159774357.33380499</v>
      </c>
      <c r="AV55">
        <v>9616543.2419492193</v>
      </c>
      <c r="AW55">
        <v>23276888.519612402</v>
      </c>
      <c r="AX55">
        <v>4170689.1466777599</v>
      </c>
      <c r="AY55">
        <v>36786369.976471797</v>
      </c>
      <c r="AZ55">
        <v>174782185.37999901</v>
      </c>
      <c r="BA55">
        <v>125508589.856591</v>
      </c>
      <c r="BB55">
        <v>72501542.644744605</v>
      </c>
      <c r="BC55">
        <v>3132850765.3958502</v>
      </c>
      <c r="BD55">
        <v>505513601.45596999</v>
      </c>
      <c r="BE55">
        <v>1465616795.9212301</v>
      </c>
      <c r="BF55">
        <v>130832045.765361</v>
      </c>
      <c r="BG55">
        <v>441647925.44297999</v>
      </c>
      <c r="BH55">
        <v>482758701.69067597</v>
      </c>
      <c r="BI55">
        <v>151250807.657408</v>
      </c>
      <c r="BJ55">
        <v>60708608.579145297</v>
      </c>
      <c r="BK55">
        <v>857728683.74300802</v>
      </c>
      <c r="BL55">
        <v>187536424.474053</v>
      </c>
      <c r="BM55">
        <v>27505591.266347099</v>
      </c>
      <c r="BN55">
        <v>1485903184.12165</v>
      </c>
      <c r="BO55">
        <v>150433034.073576</v>
      </c>
      <c r="BP55">
        <v>898914489.88059497</v>
      </c>
      <c r="BQ55">
        <v>97989638.868449897</v>
      </c>
      <c r="BR55">
        <v>277606940.02183998</v>
      </c>
      <c r="BS55">
        <v>706706566.32467794</v>
      </c>
      <c r="BT55">
        <v>150748826.02636999</v>
      </c>
      <c r="BU55">
        <v>102000451.118101</v>
      </c>
      <c r="BV55">
        <v>129520504.870819</v>
      </c>
      <c r="BW55">
        <v>155715947.93263301</v>
      </c>
      <c r="BX55">
        <v>5680250.59371245</v>
      </c>
      <c r="BY55">
        <v>118797387.57100099</v>
      </c>
      <c r="BZ55">
        <v>87947582.553422004</v>
      </c>
      <c r="CA55">
        <v>564866314.13117504</v>
      </c>
      <c r="CB55">
        <v>181338081.22016999</v>
      </c>
      <c r="CC55">
        <v>212919067.96931601</v>
      </c>
      <c r="CD55">
        <v>208678630.970397</v>
      </c>
      <c r="CF55">
        <v>341091851.26604402</v>
      </c>
      <c r="CH55">
        <v>7701012.1278729104</v>
      </c>
      <c r="CI55">
        <v>14962641.139429901</v>
      </c>
      <c r="CN55">
        <v>1180014566.6846099</v>
      </c>
      <c r="CO55">
        <v>1565400250.3623099</v>
      </c>
      <c r="CP55">
        <v>1321048922.2033701</v>
      </c>
      <c r="CQ55">
        <v>1455988708.58865</v>
      </c>
      <c r="CR55">
        <v>3196797401.58114</v>
      </c>
      <c r="CS55">
        <v>3955780284.2090998</v>
      </c>
      <c r="CT55">
        <v>6083690825.2081099</v>
      </c>
      <c r="CU55">
        <v>4085260649.4781599</v>
      </c>
      <c r="CV55">
        <v>7030128369.2610502</v>
      </c>
      <c r="CW55">
        <v>220763540.47027701</v>
      </c>
      <c r="CX55">
        <v>1011502904.60774</v>
      </c>
      <c r="CY55">
        <v>16192709.3504507</v>
      </c>
      <c r="CZ55">
        <v>5586199756.5491896</v>
      </c>
      <c r="DA55">
        <v>1579572231.1105101</v>
      </c>
      <c r="DB55">
        <v>3718239559.4435201</v>
      </c>
      <c r="DC55">
        <v>10564613.596258501</v>
      </c>
      <c r="DE55">
        <v>2848374234.5052099</v>
      </c>
      <c r="DG55">
        <v>1036733580.30872</v>
      </c>
      <c r="DH55">
        <v>427287158.85637897</v>
      </c>
      <c r="DI55">
        <f t="shared" si="0"/>
        <v>63717306409.805855</v>
      </c>
    </row>
    <row r="56" spans="1:113">
      <c r="A56" t="s">
        <v>58</v>
      </c>
      <c r="B56">
        <v>203442.97805429299</v>
      </c>
      <c r="C56">
        <v>241000.87170736099</v>
      </c>
      <c r="D56">
        <v>98.138542052260306</v>
      </c>
      <c r="E56">
        <v>97.159915410966804</v>
      </c>
      <c r="F56">
        <v>917.26582077541002</v>
      </c>
      <c r="G56">
        <v>4721522.05298502</v>
      </c>
      <c r="H56">
        <v>717580.44222597405</v>
      </c>
      <c r="I56">
        <v>351642.783281532</v>
      </c>
      <c r="J56">
        <v>291140519.86418003</v>
      </c>
      <c r="K56">
        <v>463697766.68203098</v>
      </c>
      <c r="L56">
        <v>278643493.46618903</v>
      </c>
      <c r="M56">
        <v>76055378.056984797</v>
      </c>
      <c r="N56">
        <v>8100329.7568298001</v>
      </c>
      <c r="O56">
        <v>6267043.2970477697</v>
      </c>
      <c r="P56">
        <v>6624770.3854344403</v>
      </c>
      <c r="Q56">
        <v>1013786.8578330399</v>
      </c>
      <c r="R56">
        <v>85846131.252974406</v>
      </c>
      <c r="S56">
        <v>122282425.33057401</v>
      </c>
      <c r="T56">
        <v>44135858.9677632</v>
      </c>
      <c r="U56">
        <v>33445250.197868999</v>
      </c>
      <c r="V56">
        <v>139204036.82629299</v>
      </c>
      <c r="W56">
        <v>66981384.893139802</v>
      </c>
      <c r="X56">
        <v>182686457.06594899</v>
      </c>
      <c r="Y56">
        <v>52942090.038690001</v>
      </c>
      <c r="Z56">
        <v>314046681.33130097</v>
      </c>
      <c r="AA56">
        <v>271510043.58506101</v>
      </c>
      <c r="AB56">
        <v>244863148.35430199</v>
      </c>
      <c r="AC56">
        <v>115302474.62037</v>
      </c>
      <c r="AD56">
        <v>499573917.85992801</v>
      </c>
      <c r="AE56">
        <v>96587649.499403805</v>
      </c>
      <c r="AF56">
        <v>215196906.458033</v>
      </c>
      <c r="AG56">
        <v>851661385.95131505</v>
      </c>
      <c r="AH56">
        <v>492952382.25474799</v>
      </c>
      <c r="AI56">
        <v>16987841.980830502</v>
      </c>
      <c r="AJ56">
        <v>69636686.803972796</v>
      </c>
      <c r="AK56">
        <v>219535484.18713799</v>
      </c>
      <c r="AL56">
        <v>108321571.06887101</v>
      </c>
      <c r="AM56">
        <v>128051857.608</v>
      </c>
      <c r="AN56">
        <v>173559505.38683999</v>
      </c>
      <c r="AO56">
        <v>148410396.193441</v>
      </c>
      <c r="AP56">
        <v>111390018.85377701</v>
      </c>
      <c r="AQ56">
        <v>134537095.596735</v>
      </c>
      <c r="AR56">
        <v>422483.94270997599</v>
      </c>
      <c r="AS56">
        <v>237383.39692054299</v>
      </c>
      <c r="AT56">
        <v>27840846.825252999</v>
      </c>
      <c r="AU56">
        <v>56118708.134510003</v>
      </c>
      <c r="AV56">
        <v>5164794.8181575797</v>
      </c>
      <c r="AW56">
        <v>32463039.448894799</v>
      </c>
      <c r="AX56">
        <v>18772146.7022653</v>
      </c>
      <c r="AY56">
        <v>35149539.018384703</v>
      </c>
      <c r="AZ56">
        <v>727347646.29212296</v>
      </c>
      <c r="BA56">
        <v>41326851.690527</v>
      </c>
      <c r="BB56">
        <v>74674606.639409006</v>
      </c>
      <c r="BC56">
        <v>556858577.86121702</v>
      </c>
      <c r="BD56">
        <v>1047735433.67626</v>
      </c>
      <c r="BE56">
        <v>959104587.45958197</v>
      </c>
      <c r="BF56">
        <v>2611967429.1052899</v>
      </c>
      <c r="BG56">
        <v>1125359109.1770101</v>
      </c>
      <c r="BH56">
        <v>1163639727.5948501</v>
      </c>
      <c r="BI56">
        <v>168576287.31832099</v>
      </c>
      <c r="BJ56">
        <v>405513600.821316</v>
      </c>
      <c r="BK56">
        <v>330914183.23307002</v>
      </c>
      <c r="BL56">
        <v>77291548.091145605</v>
      </c>
      <c r="BM56">
        <v>15850170.801508101</v>
      </c>
      <c r="BN56">
        <v>3755550659.0810099</v>
      </c>
      <c r="BO56">
        <v>151144956.09158799</v>
      </c>
      <c r="BP56">
        <v>4616085425.2883396</v>
      </c>
      <c r="BQ56">
        <v>259161227.79597899</v>
      </c>
      <c r="BR56">
        <v>194029076.81055599</v>
      </c>
      <c r="BS56">
        <v>304278292.60607499</v>
      </c>
      <c r="BT56">
        <v>328704004.55377501</v>
      </c>
      <c r="BU56">
        <v>29889701.0671078</v>
      </c>
      <c r="BV56">
        <v>141761733.461831</v>
      </c>
      <c r="BW56">
        <v>232355219.082239</v>
      </c>
      <c r="BX56">
        <v>5254672.8070535297</v>
      </c>
      <c r="BY56">
        <v>166161465.630294</v>
      </c>
      <c r="BZ56">
        <v>124702701.418097</v>
      </c>
      <c r="CA56">
        <v>1852723769.6012399</v>
      </c>
      <c r="CB56">
        <v>168960904.95220199</v>
      </c>
      <c r="CC56">
        <v>213146988.90237099</v>
      </c>
      <c r="CD56">
        <v>1086237302.91398</v>
      </c>
      <c r="CF56">
        <v>893179853.99239099</v>
      </c>
      <c r="CH56">
        <v>506958.374632044</v>
      </c>
      <c r="CI56">
        <v>379462.90199712</v>
      </c>
      <c r="CN56">
        <v>350779726.696769</v>
      </c>
      <c r="CO56">
        <v>508797194.21373701</v>
      </c>
      <c r="CP56">
        <v>472224758.27849901</v>
      </c>
      <c r="CQ56">
        <v>607268515.84107196</v>
      </c>
      <c r="CR56">
        <v>1237635702.5475399</v>
      </c>
      <c r="CS56">
        <v>1685744839.57937</v>
      </c>
      <c r="CT56">
        <v>3127568743.7200899</v>
      </c>
      <c r="CU56">
        <v>2624756590.3348198</v>
      </c>
      <c r="CV56">
        <v>5168737912.8467999</v>
      </c>
      <c r="CW56">
        <v>312560242.00489098</v>
      </c>
      <c r="CX56">
        <v>638035060.64130402</v>
      </c>
      <c r="CY56">
        <v>30478319.730865501</v>
      </c>
      <c r="CZ56">
        <v>8222727950.5829802</v>
      </c>
      <c r="DA56">
        <v>331989746.68194097</v>
      </c>
      <c r="DB56">
        <v>4298138133.4485397</v>
      </c>
      <c r="DC56">
        <v>53689139.985764302</v>
      </c>
      <c r="DE56">
        <v>38023559.532378703</v>
      </c>
      <c r="DF56">
        <v>1024157.7357631701</v>
      </c>
      <c r="DG56">
        <v>483675788.91991699</v>
      </c>
      <c r="DH56">
        <v>28760903155.464401</v>
      </c>
      <c r="DI56">
        <f t="shared" si="0"/>
        <v>89038730390.395294</v>
      </c>
    </row>
    <row r="57" spans="1:113">
      <c r="A57" t="s">
        <v>59</v>
      </c>
      <c r="B57">
        <v>7276688.93860038</v>
      </c>
      <c r="C57">
        <v>21046068.510215599</v>
      </c>
      <c r="D57">
        <v>12099.4049002103</v>
      </c>
      <c r="E57">
        <v>21682.441273973702</v>
      </c>
      <c r="F57">
        <v>193826.93302839401</v>
      </c>
      <c r="G57">
        <v>226897361.20098001</v>
      </c>
      <c r="H57">
        <v>6567562.5315157901</v>
      </c>
      <c r="I57">
        <v>4579140.2031681603</v>
      </c>
      <c r="J57">
        <v>439021404.92208302</v>
      </c>
      <c r="K57">
        <v>1002717279.77167</v>
      </c>
      <c r="L57">
        <v>302400859.79368103</v>
      </c>
      <c r="M57">
        <v>96996819.280296594</v>
      </c>
      <c r="N57">
        <v>4565815.2157121096</v>
      </c>
      <c r="O57">
        <v>3566197.8072295599</v>
      </c>
      <c r="P57">
        <v>8943904.2437561695</v>
      </c>
      <c r="Q57">
        <v>932156.23209457204</v>
      </c>
      <c r="R57">
        <v>32352205.857030299</v>
      </c>
      <c r="S57">
        <v>33881214.227802597</v>
      </c>
      <c r="T57">
        <v>34690226.426638901</v>
      </c>
      <c r="U57">
        <v>98299665.620435402</v>
      </c>
      <c r="V57">
        <v>154461316.35846701</v>
      </c>
      <c r="W57">
        <v>62992762.293619499</v>
      </c>
      <c r="X57">
        <v>54632263.940784499</v>
      </c>
      <c r="Y57">
        <v>23708488.1942936</v>
      </c>
      <c r="Z57">
        <v>270578987.42923898</v>
      </c>
      <c r="AA57">
        <v>487992255.41440803</v>
      </c>
      <c r="AB57">
        <v>569961296.02795303</v>
      </c>
      <c r="AC57">
        <v>46234780.636872999</v>
      </c>
      <c r="AD57">
        <v>253973256.16631201</v>
      </c>
      <c r="AE57">
        <v>47760034.896490701</v>
      </c>
      <c r="AF57">
        <v>152152808.47430301</v>
      </c>
      <c r="AG57">
        <v>3316068749.4523501</v>
      </c>
      <c r="AH57">
        <v>403740445.69721299</v>
      </c>
      <c r="AI57">
        <v>21143858.0468705</v>
      </c>
      <c r="AJ57">
        <v>54260890.547339</v>
      </c>
      <c r="AK57">
        <v>233107891.41463101</v>
      </c>
      <c r="AL57">
        <v>111101314.035708</v>
      </c>
      <c r="AM57">
        <v>56066557.8552569</v>
      </c>
      <c r="AN57">
        <v>186365754.043919</v>
      </c>
      <c r="AO57">
        <v>175517960.58446401</v>
      </c>
      <c r="AP57">
        <v>214849287.949754</v>
      </c>
      <c r="AQ57">
        <v>58447924.019882299</v>
      </c>
      <c r="AR57">
        <v>27482307.806101199</v>
      </c>
      <c r="AS57">
        <v>21186393.993701901</v>
      </c>
      <c r="AT57">
        <v>86809318.114116997</v>
      </c>
      <c r="AU57">
        <v>89353937.011175394</v>
      </c>
      <c r="AV57">
        <v>13944906.176702799</v>
      </c>
      <c r="AW57">
        <v>19790701.125216901</v>
      </c>
      <c r="AX57">
        <v>3817398.9373857598</v>
      </c>
      <c r="AY57">
        <v>46996691.039940201</v>
      </c>
      <c r="AZ57">
        <v>1128313036.7035899</v>
      </c>
      <c r="BA57">
        <v>364888446.03397697</v>
      </c>
      <c r="BB57">
        <v>244497554.38749301</v>
      </c>
      <c r="BC57">
        <v>691966620.61135304</v>
      </c>
      <c r="BD57">
        <v>1026820531.70266</v>
      </c>
      <c r="BE57">
        <v>9430105865.4506092</v>
      </c>
      <c r="BF57">
        <v>556403346.07477796</v>
      </c>
      <c r="BG57">
        <v>1587323974.1530499</v>
      </c>
      <c r="BH57">
        <v>449206926.46889198</v>
      </c>
      <c r="BI57">
        <v>777091501.01043499</v>
      </c>
      <c r="BJ57">
        <v>238530628.077346</v>
      </c>
      <c r="BK57">
        <v>1793404083.4619801</v>
      </c>
      <c r="BL57">
        <v>165547612.20501101</v>
      </c>
      <c r="BM57">
        <v>401573289.29209501</v>
      </c>
      <c r="BN57">
        <v>11036453092.823299</v>
      </c>
      <c r="BO57">
        <v>1293151666.65066</v>
      </c>
      <c r="BP57">
        <v>2319264945.9165502</v>
      </c>
      <c r="BQ57">
        <v>128936838.86968</v>
      </c>
      <c r="BR57">
        <v>1910859726.01191</v>
      </c>
      <c r="BS57">
        <v>1023064376.96086</v>
      </c>
      <c r="BT57">
        <v>1036577471.3928601</v>
      </c>
      <c r="BU57">
        <v>232063293.93145099</v>
      </c>
      <c r="BV57">
        <v>414861708.36227697</v>
      </c>
      <c r="BW57">
        <v>759846313.23988903</v>
      </c>
      <c r="BX57">
        <v>26182392.2872089</v>
      </c>
      <c r="BY57">
        <v>352463244.20230502</v>
      </c>
      <c r="BZ57">
        <v>250102801.45963299</v>
      </c>
      <c r="CA57">
        <v>1463336041.7074299</v>
      </c>
      <c r="CB57">
        <v>298172484.46296501</v>
      </c>
      <c r="CC57">
        <v>1624744767.90938</v>
      </c>
      <c r="CD57">
        <v>612149936.42793298</v>
      </c>
      <c r="CF57">
        <v>1237677008.15168</v>
      </c>
      <c r="CH57">
        <v>15416845.5612086</v>
      </c>
      <c r="CI57">
        <v>11995997.3084243</v>
      </c>
      <c r="CN57">
        <v>362746666.70442998</v>
      </c>
      <c r="CO57">
        <v>552943338.75352895</v>
      </c>
      <c r="CP57">
        <v>410680357.378896</v>
      </c>
      <c r="CQ57">
        <v>497570329.930381</v>
      </c>
      <c r="CR57">
        <v>1158865028.4667499</v>
      </c>
      <c r="CS57">
        <v>1393827428.6866</v>
      </c>
      <c r="CT57">
        <v>2472553984.1433802</v>
      </c>
      <c r="CU57">
        <v>2257291182.0552402</v>
      </c>
      <c r="CV57">
        <v>5134657731.0949402</v>
      </c>
      <c r="CW57">
        <v>108791431.129627</v>
      </c>
      <c r="CX57">
        <v>1101273925.56057</v>
      </c>
      <c r="CY57">
        <v>4600881189.3901396</v>
      </c>
      <c r="CZ57">
        <v>3284379548.5508499</v>
      </c>
      <c r="DA57">
        <v>458896724.99581802</v>
      </c>
      <c r="DB57">
        <v>947111519.11704302</v>
      </c>
      <c r="DC57">
        <v>3044444366.6037698</v>
      </c>
      <c r="DE57">
        <v>7164656726.3118896</v>
      </c>
      <c r="DF57">
        <v>1293377.68818827</v>
      </c>
      <c r="DG57">
        <v>20187488267.170898</v>
      </c>
      <c r="DH57">
        <v>65133050143.038498</v>
      </c>
      <c r="DI57">
        <f t="shared" si="0"/>
        <v>174765860353.28891</v>
      </c>
    </row>
    <row r="58" spans="1:113">
      <c r="A58" t="s">
        <v>60</v>
      </c>
      <c r="B58">
        <v>18407845.917299598</v>
      </c>
      <c r="C58">
        <v>16969863.245254599</v>
      </c>
      <c r="D58">
        <v>40933.600433261097</v>
      </c>
      <c r="E58">
        <v>8729.9224653052206</v>
      </c>
      <c r="F58">
        <v>62840.3593310336</v>
      </c>
      <c r="G58">
        <v>28915185.2285222</v>
      </c>
      <c r="H58">
        <v>11243574.4242697</v>
      </c>
      <c r="I58">
        <v>10797743.994327899</v>
      </c>
      <c r="J58">
        <v>76638551.573724002</v>
      </c>
      <c r="K58">
        <v>679738301.33687198</v>
      </c>
      <c r="L58">
        <v>88085975.194460198</v>
      </c>
      <c r="M58">
        <v>35963032.016560301</v>
      </c>
      <c r="N58">
        <v>1502132.7626948899</v>
      </c>
      <c r="O58">
        <v>1209290.1754782801</v>
      </c>
      <c r="P58">
        <v>41904363.921826899</v>
      </c>
      <c r="Q58">
        <v>26949392.337922599</v>
      </c>
      <c r="R58">
        <v>10644097.114075201</v>
      </c>
      <c r="S58">
        <v>15052127.3546455</v>
      </c>
      <c r="T58">
        <v>12252889.637364401</v>
      </c>
      <c r="U58">
        <v>32615297.530265499</v>
      </c>
      <c r="V58">
        <v>51713742.029026903</v>
      </c>
      <c r="W58">
        <v>19690259.2786301</v>
      </c>
      <c r="X58">
        <v>25270344.778282002</v>
      </c>
      <c r="Y58">
        <v>10814178.0611444</v>
      </c>
      <c r="Z58">
        <v>37815388.823308498</v>
      </c>
      <c r="AA58">
        <v>23510728.904509299</v>
      </c>
      <c r="AB58">
        <v>70474483.388638407</v>
      </c>
      <c r="AC58">
        <v>15327419.6926091</v>
      </c>
      <c r="AD58">
        <v>67271198.080993593</v>
      </c>
      <c r="AE58">
        <v>11933705.6331964</v>
      </c>
      <c r="AF58">
        <v>27159177.593134601</v>
      </c>
      <c r="AG58">
        <v>2059514843.33167</v>
      </c>
      <c r="AH58">
        <v>60556154.583754599</v>
      </c>
      <c r="AI58">
        <v>6852710.3188519403</v>
      </c>
      <c r="AJ58">
        <v>15677547.569036899</v>
      </c>
      <c r="AK58">
        <v>83366505.9019811</v>
      </c>
      <c r="AL58">
        <v>47139326.959565401</v>
      </c>
      <c r="AM58">
        <v>43056938.252655298</v>
      </c>
      <c r="AN58">
        <v>88406943.399421796</v>
      </c>
      <c r="AO58">
        <v>64058790.781810999</v>
      </c>
      <c r="AP58">
        <v>76935511.729848698</v>
      </c>
      <c r="AQ58">
        <v>272087025.41669601</v>
      </c>
      <c r="AR58">
        <v>223006478.163995</v>
      </c>
      <c r="AS58">
        <v>92138045.229345098</v>
      </c>
      <c r="AT58">
        <v>191306565.28865501</v>
      </c>
      <c r="AU58">
        <v>489934948.93476701</v>
      </c>
      <c r="AV58">
        <v>3979204.5070264698</v>
      </c>
      <c r="AW58">
        <v>24503897.415545098</v>
      </c>
      <c r="AX58">
        <v>4529700.4591430398</v>
      </c>
      <c r="AY58">
        <v>107942391.596976</v>
      </c>
      <c r="AZ58">
        <v>19015235.287651502</v>
      </c>
      <c r="BA58">
        <v>76677038.082310095</v>
      </c>
      <c r="BB58">
        <v>86897421.912217498</v>
      </c>
      <c r="BC58">
        <v>99217387.057396293</v>
      </c>
      <c r="BD58">
        <v>57285289.434224799</v>
      </c>
      <c r="BE58">
        <v>270959182.77902597</v>
      </c>
      <c r="BF58">
        <v>722258084.65799403</v>
      </c>
      <c r="BG58">
        <v>1965922200.0081601</v>
      </c>
      <c r="BH58">
        <v>1003217128.55801</v>
      </c>
      <c r="BI58">
        <v>35688438.468942903</v>
      </c>
      <c r="BJ58">
        <v>38379748.122878201</v>
      </c>
      <c r="BK58">
        <v>11415001112.333599</v>
      </c>
      <c r="BL58">
        <v>304618418.58832401</v>
      </c>
      <c r="BM58">
        <v>1051315130.0146199</v>
      </c>
      <c r="BN58">
        <v>696213580.23494804</v>
      </c>
      <c r="BO58">
        <v>977880915.25152004</v>
      </c>
      <c r="BP58">
        <v>303277532.00106698</v>
      </c>
      <c r="BQ58">
        <v>49939697.541697599</v>
      </c>
      <c r="BR58">
        <v>57332538.673978403</v>
      </c>
      <c r="BS58">
        <v>214774652.55767199</v>
      </c>
      <c r="BT58">
        <v>134318278.020087</v>
      </c>
      <c r="BU58">
        <v>32903794.766398899</v>
      </c>
      <c r="BV58">
        <v>59408802.737880401</v>
      </c>
      <c r="BW58">
        <v>69788925.825441703</v>
      </c>
      <c r="BX58">
        <v>3716201.9946511998</v>
      </c>
      <c r="BY58">
        <v>147870013.98768699</v>
      </c>
      <c r="BZ58">
        <v>78324311.947660506</v>
      </c>
      <c r="CA58">
        <v>588586615.383811</v>
      </c>
      <c r="CB58">
        <v>64446866.609964803</v>
      </c>
      <c r="CC58">
        <v>75993604.261315495</v>
      </c>
      <c r="CD58">
        <v>885516788.23403895</v>
      </c>
      <c r="CF58">
        <v>512950389.95380002</v>
      </c>
      <c r="CH58">
        <v>28984787.383993901</v>
      </c>
      <c r="CI58">
        <v>18241842.542672701</v>
      </c>
      <c r="CN58">
        <v>250571739.639267</v>
      </c>
      <c r="CO58">
        <v>395422651.728486</v>
      </c>
      <c r="CP58">
        <v>164013590.80256799</v>
      </c>
      <c r="CQ58">
        <v>268615957.69695199</v>
      </c>
      <c r="CR58">
        <v>847586282.18161094</v>
      </c>
      <c r="CS58">
        <v>846687991.66507697</v>
      </c>
      <c r="CT58">
        <v>1433825177.3250401</v>
      </c>
      <c r="CU58">
        <v>782473745.75724399</v>
      </c>
      <c r="CV58">
        <v>2216729773.8245802</v>
      </c>
      <c r="CW58">
        <v>2884253.0182982101</v>
      </c>
      <c r="CX58">
        <v>9043531.2791749798</v>
      </c>
      <c r="CZ58">
        <v>1404044214.4082501</v>
      </c>
      <c r="DA58">
        <v>16180997.862377901</v>
      </c>
      <c r="DB58">
        <v>437301983.70207298</v>
      </c>
      <c r="DG58">
        <v>1837949973.5069499</v>
      </c>
      <c r="DH58">
        <v>18738135.688611299</v>
      </c>
      <c r="DI58">
        <f t="shared" si="0"/>
        <v>38503968279.054214</v>
      </c>
    </row>
    <row r="59" spans="1:113">
      <c r="A59" t="s">
        <v>61</v>
      </c>
      <c r="B59">
        <v>6285220.4354097098</v>
      </c>
      <c r="C59">
        <v>13083167.831597701</v>
      </c>
      <c r="D59">
        <v>613.31317177953304</v>
      </c>
      <c r="E59">
        <v>19939.289585603001</v>
      </c>
      <c r="F59">
        <v>36006.430212885498</v>
      </c>
      <c r="G59">
        <v>3406542.4634537501</v>
      </c>
      <c r="H59">
        <v>22163006.0738304</v>
      </c>
      <c r="I59">
        <v>138433007.71726701</v>
      </c>
      <c r="J59">
        <v>84499026.7713103</v>
      </c>
      <c r="K59">
        <v>237108149.030157</v>
      </c>
      <c r="L59">
        <v>20764756.865506198</v>
      </c>
      <c r="M59">
        <v>7166267.6442792797</v>
      </c>
      <c r="N59">
        <v>266810.52245666098</v>
      </c>
      <c r="O59">
        <v>273960.992092714</v>
      </c>
      <c r="P59">
        <v>292437.03489936102</v>
      </c>
      <c r="Q59">
        <v>57390.291675901797</v>
      </c>
      <c r="R59">
        <v>3247768.2411180302</v>
      </c>
      <c r="S59">
        <v>2310347.2124598101</v>
      </c>
      <c r="T59">
        <v>3525653.04028551</v>
      </c>
      <c r="U59">
        <v>5331938.4452013699</v>
      </c>
      <c r="V59">
        <v>7021490.4962387802</v>
      </c>
      <c r="W59">
        <v>7961178.4642969202</v>
      </c>
      <c r="X59">
        <v>9207181.3091695998</v>
      </c>
      <c r="Y59">
        <v>84669029.469197601</v>
      </c>
      <c r="Z59">
        <v>253466017.28267699</v>
      </c>
      <c r="AA59">
        <v>176880964.399813</v>
      </c>
      <c r="AB59">
        <v>107967548.380541</v>
      </c>
      <c r="AC59">
        <v>75837691.108354002</v>
      </c>
      <c r="AD59">
        <v>183524355.93104699</v>
      </c>
      <c r="AE59">
        <v>74953400.474721596</v>
      </c>
      <c r="AF59">
        <v>193185309.39465001</v>
      </c>
      <c r="AG59">
        <v>708889918.66994095</v>
      </c>
      <c r="AH59">
        <v>14157938.609303599</v>
      </c>
      <c r="AI59">
        <v>1747428.8980079</v>
      </c>
      <c r="AJ59">
        <v>3829406.7940997202</v>
      </c>
      <c r="AK59">
        <v>23929594.5652458</v>
      </c>
      <c r="AL59">
        <v>12488673.4462387</v>
      </c>
      <c r="AM59">
        <v>13843457.1837599</v>
      </c>
      <c r="AN59">
        <v>25167391.301692098</v>
      </c>
      <c r="AO59">
        <v>16502728.637162801</v>
      </c>
      <c r="AP59">
        <v>19010276.938084599</v>
      </c>
      <c r="AQ59">
        <v>257882073.42577499</v>
      </c>
      <c r="AR59">
        <v>44121544.1475427</v>
      </c>
      <c r="AS59">
        <v>54718185.008570299</v>
      </c>
      <c r="AT59">
        <v>66175783.484319396</v>
      </c>
      <c r="AU59">
        <v>623994770.83047497</v>
      </c>
      <c r="AV59">
        <v>7931742.6035788702</v>
      </c>
      <c r="AW59">
        <v>67632171.262005404</v>
      </c>
      <c r="AX59">
        <v>732920.15720936703</v>
      </c>
      <c r="AY59">
        <v>5719618.6335230898</v>
      </c>
      <c r="AZ59">
        <v>20204336.501725599</v>
      </c>
      <c r="BA59">
        <v>106792677.709112</v>
      </c>
      <c r="BB59">
        <v>16245506.9727905</v>
      </c>
      <c r="BC59">
        <v>19613944.5941283</v>
      </c>
      <c r="BD59">
        <v>26424663.029673401</v>
      </c>
      <c r="BE59">
        <v>10832704.212145001</v>
      </c>
      <c r="BF59">
        <v>1412368495.53882</v>
      </c>
      <c r="BG59">
        <v>6246260475.2721901</v>
      </c>
      <c r="BH59">
        <v>1899291662.25261</v>
      </c>
      <c r="BI59">
        <v>280772713.99981302</v>
      </c>
      <c r="BJ59">
        <v>13205759945.6534</v>
      </c>
      <c r="BK59">
        <v>2731312996.27385</v>
      </c>
      <c r="BL59">
        <v>71521829.507547498</v>
      </c>
      <c r="BM59">
        <v>782536268.85211504</v>
      </c>
      <c r="BN59">
        <v>588974421.55809498</v>
      </c>
      <c r="BO59">
        <v>1117893446.3333199</v>
      </c>
      <c r="BP59">
        <v>164255563.13362899</v>
      </c>
      <c r="BQ59">
        <v>6481767.4072836395</v>
      </c>
      <c r="BR59">
        <v>48683390.165752299</v>
      </c>
      <c r="BS59">
        <v>233223335.00048</v>
      </c>
      <c r="BT59">
        <v>706423198.69452298</v>
      </c>
      <c r="BU59">
        <v>45146156.928645901</v>
      </c>
      <c r="BV59">
        <v>411205951.66953498</v>
      </c>
      <c r="BW59">
        <v>287928951.644265</v>
      </c>
      <c r="BX59">
        <v>1563415.8703022599</v>
      </c>
      <c r="BY59">
        <v>22951939.327468</v>
      </c>
      <c r="BZ59">
        <v>22064302.192750402</v>
      </c>
      <c r="CA59">
        <v>1611255531.6582699</v>
      </c>
      <c r="CB59">
        <v>16453684.3368912</v>
      </c>
      <c r="CC59">
        <v>16317778.126182299</v>
      </c>
      <c r="CD59">
        <v>887125927.82907605</v>
      </c>
      <c r="CF59">
        <v>949563577.04617298</v>
      </c>
      <c r="CH59">
        <v>5504182.9524065098</v>
      </c>
      <c r="CI59">
        <v>5143588.8875624202</v>
      </c>
      <c r="CN59">
        <v>150259827.39241099</v>
      </c>
      <c r="CO59">
        <v>458657227.88728201</v>
      </c>
      <c r="CP59">
        <v>589026107.065027</v>
      </c>
      <c r="CQ59">
        <v>485833911.563743</v>
      </c>
      <c r="CR59">
        <v>1959943025.66132</v>
      </c>
      <c r="CS59">
        <v>2896878635.4538798</v>
      </c>
      <c r="CT59">
        <v>6628823867.9833403</v>
      </c>
      <c r="CU59">
        <v>4882086914.5823498</v>
      </c>
      <c r="CV59">
        <v>38449924436.238297</v>
      </c>
      <c r="CW59">
        <v>231801.44858215799</v>
      </c>
      <c r="CZ59">
        <v>377903806.05404401</v>
      </c>
      <c r="DA59">
        <v>361906.89471341699</v>
      </c>
      <c r="DB59">
        <v>29750104.6672699</v>
      </c>
      <c r="DE59">
        <v>16225.7813606236</v>
      </c>
      <c r="DG59">
        <v>10352608198.2356</v>
      </c>
      <c r="DH59">
        <v>116122344.443224</v>
      </c>
      <c r="DI59">
        <f t="shared" si="0"/>
        <v>105047948473.43819</v>
      </c>
    </row>
    <row r="60" spans="1:113">
      <c r="A60" t="s">
        <v>62</v>
      </c>
      <c r="B60">
        <v>54657661.256053098</v>
      </c>
      <c r="C60">
        <v>69641366.554435194</v>
      </c>
      <c r="D60">
        <v>377227.83631620603</v>
      </c>
      <c r="E60">
        <v>49439.019822734997</v>
      </c>
      <c r="F60">
        <v>265163.75215576898</v>
      </c>
      <c r="G60">
        <v>56045109.394141302</v>
      </c>
      <c r="H60">
        <v>13693151.975586001</v>
      </c>
      <c r="I60">
        <v>9576623.88953848</v>
      </c>
      <c r="J60">
        <v>948291072.86092198</v>
      </c>
      <c r="K60">
        <v>737808848.73629296</v>
      </c>
      <c r="L60">
        <v>223393983.71882501</v>
      </c>
      <c r="M60">
        <v>60745420.188040599</v>
      </c>
      <c r="N60">
        <v>5567671.0742083797</v>
      </c>
      <c r="O60">
        <v>4854875.3531773696</v>
      </c>
      <c r="P60">
        <v>35751292.466242701</v>
      </c>
      <c r="Q60">
        <v>4468395.8792686798</v>
      </c>
      <c r="R60">
        <v>33629598.884874098</v>
      </c>
      <c r="S60">
        <v>57972607.904618502</v>
      </c>
      <c r="T60">
        <v>38533459.002694502</v>
      </c>
      <c r="U60">
        <v>141560545.435417</v>
      </c>
      <c r="V60">
        <v>277436291.51269501</v>
      </c>
      <c r="W60">
        <v>82893816.600630596</v>
      </c>
      <c r="X60">
        <v>55272656.5256228</v>
      </c>
      <c r="Y60">
        <v>31971800.642563201</v>
      </c>
      <c r="Z60">
        <v>138847673.33987901</v>
      </c>
      <c r="AA60">
        <v>87691294.495370299</v>
      </c>
      <c r="AB60">
        <v>503398430.05986202</v>
      </c>
      <c r="AC60">
        <v>80743455.246878907</v>
      </c>
      <c r="AD60">
        <v>278291341.09878701</v>
      </c>
      <c r="AE60">
        <v>29634123.795779798</v>
      </c>
      <c r="AF60">
        <v>206042058.76501101</v>
      </c>
      <c r="AG60">
        <v>1556233725.17472</v>
      </c>
      <c r="AH60">
        <v>163664279.40232599</v>
      </c>
      <c r="AI60">
        <v>5745056.2972374</v>
      </c>
      <c r="AJ60">
        <v>21618268.309316698</v>
      </c>
      <c r="AK60">
        <v>86397068.115393907</v>
      </c>
      <c r="AL60">
        <v>28382486.1461551</v>
      </c>
      <c r="AM60">
        <v>30340214.969595</v>
      </c>
      <c r="AN60">
        <v>47373875.414376602</v>
      </c>
      <c r="AO60">
        <v>52009488.286142901</v>
      </c>
      <c r="AP60">
        <v>97613954.635246307</v>
      </c>
      <c r="AQ60">
        <v>99000667.746481299</v>
      </c>
      <c r="AR60">
        <v>61926406.880925097</v>
      </c>
      <c r="AS60">
        <v>49482262.545394897</v>
      </c>
      <c r="AT60">
        <v>177957495.95302799</v>
      </c>
      <c r="AU60">
        <v>405222997.61470503</v>
      </c>
      <c r="AV60">
        <v>84919540.426441401</v>
      </c>
      <c r="AW60">
        <v>29638746.242817599</v>
      </c>
      <c r="AX60">
        <v>11550702.538817501</v>
      </c>
      <c r="AY60">
        <v>20524058.713688001</v>
      </c>
      <c r="AZ60">
        <v>331628076.010059</v>
      </c>
      <c r="BA60">
        <v>466685208.31807202</v>
      </c>
      <c r="BB60">
        <v>659332933.41154599</v>
      </c>
      <c r="BC60">
        <v>681974029.71854496</v>
      </c>
      <c r="BD60">
        <v>316810325.24268103</v>
      </c>
      <c r="BE60">
        <v>470303233.88652802</v>
      </c>
      <c r="BF60">
        <v>996864147.31933403</v>
      </c>
      <c r="BG60">
        <v>3512524779.7235298</v>
      </c>
      <c r="BH60">
        <v>1817134100.0862401</v>
      </c>
      <c r="BI60">
        <v>70275250.151565999</v>
      </c>
      <c r="BJ60">
        <v>646738446.05027699</v>
      </c>
      <c r="BK60">
        <v>13964922081.0112</v>
      </c>
      <c r="BL60">
        <v>226658928.50426599</v>
      </c>
      <c r="BM60">
        <v>1232154291.67307</v>
      </c>
      <c r="BN60">
        <v>2112902817.3926699</v>
      </c>
      <c r="BO60">
        <v>810422593.411273</v>
      </c>
      <c r="BP60">
        <v>526235933.21071798</v>
      </c>
      <c r="BQ60">
        <v>100594109.98364501</v>
      </c>
      <c r="BR60">
        <v>142620831.831065</v>
      </c>
      <c r="BS60">
        <v>549949664.52703094</v>
      </c>
      <c r="BT60">
        <v>295238266.20733202</v>
      </c>
      <c r="BU60">
        <v>66657204.2412517</v>
      </c>
      <c r="BV60">
        <v>180281414.185078</v>
      </c>
      <c r="BW60">
        <v>172281272.362764</v>
      </c>
      <c r="BX60">
        <v>5016960.0225498797</v>
      </c>
      <c r="BY60">
        <v>135489858.13756001</v>
      </c>
      <c r="BZ60">
        <v>352567414.98063803</v>
      </c>
      <c r="CA60">
        <v>449925387.49153501</v>
      </c>
      <c r="CB60">
        <v>103986569.69298799</v>
      </c>
      <c r="CC60">
        <v>233907606.313636</v>
      </c>
      <c r="CD60">
        <v>304059835.18120199</v>
      </c>
      <c r="CF60">
        <v>123235980.181787</v>
      </c>
      <c r="CH60">
        <v>65663691.384568602</v>
      </c>
      <c r="CI60">
        <v>93597673.088352293</v>
      </c>
      <c r="CN60">
        <v>1785797887.58779</v>
      </c>
      <c r="CO60">
        <v>2647573750.8421102</v>
      </c>
      <c r="CP60">
        <v>1696763358.55019</v>
      </c>
      <c r="CQ60">
        <v>1996707987.1489501</v>
      </c>
      <c r="CR60">
        <v>4327804598.2261801</v>
      </c>
      <c r="CS60">
        <v>4552183503.4023304</v>
      </c>
      <c r="CT60">
        <v>5709018513.5834599</v>
      </c>
      <c r="CU60">
        <v>2645188183.80621</v>
      </c>
      <c r="CV60">
        <v>6818990013.8898602</v>
      </c>
      <c r="CW60">
        <v>70460928.901709095</v>
      </c>
      <c r="CX60">
        <v>98949.553498314097</v>
      </c>
      <c r="CZ60">
        <v>1115062971.8971601</v>
      </c>
      <c r="DA60">
        <v>177043.95155091799</v>
      </c>
      <c r="DB60">
        <v>13752525.553112</v>
      </c>
      <c r="DG60">
        <v>2729059868.0282302</v>
      </c>
      <c r="DH60">
        <v>4616376.5092665898</v>
      </c>
      <c r="DI60">
        <f t="shared" si="0"/>
        <v>75630605129.044662</v>
      </c>
    </row>
    <row r="61" spans="1:113">
      <c r="A61" t="s">
        <v>63</v>
      </c>
      <c r="B61">
        <v>198476686.49809501</v>
      </c>
      <c r="C61">
        <v>66637623.7937245</v>
      </c>
      <c r="D61">
        <v>32261.013483441999</v>
      </c>
      <c r="E61">
        <v>291531.75971925701</v>
      </c>
      <c r="F61">
        <v>431107.37675598799</v>
      </c>
      <c r="G61">
        <v>75708090.593512699</v>
      </c>
      <c r="H61">
        <v>28275634.276681598</v>
      </c>
      <c r="I61">
        <v>35435039.466743998</v>
      </c>
      <c r="J61">
        <v>120922086.384694</v>
      </c>
      <c r="K61">
        <v>52852291.142583698</v>
      </c>
      <c r="L61">
        <v>314658883.39971399</v>
      </c>
      <c r="M61">
        <v>255428439.04544801</v>
      </c>
      <c r="N61">
        <v>12302324.493998</v>
      </c>
      <c r="O61">
        <v>8195091.9144489504</v>
      </c>
      <c r="P61">
        <v>17938114.285772</v>
      </c>
      <c r="Q61">
        <v>2752879.5171087799</v>
      </c>
      <c r="R61">
        <v>19706604.138829</v>
      </c>
      <c r="S61">
        <v>15988711.1509296</v>
      </c>
      <c r="T61">
        <v>5948797.1972363302</v>
      </c>
      <c r="U61">
        <v>15742670.6150408</v>
      </c>
      <c r="V61">
        <v>265042123.217985</v>
      </c>
      <c r="W61">
        <v>67983753.493461594</v>
      </c>
      <c r="X61">
        <v>97025208.440320402</v>
      </c>
      <c r="Y61">
        <v>35487062.301598102</v>
      </c>
      <c r="Z61">
        <v>80595710.225776002</v>
      </c>
      <c r="AA61">
        <v>125622343.907061</v>
      </c>
      <c r="AB61">
        <v>391053713.23358202</v>
      </c>
      <c r="AC61">
        <v>118604356.31911799</v>
      </c>
      <c r="AD61">
        <v>335874984.66509598</v>
      </c>
      <c r="AE61">
        <v>48667660.076607399</v>
      </c>
      <c r="AF61">
        <v>102467065.838383</v>
      </c>
      <c r="AG61">
        <v>4145815613.4068198</v>
      </c>
      <c r="AH61">
        <v>194213449.256062</v>
      </c>
      <c r="AI61">
        <v>13737035.270129399</v>
      </c>
      <c r="AJ61">
        <v>40128418.669376701</v>
      </c>
      <c r="AK61">
        <v>110091266.69208901</v>
      </c>
      <c r="AL61">
        <v>68717362.655821607</v>
      </c>
      <c r="AM61">
        <v>47406403.793396197</v>
      </c>
      <c r="AN61">
        <v>96790704.393118903</v>
      </c>
      <c r="AO61">
        <v>129873675.89926299</v>
      </c>
      <c r="AP61">
        <v>102751196.980443</v>
      </c>
      <c r="AQ61">
        <v>62432232.154914103</v>
      </c>
      <c r="AR61">
        <v>1991612.3367608699</v>
      </c>
      <c r="AS61">
        <v>48942842.189021602</v>
      </c>
      <c r="AT61">
        <v>1316693621.9459</v>
      </c>
      <c r="AU61">
        <v>1416620948.7033999</v>
      </c>
      <c r="AV61">
        <v>24386449.033777799</v>
      </c>
      <c r="AW61">
        <v>94625917.5328843</v>
      </c>
      <c r="AX61">
        <v>12431979.1715737</v>
      </c>
      <c r="AY61">
        <v>226381834.95785999</v>
      </c>
      <c r="AZ61">
        <v>28527606.271055602</v>
      </c>
      <c r="BA61">
        <v>297278213.14605701</v>
      </c>
      <c r="BB61">
        <v>1471305.16932844</v>
      </c>
      <c r="BC61">
        <v>206386714.48507401</v>
      </c>
      <c r="BD61">
        <v>89396382.7911015</v>
      </c>
      <c r="BE61">
        <v>162457852.74768901</v>
      </c>
      <c r="BF61">
        <v>221234510.505014</v>
      </c>
      <c r="BG61">
        <v>1362336878.0840499</v>
      </c>
      <c r="BH61">
        <v>40535448.805377103</v>
      </c>
      <c r="BI61">
        <v>25047507133.157001</v>
      </c>
      <c r="BJ61">
        <v>1065222264.41338</v>
      </c>
      <c r="BK61">
        <v>8626994325.7478104</v>
      </c>
      <c r="BL61">
        <v>554337197.22416902</v>
      </c>
      <c r="BM61">
        <v>986419133.06289005</v>
      </c>
      <c r="BN61">
        <v>2007344265.1693001</v>
      </c>
      <c r="BO61">
        <v>31088904.829734001</v>
      </c>
      <c r="BP61">
        <v>726288527.71466506</v>
      </c>
      <c r="BQ61">
        <v>136695408.95364001</v>
      </c>
      <c r="BR61">
        <v>420621635.82593</v>
      </c>
      <c r="BS61">
        <v>1234579166.04216</v>
      </c>
      <c r="BT61">
        <v>924974115.50339496</v>
      </c>
      <c r="BU61">
        <v>271680462.72570199</v>
      </c>
      <c r="BV61">
        <v>1955308119.7544799</v>
      </c>
      <c r="BW61">
        <v>224625265.583689</v>
      </c>
      <c r="BX61">
        <v>107722590.474346</v>
      </c>
      <c r="BY61">
        <v>169302884.09252799</v>
      </c>
      <c r="BZ61">
        <v>115369682.068976</v>
      </c>
      <c r="CA61">
        <v>840060110.74555099</v>
      </c>
      <c r="CB61">
        <v>119969287.46318799</v>
      </c>
      <c r="CC61">
        <v>199806473.366413</v>
      </c>
      <c r="CD61">
        <v>245178705.690465</v>
      </c>
      <c r="CF61">
        <v>2742163547.78266</v>
      </c>
      <c r="CH61">
        <v>132922654.297087</v>
      </c>
      <c r="CI61">
        <v>191562108.75235999</v>
      </c>
      <c r="CN61">
        <v>1027176360.93232</v>
      </c>
      <c r="CO61">
        <v>1542433455.0701399</v>
      </c>
      <c r="CP61">
        <v>1349567603.0409501</v>
      </c>
      <c r="CQ61">
        <v>1381879437.40979</v>
      </c>
      <c r="CR61">
        <v>3344282830.2181902</v>
      </c>
      <c r="CS61">
        <v>4339551063.8224697</v>
      </c>
      <c r="CT61">
        <v>7142581413.1921101</v>
      </c>
      <c r="CU61">
        <v>5220362585.39746</v>
      </c>
      <c r="CV61">
        <v>12472832251.776199</v>
      </c>
      <c r="CW61">
        <v>26995981.487328399</v>
      </c>
      <c r="CZ61">
        <v>118167389.52771001</v>
      </c>
      <c r="DA61">
        <v>64763678.170146398</v>
      </c>
      <c r="DB61">
        <v>462665803.18099701</v>
      </c>
      <c r="DE61">
        <v>2903623.2728606001</v>
      </c>
      <c r="DG61">
        <v>1372687012.91803</v>
      </c>
      <c r="DH61">
        <v>2090790.00972243</v>
      </c>
      <c r="DI61">
        <f t="shared" si="0"/>
        <v>102428491576.69881</v>
      </c>
    </row>
    <row r="62" spans="1:113">
      <c r="A62" t="s">
        <v>64</v>
      </c>
      <c r="BI62">
        <v>369093528.30084097</v>
      </c>
      <c r="BJ62">
        <v>800934601.64769697</v>
      </c>
      <c r="BO62">
        <v>8347334.1624229504</v>
      </c>
      <c r="CN62">
        <v>1301359186.7681301</v>
      </c>
      <c r="CO62">
        <v>1398109093.0847399</v>
      </c>
      <c r="CP62">
        <v>1040866746.66216</v>
      </c>
      <c r="CQ62">
        <v>1084301849.7799101</v>
      </c>
      <c r="CR62">
        <v>2479544834.4942799</v>
      </c>
      <c r="CS62">
        <v>2361620025.7362299</v>
      </c>
      <c r="CT62">
        <v>4498694850.1280203</v>
      </c>
      <c r="CU62">
        <v>3764242892.8536</v>
      </c>
      <c r="CV62">
        <v>9635097714.3946705</v>
      </c>
      <c r="DH62">
        <v>3346934.1471977802</v>
      </c>
      <c r="DI62">
        <f t="shared" si="0"/>
        <v>28745559592.159901</v>
      </c>
    </row>
    <row r="63" spans="1:113">
      <c r="A63" t="s">
        <v>65</v>
      </c>
      <c r="B63">
        <v>106315812.463801</v>
      </c>
      <c r="C63">
        <v>174851969.31967199</v>
      </c>
      <c r="D63">
        <v>101459.65584242099</v>
      </c>
      <c r="E63">
        <v>9088.5296459118908</v>
      </c>
      <c r="F63">
        <v>9232.0981790310307</v>
      </c>
      <c r="G63">
        <v>55662836.333477803</v>
      </c>
      <c r="H63">
        <v>7676431.9201945001</v>
      </c>
      <c r="I63">
        <v>10896499.4671377</v>
      </c>
      <c r="J63">
        <v>695342380.13603497</v>
      </c>
      <c r="K63">
        <v>2119470770.0536301</v>
      </c>
      <c r="L63">
        <v>488688954.40309799</v>
      </c>
      <c r="M63">
        <v>270163667.76373899</v>
      </c>
      <c r="N63">
        <v>10215192.425703401</v>
      </c>
      <c r="O63">
        <v>21071511.194855399</v>
      </c>
      <c r="P63">
        <v>19754466.706659202</v>
      </c>
      <c r="Q63">
        <v>399514.59564832598</v>
      </c>
      <c r="R63">
        <v>67470815.549275801</v>
      </c>
      <c r="S63">
        <v>179086646.95095399</v>
      </c>
      <c r="T63">
        <v>166451974.18090299</v>
      </c>
      <c r="U63">
        <v>4107346.5769575601</v>
      </c>
      <c r="V63">
        <v>98125802.0895928</v>
      </c>
      <c r="W63">
        <v>206844839.71648699</v>
      </c>
      <c r="X63">
        <v>98827686.631736204</v>
      </c>
      <c r="Y63">
        <v>28638346.812125899</v>
      </c>
      <c r="Z63">
        <v>567174277.94036198</v>
      </c>
      <c r="AA63">
        <v>111786985.877554</v>
      </c>
      <c r="AB63">
        <v>29162068.533489101</v>
      </c>
      <c r="AC63">
        <v>114554496.09964</v>
      </c>
      <c r="AD63">
        <v>57145906.525523499</v>
      </c>
      <c r="AE63">
        <v>102720715.40688001</v>
      </c>
      <c r="AF63">
        <v>127490970.11273301</v>
      </c>
      <c r="AG63">
        <v>10066759473.8636</v>
      </c>
      <c r="AH63">
        <v>950890259.06704605</v>
      </c>
      <c r="AI63">
        <v>205833132.427856</v>
      </c>
      <c r="AJ63">
        <v>323875616.70464998</v>
      </c>
      <c r="AK63">
        <v>2036555913.1689899</v>
      </c>
      <c r="AL63">
        <v>1461322699.9075501</v>
      </c>
      <c r="AM63">
        <v>450273808.81800801</v>
      </c>
      <c r="AN63">
        <v>2845090847.3561602</v>
      </c>
      <c r="AO63">
        <v>1964449040.78128</v>
      </c>
      <c r="AP63">
        <v>1288150048.34516</v>
      </c>
      <c r="AQ63">
        <v>29177206.932397898</v>
      </c>
      <c r="AR63">
        <v>7976603.5548206596</v>
      </c>
      <c r="AS63">
        <v>63724729.013560399</v>
      </c>
      <c r="AT63">
        <v>881259171.85218203</v>
      </c>
      <c r="AU63">
        <v>562499899.39459395</v>
      </c>
      <c r="AV63">
        <v>23555718.083404701</v>
      </c>
      <c r="AW63">
        <v>181168734.0492</v>
      </c>
      <c r="AX63">
        <v>66735749.422596902</v>
      </c>
      <c r="AY63">
        <v>1023366273.55452</v>
      </c>
      <c r="AZ63">
        <v>561536331.31416798</v>
      </c>
      <c r="BA63">
        <v>1060743383.33178</v>
      </c>
      <c r="BB63">
        <v>277725316.526088</v>
      </c>
      <c r="BC63">
        <v>2043795537.8192999</v>
      </c>
      <c r="BD63">
        <v>1825310004.5671501</v>
      </c>
      <c r="BE63">
        <v>1282976007.63749</v>
      </c>
      <c r="BF63">
        <v>512791981.09674698</v>
      </c>
      <c r="BG63">
        <v>4053084402.6166701</v>
      </c>
      <c r="BH63">
        <v>1438896992.9751</v>
      </c>
      <c r="BI63">
        <v>1728318946.0229101</v>
      </c>
      <c r="BJ63">
        <v>67451395.235291794</v>
      </c>
      <c r="BK63">
        <v>35572112780.740196</v>
      </c>
      <c r="BL63">
        <v>1211417611.83531</v>
      </c>
      <c r="BM63">
        <v>608715538.52905297</v>
      </c>
      <c r="BN63">
        <v>26127639704.188801</v>
      </c>
      <c r="BO63">
        <v>3606231752.7205801</v>
      </c>
      <c r="BP63">
        <v>3731627994.4351001</v>
      </c>
      <c r="BQ63">
        <v>355620615.83901602</v>
      </c>
      <c r="BR63">
        <v>2968457138.1638899</v>
      </c>
      <c r="BS63">
        <v>7987703595.7848597</v>
      </c>
      <c r="BT63">
        <v>5965713226.8589296</v>
      </c>
      <c r="BU63">
        <v>3410269841.6759501</v>
      </c>
      <c r="BV63">
        <v>3415395750.0820999</v>
      </c>
      <c r="BW63">
        <v>2556191234.3274002</v>
      </c>
      <c r="BX63">
        <v>286494688.05118102</v>
      </c>
      <c r="BY63">
        <v>1879187216.28598</v>
      </c>
      <c r="BZ63">
        <v>646411594.86004996</v>
      </c>
      <c r="CA63">
        <v>8695669304.3964996</v>
      </c>
      <c r="CB63">
        <v>2817414161.41466</v>
      </c>
      <c r="CC63">
        <v>4307141930.8282003</v>
      </c>
      <c r="CD63">
        <v>3082507085.2075901</v>
      </c>
      <c r="CF63">
        <v>762329752.32394695</v>
      </c>
      <c r="CH63">
        <v>122035072.328554</v>
      </c>
      <c r="CI63">
        <v>62722371.411726199</v>
      </c>
      <c r="CN63">
        <v>15505531331.312799</v>
      </c>
      <c r="CO63">
        <v>27882318183.055801</v>
      </c>
      <c r="CP63">
        <v>12245508676.2871</v>
      </c>
      <c r="CQ63">
        <v>17474526360.507401</v>
      </c>
      <c r="CR63">
        <v>38303333368.618202</v>
      </c>
      <c r="CS63">
        <v>46184133265.845299</v>
      </c>
      <c r="CT63">
        <v>63198024103.816399</v>
      </c>
      <c r="CU63">
        <v>46323476629.205597</v>
      </c>
      <c r="CV63">
        <v>143731773846.383</v>
      </c>
      <c r="CW63">
        <v>267573585.01838699</v>
      </c>
      <c r="CX63">
        <v>64175920.828152001</v>
      </c>
      <c r="CZ63">
        <v>2655850411.3645501</v>
      </c>
      <c r="DA63">
        <v>121615899.848401</v>
      </c>
      <c r="DB63">
        <v>271397726.79606402</v>
      </c>
      <c r="DE63">
        <v>63854661468.804398</v>
      </c>
      <c r="DG63">
        <v>443879430.86580902</v>
      </c>
      <c r="DH63">
        <v>52585327927.541397</v>
      </c>
      <c r="DI63">
        <f t="shared" si="0"/>
        <v>696517631989.90015</v>
      </c>
    </row>
    <row r="64" spans="1:113">
      <c r="A64" t="s">
        <v>66</v>
      </c>
      <c r="B64">
        <v>61398753.885266401</v>
      </c>
      <c r="C64">
        <v>62614195.905689798</v>
      </c>
      <c r="D64">
        <v>143432.07073887001</v>
      </c>
      <c r="E64">
        <v>0.99884284773823995</v>
      </c>
      <c r="F64">
        <v>169278.382539521</v>
      </c>
      <c r="G64">
        <v>101744891.351881</v>
      </c>
      <c r="H64">
        <v>37231035.153898299</v>
      </c>
      <c r="I64">
        <v>39801100.915995903</v>
      </c>
      <c r="J64">
        <v>121365875.967351</v>
      </c>
      <c r="K64">
        <v>2732021994.5427999</v>
      </c>
      <c r="L64">
        <v>151725384.79005101</v>
      </c>
      <c r="M64">
        <v>38802680.476438798</v>
      </c>
      <c r="N64">
        <v>916586.82972352498</v>
      </c>
      <c r="O64">
        <v>1353779.36985148</v>
      </c>
      <c r="P64">
        <v>182073793.262918</v>
      </c>
      <c r="Q64">
        <v>121698583.027089</v>
      </c>
      <c r="R64">
        <v>16057975.690776501</v>
      </c>
      <c r="S64">
        <v>28506691.865061</v>
      </c>
      <c r="T64">
        <v>21238533.196095701</v>
      </c>
      <c r="U64">
        <v>83001055.729845494</v>
      </c>
      <c r="V64">
        <v>77543519.287362695</v>
      </c>
      <c r="W64">
        <v>27851457.3159802</v>
      </c>
      <c r="X64">
        <v>46746622.245224997</v>
      </c>
      <c r="Y64">
        <v>14865187.0974048</v>
      </c>
      <c r="Z64">
        <v>72966071.089417696</v>
      </c>
      <c r="AA64">
        <v>23195500.031420499</v>
      </c>
      <c r="AB64">
        <v>45048452.182065398</v>
      </c>
      <c r="AC64">
        <v>12855823.418885799</v>
      </c>
      <c r="AD64">
        <v>136086739.40981299</v>
      </c>
      <c r="AE64">
        <v>13309120.584607899</v>
      </c>
      <c r="AF64">
        <v>19067340.805032302</v>
      </c>
      <c r="AG64">
        <v>918139855.18273401</v>
      </c>
      <c r="AH64">
        <v>29067693.106558502</v>
      </c>
      <c r="AI64">
        <v>1966712.8021909001</v>
      </c>
      <c r="AJ64">
        <v>19189766.350496002</v>
      </c>
      <c r="AK64">
        <v>23899837.897536099</v>
      </c>
      <c r="AL64">
        <v>27459823.694478501</v>
      </c>
      <c r="AM64">
        <v>12742890.826323699</v>
      </c>
      <c r="AN64">
        <v>13635059.052546101</v>
      </c>
      <c r="AO64">
        <v>16396087.5315683</v>
      </c>
      <c r="AP64">
        <v>22343793.2283017</v>
      </c>
      <c r="AQ64">
        <v>1183548240.72312</v>
      </c>
      <c r="AR64">
        <v>261496205.03066501</v>
      </c>
      <c r="AS64">
        <v>378579925.463557</v>
      </c>
      <c r="AT64">
        <v>795407352.08554304</v>
      </c>
      <c r="AU64">
        <v>183612017.39029101</v>
      </c>
      <c r="AV64">
        <v>6099295.7344255401</v>
      </c>
      <c r="AW64">
        <v>73256911.508478299</v>
      </c>
      <c r="AX64">
        <v>17115898.091792598</v>
      </c>
      <c r="AY64">
        <v>462415422.895854</v>
      </c>
      <c r="AZ64">
        <v>25053046.614686999</v>
      </c>
      <c r="BA64">
        <v>188167215.16465801</v>
      </c>
      <c r="BB64">
        <v>321161475.11906701</v>
      </c>
      <c r="BC64">
        <v>271990096.56828201</v>
      </c>
      <c r="BD64">
        <v>154925760.09765801</v>
      </c>
      <c r="BE64">
        <v>1152575840.2214701</v>
      </c>
      <c r="BF64">
        <v>49215033.940170497</v>
      </c>
      <c r="BG64">
        <v>182817477.97693899</v>
      </c>
      <c r="BH64">
        <v>113550545.305834</v>
      </c>
      <c r="BI64">
        <v>154384511.20092201</v>
      </c>
      <c r="BJ64">
        <v>2763973.0095490301</v>
      </c>
      <c r="BK64">
        <v>815351709.57508302</v>
      </c>
      <c r="BL64">
        <v>683121882.31374395</v>
      </c>
      <c r="BM64">
        <v>403553950.57935601</v>
      </c>
      <c r="BN64">
        <v>950737141.86171305</v>
      </c>
      <c r="BO64">
        <v>219691339.48626399</v>
      </c>
      <c r="BP64">
        <v>535075082.64204001</v>
      </c>
      <c r="BQ64">
        <v>209880305.927609</v>
      </c>
      <c r="BR64">
        <v>95938634.894453704</v>
      </c>
      <c r="BS64">
        <v>326943367.34865397</v>
      </c>
      <c r="BT64">
        <v>255976332.99774</v>
      </c>
      <c r="BU64">
        <v>51793053.458517998</v>
      </c>
      <c r="BV64">
        <v>53589228.464085601</v>
      </c>
      <c r="BW64">
        <v>207263734.17152199</v>
      </c>
      <c r="BX64">
        <v>6052969.2527200701</v>
      </c>
      <c r="BY64">
        <v>283229521.67236203</v>
      </c>
      <c r="BZ64">
        <v>67230438.696820304</v>
      </c>
      <c r="CA64">
        <v>85804806.682603195</v>
      </c>
      <c r="CB64">
        <v>117857854.33381</v>
      </c>
      <c r="CC64">
        <v>133483231.41951901</v>
      </c>
      <c r="CD64">
        <v>38904020.114580803</v>
      </c>
      <c r="CF64">
        <v>64823316.890743397</v>
      </c>
      <c r="CH64">
        <v>110183884.88582499</v>
      </c>
      <c r="CI64">
        <v>60060674.996074803</v>
      </c>
      <c r="CN64">
        <v>190641787.958628</v>
      </c>
      <c r="CO64">
        <v>268227891.34174499</v>
      </c>
      <c r="CP64">
        <v>273167930.68856901</v>
      </c>
      <c r="CQ64">
        <v>290558289.19838899</v>
      </c>
      <c r="CR64">
        <v>790679192.25287104</v>
      </c>
      <c r="CS64">
        <v>1072380010.46584</v>
      </c>
      <c r="CT64">
        <v>2182496622.4187799</v>
      </c>
      <c r="CU64">
        <v>1984464326.7799201</v>
      </c>
      <c r="CV64">
        <v>4978602185.7490597</v>
      </c>
      <c r="CW64">
        <v>4959068.1460347297</v>
      </c>
      <c r="CX64">
        <v>41512301.089028999</v>
      </c>
      <c r="CZ64">
        <v>164622783.49965999</v>
      </c>
      <c r="DA64">
        <v>74275986.132111803</v>
      </c>
      <c r="DB64">
        <v>916233635.61996996</v>
      </c>
      <c r="DE64">
        <v>7017721.7204271303</v>
      </c>
      <c r="DG64">
        <v>578881964.20396101</v>
      </c>
      <c r="DH64">
        <v>55596084.456667498</v>
      </c>
      <c r="DI64">
        <f t="shared" si="0"/>
        <v>31005243485.08326</v>
      </c>
    </row>
    <row r="65" spans="1:113">
      <c r="A65" t="s">
        <v>67</v>
      </c>
      <c r="B65">
        <v>6593814.8193122996</v>
      </c>
      <c r="C65">
        <v>2724.2308658871402</v>
      </c>
      <c r="E65">
        <v>3.8061145616824499</v>
      </c>
      <c r="F65">
        <v>56761.041296832998</v>
      </c>
      <c r="G65">
        <v>12025927.677643901</v>
      </c>
      <c r="H65">
        <v>6039239.0993869202</v>
      </c>
      <c r="I65">
        <v>24413933.405149899</v>
      </c>
      <c r="J65">
        <v>61176617.7682992</v>
      </c>
      <c r="K65">
        <v>240758839.11907101</v>
      </c>
      <c r="L65">
        <v>186527836.91268501</v>
      </c>
      <c r="M65">
        <v>426662853.08796799</v>
      </c>
      <c r="N65">
        <v>4282734.1164456503</v>
      </c>
      <c r="O65">
        <v>28.9199059122985</v>
      </c>
      <c r="P65">
        <v>21548151.078337099</v>
      </c>
      <c r="Q65">
        <v>867588.59364846803</v>
      </c>
      <c r="R65">
        <v>8871412.2543649692</v>
      </c>
      <c r="S65">
        <v>65274933.563995697</v>
      </c>
      <c r="T65">
        <v>26087694.980721701</v>
      </c>
      <c r="U65">
        <v>74955977.221369997</v>
      </c>
      <c r="V65">
        <v>384093644.76184797</v>
      </c>
      <c r="W65">
        <v>64204494.830768302</v>
      </c>
      <c r="X65">
        <v>63374400.188723601</v>
      </c>
      <c r="Y65">
        <v>27904598.500925899</v>
      </c>
      <c r="Z65">
        <v>218604377.20436099</v>
      </c>
      <c r="AA65">
        <v>158069747.94245899</v>
      </c>
      <c r="AB65">
        <v>569206479.87926197</v>
      </c>
      <c r="AC65">
        <v>116473675.226128</v>
      </c>
      <c r="AD65">
        <v>231251038.159684</v>
      </c>
      <c r="AE65">
        <v>10151786.906790299</v>
      </c>
      <c r="AF65">
        <v>254753363.056014</v>
      </c>
      <c r="AG65">
        <v>4407057290.8062897</v>
      </c>
      <c r="AH65">
        <v>45266402.251020104</v>
      </c>
      <c r="AI65">
        <v>6818687.2755748304</v>
      </c>
      <c r="AJ65">
        <v>149898585.67144901</v>
      </c>
      <c r="AK65">
        <v>144759413.93233401</v>
      </c>
      <c r="AL65">
        <v>38222406.267909199</v>
      </c>
      <c r="AM65">
        <v>30757935.244978402</v>
      </c>
      <c r="AN65">
        <v>108752663.36636101</v>
      </c>
      <c r="AO65">
        <v>61747030.425377302</v>
      </c>
      <c r="AP65">
        <v>419431417.125624</v>
      </c>
      <c r="AQ65">
        <v>84875546.6346412</v>
      </c>
      <c r="AR65">
        <v>4075285.9325161302</v>
      </c>
      <c r="AS65">
        <v>573824.03136895294</v>
      </c>
      <c r="AT65">
        <v>285058374.912889</v>
      </c>
      <c r="AU65">
        <v>123662.364077911</v>
      </c>
      <c r="AV65">
        <v>1672.1065819939599</v>
      </c>
      <c r="AW65">
        <v>4408910.7253095796</v>
      </c>
      <c r="AX65">
        <v>129.56539187920899</v>
      </c>
      <c r="AY65">
        <v>15989752.429663001</v>
      </c>
      <c r="AZ65">
        <v>199067140.02263501</v>
      </c>
      <c r="BA65">
        <v>48728944.121319398</v>
      </c>
      <c r="BB65">
        <v>297434744.81923002</v>
      </c>
      <c r="BC65">
        <v>355440335.78338403</v>
      </c>
      <c r="BD65">
        <v>2962984547.4236898</v>
      </c>
      <c r="BE65">
        <v>191159878.999365</v>
      </c>
      <c r="BF65">
        <v>101449178.07003701</v>
      </c>
      <c r="BG65">
        <v>1536974276.3195701</v>
      </c>
      <c r="BH65">
        <v>96710255.738944694</v>
      </c>
      <c r="BI65">
        <v>193370446.740073</v>
      </c>
      <c r="BJ65">
        <v>2886642.6449963902</v>
      </c>
      <c r="BK65">
        <v>590963157.33941603</v>
      </c>
      <c r="BL65">
        <v>191382607.42276201</v>
      </c>
      <c r="BM65">
        <v>1752197540.91114</v>
      </c>
      <c r="BN65">
        <v>3602562573.2595</v>
      </c>
      <c r="BO65">
        <v>3293691671.7598</v>
      </c>
      <c r="BP65">
        <v>583217137.40101302</v>
      </c>
      <c r="BQ65">
        <v>93047977.912827805</v>
      </c>
      <c r="BR65">
        <v>83641244.716028899</v>
      </c>
      <c r="BS65">
        <v>312350186.89564103</v>
      </c>
      <c r="BT65">
        <v>48646961.049482301</v>
      </c>
      <c r="BU65">
        <v>312698.00114820601</v>
      </c>
      <c r="BV65">
        <v>89997356.939964101</v>
      </c>
      <c r="BW65">
        <v>459387425.560642</v>
      </c>
      <c r="BX65">
        <v>273634.01437805902</v>
      </c>
      <c r="BY65">
        <v>80253490.529080704</v>
      </c>
      <c r="BZ65">
        <v>111773040.048456</v>
      </c>
      <c r="CA65">
        <v>3052596749.72087</v>
      </c>
      <c r="CB65">
        <v>9288668.7688356992</v>
      </c>
      <c r="CC65">
        <v>45068013.261671104</v>
      </c>
      <c r="CD65">
        <v>6388845.9932798604</v>
      </c>
      <c r="CF65">
        <v>186761305.75608701</v>
      </c>
      <c r="CH65">
        <v>18667077.945554901</v>
      </c>
      <c r="CI65">
        <v>13388438.4723974</v>
      </c>
      <c r="CN65">
        <v>27072.099263815799</v>
      </c>
      <c r="CO65">
        <v>91030.054091598198</v>
      </c>
      <c r="CP65">
        <v>125236.656119508</v>
      </c>
      <c r="CQ65">
        <v>100216.77157162099</v>
      </c>
      <c r="CR65">
        <v>409406.00857770402</v>
      </c>
      <c r="CS65">
        <v>614776.42653147795</v>
      </c>
      <c r="CT65">
        <v>1419481.7579815499</v>
      </c>
      <c r="CU65">
        <v>1053776.9023621799</v>
      </c>
      <c r="CV65">
        <v>8369573.7449417496</v>
      </c>
      <c r="CZ65">
        <v>48721.543439774498</v>
      </c>
      <c r="DG65">
        <v>19406846138.389099</v>
      </c>
      <c r="DH65">
        <v>3092410783.7617602</v>
      </c>
      <c r="DI65">
        <f t="shared" si="0"/>
        <v>52195634077.901863</v>
      </c>
    </row>
    <row r="66" spans="1:113">
      <c r="A66" t="s">
        <v>68</v>
      </c>
      <c r="B66">
        <v>44802511.492149897</v>
      </c>
      <c r="C66">
        <v>131763629.671147</v>
      </c>
      <c r="D66">
        <v>76233.542777363298</v>
      </c>
      <c r="E66">
        <v>136594.03248980001</v>
      </c>
      <c r="F66">
        <v>1221109.26123986</v>
      </c>
      <c r="G66">
        <v>1428269114.2474401</v>
      </c>
      <c r="H66">
        <v>41324062.174073301</v>
      </c>
      <c r="I66">
        <v>27189543.709838301</v>
      </c>
      <c r="J66">
        <v>2703882707.22194</v>
      </c>
      <c r="K66">
        <v>6234768418.7505503</v>
      </c>
      <c r="L66">
        <v>1893254884.5592599</v>
      </c>
      <c r="M66">
        <v>607977864.95828497</v>
      </c>
      <c r="N66">
        <v>28439785.982403301</v>
      </c>
      <c r="O66">
        <v>22211635.3698304</v>
      </c>
      <c r="P66">
        <v>56297059.968249701</v>
      </c>
      <c r="Q66">
        <v>5832470.1314091096</v>
      </c>
      <c r="R66">
        <v>199460802.20737699</v>
      </c>
      <c r="S66">
        <v>208140199.357483</v>
      </c>
      <c r="T66">
        <v>215233431.843474</v>
      </c>
      <c r="U66">
        <v>617724732.44057095</v>
      </c>
      <c r="V66">
        <v>964232125.08669603</v>
      </c>
      <c r="W66">
        <v>393963126.90100098</v>
      </c>
      <c r="X66">
        <v>336733060.748321</v>
      </c>
      <c r="Y66">
        <v>146997726.46915299</v>
      </c>
      <c r="Z66">
        <v>1689459939.43681</v>
      </c>
      <c r="AA66">
        <v>3061457361.3664799</v>
      </c>
      <c r="AB66">
        <v>3511494718.9785099</v>
      </c>
      <c r="AC66">
        <v>286557426.83481997</v>
      </c>
      <c r="AD66">
        <v>1563475809.03409</v>
      </c>
      <c r="AE66">
        <v>296354555.42362899</v>
      </c>
      <c r="AF66">
        <v>947660686.70662999</v>
      </c>
      <c r="AG66">
        <v>20577775443.9492</v>
      </c>
      <c r="AH66">
        <v>2159290579.1886501</v>
      </c>
      <c r="AI66">
        <v>122810434.827815</v>
      </c>
      <c r="AJ66">
        <v>306886382.16959399</v>
      </c>
      <c r="AK66">
        <v>1197861809.6863899</v>
      </c>
      <c r="AL66">
        <v>610736449.74447894</v>
      </c>
      <c r="AM66">
        <v>240794737.33061299</v>
      </c>
      <c r="AN66">
        <v>1054926220.04585</v>
      </c>
      <c r="AO66">
        <v>1013271925.76318</v>
      </c>
      <c r="AP66">
        <v>799376228.83017099</v>
      </c>
      <c r="AQ66">
        <v>356937040.31301302</v>
      </c>
      <c r="AR66">
        <v>171459934.494445</v>
      </c>
      <c r="AS66">
        <v>133925006.830045</v>
      </c>
      <c r="AT66">
        <v>527993683.56492001</v>
      </c>
      <c r="AU66">
        <v>561178048.13030899</v>
      </c>
      <c r="AV66">
        <v>87758247.817744702</v>
      </c>
      <c r="AW66">
        <v>98205806.056680202</v>
      </c>
      <c r="AX66">
        <v>23295933.730599299</v>
      </c>
      <c r="AY66">
        <v>286077993.87497902</v>
      </c>
      <c r="AZ66">
        <v>4038237369.6628399</v>
      </c>
      <c r="BA66">
        <v>2182614837.0999699</v>
      </c>
      <c r="BB66">
        <v>1528615052.40396</v>
      </c>
      <c r="BC66">
        <v>3684928988.6856699</v>
      </c>
      <c r="BD66">
        <v>5281379920.5283804</v>
      </c>
      <c r="BE66">
        <v>15876637405.017799</v>
      </c>
      <c r="BF66">
        <v>3319979380.31916</v>
      </c>
      <c r="BG66">
        <v>9692658521.3397293</v>
      </c>
      <c r="BH66">
        <v>2733659131.2486801</v>
      </c>
      <c r="BI66">
        <v>3877612661.41751</v>
      </c>
      <c r="BJ66">
        <v>637957160.47771096</v>
      </c>
      <c r="BK66">
        <v>10913977856.485001</v>
      </c>
      <c r="BL66">
        <v>744319769.91609895</v>
      </c>
      <c r="BM66">
        <v>1409830718.6484699</v>
      </c>
      <c r="BN66">
        <v>56521383754.132599</v>
      </c>
      <c r="BO66">
        <v>7390205809.9147902</v>
      </c>
      <c r="BP66">
        <v>7537197052.6137896</v>
      </c>
      <c r="BQ66">
        <v>489179621.20180798</v>
      </c>
      <c r="BR66">
        <v>1511965747.3550401</v>
      </c>
      <c r="BS66">
        <v>5327167260.5332403</v>
      </c>
      <c r="BT66">
        <v>5638793676.5563498</v>
      </c>
      <c r="BU66">
        <v>1266793034.0527799</v>
      </c>
      <c r="BV66">
        <v>1192660550.4741001</v>
      </c>
      <c r="BW66">
        <v>3874603336.6188698</v>
      </c>
      <c r="BX66">
        <v>139848322.41644999</v>
      </c>
      <c r="BY66">
        <v>1764592190.3374901</v>
      </c>
      <c r="BZ66">
        <v>1213946165.69912</v>
      </c>
      <c r="CA66">
        <v>5151943103.13311</v>
      </c>
      <c r="CB66">
        <v>1584868460.53338</v>
      </c>
      <c r="CC66">
        <v>2160977401.9226499</v>
      </c>
      <c r="CD66">
        <v>2926121760.9463902</v>
      </c>
      <c r="CF66">
        <v>4960822306.9379797</v>
      </c>
      <c r="CH66">
        <v>94199171.762634799</v>
      </c>
      <c r="CI66">
        <v>73421094.183102697</v>
      </c>
      <c r="CN66">
        <v>1104249748.1031001</v>
      </c>
      <c r="CO66">
        <v>1533326452.6640699</v>
      </c>
      <c r="CP66">
        <v>1364477218.0373001</v>
      </c>
      <c r="CQ66">
        <v>1320645064.3441999</v>
      </c>
      <c r="CR66">
        <v>3247829328.0983</v>
      </c>
      <c r="CS66">
        <v>3847113253.29316</v>
      </c>
      <c r="CT66">
        <v>7379289595.9618301</v>
      </c>
      <c r="CU66">
        <v>5883081371.06493</v>
      </c>
      <c r="CV66">
        <v>16832973778.348101</v>
      </c>
      <c r="CW66">
        <v>652041138.21725094</v>
      </c>
      <c r="CX66">
        <v>6251923529.20961</v>
      </c>
      <c r="CY66">
        <v>28907303015.3937</v>
      </c>
      <c r="CZ66">
        <v>15881167297.6747</v>
      </c>
      <c r="DA66">
        <v>1709236794.5996799</v>
      </c>
      <c r="DB66">
        <v>4518458505.0247097</v>
      </c>
      <c r="DC66">
        <v>18881913055.5751</v>
      </c>
      <c r="DE66">
        <v>45095365969.081299</v>
      </c>
      <c r="DF66">
        <v>663917.56652635999</v>
      </c>
      <c r="DG66">
        <v>109905351256.203</v>
      </c>
      <c r="DH66">
        <v>176243711709.10999</v>
      </c>
      <c r="DI66">
        <f t="shared" si="0"/>
        <v>685300175826.40381</v>
      </c>
    </row>
    <row r="67" spans="1:113">
      <c r="A67" t="s">
        <v>69</v>
      </c>
      <c r="G67">
        <v>954810461.04448998</v>
      </c>
      <c r="H67">
        <v>146958385.46809599</v>
      </c>
      <c r="I67">
        <v>79362673.783078</v>
      </c>
      <c r="K67">
        <v>1813878792.6449001</v>
      </c>
      <c r="L67">
        <v>3505928321.9973698</v>
      </c>
      <c r="M67">
        <v>387106959.33419001</v>
      </c>
      <c r="N67">
        <v>56853626.77121</v>
      </c>
      <c r="O67">
        <v>5608732.82684658</v>
      </c>
      <c r="P67">
        <v>107009400.41677199</v>
      </c>
      <c r="Q67">
        <v>3003525.7997584199</v>
      </c>
      <c r="R67">
        <v>47961219.189971901</v>
      </c>
      <c r="S67">
        <v>128182207.662907</v>
      </c>
      <c r="T67">
        <v>39275589.0783443</v>
      </c>
      <c r="U67">
        <v>440692195.09144998</v>
      </c>
      <c r="V67">
        <v>3388934120.3937802</v>
      </c>
      <c r="W67">
        <v>154443660.95912799</v>
      </c>
      <c r="X67">
        <v>322811070.38300699</v>
      </c>
      <c r="Y67">
        <v>66657202.0244743</v>
      </c>
      <c r="Z67">
        <v>608100755.38806498</v>
      </c>
      <c r="AA67">
        <v>1495741831.55461</v>
      </c>
      <c r="AB67">
        <v>4727447305.8334999</v>
      </c>
      <c r="AC67">
        <v>380875730.96245301</v>
      </c>
      <c r="AD67">
        <v>2018448489.31899</v>
      </c>
      <c r="AE67">
        <v>59218337.8616549</v>
      </c>
      <c r="AF67">
        <v>770141559.23395097</v>
      </c>
      <c r="AG67">
        <v>14982995576.372299</v>
      </c>
      <c r="AH67">
        <v>134515384.42239499</v>
      </c>
      <c r="AI67">
        <v>41279265.772061303</v>
      </c>
      <c r="AJ67">
        <v>15373301.5093529</v>
      </c>
      <c r="AK67">
        <v>273718409.70797598</v>
      </c>
      <c r="AL67">
        <v>29421506.914012302</v>
      </c>
      <c r="AM67">
        <v>4399916.9532063501</v>
      </c>
      <c r="AN67">
        <v>2300807238.1472602</v>
      </c>
      <c r="AO67">
        <v>402813930.72529602</v>
      </c>
      <c r="AP67">
        <v>899786887.58319795</v>
      </c>
      <c r="AQ67">
        <v>462914154.69777203</v>
      </c>
      <c r="AS67">
        <v>138198053.26705</v>
      </c>
      <c r="AT67">
        <v>742767957.34345698</v>
      </c>
      <c r="AU67">
        <v>49400793.1380319</v>
      </c>
      <c r="AW67">
        <v>153800693.112775</v>
      </c>
      <c r="AX67">
        <v>120929083.68758</v>
      </c>
      <c r="AY67">
        <v>220823256.113408</v>
      </c>
      <c r="AZ67">
        <v>331364238.70375699</v>
      </c>
      <c r="BA67">
        <v>92819872.995533302</v>
      </c>
      <c r="BB67">
        <v>392799757.04756701</v>
      </c>
      <c r="BC67">
        <v>60925306.048748396</v>
      </c>
      <c r="BD67">
        <v>619409539.16495597</v>
      </c>
      <c r="BE67">
        <v>11970678.1212238</v>
      </c>
      <c r="BF67">
        <v>215670237.466663</v>
      </c>
      <c r="BG67">
        <v>2520047227.7299399</v>
      </c>
      <c r="BH67">
        <v>572725726.36330903</v>
      </c>
      <c r="BI67">
        <v>621604532.31818998</v>
      </c>
      <c r="BJ67">
        <v>148037429.71580899</v>
      </c>
      <c r="BK67">
        <v>1562034279.0039899</v>
      </c>
      <c r="BL67">
        <v>1889836644.6538701</v>
      </c>
      <c r="BM67">
        <v>487274554.43612999</v>
      </c>
      <c r="BN67">
        <v>6500397889.2403803</v>
      </c>
      <c r="BP67">
        <v>3030705915.7532401</v>
      </c>
      <c r="BQ67">
        <v>497166739.96106303</v>
      </c>
      <c r="BR67">
        <v>952755364.10594499</v>
      </c>
      <c r="BS67">
        <v>8747480908.1125908</v>
      </c>
      <c r="BT67">
        <v>1201716509.3954501</v>
      </c>
      <c r="BU67">
        <v>929370638.55288506</v>
      </c>
      <c r="BV67">
        <v>1314856847.5197201</v>
      </c>
      <c r="BW67">
        <v>1146208953.0030799</v>
      </c>
      <c r="BX67">
        <v>3834111.28566272</v>
      </c>
      <c r="BY67">
        <v>384507590.17368698</v>
      </c>
      <c r="BZ67">
        <v>828978515.45085597</v>
      </c>
      <c r="CA67">
        <v>10922900218.424</v>
      </c>
      <c r="CB67">
        <v>1355187750.4500401</v>
      </c>
      <c r="CC67">
        <v>718039421.170228</v>
      </c>
      <c r="DG67">
        <v>618202840.86657095</v>
      </c>
      <c r="DH67">
        <v>21959196009.479198</v>
      </c>
      <c r="DI67">
        <f t="shared" ref="DI67:DI112" si="1">SUM(B67:DH67)</f>
        <v>113321423811.20442</v>
      </c>
    </row>
    <row r="68" spans="1:113">
      <c r="A68" t="s">
        <v>70</v>
      </c>
      <c r="B68">
        <v>29947682.045727</v>
      </c>
      <c r="C68">
        <v>19392227.107229099</v>
      </c>
      <c r="D68">
        <v>16187.084732450599</v>
      </c>
      <c r="E68">
        <v>10391.6468179811</v>
      </c>
      <c r="F68">
        <v>140395.75245103301</v>
      </c>
      <c r="G68">
        <v>34770197.527401298</v>
      </c>
      <c r="H68">
        <v>18463628.215065699</v>
      </c>
      <c r="I68">
        <v>28820287.3798289</v>
      </c>
      <c r="J68">
        <v>1192940921.3973999</v>
      </c>
      <c r="K68">
        <v>1696387803.07792</v>
      </c>
      <c r="L68">
        <v>527115054.87042499</v>
      </c>
      <c r="M68">
        <v>115543852.43872701</v>
      </c>
      <c r="N68">
        <v>11924499.145874601</v>
      </c>
      <c r="O68">
        <v>5087094.6768024601</v>
      </c>
      <c r="P68">
        <v>228836840.27046701</v>
      </c>
      <c r="Q68">
        <v>1050775.36457099</v>
      </c>
      <c r="R68">
        <v>74233446.072582707</v>
      </c>
      <c r="S68">
        <v>127744182.518346</v>
      </c>
      <c r="T68">
        <v>266910703.24769899</v>
      </c>
      <c r="U68">
        <v>360272607.68200701</v>
      </c>
      <c r="V68">
        <v>423679266.80515897</v>
      </c>
      <c r="W68">
        <v>164221839.015338</v>
      </c>
      <c r="X68">
        <v>154763416.50500801</v>
      </c>
      <c r="Y68">
        <v>207818481.75988701</v>
      </c>
      <c r="Z68">
        <v>1074791131.22365</v>
      </c>
      <c r="AA68">
        <v>259435584.394301</v>
      </c>
      <c r="AB68">
        <v>1326876854.1551001</v>
      </c>
      <c r="AC68">
        <v>87854772.329838797</v>
      </c>
      <c r="AD68">
        <v>1906086064.9871099</v>
      </c>
      <c r="AE68">
        <v>47916290.207940601</v>
      </c>
      <c r="AF68">
        <v>365258606.71997797</v>
      </c>
      <c r="AG68">
        <v>9121817420.8012791</v>
      </c>
      <c r="AH68">
        <v>495275371.76292902</v>
      </c>
      <c r="AI68">
        <v>32157960.549263701</v>
      </c>
      <c r="AJ68">
        <v>131893724.68972</v>
      </c>
      <c r="AK68">
        <v>337518819.05672902</v>
      </c>
      <c r="AL68">
        <v>222090897.815855</v>
      </c>
      <c r="AM68">
        <v>155479778.504839</v>
      </c>
      <c r="AN68">
        <v>254967611.81968501</v>
      </c>
      <c r="AO68">
        <v>269778224.27663499</v>
      </c>
      <c r="AP68">
        <v>462347430.66659403</v>
      </c>
      <c r="AQ68">
        <v>564156234.13444102</v>
      </c>
      <c r="AR68">
        <v>52372610.637125999</v>
      </c>
      <c r="AS68">
        <v>472266818.83842999</v>
      </c>
      <c r="AT68">
        <v>1451754667.9253199</v>
      </c>
      <c r="AU68">
        <v>1811211418.0071499</v>
      </c>
      <c r="AV68">
        <v>126774360.518526</v>
      </c>
      <c r="AW68">
        <v>290848974.174842</v>
      </c>
      <c r="AX68">
        <v>60694524.897701703</v>
      </c>
      <c r="AY68">
        <v>648073450.68486297</v>
      </c>
      <c r="AZ68">
        <v>2165714562.00245</v>
      </c>
      <c r="BA68">
        <v>460030793.61273599</v>
      </c>
      <c r="BB68">
        <v>332715797.68813503</v>
      </c>
      <c r="BC68">
        <v>2473334741.81675</v>
      </c>
      <c r="BD68">
        <v>2084970306.4370401</v>
      </c>
      <c r="BE68">
        <v>5309069584.7191</v>
      </c>
      <c r="BF68">
        <v>822310812.33152294</v>
      </c>
      <c r="BG68">
        <v>2392561318.1943498</v>
      </c>
      <c r="BH68">
        <v>881545951.63780999</v>
      </c>
      <c r="BI68">
        <v>837290102.95416796</v>
      </c>
      <c r="BJ68">
        <v>29178070.316919599</v>
      </c>
      <c r="BK68">
        <v>20327578986.015701</v>
      </c>
      <c r="BL68">
        <v>782919026.85767996</v>
      </c>
      <c r="BM68">
        <v>4998779213.7614002</v>
      </c>
      <c r="BN68">
        <v>19444227409.763302</v>
      </c>
      <c r="BO68">
        <v>1891779676.51366</v>
      </c>
      <c r="BP68">
        <v>7594515388.3249903</v>
      </c>
      <c r="BQ68">
        <v>646164717.96239495</v>
      </c>
      <c r="BR68">
        <v>928641116.26744199</v>
      </c>
      <c r="BS68">
        <v>4185239854.3998299</v>
      </c>
      <c r="BT68">
        <v>3616512305.9014101</v>
      </c>
      <c r="BU68">
        <v>1029067090.10662</v>
      </c>
      <c r="BV68">
        <v>819054769.91066003</v>
      </c>
      <c r="BW68">
        <v>1832426591.2572701</v>
      </c>
      <c r="BX68">
        <v>43723257.389497198</v>
      </c>
      <c r="BY68">
        <v>549495374.41159594</v>
      </c>
      <c r="BZ68">
        <v>541939115.17352903</v>
      </c>
      <c r="CA68">
        <v>1980199578.8129399</v>
      </c>
      <c r="CB68">
        <v>1252687944.47892</v>
      </c>
      <c r="CC68">
        <v>722062698.13235903</v>
      </c>
      <c r="CD68">
        <v>1198749028.2427599</v>
      </c>
      <c r="CF68">
        <v>2297904161.2227602</v>
      </c>
      <c r="CH68">
        <v>52484432.656303003</v>
      </c>
      <c r="CI68">
        <v>53746108.270326599</v>
      </c>
      <c r="CN68">
        <v>364465860.81288999</v>
      </c>
      <c r="CO68">
        <v>515638578.17452902</v>
      </c>
      <c r="CP68">
        <v>445489690.82533699</v>
      </c>
      <c r="CQ68">
        <v>489742929.49866402</v>
      </c>
      <c r="CR68">
        <v>1121423316.69594</v>
      </c>
      <c r="CS68">
        <v>1590506155.6887</v>
      </c>
      <c r="CT68">
        <v>2580720822.1398001</v>
      </c>
      <c r="CU68">
        <v>4103288168.11339</v>
      </c>
      <c r="CV68">
        <v>5385489456.4775105</v>
      </c>
      <c r="CW68">
        <v>463935584.40245998</v>
      </c>
      <c r="CX68">
        <v>1616674923.92031</v>
      </c>
      <c r="CY68">
        <v>306082596.238235</v>
      </c>
      <c r="CZ68">
        <v>10969974149.3846</v>
      </c>
      <c r="DA68">
        <v>699305837.67758906</v>
      </c>
      <c r="DB68">
        <v>1361090408.9991701</v>
      </c>
      <c r="DC68">
        <v>199697548.31093499</v>
      </c>
      <c r="DE68">
        <v>481355234.30103999</v>
      </c>
      <c r="DG68">
        <v>1475876801.36534</v>
      </c>
      <c r="DH68">
        <v>12438971682.6996</v>
      </c>
      <c r="DI68">
        <f t="shared" si="1"/>
        <v>168908141018.65765</v>
      </c>
    </row>
    <row r="69" spans="1:113">
      <c r="A69" t="s">
        <v>71</v>
      </c>
      <c r="B69">
        <v>5063848.8524397304</v>
      </c>
      <c r="C69">
        <v>11835785.0001981</v>
      </c>
      <c r="D69">
        <v>9.1243460354139501</v>
      </c>
      <c r="E69">
        <v>3593.7858604796802</v>
      </c>
      <c r="F69">
        <v>9535.7722747868193</v>
      </c>
      <c r="G69">
        <v>16030864.9601708</v>
      </c>
      <c r="H69">
        <v>2094466.7975117399</v>
      </c>
      <c r="I69">
        <v>1739850.0739040901</v>
      </c>
      <c r="J69">
        <v>46535982.694130197</v>
      </c>
      <c r="K69">
        <v>254212701.99993399</v>
      </c>
      <c r="L69">
        <v>112046617.303562</v>
      </c>
      <c r="M69">
        <v>27920174.664705899</v>
      </c>
      <c r="N69">
        <v>2880645.2867210899</v>
      </c>
      <c r="O69">
        <v>1176460.6125769999</v>
      </c>
      <c r="P69">
        <v>409877.593526215</v>
      </c>
      <c r="Q69">
        <v>110056.289387276</v>
      </c>
      <c r="R69">
        <v>9841652.3698709104</v>
      </c>
      <c r="S69">
        <v>13249588.062398801</v>
      </c>
      <c r="T69">
        <v>6636926.5713330796</v>
      </c>
      <c r="U69">
        <v>90425882.131961495</v>
      </c>
      <c r="V69">
        <v>105604159.04627299</v>
      </c>
      <c r="W69">
        <v>20426458.3101223</v>
      </c>
      <c r="X69">
        <v>24221716.095177099</v>
      </c>
      <c r="Y69">
        <v>12699178.7203313</v>
      </c>
      <c r="Z69">
        <v>35850585.674464002</v>
      </c>
      <c r="AA69">
        <v>16892473.826159701</v>
      </c>
      <c r="AB69">
        <v>101621496.933091</v>
      </c>
      <c r="AC69">
        <v>11190255.448989</v>
      </c>
      <c r="AD69">
        <v>44820907.970025197</v>
      </c>
      <c r="AE69">
        <v>8916560.7038081903</v>
      </c>
      <c r="AF69">
        <v>22640611.861576401</v>
      </c>
      <c r="AG69">
        <v>328902591.54358</v>
      </c>
      <c r="AH69">
        <v>47955758.021333396</v>
      </c>
      <c r="AI69">
        <v>1556584.2718205799</v>
      </c>
      <c r="AJ69">
        <v>4371369.8774949899</v>
      </c>
      <c r="AK69">
        <v>33511295.1842467</v>
      </c>
      <c r="AL69">
        <v>10462701.6836309</v>
      </c>
      <c r="AM69">
        <v>21578513.127965301</v>
      </c>
      <c r="AN69">
        <v>13328219.734344199</v>
      </c>
      <c r="AO69">
        <v>14687374.1300522</v>
      </c>
      <c r="AP69">
        <v>17700071.878925301</v>
      </c>
      <c r="AQ69">
        <v>7538102.6706755301</v>
      </c>
      <c r="AR69">
        <v>6642762.7955302102</v>
      </c>
      <c r="AS69">
        <v>704813.41307978705</v>
      </c>
      <c r="AT69">
        <v>88283484.099459693</v>
      </c>
      <c r="AU69">
        <v>7604198.5586707601</v>
      </c>
      <c r="AV69">
        <v>1740024.72472092</v>
      </c>
      <c r="AW69">
        <v>5020690.6031002002</v>
      </c>
      <c r="AX69">
        <v>2681228.6709463499</v>
      </c>
      <c r="AY69">
        <v>24598837.2966723</v>
      </c>
      <c r="AZ69">
        <v>4591527.7758211503</v>
      </c>
      <c r="BA69">
        <v>12436626.818547299</v>
      </c>
      <c r="BB69">
        <v>4221251.5594245801</v>
      </c>
      <c r="BC69">
        <v>8965627.6768775005</v>
      </c>
      <c r="BD69">
        <v>9554273.5494018309</v>
      </c>
      <c r="BE69">
        <v>14094781.100536</v>
      </c>
      <c r="BF69">
        <v>10045316.765093699</v>
      </c>
      <c r="BG69">
        <v>22264149.055599499</v>
      </c>
      <c r="BH69">
        <v>29711631.455851901</v>
      </c>
      <c r="BI69">
        <v>92180565.505724102</v>
      </c>
      <c r="BJ69">
        <v>63249498.319412999</v>
      </c>
      <c r="BK69">
        <v>4390743997.5734997</v>
      </c>
      <c r="BL69">
        <v>24685149.447104599</v>
      </c>
      <c r="BM69">
        <v>124882684.02445699</v>
      </c>
      <c r="BN69">
        <v>349097780.03795201</v>
      </c>
      <c r="BO69">
        <v>74585599.230971605</v>
      </c>
      <c r="BP69">
        <v>207653722.914323</v>
      </c>
      <c r="BQ69">
        <v>1217929800.4166</v>
      </c>
      <c r="BR69">
        <v>45252338.893373497</v>
      </c>
      <c r="BS69">
        <v>187185571.797492</v>
      </c>
      <c r="BT69">
        <v>129303049.41305999</v>
      </c>
      <c r="BU69">
        <v>77131786.695294693</v>
      </c>
      <c r="BV69">
        <v>137389740.67254901</v>
      </c>
      <c r="BW69">
        <v>16187633.890771201</v>
      </c>
      <c r="BX69">
        <v>3462551.8257901301</v>
      </c>
      <c r="BY69">
        <v>60277202.2046386</v>
      </c>
      <c r="BZ69">
        <v>105729722.825652</v>
      </c>
      <c r="CA69">
        <v>285564703.24038899</v>
      </c>
      <c r="CB69">
        <v>64262033.864530198</v>
      </c>
      <c r="CC69">
        <v>71486886.206972703</v>
      </c>
      <c r="CD69">
        <v>69666956.072007</v>
      </c>
      <c r="CF69">
        <v>778524601.89763701</v>
      </c>
      <c r="CH69">
        <v>5773433.4925548201</v>
      </c>
      <c r="CI69">
        <v>5116876.7112378897</v>
      </c>
      <c r="CN69">
        <v>153733676.51102301</v>
      </c>
      <c r="CO69">
        <v>219925418.07179099</v>
      </c>
      <c r="CP69">
        <v>179418607.27150401</v>
      </c>
      <c r="CQ69">
        <v>196808790.617017</v>
      </c>
      <c r="CR69">
        <v>438303305.90666401</v>
      </c>
      <c r="CS69">
        <v>575576785.10276198</v>
      </c>
      <c r="CT69">
        <v>835016487.59591401</v>
      </c>
      <c r="CU69">
        <v>636264955.92883897</v>
      </c>
      <c r="CV69">
        <v>1299214014.0334201</v>
      </c>
      <c r="CW69">
        <v>48936529.1459409</v>
      </c>
      <c r="CX69">
        <v>22228274.799277201</v>
      </c>
      <c r="CZ69">
        <v>4676336675.8492403</v>
      </c>
      <c r="DA69">
        <v>229965521.692505</v>
      </c>
      <c r="DB69">
        <v>192104237.41404101</v>
      </c>
      <c r="DE69">
        <v>3845.5117697359701</v>
      </c>
      <c r="DF69">
        <v>2458.8156034440899</v>
      </c>
      <c r="DG69">
        <v>124645473.39703199</v>
      </c>
      <c r="DH69">
        <v>1460080945.15137</v>
      </c>
      <c r="DI69">
        <f t="shared" si="1"/>
        <v>21637752622.569942</v>
      </c>
    </row>
    <row r="70" spans="1:113">
      <c r="A70" t="s">
        <v>72</v>
      </c>
      <c r="B70">
        <v>6855.1742986374502</v>
      </c>
      <c r="J70">
        <v>12747495.787266601</v>
      </c>
      <c r="K70">
        <v>505924.61375018302</v>
      </c>
      <c r="T70">
        <v>1584000.8845615599</v>
      </c>
      <c r="U70">
        <v>641808.99113021896</v>
      </c>
      <c r="W70">
        <v>58272.803082254897</v>
      </c>
      <c r="AG70">
        <v>188983806.08848301</v>
      </c>
      <c r="AH70">
        <v>5148409.6303792298</v>
      </c>
      <c r="AI70">
        <v>2114153.55454286</v>
      </c>
      <c r="AJ70">
        <v>26978953.168900799</v>
      </c>
      <c r="AK70">
        <v>50784054.301779099</v>
      </c>
      <c r="AL70">
        <v>673537.82773683197</v>
      </c>
      <c r="AM70">
        <v>40938099.382647902</v>
      </c>
      <c r="AN70">
        <v>953649.04200276604</v>
      </c>
      <c r="AO70">
        <v>16117620.989898499</v>
      </c>
      <c r="AP70">
        <v>668346.44261313905</v>
      </c>
      <c r="AQ70">
        <v>20734889.9834533</v>
      </c>
      <c r="AR70">
        <v>503567.799986784</v>
      </c>
      <c r="AV70">
        <v>201197.67710428499</v>
      </c>
      <c r="AW70">
        <v>971377.85689209297</v>
      </c>
      <c r="BC70">
        <v>1265035.11702697</v>
      </c>
      <c r="BD70">
        <v>18014767.652835</v>
      </c>
      <c r="BF70">
        <v>1038339.19001238</v>
      </c>
      <c r="BG70">
        <v>840528.54524034495</v>
      </c>
      <c r="BH70">
        <v>472461.64351792802</v>
      </c>
      <c r="BN70">
        <v>12921920.306379801</v>
      </c>
      <c r="BP70">
        <v>27986302.9421998</v>
      </c>
      <c r="BR70">
        <v>311713222.51475799</v>
      </c>
      <c r="BT70">
        <v>197733.29543165999</v>
      </c>
      <c r="BW70">
        <v>532713764.95729202</v>
      </c>
      <c r="BX70">
        <v>8083387.7418633001</v>
      </c>
      <c r="BY70">
        <v>21111607.925566699</v>
      </c>
      <c r="CC70">
        <v>2357355.4695049799</v>
      </c>
      <c r="CD70">
        <v>374385969.78637898</v>
      </c>
      <c r="CF70">
        <v>1429524.7262627401</v>
      </c>
      <c r="CN70">
        <v>1091289282.1781399</v>
      </c>
      <c r="CO70">
        <v>1190004022.72735</v>
      </c>
      <c r="CP70">
        <v>746482986.827124</v>
      </c>
      <c r="CQ70">
        <v>931047357.39625299</v>
      </c>
      <c r="CR70">
        <v>2638048228.32934</v>
      </c>
      <c r="CS70">
        <v>4435203917.0317402</v>
      </c>
      <c r="CT70">
        <v>6942206100.5478096</v>
      </c>
      <c r="CU70">
        <v>5213031147.7432899</v>
      </c>
      <c r="CV70">
        <v>26243727732.047901</v>
      </c>
      <c r="CW70">
        <v>658693.95252026001</v>
      </c>
      <c r="CZ70">
        <v>718007090.126598</v>
      </c>
      <c r="DA70">
        <v>393405945.50906098</v>
      </c>
      <c r="DB70">
        <v>274746473.58111101</v>
      </c>
      <c r="DG70">
        <v>255705783.70944801</v>
      </c>
      <c r="DH70">
        <v>5454620.0365017997</v>
      </c>
      <c r="DI70">
        <f t="shared" si="1"/>
        <v>52764867325.55896</v>
      </c>
    </row>
    <row r="71" spans="1:113">
      <c r="A71" t="s">
        <v>73</v>
      </c>
      <c r="BN71">
        <v>8582413.5724246502</v>
      </c>
      <c r="BP71">
        <v>6751655.6918093804</v>
      </c>
      <c r="BS71">
        <v>2003961656.09904</v>
      </c>
      <c r="BT71">
        <v>645607081.07247698</v>
      </c>
      <c r="BU71">
        <v>5512646.2523401696</v>
      </c>
      <c r="BW71">
        <v>16268965.3210773</v>
      </c>
      <c r="BY71">
        <v>338611.765157588</v>
      </c>
      <c r="CD71">
        <v>7925405.3557963101</v>
      </c>
      <c r="CN71">
        <v>4361556718.4391403</v>
      </c>
      <c r="CO71">
        <v>4273335705.1511002</v>
      </c>
      <c r="CP71">
        <v>5170946070.5942698</v>
      </c>
      <c r="CQ71">
        <v>3739551446.8870101</v>
      </c>
      <c r="CR71">
        <v>13092066676.0762</v>
      </c>
      <c r="CS71">
        <v>20448694028.5438</v>
      </c>
      <c r="CT71">
        <v>31430003065.623901</v>
      </c>
      <c r="CU71">
        <v>25960344861.6311</v>
      </c>
      <c r="CV71">
        <v>58892597632.020699</v>
      </c>
      <c r="CW71">
        <v>37501609.596468396</v>
      </c>
      <c r="DB71">
        <v>2171058015.3117199</v>
      </c>
      <c r="DG71">
        <v>44572044.517315201</v>
      </c>
      <c r="DH71">
        <v>39520526283.065498</v>
      </c>
      <c r="DI71">
        <f t="shared" si="1"/>
        <v>211837702592.58832</v>
      </c>
    </row>
    <row r="72" spans="1:113">
      <c r="A72" t="s">
        <v>74</v>
      </c>
      <c r="BN72">
        <v>11983.6756735612</v>
      </c>
      <c r="BP72">
        <v>9427.3774372934804</v>
      </c>
      <c r="BS72">
        <v>2798143.7093760399</v>
      </c>
      <c r="BT72">
        <v>1063185889.73181</v>
      </c>
      <c r="BU72">
        <v>7697.3411073284096</v>
      </c>
      <c r="BW72">
        <v>22716.454096155401</v>
      </c>
      <c r="BY72">
        <v>472.80564361736202</v>
      </c>
      <c r="CD72">
        <v>11066.291150373499</v>
      </c>
      <c r="CN72">
        <v>2092633318.0794001</v>
      </c>
      <c r="CO72">
        <v>2703067617.0837102</v>
      </c>
      <c r="CP72">
        <v>2200113210.4787698</v>
      </c>
      <c r="CQ72">
        <v>1999121411.02298</v>
      </c>
      <c r="CR72">
        <v>6794022128.6360703</v>
      </c>
      <c r="CS72">
        <v>16360849708.8965</v>
      </c>
      <c r="CT72">
        <v>24503567563.287601</v>
      </c>
      <c r="CU72">
        <v>13728735422.554001</v>
      </c>
      <c r="CV72">
        <v>39078220431.3582</v>
      </c>
      <c r="CW72">
        <v>52363.722960699299</v>
      </c>
      <c r="DB72">
        <v>3031461.3604237</v>
      </c>
      <c r="DG72">
        <v>192235938.52549699</v>
      </c>
      <c r="DH72">
        <v>113144011.915207</v>
      </c>
      <c r="DI72">
        <f t="shared" si="1"/>
        <v>110834841984.30762</v>
      </c>
    </row>
    <row r="73" spans="1:113">
      <c r="A73" t="s">
        <v>75</v>
      </c>
      <c r="CN73">
        <v>901428903.51838899</v>
      </c>
      <c r="CO73">
        <v>6718003888.1932802</v>
      </c>
      <c r="CP73">
        <v>1629205039.9310601</v>
      </c>
      <c r="CQ73">
        <v>1355898371.99649</v>
      </c>
      <c r="CR73">
        <v>1726120835.7114699</v>
      </c>
      <c r="CS73">
        <v>6822625400.2966604</v>
      </c>
      <c r="CT73">
        <v>8939066886.1712093</v>
      </c>
      <c r="CU73">
        <v>2887923668.6391201</v>
      </c>
      <c r="CV73">
        <v>4625064658.6317797</v>
      </c>
      <c r="CW73">
        <v>76573907.110669598</v>
      </c>
      <c r="CZ73">
        <v>8204.1691611213391</v>
      </c>
      <c r="DB73">
        <v>289089446.72983003</v>
      </c>
      <c r="DH73">
        <v>1570201778.3338301</v>
      </c>
      <c r="DI73">
        <f t="shared" si="1"/>
        <v>37541210989.432953</v>
      </c>
    </row>
    <row r="74" spans="1:113">
      <c r="A74" t="s">
        <v>76</v>
      </c>
      <c r="CN74">
        <v>647887533.537238</v>
      </c>
      <c r="CO74">
        <v>1290917755.75879</v>
      </c>
      <c r="CP74">
        <v>1056681940.50581</v>
      </c>
      <c r="CQ74">
        <v>1076806431.7921901</v>
      </c>
      <c r="CR74">
        <v>2947092294.7620902</v>
      </c>
      <c r="CS74">
        <v>5156290087.6146297</v>
      </c>
      <c r="CT74">
        <v>7633681375.7979603</v>
      </c>
      <c r="CU74">
        <v>7085384412.1076899</v>
      </c>
      <c r="CV74">
        <v>22680204265.8451</v>
      </c>
      <c r="CW74">
        <v>1652023.97402153</v>
      </c>
      <c r="CZ74">
        <v>465003579.258201</v>
      </c>
      <c r="DB74">
        <v>6236885.5744041596</v>
      </c>
      <c r="DH74">
        <v>19742866443.7201</v>
      </c>
      <c r="DI74">
        <f t="shared" si="1"/>
        <v>69790705030.24823</v>
      </c>
    </row>
    <row r="75" spans="1:113">
      <c r="A75" t="s">
        <v>77</v>
      </c>
      <c r="B75">
        <v>1566289.66447702</v>
      </c>
      <c r="C75">
        <v>5847183.9185160398</v>
      </c>
      <c r="I75">
        <v>402763.81559097499</v>
      </c>
      <c r="J75">
        <v>15615086.592786999</v>
      </c>
      <c r="K75">
        <v>30447831.354463801</v>
      </c>
      <c r="L75">
        <v>13729192.463874601</v>
      </c>
      <c r="M75">
        <v>3351346.14091333</v>
      </c>
      <c r="N75">
        <v>296880.54185593099</v>
      </c>
      <c r="O75">
        <v>145518.71609621501</v>
      </c>
      <c r="R75">
        <v>2856015.2458502301</v>
      </c>
      <c r="S75">
        <v>4573792.0319197504</v>
      </c>
      <c r="T75">
        <v>3614832.1165489</v>
      </c>
      <c r="U75">
        <v>7194362.8544664197</v>
      </c>
      <c r="V75">
        <v>3242268.7246079599</v>
      </c>
      <c r="W75">
        <v>9350336.3209591303</v>
      </c>
      <c r="X75">
        <v>5644678.8021835499</v>
      </c>
      <c r="Y75">
        <v>2746730.4968948499</v>
      </c>
      <c r="Z75">
        <v>10454061.690672001</v>
      </c>
      <c r="AA75">
        <v>5889696.6637839302</v>
      </c>
      <c r="AB75">
        <v>3788448.5032973299</v>
      </c>
      <c r="AC75">
        <v>1102495.9630458599</v>
      </c>
      <c r="AD75">
        <v>4097368.5014922</v>
      </c>
      <c r="AE75">
        <v>2264057.86277792</v>
      </c>
      <c r="AF75">
        <v>6700341.2210981399</v>
      </c>
      <c r="AG75">
        <v>557892803.43462396</v>
      </c>
      <c r="AH75">
        <v>35073205.352814101</v>
      </c>
      <c r="AI75">
        <v>720558.07382695901</v>
      </c>
      <c r="AJ75">
        <v>4681827.2248403402</v>
      </c>
      <c r="AK75">
        <v>48445753.970675603</v>
      </c>
      <c r="AL75">
        <v>2980459.3252453799</v>
      </c>
      <c r="AM75">
        <v>7972188.5543690603</v>
      </c>
      <c r="AN75">
        <v>4872223.0388945099</v>
      </c>
      <c r="AO75">
        <v>6192190.7847224502</v>
      </c>
      <c r="AP75">
        <v>7840217.4600250702</v>
      </c>
      <c r="AR75">
        <v>10060147.099024899</v>
      </c>
      <c r="AT75">
        <v>9777307.0630810596</v>
      </c>
      <c r="AU75">
        <v>6792111.2805331899</v>
      </c>
      <c r="AW75">
        <v>11412559.6808984</v>
      </c>
      <c r="AX75">
        <v>99220.557073233605</v>
      </c>
      <c r="AY75">
        <v>1070922.3585818999</v>
      </c>
      <c r="AZ75">
        <v>21202564.338010799</v>
      </c>
      <c r="BA75">
        <v>2728725485.823</v>
      </c>
      <c r="BB75">
        <v>3656854239.5327001</v>
      </c>
      <c r="BC75">
        <v>913745616.88211298</v>
      </c>
      <c r="BD75">
        <v>93355798.443425402</v>
      </c>
      <c r="BE75">
        <v>26042582.4772508</v>
      </c>
      <c r="BF75">
        <v>46151208.616168797</v>
      </c>
      <c r="BG75">
        <v>120991191.61984</v>
      </c>
      <c r="BH75">
        <v>153313702.47374099</v>
      </c>
      <c r="BI75">
        <v>20690233.190211002</v>
      </c>
      <c r="BJ75">
        <v>43118483.371078096</v>
      </c>
      <c r="BK75">
        <v>1247252319.21332</v>
      </c>
      <c r="BL75">
        <v>56433264.028011099</v>
      </c>
      <c r="BN75">
        <v>1023075889.57612</v>
      </c>
      <c r="BO75">
        <v>558501987.21993601</v>
      </c>
      <c r="BP75">
        <v>273651143.48725897</v>
      </c>
      <c r="BQ75">
        <v>15194537.1176742</v>
      </c>
      <c r="BR75">
        <v>60893641.540834703</v>
      </c>
      <c r="BS75">
        <v>134604001.64881799</v>
      </c>
      <c r="BT75">
        <v>104815453.96716499</v>
      </c>
      <c r="BU75">
        <v>26817553.026404399</v>
      </c>
      <c r="BV75">
        <v>55272601.338918202</v>
      </c>
      <c r="BW75">
        <v>8476087163.9666901</v>
      </c>
      <c r="BX75">
        <v>1100310.1246636901</v>
      </c>
      <c r="BY75">
        <v>153980081.82400501</v>
      </c>
      <c r="BZ75">
        <v>25720966.863346901</v>
      </c>
      <c r="CA75">
        <v>597642965.86612201</v>
      </c>
      <c r="CB75">
        <v>8829461.4217552692</v>
      </c>
      <c r="CC75">
        <v>212410899.446567</v>
      </c>
      <c r="CD75">
        <v>181229598.055448</v>
      </c>
      <c r="CF75">
        <v>10460546.7613468</v>
      </c>
      <c r="CH75">
        <v>2348887.0691192499</v>
      </c>
      <c r="CI75">
        <v>2457747.6359075401</v>
      </c>
      <c r="CN75">
        <v>364521169.79084897</v>
      </c>
      <c r="CO75">
        <v>439781229.27941501</v>
      </c>
      <c r="CP75">
        <v>494544380.51658899</v>
      </c>
      <c r="CQ75">
        <v>452107520.25338501</v>
      </c>
      <c r="CR75">
        <v>1294268970.1031499</v>
      </c>
      <c r="CS75">
        <v>2102423750.4873199</v>
      </c>
      <c r="CT75">
        <v>4268923893.5268602</v>
      </c>
      <c r="CU75">
        <v>4281108053.7361698</v>
      </c>
      <c r="CV75">
        <v>10417631190.622101</v>
      </c>
      <c r="CW75">
        <v>940993.45106703194</v>
      </c>
      <c r="CZ75">
        <v>280893299.49001902</v>
      </c>
      <c r="DA75">
        <v>37728479.692257799</v>
      </c>
      <c r="DB75">
        <v>47727253.966477901</v>
      </c>
      <c r="DE75">
        <v>5494361.0857168296</v>
      </c>
      <c r="DG75">
        <v>508997742.65533602</v>
      </c>
      <c r="DH75">
        <v>18342451030.888401</v>
      </c>
      <c r="DI75">
        <f t="shared" si="1"/>
        <v>65253320722.979477</v>
      </c>
    </row>
    <row r="76" spans="1:113">
      <c r="A76" t="s">
        <v>78</v>
      </c>
      <c r="B76">
        <v>48.5254651182534</v>
      </c>
      <c r="C76">
        <v>181.15251968587901</v>
      </c>
      <c r="I76">
        <v>12.478088777327301</v>
      </c>
      <c r="J76">
        <v>483.77344048286102</v>
      </c>
      <c r="K76">
        <v>943.30902631016704</v>
      </c>
      <c r="L76">
        <v>425.34625945449301</v>
      </c>
      <c r="M76">
        <v>103.828579060683</v>
      </c>
      <c r="N76">
        <v>9.1977025098536895</v>
      </c>
      <c r="O76">
        <v>4.5083381076498901</v>
      </c>
      <c r="R76">
        <v>88.482655113465398</v>
      </c>
      <c r="S76">
        <v>141.701366443718</v>
      </c>
      <c r="T76">
        <v>111.99167929037201</v>
      </c>
      <c r="U76">
        <v>222.88968104698199</v>
      </c>
      <c r="V76">
        <v>100.449234562561</v>
      </c>
      <c r="W76">
        <v>289.68423228288299</v>
      </c>
      <c r="X76">
        <v>174.878676997821</v>
      </c>
      <c r="Y76">
        <v>85.096887210079302</v>
      </c>
      <c r="Z76">
        <v>323.87892062363699</v>
      </c>
      <c r="AA76">
        <v>182.46961369752</v>
      </c>
      <c r="AB76">
        <v>117.370515727968</v>
      </c>
      <c r="AC76">
        <v>34.156599900479002</v>
      </c>
      <c r="AD76">
        <v>126.94121451805501</v>
      </c>
      <c r="AE76">
        <v>70.143130825434298</v>
      </c>
      <c r="AF76">
        <v>207.58431954114599</v>
      </c>
      <c r="AG76">
        <v>17284.164217370799</v>
      </c>
      <c r="AH76">
        <v>1086.6084617251099</v>
      </c>
      <c r="AI76">
        <v>22.3237224059962</v>
      </c>
      <c r="AJ76">
        <v>145.04842165611601</v>
      </c>
      <c r="AK76">
        <v>1500.9054823945601</v>
      </c>
      <c r="AL76">
        <v>92.338076604660998</v>
      </c>
      <c r="AM76">
        <v>246.98762073511099</v>
      </c>
      <c r="AN76">
        <v>150.947104155966</v>
      </c>
      <c r="AO76">
        <v>191.84123137909401</v>
      </c>
      <c r="AP76">
        <v>242.89900361629401</v>
      </c>
      <c r="AR76">
        <v>311.67499103764698</v>
      </c>
      <c r="AT76">
        <v>302.91227963788498</v>
      </c>
      <c r="AU76">
        <v>210.42746210858601</v>
      </c>
      <c r="AW76">
        <v>353.57429680182099</v>
      </c>
      <c r="AX76">
        <v>3.0739676002896199</v>
      </c>
      <c r="AY76">
        <v>33.178413121353003</v>
      </c>
      <c r="AZ76">
        <v>656.87996258674298</v>
      </c>
      <c r="BA76">
        <v>84539.071145442096</v>
      </c>
      <c r="BB76">
        <v>113293.57325628</v>
      </c>
      <c r="BC76">
        <v>28308.895898751201</v>
      </c>
      <c r="BD76">
        <v>2892.27059572389</v>
      </c>
      <c r="BE76">
        <v>806.82932170852803</v>
      </c>
      <c r="BF76">
        <v>1429.8178138185499</v>
      </c>
      <c r="BG76">
        <v>3748.4470348751602</v>
      </c>
      <c r="BH76">
        <v>4749.8358000235603</v>
      </c>
      <c r="BI76">
        <v>641.00735115004898</v>
      </c>
      <c r="BJ76">
        <v>1335.8604785749301</v>
      </c>
      <c r="BK76">
        <v>38641.319215916199</v>
      </c>
      <c r="BL76">
        <v>1748.3677810099</v>
      </c>
      <c r="BN76">
        <v>31696.074180205</v>
      </c>
      <c r="BO76">
        <v>17303.037435521401</v>
      </c>
      <c r="BP76">
        <v>8478.0288850945199</v>
      </c>
      <c r="BQ76">
        <v>470.74433140558301</v>
      </c>
      <c r="BR76">
        <v>1886.5554344954601</v>
      </c>
      <c r="BS76">
        <v>4170.1876319077701</v>
      </c>
      <c r="BT76">
        <v>3247.30397620024</v>
      </c>
      <c r="BU76">
        <v>830.83880552465496</v>
      </c>
      <c r="BV76">
        <v>1712.40910867043</v>
      </c>
      <c r="BW76">
        <v>262598.98238661699</v>
      </c>
      <c r="BX76">
        <v>34.088880099618699</v>
      </c>
      <c r="BY76">
        <v>4770.4810029193804</v>
      </c>
      <c r="BZ76">
        <v>796.86529806211695</v>
      </c>
      <c r="CA76">
        <v>18515.670217992101</v>
      </c>
      <c r="CB76">
        <v>273.54692554739501</v>
      </c>
      <c r="CC76">
        <v>6580.73530433006</v>
      </c>
      <c r="CD76">
        <v>5614.7025280736398</v>
      </c>
      <c r="CF76">
        <v>324.079835612708</v>
      </c>
      <c r="CH76">
        <v>72.771237737382904</v>
      </c>
      <c r="CI76">
        <v>76.143863986693006</v>
      </c>
      <c r="CN76">
        <v>71635251.616287097</v>
      </c>
      <c r="CO76">
        <v>76122279.710118696</v>
      </c>
      <c r="CP76">
        <v>64828152.652835101</v>
      </c>
      <c r="CQ76">
        <v>98076044.669075593</v>
      </c>
      <c r="CR76">
        <v>184580994.255696</v>
      </c>
      <c r="CS76">
        <v>267725917.293073</v>
      </c>
      <c r="CT76">
        <v>500544539.72645098</v>
      </c>
      <c r="CU76">
        <v>404769761.97497302</v>
      </c>
      <c r="CV76">
        <v>998240705.418136</v>
      </c>
      <c r="CW76">
        <v>29.153065312159001</v>
      </c>
      <c r="CZ76">
        <v>8702.3992531453205</v>
      </c>
      <c r="DA76">
        <v>1168.8719314142199</v>
      </c>
      <c r="DB76">
        <v>1478.64552136571</v>
      </c>
      <c r="DE76">
        <v>170.221660308959</v>
      </c>
      <c r="DG76">
        <v>15769.338690451101</v>
      </c>
      <c r="DH76">
        <v>773825.49485162704</v>
      </c>
      <c r="DI76">
        <f t="shared" si="1"/>
        <v>2668003705.6074443</v>
      </c>
    </row>
    <row r="77" spans="1:113">
      <c r="A77" t="s">
        <v>79</v>
      </c>
      <c r="B77">
        <v>245530.00982539801</v>
      </c>
      <c r="C77">
        <v>773922.27306435397</v>
      </c>
      <c r="I77">
        <v>82647.085608588401</v>
      </c>
      <c r="J77">
        <v>2495224.9637568002</v>
      </c>
      <c r="K77">
        <v>7915998.97005466</v>
      </c>
      <c r="L77">
        <v>1133031.44688008</v>
      </c>
      <c r="M77">
        <v>130122.90182652</v>
      </c>
      <c r="R77">
        <v>280375.22687220998</v>
      </c>
      <c r="S77">
        <v>409542.78568135202</v>
      </c>
      <c r="T77">
        <v>447579.80530633201</v>
      </c>
      <c r="U77">
        <v>368430.40517978399</v>
      </c>
      <c r="V77">
        <v>214569.34278374401</v>
      </c>
      <c r="W77">
        <v>647804.03068114095</v>
      </c>
      <c r="X77">
        <v>824859.83413920796</v>
      </c>
      <c r="Y77">
        <v>183298.82264856799</v>
      </c>
      <c r="Z77">
        <v>1142147.19856505</v>
      </c>
      <c r="AA77">
        <v>303594.368617845</v>
      </c>
      <c r="AB77">
        <v>292491.095783678</v>
      </c>
      <c r="AD77">
        <v>352001.56346274703</v>
      </c>
      <c r="AE77">
        <v>310384.186137582</v>
      </c>
      <c r="AF77">
        <v>968677.88657524798</v>
      </c>
      <c r="AG77">
        <v>39459662.356795199</v>
      </c>
      <c r="AH77">
        <v>312569.02043917199</v>
      </c>
      <c r="AI77">
        <v>741100.667104544</v>
      </c>
      <c r="AJ77">
        <v>1147378.3089441</v>
      </c>
      <c r="AK77">
        <v>2080606.25180992</v>
      </c>
      <c r="AL77">
        <v>19639.0932074802</v>
      </c>
      <c r="AM77">
        <v>1749201.1725346399</v>
      </c>
      <c r="AN77">
        <v>27806.608109967001</v>
      </c>
      <c r="AO77">
        <v>7002718.0457016304</v>
      </c>
      <c r="AP77">
        <v>118497.53741426401</v>
      </c>
      <c r="AW77">
        <v>116875.472020441</v>
      </c>
      <c r="AY77">
        <v>70158.086299027404</v>
      </c>
      <c r="AZ77">
        <v>1518165.0560413599</v>
      </c>
      <c r="BA77">
        <v>1319389.6234114901</v>
      </c>
      <c r="BB77">
        <v>132775.18828502201</v>
      </c>
      <c r="BC77">
        <v>2500864.5322644599</v>
      </c>
      <c r="BD77">
        <v>13553884.4289832</v>
      </c>
      <c r="BE77">
        <v>4396126.3485369096</v>
      </c>
      <c r="BF77">
        <v>5849775.3099788399</v>
      </c>
      <c r="BG77">
        <v>15457010.1070305</v>
      </c>
      <c r="BH77">
        <v>9654807.4494585693</v>
      </c>
      <c r="BI77">
        <v>1443998.1926382801</v>
      </c>
      <c r="BJ77">
        <v>1701697.1757549699</v>
      </c>
      <c r="BK77">
        <v>65491.009619149401</v>
      </c>
      <c r="BL77">
        <v>5480239.2407813398</v>
      </c>
      <c r="BN77">
        <v>59891481.756699599</v>
      </c>
      <c r="BO77">
        <v>53993469.109702602</v>
      </c>
      <c r="BP77">
        <v>28659888.239735801</v>
      </c>
      <c r="BQ77">
        <v>1909469.77379019</v>
      </c>
      <c r="BR77">
        <v>4297679.0148906903</v>
      </c>
      <c r="BS77">
        <v>16184162.669239299</v>
      </c>
      <c r="BT77">
        <v>591880.03790696897</v>
      </c>
      <c r="BU77">
        <v>1702868.3256383501</v>
      </c>
      <c r="BV77">
        <v>6098303.9593047202</v>
      </c>
      <c r="BW77">
        <v>15810011.8427704</v>
      </c>
      <c r="BY77">
        <v>26384239.674017701</v>
      </c>
      <c r="BZ77">
        <v>22577290.9511002</v>
      </c>
      <c r="CA77">
        <v>49165558.6333827</v>
      </c>
      <c r="CB77">
        <v>750301.21453390096</v>
      </c>
      <c r="CC77">
        <v>1340702.7072322699</v>
      </c>
      <c r="CD77">
        <v>4415775.8828859003</v>
      </c>
      <c r="CF77">
        <v>15205777.128844701</v>
      </c>
      <c r="CH77">
        <v>368941.24309391202</v>
      </c>
      <c r="CI77">
        <v>313751.46947829699</v>
      </c>
      <c r="CN77">
        <v>883208635.95260799</v>
      </c>
      <c r="CO77">
        <v>1220937468.2987001</v>
      </c>
      <c r="CP77">
        <v>1098792988.62152</v>
      </c>
      <c r="CQ77">
        <v>947032051.79073799</v>
      </c>
      <c r="CR77">
        <v>1743319367.01302</v>
      </c>
      <c r="CS77">
        <v>2512831499.3621702</v>
      </c>
      <c r="CT77">
        <v>5452700852.7413902</v>
      </c>
      <c r="CU77">
        <v>4944764098.2458601</v>
      </c>
      <c r="CV77">
        <v>9024144535.7014904</v>
      </c>
      <c r="CW77">
        <v>58914.085384092199</v>
      </c>
      <c r="CX77">
        <v>344612.63252069399</v>
      </c>
      <c r="CZ77">
        <v>94427482.6286318</v>
      </c>
      <c r="DA77">
        <v>4724288.3183736596</v>
      </c>
      <c r="DH77">
        <v>1496754094.6809199</v>
      </c>
      <c r="DI77">
        <f t="shared" si="1"/>
        <v>29869145114.194191</v>
      </c>
    </row>
    <row r="78" spans="1:113">
      <c r="A78" t="s">
        <v>80</v>
      </c>
      <c r="B78">
        <v>8.6198484410113796</v>
      </c>
      <c r="C78">
        <v>38227.310432070102</v>
      </c>
      <c r="D78">
        <v>1.7953228838571599E-2</v>
      </c>
      <c r="E78">
        <v>1.51701119063094E-3</v>
      </c>
      <c r="F78">
        <v>7.1151091147393097E-3</v>
      </c>
      <c r="G78">
        <v>11908.5032821724</v>
      </c>
      <c r="H78">
        <v>40575.816911412498</v>
      </c>
      <c r="I78">
        <v>609399.58419455995</v>
      </c>
      <c r="J78">
        <v>16068639.929406401</v>
      </c>
      <c r="K78">
        <v>11835771.260647301</v>
      </c>
      <c r="L78">
        <v>7701047.6926911501</v>
      </c>
      <c r="M78">
        <v>2361546.0694211498</v>
      </c>
      <c r="N78">
        <v>166605.392884378</v>
      </c>
      <c r="O78">
        <v>125830.968037845</v>
      </c>
      <c r="P78">
        <v>96152.388311073504</v>
      </c>
      <c r="Q78">
        <v>39795.021333460798</v>
      </c>
      <c r="R78">
        <v>1715745.20444219</v>
      </c>
      <c r="S78">
        <v>2444097.8427269598</v>
      </c>
      <c r="T78">
        <v>3432682.2568184799</v>
      </c>
      <c r="U78">
        <v>2369913.1228976599</v>
      </c>
      <c r="V78">
        <v>2717038.0679984898</v>
      </c>
      <c r="W78">
        <v>5166080.5405580904</v>
      </c>
      <c r="X78">
        <v>4262336.9681368899</v>
      </c>
      <c r="Y78">
        <v>1233210.5850677299</v>
      </c>
      <c r="Z78">
        <v>7596411.0000545597</v>
      </c>
      <c r="AA78">
        <v>4363976.2008443903</v>
      </c>
      <c r="AB78">
        <v>4985762.3470059801</v>
      </c>
      <c r="AC78">
        <v>1065031.06976132</v>
      </c>
      <c r="AD78">
        <v>3911179.7581526502</v>
      </c>
      <c r="AE78">
        <v>2161736.6062129401</v>
      </c>
      <c r="AF78">
        <v>5459990.11882242</v>
      </c>
      <c r="AG78">
        <v>102695256.954767</v>
      </c>
      <c r="AH78">
        <v>633008.18968408799</v>
      </c>
      <c r="AI78">
        <v>23024.593492591401</v>
      </c>
      <c r="AJ78">
        <v>731032.89979854098</v>
      </c>
      <c r="AK78">
        <v>1369898.69214443</v>
      </c>
      <c r="AL78">
        <v>53233.808884822902</v>
      </c>
      <c r="AM78">
        <v>928479.15750700398</v>
      </c>
      <c r="AN78">
        <v>103357.122859614</v>
      </c>
      <c r="AO78">
        <v>151869.55718848601</v>
      </c>
      <c r="AP78">
        <v>1007676.12301277</v>
      </c>
      <c r="AQ78">
        <v>755.64750819863298</v>
      </c>
      <c r="AR78">
        <v>261600.678686217</v>
      </c>
      <c r="AS78">
        <v>1.08256674890438</v>
      </c>
      <c r="AT78">
        <v>93.428241975250103</v>
      </c>
      <c r="AU78">
        <v>32.219124281674603</v>
      </c>
      <c r="AV78">
        <v>87340.099782714693</v>
      </c>
      <c r="AW78">
        <v>2456035.1138341902</v>
      </c>
      <c r="AX78">
        <v>7042.9102413374803</v>
      </c>
      <c r="AY78">
        <v>336478.51095776801</v>
      </c>
      <c r="AZ78">
        <v>10209986.6261907</v>
      </c>
      <c r="BA78">
        <v>10682548.1415732</v>
      </c>
      <c r="BB78">
        <v>1017327.41367381</v>
      </c>
      <c r="BC78">
        <v>16994466.2167238</v>
      </c>
      <c r="BD78">
        <v>144425037.41415301</v>
      </c>
      <c r="BE78">
        <v>28941731.0156633</v>
      </c>
      <c r="BF78">
        <v>39738882.212869801</v>
      </c>
      <c r="BG78">
        <v>105918081.411153</v>
      </c>
      <c r="BH78">
        <v>64887463.735435799</v>
      </c>
      <c r="BI78">
        <v>9839868.0029061101</v>
      </c>
      <c r="BJ78">
        <v>11611059.902843099</v>
      </c>
      <c r="BK78">
        <v>509979465.79177397</v>
      </c>
      <c r="BL78">
        <v>38805958.679689102</v>
      </c>
      <c r="BM78">
        <v>4873811.85929571</v>
      </c>
      <c r="BN78">
        <v>359291411.82116902</v>
      </c>
      <c r="BO78">
        <v>20625622.166382398</v>
      </c>
      <c r="BP78">
        <v>123834407.699129</v>
      </c>
      <c r="BQ78">
        <v>14936473.210884299</v>
      </c>
      <c r="BR78">
        <v>21285463.958553098</v>
      </c>
      <c r="BS78">
        <v>77661395.674142107</v>
      </c>
      <c r="BT78">
        <v>4044750.5302750799</v>
      </c>
      <c r="BU78">
        <v>6313797.8026460102</v>
      </c>
      <c r="BV78">
        <v>5411334.99869709</v>
      </c>
      <c r="BW78">
        <v>6277130.1497986997</v>
      </c>
      <c r="BX78">
        <v>46041.294832508902</v>
      </c>
      <c r="BY78">
        <v>8360850.8619800303</v>
      </c>
      <c r="BZ78">
        <v>4918031.9855653802</v>
      </c>
      <c r="CA78">
        <v>85876052.609023795</v>
      </c>
      <c r="CB78">
        <v>3796665.9313867199</v>
      </c>
      <c r="CC78">
        <v>5924809.8272865601</v>
      </c>
      <c r="CD78">
        <v>27488488.5413009</v>
      </c>
      <c r="CF78">
        <v>9607463.1125077903</v>
      </c>
      <c r="CH78">
        <v>8.5894672797129399</v>
      </c>
      <c r="CI78">
        <v>9.3726598890828594</v>
      </c>
      <c r="CN78">
        <v>116918968.939629</v>
      </c>
      <c r="CO78">
        <v>103038359.97494</v>
      </c>
      <c r="CP78">
        <v>114353831.70269801</v>
      </c>
      <c r="CQ78">
        <v>134778786.66071299</v>
      </c>
      <c r="CR78">
        <v>352007458.34796</v>
      </c>
      <c r="CS78">
        <v>505979603.86632198</v>
      </c>
      <c r="CT78">
        <v>1224252715.81599</v>
      </c>
      <c r="CU78">
        <v>1137572304.0208499</v>
      </c>
      <c r="CV78">
        <v>3986659602.5177598</v>
      </c>
      <c r="CW78">
        <v>8865172.7723836992</v>
      </c>
      <c r="CX78">
        <v>82508717.106448099</v>
      </c>
      <c r="CZ78">
        <v>123015881.30766501</v>
      </c>
      <c r="DA78">
        <v>18026511.233640701</v>
      </c>
      <c r="DB78">
        <v>22958218.120206799</v>
      </c>
      <c r="DG78">
        <v>261.82664113073298</v>
      </c>
      <c r="DH78">
        <v>25617408831.0289</v>
      </c>
      <c r="DI78">
        <f t="shared" si="1"/>
        <v>35534798040.868149</v>
      </c>
    </row>
    <row r="79" spans="1:113">
      <c r="A79" t="s">
        <v>81</v>
      </c>
      <c r="B79">
        <v>11386716.6976442</v>
      </c>
      <c r="C79">
        <v>22504789.7773159</v>
      </c>
      <c r="D79">
        <v>23716.0480531658</v>
      </c>
      <c r="E79">
        <v>2005.06110066102</v>
      </c>
      <c r="F79">
        <v>9399.8448203719709</v>
      </c>
      <c r="G79">
        <v>507268.73092837801</v>
      </c>
      <c r="H79">
        <v>823979.10168304294</v>
      </c>
      <c r="I79">
        <v>6288817.0669649998</v>
      </c>
      <c r="J79">
        <v>125223843.39044601</v>
      </c>
      <c r="K79">
        <v>76098715.389017701</v>
      </c>
      <c r="L79">
        <v>61757639.6212283</v>
      </c>
      <c r="M79">
        <v>16053717.0517511</v>
      </c>
      <c r="N79">
        <v>1626337.1955168601</v>
      </c>
      <c r="O79">
        <v>1317644.99426889</v>
      </c>
      <c r="P79">
        <v>1838954.63704895</v>
      </c>
      <c r="Q79">
        <v>363441.12306533603</v>
      </c>
      <c r="R79">
        <v>13029284.587681601</v>
      </c>
      <c r="S79">
        <v>17986000.363622099</v>
      </c>
      <c r="T79">
        <v>16554021.7398306</v>
      </c>
      <c r="U79">
        <v>27569594.286461499</v>
      </c>
      <c r="V79">
        <v>23255281.140719999</v>
      </c>
      <c r="W79">
        <v>30748800.944734201</v>
      </c>
      <c r="X79">
        <v>28167879.6267014</v>
      </c>
      <c r="Y79">
        <v>10137905.879022799</v>
      </c>
      <c r="Z79">
        <v>46222544.106995501</v>
      </c>
      <c r="AA79">
        <v>28169776.586039901</v>
      </c>
      <c r="AB79">
        <v>38790399.926326498</v>
      </c>
      <c r="AC79">
        <v>8232959.3767117802</v>
      </c>
      <c r="AD79">
        <v>27511433.5428617</v>
      </c>
      <c r="AE79">
        <v>13011942.337016899</v>
      </c>
      <c r="AF79">
        <v>34732443.706095003</v>
      </c>
      <c r="AG79">
        <v>1291023581.29106</v>
      </c>
      <c r="AH79">
        <v>70467293.626549497</v>
      </c>
      <c r="AI79">
        <v>4662630.3982858201</v>
      </c>
      <c r="AJ79">
        <v>29132369.518679701</v>
      </c>
      <c r="AK79">
        <v>91594502.806526005</v>
      </c>
      <c r="AL79">
        <v>25199395.505473498</v>
      </c>
      <c r="AM79">
        <v>49132378.738133296</v>
      </c>
      <c r="AN79">
        <v>31559080.071402598</v>
      </c>
      <c r="AO79">
        <v>40798393.164888397</v>
      </c>
      <c r="AP79">
        <v>98203436.025193095</v>
      </c>
      <c r="AQ79">
        <v>998211813.16980803</v>
      </c>
      <c r="AR79">
        <v>125030.54595991</v>
      </c>
      <c r="AS79">
        <v>1430914.23943709</v>
      </c>
      <c r="AT79">
        <v>123418425.807914</v>
      </c>
      <c r="AU79">
        <v>42561020.577287197</v>
      </c>
      <c r="AV79">
        <v>2461771.5172010101</v>
      </c>
      <c r="AW79">
        <v>12619411.5041514</v>
      </c>
      <c r="AX79">
        <v>37116876.093677402</v>
      </c>
      <c r="AY79">
        <v>36410110.9100205</v>
      </c>
      <c r="AZ79">
        <v>48780722.733456001</v>
      </c>
      <c r="BA79">
        <v>78968768.829269007</v>
      </c>
      <c r="BB79">
        <v>4354534.96606474</v>
      </c>
      <c r="BC79">
        <v>87467945.1239236</v>
      </c>
      <c r="BD79">
        <v>652851661.32056499</v>
      </c>
      <c r="BE79">
        <v>113266045.273886</v>
      </c>
      <c r="BF79">
        <v>207620438.367434</v>
      </c>
      <c r="BG79">
        <v>579121494.51699901</v>
      </c>
      <c r="BH79">
        <v>627368756.078174</v>
      </c>
      <c r="BI79">
        <v>280750661.98182499</v>
      </c>
      <c r="BJ79">
        <v>146971163.39903501</v>
      </c>
      <c r="BK79">
        <v>7759723289.6963797</v>
      </c>
      <c r="BL79">
        <v>288324724.39283001</v>
      </c>
      <c r="BM79">
        <v>489842994.48698997</v>
      </c>
      <c r="BN79">
        <v>4114372264.1936202</v>
      </c>
      <c r="BO79">
        <v>542933227.64707005</v>
      </c>
      <c r="BP79">
        <v>1315882503.91259</v>
      </c>
      <c r="BQ79">
        <v>74835571.500407398</v>
      </c>
      <c r="BR79">
        <v>155955829.72218299</v>
      </c>
      <c r="BS79">
        <v>5176029472.9187403</v>
      </c>
      <c r="BT79">
        <v>1317888737.4426</v>
      </c>
      <c r="BU79">
        <v>878044898.44047797</v>
      </c>
      <c r="BV79">
        <v>411786073.64958501</v>
      </c>
      <c r="BW79">
        <v>121497551.47458</v>
      </c>
      <c r="BX79">
        <v>3804046.59779213</v>
      </c>
      <c r="BY79">
        <v>268537584.283508</v>
      </c>
      <c r="BZ79">
        <v>1134688250.80371</v>
      </c>
      <c r="CA79">
        <v>1022739706.7766401</v>
      </c>
      <c r="CB79">
        <v>57694907.565604001</v>
      </c>
      <c r="CC79">
        <v>183076507.695191</v>
      </c>
      <c r="CD79">
        <v>185295991.36648199</v>
      </c>
      <c r="CF79">
        <v>185599261.294072</v>
      </c>
      <c r="CH79">
        <v>11346559.7487491</v>
      </c>
      <c r="CI79">
        <v>12381145.648853</v>
      </c>
      <c r="CN79">
        <v>4025350701.4405899</v>
      </c>
      <c r="CO79">
        <v>4789693197.9202404</v>
      </c>
      <c r="CP79">
        <v>4193196654.2196102</v>
      </c>
      <c r="CQ79">
        <v>5432170264.7906904</v>
      </c>
      <c r="CR79">
        <v>13290202364.1353</v>
      </c>
      <c r="CS79">
        <v>16930487745.184299</v>
      </c>
      <c r="CT79">
        <v>31627760249.403301</v>
      </c>
      <c r="CU79">
        <v>25529110746.278801</v>
      </c>
      <c r="CV79">
        <v>58083782406.856697</v>
      </c>
      <c r="CW79">
        <v>14499903.827530799</v>
      </c>
      <c r="CX79">
        <v>152146300.000301</v>
      </c>
      <c r="CZ79">
        <v>879647664.17826605</v>
      </c>
      <c r="DA79">
        <v>408238287.29641902</v>
      </c>
      <c r="DB79">
        <v>973833914.67787504</v>
      </c>
      <c r="DE79">
        <v>40.973424414816797</v>
      </c>
      <c r="DF79">
        <v>26.198358322696301</v>
      </c>
      <c r="DG79">
        <v>346888304.94433701</v>
      </c>
      <c r="DH79">
        <v>29763996.568921499</v>
      </c>
      <c r="DI79">
        <f t="shared" si="1"/>
        <v>198922651752.13757</v>
      </c>
    </row>
    <row r="80" spans="1:113">
      <c r="A80" t="s">
        <v>82</v>
      </c>
      <c r="B80">
        <v>5992427.67771817</v>
      </c>
      <c r="C80">
        <v>12736192.916870801</v>
      </c>
      <c r="D80">
        <v>237825.49617332499</v>
      </c>
      <c r="E80">
        <v>2751.0959935947399</v>
      </c>
      <c r="G80">
        <v>2458445.9097601301</v>
      </c>
      <c r="H80">
        <v>2215191.4770959001</v>
      </c>
      <c r="I80">
        <v>7389986.0620941799</v>
      </c>
      <c r="J80">
        <v>340924498.537516</v>
      </c>
      <c r="K80">
        <v>861342079.70424998</v>
      </c>
      <c r="L80">
        <v>214858477.308204</v>
      </c>
      <c r="M80">
        <v>42923880.184544899</v>
      </c>
      <c r="N80">
        <v>4709311.5600915104</v>
      </c>
      <c r="O80">
        <v>2009702.8003349199</v>
      </c>
      <c r="P80">
        <v>1789320.90453344</v>
      </c>
      <c r="Q80">
        <v>318515.71113875601</v>
      </c>
      <c r="R80">
        <v>37582081.812666103</v>
      </c>
      <c r="S80">
        <v>67991391.9177939</v>
      </c>
      <c r="T80">
        <v>30820839.351239499</v>
      </c>
      <c r="U80">
        <v>83505408.655244395</v>
      </c>
      <c r="V80">
        <v>188228671.96043801</v>
      </c>
      <c r="W80">
        <v>72747887.634921893</v>
      </c>
      <c r="X80">
        <v>124802885.129757</v>
      </c>
      <c r="Y80">
        <v>55018221.199797802</v>
      </c>
      <c r="Z80">
        <v>188743975.82912299</v>
      </c>
      <c r="AA80">
        <v>78753922.640581802</v>
      </c>
      <c r="AB80">
        <v>565134728.92945898</v>
      </c>
      <c r="AC80">
        <v>29438402.710335299</v>
      </c>
      <c r="AD80">
        <v>143770584.51020899</v>
      </c>
      <c r="AE80">
        <v>15984250.755838601</v>
      </c>
      <c r="AF80">
        <v>92949748.599665895</v>
      </c>
      <c r="AG80">
        <v>1959959817.5541201</v>
      </c>
      <c r="AH80">
        <v>115272293.913175</v>
      </c>
      <c r="AI80">
        <v>5122987.2329545897</v>
      </c>
      <c r="AJ80">
        <v>45255616.6296468</v>
      </c>
      <c r="AK80">
        <v>200394956.61526099</v>
      </c>
      <c r="AL80">
        <v>39204306.188072599</v>
      </c>
      <c r="AM80">
        <v>89202427.272978902</v>
      </c>
      <c r="AN80">
        <v>34962565.341881402</v>
      </c>
      <c r="AO80">
        <v>44083684.414438903</v>
      </c>
      <c r="AP80">
        <v>171216255.960596</v>
      </c>
      <c r="AQ80">
        <v>51589077.838853903</v>
      </c>
      <c r="AR80">
        <v>2993255.5002770699</v>
      </c>
      <c r="AS80">
        <v>39831106.892967902</v>
      </c>
      <c r="AT80">
        <v>915691018.33454204</v>
      </c>
      <c r="AU80">
        <v>379849950.871705</v>
      </c>
      <c r="AV80">
        <v>21684248.105781101</v>
      </c>
      <c r="AW80">
        <v>65102860.8065525</v>
      </c>
      <c r="AX80">
        <v>1707419.6092006699</v>
      </c>
      <c r="AY80">
        <v>109190517.556272</v>
      </c>
      <c r="AZ80">
        <v>182303683.316248</v>
      </c>
      <c r="BA80">
        <v>86753223.7332277</v>
      </c>
      <c r="BB80">
        <v>44176782.743966602</v>
      </c>
      <c r="BC80">
        <v>207171458.18466499</v>
      </c>
      <c r="BD80">
        <v>289904097.440382</v>
      </c>
      <c r="BE80">
        <v>539413896.69885004</v>
      </c>
      <c r="BF80">
        <v>51625243.2022774</v>
      </c>
      <c r="BG80">
        <v>379347449.06113499</v>
      </c>
      <c r="BH80">
        <v>216895907.00138</v>
      </c>
      <c r="BI80">
        <v>267306311.39461499</v>
      </c>
      <c r="BJ80">
        <v>9801252.9498136807</v>
      </c>
      <c r="BK80">
        <v>1022809372.12308</v>
      </c>
      <c r="BL80">
        <v>1483220447.40677</v>
      </c>
      <c r="BM80">
        <v>38966647.094465598</v>
      </c>
      <c r="BN80">
        <v>3230922763.6106</v>
      </c>
      <c r="BO80">
        <v>690783783.57516897</v>
      </c>
      <c r="BP80">
        <v>1871386655.03965</v>
      </c>
      <c r="BQ80">
        <v>693131373.04057205</v>
      </c>
      <c r="BR80">
        <v>298322144.88726199</v>
      </c>
      <c r="BS80">
        <v>828468286.13178003</v>
      </c>
      <c r="BT80">
        <v>885596474.35679698</v>
      </c>
      <c r="BU80">
        <v>100803908.75315</v>
      </c>
      <c r="BV80">
        <v>79950399.016952097</v>
      </c>
      <c r="BW80">
        <v>124925164.54951499</v>
      </c>
      <c r="BX80">
        <v>11305300.2875202</v>
      </c>
      <c r="BY80">
        <v>185095275.63745201</v>
      </c>
      <c r="BZ80">
        <v>183789558.203365</v>
      </c>
      <c r="CA80">
        <v>1497177669.44839</v>
      </c>
      <c r="CB80">
        <v>347807280.094612</v>
      </c>
      <c r="CC80">
        <v>223018516.09073001</v>
      </c>
      <c r="CD80">
        <v>83931749.636318997</v>
      </c>
      <c r="CF80">
        <v>705357324.86564696</v>
      </c>
      <c r="CH80">
        <v>5585400.4655892504</v>
      </c>
      <c r="CI80">
        <v>4107211.7750271098</v>
      </c>
      <c r="CN80">
        <v>1036855936.14714</v>
      </c>
      <c r="CO80">
        <v>1373744824.07565</v>
      </c>
      <c r="CP80">
        <v>1436962219.2439899</v>
      </c>
      <c r="CQ80">
        <v>1250829296.6091399</v>
      </c>
      <c r="CR80">
        <v>3168999403.6682701</v>
      </c>
      <c r="CS80">
        <v>4175341059.2831502</v>
      </c>
      <c r="CT80">
        <v>7123009539.6624002</v>
      </c>
      <c r="CU80">
        <v>5086369408.6598902</v>
      </c>
      <c r="CV80">
        <v>12147375625.3111</v>
      </c>
      <c r="CW80">
        <v>404362308.90479302</v>
      </c>
      <c r="CX80">
        <v>989403053.73458302</v>
      </c>
      <c r="CZ80">
        <v>2974507522.9402199</v>
      </c>
      <c r="DA80">
        <v>713693893.938025</v>
      </c>
      <c r="DB80">
        <v>982728790.96390796</v>
      </c>
      <c r="DG80">
        <v>8898802.0573392399</v>
      </c>
      <c r="DH80">
        <v>280523266.30999798</v>
      </c>
      <c r="DI80">
        <f t="shared" si="1"/>
        <v>67592462938.949234</v>
      </c>
    </row>
    <row r="81" spans="1:113">
      <c r="A81" t="s">
        <v>83</v>
      </c>
      <c r="B81">
        <v>408.42509978231902</v>
      </c>
      <c r="C81">
        <v>671.70417383447705</v>
      </c>
      <c r="D81">
        <v>0.389773230298396</v>
      </c>
      <c r="E81">
        <v>3.4915016509140001E-2</v>
      </c>
      <c r="F81">
        <v>34159.628420968897</v>
      </c>
      <c r="G81">
        <v>213.83469029370599</v>
      </c>
      <c r="H81">
        <v>29.4896983216798</v>
      </c>
      <c r="I81">
        <v>41.858532133201003</v>
      </c>
      <c r="J81">
        <v>853842.69322495197</v>
      </c>
      <c r="K81">
        <v>8141.8810058791896</v>
      </c>
      <c r="L81">
        <v>242864.030079207</v>
      </c>
      <c r="M81">
        <v>1037.8716746652001</v>
      </c>
      <c r="N81">
        <v>359771.14226439601</v>
      </c>
      <c r="O81">
        <v>115242.193126229</v>
      </c>
      <c r="P81">
        <v>75.889891771713906</v>
      </c>
      <c r="Q81">
        <v>1.5347981737593901</v>
      </c>
      <c r="R81">
        <v>75871.106806322903</v>
      </c>
      <c r="S81">
        <v>687.98295249484897</v>
      </c>
      <c r="T81">
        <v>639.44768993923901</v>
      </c>
      <c r="U81">
        <v>151804.852248963</v>
      </c>
      <c r="V81">
        <v>225810.55841472399</v>
      </c>
      <c r="W81">
        <v>221351.60180085001</v>
      </c>
      <c r="X81">
        <v>5627904.1930348696</v>
      </c>
      <c r="Y81">
        <v>1255360.6190750999</v>
      </c>
      <c r="Z81">
        <v>16321854.6915907</v>
      </c>
      <c r="AA81">
        <v>4487647.6779896598</v>
      </c>
      <c r="AB81">
        <v>112.029163653496</v>
      </c>
      <c r="AC81">
        <v>440.07759590021402</v>
      </c>
      <c r="AD81">
        <v>3103063.75081986</v>
      </c>
      <c r="AE81">
        <v>394.61264502467299</v>
      </c>
      <c r="AF81">
        <v>2483080.5125787002</v>
      </c>
      <c r="AG81">
        <v>445839508.793118</v>
      </c>
      <c r="AH81">
        <v>26500185.5943201</v>
      </c>
      <c r="AI81">
        <v>1740767.7973277799</v>
      </c>
      <c r="AJ81">
        <v>1264203.4307402</v>
      </c>
      <c r="AK81">
        <v>3853959.7835310898</v>
      </c>
      <c r="AL81">
        <v>2901042.0317358002</v>
      </c>
      <c r="AM81">
        <v>9829988.3779821005</v>
      </c>
      <c r="AN81">
        <v>140235.69890955099</v>
      </c>
      <c r="AO81">
        <v>17028135.939706199</v>
      </c>
      <c r="AP81">
        <v>3273202.5242574401</v>
      </c>
      <c r="AQ81">
        <v>228556.74245804001</v>
      </c>
      <c r="AR81">
        <v>1206698.99665229</v>
      </c>
      <c r="AS81">
        <v>244.808572148933</v>
      </c>
      <c r="AT81">
        <v>1002144.34839697</v>
      </c>
      <c r="AU81">
        <v>16622785.1449998</v>
      </c>
      <c r="AV81">
        <v>90.492067057082394</v>
      </c>
      <c r="AW81">
        <v>20253453.503279202</v>
      </c>
      <c r="AX81">
        <v>200901.52596997801</v>
      </c>
      <c r="AY81">
        <v>3931.4128711493499</v>
      </c>
      <c r="AZ81">
        <v>927964.49167749996</v>
      </c>
      <c r="BA81">
        <v>1687085.44761924</v>
      </c>
      <c r="BB81">
        <v>418113.95896730101</v>
      </c>
      <c r="BC81">
        <v>41139913.504697204</v>
      </c>
      <c r="BD81">
        <v>922555.573133128</v>
      </c>
      <c r="BE81">
        <v>4928.7460996755699</v>
      </c>
      <c r="BF81">
        <v>2861523.14508664</v>
      </c>
      <c r="BG81">
        <v>8959080.5679451805</v>
      </c>
      <c r="BH81">
        <v>2639455.02243543</v>
      </c>
      <c r="BI81">
        <v>560251.59999442298</v>
      </c>
      <c r="BJ81">
        <v>259.07954217729599</v>
      </c>
      <c r="BK81">
        <v>124743968.694323</v>
      </c>
      <c r="BL81">
        <v>9042021.7540236004</v>
      </c>
      <c r="BM81">
        <v>2336.8068156258901</v>
      </c>
      <c r="BN81">
        <v>610841734.386356</v>
      </c>
      <c r="BO81">
        <v>1187570.38911768</v>
      </c>
      <c r="BP81">
        <v>33001452.547949899</v>
      </c>
      <c r="BQ81">
        <v>1715761.51384878</v>
      </c>
      <c r="BR81">
        <v>6910820.4542899895</v>
      </c>
      <c r="BS81">
        <v>162674946.31924301</v>
      </c>
      <c r="BT81">
        <v>223040778.72736999</v>
      </c>
      <c r="BU81">
        <v>62215294.527661398</v>
      </c>
      <c r="BV81">
        <v>57941989.750163198</v>
      </c>
      <c r="BW81">
        <v>22046136.2537563</v>
      </c>
      <c r="BX81">
        <v>95160.604938490898</v>
      </c>
      <c r="BY81">
        <v>34417643.618479803</v>
      </c>
      <c r="BZ81">
        <v>33566995.059207</v>
      </c>
      <c r="CA81">
        <v>117724182.109134</v>
      </c>
      <c r="CB81">
        <v>70554005.321788207</v>
      </c>
      <c r="CC81">
        <v>270186496.85835999</v>
      </c>
      <c r="CD81">
        <v>8726860.7433202304</v>
      </c>
      <c r="CF81">
        <v>17417883.9367145</v>
      </c>
      <c r="CH81">
        <v>468.81155278786798</v>
      </c>
      <c r="CI81">
        <v>240.95330776589</v>
      </c>
      <c r="CN81">
        <v>1000363491.89107</v>
      </c>
      <c r="CO81">
        <v>1050606772.89112</v>
      </c>
      <c r="CP81">
        <v>999518463.26139998</v>
      </c>
      <c r="CQ81">
        <v>1254272884.50529</v>
      </c>
      <c r="CR81">
        <v>2899380220.1926398</v>
      </c>
      <c r="CS81">
        <v>3418230867.3011198</v>
      </c>
      <c r="CT81">
        <v>5390894893.1843004</v>
      </c>
      <c r="CU81">
        <v>4584291365.0722103</v>
      </c>
      <c r="CV81">
        <v>10772237290.616699</v>
      </c>
      <c r="CW81">
        <v>428207.23984360602</v>
      </c>
      <c r="CX81">
        <v>34755544.255862698</v>
      </c>
      <c r="CZ81">
        <v>1152935794.9697299</v>
      </c>
      <c r="DA81">
        <v>49711964.315782897</v>
      </c>
      <c r="DB81">
        <v>158330181.94404101</v>
      </c>
      <c r="DE81">
        <v>245307.728117683</v>
      </c>
      <c r="DG81">
        <v>1705.2326680497299</v>
      </c>
      <c r="DH81">
        <v>69164053.737965807</v>
      </c>
      <c r="DI81">
        <f t="shared" si="1"/>
        <v>35351007452.881447</v>
      </c>
    </row>
    <row r="82" spans="1:113">
      <c r="A82" t="s">
        <v>84</v>
      </c>
      <c r="B82">
        <v>988183.30998822395</v>
      </c>
      <c r="C82">
        <v>4442810.3542545699</v>
      </c>
      <c r="G82">
        <v>737937.90067078895</v>
      </c>
      <c r="H82">
        <v>135186.43104371999</v>
      </c>
      <c r="I82">
        <v>539306.78459237202</v>
      </c>
      <c r="J82">
        <v>26822571.7137523</v>
      </c>
      <c r="K82">
        <v>103316594.675326</v>
      </c>
      <c r="L82">
        <v>6678714.8337863097</v>
      </c>
      <c r="M82">
        <v>1179344.2036673699</v>
      </c>
      <c r="N82">
        <v>170361.54910362299</v>
      </c>
      <c r="O82">
        <v>116545.159535713</v>
      </c>
      <c r="R82">
        <v>1460652.54063323</v>
      </c>
      <c r="S82">
        <v>1701300.0372246201</v>
      </c>
      <c r="T82">
        <v>971665.10646835505</v>
      </c>
      <c r="U82">
        <v>3697932.1195939598</v>
      </c>
      <c r="V82">
        <v>912844.91943200398</v>
      </c>
      <c r="W82">
        <v>2409542.6980840699</v>
      </c>
      <c r="X82">
        <v>2585572.2849802002</v>
      </c>
      <c r="Y82">
        <v>961083.05241431296</v>
      </c>
      <c r="Z82">
        <v>3410085.82675118</v>
      </c>
      <c r="AA82">
        <v>2322823.9886244698</v>
      </c>
      <c r="AB82">
        <v>390755.77770631801</v>
      </c>
      <c r="AC82">
        <v>394070.37538721203</v>
      </c>
      <c r="AD82">
        <v>1131060.69121354</v>
      </c>
      <c r="AE82">
        <v>1330618.0075284699</v>
      </c>
      <c r="AF82">
        <v>2542798.65960364</v>
      </c>
      <c r="AG82">
        <v>115681900.459819</v>
      </c>
      <c r="AH82">
        <v>4254688.9914086703</v>
      </c>
      <c r="AI82">
        <v>441191.72674215602</v>
      </c>
      <c r="AJ82">
        <v>2454830.1773389699</v>
      </c>
      <c r="AK82">
        <v>3582217.3929774198</v>
      </c>
      <c r="AL82">
        <v>1688879.9714194499</v>
      </c>
      <c r="AM82">
        <v>4514056.1735808197</v>
      </c>
      <c r="AN82">
        <v>4145989.7730408302</v>
      </c>
      <c r="AO82">
        <v>3898572.3858922599</v>
      </c>
      <c r="AP82">
        <v>1356585.6477218801</v>
      </c>
      <c r="AQ82">
        <v>5477575.0541730803</v>
      </c>
      <c r="AR82">
        <v>1903195.2194250999</v>
      </c>
      <c r="AT82">
        <v>13066907.834113801</v>
      </c>
      <c r="AU82">
        <v>7701930.3849769598</v>
      </c>
      <c r="AV82">
        <v>240546.218703166</v>
      </c>
      <c r="AW82">
        <v>1222475.5054218599</v>
      </c>
      <c r="AX82">
        <v>260821.83888477201</v>
      </c>
      <c r="AY82">
        <v>2501955.8256146298</v>
      </c>
      <c r="AZ82">
        <v>3507244.76837578</v>
      </c>
      <c r="BA82">
        <v>5916562.0195706701</v>
      </c>
      <c r="BB82">
        <v>353547.157874203</v>
      </c>
      <c r="BC82">
        <v>12300729.4937496</v>
      </c>
      <c r="BD82">
        <v>11448096.1947261</v>
      </c>
      <c r="BE82">
        <v>2090318.9769977201</v>
      </c>
      <c r="BF82">
        <v>59881805.501371004</v>
      </c>
      <c r="BG82">
        <v>260250714.93430701</v>
      </c>
      <c r="BH82">
        <v>116653103.14989901</v>
      </c>
      <c r="BI82">
        <v>179695994.425888</v>
      </c>
      <c r="BJ82">
        <v>11796730.452878701</v>
      </c>
      <c r="BK82">
        <v>2394455551.65556</v>
      </c>
      <c r="BL82">
        <v>23374065.225811701</v>
      </c>
      <c r="BM82">
        <v>431906748.71363002</v>
      </c>
      <c r="BN82">
        <v>192722433.28424799</v>
      </c>
      <c r="BO82">
        <v>32021092.0230495</v>
      </c>
      <c r="BP82">
        <v>27123040.7019292</v>
      </c>
      <c r="BQ82">
        <v>2888886.9338342999</v>
      </c>
      <c r="BR82">
        <v>9434304.8624989893</v>
      </c>
      <c r="BS82">
        <v>76418041.846757606</v>
      </c>
      <c r="BT82">
        <v>23640430.2536497</v>
      </c>
      <c r="BU82">
        <v>11623657.5390049</v>
      </c>
      <c r="BV82">
        <v>17345302.188815601</v>
      </c>
      <c r="BW82">
        <v>34962131.642292701</v>
      </c>
      <c r="BY82">
        <v>1096637.4847713001</v>
      </c>
      <c r="BZ82">
        <v>972740.67436196096</v>
      </c>
      <c r="CA82">
        <v>39806314.057262398</v>
      </c>
      <c r="CB82">
        <v>6986892.1280142097</v>
      </c>
      <c r="CC82">
        <v>35312996.383868597</v>
      </c>
      <c r="CD82">
        <v>54922017.228779197</v>
      </c>
      <c r="CF82">
        <v>4144637.3773349002</v>
      </c>
      <c r="CH82">
        <v>1390896.4132231199</v>
      </c>
      <c r="CI82">
        <v>1176957.0749548201</v>
      </c>
      <c r="CN82">
        <v>634971986.39746404</v>
      </c>
      <c r="CO82">
        <v>1051007149.82811</v>
      </c>
      <c r="CP82">
        <v>957863274.92770195</v>
      </c>
      <c r="CQ82">
        <v>1289322162.11285</v>
      </c>
      <c r="CR82">
        <v>3246910057.3151999</v>
      </c>
      <c r="CS82">
        <v>3928866912.9952698</v>
      </c>
      <c r="CT82">
        <v>7280253425.00529</v>
      </c>
      <c r="CU82">
        <v>6303212781.8457899</v>
      </c>
      <c r="CV82">
        <v>20142975914.413101</v>
      </c>
      <c r="DH82">
        <v>436647005.97977197</v>
      </c>
      <c r="DI82">
        <f t="shared" si="1"/>
        <v>49705395977.172462</v>
      </c>
    </row>
    <row r="83" spans="1:113">
      <c r="A83" t="s">
        <v>85</v>
      </c>
      <c r="CN83">
        <v>67742741.775749296</v>
      </c>
      <c r="CO83">
        <v>111890754.954017</v>
      </c>
      <c r="CP83">
        <v>79976976.633034602</v>
      </c>
      <c r="CQ83">
        <v>99799855.418081194</v>
      </c>
      <c r="CR83">
        <v>195212878.487766</v>
      </c>
      <c r="CS83">
        <v>225355561.273352</v>
      </c>
      <c r="CT83">
        <v>444418012.61601102</v>
      </c>
      <c r="CU83">
        <v>434713126.83830202</v>
      </c>
      <c r="CV83">
        <v>1965606103.55422</v>
      </c>
      <c r="DH83">
        <v>2514623360.4888301</v>
      </c>
      <c r="DI83">
        <f t="shared" si="1"/>
        <v>6139339372.0393639</v>
      </c>
    </row>
    <row r="84" spans="1:113">
      <c r="A84" t="s">
        <v>86</v>
      </c>
      <c r="B84">
        <v>60650255.8978981</v>
      </c>
      <c r="C84">
        <v>48110477.651057698</v>
      </c>
      <c r="D84">
        <v>11196.580323010599</v>
      </c>
      <c r="E84">
        <v>14301.139555871299</v>
      </c>
      <c r="F84">
        <v>72072.227431758904</v>
      </c>
      <c r="G84">
        <v>43201685.485101297</v>
      </c>
      <c r="H84">
        <v>18682228.9539611</v>
      </c>
      <c r="I84">
        <v>2101399.5612129201</v>
      </c>
      <c r="J84">
        <v>1932271544.6812301</v>
      </c>
      <c r="K84">
        <v>263663514.65206999</v>
      </c>
      <c r="L84">
        <v>271420135.23810101</v>
      </c>
      <c r="M84">
        <v>59464226.735031903</v>
      </c>
      <c r="N84">
        <v>8445395.69035675</v>
      </c>
      <c r="O84">
        <v>4502591.0686415602</v>
      </c>
      <c r="P84">
        <v>782263.25268696097</v>
      </c>
      <c r="Q84">
        <v>508315.01060621301</v>
      </c>
      <c r="R84">
        <v>43133041.236176804</v>
      </c>
      <c r="S84">
        <v>61001605.064862303</v>
      </c>
      <c r="T84">
        <v>37474488.791525401</v>
      </c>
      <c r="U84">
        <v>252039391.38642099</v>
      </c>
      <c r="V84">
        <v>361091934.44739097</v>
      </c>
      <c r="W84">
        <v>95816382.360290602</v>
      </c>
      <c r="X84">
        <v>122695292.829285</v>
      </c>
      <c r="Y84">
        <v>56198370.8133789</v>
      </c>
      <c r="Z84">
        <v>145485570.72869599</v>
      </c>
      <c r="AA84">
        <v>70904139.493369401</v>
      </c>
      <c r="AB84">
        <v>510333460.289065</v>
      </c>
      <c r="AC84">
        <v>60060778.008203901</v>
      </c>
      <c r="AD84">
        <v>131925013.756707</v>
      </c>
      <c r="AE84">
        <v>24823246.147896498</v>
      </c>
      <c r="AF84">
        <v>60157443.355795398</v>
      </c>
      <c r="AG84">
        <v>3691247870.2209902</v>
      </c>
      <c r="AH84">
        <v>179794330.91539201</v>
      </c>
      <c r="AI84">
        <v>16616679.6830163</v>
      </c>
      <c r="AJ84">
        <v>47732218.368547797</v>
      </c>
      <c r="AK84">
        <v>264281481.038057</v>
      </c>
      <c r="AL84">
        <v>108898508.94235</v>
      </c>
      <c r="AM84">
        <v>76321892.841799095</v>
      </c>
      <c r="AN84">
        <v>151115196.91504699</v>
      </c>
      <c r="AO84">
        <v>142468642.67006201</v>
      </c>
      <c r="AP84">
        <v>165637879.91959599</v>
      </c>
      <c r="AQ84">
        <v>463712774.17708302</v>
      </c>
      <c r="AR84">
        <v>10650089.7120944</v>
      </c>
      <c r="AS84">
        <v>224310374.08416399</v>
      </c>
      <c r="AT84">
        <v>1202774267.9579</v>
      </c>
      <c r="AU84">
        <v>137970722.830975</v>
      </c>
      <c r="AV84">
        <v>28064970.764058702</v>
      </c>
      <c r="AW84">
        <v>108990600.183191</v>
      </c>
      <c r="AX84">
        <v>73767990.883067206</v>
      </c>
      <c r="AY84">
        <v>225265463.87374601</v>
      </c>
      <c r="AZ84">
        <v>48294106.617195003</v>
      </c>
      <c r="BA84">
        <v>115268932.696675</v>
      </c>
      <c r="BB84">
        <v>22900969.1757144</v>
      </c>
      <c r="BC84">
        <v>102754085.093392</v>
      </c>
      <c r="BD84">
        <v>314482779.76716501</v>
      </c>
      <c r="BE84">
        <v>303266018.10975099</v>
      </c>
      <c r="BF84">
        <v>89780855.7805354</v>
      </c>
      <c r="BG84">
        <v>588842070.19513094</v>
      </c>
      <c r="BH84">
        <v>148497593.773633</v>
      </c>
      <c r="BI84">
        <v>188924366.82387799</v>
      </c>
      <c r="BJ84">
        <v>69252197.386057407</v>
      </c>
      <c r="BK84">
        <v>2268431813.5075498</v>
      </c>
      <c r="BL84">
        <v>324302852.149553</v>
      </c>
      <c r="BM84">
        <v>270165009.38282597</v>
      </c>
      <c r="BN84">
        <v>1432747036.6380999</v>
      </c>
      <c r="BO84">
        <v>248802285.827999</v>
      </c>
      <c r="BP84">
        <v>391323907.19440699</v>
      </c>
      <c r="BQ84">
        <v>180572040.04832399</v>
      </c>
      <c r="BR84">
        <v>240279815.92128</v>
      </c>
      <c r="BS84">
        <v>542258445.67628205</v>
      </c>
      <c r="BT84">
        <v>497662808.46652102</v>
      </c>
      <c r="BU84">
        <v>213331473.80433401</v>
      </c>
      <c r="BV84">
        <v>300463677.613639</v>
      </c>
      <c r="BW84">
        <v>128092773.85274699</v>
      </c>
      <c r="BX84">
        <v>24262555.816727601</v>
      </c>
      <c r="BY84">
        <v>159291800.742816</v>
      </c>
      <c r="BZ84">
        <v>382984373.80421799</v>
      </c>
      <c r="CA84">
        <v>1815152545.8764801</v>
      </c>
      <c r="CB84">
        <v>182814139.05113101</v>
      </c>
      <c r="CC84">
        <v>237008700.27285901</v>
      </c>
      <c r="CD84">
        <v>212965837.24369699</v>
      </c>
      <c r="CF84">
        <v>1686707901.40641</v>
      </c>
      <c r="CH84">
        <v>109631685.22266699</v>
      </c>
      <c r="CI84">
        <v>103339953.088682</v>
      </c>
      <c r="CN84">
        <v>1346755673.00719</v>
      </c>
      <c r="CO84">
        <v>2077497812.7607501</v>
      </c>
      <c r="CP84">
        <v>1731553083.74841</v>
      </c>
      <c r="CQ84">
        <v>1519694325.0487499</v>
      </c>
      <c r="CR84">
        <v>3596448538.8372002</v>
      </c>
      <c r="CS84">
        <v>4203959688.2607999</v>
      </c>
      <c r="CT84">
        <v>7899932177.6626596</v>
      </c>
      <c r="CU84">
        <v>6697324994.4223204</v>
      </c>
      <c r="CV84">
        <v>11835671253.603901</v>
      </c>
      <c r="CW84">
        <v>54158851.770186499</v>
      </c>
      <c r="CX84">
        <v>515004276.56356698</v>
      </c>
      <c r="CY84">
        <v>1723.3605960104301</v>
      </c>
      <c r="CZ84">
        <v>2127380846.0208199</v>
      </c>
      <c r="DA84">
        <v>518446671.51751202</v>
      </c>
      <c r="DB84">
        <v>705535430.26871598</v>
      </c>
      <c r="DC84">
        <v>22902.309430801699</v>
      </c>
      <c r="DE84">
        <v>842368934.00944602</v>
      </c>
      <c r="DF84">
        <v>5665.2336092797104</v>
      </c>
      <c r="DG84">
        <v>245371531.00602499</v>
      </c>
      <c r="DH84">
        <v>33553820380.0802</v>
      </c>
      <c r="DI84">
        <f t="shared" si="1"/>
        <v>105482475886.03593</v>
      </c>
    </row>
    <row r="85" spans="1:113">
      <c r="A85" t="s">
        <v>88</v>
      </c>
      <c r="CW85">
        <v>49015411407.182198</v>
      </c>
      <c r="CX85">
        <v>52397592709.255402</v>
      </c>
      <c r="CZ85">
        <v>124600909564.28999</v>
      </c>
      <c r="DA85">
        <v>140433612718.53299</v>
      </c>
      <c r="DB85">
        <v>29876609244.367298</v>
      </c>
      <c r="DH85">
        <v>1.3200245418186601E-4</v>
      </c>
      <c r="DI85">
        <f t="shared" si="1"/>
        <v>396324135643.62805</v>
      </c>
    </row>
    <row r="86" spans="1:113">
      <c r="A86" t="s">
        <v>89</v>
      </c>
      <c r="B86">
        <v>7410753.3991879597</v>
      </c>
      <c r="C86">
        <v>2872211.6958160801</v>
      </c>
      <c r="D86">
        <v>225033.370572427</v>
      </c>
      <c r="E86">
        <v>192.66055906246001</v>
      </c>
      <c r="I86">
        <v>182.82512289380199</v>
      </c>
      <c r="J86">
        <v>5519.7325748061703</v>
      </c>
      <c r="K86">
        <v>17511.125454338599</v>
      </c>
      <c r="L86">
        <v>747353491.91196501</v>
      </c>
      <c r="M86">
        <v>287.84724037818398</v>
      </c>
      <c r="R86">
        <v>620.223144371383</v>
      </c>
      <c r="S86">
        <v>905.95705306615798</v>
      </c>
      <c r="T86">
        <v>990.09943674784495</v>
      </c>
      <c r="U86">
        <v>815.011607593912</v>
      </c>
      <c r="V86">
        <v>474.65275000094903</v>
      </c>
      <c r="W86">
        <v>1433.0190913358999</v>
      </c>
      <c r="X86">
        <v>1824.68745795666</v>
      </c>
      <c r="Y86">
        <v>405.47866304352101</v>
      </c>
      <c r="Z86">
        <v>2526.5646138981201</v>
      </c>
      <c r="AA86">
        <v>671.58663059567004</v>
      </c>
      <c r="AB86">
        <v>647.02487859338203</v>
      </c>
      <c r="AD86">
        <v>778.66906769910099</v>
      </c>
      <c r="AE86">
        <v>686.60650955850895</v>
      </c>
      <c r="AF86">
        <v>2142.8299903563002</v>
      </c>
      <c r="AG86">
        <v>87289.4375718839</v>
      </c>
      <c r="AH86">
        <v>691.43962129801605</v>
      </c>
      <c r="AI86">
        <v>1639.40227949172</v>
      </c>
      <c r="AJ86">
        <v>2538.1364484144601</v>
      </c>
      <c r="AK86">
        <v>4602.5469728267599</v>
      </c>
      <c r="AL86">
        <v>43.443995668339703</v>
      </c>
      <c r="AM86">
        <v>3869.4397628147799</v>
      </c>
      <c r="AN86">
        <v>61.511504096355402</v>
      </c>
      <c r="AO86">
        <v>15490.8400927691</v>
      </c>
      <c r="AP86">
        <v>262.13056008988298</v>
      </c>
      <c r="AW86">
        <v>231494.82281967701</v>
      </c>
      <c r="AY86">
        <v>155.19798012430701</v>
      </c>
      <c r="AZ86">
        <v>3358.3605628677601</v>
      </c>
      <c r="BA86">
        <v>2918.6458090900501</v>
      </c>
      <c r="BB86">
        <v>293.71441154525502</v>
      </c>
      <c r="BC86">
        <v>5532.2079669859304</v>
      </c>
      <c r="BD86">
        <v>29982.794531350701</v>
      </c>
      <c r="BE86">
        <v>9724.7511392515808</v>
      </c>
      <c r="BF86">
        <v>12940.394474561699</v>
      </c>
      <c r="BG86">
        <v>34192.733495431799</v>
      </c>
      <c r="BH86">
        <v>21357.575351451102</v>
      </c>
      <c r="BI86">
        <v>3194.2946939206799</v>
      </c>
      <c r="BJ86">
        <v>3764.3553065966598</v>
      </c>
      <c r="BK86">
        <v>144.87385482369501</v>
      </c>
      <c r="BL86">
        <v>12122.9370074625</v>
      </c>
      <c r="BN86">
        <v>804859.50388186995</v>
      </c>
      <c r="BO86">
        <v>141764.991006244</v>
      </c>
      <c r="BP86">
        <v>63399.060607744301</v>
      </c>
      <c r="BQ86">
        <v>4223.97285378584</v>
      </c>
      <c r="BR86">
        <v>2565714.8530795299</v>
      </c>
      <c r="BS86">
        <v>35801.280918119701</v>
      </c>
      <c r="BT86">
        <v>1309.30860866901</v>
      </c>
      <c r="BU86">
        <v>3766.94602857771</v>
      </c>
      <c r="BV86">
        <v>13490.169224887701</v>
      </c>
      <c r="BW86">
        <v>34973.615062436002</v>
      </c>
      <c r="BY86">
        <v>58365.056981036098</v>
      </c>
      <c r="BZ86">
        <v>321851.83844207198</v>
      </c>
      <c r="CA86">
        <v>31577426.1870462</v>
      </c>
      <c r="CB86">
        <v>1659.75497798164</v>
      </c>
      <c r="CC86">
        <v>2965.7928698737101</v>
      </c>
      <c r="CD86">
        <v>217990.97434137299</v>
      </c>
      <c r="CF86">
        <v>33636.976449995003</v>
      </c>
      <c r="CH86">
        <v>304676517.56116599</v>
      </c>
      <c r="CI86">
        <v>17342114.1825023</v>
      </c>
      <c r="CN86">
        <v>115710466.06971</v>
      </c>
      <c r="CO86">
        <v>114403054.424062</v>
      </c>
      <c r="CP86">
        <v>90574670.802549794</v>
      </c>
      <c r="CQ86">
        <v>109548702.971054</v>
      </c>
      <c r="CR86">
        <v>253796185.467352</v>
      </c>
      <c r="CS86">
        <v>330003809.64583999</v>
      </c>
      <c r="CT86">
        <v>533576045.40204602</v>
      </c>
      <c r="CU86">
        <v>421142165.992329</v>
      </c>
      <c r="CV86">
        <v>761993368.51093102</v>
      </c>
      <c r="CW86">
        <v>130.32492097220799</v>
      </c>
      <c r="CX86">
        <v>762.32387902623702</v>
      </c>
      <c r="CZ86">
        <v>15440229.922684399</v>
      </c>
      <c r="DA86">
        <v>7029484.1791272396</v>
      </c>
      <c r="DB86">
        <v>8289050.6885772496</v>
      </c>
      <c r="DG86">
        <v>1120780491.1140399</v>
      </c>
      <c r="DH86">
        <v>9121752958.0933208</v>
      </c>
      <c r="DI86">
        <f t="shared" si="1"/>
        <v>14120331180.926075</v>
      </c>
    </row>
    <row r="87" spans="1:113">
      <c r="A87" t="s">
        <v>90</v>
      </c>
      <c r="B87">
        <v>5704749.29270034</v>
      </c>
      <c r="C87">
        <v>2211005.93806552</v>
      </c>
      <c r="D87">
        <v>173229.25195020501</v>
      </c>
      <c r="E87">
        <v>148.308868332738</v>
      </c>
      <c r="I87">
        <v>140.279712807919</v>
      </c>
      <c r="J87">
        <v>4235.2303015822399</v>
      </c>
      <c r="K87">
        <v>13436.094617614201</v>
      </c>
      <c r="L87">
        <v>1131313601.3841701</v>
      </c>
      <c r="M87">
        <v>1346536906.01144</v>
      </c>
      <c r="R87">
        <v>475.8904202667</v>
      </c>
      <c r="S87">
        <v>695.13091641268204</v>
      </c>
      <c r="T87">
        <v>759.692445107494</v>
      </c>
      <c r="U87">
        <v>625.34947297590895</v>
      </c>
      <c r="V87">
        <v>364.195852297057</v>
      </c>
      <c r="W87">
        <v>1099.5398411280401</v>
      </c>
      <c r="X87">
        <v>1400.0626856685201</v>
      </c>
      <c r="Y87">
        <v>311.11933360780199</v>
      </c>
      <c r="Z87">
        <v>1938.60533398442</v>
      </c>
      <c r="AA87">
        <v>515.30106023953294</v>
      </c>
      <c r="AB87">
        <v>496.45509715522599</v>
      </c>
      <c r="AD87">
        <v>597.46424047361302</v>
      </c>
      <c r="AE87">
        <v>526.825648731348</v>
      </c>
      <c r="AF87">
        <v>1644.1699635448199</v>
      </c>
      <c r="AG87">
        <v>66976.228649174402</v>
      </c>
      <c r="AH87">
        <v>530.53404239221504</v>
      </c>
      <c r="AI87">
        <v>1257.8953991860999</v>
      </c>
      <c r="AJ87">
        <v>1947.48427576725</v>
      </c>
      <c r="AK87">
        <v>3531.4838426671499</v>
      </c>
      <c r="AL87">
        <v>33.334101676623497</v>
      </c>
      <c r="AM87">
        <v>2968.9787161827999</v>
      </c>
      <c r="AN87">
        <v>47.197102851297601</v>
      </c>
      <c r="AO87">
        <v>11885.951804497499</v>
      </c>
      <c r="AP87">
        <v>201.12990548321699</v>
      </c>
      <c r="AW87">
        <v>370347.88389691798</v>
      </c>
      <c r="AY87">
        <v>119.081708988394</v>
      </c>
      <c r="AZ87">
        <v>2576.8332481208699</v>
      </c>
      <c r="BA87">
        <v>2239.4449373624402</v>
      </c>
      <c r="BB87">
        <v>225.363848507017</v>
      </c>
      <c r="BC87">
        <v>4244.8025332561101</v>
      </c>
      <c r="BD87">
        <v>23005.469595553699</v>
      </c>
      <c r="BE87">
        <v>7461.6949538992903</v>
      </c>
      <c r="BF87">
        <v>9929.0228376718096</v>
      </c>
      <c r="BG87">
        <v>26235.709616577598</v>
      </c>
      <c r="BH87">
        <v>16387.433461840901</v>
      </c>
      <c r="BI87">
        <v>2450.9473052417402</v>
      </c>
      <c r="BJ87">
        <v>2888.3485647816801</v>
      </c>
      <c r="BK87">
        <v>111.16012081036099</v>
      </c>
      <c r="BL87">
        <v>9301.7966835071402</v>
      </c>
      <c r="BN87">
        <v>719480.65787418804</v>
      </c>
      <c r="BO87">
        <v>108830.638494112</v>
      </c>
      <c r="BP87">
        <v>48645.404272542502</v>
      </c>
      <c r="BQ87">
        <v>3241.0080707656002</v>
      </c>
      <c r="BR87">
        <v>4117955.3642816101</v>
      </c>
      <c r="BS87">
        <v>27469.930422345398</v>
      </c>
      <c r="BT87">
        <v>1004.61814379698</v>
      </c>
      <c r="BU87">
        <v>2890.33639736024</v>
      </c>
      <c r="BV87">
        <v>10350.8589773886</v>
      </c>
      <c r="BW87">
        <v>26834.871483516301</v>
      </c>
      <c r="BY87">
        <v>185543.914931557</v>
      </c>
      <c r="BZ87">
        <v>687992.14640027203</v>
      </c>
      <c r="CA87">
        <v>14220552.1604777</v>
      </c>
      <c r="CB87">
        <v>1273.51180164677</v>
      </c>
      <c r="CC87">
        <v>2275.6203603118902</v>
      </c>
      <c r="CD87">
        <v>261013.93629592899</v>
      </c>
      <c r="CF87">
        <v>25809.2833273955</v>
      </c>
      <c r="CH87">
        <v>9732045.5304186307</v>
      </c>
      <c r="CI87">
        <v>180896486.395762</v>
      </c>
      <c r="CN87">
        <v>67897754.626660705</v>
      </c>
      <c r="CO87">
        <v>63281798.041024603</v>
      </c>
      <c r="CP87">
        <v>50884302.956194602</v>
      </c>
      <c r="CQ87">
        <v>57475102.559894197</v>
      </c>
      <c r="CR87">
        <v>136171504.848683</v>
      </c>
      <c r="CS87">
        <v>162615857.543286</v>
      </c>
      <c r="CT87">
        <v>295447133.761729</v>
      </c>
      <c r="CU87">
        <v>219078005.48959899</v>
      </c>
      <c r="CV87">
        <v>438786836.17530102</v>
      </c>
      <c r="CW87">
        <v>99.996883340347495</v>
      </c>
      <c r="CX87">
        <v>584.92275636832198</v>
      </c>
      <c r="CZ87">
        <v>18518553.514624499</v>
      </c>
      <c r="DA87">
        <v>6234760.9055498196</v>
      </c>
      <c r="DB87">
        <v>12725109.1206351</v>
      </c>
      <c r="DG87">
        <v>2074551212.7756801</v>
      </c>
      <c r="DH87">
        <v>10929144287.532101</v>
      </c>
      <c r="DI87">
        <f t="shared" si="1"/>
        <v>17230428407.764088</v>
      </c>
    </row>
    <row r="88" spans="1:113">
      <c r="A88" t="s">
        <v>94</v>
      </c>
      <c r="B88">
        <v>4360937256.7583199</v>
      </c>
      <c r="C88">
        <v>926400514.48873305</v>
      </c>
      <c r="D88">
        <v>395556503.46000397</v>
      </c>
      <c r="E88">
        <v>56623219.5621932</v>
      </c>
      <c r="F88">
        <v>13393490224.6455</v>
      </c>
      <c r="G88">
        <v>1041813620.68399</v>
      </c>
      <c r="H88">
        <v>706880637.184515</v>
      </c>
      <c r="I88">
        <v>958042707.41617894</v>
      </c>
      <c r="J88">
        <v>14831849858.753401</v>
      </c>
      <c r="K88">
        <v>104784544751.36501</v>
      </c>
      <c r="L88">
        <v>14236526390.7999</v>
      </c>
      <c r="M88">
        <v>5992852926.4671202</v>
      </c>
      <c r="N88">
        <v>337730998.10268199</v>
      </c>
      <c r="O88">
        <v>537222538.732921</v>
      </c>
      <c r="P88">
        <v>1898556183.5267799</v>
      </c>
      <c r="Q88">
        <v>268166389.93127799</v>
      </c>
      <c r="R88">
        <v>2022780273.5465701</v>
      </c>
      <c r="S88">
        <v>2028157200.01301</v>
      </c>
      <c r="T88">
        <v>2472209142.7393899</v>
      </c>
      <c r="U88">
        <v>2924773205.2624502</v>
      </c>
      <c r="V88">
        <v>11678077986.0352</v>
      </c>
      <c r="W88">
        <v>4198446394.9492402</v>
      </c>
      <c r="X88">
        <v>3093100421.49752</v>
      </c>
      <c r="Y88">
        <v>1511751707.4042499</v>
      </c>
      <c r="Z88">
        <v>11040613313.3204</v>
      </c>
      <c r="AA88">
        <v>10447118566.2059</v>
      </c>
      <c r="AB88">
        <v>54466841500.274803</v>
      </c>
      <c r="AC88">
        <v>4521673681.6772203</v>
      </c>
      <c r="AD88">
        <v>22799971418.452801</v>
      </c>
      <c r="AE88">
        <v>2196966014.1682701</v>
      </c>
      <c r="AF88">
        <v>11491053437.242701</v>
      </c>
      <c r="AG88">
        <v>81904571377.199493</v>
      </c>
      <c r="AH88">
        <v>14633840631.2896</v>
      </c>
      <c r="AI88">
        <v>7169762041.78932</v>
      </c>
      <c r="AJ88">
        <v>7730671283.3962498</v>
      </c>
      <c r="AK88">
        <v>17776901859.8871</v>
      </c>
      <c r="AL88">
        <v>8670154832.4087505</v>
      </c>
      <c r="AM88">
        <v>2631420707.7877698</v>
      </c>
      <c r="AN88">
        <v>7718935088.7440701</v>
      </c>
      <c r="AO88">
        <v>8652571695.2679005</v>
      </c>
      <c r="AP88">
        <v>14800188840.2894</v>
      </c>
      <c r="AQ88">
        <v>9770301097.2554798</v>
      </c>
      <c r="AR88">
        <v>1414856709.60653</v>
      </c>
      <c r="AS88">
        <v>755228098.91518903</v>
      </c>
      <c r="AT88">
        <v>12822603964.7003</v>
      </c>
      <c r="AU88">
        <v>6522875101.8421297</v>
      </c>
      <c r="AV88">
        <v>496581344.481745</v>
      </c>
      <c r="AW88">
        <v>11385586791.383499</v>
      </c>
      <c r="AX88">
        <v>10974219901.5933</v>
      </c>
      <c r="AY88">
        <v>19496864394.3311</v>
      </c>
      <c r="AZ88">
        <v>37853159859.229698</v>
      </c>
      <c r="BA88">
        <v>21603107818.2691</v>
      </c>
      <c r="BB88">
        <v>29820556001.131802</v>
      </c>
      <c r="BC88">
        <v>9362423550.2091999</v>
      </c>
      <c r="BD88">
        <v>35906878541.1371</v>
      </c>
      <c r="BE88">
        <v>42262655391.091301</v>
      </c>
      <c r="BF88">
        <v>14257988096.863501</v>
      </c>
      <c r="BG88">
        <v>41217357141.643402</v>
      </c>
      <c r="BH88">
        <v>19570958651.986698</v>
      </c>
      <c r="BI88">
        <v>27646350488.244499</v>
      </c>
      <c r="BJ88">
        <v>4816388769.8402796</v>
      </c>
      <c r="BK88">
        <v>25671625839.057098</v>
      </c>
      <c r="BL88">
        <v>6407628939.4836197</v>
      </c>
      <c r="BM88">
        <v>665939331.27480602</v>
      </c>
      <c r="BN88">
        <v>317095525351.11298</v>
      </c>
      <c r="BO88">
        <v>74166323629.856506</v>
      </c>
      <c r="BP88">
        <v>78506428062.147797</v>
      </c>
      <c r="BQ88">
        <v>6361952647.2878599</v>
      </c>
      <c r="BR88">
        <v>29085374083.448601</v>
      </c>
      <c r="BS88">
        <v>111878172740.72701</v>
      </c>
      <c r="BT88">
        <v>55173263782.069901</v>
      </c>
      <c r="BU88">
        <v>21513257741.642502</v>
      </c>
      <c r="BV88">
        <v>38848907920.553299</v>
      </c>
      <c r="BW88">
        <v>16469203202.813499</v>
      </c>
      <c r="BX88">
        <v>1499186329.48051</v>
      </c>
      <c r="BY88">
        <v>10169409675.4559</v>
      </c>
      <c r="BZ88">
        <v>12655829885.6716</v>
      </c>
      <c r="CA88">
        <v>65774240649.679901</v>
      </c>
      <c r="CB88">
        <v>19960492966.2327</v>
      </c>
      <c r="CC88">
        <v>9935275428.47612</v>
      </c>
      <c r="CD88">
        <v>26648492348.84</v>
      </c>
      <c r="CE88">
        <v>6139339372.0393696</v>
      </c>
      <c r="CF88">
        <v>40995270536.233902</v>
      </c>
      <c r="CG88">
        <v>318691112921.25299</v>
      </c>
      <c r="CH88">
        <v>1419978541.1028299</v>
      </c>
      <c r="CI88">
        <v>2213151302.9349198</v>
      </c>
      <c r="DI88">
        <f t="shared" si="1"/>
        <v>2139212072285.3594</v>
      </c>
    </row>
    <row r="89" spans="1:113">
      <c r="A89" t="s">
        <v>96</v>
      </c>
      <c r="B89">
        <v>2959340353.31498</v>
      </c>
      <c r="C89">
        <v>747324662.95049</v>
      </c>
      <c r="D89">
        <v>236825290.36710301</v>
      </c>
      <c r="E89">
        <v>105031784.856778</v>
      </c>
      <c r="F89">
        <v>769073448.279333</v>
      </c>
      <c r="G89">
        <v>442076682.41884202</v>
      </c>
      <c r="H89">
        <v>313230583.031425</v>
      </c>
      <c r="I89">
        <v>46877347.589213103</v>
      </c>
      <c r="J89">
        <v>3172634787.6038098</v>
      </c>
      <c r="K89">
        <v>22005385036.732399</v>
      </c>
      <c r="L89">
        <v>930612887.71664906</v>
      </c>
      <c r="M89">
        <v>202078043.925464</v>
      </c>
      <c r="N89">
        <v>13361947.8692968</v>
      </c>
      <c r="O89">
        <v>52265514.850419298</v>
      </c>
      <c r="P89">
        <v>515293944.81146902</v>
      </c>
      <c r="Q89">
        <v>37618985.480119497</v>
      </c>
      <c r="R89">
        <v>44863956.620953798</v>
      </c>
      <c r="S89">
        <v>102098137.35659499</v>
      </c>
      <c r="T89">
        <v>199192248.516675</v>
      </c>
      <c r="U89">
        <v>125088495.95061401</v>
      </c>
      <c r="V89">
        <v>254173811.25640699</v>
      </c>
      <c r="W89">
        <v>146676705.27514699</v>
      </c>
      <c r="X89">
        <v>123327194.80232599</v>
      </c>
      <c r="Y89">
        <v>486275067.63745302</v>
      </c>
      <c r="Z89">
        <v>420798722.85920203</v>
      </c>
      <c r="AA89">
        <v>165095376.934095</v>
      </c>
      <c r="AB89">
        <v>-1728131.84689745</v>
      </c>
      <c r="AC89">
        <v>96729823.328295097</v>
      </c>
      <c r="AD89">
        <v>184921596.80342701</v>
      </c>
      <c r="AE89">
        <v>102445841.2823</v>
      </c>
      <c r="AF89">
        <v>344344561.4357</v>
      </c>
      <c r="AG89">
        <v>7330221181.8446903</v>
      </c>
      <c r="AH89">
        <v>1441465411.2376201</v>
      </c>
      <c r="AI89">
        <v>601507423.43397999</v>
      </c>
      <c r="AJ89">
        <v>407727994.01066703</v>
      </c>
      <c r="AK89">
        <v>2423968206.3118701</v>
      </c>
      <c r="AL89">
        <v>509857847.19384098</v>
      </c>
      <c r="AM89">
        <v>2537184370.7388601</v>
      </c>
      <c r="AN89">
        <v>901467037.61990404</v>
      </c>
      <c r="AO89">
        <v>1934607709.94136</v>
      </c>
      <c r="AP89">
        <v>247001676.93899801</v>
      </c>
      <c r="AQ89">
        <v>355632434.42028099</v>
      </c>
      <c r="AR89">
        <v>-60142946.554113299</v>
      </c>
      <c r="AS89">
        <v>40543362.461484499</v>
      </c>
      <c r="AT89">
        <v>8623725968.9347801</v>
      </c>
      <c r="AU89">
        <v>5161392197.8861704</v>
      </c>
      <c r="AV89">
        <v>241649716.03357899</v>
      </c>
      <c r="AW89">
        <v>4039581454.6113901</v>
      </c>
      <c r="AX89">
        <v>148022192.77050599</v>
      </c>
      <c r="AY89">
        <v>210908043.23995301</v>
      </c>
      <c r="AZ89">
        <v>1428330204.43661</v>
      </c>
      <c r="BA89">
        <v>1493686454.1310699</v>
      </c>
      <c r="BB89">
        <v>9257047969.4461098</v>
      </c>
      <c r="BC89">
        <v>-227432658.87812299</v>
      </c>
      <c r="BD89">
        <v>1610311804.53774</v>
      </c>
      <c r="BE89">
        <v>541309771.16343296</v>
      </c>
      <c r="BF89">
        <v>474600167.85750198</v>
      </c>
      <c r="BG89">
        <v>9193438702.5678596</v>
      </c>
      <c r="BH89">
        <v>609416788.54010606</v>
      </c>
      <c r="BI89">
        <v>900247692.35549295</v>
      </c>
      <c r="BJ89">
        <v>2070321376.9721501</v>
      </c>
      <c r="BK89">
        <v>39937212528.358398</v>
      </c>
      <c r="BL89">
        <v>1662894700.93823</v>
      </c>
      <c r="BM89">
        <v>143206129.76784599</v>
      </c>
      <c r="BN89">
        <v>48267424852.138</v>
      </c>
      <c r="BO89">
        <v>95598066.099849105</v>
      </c>
      <c r="BP89">
        <v>12923051148.166</v>
      </c>
      <c r="BQ89">
        <v>159092545.771341</v>
      </c>
      <c r="BR89">
        <v>1869420345.2144001</v>
      </c>
      <c r="BS89">
        <v>11627983737.4142</v>
      </c>
      <c r="BT89">
        <v>-91451343.822588503</v>
      </c>
      <c r="BU89">
        <v>186961426.36982301</v>
      </c>
      <c r="BV89">
        <v>3388280785.6621399</v>
      </c>
      <c r="BW89">
        <v>12164925720.693701</v>
      </c>
      <c r="BX89">
        <v>-2168195.16246372</v>
      </c>
      <c r="BY89">
        <v>1512653977.75611</v>
      </c>
      <c r="BZ89">
        <v>783744749.07391298</v>
      </c>
      <c r="CA89">
        <v>4848864970.7657604</v>
      </c>
      <c r="CB89">
        <v>10966237753.586</v>
      </c>
      <c r="CC89">
        <v>8083651342.2646399</v>
      </c>
      <c r="CD89">
        <v>327484803.271559</v>
      </c>
      <c r="CH89">
        <v>1133494217.47839</v>
      </c>
      <c r="CI89">
        <v>3074537572.8036699</v>
      </c>
      <c r="DI89">
        <f t="shared" si="1"/>
        <v>262854036100.82471</v>
      </c>
    </row>
    <row r="90" spans="1:113">
      <c r="A90" t="s">
        <v>108</v>
      </c>
      <c r="B90">
        <v>5831220752.5072298</v>
      </c>
      <c r="C90">
        <v>3077777910.38697</v>
      </c>
      <c r="D90">
        <v>69348345.259166807</v>
      </c>
      <c r="E90">
        <v>89377942.160221994</v>
      </c>
      <c r="F90">
        <v>-2779702.5056229099</v>
      </c>
      <c r="G90">
        <v>2269279929.7086101</v>
      </c>
      <c r="H90">
        <v>1316637131.3996</v>
      </c>
      <c r="I90">
        <v>578994931.93002295</v>
      </c>
      <c r="J90">
        <v>35360047664.378304</v>
      </c>
      <c r="K90">
        <v>39603697000.742996</v>
      </c>
      <c r="L90">
        <v>8019892715.3663502</v>
      </c>
      <c r="M90">
        <v>3983161911.9179401</v>
      </c>
      <c r="N90">
        <v>9362343.6487567406</v>
      </c>
      <c r="O90">
        <v>42742358.625970997</v>
      </c>
      <c r="P90">
        <v>1118274416.88205</v>
      </c>
      <c r="Q90">
        <v>33705051.567446902</v>
      </c>
      <c r="R90">
        <v>1271533497.06267</v>
      </c>
      <c r="S90">
        <v>1278041652.79334</v>
      </c>
      <c r="T90">
        <v>782674291.46313202</v>
      </c>
      <c r="U90">
        <v>14416262010.075199</v>
      </c>
      <c r="V90">
        <v>42506077637.5</v>
      </c>
      <c r="W90">
        <v>2343280312.4162302</v>
      </c>
      <c r="X90">
        <v>2088547041.42641</v>
      </c>
      <c r="Y90">
        <v>470915898.88909698</v>
      </c>
      <c r="Z90">
        <v>2696324398.3292198</v>
      </c>
      <c r="AA90">
        <v>5028189019.5977898</v>
      </c>
      <c r="AB90">
        <v>40907577166.647697</v>
      </c>
      <c r="AC90">
        <v>1863515002.1445601</v>
      </c>
      <c r="AD90">
        <v>9834950907.1577702</v>
      </c>
      <c r="AE90">
        <v>785061153.29406095</v>
      </c>
      <c r="AF90">
        <v>4942716447.3750896</v>
      </c>
      <c r="AG90">
        <v>57999214133.606796</v>
      </c>
      <c r="AH90">
        <v>12193950894.0016</v>
      </c>
      <c r="AI90">
        <v>5475004978.9635096</v>
      </c>
      <c r="AJ90">
        <v>9508997862.1271496</v>
      </c>
      <c r="AK90">
        <v>12863879632.8608</v>
      </c>
      <c r="AL90">
        <v>8785636596.3857193</v>
      </c>
      <c r="AM90">
        <v>1753334343.16079</v>
      </c>
      <c r="AN90">
        <v>7780633610.8205204</v>
      </c>
      <c r="AO90">
        <v>2784579788.3520498</v>
      </c>
      <c r="AP90">
        <v>5118911803.7344198</v>
      </c>
      <c r="AQ90">
        <v>6683105818.1859102</v>
      </c>
      <c r="AR90">
        <v>1321507999.9554801</v>
      </c>
      <c r="AS90">
        <v>897046737.72878897</v>
      </c>
      <c r="AT90">
        <v>6626396343.0029697</v>
      </c>
      <c r="AU90">
        <v>10427180032.4622</v>
      </c>
      <c r="AV90">
        <v>290240264.98939598</v>
      </c>
      <c r="AW90">
        <v>-2539960613.7666202</v>
      </c>
      <c r="AX90">
        <v>9169355881.42379</v>
      </c>
      <c r="AY90">
        <v>1114155969.05743</v>
      </c>
      <c r="AZ90">
        <v>48551191236.400703</v>
      </c>
      <c r="BA90">
        <v>32081244628.6078</v>
      </c>
      <c r="BB90">
        <v>7776615378.9234505</v>
      </c>
      <c r="BC90">
        <v>24334066244.299599</v>
      </c>
      <c r="BD90">
        <v>23177854926.837898</v>
      </c>
      <c r="BE90">
        <v>81300602046.877197</v>
      </c>
      <c r="BF90">
        <v>6662392968.66642</v>
      </c>
      <c r="BG90">
        <v>-3315708161.31002</v>
      </c>
      <c r="BH90">
        <v>34414897219.537399</v>
      </c>
      <c r="BI90">
        <v>13339827617.7286</v>
      </c>
      <c r="BJ90">
        <v>262038806.784356</v>
      </c>
      <c r="BK90">
        <v>378031655294.29401</v>
      </c>
      <c r="BL90">
        <v>4177455110.3958502</v>
      </c>
      <c r="BM90">
        <v>29491628546.310699</v>
      </c>
      <c r="BN90">
        <v>110719166651.991</v>
      </c>
      <c r="BO90">
        <v>8539023162.2681503</v>
      </c>
      <c r="BP90">
        <v>18742263081.050701</v>
      </c>
      <c r="BQ90">
        <v>4073494533.9026098</v>
      </c>
      <c r="BR90">
        <v>3226150891.78019</v>
      </c>
      <c r="BS90">
        <v>22159366722.531799</v>
      </c>
      <c r="BT90">
        <v>11125703546.251101</v>
      </c>
      <c r="BU90">
        <v>2035514621.0234699</v>
      </c>
      <c r="BV90">
        <v>4484922621.13939</v>
      </c>
      <c r="BW90">
        <v>7558182900.3506899</v>
      </c>
      <c r="BX90">
        <v>65076179.324048303</v>
      </c>
      <c r="BY90">
        <v>5278442737.3785</v>
      </c>
      <c r="BZ90">
        <v>8436570470.9377899</v>
      </c>
      <c r="CA90">
        <v>32674165129.422501</v>
      </c>
      <c r="CB90">
        <v>6196884217.7422705</v>
      </c>
      <c r="CC90">
        <v>-843227395.60869503</v>
      </c>
      <c r="CD90">
        <v>3707403198.3158498</v>
      </c>
      <c r="CF90">
        <v>10147897140.646999</v>
      </c>
      <c r="CG90">
        <v>77633022722.376297</v>
      </c>
      <c r="CH90">
        <v>3428269290.3756099</v>
      </c>
      <c r="CI90">
        <v>4251547164.6873202</v>
      </c>
      <c r="DI90">
        <f t="shared" si="1"/>
        <v>1414795180669.4421</v>
      </c>
    </row>
    <row r="91" spans="1:113">
      <c r="A91" t="s">
        <v>109</v>
      </c>
      <c r="B91">
        <v>269585942.81386</v>
      </c>
      <c r="C91">
        <v>77448873.774785504</v>
      </c>
      <c r="D91">
        <v>21601406.863891799</v>
      </c>
      <c r="E91">
        <v>63411010.626343198</v>
      </c>
      <c r="F91">
        <v>587600810.96520305</v>
      </c>
      <c r="G91">
        <v>1295361934.1642699</v>
      </c>
      <c r="H91">
        <v>198818813.24692801</v>
      </c>
      <c r="I91">
        <v>148601213.526077</v>
      </c>
      <c r="J91">
        <v>11040996312.749399</v>
      </c>
      <c r="K91">
        <v>3402908473.1658301</v>
      </c>
      <c r="L91">
        <v>1629606267.0230401</v>
      </c>
      <c r="M91">
        <v>1976280236.66453</v>
      </c>
      <c r="N91">
        <v>34030310.971879698</v>
      </c>
      <c r="O91">
        <v>37175243.229224101</v>
      </c>
      <c r="P91">
        <v>86052294.938751206</v>
      </c>
      <c r="Q91">
        <v>12594988.457486801</v>
      </c>
      <c r="R91">
        <v>77613831.170175999</v>
      </c>
      <c r="S91">
        <v>149588029.49232</v>
      </c>
      <c r="T91">
        <v>101651006.512804</v>
      </c>
      <c r="U91">
        <v>732623783.34182</v>
      </c>
      <c r="V91">
        <v>1985606474.6675799</v>
      </c>
      <c r="W91">
        <v>187205585.71657199</v>
      </c>
      <c r="X91">
        <v>182310056.60288599</v>
      </c>
      <c r="Y91">
        <v>142487930.61803699</v>
      </c>
      <c r="Z91">
        <v>428283023.74823701</v>
      </c>
      <c r="AA91">
        <v>410068942.476161</v>
      </c>
      <c r="AB91">
        <v>2963662695.0087099</v>
      </c>
      <c r="AC91">
        <v>111537704.22409201</v>
      </c>
      <c r="AD91">
        <v>1014038499.6342</v>
      </c>
      <c r="AE91">
        <v>54527816.087161303</v>
      </c>
      <c r="AF91">
        <v>472837602.50029498</v>
      </c>
      <c r="AG91">
        <v>59624739188.605499</v>
      </c>
      <c r="AH91">
        <v>8773674432.3688202</v>
      </c>
      <c r="AI91">
        <v>3153427615.18085</v>
      </c>
      <c r="AJ91">
        <v>5417049889.2401104</v>
      </c>
      <c r="AK91">
        <v>6424715511.4266996</v>
      </c>
      <c r="AL91">
        <v>2596263256.9188199</v>
      </c>
      <c r="AM91">
        <v>1948431354.7212501</v>
      </c>
      <c r="AN91">
        <v>5310600799.4047003</v>
      </c>
      <c r="AO91">
        <v>3288773942.4215498</v>
      </c>
      <c r="AP91">
        <v>7455529391.9709501</v>
      </c>
      <c r="AQ91">
        <v>4688705001.32059</v>
      </c>
      <c r="AR91">
        <v>-428613056.09643698</v>
      </c>
      <c r="AS91">
        <v>107192377.163771</v>
      </c>
      <c r="AT91">
        <v>819605279.71254003</v>
      </c>
      <c r="AU91">
        <v>447499862.063959</v>
      </c>
      <c r="AV91">
        <v>305407245.33177698</v>
      </c>
      <c r="AW91">
        <v>235634015.75875399</v>
      </c>
      <c r="AX91">
        <v>361060511.37416297</v>
      </c>
      <c r="AY91">
        <v>244164983.06776601</v>
      </c>
      <c r="AZ91">
        <v>1457311280.8631699</v>
      </c>
      <c r="BA91">
        <v>2522767348.7230301</v>
      </c>
      <c r="BB91">
        <v>261329720.51791799</v>
      </c>
      <c r="BC91">
        <v>753845262.73329699</v>
      </c>
      <c r="BD91">
        <v>926621983.44835103</v>
      </c>
      <c r="BE91">
        <v>1268745490.8868799</v>
      </c>
      <c r="BF91">
        <v>1032562545.4864399</v>
      </c>
      <c r="BG91">
        <v>1295325869.86566</v>
      </c>
      <c r="BH91">
        <v>1509609198.01442</v>
      </c>
      <c r="BI91">
        <v>5002864520.8407097</v>
      </c>
      <c r="BJ91">
        <v>91871066.651953995</v>
      </c>
      <c r="BK91">
        <v>48938603506.488899</v>
      </c>
      <c r="BL91">
        <v>2011674738.7553201</v>
      </c>
      <c r="BM91">
        <v>705519991.10068405</v>
      </c>
      <c r="BN91">
        <v>8990224313.8776894</v>
      </c>
      <c r="BO91">
        <v>1501221183.6616399</v>
      </c>
      <c r="BP91">
        <v>1527079887.86953</v>
      </c>
      <c r="BQ91">
        <v>647253181.33444595</v>
      </c>
      <c r="BR91">
        <v>1446401405.36567</v>
      </c>
      <c r="BS91">
        <v>2380639035.3531098</v>
      </c>
      <c r="BT91">
        <v>1533971971.73121</v>
      </c>
      <c r="BU91">
        <v>792192619.53333497</v>
      </c>
      <c r="BV91">
        <v>-286594934.54971099</v>
      </c>
      <c r="BW91">
        <v>1126678396.61955</v>
      </c>
      <c r="BX91">
        <v>31101452.7207103</v>
      </c>
      <c r="BY91">
        <v>1663872468.6814899</v>
      </c>
      <c r="BZ91">
        <v>1703229497.26004</v>
      </c>
      <c r="CA91">
        <v>13861445238.911301</v>
      </c>
      <c r="CB91">
        <v>5850977685.04741</v>
      </c>
      <c r="CC91">
        <v>1404300505.3850801</v>
      </c>
      <c r="CD91">
        <v>454863954.04857397</v>
      </c>
      <c r="CF91">
        <v>-7527560280.9877005</v>
      </c>
      <c r="CH91">
        <v>252278116.528182</v>
      </c>
      <c r="CI91">
        <v>309927034.881091</v>
      </c>
      <c r="DI91">
        <f t="shared" si="1"/>
        <v>246112133974.58807</v>
      </c>
    </row>
    <row r="92" spans="1:113">
      <c r="A92" t="s">
        <v>110</v>
      </c>
      <c r="B92">
        <v>6560.9696902707101</v>
      </c>
      <c r="C92">
        <v>91407.178722306402</v>
      </c>
      <c r="D92">
        <v>26.7079655203386</v>
      </c>
      <c r="E92">
        <v>305.39687756161601</v>
      </c>
      <c r="F92">
        <v>244.63562674437699</v>
      </c>
      <c r="G92">
        <v>54300.637139950602</v>
      </c>
      <c r="H92">
        <v>427.20154646702599</v>
      </c>
      <c r="I92">
        <v>26173.785213727198</v>
      </c>
      <c r="J92">
        <v>455274.51650687499</v>
      </c>
      <c r="K92">
        <v>939287.65283537901</v>
      </c>
      <c r="L92">
        <v>576033.28394100198</v>
      </c>
      <c r="M92">
        <v>134880.60121037799</v>
      </c>
      <c r="N92">
        <v>2102.9171907211999</v>
      </c>
      <c r="O92">
        <v>8105.0566945314104</v>
      </c>
      <c r="P92">
        <v>22410.113630986802</v>
      </c>
      <c r="R92">
        <v>32867.1246133643</v>
      </c>
      <c r="S92">
        <v>156547.09958885401</v>
      </c>
      <c r="T92">
        <v>48661.624686579002</v>
      </c>
      <c r="U92">
        <v>1859801.6232996399</v>
      </c>
      <c r="V92">
        <v>393553.02939180599</v>
      </c>
      <c r="W92">
        <v>116351.583449376</v>
      </c>
      <c r="X92">
        <v>74330.374473410295</v>
      </c>
      <c r="Y92">
        <v>1681781.8429193201</v>
      </c>
      <c r="Z92">
        <v>292367.83722021099</v>
      </c>
      <c r="AA92">
        <v>220495.39339371101</v>
      </c>
      <c r="AB92">
        <v>1686360.34935036</v>
      </c>
      <c r="AC92">
        <v>119384.651459138</v>
      </c>
      <c r="AD92">
        <v>498560.616375043</v>
      </c>
      <c r="AE92">
        <v>29334.432887814401</v>
      </c>
      <c r="AF92">
        <v>229788.150161111</v>
      </c>
      <c r="AG92">
        <v>1838402.4839108801</v>
      </c>
      <c r="AH92">
        <v>32251.0674364271</v>
      </c>
      <c r="AI92">
        <v>10328.974604896401</v>
      </c>
      <c r="AJ92">
        <v>4246.3860220523502</v>
      </c>
      <c r="AK92">
        <v>161910.932580333</v>
      </c>
      <c r="AL92">
        <v>49109.217099007699</v>
      </c>
      <c r="AM92">
        <v>23665.873966972398</v>
      </c>
      <c r="AN92">
        <v>126341.863705</v>
      </c>
      <c r="AO92">
        <v>64453.752297391598</v>
      </c>
      <c r="AP92">
        <v>209512.53265635099</v>
      </c>
      <c r="AQ92">
        <v>3457619.71592368</v>
      </c>
      <c r="AR92">
        <v>14517.914174134101</v>
      </c>
      <c r="AS92">
        <v>236125.21218467999</v>
      </c>
      <c r="AT92">
        <v>300656.74680067401</v>
      </c>
      <c r="AU92">
        <v>8793.05081386253</v>
      </c>
      <c r="AV92">
        <v>33373.756250532002</v>
      </c>
      <c r="AW92">
        <v>214291.67751241001</v>
      </c>
      <c r="AX92">
        <v>47633.414327260201</v>
      </c>
      <c r="AY92">
        <v>21574.763116403199</v>
      </c>
      <c r="AZ92">
        <v>171135.795251692</v>
      </c>
      <c r="BA92">
        <v>202602.739134239</v>
      </c>
      <c r="BB92">
        <v>76193.849563489493</v>
      </c>
      <c r="BC92">
        <v>1121656.0471342499</v>
      </c>
      <c r="BD92">
        <v>219607.399329768</v>
      </c>
      <c r="BE92">
        <v>226677.916893849</v>
      </c>
      <c r="BF92">
        <v>191137.08149155599</v>
      </c>
      <c r="BG92">
        <v>6385190.0556412898</v>
      </c>
      <c r="BH92">
        <v>334742.33057466702</v>
      </c>
      <c r="BI92">
        <v>201905.598466225</v>
      </c>
      <c r="BJ92">
        <v>41936.334058102097</v>
      </c>
      <c r="BK92">
        <v>451329.49275208398</v>
      </c>
      <c r="BL92">
        <v>212816.583635458</v>
      </c>
      <c r="BM92">
        <v>542249.89658731595</v>
      </c>
      <c r="BN92">
        <v>1695834.2701258101</v>
      </c>
      <c r="BO92">
        <v>457503.33631145803</v>
      </c>
      <c r="BP92">
        <v>277280.883563201</v>
      </c>
      <c r="BQ92">
        <v>26904.238148335298</v>
      </c>
      <c r="BR92">
        <v>337655.58383767703</v>
      </c>
      <c r="BU92">
        <v>63156.453915733997</v>
      </c>
      <c r="BW92">
        <v>291160.03333487699</v>
      </c>
      <c r="BX92">
        <v>2792.1209990054999</v>
      </c>
      <c r="BY92">
        <v>171095.672924554</v>
      </c>
      <c r="BZ92">
        <v>140818.29889251199</v>
      </c>
      <c r="CA92">
        <v>596227.38064219395</v>
      </c>
      <c r="CB92">
        <v>2269708.0030326499</v>
      </c>
      <c r="CC92">
        <v>596656.53651381098</v>
      </c>
      <c r="CD92">
        <v>12768.4311131253</v>
      </c>
      <c r="CF92">
        <v>1564.4003025935699</v>
      </c>
      <c r="CJ92">
        <v>2654074371.5504484</v>
      </c>
      <c r="CK92">
        <v>106920782.80274101</v>
      </c>
      <c r="CL92">
        <v>506844002.47426677</v>
      </c>
      <c r="CN92">
        <v>2099252.353226338</v>
      </c>
      <c r="CO92">
        <v>4631180.2133264598</v>
      </c>
      <c r="CP92">
        <v>6439285.0717123598</v>
      </c>
      <c r="CQ92">
        <v>4628741.5548529802</v>
      </c>
      <c r="CR92">
        <v>15970807.00216849</v>
      </c>
      <c r="CS92">
        <v>26453290.413972542</v>
      </c>
      <c r="CT92">
        <v>42244653.959747568</v>
      </c>
      <c r="CU92">
        <v>30852526.87425302</v>
      </c>
      <c r="CV92">
        <v>144538097.15097779</v>
      </c>
      <c r="CW92">
        <v>17367832068.755707</v>
      </c>
      <c r="CX92">
        <v>5820581.5860067504</v>
      </c>
      <c r="CZ92">
        <v>5897248879.6054068</v>
      </c>
      <c r="DD92">
        <v>867377011.93129301</v>
      </c>
      <c r="DE92">
        <v>47407428627.303375</v>
      </c>
      <c r="DF92">
        <v>7197.2240095644702</v>
      </c>
      <c r="DG92">
        <v>281748693.19016391</v>
      </c>
      <c r="DH92">
        <v>92967973.187476695</v>
      </c>
      <c r="DI92">
        <f t="shared" si="1"/>
        <v>75500060866.692749</v>
      </c>
    </row>
    <row r="93" spans="1:113">
      <c r="A93" t="s">
        <v>111</v>
      </c>
      <c r="B93">
        <v>8640.0552361702503</v>
      </c>
      <c r="C93">
        <v>120372.91900835199</v>
      </c>
      <c r="D93">
        <v>35.171370732538001</v>
      </c>
      <c r="E93">
        <v>402.17315665992902</v>
      </c>
      <c r="F93">
        <v>322.15745958115099</v>
      </c>
      <c r="G93">
        <v>71507.799364495004</v>
      </c>
      <c r="H93">
        <v>562.57613320877294</v>
      </c>
      <c r="I93">
        <v>34467.915668259797</v>
      </c>
      <c r="J93">
        <v>599545.06055305398</v>
      </c>
      <c r="K93">
        <v>1236935.63394826</v>
      </c>
      <c r="L93">
        <v>758570.70312383201</v>
      </c>
      <c r="M93">
        <v>177622.50090465401</v>
      </c>
      <c r="N93">
        <v>2769.3041642711</v>
      </c>
      <c r="O93">
        <v>10673.443231552699</v>
      </c>
      <c r="P93">
        <v>29511.5857504577</v>
      </c>
      <c r="R93">
        <v>43282.286844681599</v>
      </c>
      <c r="S93">
        <v>206154.8294478</v>
      </c>
      <c r="T93">
        <v>64081.857564027399</v>
      </c>
      <c r="U93">
        <v>2449148.4509456698</v>
      </c>
      <c r="V93">
        <v>518264.84084352403</v>
      </c>
      <c r="W93">
        <v>153221.879581188</v>
      </c>
      <c r="X93">
        <v>97884.698679195702</v>
      </c>
      <c r="Y93">
        <v>2214716.5288019502</v>
      </c>
      <c r="Z93">
        <v>385015.38371807802</v>
      </c>
      <c r="AA93">
        <v>290367.501783741</v>
      </c>
      <c r="AB93">
        <v>2220745.90408195</v>
      </c>
      <c r="AC93">
        <v>157216.08720239799</v>
      </c>
      <c r="AD93">
        <v>656547.95973942801</v>
      </c>
      <c r="AE93">
        <v>38630.131282009999</v>
      </c>
      <c r="AF93">
        <v>302605.011718544</v>
      </c>
      <c r="AG93">
        <v>2420968.2039618199</v>
      </c>
      <c r="AH93">
        <v>42471.009199965498</v>
      </c>
      <c r="AI93">
        <v>13602.0916620974</v>
      </c>
      <c r="AJ93">
        <v>5592.0102540695898</v>
      </c>
      <c r="AK93">
        <v>213218.39101137401</v>
      </c>
      <c r="AL93">
        <v>64671.2861621216</v>
      </c>
      <c r="AM93">
        <v>31165.2801246897</v>
      </c>
      <c r="AN93">
        <v>166377.94908131301</v>
      </c>
      <c r="AO93">
        <v>84878.304018642899</v>
      </c>
      <c r="AP93">
        <v>275904.31601980299</v>
      </c>
      <c r="AQ93">
        <v>4553294.2143525202</v>
      </c>
      <c r="AR93">
        <v>19118.451433254901</v>
      </c>
      <c r="AS93">
        <v>310950.20587480901</v>
      </c>
      <c r="AT93">
        <v>395930.940412239</v>
      </c>
      <c r="AU93">
        <v>11579.4536955236</v>
      </c>
      <c r="AV93">
        <v>43949.463426218201</v>
      </c>
      <c r="AW93">
        <v>282197.90941945498</v>
      </c>
      <c r="AX93">
        <v>62727.820780091199</v>
      </c>
      <c r="AY93">
        <v>28411.5235754612</v>
      </c>
      <c r="AZ93">
        <v>225366.49209844699</v>
      </c>
      <c r="BA93">
        <v>266804.89923845202</v>
      </c>
      <c r="BB93">
        <v>100338.68467053201</v>
      </c>
      <c r="BC93">
        <v>1477094.18892688</v>
      </c>
      <c r="BD93">
        <v>289198.11400662101</v>
      </c>
      <c r="BE93">
        <v>298509.18617824902</v>
      </c>
      <c r="BF93">
        <v>251705.924539834</v>
      </c>
      <c r="BG93">
        <v>8408573.3326881807</v>
      </c>
      <c r="BH93">
        <v>440817.800200834</v>
      </c>
      <c r="BI93">
        <v>265886.84380406199</v>
      </c>
      <c r="BJ93">
        <v>55225.410231934802</v>
      </c>
      <c r="BK93">
        <v>594349.91033006995</v>
      </c>
      <c r="BL93">
        <v>280255.37757171597</v>
      </c>
      <c r="BM93">
        <v>714081.80185156595</v>
      </c>
      <c r="BN93">
        <v>2233221.9865312199</v>
      </c>
      <c r="BO93">
        <v>602480.16422402801</v>
      </c>
      <c r="BP93">
        <v>365147.571626916</v>
      </c>
      <c r="BQ93">
        <v>35429.839591151198</v>
      </c>
      <c r="BR93">
        <v>444654.22534797102</v>
      </c>
      <c r="BU93">
        <v>83169.908734949204</v>
      </c>
      <c r="BW93">
        <v>383424.84256694</v>
      </c>
      <c r="BX93">
        <v>3676.9076518143502</v>
      </c>
      <c r="BY93">
        <v>225313.65553022001</v>
      </c>
      <c r="BZ93">
        <v>185441.77737919701</v>
      </c>
      <c r="CA93">
        <v>785164.045141796</v>
      </c>
      <c r="CB93">
        <v>2988948.8051225301</v>
      </c>
      <c r="CC93">
        <v>785729.19490025099</v>
      </c>
      <c r="CD93">
        <v>16814.5800551756</v>
      </c>
      <c r="CF93">
        <v>2060.1383124713402</v>
      </c>
      <c r="CJ93">
        <v>10972528225.031811</v>
      </c>
      <c r="CK93">
        <v>1058214725.77561</v>
      </c>
      <c r="CL93">
        <v>900533229.34328103</v>
      </c>
      <c r="CN93">
        <v>4567602.6769347694</v>
      </c>
      <c r="CO93">
        <v>12406715.18900129</v>
      </c>
      <c r="CP93">
        <v>18048701.43218125</v>
      </c>
      <c r="CQ93">
        <v>12226527.231390731</v>
      </c>
      <c r="CR93">
        <v>44552259.935940832</v>
      </c>
      <c r="CS93">
        <v>74762646.191794828</v>
      </c>
      <c r="CT93">
        <v>116841613.2960227</v>
      </c>
      <c r="CU93">
        <v>82562071.327861309</v>
      </c>
      <c r="CV93">
        <v>407498598.87929422</v>
      </c>
      <c r="CW93">
        <v>50078032561.63839</v>
      </c>
      <c r="CX93">
        <v>7665047.8182073096</v>
      </c>
      <c r="CZ93">
        <v>16983622394.638363</v>
      </c>
      <c r="DD93">
        <v>2723889389.3171101</v>
      </c>
      <c r="DE93">
        <v>27293475984.641071</v>
      </c>
      <c r="DF93">
        <v>9477.9302336880592</v>
      </c>
      <c r="DG93">
        <v>375997830.52188683</v>
      </c>
      <c r="DH93">
        <v>156811349.63180339</v>
      </c>
      <c r="DI93">
        <f t="shared" si="1"/>
        <v>111368932669.233</v>
      </c>
    </row>
    <row r="94" spans="1:113">
      <c r="A94" t="s">
        <v>112</v>
      </c>
      <c r="B94">
        <v>7692.5699881546498</v>
      </c>
      <c r="C94">
        <v>107172.590780874</v>
      </c>
      <c r="D94">
        <v>31.314409867049498</v>
      </c>
      <c r="E94">
        <v>358.07006672967799</v>
      </c>
      <c r="F94">
        <v>286.82904649260001</v>
      </c>
      <c r="G94">
        <v>63666.115120130104</v>
      </c>
      <c r="H94">
        <v>500.88294114797202</v>
      </c>
      <c r="I94">
        <v>30688.097052192999</v>
      </c>
      <c r="J94">
        <v>533797.78407540498</v>
      </c>
      <c r="K94">
        <v>1101290.86850689</v>
      </c>
      <c r="L94">
        <v>675384.36563633697</v>
      </c>
      <c r="M94">
        <v>158144.07226935399</v>
      </c>
      <c r="N94">
        <v>2465.6168878367298</v>
      </c>
      <c r="O94">
        <v>9502.9727043399398</v>
      </c>
      <c r="P94">
        <v>26275.287905155899</v>
      </c>
      <c r="R94">
        <v>38535.8671558309</v>
      </c>
      <c r="S94">
        <v>183547.49021561001</v>
      </c>
      <c r="T94">
        <v>57054.516528848297</v>
      </c>
      <c r="U94">
        <v>2180570.0722153201</v>
      </c>
      <c r="V94">
        <v>461430.911216698</v>
      </c>
      <c r="W94">
        <v>136419.270499634</v>
      </c>
      <c r="X94">
        <v>87150.472395927194</v>
      </c>
      <c r="Y94">
        <v>1971846.41024165</v>
      </c>
      <c r="Z94">
        <v>342793.84851251799</v>
      </c>
      <c r="AA94">
        <v>258525.23724687801</v>
      </c>
      <c r="AB94">
        <v>1977214.59251114</v>
      </c>
      <c r="AC94">
        <v>139975.46555088201</v>
      </c>
      <c r="AD94">
        <v>584549.63455932296</v>
      </c>
      <c r="AE94">
        <v>34393.876013017703</v>
      </c>
      <c r="AF94">
        <v>269420.75806023099</v>
      </c>
      <c r="AG94">
        <v>2155480.1258803401</v>
      </c>
      <c r="AH94">
        <v>37813.5557942464</v>
      </c>
      <c r="AI94">
        <v>12110.4598565459</v>
      </c>
      <c r="AJ94">
        <v>4978.7795422678601</v>
      </c>
      <c r="AK94">
        <v>189836.44789101399</v>
      </c>
      <c r="AL94">
        <v>57579.307241398099</v>
      </c>
      <c r="AM94">
        <v>27747.634940570901</v>
      </c>
      <c r="AN94">
        <v>148132.619851275</v>
      </c>
      <c r="AO94">
        <v>75570.384250077303</v>
      </c>
      <c r="AP94">
        <v>245648.112541123</v>
      </c>
      <c r="AQ94">
        <v>4053971.12207491</v>
      </c>
      <c r="AR94">
        <v>17021.884894874602</v>
      </c>
      <c r="AS94">
        <v>276850.80200752598</v>
      </c>
      <c r="AT94">
        <v>352512.38404664001</v>
      </c>
      <c r="AU94">
        <v>10309.6283001189</v>
      </c>
      <c r="AV94">
        <v>39129.879856865897</v>
      </c>
      <c r="AW94">
        <v>251251.53825779399</v>
      </c>
      <c r="AX94">
        <v>55848.966050031901</v>
      </c>
      <c r="AY94">
        <v>25295.860686096399</v>
      </c>
      <c r="AZ94">
        <v>200652.364604634</v>
      </c>
      <c r="BA94">
        <v>237546.55548754099</v>
      </c>
      <c r="BB94">
        <v>89335.349514453497</v>
      </c>
      <c r="BC94">
        <v>1315113.1696298199</v>
      </c>
      <c r="BD94">
        <v>257484.08680595001</v>
      </c>
      <c r="BE94">
        <v>265774.088708386</v>
      </c>
      <c r="BF94">
        <v>224103.36369725701</v>
      </c>
      <c r="BG94">
        <v>7486472.8400632199</v>
      </c>
      <c r="BH94">
        <v>392476.86355907802</v>
      </c>
      <c r="BI94">
        <v>236729.17579620701</v>
      </c>
      <c r="BJ94">
        <v>49169.284422539902</v>
      </c>
      <c r="BK94">
        <v>529172.34412196896</v>
      </c>
      <c r="BL94">
        <v>249522.02822753499</v>
      </c>
      <c r="BM94">
        <v>635774.20373594796</v>
      </c>
      <c r="BN94">
        <v>1988322.52351339</v>
      </c>
      <c r="BO94">
        <v>536411.01857383095</v>
      </c>
      <c r="BP94">
        <v>325104.77930576599</v>
      </c>
      <c r="BQ94">
        <v>31544.5345283268</v>
      </c>
      <c r="BR94">
        <v>395892.57886899001</v>
      </c>
      <c r="BU94">
        <v>74049.334913236205</v>
      </c>
      <c r="BW94">
        <v>341377.72919502202</v>
      </c>
      <c r="BX94">
        <v>3273.6908131273299</v>
      </c>
      <c r="BY94">
        <v>200605.322197159</v>
      </c>
      <c r="BZ94">
        <v>165105.87168995599</v>
      </c>
      <c r="CA94">
        <v>699061.43008792901</v>
      </c>
      <c r="CB94">
        <v>2661174.8705217699</v>
      </c>
      <c r="CC94">
        <v>699564.60442557803</v>
      </c>
      <c r="CD94">
        <v>14970.6605293882</v>
      </c>
      <c r="CF94">
        <v>1834.2195415164099</v>
      </c>
      <c r="CJ94">
        <v>18121654603.526951</v>
      </c>
      <c r="CK94">
        <v>1912956514.6234901</v>
      </c>
      <c r="CL94">
        <v>1626445604.555068</v>
      </c>
      <c r="CN94">
        <v>6011619.2284258194</v>
      </c>
      <c r="CO94">
        <v>17850156.450361431</v>
      </c>
      <c r="CP94">
        <v>26390761.849258207</v>
      </c>
      <c r="CQ94">
        <v>17498835.64309182</v>
      </c>
      <c r="CR94">
        <v>65036560.182311527</v>
      </c>
      <c r="CS94">
        <v>109630212.0947403</v>
      </c>
      <c r="CT94">
        <v>170051819.83670831</v>
      </c>
      <c r="CU94">
        <v>118738211.95045716</v>
      </c>
      <c r="CV94">
        <v>597045457.36363435</v>
      </c>
      <c r="CW94">
        <v>38462809274.108597</v>
      </c>
      <c r="CX94">
        <v>6824483.7784449002</v>
      </c>
      <c r="CZ94">
        <v>12868528145.463762</v>
      </c>
      <c r="DD94">
        <v>4128708159.4922299</v>
      </c>
      <c r="DE94">
        <v>1165233245.879215</v>
      </c>
      <c r="DF94">
        <v>8438.5619851441897</v>
      </c>
      <c r="DG94">
        <v>340312557.72172314</v>
      </c>
      <c r="DH94">
        <v>178021546.057639</v>
      </c>
      <c r="DI94">
        <f t="shared" si="1"/>
        <v>79979541602.609451</v>
      </c>
    </row>
    <row r="95" spans="1:113">
      <c r="A95" t="s">
        <v>113</v>
      </c>
      <c r="B95">
        <v>5939.5890141199898</v>
      </c>
      <c r="C95">
        <v>82750.126914290304</v>
      </c>
      <c r="D95">
        <v>24.178489778627998</v>
      </c>
      <c r="E95">
        <v>276.47314719368501</v>
      </c>
      <c r="F95">
        <v>221.46651328506701</v>
      </c>
      <c r="G95">
        <v>49157.896323532397</v>
      </c>
      <c r="H95">
        <v>386.74185859650299</v>
      </c>
      <c r="I95">
        <v>23694.900975373301</v>
      </c>
      <c r="J95">
        <v>412156.07513977803</v>
      </c>
      <c r="K95">
        <v>850328.97380286001</v>
      </c>
      <c r="L95">
        <v>521477.94100269099</v>
      </c>
      <c r="M95">
        <v>122106.239624162</v>
      </c>
      <c r="N95">
        <v>1903.75271236718</v>
      </c>
      <c r="O95">
        <v>7337.4376005800596</v>
      </c>
      <c r="P95">
        <v>20287.681701254402</v>
      </c>
      <c r="R95">
        <v>29754.323140486398</v>
      </c>
      <c r="S95">
        <v>141720.732880255</v>
      </c>
      <c r="T95">
        <v>44052.9472078248</v>
      </c>
      <c r="U95">
        <v>1683662.2956167399</v>
      </c>
      <c r="V95">
        <v>356280.14763055003</v>
      </c>
      <c r="W95">
        <v>105332.080386865</v>
      </c>
      <c r="X95">
        <v>67290.643987028699</v>
      </c>
      <c r="Y95">
        <v>1522502.5308626101</v>
      </c>
      <c r="Z95">
        <v>264678.069860666</v>
      </c>
      <c r="AA95">
        <v>199612.56919193501</v>
      </c>
      <c r="AB95">
        <v>1526647.4130648901</v>
      </c>
      <c r="AC95">
        <v>108077.890576566</v>
      </c>
      <c r="AD95">
        <v>451342.60630487901</v>
      </c>
      <c r="AE95">
        <v>26556.2079297936</v>
      </c>
      <c r="AF95">
        <v>208025.22137784399</v>
      </c>
      <c r="AG95">
        <v>1664289.8401375499</v>
      </c>
      <c r="AH95">
        <v>29196.6119159349</v>
      </c>
      <c r="AI95">
        <v>9350.7312160492802</v>
      </c>
      <c r="AJ95">
        <v>3844.2164736252798</v>
      </c>
      <c r="AK95">
        <v>146576.56441336</v>
      </c>
      <c r="AL95">
        <v>44458.148740703102</v>
      </c>
      <c r="AM95">
        <v>21424.510653085701</v>
      </c>
      <c r="AN95">
        <v>114376.19454308201</v>
      </c>
      <c r="AO95">
        <v>58349.423505506602</v>
      </c>
      <c r="AP95">
        <v>189669.88052566</v>
      </c>
      <c r="AQ95">
        <v>3130153.1708276402</v>
      </c>
      <c r="AR95">
        <v>13142.941913677099</v>
      </c>
      <c r="AS95">
        <v>213762.108721311</v>
      </c>
      <c r="AT95">
        <v>272181.94788591599</v>
      </c>
      <c r="AU95">
        <v>7960.2727157945101</v>
      </c>
      <c r="AV95">
        <v>30212.972371984699</v>
      </c>
      <c r="AW95">
        <v>193996.39895570601</v>
      </c>
      <c r="AX95">
        <v>43122.1172782992</v>
      </c>
      <c r="AY95">
        <v>19531.446118164</v>
      </c>
      <c r="AZ95">
        <v>154927.75266238101</v>
      </c>
      <c r="BA95">
        <v>183414.50431890201</v>
      </c>
      <c r="BB95">
        <v>68977.631840292903</v>
      </c>
      <c r="BC95">
        <v>1015425.50105958</v>
      </c>
      <c r="BD95">
        <v>198808.67585973101</v>
      </c>
      <c r="BE95">
        <v>205209.55414911499</v>
      </c>
      <c r="BF95">
        <v>173034.74379735501</v>
      </c>
      <c r="BG95">
        <v>5780457.2339047603</v>
      </c>
      <c r="BH95">
        <v>303039.33154737297</v>
      </c>
      <c r="BI95">
        <v>182783.388912414</v>
      </c>
      <c r="BJ95">
        <v>37964.599872079598</v>
      </c>
      <c r="BK95">
        <v>408584.67931559897</v>
      </c>
      <c r="BL95">
        <v>192661.009249619</v>
      </c>
      <c r="BM95">
        <v>490894.13314220501</v>
      </c>
      <c r="BN95">
        <v>1535224.07145762</v>
      </c>
      <c r="BO95">
        <v>414173.80639761098</v>
      </c>
      <c r="BP95">
        <v>251019.98143349399</v>
      </c>
      <c r="BQ95">
        <v>24356.173688180399</v>
      </c>
      <c r="BR95">
        <v>305676.67448495497</v>
      </c>
      <c r="BU95">
        <v>57174.9905208282</v>
      </c>
      <c r="BW95">
        <v>263584.65546809899</v>
      </c>
      <c r="BX95">
        <v>2527.6829485097801</v>
      </c>
      <c r="BY95">
        <v>154891.43026725599</v>
      </c>
      <c r="BZ95">
        <v>127481.585889557</v>
      </c>
      <c r="CA95">
        <v>539759.48177773005</v>
      </c>
      <c r="CB95">
        <v>2054746.9896201801</v>
      </c>
      <c r="CC95">
        <v>540147.99286995095</v>
      </c>
      <c r="CD95">
        <v>11559.150056664501</v>
      </c>
      <c r="CF95">
        <v>1416.23803943947</v>
      </c>
      <c r="CJ95">
        <v>28320765287.478321</v>
      </c>
      <c r="CK95">
        <v>2256401576.2989998</v>
      </c>
      <c r="CL95">
        <v>2736589359.5443101</v>
      </c>
      <c r="CN95">
        <v>4059565.9763271902</v>
      </c>
      <c r="CO95">
        <v>11745979.13871181</v>
      </c>
      <c r="CP95">
        <v>17287588.022882052</v>
      </c>
      <c r="CQ95">
        <v>11531852.93503779</v>
      </c>
      <c r="CR95">
        <v>42622602.046602413</v>
      </c>
      <c r="CS95">
        <v>71757648.934205562</v>
      </c>
      <c r="CT95">
        <v>111539149.00013304</v>
      </c>
      <c r="CU95">
        <v>78142454.749174044</v>
      </c>
      <c r="CV95">
        <v>390882767.86949313</v>
      </c>
      <c r="CW95">
        <v>37737493717.350533</v>
      </c>
      <c r="CX95">
        <v>5269322.07830521</v>
      </c>
      <c r="CZ95">
        <v>12744277901.075071</v>
      </c>
      <c r="DD95">
        <v>2677669796.9358902</v>
      </c>
      <c r="DE95">
        <v>3474203874.7775536</v>
      </c>
      <c r="DF95">
        <v>6515.5845366519097</v>
      </c>
      <c r="DG95">
        <v>272279010.07292801</v>
      </c>
      <c r="DH95">
        <v>203340897.62294909</v>
      </c>
      <c r="DI95">
        <f t="shared" si="1"/>
        <v>91198585975.790268</v>
      </c>
    </row>
    <row r="96" spans="1:113">
      <c r="A96" t="s">
        <v>114</v>
      </c>
      <c r="B96">
        <v>13255.8029412782</v>
      </c>
      <c r="C96">
        <v>184679.33945158901</v>
      </c>
      <c r="D96">
        <v>53.960854052574398</v>
      </c>
      <c r="E96">
        <v>617.02477209149004</v>
      </c>
      <c r="F96">
        <v>494.26255776617501</v>
      </c>
      <c r="G96">
        <v>109709.170975203</v>
      </c>
      <c r="H96">
        <v>863.11929234694401</v>
      </c>
      <c r="I96">
        <v>52881.594550727801</v>
      </c>
      <c r="J96">
        <v>919838.005645753</v>
      </c>
      <c r="K96">
        <v>1897739.60541612</v>
      </c>
      <c r="L96">
        <v>1163819.38341559</v>
      </c>
      <c r="M96">
        <v>272513.17330382799</v>
      </c>
      <c r="N96">
        <v>4248.7402317014003</v>
      </c>
      <c r="O96">
        <v>16375.480979575001</v>
      </c>
      <c r="P96">
        <v>45277.461138790401</v>
      </c>
      <c r="R96">
        <v>66404.837651858703</v>
      </c>
      <c r="S96">
        <v>316288.23194470297</v>
      </c>
      <c r="T96">
        <v>98316.093214738605</v>
      </c>
      <c r="U96">
        <v>3757548.8063734998</v>
      </c>
      <c r="V96">
        <v>795135.72700952401</v>
      </c>
      <c r="W96">
        <v>235077.08996091801</v>
      </c>
      <c r="X96">
        <v>150177.31266645799</v>
      </c>
      <c r="Y96">
        <v>3397877.10542501</v>
      </c>
      <c r="Z96">
        <v>590700.85970766202</v>
      </c>
      <c r="AA96">
        <v>445489.55753003201</v>
      </c>
      <c r="AB96">
        <v>3407127.5336208902</v>
      </c>
      <c r="AC96">
        <v>241205.10971149299</v>
      </c>
      <c r="AD96">
        <v>1007293.37231202</v>
      </c>
      <c r="AE96">
        <v>59267.376639713497</v>
      </c>
      <c r="AF96">
        <v>464264.67131733597</v>
      </c>
      <c r="AG96">
        <v>3714313.92064144</v>
      </c>
      <c r="AH96">
        <v>65160.153874375399</v>
      </c>
      <c r="AI96">
        <v>20868.691430020201</v>
      </c>
      <c r="AJ96">
        <v>8579.4111203403099</v>
      </c>
      <c r="AK96">
        <v>327125.33629078901</v>
      </c>
      <c r="AL96">
        <v>99220.410274146096</v>
      </c>
      <c r="AM96">
        <v>47814.603107299001</v>
      </c>
      <c r="AN96">
        <v>255261.482306622</v>
      </c>
      <c r="AO96">
        <v>130222.555447429</v>
      </c>
      <c r="AP96">
        <v>423299.75258674298</v>
      </c>
      <c r="AQ96">
        <v>6985785.2975802198</v>
      </c>
      <c r="AR96">
        <v>29332.037563912501</v>
      </c>
      <c r="AS96">
        <v>477068.09053380601</v>
      </c>
      <c r="AT96">
        <v>607447.79761222599</v>
      </c>
      <c r="AU96">
        <v>17765.506372336</v>
      </c>
      <c r="AV96">
        <v>67428.437738911598</v>
      </c>
      <c r="AW96">
        <v>432955.551261393</v>
      </c>
      <c r="AX96">
        <v>96238.693905072098</v>
      </c>
      <c r="AY96">
        <v>43589.716440832803</v>
      </c>
      <c r="AZ96">
        <v>345763.27664177498</v>
      </c>
      <c r="BA96">
        <v>409339.184924028</v>
      </c>
      <c r="BB96">
        <v>153942.28335618699</v>
      </c>
      <c r="BC96">
        <v>2266197.2590352199</v>
      </c>
      <c r="BD96">
        <v>443695.45164624701</v>
      </c>
      <c r="BE96">
        <v>457980.74664788198</v>
      </c>
      <c r="BF96">
        <v>386173.93565775797</v>
      </c>
      <c r="BG96">
        <v>12900657.2375581</v>
      </c>
      <c r="BH96">
        <v>676314.41382545198</v>
      </c>
      <c r="BI96">
        <v>407930.67981673399</v>
      </c>
      <c r="BJ96">
        <v>84728.295754537903</v>
      </c>
      <c r="BK96">
        <v>911867.46775869001</v>
      </c>
      <c r="BL96">
        <v>429975.26714550197</v>
      </c>
      <c r="BM96">
        <v>1095563.3257609699</v>
      </c>
      <c r="BN96">
        <v>3426268.6717162002</v>
      </c>
      <c r="BO96">
        <v>924341.11989805405</v>
      </c>
      <c r="BP96">
        <v>560219.13305708906</v>
      </c>
      <c r="BQ96">
        <v>54357.403861872997</v>
      </c>
      <c r="BR96">
        <v>682200.35950048803</v>
      </c>
      <c r="BU96">
        <v>127601.489886222</v>
      </c>
      <c r="BW96">
        <v>588260.60909662303</v>
      </c>
      <c r="BX96">
        <v>5641.2096836701903</v>
      </c>
      <c r="BY96">
        <v>345682.21337106999</v>
      </c>
      <c r="BZ96">
        <v>284509.715600917</v>
      </c>
      <c r="CA96">
        <v>1204619.5972688999</v>
      </c>
      <c r="CB96">
        <v>4585724.89171209</v>
      </c>
      <c r="CC96">
        <v>1205486.6650856701</v>
      </c>
      <c r="CD96">
        <v>25797.376713363799</v>
      </c>
      <c r="CF96">
        <v>3160.7190874861099</v>
      </c>
      <c r="CJ96">
        <v>92009103684.775101</v>
      </c>
      <c r="CK96">
        <v>6611504571.2605696</v>
      </c>
      <c r="CL96">
        <v>8382536549.2801495</v>
      </c>
      <c r="CN96">
        <v>14417263.05127579</v>
      </c>
      <c r="CO96">
        <v>44955880.325563781</v>
      </c>
      <c r="CP96">
        <v>67011951.080362171</v>
      </c>
      <c r="CQ96">
        <v>43952186.939989358</v>
      </c>
      <c r="CR96">
        <v>165005391.10347492</v>
      </c>
      <c r="CS96">
        <v>278772225.16653919</v>
      </c>
      <c r="CT96">
        <v>430790645.75471842</v>
      </c>
      <c r="CU96">
        <v>298982032.22336692</v>
      </c>
      <c r="CV96">
        <v>1517557058.6158359</v>
      </c>
      <c r="CW96">
        <v>77258428680.452927</v>
      </c>
      <c r="CX96">
        <v>11759920.583409101</v>
      </c>
      <c r="CZ96">
        <v>25642722004.830631</v>
      </c>
      <c r="DD96">
        <v>10697564451.634199</v>
      </c>
      <c r="DE96">
        <v>13337149689.00601</v>
      </c>
      <c r="DF96">
        <v>14541.2930860661</v>
      </c>
      <c r="DG96">
        <v>626794844.58313847</v>
      </c>
      <c r="DH96">
        <v>586256779.058272</v>
      </c>
      <c r="DI96">
        <f t="shared" si="1"/>
        <v>238093838368.27634</v>
      </c>
    </row>
    <row r="97" spans="1:113">
      <c r="A97" t="s">
        <v>115</v>
      </c>
      <c r="B97">
        <v>45274.226644721901</v>
      </c>
      <c r="C97">
        <v>630758.793561436</v>
      </c>
      <c r="D97">
        <v>184.299355319433</v>
      </c>
      <c r="E97">
        <v>2107.4030370569399</v>
      </c>
      <c r="F97">
        <v>1688.11766148268</v>
      </c>
      <c r="G97">
        <v>374703.65950211999</v>
      </c>
      <c r="H97">
        <v>2947.9208944380598</v>
      </c>
      <c r="I97">
        <v>180613.22332791699</v>
      </c>
      <c r="J97">
        <v>3141639.51655871</v>
      </c>
      <c r="K97">
        <v>6481590.9974586703</v>
      </c>
      <c r="L97">
        <v>3974940.0901396801</v>
      </c>
      <c r="M97">
        <v>930748.83705537498</v>
      </c>
      <c r="N97">
        <v>14511.261902181601</v>
      </c>
      <c r="O97">
        <v>55929.259100326002</v>
      </c>
      <c r="P97">
        <v>154641.86112120299</v>
      </c>
      <c r="R97">
        <v>226800.87230282201</v>
      </c>
      <c r="S97">
        <v>1080259.3521914601</v>
      </c>
      <c r="T97">
        <v>335791.43464533699</v>
      </c>
      <c r="U97">
        <v>12833633.4692038</v>
      </c>
      <c r="V97">
        <v>2715727.9930470702</v>
      </c>
      <c r="W97">
        <v>802888.62900416902</v>
      </c>
      <c r="X97">
        <v>512919.64135828498</v>
      </c>
      <c r="Y97">
        <v>11605201.0476771</v>
      </c>
      <c r="Z97">
        <v>2017495.6372018899</v>
      </c>
      <c r="AA97">
        <v>1521537.0419143101</v>
      </c>
      <c r="AB97">
        <v>11636795.209460899</v>
      </c>
      <c r="AC97">
        <v>823818.43282668397</v>
      </c>
      <c r="AD97">
        <v>3440336.9330250099</v>
      </c>
      <c r="AE97">
        <v>202423.39558841899</v>
      </c>
      <c r="AF97">
        <v>1585662.07158263</v>
      </c>
      <c r="AG97">
        <v>12685967.8751796</v>
      </c>
      <c r="AH97">
        <v>222549.74578167399</v>
      </c>
      <c r="AI97">
        <v>71275.491176726602</v>
      </c>
      <c r="AJ97">
        <v>29302.351978316299</v>
      </c>
      <c r="AK97">
        <v>1117272.69046381</v>
      </c>
      <c r="AL97">
        <v>338880.06350378197</v>
      </c>
      <c r="AM97">
        <v>163307.284183159</v>
      </c>
      <c r="AN97">
        <v>871826.94664464495</v>
      </c>
      <c r="AO97">
        <v>444765.62571872998</v>
      </c>
      <c r="AP97">
        <v>1445749.38403685</v>
      </c>
      <c r="AQ97">
        <v>23859439.3908149</v>
      </c>
      <c r="AR97">
        <v>100181.431672069</v>
      </c>
      <c r="AS97">
        <v>1629391.2146606999</v>
      </c>
      <c r="AT97">
        <v>2074693.58029557</v>
      </c>
      <c r="AU97">
        <v>60676.7892916364</v>
      </c>
      <c r="AV97">
        <v>230296.90362888199</v>
      </c>
      <c r="AW97">
        <v>1478728.0590796601</v>
      </c>
      <c r="AX97">
        <v>328696.22905167501</v>
      </c>
      <c r="AY97">
        <v>148877.49239059901</v>
      </c>
      <c r="AZ97">
        <v>1180929.2142805399</v>
      </c>
      <c r="BA97">
        <v>1398068.08496726</v>
      </c>
      <c r="BB97">
        <v>525778.62372794095</v>
      </c>
      <c r="BC97">
        <v>7740031.1985412799</v>
      </c>
      <c r="BD97">
        <v>1515409.4043229199</v>
      </c>
      <c r="BE97">
        <v>1564199.7858981299</v>
      </c>
      <c r="BF97">
        <v>1318948.86825827</v>
      </c>
      <c r="BG97">
        <v>44061252.436116703</v>
      </c>
      <c r="BH97">
        <v>2309902.4774483601</v>
      </c>
      <c r="BI97">
        <v>1393257.43866085</v>
      </c>
      <c r="BJ97">
        <v>289383.30497255299</v>
      </c>
      <c r="BK97">
        <v>3114416.72663208</v>
      </c>
      <c r="BL97">
        <v>1468549.1163836799</v>
      </c>
      <c r="BM97">
        <v>3741816.5111441398</v>
      </c>
      <c r="BN97">
        <v>11702170.368416101</v>
      </c>
      <c r="BO97">
        <v>3157019.5743469</v>
      </c>
      <c r="BP97">
        <v>1913387.52643607</v>
      </c>
      <c r="BQ97">
        <v>185653.742226181</v>
      </c>
      <c r="BR97">
        <v>2330005.4949487401</v>
      </c>
      <c r="BU97">
        <v>435813.56775630801</v>
      </c>
      <c r="BW97">
        <v>2009161.1394937099</v>
      </c>
      <c r="BX97">
        <v>19267.1395991842</v>
      </c>
      <c r="BY97">
        <v>1180652.34860091</v>
      </c>
      <c r="BZ97">
        <v>971722.15095551696</v>
      </c>
      <c r="CA97">
        <v>4114290.2402083501</v>
      </c>
      <c r="CB97">
        <v>15662208.392613299</v>
      </c>
      <c r="CC97">
        <v>4117251.64699953</v>
      </c>
      <c r="CD97">
        <v>88109.055734611204</v>
      </c>
      <c r="CF97">
        <v>10795.205161170399</v>
      </c>
      <c r="CJ97">
        <v>157978861427.11499</v>
      </c>
      <c r="CK97">
        <v>14077981073.493799</v>
      </c>
      <c r="CL97">
        <v>12034342898.47834</v>
      </c>
      <c r="CN97">
        <v>30364311.910047241</v>
      </c>
      <c r="CO97">
        <v>87505744.337637424</v>
      </c>
      <c r="CP97">
        <v>128698315.95220384</v>
      </c>
      <c r="CQ97">
        <v>85930458.752006084</v>
      </c>
      <c r="CR97">
        <v>317329116.55133283</v>
      </c>
      <c r="CS97">
        <v>534136590.00481457</v>
      </c>
      <c r="CT97">
        <v>830528521.5352447</v>
      </c>
      <c r="CU97">
        <v>582159682.73586905</v>
      </c>
      <c r="CV97">
        <v>2909689281.6336007</v>
      </c>
      <c r="CW97">
        <v>80698804861.072556</v>
      </c>
      <c r="CX97">
        <v>40165149.721655197</v>
      </c>
      <c r="CZ97">
        <v>26032100987.31316</v>
      </c>
      <c r="DD97">
        <v>19966185247.663898</v>
      </c>
      <c r="DE97">
        <v>8894814860.6991634</v>
      </c>
      <c r="DF97">
        <v>49664.7243326026</v>
      </c>
      <c r="DG97">
        <v>2036986677.7772019</v>
      </c>
      <c r="DH97">
        <v>1283741114.6987391</v>
      </c>
      <c r="DI97">
        <f t="shared" si="1"/>
        <v>328784530886.1333</v>
      </c>
    </row>
    <row r="98" spans="1:113">
      <c r="A98" t="s">
        <v>116</v>
      </c>
      <c r="B98">
        <v>80064.585959223594</v>
      </c>
      <c r="C98">
        <v>1115456.7485588</v>
      </c>
      <c r="D98">
        <v>325.92167044608101</v>
      </c>
      <c r="E98">
        <v>3726.8080344083501</v>
      </c>
      <c r="F98">
        <v>2985.32855519952</v>
      </c>
      <c r="G98">
        <v>662639.55408591405</v>
      </c>
      <c r="H98">
        <v>5213.2103261722596</v>
      </c>
      <c r="I98">
        <v>319402.98081704101</v>
      </c>
      <c r="J98">
        <v>5555789.3699711096</v>
      </c>
      <c r="K98">
        <v>11462280.816872999</v>
      </c>
      <c r="L98">
        <v>7029428.3550584903</v>
      </c>
      <c r="M98">
        <v>1645970.0318162099</v>
      </c>
      <c r="N98">
        <v>25662.2423406866</v>
      </c>
      <c r="O98">
        <v>98907.332156402001</v>
      </c>
      <c r="P98">
        <v>273474.28106927901</v>
      </c>
      <c r="R98">
        <v>401082.89598433499</v>
      </c>
      <c r="S98">
        <v>1910369.8543655099</v>
      </c>
      <c r="T98">
        <v>593825.76304407895</v>
      </c>
      <c r="U98">
        <v>22695463.317958701</v>
      </c>
      <c r="V98">
        <v>4802591.97020509</v>
      </c>
      <c r="W98">
        <v>1419857.39827278</v>
      </c>
      <c r="X98">
        <v>907065.71396492596</v>
      </c>
      <c r="Y98">
        <v>20523058.828750599</v>
      </c>
      <c r="Z98">
        <v>3567812.5246550301</v>
      </c>
      <c r="AA98">
        <v>2690741.3402873301</v>
      </c>
      <c r="AB98">
        <v>20578931.0913914</v>
      </c>
      <c r="AC98">
        <v>1456870.4231535301</v>
      </c>
      <c r="AD98">
        <v>6084016.7246674402</v>
      </c>
      <c r="AE98">
        <v>357972.88120295899</v>
      </c>
      <c r="AF98">
        <v>2804142.3706418802</v>
      </c>
      <c r="AG98">
        <v>22434326.1208786</v>
      </c>
      <c r="AH98">
        <v>393565.04951846501</v>
      </c>
      <c r="AI98">
        <v>126046.166064554</v>
      </c>
      <c r="AJ98">
        <v>51819.342982611401</v>
      </c>
      <c r="AK98">
        <v>1975825.58543739</v>
      </c>
      <c r="AL98">
        <v>599287.80644183198</v>
      </c>
      <c r="AM98">
        <v>288798.52978723898</v>
      </c>
      <c r="AN98">
        <v>1541770.4218109499</v>
      </c>
      <c r="AO98">
        <v>786539.67855719395</v>
      </c>
      <c r="AP98">
        <v>2556715.6948269601</v>
      </c>
      <c r="AQ98">
        <v>42193898.772371098</v>
      </c>
      <c r="AR98">
        <v>177164.48059000701</v>
      </c>
      <c r="AS98">
        <v>2881474.5747316801</v>
      </c>
      <c r="AT98">
        <v>3668963.4436415001</v>
      </c>
      <c r="AU98">
        <v>107303.036893205</v>
      </c>
      <c r="AV98">
        <v>407265.40469548298</v>
      </c>
      <c r="AW98">
        <v>2615036.3809759701</v>
      </c>
      <c r="AX98">
        <v>581278.34389963106</v>
      </c>
      <c r="AY98">
        <v>263280.36214596202</v>
      </c>
      <c r="AZ98">
        <v>2088398.0930361301</v>
      </c>
      <c r="BA98">
        <v>2472394.3546091998</v>
      </c>
      <c r="BB98">
        <v>929806.00519866904</v>
      </c>
      <c r="BC98">
        <v>13687752.1528007</v>
      </c>
      <c r="BD98">
        <v>2679905.0035230801</v>
      </c>
      <c r="BE98">
        <v>2766187.6855060598</v>
      </c>
      <c r="BF98">
        <v>2332477.0595677602</v>
      </c>
      <c r="BG98">
        <v>77919518.334915206</v>
      </c>
      <c r="BH98">
        <v>4084915.3960015401</v>
      </c>
      <c r="BI98">
        <v>2463887.0330432099</v>
      </c>
      <c r="BJ98">
        <v>511755.94180669001</v>
      </c>
      <c r="BK98">
        <v>5507647.6000136798</v>
      </c>
      <c r="BL98">
        <v>2597035.5691928798</v>
      </c>
      <c r="BM98">
        <v>6617164.1550296396</v>
      </c>
      <c r="BN98">
        <v>20694542.895759501</v>
      </c>
      <c r="BO98">
        <v>5582988.0224959403</v>
      </c>
      <c r="BP98">
        <v>3383703.96220796</v>
      </c>
      <c r="BQ98">
        <v>328316.81741939898</v>
      </c>
      <c r="BR98">
        <v>4120466.3019359298</v>
      </c>
      <c r="BU98">
        <v>770708.53427573002</v>
      </c>
      <c r="BW98">
        <v>3553073.4963460602</v>
      </c>
      <c r="BX98">
        <v>34072.709109589799</v>
      </c>
      <c r="BY98">
        <v>2087908.4737173901</v>
      </c>
      <c r="BZ98">
        <v>1718428.72754469</v>
      </c>
      <c r="CA98">
        <v>7275860.2191774603</v>
      </c>
      <c r="CB98">
        <v>27697617.896425199</v>
      </c>
      <c r="CC98">
        <v>7281097.2784529896</v>
      </c>
      <c r="CD98">
        <v>155815.25272662399</v>
      </c>
      <c r="CF98">
        <v>19090.6326983002</v>
      </c>
      <c r="CJ98">
        <v>328235543452.88007</v>
      </c>
      <c r="CK98">
        <v>32608249224.800098</v>
      </c>
      <c r="CL98">
        <v>22427428070.189423</v>
      </c>
      <c r="CN98">
        <v>52475766.366633102</v>
      </c>
      <c r="CO98">
        <v>150474793.7101838</v>
      </c>
      <c r="CP98">
        <v>221112019.38241708</v>
      </c>
      <c r="CQ98">
        <v>147808899.95872951</v>
      </c>
      <c r="CR98">
        <v>545241597.66474676</v>
      </c>
      <c r="CS98">
        <v>917536933.85353053</v>
      </c>
      <c r="CT98">
        <v>1427267972.00021</v>
      </c>
      <c r="CU98">
        <v>1001103598.0306089</v>
      </c>
      <c r="CV98">
        <v>4998479265.537529</v>
      </c>
      <c r="CW98">
        <v>104195364737.65918</v>
      </c>
      <c r="CX98">
        <v>71029508.8569877</v>
      </c>
      <c r="CZ98">
        <v>32886309685.753109</v>
      </c>
      <c r="DD98">
        <v>34398763704.012703</v>
      </c>
      <c r="DE98">
        <v>137361.69308440201</v>
      </c>
      <c r="DF98">
        <v>87828.901455843501</v>
      </c>
      <c r="DG98">
        <v>3634753118.330442</v>
      </c>
      <c r="DH98">
        <v>2494885030.3867168</v>
      </c>
      <c r="DI98">
        <f t="shared" si="1"/>
        <v>570828140595.43457</v>
      </c>
    </row>
    <row r="99" spans="1:113">
      <c r="A99" t="s">
        <v>117</v>
      </c>
      <c r="B99">
        <v>91587.285320265903</v>
      </c>
      <c r="C99">
        <v>1275990.55523376</v>
      </c>
      <c r="D99">
        <v>372.827520002482</v>
      </c>
      <c r="E99">
        <v>4263.1611303785803</v>
      </c>
      <c r="F99">
        <v>3414.9697382941099</v>
      </c>
      <c r="G99">
        <v>758005.01779237494</v>
      </c>
      <c r="H99">
        <v>5963.4828040060602</v>
      </c>
      <c r="I99">
        <v>365370.67650774098</v>
      </c>
      <c r="J99">
        <v>6355364.9857877595</v>
      </c>
      <c r="K99">
        <v>13111904.233547401</v>
      </c>
      <c r="L99">
        <v>8041086.48886282</v>
      </c>
      <c r="M99">
        <v>1882854.01250104</v>
      </c>
      <c r="N99">
        <v>29355.489484592901</v>
      </c>
      <c r="O99">
        <v>113141.833457906</v>
      </c>
      <c r="P99">
        <v>312832.03064089798</v>
      </c>
      <c r="R99">
        <v>458805.76526436198</v>
      </c>
      <c r="S99">
        <v>2185305.6107492698</v>
      </c>
      <c r="T99">
        <v>679287.71427284495</v>
      </c>
      <c r="U99">
        <v>25961738.8821087</v>
      </c>
      <c r="V99">
        <v>5493769.2586833304</v>
      </c>
      <c r="W99">
        <v>1624199.80184409</v>
      </c>
      <c r="X99">
        <v>1037608.39269744</v>
      </c>
      <c r="Y99">
        <v>23476687.252847102</v>
      </c>
      <c r="Z99">
        <v>4081283.3757888698</v>
      </c>
      <c r="AA99">
        <v>3077986.2520170901</v>
      </c>
      <c r="AB99">
        <v>23540600.514855001</v>
      </c>
      <c r="AC99">
        <v>1666539.65072615</v>
      </c>
      <c r="AD99">
        <v>6959613.5292471796</v>
      </c>
      <c r="AE99">
        <v>409491.46260933299</v>
      </c>
      <c r="AF99">
        <v>3207707.68126402</v>
      </c>
      <c r="AG99">
        <v>25663019.4584064</v>
      </c>
      <c r="AH99">
        <v>450205.96872492402</v>
      </c>
      <c r="AI99">
        <v>144186.42195638601</v>
      </c>
      <c r="AJ99">
        <v>59277.056066639198</v>
      </c>
      <c r="AK99">
        <v>2260181.5705223</v>
      </c>
      <c r="AL99">
        <v>685535.84159540897</v>
      </c>
      <c r="AM99">
        <v>330361.70774889301</v>
      </c>
      <c r="AN99">
        <v>1763658.24951199</v>
      </c>
      <c r="AO99">
        <v>899736.54509892699</v>
      </c>
      <c r="AP99">
        <v>2924671.9635092602</v>
      </c>
      <c r="AQ99">
        <v>48266341.470968202</v>
      </c>
      <c r="AR99">
        <v>202661.559265135</v>
      </c>
      <c r="AS99">
        <v>3296169.3470000299</v>
      </c>
      <c r="AT99">
        <v>4196991.6876052702</v>
      </c>
      <c r="AU99">
        <v>122745.827483253</v>
      </c>
      <c r="AV99">
        <v>465878.04550585698</v>
      </c>
      <c r="AW99">
        <v>2991386.0201475401</v>
      </c>
      <c r="AX99">
        <v>664934.50125803205</v>
      </c>
      <c r="AY99">
        <v>301171.02784201998</v>
      </c>
      <c r="AZ99">
        <v>2388955.2380451001</v>
      </c>
      <c r="BA99">
        <v>2828215.3022702499</v>
      </c>
      <c r="BB99">
        <v>1063621.4110193199</v>
      </c>
      <c r="BC99">
        <v>15657659.960298801</v>
      </c>
      <c r="BD99">
        <v>3065590.3761730599</v>
      </c>
      <c r="BE99">
        <v>3164290.6506864098</v>
      </c>
      <c r="BF99">
        <v>2668161.4523855201</v>
      </c>
      <c r="BG99">
        <v>89133504.810630202</v>
      </c>
      <c r="BH99">
        <v>4672806.4274669401</v>
      </c>
      <c r="BI99">
        <v>2818483.62779469</v>
      </c>
      <c r="BJ99">
        <v>585406.60511829203</v>
      </c>
      <c r="BK99">
        <v>6300294.77006019</v>
      </c>
      <c r="BL99">
        <v>2970794.57556536</v>
      </c>
      <c r="BM99">
        <v>7569490.2336270502</v>
      </c>
      <c r="BN99">
        <v>23672850.887303699</v>
      </c>
      <c r="BO99">
        <v>6386478.0018519098</v>
      </c>
      <c r="BP99">
        <v>3870678.3593921</v>
      </c>
      <c r="BQ99">
        <v>375567.37066930399</v>
      </c>
      <c r="BR99">
        <v>4713473.7328204699</v>
      </c>
      <c r="BU99">
        <v>881627.02125787304</v>
      </c>
      <c r="BW99">
        <v>4064423.14257959</v>
      </c>
      <c r="BX99">
        <v>38976.37005759</v>
      </c>
      <c r="BY99">
        <v>2388395.1539116902</v>
      </c>
      <c r="BZ99">
        <v>1965740.7864737201</v>
      </c>
      <c r="CA99">
        <v>8322984.2240558099</v>
      </c>
      <c r="CB99">
        <v>31683791.311473899</v>
      </c>
      <c r="CC99">
        <v>8328974.9880916299</v>
      </c>
      <c r="CD99">
        <v>178239.802751126</v>
      </c>
      <c r="CF99">
        <v>21838.109857635402</v>
      </c>
      <c r="CJ99">
        <v>296445293549.22864</v>
      </c>
      <c r="CK99">
        <v>30861199051.688202</v>
      </c>
      <c r="CL99">
        <v>22385484828.889221</v>
      </c>
      <c r="CN99">
        <v>46764699.431586802</v>
      </c>
      <c r="CO99">
        <v>125731166.900447</v>
      </c>
      <c r="CP99">
        <v>182547993.2503157</v>
      </c>
      <c r="CQ99">
        <v>123983391.07745899</v>
      </c>
      <c r="CR99">
        <v>450701511.76410973</v>
      </c>
      <c r="CS99">
        <v>755897971.81872022</v>
      </c>
      <c r="CT99">
        <v>1182432937.9553909</v>
      </c>
      <c r="CU99">
        <v>836734861.81382096</v>
      </c>
      <c r="CV99">
        <v>4120496310.3492432</v>
      </c>
      <c r="CW99">
        <v>64102838889.987427</v>
      </c>
      <c r="CX99">
        <v>81251902.022655204</v>
      </c>
      <c r="CZ99">
        <v>19683034594.214001</v>
      </c>
      <c r="DD99">
        <v>27808580645.013</v>
      </c>
      <c r="DE99">
        <v>157130.45194542201</v>
      </c>
      <c r="DF99">
        <v>100469.02211045699</v>
      </c>
      <c r="DG99">
        <v>4105381606.3365684</v>
      </c>
      <c r="DH99">
        <v>2490546882.3877702</v>
      </c>
      <c r="DI99">
        <f t="shared" si="1"/>
        <v>476262842954.77179</v>
      </c>
    </row>
    <row r="100" spans="1:113">
      <c r="A100" t="s">
        <v>118</v>
      </c>
      <c r="B100">
        <v>231740.026428777</v>
      </c>
      <c r="C100">
        <v>3228593.18254421</v>
      </c>
      <c r="D100">
        <v>943.35211527044498</v>
      </c>
      <c r="E100">
        <v>10786.9238570548</v>
      </c>
      <c r="F100">
        <v>8640.7755687746903</v>
      </c>
      <c r="G100">
        <v>1917952.9368306401</v>
      </c>
      <c r="H100">
        <v>15089.1868644798</v>
      </c>
      <c r="I100">
        <v>924484.33135804103</v>
      </c>
      <c r="J100">
        <v>16080752.3077124</v>
      </c>
      <c r="K100">
        <v>33176581.476222798</v>
      </c>
      <c r="L100">
        <v>20346073.026719801</v>
      </c>
      <c r="M100">
        <v>4764118.0442540199</v>
      </c>
      <c r="N100">
        <v>74277.143221363294</v>
      </c>
      <c r="O100">
        <v>286278.72727147798</v>
      </c>
      <c r="P100">
        <v>791547.67820646695</v>
      </c>
      <c r="R100">
        <v>1160899.7886141201</v>
      </c>
      <c r="S100">
        <v>5529400.4863132797</v>
      </c>
      <c r="T100">
        <v>1718777.36421455</v>
      </c>
      <c r="U100">
        <v>65690057.671636499</v>
      </c>
      <c r="V100">
        <v>13900687.510815</v>
      </c>
      <c r="W100">
        <v>4109654.5627352302</v>
      </c>
      <c r="X100">
        <v>2625423.3380276798</v>
      </c>
      <c r="Y100">
        <v>59402220.574727401</v>
      </c>
      <c r="Z100">
        <v>10326725.0913851</v>
      </c>
      <c r="AA100">
        <v>7788118.3277305802</v>
      </c>
      <c r="AB100">
        <v>59563938.011542603</v>
      </c>
      <c r="AC100">
        <v>4216785.5653040903</v>
      </c>
      <c r="AD100">
        <v>17609660.746707801</v>
      </c>
      <c r="AE100">
        <v>1036121.5755616101</v>
      </c>
      <c r="AF100">
        <v>8116347.8121720301</v>
      </c>
      <c r="AG100">
        <v>64934218.617105</v>
      </c>
      <c r="AH100">
        <v>1139140.0315652899</v>
      </c>
      <c r="AI100">
        <v>364829.73720643902</v>
      </c>
      <c r="AJ100">
        <v>149986.61103959399</v>
      </c>
      <c r="AK100">
        <v>5718856.4444848401</v>
      </c>
      <c r="AL100">
        <v>1734586.77690538</v>
      </c>
      <c r="AM100">
        <v>835902.39209594799</v>
      </c>
      <c r="AN100">
        <v>4462521.2760051303</v>
      </c>
      <c r="AO100">
        <v>2276571.1420646799</v>
      </c>
      <c r="AP100">
        <v>7400192.6768449498</v>
      </c>
      <c r="AQ100">
        <v>122126594.41744</v>
      </c>
      <c r="AR100">
        <v>512787.28194608499</v>
      </c>
      <c r="AS100">
        <v>8340179.1953592496</v>
      </c>
      <c r="AT100">
        <v>10619497.6868889</v>
      </c>
      <c r="AU100">
        <v>310579.36923802498</v>
      </c>
      <c r="AV100">
        <v>1178794.52590593</v>
      </c>
      <c r="AW100">
        <v>7568996.86395959</v>
      </c>
      <c r="AX100">
        <v>1682459.9436057899</v>
      </c>
      <c r="AY100">
        <v>762042.26064388303</v>
      </c>
      <c r="AZ100">
        <v>6044687.8413944803</v>
      </c>
      <c r="BA100">
        <v>7156131.8430010704</v>
      </c>
      <c r="BB100">
        <v>2691243.1462284001</v>
      </c>
      <c r="BC100">
        <v>39618015.975953102</v>
      </c>
      <c r="BD100">
        <v>7756753.4872327195</v>
      </c>
      <c r="BE100">
        <v>8006491.2553548701</v>
      </c>
      <c r="BF100">
        <v>6751153.3214452304</v>
      </c>
      <c r="BG100">
        <v>225531313.52539799</v>
      </c>
      <c r="BH100">
        <v>11823434.674486799</v>
      </c>
      <c r="BI100">
        <v>7131508.1357661998</v>
      </c>
      <c r="BJ100">
        <v>1481233.3575267</v>
      </c>
      <c r="BK100">
        <v>15941410.1140496</v>
      </c>
      <c r="BL100">
        <v>7516895.0695348</v>
      </c>
      <c r="BM100">
        <v>19152809.919620499</v>
      </c>
      <c r="BN100">
        <v>59898566.390354097</v>
      </c>
      <c r="BO100">
        <v>16159476.4574649</v>
      </c>
      <c r="BP100">
        <v>9793838.7644768301</v>
      </c>
      <c r="BQ100">
        <v>950284.66124252102</v>
      </c>
      <c r="BR100">
        <v>11926333.7000934</v>
      </c>
      <c r="BU100">
        <v>2230749.26276273</v>
      </c>
      <c r="BW100">
        <v>10284064.247406101</v>
      </c>
      <c r="BX100">
        <v>98620.512614375606</v>
      </c>
      <c r="BY100">
        <v>6043270.6805797899</v>
      </c>
      <c r="BZ100">
        <v>4973843.4785635704</v>
      </c>
      <c r="CA100">
        <v>21059348.765545301</v>
      </c>
      <c r="CB100">
        <v>80168361.909730494</v>
      </c>
      <c r="CC100">
        <v>21074506.9811331</v>
      </c>
      <c r="CD100">
        <v>450993.78648213198</v>
      </c>
      <c r="CF100">
        <v>55256.186902650297</v>
      </c>
      <c r="CJ100">
        <v>936533050398.41003</v>
      </c>
      <c r="CK100">
        <v>162106422035.01901</v>
      </c>
      <c r="CL100">
        <v>109551074857.9933</v>
      </c>
      <c r="CN100">
        <v>247070002.9166576</v>
      </c>
      <c r="CO100">
        <v>768521944.24000919</v>
      </c>
      <c r="CP100">
        <v>1145112709.3453088</v>
      </c>
      <c r="CQ100">
        <v>751463500.22243166</v>
      </c>
      <c r="CR100">
        <v>2819756640.4740419</v>
      </c>
      <c r="CS100">
        <v>4763381461.3189497</v>
      </c>
      <c r="CT100">
        <v>7362269728.2584496</v>
      </c>
      <c r="CU100">
        <v>5111157537.2756701</v>
      </c>
      <c r="CV100">
        <v>25931027240.650494</v>
      </c>
      <c r="CW100">
        <v>184707748755.98535</v>
      </c>
      <c r="CX100">
        <v>205588776.39265499</v>
      </c>
      <c r="CZ100">
        <v>47796260282.924194</v>
      </c>
      <c r="DD100">
        <v>187724222879.55499</v>
      </c>
      <c r="DE100">
        <v>397581.552496791</v>
      </c>
      <c r="DF100">
        <v>254213.16679203801</v>
      </c>
      <c r="DG100">
        <v>10511567053.080709</v>
      </c>
      <c r="DH100">
        <v>7159077457.7252502</v>
      </c>
      <c r="DI100">
        <f t="shared" si="1"/>
        <v>1696393967068.7561</v>
      </c>
    </row>
    <row r="101" spans="1:113">
      <c r="A101" t="s">
        <v>119</v>
      </c>
      <c r="B101">
        <v>1781144.7473840101</v>
      </c>
      <c r="C101">
        <v>1950537.7552290801</v>
      </c>
      <c r="D101">
        <v>194757.19656467799</v>
      </c>
      <c r="E101">
        <v>681.66955074012299</v>
      </c>
      <c r="F101">
        <v>1225.1267481412999</v>
      </c>
      <c r="G101">
        <v>138119.599258489</v>
      </c>
      <c r="H101">
        <v>9715.3301576369195</v>
      </c>
      <c r="I101">
        <v>59339.694525048501</v>
      </c>
      <c r="J101">
        <v>1753691.3941195901</v>
      </c>
      <c r="K101">
        <v>2570260.51419097</v>
      </c>
      <c r="L101">
        <v>18246603.7717719</v>
      </c>
      <c r="M101">
        <v>899607.22870704695</v>
      </c>
      <c r="N101">
        <v>52208.961986533301</v>
      </c>
      <c r="O101">
        <v>19112.723249653001</v>
      </c>
      <c r="P101">
        <v>317669.89724517602</v>
      </c>
      <c r="Q101">
        <v>4837.1577439539096</v>
      </c>
      <c r="R101">
        <v>2167954.1444622902</v>
      </c>
      <c r="S101">
        <v>444535.83813364798</v>
      </c>
      <c r="T101">
        <v>122467.932791012</v>
      </c>
      <c r="U101">
        <v>4207347.52947425</v>
      </c>
      <c r="V101">
        <v>2561874.1502435501</v>
      </c>
      <c r="W101">
        <v>580307.16049401904</v>
      </c>
      <c r="X101">
        <v>204245.428815716</v>
      </c>
      <c r="Y101">
        <v>3757243.9925226201</v>
      </c>
      <c r="Z101">
        <v>689299.47661183204</v>
      </c>
      <c r="AA101">
        <v>503542.551510702</v>
      </c>
      <c r="AB101">
        <v>3905183.1670992901</v>
      </c>
      <c r="AC101">
        <v>277358.82431992202</v>
      </c>
      <c r="AD101">
        <v>1148853.94316237</v>
      </c>
      <c r="AE101">
        <v>89970.703580832007</v>
      </c>
      <c r="AF101">
        <v>708092.65400407498</v>
      </c>
      <c r="AG101">
        <v>4235581.6913523898</v>
      </c>
      <c r="AH101">
        <v>155505.41944134401</v>
      </c>
      <c r="AI101">
        <v>24419.716552265301</v>
      </c>
      <c r="AJ101">
        <v>14731.555893435499</v>
      </c>
      <c r="AK101">
        <v>453340.79762491398</v>
      </c>
      <c r="AL101">
        <v>119469.43261267499</v>
      </c>
      <c r="AM101">
        <v>91862.373211041398</v>
      </c>
      <c r="AN101">
        <v>294684.75099901902</v>
      </c>
      <c r="AO101">
        <v>156930.06449966301</v>
      </c>
      <c r="AP101">
        <v>508460.65274954698</v>
      </c>
      <c r="AQ101">
        <v>7691117.4572633402</v>
      </c>
      <c r="AR101">
        <v>32627.908746942499</v>
      </c>
      <c r="AS101">
        <v>527107.72322514199</v>
      </c>
      <c r="AT101">
        <v>710263.13551594899</v>
      </c>
      <c r="AU101">
        <v>25236.778221271099</v>
      </c>
      <c r="AV101">
        <v>81341.908561756994</v>
      </c>
      <c r="AW101">
        <v>480214.69438308501</v>
      </c>
      <c r="AX101">
        <v>106767.037055493</v>
      </c>
      <c r="AY101">
        <v>69232.068723678007</v>
      </c>
      <c r="AZ101">
        <v>386614.64748930099</v>
      </c>
      <c r="BA101">
        <v>460676.95139912801</v>
      </c>
      <c r="BB101">
        <v>174843.94301469499</v>
      </c>
      <c r="BC101">
        <v>2510942.5746327601</v>
      </c>
      <c r="BD101">
        <v>520774.8858926</v>
      </c>
      <c r="BE101">
        <v>529629.88922603196</v>
      </c>
      <c r="BF101">
        <v>428187.97404046502</v>
      </c>
      <c r="BG101">
        <v>14210409.901721099</v>
      </c>
      <c r="BH101">
        <v>762922.73485370504</v>
      </c>
      <c r="BI101">
        <v>453853.26972248399</v>
      </c>
      <c r="BJ101">
        <v>118582.817912564</v>
      </c>
      <c r="BK101">
        <v>1526898.4692669499</v>
      </c>
      <c r="BL101">
        <v>488794.37467761303</v>
      </c>
      <c r="BM101">
        <v>1210499.85540101</v>
      </c>
      <c r="BN101">
        <v>4028568.0630987301</v>
      </c>
      <c r="BO101">
        <v>1053840.1329087301</v>
      </c>
      <c r="BP101">
        <v>1114630.688969</v>
      </c>
      <c r="BQ101">
        <v>76168.660123466194</v>
      </c>
      <c r="BR101">
        <v>822757.64991920604</v>
      </c>
      <c r="BS101">
        <v>59484.578399137499</v>
      </c>
      <c r="BT101">
        <v>59132.200628030398</v>
      </c>
      <c r="BU101">
        <v>176866.312944926</v>
      </c>
      <c r="BV101">
        <v>31542.039128882599</v>
      </c>
      <c r="BW101">
        <v>659536.45629038103</v>
      </c>
      <c r="BX101">
        <v>8461.7034362520899</v>
      </c>
      <c r="BY101">
        <v>427296.12565800297</v>
      </c>
      <c r="BZ101">
        <v>377278.728902373</v>
      </c>
      <c r="CA101">
        <v>1651848.87064847</v>
      </c>
      <c r="CB101">
        <v>5076878.3526614504</v>
      </c>
      <c r="CC101">
        <v>1352257.21260754</v>
      </c>
      <c r="CD101">
        <v>50926.187373299501</v>
      </c>
      <c r="CF101">
        <v>446467.09202173701</v>
      </c>
      <c r="CH101">
        <v>73077.0745749794</v>
      </c>
      <c r="CI101">
        <v>42041.851183647399</v>
      </c>
      <c r="CJ101">
        <v>242952420437.76398</v>
      </c>
      <c r="CK101">
        <v>11254186545.0618</v>
      </c>
      <c r="CL101">
        <v>9596343151.2516155</v>
      </c>
      <c r="CM101">
        <v>11802373878.386639</v>
      </c>
      <c r="CN101">
        <v>-3733352126.9122372</v>
      </c>
      <c r="CO101">
        <v>-4016727768.8007541</v>
      </c>
      <c r="CP101">
        <v>-3424060341.9917626</v>
      </c>
      <c r="CQ101">
        <v>-2255376963.4667683</v>
      </c>
      <c r="CR101">
        <v>3773238267.5703645</v>
      </c>
      <c r="CS101">
        <v>8205279430.4808874</v>
      </c>
      <c r="CT101">
        <v>36635583408.394272</v>
      </c>
      <c r="CU101">
        <v>48505404059.532379</v>
      </c>
      <c r="CV101">
        <v>278985452429.69427</v>
      </c>
      <c r="CW101">
        <v>556556.66773283901</v>
      </c>
      <c r="CX101">
        <v>13028098.842686299</v>
      </c>
      <c r="CZ101">
        <v>1115867.3056119501</v>
      </c>
      <c r="DA101">
        <v>134515.860880008</v>
      </c>
      <c r="DB101">
        <v>141592.727352621</v>
      </c>
      <c r="DD101">
        <v>67128125356.565063</v>
      </c>
      <c r="DE101">
        <v>244132897970.45029</v>
      </c>
      <c r="DF101">
        <v>105758.828459928</v>
      </c>
      <c r="DG101">
        <v>5144435115.8087273</v>
      </c>
      <c r="DH101">
        <v>222931515.864362</v>
      </c>
      <c r="DI101">
        <f t="shared" si="1"/>
        <v>955030756133.58887</v>
      </c>
    </row>
    <row r="102" spans="1:113">
      <c r="A102" t="s">
        <v>162</v>
      </c>
      <c r="CW102">
        <v>110874290592.78</v>
      </c>
      <c r="DI102">
        <f t="shared" si="1"/>
        <v>110874290592.78</v>
      </c>
    </row>
    <row r="103" spans="1:113">
      <c r="A103" t="s">
        <v>120</v>
      </c>
      <c r="B103">
        <v>18059.617371616601</v>
      </c>
      <c r="C103">
        <v>251605.898315881</v>
      </c>
      <c r="D103">
        <v>73.515907074971494</v>
      </c>
      <c r="E103">
        <v>840.63042745464702</v>
      </c>
      <c r="F103">
        <v>673.38000677256298</v>
      </c>
      <c r="G103">
        <v>149467.04162293399</v>
      </c>
      <c r="H103">
        <v>1175.90795781272</v>
      </c>
      <c r="I103">
        <v>72045.531139664105</v>
      </c>
      <c r="J103">
        <v>1253181.1539008401</v>
      </c>
      <c r="K103">
        <v>2585467.7605424002</v>
      </c>
      <c r="L103">
        <v>1585579.7530534</v>
      </c>
      <c r="M103">
        <v>371270.12678099098</v>
      </c>
      <c r="N103">
        <v>5788.4553079002098</v>
      </c>
      <c r="O103">
        <v>22309.8458899385</v>
      </c>
      <c r="P103">
        <v>61685.710578762497</v>
      </c>
      <c r="R103">
        <v>90469.507198426407</v>
      </c>
      <c r="S103">
        <v>430908.97423341399</v>
      </c>
      <c r="T103">
        <v>133945.188593695</v>
      </c>
      <c r="U103">
        <v>5119259.3914448004</v>
      </c>
      <c r="V103">
        <v>1083287.60256219</v>
      </c>
      <c r="W103">
        <v>320267.45692689897</v>
      </c>
      <c r="X103">
        <v>204600.56751510201</v>
      </c>
      <c r="Y103">
        <v>4629245.0688645197</v>
      </c>
      <c r="Z103">
        <v>804766.90508019296</v>
      </c>
      <c r="AA103">
        <v>606931.997079566</v>
      </c>
      <c r="AB103">
        <v>4641847.7904409701</v>
      </c>
      <c r="AC103">
        <v>328616.23009675898</v>
      </c>
      <c r="AD103">
        <v>1372329.76120015</v>
      </c>
      <c r="AE103">
        <v>80745.477997389899</v>
      </c>
      <c r="AF103">
        <v>632511.08667597303</v>
      </c>
      <c r="AG103">
        <v>5060356.4719547201</v>
      </c>
      <c r="AH103">
        <v>88773.758335110804</v>
      </c>
      <c r="AI103">
        <v>28431.365790668398</v>
      </c>
      <c r="AJ103">
        <v>11688.532395473099</v>
      </c>
      <c r="AK103">
        <v>445673.37279709103</v>
      </c>
      <c r="AL103">
        <v>135177.224114129</v>
      </c>
      <c r="AM103">
        <v>65142.295847245499</v>
      </c>
      <c r="AN103">
        <v>347766.53821656498</v>
      </c>
      <c r="AO103">
        <v>177414.339587936</v>
      </c>
      <c r="AP103">
        <v>576700.75506413798</v>
      </c>
      <c r="AQ103">
        <v>9517387.2207848802</v>
      </c>
      <c r="AR103">
        <v>39961.772023978701</v>
      </c>
      <c r="AS103">
        <v>649954.37948306801</v>
      </c>
      <c r="AT103">
        <v>827582.82140321296</v>
      </c>
      <c r="AU103">
        <v>24203.607198951599</v>
      </c>
      <c r="AV103">
        <v>91864.0531188522</v>
      </c>
      <c r="AW103">
        <v>589855.75067278103</v>
      </c>
      <c r="AX103">
        <v>131114.95365230099</v>
      </c>
      <c r="AY103">
        <v>59386.3384772676</v>
      </c>
      <c r="AZ103">
        <v>471065.57822024799</v>
      </c>
      <c r="BA103">
        <v>557680.97094422695</v>
      </c>
      <c r="BB103">
        <v>209729.93843084801</v>
      </c>
      <c r="BC103">
        <v>3087452.0063464502</v>
      </c>
      <c r="BD103">
        <v>604487.71920904797</v>
      </c>
      <c r="BE103">
        <v>623949.90968615795</v>
      </c>
      <c r="BF103">
        <v>526120.79009964003</v>
      </c>
      <c r="BG103">
        <v>17575769.237424299</v>
      </c>
      <c r="BH103">
        <v>921406.23926769802</v>
      </c>
      <c r="BI103">
        <v>555762.03299558803</v>
      </c>
      <c r="BJ103">
        <v>115433.264107393</v>
      </c>
      <c r="BK103">
        <v>1242322.1463307999</v>
      </c>
      <c r="BL103">
        <v>585795.43150311999</v>
      </c>
      <c r="BM103">
        <v>1492588.1560903101</v>
      </c>
      <c r="BN103">
        <v>4667925.5491093798</v>
      </c>
      <c r="BO103">
        <v>1259316.1666750601</v>
      </c>
      <c r="BP103">
        <v>763238.80432506197</v>
      </c>
      <c r="BQ103">
        <v>74056.163886003298</v>
      </c>
      <c r="BR103">
        <v>929425.21233422402</v>
      </c>
      <c r="BU103">
        <v>173843.41737741401</v>
      </c>
      <c r="BW103">
        <v>801442.32394984097</v>
      </c>
      <c r="BX103">
        <v>7685.5463868504403</v>
      </c>
      <c r="BY103">
        <v>470955.13816178398</v>
      </c>
      <c r="BZ103">
        <v>387614.135863473</v>
      </c>
      <c r="CA103">
        <v>1641165.6918407399</v>
      </c>
      <c r="CB103">
        <v>6247560.9574679397</v>
      </c>
      <c r="CC103">
        <v>1642346.9792418401</v>
      </c>
      <c r="CD103">
        <v>35146.173694543402</v>
      </c>
      <c r="CF103">
        <v>4306.1425695620801</v>
      </c>
      <c r="CN103">
        <v>3085919.7529135202</v>
      </c>
      <c r="CO103">
        <v>3328566.0952679799</v>
      </c>
      <c r="CP103">
        <v>3436285.3922734498</v>
      </c>
      <c r="CQ103">
        <v>3586116.9829460201</v>
      </c>
      <c r="CR103">
        <v>8839864.1076716706</v>
      </c>
      <c r="CS103">
        <v>13195926.048195399</v>
      </c>
      <c r="CT103">
        <v>24882151.964993801</v>
      </c>
      <c r="CU103">
        <v>22309617.039462801</v>
      </c>
      <c r="CV103">
        <v>73589816.712706298</v>
      </c>
      <c r="CW103">
        <v>651670.00182894198</v>
      </c>
      <c r="CX103">
        <v>16021637.2405192</v>
      </c>
      <c r="DE103">
        <v>43391391732.310707</v>
      </c>
      <c r="DF103">
        <v>19810.960557140399</v>
      </c>
      <c r="DG103">
        <v>770686237.828596</v>
      </c>
      <c r="DH103">
        <v>222309288.63744</v>
      </c>
      <c r="DI103">
        <f t="shared" si="1"/>
        <v>44650737625.785255</v>
      </c>
    </row>
    <row r="104" spans="1:113">
      <c r="A104" t="s">
        <v>121</v>
      </c>
      <c r="B104">
        <v>123032368.95938499</v>
      </c>
      <c r="C104">
        <v>96521752.025299802</v>
      </c>
      <c r="D104">
        <v>3494355.9294684599</v>
      </c>
      <c r="E104">
        <v>11007.3101993538</v>
      </c>
      <c r="F104">
        <v>32571.336079255099</v>
      </c>
      <c r="G104">
        <v>18827089.326312501</v>
      </c>
      <c r="H104">
        <v>3003103.3052750598</v>
      </c>
      <c r="I104">
        <v>2616308.5823894702</v>
      </c>
      <c r="J104">
        <v>162276535.29038399</v>
      </c>
      <c r="K104">
        <v>283120961.62124503</v>
      </c>
      <c r="L104">
        <v>383783352.10777003</v>
      </c>
      <c r="M104">
        <v>29972324.033031799</v>
      </c>
      <c r="N104">
        <v>3002482.4658829099</v>
      </c>
      <c r="O104">
        <v>1439291.8507590001</v>
      </c>
      <c r="P104">
        <v>6253277.2450226899</v>
      </c>
      <c r="Q104">
        <v>142723.70675261499</v>
      </c>
      <c r="R104">
        <v>11920026.5685397</v>
      </c>
      <c r="S104">
        <v>18429533.400734302</v>
      </c>
      <c r="T104">
        <v>13958751.1010742</v>
      </c>
      <c r="U104">
        <v>97343678.315070197</v>
      </c>
      <c r="V104">
        <v>115685377.202824</v>
      </c>
      <c r="W104">
        <v>26428898.516276699</v>
      </c>
      <c r="X104">
        <v>29398161.267898299</v>
      </c>
      <c r="Y104">
        <v>41552909.042405397</v>
      </c>
      <c r="Z104">
        <v>66788217.921004198</v>
      </c>
      <c r="AA104">
        <v>30273094.5979927</v>
      </c>
      <c r="AB104">
        <v>162456690.10339099</v>
      </c>
      <c r="AC104">
        <v>14768535.858796701</v>
      </c>
      <c r="AD104">
        <v>96600040.186218798</v>
      </c>
      <c r="AE104">
        <v>9968468.8215097208</v>
      </c>
      <c r="AF104">
        <v>33875016.987960704</v>
      </c>
      <c r="AG104">
        <v>573406220.16070497</v>
      </c>
      <c r="AH104">
        <v>57681828.184326299</v>
      </c>
      <c r="AI104">
        <v>2666851.0586951701</v>
      </c>
      <c r="AJ104">
        <v>8109260.4506944399</v>
      </c>
      <c r="AK104">
        <v>56829305.449239701</v>
      </c>
      <c r="AL104">
        <v>16807305.746872801</v>
      </c>
      <c r="AM104">
        <v>23976240.430915199</v>
      </c>
      <c r="AN104">
        <v>22242146.358302899</v>
      </c>
      <c r="AO104">
        <v>23606481.7650172</v>
      </c>
      <c r="AP104">
        <v>34499568.178007603</v>
      </c>
      <c r="AQ104">
        <v>69795959.7248988</v>
      </c>
      <c r="AR104">
        <v>7260537.9129940001</v>
      </c>
      <c r="AS104">
        <v>15697983.7487264</v>
      </c>
      <c r="AT104">
        <v>116285173.26192801</v>
      </c>
      <c r="AU104">
        <v>51365546.741086401</v>
      </c>
      <c r="AV104">
        <v>5903196.4440026404</v>
      </c>
      <c r="AW104">
        <v>14794730.4482482</v>
      </c>
      <c r="AX104">
        <v>4441263.9656954799</v>
      </c>
      <c r="AY104">
        <v>38710541.908015497</v>
      </c>
      <c r="AZ104">
        <v>66124241.167125598</v>
      </c>
      <c r="BA104">
        <v>48842046.206946999</v>
      </c>
      <c r="BB104">
        <v>42017172.643553503</v>
      </c>
      <c r="BC104">
        <v>98091688.879609704</v>
      </c>
      <c r="BD104">
        <v>77555326.874028906</v>
      </c>
      <c r="BE104">
        <v>174691560.22387499</v>
      </c>
      <c r="BF104">
        <v>38328170.699872002</v>
      </c>
      <c r="BG104">
        <v>188937922.35243699</v>
      </c>
      <c r="BH104">
        <v>59797633.2467345</v>
      </c>
      <c r="BI104">
        <v>105415895.043871</v>
      </c>
      <c r="BJ104">
        <v>57140062.063073099</v>
      </c>
      <c r="BK104">
        <v>4136510041.0833201</v>
      </c>
      <c r="BL104">
        <v>46257281.081564099</v>
      </c>
      <c r="BM104">
        <v>231550176.287644</v>
      </c>
      <c r="BN104">
        <v>916080550.37881804</v>
      </c>
      <c r="BO104">
        <v>141048341.68010399</v>
      </c>
      <c r="BP104">
        <v>377079140.61651999</v>
      </c>
      <c r="BQ104">
        <v>1004020982.14825</v>
      </c>
      <c r="BR104">
        <v>75166529.795130804</v>
      </c>
      <c r="BS104">
        <v>271717107.98341203</v>
      </c>
      <c r="BT104">
        <v>208676058.50218999</v>
      </c>
      <c r="BU104">
        <v>94349555.724716395</v>
      </c>
      <c r="BV104">
        <v>135751519.59630901</v>
      </c>
      <c r="BW104">
        <v>132071208.46454901</v>
      </c>
      <c r="BX104">
        <v>4409526.2987219999</v>
      </c>
      <c r="BY104">
        <v>81219985.326192901</v>
      </c>
      <c r="BZ104">
        <v>120441224.497742</v>
      </c>
      <c r="CA104">
        <v>482405221.74595499</v>
      </c>
      <c r="CB104">
        <v>120830526.74762399</v>
      </c>
      <c r="CC104">
        <v>92228027.9050152</v>
      </c>
      <c r="CD104">
        <v>97676798.528104395</v>
      </c>
      <c r="CF104">
        <v>745797853.21576905</v>
      </c>
      <c r="CH104">
        <v>207681315.77174401</v>
      </c>
      <c r="CI104">
        <v>268180838.36703199</v>
      </c>
      <c r="CJ104">
        <v>11800267643.28236</v>
      </c>
      <c r="CL104">
        <v>9961428849.2794094</v>
      </c>
      <c r="CM104">
        <v>234309760096.20135</v>
      </c>
      <c r="CN104">
        <v>488937460.63693321</v>
      </c>
      <c r="CO104">
        <v>1033968665.9989893</v>
      </c>
      <c r="CP104">
        <v>1055025953.162627</v>
      </c>
      <c r="CQ104">
        <v>1642697739.9317861</v>
      </c>
      <c r="CR104">
        <v>8280152561.5992918</v>
      </c>
      <c r="CS104">
        <v>10880005467.751524</v>
      </c>
      <c r="CT104">
        <v>23223844230.538982</v>
      </c>
      <c r="CU104">
        <v>23411857180.289139</v>
      </c>
      <c r="CV104">
        <v>90424538913.990845</v>
      </c>
      <c r="CW104">
        <v>122018589722.18472</v>
      </c>
      <c r="CX104">
        <v>160616335.513356</v>
      </c>
      <c r="CY104">
        <v>60384508.366782703</v>
      </c>
      <c r="CZ104">
        <v>4270384884.29459</v>
      </c>
      <c r="DA104">
        <v>216892236.888861</v>
      </c>
      <c r="DB104">
        <v>220855750.242183</v>
      </c>
      <c r="DC104">
        <v>39396680.585596003</v>
      </c>
      <c r="DD104">
        <v>41081840204.859421</v>
      </c>
      <c r="DE104">
        <v>40874437056.746155</v>
      </c>
      <c r="DF104">
        <v>1278390.7869410301</v>
      </c>
      <c r="DG104">
        <v>4557407809.413969</v>
      </c>
      <c r="DH104">
        <v>5483824489.0152397</v>
      </c>
      <c r="DI104">
        <f t="shared" si="1"/>
        <v>649477541409.63391</v>
      </c>
    </row>
    <row r="105" spans="1:113">
      <c r="A105" t="s">
        <v>122</v>
      </c>
      <c r="B105">
        <v>1664.0837828858701</v>
      </c>
      <c r="G105">
        <v>250.11368009889799</v>
      </c>
      <c r="I105">
        <v>811.34585023998102</v>
      </c>
      <c r="J105">
        <v>3108603.2328177299</v>
      </c>
      <c r="K105">
        <v>125117.913521069</v>
      </c>
      <c r="T105">
        <v>384513.955334395</v>
      </c>
      <c r="U105">
        <v>155798.21713102501</v>
      </c>
      <c r="W105">
        <v>14145.6398288453</v>
      </c>
      <c r="AG105">
        <v>45915964.667855099</v>
      </c>
      <c r="AH105">
        <v>1425607.2605187199</v>
      </c>
      <c r="AI105">
        <v>517847.69798310398</v>
      </c>
      <c r="AJ105">
        <v>6564225.7907601204</v>
      </c>
      <c r="AK105">
        <v>12458131.6966874</v>
      </c>
      <c r="AL105">
        <v>204893.019323902</v>
      </c>
      <c r="AM105">
        <v>9990795.4323146697</v>
      </c>
      <c r="AN105">
        <v>286622.20277610997</v>
      </c>
      <c r="AO105">
        <v>3953959.5745144198</v>
      </c>
      <c r="AP105">
        <v>434570.34698588302</v>
      </c>
      <c r="AQ105">
        <v>5036026.27270843</v>
      </c>
      <c r="AR105">
        <v>122240.365165928</v>
      </c>
      <c r="AT105">
        <v>8940.7169180669898</v>
      </c>
      <c r="AV105">
        <v>48840.4491319933</v>
      </c>
      <c r="AW105">
        <v>246113.096302105</v>
      </c>
      <c r="AY105">
        <v>1413.33793900662</v>
      </c>
      <c r="AZ105">
        <v>295753.359930153</v>
      </c>
      <c r="BA105">
        <v>55752.095620953602</v>
      </c>
      <c r="BB105">
        <v>2965.9807335492501</v>
      </c>
      <c r="BC105">
        <v>621049.89326537901</v>
      </c>
      <c r="BD105">
        <v>4873586.37886554</v>
      </c>
      <c r="BE105">
        <v>21835628.714701001</v>
      </c>
      <c r="BF105">
        <v>284308.84378026001</v>
      </c>
      <c r="BG105">
        <v>301187.70177384297</v>
      </c>
      <c r="BH105">
        <v>128802.774207432</v>
      </c>
      <c r="BI105">
        <v>501164.55377919099</v>
      </c>
      <c r="BJ105">
        <v>425149.59134271601</v>
      </c>
      <c r="BK105">
        <v>168674.92250301101</v>
      </c>
      <c r="BL105">
        <v>146562.19676274899</v>
      </c>
      <c r="BM105">
        <v>543894.37159014796</v>
      </c>
      <c r="BN105">
        <v>9357175.9511831496</v>
      </c>
      <c r="BO105">
        <v>368600.21593392303</v>
      </c>
      <c r="BP105">
        <v>10205654.711463001</v>
      </c>
      <c r="BQ105">
        <v>157018.36138951301</v>
      </c>
      <c r="BR105">
        <v>80938435.029194906</v>
      </c>
      <c r="BS105">
        <v>483934.82224719698</v>
      </c>
      <c r="BT105">
        <v>463219.57240989403</v>
      </c>
      <c r="BU105">
        <v>95547.9206147199</v>
      </c>
      <c r="BV105">
        <v>664528.25399937504</v>
      </c>
      <c r="BW105">
        <v>129769122.40108</v>
      </c>
      <c r="BX105">
        <v>1974385.36624944</v>
      </c>
      <c r="BY105">
        <v>5348818.6305953199</v>
      </c>
      <c r="BZ105">
        <v>176734.98790256301</v>
      </c>
      <c r="CA105">
        <v>2007064.7880374</v>
      </c>
      <c r="CB105">
        <v>141847.48347172799</v>
      </c>
      <c r="CC105">
        <v>4628188.2631739601</v>
      </c>
      <c r="CD105">
        <v>91318607.458448797</v>
      </c>
      <c r="CF105">
        <v>1737356.4568227199</v>
      </c>
      <c r="CN105">
        <v>265373645.601897</v>
      </c>
      <c r="CO105">
        <v>289651645.76413202</v>
      </c>
      <c r="CP105">
        <v>181670747.69714299</v>
      </c>
      <c r="CQ105">
        <v>226705265.96781901</v>
      </c>
      <c r="CR105">
        <v>642043629.88406503</v>
      </c>
      <c r="CS105">
        <v>1078651196.04936</v>
      </c>
      <c r="CT105">
        <v>1688441467.2102001</v>
      </c>
      <c r="CU105">
        <v>1268806546.90941</v>
      </c>
      <c r="CV105">
        <v>6376827410.2636003</v>
      </c>
      <c r="CW105">
        <v>161294.33548311199</v>
      </c>
      <c r="CX105">
        <v>331610.00530244998</v>
      </c>
      <c r="CZ105">
        <v>156438003212.50549</v>
      </c>
      <c r="DA105">
        <v>95978173.527409196</v>
      </c>
      <c r="DB105">
        <v>67265131.753648505</v>
      </c>
      <c r="DG105">
        <v>70719769.251459599</v>
      </c>
      <c r="DH105">
        <v>114812657.96664</v>
      </c>
      <c r="DI105">
        <f t="shared" si="1"/>
        <v>169266471223.17599</v>
      </c>
    </row>
    <row r="106" spans="1:113">
      <c r="A106" t="s">
        <v>257</v>
      </c>
      <c r="BN106">
        <v>58364.879714394003</v>
      </c>
      <c r="BP106">
        <v>45914.773157934796</v>
      </c>
      <c r="BS106">
        <v>13627982.387876799</v>
      </c>
      <c r="BT106">
        <v>477715616.89286703</v>
      </c>
      <c r="BU106">
        <v>37488.864025337498</v>
      </c>
      <c r="BW106">
        <v>110637.432702287</v>
      </c>
      <c r="BY106">
        <v>2302.73626137058</v>
      </c>
      <c r="CD106">
        <v>53896.881847443401</v>
      </c>
      <c r="CN106">
        <v>959367984.85610402</v>
      </c>
      <c r="CO106">
        <v>1230815904.7009101</v>
      </c>
      <c r="CP106">
        <v>1012258814.66891</v>
      </c>
      <c r="CQ106">
        <v>913858637.92711604</v>
      </c>
      <c r="CR106">
        <v>3108119707.4320502</v>
      </c>
      <c r="CS106">
        <v>7416290749.3625202</v>
      </c>
      <c r="CT106">
        <v>11112311693.8668</v>
      </c>
      <c r="CU106">
        <v>6277544938.66362</v>
      </c>
      <c r="CV106">
        <v>17776055968.760899</v>
      </c>
      <c r="CW106">
        <v>255030.46604822201</v>
      </c>
      <c r="CZ106">
        <v>35768342705.527802</v>
      </c>
      <c r="DB106">
        <v>14764324.6095447</v>
      </c>
      <c r="DG106">
        <v>85930507.118835002</v>
      </c>
      <c r="DH106">
        <v>294586118.72133899</v>
      </c>
      <c r="DI106">
        <f t="shared" si="1"/>
        <v>86462155291.53096</v>
      </c>
    </row>
    <row r="107" spans="1:113">
      <c r="A107" t="s">
        <v>123</v>
      </c>
      <c r="B107">
        <v>91351.500041238702</v>
      </c>
      <c r="C107">
        <v>1272705.6037467699</v>
      </c>
      <c r="D107">
        <v>371.86770073799102</v>
      </c>
      <c r="E107">
        <v>4252.1859100393203</v>
      </c>
      <c r="F107">
        <v>3406.1781293955801</v>
      </c>
      <c r="G107">
        <v>756053.58507986204</v>
      </c>
      <c r="H107">
        <v>5948.1302203805099</v>
      </c>
      <c r="I107">
        <v>364430.05438309198</v>
      </c>
      <c r="J107">
        <v>6339003.5279581696</v>
      </c>
      <c r="K107">
        <v>13078148.5218514</v>
      </c>
      <c r="L107">
        <v>8020385.2548997402</v>
      </c>
      <c r="M107">
        <v>1878006.7320389899</v>
      </c>
      <c r="N107">
        <v>29279.915759977099</v>
      </c>
      <c r="O107">
        <v>112850.55745078099</v>
      </c>
      <c r="P107">
        <v>312026.66571087099</v>
      </c>
      <c r="R107">
        <v>457624.60081556399</v>
      </c>
      <c r="S107">
        <v>2179679.6890791501</v>
      </c>
      <c r="T107">
        <v>677538.933940624</v>
      </c>
      <c r="U107">
        <v>25894902.139159702</v>
      </c>
      <c r="V107">
        <v>5479625.9208494797</v>
      </c>
      <c r="W107">
        <v>1620018.4091744099</v>
      </c>
      <c r="X107">
        <v>1034937.13998438</v>
      </c>
      <c r="Y107">
        <v>23416248.107443999</v>
      </c>
      <c r="Z107">
        <v>4070776.3874423499</v>
      </c>
      <c r="AA107">
        <v>3070062.1843396099</v>
      </c>
      <c r="AB107">
        <v>23479996.829076398</v>
      </c>
      <c r="AC107">
        <v>1662249.2569757299</v>
      </c>
      <c r="AD107">
        <v>6941696.4743614802</v>
      </c>
      <c r="AE107">
        <v>408437.25450137298</v>
      </c>
      <c r="AF107">
        <v>3199449.6545300698</v>
      </c>
      <c r="AG107">
        <v>25596951.7484341</v>
      </c>
      <c r="AH107">
        <v>449046.94387137197</v>
      </c>
      <c r="AI107">
        <v>143815.22375333801</v>
      </c>
      <c r="AJ107">
        <v>59124.451290160599</v>
      </c>
      <c r="AK107">
        <v>2254362.8857518798</v>
      </c>
      <c r="AL107">
        <v>683770.97588147805</v>
      </c>
      <c r="AM107">
        <v>329511.21384933998</v>
      </c>
      <c r="AN107">
        <v>1759117.8304896799</v>
      </c>
      <c r="AO107">
        <v>897420.23414380604</v>
      </c>
      <c r="AP107">
        <v>2917142.5931106601</v>
      </c>
      <c r="AQ107">
        <v>48142083.035405204</v>
      </c>
      <c r="AR107">
        <v>202139.82077127899</v>
      </c>
      <c r="AS107">
        <v>3287683.58168353</v>
      </c>
      <c r="AT107">
        <v>4186186.8160264599</v>
      </c>
      <c r="AU107">
        <v>122429.826642292</v>
      </c>
      <c r="AV107">
        <v>464678.67394933401</v>
      </c>
      <c r="AW107">
        <v>2983684.8989168699</v>
      </c>
      <c r="AX107">
        <v>663222.67230310896</v>
      </c>
      <c r="AY107">
        <v>300395.68337595899</v>
      </c>
      <c r="AZ107">
        <v>2382805.03416673</v>
      </c>
      <c r="BA107">
        <v>2820934.2530300301</v>
      </c>
      <c r="BB107">
        <v>1060883.1895478601</v>
      </c>
      <c r="BC107">
        <v>15617350.372458801</v>
      </c>
      <c r="BD107">
        <v>3057698.2208405701</v>
      </c>
      <c r="BE107">
        <v>3156144.39816471</v>
      </c>
      <c r="BF107">
        <v>2661292.4509696499</v>
      </c>
      <c r="BG107">
        <v>88904036.623763904</v>
      </c>
      <c r="BH107">
        <v>4660776.6029832503</v>
      </c>
      <c r="BI107">
        <v>2811227.6320930002</v>
      </c>
      <c r="BJ107">
        <v>583899.51535960298</v>
      </c>
      <c r="BK107">
        <v>6284075.0867808098</v>
      </c>
      <c r="BL107">
        <v>2963146.4656177498</v>
      </c>
      <c r="BM107">
        <v>7550003.0923651503</v>
      </c>
      <c r="BN107">
        <v>23611906.7318752</v>
      </c>
      <c r="BO107">
        <v>6370036.4456642596</v>
      </c>
      <c r="BP107">
        <v>3860713.5594332102</v>
      </c>
      <c r="BQ107">
        <v>374600.49784435797</v>
      </c>
      <c r="BR107">
        <v>4701339.2131063603</v>
      </c>
      <c r="BU107">
        <v>879357.33204852103</v>
      </c>
      <c r="BW107">
        <v>4053959.5597644998</v>
      </c>
      <c r="BX107">
        <v>38876.028025861902</v>
      </c>
      <c r="BY107">
        <v>2382246.3919320898</v>
      </c>
      <c r="BZ107">
        <v>1960680.1196113599</v>
      </c>
      <c r="CA107">
        <v>8301557.2634166097</v>
      </c>
      <c r="CB107">
        <v>31602223.531089399</v>
      </c>
      <c r="CC107">
        <v>8307532.6046351101</v>
      </c>
      <c r="CD107">
        <v>177780.936419643</v>
      </c>
      <c r="CF107">
        <v>21781.889119044899</v>
      </c>
      <c r="CN107">
        <v>15609599.7293161</v>
      </c>
      <c r="CO107">
        <v>16836984.944488801</v>
      </c>
      <c r="CP107">
        <v>17381864.670473699</v>
      </c>
      <c r="CQ107">
        <v>18139762.264860999</v>
      </c>
      <c r="CR107">
        <v>44714947.7078996</v>
      </c>
      <c r="CS107">
        <v>66749345.466780499</v>
      </c>
      <c r="CT107">
        <v>125862129.827215</v>
      </c>
      <c r="CU107">
        <v>112849399.849609</v>
      </c>
      <c r="CV107">
        <v>372241560.05824399</v>
      </c>
      <c r="CW107">
        <v>3296361.76525603</v>
      </c>
      <c r="CX107">
        <v>81042724.489737704</v>
      </c>
      <c r="DE107">
        <v>72850233361.120407</v>
      </c>
      <c r="DF107">
        <v>100210.371400055</v>
      </c>
      <c r="DG107">
        <v>3898385133.9746699</v>
      </c>
      <c r="DH107">
        <v>1124513691.0845201</v>
      </c>
      <c r="DI107">
        <f t="shared" si="1"/>
        <v>79220420174.739212</v>
      </c>
    </row>
    <row r="108" spans="1:113">
      <c r="A108" t="s">
        <v>141</v>
      </c>
      <c r="CL108">
        <v>518910717847.87402</v>
      </c>
      <c r="DI108">
        <f t="shared" si="1"/>
        <v>518910717847.87402</v>
      </c>
    </row>
    <row r="109" spans="1:113">
      <c r="A109" t="s">
        <v>124</v>
      </c>
      <c r="B109">
        <v>120782.85959789599</v>
      </c>
      <c r="C109">
        <v>1682742.17913672</v>
      </c>
      <c r="D109">
        <v>491.67495078847401</v>
      </c>
      <c r="E109">
        <v>5622.1427510723197</v>
      </c>
      <c r="F109">
        <v>4503.5706538205804</v>
      </c>
      <c r="G109">
        <v>999636.72160789301</v>
      </c>
      <c r="H109">
        <v>7864.4814475285302</v>
      </c>
      <c r="I109">
        <v>481841.065247274</v>
      </c>
      <c r="J109">
        <v>8381285.1760760201</v>
      </c>
      <c r="K109">
        <v>17291628.227255501</v>
      </c>
      <c r="L109">
        <v>10604369.558532501</v>
      </c>
      <c r="M109">
        <v>2483057.4575937102</v>
      </c>
      <c r="N109">
        <v>38713.233528503297</v>
      </c>
      <c r="O109">
        <v>149208.420551046</v>
      </c>
      <c r="P109">
        <v>412554.50581920001</v>
      </c>
      <c r="R109">
        <v>605060.75854143396</v>
      </c>
      <c r="S109">
        <v>2881922.5271132598</v>
      </c>
      <c r="T109">
        <v>895826.44941042096</v>
      </c>
      <c r="U109">
        <v>34237646.102838799</v>
      </c>
      <c r="V109">
        <v>7245035.8007058501</v>
      </c>
      <c r="W109">
        <v>2141951.21013874</v>
      </c>
      <c r="X109">
        <v>1368370.1659518699</v>
      </c>
      <c r="Y109">
        <v>30960426.5523188</v>
      </c>
      <c r="Z109">
        <v>5382287.2381616402</v>
      </c>
      <c r="AA109">
        <v>4059165.85497237</v>
      </c>
      <c r="AB109">
        <v>31044713.650954299</v>
      </c>
      <c r="AC109">
        <v>2197787.8691797401</v>
      </c>
      <c r="AD109">
        <v>9178151.9762184601</v>
      </c>
      <c r="AE109">
        <v>540026.37660815299</v>
      </c>
      <c r="AF109">
        <v>4230239.0025253501</v>
      </c>
      <c r="AG109">
        <v>33843702.925180003</v>
      </c>
      <c r="AH109">
        <v>593719.57712786505</v>
      </c>
      <c r="AI109">
        <v>190149.19263283</v>
      </c>
      <c r="AJ109">
        <v>78172.994376210394</v>
      </c>
      <c r="AK109">
        <v>2980666.9380312199</v>
      </c>
      <c r="AL109">
        <v>904066.31242756499</v>
      </c>
      <c r="AM109">
        <v>435672.174625821</v>
      </c>
      <c r="AN109">
        <v>2325865.2768731201</v>
      </c>
      <c r="AO109">
        <v>1186548.4649072001</v>
      </c>
      <c r="AP109">
        <v>3856979.0763334101</v>
      </c>
      <c r="AQ109">
        <v>63652358.783278599</v>
      </c>
      <c r="AR109">
        <v>267264.638022798</v>
      </c>
      <c r="AS109">
        <v>4346899.8787051197</v>
      </c>
      <c r="AT109">
        <v>5534880.2616534801</v>
      </c>
      <c r="AU109">
        <v>161873.910721283</v>
      </c>
      <c r="AV109">
        <v>614387.49236107303</v>
      </c>
      <c r="AW109">
        <v>3944959.7879351201</v>
      </c>
      <c r="AX109">
        <v>876897.81639892096</v>
      </c>
      <c r="AY109">
        <v>397176.28755558003</v>
      </c>
      <c r="AZ109">
        <v>3150490.2027990702</v>
      </c>
      <c r="BA109">
        <v>3729774.61415315</v>
      </c>
      <c r="BB109">
        <v>1402675.43800685</v>
      </c>
      <c r="BC109">
        <v>20648902.716171101</v>
      </c>
      <c r="BD109">
        <v>4042818.5058133001</v>
      </c>
      <c r="BE109">
        <v>4172981.7851061798</v>
      </c>
      <c r="BF109">
        <v>3518699.8824245101</v>
      </c>
      <c r="BG109">
        <v>117546879.56264301</v>
      </c>
      <c r="BH109">
        <v>6162372.0004724497</v>
      </c>
      <c r="BI109">
        <v>3716940.7424238599</v>
      </c>
      <c r="BJ109">
        <v>772018.55635782401</v>
      </c>
      <c r="BK109">
        <v>8308660.0500993105</v>
      </c>
      <c r="BL109">
        <v>3917804.3421634701</v>
      </c>
      <c r="BM109">
        <v>9982441.0442867503</v>
      </c>
      <c r="BN109">
        <v>31219121.901088301</v>
      </c>
      <c r="BO109">
        <v>8422316.1885992493</v>
      </c>
      <c r="BP109">
        <v>5104546.9815625502</v>
      </c>
      <c r="BQ109">
        <v>495288.19248739397</v>
      </c>
      <c r="BR109">
        <v>6216002.95389097</v>
      </c>
      <c r="BU109">
        <v>1162666.1097546299</v>
      </c>
      <c r="BW109">
        <v>5360052.4140440403</v>
      </c>
      <c r="BX109">
        <v>51400.993225637802</v>
      </c>
      <c r="BY109">
        <v>3149751.5788403801</v>
      </c>
      <c r="BZ109">
        <v>2592366.3157857298</v>
      </c>
      <c r="CA109">
        <v>10976128.7437918</v>
      </c>
      <c r="CB109">
        <v>41783735.636675902</v>
      </c>
      <c r="CC109">
        <v>10984029.202997399</v>
      </c>
      <c r="CD109">
        <v>235057.879433428</v>
      </c>
      <c r="CF109">
        <v>28799.514557012099</v>
      </c>
      <c r="CL109">
        <v>695156187048.30286</v>
      </c>
      <c r="CN109">
        <v>20638654.993450899</v>
      </c>
      <c r="CO109">
        <v>22261475.5935486</v>
      </c>
      <c r="CP109">
        <v>22981903.078720301</v>
      </c>
      <c r="CQ109">
        <v>23983977.907170199</v>
      </c>
      <c r="CR109">
        <v>59121079.002451397</v>
      </c>
      <c r="CS109">
        <v>88254454.695611298</v>
      </c>
      <c r="CT109">
        <v>10686082974.907742</v>
      </c>
      <c r="CU109">
        <v>23787183692.222408</v>
      </c>
      <c r="CV109">
        <v>318361491934.05194</v>
      </c>
      <c r="CW109">
        <v>4358373.9741225801</v>
      </c>
      <c r="CX109">
        <v>107152832.838608</v>
      </c>
      <c r="DD109">
        <v>117434371178.64799</v>
      </c>
      <c r="DE109">
        <v>207219.43280131699</v>
      </c>
      <c r="DF109">
        <v>132495.856265107</v>
      </c>
      <c r="DG109">
        <v>91012020707.546234</v>
      </c>
      <c r="DH109">
        <v>1486806228.7413001</v>
      </c>
      <c r="DI109">
        <f t="shared" si="1"/>
        <v>1258897916110.4421</v>
      </c>
    </row>
    <row r="110" spans="1:113">
      <c r="A110" t="s">
        <v>125</v>
      </c>
      <c r="B110">
        <v>17539140.338444401</v>
      </c>
      <c r="C110">
        <v>20097903.176135801</v>
      </c>
      <c r="D110">
        <v>7881.9665294579099</v>
      </c>
      <c r="E110">
        <v>528.78547808478902</v>
      </c>
      <c r="F110">
        <v>10408.877350863</v>
      </c>
      <c r="G110">
        <v>9932574.1449612901</v>
      </c>
      <c r="H110">
        <v>1336083.4378052901</v>
      </c>
      <c r="I110">
        <v>125184.842476971</v>
      </c>
      <c r="J110">
        <v>28177026.390949</v>
      </c>
      <c r="K110">
        <v>35688469.380092502</v>
      </c>
      <c r="L110">
        <v>228847264.249284</v>
      </c>
      <c r="M110">
        <v>39564865.6681825</v>
      </c>
      <c r="N110">
        <v>618793.24596314097</v>
      </c>
      <c r="O110">
        <v>187442.503912385</v>
      </c>
      <c r="P110">
        <v>330939.58954238502</v>
      </c>
      <c r="Q110">
        <v>84251.9779380564</v>
      </c>
      <c r="R110">
        <v>1481287.41704257</v>
      </c>
      <c r="S110">
        <v>1745322.0275746</v>
      </c>
      <c r="T110">
        <v>651781.63251992106</v>
      </c>
      <c r="U110">
        <v>179313287.90922499</v>
      </c>
      <c r="V110">
        <v>27699358.574774001</v>
      </c>
      <c r="W110">
        <v>2760389.3378759902</v>
      </c>
      <c r="X110">
        <v>7029666.8603624003</v>
      </c>
      <c r="Y110">
        <v>5322363.2622227101</v>
      </c>
      <c r="Z110">
        <v>7757792.6120438101</v>
      </c>
      <c r="AA110">
        <v>4527423.7458398398</v>
      </c>
      <c r="AB110">
        <v>18701852.849535599</v>
      </c>
      <c r="AC110">
        <v>3745220.5917155799</v>
      </c>
      <c r="AD110">
        <v>18747000.186733801</v>
      </c>
      <c r="AE110">
        <v>960126.27121033799</v>
      </c>
      <c r="AF110">
        <v>4323831.3440062702</v>
      </c>
      <c r="AG110">
        <v>10990794.4255994</v>
      </c>
      <c r="AH110">
        <v>1132627.7353803799</v>
      </c>
      <c r="AI110">
        <v>48611.536919354803</v>
      </c>
      <c r="AJ110">
        <v>93890.306808640104</v>
      </c>
      <c r="AK110">
        <v>813503.76445284404</v>
      </c>
      <c r="AL110">
        <v>119527.407090812</v>
      </c>
      <c r="AM110">
        <v>317775.07831021002</v>
      </c>
      <c r="AN110">
        <v>270889.74890262203</v>
      </c>
      <c r="AO110">
        <v>360144.07076951902</v>
      </c>
      <c r="AP110">
        <v>438772.22396003403</v>
      </c>
      <c r="AQ110">
        <v>1628091.3852041301</v>
      </c>
      <c r="AR110">
        <v>329300.58645629702</v>
      </c>
      <c r="AS110">
        <v>338082.55896045797</v>
      </c>
      <c r="AT110">
        <v>3598550.6631423798</v>
      </c>
      <c r="AU110">
        <v>631975.47248657502</v>
      </c>
      <c r="AV110">
        <v>80513.655473368402</v>
      </c>
      <c r="AW110">
        <v>177774.26587231099</v>
      </c>
      <c r="AX110">
        <v>233186.754183688</v>
      </c>
      <c r="AY110">
        <v>655876.85110888002</v>
      </c>
      <c r="AZ110">
        <v>7130428.9131179601</v>
      </c>
      <c r="BA110">
        <v>2853510.8558563399</v>
      </c>
      <c r="BB110">
        <v>1498593.19906237</v>
      </c>
      <c r="BC110">
        <v>1987822.12475305</v>
      </c>
      <c r="BD110">
        <v>1065101.83810195</v>
      </c>
      <c r="BE110">
        <v>1965539.5557200499</v>
      </c>
      <c r="BF110">
        <v>239384.04095007299</v>
      </c>
      <c r="BG110">
        <v>714601.36308616598</v>
      </c>
      <c r="BH110">
        <v>260491.86282696199</v>
      </c>
      <c r="BI110">
        <v>133875.39044737801</v>
      </c>
      <c r="BJ110">
        <v>160415.98106082299</v>
      </c>
      <c r="BK110">
        <v>2917724.67352285</v>
      </c>
      <c r="BL110">
        <v>2812814.2345785899</v>
      </c>
      <c r="BM110">
        <v>313070.79144893098</v>
      </c>
      <c r="BN110">
        <v>9752488.7983824201</v>
      </c>
      <c r="BO110">
        <v>726192.100138671</v>
      </c>
      <c r="BP110">
        <v>8003399.8168992903</v>
      </c>
      <c r="BQ110">
        <v>874201.71139033197</v>
      </c>
      <c r="BR110">
        <v>2051864.2711103701</v>
      </c>
      <c r="BS110">
        <v>6729810.7443363098</v>
      </c>
      <c r="BT110">
        <v>3971209.5582689098</v>
      </c>
      <c r="BU110">
        <v>1060459.62803953</v>
      </c>
      <c r="BV110">
        <v>3125668.35032321</v>
      </c>
      <c r="BW110">
        <v>470871.583827266</v>
      </c>
      <c r="BX110">
        <v>47911.498805782103</v>
      </c>
      <c r="BY110">
        <v>1527868.85554408</v>
      </c>
      <c r="BZ110">
        <v>1015621.30325854</v>
      </c>
      <c r="CA110">
        <v>13926708.4857223</v>
      </c>
      <c r="CB110">
        <v>2973404.95113324</v>
      </c>
      <c r="CC110">
        <v>1273262.42710045</v>
      </c>
      <c r="CD110">
        <v>1018704.7353128</v>
      </c>
      <c r="CF110">
        <v>39428014.989806697</v>
      </c>
      <c r="CH110">
        <v>12286129.1108108</v>
      </c>
      <c r="CI110">
        <v>4836337.3192049796</v>
      </c>
      <c r="CN110">
        <v>14445796.0801777</v>
      </c>
      <c r="CO110">
        <v>15813293.748931101</v>
      </c>
      <c r="CP110">
        <v>12815537.241869099</v>
      </c>
      <c r="CQ110">
        <v>15283348.366869999</v>
      </c>
      <c r="CR110">
        <v>36434544.903357901</v>
      </c>
      <c r="CS110">
        <v>46195108.477516897</v>
      </c>
      <c r="CT110">
        <v>76760518.769217804</v>
      </c>
      <c r="CU110">
        <v>59412913.289179496</v>
      </c>
      <c r="CV110">
        <v>119866528.819002</v>
      </c>
      <c r="CW110">
        <v>1324813.6782209701</v>
      </c>
      <c r="CX110">
        <v>8061069.5920140799</v>
      </c>
      <c r="CY110">
        <v>663916.26053582702</v>
      </c>
      <c r="CZ110">
        <v>22270571.183682799</v>
      </c>
      <c r="DA110">
        <v>5964762.9915869096</v>
      </c>
      <c r="DB110">
        <v>9802965.0215780996</v>
      </c>
      <c r="DC110">
        <v>1922858.0850661399</v>
      </c>
      <c r="DE110">
        <v>6161804281.0067377</v>
      </c>
      <c r="DF110">
        <v>2329982.9882343998</v>
      </c>
      <c r="DG110">
        <v>523774964.97522998</v>
      </c>
      <c r="DH110">
        <v>1019261504.3471299</v>
      </c>
      <c r="DI110">
        <f t="shared" si="1"/>
        <v>8982938136.5788994</v>
      </c>
    </row>
    <row r="111" spans="1:113">
      <c r="A111" t="s">
        <v>126</v>
      </c>
      <c r="B111">
        <v>498519653.46661699</v>
      </c>
      <c r="C111">
        <v>880937236.40550303</v>
      </c>
      <c r="D111">
        <v>7402836.5247651003</v>
      </c>
      <c r="E111">
        <v>485388.140081827</v>
      </c>
      <c r="F111">
        <v>2318036.67284108</v>
      </c>
      <c r="G111">
        <v>786192762.75312996</v>
      </c>
      <c r="H111">
        <v>80917733.787643507</v>
      </c>
      <c r="I111">
        <v>73849276.9882157</v>
      </c>
      <c r="J111">
        <v>2400469090.6024699</v>
      </c>
      <c r="K111">
        <v>11479097692.7218</v>
      </c>
      <c r="L111">
        <v>6945764744.5648098</v>
      </c>
      <c r="M111">
        <v>2835043127.7283702</v>
      </c>
      <c r="N111">
        <v>221039522.55609101</v>
      </c>
      <c r="O111">
        <v>269143383.41947901</v>
      </c>
      <c r="P111">
        <v>376482031.33345902</v>
      </c>
      <c r="Q111">
        <v>46564014.876637302</v>
      </c>
      <c r="R111">
        <v>720092949.40131199</v>
      </c>
      <c r="S111">
        <v>841743655.19968998</v>
      </c>
      <c r="T111">
        <v>589937272.59310198</v>
      </c>
      <c r="U111">
        <v>21655472871.5979</v>
      </c>
      <c r="V111">
        <v>5717255895.5912104</v>
      </c>
      <c r="W111">
        <v>2306540521.3935099</v>
      </c>
      <c r="X111">
        <v>744227619.19635904</v>
      </c>
      <c r="Y111">
        <v>2421603909.1161299</v>
      </c>
      <c r="Z111">
        <v>4376689189.0390997</v>
      </c>
      <c r="AA111">
        <v>2923927604.6395001</v>
      </c>
      <c r="AB111">
        <v>21322586430.875801</v>
      </c>
      <c r="AC111">
        <v>2285161467.41259</v>
      </c>
      <c r="AD111">
        <v>15194018982.481001</v>
      </c>
      <c r="AE111">
        <v>655043212.84829104</v>
      </c>
      <c r="AF111">
        <v>2134247566.16575</v>
      </c>
      <c r="AG111">
        <v>9462676430.7748108</v>
      </c>
      <c r="AH111">
        <v>407112373.031344</v>
      </c>
      <c r="AI111">
        <v>30431674.185920998</v>
      </c>
      <c r="AJ111">
        <v>67497066.979762793</v>
      </c>
      <c r="AK111">
        <v>434645976.04382598</v>
      </c>
      <c r="AL111">
        <v>158732070.17295399</v>
      </c>
      <c r="AM111">
        <v>82846994.5925363</v>
      </c>
      <c r="AN111">
        <v>303580544.77094001</v>
      </c>
      <c r="AO111">
        <v>239169710.91698301</v>
      </c>
      <c r="AP111">
        <v>431095149.84135097</v>
      </c>
      <c r="AQ111">
        <v>3083729463.8979502</v>
      </c>
      <c r="AR111">
        <v>92490661.893389493</v>
      </c>
      <c r="AS111">
        <v>325852491.61613703</v>
      </c>
      <c r="AT111">
        <v>1326659648.0030601</v>
      </c>
      <c r="AU111">
        <v>529856768.96059501</v>
      </c>
      <c r="AV111">
        <v>89969196.2556528</v>
      </c>
      <c r="AW111">
        <v>270257933.06763601</v>
      </c>
      <c r="AX111">
        <v>95465476.8099567</v>
      </c>
      <c r="AY111">
        <v>278250780.70233601</v>
      </c>
      <c r="AZ111">
        <v>956867420.70463502</v>
      </c>
      <c r="BA111">
        <v>2107630791.47562</v>
      </c>
      <c r="BB111">
        <v>916425108.52758503</v>
      </c>
      <c r="BC111">
        <v>2383359117.9935598</v>
      </c>
      <c r="BD111">
        <v>1276282941.6675401</v>
      </c>
      <c r="BE111">
        <v>2297870937.62464</v>
      </c>
      <c r="BF111">
        <v>659739151.13106799</v>
      </c>
      <c r="BG111">
        <v>6728083721.5445299</v>
      </c>
      <c r="BH111">
        <v>771917911.84992397</v>
      </c>
      <c r="BI111">
        <v>5373802010.1716805</v>
      </c>
      <c r="BJ111">
        <v>367623227.19654697</v>
      </c>
      <c r="BK111">
        <v>6295919861.69242</v>
      </c>
      <c r="BL111">
        <v>740272875.99182498</v>
      </c>
      <c r="BM111">
        <v>906438595.01438606</v>
      </c>
      <c r="BN111">
        <v>11274131165.3484</v>
      </c>
      <c r="BO111">
        <v>1289562398.15694</v>
      </c>
      <c r="BP111">
        <v>2881264902.4887099</v>
      </c>
      <c r="BQ111">
        <v>620233016.63470399</v>
      </c>
      <c r="BR111">
        <v>988667210.14184499</v>
      </c>
      <c r="BS111">
        <v>3162821282.1901999</v>
      </c>
      <c r="BT111">
        <v>2875720799.4040799</v>
      </c>
      <c r="BU111">
        <v>521481164.36403</v>
      </c>
      <c r="BV111">
        <v>1584157510.5709701</v>
      </c>
      <c r="BW111">
        <v>908650224.64582705</v>
      </c>
      <c r="BX111">
        <v>49145895.647661701</v>
      </c>
      <c r="BY111">
        <v>605790666.95065296</v>
      </c>
      <c r="BZ111">
        <v>579768648.45917201</v>
      </c>
      <c r="CA111">
        <v>3788224423.5357499</v>
      </c>
      <c r="CB111">
        <v>4022301042.6313801</v>
      </c>
      <c r="CC111">
        <v>1112915551.0982101</v>
      </c>
      <c r="CD111">
        <v>730726008.54504395</v>
      </c>
      <c r="CF111">
        <v>3778332064.1923199</v>
      </c>
      <c r="CH111">
        <v>705480678.83424199</v>
      </c>
      <c r="CI111">
        <v>629880523.08252001</v>
      </c>
      <c r="CJ111">
        <v>4374623792.0031605</v>
      </c>
      <c r="CL111">
        <v>4495791866.5565701</v>
      </c>
      <c r="CN111">
        <v>3729918328.926815</v>
      </c>
      <c r="CO111">
        <v>5237453591.4983196</v>
      </c>
      <c r="CP111">
        <v>3958970355.0214081</v>
      </c>
      <c r="CQ111">
        <v>4739980784.7846937</v>
      </c>
      <c r="CR111">
        <v>11585031303.00816</v>
      </c>
      <c r="CS111">
        <v>15183888863.63283</v>
      </c>
      <c r="CT111">
        <v>27005133394.653923</v>
      </c>
      <c r="CU111">
        <v>20275841408.305626</v>
      </c>
      <c r="CV111">
        <v>59784289506.207138</v>
      </c>
      <c r="CW111">
        <v>13690226749.19512</v>
      </c>
      <c r="CX111">
        <v>11302366726.250799</v>
      </c>
      <c r="CY111">
        <v>2999165242.0063901</v>
      </c>
      <c r="CZ111">
        <v>5576524676.3385897</v>
      </c>
      <c r="DA111">
        <v>1380491979.8438599</v>
      </c>
      <c r="DB111">
        <v>4057455977.4339299</v>
      </c>
      <c r="DC111">
        <v>2181120842.5318098</v>
      </c>
      <c r="DD111">
        <v>2273419822.2455602</v>
      </c>
      <c r="DE111">
        <v>81061836764.10965</v>
      </c>
      <c r="DF111">
        <v>1748788684.84252</v>
      </c>
      <c r="DI111">
        <f t="shared" si="1"/>
        <v>489036905601.51575</v>
      </c>
    </row>
    <row r="112" spans="1:113">
      <c r="A112" t="s">
        <v>128</v>
      </c>
      <c r="B112">
        <v>1335568281.4178801</v>
      </c>
      <c r="C112">
        <v>3557362310.9393802</v>
      </c>
      <c r="D112">
        <v>1304828.0248652899</v>
      </c>
      <c r="E112">
        <v>523416.61331960099</v>
      </c>
      <c r="F112">
        <v>4952957.6312201396</v>
      </c>
      <c r="G112">
        <v>1665281072.01509</v>
      </c>
      <c r="H112">
        <v>367959758.35441202</v>
      </c>
      <c r="I112">
        <v>155128058.31389499</v>
      </c>
      <c r="J112">
        <v>8454297223.0392199</v>
      </c>
      <c r="K112">
        <v>27220450566.425701</v>
      </c>
      <c r="L112">
        <v>25311225626.874298</v>
      </c>
      <c r="M112">
        <v>4282035555.8994298</v>
      </c>
      <c r="N112">
        <v>503514510.82314599</v>
      </c>
      <c r="O112">
        <v>527788546.79309201</v>
      </c>
      <c r="P112">
        <v>626341321.95241594</v>
      </c>
      <c r="Q112">
        <v>91024193.383060098</v>
      </c>
      <c r="R112">
        <v>1966839560.1756301</v>
      </c>
      <c r="S112">
        <v>3322054488.6564102</v>
      </c>
      <c r="T112">
        <v>1371268560.5689399</v>
      </c>
      <c r="U112">
        <v>34195162681.446098</v>
      </c>
      <c r="V112">
        <v>12619961199.1721</v>
      </c>
      <c r="W112">
        <v>4989330271.7619104</v>
      </c>
      <c r="X112">
        <v>2625110672.34831</v>
      </c>
      <c r="Y112">
        <v>2748447918.28897</v>
      </c>
      <c r="Z112">
        <v>9019755428.4282207</v>
      </c>
      <c r="AA112">
        <v>5056380130.93783</v>
      </c>
      <c r="AB112">
        <v>25729465027.768902</v>
      </c>
      <c r="AC112">
        <v>4023365237.4816098</v>
      </c>
      <c r="AD112">
        <v>26585708892.3489</v>
      </c>
      <c r="AE112">
        <v>1585926315.1057701</v>
      </c>
      <c r="AF112">
        <v>4042409485.6908498</v>
      </c>
      <c r="AG112">
        <v>15969627726.1637</v>
      </c>
      <c r="AH112">
        <v>813580007.30271697</v>
      </c>
      <c r="AI112">
        <v>65696235.709530897</v>
      </c>
      <c r="AJ112">
        <v>186190791.14774501</v>
      </c>
      <c r="AK112">
        <v>1034712494.6373</v>
      </c>
      <c r="AL112">
        <v>375980457.81836802</v>
      </c>
      <c r="AM112">
        <v>281854447.32671201</v>
      </c>
      <c r="AN112">
        <v>604722808.80730796</v>
      </c>
      <c r="AO112">
        <v>572504445.70039904</v>
      </c>
      <c r="AP112">
        <v>735376370.64042902</v>
      </c>
      <c r="AQ112">
        <v>1170180888.97914</v>
      </c>
      <c r="AR112">
        <v>346899128.58323401</v>
      </c>
      <c r="AS112">
        <v>514033249.45528698</v>
      </c>
      <c r="AT112">
        <v>3219039177.3282399</v>
      </c>
      <c r="AU112">
        <v>1991513600.7636199</v>
      </c>
      <c r="AV112">
        <v>273116940.043369</v>
      </c>
      <c r="AW112">
        <v>318783387.07926899</v>
      </c>
      <c r="AX112">
        <v>158257895.05613199</v>
      </c>
      <c r="AY112">
        <v>872877417.14184105</v>
      </c>
      <c r="AZ112">
        <v>1846765033.3724401</v>
      </c>
      <c r="BA112">
        <v>1920119341.5977199</v>
      </c>
      <c r="BB112">
        <v>2157465501.5020399</v>
      </c>
      <c r="BC112">
        <v>3730676867.8340001</v>
      </c>
      <c r="BD112">
        <v>2588651774.2719302</v>
      </c>
      <c r="BE112">
        <v>4056007859.0402002</v>
      </c>
      <c r="BF112">
        <v>1743495351.7123699</v>
      </c>
      <c r="BG112">
        <v>6350202113.8578501</v>
      </c>
      <c r="BH112">
        <v>2856817655.5988402</v>
      </c>
      <c r="BI112">
        <v>13891805093.2061</v>
      </c>
      <c r="BJ112">
        <v>2778834790.4414902</v>
      </c>
      <c r="BK112">
        <v>32063218360.970299</v>
      </c>
      <c r="BL112">
        <v>2037524289.9721701</v>
      </c>
      <c r="BM112">
        <v>2821550154.14045</v>
      </c>
      <c r="BN112">
        <v>18397725691.475399</v>
      </c>
      <c r="BO112">
        <v>2422561970.6740999</v>
      </c>
      <c r="BP112">
        <v>6473351651.2605801</v>
      </c>
      <c r="BQ112">
        <v>1469146677.3559501</v>
      </c>
      <c r="BR112">
        <v>2311784839.2948999</v>
      </c>
      <c r="BS112">
        <v>8701261581.4938107</v>
      </c>
      <c r="BT112">
        <v>6908601224.3064003</v>
      </c>
      <c r="BU112">
        <v>1641177772.0286601</v>
      </c>
      <c r="BV112">
        <v>4583511576.4310703</v>
      </c>
      <c r="BW112">
        <v>2961084826.9300299</v>
      </c>
      <c r="BX112">
        <v>146114168.71500799</v>
      </c>
      <c r="BY112">
        <v>1517869812.5264599</v>
      </c>
      <c r="BZ112">
        <v>1851494724.71506</v>
      </c>
      <c r="CA112">
        <v>13671703891.014</v>
      </c>
      <c r="CB112">
        <v>4171178943.7458</v>
      </c>
      <c r="CC112">
        <v>1760003385.56651</v>
      </c>
      <c r="CD112">
        <v>2142990241.4050701</v>
      </c>
      <c r="CF112">
        <v>11582204445.7209</v>
      </c>
      <c r="CH112">
        <v>1629175641.29738</v>
      </c>
      <c r="CI112">
        <v>1309263084.5862601</v>
      </c>
      <c r="CJ112">
        <v>8813885412.3132305</v>
      </c>
      <c r="CL112">
        <v>-3876567494.5690899</v>
      </c>
      <c r="CN112">
        <v>12511860494.900101</v>
      </c>
      <c r="CO112">
        <v>16079008098.8391</v>
      </c>
      <c r="CP112">
        <v>13037323047.973</v>
      </c>
      <c r="CQ112">
        <v>14005128959.9806</v>
      </c>
      <c r="CR112">
        <v>35003186632.546501</v>
      </c>
      <c r="CS112">
        <v>46346966039.918999</v>
      </c>
      <c r="CT112">
        <v>75973585431.4375</v>
      </c>
      <c r="CU112">
        <v>57974896026.452499</v>
      </c>
      <c r="CV112">
        <v>144807571369.54999</v>
      </c>
      <c r="CW112">
        <v>828151462.46749997</v>
      </c>
      <c r="CX112">
        <v>11428235513.6234</v>
      </c>
      <c r="CY112">
        <v>1475637196.2393999</v>
      </c>
      <c r="CZ112">
        <v>16342088439.0723</v>
      </c>
      <c r="DA112">
        <v>4815468822.3667803</v>
      </c>
      <c r="DB112">
        <v>12840644324.263399</v>
      </c>
      <c r="DC112">
        <v>3348051103.13872</v>
      </c>
      <c r="DE112">
        <v>295831782017.16901</v>
      </c>
      <c r="DF112">
        <v>2929698422.3038402</v>
      </c>
      <c r="DI112">
        <f t="shared" si="1"/>
        <v>1190502833226.4136</v>
      </c>
    </row>
    <row r="113" spans="1:113">
      <c r="A113" t="s">
        <v>258</v>
      </c>
      <c r="B113">
        <f>SUM(B2:B112)</f>
        <v>19263875456.186958</v>
      </c>
      <c r="C113">
        <f t="shared" ref="C113:BN113" si="2">SUM(C2:C112)</f>
        <v>17956509913.876839</v>
      </c>
      <c r="D113">
        <f t="shared" si="2"/>
        <v>806638561.04971993</v>
      </c>
      <c r="E113">
        <f t="shared" si="2"/>
        <v>317108053.39087194</v>
      </c>
      <c r="F113">
        <f t="shared" si="2"/>
        <v>14764520906.606392</v>
      </c>
      <c r="G113">
        <f t="shared" si="2"/>
        <v>11974432686.750832</v>
      </c>
      <c r="H113">
        <f t="shared" si="2"/>
        <v>3872593535.0071425</v>
      </c>
      <c r="I113">
        <f t="shared" si="2"/>
        <v>2623338971.6967325</v>
      </c>
      <c r="J113">
        <f t="shared" si="2"/>
        <v>93106158327.395828</v>
      </c>
      <c r="K113">
        <f t="shared" si="2"/>
        <v>294175168578.53076</v>
      </c>
      <c r="L113">
        <f t="shared" si="2"/>
        <v>113977050808.44208</v>
      </c>
      <c r="M113">
        <f t="shared" si="2"/>
        <v>32007511020.039146</v>
      </c>
      <c r="N113">
        <f t="shared" si="2"/>
        <v>1669854172.5652881</v>
      </c>
      <c r="O113">
        <f t="shared" si="2"/>
        <v>1947430790.1245162</v>
      </c>
      <c r="P113">
        <f t="shared" si="2"/>
        <v>6015238582.9896221</v>
      </c>
      <c r="Q113">
        <f t="shared" si="2"/>
        <v>766758269.79462576</v>
      </c>
      <c r="R113">
        <f t="shared" si="2"/>
        <v>10922736107.469425</v>
      </c>
      <c r="S113">
        <f t="shared" si="2"/>
        <v>13242788026.940174</v>
      </c>
      <c r="T113">
        <f t="shared" si="2"/>
        <v>8348959469.3643045</v>
      </c>
      <c r="U113">
        <f t="shared" si="2"/>
        <v>96554838599.748596</v>
      </c>
      <c r="V113">
        <f t="shared" si="2"/>
        <v>100122940391.86691</v>
      </c>
      <c r="W113">
        <f t="shared" si="2"/>
        <v>21297642224.803329</v>
      </c>
      <c r="X113">
        <f t="shared" si="2"/>
        <v>15275431905.956306</v>
      </c>
      <c r="Y113">
        <f t="shared" si="2"/>
        <v>12096036433.610527</v>
      </c>
      <c r="Z113">
        <f t="shared" si="2"/>
        <v>42930878379.927811</v>
      </c>
      <c r="AA113">
        <f t="shared" si="2"/>
        <v>37430328269.17717</v>
      </c>
      <c r="AB113">
        <f t="shared" si="2"/>
        <v>193518162510.50409</v>
      </c>
      <c r="AC113">
        <f t="shared" si="2"/>
        <v>19501465924.676125</v>
      </c>
      <c r="AD113">
        <f t="shared" si="2"/>
        <v>119994660462.94623</v>
      </c>
      <c r="AE113">
        <f t="shared" si="2"/>
        <v>8434280837.6057091</v>
      </c>
      <c r="AF113">
        <f t="shared" si="2"/>
        <v>33468656921.630013</v>
      </c>
      <c r="AG113">
        <f t="shared" si="2"/>
        <v>350612084416.78455</v>
      </c>
      <c r="AH113">
        <f t="shared" si="2"/>
        <v>46528543622.837273</v>
      </c>
      <c r="AI113">
        <f t="shared" si="2"/>
        <v>17190040474.123188</v>
      </c>
      <c r="AJ113">
        <f t="shared" si="2"/>
        <v>25095453029.868191</v>
      </c>
      <c r="AK113">
        <f t="shared" si="2"/>
        <v>49195844143.163689</v>
      </c>
      <c r="AL113">
        <f t="shared" si="2"/>
        <v>24711116177.961338</v>
      </c>
      <c r="AM113">
        <f t="shared" si="2"/>
        <v>11640681830.099844</v>
      </c>
      <c r="AN113">
        <f t="shared" si="2"/>
        <v>31661560730.86063</v>
      </c>
      <c r="AO113">
        <f t="shared" si="2"/>
        <v>23571329923.182121</v>
      </c>
      <c r="AP113">
        <f t="shared" si="2"/>
        <v>35660633262.562698</v>
      </c>
      <c r="AQ113">
        <f t="shared" si="2"/>
        <v>37153549578.686195</v>
      </c>
      <c r="AR113">
        <f t="shared" si="2"/>
        <v>4374592090.2211075</v>
      </c>
      <c r="AS113">
        <f t="shared" si="2"/>
        <v>5527906119.1106329</v>
      </c>
      <c r="AT113">
        <f t="shared" si="2"/>
        <v>57971748639.654877</v>
      </c>
      <c r="AU113">
        <f t="shared" si="2"/>
        <v>34059294086.417534</v>
      </c>
      <c r="AV113">
        <f t="shared" si="2"/>
        <v>2533115400.8671741</v>
      </c>
      <c r="AW113">
        <f t="shared" si="2"/>
        <v>16001046282.558661</v>
      </c>
      <c r="AX113">
        <f t="shared" si="2"/>
        <v>22161819589.622742</v>
      </c>
      <c r="AY113">
        <f t="shared" si="2"/>
        <v>28981092426.332859</v>
      </c>
      <c r="AZ113">
        <f t="shared" si="2"/>
        <v>116222346806.87421</v>
      </c>
      <c r="BA113">
        <f t="shared" si="2"/>
        <v>84174871634.580048</v>
      </c>
      <c r="BB113">
        <f t="shared" si="2"/>
        <v>73994949048.192719</v>
      </c>
      <c r="BC113">
        <f t="shared" si="2"/>
        <v>63717306409.805931</v>
      </c>
      <c r="BD113">
        <f t="shared" si="2"/>
        <v>89038730390.395309</v>
      </c>
      <c r="BE113">
        <f t="shared" si="2"/>
        <v>174765860353.28912</v>
      </c>
      <c r="BF113">
        <f t="shared" si="2"/>
        <v>38503968279.054283</v>
      </c>
      <c r="BG113">
        <f t="shared" si="2"/>
        <v>105047948473.43828</v>
      </c>
      <c r="BH113">
        <f t="shared" si="2"/>
        <v>75630605129.044739</v>
      </c>
      <c r="BI113">
        <f t="shared" si="2"/>
        <v>102428491576.69876</v>
      </c>
      <c r="BJ113">
        <f t="shared" si="2"/>
        <v>28745559592.159851</v>
      </c>
      <c r="BK113">
        <f t="shared" si="2"/>
        <v>696517631989.90027</v>
      </c>
      <c r="BL113">
        <f t="shared" si="2"/>
        <v>31005243485.083252</v>
      </c>
      <c r="BM113">
        <f t="shared" si="2"/>
        <v>52195634077.901855</v>
      </c>
      <c r="BN113">
        <f t="shared" si="2"/>
        <v>685300175826.40466</v>
      </c>
      <c r="BO113">
        <f t="shared" ref="BO113:DI113" si="3">SUM(BO2:BO112)</f>
        <v>113321423811.20457</v>
      </c>
      <c r="BP113">
        <f t="shared" si="3"/>
        <v>168908141018.65784</v>
      </c>
      <c r="BQ113">
        <f t="shared" si="3"/>
        <v>21637752622.569946</v>
      </c>
      <c r="BR113">
        <f t="shared" si="3"/>
        <v>52764867325.558914</v>
      </c>
      <c r="BS113">
        <f t="shared" si="3"/>
        <v>211837702592.58789</v>
      </c>
      <c r="BT113">
        <f t="shared" si="3"/>
        <v>110834841984.30763</v>
      </c>
      <c r="BU113">
        <f t="shared" si="3"/>
        <v>37541210989.432968</v>
      </c>
      <c r="BV113">
        <f t="shared" si="3"/>
        <v>69790705030.248337</v>
      </c>
      <c r="BW113">
        <f t="shared" si="3"/>
        <v>65253320722.979492</v>
      </c>
      <c r="BX113">
        <f t="shared" si="3"/>
        <v>2668003705.6074376</v>
      </c>
      <c r="BY113">
        <f t="shared" si="3"/>
        <v>29869145114.19416</v>
      </c>
      <c r="BZ113">
        <f t="shared" si="3"/>
        <v>35534798040.868179</v>
      </c>
      <c r="CA113">
        <f t="shared" si="3"/>
        <v>198922651752.13745</v>
      </c>
      <c r="CB113">
        <f t="shared" si="3"/>
        <v>67592462938.949097</v>
      </c>
      <c r="CC113">
        <f t="shared" si="3"/>
        <v>35351007452.881462</v>
      </c>
      <c r="CD113">
        <f t="shared" si="3"/>
        <v>49705395977.172539</v>
      </c>
      <c r="CE113">
        <f t="shared" si="3"/>
        <v>6139339372.0393696</v>
      </c>
      <c r="CF113">
        <f t="shared" si="3"/>
        <v>105482475886.03592</v>
      </c>
      <c r="CG113">
        <f t="shared" si="3"/>
        <v>396324135643.62927</v>
      </c>
      <c r="CH113">
        <f t="shared" si="3"/>
        <v>14120331180.926065</v>
      </c>
      <c r="CI113">
        <f t="shared" si="3"/>
        <v>17230428407.764122</v>
      </c>
      <c r="CJ113">
        <f t="shared" si="3"/>
        <v>2139212072285.3591</v>
      </c>
      <c r="CK113">
        <f t="shared" si="3"/>
        <v>262854036100.82431</v>
      </c>
      <c r="CL113">
        <f t="shared" si="3"/>
        <v>1414795180669.4429</v>
      </c>
      <c r="CM113">
        <f t="shared" si="3"/>
        <v>246112133974.58798</v>
      </c>
      <c r="CN113">
        <f t="shared" si="3"/>
        <v>75500060866.692688</v>
      </c>
      <c r="CO113">
        <f t="shared" si="3"/>
        <v>111368932669.23286</v>
      </c>
      <c r="CP113">
        <f t="shared" si="3"/>
        <v>79979541602.60936</v>
      </c>
      <c r="CQ113">
        <f t="shared" si="3"/>
        <v>91198585975.790176</v>
      </c>
      <c r="CR113">
        <f t="shared" si="3"/>
        <v>238093838368.27603</v>
      </c>
      <c r="CS113">
        <f t="shared" si="3"/>
        <v>328784530886.13403</v>
      </c>
      <c r="CT113">
        <f t="shared" si="3"/>
        <v>570828140595.43481</v>
      </c>
      <c r="CU113">
        <f t="shared" si="3"/>
        <v>476262842954.77209</v>
      </c>
      <c r="CV113">
        <f t="shared" si="3"/>
        <v>1696393967068.7551</v>
      </c>
      <c r="CW113">
        <f t="shared" si="3"/>
        <v>955030756133.59009</v>
      </c>
      <c r="CX113">
        <f t="shared" si="3"/>
        <v>110874290592.78029</v>
      </c>
      <c r="CY113">
        <f t="shared" si="3"/>
        <v>44650737625.785225</v>
      </c>
      <c r="CZ113">
        <f t="shared" si="3"/>
        <v>649477541409.63318</v>
      </c>
      <c r="DA113">
        <f t="shared" si="3"/>
        <v>169266471223.17587</v>
      </c>
      <c r="DB113">
        <f t="shared" si="3"/>
        <v>86462155291.530945</v>
      </c>
      <c r="DC113">
        <f t="shared" si="3"/>
        <v>79220420174.739243</v>
      </c>
      <c r="DD113">
        <f t="shared" si="3"/>
        <v>518910717847.87335</v>
      </c>
      <c r="DE113">
        <f t="shared" si="3"/>
        <v>1258897916110.4409</v>
      </c>
      <c r="DF113">
        <f t="shared" si="3"/>
        <v>8982938136.5788956</v>
      </c>
      <c r="DG113">
        <f t="shared" si="3"/>
        <v>489036905601.51599</v>
      </c>
      <c r="DH113">
        <f t="shared" si="3"/>
        <v>1190502833226.4143</v>
      </c>
      <c r="DI113">
        <f t="shared" si="3"/>
        <v>19693832458960.129</v>
      </c>
    </row>
    <row r="115" spans="1:113">
      <c r="CH115" s="37"/>
    </row>
    <row r="116" spans="1:113">
      <c r="A116" t="s">
        <v>351</v>
      </c>
      <c r="CH116" s="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C9CD-6A2C-BE47-815E-47EB995BF3CE}">
  <dimension ref="A1:L37"/>
  <sheetViews>
    <sheetView zoomScale="160" zoomScaleNormal="160" workbookViewId="0">
      <selection activeCell="B11" sqref="B11"/>
    </sheetView>
  </sheetViews>
  <sheetFormatPr baseColWidth="10" defaultColWidth="11" defaultRowHeight="16"/>
  <cols>
    <col min="1" max="1" width="19.83203125" customWidth="1"/>
    <col min="6" max="6" width="12.6640625" customWidth="1"/>
    <col min="8" max="8" width="11.33203125" customWidth="1"/>
    <col min="10" max="10" width="22.33203125" customWidth="1"/>
    <col min="12" max="12" width="13.1640625" bestFit="1" customWidth="1"/>
  </cols>
  <sheetData>
    <row r="1" spans="1:12">
      <c r="A1" s="7" t="s">
        <v>174</v>
      </c>
      <c r="B1" s="15" t="s">
        <v>175</v>
      </c>
      <c r="C1" s="15" t="s">
        <v>176</v>
      </c>
      <c r="F1" t="s">
        <v>177</v>
      </c>
      <c r="H1" s="15" t="s">
        <v>324</v>
      </c>
      <c r="I1" s="15" t="s">
        <v>175</v>
      </c>
      <c r="J1" s="15" t="s">
        <v>304</v>
      </c>
      <c r="K1" t="s">
        <v>175</v>
      </c>
      <c r="L1" t="s">
        <v>176</v>
      </c>
    </row>
    <row r="2" spans="1:12">
      <c r="A2" t="s">
        <v>178</v>
      </c>
      <c r="B2" s="32">
        <v>0</v>
      </c>
      <c r="C2" s="8">
        <f t="shared" ref="C2:C3" si="0">B2*$C$12</f>
        <v>0</v>
      </c>
      <c r="F2" s="29">
        <v>22582304</v>
      </c>
      <c r="H2" t="s">
        <v>325</v>
      </c>
      <c r="I2">
        <v>0.51800000000000002</v>
      </c>
      <c r="J2" t="s">
        <v>14</v>
      </c>
      <c r="K2">
        <f>$I$5/2</f>
        <v>9.2999999999999999E-2</v>
      </c>
      <c r="L2" s="39">
        <f>K2*$F$2</f>
        <v>2100154.2719999999</v>
      </c>
    </row>
    <row r="3" spans="1:12">
      <c r="A3" t="s">
        <v>179</v>
      </c>
      <c r="B3" s="32">
        <v>0</v>
      </c>
      <c r="C3" s="8">
        <f t="shared" si="0"/>
        <v>0</v>
      </c>
      <c r="H3" t="s">
        <v>326</v>
      </c>
      <c r="I3">
        <v>0.105</v>
      </c>
      <c r="J3" t="s">
        <v>35</v>
      </c>
      <c r="K3">
        <f>$I$5/2</f>
        <v>9.2999999999999999E-2</v>
      </c>
      <c r="L3" s="39">
        <f>K3*$F$2</f>
        <v>2100154.2719999999</v>
      </c>
    </row>
    <row r="4" spans="1:12">
      <c r="A4" s="6" t="s">
        <v>180</v>
      </c>
      <c r="B4" s="26">
        <v>7.1500000000000008E-2</v>
      </c>
      <c r="C4" s="8">
        <f>B4*$C$12</f>
        <v>24410.228700000003</v>
      </c>
      <c r="H4" t="s">
        <v>327</v>
      </c>
      <c r="I4">
        <v>1E-3</v>
      </c>
      <c r="J4" t="s">
        <v>39</v>
      </c>
      <c r="K4">
        <f>I3</f>
        <v>0.105</v>
      </c>
      <c r="L4" s="39">
        <f t="shared" ref="L4" si="1">K4*$F$2</f>
        <v>2371141.92</v>
      </c>
    </row>
    <row r="5" spans="1:12">
      <c r="A5" s="6" t="s">
        <v>181</v>
      </c>
      <c r="B5" s="26">
        <v>0.11874999999999999</v>
      </c>
      <c r="C5" s="8">
        <f t="shared" ref="C5:C11" si="2">B5*$C$12</f>
        <v>40541.463749999995</v>
      </c>
      <c r="H5" t="s">
        <v>328</v>
      </c>
      <c r="I5">
        <v>0.186</v>
      </c>
      <c r="J5" t="s">
        <v>116</v>
      </c>
      <c r="K5" s="26">
        <f>$I$2/3</f>
        <v>0.17266666666666666</v>
      </c>
      <c r="L5" s="39">
        <f t="shared" ref="L5:L10" si="3">K5*$F$2</f>
        <v>3899211.157333333</v>
      </c>
    </row>
    <row r="6" spans="1:12">
      <c r="A6" s="6" t="s">
        <v>182</v>
      </c>
      <c r="B6" s="26">
        <v>0.11874999999999999</v>
      </c>
      <c r="C6" s="8">
        <f t="shared" si="2"/>
        <v>40541.463749999995</v>
      </c>
      <c r="H6" t="s">
        <v>329</v>
      </c>
      <c r="I6">
        <v>0.19</v>
      </c>
      <c r="J6" t="s">
        <v>117</v>
      </c>
      <c r="K6" s="26">
        <f t="shared" ref="K6:K7" si="4">$I$2/3</f>
        <v>0.17266666666666666</v>
      </c>
      <c r="L6" s="39">
        <f t="shared" si="3"/>
        <v>3899211.157333333</v>
      </c>
    </row>
    <row r="7" spans="1:12">
      <c r="A7" s="6" t="s">
        <v>183</v>
      </c>
      <c r="B7" s="26">
        <v>0.14599999999999999</v>
      </c>
      <c r="C7" s="8">
        <f t="shared" si="2"/>
        <v>49844.662799999998</v>
      </c>
      <c r="H7" t="s">
        <v>176</v>
      </c>
      <c r="I7">
        <f>SUM(I2:I6)</f>
        <v>1</v>
      </c>
      <c r="J7" t="s">
        <v>118</v>
      </c>
      <c r="K7" s="26">
        <f t="shared" si="4"/>
        <v>0.17266666666666666</v>
      </c>
      <c r="L7" s="39">
        <f t="shared" si="3"/>
        <v>3899211.157333333</v>
      </c>
    </row>
    <row r="8" spans="1:12">
      <c r="A8" s="6" t="s">
        <v>184</v>
      </c>
      <c r="B8" s="26">
        <v>1.7250000000000001E-2</v>
      </c>
      <c r="C8" s="8">
        <f t="shared" si="2"/>
        <v>5889.1810500000001</v>
      </c>
      <c r="J8" t="s">
        <v>122</v>
      </c>
      <c r="K8">
        <f>$I$4/2</f>
        <v>5.0000000000000001E-4</v>
      </c>
      <c r="L8" s="39">
        <f t="shared" si="3"/>
        <v>11291.152</v>
      </c>
    </row>
    <row r="9" spans="1:12">
      <c r="A9" s="6" t="s">
        <v>185</v>
      </c>
      <c r="B9" s="26">
        <v>6.3750000000000001E-2</v>
      </c>
      <c r="C9" s="8">
        <f t="shared" si="2"/>
        <v>21764.364750000001</v>
      </c>
      <c r="J9" t="s">
        <v>257</v>
      </c>
      <c r="K9">
        <f>$I$4/2</f>
        <v>5.0000000000000001E-4</v>
      </c>
      <c r="L9" s="39">
        <f t="shared" si="3"/>
        <v>11291.152</v>
      </c>
    </row>
    <row r="10" spans="1:12">
      <c r="A10" s="6" t="s">
        <v>186</v>
      </c>
      <c r="C10" s="8">
        <f>25000+(0.05*C13)</f>
        <v>44421.320000000007</v>
      </c>
      <c r="J10" t="s">
        <v>128</v>
      </c>
      <c r="K10">
        <f>I6</f>
        <v>0.19</v>
      </c>
      <c r="L10" s="39">
        <f t="shared" si="3"/>
        <v>4290637.76</v>
      </c>
    </row>
    <row r="11" spans="1:12">
      <c r="A11" s="6" t="s">
        <v>187</v>
      </c>
      <c r="B11" s="26">
        <v>0.52625</v>
      </c>
      <c r="C11" s="8">
        <f t="shared" si="2"/>
        <v>179662.69725</v>
      </c>
    </row>
    <row r="12" spans="1:12">
      <c r="A12" s="6" t="s">
        <v>188</v>
      </c>
      <c r="B12" s="26">
        <v>1</v>
      </c>
      <c r="C12" s="8">
        <v>341401.8</v>
      </c>
    </row>
    <row r="13" spans="1:12">
      <c r="A13" s="6" t="s">
        <v>189</v>
      </c>
      <c r="C13" s="8">
        <v>388426.4</v>
      </c>
      <c r="D13" s="24"/>
    </row>
    <row r="15" spans="1:12">
      <c r="A15" s="22" t="s">
        <v>190</v>
      </c>
      <c r="L15" s="27"/>
    </row>
    <row r="16" spans="1:12">
      <c r="A16" s="22" t="s">
        <v>191</v>
      </c>
      <c r="B16" s="24"/>
      <c r="L16" s="27"/>
    </row>
    <row r="17" spans="1:4">
      <c r="A17" s="27" t="s">
        <v>192</v>
      </c>
      <c r="B17" s="24"/>
      <c r="C17" s="24"/>
      <c r="D17" s="26"/>
    </row>
    <row r="18" spans="1:4">
      <c r="A18" s="27" t="s">
        <v>193</v>
      </c>
      <c r="B18" s="24"/>
      <c r="C18" s="24"/>
      <c r="D18" s="26"/>
    </row>
    <row r="19" spans="1:4">
      <c r="A19" s="27" t="s">
        <v>194</v>
      </c>
      <c r="B19" s="24"/>
      <c r="C19" s="24"/>
      <c r="D19" s="26"/>
    </row>
    <row r="20" spans="1:4">
      <c r="A20" s="27" t="s">
        <v>195</v>
      </c>
      <c r="B20" s="24"/>
      <c r="C20" s="24"/>
      <c r="D20" s="26"/>
    </row>
    <row r="21" spans="1:4">
      <c r="A21" s="27" t="s">
        <v>196</v>
      </c>
      <c r="B21" s="24"/>
      <c r="C21" s="24"/>
      <c r="D21" s="26"/>
    </row>
    <row r="22" spans="1:4">
      <c r="A22" s="27" t="s">
        <v>333</v>
      </c>
      <c r="B22" s="24"/>
      <c r="C22" s="24"/>
      <c r="D22" s="26"/>
    </row>
    <row r="23" spans="1:4">
      <c r="A23" s="27" t="s">
        <v>330</v>
      </c>
      <c r="B23" s="24"/>
      <c r="C23" s="24"/>
      <c r="D23" s="26"/>
    </row>
    <row r="24" spans="1:4">
      <c r="A24" s="27" t="s">
        <v>332</v>
      </c>
      <c r="B24" s="24"/>
      <c r="C24" s="24"/>
      <c r="D24" s="26"/>
    </row>
    <row r="25" spans="1:4">
      <c r="A25" s="27" t="s">
        <v>331</v>
      </c>
      <c r="B25" s="24"/>
      <c r="C25" s="24"/>
      <c r="D25" s="26"/>
    </row>
    <row r="26" spans="1:4">
      <c r="A26" s="25"/>
      <c r="B26" s="24"/>
      <c r="C26" s="24"/>
      <c r="D26" s="26"/>
    </row>
    <row r="27" spans="1:4">
      <c r="A27" s="11" t="s">
        <v>197</v>
      </c>
      <c r="C27" s="24"/>
      <c r="D27" s="26"/>
    </row>
    <row r="28" spans="1:4">
      <c r="A28" t="s">
        <v>180</v>
      </c>
      <c r="B28" s="12" t="s">
        <v>198</v>
      </c>
      <c r="C28" s="24"/>
      <c r="D28" s="26"/>
    </row>
    <row r="29" spans="1:4">
      <c r="A29" t="s">
        <v>181</v>
      </c>
      <c r="B29" s="12" t="s">
        <v>199</v>
      </c>
      <c r="C29" s="24"/>
      <c r="D29" s="26"/>
    </row>
    <row r="30" spans="1:4">
      <c r="A30" t="s">
        <v>182</v>
      </c>
      <c r="B30" s="12" t="s">
        <v>200</v>
      </c>
      <c r="C30" s="24"/>
      <c r="D30" s="26"/>
    </row>
    <row r="31" spans="1:4">
      <c r="A31" t="s">
        <v>183</v>
      </c>
      <c r="B31" s="12" t="s">
        <v>201</v>
      </c>
    </row>
    <row r="32" spans="1:4">
      <c r="A32" t="s">
        <v>184</v>
      </c>
      <c r="B32" s="12" t="s">
        <v>202</v>
      </c>
    </row>
    <row r="33" spans="1:2">
      <c r="A33" t="s">
        <v>185</v>
      </c>
      <c r="B33" s="12" t="s">
        <v>203</v>
      </c>
    </row>
    <row r="34" spans="1:2">
      <c r="A34" t="s">
        <v>186</v>
      </c>
      <c r="B34" s="12" t="s">
        <v>204</v>
      </c>
    </row>
    <row r="35" spans="1:2">
      <c r="A35" t="s">
        <v>187</v>
      </c>
      <c r="B35" s="12" t="s">
        <v>205</v>
      </c>
    </row>
    <row r="37" spans="1:2">
      <c r="A37" t="s">
        <v>206</v>
      </c>
    </row>
  </sheetData>
  <pageMargins left="0.7" right="0.7" top="0.75" bottom="0.75" header="0.3" footer="0.3"/>
  <ignoredErrors>
    <ignoredError sqref="C10"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C1CCD-EE8A-FE48-A123-6634C60211D5}">
  <dimension ref="A2:T86"/>
  <sheetViews>
    <sheetView zoomScale="140" zoomScaleNormal="140" workbookViewId="0">
      <selection activeCell="C13" sqref="C13"/>
    </sheetView>
  </sheetViews>
  <sheetFormatPr baseColWidth="10" defaultColWidth="10.6640625" defaultRowHeight="16"/>
  <cols>
    <col min="4" max="4" width="15" bestFit="1" customWidth="1"/>
    <col min="9" max="9" width="13.1640625" bestFit="1" customWidth="1"/>
    <col min="15" max="15" width="11.6640625" bestFit="1" customWidth="1"/>
    <col min="20" max="20" width="13.83203125" bestFit="1" customWidth="1"/>
  </cols>
  <sheetData>
    <row r="2" spans="1:20">
      <c r="A2" t="s">
        <v>207</v>
      </c>
      <c r="B2" t="s">
        <v>208</v>
      </c>
      <c r="C2" t="s">
        <v>209</v>
      </c>
      <c r="D2" t="s">
        <v>177</v>
      </c>
      <c r="E2" t="s">
        <v>210</v>
      </c>
      <c r="F2" t="s">
        <v>211</v>
      </c>
      <c r="H2" t="s">
        <v>212</v>
      </c>
      <c r="I2" t="s">
        <v>213</v>
      </c>
      <c r="K2" t="s">
        <v>214</v>
      </c>
      <c r="M2" t="s">
        <v>215</v>
      </c>
    </row>
    <row r="3" spans="1:20">
      <c r="B3" s="8"/>
      <c r="D3" s="8"/>
      <c r="H3">
        <v>111</v>
      </c>
      <c r="I3" s="8">
        <f>SUM(D63:E63)+D54</f>
        <v>352592.90570469829</v>
      </c>
      <c r="J3" s="14">
        <f>I3/$I$20</f>
        <v>1.5613681655543133E-2</v>
      </c>
      <c r="K3" s="1">
        <f>commodity_summary!D2</f>
        <v>0.48280000000000001</v>
      </c>
      <c r="M3" s="8">
        <f>I3*K3</f>
        <v>170231.85487422833</v>
      </c>
      <c r="O3" s="8"/>
      <c r="P3" s="8"/>
      <c r="Q3" s="8"/>
    </row>
    <row r="4" spans="1:20">
      <c r="A4" t="s">
        <v>178</v>
      </c>
      <c r="B4" s="8">
        <f>'production function'!C2</f>
        <v>0</v>
      </c>
      <c r="C4" s="9">
        <f t="shared" ref="C4:C14" si="0">B4/$B$14</f>
        <v>0</v>
      </c>
      <c r="D4" s="8">
        <f>C4*'production function'!$F$2</f>
        <v>0</v>
      </c>
      <c r="E4">
        <v>112</v>
      </c>
      <c r="F4" t="s">
        <v>216</v>
      </c>
      <c r="H4" s="28" t="s">
        <v>217</v>
      </c>
      <c r="I4" s="8">
        <f>D55</f>
        <v>197493.71338929652</v>
      </c>
      <c r="J4" s="14">
        <f t="shared" ref="J4:J19" si="1">I4/$I$20</f>
        <v>8.7455076944007362E-3</v>
      </c>
      <c r="K4" s="1">
        <f>commodity_summary!D87</f>
        <v>0.7833</v>
      </c>
      <c r="M4" s="8">
        <f t="shared" ref="M4:M19" si="2">I4*K4</f>
        <v>154696.82569783597</v>
      </c>
      <c r="O4" s="8"/>
      <c r="P4" s="8"/>
      <c r="Q4" s="8"/>
    </row>
    <row r="5" spans="1:20">
      <c r="A5" t="s">
        <v>179</v>
      </c>
      <c r="B5" s="8">
        <f>'production function'!C3</f>
        <v>0</v>
      </c>
      <c r="C5" s="9">
        <f t="shared" si="0"/>
        <v>0</v>
      </c>
      <c r="D5" s="8">
        <f>C5*'production function'!$F$2</f>
        <v>0</v>
      </c>
      <c r="E5">
        <v>111</v>
      </c>
      <c r="F5" t="s">
        <v>216</v>
      </c>
      <c r="H5" s="28" t="s">
        <v>218</v>
      </c>
      <c r="I5" s="8">
        <f>D56</f>
        <v>267528.68307395681</v>
      </c>
      <c r="J5" s="14">
        <f t="shared" si="1"/>
        <v>1.18468285199755E-2</v>
      </c>
      <c r="K5" s="1">
        <f>commodity_summary!D88</f>
        <v>0.53390000000000004</v>
      </c>
      <c r="M5" s="8">
        <f t="shared" si="2"/>
        <v>142833.56389318555</v>
      </c>
      <c r="O5" s="8"/>
      <c r="P5" s="8"/>
      <c r="Q5" s="8"/>
    </row>
    <row r="6" spans="1:20">
      <c r="A6" t="s">
        <v>180</v>
      </c>
      <c r="B6" s="8">
        <f>'production function'!C4</f>
        <v>24410.228700000003</v>
      </c>
      <c r="C6" s="9">
        <f t="shared" si="0"/>
        <v>5.9964885562649325E-2</v>
      </c>
      <c r="D6" s="8">
        <f>C6*'production function'!$F$2</f>
        <v>1354145.2751009581</v>
      </c>
      <c r="E6">
        <v>111</v>
      </c>
      <c r="F6" t="s">
        <v>219</v>
      </c>
      <c r="H6">
        <v>112</v>
      </c>
      <c r="I6" s="8">
        <f>D4</f>
        <v>0</v>
      </c>
      <c r="J6" s="14">
        <f t="shared" si="1"/>
        <v>0</v>
      </c>
      <c r="K6" s="1">
        <f>commodity_summary!D3</f>
        <v>0.77210000000000001</v>
      </c>
      <c r="M6" s="8">
        <f t="shared" si="2"/>
        <v>0</v>
      </c>
      <c r="O6" s="8"/>
      <c r="P6" s="8"/>
      <c r="Q6" s="8"/>
    </row>
    <row r="7" spans="1:20">
      <c r="A7" t="s">
        <v>181</v>
      </c>
      <c r="B7" s="8">
        <f>'production function'!C5</f>
        <v>40541.463749999995</v>
      </c>
      <c r="C7" s="9">
        <f t="shared" si="0"/>
        <v>9.9592030217686783E-2</v>
      </c>
      <c r="D7" s="8">
        <f>C7*'production function'!$F$2</f>
        <v>2249017.5023529893</v>
      </c>
      <c r="E7">
        <v>325</v>
      </c>
      <c r="F7" t="s">
        <v>219</v>
      </c>
      <c r="H7">
        <v>115</v>
      </c>
      <c r="I7" s="8">
        <f>D10</f>
        <v>326699.38455232902</v>
      </c>
      <c r="J7" s="14">
        <f t="shared" si="1"/>
        <v>1.4467052810569241E-2</v>
      </c>
      <c r="K7" s="20">
        <f>commodity_summary!D6</f>
        <v>0.98199999999999998</v>
      </c>
      <c r="M7" s="8">
        <f t="shared" si="2"/>
        <v>320818.79563038709</v>
      </c>
      <c r="P7" s="8"/>
      <c r="Q7" s="8"/>
    </row>
    <row r="8" spans="1:20">
      <c r="A8" t="s">
        <v>182</v>
      </c>
      <c r="B8" s="8">
        <f>'production function'!C6</f>
        <v>40541.463749999995</v>
      </c>
      <c r="C8" s="9">
        <f t="shared" si="0"/>
        <v>9.9592030217686783E-2</v>
      </c>
      <c r="D8" s="8">
        <f>C8*'production function'!$F$2</f>
        <v>2249017.5023529893</v>
      </c>
      <c r="E8">
        <v>324</v>
      </c>
      <c r="F8" t="s">
        <v>219</v>
      </c>
      <c r="H8">
        <v>221</v>
      </c>
      <c r="I8" s="8">
        <f>D11</f>
        <v>1207367.290736868</v>
      </c>
      <c r="J8" s="14">
        <f t="shared" si="1"/>
        <v>5.3465195169495022E-2</v>
      </c>
      <c r="K8" s="1">
        <f>commodity_summary!D10</f>
        <v>0.64170000000000005</v>
      </c>
      <c r="M8" s="8">
        <f t="shared" si="2"/>
        <v>774767.59046584833</v>
      </c>
      <c r="O8" s="8"/>
      <c r="P8" s="8"/>
      <c r="Q8" s="8"/>
    </row>
    <row r="9" spans="1:20">
      <c r="A9" t="s">
        <v>183</v>
      </c>
      <c r="B9" s="8">
        <f>'production function'!C7</f>
        <v>49844.662799999998</v>
      </c>
      <c r="C9" s="9">
        <f t="shared" si="0"/>
        <v>0.12244578030974546</v>
      </c>
      <c r="D9" s="8">
        <f>C9*'production function'!$F$2</f>
        <v>2765107.834471886</v>
      </c>
      <c r="E9">
        <v>811</v>
      </c>
      <c r="F9" t="s">
        <v>216</v>
      </c>
      <c r="H9">
        <v>23</v>
      </c>
      <c r="I9" s="8">
        <f>D9*B34</f>
        <v>1106043.1337887545</v>
      </c>
      <c r="J9" s="14">
        <f t="shared" si="1"/>
        <v>4.8978312123898186E-2</v>
      </c>
      <c r="K9" s="20">
        <f>commodity_summary!D11</f>
        <v>0.95730000000000004</v>
      </c>
      <c r="M9" s="8">
        <f t="shared" si="2"/>
        <v>1058815.0919759746</v>
      </c>
      <c r="P9" s="8"/>
      <c r="Q9" s="8"/>
    </row>
    <row r="10" spans="1:20">
      <c r="A10" t="s">
        <v>184</v>
      </c>
      <c r="B10" s="8">
        <f>'production function'!C8</f>
        <v>5889.1810500000001</v>
      </c>
      <c r="C10" s="9">
        <f t="shared" si="0"/>
        <v>1.4467052810569241E-2</v>
      </c>
      <c r="D10" s="8">
        <f>C10*'production function'!$F$2</f>
        <v>326699.38455232902</v>
      </c>
      <c r="E10">
        <v>811</v>
      </c>
      <c r="F10" t="s">
        <v>216</v>
      </c>
      <c r="H10">
        <v>324</v>
      </c>
      <c r="I10" s="8">
        <f>SUM(D40:E40)</f>
        <v>1411708.2862269715</v>
      </c>
      <c r="J10" s="14">
        <f t="shared" si="1"/>
        <v>6.2513917367642002E-2</v>
      </c>
      <c r="K10" s="1">
        <f>commodity_summary!D21</f>
        <v>0.85850000000000004</v>
      </c>
      <c r="M10" s="8">
        <f t="shared" si="2"/>
        <v>1211951.5637258552</v>
      </c>
      <c r="O10" s="8"/>
      <c r="P10" s="8"/>
      <c r="Q10" s="8"/>
    </row>
    <row r="11" spans="1:20">
      <c r="A11" t="s">
        <v>185</v>
      </c>
      <c r="B11" s="8">
        <f>'production function'!C9</f>
        <v>21764.364750000001</v>
      </c>
      <c r="C11" s="9">
        <f t="shared" si="0"/>
        <v>5.3465195169495022E-2</v>
      </c>
      <c r="D11" s="8">
        <f>C11*'production function'!$F$2</f>
        <v>1207367.290736868</v>
      </c>
      <c r="E11">
        <v>221</v>
      </c>
      <c r="F11" t="s">
        <v>216</v>
      </c>
      <c r="H11">
        <v>325</v>
      </c>
      <c r="I11" s="8">
        <f>SUM(D47:E47)</f>
        <v>1078256.463210366</v>
      </c>
      <c r="J11" s="14">
        <f t="shared" si="1"/>
        <v>4.7747849962978359E-2</v>
      </c>
      <c r="K11" s="1">
        <f>commodity_summary!D22</f>
        <v>0.25440000000000002</v>
      </c>
      <c r="M11" s="8">
        <f t="shared" si="2"/>
        <v>274308.4442407171</v>
      </c>
      <c r="O11" s="8"/>
      <c r="P11" s="8"/>
      <c r="Q11" s="8"/>
      <c r="T11" s="8"/>
    </row>
    <row r="12" spans="1:20">
      <c r="A12" t="s">
        <v>186</v>
      </c>
      <c r="B12" s="8">
        <f>'production function'!C10</f>
        <v>44421.320000000007</v>
      </c>
      <c r="C12" s="9">
        <f t="shared" si="0"/>
        <v>0.10912308127378691</v>
      </c>
      <c r="D12" s="8">
        <f>C12*'production function'!$F$2</f>
        <v>2464250.5947413631</v>
      </c>
      <c r="E12" t="s">
        <v>220</v>
      </c>
      <c r="F12" t="s">
        <v>216</v>
      </c>
      <c r="H12">
        <v>420</v>
      </c>
      <c r="I12" s="8">
        <f>SUM(D41:E41,D48:E48,D57, D64:E64)</f>
        <v>2122720.0115747503</v>
      </c>
      <c r="J12" s="14">
        <f t="shared" si="1"/>
        <v>9.3999266486482089E-2</v>
      </c>
      <c r="K12" s="1">
        <f>commodity_summary!D33</f>
        <v>0.97109999999999996</v>
      </c>
      <c r="M12" s="8">
        <f t="shared" si="2"/>
        <v>2061373.4032402399</v>
      </c>
      <c r="O12" s="8"/>
      <c r="P12" s="8"/>
      <c r="Q12" s="8"/>
      <c r="T12" s="29"/>
    </row>
    <row r="13" spans="1:20">
      <c r="A13" t="s">
        <v>187</v>
      </c>
      <c r="B13" s="8">
        <f>'production function'!C11</f>
        <v>179662.69725</v>
      </c>
      <c r="C13" s="9">
        <f t="shared" si="0"/>
        <v>0.44134994443838044</v>
      </c>
      <c r="D13" s="8">
        <f>C13*'production function'!$F$2</f>
        <v>9966698.6156906169</v>
      </c>
      <c r="E13" t="s">
        <v>221</v>
      </c>
      <c r="F13" t="s">
        <v>216</v>
      </c>
      <c r="H13">
        <v>444</v>
      </c>
      <c r="I13" s="8">
        <f>SUM(D49,D65)</f>
        <v>156824.16388515357</v>
      </c>
      <c r="J13" s="14">
        <f t="shared" si="1"/>
        <v>6.9445599476985857E-3</v>
      </c>
      <c r="K13" s="20">
        <f>commodity_summary!D36</f>
        <v>0.98229999999999995</v>
      </c>
      <c r="M13" s="8">
        <f t="shared" si="2"/>
        <v>154048.37618438635</v>
      </c>
      <c r="P13" s="8"/>
      <c r="Q13" s="8"/>
    </row>
    <row r="14" spans="1:20">
      <c r="A14" t="s">
        <v>222</v>
      </c>
      <c r="B14" s="8">
        <f>SUM(B4:B13)</f>
        <v>407075.38205000001</v>
      </c>
      <c r="C14" s="9">
        <f t="shared" si="0"/>
        <v>1</v>
      </c>
      <c r="D14" s="10">
        <f>SUM(D4:D13)</f>
        <v>22582304</v>
      </c>
      <c r="H14">
        <v>445</v>
      </c>
      <c r="I14" s="8">
        <f>D42</f>
        <v>76151.732629672217</v>
      </c>
      <c r="J14" s="14">
        <f t="shared" si="1"/>
        <v>3.3721861431708746E-3</v>
      </c>
      <c r="K14" s="1">
        <f>commodity_summary!D37</f>
        <v>1</v>
      </c>
      <c r="M14" s="8">
        <f t="shared" si="2"/>
        <v>76151.732629672217</v>
      </c>
      <c r="O14" s="8"/>
      <c r="P14" s="8"/>
      <c r="Q14" s="8"/>
    </row>
    <row r="15" spans="1:20">
      <c r="H15">
        <v>484</v>
      </c>
      <c r="I15" s="8">
        <f>SUM(D43:E43,D50:E50,D59, D66:E66)</f>
        <v>188904.32011207129</v>
      </c>
      <c r="J15" s="14">
        <f t="shared" si="1"/>
        <v>8.3651482201316258E-3</v>
      </c>
      <c r="K15" s="1">
        <f>commodity_summary!D46</f>
        <v>0.99880000000000002</v>
      </c>
      <c r="M15" s="8">
        <f t="shared" si="2"/>
        <v>188677.6349279368</v>
      </c>
      <c r="O15" s="8"/>
    </row>
    <row r="16" spans="1:20">
      <c r="H16">
        <v>811</v>
      </c>
      <c r="I16" s="8">
        <f>D9*B35</f>
        <v>829532.35034156579</v>
      </c>
      <c r="J16" s="14">
        <f t="shared" si="1"/>
        <v>3.6733734092923638E-2</v>
      </c>
      <c r="K16" s="1">
        <f>commodity_summary!D80</f>
        <v>0.89359999999999995</v>
      </c>
      <c r="M16" s="8">
        <f>I16*K16</f>
        <v>741270.1082652231</v>
      </c>
      <c r="O16" s="8"/>
    </row>
    <row r="17" spans="1:15">
      <c r="F17" s="30"/>
      <c r="H17" t="s">
        <v>223</v>
      </c>
      <c r="I17" s="8">
        <f>D13+D9*B36</f>
        <v>10796230.966032183</v>
      </c>
      <c r="J17" s="14">
        <f t="shared" si="1"/>
        <v>0.47808367853130412</v>
      </c>
      <c r="K17">
        <v>1</v>
      </c>
      <c r="M17" s="8">
        <f t="shared" si="2"/>
        <v>10796230.966032183</v>
      </c>
      <c r="N17" s="8"/>
      <c r="O17" s="8"/>
    </row>
    <row r="18" spans="1:15">
      <c r="A18" s="11" t="s">
        <v>197</v>
      </c>
      <c r="H18" t="s">
        <v>220</v>
      </c>
      <c r="I18" s="8">
        <f>D12*F34</f>
        <v>2464250.5947413631</v>
      </c>
      <c r="J18" s="14">
        <f t="shared" si="1"/>
        <v>0.10912308127378691</v>
      </c>
      <c r="K18">
        <v>1</v>
      </c>
      <c r="M18" s="8">
        <f t="shared" si="2"/>
        <v>2464250.5947413631</v>
      </c>
      <c r="N18" s="8"/>
      <c r="O18" s="8"/>
    </row>
    <row r="19" spans="1:15">
      <c r="A19" t="s">
        <v>178</v>
      </c>
      <c r="B19" s="12" t="s">
        <v>224</v>
      </c>
      <c r="H19" t="s">
        <v>108</v>
      </c>
      <c r="I19" s="8">
        <f>D12*F35</f>
        <v>0</v>
      </c>
      <c r="J19" s="14">
        <f t="shared" si="1"/>
        <v>0</v>
      </c>
      <c r="K19">
        <v>1</v>
      </c>
      <c r="M19" s="8">
        <f t="shared" si="2"/>
        <v>0</v>
      </c>
      <c r="O19" s="8"/>
    </row>
    <row r="20" spans="1:15">
      <c r="A20" t="s">
        <v>179</v>
      </c>
      <c r="B20" s="12" t="s">
        <v>225</v>
      </c>
      <c r="H20" s="31"/>
      <c r="I20" s="8">
        <f>SUM(I3:I19)</f>
        <v>22582304</v>
      </c>
    </row>
    <row r="21" spans="1:15">
      <c r="A21" t="s">
        <v>180</v>
      </c>
      <c r="B21" s="12" t="s">
        <v>198</v>
      </c>
      <c r="I21" s="8"/>
      <c r="M21" s="8" t="s">
        <v>226</v>
      </c>
    </row>
    <row r="22" spans="1:15">
      <c r="A22" t="s">
        <v>181</v>
      </c>
      <c r="B22" s="12" t="s">
        <v>199</v>
      </c>
      <c r="M22" s="8">
        <f>D14-SUM(M3:M19)</f>
        <v>1991877.4534749649</v>
      </c>
    </row>
    <row r="23" spans="1:15">
      <c r="A23" t="s">
        <v>182</v>
      </c>
      <c r="B23" s="12" t="s">
        <v>200</v>
      </c>
      <c r="H23" s="31"/>
      <c r="M23" t="s">
        <v>227</v>
      </c>
    </row>
    <row r="24" spans="1:15">
      <c r="A24" t="s">
        <v>183</v>
      </c>
      <c r="B24" s="12" t="s">
        <v>201</v>
      </c>
      <c r="M24" s="8">
        <f>SUM(M3:M19)</f>
        <v>20590426.546525035</v>
      </c>
    </row>
    <row r="25" spans="1:15">
      <c r="A25" t="s">
        <v>184</v>
      </c>
      <c r="B25" s="12" t="s">
        <v>202</v>
      </c>
    </row>
    <row r="26" spans="1:15">
      <c r="A26" t="s">
        <v>185</v>
      </c>
      <c r="B26" s="12" t="s">
        <v>203</v>
      </c>
      <c r="H26" s="31"/>
    </row>
    <row r="27" spans="1:15">
      <c r="A27" t="s">
        <v>186</v>
      </c>
      <c r="B27" s="12" t="s">
        <v>204</v>
      </c>
    </row>
    <row r="28" spans="1:15">
      <c r="A28" t="s">
        <v>187</v>
      </c>
      <c r="B28" s="12" t="s">
        <v>205</v>
      </c>
    </row>
    <row r="30" spans="1:15">
      <c r="A30" t="s">
        <v>206</v>
      </c>
    </row>
    <row r="33" spans="1:7">
      <c r="A33" s="13" t="s">
        <v>183</v>
      </c>
      <c r="B33" t="s">
        <v>228</v>
      </c>
      <c r="E33" s="13" t="s">
        <v>186</v>
      </c>
      <c r="F33" t="s">
        <v>229</v>
      </c>
    </row>
    <row r="34" spans="1:7">
      <c r="A34" t="s">
        <v>230</v>
      </c>
      <c r="B34" s="14">
        <v>0.4</v>
      </c>
      <c r="C34" s="8">
        <f>B34*$D$9</f>
        <v>1106043.1337887545</v>
      </c>
      <c r="E34" t="s">
        <v>220</v>
      </c>
      <c r="F34">
        <v>1</v>
      </c>
    </row>
    <row r="35" spans="1:7">
      <c r="A35" t="s">
        <v>231</v>
      </c>
      <c r="B35" s="14">
        <v>0.3</v>
      </c>
      <c r="C35" s="8">
        <f t="shared" ref="C35:C36" si="3">B35*$D$9</f>
        <v>829532.35034156579</v>
      </c>
      <c r="E35" t="s">
        <v>108</v>
      </c>
      <c r="F35">
        <v>0</v>
      </c>
      <c r="G35" s="8"/>
    </row>
    <row r="36" spans="1:7">
      <c r="A36" t="s">
        <v>223</v>
      </c>
      <c r="B36" s="14">
        <v>0.3</v>
      </c>
      <c r="C36" s="8">
        <f t="shared" si="3"/>
        <v>829532.35034156579</v>
      </c>
      <c r="G36" s="8"/>
    </row>
    <row r="37" spans="1:7">
      <c r="G37" s="8"/>
    </row>
    <row r="38" spans="1:7">
      <c r="A38" s="16" t="s">
        <v>232</v>
      </c>
      <c r="D38" s="13"/>
    </row>
    <row r="39" spans="1:7">
      <c r="A39" s="13" t="s">
        <v>233</v>
      </c>
      <c r="B39" s="17">
        <v>0.2</v>
      </c>
      <c r="C39" s="18">
        <v>0.8</v>
      </c>
      <c r="D39" s="17">
        <v>0.2</v>
      </c>
      <c r="E39" s="18">
        <v>0.8</v>
      </c>
    </row>
    <row r="40" spans="1:7">
      <c r="A40" s="16" t="s">
        <v>234</v>
      </c>
      <c r="B40" s="19">
        <v>0.62770000000000004</v>
      </c>
      <c r="C40" s="20">
        <f>B40</f>
        <v>0.62770000000000004</v>
      </c>
      <c r="D40" s="8">
        <f>B$39*B40*$D$8</f>
        <v>282341.65724539431</v>
      </c>
      <c r="E40" s="8">
        <f>C$39*C40*$D$8</f>
        <v>1129366.6289815772</v>
      </c>
      <c r="F40" s="21"/>
    </row>
    <row r="41" spans="1:7">
      <c r="A41" s="16" t="s">
        <v>235</v>
      </c>
      <c r="B41" s="19">
        <v>0.1865</v>
      </c>
      <c r="C41" s="20">
        <f>SUM(B41:B42)</f>
        <v>0.35580000000000001</v>
      </c>
      <c r="D41" s="8">
        <f t="shared" ref="D41:E43" si="4">B$39*B41*$D$8</f>
        <v>83888.352837766506</v>
      </c>
      <c r="E41" s="8">
        <f t="shared" si="4"/>
        <v>640160.34186975483</v>
      </c>
    </row>
    <row r="42" spans="1:7">
      <c r="A42" s="16" t="s">
        <v>236</v>
      </c>
      <c r="B42" s="19">
        <v>0.16930000000000001</v>
      </c>
      <c r="D42" s="8">
        <f t="shared" si="4"/>
        <v>76151.732629672217</v>
      </c>
      <c r="E42" s="8">
        <f t="shared" si="4"/>
        <v>0</v>
      </c>
    </row>
    <row r="43" spans="1:7">
      <c r="A43" s="16" t="s">
        <v>237</v>
      </c>
      <c r="B43" s="19">
        <f>1-SUM(B40:B42)</f>
        <v>1.6499999999999959E-2</v>
      </c>
      <c r="C43" s="20">
        <f>B43</f>
        <v>1.6499999999999959E-2</v>
      </c>
      <c r="D43" s="8">
        <f t="shared" si="4"/>
        <v>7421.7577577648472</v>
      </c>
      <c r="E43" s="8">
        <f t="shared" si="4"/>
        <v>29687.031031059389</v>
      </c>
    </row>
    <row r="44" spans="1:7">
      <c r="A44" s="16"/>
      <c r="B44" s="19"/>
    </row>
    <row r="45" spans="1:7">
      <c r="A45" s="22" t="s">
        <v>238</v>
      </c>
    </row>
    <row r="46" spans="1:7">
      <c r="A46" s="13" t="s">
        <v>181</v>
      </c>
      <c r="B46" s="18">
        <v>0.25</v>
      </c>
      <c r="C46" s="18">
        <v>0.75</v>
      </c>
      <c r="D46" s="18">
        <v>0.25</v>
      </c>
      <c r="E46" s="18">
        <v>0.75</v>
      </c>
    </row>
    <row r="47" spans="1:7">
      <c r="A47" t="s">
        <v>239</v>
      </c>
      <c r="B47" s="14">
        <v>0.47943444730077101</v>
      </c>
      <c r="C47" s="20">
        <f>B47</f>
        <v>0.47943444730077101</v>
      </c>
      <c r="D47" s="8">
        <f>B$46*B47*$D$7</f>
        <v>269564.11580259149</v>
      </c>
      <c r="E47" s="8">
        <f>C$46*C47*$D$7</f>
        <v>808692.34740777442</v>
      </c>
    </row>
    <row r="48" spans="1:7">
      <c r="A48" s="16" t="s">
        <v>235</v>
      </c>
      <c r="B48" s="14">
        <v>0.215938303341902</v>
      </c>
      <c r="C48" s="20">
        <f>SUM(B48:B49)</f>
        <v>0.49485861182519203</v>
      </c>
      <c r="D48" s="8">
        <f t="shared" ref="D48:E50" si="5">B$46*B48*$D$7</f>
        <v>121412.25591108666</v>
      </c>
      <c r="E48" s="8">
        <f t="shared" si="5"/>
        <v>834709.25938872062</v>
      </c>
    </row>
    <row r="49" spans="1:5">
      <c r="A49" t="s">
        <v>240</v>
      </c>
      <c r="B49" s="14">
        <v>0.27892030848329002</v>
      </c>
      <c r="D49" s="8">
        <f t="shared" si="5"/>
        <v>156824.16388515357</v>
      </c>
      <c r="E49" s="8">
        <f t="shared" si="5"/>
        <v>0</v>
      </c>
    </row>
    <row r="50" spans="1:5">
      <c r="A50" s="16" t="s">
        <v>237</v>
      </c>
      <c r="B50" s="14">
        <f>1-SUM(B47:B49)</f>
        <v>2.570694087403691E-2</v>
      </c>
      <c r="C50" s="20">
        <f>B50</f>
        <v>2.570694087403691E-2</v>
      </c>
      <c r="D50" s="8">
        <f t="shared" si="5"/>
        <v>14453.839989415615</v>
      </c>
      <c r="E50" s="8">
        <f t="shared" si="5"/>
        <v>43361.519968246845</v>
      </c>
    </row>
    <row r="51" spans="1:5">
      <c r="A51" s="16"/>
      <c r="B51" s="14"/>
      <c r="C51" s="20"/>
      <c r="D51" s="8"/>
      <c r="E51" s="8"/>
    </row>
    <row r="52" spans="1:5">
      <c r="A52" t="s">
        <v>241</v>
      </c>
      <c r="B52" s="14"/>
    </row>
    <row r="53" spans="1:5">
      <c r="A53" s="13" t="s">
        <v>180</v>
      </c>
    </row>
    <row r="54" spans="1:5">
      <c r="A54" t="s">
        <v>242</v>
      </c>
      <c r="B54" s="14">
        <f>$E$84*H69</f>
        <v>0.26038041278725488</v>
      </c>
      <c r="D54" s="8">
        <f>$D$6*B54</f>
        <v>352592.90570469829</v>
      </c>
    </row>
    <row r="55" spans="1:5">
      <c r="A55" t="s">
        <v>243</v>
      </c>
      <c r="B55" s="14">
        <f>$E$84*H70</f>
        <v>0.14584381529860038</v>
      </c>
      <c r="D55" s="8">
        <f>$D$6*B55</f>
        <v>197493.71338929652</v>
      </c>
    </row>
    <row r="56" spans="1:5">
      <c r="A56" t="s">
        <v>244</v>
      </c>
      <c r="B56" s="14">
        <f>$E$84*H71</f>
        <v>0.19756276375443635</v>
      </c>
      <c r="D56" s="8">
        <f>$D$6*B56</f>
        <v>267528.68307395681</v>
      </c>
    </row>
    <row r="57" spans="1:5">
      <c r="A57" s="16" t="s">
        <v>235</v>
      </c>
      <c r="B57" s="14">
        <f>E85</f>
        <v>0.11396989425550713</v>
      </c>
      <c r="C57" s="20">
        <f>SUM(B57:B58)</f>
        <v>0.32681116989787345</v>
      </c>
      <c r="D57" s="8">
        <f>$D$6*C57</f>
        <v>442549.80156742182</v>
      </c>
    </row>
    <row r="58" spans="1:5">
      <c r="A58" t="s">
        <v>240</v>
      </c>
      <c r="B58" s="14">
        <f>E86</f>
        <v>0.21284127564236632</v>
      </c>
      <c r="D58" s="8"/>
    </row>
    <row r="59" spans="1:5">
      <c r="A59" s="16" t="s">
        <v>237</v>
      </c>
      <c r="B59" s="14">
        <f>1-SUM(B54:B58)</f>
        <v>6.9401838261834881E-2</v>
      </c>
      <c r="D59" s="8">
        <f t="shared" ref="D59" si="6">$D$6*B59</f>
        <v>93980.171365584596</v>
      </c>
    </row>
    <row r="61" spans="1:5">
      <c r="A61" s="14" t="s">
        <v>245</v>
      </c>
    </row>
    <row r="62" spans="1:5">
      <c r="A62" s="13" t="s">
        <v>179</v>
      </c>
      <c r="B62" s="18">
        <v>0.8</v>
      </c>
      <c r="C62" s="18">
        <v>0.2</v>
      </c>
      <c r="D62" s="18">
        <v>0.8</v>
      </c>
      <c r="E62" s="18">
        <v>0.2</v>
      </c>
    </row>
    <row r="63" spans="1:5">
      <c r="A63" t="s">
        <v>242</v>
      </c>
      <c r="B63" s="14">
        <f>AVERAGE(B69,B74)</f>
        <v>0.65782156157442695</v>
      </c>
      <c r="C63" s="20">
        <f>B63</f>
        <v>0.65782156157442695</v>
      </c>
      <c r="D63" s="8">
        <f>B$62*B63*$D$5</f>
        <v>0</v>
      </c>
      <c r="E63" s="8">
        <f>C$62*C63*$D$5</f>
        <v>0</v>
      </c>
    </row>
    <row r="64" spans="1:5">
      <c r="A64" s="16" t="s">
        <v>235</v>
      </c>
      <c r="B64" s="14">
        <f>AVERAGE(B70,B75)</f>
        <v>3.7374720183681931E-2</v>
      </c>
      <c r="C64" s="20">
        <f>SUM(B64:B65)</f>
        <v>0.26314533942391694</v>
      </c>
      <c r="D64" s="8">
        <f t="shared" ref="D64:E66" si="7">B$62*B64*$D$5</f>
        <v>0</v>
      </c>
      <c r="E64" s="8">
        <f t="shared" si="7"/>
        <v>0</v>
      </c>
    </row>
    <row r="65" spans="1:8">
      <c r="A65" t="s">
        <v>240</v>
      </c>
      <c r="B65" s="14">
        <f>AVERAGE(B71,B76)</f>
        <v>0.225770619240235</v>
      </c>
      <c r="D65" s="8">
        <f t="shared" si="7"/>
        <v>0</v>
      </c>
      <c r="E65" s="8">
        <f t="shared" si="7"/>
        <v>0</v>
      </c>
    </row>
    <row r="66" spans="1:8">
      <c r="A66" s="16" t="s">
        <v>237</v>
      </c>
      <c r="B66" s="14">
        <f>1-SUM(B63:B65)</f>
        <v>7.9033099001656115E-2</v>
      </c>
      <c r="C66" s="20">
        <f>B66</f>
        <v>7.9033099001656115E-2</v>
      </c>
      <c r="D66" s="8">
        <f t="shared" si="7"/>
        <v>0</v>
      </c>
      <c r="E66" s="8">
        <f t="shared" si="7"/>
        <v>0</v>
      </c>
    </row>
    <row r="68" spans="1:8">
      <c r="A68" s="23" t="s">
        <v>246</v>
      </c>
      <c r="B68" s="14"/>
      <c r="D68" s="23" t="s">
        <v>247</v>
      </c>
      <c r="G68" s="23" t="s">
        <v>248</v>
      </c>
    </row>
    <row r="69" spans="1:8">
      <c r="A69" t="s">
        <v>242</v>
      </c>
      <c r="B69">
        <v>0.71433246073298395</v>
      </c>
      <c r="D69" t="s">
        <v>249</v>
      </c>
      <c r="E69">
        <v>0.54236124118124496</v>
      </c>
      <c r="G69" t="s">
        <v>242</v>
      </c>
      <c r="H69" s="14">
        <f>[1]industry_detail!E2/SUM([1]industry_detail!$E$2:$E$4)</f>
        <v>0.43124548277139496</v>
      </c>
    </row>
    <row r="70" spans="1:8">
      <c r="A70" s="16" t="s">
        <v>235</v>
      </c>
      <c r="B70">
        <v>8.5078534031413598E-3</v>
      </c>
      <c r="D70" s="16" t="s">
        <v>235</v>
      </c>
      <c r="E70">
        <v>0.174876693513142</v>
      </c>
      <c r="G70" t="s">
        <v>243</v>
      </c>
      <c r="H70" s="14">
        <f>[1]industry_detail!E3/SUM([1]industry_detail!$E$2:$E$4)</f>
        <v>0.24154845544797313</v>
      </c>
    </row>
    <row r="71" spans="1:8">
      <c r="A71" t="s">
        <v>250</v>
      </c>
      <c r="B71">
        <v>0.170811518324607</v>
      </c>
      <c r="D71" t="s">
        <v>250</v>
      </c>
      <c r="E71">
        <v>0.22941249921957901</v>
      </c>
      <c r="G71" t="s">
        <v>251</v>
      </c>
      <c r="H71" s="14">
        <f>[1]industry_detail!E4/SUM([1]industry_detail!$E$2:$E$4)</f>
        <v>0.32720606178063188</v>
      </c>
    </row>
    <row r="72" spans="1:8">
      <c r="A72" s="16"/>
    </row>
    <row r="73" spans="1:8">
      <c r="A73" s="23" t="s">
        <v>252</v>
      </c>
      <c r="D73" s="23" t="s">
        <v>253</v>
      </c>
    </row>
    <row r="74" spans="1:8">
      <c r="A74" t="s">
        <v>242</v>
      </c>
      <c r="B74">
        <v>0.60131066241586995</v>
      </c>
      <c r="D74" t="s">
        <v>251</v>
      </c>
      <c r="E74">
        <v>0.55466727360664603</v>
      </c>
    </row>
    <row r="75" spans="1:8">
      <c r="A75" s="16" t="s">
        <v>235</v>
      </c>
      <c r="B75">
        <v>6.6241586964222499E-2</v>
      </c>
      <c r="D75" s="16" t="s">
        <v>235</v>
      </c>
      <c r="E75">
        <v>0.158525135850238</v>
      </c>
    </row>
    <row r="76" spans="1:8">
      <c r="A76" t="s">
        <v>250</v>
      </c>
      <c r="B76">
        <v>0.28072972015586301</v>
      </c>
      <c r="D76" t="s">
        <v>250</v>
      </c>
      <c r="E76">
        <v>0.23829980938291301</v>
      </c>
    </row>
    <row r="78" spans="1:8">
      <c r="A78" s="16"/>
      <c r="D78" s="23" t="s">
        <v>254</v>
      </c>
    </row>
    <row r="79" spans="1:8">
      <c r="D79" t="s">
        <v>242</v>
      </c>
      <c r="E79">
        <v>0.71433246073298395</v>
      </c>
    </row>
    <row r="80" spans="1:8">
      <c r="D80" s="16" t="s">
        <v>235</v>
      </c>
      <c r="E80">
        <v>8.5078534031413598E-3</v>
      </c>
    </row>
    <row r="81" spans="4:7">
      <c r="D81" t="s">
        <v>250</v>
      </c>
      <c r="E81">
        <v>0.170811518324607</v>
      </c>
    </row>
    <row r="83" spans="4:7">
      <c r="D83" s="23" t="s">
        <v>255</v>
      </c>
      <c r="G83" s="23"/>
    </row>
    <row r="84" spans="4:7">
      <c r="D84" t="s">
        <v>256</v>
      </c>
      <c r="E84">
        <f>AVERAGE(E69,E74,E79)</f>
        <v>0.60378699184029161</v>
      </c>
    </row>
    <row r="85" spans="4:7">
      <c r="D85" s="16" t="s">
        <v>235</v>
      </c>
      <c r="E85">
        <f>AVERAGE(E70,E75,E80)</f>
        <v>0.11396989425550713</v>
      </c>
      <c r="G85" s="16"/>
    </row>
    <row r="86" spans="4:7">
      <c r="D86" t="s">
        <v>250</v>
      </c>
      <c r="E86">
        <f>AVERAGE(E71,E76,E81)</f>
        <v>0.21284127564236632</v>
      </c>
    </row>
  </sheetData>
  <pageMargins left="0.7" right="0.7" top="0.75" bottom="0.75" header="0.3" footer="0.3"/>
  <ignoredErrors>
    <ignoredError sqref="C14"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CA18-147F-5B4B-A294-D34F64763457}">
  <dimension ref="A1:DI118"/>
  <sheetViews>
    <sheetView zoomScale="160" zoomScaleNormal="160" workbookViewId="0">
      <pane xSplit="1" ySplit="1" topLeftCell="B99" activePane="bottomRight" state="frozen"/>
      <selection pane="topRight" activeCell="B1" sqref="B1"/>
      <selection pane="bottomLeft" activeCell="A2" sqref="A2"/>
      <selection pane="bottomRight" activeCell="B116" sqref="B116"/>
    </sheetView>
  </sheetViews>
  <sheetFormatPr baseColWidth="10" defaultColWidth="11" defaultRowHeight="16"/>
  <cols>
    <col min="1" max="1" width="45" customWidth="1"/>
    <col min="2" max="2" width="12.83203125" bestFit="1" customWidth="1"/>
    <col min="3" max="3" width="12.6640625" customWidth="1"/>
    <col min="113" max="113" width="12.83203125" bestFit="1" customWidth="1"/>
  </cols>
  <sheetData>
    <row r="1" spans="1:113">
      <c r="B1" t="s">
        <v>4</v>
      </c>
      <c r="C1" t="s">
        <v>89</v>
      </c>
      <c r="D1" t="s">
        <v>90</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88</v>
      </c>
      <c r="CJ1" t="s">
        <v>94</v>
      </c>
      <c r="CK1" t="s">
        <v>96</v>
      </c>
      <c r="CL1" t="s">
        <v>108</v>
      </c>
      <c r="CM1" t="s">
        <v>109</v>
      </c>
      <c r="CN1" t="s">
        <v>110</v>
      </c>
      <c r="CO1" t="s">
        <v>111</v>
      </c>
      <c r="CP1" t="s">
        <v>112</v>
      </c>
      <c r="CQ1" t="s">
        <v>113</v>
      </c>
      <c r="CR1" t="s">
        <v>114</v>
      </c>
      <c r="CS1" t="s">
        <v>115</v>
      </c>
      <c r="CT1" t="s">
        <v>116</v>
      </c>
      <c r="CU1" t="s">
        <v>117</v>
      </c>
      <c r="CV1" t="s">
        <v>118</v>
      </c>
      <c r="CW1" t="s">
        <v>119</v>
      </c>
      <c r="CX1" t="s">
        <v>162</v>
      </c>
      <c r="CY1" t="s">
        <v>120</v>
      </c>
      <c r="CZ1" t="s">
        <v>121</v>
      </c>
      <c r="DA1" t="s">
        <v>122</v>
      </c>
      <c r="DB1" t="s">
        <v>257</v>
      </c>
      <c r="DC1" t="s">
        <v>123</v>
      </c>
      <c r="DD1" t="s">
        <v>141</v>
      </c>
      <c r="DE1" t="s">
        <v>124</v>
      </c>
      <c r="DF1" t="s">
        <v>125</v>
      </c>
      <c r="DG1" t="s">
        <v>126</v>
      </c>
      <c r="DH1" t="s">
        <v>128</v>
      </c>
      <c r="DI1" t="s">
        <v>258</v>
      </c>
    </row>
    <row r="2" spans="1:113">
      <c r="A2" t="s">
        <v>4</v>
      </c>
      <c r="B2">
        <v>350003675.26807201</v>
      </c>
      <c r="C2">
        <v>17115399.9848276</v>
      </c>
      <c r="D2">
        <v>14958023.7806489</v>
      </c>
      <c r="E2">
        <v>338766849.08129603</v>
      </c>
      <c r="F2">
        <v>6476600.6610449199</v>
      </c>
      <c r="G2">
        <v>177.57912190014801</v>
      </c>
      <c r="H2">
        <v>119434.912282875</v>
      </c>
      <c r="J2">
        <v>388693.052789771</v>
      </c>
      <c r="K2">
        <v>89626.475585460896</v>
      </c>
      <c r="L2">
        <v>5018.2716951063403</v>
      </c>
      <c r="M2">
        <v>77333386.112156406</v>
      </c>
      <c r="N2">
        <v>3161354828.1445599</v>
      </c>
      <c r="O2">
        <v>88518566.4327095</v>
      </c>
      <c r="P2">
        <v>8898969.2891278304</v>
      </c>
      <c r="Q2">
        <v>307.24735464350903</v>
      </c>
      <c r="R2">
        <v>8624970.8016608693</v>
      </c>
      <c r="S2">
        <v>147370.66879870699</v>
      </c>
      <c r="T2">
        <v>67456208.528098598</v>
      </c>
      <c r="U2">
        <v>2572526.9709706102</v>
      </c>
      <c r="V2">
        <v>169451.31244500101</v>
      </c>
      <c r="W2">
        <v>740.96881074266003</v>
      </c>
      <c r="X2">
        <v>287775248.75818998</v>
      </c>
      <c r="Y2">
        <v>9412174.4006961994</v>
      </c>
      <c r="Z2">
        <v>39748.938288073303</v>
      </c>
      <c r="AA2">
        <v>4018.0799975795298</v>
      </c>
      <c r="AB2">
        <v>3238.0837672965599</v>
      </c>
      <c r="AC2">
        <v>3920.8077024129898</v>
      </c>
      <c r="AD2">
        <v>41106.794999054298</v>
      </c>
      <c r="AE2">
        <v>4074.6214118343401</v>
      </c>
      <c r="AF2">
        <v>16024.139854453901</v>
      </c>
      <c r="AG2">
        <v>721216.84409559704</v>
      </c>
      <c r="AH2">
        <v>14726032.157393901</v>
      </c>
      <c r="AI2">
        <v>2276261.9291060702</v>
      </c>
      <c r="AJ2">
        <v>12539322.2790849</v>
      </c>
      <c r="AK2">
        <v>1711.7622117001199</v>
      </c>
      <c r="AL2">
        <v>2715.36149556899</v>
      </c>
      <c r="AM2">
        <v>7745341.3675034102</v>
      </c>
      <c r="AN2">
        <v>2875.9914423454202</v>
      </c>
      <c r="AO2">
        <v>4764014.1974461302</v>
      </c>
      <c r="AP2">
        <v>3176.8186246732198</v>
      </c>
      <c r="AQ2">
        <v>15981.1991315634</v>
      </c>
      <c r="AR2">
        <v>543367.15903136495</v>
      </c>
      <c r="AT2">
        <v>13294.1901458551</v>
      </c>
      <c r="AV2">
        <v>4668.8731212409302</v>
      </c>
      <c r="AX2">
        <v>29.103440100599499</v>
      </c>
      <c r="AY2">
        <v>24807.806820526199</v>
      </c>
      <c r="AZ2">
        <v>140.96414622578499</v>
      </c>
      <c r="BA2">
        <v>2429.01028425394</v>
      </c>
      <c r="BB2">
        <v>3389.2414400269599</v>
      </c>
      <c r="BC2">
        <v>4593.51782923669</v>
      </c>
      <c r="BD2">
        <v>3541.7296600127302</v>
      </c>
      <c r="BE2">
        <v>13101.164053983</v>
      </c>
      <c r="BF2">
        <v>48360.449930672898</v>
      </c>
      <c r="BG2">
        <v>14600.8397131737</v>
      </c>
      <c r="BH2">
        <v>12127.847671313</v>
      </c>
      <c r="BI2">
        <v>31166.7788591399</v>
      </c>
      <c r="BJ2">
        <v>49524.648784032797</v>
      </c>
      <c r="BK2">
        <v>2904.0969704756799</v>
      </c>
      <c r="BL2">
        <v>3422.3682813257901</v>
      </c>
      <c r="BM2">
        <v>540085.91265973297</v>
      </c>
      <c r="BN2">
        <v>20402.650761876601</v>
      </c>
      <c r="BP2">
        <v>27273529.0309131</v>
      </c>
      <c r="BQ2">
        <v>341187.06135093299</v>
      </c>
      <c r="BR2">
        <v>92326280.037323594</v>
      </c>
      <c r="BS2">
        <v>4089.2610750275198</v>
      </c>
      <c r="BT2">
        <v>1940220.27434416</v>
      </c>
      <c r="BU2">
        <v>39002.7650105754</v>
      </c>
      <c r="BV2">
        <v>4749.1152216564096</v>
      </c>
      <c r="BW2">
        <v>3462.7923143878002</v>
      </c>
      <c r="BX2">
        <v>24264.338644027899</v>
      </c>
      <c r="BY2">
        <v>31906.6496691625</v>
      </c>
      <c r="CA2">
        <v>2756045.2742685801</v>
      </c>
      <c r="CB2">
        <v>430027.846795791</v>
      </c>
      <c r="CC2">
        <v>2869076.23314727</v>
      </c>
      <c r="CD2">
        <v>3836.6811923569799</v>
      </c>
      <c r="CE2">
        <v>2983.8287538997602</v>
      </c>
      <c r="CF2">
        <v>607244.80059401202</v>
      </c>
      <c r="CH2">
        <v>40110.7607501241</v>
      </c>
      <c r="CN2">
        <v>55011828.978377402</v>
      </c>
      <c r="CO2">
        <v>62071825.748533398</v>
      </c>
      <c r="CP2">
        <v>51558298.766263597</v>
      </c>
      <c r="CQ2">
        <v>60737984.7294809</v>
      </c>
      <c r="CR2">
        <v>151313875.23524401</v>
      </c>
      <c r="CS2">
        <v>202811899.745821</v>
      </c>
      <c r="CT2">
        <v>349547102.42521697</v>
      </c>
      <c r="CU2">
        <v>273351064.12546903</v>
      </c>
      <c r="CV2">
        <v>583573988.66109598</v>
      </c>
      <c r="CW2">
        <v>4969562.7630031696</v>
      </c>
      <c r="CX2">
        <v>1635.6765239353199</v>
      </c>
      <c r="CY2">
        <v>82.413125341454901</v>
      </c>
      <c r="CZ2">
        <v>167600343.10072201</v>
      </c>
      <c r="DA2">
        <v>8089421.2859032499</v>
      </c>
      <c r="DB2">
        <v>2377363.5947174998</v>
      </c>
      <c r="DE2">
        <v>252771.22888103599</v>
      </c>
      <c r="DF2">
        <v>6587933.5049799699</v>
      </c>
      <c r="DG2">
        <v>6342222276.5925798</v>
      </c>
      <c r="DH2">
        <v>6328663192.4295502</v>
      </c>
      <c r="DI2">
        <f t="shared" ref="DI2:DI33" si="0">SUM(B2:DH2)</f>
        <v>19263875456.186962</v>
      </c>
    </row>
    <row r="3" spans="1:113">
      <c r="A3" t="s">
        <v>89</v>
      </c>
      <c r="B3">
        <v>7410753.3991879597</v>
      </c>
      <c r="C3">
        <v>304676517.56116599</v>
      </c>
      <c r="D3">
        <v>17342114.1825023</v>
      </c>
      <c r="E3">
        <v>2872211.6958160801</v>
      </c>
      <c r="F3">
        <v>225033.370572427</v>
      </c>
      <c r="G3">
        <v>192.66055906246001</v>
      </c>
      <c r="K3">
        <v>182.82512289380199</v>
      </c>
      <c r="L3">
        <v>5519.7325748061703</v>
      </c>
      <c r="M3">
        <v>17511.125454338599</v>
      </c>
      <c r="N3">
        <v>747353491.91196501</v>
      </c>
      <c r="O3">
        <v>287.84724037818398</v>
      </c>
      <c r="T3">
        <v>620.223144371383</v>
      </c>
      <c r="U3">
        <v>905.95705306615798</v>
      </c>
      <c r="V3">
        <v>990.09943674784495</v>
      </c>
      <c r="W3">
        <v>815.011607593912</v>
      </c>
      <c r="X3">
        <v>474.65275000094903</v>
      </c>
      <c r="Y3">
        <v>1433.0190913358999</v>
      </c>
      <c r="Z3">
        <v>1824.68745795666</v>
      </c>
      <c r="AA3">
        <v>405.47866304352101</v>
      </c>
      <c r="AB3">
        <v>2526.5646138981201</v>
      </c>
      <c r="AC3">
        <v>671.58663059567004</v>
      </c>
      <c r="AD3">
        <v>647.02487859338203</v>
      </c>
      <c r="AF3">
        <v>778.66906769910099</v>
      </c>
      <c r="AG3">
        <v>686.60650955850895</v>
      </c>
      <c r="AH3">
        <v>2142.8299903563002</v>
      </c>
      <c r="AI3">
        <v>87289.4375718839</v>
      </c>
      <c r="AJ3">
        <v>691.43962129801605</v>
      </c>
      <c r="AK3">
        <v>1639.40227949172</v>
      </c>
      <c r="AL3">
        <v>2538.1364484144601</v>
      </c>
      <c r="AM3">
        <v>4602.5469728267599</v>
      </c>
      <c r="AN3">
        <v>43.443995668339703</v>
      </c>
      <c r="AO3">
        <v>3869.4397628147799</v>
      </c>
      <c r="AP3">
        <v>61.511504096355402</v>
      </c>
      <c r="AQ3">
        <v>15490.8400927691</v>
      </c>
      <c r="AR3">
        <v>262.13056008988298</v>
      </c>
      <c r="AY3">
        <v>231494.82281967701</v>
      </c>
      <c r="BA3">
        <v>155.19798012430701</v>
      </c>
      <c r="BB3">
        <v>3358.3605628677601</v>
      </c>
      <c r="BC3">
        <v>2918.6458090900501</v>
      </c>
      <c r="BD3">
        <v>293.71441154525502</v>
      </c>
      <c r="BE3">
        <v>5532.2079669859304</v>
      </c>
      <c r="BF3">
        <v>29982.794531350701</v>
      </c>
      <c r="BG3">
        <v>9724.7511392515808</v>
      </c>
      <c r="BH3">
        <v>12940.394474561699</v>
      </c>
      <c r="BI3">
        <v>34192.733495431799</v>
      </c>
      <c r="BJ3">
        <v>21357.575351451102</v>
      </c>
      <c r="BK3">
        <v>3194.2946939206799</v>
      </c>
      <c r="BL3">
        <v>3764.3553065966598</v>
      </c>
      <c r="BM3">
        <v>144.87385482369501</v>
      </c>
      <c r="BN3">
        <v>12122.9370074625</v>
      </c>
      <c r="BP3">
        <v>804859.50388186995</v>
      </c>
      <c r="BQ3">
        <v>141764.991006244</v>
      </c>
      <c r="BR3">
        <v>63399.060607744301</v>
      </c>
      <c r="BS3">
        <v>4223.97285378584</v>
      </c>
      <c r="BT3">
        <v>2565714.8530795299</v>
      </c>
      <c r="BU3">
        <v>35801.280918119701</v>
      </c>
      <c r="BV3">
        <v>1309.30860866901</v>
      </c>
      <c r="BW3">
        <v>3766.94602857771</v>
      </c>
      <c r="BX3">
        <v>13490.169224887701</v>
      </c>
      <c r="BY3">
        <v>34973.615062436002</v>
      </c>
      <c r="CA3">
        <v>58365.056981036098</v>
      </c>
      <c r="CB3">
        <v>321851.83844207198</v>
      </c>
      <c r="CC3">
        <v>31577426.1870462</v>
      </c>
      <c r="CD3">
        <v>1659.75497798164</v>
      </c>
      <c r="CE3">
        <v>2965.7928698737101</v>
      </c>
      <c r="CF3">
        <v>217990.97434137299</v>
      </c>
      <c r="CH3">
        <v>33636.976449995003</v>
      </c>
      <c r="CN3">
        <v>115710466.06971</v>
      </c>
      <c r="CO3">
        <v>114403054.424062</v>
      </c>
      <c r="CP3">
        <v>90574670.802549794</v>
      </c>
      <c r="CQ3">
        <v>109548702.971054</v>
      </c>
      <c r="CR3">
        <v>253796185.467352</v>
      </c>
      <c r="CS3">
        <v>330003809.64583999</v>
      </c>
      <c r="CT3">
        <v>533576045.40204602</v>
      </c>
      <c r="CU3">
        <v>421142165.992329</v>
      </c>
      <c r="CV3">
        <v>761993368.51093102</v>
      </c>
      <c r="CW3">
        <v>130.32492097220799</v>
      </c>
      <c r="CX3">
        <v>762.32387902623702</v>
      </c>
      <c r="CZ3">
        <v>15440229.922684399</v>
      </c>
      <c r="DA3">
        <v>7029484.1791272396</v>
      </c>
      <c r="DB3">
        <v>8289050.6885772496</v>
      </c>
      <c r="DG3">
        <v>1120780491.1140399</v>
      </c>
      <c r="DH3">
        <v>9121752958.0933208</v>
      </c>
      <c r="DI3">
        <f t="shared" si="0"/>
        <v>14120331180.926075</v>
      </c>
    </row>
    <row r="4" spans="1:113">
      <c r="A4" t="s">
        <v>90</v>
      </c>
      <c r="B4">
        <v>5704749.29270034</v>
      </c>
      <c r="C4">
        <v>9732045.5304186307</v>
      </c>
      <c r="D4">
        <v>180896486.395762</v>
      </c>
      <c r="E4">
        <v>2211005.93806552</v>
      </c>
      <c r="F4">
        <v>173229.25195020501</v>
      </c>
      <c r="G4">
        <v>148.308868332738</v>
      </c>
      <c r="K4">
        <v>140.279712807919</v>
      </c>
      <c r="L4">
        <v>4235.2303015822399</v>
      </c>
      <c r="M4">
        <v>13436.094617614201</v>
      </c>
      <c r="N4">
        <v>1131313601.3841701</v>
      </c>
      <c r="O4">
        <v>1346536906.01144</v>
      </c>
      <c r="T4">
        <v>475.8904202667</v>
      </c>
      <c r="U4">
        <v>695.13091641268204</v>
      </c>
      <c r="V4">
        <v>759.692445107494</v>
      </c>
      <c r="W4">
        <v>625.34947297590895</v>
      </c>
      <c r="X4">
        <v>364.195852297057</v>
      </c>
      <c r="Y4">
        <v>1099.5398411280401</v>
      </c>
      <c r="Z4">
        <v>1400.0626856685201</v>
      </c>
      <c r="AA4">
        <v>311.11933360780199</v>
      </c>
      <c r="AB4">
        <v>1938.60533398442</v>
      </c>
      <c r="AC4">
        <v>515.30106023953294</v>
      </c>
      <c r="AD4">
        <v>496.45509715522599</v>
      </c>
      <c r="AF4">
        <v>597.46424047361302</v>
      </c>
      <c r="AG4">
        <v>526.825648731348</v>
      </c>
      <c r="AH4">
        <v>1644.1699635448199</v>
      </c>
      <c r="AI4">
        <v>66976.228649174402</v>
      </c>
      <c r="AJ4">
        <v>530.53404239221504</v>
      </c>
      <c r="AK4">
        <v>1257.8953991860999</v>
      </c>
      <c r="AL4">
        <v>1947.48427576725</v>
      </c>
      <c r="AM4">
        <v>3531.4838426671499</v>
      </c>
      <c r="AN4">
        <v>33.334101676623497</v>
      </c>
      <c r="AO4">
        <v>2968.9787161827999</v>
      </c>
      <c r="AP4">
        <v>47.197102851297601</v>
      </c>
      <c r="AQ4">
        <v>11885.951804497499</v>
      </c>
      <c r="AR4">
        <v>201.12990548321699</v>
      </c>
      <c r="AY4">
        <v>370347.88389691798</v>
      </c>
      <c r="BA4">
        <v>119.081708988394</v>
      </c>
      <c r="BB4">
        <v>2576.8332481208699</v>
      </c>
      <c r="BC4">
        <v>2239.4449373624402</v>
      </c>
      <c r="BD4">
        <v>225.363848507017</v>
      </c>
      <c r="BE4">
        <v>4244.8025332561101</v>
      </c>
      <c r="BF4">
        <v>23005.469595553699</v>
      </c>
      <c r="BG4">
        <v>7461.6949538992903</v>
      </c>
      <c r="BH4">
        <v>9929.0228376718096</v>
      </c>
      <c r="BI4">
        <v>26235.709616577598</v>
      </c>
      <c r="BJ4">
        <v>16387.433461840901</v>
      </c>
      <c r="BK4">
        <v>2450.9473052417402</v>
      </c>
      <c r="BL4">
        <v>2888.3485647816801</v>
      </c>
      <c r="BM4">
        <v>111.16012081036099</v>
      </c>
      <c r="BN4">
        <v>9301.7966835071402</v>
      </c>
      <c r="BP4">
        <v>719480.65787418804</v>
      </c>
      <c r="BQ4">
        <v>108830.638494112</v>
      </c>
      <c r="BR4">
        <v>48645.404272542502</v>
      </c>
      <c r="BS4">
        <v>3241.0080707656002</v>
      </c>
      <c r="BT4">
        <v>4117955.3642816101</v>
      </c>
      <c r="BU4">
        <v>27469.930422345398</v>
      </c>
      <c r="BV4">
        <v>1004.61814379698</v>
      </c>
      <c r="BW4">
        <v>2890.33639736024</v>
      </c>
      <c r="BX4">
        <v>10350.8589773886</v>
      </c>
      <c r="BY4">
        <v>26834.871483516301</v>
      </c>
      <c r="CA4">
        <v>185543.914931557</v>
      </c>
      <c r="CB4">
        <v>687992.14640027203</v>
      </c>
      <c r="CC4">
        <v>14220552.1604777</v>
      </c>
      <c r="CD4">
        <v>1273.51180164677</v>
      </c>
      <c r="CE4">
        <v>2275.6203603118902</v>
      </c>
      <c r="CF4">
        <v>261013.93629592899</v>
      </c>
      <c r="CH4">
        <v>25809.2833273955</v>
      </c>
      <c r="CN4">
        <v>67897754.626660705</v>
      </c>
      <c r="CO4">
        <v>63281798.041024603</v>
      </c>
      <c r="CP4">
        <v>50884302.956194602</v>
      </c>
      <c r="CQ4">
        <v>57475102.559894197</v>
      </c>
      <c r="CR4">
        <v>136171504.848683</v>
      </c>
      <c r="CS4">
        <v>162615857.543286</v>
      </c>
      <c r="CT4">
        <v>295447133.761729</v>
      </c>
      <c r="CU4">
        <v>219078005.48959899</v>
      </c>
      <c r="CV4">
        <v>438786836.17530102</v>
      </c>
      <c r="CW4">
        <v>99.996883340347495</v>
      </c>
      <c r="CX4">
        <v>584.92275636832198</v>
      </c>
      <c r="CZ4">
        <v>18518553.514624499</v>
      </c>
      <c r="DA4">
        <v>6234760.9055498196</v>
      </c>
      <c r="DB4">
        <v>12725109.1206351</v>
      </c>
      <c r="DG4">
        <v>2074551212.7756801</v>
      </c>
      <c r="DH4">
        <v>10929144287.532101</v>
      </c>
      <c r="DI4">
        <f t="shared" si="0"/>
        <v>17230428407.764088</v>
      </c>
    </row>
    <row r="5" spans="1:113">
      <c r="A5" t="s">
        <v>5</v>
      </c>
      <c r="B5">
        <v>20004130.942457799</v>
      </c>
      <c r="C5">
        <v>23836903.570210099</v>
      </c>
      <c r="D5">
        <v>53965282.010933101</v>
      </c>
      <c r="E5">
        <v>2276168496.2072701</v>
      </c>
      <c r="F5">
        <v>280654.08153468202</v>
      </c>
      <c r="G5">
        <v>194.50563269564299</v>
      </c>
      <c r="H5">
        <v>832586.669576657</v>
      </c>
      <c r="J5">
        <v>1.1188251274507399</v>
      </c>
      <c r="K5">
        <v>185.11211036404299</v>
      </c>
      <c r="L5">
        <v>5588.7797551819003</v>
      </c>
      <c r="M5">
        <v>17730.174805270199</v>
      </c>
      <c r="N5">
        <v>9551858964.3569908</v>
      </c>
      <c r="O5">
        <v>309073.32772471698</v>
      </c>
      <c r="P5">
        <v>1713479.00890016</v>
      </c>
      <c r="Q5">
        <v>5075172.9491796102</v>
      </c>
      <c r="R5">
        <v>73504.489849569698</v>
      </c>
      <c r="S5">
        <v>1255.9353623264401</v>
      </c>
      <c r="T5">
        <v>572851.41429637896</v>
      </c>
      <c r="U5">
        <v>22768.8484742785</v>
      </c>
      <c r="V5">
        <v>2438.5705594036699</v>
      </c>
      <c r="W5">
        <v>825.20671264931002</v>
      </c>
      <c r="X5">
        <v>37515.769123239203</v>
      </c>
      <c r="Y5">
        <v>81566.0136890133</v>
      </c>
      <c r="Z5">
        <v>2138.1401108988498</v>
      </c>
      <c r="AA5">
        <v>410.55085775698598</v>
      </c>
      <c r="AB5">
        <v>2558.1697977113799</v>
      </c>
      <c r="AC5">
        <v>679.98761064175403</v>
      </c>
      <c r="AD5">
        <v>655.11861192092294</v>
      </c>
      <c r="AF5">
        <v>788.40955835544605</v>
      </c>
      <c r="AG5">
        <v>6113.9405378500296</v>
      </c>
      <c r="AH5">
        <v>1247973.4586097801</v>
      </c>
      <c r="AI5">
        <v>88381.354518808395</v>
      </c>
      <c r="AJ5">
        <v>700.08894544618204</v>
      </c>
      <c r="AK5">
        <v>1659.9098137547201</v>
      </c>
      <c r="AL5">
        <v>2569.88638607843</v>
      </c>
      <c r="AM5">
        <v>4660.1209379987404</v>
      </c>
      <c r="AN5">
        <v>43.987443265573901</v>
      </c>
      <c r="AO5">
        <v>3917.8431775880899</v>
      </c>
      <c r="AP5">
        <v>62.280960924374398</v>
      </c>
      <c r="AQ5">
        <v>15684.617384614599</v>
      </c>
      <c r="AR5">
        <v>102003.954992214</v>
      </c>
      <c r="AY5">
        <v>362728.33050449099</v>
      </c>
      <c r="BA5">
        <v>157.13937543329399</v>
      </c>
      <c r="BB5">
        <v>3400.3708096339701</v>
      </c>
      <c r="BC5">
        <v>2955.1555966389801</v>
      </c>
      <c r="BD5">
        <v>297.38853011496298</v>
      </c>
      <c r="BE5">
        <v>5601.4112039536103</v>
      </c>
      <c r="BF5">
        <v>30357.8539013687</v>
      </c>
      <c r="BG5">
        <v>9846.39954103934</v>
      </c>
      <c r="BH5">
        <v>13102.2678514525</v>
      </c>
      <c r="BI5">
        <v>34620.4556368946</v>
      </c>
      <c r="BJ5">
        <v>21624.7405334041</v>
      </c>
      <c r="BK5">
        <v>3234.25261559809</v>
      </c>
      <c r="BL5">
        <v>3811.44420380868</v>
      </c>
      <c r="BM5">
        <v>146.686104067689</v>
      </c>
      <c r="BN5">
        <v>12274.584683666701</v>
      </c>
      <c r="BP5">
        <v>171482992.81401101</v>
      </c>
      <c r="BQ5">
        <v>2023212.4915841599</v>
      </c>
      <c r="BR5">
        <v>1070195.11334541</v>
      </c>
      <c r="BS5">
        <v>4276.8111773069304</v>
      </c>
      <c r="BT5">
        <v>6709281.6375115998</v>
      </c>
      <c r="BU5">
        <v>36249.124625714998</v>
      </c>
      <c r="BV5">
        <v>1325.6869506348701</v>
      </c>
      <c r="BW5">
        <v>3814.0673335278798</v>
      </c>
      <c r="BX5">
        <v>13658.919818353301</v>
      </c>
      <c r="BY5">
        <v>35411.105371047997</v>
      </c>
      <c r="CA5">
        <v>36490752.375555001</v>
      </c>
      <c r="CB5">
        <v>2358002.8581903898</v>
      </c>
      <c r="CC5">
        <v>317424117.38011199</v>
      </c>
      <c r="CD5">
        <v>1680.51710726799</v>
      </c>
      <c r="CE5">
        <v>3002.8924272286899</v>
      </c>
      <c r="CF5">
        <v>178132.948223835</v>
      </c>
      <c r="CH5">
        <v>34057.746541437002</v>
      </c>
      <c r="CN5">
        <v>72814811.026466101</v>
      </c>
      <c r="CO5">
        <v>73927106.074376404</v>
      </c>
      <c r="CP5">
        <v>59091509.758134797</v>
      </c>
      <c r="CQ5">
        <v>66499059.680129401</v>
      </c>
      <c r="CR5">
        <v>159817153.09028399</v>
      </c>
      <c r="CS5">
        <v>197986736.970305</v>
      </c>
      <c r="CT5">
        <v>310239257.47289097</v>
      </c>
      <c r="CU5">
        <v>246047521.24179599</v>
      </c>
      <c r="CV5">
        <v>483883567.43715501</v>
      </c>
      <c r="CW5">
        <v>131.95517537382401</v>
      </c>
      <c r="CX5">
        <v>2140964.2242888799</v>
      </c>
      <c r="CZ5">
        <v>99671831.739711598</v>
      </c>
      <c r="DA5">
        <v>2954875.4348019501</v>
      </c>
      <c r="DB5">
        <v>38809810.378395803</v>
      </c>
      <c r="DF5">
        <v>57306791.385540999</v>
      </c>
      <c r="DG5">
        <v>45033692.275024503</v>
      </c>
      <c r="DH5">
        <v>3565568599.8771801</v>
      </c>
      <c r="DI5">
        <f t="shared" si="0"/>
        <v>17956509913.876865</v>
      </c>
    </row>
    <row r="6" spans="1:113">
      <c r="A6" t="s">
        <v>6</v>
      </c>
      <c r="B6">
        <v>26271.042314882201</v>
      </c>
      <c r="C6">
        <v>435.11687667099699</v>
      </c>
      <c r="E6">
        <v>25724.501224816799</v>
      </c>
      <c r="F6">
        <v>18717017.4328252</v>
      </c>
      <c r="H6">
        <v>6178.0757272463097</v>
      </c>
      <c r="J6">
        <v>421.35742438186702</v>
      </c>
      <c r="K6">
        <v>6.8234766022794897</v>
      </c>
      <c r="M6">
        <v>5849.4682790819097</v>
      </c>
      <c r="N6">
        <v>78494311.939821899</v>
      </c>
      <c r="O6">
        <v>14372045.881715801</v>
      </c>
      <c r="P6">
        <v>680.95767699736496</v>
      </c>
      <c r="R6">
        <v>25732145.247529801</v>
      </c>
      <c r="S6">
        <v>439672.61361901899</v>
      </c>
      <c r="T6">
        <v>200321592.790351</v>
      </c>
      <c r="U6">
        <v>7649702.5232077502</v>
      </c>
      <c r="V6">
        <v>502738.933495779</v>
      </c>
      <c r="X6">
        <v>12986809.0682342</v>
      </c>
      <c r="Y6">
        <v>28046349.1361214</v>
      </c>
      <c r="Z6">
        <v>101741.613392435</v>
      </c>
      <c r="AG6">
        <v>1896971.7069047301</v>
      </c>
      <c r="AH6">
        <v>12507925.2851467</v>
      </c>
      <c r="AI6">
        <v>163.18034043727201</v>
      </c>
      <c r="AJ6">
        <v>959.32345628044095</v>
      </c>
      <c r="AM6">
        <v>591.30149104468398</v>
      </c>
      <c r="AO6">
        <v>364.23301872011302</v>
      </c>
      <c r="AR6">
        <v>41.405000862010198</v>
      </c>
      <c r="AY6">
        <v>1.8684839083975</v>
      </c>
      <c r="BJ6">
        <v>2.26497894947852</v>
      </c>
      <c r="BM6">
        <v>28.635415053921498</v>
      </c>
      <c r="BP6">
        <v>4284158.4262254396</v>
      </c>
      <c r="BQ6">
        <v>16.2534789233382</v>
      </c>
      <c r="BR6">
        <v>301460.37103174202</v>
      </c>
      <c r="BT6">
        <v>345652.33566414798</v>
      </c>
      <c r="CA6">
        <v>206.54915892370599</v>
      </c>
      <c r="CB6">
        <v>28.940259459620901</v>
      </c>
      <c r="CC6">
        <v>208.20817544594601</v>
      </c>
      <c r="CF6">
        <v>45.365127091786299</v>
      </c>
      <c r="CN6">
        <v>4072.2602265052501</v>
      </c>
      <c r="CO6">
        <v>4560.4274905427301</v>
      </c>
      <c r="CP6">
        <v>3774.9106550920401</v>
      </c>
      <c r="CQ6">
        <v>4500.5543189436703</v>
      </c>
      <c r="CR6">
        <v>11307.0956453124</v>
      </c>
      <c r="CS6">
        <v>15129.2256019702</v>
      </c>
      <c r="CT6">
        <v>25903.500940649599</v>
      </c>
      <c r="CU6">
        <v>20151.828295971602</v>
      </c>
      <c r="CV6">
        <v>43258.420319287099</v>
      </c>
      <c r="CW6">
        <v>380.22431186098902</v>
      </c>
      <c r="CZ6">
        <v>12202.280802036001</v>
      </c>
      <c r="DA6">
        <v>614.938223721545</v>
      </c>
      <c r="DB6">
        <v>181.563743042005</v>
      </c>
      <c r="DF6">
        <v>5845719.2850371096</v>
      </c>
      <c r="DG6">
        <v>81326849.407854602</v>
      </c>
      <c r="DH6">
        <v>312551434.94958001</v>
      </c>
      <c r="DI6">
        <f t="shared" si="0"/>
        <v>806638561.04971933</v>
      </c>
    </row>
    <row r="7" spans="1:113">
      <c r="A7" t="s">
        <v>7</v>
      </c>
      <c r="N7">
        <v>44900790.455039799</v>
      </c>
      <c r="X7">
        <v>69107.702997459201</v>
      </c>
      <c r="AM7">
        <v>4618407.1917085601</v>
      </c>
      <c r="AY7">
        <v>2999.57214909306</v>
      </c>
      <c r="BP7">
        <v>401153.579994175</v>
      </c>
      <c r="BT7">
        <v>584992.12509632704</v>
      </c>
      <c r="CA7">
        <v>2253892.1922114901</v>
      </c>
      <c r="CB7">
        <v>3517546.3229235099</v>
      </c>
      <c r="CC7">
        <v>63700216.474466398</v>
      </c>
      <c r="CF7">
        <v>1333627.60016964</v>
      </c>
      <c r="CH7">
        <v>1312.88514309061</v>
      </c>
      <c r="CN7">
        <v>7051646.9533646703</v>
      </c>
      <c r="CO7">
        <v>5413076.1428176695</v>
      </c>
      <c r="CP7">
        <v>3636610.1247154698</v>
      </c>
      <c r="CQ7">
        <v>6670115.2679724405</v>
      </c>
      <c r="CR7">
        <v>6224911.4109399803</v>
      </c>
      <c r="CS7">
        <v>13966018.7559774</v>
      </c>
      <c r="CT7">
        <v>21297171.738558799</v>
      </c>
      <c r="CU7">
        <v>11960841.7650942</v>
      </c>
      <c r="CV7">
        <v>27860890.0315313</v>
      </c>
      <c r="CZ7">
        <v>3353589.6967152501</v>
      </c>
      <c r="DA7">
        <v>463624.10441881302</v>
      </c>
      <c r="DB7">
        <v>5535505.3869289802</v>
      </c>
      <c r="DF7">
        <v>94697.440785796105</v>
      </c>
      <c r="DG7">
        <v>79598687.247434303</v>
      </c>
      <c r="DH7">
        <v>2596621.2217176701</v>
      </c>
      <c r="DI7">
        <f t="shared" si="0"/>
        <v>317108053.39087224</v>
      </c>
    </row>
    <row r="8" spans="1:113">
      <c r="A8" t="s">
        <v>8</v>
      </c>
      <c r="B8">
        <v>1071426862.11158</v>
      </c>
      <c r="C8">
        <v>1827821918.6596301</v>
      </c>
      <c r="D8">
        <v>2394699722.7957501</v>
      </c>
      <c r="E8">
        <v>415039569.28338498</v>
      </c>
      <c r="F8">
        <v>32537106.1974365</v>
      </c>
      <c r="G8">
        <v>27856.388829474501</v>
      </c>
      <c r="BP8">
        <v>97216934.067463905</v>
      </c>
      <c r="BQ8">
        <v>3227933.1723494101</v>
      </c>
      <c r="CN8">
        <v>1933651.45295034</v>
      </c>
      <c r="CO8">
        <v>2132879.6871353202</v>
      </c>
      <c r="CP8">
        <v>1945303.5408109501</v>
      </c>
      <c r="CQ8">
        <v>1986615.9132578899</v>
      </c>
      <c r="CR8">
        <v>5350633.9670643704</v>
      </c>
      <c r="CS8">
        <v>4735380.8186218701</v>
      </c>
      <c r="CT8">
        <v>6753597.8404015098</v>
      </c>
      <c r="CU8">
        <v>6411981.4795923401</v>
      </c>
      <c r="CV8">
        <v>12130746.749476399</v>
      </c>
      <c r="CZ8">
        <v>1268897025.93536</v>
      </c>
      <c r="DG8">
        <v>36054972.959648401</v>
      </c>
      <c r="DH8">
        <v>7574190213.5856504</v>
      </c>
      <c r="DI8">
        <f t="shared" si="0"/>
        <v>14764520906.606392</v>
      </c>
    </row>
    <row r="9" spans="1:113">
      <c r="A9" t="s">
        <v>9</v>
      </c>
      <c r="B9">
        <v>4173471.26477058</v>
      </c>
      <c r="C9">
        <v>2946357.3750663502</v>
      </c>
      <c r="D9">
        <v>1792671.4966201501</v>
      </c>
      <c r="E9">
        <v>3992392.5992723</v>
      </c>
      <c r="F9">
        <v>2679.2507717707399</v>
      </c>
      <c r="G9">
        <v>3947.16004209327</v>
      </c>
      <c r="H9">
        <v>2106.7941877448802</v>
      </c>
      <c r="I9">
        <v>117349623.994983</v>
      </c>
      <c r="J9">
        <v>1086431.15036607</v>
      </c>
      <c r="K9">
        <v>454602.43364088301</v>
      </c>
      <c r="L9">
        <v>496399641.59611702</v>
      </c>
      <c r="M9">
        <v>95129385.940337002</v>
      </c>
      <c r="N9">
        <v>3677437.1857458199</v>
      </c>
      <c r="O9">
        <v>880453.02455556195</v>
      </c>
      <c r="P9">
        <v>64010.425258400399</v>
      </c>
      <c r="Q9">
        <v>32608.020860542099</v>
      </c>
      <c r="R9">
        <v>153.20237961021601</v>
      </c>
      <c r="S9">
        <v>6737.2681477700798</v>
      </c>
      <c r="T9">
        <v>1111648.6517358101</v>
      </c>
      <c r="U9">
        <v>1217828.09671284</v>
      </c>
      <c r="V9">
        <v>675249.87786064204</v>
      </c>
      <c r="W9">
        <v>6324197454.4058504</v>
      </c>
      <c r="X9">
        <v>26551719.391208</v>
      </c>
      <c r="Y9">
        <v>993644.59028895199</v>
      </c>
      <c r="Z9">
        <v>1279687.3811579</v>
      </c>
      <c r="AA9">
        <v>887570.28623556602</v>
      </c>
      <c r="AB9">
        <v>1702004.12892829</v>
      </c>
      <c r="AC9">
        <v>1036274.58739168</v>
      </c>
      <c r="AD9">
        <v>2320499.1589008998</v>
      </c>
      <c r="AE9">
        <v>1521050.4674437901</v>
      </c>
      <c r="AF9">
        <v>867972.70049269404</v>
      </c>
      <c r="AG9">
        <v>394673.16901619901</v>
      </c>
      <c r="AH9">
        <v>1941835.2548166499</v>
      </c>
      <c r="AI9">
        <v>8608050.2153148092</v>
      </c>
      <c r="AJ9">
        <v>878486.71961719496</v>
      </c>
      <c r="AK9">
        <v>30152.574906928599</v>
      </c>
      <c r="AL9">
        <v>308016.01534502499</v>
      </c>
      <c r="AM9">
        <v>624983.79254720605</v>
      </c>
      <c r="AN9">
        <v>91788.658038405396</v>
      </c>
      <c r="AO9">
        <v>207143.097124258</v>
      </c>
      <c r="AP9">
        <v>180610.51000734599</v>
      </c>
      <c r="AQ9">
        <v>277254.27068988699</v>
      </c>
      <c r="AR9">
        <v>300796.329109877</v>
      </c>
      <c r="AS9">
        <v>41965871.577982403</v>
      </c>
      <c r="AT9">
        <v>3907900.1177864298</v>
      </c>
      <c r="AU9">
        <v>5099197.65345072</v>
      </c>
      <c r="AV9">
        <v>37430549.593055502</v>
      </c>
      <c r="AW9">
        <v>8081658.5138359498</v>
      </c>
      <c r="AX9">
        <v>274518.45435705502</v>
      </c>
      <c r="AY9">
        <v>824425.27798784897</v>
      </c>
      <c r="AZ9">
        <v>3132621.1061214898</v>
      </c>
      <c r="BA9">
        <v>7902867.1834660601</v>
      </c>
      <c r="BB9">
        <v>250131.293521563</v>
      </c>
      <c r="BC9">
        <v>268527.03494563099</v>
      </c>
      <c r="BD9">
        <v>96285.8596931996</v>
      </c>
      <c r="BE9">
        <v>693525.18554286705</v>
      </c>
      <c r="BF9">
        <v>1382398.5506298901</v>
      </c>
      <c r="BG9">
        <v>828582.44308711297</v>
      </c>
      <c r="BH9">
        <v>3093071.5997786699</v>
      </c>
      <c r="BI9">
        <v>7259110.91078954</v>
      </c>
      <c r="BJ9">
        <v>3059569.6807364998</v>
      </c>
      <c r="BK9">
        <v>41443.822517066197</v>
      </c>
      <c r="BL9">
        <v>1333657.4555220101</v>
      </c>
      <c r="BM9">
        <v>15023624.834726101</v>
      </c>
      <c r="BN9">
        <v>3361524.83622564</v>
      </c>
      <c r="BO9">
        <v>770187.84215172997</v>
      </c>
      <c r="BP9">
        <v>7023835.6636019303</v>
      </c>
      <c r="BQ9">
        <v>1385774.9351150999</v>
      </c>
      <c r="BR9">
        <v>9579893.9836381897</v>
      </c>
      <c r="BS9">
        <v>3170632.4678062699</v>
      </c>
      <c r="BT9">
        <v>7916522.0043392098</v>
      </c>
      <c r="BU9">
        <v>1712190.7022329301</v>
      </c>
      <c r="BV9">
        <v>1917450.93180303</v>
      </c>
      <c r="BW9">
        <v>1280094.5403565499</v>
      </c>
      <c r="BX9">
        <v>1585246.8702580701</v>
      </c>
      <c r="BY9">
        <v>494327.31875991297</v>
      </c>
      <c r="BZ9">
        <v>87378.598814182697</v>
      </c>
      <c r="CA9">
        <v>2009157.3030519299</v>
      </c>
      <c r="CB9">
        <v>1584804.9884959899</v>
      </c>
      <c r="CC9">
        <v>8264881.8478963198</v>
      </c>
      <c r="CD9">
        <v>2400186.3974064998</v>
      </c>
      <c r="CE9">
        <v>1211546.71710182</v>
      </c>
      <c r="CF9">
        <v>2530051.24233808</v>
      </c>
      <c r="CH9">
        <v>401665750.74825501</v>
      </c>
      <c r="CN9">
        <v>10406658.4580721</v>
      </c>
      <c r="CO9">
        <v>12921014.8340535</v>
      </c>
      <c r="CP9">
        <v>11759337.758559801</v>
      </c>
      <c r="CQ9">
        <v>13101844.3841317</v>
      </c>
      <c r="CR9">
        <v>33554072.736889899</v>
      </c>
      <c r="CS9">
        <v>42534635.384929799</v>
      </c>
      <c r="CT9">
        <v>68828494.628306106</v>
      </c>
      <c r="CU9">
        <v>47798845.920030802</v>
      </c>
      <c r="CV9">
        <v>91764558.620893598</v>
      </c>
      <c r="CW9">
        <v>973700.29431687202</v>
      </c>
      <c r="CX9">
        <v>38760719.199952297</v>
      </c>
      <c r="CY9">
        <v>706.87170035806901</v>
      </c>
      <c r="CZ9">
        <v>168007756.52327701</v>
      </c>
      <c r="DA9">
        <v>54161176.5722242</v>
      </c>
      <c r="DB9">
        <v>12648041.194493201</v>
      </c>
      <c r="DC9">
        <v>8886.1661461879303</v>
      </c>
      <c r="DE9">
        <v>2950874.4390652399</v>
      </c>
      <c r="DF9">
        <v>8036498.1522631301</v>
      </c>
      <c r="DG9">
        <v>3538728776.7976899</v>
      </c>
      <c r="DH9">
        <v>109384005.210795</v>
      </c>
      <c r="DI9">
        <f t="shared" si="0"/>
        <v>11974432686.750835</v>
      </c>
    </row>
    <row r="10" spans="1:113">
      <c r="A10" t="s">
        <v>10</v>
      </c>
      <c r="B10">
        <v>9474926.2937118709</v>
      </c>
      <c r="C10">
        <v>7449937.4659241298</v>
      </c>
      <c r="D10">
        <v>3573634.5434321398</v>
      </c>
      <c r="E10">
        <v>7329170.7918587504</v>
      </c>
      <c r="F10">
        <v>14.3399648470401</v>
      </c>
      <c r="G10">
        <v>51.079472474591199</v>
      </c>
      <c r="H10">
        <v>5147.4061828927297</v>
      </c>
      <c r="I10">
        <v>1650095.7828522499</v>
      </c>
      <c r="J10">
        <v>73517377.657836199</v>
      </c>
      <c r="K10">
        <v>407615.43258060102</v>
      </c>
      <c r="L10">
        <v>424197135.50725001</v>
      </c>
      <c r="M10">
        <v>641682980.54788804</v>
      </c>
      <c r="N10">
        <v>46566717.673891298</v>
      </c>
      <c r="O10">
        <v>7635269.0659194002</v>
      </c>
      <c r="P10">
        <v>1524454.20420333</v>
      </c>
      <c r="Q10">
        <v>542278.08199064701</v>
      </c>
      <c r="R10">
        <v>5511.2412227998202</v>
      </c>
      <c r="S10">
        <v>13090.2897251426</v>
      </c>
      <c r="T10">
        <v>575234.68838723097</v>
      </c>
      <c r="U10">
        <v>12143291.2521124</v>
      </c>
      <c r="V10">
        <v>519176.67200471001</v>
      </c>
      <c r="W10">
        <v>92341706.854734302</v>
      </c>
      <c r="X10">
        <v>168924753.06022799</v>
      </c>
      <c r="Y10">
        <v>8402869.76324719</v>
      </c>
      <c r="Z10">
        <v>338829135.04028398</v>
      </c>
      <c r="AA10">
        <v>151657049.06837299</v>
      </c>
      <c r="AB10">
        <v>19911855.355820801</v>
      </c>
      <c r="AC10">
        <v>3640828.6388289402</v>
      </c>
      <c r="AD10">
        <v>3881332.4211776899</v>
      </c>
      <c r="AE10">
        <v>3288312.4475718099</v>
      </c>
      <c r="AF10">
        <v>6066007.5941800904</v>
      </c>
      <c r="AG10">
        <v>601637.036578445</v>
      </c>
      <c r="AH10">
        <v>6328362.6686594496</v>
      </c>
      <c r="AI10">
        <v>1744137.9415067199</v>
      </c>
      <c r="AJ10">
        <v>21326.0312009345</v>
      </c>
      <c r="AK10">
        <v>2534.9645540932202</v>
      </c>
      <c r="AL10">
        <v>3611.2322432538399</v>
      </c>
      <c r="AM10">
        <v>11315.6468452018</v>
      </c>
      <c r="AN10">
        <v>5744.4172824441603</v>
      </c>
      <c r="AO10">
        <v>3044.1958358389902</v>
      </c>
      <c r="AP10">
        <v>89210.798095810693</v>
      </c>
      <c r="AQ10">
        <v>23750.902932368401</v>
      </c>
      <c r="AR10">
        <v>4149.7976342702596</v>
      </c>
      <c r="AS10">
        <v>224704.79288674501</v>
      </c>
      <c r="AT10">
        <v>1718616.1655662099</v>
      </c>
      <c r="AU10">
        <v>27881.044240278399</v>
      </c>
      <c r="AV10">
        <v>460999.47989747999</v>
      </c>
      <c r="AW10">
        <v>137584.05306047201</v>
      </c>
      <c r="AX10">
        <v>985.22413664422697</v>
      </c>
      <c r="AY10">
        <v>30205.093395369498</v>
      </c>
      <c r="AZ10">
        <v>17709.356828036602</v>
      </c>
      <c r="BA10">
        <v>160340.23194269801</v>
      </c>
      <c r="BB10">
        <v>364096.76769223303</v>
      </c>
      <c r="BC10">
        <v>1746912.39187744</v>
      </c>
      <c r="BD10">
        <v>6520385.4873341499</v>
      </c>
      <c r="BE10">
        <v>4112023.4508305499</v>
      </c>
      <c r="BF10">
        <v>2304796.4000464398</v>
      </c>
      <c r="BG10">
        <v>55596390.218664102</v>
      </c>
      <c r="BH10">
        <v>18983.009236100901</v>
      </c>
      <c r="BI10">
        <v>48209.966279295397</v>
      </c>
      <c r="BJ10">
        <v>20342.8388876434</v>
      </c>
      <c r="BK10">
        <v>3163.0035957445398</v>
      </c>
      <c r="BL10">
        <v>7138.0406909574504</v>
      </c>
      <c r="BM10">
        <v>2300278.4797426001</v>
      </c>
      <c r="BN10">
        <v>98644.168181006506</v>
      </c>
      <c r="BO10">
        <v>13698.752571156399</v>
      </c>
      <c r="BP10">
        <v>68273966.247343794</v>
      </c>
      <c r="BQ10">
        <v>1565870.9962182899</v>
      </c>
      <c r="BR10">
        <v>38510154.979720302</v>
      </c>
      <c r="BS10">
        <v>3449983.3384772199</v>
      </c>
      <c r="BT10">
        <v>28049653.246525802</v>
      </c>
      <c r="BU10">
        <v>3544067.9647617098</v>
      </c>
      <c r="BV10">
        <v>5161848.4040199602</v>
      </c>
      <c r="BW10">
        <v>1502522.55451863</v>
      </c>
      <c r="BX10">
        <v>1343949.72156006</v>
      </c>
      <c r="BY10">
        <v>14228142.8153404</v>
      </c>
      <c r="BZ10">
        <v>76538.767398232303</v>
      </c>
      <c r="CA10">
        <v>30922492.7699004</v>
      </c>
      <c r="CB10">
        <v>5423069.2322441004</v>
      </c>
      <c r="CC10">
        <v>42203720.147743396</v>
      </c>
      <c r="CD10">
        <v>8646329.0512840897</v>
      </c>
      <c r="CE10">
        <v>38043452.682721399</v>
      </c>
      <c r="CF10">
        <v>10145496.739057399</v>
      </c>
      <c r="CH10">
        <v>226206162.29950601</v>
      </c>
      <c r="CN10">
        <v>1172916.4590135801</v>
      </c>
      <c r="CO10">
        <v>2095126.29359011</v>
      </c>
      <c r="CP10">
        <v>1623258.64003744</v>
      </c>
      <c r="CQ10">
        <v>1918456.7973094101</v>
      </c>
      <c r="CR10">
        <v>5134694.2702353103</v>
      </c>
      <c r="CS10">
        <v>4886285.91569163</v>
      </c>
      <c r="CT10">
        <v>7586122.2579303999</v>
      </c>
      <c r="CU10">
        <v>5448868.1526459903</v>
      </c>
      <c r="CV10">
        <v>10902207.7891858</v>
      </c>
      <c r="CW10">
        <v>41934867.914566301</v>
      </c>
      <c r="CX10">
        <v>1553355.9364273599</v>
      </c>
      <c r="CZ10">
        <v>98187380.406237602</v>
      </c>
      <c r="DA10">
        <v>11536933.189297499</v>
      </c>
      <c r="DB10">
        <v>37856241.071134701</v>
      </c>
      <c r="DE10">
        <v>45728851.0391168</v>
      </c>
      <c r="DF10">
        <v>763619.76190152799</v>
      </c>
      <c r="DG10">
        <v>302482879.42306501</v>
      </c>
      <c r="DH10">
        <v>643954173.41760695</v>
      </c>
      <c r="DI10">
        <f t="shared" si="0"/>
        <v>3872593535.0071445</v>
      </c>
    </row>
    <row r="11" spans="1:113">
      <c r="A11" t="s">
        <v>11</v>
      </c>
      <c r="B11">
        <v>3959.0694772043398</v>
      </c>
      <c r="C11">
        <v>3855.5697195767598</v>
      </c>
      <c r="D11">
        <v>2302.4112997238399</v>
      </c>
      <c r="E11">
        <v>13529.3598976346</v>
      </c>
      <c r="F11">
        <v>1.67533595066152</v>
      </c>
      <c r="G11">
        <v>12.5178579965523</v>
      </c>
      <c r="H11">
        <v>3.1711650419442998</v>
      </c>
      <c r="I11">
        <v>13164548.50742</v>
      </c>
      <c r="J11">
        <v>545444.29162279202</v>
      </c>
      <c r="K11">
        <v>725832.30491593503</v>
      </c>
      <c r="L11">
        <v>20392.9030513953</v>
      </c>
      <c r="M11">
        <v>1333632.0184267</v>
      </c>
      <c r="N11">
        <v>140842.31815362399</v>
      </c>
      <c r="O11">
        <v>100865.178040545</v>
      </c>
      <c r="P11">
        <v>1431.77787906096</v>
      </c>
      <c r="Q11">
        <v>1770.5807253315099</v>
      </c>
      <c r="R11">
        <v>368.91522240964099</v>
      </c>
      <c r="S11">
        <v>263.051776864602</v>
      </c>
      <c r="T11">
        <v>24880.8232012851</v>
      </c>
      <c r="U11">
        <v>30373.5939174944</v>
      </c>
      <c r="V11">
        <v>7272.44451321818</v>
      </c>
      <c r="W11">
        <v>29302.741173401799</v>
      </c>
      <c r="X11">
        <v>78968.954825862995</v>
      </c>
      <c r="Y11">
        <v>48947.131673316697</v>
      </c>
      <c r="Z11">
        <v>19298.5355858615</v>
      </c>
      <c r="AA11">
        <v>22232.738416862499</v>
      </c>
      <c r="AB11">
        <v>364025.88919272402</v>
      </c>
      <c r="AC11">
        <v>178233.30409678901</v>
      </c>
      <c r="AD11">
        <v>475936.74128437898</v>
      </c>
      <c r="AE11">
        <v>125128.517334053</v>
      </c>
      <c r="AF11">
        <v>317739.762176121</v>
      </c>
      <c r="AG11">
        <v>38292.422358150703</v>
      </c>
      <c r="AH11">
        <v>75599.448351971601</v>
      </c>
      <c r="AI11">
        <v>33080.8430781844</v>
      </c>
      <c r="AJ11">
        <v>2554.2504409930498</v>
      </c>
      <c r="AK11">
        <v>441.60211811302599</v>
      </c>
      <c r="AL11">
        <v>372.68977438333098</v>
      </c>
      <c r="AM11">
        <v>1527.4505556296899</v>
      </c>
      <c r="AN11">
        <v>584.49817866680098</v>
      </c>
      <c r="AO11">
        <v>580.45026695807201</v>
      </c>
      <c r="AP11">
        <v>870.72369859561695</v>
      </c>
      <c r="AQ11">
        <v>4296.3858571197497</v>
      </c>
      <c r="AR11">
        <v>834.73487320961601</v>
      </c>
      <c r="AS11">
        <v>28734.8471235658</v>
      </c>
      <c r="AT11">
        <v>4597.1657375423702</v>
      </c>
      <c r="AU11">
        <v>23567.722841753399</v>
      </c>
      <c r="AV11">
        <v>44958.133546525001</v>
      </c>
      <c r="AW11">
        <v>13703.4281839332</v>
      </c>
      <c r="AX11">
        <v>26270.727155528701</v>
      </c>
      <c r="AY11">
        <v>1344.6080665921099</v>
      </c>
      <c r="AZ11">
        <v>2529.7969425490201</v>
      </c>
      <c r="BA11">
        <v>11172.151505265099</v>
      </c>
      <c r="BB11">
        <v>9199.0877503871798</v>
      </c>
      <c r="BC11">
        <v>707.65986195164305</v>
      </c>
      <c r="BD11">
        <v>40615.583720984803</v>
      </c>
      <c r="BE11">
        <v>51165.7793515339</v>
      </c>
      <c r="BF11">
        <v>20611.2031433786</v>
      </c>
      <c r="BG11">
        <v>11843.998218864601</v>
      </c>
      <c r="BH11">
        <v>2904.4227435542002</v>
      </c>
      <c r="BI11">
        <v>6624.0960113465999</v>
      </c>
      <c r="BJ11">
        <v>2716.4885329381</v>
      </c>
      <c r="BK11">
        <v>25.704050570519598</v>
      </c>
      <c r="BL11">
        <v>1112.26558572561</v>
      </c>
      <c r="BM11">
        <v>36702.721667494101</v>
      </c>
      <c r="BN11">
        <v>23620.229579523999</v>
      </c>
      <c r="BO11">
        <v>481.59858506504298</v>
      </c>
      <c r="BP11">
        <v>226095.84686492299</v>
      </c>
      <c r="BQ11">
        <v>10420.668406054199</v>
      </c>
      <c r="BR11">
        <v>34368.506457347903</v>
      </c>
      <c r="BS11">
        <v>41367.696239654702</v>
      </c>
      <c r="BT11">
        <v>9582.5011708414204</v>
      </c>
      <c r="BU11">
        <v>5883.4642748671304</v>
      </c>
      <c r="BV11">
        <v>11133.868959862801</v>
      </c>
      <c r="BW11">
        <v>1023.08093798732</v>
      </c>
      <c r="BX11">
        <v>28977.046379067498</v>
      </c>
      <c r="BY11">
        <v>990.17243467073899</v>
      </c>
      <c r="BZ11">
        <v>71.288275827194695</v>
      </c>
      <c r="CA11">
        <v>6224.6439771272198</v>
      </c>
      <c r="CB11">
        <v>13829.527737725501</v>
      </c>
      <c r="CC11">
        <v>46778.282719580697</v>
      </c>
      <c r="CD11">
        <v>74239.461391356497</v>
      </c>
      <c r="CE11">
        <v>3631.2883403757601</v>
      </c>
      <c r="CF11">
        <v>12379.299663408499</v>
      </c>
      <c r="CH11">
        <v>191278.240770362</v>
      </c>
      <c r="CN11">
        <v>12742.5325559353</v>
      </c>
      <c r="CO11">
        <v>17100.902341839501</v>
      </c>
      <c r="CP11">
        <v>14758.7090008061</v>
      </c>
      <c r="CQ11">
        <v>16370.6872442206</v>
      </c>
      <c r="CR11">
        <v>46653.842023329198</v>
      </c>
      <c r="CS11">
        <v>56951.926697440402</v>
      </c>
      <c r="CT11">
        <v>87470.317848610503</v>
      </c>
      <c r="CU11">
        <v>66331.879437138399</v>
      </c>
      <c r="CV11">
        <v>150903.154224931</v>
      </c>
      <c r="CW11">
        <v>4290.6707902850103</v>
      </c>
      <c r="CX11">
        <v>170422.64142944201</v>
      </c>
      <c r="CY11">
        <v>3539.2472560288902</v>
      </c>
      <c r="CZ11">
        <v>192407.18634702099</v>
      </c>
      <c r="DA11">
        <v>38073.061560308401</v>
      </c>
      <c r="DB11">
        <v>21664.489206310602</v>
      </c>
      <c r="DC11">
        <v>1757.14630291658</v>
      </c>
      <c r="DE11">
        <v>2593834511.7739902</v>
      </c>
      <c r="DF11">
        <v>37061.4286578963</v>
      </c>
      <c r="DG11">
        <v>5830052.9713100903</v>
      </c>
      <c r="DH11">
        <v>3711990.5246621598</v>
      </c>
      <c r="DI11">
        <f t="shared" si="0"/>
        <v>2623338971.6967258</v>
      </c>
    </row>
    <row r="12" spans="1:113">
      <c r="A12" t="s">
        <v>12</v>
      </c>
      <c r="B12">
        <v>142837478.59415701</v>
      </c>
      <c r="C12">
        <v>263414447.98969001</v>
      </c>
      <c r="D12">
        <v>250452388.762321</v>
      </c>
      <c r="E12">
        <v>107550434.48353501</v>
      </c>
      <c r="F12">
        <v>23327.794088041301</v>
      </c>
      <c r="G12">
        <v>13537.649225524399</v>
      </c>
      <c r="H12">
        <v>92923.830130671893</v>
      </c>
      <c r="I12">
        <v>103995392.50324801</v>
      </c>
      <c r="J12">
        <v>40465757.764634803</v>
      </c>
      <c r="K12">
        <v>4084343.5659324098</v>
      </c>
      <c r="L12">
        <v>4420352316.2190504</v>
      </c>
      <c r="M12">
        <v>557678544.36508703</v>
      </c>
      <c r="N12">
        <v>396519547.547867</v>
      </c>
      <c r="O12">
        <v>79381036.933417201</v>
      </c>
      <c r="P12">
        <v>14151331.5249277</v>
      </c>
      <c r="Q12">
        <v>6359190.8336356096</v>
      </c>
      <c r="R12">
        <v>1027474.1638073</v>
      </c>
      <c r="S12">
        <v>910010.85119209997</v>
      </c>
      <c r="T12">
        <v>66275229.800918698</v>
      </c>
      <c r="U12">
        <v>100420945.264173</v>
      </c>
      <c r="V12">
        <v>52174993.492255501</v>
      </c>
      <c r="W12">
        <v>454534563.662368</v>
      </c>
      <c r="X12">
        <v>651148187.61261904</v>
      </c>
      <c r="Y12">
        <v>176362529.17373699</v>
      </c>
      <c r="Z12">
        <v>219768984.48783299</v>
      </c>
      <c r="AA12">
        <v>104777777.340849</v>
      </c>
      <c r="AB12">
        <v>234440335.15959901</v>
      </c>
      <c r="AC12">
        <v>79814024.224198505</v>
      </c>
      <c r="AD12">
        <v>928712699.43689096</v>
      </c>
      <c r="AE12">
        <v>71595598.796243206</v>
      </c>
      <c r="AF12">
        <v>240476522.77151099</v>
      </c>
      <c r="AG12">
        <v>29963408.572175201</v>
      </c>
      <c r="AH12">
        <v>82007185.157925293</v>
      </c>
      <c r="AI12">
        <v>873048694.36545205</v>
      </c>
      <c r="AJ12">
        <v>122840525.34221201</v>
      </c>
      <c r="AK12">
        <v>8875751.3105914798</v>
      </c>
      <c r="AL12">
        <v>32174350.607477698</v>
      </c>
      <c r="AM12">
        <v>321347202.404607</v>
      </c>
      <c r="AN12">
        <v>62776904.7827347</v>
      </c>
      <c r="AO12">
        <v>90652003.488318101</v>
      </c>
      <c r="AP12">
        <v>83837751.278352901</v>
      </c>
      <c r="AQ12">
        <v>82873665.727708995</v>
      </c>
      <c r="AR12">
        <v>237773794.83658001</v>
      </c>
      <c r="AS12">
        <v>14431954.1274225</v>
      </c>
      <c r="AT12">
        <v>2051014.54951614</v>
      </c>
      <c r="AU12">
        <v>15620285.9140788</v>
      </c>
      <c r="AV12">
        <v>260225163.65193099</v>
      </c>
      <c r="AW12">
        <v>36245665.395358302</v>
      </c>
      <c r="AX12">
        <v>42612105.385954797</v>
      </c>
      <c r="AY12">
        <v>21525795.302715801</v>
      </c>
      <c r="AZ12">
        <v>5597721.3972512102</v>
      </c>
      <c r="BA12">
        <v>129018850.189455</v>
      </c>
      <c r="BB12">
        <v>36666022.532022402</v>
      </c>
      <c r="BC12">
        <v>61966723.374947302</v>
      </c>
      <c r="BD12">
        <v>32353696.995126098</v>
      </c>
      <c r="BE12">
        <v>100617459.43407901</v>
      </c>
      <c r="BF12">
        <v>198112716.04807699</v>
      </c>
      <c r="BG12">
        <v>154738870.24783599</v>
      </c>
      <c r="BH12">
        <v>20708751.7026667</v>
      </c>
      <c r="BI12">
        <v>84196152.704917893</v>
      </c>
      <c r="BJ12">
        <v>111783989.1594</v>
      </c>
      <c r="BK12">
        <v>29463541.590087298</v>
      </c>
      <c r="BL12">
        <v>150901451.53632101</v>
      </c>
      <c r="BM12">
        <v>3118242645.2436299</v>
      </c>
      <c r="BN12">
        <v>99219173.868723705</v>
      </c>
      <c r="BO12">
        <v>34679836.126597703</v>
      </c>
      <c r="BP12">
        <v>479555697.81146097</v>
      </c>
      <c r="BQ12">
        <v>212980698.27217799</v>
      </c>
      <c r="BR12">
        <v>168721255.363904</v>
      </c>
      <c r="BS12">
        <v>100197865.24231499</v>
      </c>
      <c r="BT12">
        <v>323246225.32251102</v>
      </c>
      <c r="BU12">
        <v>361065666.649571</v>
      </c>
      <c r="BV12">
        <v>333865677.78479397</v>
      </c>
      <c r="BW12">
        <v>191333070.13654</v>
      </c>
      <c r="BX12">
        <v>91717044.163737297</v>
      </c>
      <c r="BY12">
        <v>69914977.703908205</v>
      </c>
      <c r="BZ12">
        <v>13666926.6589405</v>
      </c>
      <c r="CA12">
        <v>182432848.192296</v>
      </c>
      <c r="CB12">
        <v>354534668.87111998</v>
      </c>
      <c r="CC12">
        <v>1424375175.80354</v>
      </c>
      <c r="CD12">
        <v>179533203.03111199</v>
      </c>
      <c r="CE12">
        <v>154692707.13702801</v>
      </c>
      <c r="CF12">
        <v>109662936.91011</v>
      </c>
      <c r="CH12">
        <v>2652349987.6036901</v>
      </c>
      <c r="CN12">
        <v>690804991.72075903</v>
      </c>
      <c r="CO12">
        <v>894278612.23693097</v>
      </c>
      <c r="CP12">
        <v>739615297.61682403</v>
      </c>
      <c r="CQ12">
        <v>775822377.39794195</v>
      </c>
      <c r="CR12">
        <v>1723325367.96521</v>
      </c>
      <c r="CS12">
        <v>2057724095.14627</v>
      </c>
      <c r="CT12">
        <v>3137177086.6252098</v>
      </c>
      <c r="CU12">
        <v>2214889915.3812199</v>
      </c>
      <c r="CV12">
        <v>4487042007.6586304</v>
      </c>
      <c r="CW12">
        <v>29960511.300901201</v>
      </c>
      <c r="CX12">
        <v>466529069.821347</v>
      </c>
      <c r="CZ12">
        <v>1678424564.0323901</v>
      </c>
      <c r="DA12">
        <v>471326354.05615598</v>
      </c>
      <c r="DB12">
        <v>584072376.92686403</v>
      </c>
      <c r="DG12">
        <v>319884444.01751798</v>
      </c>
      <c r="DH12">
        <v>48872471921.881699</v>
      </c>
      <c r="DI12">
        <f t="shared" si="0"/>
        <v>93106158327.396011</v>
      </c>
    </row>
    <row r="13" spans="1:113">
      <c r="A13" t="s">
        <v>13</v>
      </c>
      <c r="B13">
        <v>46657717.766351096</v>
      </c>
      <c r="C13">
        <v>97896334.877569601</v>
      </c>
      <c r="D13">
        <v>71954936.5772416</v>
      </c>
      <c r="E13">
        <v>19524970.825993899</v>
      </c>
      <c r="G13">
        <v>12576.927430618</v>
      </c>
      <c r="H13">
        <v>53787.844878858901</v>
      </c>
      <c r="I13">
        <v>9992563.1339758299</v>
      </c>
      <c r="J13">
        <v>63769688.143493503</v>
      </c>
      <c r="K13">
        <v>29847410.479906298</v>
      </c>
      <c r="L13">
        <v>381706445.90464699</v>
      </c>
      <c r="M13">
        <v>37463381.357452802</v>
      </c>
      <c r="N13">
        <v>190702591.93815801</v>
      </c>
      <c r="O13">
        <v>38437345.409348302</v>
      </c>
      <c r="P13">
        <v>4052221.1331618498</v>
      </c>
      <c r="Q13">
        <v>2002102.34049372</v>
      </c>
      <c r="R13">
        <v>500502.68653096497</v>
      </c>
      <c r="S13">
        <v>436143.33237040398</v>
      </c>
      <c r="T13">
        <v>30503274.107867401</v>
      </c>
      <c r="U13">
        <v>57639371.931583799</v>
      </c>
      <c r="V13">
        <v>24705457.9810468</v>
      </c>
      <c r="W13">
        <v>1608557693.58354</v>
      </c>
      <c r="X13">
        <v>157546944.255229</v>
      </c>
      <c r="Y13">
        <v>59262257.371734902</v>
      </c>
      <c r="Z13">
        <v>103044635.37514099</v>
      </c>
      <c r="AA13">
        <v>47865176.4245454</v>
      </c>
      <c r="AB13">
        <v>141885553.41295701</v>
      </c>
      <c r="AC13">
        <v>61786814.976324297</v>
      </c>
      <c r="AD13">
        <v>472323633.96207601</v>
      </c>
      <c r="AE13">
        <v>27171754.1977305</v>
      </c>
      <c r="AF13">
        <v>114121442.09581099</v>
      </c>
      <c r="AG13">
        <v>12871510.831745001</v>
      </c>
      <c r="AH13">
        <v>60800315.1191293</v>
      </c>
      <c r="AI13">
        <v>420942585.402318</v>
      </c>
      <c r="AJ13">
        <v>77857799.801716104</v>
      </c>
      <c r="AK13">
        <v>3533566.67813191</v>
      </c>
      <c r="AL13">
        <v>17701652.1115481</v>
      </c>
      <c r="AM13">
        <v>75608918.848018706</v>
      </c>
      <c r="AN13">
        <v>21128488.920676898</v>
      </c>
      <c r="AO13">
        <v>62398819.265822701</v>
      </c>
      <c r="AP13">
        <v>42669369.360964499</v>
      </c>
      <c r="AQ13">
        <v>33434818.630897701</v>
      </c>
      <c r="AR13">
        <v>133831475.14771099</v>
      </c>
      <c r="AS13">
        <v>27440115.037131298</v>
      </c>
      <c r="AT13">
        <v>134065784.653322</v>
      </c>
      <c r="AU13">
        <v>5980123.61732079</v>
      </c>
      <c r="AV13">
        <v>75785790.940319806</v>
      </c>
      <c r="AW13">
        <v>83831080.476236805</v>
      </c>
      <c r="AX13">
        <v>64869637.908454098</v>
      </c>
      <c r="AY13">
        <v>34440285.232744299</v>
      </c>
      <c r="AZ13">
        <v>11440235.452583401</v>
      </c>
      <c r="BA13">
        <v>86453284.2352909</v>
      </c>
      <c r="BB13">
        <v>10158490.8179584</v>
      </c>
      <c r="BC13">
        <v>30190293.710981298</v>
      </c>
      <c r="BD13">
        <v>9281085.1007569898</v>
      </c>
      <c r="BE13">
        <v>214816729.84220201</v>
      </c>
      <c r="BF13">
        <v>40970773.058742099</v>
      </c>
      <c r="BG13">
        <v>177336497.51370999</v>
      </c>
      <c r="BH13">
        <v>50310272.478500098</v>
      </c>
      <c r="BI13">
        <v>213256048.855737</v>
      </c>
      <c r="BJ13">
        <v>351805991.55856299</v>
      </c>
      <c r="BK13">
        <v>51797521.555940799</v>
      </c>
      <c r="BL13">
        <v>9234151.8243285101</v>
      </c>
      <c r="BM13">
        <v>18560528643.702099</v>
      </c>
      <c r="BN13">
        <v>106706455.124102</v>
      </c>
      <c r="BP13">
        <v>280536110.60535401</v>
      </c>
      <c r="BQ13">
        <v>76502467.257941693</v>
      </c>
      <c r="BR13">
        <v>104178439.50506</v>
      </c>
      <c r="BS13">
        <v>17238876.7797314</v>
      </c>
      <c r="BT13">
        <v>59788885.653507501</v>
      </c>
      <c r="BU13">
        <v>149917537.18821999</v>
      </c>
      <c r="BV13">
        <v>100376529.886967</v>
      </c>
      <c r="BW13">
        <v>67427679.659557998</v>
      </c>
      <c r="BX13">
        <v>67729564.764707193</v>
      </c>
      <c r="BY13">
        <v>17156043.101712398</v>
      </c>
      <c r="BZ13">
        <v>6547900.5166396797</v>
      </c>
      <c r="CA13">
        <v>78765834.783862606</v>
      </c>
      <c r="CB13">
        <v>558880706.04228795</v>
      </c>
      <c r="CC13">
        <v>307113189.936032</v>
      </c>
      <c r="CD13">
        <v>95095474.113000095</v>
      </c>
      <c r="CE13">
        <v>77050477.472693101</v>
      </c>
      <c r="CF13">
        <v>307322396.02808899</v>
      </c>
      <c r="CH13">
        <v>13389138799.314301</v>
      </c>
      <c r="CW13">
        <v>29149269.252664</v>
      </c>
      <c r="CX13">
        <v>2806293243.0697999</v>
      </c>
      <c r="CY13">
        <v>3412171650.4778099</v>
      </c>
      <c r="CZ13">
        <v>8599137660.7919292</v>
      </c>
      <c r="DA13">
        <v>1779437065.78578</v>
      </c>
      <c r="DB13">
        <v>2093017629.2145801</v>
      </c>
      <c r="DC13">
        <v>47332005026.670502</v>
      </c>
      <c r="DE13">
        <v>187135102945.46301</v>
      </c>
      <c r="DG13">
        <v>13122292.033198001</v>
      </c>
      <c r="DH13">
        <v>61539.992126515201</v>
      </c>
      <c r="DI13">
        <f t="shared" si="0"/>
        <v>294175168578.53137</v>
      </c>
    </row>
    <row r="14" spans="1:113">
      <c r="A14" t="s">
        <v>14</v>
      </c>
      <c r="B14">
        <v>261125.34975840899</v>
      </c>
      <c r="C14">
        <v>456834.58787873399</v>
      </c>
      <c r="D14">
        <v>319246.14342915401</v>
      </c>
      <c r="E14">
        <v>1560303443.4695699</v>
      </c>
      <c r="F14">
        <v>3.0781259886691701</v>
      </c>
      <c r="G14">
        <v>21033.8268753224</v>
      </c>
      <c r="H14">
        <v>389916.210894469</v>
      </c>
      <c r="I14">
        <v>119725.9179032</v>
      </c>
      <c r="J14">
        <v>23998.257816037501</v>
      </c>
      <c r="K14">
        <v>13024.6940218822</v>
      </c>
      <c r="L14">
        <v>50556.012377609302</v>
      </c>
      <c r="M14">
        <v>697161.86304805696</v>
      </c>
      <c r="N14">
        <v>11766210569.813999</v>
      </c>
      <c r="O14">
        <v>842389981.25832903</v>
      </c>
      <c r="P14">
        <v>89305.700790778894</v>
      </c>
      <c r="Q14">
        <v>2026333.5624531601</v>
      </c>
      <c r="R14">
        <v>30741.136294175401</v>
      </c>
      <c r="S14">
        <v>7640039.1022314504</v>
      </c>
      <c r="T14">
        <v>2424727.8487015599</v>
      </c>
      <c r="U14">
        <v>3226552.67550033</v>
      </c>
      <c r="V14">
        <v>21571574.261543199</v>
      </c>
      <c r="W14">
        <v>23485602.731056899</v>
      </c>
      <c r="X14">
        <v>305119131.70301902</v>
      </c>
      <c r="Y14">
        <v>22416837.515922699</v>
      </c>
      <c r="Z14">
        <v>74467045.8301052</v>
      </c>
      <c r="AA14">
        <v>158164.63860308801</v>
      </c>
      <c r="AB14">
        <v>297371.31166398502</v>
      </c>
      <c r="AC14">
        <v>56761.081521908003</v>
      </c>
      <c r="AD14">
        <v>571922.95354298397</v>
      </c>
      <c r="AE14">
        <v>121209.56237107499</v>
      </c>
      <c r="AF14">
        <v>486963.70903439098</v>
      </c>
      <c r="AG14">
        <v>60319.889034609798</v>
      </c>
      <c r="AH14">
        <v>741535.28897664801</v>
      </c>
      <c r="AI14">
        <v>184736104.76502699</v>
      </c>
      <c r="AJ14">
        <v>6572.5314247194401</v>
      </c>
      <c r="AK14">
        <v>661.82996995379699</v>
      </c>
      <c r="AL14">
        <v>1202.2314993299101</v>
      </c>
      <c r="AM14">
        <v>40193708.346291602</v>
      </c>
      <c r="AN14">
        <v>2570.7568738783398</v>
      </c>
      <c r="AO14">
        <v>24968.2457757917</v>
      </c>
      <c r="AP14">
        <v>7988.4859994895196</v>
      </c>
      <c r="AQ14">
        <v>6225.33668182973</v>
      </c>
      <c r="AR14">
        <v>9451330.9074146301</v>
      </c>
      <c r="AS14">
        <v>10339915.142121499</v>
      </c>
      <c r="AT14">
        <v>61846.271923076303</v>
      </c>
      <c r="AU14">
        <v>14689081.8417996</v>
      </c>
      <c r="AV14">
        <v>1117987.4442980699</v>
      </c>
      <c r="AW14">
        <v>11549.6615495269</v>
      </c>
      <c r="AX14">
        <v>303.90062682421302</v>
      </c>
      <c r="AY14">
        <v>138633.717531617</v>
      </c>
      <c r="AZ14">
        <v>3738.0178787938098</v>
      </c>
      <c r="BA14">
        <v>18266.359530464098</v>
      </c>
      <c r="BB14">
        <v>1000013.99292847</v>
      </c>
      <c r="BC14">
        <v>3553453.8213010002</v>
      </c>
      <c r="BD14">
        <v>2878.8834586520602</v>
      </c>
      <c r="BE14">
        <v>19062.015050244201</v>
      </c>
      <c r="BF14">
        <v>17824.508970385301</v>
      </c>
      <c r="BG14">
        <v>33378995.352454599</v>
      </c>
      <c r="BH14">
        <v>6908.0104733342496</v>
      </c>
      <c r="BI14">
        <v>18734.4241145735</v>
      </c>
      <c r="BJ14">
        <v>6837.7023846550101</v>
      </c>
      <c r="BK14">
        <v>3970.5513243293199</v>
      </c>
      <c r="BL14">
        <v>2044.3619449089299</v>
      </c>
      <c r="BM14">
        <v>639829.23056614702</v>
      </c>
      <c r="BN14">
        <v>9439.9073958458393</v>
      </c>
      <c r="BO14">
        <v>2062.6875766719299</v>
      </c>
      <c r="BP14">
        <v>562384420.13808298</v>
      </c>
      <c r="BQ14">
        <v>3360964.5640305802</v>
      </c>
      <c r="BR14">
        <v>383973.85497456498</v>
      </c>
      <c r="BS14">
        <v>110729.7066933</v>
      </c>
      <c r="BT14">
        <v>350862215.45825899</v>
      </c>
      <c r="BU14">
        <v>1327300.59137756</v>
      </c>
      <c r="BV14">
        <v>290724839.49778497</v>
      </c>
      <c r="BW14">
        <v>319261799.010351</v>
      </c>
      <c r="BX14">
        <v>1157844091.7729399</v>
      </c>
      <c r="BY14">
        <v>34257766.585132599</v>
      </c>
      <c r="BZ14">
        <v>918841.80193725298</v>
      </c>
      <c r="CA14">
        <v>184472405.73098499</v>
      </c>
      <c r="CB14">
        <v>253402031.04880899</v>
      </c>
      <c r="CC14">
        <v>5342758877.8679199</v>
      </c>
      <c r="CD14">
        <v>113599.015223963</v>
      </c>
      <c r="CE14">
        <v>540345.74619809503</v>
      </c>
      <c r="CF14">
        <v>113048429.46642099</v>
      </c>
      <c r="CH14">
        <v>617433.86113560502</v>
      </c>
      <c r="CN14">
        <v>1743151566.8616199</v>
      </c>
      <c r="CO14">
        <v>1662945427.1645601</v>
      </c>
      <c r="CP14">
        <v>1326610559.5334101</v>
      </c>
      <c r="CQ14">
        <v>1601998070.43489</v>
      </c>
      <c r="CR14">
        <v>3783670786.64884</v>
      </c>
      <c r="CS14">
        <v>4755414917.8779602</v>
      </c>
      <c r="CT14">
        <v>7356430144.4773598</v>
      </c>
      <c r="CU14">
        <v>5162557208.5265102</v>
      </c>
      <c r="CV14">
        <v>10198615023.8629</v>
      </c>
      <c r="CW14">
        <v>1731317.35245271</v>
      </c>
      <c r="CX14">
        <v>564345536.59213495</v>
      </c>
      <c r="CY14">
        <v>24701.293198002601</v>
      </c>
      <c r="CZ14">
        <v>2099100399.1934099</v>
      </c>
      <c r="DA14">
        <v>1079817411.2009101</v>
      </c>
      <c r="DB14">
        <v>2289563005.08883</v>
      </c>
      <c r="DC14">
        <v>16569.025176326701</v>
      </c>
      <c r="DE14">
        <v>450088.167848229</v>
      </c>
      <c r="DF14">
        <v>379155900.30803698</v>
      </c>
      <c r="DG14">
        <v>4827072339.90026</v>
      </c>
      <c r="DH14">
        <v>41592266296.982903</v>
      </c>
      <c r="DI14">
        <f t="shared" si="0"/>
        <v>113977050808.44202</v>
      </c>
    </row>
    <row r="15" spans="1:113">
      <c r="A15" t="s">
        <v>15</v>
      </c>
      <c r="B15">
        <v>427.63126456697699</v>
      </c>
      <c r="C15">
        <v>2067.7035741412101</v>
      </c>
      <c r="D15">
        <v>1704.5255074183799</v>
      </c>
      <c r="E15">
        <v>37303337.820707798</v>
      </c>
      <c r="F15">
        <v>1.00562516029371E-3</v>
      </c>
      <c r="G15">
        <v>48.138238928406501</v>
      </c>
      <c r="H15">
        <v>890.86992188249496</v>
      </c>
      <c r="I15">
        <v>185.79833973797699</v>
      </c>
      <c r="J15">
        <v>73.263958487927098</v>
      </c>
      <c r="K15">
        <v>28.185253862767102</v>
      </c>
      <c r="L15">
        <v>82.558412185864199</v>
      </c>
      <c r="M15">
        <v>5567.1486238381804</v>
      </c>
      <c r="N15">
        <v>173912575.30245</v>
      </c>
      <c r="O15">
        <v>787445548.95619702</v>
      </c>
      <c r="P15">
        <v>256.887178353141</v>
      </c>
      <c r="Q15">
        <v>4611.2920267377503</v>
      </c>
      <c r="R15">
        <v>13.8946978611578</v>
      </c>
      <c r="S15">
        <v>17406.083957835999</v>
      </c>
      <c r="T15">
        <v>6718.2907079097404</v>
      </c>
      <c r="U15">
        <v>51467.652547474099</v>
      </c>
      <c r="V15">
        <v>59464.510200611803</v>
      </c>
      <c r="W15">
        <v>52257.859384352203</v>
      </c>
      <c r="X15">
        <v>703283.995533876</v>
      </c>
      <c r="Y15">
        <v>54133.922863192602</v>
      </c>
      <c r="Z15">
        <v>172934.00791304299</v>
      </c>
      <c r="AA15">
        <v>1097.3046337415101</v>
      </c>
      <c r="AB15">
        <v>2541.801287197</v>
      </c>
      <c r="AC15">
        <v>1991.6935784013399</v>
      </c>
      <c r="AD15">
        <v>5318.2369196822001</v>
      </c>
      <c r="AE15">
        <v>2766.87876212332</v>
      </c>
      <c r="AF15">
        <v>9239.6590770987696</v>
      </c>
      <c r="AG15">
        <v>1846.77681661268</v>
      </c>
      <c r="AH15">
        <v>6855.8526056813598</v>
      </c>
      <c r="AI15">
        <v>1738700.97082007</v>
      </c>
      <c r="AJ15">
        <v>134.417348876082</v>
      </c>
      <c r="AK15">
        <v>23.096141573456201</v>
      </c>
      <c r="AL15">
        <v>34.801607841145497</v>
      </c>
      <c r="AM15">
        <v>92928.779155207405</v>
      </c>
      <c r="AN15">
        <v>232.19183848119101</v>
      </c>
      <c r="AO15">
        <v>99.577591696592705</v>
      </c>
      <c r="AP15">
        <v>321.29574416976101</v>
      </c>
      <c r="AQ15">
        <v>197.82462757868001</v>
      </c>
      <c r="AR15">
        <v>21913.899797337399</v>
      </c>
      <c r="AS15">
        <v>24962216.193272199</v>
      </c>
      <c r="AT15">
        <v>156.53363525112701</v>
      </c>
      <c r="AU15">
        <v>2046704.9804517401</v>
      </c>
      <c r="AV15">
        <v>1086692.18556027</v>
      </c>
      <c r="AW15">
        <v>2762.2463739048999</v>
      </c>
      <c r="AX15">
        <v>55.444380895688496</v>
      </c>
      <c r="AY15">
        <v>51750.580126665802</v>
      </c>
      <c r="AZ15">
        <v>262.64466862543298</v>
      </c>
      <c r="BA15">
        <v>366.59227568192</v>
      </c>
      <c r="BB15">
        <v>2876.6763435344401</v>
      </c>
      <c r="BC15">
        <v>8304.5232877233593</v>
      </c>
      <c r="BD15">
        <v>14.336872456523301</v>
      </c>
      <c r="BE15">
        <v>493.48821004881</v>
      </c>
      <c r="BF15">
        <v>243.78201611509101</v>
      </c>
      <c r="BG15">
        <v>76759.815924776005</v>
      </c>
      <c r="BH15">
        <v>377.945418250557</v>
      </c>
      <c r="BI15">
        <v>718.54537146422604</v>
      </c>
      <c r="BJ15">
        <v>432.56499090796399</v>
      </c>
      <c r="BK15">
        <v>470.03548296567197</v>
      </c>
      <c r="BL15">
        <v>2.9695605394121398</v>
      </c>
      <c r="BM15">
        <v>2808.4069640443499</v>
      </c>
      <c r="BN15">
        <v>331.17918713324201</v>
      </c>
      <c r="BO15">
        <v>2569.4486882862102</v>
      </c>
      <c r="BP15">
        <v>33418515.938214</v>
      </c>
      <c r="BQ15">
        <v>1662802.48060881</v>
      </c>
      <c r="BR15">
        <v>5827.3802404903399</v>
      </c>
      <c r="BS15">
        <v>640.91800206764105</v>
      </c>
      <c r="BT15">
        <v>44410282.4024252</v>
      </c>
      <c r="BU15">
        <v>6244.6279858543503</v>
      </c>
      <c r="BV15">
        <v>18851893.266851299</v>
      </c>
      <c r="BW15">
        <v>8764808.8380957805</v>
      </c>
      <c r="BX15">
        <v>15014071.135182099</v>
      </c>
      <c r="BY15">
        <v>4334010.6618979704</v>
      </c>
      <c r="BZ15">
        <v>3556207.4891193602</v>
      </c>
      <c r="CA15">
        <v>182419430.89138201</v>
      </c>
      <c r="CB15">
        <v>70927637.456480399</v>
      </c>
      <c r="CC15">
        <v>1733219260.95486</v>
      </c>
      <c r="CD15">
        <v>618.92084062752394</v>
      </c>
      <c r="CE15">
        <v>1388.2524608061201</v>
      </c>
      <c r="CF15">
        <v>32247506.556203801</v>
      </c>
      <c r="CH15">
        <v>75486.4948026161</v>
      </c>
      <c r="CN15">
        <v>601412947.39138198</v>
      </c>
      <c r="CO15">
        <v>617028476.95230806</v>
      </c>
      <c r="CP15">
        <v>523554850.51822603</v>
      </c>
      <c r="CQ15">
        <v>540523953.10284996</v>
      </c>
      <c r="CR15">
        <v>1273734499.14482</v>
      </c>
      <c r="CS15">
        <v>1511631157.9277401</v>
      </c>
      <c r="CT15">
        <v>2593033244.4380798</v>
      </c>
      <c r="CU15">
        <v>1854697003.77318</v>
      </c>
      <c r="CV15">
        <v>3254152653.9215498</v>
      </c>
      <c r="CW15">
        <v>5206.94657998606</v>
      </c>
      <c r="CX15">
        <v>18151048.9614846</v>
      </c>
      <c r="CZ15">
        <v>446265848.03150302</v>
      </c>
      <c r="DA15">
        <v>45412274.357470699</v>
      </c>
      <c r="DB15">
        <v>80965532.082963794</v>
      </c>
      <c r="DE15">
        <v>408.36103013236198</v>
      </c>
      <c r="DF15">
        <v>203603642.66668701</v>
      </c>
      <c r="DG15">
        <v>1023494933.7721601</v>
      </c>
      <c r="DH15">
        <v>14240998000.545601</v>
      </c>
      <c r="DI15">
        <f t="shared" si="0"/>
        <v>32007511020.039154</v>
      </c>
    </row>
    <row r="16" spans="1:113">
      <c r="A16" t="s">
        <v>16</v>
      </c>
      <c r="B16">
        <v>113709.516186319</v>
      </c>
      <c r="C16">
        <v>218275.766024429</v>
      </c>
      <c r="D16">
        <v>157394.70915025499</v>
      </c>
      <c r="E16">
        <v>51915.483030527103</v>
      </c>
      <c r="G16">
        <v>52.420503228026597</v>
      </c>
      <c r="H16">
        <v>837.79680065342302</v>
      </c>
      <c r="I16">
        <v>48280.857040556402</v>
      </c>
      <c r="J16">
        <v>9633.6933433716604</v>
      </c>
      <c r="K16">
        <v>5282.9214167413702</v>
      </c>
      <c r="L16">
        <v>18299.805641925399</v>
      </c>
      <c r="M16">
        <v>3237764.1242828001</v>
      </c>
      <c r="N16">
        <v>169741.381916349</v>
      </c>
      <c r="O16">
        <v>26401.430616637099</v>
      </c>
      <c r="P16">
        <v>55964913.489610702</v>
      </c>
      <c r="Q16">
        <v>32952931.226927001</v>
      </c>
      <c r="R16">
        <v>85821438.405592099</v>
      </c>
      <c r="S16">
        <v>603580.366605683</v>
      </c>
      <c r="T16">
        <v>2794553.4032843299</v>
      </c>
      <c r="U16">
        <v>13937351.295965601</v>
      </c>
      <c r="V16">
        <v>2341861.52146204</v>
      </c>
      <c r="W16">
        <v>846512.394729094</v>
      </c>
      <c r="X16">
        <v>1815072.24988554</v>
      </c>
      <c r="Y16">
        <v>5130477.9052064596</v>
      </c>
      <c r="Z16">
        <v>1366891.44632015</v>
      </c>
      <c r="AA16">
        <v>17858.594292158701</v>
      </c>
      <c r="AB16">
        <v>141740.31012231301</v>
      </c>
      <c r="AC16">
        <v>5684240.2610972403</v>
      </c>
      <c r="AD16">
        <v>303752.51788014697</v>
      </c>
      <c r="AE16">
        <v>52611.638145209101</v>
      </c>
      <c r="AF16">
        <v>3670469.4208031199</v>
      </c>
      <c r="AG16">
        <v>33887969.892315</v>
      </c>
      <c r="AH16">
        <v>61809015.972694002</v>
      </c>
      <c r="AI16">
        <v>10174734.8321147</v>
      </c>
      <c r="AJ16">
        <v>73597.043683416297</v>
      </c>
      <c r="AK16">
        <v>391866.899596292</v>
      </c>
      <c r="AL16">
        <v>679.91641543799597</v>
      </c>
      <c r="AM16">
        <v>17385.560713446499</v>
      </c>
      <c r="AN16">
        <v>4378.6305247647297</v>
      </c>
      <c r="AO16">
        <v>1113.77174701183</v>
      </c>
      <c r="AP16">
        <v>4549001.4328618497</v>
      </c>
      <c r="AQ16">
        <v>3861033.201957</v>
      </c>
      <c r="AR16">
        <v>339400.791286049</v>
      </c>
      <c r="AS16">
        <v>264.49187681271798</v>
      </c>
      <c r="AT16">
        <v>1713.9741853550399</v>
      </c>
      <c r="AU16">
        <v>13893.8352538131</v>
      </c>
      <c r="AV16">
        <v>11074.7709270789</v>
      </c>
      <c r="AW16">
        <v>1212.2872088056599</v>
      </c>
      <c r="AX16">
        <v>567.45914994721704</v>
      </c>
      <c r="AY16">
        <v>3628.73978951959</v>
      </c>
      <c r="AZ16">
        <v>2047.6534633405799</v>
      </c>
      <c r="BA16">
        <v>5974.98476488302</v>
      </c>
      <c r="BB16">
        <v>10502.8508959559</v>
      </c>
      <c r="BC16">
        <v>6374390.6559849298</v>
      </c>
      <c r="BD16">
        <v>4201.9632579632898</v>
      </c>
      <c r="BE16">
        <v>15321.0773426915</v>
      </c>
      <c r="BF16">
        <v>7086.0300079321896</v>
      </c>
      <c r="BG16">
        <v>40459.973380771502</v>
      </c>
      <c r="BH16">
        <v>427.669185258418</v>
      </c>
      <c r="BI16">
        <v>1733.95225948303</v>
      </c>
      <c r="BJ16">
        <v>624.80729786922097</v>
      </c>
      <c r="BK16">
        <v>1365.45940202821</v>
      </c>
      <c r="BL16">
        <v>2.3709649743800898</v>
      </c>
      <c r="BM16">
        <v>297680.10999641498</v>
      </c>
      <c r="BN16">
        <v>361624.80228665803</v>
      </c>
      <c r="BO16">
        <v>1835.7234577192701</v>
      </c>
      <c r="BP16">
        <v>6306257.6279738098</v>
      </c>
      <c r="BQ16">
        <v>180414.88029402</v>
      </c>
      <c r="BR16">
        <v>255239.78614079501</v>
      </c>
      <c r="BS16">
        <v>73991.137465895896</v>
      </c>
      <c r="BT16">
        <v>500421.186447324</v>
      </c>
      <c r="BU16">
        <v>856988.93706806598</v>
      </c>
      <c r="BV16">
        <v>680999.51073624601</v>
      </c>
      <c r="BW16">
        <v>255511.47495285599</v>
      </c>
      <c r="BX16">
        <v>5159554.7198601495</v>
      </c>
      <c r="BY16">
        <v>1947.2730401654001</v>
      </c>
      <c r="BZ16">
        <v>2232.97101905003</v>
      </c>
      <c r="CA16">
        <v>1463440.99145032</v>
      </c>
      <c r="CB16">
        <v>210290.049012809</v>
      </c>
      <c r="CC16">
        <v>767160.10295113805</v>
      </c>
      <c r="CD16">
        <v>1671350.3774546301</v>
      </c>
      <c r="CE16">
        <v>530012.873378088</v>
      </c>
      <c r="CF16">
        <v>36574.383190902801</v>
      </c>
      <c r="CH16">
        <v>83735.568997734299</v>
      </c>
      <c r="CN16">
        <v>684207.23210702196</v>
      </c>
      <c r="CO16">
        <v>968165.58192635304</v>
      </c>
      <c r="CP16">
        <v>699827.06955771602</v>
      </c>
      <c r="CQ16">
        <v>866457.12520112901</v>
      </c>
      <c r="CR16">
        <v>2207640.0947860898</v>
      </c>
      <c r="CS16">
        <v>2833121.5970132002</v>
      </c>
      <c r="CT16">
        <v>5224471.8524624696</v>
      </c>
      <c r="CU16">
        <v>3727129.3799151098</v>
      </c>
      <c r="CV16">
        <v>14592938.3672795</v>
      </c>
      <c r="CW16">
        <v>183886.31585561499</v>
      </c>
      <c r="CX16">
        <v>2584710.2963802</v>
      </c>
      <c r="CY16">
        <v>2353.0681469056699</v>
      </c>
      <c r="CZ16">
        <v>1568405.3453321599</v>
      </c>
      <c r="DA16">
        <v>144205.08033167801</v>
      </c>
      <c r="DB16">
        <v>1543314.0764345599</v>
      </c>
      <c r="DC16">
        <v>1657.77777384511</v>
      </c>
      <c r="DE16">
        <v>2017479.8463866001</v>
      </c>
      <c r="DF16">
        <v>718786.97640534095</v>
      </c>
      <c r="DG16">
        <v>169144370.75073799</v>
      </c>
      <c r="DH16">
        <v>1101333260.93769</v>
      </c>
      <c r="DI16">
        <f t="shared" si="0"/>
        <v>1669854172.5652895</v>
      </c>
    </row>
    <row r="17" spans="1:113">
      <c r="A17" t="s">
        <v>17</v>
      </c>
      <c r="B17">
        <v>518399.244199401</v>
      </c>
      <c r="C17">
        <v>2408279.3832716099</v>
      </c>
      <c r="D17">
        <v>2051757.9079181801</v>
      </c>
      <c r="E17">
        <v>151013.48134328201</v>
      </c>
      <c r="F17">
        <v>3.9734831837847401E-2</v>
      </c>
      <c r="G17">
        <v>3936.1435049694101</v>
      </c>
      <c r="H17">
        <v>9330.0192958893094</v>
      </c>
      <c r="I17">
        <v>19788.920752891299</v>
      </c>
      <c r="J17">
        <v>29404.2430304968</v>
      </c>
      <c r="K17">
        <v>13812.982660595901</v>
      </c>
      <c r="L17">
        <v>15658.505543233599</v>
      </c>
      <c r="M17">
        <v>38395545.029775798</v>
      </c>
      <c r="N17">
        <v>6341085.7881608699</v>
      </c>
      <c r="O17">
        <v>1365980.3803862699</v>
      </c>
      <c r="P17">
        <v>175996.83888298599</v>
      </c>
      <c r="Q17">
        <v>3371106.4155873</v>
      </c>
      <c r="R17">
        <v>2383937.1417738502</v>
      </c>
      <c r="S17">
        <v>12522.4800482274</v>
      </c>
      <c r="T17">
        <v>1724741.52040887</v>
      </c>
      <c r="U17">
        <v>220092.35022964299</v>
      </c>
      <c r="V17">
        <v>516005.565446369</v>
      </c>
      <c r="W17">
        <v>174549.739016901</v>
      </c>
      <c r="X17">
        <v>1490033.46725082</v>
      </c>
      <c r="Y17">
        <v>3061536.6392812799</v>
      </c>
      <c r="Z17">
        <v>1043172.20535782</v>
      </c>
      <c r="AA17">
        <v>45620.072056997102</v>
      </c>
      <c r="AB17">
        <v>498256.966002759</v>
      </c>
      <c r="AC17">
        <v>804199.29224056401</v>
      </c>
      <c r="AD17">
        <v>2777360.1121918098</v>
      </c>
      <c r="AE17">
        <v>390181.90189035702</v>
      </c>
      <c r="AF17">
        <v>57306670.403837897</v>
      </c>
      <c r="AG17">
        <v>3048982.7474265001</v>
      </c>
      <c r="AH17">
        <v>1415818.7007029499</v>
      </c>
      <c r="AI17">
        <v>38717711.703371704</v>
      </c>
      <c r="AJ17">
        <v>533580.81144695799</v>
      </c>
      <c r="AK17">
        <v>41193.446054446802</v>
      </c>
      <c r="AL17">
        <v>64248.448284553102</v>
      </c>
      <c r="AM17">
        <v>1498907.22904888</v>
      </c>
      <c r="AN17">
        <v>360179.92196513701</v>
      </c>
      <c r="AO17">
        <v>115878.39289882001</v>
      </c>
      <c r="AP17">
        <v>4939289.3438243698</v>
      </c>
      <c r="AQ17">
        <v>281112.57152660401</v>
      </c>
      <c r="AR17">
        <v>26333285.521427799</v>
      </c>
      <c r="AS17">
        <v>46700.872951502301</v>
      </c>
      <c r="AT17">
        <v>4125.0993979864197</v>
      </c>
      <c r="AU17">
        <v>1093972.9641249001</v>
      </c>
      <c r="AV17">
        <v>825304.62002914399</v>
      </c>
      <c r="AW17">
        <v>94263.856869543</v>
      </c>
      <c r="AX17">
        <v>41856.68509667</v>
      </c>
      <c r="AY17">
        <v>278566.47693239001</v>
      </c>
      <c r="AZ17">
        <v>204741.75383678501</v>
      </c>
      <c r="BA17">
        <v>182655.24079861899</v>
      </c>
      <c r="BB17">
        <v>249624.819163765</v>
      </c>
      <c r="BC17">
        <v>217659.453073382</v>
      </c>
      <c r="BD17">
        <v>596946.79229729297</v>
      </c>
      <c r="BE17">
        <v>464163.53621657199</v>
      </c>
      <c r="BF17">
        <v>259154.59620872399</v>
      </c>
      <c r="BG17">
        <v>2394330.1415750398</v>
      </c>
      <c r="BH17">
        <v>69318.309363535402</v>
      </c>
      <c r="BI17">
        <v>294228.52167635597</v>
      </c>
      <c r="BJ17">
        <v>69466.491180498706</v>
      </c>
      <c r="BK17">
        <v>405846.13460192602</v>
      </c>
      <c r="BL17">
        <v>514.83466903270096</v>
      </c>
      <c r="BM17">
        <v>3547078.9870277299</v>
      </c>
      <c r="BN17">
        <v>2191918.9633481898</v>
      </c>
      <c r="BO17">
        <v>393747.43981046299</v>
      </c>
      <c r="BP17">
        <v>8024947.3170453301</v>
      </c>
      <c r="BQ17">
        <v>280385.53984923998</v>
      </c>
      <c r="BR17">
        <v>2703005.46565209</v>
      </c>
      <c r="BS17">
        <v>2358438.6482816199</v>
      </c>
      <c r="BT17">
        <v>623362.05950412399</v>
      </c>
      <c r="BU17">
        <v>1817170.88063359</v>
      </c>
      <c r="BV17">
        <v>3689789.05576271</v>
      </c>
      <c r="BW17">
        <v>18660515.1598626</v>
      </c>
      <c r="BX17">
        <v>29941490.417467799</v>
      </c>
      <c r="BY17">
        <v>110224.241779424</v>
      </c>
      <c r="BZ17">
        <v>94238.668912914407</v>
      </c>
      <c r="CA17">
        <v>5968217.3633607104</v>
      </c>
      <c r="CB17">
        <v>16413887.06415</v>
      </c>
      <c r="CC17">
        <v>5196593.20590162</v>
      </c>
      <c r="CD17">
        <v>1637565.6342309001</v>
      </c>
      <c r="CE17">
        <v>7115264.1949187201</v>
      </c>
      <c r="CF17">
        <v>2352267.5581832798</v>
      </c>
      <c r="CH17">
        <v>1816828.95111276</v>
      </c>
      <c r="CN17">
        <v>5688941.5620474601</v>
      </c>
      <c r="CO17">
        <v>7629128.1975763803</v>
      </c>
      <c r="CP17">
        <v>9100283.3226762991</v>
      </c>
      <c r="CQ17">
        <v>7475904.4381483402</v>
      </c>
      <c r="CR17">
        <v>17619211.736886799</v>
      </c>
      <c r="CS17">
        <v>26740451.013689399</v>
      </c>
      <c r="CT17">
        <v>51549922.412338197</v>
      </c>
      <c r="CU17">
        <v>47000649.649669804</v>
      </c>
      <c r="CV17">
        <v>128220665.63455001</v>
      </c>
      <c r="CW17">
        <v>1546491.91742651</v>
      </c>
      <c r="CX17">
        <v>36024602.065865502</v>
      </c>
      <c r="CY17">
        <v>302476.565898487</v>
      </c>
      <c r="CZ17">
        <v>17959238.503350701</v>
      </c>
      <c r="DA17">
        <v>2635604.9135009898</v>
      </c>
      <c r="DB17">
        <v>32914158.118457701</v>
      </c>
      <c r="DC17">
        <v>192175.42512953599</v>
      </c>
      <c r="DE17">
        <v>126526933.451618</v>
      </c>
      <c r="DF17">
        <v>1491015.3871482599</v>
      </c>
      <c r="DG17">
        <v>128541493.273577</v>
      </c>
      <c r="DH17">
        <v>970870900.49903703</v>
      </c>
      <c r="DI17">
        <f t="shared" si="0"/>
        <v>1947430790.1245134</v>
      </c>
    </row>
    <row r="18" spans="1:113">
      <c r="A18" t="s">
        <v>18</v>
      </c>
      <c r="B18">
        <v>6789.9335112812696</v>
      </c>
      <c r="C18">
        <v>22220.169674348599</v>
      </c>
      <c r="D18">
        <v>18684.460365478299</v>
      </c>
      <c r="E18">
        <v>2791.0911544635801</v>
      </c>
      <c r="G18">
        <v>36.860195368187199</v>
      </c>
      <c r="H18">
        <v>84.802175587472206</v>
      </c>
      <c r="I18">
        <v>158.591809599632</v>
      </c>
      <c r="J18">
        <v>739.31041165966201</v>
      </c>
      <c r="K18">
        <v>363.251117418695</v>
      </c>
      <c r="L18">
        <v>1218.24621945789</v>
      </c>
      <c r="M18">
        <v>503349.09912765201</v>
      </c>
      <c r="N18">
        <v>119692.19115167001</v>
      </c>
      <c r="O18">
        <v>31032.876669859299</v>
      </c>
      <c r="P18">
        <v>1621519.76068273</v>
      </c>
      <c r="Q18">
        <v>1337774.60494182</v>
      </c>
      <c r="R18">
        <v>17197801.0279098</v>
      </c>
      <c r="S18">
        <v>16418.361545036802</v>
      </c>
      <c r="T18">
        <v>88096.310268153</v>
      </c>
      <c r="U18">
        <v>357555.42579971498</v>
      </c>
      <c r="V18">
        <v>20472648.650995299</v>
      </c>
      <c r="W18">
        <v>3457.4424680073998</v>
      </c>
      <c r="X18">
        <v>53208.776154774401</v>
      </c>
      <c r="Y18">
        <v>175267.31263072399</v>
      </c>
      <c r="Z18">
        <v>44806.829350861597</v>
      </c>
      <c r="AA18">
        <v>716.44813221819902</v>
      </c>
      <c r="AB18">
        <v>9796.6496534807102</v>
      </c>
      <c r="AC18">
        <v>163051.97574150801</v>
      </c>
      <c r="AD18">
        <v>73902.5044545493</v>
      </c>
      <c r="AE18">
        <v>9552.4780002655498</v>
      </c>
      <c r="AF18">
        <v>597185.45333675202</v>
      </c>
      <c r="AG18">
        <v>894832.95226738695</v>
      </c>
      <c r="AH18">
        <v>1598156.2391647999</v>
      </c>
      <c r="AI18">
        <v>8446310.9477574397</v>
      </c>
      <c r="AJ18">
        <v>23754.8068687185</v>
      </c>
      <c r="AK18">
        <v>15303.3077221118</v>
      </c>
      <c r="AL18">
        <v>3998.7744140705399</v>
      </c>
      <c r="AM18">
        <v>41514.486656055698</v>
      </c>
      <c r="AN18">
        <v>16264.9674383291</v>
      </c>
      <c r="AO18">
        <v>8605.9993168148903</v>
      </c>
      <c r="AP18">
        <v>670916.56870219798</v>
      </c>
      <c r="AQ18">
        <v>130184.963892302</v>
      </c>
      <c r="AR18">
        <v>3189404.9905247302</v>
      </c>
      <c r="AS18">
        <v>1442.91711282648</v>
      </c>
      <c r="AT18">
        <v>232.44901185741699</v>
      </c>
      <c r="AU18">
        <v>9512.65977512881</v>
      </c>
      <c r="AV18">
        <v>19333.404455793301</v>
      </c>
      <c r="AW18">
        <v>10222.0543254556</v>
      </c>
      <c r="AX18">
        <v>661.53747119111597</v>
      </c>
      <c r="AY18">
        <v>5592.76021827149</v>
      </c>
      <c r="AZ18">
        <v>3754.7029869411699</v>
      </c>
      <c r="BA18">
        <v>2714.20646941626</v>
      </c>
      <c r="BB18">
        <v>51248.889795118397</v>
      </c>
      <c r="BC18">
        <v>287593.54780410399</v>
      </c>
      <c r="BD18">
        <v>189784.590669884</v>
      </c>
      <c r="BE18">
        <v>6459821.0396727901</v>
      </c>
      <c r="BF18">
        <v>23543.622975283201</v>
      </c>
      <c r="BG18">
        <v>535035.02104108699</v>
      </c>
      <c r="BH18">
        <v>15123.2023816827</v>
      </c>
      <c r="BI18">
        <v>63390.047144299198</v>
      </c>
      <c r="BJ18">
        <v>14907.5230971001</v>
      </c>
      <c r="BK18">
        <v>86580.923221941499</v>
      </c>
      <c r="BM18">
        <v>40946.200820088401</v>
      </c>
      <c r="BN18">
        <v>2866939.8734455798</v>
      </c>
      <c r="BO18">
        <v>48274.927280484197</v>
      </c>
      <c r="BP18">
        <v>1364585.6664182099</v>
      </c>
      <c r="BQ18">
        <v>72070.936213594803</v>
      </c>
      <c r="BR18">
        <v>1507069.5750885401</v>
      </c>
      <c r="BS18">
        <v>286571.477768782</v>
      </c>
      <c r="BT18">
        <v>918962.08085009502</v>
      </c>
      <c r="BU18">
        <v>537243.37715205201</v>
      </c>
      <c r="BV18">
        <v>219086.66658505099</v>
      </c>
      <c r="BW18">
        <v>175475.95184971899</v>
      </c>
      <c r="BX18">
        <v>22407643.138321701</v>
      </c>
      <c r="BY18">
        <v>1828753.5557555601</v>
      </c>
      <c r="BZ18">
        <v>21667.194107152402</v>
      </c>
      <c r="CA18">
        <v>367393.21222543</v>
      </c>
      <c r="CB18">
        <v>265578.20194888802</v>
      </c>
      <c r="CC18">
        <v>2637144.05001166</v>
      </c>
      <c r="CD18">
        <v>2655349.6056518801</v>
      </c>
      <c r="CE18">
        <v>374004.77106305398</v>
      </c>
      <c r="CF18">
        <v>7293713.42644748</v>
      </c>
      <c r="CH18">
        <v>768857.54685894598</v>
      </c>
      <c r="CN18">
        <v>53004501.2836634</v>
      </c>
      <c r="CO18">
        <v>43842303.923000902</v>
      </c>
      <c r="CP18">
        <v>35154994.149475202</v>
      </c>
      <c r="CQ18">
        <v>51633309.793785803</v>
      </c>
      <c r="CR18">
        <v>129652503.441662</v>
      </c>
      <c r="CS18">
        <v>185905056.21397299</v>
      </c>
      <c r="CT18">
        <v>293028055.20275098</v>
      </c>
      <c r="CU18">
        <v>231342652.903896</v>
      </c>
      <c r="CV18">
        <v>557429041.87107003</v>
      </c>
      <c r="CW18">
        <v>64950.8076335367</v>
      </c>
      <c r="CX18">
        <v>610016.82844886102</v>
      </c>
      <c r="CY18">
        <v>1632.00071514617</v>
      </c>
      <c r="CZ18">
        <v>10401556.326806201</v>
      </c>
      <c r="DA18">
        <v>2530964.6519230301</v>
      </c>
      <c r="DB18">
        <v>4057490.3206237899</v>
      </c>
      <c r="DC18">
        <v>1056.6584740513999</v>
      </c>
      <c r="DE18">
        <v>1005573.42500564</v>
      </c>
      <c r="DF18">
        <v>6892464.8860357897</v>
      </c>
      <c r="DG18">
        <v>620997783.00647902</v>
      </c>
      <c r="DH18">
        <v>3675275678.8583298</v>
      </c>
      <c r="DI18">
        <f t="shared" si="0"/>
        <v>6015238582.9896202</v>
      </c>
    </row>
    <row r="19" spans="1:113">
      <c r="A19" t="s">
        <v>19</v>
      </c>
      <c r="B19">
        <v>29273.470650394102</v>
      </c>
      <c r="C19">
        <v>52185.414027008301</v>
      </c>
      <c r="D19">
        <v>37309.1909936589</v>
      </c>
      <c r="E19">
        <v>259382.246794112</v>
      </c>
      <c r="F19">
        <v>2.2288741360371699E-2</v>
      </c>
      <c r="G19">
        <v>15.7093006096837</v>
      </c>
      <c r="H19">
        <v>260.57832201668498</v>
      </c>
      <c r="I19">
        <v>19034.923195763098</v>
      </c>
      <c r="J19">
        <v>5155.94005122011</v>
      </c>
      <c r="K19">
        <v>3903.24421723863</v>
      </c>
      <c r="L19">
        <v>5705.46503326539</v>
      </c>
      <c r="M19">
        <v>2385981.2073374102</v>
      </c>
      <c r="N19">
        <v>1891302.0807749799</v>
      </c>
      <c r="O19">
        <v>277000.720354138</v>
      </c>
      <c r="P19">
        <v>13745.441925372301</v>
      </c>
      <c r="Q19">
        <v>103877.282193758</v>
      </c>
      <c r="R19">
        <v>332316.03199476498</v>
      </c>
      <c r="S19">
        <v>506162.49670452398</v>
      </c>
      <c r="T19">
        <v>23235.8082835725</v>
      </c>
      <c r="U19">
        <v>17710.676955064901</v>
      </c>
      <c r="V19">
        <v>135519.23406568001</v>
      </c>
      <c r="W19">
        <v>235545.834173454</v>
      </c>
      <c r="X19">
        <v>527976.71095131803</v>
      </c>
      <c r="Y19">
        <v>188980.94629017299</v>
      </c>
      <c r="Z19">
        <v>391589.97266455</v>
      </c>
      <c r="AA19">
        <v>19194.3026257192</v>
      </c>
      <c r="AB19">
        <v>51525.656006699501</v>
      </c>
      <c r="AC19">
        <v>26781.923510796401</v>
      </c>
      <c r="AD19">
        <v>115280.67407642701</v>
      </c>
      <c r="AE19">
        <v>43336.970455770301</v>
      </c>
      <c r="AF19">
        <v>848679.94691908499</v>
      </c>
      <c r="AG19">
        <v>20128.950346318299</v>
      </c>
      <c r="AH19">
        <v>187454.048132425</v>
      </c>
      <c r="AI19">
        <v>264035.92110975599</v>
      </c>
      <c r="AJ19">
        <v>19972.473605764699</v>
      </c>
      <c r="AK19">
        <v>766.05804820653805</v>
      </c>
      <c r="AL19">
        <v>1698.79810770523</v>
      </c>
      <c r="AM19">
        <v>13438.266365794199</v>
      </c>
      <c r="AN19">
        <v>4066.1582152728201</v>
      </c>
      <c r="AO19">
        <v>4615.4024261102704</v>
      </c>
      <c r="AP19">
        <v>82232.381313483507</v>
      </c>
      <c r="AQ19">
        <v>5555.5303579291103</v>
      </c>
      <c r="AR19">
        <v>65274.890397403098</v>
      </c>
      <c r="AS19">
        <v>1658.68420872152</v>
      </c>
      <c r="AT19">
        <v>675.58132564304196</v>
      </c>
      <c r="AU19">
        <v>4693.39366115965</v>
      </c>
      <c r="AV19">
        <v>6795.8569462969799</v>
      </c>
      <c r="AW19">
        <v>1025.35757050488</v>
      </c>
      <c r="AX19">
        <v>89.785706346838097</v>
      </c>
      <c r="AY19">
        <v>990.08744408047198</v>
      </c>
      <c r="AZ19">
        <v>429.57118021584603</v>
      </c>
      <c r="BA19">
        <v>2413.0646073580601</v>
      </c>
      <c r="BB19">
        <v>5381.2260500259999</v>
      </c>
      <c r="BC19">
        <v>5843.2513628796996</v>
      </c>
      <c r="BD19">
        <v>13803.273057045</v>
      </c>
      <c r="BE19">
        <v>46289.536200745701</v>
      </c>
      <c r="BF19">
        <v>34463.219777412603</v>
      </c>
      <c r="BG19">
        <v>51195.479236978899</v>
      </c>
      <c r="BH19">
        <v>2217.9329960710102</v>
      </c>
      <c r="BI19">
        <v>7704.5522968589403</v>
      </c>
      <c r="BJ19">
        <v>2145.66672714061</v>
      </c>
      <c r="BK19">
        <v>6749.96276214101</v>
      </c>
      <c r="BL19">
        <v>186.45004282074501</v>
      </c>
      <c r="BM19">
        <v>86701.827731943398</v>
      </c>
      <c r="BN19">
        <v>24573.405669568401</v>
      </c>
      <c r="BO19">
        <v>5701.5475091247299</v>
      </c>
      <c r="BP19">
        <v>325271.53071726899</v>
      </c>
      <c r="BQ19">
        <v>8888.6281143284104</v>
      </c>
      <c r="BR19">
        <v>95117.867620766105</v>
      </c>
      <c r="BS19">
        <v>22657.510529245901</v>
      </c>
      <c r="BT19">
        <v>65449.643875538801</v>
      </c>
      <c r="BU19">
        <v>202840.474508963</v>
      </c>
      <c r="BV19">
        <v>278489.69281273498</v>
      </c>
      <c r="BW19">
        <v>98871.016319828705</v>
      </c>
      <c r="BX19">
        <v>282430.82001799502</v>
      </c>
      <c r="BY19">
        <v>12699.608288825701</v>
      </c>
      <c r="BZ19">
        <v>2040.6560075283801</v>
      </c>
      <c r="CA19">
        <v>56950.218894060199</v>
      </c>
      <c r="CB19">
        <v>81676.043284109401</v>
      </c>
      <c r="CC19">
        <v>901798.34033497295</v>
      </c>
      <c r="CD19">
        <v>396746.30969154101</v>
      </c>
      <c r="CE19">
        <v>41247.165505031699</v>
      </c>
      <c r="CF19">
        <v>71220.5689949925</v>
      </c>
      <c r="CH19">
        <v>232504.69465883399</v>
      </c>
      <c r="CN19">
        <v>2122132.3588882601</v>
      </c>
      <c r="CO19">
        <v>2610393.8486206299</v>
      </c>
      <c r="CP19">
        <v>2412535.7397638401</v>
      </c>
      <c r="CQ19">
        <v>3752167.6251211101</v>
      </c>
      <c r="CR19">
        <v>7900913.9221532298</v>
      </c>
      <c r="CS19">
        <v>12073580.345819401</v>
      </c>
      <c r="CT19">
        <v>18413520.668043502</v>
      </c>
      <c r="CU19">
        <v>12633831.0551288</v>
      </c>
      <c r="CV19">
        <v>26450635.861768201</v>
      </c>
      <c r="CW19">
        <v>27192.770504147898</v>
      </c>
      <c r="CX19">
        <v>642819.14012245496</v>
      </c>
      <c r="CY19">
        <v>8893.2720018381806</v>
      </c>
      <c r="CZ19">
        <v>610763.33468026097</v>
      </c>
      <c r="DA19">
        <v>209568.520609873</v>
      </c>
      <c r="DB19">
        <v>683936.25555952697</v>
      </c>
      <c r="DC19">
        <v>6900.5566746145996</v>
      </c>
      <c r="DE19">
        <v>567777.71300113504</v>
      </c>
      <c r="DF19">
        <v>195540.96824093399</v>
      </c>
      <c r="DG19">
        <v>174549741.63192201</v>
      </c>
      <c r="DH19">
        <v>488179585.70019102</v>
      </c>
      <c r="DI19">
        <f t="shared" si="0"/>
        <v>766758269.79462588</v>
      </c>
    </row>
    <row r="20" spans="1:113">
      <c r="A20" t="s">
        <v>20</v>
      </c>
      <c r="B20">
        <v>3823068.5729373698</v>
      </c>
      <c r="C20">
        <v>103934958.67116299</v>
      </c>
      <c r="D20">
        <v>73901984.086216301</v>
      </c>
      <c r="E20">
        <v>965615.67313680705</v>
      </c>
      <c r="F20">
        <v>1.8032109776798</v>
      </c>
      <c r="G20">
        <v>15424.821559481999</v>
      </c>
      <c r="H20">
        <v>42.885349066711399</v>
      </c>
      <c r="I20">
        <v>73818.360931523493</v>
      </c>
      <c r="J20">
        <v>2624112.22661715</v>
      </c>
      <c r="K20">
        <v>1184253.71362867</v>
      </c>
      <c r="L20">
        <v>70078.969371904997</v>
      </c>
      <c r="M20">
        <v>3547926658.0827198</v>
      </c>
      <c r="N20">
        <v>3793730.1784425201</v>
      </c>
      <c r="O20">
        <v>13092439.077849001</v>
      </c>
      <c r="P20">
        <v>8006.9209841366101</v>
      </c>
      <c r="Q20">
        <v>1249194.83769024</v>
      </c>
      <c r="R20">
        <v>2315.76865166777</v>
      </c>
      <c r="S20">
        <v>3247.0935371789601</v>
      </c>
      <c r="T20">
        <v>1257802579.93155</v>
      </c>
      <c r="U20">
        <v>31116005.7551236</v>
      </c>
      <c r="V20">
        <v>264933.13879804203</v>
      </c>
      <c r="W20">
        <v>244448.18906525601</v>
      </c>
      <c r="X20">
        <v>8931413.5787687395</v>
      </c>
      <c r="Y20">
        <v>41894755.104559503</v>
      </c>
      <c r="Z20">
        <v>17503511.273605902</v>
      </c>
      <c r="AA20">
        <v>14963115.5397026</v>
      </c>
      <c r="AB20">
        <v>4740988.6036104998</v>
      </c>
      <c r="AC20">
        <v>13991254.0152514</v>
      </c>
      <c r="AD20">
        <v>165666477.68992999</v>
      </c>
      <c r="AE20">
        <v>16923369.893734299</v>
      </c>
      <c r="AF20">
        <v>63843274.046626903</v>
      </c>
      <c r="AG20">
        <v>342821015.725954</v>
      </c>
      <c r="AH20">
        <v>92828513.746393695</v>
      </c>
      <c r="AI20">
        <v>261107381.440934</v>
      </c>
      <c r="AJ20">
        <v>7930644.0367441503</v>
      </c>
      <c r="AK20">
        <v>900725.09393738001</v>
      </c>
      <c r="AL20">
        <v>1653370.19186347</v>
      </c>
      <c r="AM20">
        <v>45482609.500618801</v>
      </c>
      <c r="AN20">
        <v>11473609.5890017</v>
      </c>
      <c r="AO20">
        <v>2374587.3578061401</v>
      </c>
      <c r="AP20">
        <v>12645524.8485092</v>
      </c>
      <c r="AQ20">
        <v>7726388.5887901001</v>
      </c>
      <c r="AR20">
        <v>8246904.1805737801</v>
      </c>
      <c r="AS20">
        <v>248008.33637713399</v>
      </c>
      <c r="AT20">
        <v>53712766.081452198</v>
      </c>
      <c r="AU20">
        <v>59153.698742350003</v>
      </c>
      <c r="AV20">
        <v>18971381.235908799</v>
      </c>
      <c r="AW20">
        <v>28500.632946106802</v>
      </c>
      <c r="AX20">
        <v>177644.172685578</v>
      </c>
      <c r="AY20">
        <v>638150.254787212</v>
      </c>
      <c r="AZ20">
        <v>594373.13215553097</v>
      </c>
      <c r="BA20">
        <v>9271080.8621293399</v>
      </c>
      <c r="BB20">
        <v>1395328.44129919</v>
      </c>
      <c r="BC20">
        <v>7858221.0883520404</v>
      </c>
      <c r="BD20">
        <v>13477900.540547499</v>
      </c>
      <c r="BE20">
        <v>33036249.2605148</v>
      </c>
      <c r="BF20">
        <v>85491751.134848297</v>
      </c>
      <c r="BG20">
        <v>23328752.792493001</v>
      </c>
      <c r="BH20">
        <v>1483508.3828562901</v>
      </c>
      <c r="BI20">
        <v>768117.28969958704</v>
      </c>
      <c r="BJ20">
        <v>2078568.7074386301</v>
      </c>
      <c r="BK20">
        <v>24474.846736424901</v>
      </c>
      <c r="BL20">
        <v>3423.7099441548598</v>
      </c>
      <c r="BM20">
        <v>670534915.18621004</v>
      </c>
      <c r="BN20">
        <v>38074135.944343902</v>
      </c>
      <c r="BO20">
        <v>103352.28885513201</v>
      </c>
      <c r="BP20">
        <v>94327517.489438295</v>
      </c>
      <c r="BQ20">
        <v>274009.67392772099</v>
      </c>
      <c r="BR20">
        <v>59585695.716216803</v>
      </c>
      <c r="BS20">
        <v>1130222.80581871</v>
      </c>
      <c r="BT20">
        <v>1668532.08935558</v>
      </c>
      <c r="BU20">
        <v>26493336.751881201</v>
      </c>
      <c r="BV20">
        <v>14593721.543878101</v>
      </c>
      <c r="BW20">
        <v>213549.73498468599</v>
      </c>
      <c r="BX20">
        <v>48671420.315640599</v>
      </c>
      <c r="BY20">
        <v>551120.18081257504</v>
      </c>
      <c r="BZ20">
        <v>460.72052483849399</v>
      </c>
      <c r="CA20">
        <v>10022694.5677926</v>
      </c>
      <c r="CB20">
        <v>18001095.441234801</v>
      </c>
      <c r="CC20">
        <v>54986750.456985697</v>
      </c>
      <c r="CD20">
        <v>9938453.4893555492</v>
      </c>
      <c r="CE20">
        <v>1267454.2952799301</v>
      </c>
      <c r="CF20">
        <v>19356458.8420172</v>
      </c>
      <c r="CH20">
        <v>39926399.187761702</v>
      </c>
      <c r="CN20">
        <v>8155873.2854737798</v>
      </c>
      <c r="CO20">
        <v>11953323.854215899</v>
      </c>
      <c r="CP20">
        <v>10672396.817081399</v>
      </c>
      <c r="CQ20">
        <v>10657895.449802799</v>
      </c>
      <c r="CR20">
        <v>25947620.036224101</v>
      </c>
      <c r="CS20">
        <v>30718494.4448695</v>
      </c>
      <c r="CT20">
        <v>48983582.903230898</v>
      </c>
      <c r="CU20">
        <v>38916822.9419581</v>
      </c>
      <c r="CV20">
        <v>81632285.385533705</v>
      </c>
      <c r="CW20">
        <v>2285037.32507913</v>
      </c>
      <c r="CX20">
        <v>4617532.3459424302</v>
      </c>
      <c r="CY20">
        <v>341501.10315848503</v>
      </c>
      <c r="CZ20">
        <v>119207228.328655</v>
      </c>
      <c r="DA20">
        <v>175633113.70408201</v>
      </c>
      <c r="DB20">
        <v>6551053.4414620399</v>
      </c>
      <c r="DC20">
        <v>66291.480010093204</v>
      </c>
      <c r="DE20">
        <v>1029614978.17431</v>
      </c>
      <c r="DF20">
        <v>45238173.713991001</v>
      </c>
      <c r="DG20">
        <v>335949987.04731399</v>
      </c>
      <c r="DH20">
        <v>1387477911.5573599</v>
      </c>
      <c r="DI20">
        <f t="shared" si="0"/>
        <v>10922736107.469427</v>
      </c>
    </row>
    <row r="21" spans="1:113">
      <c r="A21" t="s">
        <v>21</v>
      </c>
      <c r="B21">
        <v>2676502.4184526401</v>
      </c>
      <c r="C21">
        <v>49677693.453873903</v>
      </c>
      <c r="D21">
        <v>43611822.731466398</v>
      </c>
      <c r="E21">
        <v>308912.71589293098</v>
      </c>
      <c r="F21">
        <v>7.8975184958874296</v>
      </c>
      <c r="G21">
        <v>159.933304919085</v>
      </c>
      <c r="H21">
        <v>247.919430327714</v>
      </c>
      <c r="I21">
        <v>925046.44358606206</v>
      </c>
      <c r="J21">
        <v>1470095.8678610499</v>
      </c>
      <c r="K21">
        <v>364413.13442431</v>
      </c>
      <c r="L21">
        <v>393779.75370617601</v>
      </c>
      <c r="M21">
        <v>172227272.33469501</v>
      </c>
      <c r="N21">
        <v>1048780806.06086</v>
      </c>
      <c r="O21">
        <v>211852426.84089899</v>
      </c>
      <c r="P21">
        <v>4596002.6518763099</v>
      </c>
      <c r="Q21">
        <v>4646738.0794838304</v>
      </c>
      <c r="R21">
        <v>782836.85213434696</v>
      </c>
      <c r="S21">
        <v>911656.77741102502</v>
      </c>
      <c r="T21">
        <v>43100828.865955502</v>
      </c>
      <c r="U21">
        <v>1517428827.5843501</v>
      </c>
      <c r="V21">
        <v>352972090.21190798</v>
      </c>
      <c r="W21">
        <v>9243685.8138177898</v>
      </c>
      <c r="X21">
        <v>307754156.11234599</v>
      </c>
      <c r="Y21">
        <v>147815200.156414</v>
      </c>
      <c r="Z21">
        <v>90002955.019700304</v>
      </c>
      <c r="AA21">
        <v>24741285.247773498</v>
      </c>
      <c r="AB21">
        <v>73474860.915490597</v>
      </c>
      <c r="AC21">
        <v>66554902.595836401</v>
      </c>
      <c r="AD21">
        <v>157958833.52501199</v>
      </c>
      <c r="AE21">
        <v>89620865.833622694</v>
      </c>
      <c r="AF21">
        <v>299466101.85888797</v>
      </c>
      <c r="AG21">
        <v>61424360.291844897</v>
      </c>
      <c r="AH21">
        <v>190964664.93313301</v>
      </c>
      <c r="AI21">
        <v>366819461.23655701</v>
      </c>
      <c r="AJ21">
        <v>4711107.2855492504</v>
      </c>
      <c r="AK21">
        <v>783216.37923992798</v>
      </c>
      <c r="AL21">
        <v>1210238.9027348999</v>
      </c>
      <c r="AM21">
        <v>32318615.242029</v>
      </c>
      <c r="AN21">
        <v>7944159.7001140704</v>
      </c>
      <c r="AO21">
        <v>1586146.76792238</v>
      </c>
      <c r="AP21">
        <v>11041674.929095101</v>
      </c>
      <c r="AQ21">
        <v>6680597.51335466</v>
      </c>
      <c r="AR21">
        <v>9704149.2928747796</v>
      </c>
      <c r="AS21">
        <v>1688039.08027987</v>
      </c>
      <c r="AT21">
        <v>1035556.55851047</v>
      </c>
      <c r="AU21">
        <v>182649.24000668299</v>
      </c>
      <c r="AV21">
        <v>11733106.9558549</v>
      </c>
      <c r="AW21">
        <v>94772448.093772694</v>
      </c>
      <c r="AX21">
        <v>1876832.24855124</v>
      </c>
      <c r="AY21">
        <v>24103478.421201002</v>
      </c>
      <c r="AZ21">
        <v>9039298.3477445394</v>
      </c>
      <c r="BA21">
        <v>12137953.283857699</v>
      </c>
      <c r="BB21">
        <v>20902179.824987199</v>
      </c>
      <c r="BC21">
        <v>6540875.2227258598</v>
      </c>
      <c r="BD21">
        <v>985361.90869983495</v>
      </c>
      <c r="BE21">
        <v>15566397.064821601</v>
      </c>
      <c r="BF21">
        <v>8049162.6999250101</v>
      </c>
      <c r="BG21">
        <v>17946468.9255521</v>
      </c>
      <c r="BH21">
        <v>12944970.551758099</v>
      </c>
      <c r="BI21">
        <v>17860807.384386301</v>
      </c>
      <c r="BJ21">
        <v>14599808.9662394</v>
      </c>
      <c r="BK21">
        <v>16305362.157067601</v>
      </c>
      <c r="BL21">
        <v>90316.689350948203</v>
      </c>
      <c r="BM21">
        <v>68116144.444079593</v>
      </c>
      <c r="BN21">
        <v>11193780.7996848</v>
      </c>
      <c r="BO21">
        <v>87956601.668009996</v>
      </c>
      <c r="BP21">
        <v>200819843.39104801</v>
      </c>
      <c r="BQ21">
        <v>20983279.838617802</v>
      </c>
      <c r="BR21">
        <v>183508405.04512599</v>
      </c>
      <c r="BS21">
        <v>17035988.146448798</v>
      </c>
      <c r="BT21">
        <v>16792078.017749399</v>
      </c>
      <c r="BU21">
        <v>149490451.43309301</v>
      </c>
      <c r="BV21">
        <v>83525584.656930104</v>
      </c>
      <c r="BW21">
        <v>62074896.511330597</v>
      </c>
      <c r="BX21">
        <v>138173037.74703601</v>
      </c>
      <c r="BY21">
        <v>3599572.7599690901</v>
      </c>
      <c r="BZ21">
        <v>148001.15198454299</v>
      </c>
      <c r="CA21">
        <v>6462701.2894842196</v>
      </c>
      <c r="CB21">
        <v>143514456.82381001</v>
      </c>
      <c r="CC21">
        <v>313286469.587641</v>
      </c>
      <c r="CD21">
        <v>15850342.3680562</v>
      </c>
      <c r="CE21">
        <v>9293012.7919623796</v>
      </c>
      <c r="CF21">
        <v>54367435.1981465</v>
      </c>
      <c r="CH21">
        <v>10174137.971251201</v>
      </c>
      <c r="CN21">
        <v>66289592.4748291</v>
      </c>
      <c r="CO21">
        <v>80349182.051929995</v>
      </c>
      <c r="CP21">
        <v>70882928.218647197</v>
      </c>
      <c r="CQ21">
        <v>68219761.085086897</v>
      </c>
      <c r="CR21">
        <v>163217679.004899</v>
      </c>
      <c r="CS21">
        <v>191133882.83604899</v>
      </c>
      <c r="CT21">
        <v>317494386.47940898</v>
      </c>
      <c r="CU21">
        <v>209761008.13782001</v>
      </c>
      <c r="CV21">
        <v>426527989.189888</v>
      </c>
      <c r="CW21">
        <v>44160092.717121497</v>
      </c>
      <c r="CX21">
        <v>18074130.224404801</v>
      </c>
      <c r="CY21">
        <v>1637991.29197006</v>
      </c>
      <c r="CZ21">
        <v>311511977.83801502</v>
      </c>
      <c r="DA21">
        <v>195546728.79342201</v>
      </c>
      <c r="DB21">
        <v>365820645.067173</v>
      </c>
      <c r="DC21">
        <v>1076253.8037823299</v>
      </c>
      <c r="DE21">
        <v>5739498.7529362096</v>
      </c>
      <c r="DF21">
        <v>33904626.520918898</v>
      </c>
      <c r="DG21">
        <v>544211339.72914398</v>
      </c>
      <c r="DH21">
        <v>2823951629.3735399</v>
      </c>
      <c r="DI21">
        <f t="shared" si="0"/>
        <v>13242788026.940178</v>
      </c>
    </row>
    <row r="22" spans="1:113">
      <c r="A22" t="s">
        <v>22</v>
      </c>
      <c r="B22">
        <v>302363.87030101998</v>
      </c>
      <c r="C22">
        <v>876813.87111740396</v>
      </c>
      <c r="D22">
        <v>503044.992806061</v>
      </c>
      <c r="E22">
        <v>981673.86298993998</v>
      </c>
      <c r="F22">
        <v>181.225917440155</v>
      </c>
      <c r="G22">
        <v>477.85749013353399</v>
      </c>
      <c r="H22">
        <v>3147.6422111275801</v>
      </c>
      <c r="I22">
        <v>3456938.3583016298</v>
      </c>
      <c r="J22">
        <v>119041.30465447799</v>
      </c>
      <c r="K22">
        <v>78058.152020119902</v>
      </c>
      <c r="L22">
        <v>8235397.51164582</v>
      </c>
      <c r="M22">
        <v>22590689.092864498</v>
      </c>
      <c r="N22">
        <v>17717959.535193302</v>
      </c>
      <c r="O22">
        <v>3310286.61748139</v>
      </c>
      <c r="P22">
        <v>126030.223994788</v>
      </c>
      <c r="Q22">
        <v>187137.761337245</v>
      </c>
      <c r="R22">
        <v>716487.939713803</v>
      </c>
      <c r="S22">
        <v>23769.418316356499</v>
      </c>
      <c r="T22">
        <v>1540759.59945187</v>
      </c>
      <c r="U22">
        <v>9130968.8799581695</v>
      </c>
      <c r="V22">
        <v>77186293.459904894</v>
      </c>
      <c r="W22">
        <v>1705764.29587477</v>
      </c>
      <c r="X22">
        <v>23441627.383447301</v>
      </c>
      <c r="Y22">
        <v>2463754.0544304601</v>
      </c>
      <c r="Z22">
        <v>1412084.6213005199</v>
      </c>
      <c r="AA22">
        <v>624080.74604425498</v>
      </c>
      <c r="AB22">
        <v>5757240.44465404</v>
      </c>
      <c r="AC22">
        <v>8222366.4348756503</v>
      </c>
      <c r="AD22">
        <v>10660929.6184147</v>
      </c>
      <c r="AE22">
        <v>1601237.70078328</v>
      </c>
      <c r="AF22">
        <v>8445290.7459231298</v>
      </c>
      <c r="AG22">
        <v>1372312.59527561</v>
      </c>
      <c r="AH22">
        <v>4172200.4953798498</v>
      </c>
      <c r="AI22">
        <v>773853122.66141796</v>
      </c>
      <c r="AJ22">
        <v>28541064.338280901</v>
      </c>
      <c r="AK22">
        <v>7400585.7316018697</v>
      </c>
      <c r="AL22">
        <v>5305023.5530968197</v>
      </c>
      <c r="AM22">
        <v>39909224.553253897</v>
      </c>
      <c r="AN22">
        <v>19462501.5978892</v>
      </c>
      <c r="AO22">
        <v>10374307.175530201</v>
      </c>
      <c r="AP22">
        <v>27566235.782879502</v>
      </c>
      <c r="AQ22">
        <v>44193417.759519301</v>
      </c>
      <c r="AR22">
        <v>27326682.537184902</v>
      </c>
      <c r="AS22">
        <v>1553823.3190597701</v>
      </c>
      <c r="AT22">
        <v>742321.32548342599</v>
      </c>
      <c r="AU22">
        <v>465203.07464126899</v>
      </c>
      <c r="AV22">
        <v>17205587.636935499</v>
      </c>
      <c r="AW22">
        <v>15691602.2785824</v>
      </c>
      <c r="AX22">
        <v>548918.85473287303</v>
      </c>
      <c r="AY22">
        <v>4850733.3062162399</v>
      </c>
      <c r="AZ22">
        <v>596755.06053697004</v>
      </c>
      <c r="BA22">
        <v>1820313.78814191</v>
      </c>
      <c r="BB22">
        <v>80048923.163489193</v>
      </c>
      <c r="BC22">
        <v>63805782.8394631</v>
      </c>
      <c r="BD22">
        <v>32051059.491062898</v>
      </c>
      <c r="BE22">
        <v>22844028.3101888</v>
      </c>
      <c r="BF22">
        <v>42787924.588896498</v>
      </c>
      <c r="BG22">
        <v>784689875.23958397</v>
      </c>
      <c r="BH22">
        <v>29072118.856755201</v>
      </c>
      <c r="BI22">
        <v>111454507.246793</v>
      </c>
      <c r="BJ22">
        <v>27391249.482838999</v>
      </c>
      <c r="BK22">
        <v>129099301.37553801</v>
      </c>
      <c r="BL22">
        <v>1485772.35644075</v>
      </c>
      <c r="BM22">
        <v>43476579.421345502</v>
      </c>
      <c r="BN22">
        <v>9181541.7218667697</v>
      </c>
      <c r="BO22">
        <v>63504737.527829401</v>
      </c>
      <c r="BP22">
        <v>620179980.04429901</v>
      </c>
      <c r="BQ22">
        <v>83479957.966435507</v>
      </c>
      <c r="BR22">
        <v>178782374.467397</v>
      </c>
      <c r="BS22">
        <v>2641948.2490186901</v>
      </c>
      <c r="BT22">
        <v>81225538.182954803</v>
      </c>
      <c r="BU22">
        <v>128154615.875809</v>
      </c>
      <c r="BV22">
        <v>135763840.995381</v>
      </c>
      <c r="BW22">
        <v>11245813.0929805</v>
      </c>
      <c r="BX22">
        <v>301304914.83625698</v>
      </c>
      <c r="BY22">
        <v>38053964.9675055</v>
      </c>
      <c r="BZ22">
        <v>30668456.266291801</v>
      </c>
      <c r="CA22">
        <v>21681651.716079298</v>
      </c>
      <c r="CB22">
        <v>53125612.619017199</v>
      </c>
      <c r="CC22">
        <v>89587749.290445402</v>
      </c>
      <c r="CD22">
        <v>13775996.187072599</v>
      </c>
      <c r="CE22">
        <v>50263451.5147954</v>
      </c>
      <c r="CF22">
        <v>123380671.207426</v>
      </c>
      <c r="CH22">
        <v>83255450.408522204</v>
      </c>
      <c r="CN22">
        <v>8717983.1290735397</v>
      </c>
      <c r="CO22">
        <v>11661154.547019901</v>
      </c>
      <c r="CP22">
        <v>11848444.3328388</v>
      </c>
      <c r="CQ22">
        <v>10148731.229972901</v>
      </c>
      <c r="CR22">
        <v>22167002.763976999</v>
      </c>
      <c r="CS22">
        <v>33989207.964537703</v>
      </c>
      <c r="CT22">
        <v>64072931.573931701</v>
      </c>
      <c r="CU22">
        <v>55913491.012933701</v>
      </c>
      <c r="CV22">
        <v>135894258.230353</v>
      </c>
      <c r="CW22">
        <v>36647694.189531498</v>
      </c>
      <c r="CX22">
        <v>84606235.010224193</v>
      </c>
      <c r="CY22">
        <v>67037769.715437099</v>
      </c>
      <c r="CZ22">
        <v>267297545.39947101</v>
      </c>
      <c r="DA22">
        <v>313767849.58162898</v>
      </c>
      <c r="DB22">
        <v>197749760.65674001</v>
      </c>
      <c r="DC22">
        <v>43761090.053585999</v>
      </c>
      <c r="DE22">
        <v>114054562.157094</v>
      </c>
      <c r="DF22">
        <v>30642345.606088299</v>
      </c>
      <c r="DG22">
        <v>535560221.81972498</v>
      </c>
      <c r="DH22">
        <v>1571581966.2313099</v>
      </c>
      <c r="DI22">
        <f t="shared" si="0"/>
        <v>8348959469.364315</v>
      </c>
    </row>
    <row r="23" spans="1:113">
      <c r="A23" t="s">
        <v>23</v>
      </c>
      <c r="B23">
        <v>308461341.67428303</v>
      </c>
      <c r="C23">
        <v>231768870.77464801</v>
      </c>
      <c r="D23">
        <v>143188748.80188301</v>
      </c>
      <c r="E23">
        <v>288779305.54212803</v>
      </c>
      <c r="F23">
        <v>189873.672378149</v>
      </c>
      <c r="G23">
        <v>279995.83895040001</v>
      </c>
      <c r="H23">
        <v>238617.167922375</v>
      </c>
      <c r="I23">
        <v>164528195.85596001</v>
      </c>
      <c r="J23">
        <v>74220074.251563296</v>
      </c>
      <c r="K23">
        <v>32743404.489855301</v>
      </c>
      <c r="L23">
        <v>282701426.82551998</v>
      </c>
      <c r="M23">
        <v>6734616854.26513</v>
      </c>
      <c r="N23">
        <v>269932815.29080302</v>
      </c>
      <c r="O23">
        <v>63376193.918329403</v>
      </c>
      <c r="P23">
        <v>8570149.0776222497</v>
      </c>
      <c r="Q23">
        <v>10261076.3892102</v>
      </c>
      <c r="R23">
        <v>106336.323121386</v>
      </c>
      <c r="S23">
        <v>704506.03342201596</v>
      </c>
      <c r="T23">
        <v>78682223.8332773</v>
      </c>
      <c r="U23">
        <v>92709705.296042994</v>
      </c>
      <c r="V23">
        <v>56723251.203199297</v>
      </c>
      <c r="W23">
        <v>1867374062.9614899</v>
      </c>
      <c r="X23">
        <v>1122922349.11988</v>
      </c>
      <c r="Y23">
        <v>150565934.64689299</v>
      </c>
      <c r="Z23">
        <v>80036388.523517907</v>
      </c>
      <c r="AA23">
        <v>56071054.556624703</v>
      </c>
      <c r="AB23">
        <v>134397922.87827301</v>
      </c>
      <c r="AC23">
        <v>73045656.300418496</v>
      </c>
      <c r="AD23">
        <v>193328272.19062299</v>
      </c>
      <c r="AE23">
        <v>113457034.381607</v>
      </c>
      <c r="AF23">
        <v>77654583.459614098</v>
      </c>
      <c r="AG23">
        <v>31019490.276769701</v>
      </c>
      <c r="AH23">
        <v>155522978.01016101</v>
      </c>
      <c r="AI23">
        <v>611619371.61093998</v>
      </c>
      <c r="AJ23">
        <v>60408614.483282097</v>
      </c>
      <c r="AK23">
        <v>2163148.0840060301</v>
      </c>
      <c r="AL23">
        <v>20649991.632355802</v>
      </c>
      <c r="AM23">
        <v>44359475.491634801</v>
      </c>
      <c r="AN23">
        <v>6591531.68080597</v>
      </c>
      <c r="AO23">
        <v>14706162.8460923</v>
      </c>
      <c r="AP23">
        <v>12812687.597271301</v>
      </c>
      <c r="AQ23">
        <v>19904682.425761599</v>
      </c>
      <c r="AR23">
        <v>20728220.5602776</v>
      </c>
      <c r="AS23">
        <v>2974047191.0391698</v>
      </c>
      <c r="AT23">
        <v>277062315.88157701</v>
      </c>
      <c r="AU23">
        <v>361375877.17416298</v>
      </c>
      <c r="AV23">
        <v>2652923101.0342102</v>
      </c>
      <c r="AW23">
        <v>572796187.30625498</v>
      </c>
      <c r="AX23">
        <v>10771298.8515715</v>
      </c>
      <c r="AY23">
        <v>58402538.486297801</v>
      </c>
      <c r="AZ23">
        <v>222012267.213135</v>
      </c>
      <c r="BA23">
        <v>488849025.39883602</v>
      </c>
      <c r="BB23">
        <v>16639477.8253031</v>
      </c>
      <c r="BC23">
        <v>19636762.294391599</v>
      </c>
      <c r="BD23">
        <v>6405300.9492000705</v>
      </c>
      <c r="BE23">
        <v>48684597.453222699</v>
      </c>
      <c r="BF23">
        <v>96446465.493504897</v>
      </c>
      <c r="BG23">
        <v>38272434.985376202</v>
      </c>
      <c r="BH23">
        <v>219230087.732306</v>
      </c>
      <c r="BI23">
        <v>514547672.90186799</v>
      </c>
      <c r="BJ23">
        <v>216879150.74121201</v>
      </c>
      <c r="BK23">
        <v>2948306.71209695</v>
      </c>
      <c r="BL23">
        <v>94513902.693302095</v>
      </c>
      <c r="BM23">
        <v>1044371225.09442</v>
      </c>
      <c r="BN23">
        <v>238396310.19782799</v>
      </c>
      <c r="BO23">
        <v>54585643.8816365</v>
      </c>
      <c r="BP23">
        <v>515271943.17739999</v>
      </c>
      <c r="BQ23">
        <v>97398292.167889103</v>
      </c>
      <c r="BR23">
        <v>695326844.17867804</v>
      </c>
      <c r="BS23">
        <v>227084919.88426501</v>
      </c>
      <c r="BT23">
        <v>223541371.87165001</v>
      </c>
      <c r="BU23">
        <v>180602970.31349099</v>
      </c>
      <c r="BV23">
        <v>210361437.8881</v>
      </c>
      <c r="BW23">
        <v>92796130.675665393</v>
      </c>
      <c r="BX23">
        <v>113989435.59651799</v>
      </c>
      <c r="BY23">
        <v>34302253.499123499</v>
      </c>
      <c r="BZ23">
        <v>6437592.1798783196</v>
      </c>
      <c r="CA23">
        <v>121030570.81430501</v>
      </c>
      <c r="CB23">
        <v>112178156.60719401</v>
      </c>
      <c r="CC23">
        <v>585797602.54295897</v>
      </c>
      <c r="CD23">
        <v>172306785.23979399</v>
      </c>
      <c r="CE23">
        <v>89416849.797275901</v>
      </c>
      <c r="CF23">
        <v>178283429.27882901</v>
      </c>
      <c r="CH23">
        <v>2851602170.31283</v>
      </c>
      <c r="CN23">
        <v>753836652.57704306</v>
      </c>
      <c r="CO23">
        <v>946747771.48756003</v>
      </c>
      <c r="CP23">
        <v>856692270.02740204</v>
      </c>
      <c r="CQ23">
        <v>956800838.09328496</v>
      </c>
      <c r="CR23">
        <v>2455079771.7608299</v>
      </c>
      <c r="CS23">
        <v>3083613309.9746799</v>
      </c>
      <c r="CT23">
        <v>4985184600.7083597</v>
      </c>
      <c r="CU23">
        <v>3463747898.16049</v>
      </c>
      <c r="CV23">
        <v>6652414151.5020504</v>
      </c>
      <c r="CW23">
        <v>69051358.039890304</v>
      </c>
      <c r="CX23">
        <v>2769668211.5806198</v>
      </c>
      <c r="CY23">
        <v>71.3398876812021</v>
      </c>
      <c r="CZ23">
        <v>11943099106.3675</v>
      </c>
      <c r="DA23">
        <v>3846797935.4590302</v>
      </c>
      <c r="DB23">
        <v>1000260367.18215</v>
      </c>
      <c r="DC23">
        <v>112.293550208957</v>
      </c>
      <c r="DE23">
        <v>16976459.2497706</v>
      </c>
      <c r="DF23">
        <v>579760532.40920699</v>
      </c>
      <c r="DG23">
        <v>11811451402.7665</v>
      </c>
      <c r="DH23">
        <v>9914007301.1585903</v>
      </c>
      <c r="DI23">
        <f t="shared" si="0"/>
        <v>96554838599.748642</v>
      </c>
    </row>
    <row r="24" spans="1:113">
      <c r="A24" t="s">
        <v>24</v>
      </c>
      <c r="B24">
        <v>234616207.753833</v>
      </c>
      <c r="C24">
        <v>413665519.93169898</v>
      </c>
      <c r="D24">
        <v>289307292.70294201</v>
      </c>
      <c r="E24">
        <v>117749729.89841799</v>
      </c>
      <c r="F24">
        <v>552.43257108662101</v>
      </c>
      <c r="G24">
        <v>6910.09208896789</v>
      </c>
      <c r="H24">
        <v>1584091.6412998999</v>
      </c>
      <c r="I24">
        <v>106133610.059311</v>
      </c>
      <c r="J24">
        <v>21060634.083925299</v>
      </c>
      <c r="K24">
        <v>11516554.8528932</v>
      </c>
      <c r="L24">
        <v>40720486.352930799</v>
      </c>
      <c r="M24">
        <v>577001913.49212003</v>
      </c>
      <c r="N24">
        <v>266258731.662599</v>
      </c>
      <c r="O24">
        <v>43241784.1177065</v>
      </c>
      <c r="P24">
        <v>72731797.700321198</v>
      </c>
      <c r="Q24">
        <v>140956669.042999</v>
      </c>
      <c r="R24">
        <v>1806796.2363106799</v>
      </c>
      <c r="S24">
        <v>4092834.78209193</v>
      </c>
      <c r="T24">
        <v>51063067.002795503</v>
      </c>
      <c r="U24">
        <v>128305785.582001</v>
      </c>
      <c r="V24">
        <v>160444910.48518401</v>
      </c>
      <c r="W24">
        <v>1758632164.01864</v>
      </c>
      <c r="X24">
        <v>3981011738.2733698</v>
      </c>
      <c r="Y24">
        <v>1429968668.5569201</v>
      </c>
      <c r="Z24">
        <v>120486608.246916</v>
      </c>
      <c r="AA24">
        <v>38631536.119934998</v>
      </c>
      <c r="AB24">
        <v>269691230.92021698</v>
      </c>
      <c r="AC24">
        <v>50631037.821038298</v>
      </c>
      <c r="AD24">
        <v>532929782.74904299</v>
      </c>
      <c r="AE24">
        <v>110381799.509367</v>
      </c>
      <c r="AF24">
        <v>407125958.13170999</v>
      </c>
      <c r="AG24">
        <v>55718953.248132899</v>
      </c>
      <c r="AH24">
        <v>328344950.76217002</v>
      </c>
      <c r="AI24">
        <v>89486694.856071904</v>
      </c>
      <c r="AJ24">
        <v>2497656.9548774301</v>
      </c>
      <c r="AK24">
        <v>494940.483888246</v>
      </c>
      <c r="AL24">
        <v>569481.57999190094</v>
      </c>
      <c r="AM24">
        <v>2166193.8387434101</v>
      </c>
      <c r="AN24">
        <v>1728548.13967145</v>
      </c>
      <c r="AO24">
        <v>726534.41083657404</v>
      </c>
      <c r="AP24">
        <v>766079.61163931002</v>
      </c>
      <c r="AQ24">
        <v>4799045.7287536496</v>
      </c>
      <c r="AR24">
        <v>951239.95030917099</v>
      </c>
      <c r="AS24">
        <v>8986106.6875277199</v>
      </c>
      <c r="AT24">
        <v>4531505.8261964004</v>
      </c>
      <c r="AU24">
        <v>1315036.9208275699</v>
      </c>
      <c r="AV24">
        <v>15536252.8411026</v>
      </c>
      <c r="AW24">
        <v>3702091.63491354</v>
      </c>
      <c r="AX24">
        <v>135627.82019735299</v>
      </c>
      <c r="AY24">
        <v>995077.77763158304</v>
      </c>
      <c r="AZ24">
        <v>1063402.77786912</v>
      </c>
      <c r="BA24">
        <v>10872443.837060001</v>
      </c>
      <c r="BB24">
        <v>8758727.8898165897</v>
      </c>
      <c r="BC24">
        <v>12960448.4524961</v>
      </c>
      <c r="BD24">
        <v>2774831.8042841498</v>
      </c>
      <c r="BE24">
        <v>15176815.388315899</v>
      </c>
      <c r="BF24">
        <v>11347022.618618401</v>
      </c>
      <c r="BG24">
        <v>76223215.110802993</v>
      </c>
      <c r="BH24">
        <v>1196098.2457952199</v>
      </c>
      <c r="BI24">
        <v>3672079.01908434</v>
      </c>
      <c r="BJ24">
        <v>1618397.87550472</v>
      </c>
      <c r="BK24">
        <v>699035.09742031503</v>
      </c>
      <c r="BL24">
        <v>283079.43555635499</v>
      </c>
      <c r="BM24">
        <v>562620260.994995</v>
      </c>
      <c r="BN24">
        <v>5898467.0887040496</v>
      </c>
      <c r="BO24">
        <v>951057.46510969405</v>
      </c>
      <c r="BP24">
        <v>493259105.76956201</v>
      </c>
      <c r="BQ24">
        <v>20753739.463154901</v>
      </c>
      <c r="BR24">
        <v>335206137.38948703</v>
      </c>
      <c r="BS24">
        <v>98091633.825275198</v>
      </c>
      <c r="BT24">
        <v>33467931.761383299</v>
      </c>
      <c r="BU24">
        <v>1056031958.48598</v>
      </c>
      <c r="BV24">
        <v>1324310106.13395</v>
      </c>
      <c r="BW24">
        <v>40589598.358519703</v>
      </c>
      <c r="BX24">
        <v>36476122.898760803</v>
      </c>
      <c r="BY24">
        <v>685094.38135861303</v>
      </c>
      <c r="BZ24">
        <v>4457568.27800918</v>
      </c>
      <c r="CA24">
        <v>31962246.109845299</v>
      </c>
      <c r="CB24">
        <v>4786642.9362654798</v>
      </c>
      <c r="CC24">
        <v>77184345.996024102</v>
      </c>
      <c r="CD24">
        <v>72174183.561654896</v>
      </c>
      <c r="CE24">
        <v>121159970.17558099</v>
      </c>
      <c r="CF24">
        <v>12916287.8665394</v>
      </c>
      <c r="CH24">
        <v>164836122.430911</v>
      </c>
      <c r="CN24">
        <v>302845762.73365802</v>
      </c>
      <c r="CO24">
        <v>564591645.22848797</v>
      </c>
      <c r="CP24">
        <v>425274237.04060203</v>
      </c>
      <c r="CQ24">
        <v>514658533.78872102</v>
      </c>
      <c r="CR24">
        <v>1399380754.75775</v>
      </c>
      <c r="CS24">
        <v>1268133068.76265</v>
      </c>
      <c r="CT24">
        <v>1970233191.73277</v>
      </c>
      <c r="CU24">
        <v>1400151685.3095801</v>
      </c>
      <c r="CV24">
        <v>2738164779.81356</v>
      </c>
      <c r="CW24">
        <v>40399248.828454502</v>
      </c>
      <c r="CX24">
        <v>420088539.28342199</v>
      </c>
      <c r="CY24">
        <v>70947.051616963494</v>
      </c>
      <c r="CZ24">
        <v>801071433.10585296</v>
      </c>
      <c r="DA24">
        <v>180134778.77653399</v>
      </c>
      <c r="DB24">
        <v>1889605512.6812301</v>
      </c>
      <c r="DC24">
        <v>175612.377177613</v>
      </c>
      <c r="DE24">
        <v>302911194.28492099</v>
      </c>
      <c r="DF24">
        <v>204170505.72656</v>
      </c>
      <c r="DG24">
        <v>15155703274.4834</v>
      </c>
      <c r="DH24">
        <v>53995503083.849602</v>
      </c>
      <c r="DI24">
        <f t="shared" si="0"/>
        <v>100122940391.86693</v>
      </c>
    </row>
    <row r="25" spans="1:113">
      <c r="A25" t="s">
        <v>25</v>
      </c>
      <c r="B25">
        <v>33384032.963528398</v>
      </c>
      <c r="C25">
        <v>10166531.458246401</v>
      </c>
      <c r="D25">
        <v>7049585.42501444</v>
      </c>
      <c r="E25">
        <v>18205542.4972969</v>
      </c>
      <c r="F25">
        <v>28.174331380157401</v>
      </c>
      <c r="G25">
        <v>28818.206352200501</v>
      </c>
      <c r="H25">
        <v>28199.200432254602</v>
      </c>
      <c r="I25">
        <v>1099334.60392586</v>
      </c>
      <c r="J25">
        <v>8319400.3313692501</v>
      </c>
      <c r="K25">
        <v>4093725.5659515201</v>
      </c>
      <c r="L25">
        <v>375029.14008999302</v>
      </c>
      <c r="M25">
        <v>1625330108.2309401</v>
      </c>
      <c r="N25">
        <v>948817536.90397596</v>
      </c>
      <c r="O25">
        <v>312288157.40877599</v>
      </c>
      <c r="P25">
        <v>6759587.3858288703</v>
      </c>
      <c r="Q25">
        <v>4920398.5533218002</v>
      </c>
      <c r="R25">
        <v>928602.59105944005</v>
      </c>
      <c r="S25">
        <v>3654401.9716010098</v>
      </c>
      <c r="T25">
        <v>45951517.911064602</v>
      </c>
      <c r="U25">
        <v>58468182.220049597</v>
      </c>
      <c r="V25">
        <v>85741109.160358503</v>
      </c>
      <c r="W25">
        <v>17848774.261299498</v>
      </c>
      <c r="X25">
        <v>449911593.47376698</v>
      </c>
      <c r="Y25">
        <v>541552304.19426298</v>
      </c>
      <c r="Z25">
        <v>44408966.4554362</v>
      </c>
      <c r="AA25">
        <v>8483830.5749361496</v>
      </c>
      <c r="AB25">
        <v>100661452.467685</v>
      </c>
      <c r="AC25">
        <v>213837984.40521199</v>
      </c>
      <c r="AD25">
        <v>815262482.61386001</v>
      </c>
      <c r="AE25">
        <v>106298462.36368901</v>
      </c>
      <c r="AF25">
        <v>970708890.81401002</v>
      </c>
      <c r="AG25">
        <v>133606454.486588</v>
      </c>
      <c r="AH25">
        <v>309849323.76138699</v>
      </c>
      <c r="AI25">
        <v>885178450.33472097</v>
      </c>
      <c r="AJ25">
        <v>23079896.1873625</v>
      </c>
      <c r="AK25">
        <v>2045418.3022988599</v>
      </c>
      <c r="AL25">
        <v>5842558.46316134</v>
      </c>
      <c r="AM25">
        <v>49906022.134139098</v>
      </c>
      <c r="AN25">
        <v>13287229.0048241</v>
      </c>
      <c r="AO25">
        <v>14249485.3256821</v>
      </c>
      <c r="AP25">
        <v>16242492.811592201</v>
      </c>
      <c r="AQ25">
        <v>17932879.057651799</v>
      </c>
      <c r="AR25">
        <v>11864997.1709584</v>
      </c>
      <c r="AS25">
        <v>13387453.309108799</v>
      </c>
      <c r="AT25">
        <v>139113.53777484101</v>
      </c>
      <c r="AU25">
        <v>125475.93672908199</v>
      </c>
      <c r="AV25">
        <v>41232377.926228903</v>
      </c>
      <c r="AW25">
        <v>7404434.0779259196</v>
      </c>
      <c r="AX25">
        <v>3139676.3895814801</v>
      </c>
      <c r="AY25">
        <v>2838685.7331842398</v>
      </c>
      <c r="AZ25">
        <v>27079854.019510798</v>
      </c>
      <c r="BA25">
        <v>11981141.5054588</v>
      </c>
      <c r="BB25">
        <v>8422823.2823995296</v>
      </c>
      <c r="BC25">
        <v>7686078.3145645699</v>
      </c>
      <c r="BD25">
        <v>157422766.49751601</v>
      </c>
      <c r="BE25">
        <v>103574831.471286</v>
      </c>
      <c r="BF25">
        <v>13397899.918931199</v>
      </c>
      <c r="BG25">
        <v>27308107.596747302</v>
      </c>
      <c r="BH25">
        <v>754387.62597180298</v>
      </c>
      <c r="BI25">
        <v>6784123.96903395</v>
      </c>
      <c r="BJ25">
        <v>1140858.7760856</v>
      </c>
      <c r="BK25">
        <v>12449107.482525701</v>
      </c>
      <c r="BL25">
        <v>29734.904190191199</v>
      </c>
      <c r="BM25">
        <v>21958644.455107201</v>
      </c>
      <c r="BN25">
        <v>65503103.485028803</v>
      </c>
      <c r="BO25">
        <v>72852135.9096255</v>
      </c>
      <c r="BP25">
        <v>482978822.46882898</v>
      </c>
      <c r="BQ25">
        <v>4231036.6129988804</v>
      </c>
      <c r="BR25">
        <v>92571098.455403894</v>
      </c>
      <c r="BS25">
        <v>21870573.999213502</v>
      </c>
      <c r="BT25">
        <v>29704442.998852</v>
      </c>
      <c r="BU25">
        <v>357024471.05698597</v>
      </c>
      <c r="BV25">
        <v>102613506.58762699</v>
      </c>
      <c r="BW25">
        <v>58803311.755326599</v>
      </c>
      <c r="BX25">
        <v>85184777.721222594</v>
      </c>
      <c r="BY25">
        <v>2266677.0743173999</v>
      </c>
      <c r="BZ25">
        <v>330464.005658362</v>
      </c>
      <c r="CA25">
        <v>11114971.6554548</v>
      </c>
      <c r="CB25">
        <v>6714501.4337644903</v>
      </c>
      <c r="CC25">
        <v>437586592.99048501</v>
      </c>
      <c r="CD25">
        <v>207800020.511632</v>
      </c>
      <c r="CE25">
        <v>36082386.546693198</v>
      </c>
      <c r="CF25">
        <v>27746121.166663099</v>
      </c>
      <c r="CH25">
        <v>403007435.81153101</v>
      </c>
      <c r="CN25">
        <v>64308210.249000601</v>
      </c>
      <c r="CO25">
        <v>88582384.148935199</v>
      </c>
      <c r="CP25">
        <v>80512795.296355799</v>
      </c>
      <c r="CQ25">
        <v>84417054.021426499</v>
      </c>
      <c r="CR25">
        <v>201186202.71267101</v>
      </c>
      <c r="CS25">
        <v>246640587.07823899</v>
      </c>
      <c r="CT25">
        <v>333869260.83099002</v>
      </c>
      <c r="CU25">
        <v>239345240.49122399</v>
      </c>
      <c r="CV25">
        <v>514723345.931907</v>
      </c>
      <c r="CW25">
        <v>10900186.2607859</v>
      </c>
      <c r="CX25">
        <v>118030761.15400501</v>
      </c>
      <c r="CY25">
        <v>887368.39721448801</v>
      </c>
      <c r="CZ25">
        <v>181648953.120469</v>
      </c>
      <c r="DA25">
        <v>75443256.537939399</v>
      </c>
      <c r="DB25">
        <v>417525691.17764997</v>
      </c>
      <c r="DC25">
        <v>486660.62721124198</v>
      </c>
      <c r="DE25">
        <v>96893878.687672898</v>
      </c>
      <c r="DF25">
        <v>49930309.0698037</v>
      </c>
      <c r="DG25">
        <v>1418696730.1086299</v>
      </c>
      <c r="DH25">
        <v>6171699541.3559704</v>
      </c>
      <c r="DI25">
        <f t="shared" si="0"/>
        <v>21297642224.803314</v>
      </c>
    </row>
    <row r="26" spans="1:113">
      <c r="A26" t="s">
        <v>26</v>
      </c>
      <c r="B26">
        <v>5965279.4869233202</v>
      </c>
      <c r="C26">
        <v>178539.566359922</v>
      </c>
      <c r="D26">
        <v>99576.574968529007</v>
      </c>
      <c r="E26">
        <v>167583.27804528899</v>
      </c>
      <c r="F26">
        <v>10.397706773074599</v>
      </c>
      <c r="G26">
        <v>10259.348678111101</v>
      </c>
      <c r="H26">
        <v>104.678755622457</v>
      </c>
      <c r="I26">
        <v>20966302.148170799</v>
      </c>
      <c r="J26">
        <v>9984536.4609035105</v>
      </c>
      <c r="K26">
        <v>8232402.8281231904</v>
      </c>
      <c r="L26">
        <v>7972665.3823089702</v>
      </c>
      <c r="M26">
        <v>7117581947.6241198</v>
      </c>
      <c r="N26">
        <v>85796108.294697195</v>
      </c>
      <c r="O26">
        <v>454413133.20270997</v>
      </c>
      <c r="P26">
        <v>144577.62414697601</v>
      </c>
      <c r="Q26">
        <v>13940.3086986666</v>
      </c>
      <c r="R26">
        <v>2070.69191747784</v>
      </c>
      <c r="S26">
        <v>2475.0134526385</v>
      </c>
      <c r="T26">
        <v>42528362.356143102</v>
      </c>
      <c r="U26">
        <v>5915287.5814731801</v>
      </c>
      <c r="V26">
        <v>115267.99540447901</v>
      </c>
      <c r="W26">
        <v>67043112.311698496</v>
      </c>
      <c r="X26">
        <v>95396079.735083595</v>
      </c>
      <c r="Y26">
        <v>64360882.863400601</v>
      </c>
      <c r="Z26">
        <v>1156262587.0178499</v>
      </c>
      <c r="AA26">
        <v>49191041.026868701</v>
      </c>
      <c r="AB26">
        <v>65771378.551259503</v>
      </c>
      <c r="AC26">
        <v>59896558.675697498</v>
      </c>
      <c r="AD26">
        <v>177042194.25561899</v>
      </c>
      <c r="AE26">
        <v>96775500.074105501</v>
      </c>
      <c r="AF26">
        <v>459534928.53794402</v>
      </c>
      <c r="AG26">
        <v>15972661.495018</v>
      </c>
      <c r="AH26">
        <v>65006348.784948498</v>
      </c>
      <c r="AI26">
        <v>6613304.1027714098</v>
      </c>
      <c r="AJ26">
        <v>9175531.8137364294</v>
      </c>
      <c r="AK26">
        <v>774862.68051500397</v>
      </c>
      <c r="AL26">
        <v>527768.70150593098</v>
      </c>
      <c r="AM26">
        <v>3148687.2417749101</v>
      </c>
      <c r="AN26">
        <v>136610.03246392301</v>
      </c>
      <c r="AO26">
        <v>117942.747110183</v>
      </c>
      <c r="AP26">
        <v>4701248.4599757297</v>
      </c>
      <c r="AQ26">
        <v>6760386.1230712896</v>
      </c>
      <c r="AR26">
        <v>198849.817695729</v>
      </c>
      <c r="AS26">
        <v>170726.94975228401</v>
      </c>
      <c r="AT26">
        <v>631254.36599679699</v>
      </c>
      <c r="AU26">
        <v>45350.074016606901</v>
      </c>
      <c r="AV26">
        <v>12225737.3172617</v>
      </c>
      <c r="AW26">
        <v>61309.282832983299</v>
      </c>
      <c r="AX26">
        <v>33628.821509138099</v>
      </c>
      <c r="AY26">
        <v>169659.86596701699</v>
      </c>
      <c r="AZ26">
        <v>370739.780953334</v>
      </c>
      <c r="BA26">
        <v>2742327.6256595999</v>
      </c>
      <c r="BB26">
        <v>235918.031138116</v>
      </c>
      <c r="BC26">
        <v>225599.93902046801</v>
      </c>
      <c r="BD26">
        <v>37983073.157659598</v>
      </c>
      <c r="BE26">
        <v>133521775.731433</v>
      </c>
      <c r="BF26">
        <v>94513715.076896995</v>
      </c>
      <c r="BG26">
        <v>1867346.4216233499</v>
      </c>
      <c r="BH26">
        <v>684442.447405193</v>
      </c>
      <c r="BI26">
        <v>2416364.8967845198</v>
      </c>
      <c r="BJ26">
        <v>842615.48264048295</v>
      </c>
      <c r="BK26">
        <v>1042037.5672602199</v>
      </c>
      <c r="BL26">
        <v>5546.0451348537799</v>
      </c>
      <c r="BM26">
        <v>36201701.050695799</v>
      </c>
      <c r="BN26">
        <v>59773719.734919198</v>
      </c>
      <c r="BO26">
        <v>8695474.3953701891</v>
      </c>
      <c r="BP26">
        <v>410013105.29412597</v>
      </c>
      <c r="BQ26">
        <v>2897787.0569949402</v>
      </c>
      <c r="BR26">
        <v>81968476.796407506</v>
      </c>
      <c r="BS26">
        <v>19560020.475228801</v>
      </c>
      <c r="BT26">
        <v>7850287.3381727701</v>
      </c>
      <c r="BU26">
        <v>113566299.343392</v>
      </c>
      <c r="BV26">
        <v>94874999.8223636</v>
      </c>
      <c r="BW26">
        <v>8236923.7641762896</v>
      </c>
      <c r="BX26">
        <v>37238381.449774802</v>
      </c>
      <c r="BY26">
        <v>1924482.9184496</v>
      </c>
      <c r="BZ26">
        <v>1694.28729329519</v>
      </c>
      <c r="CA26">
        <v>11727386.155884501</v>
      </c>
      <c r="CB26">
        <v>5538392.9150160505</v>
      </c>
      <c r="CC26">
        <v>182670307.14426699</v>
      </c>
      <c r="CD26">
        <v>42830729.265712202</v>
      </c>
      <c r="CE26">
        <v>24493748.666525599</v>
      </c>
      <c r="CF26">
        <v>23681711.677997202</v>
      </c>
      <c r="CH26">
        <v>592893440.66856396</v>
      </c>
      <c r="CN26">
        <v>49908069.4302257</v>
      </c>
      <c r="CO26">
        <v>45376137.571742497</v>
      </c>
      <c r="CP26">
        <v>44605782.512410797</v>
      </c>
      <c r="CQ26">
        <v>64575971.121146098</v>
      </c>
      <c r="CR26">
        <v>110073079.287301</v>
      </c>
      <c r="CS26">
        <v>158465704.85897899</v>
      </c>
      <c r="CT26">
        <v>173588746.39715901</v>
      </c>
      <c r="CU26">
        <v>135249160.08354801</v>
      </c>
      <c r="CV26">
        <v>293613537.57391101</v>
      </c>
      <c r="CW26">
        <v>14879400.1063566</v>
      </c>
      <c r="CX26">
        <v>19209522.297400601</v>
      </c>
      <c r="CY26">
        <v>6220.3166009997904</v>
      </c>
      <c r="CZ26">
        <v>55849027.030777097</v>
      </c>
      <c r="DA26">
        <v>16051673.451625699</v>
      </c>
      <c r="DB26">
        <v>61264877.515783101</v>
      </c>
      <c r="DC26">
        <v>10080.4019432899</v>
      </c>
      <c r="DE26">
        <v>3506146.1224010899</v>
      </c>
      <c r="DF26">
        <v>56372440.621104702</v>
      </c>
      <c r="DG26">
        <v>553892767.09451401</v>
      </c>
      <c r="DH26">
        <v>1198006427.1652801</v>
      </c>
      <c r="DI26">
        <f t="shared" si="0"/>
        <v>15275431905.956308</v>
      </c>
    </row>
    <row r="27" spans="1:113">
      <c r="A27" t="s">
        <v>27</v>
      </c>
      <c r="B27">
        <v>628288.80886873906</v>
      </c>
      <c r="C27">
        <v>382580.20764350001</v>
      </c>
      <c r="D27">
        <v>279955.59197031701</v>
      </c>
      <c r="E27">
        <v>847865.53545494296</v>
      </c>
      <c r="F27">
        <v>137.01826880691499</v>
      </c>
      <c r="G27">
        <v>349.20678558583103</v>
      </c>
      <c r="H27">
        <v>245.874639638578</v>
      </c>
      <c r="I27">
        <v>30743899.986735899</v>
      </c>
      <c r="J27">
        <v>5459151.9156329604</v>
      </c>
      <c r="K27">
        <v>1499534.19522427</v>
      </c>
      <c r="L27">
        <v>450023.44230506901</v>
      </c>
      <c r="M27">
        <v>150099154.589526</v>
      </c>
      <c r="N27">
        <v>11682917.8721395</v>
      </c>
      <c r="O27">
        <v>36193982.539255597</v>
      </c>
      <c r="P27">
        <v>21871.887095326601</v>
      </c>
      <c r="Q27">
        <v>1241431.0044436599</v>
      </c>
      <c r="R27">
        <v>6671.5542985676102</v>
      </c>
      <c r="S27">
        <v>3214.07575000322</v>
      </c>
      <c r="T27">
        <v>6242128.8344950601</v>
      </c>
      <c r="U27">
        <v>11871353.542595601</v>
      </c>
      <c r="V27">
        <v>238328.26406434301</v>
      </c>
      <c r="W27">
        <v>1769179.2165675799</v>
      </c>
      <c r="X27">
        <v>2377080.5011497298</v>
      </c>
      <c r="Y27">
        <v>20073273.021568701</v>
      </c>
      <c r="Z27">
        <v>27799580.281124201</v>
      </c>
      <c r="AA27">
        <v>650518489.56375599</v>
      </c>
      <c r="AB27">
        <v>1820051602.5509601</v>
      </c>
      <c r="AC27">
        <v>508529958.64948702</v>
      </c>
      <c r="AD27">
        <v>654444364.60361302</v>
      </c>
      <c r="AE27">
        <v>518448156.06621099</v>
      </c>
      <c r="AF27">
        <v>675328971.58798897</v>
      </c>
      <c r="AG27">
        <v>66237014.041570298</v>
      </c>
      <c r="AH27">
        <v>162592947.51068601</v>
      </c>
      <c r="AI27">
        <v>13611989.392464699</v>
      </c>
      <c r="AJ27">
        <v>82394.059087503498</v>
      </c>
      <c r="AK27">
        <v>12808.9895589428</v>
      </c>
      <c r="AL27">
        <v>17484.007857207602</v>
      </c>
      <c r="AM27">
        <v>64183.809809738799</v>
      </c>
      <c r="AN27">
        <v>16103.4985729542</v>
      </c>
      <c r="AO27">
        <v>18622.705163807299</v>
      </c>
      <c r="AP27">
        <v>166179.16885983301</v>
      </c>
      <c r="AQ27">
        <v>120218.770418441</v>
      </c>
      <c r="AR27">
        <v>50609.572948625297</v>
      </c>
      <c r="AS27">
        <v>2534530.8229213399</v>
      </c>
      <c r="AT27">
        <v>7904527.7991147302</v>
      </c>
      <c r="AU27">
        <v>491253.66415525199</v>
      </c>
      <c r="AV27">
        <v>2133107.7395518101</v>
      </c>
      <c r="AW27">
        <v>497956.14061691298</v>
      </c>
      <c r="AX27">
        <v>279325.57339185203</v>
      </c>
      <c r="AY27">
        <v>1928594.0732031299</v>
      </c>
      <c r="AZ27">
        <v>168114.40486808401</v>
      </c>
      <c r="BA27">
        <v>424849.56715413602</v>
      </c>
      <c r="BB27">
        <v>246609.312906532</v>
      </c>
      <c r="BC27">
        <v>413891.53113495302</v>
      </c>
      <c r="BD27">
        <v>2693954.8125277502</v>
      </c>
      <c r="BE27">
        <v>6123037.35522631</v>
      </c>
      <c r="BF27">
        <v>4482202.8498419896</v>
      </c>
      <c r="BG27">
        <v>19999362.238626201</v>
      </c>
      <c r="BH27">
        <v>187837.406694198</v>
      </c>
      <c r="BI27">
        <v>1148644.8409295001</v>
      </c>
      <c r="BJ27">
        <v>201868.336737137</v>
      </c>
      <c r="BK27">
        <v>27674.2661713938</v>
      </c>
      <c r="BL27">
        <v>74464.815010579798</v>
      </c>
      <c r="BM27">
        <v>97591359.984542593</v>
      </c>
      <c r="BN27">
        <v>3033330.8238256001</v>
      </c>
      <c r="BO27">
        <v>104076.309756669</v>
      </c>
      <c r="BP27">
        <v>38686828.491143599</v>
      </c>
      <c r="BQ27">
        <v>1064305.3149564301</v>
      </c>
      <c r="BR27">
        <v>18556326.494793002</v>
      </c>
      <c r="BS27">
        <v>10159865.8535528</v>
      </c>
      <c r="BT27">
        <v>6973237.9018238997</v>
      </c>
      <c r="BU27">
        <v>9225809.7113384902</v>
      </c>
      <c r="BV27">
        <v>625882.43520083895</v>
      </c>
      <c r="BW27">
        <v>429205.41454506299</v>
      </c>
      <c r="BX27">
        <v>8179533.9971288303</v>
      </c>
      <c r="BY27">
        <v>1297672.44914964</v>
      </c>
      <c r="BZ27">
        <v>5138.3823059693405</v>
      </c>
      <c r="CA27">
        <v>9181623.0249874908</v>
      </c>
      <c r="CB27">
        <v>939173.94890928594</v>
      </c>
      <c r="CC27">
        <v>4483619.5712325899</v>
      </c>
      <c r="CD27">
        <v>25927123.074549299</v>
      </c>
      <c r="CE27">
        <v>3167821.3475235198</v>
      </c>
      <c r="CF27">
        <v>1940993.9009265499</v>
      </c>
      <c r="CH27">
        <v>32267338.481038701</v>
      </c>
      <c r="CN27">
        <v>1742710.40548895</v>
      </c>
      <c r="CO27">
        <v>2451727.9007901498</v>
      </c>
      <c r="CP27">
        <v>2030621.34649727</v>
      </c>
      <c r="CQ27">
        <v>2356581.3107255399</v>
      </c>
      <c r="CR27">
        <v>5535326.7154995603</v>
      </c>
      <c r="CS27">
        <v>6262175.6477163602</v>
      </c>
      <c r="CT27">
        <v>9249606.6861113701</v>
      </c>
      <c r="CU27">
        <v>6881664.9665760202</v>
      </c>
      <c r="CV27">
        <v>14867799.813452199</v>
      </c>
      <c r="CW27">
        <v>4284905.4204985201</v>
      </c>
      <c r="CX27">
        <v>9977167.6639021207</v>
      </c>
      <c r="CY27">
        <v>39535.735398923898</v>
      </c>
      <c r="CZ27">
        <v>11048348.160029801</v>
      </c>
      <c r="DA27">
        <v>2970629.2300691302</v>
      </c>
      <c r="DB27">
        <v>1560249.1137862301</v>
      </c>
      <c r="DC27">
        <v>50396.962870944699</v>
      </c>
      <c r="DE27">
        <v>11553230.705519101</v>
      </c>
      <c r="DF27">
        <v>20424559.027814601</v>
      </c>
      <c r="DG27">
        <v>1784372563.9361899</v>
      </c>
      <c r="DH27">
        <v>4492350260.88097</v>
      </c>
      <c r="DI27">
        <f t="shared" si="0"/>
        <v>12096036433.61054</v>
      </c>
    </row>
    <row r="28" spans="1:113">
      <c r="A28" t="s">
        <v>28</v>
      </c>
      <c r="B28">
        <v>7106895.9626933401</v>
      </c>
      <c r="C28">
        <v>10588176.2330117</v>
      </c>
      <c r="D28">
        <v>6278585.4533872204</v>
      </c>
      <c r="E28">
        <v>55443937.574523099</v>
      </c>
      <c r="F28">
        <v>154.88202405628999</v>
      </c>
      <c r="G28">
        <v>50744.639419134197</v>
      </c>
      <c r="H28">
        <v>10113.7862300336</v>
      </c>
      <c r="I28">
        <v>108231177.333813</v>
      </c>
      <c r="J28">
        <v>8820423.1437810808</v>
      </c>
      <c r="K28">
        <v>7054428.8287519701</v>
      </c>
      <c r="L28">
        <v>90120409.860009804</v>
      </c>
      <c r="M28">
        <v>6401191834.0130301</v>
      </c>
      <c r="N28">
        <v>699383978.65883994</v>
      </c>
      <c r="O28">
        <v>505025156.187024</v>
      </c>
      <c r="P28">
        <v>7101059.7968021901</v>
      </c>
      <c r="Q28">
        <v>8910693.7008095197</v>
      </c>
      <c r="R28">
        <v>1999621.4676387999</v>
      </c>
      <c r="S28">
        <v>1318422.5336837601</v>
      </c>
      <c r="T28">
        <v>125097507.33783101</v>
      </c>
      <c r="U28">
        <v>148962648.118009</v>
      </c>
      <c r="V28">
        <v>35161345.142601997</v>
      </c>
      <c r="W28">
        <v>70586893.899676502</v>
      </c>
      <c r="X28">
        <v>359622258.52532703</v>
      </c>
      <c r="Y28">
        <v>246174001.48074999</v>
      </c>
      <c r="Z28">
        <v>95043771.485857397</v>
      </c>
      <c r="AA28">
        <v>128681303.91895799</v>
      </c>
      <c r="AB28">
        <v>1866474214.14657</v>
      </c>
      <c r="AC28">
        <v>905552040.26506102</v>
      </c>
      <c r="AD28">
        <v>2397976588.74189</v>
      </c>
      <c r="AE28">
        <v>636392049.11250699</v>
      </c>
      <c r="AF28">
        <v>1621223279.0267301</v>
      </c>
      <c r="AG28">
        <v>193901554.235717</v>
      </c>
      <c r="AH28">
        <v>379123699.70423102</v>
      </c>
      <c r="AI28">
        <v>150496909.48340201</v>
      </c>
      <c r="AJ28">
        <v>10486846.758401001</v>
      </c>
      <c r="AK28">
        <v>2162770.1078574802</v>
      </c>
      <c r="AL28">
        <v>1047647.00328952</v>
      </c>
      <c r="AM28">
        <v>6508535.7680971399</v>
      </c>
      <c r="AN28">
        <v>2876802.31172411</v>
      </c>
      <c r="AO28">
        <v>2454022.8128690999</v>
      </c>
      <c r="AP28">
        <v>4154311.9989458099</v>
      </c>
      <c r="AQ28">
        <v>20960320.2676269</v>
      </c>
      <c r="AR28">
        <v>3733895.6099924999</v>
      </c>
      <c r="AS28">
        <v>15228652.4469095</v>
      </c>
      <c r="AT28">
        <v>11156420.635472501</v>
      </c>
      <c r="AU28">
        <v>102040457.50330999</v>
      </c>
      <c r="AV28">
        <v>109024037.324579</v>
      </c>
      <c r="AW28">
        <v>43579089.310949802</v>
      </c>
      <c r="AX28">
        <v>130832795.93626501</v>
      </c>
      <c r="AY28">
        <v>4483859.5269503398</v>
      </c>
      <c r="AZ28">
        <v>3073985.6165474001</v>
      </c>
      <c r="BA28">
        <v>34604650.126525402</v>
      </c>
      <c r="BB28">
        <v>45782066.168405503</v>
      </c>
      <c r="BC28">
        <v>3217723.8690489498</v>
      </c>
      <c r="BD28">
        <v>204045477.053949</v>
      </c>
      <c r="BE28">
        <v>255570316.84013301</v>
      </c>
      <c r="BF28">
        <v>99747096.909775496</v>
      </c>
      <c r="BG28">
        <v>61474027.676555797</v>
      </c>
      <c r="BH28">
        <v>5108490.8542669797</v>
      </c>
      <c r="BI28">
        <v>15825429.043522</v>
      </c>
      <c r="BJ28">
        <v>4477729.03997951</v>
      </c>
      <c r="BK28">
        <v>769674.51967437495</v>
      </c>
      <c r="BL28">
        <v>1431853.53125693</v>
      </c>
      <c r="BM28">
        <v>144898278.51815999</v>
      </c>
      <c r="BN28">
        <v>109249059.288754</v>
      </c>
      <c r="BO28">
        <v>1073314.8935610601</v>
      </c>
      <c r="BP28">
        <v>567165142.19179296</v>
      </c>
      <c r="BQ28">
        <v>29449529.728952099</v>
      </c>
      <c r="BR28">
        <v>145568026.66070199</v>
      </c>
      <c r="BS28">
        <v>198186599.25790799</v>
      </c>
      <c r="BT28">
        <v>39447310.159177303</v>
      </c>
      <c r="BU28">
        <v>28073417.567377601</v>
      </c>
      <c r="BV28">
        <v>51841820.031035997</v>
      </c>
      <c r="BW28">
        <v>1689309.2755195801</v>
      </c>
      <c r="BX28">
        <v>141859383.088447</v>
      </c>
      <c r="BY28">
        <v>3901895.7262102999</v>
      </c>
      <c r="BZ28">
        <v>188175.45688853401</v>
      </c>
      <c r="CA28">
        <v>26538002.048952099</v>
      </c>
      <c r="CB28">
        <v>64660167.971143998</v>
      </c>
      <c r="CC28">
        <v>212719646.865787</v>
      </c>
      <c r="CD28">
        <v>368868251.88245499</v>
      </c>
      <c r="CE28">
        <v>15661770.231232099</v>
      </c>
      <c r="CF28">
        <v>54810998.1213746</v>
      </c>
      <c r="CH28">
        <v>835159878.39914703</v>
      </c>
      <c r="CN28">
        <v>33302623.675819799</v>
      </c>
      <c r="CO28">
        <v>47769855.266729899</v>
      </c>
      <c r="CP28">
        <v>39651578.497889698</v>
      </c>
      <c r="CQ28">
        <v>43512169.915728599</v>
      </c>
      <c r="CR28">
        <v>134791708.600357</v>
      </c>
      <c r="CS28">
        <v>160506899.28126901</v>
      </c>
      <c r="CT28">
        <v>237206477.96787599</v>
      </c>
      <c r="CU28">
        <v>194528938.26177099</v>
      </c>
      <c r="CV28">
        <v>501957203.55326998</v>
      </c>
      <c r="CW28">
        <v>19238305.617431398</v>
      </c>
      <c r="CX28">
        <v>738859391.14179695</v>
      </c>
      <c r="CY28">
        <v>17926440.168866001</v>
      </c>
      <c r="CZ28">
        <v>441744355.2432</v>
      </c>
      <c r="DA28">
        <v>23637576.220216598</v>
      </c>
      <c r="DB28">
        <v>73415283.463145196</v>
      </c>
      <c r="DC28">
        <v>9361727.6521704104</v>
      </c>
      <c r="DE28">
        <v>2592296896.9752698</v>
      </c>
      <c r="DF28">
        <v>162187378.725923</v>
      </c>
      <c r="DG28">
        <v>2868817794.76124</v>
      </c>
      <c r="DH28">
        <v>13064190932.319799</v>
      </c>
      <c r="DI28">
        <f t="shared" si="0"/>
        <v>42930878379.927826</v>
      </c>
    </row>
    <row r="29" spans="1:113">
      <c r="A29" t="s">
        <v>29</v>
      </c>
      <c r="B29">
        <v>2629149.5587546201</v>
      </c>
      <c r="C29">
        <v>2172236.2826597402</v>
      </c>
      <c r="D29">
        <v>1928394.2419242801</v>
      </c>
      <c r="E29">
        <v>4750820.7168355202</v>
      </c>
      <c r="F29">
        <v>2.62458495635267</v>
      </c>
      <c r="G29">
        <v>5240.0914534737803</v>
      </c>
      <c r="H29">
        <v>1637.0259257473899</v>
      </c>
      <c r="I29">
        <v>23086747.416894998</v>
      </c>
      <c r="J29">
        <v>4099818.5677594901</v>
      </c>
      <c r="K29">
        <v>5998589.6887814999</v>
      </c>
      <c r="L29">
        <v>3205196.7184257698</v>
      </c>
      <c r="M29">
        <v>573804391.58578205</v>
      </c>
      <c r="N29">
        <v>25946048.483708899</v>
      </c>
      <c r="O29">
        <v>50727021.149092801</v>
      </c>
      <c r="P29">
        <v>66988.822340883999</v>
      </c>
      <c r="Q29">
        <v>88541.973329753193</v>
      </c>
      <c r="R29">
        <v>39745.0260906603</v>
      </c>
      <c r="S29">
        <v>6138.9651837565598</v>
      </c>
      <c r="T29">
        <v>4566383.4900011504</v>
      </c>
      <c r="U29">
        <v>1505310.5439011101</v>
      </c>
      <c r="V29">
        <v>7867953.6339220405</v>
      </c>
      <c r="W29">
        <v>733084.02503868204</v>
      </c>
      <c r="X29">
        <v>22507690.879862402</v>
      </c>
      <c r="Y29">
        <v>11325865.189309999</v>
      </c>
      <c r="Z29">
        <v>1462210.6729641401</v>
      </c>
      <c r="AA29">
        <v>4302501.4500466697</v>
      </c>
      <c r="AB29">
        <v>42764643.942226902</v>
      </c>
      <c r="AC29">
        <v>240287870.59124801</v>
      </c>
      <c r="AD29">
        <v>33257131.431131199</v>
      </c>
      <c r="AE29">
        <v>33762670.690307401</v>
      </c>
      <c r="AF29">
        <v>511091568.06693101</v>
      </c>
      <c r="AG29">
        <v>974492.39386731095</v>
      </c>
      <c r="AH29">
        <v>11014524.3548561</v>
      </c>
      <c r="AI29">
        <v>19308391.690315999</v>
      </c>
      <c r="AJ29">
        <v>1764201.63788053</v>
      </c>
      <c r="AK29">
        <v>45964.709656295898</v>
      </c>
      <c r="AL29">
        <v>263637.68778547598</v>
      </c>
      <c r="AM29">
        <v>1040342.3245846099</v>
      </c>
      <c r="AN29">
        <v>207735.27773182999</v>
      </c>
      <c r="AO29">
        <v>440721.952568479</v>
      </c>
      <c r="AP29">
        <v>1111583.67732951</v>
      </c>
      <c r="AQ29">
        <v>429518.44224966801</v>
      </c>
      <c r="AR29">
        <v>991020.33357193496</v>
      </c>
      <c r="AS29">
        <v>180275.554482231</v>
      </c>
      <c r="AT29">
        <v>446176.51787440601</v>
      </c>
      <c r="AU29">
        <v>734993.32206207502</v>
      </c>
      <c r="AV29">
        <v>10362908.468780201</v>
      </c>
      <c r="AW29">
        <v>2758176.20876117</v>
      </c>
      <c r="AX29">
        <v>1405310.02765748</v>
      </c>
      <c r="AY29">
        <v>5145282.1087868903</v>
      </c>
      <c r="AZ29">
        <v>82717.413697282696</v>
      </c>
      <c r="BA29">
        <v>11228313.969598399</v>
      </c>
      <c r="BB29">
        <v>1016254.4330502599</v>
      </c>
      <c r="BC29">
        <v>1490127.6877008299</v>
      </c>
      <c r="BD29">
        <v>14084495.498906</v>
      </c>
      <c r="BE29">
        <v>4934759.9290383896</v>
      </c>
      <c r="BF29">
        <v>4553896.1393999802</v>
      </c>
      <c r="BG29">
        <v>21372113.878643502</v>
      </c>
      <c r="BH29">
        <v>30850.213335866101</v>
      </c>
      <c r="BI29">
        <v>1116356.7041092601</v>
      </c>
      <c r="BJ29">
        <v>80300.749959856097</v>
      </c>
      <c r="BK29">
        <v>1647389.10918585</v>
      </c>
      <c r="BL29">
        <v>8049.2550238274098</v>
      </c>
      <c r="BM29">
        <v>3024532.6940954602</v>
      </c>
      <c r="BN29">
        <v>9254362.5754453205</v>
      </c>
      <c r="BO29">
        <v>37200.970842364201</v>
      </c>
      <c r="BP29">
        <v>56070227.010986298</v>
      </c>
      <c r="BQ29">
        <v>1435237.80260789</v>
      </c>
      <c r="BR29">
        <v>31255491.766586199</v>
      </c>
      <c r="BS29">
        <v>45545225.089009702</v>
      </c>
      <c r="BT29">
        <v>31987204.902026501</v>
      </c>
      <c r="BU29">
        <v>7480928.8903079899</v>
      </c>
      <c r="BV29">
        <v>7044211.1697933301</v>
      </c>
      <c r="BW29">
        <v>2104402.21973756</v>
      </c>
      <c r="BX29">
        <v>3692376.5637744898</v>
      </c>
      <c r="BY29">
        <v>175980.85321432701</v>
      </c>
      <c r="BZ29">
        <v>34025.332075797502</v>
      </c>
      <c r="CA29">
        <v>2197451.2528711399</v>
      </c>
      <c r="CB29">
        <v>687136.17411996296</v>
      </c>
      <c r="CC29">
        <v>9238464.8046975601</v>
      </c>
      <c r="CD29">
        <v>104696768.81731901</v>
      </c>
      <c r="CE29">
        <v>3920382.3359841299</v>
      </c>
      <c r="CF29">
        <v>4483643.2795233103</v>
      </c>
      <c r="CH29">
        <v>42504164.093640499</v>
      </c>
      <c r="CN29">
        <v>3355124.0937566301</v>
      </c>
      <c r="CO29">
        <v>4309871.38329715</v>
      </c>
      <c r="CP29">
        <v>3086748.0860824399</v>
      </c>
      <c r="CQ29">
        <v>3879802.0327194599</v>
      </c>
      <c r="CR29">
        <v>8972021.5893145707</v>
      </c>
      <c r="CS29">
        <v>13655917.050924299</v>
      </c>
      <c r="CT29">
        <v>24905031.132790901</v>
      </c>
      <c r="CU29">
        <v>20401578.260177098</v>
      </c>
      <c r="CV29">
        <v>44535764.332291201</v>
      </c>
      <c r="CW29">
        <v>885718.627086533</v>
      </c>
      <c r="CX29">
        <v>27908812.322083902</v>
      </c>
      <c r="CY29">
        <v>4183721.2267097798</v>
      </c>
      <c r="CZ29">
        <v>72323078.702673703</v>
      </c>
      <c r="DA29">
        <v>15577667.8215618</v>
      </c>
      <c r="DB29">
        <v>18065623.6049642</v>
      </c>
      <c r="DC29">
        <v>50344431.605768502</v>
      </c>
      <c r="DE29">
        <v>9066789062.9312992</v>
      </c>
      <c r="DF29">
        <v>82155078.060745597</v>
      </c>
      <c r="DG29">
        <v>10241635221.733</v>
      </c>
      <c r="DH29">
        <v>15622226100.7624</v>
      </c>
      <c r="DI29">
        <f t="shared" si="0"/>
        <v>37430328269.177177</v>
      </c>
    </row>
    <row r="30" spans="1:113">
      <c r="A30" t="s">
        <v>30</v>
      </c>
      <c r="B30">
        <v>1218730.10445959</v>
      </c>
      <c r="C30">
        <v>610998.14323962096</v>
      </c>
      <c r="D30">
        <v>473192.99882981501</v>
      </c>
      <c r="E30">
        <v>777826.18294881796</v>
      </c>
      <c r="F30">
        <v>8.4112109550312297</v>
      </c>
      <c r="G30">
        <v>493.41435429260298</v>
      </c>
      <c r="H30">
        <v>1525.1081957055701</v>
      </c>
      <c r="I30">
        <v>811622.50077454397</v>
      </c>
      <c r="J30">
        <v>123754.162566639</v>
      </c>
      <c r="K30">
        <v>381054.31130614801</v>
      </c>
      <c r="L30">
        <v>1150049.7943108201</v>
      </c>
      <c r="M30">
        <v>167167423.12144801</v>
      </c>
      <c r="N30">
        <v>10686019.6985739</v>
      </c>
      <c r="O30">
        <v>169383152.32966</v>
      </c>
      <c r="P30">
        <v>4015465.7056334498</v>
      </c>
      <c r="Q30">
        <v>5466054.6011020504</v>
      </c>
      <c r="R30">
        <v>779423.44343648397</v>
      </c>
      <c r="S30">
        <v>1258986.93624438</v>
      </c>
      <c r="T30">
        <v>39851788.633493297</v>
      </c>
      <c r="U30">
        <v>25479168.534273699</v>
      </c>
      <c r="V30">
        <v>21030383.5107954</v>
      </c>
      <c r="W30">
        <v>11340608.4994829</v>
      </c>
      <c r="X30">
        <v>96647587.641675696</v>
      </c>
      <c r="Y30">
        <v>54148543.880503699</v>
      </c>
      <c r="Z30">
        <v>26795944.766768999</v>
      </c>
      <c r="AA30">
        <v>25658491.502333902</v>
      </c>
      <c r="AB30">
        <v>210134606.762716</v>
      </c>
      <c r="AC30">
        <v>216046478.82801101</v>
      </c>
      <c r="AD30">
        <v>7775069617.3434095</v>
      </c>
      <c r="AE30">
        <v>238973557.77241701</v>
      </c>
      <c r="AF30">
        <v>664733437.51874399</v>
      </c>
      <c r="AG30">
        <v>37944868.265140399</v>
      </c>
      <c r="AH30">
        <v>134767382.523399</v>
      </c>
      <c r="AI30">
        <v>1551950042.84271</v>
      </c>
      <c r="AJ30">
        <v>8126127.6936513698</v>
      </c>
      <c r="AK30">
        <v>102392.483227324</v>
      </c>
      <c r="AL30">
        <v>466966.52186377998</v>
      </c>
      <c r="AM30">
        <v>2223163.2618820001</v>
      </c>
      <c r="AN30">
        <v>4841476.1160338903</v>
      </c>
      <c r="AO30">
        <v>962002.27646985895</v>
      </c>
      <c r="AP30">
        <v>706094.05485794903</v>
      </c>
      <c r="AQ30">
        <v>914503.98005333799</v>
      </c>
      <c r="AR30">
        <v>1599503.14948507</v>
      </c>
      <c r="AS30">
        <v>162825.64010232399</v>
      </c>
      <c r="AT30">
        <v>696961.88250888896</v>
      </c>
      <c r="AU30">
        <v>119916.07859528399</v>
      </c>
      <c r="AV30">
        <v>2181523.0445321598</v>
      </c>
      <c r="AW30">
        <v>325603.69911570603</v>
      </c>
      <c r="AX30">
        <v>120084.252208783</v>
      </c>
      <c r="AY30">
        <v>353565.07794795098</v>
      </c>
      <c r="AZ30">
        <v>54206.003847441098</v>
      </c>
      <c r="BA30">
        <v>1901649.5122207</v>
      </c>
      <c r="BB30">
        <v>62831069.547340199</v>
      </c>
      <c r="BC30">
        <v>143899177.23672199</v>
      </c>
      <c r="BD30">
        <v>5155819.2759736003</v>
      </c>
      <c r="BE30">
        <v>179072060.13141301</v>
      </c>
      <c r="BF30">
        <v>117035341.404788</v>
      </c>
      <c r="BG30">
        <v>33905094.5485745</v>
      </c>
      <c r="BH30">
        <v>2572429.1270992998</v>
      </c>
      <c r="BI30">
        <v>11008379.5090602</v>
      </c>
      <c r="BJ30">
        <v>3446475.0150271598</v>
      </c>
      <c r="BK30">
        <v>723217.78540767101</v>
      </c>
      <c r="BL30">
        <v>6813683.7342282096</v>
      </c>
      <c r="BM30">
        <v>6911871.9124721298</v>
      </c>
      <c r="BN30">
        <v>2556288.5814550398</v>
      </c>
      <c r="BO30">
        <v>1092023.02291929</v>
      </c>
      <c r="BP30">
        <v>433159802.488702</v>
      </c>
      <c r="BQ30">
        <v>26724578.918411698</v>
      </c>
      <c r="BR30">
        <v>79940667.462794393</v>
      </c>
      <c r="BS30">
        <v>8943365.0255021807</v>
      </c>
      <c r="BT30">
        <v>31499147.253334001</v>
      </c>
      <c r="BU30">
        <v>58785903.144251503</v>
      </c>
      <c r="BV30">
        <v>9824065.4673387408</v>
      </c>
      <c r="BW30">
        <v>2583757.90936981</v>
      </c>
      <c r="BX30">
        <v>7216814.8389988802</v>
      </c>
      <c r="BY30">
        <v>689220.65284700401</v>
      </c>
      <c r="BZ30">
        <v>50352.335513856196</v>
      </c>
      <c r="CA30">
        <v>1349770.6633399699</v>
      </c>
      <c r="CB30">
        <v>23261191.442045402</v>
      </c>
      <c r="CC30">
        <v>4501884.1254651304</v>
      </c>
      <c r="CD30">
        <v>287783908.59306198</v>
      </c>
      <c r="CE30">
        <v>3247890.4924311698</v>
      </c>
      <c r="CF30">
        <v>9143245.8864795603</v>
      </c>
      <c r="CH30">
        <v>46476494.240257204</v>
      </c>
      <c r="CN30">
        <v>34507077.831493102</v>
      </c>
      <c r="CO30">
        <v>44952392.255416103</v>
      </c>
      <c r="CP30">
        <v>40776472.151937999</v>
      </c>
      <c r="CQ30">
        <v>53772970.037605599</v>
      </c>
      <c r="CR30">
        <v>127093902.72701199</v>
      </c>
      <c r="CS30">
        <v>155013811.71698999</v>
      </c>
      <c r="CT30">
        <v>269269032.44678599</v>
      </c>
      <c r="CU30">
        <v>233472110.08099499</v>
      </c>
      <c r="CV30">
        <v>460297243.48869902</v>
      </c>
      <c r="CW30">
        <v>13724226.341980999</v>
      </c>
      <c r="CX30">
        <v>453595018.23179001</v>
      </c>
      <c r="CY30">
        <v>57199336.543274999</v>
      </c>
      <c r="CZ30">
        <v>31066700.3328964</v>
      </c>
      <c r="DA30">
        <v>11484454.6100331</v>
      </c>
      <c r="DB30">
        <v>8027673.9181545395</v>
      </c>
      <c r="DC30">
        <v>78933559.731343597</v>
      </c>
      <c r="DE30">
        <v>10025332279.3867</v>
      </c>
      <c r="DF30">
        <v>319604214.45056999</v>
      </c>
      <c r="DG30">
        <v>29539431735.747002</v>
      </c>
      <c r="DH30">
        <v>138427666452.17801</v>
      </c>
      <c r="DI30">
        <f t="shared" si="0"/>
        <v>193518162510.50409</v>
      </c>
    </row>
    <row r="31" spans="1:113">
      <c r="A31" t="s">
        <v>31</v>
      </c>
      <c r="B31">
        <v>8761353.1617261991</v>
      </c>
      <c r="C31">
        <v>9482410.5517662298</v>
      </c>
      <c r="D31">
        <v>8132748.66565092</v>
      </c>
      <c r="E31">
        <v>19837523.178110801</v>
      </c>
      <c r="F31">
        <v>6.3403995088363496</v>
      </c>
      <c r="G31">
        <v>12784.598943808</v>
      </c>
      <c r="H31">
        <v>746.99604100628903</v>
      </c>
      <c r="I31">
        <v>879312.77980732499</v>
      </c>
      <c r="J31">
        <v>148090.886818142</v>
      </c>
      <c r="K31">
        <v>1030164.9383842699</v>
      </c>
      <c r="L31">
        <v>95412.012637434294</v>
      </c>
      <c r="M31">
        <v>364488145.694987</v>
      </c>
      <c r="N31">
        <v>8262160.0195565</v>
      </c>
      <c r="O31">
        <v>5783928.1696235603</v>
      </c>
      <c r="P31">
        <v>75372.559275054096</v>
      </c>
      <c r="Q31">
        <v>103850.97981398</v>
      </c>
      <c r="R31">
        <v>5840.08689501546</v>
      </c>
      <c r="S31">
        <v>5717.0762239800297</v>
      </c>
      <c r="T31">
        <v>3187691.3624118902</v>
      </c>
      <c r="U31">
        <v>5812860.3053289503</v>
      </c>
      <c r="V31">
        <v>1341235.67778099</v>
      </c>
      <c r="W31">
        <v>928112.679715281</v>
      </c>
      <c r="X31">
        <v>4681349.62736216</v>
      </c>
      <c r="Y31">
        <v>5370782.1401029602</v>
      </c>
      <c r="Z31">
        <v>3216677.1397187598</v>
      </c>
      <c r="AA31">
        <v>14924908.487576401</v>
      </c>
      <c r="AB31">
        <v>48522495.566169403</v>
      </c>
      <c r="AC31">
        <v>66449715.6624749</v>
      </c>
      <c r="AD31">
        <v>263336980.30625701</v>
      </c>
      <c r="AE31">
        <v>108177497.88224301</v>
      </c>
      <c r="AF31">
        <v>170828459.61933699</v>
      </c>
      <c r="AG31">
        <v>1943184.02160093</v>
      </c>
      <c r="AH31">
        <v>17094849.318479002</v>
      </c>
      <c r="AI31">
        <v>12958490.5359834</v>
      </c>
      <c r="AJ31">
        <v>2273322.3358621402</v>
      </c>
      <c r="AK31">
        <v>63807.631687255198</v>
      </c>
      <c r="AL31">
        <v>425498.54249654699</v>
      </c>
      <c r="AM31">
        <v>1573893.0264219099</v>
      </c>
      <c r="AN31">
        <v>64036.251986171599</v>
      </c>
      <c r="AO31">
        <v>780380.89654067601</v>
      </c>
      <c r="AP31">
        <v>259404.42398709699</v>
      </c>
      <c r="AQ31">
        <v>526166.305066881</v>
      </c>
      <c r="AR31">
        <v>3353492.07146532</v>
      </c>
      <c r="AS31">
        <v>124610.477273546</v>
      </c>
      <c r="AT31">
        <v>755379.74049552204</v>
      </c>
      <c r="AU31">
        <v>206806.69236584299</v>
      </c>
      <c r="AV31">
        <v>1754353.0679250001</v>
      </c>
      <c r="AW31">
        <v>4095910.11953511</v>
      </c>
      <c r="AX31">
        <v>77778.578782516997</v>
      </c>
      <c r="AY31">
        <v>285849.68810685701</v>
      </c>
      <c r="AZ31">
        <v>76578.018871925204</v>
      </c>
      <c r="BA31">
        <v>1277595.73132473</v>
      </c>
      <c r="BB31">
        <v>114703.00642816701</v>
      </c>
      <c r="BC31">
        <v>63297.427876933201</v>
      </c>
      <c r="BD31">
        <v>357601.447595187</v>
      </c>
      <c r="BE31">
        <v>28358450.916664701</v>
      </c>
      <c r="BF31">
        <v>4624899.0010179495</v>
      </c>
      <c r="BG31">
        <v>458509.07849856099</v>
      </c>
      <c r="BH31">
        <v>696580.24617799197</v>
      </c>
      <c r="BI31">
        <v>2163759.2930292599</v>
      </c>
      <c r="BJ31">
        <v>968819.86461019004</v>
      </c>
      <c r="BK31">
        <v>577538.23430901405</v>
      </c>
      <c r="BL31">
        <v>4712.4343925742996</v>
      </c>
      <c r="BM31">
        <v>23174389.143643402</v>
      </c>
      <c r="BN31">
        <v>4111861.6640250599</v>
      </c>
      <c r="BO31">
        <v>314522.66516342998</v>
      </c>
      <c r="BP31">
        <v>86851944.212386698</v>
      </c>
      <c r="BQ31">
        <v>1217179.6423206001</v>
      </c>
      <c r="BR31">
        <v>14783639.5318371</v>
      </c>
      <c r="BS31">
        <v>18480391.414799199</v>
      </c>
      <c r="BT31">
        <v>4597289.1313943798</v>
      </c>
      <c r="BU31">
        <v>1321577.52769841</v>
      </c>
      <c r="BV31">
        <v>4292491.5738466904</v>
      </c>
      <c r="BW31">
        <v>3834722.8263243898</v>
      </c>
      <c r="BX31">
        <v>12176917.5036093</v>
      </c>
      <c r="BY31">
        <v>328882.85883260297</v>
      </c>
      <c r="BZ31">
        <v>996.42093039277097</v>
      </c>
      <c r="CA31">
        <v>3571263.9988481798</v>
      </c>
      <c r="CB31">
        <v>4231537.5285563897</v>
      </c>
      <c r="CC31">
        <v>6686020.9210102204</v>
      </c>
      <c r="CD31">
        <v>36435338.088319302</v>
      </c>
      <c r="CE31">
        <v>12746911.833092401</v>
      </c>
      <c r="CF31">
        <v>1160245.8004884401</v>
      </c>
      <c r="CH31">
        <v>55775969.651112102</v>
      </c>
      <c r="CN31">
        <v>21194291.367097698</v>
      </c>
      <c r="CO31">
        <v>24289388.048230801</v>
      </c>
      <c r="CP31">
        <v>19112379.504362799</v>
      </c>
      <c r="CQ31">
        <v>23065613.917801801</v>
      </c>
      <c r="CR31">
        <v>52442392.560093202</v>
      </c>
      <c r="CS31">
        <v>71139497.745148405</v>
      </c>
      <c r="CT31">
        <v>124616374.451812</v>
      </c>
      <c r="CU31">
        <v>96633130.752191901</v>
      </c>
      <c r="CV31">
        <v>182891603.835219</v>
      </c>
      <c r="CW31">
        <v>7163696.9057748197</v>
      </c>
      <c r="CX31">
        <v>28211520.409586798</v>
      </c>
      <c r="CY31">
        <v>1632221.1078326399</v>
      </c>
      <c r="CZ31">
        <v>14927767.3627751</v>
      </c>
      <c r="DA31">
        <v>4775207.5353319496</v>
      </c>
      <c r="DB31">
        <v>7763369.7588286102</v>
      </c>
      <c r="DC31">
        <v>4225794.2927393299</v>
      </c>
      <c r="DE31">
        <v>1592809533.57426</v>
      </c>
      <c r="DF31">
        <v>26837728.560662098</v>
      </c>
      <c r="DG31">
        <v>3635811520.06287</v>
      </c>
      <c r="DH31">
        <v>12053584205.405199</v>
      </c>
      <c r="DI31">
        <f t="shared" si="0"/>
        <v>19501465924.676056</v>
      </c>
    </row>
    <row r="32" spans="1:113">
      <c r="A32" t="s">
        <v>32</v>
      </c>
      <c r="B32">
        <v>5591438.8425399596</v>
      </c>
      <c r="C32">
        <v>7478244.8110276796</v>
      </c>
      <c r="D32">
        <v>6574580.3341469299</v>
      </c>
      <c r="E32">
        <v>17485267.961208899</v>
      </c>
      <c r="F32">
        <v>1.59923488630678</v>
      </c>
      <c r="G32">
        <v>26702.919677721198</v>
      </c>
      <c r="H32">
        <v>15598.608930174199</v>
      </c>
      <c r="I32">
        <v>9767421.4085423108</v>
      </c>
      <c r="J32">
        <v>7917116.4241372403</v>
      </c>
      <c r="K32">
        <v>2061686.2066003799</v>
      </c>
      <c r="L32">
        <v>639605.96308575699</v>
      </c>
      <c r="M32">
        <v>89939616.088635802</v>
      </c>
      <c r="N32">
        <v>98378830.693013594</v>
      </c>
      <c r="O32">
        <v>124822716.19049101</v>
      </c>
      <c r="P32">
        <v>78022.421584588694</v>
      </c>
      <c r="Q32">
        <v>498374.64836414001</v>
      </c>
      <c r="R32">
        <v>129595.261558415</v>
      </c>
      <c r="S32">
        <v>4341.42994160339</v>
      </c>
      <c r="T32">
        <v>61730995.8494239</v>
      </c>
      <c r="U32">
        <v>30693759.857882399</v>
      </c>
      <c r="V32">
        <v>4109454.12491776</v>
      </c>
      <c r="W32">
        <v>5020001.3533898601</v>
      </c>
      <c r="X32">
        <v>41428510.251933001</v>
      </c>
      <c r="Y32">
        <v>13335921.321314501</v>
      </c>
      <c r="Z32">
        <v>19505815.784808699</v>
      </c>
      <c r="AA32">
        <v>9888687.2592882495</v>
      </c>
      <c r="AB32">
        <v>49057954.013581403</v>
      </c>
      <c r="AC32">
        <v>167320558.35354799</v>
      </c>
      <c r="AD32">
        <v>195939459.18763399</v>
      </c>
      <c r="AE32">
        <v>33905765.976478301</v>
      </c>
      <c r="AF32">
        <v>11332188183.7927</v>
      </c>
      <c r="AG32">
        <v>14141632.598659299</v>
      </c>
      <c r="AH32">
        <v>52208292.844423801</v>
      </c>
      <c r="AI32">
        <v>308769231.368819</v>
      </c>
      <c r="AJ32">
        <v>42144295.9285082</v>
      </c>
      <c r="AK32">
        <v>1220879.0747175701</v>
      </c>
      <c r="AL32">
        <v>14450551.2852757</v>
      </c>
      <c r="AM32">
        <v>55316561.161940403</v>
      </c>
      <c r="AN32">
        <v>19810707.354915101</v>
      </c>
      <c r="AO32">
        <v>5456066.0476823105</v>
      </c>
      <c r="AP32">
        <v>4222675.5262017502</v>
      </c>
      <c r="AQ32">
        <v>8864200.3245171402</v>
      </c>
      <c r="AR32">
        <v>8239853.7216030303</v>
      </c>
      <c r="AS32">
        <v>14142802.6418608</v>
      </c>
      <c r="AT32">
        <v>3533003.7573137898</v>
      </c>
      <c r="AU32">
        <v>43509650.995542198</v>
      </c>
      <c r="AV32">
        <v>263715523.232907</v>
      </c>
      <c r="AW32">
        <v>55705891.325195298</v>
      </c>
      <c r="AX32">
        <v>127879.21996294201</v>
      </c>
      <c r="AY32">
        <v>19404342.595746499</v>
      </c>
      <c r="AZ32">
        <v>18797874.215543199</v>
      </c>
      <c r="BA32">
        <v>60830218.729828</v>
      </c>
      <c r="BB32">
        <v>4363472.6724694204</v>
      </c>
      <c r="BC32">
        <v>5510562.7711825604</v>
      </c>
      <c r="BD32">
        <v>61467440.748641796</v>
      </c>
      <c r="BE32">
        <v>7196579.9624854596</v>
      </c>
      <c r="BF32">
        <v>2416122.9513589698</v>
      </c>
      <c r="BG32">
        <v>20387258.589961499</v>
      </c>
      <c r="BH32">
        <v>935392.98704858206</v>
      </c>
      <c r="BI32">
        <v>1179070.22983349</v>
      </c>
      <c r="BJ32">
        <v>1845881.5757164201</v>
      </c>
      <c r="BK32">
        <v>24350.7764795476</v>
      </c>
      <c r="BL32">
        <v>7452.7564071618699</v>
      </c>
      <c r="BM32">
        <v>261582.55209903</v>
      </c>
      <c r="BN32">
        <v>63539222.594560899</v>
      </c>
      <c r="BO32">
        <v>80930.880597809301</v>
      </c>
      <c r="BP32">
        <v>379627606.00530899</v>
      </c>
      <c r="BQ32">
        <v>19236550.390788399</v>
      </c>
      <c r="BR32">
        <v>508461962.07697499</v>
      </c>
      <c r="BS32">
        <v>59548599.427354902</v>
      </c>
      <c r="BT32">
        <v>21692544.030036598</v>
      </c>
      <c r="BU32">
        <v>28016477.044325501</v>
      </c>
      <c r="BV32">
        <v>38754809.716481604</v>
      </c>
      <c r="BW32">
        <v>4625673.7883139299</v>
      </c>
      <c r="BX32">
        <v>150140696.557845</v>
      </c>
      <c r="BY32">
        <v>4171152.1231351998</v>
      </c>
      <c r="BZ32">
        <v>142765.743805976</v>
      </c>
      <c r="CA32">
        <v>5686269.5662044697</v>
      </c>
      <c r="CB32">
        <v>5988956.7911274098</v>
      </c>
      <c r="CC32">
        <v>53724392.530185297</v>
      </c>
      <c r="CD32">
        <v>874849497.26895797</v>
      </c>
      <c r="CE32">
        <v>29525710.454009999</v>
      </c>
      <c r="CF32">
        <v>74305768.511644393</v>
      </c>
      <c r="CH32">
        <v>131410491.420573</v>
      </c>
      <c r="CN32">
        <v>81061814.686802894</v>
      </c>
      <c r="CO32">
        <v>85856612.893236503</v>
      </c>
      <c r="CP32">
        <v>86886052.112108901</v>
      </c>
      <c r="CQ32">
        <v>89660746.143821895</v>
      </c>
      <c r="CR32">
        <v>216122398.88152599</v>
      </c>
      <c r="CS32">
        <v>379505999.56057501</v>
      </c>
      <c r="CT32">
        <v>864445946.87782395</v>
      </c>
      <c r="CU32">
        <v>968905343.18493795</v>
      </c>
      <c r="CV32">
        <v>2087438488.402</v>
      </c>
      <c r="CW32">
        <v>10908631.605459901</v>
      </c>
      <c r="CX32">
        <v>3936076418.6426401</v>
      </c>
      <c r="CY32">
        <v>209593727.501313</v>
      </c>
      <c r="CZ32">
        <v>383904328.64433599</v>
      </c>
      <c r="DA32">
        <v>101345744.74378499</v>
      </c>
      <c r="DB32">
        <v>28918141.719154801</v>
      </c>
      <c r="DC32">
        <v>110250019.958121</v>
      </c>
      <c r="DE32">
        <v>29232164902.501598</v>
      </c>
      <c r="DF32">
        <v>248413452.98423499</v>
      </c>
      <c r="DG32">
        <v>18110121020.017799</v>
      </c>
      <c r="DH32">
        <v>46853809063.498398</v>
      </c>
      <c r="DI32">
        <f t="shared" si="0"/>
        <v>119994660462.94638</v>
      </c>
    </row>
    <row r="33" spans="1:113">
      <c r="A33" t="s">
        <v>33</v>
      </c>
      <c r="B33">
        <v>44283.114653589801</v>
      </c>
      <c r="C33">
        <v>803789.97839025396</v>
      </c>
      <c r="D33">
        <v>573186.34371740499</v>
      </c>
      <c r="E33">
        <v>33248.298389935597</v>
      </c>
      <c r="F33">
        <v>0.41237839723122299</v>
      </c>
      <c r="G33">
        <v>160.50454702830299</v>
      </c>
      <c r="H33">
        <v>72.584288095491701</v>
      </c>
      <c r="I33">
        <v>56898.908378195702</v>
      </c>
      <c r="J33">
        <v>28131.0144639303</v>
      </c>
      <c r="K33">
        <v>14786.2037963232</v>
      </c>
      <c r="L33">
        <v>40519.507010314002</v>
      </c>
      <c r="M33">
        <v>537749934.98716998</v>
      </c>
      <c r="N33">
        <v>456107.61417257698</v>
      </c>
      <c r="O33">
        <v>389935.606396847</v>
      </c>
      <c r="P33">
        <v>13999.787677877601</v>
      </c>
      <c r="Q33">
        <v>36988.670602501603</v>
      </c>
      <c r="R33">
        <v>36114.548246868399</v>
      </c>
      <c r="S33">
        <v>1490.6130091007601</v>
      </c>
      <c r="T33">
        <v>20108499.403376602</v>
      </c>
      <c r="U33">
        <v>294111.28422557702</v>
      </c>
      <c r="V33">
        <v>46806.402712338</v>
      </c>
      <c r="W33">
        <v>47184.434447164604</v>
      </c>
      <c r="X33">
        <v>305969.19006096403</v>
      </c>
      <c r="Y33">
        <v>6779748.8345280401</v>
      </c>
      <c r="Z33">
        <v>345301.71005258401</v>
      </c>
      <c r="AA33">
        <v>398514.459834348</v>
      </c>
      <c r="AB33">
        <v>1268422.56411103</v>
      </c>
      <c r="AC33">
        <v>975010.39249322098</v>
      </c>
      <c r="AD33">
        <v>17730626.7149822</v>
      </c>
      <c r="AE33">
        <v>590385.05934749998</v>
      </c>
      <c r="AF33">
        <v>7728608.0999417603</v>
      </c>
      <c r="AG33">
        <v>55750123.707297899</v>
      </c>
      <c r="AH33">
        <v>6736679.3253872497</v>
      </c>
      <c r="AI33">
        <v>15625208.978416</v>
      </c>
      <c r="AJ33">
        <v>2216274.17372467</v>
      </c>
      <c r="AK33">
        <v>727598.59529723297</v>
      </c>
      <c r="AL33">
        <v>94704.765995100606</v>
      </c>
      <c r="AM33">
        <v>386786.84730854398</v>
      </c>
      <c r="AN33">
        <v>108366.774624835</v>
      </c>
      <c r="AO33">
        <v>31665.1249813135</v>
      </c>
      <c r="AP33">
        <v>2741851.67741659</v>
      </c>
      <c r="AQ33">
        <v>6918252.0982615398</v>
      </c>
      <c r="AR33">
        <v>220169.23271460799</v>
      </c>
      <c r="AS33">
        <v>8047.1630495774998</v>
      </c>
      <c r="AT33">
        <v>410900.35013849201</v>
      </c>
      <c r="AU33">
        <v>34262.952603222097</v>
      </c>
      <c r="AV33">
        <v>192307.331585376</v>
      </c>
      <c r="AW33">
        <v>20572.352813580401</v>
      </c>
      <c r="AX33">
        <v>38250.878364359</v>
      </c>
      <c r="AY33">
        <v>11059.9884436107</v>
      </c>
      <c r="AZ33">
        <v>11591.051856661999</v>
      </c>
      <c r="BA33">
        <v>87083.510576733504</v>
      </c>
      <c r="BB33">
        <v>73385.676197424793</v>
      </c>
      <c r="BC33">
        <v>87418.5072066055</v>
      </c>
      <c r="BD33">
        <v>210152.364711392</v>
      </c>
      <c r="BE33">
        <v>4953817.1708386997</v>
      </c>
      <c r="BF33">
        <v>19252744.592362199</v>
      </c>
      <c r="BG33">
        <v>439628.05448275199</v>
      </c>
      <c r="BH33">
        <v>35099.931400929403</v>
      </c>
      <c r="BI33">
        <v>77333.0938827543</v>
      </c>
      <c r="BJ33">
        <v>36290.588959503802</v>
      </c>
      <c r="BK33">
        <v>47410.8170340543</v>
      </c>
      <c r="BL33">
        <v>3896.1466866707901</v>
      </c>
      <c r="BM33">
        <v>223839857.18077701</v>
      </c>
      <c r="BN33">
        <v>356249.62163989001</v>
      </c>
      <c r="BO33">
        <v>35143.549699952899</v>
      </c>
      <c r="BP33">
        <v>15725649.410155401</v>
      </c>
      <c r="BQ33">
        <v>141693.410796051</v>
      </c>
      <c r="BR33">
        <v>647697.47297595302</v>
      </c>
      <c r="BS33">
        <v>100982.325217102</v>
      </c>
      <c r="BT33">
        <v>68012.272021209297</v>
      </c>
      <c r="BU33">
        <v>4140942.52586678</v>
      </c>
      <c r="BV33">
        <v>2529571.31604956</v>
      </c>
      <c r="BW33">
        <v>160937.88059781201</v>
      </c>
      <c r="BX33">
        <v>7198486.51089451</v>
      </c>
      <c r="BY33">
        <v>21228310.585891899</v>
      </c>
      <c r="BZ33">
        <v>7032.8271697371201</v>
      </c>
      <c r="CA33">
        <v>5287881.6714416798</v>
      </c>
      <c r="CB33">
        <v>326093.33715956</v>
      </c>
      <c r="CC33">
        <v>12850235.1114383</v>
      </c>
      <c r="CD33">
        <v>7520140.9772643698</v>
      </c>
      <c r="CE33">
        <v>1631671.9360800399</v>
      </c>
      <c r="CF33">
        <v>5804099.5200514402</v>
      </c>
      <c r="CH33">
        <v>30859012.314224299</v>
      </c>
      <c r="CN33">
        <v>15785496.7217388</v>
      </c>
      <c r="CO33">
        <v>21114811.521277402</v>
      </c>
      <c r="CP33">
        <v>32019930.5465106</v>
      </c>
      <c r="CQ33">
        <v>24320850.2404356</v>
      </c>
      <c r="CR33">
        <v>58408166.078429498</v>
      </c>
      <c r="CS33">
        <v>83752830.036359996</v>
      </c>
      <c r="CT33">
        <v>162205795.04448301</v>
      </c>
      <c r="CU33">
        <v>168945641.578417</v>
      </c>
      <c r="CV33">
        <v>484864414.46708298</v>
      </c>
      <c r="CW33">
        <v>48293.229530543802</v>
      </c>
      <c r="CX33">
        <v>505694.36740489199</v>
      </c>
      <c r="CY33">
        <v>403847.00603393198</v>
      </c>
      <c r="CZ33">
        <v>1303772.9221633601</v>
      </c>
      <c r="DA33">
        <v>1431610.0231554301</v>
      </c>
      <c r="DB33">
        <v>455931.54228373198</v>
      </c>
      <c r="DC33">
        <v>16570470.3998625</v>
      </c>
      <c r="DE33">
        <v>1944295021.52424</v>
      </c>
      <c r="DF33">
        <v>7990534.3695944902</v>
      </c>
      <c r="DG33">
        <v>201510316.21739301</v>
      </c>
      <c r="DH33">
        <v>4153399936.9398799</v>
      </c>
      <c r="DI33">
        <f t="shared" si="0"/>
        <v>8434280837.605711</v>
      </c>
    </row>
    <row r="34" spans="1:113">
      <c r="A34" t="s">
        <v>34</v>
      </c>
      <c r="B34">
        <v>391721.91014959302</v>
      </c>
      <c r="C34">
        <v>912549.41471122205</v>
      </c>
      <c r="D34">
        <v>625329.96724111901</v>
      </c>
      <c r="E34">
        <v>1674937.4479319099</v>
      </c>
      <c r="F34">
        <v>50.665983745021002</v>
      </c>
      <c r="G34">
        <v>389.66794408309403</v>
      </c>
      <c r="H34">
        <v>1431.2772650013901</v>
      </c>
      <c r="I34">
        <v>1261154.4611458001</v>
      </c>
      <c r="J34">
        <v>185876.91948727099</v>
      </c>
      <c r="K34">
        <v>67455.176970547298</v>
      </c>
      <c r="L34">
        <v>1917216.5473992799</v>
      </c>
      <c r="M34">
        <v>38972442.768252403</v>
      </c>
      <c r="N34">
        <v>4964473.2336641597</v>
      </c>
      <c r="O34">
        <v>2251859.5194398402</v>
      </c>
      <c r="P34">
        <v>96876.943739745198</v>
      </c>
      <c r="Q34">
        <v>251738.49599716501</v>
      </c>
      <c r="R34">
        <v>18672365.974770799</v>
      </c>
      <c r="S34">
        <v>373949.80613803799</v>
      </c>
      <c r="T34">
        <v>2694077.5202072002</v>
      </c>
      <c r="U34">
        <v>1166548.6187322801</v>
      </c>
      <c r="V34">
        <v>841895.05256640399</v>
      </c>
      <c r="W34">
        <v>1185265.11182615</v>
      </c>
      <c r="X34">
        <v>5331789.3680576403</v>
      </c>
      <c r="Y34">
        <v>3807371.43790241</v>
      </c>
      <c r="Z34">
        <v>2448924.4978842302</v>
      </c>
      <c r="AA34">
        <v>643953.51614927896</v>
      </c>
      <c r="AB34">
        <v>4737651.5826187199</v>
      </c>
      <c r="AC34">
        <v>16140700.4717359</v>
      </c>
      <c r="AD34">
        <v>9357963.0188226402</v>
      </c>
      <c r="AE34">
        <v>6082454.2602000302</v>
      </c>
      <c r="AF34">
        <v>25817629.641334198</v>
      </c>
      <c r="AG34">
        <v>1379646.3769829799</v>
      </c>
      <c r="AH34">
        <v>219227673.65436</v>
      </c>
      <c r="AI34">
        <v>29423561.247938801</v>
      </c>
      <c r="AJ34">
        <v>10303942.1386155</v>
      </c>
      <c r="AK34">
        <v>244854.21908243001</v>
      </c>
      <c r="AL34">
        <v>704245.65899031598</v>
      </c>
      <c r="AM34">
        <v>2776962.4966243999</v>
      </c>
      <c r="AN34">
        <v>884980.296455067</v>
      </c>
      <c r="AO34">
        <v>428520.82160076097</v>
      </c>
      <c r="AP34">
        <v>9873521.8958299495</v>
      </c>
      <c r="AQ34">
        <v>1457112.0426153</v>
      </c>
      <c r="AR34">
        <v>971434.66148993303</v>
      </c>
      <c r="AS34">
        <v>280889.24862466898</v>
      </c>
      <c r="AT34">
        <v>198240.50485536901</v>
      </c>
      <c r="AU34">
        <v>218361.61392569201</v>
      </c>
      <c r="AV34">
        <v>728770.96874581405</v>
      </c>
      <c r="AW34">
        <v>1381726.3638613599</v>
      </c>
      <c r="AX34">
        <v>224383.98407929801</v>
      </c>
      <c r="AY34">
        <v>862591.20567552606</v>
      </c>
      <c r="AZ34">
        <v>293748.77371824603</v>
      </c>
      <c r="BA34">
        <v>1814022.74900907</v>
      </c>
      <c r="BB34">
        <v>2883845.0106162298</v>
      </c>
      <c r="BC34">
        <v>1713535.6534998701</v>
      </c>
      <c r="BD34">
        <v>1664935.3167819099</v>
      </c>
      <c r="BE34">
        <v>6530235.3282109899</v>
      </c>
      <c r="BF34">
        <v>7128923.3123550098</v>
      </c>
      <c r="BG34">
        <v>13039948.484355399</v>
      </c>
      <c r="BH34">
        <v>2938571.3414088702</v>
      </c>
      <c r="BI34">
        <v>7280600.3178969398</v>
      </c>
      <c r="BJ34">
        <v>2746603.2841363</v>
      </c>
      <c r="BK34">
        <v>3069368.7605218301</v>
      </c>
      <c r="BL34">
        <v>425359.429678416</v>
      </c>
      <c r="BM34">
        <v>17949900.925241899</v>
      </c>
      <c r="BN34">
        <v>2500943.9363234299</v>
      </c>
      <c r="BO34">
        <v>1247186.65940674</v>
      </c>
      <c r="BP34">
        <v>98973629.186400503</v>
      </c>
      <c r="BQ34">
        <v>5281041.5067788297</v>
      </c>
      <c r="BR34">
        <v>35564904.604662597</v>
      </c>
      <c r="BS34">
        <v>4198426.4098147796</v>
      </c>
      <c r="BT34">
        <v>9867994.7488604095</v>
      </c>
      <c r="BU34">
        <v>361223198.58294898</v>
      </c>
      <c r="BV34">
        <v>227637746.600876</v>
      </c>
      <c r="BW34">
        <v>9546454.5611527506</v>
      </c>
      <c r="BX34">
        <v>46521277.023570299</v>
      </c>
      <c r="BY34">
        <v>4505662.4683978697</v>
      </c>
      <c r="BZ34">
        <v>726352.49419138802</v>
      </c>
      <c r="CA34">
        <v>9573646.8240491394</v>
      </c>
      <c r="CB34">
        <v>2341861.1484674099</v>
      </c>
      <c r="CC34">
        <v>24173923.472929399</v>
      </c>
      <c r="CD34">
        <v>8161890.4249896798</v>
      </c>
      <c r="CE34">
        <v>26416616.245349601</v>
      </c>
      <c r="CF34">
        <v>14463957.8493506</v>
      </c>
      <c r="CH34">
        <v>6411731.2454367597</v>
      </c>
      <c r="CN34">
        <v>52807119.787311301</v>
      </c>
      <c r="CO34">
        <v>78508776.886467904</v>
      </c>
      <c r="CP34">
        <v>68865909.348070204</v>
      </c>
      <c r="CQ34">
        <v>65027396.534677804</v>
      </c>
      <c r="CR34">
        <v>171373322.450398</v>
      </c>
      <c r="CS34">
        <v>295405239.36364597</v>
      </c>
      <c r="CT34">
        <v>485393881.83499599</v>
      </c>
      <c r="CU34">
        <v>382116693.739375</v>
      </c>
      <c r="CV34">
        <v>1086961108.4047999</v>
      </c>
      <c r="CW34">
        <v>3169646.3732964201</v>
      </c>
      <c r="CX34">
        <v>29079849.771762699</v>
      </c>
      <c r="CY34">
        <v>19672481.480303299</v>
      </c>
      <c r="CZ34">
        <v>35092711.214771502</v>
      </c>
      <c r="DA34">
        <v>18591513.086574402</v>
      </c>
      <c r="DB34">
        <v>134075617.797426</v>
      </c>
      <c r="DC34">
        <v>25578257.778955199</v>
      </c>
      <c r="DE34">
        <v>3271274228.5502601</v>
      </c>
      <c r="DF34">
        <v>37499998.398701198</v>
      </c>
      <c r="DG34">
        <v>5627566020.4168901</v>
      </c>
      <c r="DH34">
        <v>20177329640.033298</v>
      </c>
      <c r="DI34">
        <f t="shared" ref="DI34:DI65" si="1">SUM(B34:DH34)</f>
        <v>33468656921.62999</v>
      </c>
    </row>
    <row r="35" spans="1:113">
      <c r="A35" t="s">
        <v>35</v>
      </c>
      <c r="B35">
        <v>705447831.77918804</v>
      </c>
      <c r="C35">
        <v>902344915.08644998</v>
      </c>
      <c r="D35">
        <v>665039733.66325998</v>
      </c>
      <c r="E35">
        <v>2000647538.1607201</v>
      </c>
      <c r="F35">
        <v>7946154.1919646002</v>
      </c>
      <c r="G35">
        <v>352739.55848411901</v>
      </c>
      <c r="H35">
        <v>3140540.1324364999</v>
      </c>
      <c r="I35">
        <v>409946452.11191303</v>
      </c>
      <c r="J35">
        <v>131427753.017784</v>
      </c>
      <c r="K35">
        <v>88275105.808831796</v>
      </c>
      <c r="L35">
        <v>725889416.32830095</v>
      </c>
      <c r="M35">
        <v>18100443847.573601</v>
      </c>
      <c r="N35">
        <v>11483745809.5811</v>
      </c>
      <c r="O35">
        <v>3530293725.6104598</v>
      </c>
      <c r="P35">
        <v>111068427.09683999</v>
      </c>
      <c r="Q35">
        <v>96754436.029268995</v>
      </c>
      <c r="R35">
        <v>327046188.115421</v>
      </c>
      <c r="S35">
        <v>74956734.349721104</v>
      </c>
      <c r="T35">
        <v>1282698409.2221799</v>
      </c>
      <c r="U35">
        <v>1205252857.00843</v>
      </c>
      <c r="V35">
        <v>519777318.71478301</v>
      </c>
      <c r="W35">
        <v>4153602939.4082699</v>
      </c>
      <c r="X35">
        <v>8225392532.0052299</v>
      </c>
      <c r="Y35">
        <v>1655238654.1331501</v>
      </c>
      <c r="Z35">
        <v>939850817.08482897</v>
      </c>
      <c r="AA35">
        <v>1300775887.9082899</v>
      </c>
      <c r="AB35">
        <v>2880067418.8466601</v>
      </c>
      <c r="AC35">
        <v>3208999734.5202198</v>
      </c>
      <c r="AD35">
        <v>16747353614.8543</v>
      </c>
      <c r="AE35">
        <v>2337823495.7017999</v>
      </c>
      <c r="AF35">
        <v>16559966256.989</v>
      </c>
      <c r="AG35">
        <v>711340356.80659902</v>
      </c>
      <c r="AH35">
        <v>3098726606.8610601</v>
      </c>
      <c r="AI35">
        <v>9927888642.5999508</v>
      </c>
      <c r="AJ35">
        <v>475346216.29792303</v>
      </c>
      <c r="AK35">
        <v>46704365.0309444</v>
      </c>
      <c r="AL35">
        <v>80857803.170380503</v>
      </c>
      <c r="AM35">
        <v>361556625.70055801</v>
      </c>
      <c r="AN35">
        <v>110544180.072952</v>
      </c>
      <c r="AO35">
        <v>80321567.440769807</v>
      </c>
      <c r="AP35">
        <v>243546400.288176</v>
      </c>
      <c r="AQ35">
        <v>341619316.51030701</v>
      </c>
      <c r="AR35">
        <v>289634954.420138</v>
      </c>
      <c r="AS35">
        <v>456974127.41084498</v>
      </c>
      <c r="AT35">
        <v>162133694.961824</v>
      </c>
      <c r="AU35">
        <v>174234165.403413</v>
      </c>
      <c r="AV35">
        <v>1754894596.6069</v>
      </c>
      <c r="AW35">
        <v>407806334.37520301</v>
      </c>
      <c r="AX35">
        <v>64764848.505491696</v>
      </c>
      <c r="AY35">
        <v>114192356.11376099</v>
      </c>
      <c r="AZ35">
        <v>147491809.184944</v>
      </c>
      <c r="BA35">
        <v>431347137.93820697</v>
      </c>
      <c r="BB35">
        <v>2385083388.9181399</v>
      </c>
      <c r="BC35">
        <v>84594200.264200702</v>
      </c>
      <c r="BD35">
        <v>536700415.505647</v>
      </c>
      <c r="BE35">
        <v>1205128162.0132799</v>
      </c>
      <c r="BF35">
        <v>665028930.51306701</v>
      </c>
      <c r="BG35">
        <v>701888967.45330095</v>
      </c>
      <c r="BH35">
        <v>126196795.604819</v>
      </c>
      <c r="BI35">
        <v>377281449.90052301</v>
      </c>
      <c r="BJ35">
        <v>132681428.81099001</v>
      </c>
      <c r="BK35">
        <v>88992627.805802703</v>
      </c>
      <c r="BL35">
        <v>118711625.725683</v>
      </c>
      <c r="BM35">
        <v>1715092175.34358</v>
      </c>
      <c r="BN35">
        <v>2702179760.8557301</v>
      </c>
      <c r="BO35">
        <v>193439763.402924</v>
      </c>
      <c r="BP35">
        <v>5050760859.2235699</v>
      </c>
      <c r="BQ35">
        <v>594934449.60994196</v>
      </c>
      <c r="BR35">
        <v>2132962374.5092599</v>
      </c>
      <c r="BS35">
        <v>656425548.81840396</v>
      </c>
      <c r="BT35">
        <v>626458389.52085996</v>
      </c>
      <c r="BU35">
        <v>5831132936.9410496</v>
      </c>
      <c r="BV35">
        <v>2814778589.9298401</v>
      </c>
      <c r="BW35">
        <v>538246093.48433697</v>
      </c>
      <c r="BX35">
        <v>1346498258.7885201</v>
      </c>
      <c r="BY35">
        <v>108035579.322574</v>
      </c>
      <c r="BZ35">
        <v>40183912.0261712</v>
      </c>
      <c r="CA35">
        <v>605459861.12939799</v>
      </c>
      <c r="CB35">
        <v>472116267.30520701</v>
      </c>
      <c r="CC35">
        <v>5222338109.7263203</v>
      </c>
      <c r="CD35">
        <v>2658019386.1156201</v>
      </c>
      <c r="CE35">
        <v>541986047.75276899</v>
      </c>
      <c r="CF35">
        <v>548115455.86395705</v>
      </c>
      <c r="CH35">
        <v>2619824707.0977502</v>
      </c>
      <c r="CN35">
        <v>3373060381.4389801</v>
      </c>
      <c r="CO35">
        <v>4230406030.3887401</v>
      </c>
      <c r="CP35">
        <v>3515707000.4918098</v>
      </c>
      <c r="CQ35">
        <v>4071033598.8407698</v>
      </c>
      <c r="CR35">
        <v>10021866981.9781</v>
      </c>
      <c r="CS35">
        <v>12302337600.4666</v>
      </c>
      <c r="CT35">
        <v>20344039701.716999</v>
      </c>
      <c r="CU35">
        <v>15580127539.4806</v>
      </c>
      <c r="CV35">
        <v>32866439221.301201</v>
      </c>
      <c r="CW35">
        <v>256437892.36308101</v>
      </c>
      <c r="CX35">
        <v>6021827773.0803003</v>
      </c>
      <c r="CY35">
        <v>525546420.67410803</v>
      </c>
      <c r="CZ35">
        <v>4995123847.07199</v>
      </c>
      <c r="DA35">
        <v>1778481137.8309</v>
      </c>
      <c r="DB35">
        <v>4091741101.7128201</v>
      </c>
      <c r="DC35">
        <v>1364551597.9883499</v>
      </c>
      <c r="DE35">
        <v>508241671.12026799</v>
      </c>
      <c r="DF35">
        <v>1524867269.7177999</v>
      </c>
      <c r="DG35">
        <v>28425291559.5723</v>
      </c>
      <c r="DH35">
        <v>31510186179.972</v>
      </c>
      <c r="DI35">
        <f t="shared" si="1"/>
        <v>350612084416.78406</v>
      </c>
    </row>
    <row r="36" spans="1:113">
      <c r="A36" t="s">
        <v>36</v>
      </c>
      <c r="B36">
        <v>10102.256997258301</v>
      </c>
      <c r="C36">
        <v>1661.91547578313</v>
      </c>
      <c r="D36">
        <v>1551.84145762096</v>
      </c>
      <c r="E36">
        <v>589901.70931385201</v>
      </c>
      <c r="G36">
        <v>1590.36216007863</v>
      </c>
      <c r="I36">
        <v>4236172.4238142399</v>
      </c>
      <c r="J36">
        <v>5222249.1964942599</v>
      </c>
      <c r="K36">
        <v>1767443.91086762</v>
      </c>
      <c r="L36">
        <v>657656.12454018102</v>
      </c>
      <c r="M36">
        <v>243221233.915382</v>
      </c>
      <c r="N36">
        <v>72772921.670578793</v>
      </c>
      <c r="O36">
        <v>86447726.924234703</v>
      </c>
      <c r="P36">
        <v>50847.359835962801</v>
      </c>
      <c r="Q36">
        <v>346220.09095170099</v>
      </c>
      <c r="T36">
        <v>24758791.541007198</v>
      </c>
      <c r="U36">
        <v>22239321.115005601</v>
      </c>
      <c r="V36">
        <v>4488158.2005597502</v>
      </c>
      <c r="W36">
        <v>1950387.6050720101</v>
      </c>
      <c r="X36">
        <v>44360018.139648698</v>
      </c>
      <c r="Y36">
        <v>7818882.0935808998</v>
      </c>
      <c r="Z36">
        <v>15855646.452278901</v>
      </c>
      <c r="AA36">
        <v>4691406.86616241</v>
      </c>
      <c r="AB36">
        <v>34841279.394447103</v>
      </c>
      <c r="AC36">
        <v>78951234.192807302</v>
      </c>
      <c r="AD36">
        <v>69693164.296480194</v>
      </c>
      <c r="AE36">
        <v>754062.54594139603</v>
      </c>
      <c r="AF36">
        <v>136888823.98017001</v>
      </c>
      <c r="AG36">
        <v>10328258.443477999</v>
      </c>
      <c r="AH36">
        <v>43159364.107215203</v>
      </c>
      <c r="AI36">
        <v>4018296.3493561498</v>
      </c>
      <c r="AJ36">
        <v>30735603.999169301</v>
      </c>
      <c r="AK36">
        <v>1435588.64310162</v>
      </c>
      <c r="AL36">
        <v>13404479.7770939</v>
      </c>
      <c r="AM36">
        <v>51713697.2206707</v>
      </c>
      <c r="AN36">
        <v>18688427.909956399</v>
      </c>
      <c r="AO36">
        <v>3658749.7369349701</v>
      </c>
      <c r="AP36">
        <v>3342834.81417449</v>
      </c>
      <c r="AQ36">
        <v>10395067.6590288</v>
      </c>
      <c r="AR36">
        <v>12358704.612810099</v>
      </c>
      <c r="AT36">
        <v>331090.59888600401</v>
      </c>
      <c r="AU36">
        <v>2712244.9613995398</v>
      </c>
      <c r="AV36">
        <v>177152620.49870899</v>
      </c>
      <c r="AW36">
        <v>1303392.6355683799</v>
      </c>
      <c r="AX36">
        <v>8047.6802094633304</v>
      </c>
      <c r="AY36">
        <v>441825.82475822698</v>
      </c>
      <c r="AZ36">
        <v>314707.69326773298</v>
      </c>
      <c r="BA36">
        <v>5757381.5262491005</v>
      </c>
      <c r="BB36">
        <v>3829996.0895541599</v>
      </c>
      <c r="BC36">
        <v>5254704.6434602896</v>
      </c>
      <c r="BD36">
        <v>322044.25563383102</v>
      </c>
      <c r="BE36">
        <v>5824391.2111081304</v>
      </c>
      <c r="BF36">
        <v>2112511.4914633199</v>
      </c>
      <c r="BG36">
        <v>391022.98872100801</v>
      </c>
      <c r="BH36">
        <v>904437.36427314801</v>
      </c>
      <c r="BI36">
        <v>1003147.19109403</v>
      </c>
      <c r="BJ36">
        <v>1605695.72628431</v>
      </c>
      <c r="BK36">
        <v>586769.80566859199</v>
      </c>
      <c r="BM36">
        <v>80968559.572530299</v>
      </c>
      <c r="BN36">
        <v>59828766.178502597</v>
      </c>
      <c r="BP36">
        <v>85558768.419525102</v>
      </c>
      <c r="BR36">
        <v>281520470.369497</v>
      </c>
      <c r="BS36">
        <v>9855773.6689832304</v>
      </c>
      <c r="BT36">
        <v>315550.71649937099</v>
      </c>
      <c r="BU36">
        <v>291510.40517843701</v>
      </c>
      <c r="BV36">
        <v>115325.842985241</v>
      </c>
      <c r="BW36">
        <v>10245.3453854374</v>
      </c>
      <c r="BX36">
        <v>190498.496592487</v>
      </c>
      <c r="BY36">
        <v>923078.70231417497</v>
      </c>
      <c r="BZ36">
        <v>14317.277244687501</v>
      </c>
      <c r="CA36">
        <v>1966036.4509034499</v>
      </c>
      <c r="CB36">
        <v>5648240.3993682396</v>
      </c>
      <c r="CC36">
        <v>20030371.0216421</v>
      </c>
      <c r="CD36">
        <v>874769266.19961095</v>
      </c>
      <c r="CE36">
        <v>26217868.145266999</v>
      </c>
      <c r="CF36">
        <v>51486498.473988697</v>
      </c>
      <c r="CH36">
        <v>563412.66206952406</v>
      </c>
      <c r="CN36">
        <v>1283457247.86866</v>
      </c>
      <c r="CO36">
        <v>1566395125.2054</v>
      </c>
      <c r="CP36">
        <v>1333491739.0086601</v>
      </c>
      <c r="CQ36">
        <v>1528504031.3462601</v>
      </c>
      <c r="CR36">
        <v>3789040413.26794</v>
      </c>
      <c r="CS36">
        <v>4966686545.7306099</v>
      </c>
      <c r="CT36">
        <v>8181359850.8888798</v>
      </c>
      <c r="CU36">
        <v>6744926414.1979303</v>
      </c>
      <c r="CV36">
        <v>14337428966.2404</v>
      </c>
      <c r="CW36">
        <v>55170.867078543401</v>
      </c>
      <c r="CZ36">
        <v>301427.45119191002</v>
      </c>
      <c r="DA36">
        <v>891595.95235080097</v>
      </c>
      <c r="DB36">
        <v>51744.416221650499</v>
      </c>
      <c r="DE36">
        <v>19718511.958520401</v>
      </c>
      <c r="DH36">
        <v>246718.50455299401</v>
      </c>
      <c r="DI36">
        <f t="shared" si="1"/>
        <v>46528543622.837318</v>
      </c>
    </row>
    <row r="37" spans="1:113">
      <c r="A37" t="s">
        <v>37</v>
      </c>
      <c r="B37">
        <v>1722.9288609338801</v>
      </c>
      <c r="C37">
        <v>2924.1189368993</v>
      </c>
      <c r="D37">
        <v>2730.4451155415099</v>
      </c>
      <c r="E37">
        <v>5974.6602125450399</v>
      </c>
      <c r="I37">
        <v>64046.124983166301</v>
      </c>
      <c r="J37">
        <v>4406.9346433727096</v>
      </c>
      <c r="K37">
        <v>1368.4782121002099</v>
      </c>
      <c r="L37">
        <v>143571.81612716301</v>
      </c>
      <c r="M37">
        <v>189367914.32384101</v>
      </c>
      <c r="N37">
        <v>3449618.9094023202</v>
      </c>
      <c r="O37">
        <v>3179532.7243817202</v>
      </c>
      <c r="Q37">
        <v>360192.950207469</v>
      </c>
      <c r="T37">
        <v>6774052.7592278197</v>
      </c>
      <c r="U37">
        <v>472638.85975732899</v>
      </c>
      <c r="V37">
        <v>25540163.839258298</v>
      </c>
      <c r="W37">
        <v>3186305.26053571</v>
      </c>
      <c r="X37">
        <v>15942940.2696817</v>
      </c>
      <c r="Y37">
        <v>493063.994693488</v>
      </c>
      <c r="Z37">
        <v>9474.8187513631092</v>
      </c>
      <c r="AA37">
        <v>19552.266521514</v>
      </c>
      <c r="AB37">
        <v>1009760.5184121</v>
      </c>
      <c r="AC37">
        <v>2806672.8952198001</v>
      </c>
      <c r="AD37">
        <v>4461580.6240699096</v>
      </c>
      <c r="AE37">
        <v>2200743.5584514602</v>
      </c>
      <c r="AF37">
        <v>1311243.59331285</v>
      </c>
      <c r="AG37">
        <v>1852249.9586003199</v>
      </c>
      <c r="AH37">
        <v>6374280.7488630097</v>
      </c>
      <c r="AI37">
        <v>15758694.044903301</v>
      </c>
      <c r="AJ37">
        <v>3784727.6030365401</v>
      </c>
      <c r="AK37">
        <v>255835.844501552</v>
      </c>
      <c r="AL37">
        <v>338728.85157110897</v>
      </c>
      <c r="AM37">
        <v>1733633.3226630499</v>
      </c>
      <c r="AN37">
        <v>572906.00081522204</v>
      </c>
      <c r="AO37">
        <v>633853.90699434699</v>
      </c>
      <c r="AP37">
        <v>563718.16658322804</v>
      </c>
      <c r="AQ37">
        <v>2163089.7818231499</v>
      </c>
      <c r="AR37">
        <v>4914188.4738136502</v>
      </c>
      <c r="AT37">
        <v>24207.890591024101</v>
      </c>
      <c r="AU37">
        <v>4772160.1782430802</v>
      </c>
      <c r="AV37">
        <v>2181390.61565866</v>
      </c>
      <c r="AW37">
        <v>4893.7128779510704</v>
      </c>
      <c r="AX37">
        <v>225367.310643948</v>
      </c>
      <c r="AY37">
        <v>44662.866426472603</v>
      </c>
      <c r="AZ37">
        <v>390507.49568986602</v>
      </c>
      <c r="BA37">
        <v>6211.3142199937702</v>
      </c>
      <c r="BB37">
        <v>417814.95121767803</v>
      </c>
      <c r="BC37">
        <v>478889.86063238</v>
      </c>
      <c r="BE37">
        <v>80615.261709471801</v>
      </c>
      <c r="BF37">
        <v>1171328.5105256201</v>
      </c>
      <c r="BG37">
        <v>7927719.60130197</v>
      </c>
      <c r="BH37">
        <v>1523394.4338495999</v>
      </c>
      <c r="BI37">
        <v>6642329.2137161102</v>
      </c>
      <c r="BJ37">
        <v>2501546.5455315402</v>
      </c>
      <c r="BK37">
        <v>526103.968339368</v>
      </c>
      <c r="BM37">
        <v>59225656.281515799</v>
      </c>
      <c r="BN37">
        <v>915802.82817285298</v>
      </c>
      <c r="BP37">
        <v>13181230.7406669</v>
      </c>
      <c r="BR37">
        <v>15345874.665250299</v>
      </c>
      <c r="BS37">
        <v>427037.03469520999</v>
      </c>
      <c r="BT37">
        <v>3876225.8746207198</v>
      </c>
      <c r="BU37">
        <v>10933825.6318953</v>
      </c>
      <c r="BV37">
        <v>2844350.9342268598</v>
      </c>
      <c r="BW37">
        <v>2378815.6428051498</v>
      </c>
      <c r="BX37">
        <v>4618475.2670823298</v>
      </c>
      <c r="BY37">
        <v>4617.5379585248802</v>
      </c>
      <c r="BZ37">
        <v>270107.76176006201</v>
      </c>
      <c r="CA37">
        <v>473888.84845634497</v>
      </c>
      <c r="CB37">
        <v>36779579.4734741</v>
      </c>
      <c r="CC37">
        <v>106012554.92056</v>
      </c>
      <c r="CD37">
        <v>34726638.484032102</v>
      </c>
      <c r="CE37">
        <v>2272125.9375639502</v>
      </c>
      <c r="CF37">
        <v>3826599.71888672</v>
      </c>
      <c r="CN37">
        <v>451885985.36786598</v>
      </c>
      <c r="CO37">
        <v>551534590.46451795</v>
      </c>
      <c r="CP37">
        <v>469535297.281358</v>
      </c>
      <c r="CQ37">
        <v>538994679.30756795</v>
      </c>
      <c r="CR37">
        <v>1336127573.7673299</v>
      </c>
      <c r="CS37">
        <v>1750601874.7486401</v>
      </c>
      <c r="CT37">
        <v>2885283902.9976201</v>
      </c>
      <c r="CU37">
        <v>2378479690.3607702</v>
      </c>
      <c r="CV37">
        <v>5054899035.3322401</v>
      </c>
      <c r="CW37">
        <v>589038.42213447404</v>
      </c>
      <c r="CX37">
        <v>106581.878433918</v>
      </c>
      <c r="CZ37">
        <v>1163862.1695592001</v>
      </c>
      <c r="DA37">
        <v>6160871.4526361097</v>
      </c>
      <c r="DB37">
        <v>449919.53481006599</v>
      </c>
      <c r="DE37">
        <v>8645329.1950810701</v>
      </c>
      <c r="DH37">
        <v>1128791586.15083</v>
      </c>
      <c r="DI37">
        <f t="shared" si="1"/>
        <v>17190040474.12318</v>
      </c>
    </row>
    <row r="38" spans="1:113">
      <c r="A38" t="s">
        <v>38</v>
      </c>
      <c r="B38">
        <v>46812.145774868201</v>
      </c>
      <c r="C38">
        <v>65623.121216648797</v>
      </c>
      <c r="D38">
        <v>61276.690596616703</v>
      </c>
      <c r="E38">
        <v>366230.95564372803</v>
      </c>
      <c r="I38">
        <v>1271834.20470208</v>
      </c>
      <c r="J38">
        <v>75355.624882849093</v>
      </c>
      <c r="K38">
        <v>30533.764198617198</v>
      </c>
      <c r="L38">
        <v>541574.37183834706</v>
      </c>
      <c r="M38">
        <v>11252579626.287901</v>
      </c>
      <c r="N38">
        <v>57381129.782053404</v>
      </c>
      <c r="O38">
        <v>60545964.452505201</v>
      </c>
      <c r="Q38">
        <v>457592.129765035</v>
      </c>
      <c r="S38">
        <v>135260.143907816</v>
      </c>
      <c r="T38">
        <v>9975849.6213419009</v>
      </c>
      <c r="U38">
        <v>8494849.1404734198</v>
      </c>
      <c r="V38">
        <v>1014423.20803979</v>
      </c>
      <c r="W38">
        <v>7869090.4955026098</v>
      </c>
      <c r="X38">
        <v>172129984.79914701</v>
      </c>
      <c r="Y38">
        <v>5842378.3260268299</v>
      </c>
      <c r="Z38">
        <v>192271.78303411801</v>
      </c>
      <c r="AA38">
        <v>285296.52405798598</v>
      </c>
      <c r="AB38">
        <v>18804175.1904613</v>
      </c>
      <c r="AC38">
        <v>44373987.347926699</v>
      </c>
      <c r="AD38">
        <v>99582877.573843896</v>
      </c>
      <c r="AE38">
        <v>42051333.247749299</v>
      </c>
      <c r="AF38">
        <v>21831673.232682001</v>
      </c>
      <c r="AG38">
        <v>32196033.667092498</v>
      </c>
      <c r="AH38">
        <v>120654632.93237799</v>
      </c>
      <c r="AI38">
        <v>806390.02786161599</v>
      </c>
      <c r="AJ38">
        <v>12340150.221556099</v>
      </c>
      <c r="AK38">
        <v>89972.502641358704</v>
      </c>
      <c r="AL38">
        <v>3826435.4597910699</v>
      </c>
      <c r="AM38">
        <v>14513857.409670001</v>
      </c>
      <c r="AN38">
        <v>2419001.1542335702</v>
      </c>
      <c r="AO38">
        <v>8102802.4939601598</v>
      </c>
      <c r="AP38">
        <v>28051.708896733198</v>
      </c>
      <c r="AQ38">
        <v>768462.31900950498</v>
      </c>
      <c r="AR38">
        <v>2796536.4935693801</v>
      </c>
      <c r="AS38">
        <v>135064.166597612</v>
      </c>
      <c r="AT38">
        <v>259375.07292288</v>
      </c>
      <c r="AU38">
        <v>3149908.5466123899</v>
      </c>
      <c r="AV38">
        <v>7901250.6201066403</v>
      </c>
      <c r="AW38">
        <v>615951.90908140095</v>
      </c>
      <c r="AX38">
        <v>9346.3005860324502</v>
      </c>
      <c r="AY38">
        <v>41224.209491700698</v>
      </c>
      <c r="AZ38">
        <v>365490.75279586401</v>
      </c>
      <c r="BA38">
        <v>261932.91789411899</v>
      </c>
      <c r="BB38">
        <v>68639.283176770507</v>
      </c>
      <c r="BC38">
        <v>24793.0585792436</v>
      </c>
      <c r="BE38">
        <v>671903.72340657096</v>
      </c>
      <c r="BF38">
        <v>57138.832114504497</v>
      </c>
      <c r="BG38">
        <v>398017.30353819201</v>
      </c>
      <c r="BH38">
        <v>386811.45192683302</v>
      </c>
      <c r="BI38">
        <v>1037624.13132337</v>
      </c>
      <c r="BJ38">
        <v>550052.53493476205</v>
      </c>
      <c r="BK38">
        <v>26865.024804314799</v>
      </c>
      <c r="BM38">
        <v>960545095.65418506</v>
      </c>
      <c r="BN38">
        <v>8443276.1688957494</v>
      </c>
      <c r="BP38">
        <v>7724404.7949389704</v>
      </c>
      <c r="BR38">
        <v>115731289.59632801</v>
      </c>
      <c r="BS38">
        <v>171161.80871457999</v>
      </c>
      <c r="BT38">
        <v>2010430.4795943899</v>
      </c>
      <c r="BU38">
        <v>5037468.1612149803</v>
      </c>
      <c r="BV38">
        <v>387707.997965471</v>
      </c>
      <c r="BW38">
        <v>2983416.92080398</v>
      </c>
      <c r="BX38">
        <v>221238.439401084</v>
      </c>
      <c r="BY38">
        <v>186139799.94761801</v>
      </c>
      <c r="BZ38">
        <v>16627.596179214499</v>
      </c>
      <c r="CA38">
        <v>32132734.783016399</v>
      </c>
      <c r="CB38">
        <v>3103297.3328597201</v>
      </c>
      <c r="CC38">
        <v>691968992.47010505</v>
      </c>
      <c r="CD38">
        <v>434757604.53092003</v>
      </c>
      <c r="CE38">
        <v>600749.95675363694</v>
      </c>
      <c r="CF38">
        <v>2914396.8667748999</v>
      </c>
      <c r="CN38">
        <v>308630457.13879102</v>
      </c>
      <c r="CO38">
        <v>376688678.08572</v>
      </c>
      <c r="CP38">
        <v>320684545.87822002</v>
      </c>
      <c r="CQ38">
        <v>368121899.61269802</v>
      </c>
      <c r="CR38">
        <v>912546701.80430901</v>
      </c>
      <c r="CS38">
        <v>1195626051.6184599</v>
      </c>
      <c r="CT38">
        <v>1970586690.5771599</v>
      </c>
      <c r="CU38">
        <v>1624450963.6292</v>
      </c>
      <c r="CV38">
        <v>3452390988.9540901</v>
      </c>
      <c r="CW38">
        <v>64073.558328244399</v>
      </c>
      <c r="CZ38">
        <v>350067.533797924</v>
      </c>
      <c r="DA38">
        <v>1035469.04885229</v>
      </c>
      <c r="DB38">
        <v>60094.195478546397</v>
      </c>
      <c r="DE38">
        <v>9910922.4348478094</v>
      </c>
      <c r="DH38">
        <v>78905011.8960765</v>
      </c>
      <c r="DI38">
        <f t="shared" si="1"/>
        <v>25095453029.868122</v>
      </c>
    </row>
    <row r="39" spans="1:113">
      <c r="A39" t="s">
        <v>39</v>
      </c>
      <c r="B39">
        <v>1694269.64776827</v>
      </c>
      <c r="C39">
        <v>1032282.9104846</v>
      </c>
      <c r="D39">
        <v>435156.22300357401</v>
      </c>
      <c r="E39">
        <v>1396618.4534160499</v>
      </c>
      <c r="I39">
        <v>7222.4259938264404</v>
      </c>
      <c r="J39">
        <v>2459.88657389539</v>
      </c>
      <c r="K39">
        <v>769.27558264951904</v>
      </c>
      <c r="L39">
        <v>1922010.64267501</v>
      </c>
      <c r="M39">
        <v>29947317.069943599</v>
      </c>
      <c r="N39">
        <v>825399.64620471804</v>
      </c>
      <c r="O39">
        <v>1129958.9009571101</v>
      </c>
      <c r="Q39">
        <v>3521.8128911755298</v>
      </c>
      <c r="T39">
        <v>18032.445153641998</v>
      </c>
      <c r="U39">
        <v>189056.22271834401</v>
      </c>
      <c r="V39">
        <v>3081911.0457923599</v>
      </c>
      <c r="W39">
        <v>2272400.87325521</v>
      </c>
      <c r="X39">
        <v>8675430.6316651795</v>
      </c>
      <c r="Y39">
        <v>108089.19242423501</v>
      </c>
      <c r="Z39">
        <v>503615.97810779198</v>
      </c>
      <c r="AA39">
        <v>2037.1255994744399</v>
      </c>
      <c r="AB39">
        <v>320589.67264894699</v>
      </c>
      <c r="AC39">
        <v>897418.32078787498</v>
      </c>
      <c r="AD39">
        <v>4456841.8331241598</v>
      </c>
      <c r="AE39">
        <v>747507.50947279902</v>
      </c>
      <c r="AF39">
        <v>412345.56121273799</v>
      </c>
      <c r="AG39">
        <v>548674.88808615506</v>
      </c>
      <c r="AH39">
        <v>2107317.7370099602</v>
      </c>
      <c r="AI39">
        <v>2300423.24309116</v>
      </c>
      <c r="AJ39">
        <v>1842539.11177135</v>
      </c>
      <c r="AK39">
        <v>82514.922416798596</v>
      </c>
      <c r="AL39">
        <v>102148.96510431</v>
      </c>
      <c r="AM39">
        <v>526372.59777805605</v>
      </c>
      <c r="AN39">
        <v>144875.98084449201</v>
      </c>
      <c r="AO39">
        <v>236892.55873322199</v>
      </c>
      <c r="AP39">
        <v>61638.802168349102</v>
      </c>
      <c r="AQ39">
        <v>701598.37558661995</v>
      </c>
      <c r="AR39">
        <v>2389278.23222744</v>
      </c>
      <c r="AT39">
        <v>220896.76935492799</v>
      </c>
      <c r="AU39">
        <v>2682619.4740658002</v>
      </c>
      <c r="AV39">
        <v>33780154.384204097</v>
      </c>
      <c r="AW39">
        <v>5481907.8527371902</v>
      </c>
      <c r="AX39">
        <v>18904.469139311499</v>
      </c>
      <c r="AY39">
        <v>143005.50127114999</v>
      </c>
      <c r="AZ39">
        <v>1271519.9905594599</v>
      </c>
      <c r="BA39">
        <v>2628.2787382772199</v>
      </c>
      <c r="BB39">
        <v>14952.578709843499</v>
      </c>
      <c r="BC39">
        <v>54295.732902265299</v>
      </c>
      <c r="BE39">
        <v>4352.0136212753896</v>
      </c>
      <c r="BF39">
        <v>93269.377354189797</v>
      </c>
      <c r="BG39">
        <v>1179634.41607155</v>
      </c>
      <c r="BH39">
        <v>254968.21243040499</v>
      </c>
      <c r="BI39">
        <v>990837.327646608</v>
      </c>
      <c r="BJ39">
        <v>369311.69573901797</v>
      </c>
      <c r="BK39">
        <v>54339.043310782399</v>
      </c>
      <c r="BM39">
        <v>22487749.030306999</v>
      </c>
      <c r="BN39">
        <v>387899.01370481402</v>
      </c>
      <c r="BP39">
        <v>1318912.62445135</v>
      </c>
      <c r="BR39">
        <v>9122439.6102111693</v>
      </c>
      <c r="BS39">
        <v>19585.2135819793</v>
      </c>
      <c r="BT39">
        <v>1997831.3367359799</v>
      </c>
      <c r="BU39">
        <v>849854.35029707605</v>
      </c>
      <c r="BV39">
        <v>418242.56575161399</v>
      </c>
      <c r="BW39">
        <v>22762.8318973479</v>
      </c>
      <c r="BX39">
        <v>647131.42143304797</v>
      </c>
      <c r="BY39">
        <v>715.48928463939706</v>
      </c>
      <c r="BZ39">
        <v>14160.891548814699</v>
      </c>
      <c r="CA39">
        <v>1930.2639592206999</v>
      </c>
      <c r="CB39">
        <v>4980911.5129048303</v>
      </c>
      <c r="CC39">
        <v>241203127.876845</v>
      </c>
      <c r="CD39">
        <v>7784193.2165619005</v>
      </c>
      <c r="CE39">
        <v>319484.16068365599</v>
      </c>
      <c r="CF39">
        <v>478037.30822996999</v>
      </c>
      <c r="CN39">
        <v>1171454519.44082</v>
      </c>
      <c r="CO39">
        <v>1429703135.4422801</v>
      </c>
      <c r="CP39">
        <v>1217124535.7657599</v>
      </c>
      <c r="CQ39">
        <v>1395163810.9349</v>
      </c>
      <c r="CR39">
        <v>3458500708.14814</v>
      </c>
      <c r="CS39">
        <v>4533369010.7157898</v>
      </c>
      <c r="CT39">
        <v>7467669570.4545403</v>
      </c>
      <c r="CU39">
        <v>6156528932.1129103</v>
      </c>
      <c r="CV39">
        <v>13086642051.625099</v>
      </c>
      <c r="CW39">
        <v>54568.243109437499</v>
      </c>
      <c r="CZ39">
        <v>596269.99927630799</v>
      </c>
      <c r="DA39">
        <v>1373018.1247357801</v>
      </c>
      <c r="DB39">
        <v>51179.218914923797</v>
      </c>
      <c r="DE39">
        <v>1090781.90094195</v>
      </c>
      <c r="DH39">
        <v>8866722946.4780903</v>
      </c>
      <c r="DI39">
        <f t="shared" si="1"/>
        <v>49195844143.163826</v>
      </c>
    </row>
    <row r="40" spans="1:113">
      <c r="A40" t="s">
        <v>40</v>
      </c>
      <c r="B40">
        <v>1059.1840789016001</v>
      </c>
      <c r="C40">
        <v>1932.3289610511199</v>
      </c>
      <c r="D40">
        <v>1804.34458624181</v>
      </c>
      <c r="E40">
        <v>1486.67856228394</v>
      </c>
      <c r="I40">
        <v>4043.0189302745798</v>
      </c>
      <c r="J40">
        <v>2891.7254099226202</v>
      </c>
      <c r="K40">
        <v>904.32370873830303</v>
      </c>
      <c r="L40">
        <v>73882.387275712797</v>
      </c>
      <c r="M40">
        <v>7544796.3460021801</v>
      </c>
      <c r="N40">
        <v>124826.217050566</v>
      </c>
      <c r="O40">
        <v>365342.15712562599</v>
      </c>
      <c r="Q40">
        <v>4140.0753735885</v>
      </c>
      <c r="T40">
        <v>21198.083036506599</v>
      </c>
      <c r="U40">
        <v>23652.6657374264</v>
      </c>
      <c r="V40">
        <v>3133989.9246507399</v>
      </c>
      <c r="W40">
        <v>2033170.8679377399</v>
      </c>
      <c r="X40">
        <v>4767043.4556790004</v>
      </c>
      <c r="Y40">
        <v>40981.206899632503</v>
      </c>
      <c r="Z40">
        <v>6261.1908301456197</v>
      </c>
      <c r="AA40">
        <v>2394.7477585828701</v>
      </c>
      <c r="AB40">
        <v>45369.092758173501</v>
      </c>
      <c r="AC40">
        <v>175142.215789051</v>
      </c>
      <c r="AD40">
        <v>1425670.5223846601</v>
      </c>
      <c r="AE40">
        <v>67881.042414923606</v>
      </c>
      <c r="AF40">
        <v>114368.56865703499</v>
      </c>
      <c r="AG40">
        <v>66028.845691798895</v>
      </c>
      <c r="AH40">
        <v>535833.67291029298</v>
      </c>
      <c r="AI40">
        <v>2307539.1945581902</v>
      </c>
      <c r="AJ40">
        <v>1680281.5139230201</v>
      </c>
      <c r="AK40">
        <v>94968.221174142207</v>
      </c>
      <c r="AL40">
        <v>33942.0250784331</v>
      </c>
      <c r="AM40">
        <v>245046.845951419</v>
      </c>
      <c r="AN40">
        <v>89984.055754930305</v>
      </c>
      <c r="AO40">
        <v>94485.294724026593</v>
      </c>
      <c r="AP40">
        <v>69601.348596825497</v>
      </c>
      <c r="AQ40">
        <v>817484.50694465404</v>
      </c>
      <c r="AR40">
        <v>2678472.24064284</v>
      </c>
      <c r="AT40">
        <v>319.338856382053</v>
      </c>
      <c r="AU40">
        <v>3153559.5911745499</v>
      </c>
      <c r="AV40">
        <v>1151578.1858020099</v>
      </c>
      <c r="AW40">
        <v>3233.8845735054101</v>
      </c>
      <c r="AX40">
        <v>22223.192870505802</v>
      </c>
      <c r="AY40">
        <v>377.810255254629</v>
      </c>
      <c r="AZ40">
        <v>248756.498672544</v>
      </c>
      <c r="BA40">
        <v>3089.6792122411198</v>
      </c>
      <c r="BB40">
        <v>17577.538841821901</v>
      </c>
      <c r="BC40">
        <v>24821.796099830499</v>
      </c>
      <c r="BE40">
        <v>5116.0197817749104</v>
      </c>
      <c r="BF40">
        <v>109643.034489866</v>
      </c>
      <c r="BG40">
        <v>1236194.86136244</v>
      </c>
      <c r="BH40">
        <v>188631.02642700399</v>
      </c>
      <c r="BI40">
        <v>1051856.59177747</v>
      </c>
      <c r="BJ40">
        <v>395753.97513039497</v>
      </c>
      <c r="BK40">
        <v>63878.389337214103</v>
      </c>
      <c r="BM40">
        <v>5508462.42207749</v>
      </c>
      <c r="BN40">
        <v>47148.422365144201</v>
      </c>
      <c r="BP40">
        <v>1343557.1638265101</v>
      </c>
      <c r="BR40">
        <v>1965387.5995247101</v>
      </c>
      <c r="BS40">
        <v>23023.4435907693</v>
      </c>
      <c r="BT40">
        <v>904481.142023138</v>
      </c>
      <c r="BU40">
        <v>945771.33381773205</v>
      </c>
      <c r="BV40">
        <v>338755.53908009001</v>
      </c>
      <c r="BW40">
        <v>11912.3853726215</v>
      </c>
      <c r="BX40">
        <v>393409.54659896501</v>
      </c>
      <c r="BY40">
        <v>841.09510043086698</v>
      </c>
      <c r="BZ40">
        <v>16646.869149751001</v>
      </c>
      <c r="CA40">
        <v>2269.1263076805899</v>
      </c>
      <c r="CB40">
        <v>5106857.3231165204</v>
      </c>
      <c r="CC40">
        <v>6304400.83726817</v>
      </c>
      <c r="CD40">
        <v>2173391.2135642502</v>
      </c>
      <c r="CE40">
        <v>375570.35162549501</v>
      </c>
      <c r="CF40">
        <v>540270.56593551696</v>
      </c>
      <c r="CN40">
        <v>710358656.31208706</v>
      </c>
      <c r="CO40">
        <v>866970767.53123498</v>
      </c>
      <c r="CP40">
        <v>738066200.18930697</v>
      </c>
      <c r="CQ40">
        <v>846359414.72684002</v>
      </c>
      <c r="CR40">
        <v>2098059051.8778601</v>
      </c>
      <c r="CS40">
        <v>2749783426.4853401</v>
      </c>
      <c r="CT40">
        <v>4530297034.7424297</v>
      </c>
      <c r="CU40">
        <v>3734794427.3228598</v>
      </c>
      <c r="CV40">
        <v>7938483619.1119003</v>
      </c>
      <c r="CW40">
        <v>64147.825696090498</v>
      </c>
      <c r="CZ40">
        <v>350473.29547219101</v>
      </c>
      <c r="DA40">
        <v>1325361.9605628799</v>
      </c>
      <c r="DB40">
        <v>60163.850385148602</v>
      </c>
      <c r="DE40">
        <v>1140586.84172882</v>
      </c>
      <c r="DH40">
        <v>432626177.95509398</v>
      </c>
      <c r="DI40">
        <f t="shared" si="1"/>
        <v>24711116177.961353</v>
      </c>
    </row>
    <row r="41" spans="1:113">
      <c r="A41" t="s">
        <v>41</v>
      </c>
      <c r="B41">
        <v>38802035.8618237</v>
      </c>
      <c r="C41">
        <v>25385015.527389999</v>
      </c>
      <c r="D41">
        <v>13623736.071205201</v>
      </c>
      <c r="E41">
        <v>30496043.222571399</v>
      </c>
      <c r="I41">
        <v>47190.393338941903</v>
      </c>
      <c r="J41">
        <v>49399.793517534003</v>
      </c>
      <c r="K41">
        <v>11289.2639939988</v>
      </c>
      <c r="L41">
        <v>41967026.243481196</v>
      </c>
      <c r="M41">
        <v>6684154.8083610497</v>
      </c>
      <c r="N41">
        <v>356213.431297948</v>
      </c>
      <c r="O41">
        <v>723514.12152613304</v>
      </c>
      <c r="Q41">
        <v>2727.0453036217</v>
      </c>
      <c r="T41">
        <v>86323.877313639299</v>
      </c>
      <c r="U41">
        <v>154256.01763309201</v>
      </c>
      <c r="V41">
        <v>605769.80808099103</v>
      </c>
      <c r="W41">
        <v>2796818.64723795</v>
      </c>
      <c r="X41">
        <v>5797127.50664292</v>
      </c>
      <c r="Y41">
        <v>64568.113403776602</v>
      </c>
      <c r="Z41">
        <v>103895.813796113</v>
      </c>
      <c r="AA41">
        <v>1577.40742356134</v>
      </c>
      <c r="AB41">
        <v>94923.082778163502</v>
      </c>
      <c r="AC41">
        <v>623404.89752236195</v>
      </c>
      <c r="AD41">
        <v>1270767.8446826001</v>
      </c>
      <c r="AE41">
        <v>41617.171237817602</v>
      </c>
      <c r="AF41">
        <v>1170021.21950529</v>
      </c>
      <c r="AG41">
        <v>38051.996533350699</v>
      </c>
      <c r="AH41">
        <v>501524.11569515202</v>
      </c>
      <c r="AI41">
        <v>531780.429713925</v>
      </c>
      <c r="AJ41">
        <v>5990269.4620254301</v>
      </c>
      <c r="AK41">
        <v>60416.959150733099</v>
      </c>
      <c r="AL41">
        <v>95978.720482184697</v>
      </c>
      <c r="AM41">
        <v>469854.20636468998</v>
      </c>
      <c r="AN41">
        <v>212106.049943536</v>
      </c>
      <c r="AO41">
        <v>61851.194619215501</v>
      </c>
      <c r="AP41">
        <v>26070.7489798856</v>
      </c>
      <c r="AQ41">
        <v>516026.06544738798</v>
      </c>
      <c r="AR41">
        <v>1812265.1970714501</v>
      </c>
      <c r="AT41">
        <v>4550326.7432685299</v>
      </c>
      <c r="AU41">
        <v>3689763.3458758998</v>
      </c>
      <c r="AV41">
        <v>705536112.55954695</v>
      </c>
      <c r="AW41">
        <v>128987170.282796</v>
      </c>
      <c r="AX41">
        <v>6163.4935578950199</v>
      </c>
      <c r="AY41">
        <v>3464800.1780923498</v>
      </c>
      <c r="AZ41">
        <v>20712359.308800101</v>
      </c>
      <c r="BA41">
        <v>83186.961498802993</v>
      </c>
      <c r="BB41">
        <v>13842.814414855</v>
      </c>
      <c r="BC41">
        <v>16349.983121883701</v>
      </c>
      <c r="BE41">
        <v>3369.8946178924598</v>
      </c>
      <c r="BF41">
        <v>37680.665243069299</v>
      </c>
      <c r="BG41">
        <v>262475.73183710099</v>
      </c>
      <c r="BH41">
        <v>51070.947353318697</v>
      </c>
      <c r="BI41">
        <v>226529.39878413701</v>
      </c>
      <c r="BJ41">
        <v>82761.088346641598</v>
      </c>
      <c r="BK41">
        <v>17716.358016725699</v>
      </c>
      <c r="BM41">
        <v>3627910.2253699098</v>
      </c>
      <c r="BN41">
        <v>722391.42503543105</v>
      </c>
      <c r="BP41">
        <v>1082476.2921420699</v>
      </c>
      <c r="BR41">
        <v>3736643.0543918498</v>
      </c>
      <c r="BS41">
        <v>112874.039911208</v>
      </c>
      <c r="BT41">
        <v>241671.48267720701</v>
      </c>
      <c r="BU41">
        <v>223259.67951160399</v>
      </c>
      <c r="BV41">
        <v>88324.842910941807</v>
      </c>
      <c r="BW41">
        <v>7846.6239509987099</v>
      </c>
      <c r="BX41">
        <v>145897.479270585</v>
      </c>
      <c r="BY41">
        <v>554.02480306562802</v>
      </c>
      <c r="BZ41">
        <v>10965.202861870799</v>
      </c>
      <c r="CA41">
        <v>1494.66125186055</v>
      </c>
      <c r="CB41">
        <v>1139303.15068398</v>
      </c>
      <c r="CC41">
        <v>1668959.75772803</v>
      </c>
      <c r="CD41">
        <v>7750326.4694277896</v>
      </c>
      <c r="CE41">
        <v>231995.969033942</v>
      </c>
      <c r="CF41">
        <v>629841.73341928504</v>
      </c>
      <c r="CH41">
        <v>861.589946341467</v>
      </c>
      <c r="CN41">
        <v>309692781.03902698</v>
      </c>
      <c r="CO41">
        <v>377976281.77440602</v>
      </c>
      <c r="CP41">
        <v>321778647.00264001</v>
      </c>
      <c r="CQ41">
        <v>369143617.96107602</v>
      </c>
      <c r="CR41">
        <v>915078740.48121297</v>
      </c>
      <c r="CS41">
        <v>1199178858.1848099</v>
      </c>
      <c r="CT41">
        <v>1975967612.4421699</v>
      </c>
      <c r="CU41">
        <v>1628952607.63363</v>
      </c>
      <c r="CV41">
        <v>3462236112.1795502</v>
      </c>
      <c r="CW41">
        <v>42253.826565103998</v>
      </c>
      <c r="CZ41">
        <v>230854.86814068299</v>
      </c>
      <c r="DA41">
        <v>777928.60704865505</v>
      </c>
      <c r="DB41">
        <v>39629.603530238797</v>
      </c>
      <c r="DE41">
        <v>741564.93396178703</v>
      </c>
      <c r="DH41">
        <v>8403449.7654840108</v>
      </c>
      <c r="DI41">
        <f t="shared" si="1"/>
        <v>11640681830.099848</v>
      </c>
    </row>
    <row r="42" spans="1:113">
      <c r="A42" t="s">
        <v>42</v>
      </c>
      <c r="B42">
        <v>894.86492203708599</v>
      </c>
      <c r="C42">
        <v>1632.5523008939099</v>
      </c>
      <c r="D42">
        <v>1524.4231004394801</v>
      </c>
      <c r="E42">
        <v>1256.03898532166</v>
      </c>
      <c r="I42">
        <v>3415.79513127362</v>
      </c>
      <c r="J42">
        <v>2443.11039511334</v>
      </c>
      <c r="K42">
        <v>764.02920062355804</v>
      </c>
      <c r="L42">
        <v>62420.459338811699</v>
      </c>
      <c r="M42">
        <v>1234594.42611645</v>
      </c>
      <c r="N42">
        <v>105460.991355702</v>
      </c>
      <c r="O42">
        <v>109339.33035754799</v>
      </c>
      <c r="Q42">
        <v>776069.56236186705</v>
      </c>
      <c r="T42">
        <v>17909.4656931313</v>
      </c>
      <c r="U42">
        <v>19983.250600821801</v>
      </c>
      <c r="V42">
        <v>16646052.916669499</v>
      </c>
      <c r="W42">
        <v>1717749.84770537</v>
      </c>
      <c r="X42">
        <v>3649629.35957791</v>
      </c>
      <c r="Y42">
        <v>22356.019228159199</v>
      </c>
      <c r="Z42">
        <v>5289.8454156221096</v>
      </c>
      <c r="AA42">
        <v>2023.23260797599</v>
      </c>
      <c r="AB42">
        <v>38330.645694786603</v>
      </c>
      <c r="AC42">
        <v>93763.569892920903</v>
      </c>
      <c r="AD42">
        <v>1191872.72540808</v>
      </c>
      <c r="AE42">
        <v>57221.139865459299</v>
      </c>
      <c r="AF42">
        <v>86363.5196962185</v>
      </c>
      <c r="AG42">
        <v>48806.693207419601</v>
      </c>
      <c r="AH42">
        <v>175452.20994775399</v>
      </c>
      <c r="AI42">
        <v>682078.38356154505</v>
      </c>
      <c r="AJ42">
        <v>1266113.87692877</v>
      </c>
      <c r="AK42">
        <v>67751.473219530395</v>
      </c>
      <c r="AL42">
        <v>17894.325980783298</v>
      </c>
      <c r="AM42">
        <v>80335.323066178695</v>
      </c>
      <c r="AN42">
        <v>48008.353942480302</v>
      </c>
      <c r="AO42">
        <v>21230.687628452401</v>
      </c>
      <c r="AP42">
        <v>29466.403675461901</v>
      </c>
      <c r="AQ42">
        <v>586892.22088397504</v>
      </c>
      <c r="AR42">
        <v>2228064.0462417202</v>
      </c>
      <c r="AT42">
        <v>269.79742852260603</v>
      </c>
      <c r="AU42">
        <v>2664324.2793284901</v>
      </c>
      <c r="AV42">
        <v>984310.53468142694</v>
      </c>
      <c r="AW42">
        <v>2732.1878457122002</v>
      </c>
      <c r="AX42">
        <v>7905.4916054781797</v>
      </c>
      <c r="AY42">
        <v>319.19772147996298</v>
      </c>
      <c r="AZ42">
        <v>210165.04045422401</v>
      </c>
      <c r="BA42">
        <v>2610.35414188715</v>
      </c>
      <c r="BB42">
        <v>14850.603628410399</v>
      </c>
      <c r="BC42">
        <v>20971.005016172199</v>
      </c>
      <c r="BE42">
        <v>4322.33332652228</v>
      </c>
      <c r="BF42">
        <v>48330.411960331898</v>
      </c>
      <c r="BG42">
        <v>336659.667960878</v>
      </c>
      <c r="BH42">
        <v>65505.210931601498</v>
      </c>
      <c r="BI42">
        <v>290553.76527295797</v>
      </c>
      <c r="BJ42">
        <v>106151.987186964</v>
      </c>
      <c r="BK42">
        <v>22723.560634125799</v>
      </c>
      <c r="BM42">
        <v>1421751.7245449999</v>
      </c>
      <c r="BN42">
        <v>39833.934576990498</v>
      </c>
      <c r="BP42">
        <v>481366.49112645898</v>
      </c>
      <c r="BR42">
        <v>517944.80831556302</v>
      </c>
      <c r="BS42">
        <v>19451.644397114102</v>
      </c>
      <c r="BT42">
        <v>309975.48056830099</v>
      </c>
      <c r="BU42">
        <v>286359.92000996298</v>
      </c>
      <c r="BV42">
        <v>113288.234607338</v>
      </c>
      <c r="BW42">
        <v>10064.3278350646</v>
      </c>
      <c r="BX42">
        <v>187132.717313645</v>
      </c>
      <c r="BY42">
        <v>710.60971975086704</v>
      </c>
      <c r="BZ42">
        <v>14064.3156941159</v>
      </c>
      <c r="CA42">
        <v>1917.0997533503601</v>
      </c>
      <c r="CB42">
        <v>1461306.22336581</v>
      </c>
      <c r="CC42">
        <v>1588296.9718374601</v>
      </c>
      <c r="CD42">
        <v>959519.23125165899</v>
      </c>
      <c r="CE42">
        <v>108527.287153902</v>
      </c>
      <c r="CF42">
        <v>169677.999611406</v>
      </c>
      <c r="CN42">
        <v>695506628.84768701</v>
      </c>
      <c r="CO42">
        <v>848840818.77013695</v>
      </c>
      <c r="CP42">
        <v>722631074.207196</v>
      </c>
      <c r="CQ42">
        <v>828568087.74101901</v>
      </c>
      <c r="CR42">
        <v>2053955454.8587</v>
      </c>
      <c r="CS42">
        <v>2692071830.5551801</v>
      </c>
      <c r="CT42">
        <v>4435031060.2036695</v>
      </c>
      <c r="CU42">
        <v>3656282547.2132301</v>
      </c>
      <c r="CV42">
        <v>7771711532.0382996</v>
      </c>
      <c r="CW42">
        <v>54196.093185152</v>
      </c>
      <c r="CZ42">
        <v>296101.74895570701</v>
      </c>
      <c r="DA42">
        <v>875842.99243143096</v>
      </c>
      <c r="DB42">
        <v>50830.181794450997</v>
      </c>
      <c r="DE42">
        <v>950420.23873539094</v>
      </c>
      <c r="DH42">
        <v>7911159955.5997</v>
      </c>
      <c r="DI42">
        <f t="shared" si="1"/>
        <v>31661560730.860634</v>
      </c>
    </row>
    <row r="43" spans="1:113">
      <c r="A43" t="s">
        <v>43</v>
      </c>
      <c r="B43">
        <v>2431.49255324349</v>
      </c>
      <c r="C43">
        <v>4127.0103239402597</v>
      </c>
      <c r="D43">
        <v>3853.6651292102001</v>
      </c>
      <c r="E43">
        <v>8426.3848654050507</v>
      </c>
      <c r="I43">
        <v>88800.5272113174</v>
      </c>
      <c r="J43">
        <v>6219.79154321447</v>
      </c>
      <c r="K43">
        <v>1931.42749364826</v>
      </c>
      <c r="L43">
        <v>266383.43797665002</v>
      </c>
      <c r="M43">
        <v>266650808.04328799</v>
      </c>
      <c r="N43">
        <v>4437074.3260637103</v>
      </c>
      <c r="O43">
        <v>4696218.2650389904</v>
      </c>
      <c r="Q43">
        <v>513121.53689555498</v>
      </c>
      <c r="T43">
        <v>9697353.0160652995</v>
      </c>
      <c r="U43">
        <v>666579.50694665301</v>
      </c>
      <c r="V43">
        <v>36017043.992731899</v>
      </c>
      <c r="W43">
        <v>4498799.6877762098</v>
      </c>
      <c r="X43">
        <v>20020325.989294399</v>
      </c>
      <c r="Y43">
        <v>695343.60000984604</v>
      </c>
      <c r="Z43">
        <v>13372.4638594222</v>
      </c>
      <c r="AA43">
        <v>27575.968576812498</v>
      </c>
      <c r="AB43">
        <v>1362462.7605481001</v>
      </c>
      <c r="AC43">
        <v>3599929.9191700201</v>
      </c>
      <c r="AD43">
        <v>11881983.636110701</v>
      </c>
      <c r="AE43">
        <v>3360619.1670900402</v>
      </c>
      <c r="AF43">
        <v>1849419.4413784</v>
      </c>
      <c r="AG43">
        <v>2382194.1108537102</v>
      </c>
      <c r="AH43">
        <v>8988935.7939706091</v>
      </c>
      <c r="AI43">
        <v>22222099.683459502</v>
      </c>
      <c r="AJ43">
        <v>5340545.9456311204</v>
      </c>
      <c r="AK43">
        <v>360947.72231010802</v>
      </c>
      <c r="AL43">
        <v>477771.54289244203</v>
      </c>
      <c r="AM43">
        <v>2445176.7747891298</v>
      </c>
      <c r="AN43">
        <v>808109.59743600094</v>
      </c>
      <c r="AO43">
        <v>893921.764643598</v>
      </c>
      <c r="AP43">
        <v>795053.17112953495</v>
      </c>
      <c r="AQ43">
        <v>3051859.1436079601</v>
      </c>
      <c r="AR43">
        <v>6934815.7645648802</v>
      </c>
      <c r="AT43">
        <v>34143.8830266027</v>
      </c>
      <c r="AU43">
        <v>6735278.1292780796</v>
      </c>
      <c r="AV43">
        <v>3078669.03310986</v>
      </c>
      <c r="AW43">
        <v>6906.8338208976902</v>
      </c>
      <c r="AX43">
        <v>317802.22933861602</v>
      </c>
      <c r="AY43">
        <v>62998.514501789003</v>
      </c>
      <c r="AZ43">
        <v>551150.10745667096</v>
      </c>
      <c r="BA43">
        <v>8763.9549063151298</v>
      </c>
      <c r="BB43">
        <v>589683.30522770598</v>
      </c>
      <c r="BC43">
        <v>675325.476939118</v>
      </c>
      <c r="BE43">
        <v>113703.342123818</v>
      </c>
      <c r="BF43">
        <v>1651738.60173282</v>
      </c>
      <c r="BG43">
        <v>11179239.7274583</v>
      </c>
      <c r="BH43">
        <v>2148226.4776527998</v>
      </c>
      <c r="BI43">
        <v>9366705.9552393202</v>
      </c>
      <c r="BJ43">
        <v>3527571.1760449102</v>
      </c>
      <c r="BK43">
        <v>741886.71606546699</v>
      </c>
      <c r="BM43">
        <v>83517932.380652398</v>
      </c>
      <c r="BN43">
        <v>1294989.3908527</v>
      </c>
      <c r="BP43">
        <v>18587777.473140702</v>
      </c>
      <c r="BR43">
        <v>21178966.967124801</v>
      </c>
      <c r="BS43">
        <v>602253.174909828</v>
      </c>
      <c r="BT43">
        <v>5466507.9161835602</v>
      </c>
      <c r="BU43">
        <v>15417082.504957501</v>
      </c>
      <c r="BV43">
        <v>4010905.0685714199</v>
      </c>
      <c r="BW43">
        <v>3353858.3800600101</v>
      </c>
      <c r="BX43">
        <v>6512590.64222378</v>
      </c>
      <c r="BY43">
        <v>6511.6037746288403</v>
      </c>
      <c r="BZ43">
        <v>380903.14293707302</v>
      </c>
      <c r="CA43">
        <v>673368.69696585205</v>
      </c>
      <c r="CB43">
        <v>52509405.722100101</v>
      </c>
      <c r="CC43">
        <v>149476329.614548</v>
      </c>
      <c r="CD43">
        <v>49131707.740551099</v>
      </c>
      <c r="CE43">
        <v>3204145.2484870302</v>
      </c>
      <c r="CF43">
        <v>5421329.0382299004</v>
      </c>
      <c r="CN43">
        <v>637281055.98131299</v>
      </c>
      <c r="CO43">
        <v>777812451.81861305</v>
      </c>
      <c r="CP43">
        <v>662171343.57104301</v>
      </c>
      <c r="CQ43">
        <v>760127796.65607703</v>
      </c>
      <c r="CR43">
        <v>1884300063.97084</v>
      </c>
      <c r="CS43">
        <v>2468820559.7579899</v>
      </c>
      <c r="CT43">
        <v>4069028100.1110301</v>
      </c>
      <c r="CU43">
        <v>3354297539.16641</v>
      </c>
      <c r="CV43">
        <v>7128770308.0524397</v>
      </c>
      <c r="CW43">
        <v>830549.52847699495</v>
      </c>
      <c r="CX43">
        <v>150252.82151936201</v>
      </c>
      <c r="CZ43">
        <v>1641607.4182752201</v>
      </c>
      <c r="DA43">
        <v>8687785.7804653905</v>
      </c>
      <c r="DB43">
        <v>634418.14321212901</v>
      </c>
      <c r="DE43">
        <v>12190429.6810886</v>
      </c>
      <c r="DH43">
        <v>917977666.47991705</v>
      </c>
      <c r="DI43">
        <f t="shared" si="1"/>
        <v>23571329923.182125</v>
      </c>
    </row>
    <row r="44" spans="1:113">
      <c r="A44" t="s">
        <v>44</v>
      </c>
      <c r="B44">
        <v>4093182.21265805</v>
      </c>
      <c r="C44">
        <v>2860378.9090048401</v>
      </c>
      <c r="D44">
        <v>1195357.6593566299</v>
      </c>
      <c r="E44">
        <v>3266784.47555786</v>
      </c>
      <c r="G44">
        <v>925.72523623116604</v>
      </c>
      <c r="I44">
        <v>291722.09901628102</v>
      </c>
      <c r="J44">
        <v>169760.930875455</v>
      </c>
      <c r="K44">
        <v>66197.330257078298</v>
      </c>
      <c r="L44">
        <v>4371315.4417129997</v>
      </c>
      <c r="M44">
        <v>199781560.83660099</v>
      </c>
      <c r="N44">
        <v>9719550.1491545606</v>
      </c>
      <c r="O44">
        <v>7808987.7497236095</v>
      </c>
      <c r="Q44">
        <v>188275.04134708401</v>
      </c>
      <c r="T44">
        <v>1190585.6890485301</v>
      </c>
      <c r="U44">
        <v>1695852.5260047601</v>
      </c>
      <c r="V44">
        <v>13497622.6578761</v>
      </c>
      <c r="W44">
        <v>2310071.1120228302</v>
      </c>
      <c r="X44">
        <v>23255038.8464326</v>
      </c>
      <c r="Y44">
        <v>919992.54123758897</v>
      </c>
      <c r="Z44">
        <v>1592078.3643108499</v>
      </c>
      <c r="AA44">
        <v>239730.89265569201</v>
      </c>
      <c r="AB44">
        <v>3004143.9157186202</v>
      </c>
      <c r="AC44">
        <v>7377915.0700356904</v>
      </c>
      <c r="AD44">
        <v>14614503.1364832</v>
      </c>
      <c r="AE44">
        <v>4418194.3775735898</v>
      </c>
      <c r="AF44">
        <v>7193087.7488472303</v>
      </c>
      <c r="AG44">
        <v>3618179.48486184</v>
      </c>
      <c r="AH44">
        <v>14041181.790010501</v>
      </c>
      <c r="AI44">
        <v>7505403.5789113902</v>
      </c>
      <c r="AJ44">
        <v>4468323.2781698499</v>
      </c>
      <c r="AK44">
        <v>204690.36568436501</v>
      </c>
      <c r="AL44">
        <v>982651.223463053</v>
      </c>
      <c r="AM44">
        <v>4530271.8379315296</v>
      </c>
      <c r="AN44">
        <v>1134648.84240125</v>
      </c>
      <c r="AO44">
        <v>1437656.9882779999</v>
      </c>
      <c r="AP44">
        <v>475913.35438285797</v>
      </c>
      <c r="AQ44">
        <v>1652563.68770704</v>
      </c>
      <c r="AR44">
        <v>3386111.0298844101</v>
      </c>
      <c r="AT44">
        <v>506985.71051456401</v>
      </c>
      <c r="AU44">
        <v>2494995.45415245</v>
      </c>
      <c r="AV44">
        <v>79773718.281357706</v>
      </c>
      <c r="AW44">
        <v>13439757.909060501</v>
      </c>
      <c r="AX44">
        <v>58299.1362766483</v>
      </c>
      <c r="AY44">
        <v>384603.30261213903</v>
      </c>
      <c r="AZ44">
        <v>2318602.6328690001</v>
      </c>
      <c r="BA44">
        <v>210834.273257589</v>
      </c>
      <c r="BB44">
        <v>351972.86078537197</v>
      </c>
      <c r="BC44">
        <v>420818.80565077899</v>
      </c>
      <c r="BE44">
        <v>309652.33148215897</v>
      </c>
      <c r="BF44">
        <v>532733.96151480998</v>
      </c>
      <c r="BG44">
        <v>3702478.49659942</v>
      </c>
      <c r="BH44">
        <v>713908.85810019402</v>
      </c>
      <c r="BI44">
        <v>3069188.6826985502</v>
      </c>
      <c r="BJ44">
        <v>1196663.81470045</v>
      </c>
      <c r="BK44">
        <v>255352.61270189399</v>
      </c>
      <c r="BM44">
        <v>119262133.24548399</v>
      </c>
      <c r="BN44">
        <v>4860514.0331035601</v>
      </c>
      <c r="BP44">
        <v>9006914.9693651106</v>
      </c>
      <c r="BR44">
        <v>36631781.985704698</v>
      </c>
      <c r="BS44">
        <v>484790.17834273301</v>
      </c>
      <c r="BT44">
        <v>13548824.3980758</v>
      </c>
      <c r="BU44">
        <v>3402478.5163249802</v>
      </c>
      <c r="BV44">
        <v>1202334.0535293501</v>
      </c>
      <c r="BW44">
        <v>168149.93495541299</v>
      </c>
      <c r="BX44">
        <v>1976689.65286891</v>
      </c>
      <c r="BY44">
        <v>1252372.25828127</v>
      </c>
      <c r="BZ44">
        <v>109753.918954354</v>
      </c>
      <c r="CA44">
        <v>299658.837745953</v>
      </c>
      <c r="CB44">
        <v>15896449.092437699</v>
      </c>
      <c r="CC44">
        <v>59487492.422389001</v>
      </c>
      <c r="CD44">
        <v>72073245.333980203</v>
      </c>
      <c r="CE44">
        <v>2085515.33320237</v>
      </c>
      <c r="CF44">
        <v>3527551.20524236</v>
      </c>
      <c r="CN44">
        <v>1022363480.54487</v>
      </c>
      <c r="CO44">
        <v>1247746065.06988</v>
      </c>
      <c r="CP44">
        <v>1062222451.88635</v>
      </c>
      <c r="CQ44">
        <v>1217636095.40218</v>
      </c>
      <c r="CR44">
        <v>3018423649.58641</v>
      </c>
      <c r="CS44">
        <v>3956486862.5362101</v>
      </c>
      <c r="CT44">
        <v>6517458003.2336798</v>
      </c>
      <c r="CU44">
        <v>5373141979.4298201</v>
      </c>
      <c r="CV44">
        <v>11421394011.0578</v>
      </c>
      <c r="CW44">
        <v>170380.73184280301</v>
      </c>
      <c r="CZ44">
        <v>554566.51680348895</v>
      </c>
      <c r="DA44">
        <v>2190606.1360580302</v>
      </c>
      <c r="DB44">
        <v>47599.713553960602</v>
      </c>
      <c r="DE44">
        <v>2497874.63563147</v>
      </c>
      <c r="DH44">
        <v>4722008.6867681202</v>
      </c>
      <c r="DI44">
        <f t="shared" si="1"/>
        <v>35660633262.562607</v>
      </c>
    </row>
    <row r="45" spans="1:113">
      <c r="A45" t="s">
        <v>45</v>
      </c>
      <c r="B45">
        <v>10863392.408886701</v>
      </c>
      <c r="C45">
        <v>15559168.6721182</v>
      </c>
      <c r="D45">
        <v>19858484.0576782</v>
      </c>
      <c r="E45">
        <v>4265469.79039614</v>
      </c>
      <c r="F45">
        <v>284231.63443176699</v>
      </c>
      <c r="G45">
        <v>277.05590598550702</v>
      </c>
      <c r="H45">
        <v>2342.7268690626302</v>
      </c>
      <c r="I45">
        <v>1065120.8258108899</v>
      </c>
      <c r="J45">
        <v>895018.79285315797</v>
      </c>
      <c r="K45">
        <v>3430785.3662953102</v>
      </c>
      <c r="L45">
        <v>60747753.979805298</v>
      </c>
      <c r="M45">
        <v>84406501.9804869</v>
      </c>
      <c r="N45">
        <v>63528125.8459263</v>
      </c>
      <c r="O45">
        <v>19713096.081201799</v>
      </c>
      <c r="P45">
        <v>1131053.8557968601</v>
      </c>
      <c r="Q45">
        <v>800736.320498824</v>
      </c>
      <c r="R45">
        <v>1357000.5743928</v>
      </c>
      <c r="S45">
        <v>123665.575668447</v>
      </c>
      <c r="T45">
        <v>11581328.2154945</v>
      </c>
      <c r="U45">
        <v>13768951.3083742</v>
      </c>
      <c r="V45">
        <v>13632659.5617413</v>
      </c>
      <c r="W45">
        <v>14235554.8161007</v>
      </c>
      <c r="X45">
        <v>34043626.713432699</v>
      </c>
      <c r="Y45">
        <v>28158031.2511435</v>
      </c>
      <c r="Z45">
        <v>37854779.229626201</v>
      </c>
      <c r="AA45">
        <v>8875448.2633904107</v>
      </c>
      <c r="AB45">
        <v>42338006.9500788</v>
      </c>
      <c r="AC45">
        <v>25514752.327828299</v>
      </c>
      <c r="AD45">
        <v>55441853.890789203</v>
      </c>
      <c r="AE45">
        <v>7748560.1992720198</v>
      </c>
      <c r="AF45">
        <v>51100776.687069103</v>
      </c>
      <c r="AG45">
        <v>12123220.287833201</v>
      </c>
      <c r="AH45">
        <v>28973760.519894399</v>
      </c>
      <c r="AI45">
        <v>931061103.20432401</v>
      </c>
      <c r="AJ45">
        <v>13825893.326535501</v>
      </c>
      <c r="AK45">
        <v>411258.54771090701</v>
      </c>
      <c r="AL45">
        <v>1764262.16281966</v>
      </c>
      <c r="AM45">
        <v>5584119.95737263</v>
      </c>
      <c r="AN45">
        <v>2159624.5116781001</v>
      </c>
      <c r="AO45">
        <v>1304793.63624523</v>
      </c>
      <c r="AP45">
        <v>3859943.9773681299</v>
      </c>
      <c r="AQ45">
        <v>3058645.3279380901</v>
      </c>
      <c r="AR45">
        <v>6276353.4561935496</v>
      </c>
      <c r="AS45">
        <v>27559796.525921199</v>
      </c>
      <c r="AT45">
        <v>1093014.39465051</v>
      </c>
      <c r="AU45">
        <v>11190661.6117291</v>
      </c>
      <c r="AV45">
        <v>324582353.06653798</v>
      </c>
      <c r="AW45">
        <v>9035092.25691141</v>
      </c>
      <c r="AX45">
        <v>319772.83115175</v>
      </c>
      <c r="AY45">
        <v>37275171.547439598</v>
      </c>
      <c r="AZ45">
        <v>1541535.08535413</v>
      </c>
      <c r="BA45">
        <v>37517234.388434</v>
      </c>
      <c r="BB45">
        <v>36636194.408411197</v>
      </c>
      <c r="BC45">
        <v>42642938.666299</v>
      </c>
      <c r="BD45">
        <v>5697405.4290063204</v>
      </c>
      <c r="BE45">
        <v>58157868.4236167</v>
      </c>
      <c r="BF45">
        <v>238250893.73312801</v>
      </c>
      <c r="BG45">
        <v>138102630.41384801</v>
      </c>
      <c r="BH45">
        <v>119811678.079955</v>
      </c>
      <c r="BI45">
        <v>435603300.65157902</v>
      </c>
      <c r="BJ45">
        <v>193438419.233064</v>
      </c>
      <c r="BK45">
        <v>11124720.4781386</v>
      </c>
      <c r="BL45">
        <v>48629219.426575102</v>
      </c>
      <c r="BM45">
        <v>1756150858.8152299</v>
      </c>
      <c r="BN45">
        <v>165119097.17301199</v>
      </c>
      <c r="BO45">
        <v>15104325.034418199</v>
      </c>
      <c r="BP45">
        <v>1141966860.2723801</v>
      </c>
      <c r="BQ45">
        <v>41009737.401589103</v>
      </c>
      <c r="BR45">
        <v>472661817.93345201</v>
      </c>
      <c r="BS45">
        <v>53970945.531307101</v>
      </c>
      <c r="BT45">
        <v>92709252.836940393</v>
      </c>
      <c r="BU45">
        <v>281143595.91532499</v>
      </c>
      <c r="BV45">
        <v>27606569.550494201</v>
      </c>
      <c r="BW45">
        <v>28940438.490495201</v>
      </c>
      <c r="BX45">
        <v>120757888.244249</v>
      </c>
      <c r="BY45">
        <v>27656112.477559399</v>
      </c>
      <c r="BZ45">
        <v>783663.21424515604</v>
      </c>
      <c r="CA45">
        <v>28649515.424044799</v>
      </c>
      <c r="CB45">
        <v>19147368.8235978</v>
      </c>
      <c r="CC45">
        <v>228679332.31884801</v>
      </c>
      <c r="CD45">
        <v>21855157.225347102</v>
      </c>
      <c r="CE45">
        <v>28555963.453202799</v>
      </c>
      <c r="CF45">
        <v>93980286.108413398</v>
      </c>
      <c r="CH45">
        <v>43100888.659022003</v>
      </c>
      <c r="CN45">
        <v>287483338.95864499</v>
      </c>
      <c r="CO45">
        <v>345411293.68404597</v>
      </c>
      <c r="CP45">
        <v>453730292.13711601</v>
      </c>
      <c r="CQ45">
        <v>454797086.83252198</v>
      </c>
      <c r="CR45">
        <v>1101368008.80667</v>
      </c>
      <c r="CS45">
        <v>1497636769.3085899</v>
      </c>
      <c r="CT45">
        <v>3319311592.3342199</v>
      </c>
      <c r="CU45">
        <v>3053293714.7066302</v>
      </c>
      <c r="CV45">
        <v>11383811240.132</v>
      </c>
      <c r="CW45">
        <v>126103140.151333</v>
      </c>
      <c r="CX45">
        <v>1047494686.05964</v>
      </c>
      <c r="CY45">
        <v>10145177.509889601</v>
      </c>
      <c r="CZ45">
        <v>479539986.49252599</v>
      </c>
      <c r="DA45">
        <v>85223229.734441295</v>
      </c>
      <c r="DB45">
        <v>204237017.97533</v>
      </c>
      <c r="DC45">
        <v>8092073.1512839198</v>
      </c>
      <c r="DE45">
        <v>14914793.2060345</v>
      </c>
      <c r="DF45">
        <v>1439117.67057706</v>
      </c>
      <c r="DG45">
        <v>5024140314.8051996</v>
      </c>
      <c r="DH45">
        <v>144887595.59927499</v>
      </c>
      <c r="DI45">
        <f t="shared" si="1"/>
        <v>37153549578.686165</v>
      </c>
    </row>
    <row r="46" spans="1:113">
      <c r="A46" t="s">
        <v>46</v>
      </c>
      <c r="B46">
        <v>13953207.5685838</v>
      </c>
      <c r="C46">
        <v>12255236.448468599</v>
      </c>
      <c r="D46">
        <v>6269553.87081818</v>
      </c>
      <c r="E46">
        <v>41519925.581360899</v>
      </c>
      <c r="F46">
        <v>26363.634930932301</v>
      </c>
      <c r="G46">
        <v>1325.7664632957101</v>
      </c>
      <c r="H46">
        <v>56316.356317014797</v>
      </c>
      <c r="I46">
        <v>7270414.1446724702</v>
      </c>
      <c r="J46">
        <v>4033010.52914835</v>
      </c>
      <c r="K46">
        <v>1423552.9026178201</v>
      </c>
      <c r="L46">
        <v>57043172.985740401</v>
      </c>
      <c r="M46">
        <v>174645144.60289401</v>
      </c>
      <c r="N46">
        <v>421077578.27611399</v>
      </c>
      <c r="O46">
        <v>30556825.304237999</v>
      </c>
      <c r="P46">
        <v>1666865.11079232</v>
      </c>
      <c r="Q46">
        <v>479010.18748133897</v>
      </c>
      <c r="R46">
        <v>349882.76492115698</v>
      </c>
      <c r="S46">
        <v>58748.638387688203</v>
      </c>
      <c r="T46">
        <v>46735455.892629802</v>
      </c>
      <c r="U46">
        <v>90843342.814724803</v>
      </c>
      <c r="V46">
        <v>5555923.1074920297</v>
      </c>
      <c r="W46">
        <v>205651175.868238</v>
      </c>
      <c r="X46">
        <v>173138204.846623</v>
      </c>
      <c r="Y46">
        <v>82482459.705195606</v>
      </c>
      <c r="Z46">
        <v>174478030.17333099</v>
      </c>
      <c r="AA46">
        <v>66227535.7623569</v>
      </c>
      <c r="AB46">
        <v>51754000.7668861</v>
      </c>
      <c r="AC46">
        <v>16082300.345019</v>
      </c>
      <c r="AD46">
        <v>33426050.689644001</v>
      </c>
      <c r="AE46">
        <v>23000831.782523099</v>
      </c>
      <c r="AF46">
        <v>93676534.421399996</v>
      </c>
      <c r="AG46">
        <v>13523097.9601692</v>
      </c>
      <c r="AH46">
        <v>23643920.434555002</v>
      </c>
      <c r="AI46">
        <v>19856672.574214</v>
      </c>
      <c r="AJ46">
        <v>907612.11585980398</v>
      </c>
      <c r="AK46">
        <v>71394.377227651697</v>
      </c>
      <c r="AL46">
        <v>357760.62917080399</v>
      </c>
      <c r="AM46">
        <v>2504955.3086032202</v>
      </c>
      <c r="AN46">
        <v>227844.74818898499</v>
      </c>
      <c r="AO46">
        <v>535984.19475881697</v>
      </c>
      <c r="AP46">
        <v>520037.83856394602</v>
      </c>
      <c r="AQ46">
        <v>618448.61253417504</v>
      </c>
      <c r="AR46">
        <v>738606.22152565897</v>
      </c>
      <c r="AS46">
        <v>7530562.9042172199</v>
      </c>
      <c r="AT46">
        <v>5130412.2708307402</v>
      </c>
      <c r="AU46">
        <v>978596.67348268395</v>
      </c>
      <c r="AV46">
        <v>307280581.282763</v>
      </c>
      <c r="AW46">
        <v>2804213.85354573</v>
      </c>
      <c r="AX46">
        <v>144508.70866931701</v>
      </c>
      <c r="AY46">
        <v>3580224.596343</v>
      </c>
      <c r="AZ46">
        <v>644167.26755752903</v>
      </c>
      <c r="BA46">
        <v>2004074.49044631</v>
      </c>
      <c r="BB46">
        <v>1194955.6556580199</v>
      </c>
      <c r="BC46">
        <v>584137.47098894499</v>
      </c>
      <c r="BD46">
        <v>830998.33550375002</v>
      </c>
      <c r="BE46">
        <v>11645626.510803699</v>
      </c>
      <c r="BF46">
        <v>1515374.9244526401</v>
      </c>
      <c r="BG46">
        <v>3516139.3663305398</v>
      </c>
      <c r="BH46">
        <v>1239418.98361716</v>
      </c>
      <c r="BI46">
        <v>3107303.3368878402</v>
      </c>
      <c r="BJ46">
        <v>1377664.68103766</v>
      </c>
      <c r="BK46">
        <v>5317690.0399131496</v>
      </c>
      <c r="BL46">
        <v>234666.01538000099</v>
      </c>
      <c r="BM46">
        <v>39405336.150654301</v>
      </c>
      <c r="BN46">
        <v>3404923.1679319902</v>
      </c>
      <c r="BO46">
        <v>4804981.4584997296</v>
      </c>
      <c r="BP46">
        <v>71586158.807507604</v>
      </c>
      <c r="BQ46">
        <v>1847597.13253133</v>
      </c>
      <c r="BR46">
        <v>37355524.312593304</v>
      </c>
      <c r="BS46">
        <v>3887532.6434712899</v>
      </c>
      <c r="BT46">
        <v>5200952.4605806302</v>
      </c>
      <c r="BU46">
        <v>28306557.010261901</v>
      </c>
      <c r="BV46">
        <v>8284525.82741269</v>
      </c>
      <c r="BW46">
        <v>4778645.2097964799</v>
      </c>
      <c r="BX46">
        <v>14217348.9104633</v>
      </c>
      <c r="BY46">
        <v>1751077.7111805901</v>
      </c>
      <c r="BZ46">
        <v>114261.843437538</v>
      </c>
      <c r="CA46">
        <v>5092853.49880978</v>
      </c>
      <c r="CB46">
        <v>5472972.3000117596</v>
      </c>
      <c r="CC46">
        <v>77759403.823112205</v>
      </c>
      <c r="CD46">
        <v>11056859.579748999</v>
      </c>
      <c r="CE46">
        <v>3059458.30717939</v>
      </c>
      <c r="CF46">
        <v>4057881.47710572</v>
      </c>
      <c r="CH46">
        <v>197455595.81206599</v>
      </c>
      <c r="CN46">
        <v>16791490.6009872</v>
      </c>
      <c r="CO46">
        <v>20842418.407138601</v>
      </c>
      <c r="CP46">
        <v>18843146.187004801</v>
      </c>
      <c r="CQ46">
        <v>19866759.014104798</v>
      </c>
      <c r="CR46">
        <v>48974472.934270598</v>
      </c>
      <c r="CS46">
        <v>69348476.507548496</v>
      </c>
      <c r="CT46">
        <v>124079710.907665</v>
      </c>
      <c r="CU46">
        <v>97510259.318844706</v>
      </c>
      <c r="CV46">
        <v>246844368.806851</v>
      </c>
      <c r="CW46">
        <v>29602443.0716464</v>
      </c>
      <c r="CX46">
        <v>31733919.693585102</v>
      </c>
      <c r="CY46">
        <v>233910.474415529</v>
      </c>
      <c r="CZ46">
        <v>134166927.63819399</v>
      </c>
      <c r="DA46">
        <v>31209371.8303256</v>
      </c>
      <c r="DB46">
        <v>104219891.12765799</v>
      </c>
      <c r="DC46">
        <v>3108513.7240411099</v>
      </c>
      <c r="DE46">
        <v>1612927.2221593</v>
      </c>
      <c r="DG46">
        <v>581009363.69975901</v>
      </c>
      <c r="DH46">
        <v>5787638.3767502103</v>
      </c>
      <c r="DI46">
        <f t="shared" si="1"/>
        <v>4374592090.2211199</v>
      </c>
    </row>
    <row r="47" spans="1:113">
      <c r="A47" t="s">
        <v>47</v>
      </c>
      <c r="B47">
        <v>6594734.7858117102</v>
      </c>
      <c r="C47">
        <v>2862448.5147840302</v>
      </c>
      <c r="D47">
        <v>2188746.1941943299</v>
      </c>
      <c r="E47">
        <v>12214997.766995801</v>
      </c>
      <c r="G47">
        <v>1370.59052721542</v>
      </c>
      <c r="H47">
        <v>7624.8366222274699</v>
      </c>
      <c r="I47">
        <v>3037386.7186330301</v>
      </c>
      <c r="J47">
        <v>1224826.6256860001</v>
      </c>
      <c r="K47">
        <v>445804.42356323497</v>
      </c>
      <c r="L47">
        <v>4228590.2595158601</v>
      </c>
      <c r="M47">
        <v>69493924.501591206</v>
      </c>
      <c r="N47">
        <v>100009494.10461199</v>
      </c>
      <c r="O47">
        <v>15114155.163675399</v>
      </c>
      <c r="P47">
        <v>739962.88032537699</v>
      </c>
      <c r="Q47">
        <v>73859.024213817902</v>
      </c>
      <c r="T47">
        <v>425832.69401292398</v>
      </c>
      <c r="U47">
        <v>995830.39119752299</v>
      </c>
      <c r="V47">
        <v>48407.617106176796</v>
      </c>
      <c r="W47">
        <v>9791501.7555149104</v>
      </c>
      <c r="X47">
        <v>30612855.597401101</v>
      </c>
      <c r="Y47">
        <v>3284628.6430291398</v>
      </c>
      <c r="Z47">
        <v>17797468.3432693</v>
      </c>
      <c r="AA47">
        <v>9109848.6889393106</v>
      </c>
      <c r="AB47">
        <v>6760447.7100046203</v>
      </c>
      <c r="AC47">
        <v>2119381.5571483499</v>
      </c>
      <c r="AD47">
        <v>8449255.4399080891</v>
      </c>
      <c r="AE47">
        <v>6233204.9555857303</v>
      </c>
      <c r="AF47">
        <v>4350766.7631241996</v>
      </c>
      <c r="AG47">
        <v>686957.66004371201</v>
      </c>
      <c r="AH47">
        <v>4254223.8593987199</v>
      </c>
      <c r="AI47">
        <v>2592518.1802990302</v>
      </c>
      <c r="AJ47">
        <v>662154.92491089797</v>
      </c>
      <c r="AK47">
        <v>10410.3106125296</v>
      </c>
      <c r="AL47">
        <v>45009.271210272898</v>
      </c>
      <c r="AM47">
        <v>408124.55144051602</v>
      </c>
      <c r="AN47">
        <v>46397.9064910288</v>
      </c>
      <c r="AO47">
        <v>165127.771055155</v>
      </c>
      <c r="AP47">
        <v>141959.600377133</v>
      </c>
      <c r="AQ47">
        <v>95025.396230286002</v>
      </c>
      <c r="AR47">
        <v>119167.735825166</v>
      </c>
      <c r="AS47">
        <v>1517568.84431354</v>
      </c>
      <c r="AT47">
        <v>275524.97098800802</v>
      </c>
      <c r="AU47">
        <v>181406.68170130401</v>
      </c>
      <c r="AV47">
        <v>1830163.55915467</v>
      </c>
      <c r="AW47">
        <v>297435.13057329599</v>
      </c>
      <c r="AX47">
        <v>76822.213635602893</v>
      </c>
      <c r="AY47">
        <v>98932.618846677899</v>
      </c>
      <c r="AZ47">
        <v>113316.25461780799</v>
      </c>
      <c r="BA47">
        <v>376843.01371882198</v>
      </c>
      <c r="BB47">
        <v>1082.1587109505001</v>
      </c>
      <c r="BC47">
        <v>2990.5142407674598</v>
      </c>
      <c r="BD47">
        <v>199216.12774550999</v>
      </c>
      <c r="BE47">
        <v>910973.37633988995</v>
      </c>
      <c r="BF47">
        <v>129348.783142377</v>
      </c>
      <c r="BG47">
        <v>785921.21310371603</v>
      </c>
      <c r="BH47">
        <v>95581.4332406506</v>
      </c>
      <c r="BI47">
        <v>204859.65477669399</v>
      </c>
      <c r="BJ47">
        <v>111839.65149852099</v>
      </c>
      <c r="BK47">
        <v>7.5571410552220897</v>
      </c>
      <c r="BL47">
        <v>48233.509260873303</v>
      </c>
      <c r="BM47">
        <v>7264530.17247249</v>
      </c>
      <c r="BN47">
        <v>816374.34559422196</v>
      </c>
      <c r="BO47">
        <v>217.04121967966401</v>
      </c>
      <c r="BP47">
        <v>208766488.090175</v>
      </c>
      <c r="BQ47">
        <v>2015279.8479580299</v>
      </c>
      <c r="BR47">
        <v>6981319.7557837302</v>
      </c>
      <c r="BS47">
        <v>1511672.93973538</v>
      </c>
      <c r="BT47">
        <v>1644525.6449684501</v>
      </c>
      <c r="BU47">
        <v>7894214.3580807596</v>
      </c>
      <c r="BV47">
        <v>2730208.8133968902</v>
      </c>
      <c r="BW47">
        <v>557261.13793947396</v>
      </c>
      <c r="BX47">
        <v>2253015.5342321298</v>
      </c>
      <c r="BY47">
        <v>236775.16008330099</v>
      </c>
      <c r="BZ47">
        <v>1214.03184897035</v>
      </c>
      <c r="CA47">
        <v>739451.16204963496</v>
      </c>
      <c r="CB47">
        <v>665517.74849180796</v>
      </c>
      <c r="CC47">
        <v>6491479.8528674496</v>
      </c>
      <c r="CD47">
        <v>2547802.6760858302</v>
      </c>
      <c r="CE47">
        <v>1014268.2372755</v>
      </c>
      <c r="CF47">
        <v>508952.55162559799</v>
      </c>
      <c r="CH47">
        <v>63297503.687163301</v>
      </c>
      <c r="CN47">
        <v>43820849.574971803</v>
      </c>
      <c r="CO47">
        <v>52644720.855381504</v>
      </c>
      <c r="CP47">
        <v>67239578.340525702</v>
      </c>
      <c r="CQ47">
        <v>67773693.576391995</v>
      </c>
      <c r="CR47">
        <v>164241725.683157</v>
      </c>
      <c r="CS47">
        <v>235800966.556999</v>
      </c>
      <c r="CT47">
        <v>503228402.47815901</v>
      </c>
      <c r="CU47">
        <v>477892452.69509798</v>
      </c>
      <c r="CV47">
        <v>1748808424.2518899</v>
      </c>
      <c r="CW47">
        <v>4824801.3205255</v>
      </c>
      <c r="CX47">
        <v>170439015.02059299</v>
      </c>
      <c r="CZ47">
        <v>37089229.831474297</v>
      </c>
      <c r="DA47">
        <v>4443658.7693381002</v>
      </c>
      <c r="DB47">
        <v>28806327.155376799</v>
      </c>
      <c r="DE47">
        <v>2508.36941208501</v>
      </c>
      <c r="DF47">
        <v>158875.65073301501</v>
      </c>
      <c r="DG47">
        <v>1266967449.3987701</v>
      </c>
      <c r="DH47">
        <v>1082865.8111419301</v>
      </c>
      <c r="DI47">
        <f t="shared" si="1"/>
        <v>5527906119.1106243</v>
      </c>
    </row>
    <row r="48" spans="1:113">
      <c r="A48" t="s">
        <v>48</v>
      </c>
      <c r="B48">
        <v>138389574.012768</v>
      </c>
      <c r="C48">
        <v>100052066.679335</v>
      </c>
      <c r="D48">
        <v>86048333.348037705</v>
      </c>
      <c r="E48">
        <v>419697404.45533699</v>
      </c>
      <c r="F48">
        <v>2915930.2518113898</v>
      </c>
      <c r="G48">
        <v>124297.459450786</v>
      </c>
      <c r="H48">
        <v>302432.58311529201</v>
      </c>
      <c r="I48">
        <v>42929676.4544769</v>
      </c>
      <c r="J48">
        <v>31901302.0293593</v>
      </c>
      <c r="K48">
        <v>10455548.117742101</v>
      </c>
      <c r="L48">
        <v>85965227.094346195</v>
      </c>
      <c r="M48">
        <v>4006695374.0227699</v>
      </c>
      <c r="N48">
        <v>3743492631.5643601</v>
      </c>
      <c r="O48">
        <v>659577662.96718299</v>
      </c>
      <c r="P48">
        <v>33636612.206477404</v>
      </c>
      <c r="Q48">
        <v>23695179.490605</v>
      </c>
      <c r="R48">
        <v>89245871.632548094</v>
      </c>
      <c r="S48">
        <v>5432883.4522428699</v>
      </c>
      <c r="T48">
        <v>279014433.17651498</v>
      </c>
      <c r="U48">
        <v>312223915.21110499</v>
      </c>
      <c r="V48">
        <v>84568181.642561406</v>
      </c>
      <c r="W48">
        <v>1533693321.57865</v>
      </c>
      <c r="X48">
        <v>802103322.87323403</v>
      </c>
      <c r="Y48">
        <v>266239760.13133401</v>
      </c>
      <c r="Z48">
        <v>496467049.94016802</v>
      </c>
      <c r="AA48">
        <v>437208183.42070299</v>
      </c>
      <c r="AB48">
        <v>537040712.82546198</v>
      </c>
      <c r="AC48">
        <v>339010842.06566501</v>
      </c>
      <c r="AD48">
        <v>1328526950.9185901</v>
      </c>
      <c r="AE48">
        <v>283008753.09328699</v>
      </c>
      <c r="AF48">
        <v>1308166552.7850599</v>
      </c>
      <c r="AG48">
        <v>148367397.33693299</v>
      </c>
      <c r="AH48">
        <v>318845935.00298601</v>
      </c>
      <c r="AI48">
        <v>1822855905.13991</v>
      </c>
      <c r="AJ48">
        <v>207166620.36584499</v>
      </c>
      <c r="AK48">
        <v>11478146.219420699</v>
      </c>
      <c r="AL48">
        <v>23200019.1239517</v>
      </c>
      <c r="AM48">
        <v>183940723.25741199</v>
      </c>
      <c r="AN48">
        <v>29574507.682760101</v>
      </c>
      <c r="AO48">
        <v>68051911.424050599</v>
      </c>
      <c r="AP48">
        <v>136046200.76747</v>
      </c>
      <c r="AQ48">
        <v>98568875.458379805</v>
      </c>
      <c r="AR48">
        <v>120067145.587154</v>
      </c>
      <c r="AS48">
        <v>219091136.92031699</v>
      </c>
      <c r="AT48">
        <v>27100589.028180499</v>
      </c>
      <c r="AU48">
        <v>28550060.474661801</v>
      </c>
      <c r="AV48">
        <v>2178996680.9330401</v>
      </c>
      <c r="AW48">
        <v>83416676.580287799</v>
      </c>
      <c r="AX48">
        <v>9985261.5855048802</v>
      </c>
      <c r="AY48">
        <v>159318421.769449</v>
      </c>
      <c r="AZ48">
        <v>21829550.597654302</v>
      </c>
      <c r="BA48">
        <v>202542605.18446201</v>
      </c>
      <c r="BB48">
        <v>80379771.923305601</v>
      </c>
      <c r="BC48">
        <v>54565284.542213596</v>
      </c>
      <c r="BD48">
        <v>53770113.6248402</v>
      </c>
      <c r="BE48">
        <v>105606963.17463</v>
      </c>
      <c r="BF48">
        <v>181654148.92603099</v>
      </c>
      <c r="BG48">
        <v>237282811.26641101</v>
      </c>
      <c r="BH48">
        <v>16671589.095122701</v>
      </c>
      <c r="BI48">
        <v>118925015.878194</v>
      </c>
      <c r="BJ48">
        <v>19259880.0243182</v>
      </c>
      <c r="BK48">
        <v>21549349.456150699</v>
      </c>
      <c r="BL48">
        <v>7076746.3454054203</v>
      </c>
      <c r="BM48">
        <v>425843607.93744701</v>
      </c>
      <c r="BN48">
        <v>94600521.460688293</v>
      </c>
      <c r="BO48">
        <v>157217191.719309</v>
      </c>
      <c r="BP48">
        <v>916613276.27533102</v>
      </c>
      <c r="BQ48">
        <v>48049792.327568598</v>
      </c>
      <c r="BR48">
        <v>310562325.68542898</v>
      </c>
      <c r="BS48">
        <v>125920299.071907</v>
      </c>
      <c r="BT48">
        <v>110391610.743029</v>
      </c>
      <c r="BU48">
        <v>355243060.93524897</v>
      </c>
      <c r="BV48">
        <v>211948463.533658</v>
      </c>
      <c r="BW48">
        <v>72046397.851426005</v>
      </c>
      <c r="BX48">
        <v>276783390.85936803</v>
      </c>
      <c r="BY48">
        <v>56085014.5713787</v>
      </c>
      <c r="BZ48">
        <v>11350125.6439765</v>
      </c>
      <c r="CA48">
        <v>125215875.456783</v>
      </c>
      <c r="CB48">
        <v>86391573.912417904</v>
      </c>
      <c r="CC48">
        <v>637275354.30494106</v>
      </c>
      <c r="CD48">
        <v>241234375.72738099</v>
      </c>
      <c r="CE48">
        <v>106722991.168966</v>
      </c>
      <c r="CF48">
        <v>109344646.86191501</v>
      </c>
      <c r="CH48">
        <v>581188318.79580796</v>
      </c>
      <c r="CN48">
        <v>517349552.15240198</v>
      </c>
      <c r="CO48">
        <v>626733458.60316503</v>
      </c>
      <c r="CP48">
        <v>531085062.07004303</v>
      </c>
      <c r="CQ48">
        <v>556097428.38220799</v>
      </c>
      <c r="CR48">
        <v>1343595550.6984</v>
      </c>
      <c r="CS48">
        <v>1876832517.2295201</v>
      </c>
      <c r="CT48">
        <v>3008599442.1746001</v>
      </c>
      <c r="CU48">
        <v>2456178400.4528599</v>
      </c>
      <c r="CV48">
        <v>5687596862.2693701</v>
      </c>
      <c r="CW48">
        <v>40747383.749239698</v>
      </c>
      <c r="CX48">
        <v>1681789360.0585799</v>
      </c>
      <c r="CY48">
        <v>19593110.415023699</v>
      </c>
      <c r="CZ48">
        <v>1012032802.27607</v>
      </c>
      <c r="DA48">
        <v>333070779.78006798</v>
      </c>
      <c r="DB48">
        <v>455454427.81988901</v>
      </c>
      <c r="DC48">
        <v>92625058.123230904</v>
      </c>
      <c r="DE48">
        <v>66555062.9313519</v>
      </c>
      <c r="DF48">
        <v>93683762.232389301</v>
      </c>
      <c r="DG48">
        <v>4202393709.9979701</v>
      </c>
      <c r="DH48">
        <v>3826140661.21383</v>
      </c>
      <c r="DI48">
        <f t="shared" si="1"/>
        <v>57971748639.65493</v>
      </c>
    </row>
    <row r="49" spans="1:113">
      <c r="A49" t="s">
        <v>49</v>
      </c>
      <c r="G49">
        <v>2957.2034554379402</v>
      </c>
      <c r="J49">
        <v>44467.745093840102</v>
      </c>
      <c r="K49">
        <v>1681508.9604091099</v>
      </c>
      <c r="L49">
        <v>293632117.98813599</v>
      </c>
      <c r="M49">
        <v>86997734.695592001</v>
      </c>
      <c r="N49">
        <v>21679262.125336599</v>
      </c>
      <c r="O49">
        <v>7009707.0641230298</v>
      </c>
      <c r="P49">
        <v>277569.94236996002</v>
      </c>
      <c r="Q49">
        <v>286396.52894989401</v>
      </c>
      <c r="T49">
        <v>5386780.4610788599</v>
      </c>
      <c r="U49">
        <v>6854896.6230055904</v>
      </c>
      <c r="V49">
        <v>6961534.2847521901</v>
      </c>
      <c r="W49">
        <v>6650030.51199417</v>
      </c>
      <c r="X49">
        <v>7415773.4415063001</v>
      </c>
      <c r="Y49">
        <v>11679450.6903797</v>
      </c>
      <c r="Z49">
        <v>12122891.576095</v>
      </c>
      <c r="AA49">
        <v>3535016.1390187098</v>
      </c>
      <c r="AB49">
        <v>20445129.908873498</v>
      </c>
      <c r="AC49">
        <v>10619516.857349001</v>
      </c>
      <c r="AD49">
        <v>13695051.482452899</v>
      </c>
      <c r="AE49">
        <v>1847082.8075699699</v>
      </c>
      <c r="AF49">
        <v>10368725.7287009</v>
      </c>
      <c r="AG49">
        <v>6156163.3035635296</v>
      </c>
      <c r="AH49">
        <v>15032239.0174831</v>
      </c>
      <c r="AI49">
        <v>224020767.94982901</v>
      </c>
      <c r="AJ49">
        <v>10148808.5856952</v>
      </c>
      <c r="AK49">
        <v>27750.707353413702</v>
      </c>
      <c r="AL49">
        <v>1586866.13281506</v>
      </c>
      <c r="AM49">
        <v>793357.096480584</v>
      </c>
      <c r="AN49">
        <v>48610.9687255596</v>
      </c>
      <c r="AO49">
        <v>1540443.87712373</v>
      </c>
      <c r="AP49">
        <v>268335.54207519599</v>
      </c>
      <c r="AQ49">
        <v>106333.009278065</v>
      </c>
      <c r="AR49">
        <v>2640891.9757038499</v>
      </c>
      <c r="AS49">
        <v>171023.683312687</v>
      </c>
      <c r="AT49">
        <v>21392116.616792601</v>
      </c>
      <c r="AX49">
        <v>195271.92197093301</v>
      </c>
      <c r="AY49">
        <v>8286438.4330054503</v>
      </c>
      <c r="BA49">
        <v>601792.99323272204</v>
      </c>
      <c r="BB49">
        <v>24074625.459777001</v>
      </c>
      <c r="BC49">
        <v>21937116.074545301</v>
      </c>
      <c r="BD49">
        <v>2195614.6606272999</v>
      </c>
      <c r="BE49">
        <v>84785307.101907998</v>
      </c>
      <c r="BF49">
        <v>221466399.702371</v>
      </c>
      <c r="BG49">
        <v>68554378.020982996</v>
      </c>
      <c r="BH49">
        <v>94710152.012079895</v>
      </c>
      <c r="BI49">
        <v>253637367.29043201</v>
      </c>
      <c r="BJ49">
        <v>157747171.322611</v>
      </c>
      <c r="BK49">
        <v>87585075.825757399</v>
      </c>
      <c r="BL49">
        <v>27524263.377133701</v>
      </c>
      <c r="BM49">
        <v>1265092389.78269</v>
      </c>
      <c r="BN49">
        <v>133167050.00835299</v>
      </c>
      <c r="BP49">
        <v>1067849115.90373</v>
      </c>
      <c r="BQ49">
        <v>27022278.262756798</v>
      </c>
      <c r="BR49">
        <v>339223502.08651799</v>
      </c>
      <c r="BS49">
        <v>28892326.829511199</v>
      </c>
      <c r="BT49">
        <v>82269858.825287506</v>
      </c>
      <c r="BU49">
        <v>244591781.450102</v>
      </c>
      <c r="BV49">
        <v>236432595.986774</v>
      </c>
      <c r="BW49">
        <v>81528559.894222394</v>
      </c>
      <c r="BX49">
        <v>60078914.311990403</v>
      </c>
      <c r="BY49">
        <v>890139979.57196403</v>
      </c>
      <c r="CA49">
        <v>13152292.822541101</v>
      </c>
      <c r="CB49">
        <v>14460850.639255101</v>
      </c>
      <c r="CC49">
        <v>170960512.354985</v>
      </c>
      <c r="CD49">
        <v>9038404.4387778491</v>
      </c>
      <c r="CE49">
        <v>14416496.2898429</v>
      </c>
      <c r="CF49">
        <v>69698878.996023402</v>
      </c>
      <c r="CH49">
        <v>66231244.777398102</v>
      </c>
      <c r="CN49">
        <v>775375179.65631902</v>
      </c>
      <c r="CO49">
        <v>781377767.07083797</v>
      </c>
      <c r="CP49">
        <v>696070748.46072304</v>
      </c>
      <c r="CQ49">
        <v>727180559.71417105</v>
      </c>
      <c r="CR49">
        <v>1825926823.08829</v>
      </c>
      <c r="CS49">
        <v>2017907738.1668301</v>
      </c>
      <c r="CT49">
        <v>3262334374.53936</v>
      </c>
      <c r="CU49">
        <v>2279594318.4011798</v>
      </c>
      <c r="CV49">
        <v>5671584003.8379402</v>
      </c>
      <c r="CW49">
        <v>318734.89274236298</v>
      </c>
      <c r="CX49">
        <v>10067819.5484054</v>
      </c>
      <c r="CZ49">
        <v>815616063.13156402</v>
      </c>
      <c r="DA49">
        <v>2294483823.73843</v>
      </c>
      <c r="DB49">
        <v>32225677.192199498</v>
      </c>
      <c r="DH49">
        <v>6188555136.3169603</v>
      </c>
      <c r="DI49">
        <f t="shared" si="1"/>
        <v>34059294086.417583</v>
      </c>
    </row>
    <row r="50" spans="1:113">
      <c r="A50" t="s">
        <v>50</v>
      </c>
      <c r="B50">
        <v>2600228.2324993098</v>
      </c>
      <c r="C50">
        <v>2444472.4576290902</v>
      </c>
      <c r="D50">
        <v>1436955.1557980201</v>
      </c>
      <c r="E50">
        <v>1541379.62960666</v>
      </c>
      <c r="G50">
        <v>1902.33870266842</v>
      </c>
      <c r="H50">
        <v>4645.2495523007301</v>
      </c>
      <c r="I50">
        <v>106939576.51656599</v>
      </c>
      <c r="J50">
        <v>411697.59276119497</v>
      </c>
      <c r="K50">
        <v>168980.54615982101</v>
      </c>
      <c r="L50">
        <v>186944258.25271499</v>
      </c>
      <c r="M50">
        <v>20341693.1831473</v>
      </c>
      <c r="N50">
        <v>1818494.9448017001</v>
      </c>
      <c r="O50">
        <v>399418.723724877</v>
      </c>
      <c r="P50">
        <v>344650.798149582</v>
      </c>
      <c r="Q50">
        <v>44908.583243606103</v>
      </c>
      <c r="T50">
        <v>326209.65709191503</v>
      </c>
      <c r="U50">
        <v>474742.16708278598</v>
      </c>
      <c r="V50">
        <v>253337.420583178</v>
      </c>
      <c r="W50">
        <v>1073503833.51902</v>
      </c>
      <c r="X50">
        <v>9717158.2312940806</v>
      </c>
      <c r="Y50">
        <v>634573.73366944597</v>
      </c>
      <c r="Z50">
        <v>382920.634281996</v>
      </c>
      <c r="AA50">
        <v>139371.90676185899</v>
      </c>
      <c r="AB50">
        <v>583861.32477091695</v>
      </c>
      <c r="AC50">
        <v>236530.95272320299</v>
      </c>
      <c r="AD50">
        <v>787279.20906784397</v>
      </c>
      <c r="AE50">
        <v>520316.73332974699</v>
      </c>
      <c r="AF50">
        <v>201156.05355007999</v>
      </c>
      <c r="AG50">
        <v>148490.59687546201</v>
      </c>
      <c r="AH50">
        <v>818576.29853959603</v>
      </c>
      <c r="AI50">
        <v>3694010.9408562202</v>
      </c>
      <c r="AJ50">
        <v>351463.29949146498</v>
      </c>
      <c r="AK50">
        <v>12935.3847789801</v>
      </c>
      <c r="AL50">
        <v>121869.04895166001</v>
      </c>
      <c r="AM50">
        <v>283551.48880240001</v>
      </c>
      <c r="AN50">
        <v>45917.881431030299</v>
      </c>
      <c r="AO50">
        <v>92580.9969986793</v>
      </c>
      <c r="AP50">
        <v>75104.314162179697</v>
      </c>
      <c r="AQ50">
        <v>121551.16024780901</v>
      </c>
      <c r="AR50">
        <v>120998.00679758099</v>
      </c>
      <c r="AS50">
        <v>16185597.515463101</v>
      </c>
      <c r="AT50">
        <v>1507010.1025072201</v>
      </c>
      <c r="AU50">
        <v>1963097.21896337</v>
      </c>
      <c r="AV50">
        <v>14452767.9344387</v>
      </c>
      <c r="AW50">
        <v>3076360.8336035698</v>
      </c>
      <c r="AX50">
        <v>90590.3869131596</v>
      </c>
      <c r="AY50">
        <v>310761.721788536</v>
      </c>
      <c r="AZ50">
        <v>1211456.99540569</v>
      </c>
      <c r="BA50">
        <v>2687139.2883967501</v>
      </c>
      <c r="BB50">
        <v>91541.411645929198</v>
      </c>
      <c r="BC50">
        <v>91546.800180144099</v>
      </c>
      <c r="BE50">
        <v>173218.028482094</v>
      </c>
      <c r="BF50">
        <v>511520.30581695802</v>
      </c>
      <c r="BG50">
        <v>157444.00882212099</v>
      </c>
      <c r="BH50">
        <v>1184884.6731704399</v>
      </c>
      <c r="BI50">
        <v>2792878.2292776299</v>
      </c>
      <c r="BJ50">
        <v>1181820.0835042901</v>
      </c>
      <c r="BL50">
        <v>500169.50606614701</v>
      </c>
      <c r="BM50">
        <v>6148386.1058289297</v>
      </c>
      <c r="BN50">
        <v>1302250.2583393599</v>
      </c>
      <c r="BO50">
        <v>311604.03108714399</v>
      </c>
      <c r="BP50">
        <v>2241803.4836436301</v>
      </c>
      <c r="BQ50">
        <v>510984.48740227002</v>
      </c>
      <c r="BR50">
        <v>5403767.5367067503</v>
      </c>
      <c r="BS50">
        <v>1087962.99727897</v>
      </c>
      <c r="BT50">
        <v>1406143.77969541</v>
      </c>
      <c r="BU50">
        <v>896776.24583617598</v>
      </c>
      <c r="BV50">
        <v>771597.922850398</v>
      </c>
      <c r="BW50">
        <v>491577.76010974002</v>
      </c>
      <c r="BX50">
        <v>639984.42800942296</v>
      </c>
      <c r="BY50">
        <v>145382.83669231099</v>
      </c>
      <c r="BZ50">
        <v>35814.535683465198</v>
      </c>
      <c r="CA50">
        <v>607340.91008577705</v>
      </c>
      <c r="CB50">
        <v>613912.09050523199</v>
      </c>
      <c r="CC50">
        <v>3121896.65138738</v>
      </c>
      <c r="CD50">
        <v>969569.26820421102</v>
      </c>
      <c r="CE50">
        <v>437929.65270966099</v>
      </c>
      <c r="CF50">
        <v>924551.68366954406</v>
      </c>
      <c r="CH50">
        <v>381074313.66136998</v>
      </c>
      <c r="CN50">
        <v>4322027.1242700899</v>
      </c>
      <c r="CO50">
        <v>5382169.27868573</v>
      </c>
      <c r="CP50">
        <v>4744583.04653876</v>
      </c>
      <c r="CQ50">
        <v>5006789.1996481</v>
      </c>
      <c r="CR50">
        <v>12340445.7707811</v>
      </c>
      <c r="CS50">
        <v>17605946.2408791</v>
      </c>
      <c r="CT50">
        <v>28389097.2579276</v>
      </c>
      <c r="CU50">
        <v>23366794.582183201</v>
      </c>
      <c r="CV50">
        <v>53294380.043199897</v>
      </c>
      <c r="CW50">
        <v>384454.78545265598</v>
      </c>
      <c r="CX50">
        <v>14963392.910118399</v>
      </c>
      <c r="CZ50">
        <v>59121862.914540902</v>
      </c>
      <c r="DA50">
        <v>21046870.795169499</v>
      </c>
      <c r="DB50">
        <v>6698425.5695115803</v>
      </c>
      <c r="DG50">
        <v>399897504.853414</v>
      </c>
      <c r="DH50">
        <v>145697.95709357999</v>
      </c>
      <c r="DI50">
        <f t="shared" si="1"/>
        <v>2533115400.8671737</v>
      </c>
    </row>
    <row r="51" spans="1:113">
      <c r="A51" t="s">
        <v>51</v>
      </c>
      <c r="B51">
        <v>128596.487228682</v>
      </c>
      <c r="C51">
        <v>92114.998959966004</v>
      </c>
      <c r="D51">
        <v>79138.903111722393</v>
      </c>
      <c r="E51">
        <v>386298.37425476499</v>
      </c>
      <c r="F51">
        <v>2645.6957363207798</v>
      </c>
      <c r="G51">
        <v>20195.687952826302</v>
      </c>
      <c r="H51">
        <v>80082.979799205204</v>
      </c>
      <c r="I51">
        <v>473852.625948495</v>
      </c>
      <c r="J51">
        <v>7785683.1616599103</v>
      </c>
      <c r="K51">
        <v>67266.323433976504</v>
      </c>
      <c r="L51">
        <v>216103173.66297299</v>
      </c>
      <c r="M51">
        <v>3763626.9473232101</v>
      </c>
      <c r="N51">
        <v>29085143.3339816</v>
      </c>
      <c r="O51">
        <v>8611156.4752762895</v>
      </c>
      <c r="P51">
        <v>31115.8814662488</v>
      </c>
      <c r="Q51">
        <v>2011595.9522804799</v>
      </c>
      <c r="R51">
        <v>80985.246869739902</v>
      </c>
      <c r="S51">
        <v>4932.5025420567499</v>
      </c>
      <c r="T51">
        <v>32445662.926499002</v>
      </c>
      <c r="U51">
        <v>28237327.534448698</v>
      </c>
      <c r="V51">
        <v>19098960.652483098</v>
      </c>
      <c r="W51">
        <v>76889081.767622501</v>
      </c>
      <c r="X51">
        <v>7154015.1979552703</v>
      </c>
      <c r="Y51">
        <v>22123854.0594404</v>
      </c>
      <c r="Z51">
        <v>47769078.8340514</v>
      </c>
      <c r="AA51">
        <v>6862299.8054053904</v>
      </c>
      <c r="AB51">
        <v>5950432.9419691702</v>
      </c>
      <c r="AC51">
        <v>1812418.76845571</v>
      </c>
      <c r="AD51">
        <v>1222957.3542037001</v>
      </c>
      <c r="AE51">
        <v>482919.05961005</v>
      </c>
      <c r="AF51">
        <v>1265438.8051347199</v>
      </c>
      <c r="AG51">
        <v>24481802.5855463</v>
      </c>
      <c r="AH51">
        <v>17465410.054528099</v>
      </c>
      <c r="AI51">
        <v>1621255861.5243101</v>
      </c>
      <c r="AJ51">
        <v>54425127.974386297</v>
      </c>
      <c r="AK51">
        <v>5868488.6428600503</v>
      </c>
      <c r="AL51">
        <v>20316444.123085499</v>
      </c>
      <c r="AM51">
        <v>29827683.061146401</v>
      </c>
      <c r="AN51">
        <v>17182760.5190349</v>
      </c>
      <c r="AO51">
        <v>6763916.7339666402</v>
      </c>
      <c r="AP51">
        <v>26978607.402814299</v>
      </c>
      <c r="AQ51">
        <v>48254076.249658003</v>
      </c>
      <c r="AR51">
        <v>11503599.448727399</v>
      </c>
      <c r="AS51">
        <v>1823727379.5657699</v>
      </c>
      <c r="AT51">
        <v>36754416.702221803</v>
      </c>
      <c r="AU51">
        <v>172339368.800919</v>
      </c>
      <c r="AV51">
        <v>2556968968.91258</v>
      </c>
      <c r="AW51">
        <v>77796837.450274706</v>
      </c>
      <c r="AX51">
        <v>21585630.301037099</v>
      </c>
      <c r="AY51">
        <v>356056555.00019902</v>
      </c>
      <c r="AZ51">
        <v>200600737.43421799</v>
      </c>
      <c r="BA51">
        <v>282496597.91902</v>
      </c>
      <c r="BB51">
        <v>9197158.3043937702</v>
      </c>
      <c r="BC51">
        <v>25209856.044718001</v>
      </c>
      <c r="BD51">
        <v>311380.61694102403</v>
      </c>
      <c r="BE51">
        <v>7933618.4419078603</v>
      </c>
      <c r="BF51">
        <v>80700010.791664094</v>
      </c>
      <c r="BG51">
        <v>97686903.265883699</v>
      </c>
      <c r="BH51">
        <v>546017.38818794105</v>
      </c>
      <c r="BI51">
        <v>1572856.98200673</v>
      </c>
      <c r="BJ51">
        <v>746070.52836146206</v>
      </c>
      <c r="BK51">
        <v>189636.380787186</v>
      </c>
      <c r="BL51">
        <v>40305.275387620102</v>
      </c>
      <c r="BM51">
        <v>1919853.48574388</v>
      </c>
      <c r="BN51">
        <v>77866554.936618507</v>
      </c>
      <c r="BO51">
        <v>1909865.4281372901</v>
      </c>
      <c r="BP51">
        <v>593598898.74948895</v>
      </c>
      <c r="BQ51">
        <v>40454311.204722203</v>
      </c>
      <c r="BR51">
        <v>38100816.2970443</v>
      </c>
      <c r="BS51">
        <v>113274345.386839</v>
      </c>
      <c r="BT51">
        <v>12302235.5998907</v>
      </c>
      <c r="BU51">
        <v>53508033.784751497</v>
      </c>
      <c r="BV51">
        <v>48504206.9405597</v>
      </c>
      <c r="BW51">
        <v>6881133.66436511</v>
      </c>
      <c r="BX51">
        <v>54924147.319514602</v>
      </c>
      <c r="BY51">
        <v>10059950.150862999</v>
      </c>
      <c r="BZ51">
        <v>10215884.5625575</v>
      </c>
      <c r="CA51">
        <v>58103554.629817002</v>
      </c>
      <c r="CB51">
        <v>3318526.9581067199</v>
      </c>
      <c r="CC51">
        <v>22720453.434737802</v>
      </c>
      <c r="CD51">
        <v>8902081.9436278306</v>
      </c>
      <c r="CE51">
        <v>15786997.5537185</v>
      </c>
      <c r="CF51">
        <v>19653233.171599101</v>
      </c>
      <c r="CH51">
        <v>570021986.60973704</v>
      </c>
      <c r="CN51">
        <v>38220848.559285998</v>
      </c>
      <c r="CO51">
        <v>51695444.244143397</v>
      </c>
      <c r="CP51">
        <v>52506748.264481999</v>
      </c>
      <c r="CQ51">
        <v>47737031.9892819</v>
      </c>
      <c r="CR51">
        <v>124007696.088604</v>
      </c>
      <c r="CS51">
        <v>170384736.925401</v>
      </c>
      <c r="CT51">
        <v>286339619.38868701</v>
      </c>
      <c r="CU51">
        <v>234097538.62142801</v>
      </c>
      <c r="CV51">
        <v>638619362.35098505</v>
      </c>
      <c r="CW51">
        <v>6937608.4522134699</v>
      </c>
      <c r="CX51">
        <v>1616087.5666231201</v>
      </c>
      <c r="CY51">
        <v>17773.996666640702</v>
      </c>
      <c r="CZ51">
        <v>47935200.060378797</v>
      </c>
      <c r="DA51">
        <v>7257565.6736086197</v>
      </c>
      <c r="DB51">
        <v>3319926.9198897802</v>
      </c>
      <c r="DC51">
        <v>84025.325201420506</v>
      </c>
      <c r="DE51">
        <v>60404.2041358563</v>
      </c>
      <c r="DF51">
        <v>85056.531247388004</v>
      </c>
      <c r="DG51">
        <v>62475066.8782399</v>
      </c>
      <c r="DH51">
        <v>4308715331.3311596</v>
      </c>
      <c r="DI51">
        <f t="shared" si="1"/>
        <v>16001046282.558725</v>
      </c>
    </row>
    <row r="52" spans="1:113">
      <c r="A52" t="s">
        <v>52</v>
      </c>
      <c r="B52">
        <v>7522.42346646234</v>
      </c>
      <c r="C52">
        <v>5434.4440926187999</v>
      </c>
      <c r="D52">
        <v>4673.5231689295897</v>
      </c>
      <c r="E52">
        <v>22820.2665230235</v>
      </c>
      <c r="F52">
        <v>158.706289355129</v>
      </c>
      <c r="G52">
        <v>6.7584560798163897</v>
      </c>
      <c r="H52">
        <v>16.4423875432588</v>
      </c>
      <c r="I52">
        <v>2306.5886010745098</v>
      </c>
      <c r="J52">
        <v>1732.2679106246001</v>
      </c>
      <c r="K52">
        <v>565.73296007992201</v>
      </c>
      <c r="L52">
        <v>4593.3054612961696</v>
      </c>
      <c r="M52">
        <v>217584.59946532999</v>
      </c>
      <c r="N52">
        <v>203532.82011398501</v>
      </c>
      <c r="O52">
        <v>35845.350001901301</v>
      </c>
      <c r="P52">
        <v>1825.20274342673</v>
      </c>
      <c r="Q52">
        <v>1287.4041781455701</v>
      </c>
      <c r="R52">
        <v>4856.6393641361401</v>
      </c>
      <c r="S52">
        <v>295.48530198662797</v>
      </c>
      <c r="T52">
        <v>15167.0719011661</v>
      </c>
      <c r="U52">
        <v>16968.090974413899</v>
      </c>
      <c r="V52">
        <v>2646800.1289701001</v>
      </c>
      <c r="W52">
        <v>83350.479229725606</v>
      </c>
      <c r="X52">
        <v>43453.2597458358</v>
      </c>
      <c r="Y52">
        <v>112964.900879865</v>
      </c>
      <c r="Z52">
        <v>26974.760517770701</v>
      </c>
      <c r="AA52">
        <v>23772.7149172178</v>
      </c>
      <c r="AB52">
        <v>29160.8171435283</v>
      </c>
      <c r="AC52">
        <v>18419.0559088351</v>
      </c>
      <c r="AD52">
        <v>72113.507944863304</v>
      </c>
      <c r="AE52">
        <v>15381.930616064299</v>
      </c>
      <c r="AF52">
        <v>71113.989876758802</v>
      </c>
      <c r="AG52">
        <v>8058.0824991586396</v>
      </c>
      <c r="AH52">
        <v>17310.466306881899</v>
      </c>
      <c r="AI52">
        <v>6331807039.1441202</v>
      </c>
      <c r="AJ52">
        <v>124816439.790785</v>
      </c>
      <c r="AK52">
        <v>19458839.848781299</v>
      </c>
      <c r="AL52">
        <v>45425502.9858521</v>
      </c>
      <c r="AM52">
        <v>160870536.177587</v>
      </c>
      <c r="AN52">
        <v>77195214.2224347</v>
      </c>
      <c r="AO52">
        <v>34240160.764060996</v>
      </c>
      <c r="AP52">
        <v>148845736.45825401</v>
      </c>
      <c r="AQ52">
        <v>142607142.2123</v>
      </c>
      <c r="AR52">
        <v>59003271.365929499</v>
      </c>
      <c r="AS52">
        <v>160861.80624926899</v>
      </c>
      <c r="AT52">
        <v>70465.993537112096</v>
      </c>
      <c r="AU52">
        <v>51781146.0080394</v>
      </c>
      <c r="AV52">
        <v>2520288227.73067</v>
      </c>
      <c r="AW52">
        <v>125741991.441027</v>
      </c>
      <c r="AX52">
        <v>2381492.2135940301</v>
      </c>
      <c r="AY52">
        <v>10250610.522372801</v>
      </c>
      <c r="AZ52">
        <v>50568589.663697399</v>
      </c>
      <c r="BA52">
        <v>186990446.88060501</v>
      </c>
      <c r="BB52">
        <v>45542899.617485799</v>
      </c>
      <c r="BC52">
        <v>124573801.128425</v>
      </c>
      <c r="BD52">
        <v>2918.4815084213001</v>
      </c>
      <c r="BE52">
        <v>3464673.8106145901</v>
      </c>
      <c r="BF52">
        <v>578105746.79050899</v>
      </c>
      <c r="BG52">
        <v>476478629.02395499</v>
      </c>
      <c r="BH52">
        <v>31361548.6658834</v>
      </c>
      <c r="BI52">
        <v>728284318.81129098</v>
      </c>
      <c r="BJ52">
        <v>40107640.4017912</v>
      </c>
      <c r="BK52">
        <v>7933326.3579053003</v>
      </c>
      <c r="BL52">
        <v>263.346497952275</v>
      </c>
      <c r="BM52">
        <v>14719.1100876112</v>
      </c>
      <c r="BN52">
        <v>210839585.51209399</v>
      </c>
      <c r="BO52">
        <v>611900992.47499704</v>
      </c>
      <c r="BP52">
        <v>720210233.51344395</v>
      </c>
      <c r="BQ52">
        <v>769900.83358434902</v>
      </c>
      <c r="BR52">
        <v>178532470.883012</v>
      </c>
      <c r="BS52">
        <v>39710027.2211053</v>
      </c>
      <c r="BT52">
        <v>67690579.211222902</v>
      </c>
      <c r="BU52">
        <v>236733221.68479499</v>
      </c>
      <c r="BV52">
        <v>235455324.69699401</v>
      </c>
      <c r="BW52">
        <v>32834746.258200701</v>
      </c>
      <c r="BX52">
        <v>293869167.251737</v>
      </c>
      <c r="BY52">
        <v>42151435.173482597</v>
      </c>
      <c r="BZ52">
        <v>25415699.682712398</v>
      </c>
      <c r="CA52">
        <v>10497594.262747699</v>
      </c>
      <c r="CB52">
        <v>7173028.52482697</v>
      </c>
      <c r="CC52">
        <v>107115862.615263</v>
      </c>
      <c r="CD52">
        <v>24474040.739615701</v>
      </c>
      <c r="CE52">
        <v>82228120.123377502</v>
      </c>
      <c r="CF52">
        <v>123044665.53011601</v>
      </c>
      <c r="CH52">
        <v>77578143.7142791</v>
      </c>
      <c r="CN52">
        <v>446705332.42684901</v>
      </c>
      <c r="CO52">
        <v>332855872.81415099</v>
      </c>
      <c r="CP52">
        <v>157424344.250873</v>
      </c>
      <c r="CQ52">
        <v>109355005.528262</v>
      </c>
      <c r="CR52">
        <v>157246645.01943499</v>
      </c>
      <c r="CS52">
        <v>117773676.485223</v>
      </c>
      <c r="CT52">
        <v>107296670.29707301</v>
      </c>
      <c r="CU52">
        <v>44562545.2272911</v>
      </c>
      <c r="CV52">
        <v>51099616.415656097</v>
      </c>
      <c r="CW52">
        <v>2123.6512908569798</v>
      </c>
      <c r="CX52">
        <v>416250.28260587301</v>
      </c>
      <c r="CY52">
        <v>1066.4006277112001</v>
      </c>
      <c r="CZ52">
        <v>89225103.272443101</v>
      </c>
      <c r="DA52">
        <v>12260812.5639074</v>
      </c>
      <c r="DB52">
        <v>14239808.159199201</v>
      </c>
      <c r="DC52">
        <v>5041.3343278390603</v>
      </c>
      <c r="DE52">
        <v>3622.41417436866</v>
      </c>
      <c r="DF52">
        <v>5098.9567625955797</v>
      </c>
      <c r="DG52">
        <v>1868937348.38325</v>
      </c>
      <c r="DH52">
        <v>3392088497.8379698</v>
      </c>
      <c r="DI52">
        <f t="shared" si="1"/>
        <v>22161819589.622761</v>
      </c>
    </row>
    <row r="53" spans="1:113">
      <c r="A53" t="s">
        <v>53</v>
      </c>
      <c r="B53">
        <v>23771469.361607</v>
      </c>
      <c r="C53">
        <v>57127232.512540102</v>
      </c>
      <c r="D53">
        <v>56376592.142779097</v>
      </c>
      <c r="E53">
        <v>14060116.7067177</v>
      </c>
      <c r="I53">
        <v>346385.865203058</v>
      </c>
      <c r="J53">
        <v>5426311.1660901001</v>
      </c>
      <c r="L53">
        <v>129052176.85969099</v>
      </c>
      <c r="N53">
        <v>465406088.777098</v>
      </c>
      <c r="O53">
        <v>388613952.82686102</v>
      </c>
      <c r="P53">
        <v>37044810.318682902</v>
      </c>
      <c r="Q53">
        <v>24862332.910589699</v>
      </c>
      <c r="R53">
        <v>60914830.377958097</v>
      </c>
      <c r="S53">
        <v>1308667.05962978</v>
      </c>
      <c r="T53">
        <v>166990576.808925</v>
      </c>
      <c r="U53">
        <v>308575199.388264</v>
      </c>
      <c r="V53">
        <v>94232895.4705991</v>
      </c>
      <c r="W53">
        <v>172544733.88719901</v>
      </c>
      <c r="X53">
        <v>379944684.04552102</v>
      </c>
      <c r="Y53">
        <v>325722726.40293902</v>
      </c>
      <c r="Z53">
        <v>320428428.73460901</v>
      </c>
      <c r="AA53">
        <v>6039284.2456948301</v>
      </c>
      <c r="AB53">
        <v>101608247.142498</v>
      </c>
      <c r="AC53">
        <v>60737063.807017997</v>
      </c>
      <c r="AD53">
        <v>545850706.90895104</v>
      </c>
      <c r="AE53">
        <v>20194387.700038001</v>
      </c>
      <c r="AF53">
        <v>53916701.209303401</v>
      </c>
      <c r="AG53">
        <v>15200558.441679301</v>
      </c>
      <c r="AH53">
        <v>131001335.383514</v>
      </c>
      <c r="AI53">
        <v>5154377423.6799202</v>
      </c>
      <c r="AJ53">
        <v>797653130.49699605</v>
      </c>
      <c r="AK53">
        <v>41371545.763756402</v>
      </c>
      <c r="AL53">
        <v>85892891.015689105</v>
      </c>
      <c r="AM53">
        <v>912851771.97328901</v>
      </c>
      <c r="AN53">
        <v>85765361.450274199</v>
      </c>
      <c r="AO53">
        <v>357274723.45381898</v>
      </c>
      <c r="AP53">
        <v>592297740.07098901</v>
      </c>
      <c r="AQ53">
        <v>374087576.96377599</v>
      </c>
      <c r="AR53">
        <v>659765631.26340997</v>
      </c>
      <c r="AS53">
        <v>13350240.9111939</v>
      </c>
      <c r="AT53">
        <v>85899.442285209894</v>
      </c>
      <c r="AU53">
        <v>84299925.867431805</v>
      </c>
      <c r="AV53">
        <v>1115439043.37868</v>
      </c>
      <c r="AW53">
        <v>81754249.936341599</v>
      </c>
      <c r="AX53">
        <v>9950342.0372181498</v>
      </c>
      <c r="AY53">
        <v>20442564.856456898</v>
      </c>
      <c r="AZ53">
        <v>26169198.484884299</v>
      </c>
      <c r="BA53">
        <v>1110796744.6224101</v>
      </c>
      <c r="BB53">
        <v>34137052.096017197</v>
      </c>
      <c r="BC53">
        <v>59677999.8956367</v>
      </c>
      <c r="BD53">
        <v>39277856.084468998</v>
      </c>
      <c r="BE53">
        <v>21658328.493070502</v>
      </c>
      <c r="BF53">
        <v>252063076.82133299</v>
      </c>
      <c r="BG53">
        <v>206084114.80557901</v>
      </c>
      <c r="BK53">
        <v>2890555.17060911</v>
      </c>
      <c r="BM53">
        <v>38448104.701703601</v>
      </c>
      <c r="BN53">
        <v>96871661.0041278</v>
      </c>
      <c r="BO53">
        <v>63597660.654256098</v>
      </c>
      <c r="BP53">
        <v>339011830.97688502</v>
      </c>
      <c r="BQ53">
        <v>1592225.1871306</v>
      </c>
      <c r="BR53">
        <v>1973599734.6967101</v>
      </c>
      <c r="BS53">
        <v>53495579.622741401</v>
      </c>
      <c r="BT53">
        <v>24801867.386719301</v>
      </c>
      <c r="BU53">
        <v>168945875.10150599</v>
      </c>
      <c r="BV53">
        <v>147448038.39799699</v>
      </c>
      <c r="BW53">
        <v>31578235.2554361</v>
      </c>
      <c r="BX53">
        <v>126295375.845364</v>
      </c>
      <c r="BY53">
        <v>53627156.887190603</v>
      </c>
      <c r="BZ53">
        <v>16237497.312801</v>
      </c>
      <c r="CA53">
        <v>20385426.9003172</v>
      </c>
      <c r="CB53">
        <v>17079474.034874901</v>
      </c>
      <c r="CC53">
        <v>345423504.38640702</v>
      </c>
      <c r="CD53">
        <v>66617323.07079</v>
      </c>
      <c r="CE53">
        <v>59835538.037708998</v>
      </c>
      <c r="CF53">
        <v>45472379.560928397</v>
      </c>
      <c r="CH53">
        <v>33659902.883002803</v>
      </c>
      <c r="CN53">
        <v>1680072.68453399</v>
      </c>
      <c r="CO53">
        <v>2308861.8022804498</v>
      </c>
      <c r="CP53">
        <v>1878162.53222365</v>
      </c>
      <c r="CQ53">
        <v>2039381.25704992</v>
      </c>
      <c r="CR53">
        <v>4654296.2093342897</v>
      </c>
      <c r="CS53">
        <v>5867029.4483792903</v>
      </c>
      <c r="CT53">
        <v>9318081.3952531796</v>
      </c>
      <c r="CU53">
        <v>7283339.3569340399</v>
      </c>
      <c r="CV53">
        <v>19446110.3564265</v>
      </c>
      <c r="CW53">
        <v>89017587.261890694</v>
      </c>
      <c r="CX53">
        <v>123302490.546902</v>
      </c>
      <c r="CZ53">
        <v>1300457280.86924</v>
      </c>
      <c r="DA53">
        <v>169035160.27728</v>
      </c>
      <c r="DB53">
        <v>639326448.38135099</v>
      </c>
      <c r="DG53">
        <v>30932496.028472699</v>
      </c>
      <c r="DH53">
        <v>6743807750.5229902</v>
      </c>
      <c r="DI53">
        <f t="shared" si="1"/>
        <v>28981092426.33287</v>
      </c>
    </row>
    <row r="54" spans="1:113">
      <c r="A54" t="s">
        <v>54</v>
      </c>
      <c r="B54">
        <v>4879809.8660864197</v>
      </c>
      <c r="C54">
        <v>13429809.267439499</v>
      </c>
      <c r="D54">
        <v>9968202.0331391599</v>
      </c>
      <c r="E54">
        <v>4331865.6372632002</v>
      </c>
      <c r="F54">
        <v>415.53428249791</v>
      </c>
      <c r="G54">
        <v>743.00774639138001</v>
      </c>
      <c r="H54">
        <v>6646.2272048252898</v>
      </c>
      <c r="I54">
        <v>10144840.3848026</v>
      </c>
      <c r="J54">
        <v>499470.75598182302</v>
      </c>
      <c r="K54">
        <v>466000.56062266103</v>
      </c>
      <c r="L54">
        <v>161616577.397264</v>
      </c>
      <c r="M54">
        <v>370047578.98005497</v>
      </c>
      <c r="N54">
        <v>59266346.905282304</v>
      </c>
      <c r="O54">
        <v>15903456.9045972</v>
      </c>
      <c r="P54">
        <v>1488302.8550841899</v>
      </c>
      <c r="Q54">
        <v>1152167.0012362199</v>
      </c>
      <c r="R54">
        <v>1399866.14350095</v>
      </c>
      <c r="S54">
        <v>193640.81055355899</v>
      </c>
      <c r="T54">
        <v>19025148.335558102</v>
      </c>
      <c r="U54">
        <v>22918486.968655601</v>
      </c>
      <c r="V54">
        <v>16020993.848734699</v>
      </c>
      <c r="W54">
        <v>10949817.6827845</v>
      </c>
      <c r="X54">
        <v>43215598.227657303</v>
      </c>
      <c r="Y54">
        <v>14273047.369926101</v>
      </c>
      <c r="Z54">
        <v>32098242.914417502</v>
      </c>
      <c r="AA54">
        <v>11159804.8374511</v>
      </c>
      <c r="AB54">
        <v>74577895.272659093</v>
      </c>
      <c r="AC54">
        <v>68434968.9725274</v>
      </c>
      <c r="AD54">
        <v>364624663.86048001</v>
      </c>
      <c r="AE54">
        <v>20666760.2579454</v>
      </c>
      <c r="AF54">
        <v>167891404.68033099</v>
      </c>
      <c r="AG54">
        <v>19996155.649033301</v>
      </c>
      <c r="AH54">
        <v>50592515.337528698</v>
      </c>
      <c r="AI54">
        <v>1144924960.3385</v>
      </c>
      <c r="AJ54">
        <v>158822165.54012901</v>
      </c>
      <c r="AK54">
        <v>5659782.7046170104</v>
      </c>
      <c r="AL54">
        <v>22608840.5334397</v>
      </c>
      <c r="AM54">
        <v>56052831.687068701</v>
      </c>
      <c r="AN54">
        <v>32995612.167714801</v>
      </c>
      <c r="AO54">
        <v>30325386.809782401</v>
      </c>
      <c r="AP54">
        <v>46193618.020189598</v>
      </c>
      <c r="AQ54">
        <v>48637616.863512099</v>
      </c>
      <c r="AR54">
        <v>63235156.315405697</v>
      </c>
      <c r="AS54">
        <v>28438948.616149198</v>
      </c>
      <c r="AT54">
        <v>8380530.0738409404</v>
      </c>
      <c r="AU54">
        <v>766621.96399822098</v>
      </c>
      <c r="AV54">
        <v>13592497.2842947</v>
      </c>
      <c r="AW54">
        <v>17511939.399073601</v>
      </c>
      <c r="AX54">
        <v>1326299.8592988199</v>
      </c>
      <c r="AY54">
        <v>27415572.334715098</v>
      </c>
      <c r="AZ54">
        <v>3386805.9825637499</v>
      </c>
      <c r="BA54">
        <v>35060918.182626396</v>
      </c>
      <c r="BB54">
        <v>10827261938.556299</v>
      </c>
      <c r="BC54">
        <v>36151822.449119799</v>
      </c>
      <c r="BD54">
        <v>33312519.340226799</v>
      </c>
      <c r="BE54">
        <v>243629403.04196</v>
      </c>
      <c r="BF54">
        <v>864055793.68368006</v>
      </c>
      <c r="BG54">
        <v>886969824.95897603</v>
      </c>
      <c r="BH54">
        <v>509911585.32079297</v>
      </c>
      <c r="BI54">
        <v>540868071.84540796</v>
      </c>
      <c r="BJ54">
        <v>297764384.18663001</v>
      </c>
      <c r="BK54">
        <v>121008284.136751</v>
      </c>
      <c r="BL54">
        <v>87678003.627932206</v>
      </c>
      <c r="BM54">
        <v>354037316.17244202</v>
      </c>
      <c r="BN54">
        <v>39351559.310959697</v>
      </c>
      <c r="BO54">
        <v>204096288.345321</v>
      </c>
      <c r="BP54">
        <v>3179149731.9029799</v>
      </c>
      <c r="BQ54">
        <v>150951862.62371099</v>
      </c>
      <c r="BR54">
        <v>1310715840.1959801</v>
      </c>
      <c r="BS54">
        <v>51062014.1946842</v>
      </c>
      <c r="BT54">
        <v>284224130.34894598</v>
      </c>
      <c r="BU54">
        <v>725399700.39856803</v>
      </c>
      <c r="BV54">
        <v>331984605.75660098</v>
      </c>
      <c r="BW54">
        <v>34356448.6964297</v>
      </c>
      <c r="BX54">
        <v>450134016.055502</v>
      </c>
      <c r="BY54">
        <v>76664386.058665201</v>
      </c>
      <c r="BZ54">
        <v>5049846.9179761698</v>
      </c>
      <c r="CA54">
        <v>57572636.815221198</v>
      </c>
      <c r="CB54">
        <v>53723071.103744499</v>
      </c>
      <c r="CC54">
        <v>366250582.66355199</v>
      </c>
      <c r="CD54">
        <v>63149238.5274029</v>
      </c>
      <c r="CE54">
        <v>110011381.82337999</v>
      </c>
      <c r="CF54">
        <v>278719029.79883599</v>
      </c>
      <c r="CH54">
        <v>353876216.61822402</v>
      </c>
      <c r="CN54">
        <v>1129284928.2858701</v>
      </c>
      <c r="CO54">
        <v>1754759015.51261</v>
      </c>
      <c r="CP54">
        <v>1324525378.4681799</v>
      </c>
      <c r="CQ54">
        <v>1893572124.5220101</v>
      </c>
      <c r="CR54">
        <v>3295624941.1305799</v>
      </c>
      <c r="CS54">
        <v>4103137037.9256401</v>
      </c>
      <c r="CT54">
        <v>7781567686.1664</v>
      </c>
      <c r="CU54">
        <v>7358543567.5968103</v>
      </c>
      <c r="CV54">
        <v>14047113437.465</v>
      </c>
      <c r="CW54">
        <v>133755819.92595799</v>
      </c>
      <c r="CX54">
        <v>149557887.861738</v>
      </c>
      <c r="CY54">
        <v>484561712.12392998</v>
      </c>
      <c r="CZ54">
        <v>2540295479.5114498</v>
      </c>
      <c r="DA54">
        <v>1008684423.29594</v>
      </c>
      <c r="DB54">
        <v>1337690402.6699901</v>
      </c>
      <c r="DC54">
        <v>1391099061.11483</v>
      </c>
      <c r="DE54">
        <v>407417888.579292</v>
      </c>
      <c r="DF54">
        <v>32567730.9149497</v>
      </c>
      <c r="DG54">
        <v>1014665220.5804</v>
      </c>
      <c r="DH54">
        <v>38768254178.581001</v>
      </c>
      <c r="DI54">
        <f t="shared" si="1"/>
        <v>116222346806.87424</v>
      </c>
    </row>
    <row r="55" spans="1:113">
      <c r="A55" t="s">
        <v>55</v>
      </c>
      <c r="B55">
        <v>7689.35427865766</v>
      </c>
      <c r="C55">
        <v>16016.905015345301</v>
      </c>
      <c r="D55">
        <v>12508.660342110299</v>
      </c>
      <c r="E55">
        <v>22709.322568675401</v>
      </c>
      <c r="F55">
        <v>12.715788410459901</v>
      </c>
      <c r="G55">
        <v>22.787016199224901</v>
      </c>
      <c r="H55">
        <v>203.701114969267</v>
      </c>
      <c r="I55">
        <v>238274.02052451301</v>
      </c>
      <c r="J55">
        <v>6890.7245450314804</v>
      </c>
      <c r="K55">
        <v>4609.7704998700101</v>
      </c>
      <c r="L55">
        <v>452960.26795673399</v>
      </c>
      <c r="M55">
        <v>1046599.44914424</v>
      </c>
      <c r="N55">
        <v>316850.46199759201</v>
      </c>
      <c r="O55">
        <v>101537.555368502</v>
      </c>
      <c r="P55">
        <v>4742.8012389345304</v>
      </c>
      <c r="Q55">
        <v>3704.8499704780202</v>
      </c>
      <c r="R55">
        <v>9354.6768702774298</v>
      </c>
      <c r="S55">
        <v>972.88946012019505</v>
      </c>
      <c r="T55">
        <v>33520.712905874898</v>
      </c>
      <c r="U55">
        <v>35091.1828060548</v>
      </c>
      <c r="V55">
        <v>36267.811001513699</v>
      </c>
      <c r="W55">
        <v>103345.011045341</v>
      </c>
      <c r="X55">
        <v>160952.418670666</v>
      </c>
      <c r="Y55">
        <v>66317.193258836094</v>
      </c>
      <c r="Z55">
        <v>56943.766608257603</v>
      </c>
      <c r="AA55">
        <v>24660.373514877199</v>
      </c>
      <c r="AB55">
        <v>282732.854700253</v>
      </c>
      <c r="AC55">
        <v>510982.59440569603</v>
      </c>
      <c r="AD55">
        <v>584859.08608882001</v>
      </c>
      <c r="AE55">
        <v>47793.067134178396</v>
      </c>
      <c r="AF55">
        <v>260603.40048241001</v>
      </c>
      <c r="AG55">
        <v>49723.618277626098</v>
      </c>
      <c r="AH55">
        <v>158937.59598755901</v>
      </c>
      <c r="AI55">
        <v>24217369.3163951</v>
      </c>
      <c r="AJ55">
        <v>27938367.775512598</v>
      </c>
      <c r="AK55">
        <v>21186.823901454602</v>
      </c>
      <c r="AL55">
        <v>52245.589309030001</v>
      </c>
      <c r="AM55">
        <v>35478984.850241303</v>
      </c>
      <c r="AN55">
        <v>101834.222006579</v>
      </c>
      <c r="AO55">
        <v>214418.188754323</v>
      </c>
      <c r="AP55">
        <v>175942.99745433399</v>
      </c>
      <c r="AQ55">
        <v>175654.839702217</v>
      </c>
      <c r="AR55">
        <v>133263.40458911299</v>
      </c>
      <c r="AS55">
        <v>1948120.6920315099</v>
      </c>
      <c r="AT55">
        <v>28571.644546753399</v>
      </c>
      <c r="AU55">
        <v>22265.6986377793</v>
      </c>
      <c r="AV55">
        <v>351663.50660136901</v>
      </c>
      <c r="AW55">
        <v>93308.602376738694</v>
      </c>
      <c r="AX55">
        <v>4327542.2170673702</v>
      </c>
      <c r="AY55">
        <v>769827.41059196403</v>
      </c>
      <c r="AZ55">
        <v>3876.04140175866</v>
      </c>
      <c r="BA55">
        <v>47593.773385454697</v>
      </c>
      <c r="BB55">
        <v>25288834.100954499</v>
      </c>
      <c r="BC55">
        <v>12801898853.310301</v>
      </c>
      <c r="BD55">
        <v>3953624597.6479402</v>
      </c>
      <c r="BE55">
        <v>2727693558.6540999</v>
      </c>
      <c r="BF55">
        <v>5675129.6658132598</v>
      </c>
      <c r="BG55">
        <v>2649954.7375841602</v>
      </c>
      <c r="BH55">
        <v>2293105.1407638201</v>
      </c>
      <c r="BI55">
        <v>8912901.0297719799</v>
      </c>
      <c r="BJ55">
        <v>2493668.0354890898</v>
      </c>
      <c r="BK55">
        <v>647923.112966193</v>
      </c>
      <c r="BL55">
        <v>108001.69513259501</v>
      </c>
      <c r="BM55">
        <v>22336297.6472174</v>
      </c>
      <c r="BN55">
        <v>74079492.464154094</v>
      </c>
      <c r="BO55">
        <v>233725.52082500901</v>
      </c>
      <c r="BP55">
        <v>719759671.57916903</v>
      </c>
      <c r="BQ55">
        <v>58455968.594079003</v>
      </c>
      <c r="BR55">
        <v>12018882.780882601</v>
      </c>
      <c r="BS55">
        <v>83318.168400434195</v>
      </c>
      <c r="BT55">
        <v>108276000.40782499</v>
      </c>
      <c r="BU55">
        <v>10978440.600837</v>
      </c>
      <c r="BV55">
        <v>2529373.6630347702</v>
      </c>
      <c r="BW55">
        <v>85145009.330462903</v>
      </c>
      <c r="BX55">
        <v>445417197.737396</v>
      </c>
      <c r="BY55">
        <v>388800823.12895203</v>
      </c>
      <c r="BZ55">
        <v>23312.779160957802</v>
      </c>
      <c r="CA55">
        <v>5100105.8000828596</v>
      </c>
      <c r="CB55">
        <v>79074264.159469903</v>
      </c>
      <c r="CC55">
        <v>877892633.69431305</v>
      </c>
      <c r="CD55">
        <v>1122910.139804</v>
      </c>
      <c r="CE55">
        <v>14068391.5906357</v>
      </c>
      <c r="CF55">
        <v>109811681.909739</v>
      </c>
      <c r="CH55">
        <v>998857.61991215497</v>
      </c>
      <c r="CN55">
        <v>184692263.87580901</v>
      </c>
      <c r="CO55">
        <v>247285205.075331</v>
      </c>
      <c r="CP55">
        <v>240272422.35909101</v>
      </c>
      <c r="CQ55">
        <v>252380050.657361</v>
      </c>
      <c r="CR55">
        <v>652107098.519189</v>
      </c>
      <c r="CS55">
        <v>977109908.45985603</v>
      </c>
      <c r="CT55">
        <v>1772414257.51214</v>
      </c>
      <c r="CU55">
        <v>1557993479.34814</v>
      </c>
      <c r="CV55">
        <v>3400813755.63166</v>
      </c>
      <c r="CW55">
        <v>75257829.285026699</v>
      </c>
      <c r="CX55">
        <v>9163962.6079285108</v>
      </c>
      <c r="CY55">
        <v>4821596.0355642</v>
      </c>
      <c r="CZ55">
        <v>84421760.754533201</v>
      </c>
      <c r="DA55">
        <v>22441746.039590299</v>
      </c>
      <c r="DB55">
        <v>16750659.979697499</v>
      </c>
      <c r="DC55">
        <v>3145755.1624348802</v>
      </c>
      <c r="DE55">
        <v>65936808.424319103</v>
      </c>
      <c r="DF55">
        <v>67904988.753974095</v>
      </c>
      <c r="DG55">
        <v>17000771299.911301</v>
      </c>
      <c r="DH55">
        <v>34890933470.544899</v>
      </c>
      <c r="DI55">
        <f t="shared" si="1"/>
        <v>84174871634.580109</v>
      </c>
    </row>
    <row r="56" spans="1:113">
      <c r="A56" t="s">
        <v>56</v>
      </c>
      <c r="B56">
        <v>2188960.42713285</v>
      </c>
      <c r="C56">
        <v>4599623.4083722997</v>
      </c>
      <c r="D56">
        <v>3584933.7006020099</v>
      </c>
      <c r="E56">
        <v>6450955.7670791401</v>
      </c>
      <c r="F56">
        <v>3737.21828767335</v>
      </c>
      <c r="G56">
        <v>6691.5176552079001</v>
      </c>
      <c r="H56">
        <v>59817.489394636803</v>
      </c>
      <c r="I56">
        <v>78037663.838076502</v>
      </c>
      <c r="J56">
        <v>2124734.8996798499</v>
      </c>
      <c r="K56">
        <v>1330505.51855005</v>
      </c>
      <c r="L56">
        <v>132315335.45595001</v>
      </c>
      <c r="M56">
        <v>305120268.560036</v>
      </c>
      <c r="N56">
        <v>92728058.518254101</v>
      </c>
      <c r="O56">
        <v>29780772.4228586</v>
      </c>
      <c r="P56">
        <v>1392801.9683622399</v>
      </c>
      <c r="Q56">
        <v>1087968.0656586001</v>
      </c>
      <c r="R56">
        <v>2747055.0044748699</v>
      </c>
      <c r="S56">
        <v>285696.39473048801</v>
      </c>
      <c r="T56">
        <v>9765035.4896311294</v>
      </c>
      <c r="U56">
        <v>10190252.1526582</v>
      </c>
      <c r="V56">
        <v>10524566.3848779</v>
      </c>
      <c r="W56">
        <v>30244991.0617458</v>
      </c>
      <c r="X56">
        <v>47206311.197721899</v>
      </c>
      <c r="Y56">
        <v>19292857.379179299</v>
      </c>
      <c r="Z56">
        <v>16491171.623920901</v>
      </c>
      <c r="AA56">
        <v>7190731.5431821803</v>
      </c>
      <c r="AB56">
        <v>82706396.919443905</v>
      </c>
      <c r="AC56">
        <v>149967271.63897899</v>
      </c>
      <c r="AD56">
        <v>171670983.33133799</v>
      </c>
      <c r="AE56">
        <v>14034982.676932599</v>
      </c>
      <c r="AF56">
        <v>76429856.828948602</v>
      </c>
      <c r="AG56">
        <v>14514333.2191216</v>
      </c>
      <c r="AH56">
        <v>46401073.071339697</v>
      </c>
      <c r="AI56">
        <v>1006945844.31485</v>
      </c>
      <c r="AJ56">
        <v>105854397.028246</v>
      </c>
      <c r="AK56">
        <v>6013007.3292544298</v>
      </c>
      <c r="AL56">
        <v>15019673.128654201</v>
      </c>
      <c r="AM56">
        <v>58857340.6487519</v>
      </c>
      <c r="AN56">
        <v>29898943.977208201</v>
      </c>
      <c r="AO56">
        <v>11783775.870544501</v>
      </c>
      <c r="AP56">
        <v>51658868.698663197</v>
      </c>
      <c r="AQ56">
        <v>49610740.670083798</v>
      </c>
      <c r="AR56">
        <v>39102161.891732298</v>
      </c>
      <c r="AS56">
        <v>17466713.330982201</v>
      </c>
      <c r="AT56">
        <v>8390195.6703136805</v>
      </c>
      <c r="AU56">
        <v>6538927.8112092996</v>
      </c>
      <c r="AV56">
        <v>25804787.5534949</v>
      </c>
      <c r="AW56">
        <v>27405460.6584449</v>
      </c>
      <c r="AX56">
        <v>4317917.6866878299</v>
      </c>
      <c r="AY56">
        <v>4780735.5030542295</v>
      </c>
      <c r="AZ56">
        <v>1138234.9320750099</v>
      </c>
      <c r="BA56">
        <v>13957776.362805299</v>
      </c>
      <c r="BB56">
        <v>187148252.84397</v>
      </c>
      <c r="BC56">
        <v>179090988.44488701</v>
      </c>
      <c r="BD56">
        <v>10496698108.774</v>
      </c>
      <c r="BE56">
        <v>1810013160.9406199</v>
      </c>
      <c r="BF56">
        <v>1946988786.65782</v>
      </c>
      <c r="BG56">
        <v>776937349.666852</v>
      </c>
      <c r="BH56">
        <v>162560804.65804201</v>
      </c>
      <c r="BI56">
        <v>474486040.357844</v>
      </c>
      <c r="BJ56">
        <v>133806882.860061</v>
      </c>
      <c r="BK56">
        <v>189861767.07837</v>
      </c>
      <c r="BL56">
        <v>31236102.274441801</v>
      </c>
      <c r="BM56">
        <v>533601457.42137402</v>
      </c>
      <c r="BN56">
        <v>36841976.258027501</v>
      </c>
      <c r="BO56">
        <v>68634775.023388803</v>
      </c>
      <c r="BP56">
        <v>2813019097.5293899</v>
      </c>
      <c r="BQ56">
        <v>362212533.85397899</v>
      </c>
      <c r="BR56">
        <v>368469840.96280998</v>
      </c>
      <c r="BS56">
        <v>23938365.4435031</v>
      </c>
      <c r="BT56">
        <v>74399957.966470599</v>
      </c>
      <c r="BU56">
        <v>260203829.44615099</v>
      </c>
      <c r="BV56">
        <v>275852020.55032402</v>
      </c>
      <c r="BW56">
        <v>62470361.863919698</v>
      </c>
      <c r="BX56">
        <v>60481243.715451002</v>
      </c>
      <c r="BY56">
        <v>191909349.34872001</v>
      </c>
      <c r="BZ56">
        <v>6846024.2403182704</v>
      </c>
      <c r="CA56">
        <v>86432639.638389394</v>
      </c>
      <c r="CB56">
        <v>449158274.25549299</v>
      </c>
      <c r="CC56">
        <v>257240857.344349</v>
      </c>
      <c r="CD56">
        <v>77567606.370011494</v>
      </c>
      <c r="CE56">
        <v>105853618.459071</v>
      </c>
      <c r="CF56">
        <v>143832294.87670901</v>
      </c>
      <c r="CH56">
        <v>243078143.18540299</v>
      </c>
      <c r="CN56">
        <v>109747954.74508099</v>
      </c>
      <c r="CO56">
        <v>154730039.008618</v>
      </c>
      <c r="CP56">
        <v>148798011.54086</v>
      </c>
      <c r="CQ56">
        <v>159952539.38969901</v>
      </c>
      <c r="CR56">
        <v>404310998.42609501</v>
      </c>
      <c r="CS56">
        <v>535022420.95272499</v>
      </c>
      <c r="CT56">
        <v>968182318.60961699</v>
      </c>
      <c r="CU56">
        <v>758912442.84655905</v>
      </c>
      <c r="CV56">
        <v>1983362471.9090199</v>
      </c>
      <c r="CW56">
        <v>50628858.526438497</v>
      </c>
      <c r="CX56">
        <v>534887040.42340302</v>
      </c>
      <c r="CY56">
        <v>1415877226.6224301</v>
      </c>
      <c r="CZ56">
        <v>1686518004.45713</v>
      </c>
      <c r="DA56">
        <v>641439220.65622795</v>
      </c>
      <c r="DB56">
        <v>220798385.26838899</v>
      </c>
      <c r="DC56">
        <v>923761149.24781895</v>
      </c>
      <c r="DE56">
        <v>2343557732.4714699</v>
      </c>
      <c r="DF56">
        <v>382979.16801401001</v>
      </c>
      <c r="DG56">
        <v>5485518945.7901497</v>
      </c>
      <c r="DH56">
        <v>29722665898.0616</v>
      </c>
      <c r="DI56">
        <f t="shared" si="1"/>
        <v>73994949048.192719</v>
      </c>
    </row>
    <row r="57" spans="1:113">
      <c r="A57" t="s">
        <v>57</v>
      </c>
      <c r="B57">
        <v>17621349.408939902</v>
      </c>
      <c r="C57">
        <v>7701012.1278729104</v>
      </c>
      <c r="D57">
        <v>14962641.139429901</v>
      </c>
      <c r="E57">
        <v>37239664.996919602</v>
      </c>
      <c r="F57">
        <v>19793.009569354301</v>
      </c>
      <c r="G57">
        <v>1590.7114816767801</v>
      </c>
      <c r="H57">
        <v>22257.669875772299</v>
      </c>
      <c r="I57">
        <v>8809010.5805599503</v>
      </c>
      <c r="J57">
        <v>3666920.1543306801</v>
      </c>
      <c r="K57">
        <v>5757927.09192234</v>
      </c>
      <c r="L57">
        <v>80863219.574955299</v>
      </c>
      <c r="M57">
        <v>636988113.68002796</v>
      </c>
      <c r="N57">
        <v>104575344.51073</v>
      </c>
      <c r="O57">
        <v>44224530.0491274</v>
      </c>
      <c r="P57">
        <v>1759434.96581878</v>
      </c>
      <c r="Q57">
        <v>2799618.03103026</v>
      </c>
      <c r="R57">
        <v>2081145.91364841</v>
      </c>
      <c r="S57">
        <v>868927.20756757201</v>
      </c>
      <c r="T57">
        <v>25338139.273170698</v>
      </c>
      <c r="U57">
        <v>26789210.897250202</v>
      </c>
      <c r="V57">
        <v>30415831.075757898</v>
      </c>
      <c r="W57">
        <v>9615506.99753437</v>
      </c>
      <c r="X57">
        <v>59769208.441270702</v>
      </c>
      <c r="Y57">
        <v>27375580.626116</v>
      </c>
      <c r="Z57">
        <v>66412332.282232299</v>
      </c>
      <c r="AA57">
        <v>10588199.7931531</v>
      </c>
      <c r="AB57">
        <v>98890307.164847001</v>
      </c>
      <c r="AC57">
        <v>61387923.448067203</v>
      </c>
      <c r="AD57">
        <v>145245053.72689801</v>
      </c>
      <c r="AE57">
        <v>19826762.038143098</v>
      </c>
      <c r="AF57">
        <v>99114846.837997094</v>
      </c>
      <c r="AG57">
        <v>15766199.8832641</v>
      </c>
      <c r="AH57">
        <v>60356271.6848609</v>
      </c>
      <c r="AI57">
        <v>1130614784.3641701</v>
      </c>
      <c r="AJ57">
        <v>98067861.811995298</v>
      </c>
      <c r="AK57">
        <v>7193653.8635235596</v>
      </c>
      <c r="AL57">
        <v>26022859.476677399</v>
      </c>
      <c r="AM57">
        <v>53753359.039741702</v>
      </c>
      <c r="AN57">
        <v>50623786.150338598</v>
      </c>
      <c r="AO57">
        <v>32595044.191946901</v>
      </c>
      <c r="AP57">
        <v>65547872.015050001</v>
      </c>
      <c r="AQ57">
        <v>59345096.430836998</v>
      </c>
      <c r="AR57">
        <v>30639809.049498901</v>
      </c>
      <c r="AS57">
        <v>57871061.8011242</v>
      </c>
      <c r="AT57">
        <v>4518999.70146803</v>
      </c>
      <c r="AU57">
        <v>4814732.0773608601</v>
      </c>
      <c r="AV57">
        <v>112077481.45718101</v>
      </c>
      <c r="AW57">
        <v>159774357.33380499</v>
      </c>
      <c r="AX57">
        <v>9616543.2419492193</v>
      </c>
      <c r="AY57">
        <v>23276888.519612402</v>
      </c>
      <c r="AZ57">
        <v>4170689.1466777599</v>
      </c>
      <c r="BA57">
        <v>36786369.976471797</v>
      </c>
      <c r="BB57">
        <v>174782185.37999901</v>
      </c>
      <c r="BC57">
        <v>125508589.856591</v>
      </c>
      <c r="BD57">
        <v>72501542.644744605</v>
      </c>
      <c r="BE57">
        <v>3132850765.3958502</v>
      </c>
      <c r="BF57">
        <v>505513601.45596999</v>
      </c>
      <c r="BG57">
        <v>1465616795.9212301</v>
      </c>
      <c r="BH57">
        <v>130832045.765361</v>
      </c>
      <c r="BI57">
        <v>441647925.44297999</v>
      </c>
      <c r="BJ57">
        <v>482758701.69067597</v>
      </c>
      <c r="BK57">
        <v>151250807.657408</v>
      </c>
      <c r="BL57">
        <v>60708608.579145297</v>
      </c>
      <c r="BM57">
        <v>857728683.74300802</v>
      </c>
      <c r="BN57">
        <v>187536424.474053</v>
      </c>
      <c r="BO57">
        <v>27505591.266347099</v>
      </c>
      <c r="BP57">
        <v>1485903184.12165</v>
      </c>
      <c r="BQ57">
        <v>150433034.073576</v>
      </c>
      <c r="BR57">
        <v>898914489.88059497</v>
      </c>
      <c r="BS57">
        <v>97989638.868449897</v>
      </c>
      <c r="BT57">
        <v>277606940.02183998</v>
      </c>
      <c r="BU57">
        <v>706706566.32467794</v>
      </c>
      <c r="BV57">
        <v>150748826.02636999</v>
      </c>
      <c r="BW57">
        <v>102000451.118101</v>
      </c>
      <c r="BX57">
        <v>129520504.870819</v>
      </c>
      <c r="BY57">
        <v>155715947.93263301</v>
      </c>
      <c r="BZ57">
        <v>5680250.59371245</v>
      </c>
      <c r="CA57">
        <v>118797387.57100099</v>
      </c>
      <c r="CB57">
        <v>87947582.553422004</v>
      </c>
      <c r="CC57">
        <v>564866314.13117504</v>
      </c>
      <c r="CD57">
        <v>181338081.22016999</v>
      </c>
      <c r="CE57">
        <v>212919067.96931601</v>
      </c>
      <c r="CF57">
        <v>208678630.970397</v>
      </c>
      <c r="CH57">
        <v>341091851.26604402</v>
      </c>
      <c r="CN57">
        <v>1180014566.6846099</v>
      </c>
      <c r="CO57">
        <v>1565400250.3623099</v>
      </c>
      <c r="CP57">
        <v>1321048922.2033701</v>
      </c>
      <c r="CQ57">
        <v>1455988708.58865</v>
      </c>
      <c r="CR57">
        <v>3196797401.58114</v>
      </c>
      <c r="CS57">
        <v>3955780284.2090998</v>
      </c>
      <c r="CT57">
        <v>6083690825.2081099</v>
      </c>
      <c r="CU57">
        <v>4085260649.4781599</v>
      </c>
      <c r="CV57">
        <v>7030128369.2610502</v>
      </c>
      <c r="CW57">
        <v>220763540.47027701</v>
      </c>
      <c r="CX57">
        <v>1011502904.60774</v>
      </c>
      <c r="CY57">
        <v>16192709.3504507</v>
      </c>
      <c r="CZ57">
        <v>5586199756.5491896</v>
      </c>
      <c r="DA57">
        <v>1579572231.1105101</v>
      </c>
      <c r="DB57">
        <v>3718239559.4435201</v>
      </c>
      <c r="DC57">
        <v>10564613.596258501</v>
      </c>
      <c r="DE57">
        <v>2848374234.5052099</v>
      </c>
      <c r="DG57">
        <v>1036733580.30872</v>
      </c>
      <c r="DH57">
        <v>427287158.85637897</v>
      </c>
      <c r="DI57">
        <f t="shared" si="1"/>
        <v>63717306409.805855</v>
      </c>
    </row>
    <row r="58" spans="1:113">
      <c r="A58" t="s">
        <v>58</v>
      </c>
      <c r="B58">
        <v>203442.97805429299</v>
      </c>
      <c r="C58">
        <v>506958.374632044</v>
      </c>
      <c r="D58">
        <v>379462.90199712</v>
      </c>
      <c r="E58">
        <v>241000.87170736099</v>
      </c>
      <c r="F58">
        <v>98.138542052260306</v>
      </c>
      <c r="G58">
        <v>97.159915410966804</v>
      </c>
      <c r="H58">
        <v>917.26582077541002</v>
      </c>
      <c r="I58">
        <v>4721522.05298502</v>
      </c>
      <c r="J58">
        <v>717580.44222597405</v>
      </c>
      <c r="K58">
        <v>351642.783281532</v>
      </c>
      <c r="L58">
        <v>291140519.86418003</v>
      </c>
      <c r="M58">
        <v>463697766.68203098</v>
      </c>
      <c r="N58">
        <v>278643493.46618903</v>
      </c>
      <c r="O58">
        <v>76055378.056984797</v>
      </c>
      <c r="P58">
        <v>8100329.7568298001</v>
      </c>
      <c r="Q58">
        <v>6267043.2970477697</v>
      </c>
      <c r="R58">
        <v>6624770.3854344403</v>
      </c>
      <c r="S58">
        <v>1013786.8578330399</v>
      </c>
      <c r="T58">
        <v>85846131.252974406</v>
      </c>
      <c r="U58">
        <v>122282425.33057401</v>
      </c>
      <c r="V58">
        <v>44135858.9677632</v>
      </c>
      <c r="W58">
        <v>33445250.197868999</v>
      </c>
      <c r="X58">
        <v>139204036.82629299</v>
      </c>
      <c r="Y58">
        <v>66981384.893139802</v>
      </c>
      <c r="Z58">
        <v>182686457.06594899</v>
      </c>
      <c r="AA58">
        <v>52942090.038690001</v>
      </c>
      <c r="AB58">
        <v>314046681.33130097</v>
      </c>
      <c r="AC58">
        <v>271510043.58506101</v>
      </c>
      <c r="AD58">
        <v>244863148.35430199</v>
      </c>
      <c r="AE58">
        <v>115302474.62037</v>
      </c>
      <c r="AF58">
        <v>499573917.85992801</v>
      </c>
      <c r="AG58">
        <v>96587649.499403805</v>
      </c>
      <c r="AH58">
        <v>215196906.458033</v>
      </c>
      <c r="AI58">
        <v>851661385.95131505</v>
      </c>
      <c r="AJ58">
        <v>492952382.25474799</v>
      </c>
      <c r="AK58">
        <v>16987841.980830502</v>
      </c>
      <c r="AL58">
        <v>69636686.803972796</v>
      </c>
      <c r="AM58">
        <v>219535484.18713799</v>
      </c>
      <c r="AN58">
        <v>108321571.06887101</v>
      </c>
      <c r="AO58">
        <v>128051857.608</v>
      </c>
      <c r="AP58">
        <v>173559505.38683999</v>
      </c>
      <c r="AQ58">
        <v>148410396.193441</v>
      </c>
      <c r="AR58">
        <v>111390018.85377701</v>
      </c>
      <c r="AS58">
        <v>134537095.596735</v>
      </c>
      <c r="AT58">
        <v>422483.94270997599</v>
      </c>
      <c r="AU58">
        <v>237383.39692054299</v>
      </c>
      <c r="AV58">
        <v>27840846.825252999</v>
      </c>
      <c r="AW58">
        <v>56118708.134510003</v>
      </c>
      <c r="AX58">
        <v>5164794.8181575797</v>
      </c>
      <c r="AY58">
        <v>32463039.448894799</v>
      </c>
      <c r="AZ58">
        <v>18772146.7022653</v>
      </c>
      <c r="BA58">
        <v>35149539.018384703</v>
      </c>
      <c r="BB58">
        <v>727347646.29212296</v>
      </c>
      <c r="BC58">
        <v>41326851.690527</v>
      </c>
      <c r="BD58">
        <v>74674606.639409006</v>
      </c>
      <c r="BE58">
        <v>556858577.86121702</v>
      </c>
      <c r="BF58">
        <v>1047735433.67626</v>
      </c>
      <c r="BG58">
        <v>959104587.45958197</v>
      </c>
      <c r="BH58">
        <v>2611967429.1052899</v>
      </c>
      <c r="BI58">
        <v>1125359109.1770101</v>
      </c>
      <c r="BJ58">
        <v>1163639727.5948501</v>
      </c>
      <c r="BK58">
        <v>168576287.31832099</v>
      </c>
      <c r="BL58">
        <v>405513600.821316</v>
      </c>
      <c r="BM58">
        <v>330914183.23307002</v>
      </c>
      <c r="BN58">
        <v>77291548.091145605</v>
      </c>
      <c r="BO58">
        <v>15850170.801508101</v>
      </c>
      <c r="BP58">
        <v>3755550659.0810099</v>
      </c>
      <c r="BQ58">
        <v>151144956.09158799</v>
      </c>
      <c r="BR58">
        <v>4616085425.2883396</v>
      </c>
      <c r="BS58">
        <v>259161227.79597899</v>
      </c>
      <c r="BT58">
        <v>194029076.81055599</v>
      </c>
      <c r="BU58">
        <v>304278292.60607499</v>
      </c>
      <c r="BV58">
        <v>328704004.55377501</v>
      </c>
      <c r="BW58">
        <v>29889701.0671078</v>
      </c>
      <c r="BX58">
        <v>141761733.461831</v>
      </c>
      <c r="BY58">
        <v>232355219.082239</v>
      </c>
      <c r="BZ58">
        <v>5254672.8070535297</v>
      </c>
      <c r="CA58">
        <v>166161465.630294</v>
      </c>
      <c r="CB58">
        <v>124702701.418097</v>
      </c>
      <c r="CC58">
        <v>1852723769.6012399</v>
      </c>
      <c r="CD58">
        <v>168960904.95220199</v>
      </c>
      <c r="CE58">
        <v>213146988.90237099</v>
      </c>
      <c r="CF58">
        <v>1086237302.91398</v>
      </c>
      <c r="CH58">
        <v>893179853.99239099</v>
      </c>
      <c r="CN58">
        <v>350779726.696769</v>
      </c>
      <c r="CO58">
        <v>508797194.21373701</v>
      </c>
      <c r="CP58">
        <v>472224758.27849901</v>
      </c>
      <c r="CQ58">
        <v>607268515.84107196</v>
      </c>
      <c r="CR58">
        <v>1237635702.5475399</v>
      </c>
      <c r="CS58">
        <v>1685744839.57937</v>
      </c>
      <c r="CT58">
        <v>3127568743.7200899</v>
      </c>
      <c r="CU58">
        <v>2624756590.3348198</v>
      </c>
      <c r="CV58">
        <v>5168737912.8467999</v>
      </c>
      <c r="CW58">
        <v>312560242.00489098</v>
      </c>
      <c r="CX58">
        <v>638035060.64130402</v>
      </c>
      <c r="CY58">
        <v>30478319.730865501</v>
      </c>
      <c r="CZ58">
        <v>8222727950.5829802</v>
      </c>
      <c r="DA58">
        <v>331989746.68194097</v>
      </c>
      <c r="DB58">
        <v>4298138133.4485397</v>
      </c>
      <c r="DC58">
        <v>53689139.985764302</v>
      </c>
      <c r="DE58">
        <v>38023559.532378703</v>
      </c>
      <c r="DF58">
        <v>1024157.7357631701</v>
      </c>
      <c r="DG58">
        <v>483675788.91991699</v>
      </c>
      <c r="DH58">
        <v>28760903155.464401</v>
      </c>
      <c r="DI58">
        <f t="shared" si="1"/>
        <v>89038730390.395294</v>
      </c>
    </row>
    <row r="59" spans="1:113">
      <c r="A59" t="s">
        <v>59</v>
      </c>
      <c r="B59">
        <v>7276688.93860038</v>
      </c>
      <c r="C59">
        <v>15416845.5612086</v>
      </c>
      <c r="D59">
        <v>11995997.3084243</v>
      </c>
      <c r="E59">
        <v>21046068.510215599</v>
      </c>
      <c r="F59">
        <v>12099.4049002103</v>
      </c>
      <c r="G59">
        <v>21682.441273973702</v>
      </c>
      <c r="H59">
        <v>193826.93302839401</v>
      </c>
      <c r="I59">
        <v>226897361.20098001</v>
      </c>
      <c r="J59">
        <v>6567562.5315157901</v>
      </c>
      <c r="K59">
        <v>4579140.2031681603</v>
      </c>
      <c r="L59">
        <v>439021404.92208302</v>
      </c>
      <c r="M59">
        <v>1002717279.77167</v>
      </c>
      <c r="N59">
        <v>302400859.79368103</v>
      </c>
      <c r="O59">
        <v>96996819.280296594</v>
      </c>
      <c r="P59">
        <v>4565815.2157121096</v>
      </c>
      <c r="Q59">
        <v>3566197.8072295599</v>
      </c>
      <c r="R59">
        <v>8943904.2437561695</v>
      </c>
      <c r="S59">
        <v>932156.23209457204</v>
      </c>
      <c r="T59">
        <v>32352205.857030299</v>
      </c>
      <c r="U59">
        <v>33881214.227802597</v>
      </c>
      <c r="V59">
        <v>34690226.426638901</v>
      </c>
      <c r="W59">
        <v>98299665.620435402</v>
      </c>
      <c r="X59">
        <v>154461316.35846701</v>
      </c>
      <c r="Y59">
        <v>62992762.293619499</v>
      </c>
      <c r="Z59">
        <v>54632263.940784499</v>
      </c>
      <c r="AA59">
        <v>23708488.1942936</v>
      </c>
      <c r="AB59">
        <v>270578987.42923898</v>
      </c>
      <c r="AC59">
        <v>487992255.41440803</v>
      </c>
      <c r="AD59">
        <v>569961296.02795303</v>
      </c>
      <c r="AE59">
        <v>46234780.636872999</v>
      </c>
      <c r="AF59">
        <v>253973256.16631201</v>
      </c>
      <c r="AG59">
        <v>47760034.896490701</v>
      </c>
      <c r="AH59">
        <v>152152808.47430301</v>
      </c>
      <c r="AI59">
        <v>3316068749.4523501</v>
      </c>
      <c r="AJ59">
        <v>403740445.69721299</v>
      </c>
      <c r="AK59">
        <v>21143858.0468705</v>
      </c>
      <c r="AL59">
        <v>54260890.547339</v>
      </c>
      <c r="AM59">
        <v>233107891.41463101</v>
      </c>
      <c r="AN59">
        <v>111101314.035708</v>
      </c>
      <c r="AO59">
        <v>56066557.8552569</v>
      </c>
      <c r="AP59">
        <v>186365754.043919</v>
      </c>
      <c r="AQ59">
        <v>175517960.58446401</v>
      </c>
      <c r="AR59">
        <v>214849287.949754</v>
      </c>
      <c r="AS59">
        <v>58447924.019882299</v>
      </c>
      <c r="AT59">
        <v>27482307.806101199</v>
      </c>
      <c r="AU59">
        <v>21186393.993701901</v>
      </c>
      <c r="AV59">
        <v>86809318.114116997</v>
      </c>
      <c r="AW59">
        <v>89353937.011175394</v>
      </c>
      <c r="AX59">
        <v>13944906.176702799</v>
      </c>
      <c r="AY59">
        <v>19790701.125216901</v>
      </c>
      <c r="AZ59">
        <v>3817398.9373857598</v>
      </c>
      <c r="BA59">
        <v>46996691.039940201</v>
      </c>
      <c r="BB59">
        <v>1128313036.7035899</v>
      </c>
      <c r="BC59">
        <v>364888446.03397697</v>
      </c>
      <c r="BD59">
        <v>244497554.38749301</v>
      </c>
      <c r="BE59">
        <v>691966620.61135304</v>
      </c>
      <c r="BF59">
        <v>1026820531.70266</v>
      </c>
      <c r="BG59">
        <v>9430105865.4506092</v>
      </c>
      <c r="BH59">
        <v>556403346.07477796</v>
      </c>
      <c r="BI59">
        <v>1587323974.1530499</v>
      </c>
      <c r="BJ59">
        <v>449206926.46889198</v>
      </c>
      <c r="BK59">
        <v>777091501.01043499</v>
      </c>
      <c r="BL59">
        <v>238530628.077346</v>
      </c>
      <c r="BM59">
        <v>1793404083.4619801</v>
      </c>
      <c r="BN59">
        <v>165547612.20501101</v>
      </c>
      <c r="BO59">
        <v>401573289.29209501</v>
      </c>
      <c r="BP59">
        <v>11036453092.823299</v>
      </c>
      <c r="BQ59">
        <v>1293151666.65066</v>
      </c>
      <c r="BR59">
        <v>2319264945.9165502</v>
      </c>
      <c r="BS59">
        <v>128936838.86968</v>
      </c>
      <c r="BT59">
        <v>1910859726.01191</v>
      </c>
      <c r="BU59">
        <v>1023064376.96086</v>
      </c>
      <c r="BV59">
        <v>1036577471.3928601</v>
      </c>
      <c r="BW59">
        <v>232063293.93145099</v>
      </c>
      <c r="BX59">
        <v>414861708.36227697</v>
      </c>
      <c r="BY59">
        <v>759846313.23988903</v>
      </c>
      <c r="BZ59">
        <v>26182392.2872089</v>
      </c>
      <c r="CA59">
        <v>352463244.20230502</v>
      </c>
      <c r="CB59">
        <v>250102801.45963299</v>
      </c>
      <c r="CC59">
        <v>1463336041.7074299</v>
      </c>
      <c r="CD59">
        <v>298172484.46296501</v>
      </c>
      <c r="CE59">
        <v>1624744767.90938</v>
      </c>
      <c r="CF59">
        <v>612149936.42793298</v>
      </c>
      <c r="CH59">
        <v>1237677008.15168</v>
      </c>
      <c r="CN59">
        <v>362746666.70442998</v>
      </c>
      <c r="CO59">
        <v>552943338.75352895</v>
      </c>
      <c r="CP59">
        <v>410680357.378896</v>
      </c>
      <c r="CQ59">
        <v>497570329.930381</v>
      </c>
      <c r="CR59">
        <v>1158865028.4667499</v>
      </c>
      <c r="CS59">
        <v>1393827428.6866</v>
      </c>
      <c r="CT59">
        <v>2472553984.1433802</v>
      </c>
      <c r="CU59">
        <v>2257291182.0552402</v>
      </c>
      <c r="CV59">
        <v>5134657731.0949402</v>
      </c>
      <c r="CW59">
        <v>108791431.129627</v>
      </c>
      <c r="CX59">
        <v>1101273925.56057</v>
      </c>
      <c r="CY59">
        <v>4600881189.3901396</v>
      </c>
      <c r="CZ59">
        <v>3284379548.5508499</v>
      </c>
      <c r="DA59">
        <v>458896724.99581802</v>
      </c>
      <c r="DB59">
        <v>947111519.11704302</v>
      </c>
      <c r="DC59">
        <v>3044444366.6037698</v>
      </c>
      <c r="DE59">
        <v>7164656726.3118896</v>
      </c>
      <c r="DF59">
        <v>1293377.68818827</v>
      </c>
      <c r="DG59">
        <v>20187488267.170898</v>
      </c>
      <c r="DH59">
        <v>65133050143.038498</v>
      </c>
      <c r="DI59">
        <f t="shared" si="1"/>
        <v>174765860353.28891</v>
      </c>
    </row>
    <row r="60" spans="1:113">
      <c r="A60" t="s">
        <v>60</v>
      </c>
      <c r="B60">
        <v>18407845.917299598</v>
      </c>
      <c r="C60">
        <v>28984787.383993901</v>
      </c>
      <c r="D60">
        <v>18241842.542672701</v>
      </c>
      <c r="E60">
        <v>16969863.245254599</v>
      </c>
      <c r="F60">
        <v>40933.600433261097</v>
      </c>
      <c r="G60">
        <v>8729.9224653052206</v>
      </c>
      <c r="H60">
        <v>62840.3593310336</v>
      </c>
      <c r="I60">
        <v>28915185.2285222</v>
      </c>
      <c r="J60">
        <v>11243574.4242697</v>
      </c>
      <c r="K60">
        <v>10797743.994327899</v>
      </c>
      <c r="L60">
        <v>76638551.573724002</v>
      </c>
      <c r="M60">
        <v>679738301.33687198</v>
      </c>
      <c r="N60">
        <v>88085975.194460198</v>
      </c>
      <c r="O60">
        <v>35963032.016560301</v>
      </c>
      <c r="P60">
        <v>1502132.7626948899</v>
      </c>
      <c r="Q60">
        <v>1209290.1754782801</v>
      </c>
      <c r="R60">
        <v>41904363.921826899</v>
      </c>
      <c r="S60">
        <v>26949392.337922599</v>
      </c>
      <c r="T60">
        <v>10644097.114075201</v>
      </c>
      <c r="U60">
        <v>15052127.3546455</v>
      </c>
      <c r="V60">
        <v>12252889.637364401</v>
      </c>
      <c r="W60">
        <v>32615297.530265499</v>
      </c>
      <c r="X60">
        <v>51713742.029026903</v>
      </c>
      <c r="Y60">
        <v>19690259.2786301</v>
      </c>
      <c r="Z60">
        <v>25270344.778282002</v>
      </c>
      <c r="AA60">
        <v>10814178.0611444</v>
      </c>
      <c r="AB60">
        <v>37815388.823308498</v>
      </c>
      <c r="AC60">
        <v>23510728.904509299</v>
      </c>
      <c r="AD60">
        <v>70474483.388638407</v>
      </c>
      <c r="AE60">
        <v>15327419.6926091</v>
      </c>
      <c r="AF60">
        <v>67271198.080993593</v>
      </c>
      <c r="AG60">
        <v>11933705.6331964</v>
      </c>
      <c r="AH60">
        <v>27159177.593134601</v>
      </c>
      <c r="AI60">
        <v>2059514843.33167</v>
      </c>
      <c r="AJ60">
        <v>60556154.583754599</v>
      </c>
      <c r="AK60">
        <v>6852710.3188519403</v>
      </c>
      <c r="AL60">
        <v>15677547.569036899</v>
      </c>
      <c r="AM60">
        <v>83366505.9019811</v>
      </c>
      <c r="AN60">
        <v>47139326.959565401</v>
      </c>
      <c r="AO60">
        <v>43056938.252655298</v>
      </c>
      <c r="AP60">
        <v>88406943.399421796</v>
      </c>
      <c r="AQ60">
        <v>64058790.781810999</v>
      </c>
      <c r="AR60">
        <v>76935511.729848698</v>
      </c>
      <c r="AS60">
        <v>272087025.41669601</v>
      </c>
      <c r="AT60">
        <v>223006478.163995</v>
      </c>
      <c r="AU60">
        <v>92138045.229345098</v>
      </c>
      <c r="AV60">
        <v>191306565.28865501</v>
      </c>
      <c r="AW60">
        <v>489934948.93476701</v>
      </c>
      <c r="AX60">
        <v>3979204.5070264698</v>
      </c>
      <c r="AY60">
        <v>24503897.415545098</v>
      </c>
      <c r="AZ60">
        <v>4529700.4591430398</v>
      </c>
      <c r="BA60">
        <v>107942391.596976</v>
      </c>
      <c r="BB60">
        <v>19015235.287651502</v>
      </c>
      <c r="BC60">
        <v>76677038.082310095</v>
      </c>
      <c r="BD60">
        <v>86897421.912217498</v>
      </c>
      <c r="BE60">
        <v>99217387.057396293</v>
      </c>
      <c r="BF60">
        <v>57285289.434224799</v>
      </c>
      <c r="BG60">
        <v>270959182.77902597</v>
      </c>
      <c r="BH60">
        <v>722258084.65799403</v>
      </c>
      <c r="BI60">
        <v>1965922200.0081601</v>
      </c>
      <c r="BJ60">
        <v>1003217128.55801</v>
      </c>
      <c r="BK60">
        <v>35688438.468942903</v>
      </c>
      <c r="BL60">
        <v>38379748.122878201</v>
      </c>
      <c r="BM60">
        <v>11415001112.333599</v>
      </c>
      <c r="BN60">
        <v>304618418.58832401</v>
      </c>
      <c r="BO60">
        <v>1051315130.0146199</v>
      </c>
      <c r="BP60">
        <v>696213580.23494804</v>
      </c>
      <c r="BQ60">
        <v>977880915.25152004</v>
      </c>
      <c r="BR60">
        <v>303277532.00106698</v>
      </c>
      <c r="BS60">
        <v>49939697.541697599</v>
      </c>
      <c r="BT60">
        <v>57332538.673978403</v>
      </c>
      <c r="BU60">
        <v>214774652.55767199</v>
      </c>
      <c r="BV60">
        <v>134318278.020087</v>
      </c>
      <c r="BW60">
        <v>32903794.766398899</v>
      </c>
      <c r="BX60">
        <v>59408802.737880401</v>
      </c>
      <c r="BY60">
        <v>69788925.825441703</v>
      </c>
      <c r="BZ60">
        <v>3716201.9946511998</v>
      </c>
      <c r="CA60">
        <v>147870013.98768699</v>
      </c>
      <c r="CB60">
        <v>78324311.947660506</v>
      </c>
      <c r="CC60">
        <v>588586615.383811</v>
      </c>
      <c r="CD60">
        <v>64446866.609964803</v>
      </c>
      <c r="CE60">
        <v>75993604.261315495</v>
      </c>
      <c r="CF60">
        <v>885516788.23403895</v>
      </c>
      <c r="CH60">
        <v>512950389.95380002</v>
      </c>
      <c r="CN60">
        <v>250571739.639267</v>
      </c>
      <c r="CO60">
        <v>395422651.728486</v>
      </c>
      <c r="CP60">
        <v>164013590.80256799</v>
      </c>
      <c r="CQ60">
        <v>268615957.69695199</v>
      </c>
      <c r="CR60">
        <v>847586282.18161094</v>
      </c>
      <c r="CS60">
        <v>846687991.66507697</v>
      </c>
      <c r="CT60">
        <v>1433825177.3250401</v>
      </c>
      <c r="CU60">
        <v>782473745.75724399</v>
      </c>
      <c r="CV60">
        <v>2216729773.8245802</v>
      </c>
      <c r="CW60">
        <v>2884253.0182982101</v>
      </c>
      <c r="CX60">
        <v>9043531.2791749798</v>
      </c>
      <c r="CZ60">
        <v>1404044214.4082501</v>
      </c>
      <c r="DA60">
        <v>16180997.862377901</v>
      </c>
      <c r="DB60">
        <v>437301983.70207298</v>
      </c>
      <c r="DG60">
        <v>1837949973.5069499</v>
      </c>
      <c r="DH60">
        <v>18738135.688611299</v>
      </c>
      <c r="DI60">
        <f t="shared" si="1"/>
        <v>38503968279.054214</v>
      </c>
    </row>
    <row r="61" spans="1:113">
      <c r="A61" t="s">
        <v>61</v>
      </c>
      <c r="B61">
        <v>6285220.4354097098</v>
      </c>
      <c r="C61">
        <v>5504182.9524065098</v>
      </c>
      <c r="D61">
        <v>5143588.8875624202</v>
      </c>
      <c r="E61">
        <v>13083167.831597701</v>
      </c>
      <c r="F61">
        <v>613.31317177953304</v>
      </c>
      <c r="G61">
        <v>19939.289585603001</v>
      </c>
      <c r="H61">
        <v>36006.430212885498</v>
      </c>
      <c r="I61">
        <v>3406542.4634537501</v>
      </c>
      <c r="J61">
        <v>22163006.0738304</v>
      </c>
      <c r="K61">
        <v>138433007.71726701</v>
      </c>
      <c r="L61">
        <v>84499026.7713103</v>
      </c>
      <c r="M61">
        <v>237108149.030157</v>
      </c>
      <c r="N61">
        <v>20764756.865506198</v>
      </c>
      <c r="O61">
        <v>7166267.6442792797</v>
      </c>
      <c r="P61">
        <v>266810.52245666098</v>
      </c>
      <c r="Q61">
        <v>273960.992092714</v>
      </c>
      <c r="R61">
        <v>292437.03489936102</v>
      </c>
      <c r="S61">
        <v>57390.291675901797</v>
      </c>
      <c r="T61">
        <v>3247768.2411180302</v>
      </c>
      <c r="U61">
        <v>2310347.2124598101</v>
      </c>
      <c r="V61">
        <v>3525653.04028551</v>
      </c>
      <c r="W61">
        <v>5331938.4452013699</v>
      </c>
      <c r="X61">
        <v>7021490.4962387802</v>
      </c>
      <c r="Y61">
        <v>7961178.4642969202</v>
      </c>
      <c r="Z61">
        <v>9207181.3091695998</v>
      </c>
      <c r="AA61">
        <v>84669029.469197601</v>
      </c>
      <c r="AB61">
        <v>253466017.28267699</v>
      </c>
      <c r="AC61">
        <v>176880964.399813</v>
      </c>
      <c r="AD61">
        <v>107967548.380541</v>
      </c>
      <c r="AE61">
        <v>75837691.108354002</v>
      </c>
      <c r="AF61">
        <v>183524355.93104699</v>
      </c>
      <c r="AG61">
        <v>74953400.474721596</v>
      </c>
      <c r="AH61">
        <v>193185309.39465001</v>
      </c>
      <c r="AI61">
        <v>708889918.66994095</v>
      </c>
      <c r="AJ61">
        <v>14157938.609303599</v>
      </c>
      <c r="AK61">
        <v>1747428.8980079</v>
      </c>
      <c r="AL61">
        <v>3829406.7940997202</v>
      </c>
      <c r="AM61">
        <v>23929594.5652458</v>
      </c>
      <c r="AN61">
        <v>12488673.4462387</v>
      </c>
      <c r="AO61">
        <v>13843457.1837599</v>
      </c>
      <c r="AP61">
        <v>25167391.301692098</v>
      </c>
      <c r="AQ61">
        <v>16502728.637162801</v>
      </c>
      <c r="AR61">
        <v>19010276.938084599</v>
      </c>
      <c r="AS61">
        <v>257882073.42577499</v>
      </c>
      <c r="AT61">
        <v>44121544.1475427</v>
      </c>
      <c r="AU61">
        <v>54718185.008570299</v>
      </c>
      <c r="AV61">
        <v>66175783.484319396</v>
      </c>
      <c r="AW61">
        <v>623994770.83047497</v>
      </c>
      <c r="AX61">
        <v>7931742.6035788702</v>
      </c>
      <c r="AY61">
        <v>67632171.262005404</v>
      </c>
      <c r="AZ61">
        <v>732920.15720936703</v>
      </c>
      <c r="BA61">
        <v>5719618.6335230898</v>
      </c>
      <c r="BB61">
        <v>20204336.501725599</v>
      </c>
      <c r="BC61">
        <v>106792677.709112</v>
      </c>
      <c r="BD61">
        <v>16245506.9727905</v>
      </c>
      <c r="BE61">
        <v>19613944.5941283</v>
      </c>
      <c r="BF61">
        <v>26424663.029673401</v>
      </c>
      <c r="BG61">
        <v>10832704.212145001</v>
      </c>
      <c r="BH61">
        <v>1412368495.53882</v>
      </c>
      <c r="BI61">
        <v>6246260475.2721901</v>
      </c>
      <c r="BJ61">
        <v>1899291662.25261</v>
      </c>
      <c r="BK61">
        <v>280772713.99981302</v>
      </c>
      <c r="BL61">
        <v>13205759945.6534</v>
      </c>
      <c r="BM61">
        <v>2731312996.27385</v>
      </c>
      <c r="BN61">
        <v>71521829.507547498</v>
      </c>
      <c r="BO61">
        <v>782536268.85211504</v>
      </c>
      <c r="BP61">
        <v>588974421.55809498</v>
      </c>
      <c r="BQ61">
        <v>1117893446.3333199</v>
      </c>
      <c r="BR61">
        <v>164255563.13362899</v>
      </c>
      <c r="BS61">
        <v>6481767.4072836395</v>
      </c>
      <c r="BT61">
        <v>48683390.165752299</v>
      </c>
      <c r="BU61">
        <v>233223335.00048</v>
      </c>
      <c r="BV61">
        <v>706423198.69452298</v>
      </c>
      <c r="BW61">
        <v>45146156.928645901</v>
      </c>
      <c r="BX61">
        <v>411205951.66953498</v>
      </c>
      <c r="BY61">
        <v>287928951.644265</v>
      </c>
      <c r="BZ61">
        <v>1563415.8703022599</v>
      </c>
      <c r="CA61">
        <v>22951939.327468</v>
      </c>
      <c r="CB61">
        <v>22064302.192750402</v>
      </c>
      <c r="CC61">
        <v>1611255531.6582699</v>
      </c>
      <c r="CD61">
        <v>16453684.3368912</v>
      </c>
      <c r="CE61">
        <v>16317778.126182299</v>
      </c>
      <c r="CF61">
        <v>887125927.82907605</v>
      </c>
      <c r="CH61">
        <v>949563577.04617298</v>
      </c>
      <c r="CN61">
        <v>150259827.39241099</v>
      </c>
      <c r="CO61">
        <v>458657227.88728201</v>
      </c>
      <c r="CP61">
        <v>589026107.065027</v>
      </c>
      <c r="CQ61">
        <v>485833911.563743</v>
      </c>
      <c r="CR61">
        <v>1959943025.66132</v>
      </c>
      <c r="CS61">
        <v>2896878635.4538798</v>
      </c>
      <c r="CT61">
        <v>6628823867.9833403</v>
      </c>
      <c r="CU61">
        <v>4882086914.5823498</v>
      </c>
      <c r="CV61">
        <v>38449924436.238297</v>
      </c>
      <c r="CW61">
        <v>231801.44858215799</v>
      </c>
      <c r="CZ61">
        <v>377903806.05404401</v>
      </c>
      <c r="DA61">
        <v>361906.89471341699</v>
      </c>
      <c r="DB61">
        <v>29750104.6672699</v>
      </c>
      <c r="DE61">
        <v>16225.7813606236</v>
      </c>
      <c r="DG61">
        <v>10352608198.2356</v>
      </c>
      <c r="DH61">
        <v>116122344.443224</v>
      </c>
      <c r="DI61">
        <f t="shared" si="1"/>
        <v>105047948473.43817</v>
      </c>
    </row>
    <row r="62" spans="1:113">
      <c r="A62" t="s">
        <v>62</v>
      </c>
      <c r="B62">
        <v>54657661.256053098</v>
      </c>
      <c r="C62">
        <v>65663691.384568602</v>
      </c>
      <c r="D62">
        <v>93597673.088352293</v>
      </c>
      <c r="E62">
        <v>69641366.554435194</v>
      </c>
      <c r="F62">
        <v>377227.83631620603</v>
      </c>
      <c r="G62">
        <v>49439.019822734997</v>
      </c>
      <c r="H62">
        <v>265163.75215576898</v>
      </c>
      <c r="I62">
        <v>56045109.394141302</v>
      </c>
      <c r="J62">
        <v>13693151.975586001</v>
      </c>
      <c r="K62">
        <v>9576623.88953848</v>
      </c>
      <c r="L62">
        <v>948291072.86092198</v>
      </c>
      <c r="M62">
        <v>737808848.73629296</v>
      </c>
      <c r="N62">
        <v>223393983.71882501</v>
      </c>
      <c r="O62">
        <v>60745420.188040599</v>
      </c>
      <c r="P62">
        <v>5567671.0742083797</v>
      </c>
      <c r="Q62">
        <v>4854875.3531773696</v>
      </c>
      <c r="R62">
        <v>35751292.466242701</v>
      </c>
      <c r="S62">
        <v>4468395.8792686798</v>
      </c>
      <c r="T62">
        <v>33629598.884874098</v>
      </c>
      <c r="U62">
        <v>57972607.904618502</v>
      </c>
      <c r="V62">
        <v>38533459.002694502</v>
      </c>
      <c r="W62">
        <v>141560545.435417</v>
      </c>
      <c r="X62">
        <v>277436291.51269501</v>
      </c>
      <c r="Y62">
        <v>82893816.600630596</v>
      </c>
      <c r="Z62">
        <v>55272656.5256228</v>
      </c>
      <c r="AA62">
        <v>31971800.642563201</v>
      </c>
      <c r="AB62">
        <v>138847673.33987901</v>
      </c>
      <c r="AC62">
        <v>87691294.495370299</v>
      </c>
      <c r="AD62">
        <v>503398430.05986202</v>
      </c>
      <c r="AE62">
        <v>80743455.246878907</v>
      </c>
      <c r="AF62">
        <v>278291341.09878701</v>
      </c>
      <c r="AG62">
        <v>29634123.795779798</v>
      </c>
      <c r="AH62">
        <v>206042058.76501101</v>
      </c>
      <c r="AI62">
        <v>1556233725.17472</v>
      </c>
      <c r="AJ62">
        <v>163664279.40232599</v>
      </c>
      <c r="AK62">
        <v>5745056.2972374</v>
      </c>
      <c r="AL62">
        <v>21618268.309316698</v>
      </c>
      <c r="AM62">
        <v>86397068.115393907</v>
      </c>
      <c r="AN62">
        <v>28382486.1461551</v>
      </c>
      <c r="AO62">
        <v>30340214.969595</v>
      </c>
      <c r="AP62">
        <v>47373875.414376602</v>
      </c>
      <c r="AQ62">
        <v>52009488.286142901</v>
      </c>
      <c r="AR62">
        <v>97613954.635246307</v>
      </c>
      <c r="AS62">
        <v>99000667.746481299</v>
      </c>
      <c r="AT62">
        <v>61926406.880925097</v>
      </c>
      <c r="AU62">
        <v>49482262.545394897</v>
      </c>
      <c r="AV62">
        <v>177957495.95302799</v>
      </c>
      <c r="AW62">
        <v>405222997.61470503</v>
      </c>
      <c r="AX62">
        <v>84919540.426441401</v>
      </c>
      <c r="AY62">
        <v>29638746.242817599</v>
      </c>
      <c r="AZ62">
        <v>11550702.538817501</v>
      </c>
      <c r="BA62">
        <v>20524058.713688001</v>
      </c>
      <c r="BB62">
        <v>331628076.010059</v>
      </c>
      <c r="BC62">
        <v>466685208.31807202</v>
      </c>
      <c r="BD62">
        <v>659332933.41154599</v>
      </c>
      <c r="BE62">
        <v>681974029.71854496</v>
      </c>
      <c r="BF62">
        <v>316810325.24268103</v>
      </c>
      <c r="BG62">
        <v>470303233.88652802</v>
      </c>
      <c r="BH62">
        <v>996864147.31933403</v>
      </c>
      <c r="BI62">
        <v>3512524779.7235298</v>
      </c>
      <c r="BJ62">
        <v>1817134100.0862401</v>
      </c>
      <c r="BK62">
        <v>70275250.151565999</v>
      </c>
      <c r="BL62">
        <v>646738446.05027699</v>
      </c>
      <c r="BM62">
        <v>13964922081.0112</v>
      </c>
      <c r="BN62">
        <v>226658928.50426599</v>
      </c>
      <c r="BO62">
        <v>1232154291.67307</v>
      </c>
      <c r="BP62">
        <v>2112902817.3926699</v>
      </c>
      <c r="BQ62">
        <v>810422593.411273</v>
      </c>
      <c r="BR62">
        <v>526235933.21071798</v>
      </c>
      <c r="BS62">
        <v>100594109.98364501</v>
      </c>
      <c r="BT62">
        <v>142620831.831065</v>
      </c>
      <c r="BU62">
        <v>549949664.52703094</v>
      </c>
      <c r="BV62">
        <v>295238266.20733202</v>
      </c>
      <c r="BW62">
        <v>66657204.2412517</v>
      </c>
      <c r="BX62">
        <v>180281414.185078</v>
      </c>
      <c r="BY62">
        <v>172281272.362764</v>
      </c>
      <c r="BZ62">
        <v>5016960.0225498797</v>
      </c>
      <c r="CA62">
        <v>135489858.13756001</v>
      </c>
      <c r="CB62">
        <v>352567414.98063803</v>
      </c>
      <c r="CC62">
        <v>449925387.49153501</v>
      </c>
      <c r="CD62">
        <v>103986569.69298799</v>
      </c>
      <c r="CE62">
        <v>233907606.313636</v>
      </c>
      <c r="CF62">
        <v>304059835.18120199</v>
      </c>
      <c r="CH62">
        <v>123235980.181787</v>
      </c>
      <c r="CN62">
        <v>1785797887.58779</v>
      </c>
      <c r="CO62">
        <v>2647573750.8421102</v>
      </c>
      <c r="CP62">
        <v>1696763358.55019</v>
      </c>
      <c r="CQ62">
        <v>1996707987.1489501</v>
      </c>
      <c r="CR62">
        <v>4327804598.2261801</v>
      </c>
      <c r="CS62">
        <v>4552183503.4023304</v>
      </c>
      <c r="CT62">
        <v>5709018513.5834599</v>
      </c>
      <c r="CU62">
        <v>2645188183.80621</v>
      </c>
      <c r="CV62">
        <v>6818990013.8898602</v>
      </c>
      <c r="CW62">
        <v>70460928.901709095</v>
      </c>
      <c r="CX62">
        <v>98949.553498314097</v>
      </c>
      <c r="CZ62">
        <v>1115062971.8971601</v>
      </c>
      <c r="DA62">
        <v>177043.95155091799</v>
      </c>
      <c r="DB62">
        <v>13752525.553112</v>
      </c>
      <c r="DG62">
        <v>2729059868.0282302</v>
      </c>
      <c r="DH62">
        <v>4616376.5092665898</v>
      </c>
      <c r="DI62">
        <f t="shared" si="1"/>
        <v>75630605129.044662</v>
      </c>
    </row>
    <row r="63" spans="1:113">
      <c r="A63" t="s">
        <v>63</v>
      </c>
      <c r="B63">
        <v>198476686.49809501</v>
      </c>
      <c r="C63">
        <v>132922654.297087</v>
      </c>
      <c r="D63">
        <v>191562108.75235999</v>
      </c>
      <c r="E63">
        <v>66637623.7937245</v>
      </c>
      <c r="F63">
        <v>32261.013483441999</v>
      </c>
      <c r="G63">
        <v>291531.75971925701</v>
      </c>
      <c r="H63">
        <v>431107.37675598799</v>
      </c>
      <c r="I63">
        <v>75708090.593512699</v>
      </c>
      <c r="J63">
        <v>28275634.276681598</v>
      </c>
      <c r="K63">
        <v>35435039.466743998</v>
      </c>
      <c r="L63">
        <v>120922086.384694</v>
      </c>
      <c r="M63">
        <v>52852291.142583698</v>
      </c>
      <c r="N63">
        <v>314658883.39971399</v>
      </c>
      <c r="O63">
        <v>255428439.04544801</v>
      </c>
      <c r="P63">
        <v>12302324.493998</v>
      </c>
      <c r="Q63">
        <v>8195091.9144489504</v>
      </c>
      <c r="R63">
        <v>17938114.285772</v>
      </c>
      <c r="S63">
        <v>2752879.5171087799</v>
      </c>
      <c r="T63">
        <v>19706604.138829</v>
      </c>
      <c r="U63">
        <v>15988711.1509296</v>
      </c>
      <c r="V63">
        <v>5948797.1972363302</v>
      </c>
      <c r="W63">
        <v>15742670.6150408</v>
      </c>
      <c r="X63">
        <v>265042123.217985</v>
      </c>
      <c r="Y63">
        <v>67983753.493461594</v>
      </c>
      <c r="Z63">
        <v>97025208.440320402</v>
      </c>
      <c r="AA63">
        <v>35487062.301598102</v>
      </c>
      <c r="AB63">
        <v>80595710.225776002</v>
      </c>
      <c r="AC63">
        <v>125622343.907061</v>
      </c>
      <c r="AD63">
        <v>391053713.23358202</v>
      </c>
      <c r="AE63">
        <v>118604356.31911799</v>
      </c>
      <c r="AF63">
        <v>335874984.66509598</v>
      </c>
      <c r="AG63">
        <v>48667660.076607399</v>
      </c>
      <c r="AH63">
        <v>102467065.838383</v>
      </c>
      <c r="AI63">
        <v>4145815613.4068198</v>
      </c>
      <c r="AJ63">
        <v>194213449.256062</v>
      </c>
      <c r="AK63">
        <v>13737035.270129399</v>
      </c>
      <c r="AL63">
        <v>40128418.669376701</v>
      </c>
      <c r="AM63">
        <v>110091266.69208901</v>
      </c>
      <c r="AN63">
        <v>68717362.655821607</v>
      </c>
      <c r="AO63">
        <v>47406403.793396197</v>
      </c>
      <c r="AP63">
        <v>96790704.393118903</v>
      </c>
      <c r="AQ63">
        <v>129873675.89926299</v>
      </c>
      <c r="AR63">
        <v>102751196.980443</v>
      </c>
      <c r="AS63">
        <v>62432232.154914103</v>
      </c>
      <c r="AT63">
        <v>1991612.3367608699</v>
      </c>
      <c r="AU63">
        <v>48942842.189021602</v>
      </c>
      <c r="AV63">
        <v>1316693621.9459</v>
      </c>
      <c r="AW63">
        <v>1416620948.7033999</v>
      </c>
      <c r="AX63">
        <v>24386449.033777799</v>
      </c>
      <c r="AY63">
        <v>94625917.5328843</v>
      </c>
      <c r="AZ63">
        <v>12431979.1715737</v>
      </c>
      <c r="BA63">
        <v>226381834.95785999</v>
      </c>
      <c r="BB63">
        <v>28527606.271055602</v>
      </c>
      <c r="BC63">
        <v>297278213.14605701</v>
      </c>
      <c r="BD63">
        <v>1471305.16932844</v>
      </c>
      <c r="BE63">
        <v>206386714.48507401</v>
      </c>
      <c r="BF63">
        <v>89396382.7911015</v>
      </c>
      <c r="BG63">
        <v>162457852.74768901</v>
      </c>
      <c r="BH63">
        <v>221234510.505014</v>
      </c>
      <c r="BI63">
        <v>1362336878.0840499</v>
      </c>
      <c r="BJ63">
        <v>40535448.805377103</v>
      </c>
      <c r="BK63">
        <v>25047507133.157001</v>
      </c>
      <c r="BL63">
        <v>1065222264.41338</v>
      </c>
      <c r="BM63">
        <v>8626994325.7478104</v>
      </c>
      <c r="BN63">
        <v>554337197.22416902</v>
      </c>
      <c r="BO63">
        <v>986419133.06289005</v>
      </c>
      <c r="BP63">
        <v>2007344265.1693001</v>
      </c>
      <c r="BQ63">
        <v>31088904.829734001</v>
      </c>
      <c r="BR63">
        <v>726288527.71466506</v>
      </c>
      <c r="BS63">
        <v>136695408.95364001</v>
      </c>
      <c r="BT63">
        <v>420621635.82593</v>
      </c>
      <c r="BU63">
        <v>1234579166.04216</v>
      </c>
      <c r="BV63">
        <v>924974115.50339496</v>
      </c>
      <c r="BW63">
        <v>271680462.72570199</v>
      </c>
      <c r="BX63">
        <v>1955308119.7544799</v>
      </c>
      <c r="BY63">
        <v>224625265.583689</v>
      </c>
      <c r="BZ63">
        <v>107722590.474346</v>
      </c>
      <c r="CA63">
        <v>169302884.09252799</v>
      </c>
      <c r="CB63">
        <v>115369682.068976</v>
      </c>
      <c r="CC63">
        <v>840060110.74555099</v>
      </c>
      <c r="CD63">
        <v>119969287.46318799</v>
      </c>
      <c r="CE63">
        <v>199806473.366413</v>
      </c>
      <c r="CF63">
        <v>245178705.690465</v>
      </c>
      <c r="CH63">
        <v>2742163547.78266</v>
      </c>
      <c r="CN63">
        <v>1027176360.93232</v>
      </c>
      <c r="CO63">
        <v>1542433455.0701399</v>
      </c>
      <c r="CP63">
        <v>1349567603.0409501</v>
      </c>
      <c r="CQ63">
        <v>1381879437.40979</v>
      </c>
      <c r="CR63">
        <v>3344282830.2181902</v>
      </c>
      <c r="CS63">
        <v>4339551063.8224697</v>
      </c>
      <c r="CT63">
        <v>7142581413.1921101</v>
      </c>
      <c r="CU63">
        <v>5220362585.39746</v>
      </c>
      <c r="CV63">
        <v>12472832251.776199</v>
      </c>
      <c r="CW63">
        <v>26995981.487328399</v>
      </c>
      <c r="CZ63">
        <v>118167389.52771001</v>
      </c>
      <c r="DA63">
        <v>64763678.170146398</v>
      </c>
      <c r="DB63">
        <v>462665803.18099701</v>
      </c>
      <c r="DE63">
        <v>2903623.2728606001</v>
      </c>
      <c r="DG63">
        <v>1372687012.91803</v>
      </c>
      <c r="DH63">
        <v>2090790.00972243</v>
      </c>
      <c r="DI63">
        <f t="shared" si="1"/>
        <v>102428491576.69881</v>
      </c>
    </row>
    <row r="64" spans="1:113">
      <c r="A64" t="s">
        <v>64</v>
      </c>
      <c r="BK64">
        <v>369093528.30084097</v>
      </c>
      <c r="BL64">
        <v>800934601.64769697</v>
      </c>
      <c r="BQ64">
        <v>8347334.1624229504</v>
      </c>
      <c r="CN64">
        <v>1301359186.7681301</v>
      </c>
      <c r="CO64">
        <v>1398109093.0847399</v>
      </c>
      <c r="CP64">
        <v>1040866746.66216</v>
      </c>
      <c r="CQ64">
        <v>1084301849.7799101</v>
      </c>
      <c r="CR64">
        <v>2479544834.4942799</v>
      </c>
      <c r="CS64">
        <v>2361620025.7362299</v>
      </c>
      <c r="CT64">
        <v>4498694850.1280203</v>
      </c>
      <c r="CU64">
        <v>3764242892.8536</v>
      </c>
      <c r="CV64">
        <v>9635097714.3946705</v>
      </c>
      <c r="DH64">
        <v>3346934.1471977802</v>
      </c>
      <c r="DI64">
        <f t="shared" si="1"/>
        <v>28745559592.159901</v>
      </c>
    </row>
    <row r="65" spans="1:113">
      <c r="A65" t="s">
        <v>65</v>
      </c>
      <c r="B65">
        <v>106315812.463801</v>
      </c>
      <c r="C65">
        <v>122035072.328554</v>
      </c>
      <c r="D65">
        <v>62722371.411726199</v>
      </c>
      <c r="E65">
        <v>174851969.31967199</v>
      </c>
      <c r="F65">
        <v>101459.65584242099</v>
      </c>
      <c r="G65">
        <v>9088.5296459118908</v>
      </c>
      <c r="H65">
        <v>9232.0981790310307</v>
      </c>
      <c r="I65">
        <v>55662836.333477803</v>
      </c>
      <c r="J65">
        <v>7676431.9201945001</v>
      </c>
      <c r="K65">
        <v>10896499.4671377</v>
      </c>
      <c r="L65">
        <v>695342380.13603497</v>
      </c>
      <c r="M65">
        <v>2119470770.0536301</v>
      </c>
      <c r="N65">
        <v>488688954.40309799</v>
      </c>
      <c r="O65">
        <v>270163667.76373899</v>
      </c>
      <c r="P65">
        <v>10215192.425703401</v>
      </c>
      <c r="Q65">
        <v>21071511.194855399</v>
      </c>
      <c r="R65">
        <v>19754466.706659202</v>
      </c>
      <c r="S65">
        <v>399514.59564832598</v>
      </c>
      <c r="T65">
        <v>67470815.549275801</v>
      </c>
      <c r="U65">
        <v>179086646.95095399</v>
      </c>
      <c r="V65">
        <v>166451974.18090299</v>
      </c>
      <c r="W65">
        <v>4107346.5769575601</v>
      </c>
      <c r="X65">
        <v>98125802.0895928</v>
      </c>
      <c r="Y65">
        <v>206844839.71648699</v>
      </c>
      <c r="Z65">
        <v>98827686.631736204</v>
      </c>
      <c r="AA65">
        <v>28638346.812125899</v>
      </c>
      <c r="AB65">
        <v>567174277.94036198</v>
      </c>
      <c r="AC65">
        <v>111786985.877554</v>
      </c>
      <c r="AD65">
        <v>29162068.533489101</v>
      </c>
      <c r="AE65">
        <v>114554496.09964</v>
      </c>
      <c r="AF65">
        <v>57145906.525523499</v>
      </c>
      <c r="AG65">
        <v>102720715.40688001</v>
      </c>
      <c r="AH65">
        <v>127490970.11273301</v>
      </c>
      <c r="AI65">
        <v>10066759473.8636</v>
      </c>
      <c r="AJ65">
        <v>950890259.06704605</v>
      </c>
      <c r="AK65">
        <v>205833132.427856</v>
      </c>
      <c r="AL65">
        <v>323875616.70464998</v>
      </c>
      <c r="AM65">
        <v>2036555913.1689899</v>
      </c>
      <c r="AN65">
        <v>1461322699.9075501</v>
      </c>
      <c r="AO65">
        <v>450273808.81800801</v>
      </c>
      <c r="AP65">
        <v>2845090847.3561602</v>
      </c>
      <c r="AQ65">
        <v>1964449040.78128</v>
      </c>
      <c r="AR65">
        <v>1288150048.34516</v>
      </c>
      <c r="AS65">
        <v>29177206.932397898</v>
      </c>
      <c r="AT65">
        <v>7976603.5548206596</v>
      </c>
      <c r="AU65">
        <v>63724729.013560399</v>
      </c>
      <c r="AV65">
        <v>881259171.85218203</v>
      </c>
      <c r="AW65">
        <v>562499899.39459395</v>
      </c>
      <c r="AX65">
        <v>23555718.083404701</v>
      </c>
      <c r="AY65">
        <v>181168734.0492</v>
      </c>
      <c r="AZ65">
        <v>66735749.422596902</v>
      </c>
      <c r="BA65">
        <v>1023366273.55452</v>
      </c>
      <c r="BB65">
        <v>561536331.31416798</v>
      </c>
      <c r="BC65">
        <v>1060743383.33178</v>
      </c>
      <c r="BD65">
        <v>277725316.526088</v>
      </c>
      <c r="BE65">
        <v>2043795537.8192999</v>
      </c>
      <c r="BF65">
        <v>1825310004.5671501</v>
      </c>
      <c r="BG65">
        <v>1282976007.63749</v>
      </c>
      <c r="BH65">
        <v>512791981.09674698</v>
      </c>
      <c r="BI65">
        <v>4053084402.6166701</v>
      </c>
      <c r="BJ65">
        <v>1438896992.9751</v>
      </c>
      <c r="BK65">
        <v>1728318946.0229101</v>
      </c>
      <c r="BL65">
        <v>67451395.235291794</v>
      </c>
      <c r="BM65">
        <v>35572112780.740196</v>
      </c>
      <c r="BN65">
        <v>1211417611.83531</v>
      </c>
      <c r="BO65">
        <v>608715538.52905297</v>
      </c>
      <c r="BP65">
        <v>26127639704.188801</v>
      </c>
      <c r="BQ65">
        <v>3606231752.7205801</v>
      </c>
      <c r="BR65">
        <v>3731627994.4351001</v>
      </c>
      <c r="BS65">
        <v>355620615.83901602</v>
      </c>
      <c r="BT65">
        <v>2968457138.1638899</v>
      </c>
      <c r="BU65">
        <v>7987703595.7848597</v>
      </c>
      <c r="BV65">
        <v>5965713226.8589296</v>
      </c>
      <c r="BW65">
        <v>3410269841.6759501</v>
      </c>
      <c r="BX65">
        <v>3415395750.0820999</v>
      </c>
      <c r="BY65">
        <v>2556191234.3274002</v>
      </c>
      <c r="BZ65">
        <v>286494688.05118102</v>
      </c>
      <c r="CA65">
        <v>1879187216.28598</v>
      </c>
      <c r="CB65">
        <v>646411594.86004996</v>
      </c>
      <c r="CC65">
        <v>8695669304.3964996</v>
      </c>
      <c r="CD65">
        <v>2817414161.41466</v>
      </c>
      <c r="CE65">
        <v>4307141930.8282003</v>
      </c>
      <c r="CF65">
        <v>3082507085.2075901</v>
      </c>
      <c r="CH65">
        <v>762329752.32394695</v>
      </c>
      <c r="CN65">
        <v>15505531331.312799</v>
      </c>
      <c r="CO65">
        <v>27882318183.055801</v>
      </c>
      <c r="CP65">
        <v>12245508676.2871</v>
      </c>
      <c r="CQ65">
        <v>17474526360.507401</v>
      </c>
      <c r="CR65">
        <v>38303333368.618202</v>
      </c>
      <c r="CS65">
        <v>46184133265.845299</v>
      </c>
      <c r="CT65">
        <v>63198024103.816399</v>
      </c>
      <c r="CU65">
        <v>46323476629.205597</v>
      </c>
      <c r="CV65">
        <v>143731773846.383</v>
      </c>
      <c r="CW65">
        <v>267573585.01838699</v>
      </c>
      <c r="CX65">
        <v>64175920.828152001</v>
      </c>
      <c r="CZ65">
        <v>2655850411.3645501</v>
      </c>
      <c r="DA65">
        <v>121615899.848401</v>
      </c>
      <c r="DB65">
        <v>271397726.79606402</v>
      </c>
      <c r="DE65">
        <v>63854661468.804398</v>
      </c>
      <c r="DG65">
        <v>443879430.86580902</v>
      </c>
      <c r="DH65">
        <v>52585327927.541397</v>
      </c>
      <c r="DI65">
        <f t="shared" si="1"/>
        <v>696517631989.90015</v>
      </c>
    </row>
    <row r="66" spans="1:113">
      <c r="A66" t="s">
        <v>66</v>
      </c>
      <c r="B66">
        <v>61398753.885266401</v>
      </c>
      <c r="C66">
        <v>110183884.88582499</v>
      </c>
      <c r="D66">
        <v>60060674.996074803</v>
      </c>
      <c r="E66">
        <v>62614195.905689798</v>
      </c>
      <c r="F66">
        <v>143432.07073887001</v>
      </c>
      <c r="G66">
        <v>0.99884284773823995</v>
      </c>
      <c r="H66">
        <v>169278.382539521</v>
      </c>
      <c r="I66">
        <v>101744891.351881</v>
      </c>
      <c r="J66">
        <v>37231035.153898299</v>
      </c>
      <c r="K66">
        <v>39801100.915995903</v>
      </c>
      <c r="L66">
        <v>121365875.967351</v>
      </c>
      <c r="M66">
        <v>2732021994.5427999</v>
      </c>
      <c r="N66">
        <v>151725384.79005101</v>
      </c>
      <c r="O66">
        <v>38802680.476438798</v>
      </c>
      <c r="P66">
        <v>916586.82972352498</v>
      </c>
      <c r="Q66">
        <v>1353779.36985148</v>
      </c>
      <c r="R66">
        <v>182073793.262918</v>
      </c>
      <c r="S66">
        <v>121698583.027089</v>
      </c>
      <c r="T66">
        <v>16057975.690776501</v>
      </c>
      <c r="U66">
        <v>28506691.865061</v>
      </c>
      <c r="V66">
        <v>21238533.196095701</v>
      </c>
      <c r="W66">
        <v>83001055.729845494</v>
      </c>
      <c r="X66">
        <v>77543519.287362695</v>
      </c>
      <c r="Y66">
        <v>27851457.3159802</v>
      </c>
      <c r="Z66">
        <v>46746622.245224997</v>
      </c>
      <c r="AA66">
        <v>14865187.0974048</v>
      </c>
      <c r="AB66">
        <v>72966071.089417696</v>
      </c>
      <c r="AC66">
        <v>23195500.031420499</v>
      </c>
      <c r="AD66">
        <v>45048452.182065398</v>
      </c>
      <c r="AE66">
        <v>12855823.418885799</v>
      </c>
      <c r="AF66">
        <v>136086739.40981299</v>
      </c>
      <c r="AG66">
        <v>13309120.584607899</v>
      </c>
      <c r="AH66">
        <v>19067340.805032302</v>
      </c>
      <c r="AI66">
        <v>918139855.18273401</v>
      </c>
      <c r="AJ66">
        <v>29067693.106558502</v>
      </c>
      <c r="AK66">
        <v>1966712.8021909001</v>
      </c>
      <c r="AL66">
        <v>19189766.350496002</v>
      </c>
      <c r="AM66">
        <v>23899837.897536099</v>
      </c>
      <c r="AN66">
        <v>27459823.694478501</v>
      </c>
      <c r="AO66">
        <v>12742890.826323699</v>
      </c>
      <c r="AP66">
        <v>13635059.052546101</v>
      </c>
      <c r="AQ66">
        <v>16396087.5315683</v>
      </c>
      <c r="AR66">
        <v>22343793.2283017</v>
      </c>
      <c r="AS66">
        <v>1183548240.72312</v>
      </c>
      <c r="AT66">
        <v>261496205.03066501</v>
      </c>
      <c r="AU66">
        <v>378579925.463557</v>
      </c>
      <c r="AV66">
        <v>795407352.08554304</v>
      </c>
      <c r="AW66">
        <v>183612017.39029101</v>
      </c>
      <c r="AX66">
        <v>6099295.7344255401</v>
      </c>
      <c r="AY66">
        <v>73256911.508478299</v>
      </c>
      <c r="AZ66">
        <v>17115898.091792598</v>
      </c>
      <c r="BA66">
        <v>462415422.895854</v>
      </c>
      <c r="BB66">
        <v>25053046.614686999</v>
      </c>
      <c r="BC66">
        <v>188167215.16465801</v>
      </c>
      <c r="BD66">
        <v>321161475.11906701</v>
      </c>
      <c r="BE66">
        <v>271990096.56828201</v>
      </c>
      <c r="BF66">
        <v>154925760.09765801</v>
      </c>
      <c r="BG66">
        <v>1152575840.2214701</v>
      </c>
      <c r="BH66">
        <v>49215033.940170497</v>
      </c>
      <c r="BI66">
        <v>182817477.97693899</v>
      </c>
      <c r="BJ66">
        <v>113550545.305834</v>
      </c>
      <c r="BK66">
        <v>154384511.20092201</v>
      </c>
      <c r="BL66">
        <v>2763973.0095490301</v>
      </c>
      <c r="BM66">
        <v>815351709.57508302</v>
      </c>
      <c r="BN66">
        <v>683121882.31374395</v>
      </c>
      <c r="BO66">
        <v>403553950.57935601</v>
      </c>
      <c r="BP66">
        <v>950737141.86171305</v>
      </c>
      <c r="BQ66">
        <v>219691339.48626399</v>
      </c>
      <c r="BR66">
        <v>535075082.64204001</v>
      </c>
      <c r="BS66">
        <v>209880305.927609</v>
      </c>
      <c r="BT66">
        <v>95938634.894453704</v>
      </c>
      <c r="BU66">
        <v>326943367.34865397</v>
      </c>
      <c r="BV66">
        <v>255976332.99774</v>
      </c>
      <c r="BW66">
        <v>51793053.458517998</v>
      </c>
      <c r="BX66">
        <v>53589228.464085601</v>
      </c>
      <c r="BY66">
        <v>207263734.17152199</v>
      </c>
      <c r="BZ66">
        <v>6052969.2527200701</v>
      </c>
      <c r="CA66">
        <v>283229521.67236203</v>
      </c>
      <c r="CB66">
        <v>67230438.696820304</v>
      </c>
      <c r="CC66">
        <v>85804806.682603195</v>
      </c>
      <c r="CD66">
        <v>117857854.33381</v>
      </c>
      <c r="CE66">
        <v>133483231.41951901</v>
      </c>
      <c r="CF66">
        <v>38904020.114580803</v>
      </c>
      <c r="CH66">
        <v>64823316.890743397</v>
      </c>
      <c r="CN66">
        <v>190641787.958628</v>
      </c>
      <c r="CO66">
        <v>268227891.34174499</v>
      </c>
      <c r="CP66">
        <v>273167930.68856901</v>
      </c>
      <c r="CQ66">
        <v>290558289.19838899</v>
      </c>
      <c r="CR66">
        <v>790679192.25287104</v>
      </c>
      <c r="CS66">
        <v>1072380010.46584</v>
      </c>
      <c r="CT66">
        <v>2182496622.4187799</v>
      </c>
      <c r="CU66">
        <v>1984464326.7799201</v>
      </c>
      <c r="CV66">
        <v>4978602185.7490597</v>
      </c>
      <c r="CW66">
        <v>4959068.1460347297</v>
      </c>
      <c r="CX66">
        <v>41512301.089028999</v>
      </c>
      <c r="CZ66">
        <v>164622783.49965999</v>
      </c>
      <c r="DA66">
        <v>74275986.132111803</v>
      </c>
      <c r="DB66">
        <v>916233635.61996996</v>
      </c>
      <c r="DE66">
        <v>7017721.7204271303</v>
      </c>
      <c r="DG66">
        <v>578881964.20396101</v>
      </c>
      <c r="DH66">
        <v>55596084.456667498</v>
      </c>
      <c r="DI66">
        <f t="shared" ref="DI66:DI97" si="2">SUM(B66:DH66)</f>
        <v>31005243485.08326</v>
      </c>
    </row>
    <row r="67" spans="1:113">
      <c r="A67" t="s">
        <v>67</v>
      </c>
      <c r="B67">
        <v>6593814.8193122996</v>
      </c>
      <c r="C67">
        <v>18667077.945554901</v>
      </c>
      <c r="D67">
        <v>13388438.4723974</v>
      </c>
      <c r="E67">
        <v>2724.2308658871402</v>
      </c>
      <c r="G67">
        <v>3.8061145616824499</v>
      </c>
      <c r="H67">
        <v>56761.041296832998</v>
      </c>
      <c r="I67">
        <v>12025927.677643901</v>
      </c>
      <c r="J67">
        <v>6039239.0993869202</v>
      </c>
      <c r="K67">
        <v>24413933.405149899</v>
      </c>
      <c r="L67">
        <v>61176617.7682992</v>
      </c>
      <c r="M67">
        <v>240758839.11907101</v>
      </c>
      <c r="N67">
        <v>186527836.91268501</v>
      </c>
      <c r="O67">
        <v>426662853.08796799</v>
      </c>
      <c r="P67">
        <v>4282734.1164456503</v>
      </c>
      <c r="Q67">
        <v>28.9199059122985</v>
      </c>
      <c r="R67">
        <v>21548151.078337099</v>
      </c>
      <c r="S67">
        <v>867588.59364846803</v>
      </c>
      <c r="T67">
        <v>8871412.2543649692</v>
      </c>
      <c r="U67">
        <v>65274933.563995697</v>
      </c>
      <c r="V67">
        <v>26087694.980721701</v>
      </c>
      <c r="W67">
        <v>74955977.221369997</v>
      </c>
      <c r="X67">
        <v>384093644.76184797</v>
      </c>
      <c r="Y67">
        <v>64204494.830768302</v>
      </c>
      <c r="Z67">
        <v>63374400.188723601</v>
      </c>
      <c r="AA67">
        <v>27904598.500925899</v>
      </c>
      <c r="AB67">
        <v>218604377.20436099</v>
      </c>
      <c r="AC67">
        <v>158069747.94245899</v>
      </c>
      <c r="AD67">
        <v>569206479.87926197</v>
      </c>
      <c r="AE67">
        <v>116473675.226128</v>
      </c>
      <c r="AF67">
        <v>231251038.159684</v>
      </c>
      <c r="AG67">
        <v>10151786.906790299</v>
      </c>
      <c r="AH67">
        <v>254753363.056014</v>
      </c>
      <c r="AI67">
        <v>4407057290.8062897</v>
      </c>
      <c r="AJ67">
        <v>45266402.251020104</v>
      </c>
      <c r="AK67">
        <v>6818687.2755748304</v>
      </c>
      <c r="AL67">
        <v>149898585.67144901</v>
      </c>
      <c r="AM67">
        <v>144759413.93233401</v>
      </c>
      <c r="AN67">
        <v>38222406.267909199</v>
      </c>
      <c r="AO67">
        <v>30757935.244978402</v>
      </c>
      <c r="AP67">
        <v>108752663.36636101</v>
      </c>
      <c r="AQ67">
        <v>61747030.425377302</v>
      </c>
      <c r="AR67">
        <v>419431417.125624</v>
      </c>
      <c r="AS67">
        <v>84875546.6346412</v>
      </c>
      <c r="AT67">
        <v>4075285.9325161302</v>
      </c>
      <c r="AU67">
        <v>573824.03136895294</v>
      </c>
      <c r="AV67">
        <v>285058374.912889</v>
      </c>
      <c r="AW67">
        <v>123662.364077911</v>
      </c>
      <c r="AX67">
        <v>1672.1065819939599</v>
      </c>
      <c r="AY67">
        <v>4408910.7253095796</v>
      </c>
      <c r="AZ67">
        <v>129.56539187920899</v>
      </c>
      <c r="BA67">
        <v>15989752.429663001</v>
      </c>
      <c r="BB67">
        <v>199067140.02263501</v>
      </c>
      <c r="BC67">
        <v>48728944.121319398</v>
      </c>
      <c r="BD67">
        <v>297434744.81923002</v>
      </c>
      <c r="BE67">
        <v>355440335.78338403</v>
      </c>
      <c r="BF67">
        <v>2962984547.4236898</v>
      </c>
      <c r="BG67">
        <v>191159878.999365</v>
      </c>
      <c r="BH67">
        <v>101449178.07003701</v>
      </c>
      <c r="BI67">
        <v>1536974276.3195701</v>
      </c>
      <c r="BJ67">
        <v>96710255.738944694</v>
      </c>
      <c r="BK67">
        <v>193370446.740073</v>
      </c>
      <c r="BL67">
        <v>2886642.6449963902</v>
      </c>
      <c r="BM67">
        <v>590963157.33941603</v>
      </c>
      <c r="BN67">
        <v>191382607.42276201</v>
      </c>
      <c r="BO67">
        <v>1752197540.91114</v>
      </c>
      <c r="BP67">
        <v>3602562573.2595</v>
      </c>
      <c r="BQ67">
        <v>3293691671.7598</v>
      </c>
      <c r="BR67">
        <v>583217137.40101302</v>
      </c>
      <c r="BS67">
        <v>93047977.912827805</v>
      </c>
      <c r="BT67">
        <v>83641244.716028899</v>
      </c>
      <c r="BU67">
        <v>312350186.89564103</v>
      </c>
      <c r="BV67">
        <v>48646961.049482301</v>
      </c>
      <c r="BW67">
        <v>312698.00114820601</v>
      </c>
      <c r="BX67">
        <v>89997356.939964101</v>
      </c>
      <c r="BY67">
        <v>459387425.560642</v>
      </c>
      <c r="BZ67">
        <v>273634.01437805902</v>
      </c>
      <c r="CA67">
        <v>80253490.529080704</v>
      </c>
      <c r="CB67">
        <v>111773040.048456</v>
      </c>
      <c r="CC67">
        <v>3052596749.72087</v>
      </c>
      <c r="CD67">
        <v>9288668.7688356992</v>
      </c>
      <c r="CE67">
        <v>45068013.261671104</v>
      </c>
      <c r="CF67">
        <v>6388845.9932798604</v>
      </c>
      <c r="CH67">
        <v>186761305.75608701</v>
      </c>
      <c r="CN67">
        <v>27072.099263815799</v>
      </c>
      <c r="CO67">
        <v>91030.054091598198</v>
      </c>
      <c r="CP67">
        <v>125236.656119508</v>
      </c>
      <c r="CQ67">
        <v>100216.77157162099</v>
      </c>
      <c r="CR67">
        <v>409406.00857770402</v>
      </c>
      <c r="CS67">
        <v>614776.42653147795</v>
      </c>
      <c r="CT67">
        <v>1419481.7579815499</v>
      </c>
      <c r="CU67">
        <v>1053776.9023621799</v>
      </c>
      <c r="CV67">
        <v>8369573.7449417496</v>
      </c>
      <c r="CZ67">
        <v>48721.543439774498</v>
      </c>
      <c r="DG67">
        <v>19406846138.389099</v>
      </c>
      <c r="DH67">
        <v>3092410783.7617602</v>
      </c>
      <c r="DI67">
        <f t="shared" si="2"/>
        <v>52195634077.901863</v>
      </c>
    </row>
    <row r="68" spans="1:113">
      <c r="A68" t="s">
        <v>68</v>
      </c>
      <c r="B68">
        <v>44802511.492149897</v>
      </c>
      <c r="C68">
        <v>94199171.762634799</v>
      </c>
      <c r="D68">
        <v>73421094.183102697</v>
      </c>
      <c r="E68">
        <v>131763629.671147</v>
      </c>
      <c r="F68">
        <v>76233.542777363298</v>
      </c>
      <c r="G68">
        <v>136594.03248980001</v>
      </c>
      <c r="H68">
        <v>1221109.26123986</v>
      </c>
      <c r="I68">
        <v>1428269114.2474401</v>
      </c>
      <c r="J68">
        <v>41324062.174073301</v>
      </c>
      <c r="K68">
        <v>27189543.709838301</v>
      </c>
      <c r="L68">
        <v>2703882707.22194</v>
      </c>
      <c r="M68">
        <v>6234768418.7505503</v>
      </c>
      <c r="N68">
        <v>1893254884.5592599</v>
      </c>
      <c r="O68">
        <v>607977864.95828497</v>
      </c>
      <c r="P68">
        <v>28439785.982403301</v>
      </c>
      <c r="Q68">
        <v>22211635.3698304</v>
      </c>
      <c r="R68">
        <v>56297059.968249701</v>
      </c>
      <c r="S68">
        <v>5832470.1314091096</v>
      </c>
      <c r="T68">
        <v>199460802.20737699</v>
      </c>
      <c r="U68">
        <v>208140199.357483</v>
      </c>
      <c r="V68">
        <v>215233431.843474</v>
      </c>
      <c r="W68">
        <v>617724732.44057095</v>
      </c>
      <c r="X68">
        <v>964232125.08669603</v>
      </c>
      <c r="Y68">
        <v>393963126.90100098</v>
      </c>
      <c r="Z68">
        <v>336733060.748321</v>
      </c>
      <c r="AA68">
        <v>146997726.46915299</v>
      </c>
      <c r="AB68">
        <v>1689459939.43681</v>
      </c>
      <c r="AC68">
        <v>3061457361.3664799</v>
      </c>
      <c r="AD68">
        <v>3511494718.9785099</v>
      </c>
      <c r="AE68">
        <v>286557426.83481997</v>
      </c>
      <c r="AF68">
        <v>1563475809.03409</v>
      </c>
      <c r="AG68">
        <v>296354555.42362899</v>
      </c>
      <c r="AH68">
        <v>947660686.70662999</v>
      </c>
      <c r="AI68">
        <v>20577775443.9492</v>
      </c>
      <c r="AJ68">
        <v>2159290579.1886501</v>
      </c>
      <c r="AK68">
        <v>122810434.827815</v>
      </c>
      <c r="AL68">
        <v>306886382.16959399</v>
      </c>
      <c r="AM68">
        <v>1197861809.6863899</v>
      </c>
      <c r="AN68">
        <v>610736449.74447894</v>
      </c>
      <c r="AO68">
        <v>240794737.33061299</v>
      </c>
      <c r="AP68">
        <v>1054926220.04585</v>
      </c>
      <c r="AQ68">
        <v>1013271925.76318</v>
      </c>
      <c r="AR68">
        <v>799376228.83017099</v>
      </c>
      <c r="AS68">
        <v>356937040.31301302</v>
      </c>
      <c r="AT68">
        <v>171459934.494445</v>
      </c>
      <c r="AU68">
        <v>133925006.830045</v>
      </c>
      <c r="AV68">
        <v>527993683.56492001</v>
      </c>
      <c r="AW68">
        <v>561178048.13030899</v>
      </c>
      <c r="AX68">
        <v>87758247.817744702</v>
      </c>
      <c r="AY68">
        <v>98205806.056680202</v>
      </c>
      <c r="AZ68">
        <v>23295933.730599299</v>
      </c>
      <c r="BA68">
        <v>286077993.87497902</v>
      </c>
      <c r="BB68">
        <v>4038237369.6628399</v>
      </c>
      <c r="BC68">
        <v>2182614837.0999699</v>
      </c>
      <c r="BD68">
        <v>1528615052.40396</v>
      </c>
      <c r="BE68">
        <v>3684928988.6856699</v>
      </c>
      <c r="BF68">
        <v>5281379920.5283804</v>
      </c>
      <c r="BG68">
        <v>15876637405.017799</v>
      </c>
      <c r="BH68">
        <v>3319979380.31916</v>
      </c>
      <c r="BI68">
        <v>9692658521.3397293</v>
      </c>
      <c r="BJ68">
        <v>2733659131.2486801</v>
      </c>
      <c r="BK68">
        <v>3877612661.41751</v>
      </c>
      <c r="BL68">
        <v>637957160.47771096</v>
      </c>
      <c r="BM68">
        <v>10913977856.485001</v>
      </c>
      <c r="BN68">
        <v>744319769.91609895</v>
      </c>
      <c r="BO68">
        <v>1409830718.6484699</v>
      </c>
      <c r="BP68">
        <v>56521383754.132599</v>
      </c>
      <c r="BQ68">
        <v>7390205809.9147902</v>
      </c>
      <c r="BR68">
        <v>7537197052.6137896</v>
      </c>
      <c r="BS68">
        <v>489179621.20180798</v>
      </c>
      <c r="BT68">
        <v>1511965747.3550401</v>
      </c>
      <c r="BU68">
        <v>5327167260.5332403</v>
      </c>
      <c r="BV68">
        <v>5638793676.5563498</v>
      </c>
      <c r="BW68">
        <v>1266793034.0527799</v>
      </c>
      <c r="BX68">
        <v>1192660550.4741001</v>
      </c>
      <c r="BY68">
        <v>3874603336.6188698</v>
      </c>
      <c r="BZ68">
        <v>139848322.41644999</v>
      </c>
      <c r="CA68">
        <v>1764592190.3374901</v>
      </c>
      <c r="CB68">
        <v>1213946165.69912</v>
      </c>
      <c r="CC68">
        <v>5151943103.13311</v>
      </c>
      <c r="CD68">
        <v>1584868460.53338</v>
      </c>
      <c r="CE68">
        <v>2160977401.9226499</v>
      </c>
      <c r="CF68">
        <v>2926121760.9463902</v>
      </c>
      <c r="CH68">
        <v>4960822306.9379797</v>
      </c>
      <c r="CN68">
        <v>1104249748.1031001</v>
      </c>
      <c r="CO68">
        <v>1533326452.6640699</v>
      </c>
      <c r="CP68">
        <v>1364477218.0373001</v>
      </c>
      <c r="CQ68">
        <v>1320645064.3441999</v>
      </c>
      <c r="CR68">
        <v>3247829328.0983</v>
      </c>
      <c r="CS68">
        <v>3847113253.29316</v>
      </c>
      <c r="CT68">
        <v>7379289595.9618301</v>
      </c>
      <c r="CU68">
        <v>5883081371.06493</v>
      </c>
      <c r="CV68">
        <v>16832973778.348101</v>
      </c>
      <c r="CW68">
        <v>652041138.21725094</v>
      </c>
      <c r="CX68">
        <v>6251923529.20961</v>
      </c>
      <c r="CY68">
        <v>28907303015.3937</v>
      </c>
      <c r="CZ68">
        <v>15881167297.6747</v>
      </c>
      <c r="DA68">
        <v>1709236794.5996799</v>
      </c>
      <c r="DB68">
        <v>4518458505.0247097</v>
      </c>
      <c r="DC68">
        <v>18881913055.5751</v>
      </c>
      <c r="DE68">
        <v>45095365969.081299</v>
      </c>
      <c r="DF68">
        <v>663917.56652635999</v>
      </c>
      <c r="DG68">
        <v>109905351256.203</v>
      </c>
      <c r="DH68">
        <v>176243711709.10999</v>
      </c>
      <c r="DI68">
        <f t="shared" si="2"/>
        <v>685300175826.40381</v>
      </c>
    </row>
    <row r="69" spans="1:113">
      <c r="A69" t="s">
        <v>69</v>
      </c>
      <c r="I69">
        <v>954810461.04448998</v>
      </c>
      <c r="J69">
        <v>146958385.46809599</v>
      </c>
      <c r="K69">
        <v>79362673.783078</v>
      </c>
      <c r="M69">
        <v>1813878792.6449001</v>
      </c>
      <c r="N69">
        <v>3505928321.9973698</v>
      </c>
      <c r="O69">
        <v>387106959.33419001</v>
      </c>
      <c r="P69">
        <v>56853626.77121</v>
      </c>
      <c r="Q69">
        <v>5608732.82684658</v>
      </c>
      <c r="R69">
        <v>107009400.41677199</v>
      </c>
      <c r="S69">
        <v>3003525.7997584199</v>
      </c>
      <c r="T69">
        <v>47961219.189971901</v>
      </c>
      <c r="U69">
        <v>128182207.662907</v>
      </c>
      <c r="V69">
        <v>39275589.0783443</v>
      </c>
      <c r="W69">
        <v>440692195.09144998</v>
      </c>
      <c r="X69">
        <v>3388934120.3937802</v>
      </c>
      <c r="Y69">
        <v>154443660.95912799</v>
      </c>
      <c r="Z69">
        <v>322811070.38300699</v>
      </c>
      <c r="AA69">
        <v>66657202.0244743</v>
      </c>
      <c r="AB69">
        <v>608100755.38806498</v>
      </c>
      <c r="AC69">
        <v>1495741831.55461</v>
      </c>
      <c r="AD69">
        <v>4727447305.8334999</v>
      </c>
      <c r="AE69">
        <v>380875730.96245301</v>
      </c>
      <c r="AF69">
        <v>2018448489.31899</v>
      </c>
      <c r="AG69">
        <v>59218337.8616549</v>
      </c>
      <c r="AH69">
        <v>770141559.23395097</v>
      </c>
      <c r="AI69">
        <v>14982995576.372299</v>
      </c>
      <c r="AJ69">
        <v>134515384.42239499</v>
      </c>
      <c r="AK69">
        <v>41279265.772061303</v>
      </c>
      <c r="AL69">
        <v>15373301.5093529</v>
      </c>
      <c r="AM69">
        <v>273718409.70797598</v>
      </c>
      <c r="AN69">
        <v>29421506.914012302</v>
      </c>
      <c r="AO69">
        <v>4399916.9532063501</v>
      </c>
      <c r="AP69">
        <v>2300807238.1472602</v>
      </c>
      <c r="AQ69">
        <v>402813930.72529602</v>
      </c>
      <c r="AR69">
        <v>899786887.58319795</v>
      </c>
      <c r="AS69">
        <v>462914154.69777203</v>
      </c>
      <c r="AU69">
        <v>138198053.26705</v>
      </c>
      <c r="AV69">
        <v>742767957.34345698</v>
      </c>
      <c r="AW69">
        <v>49400793.1380319</v>
      </c>
      <c r="AY69">
        <v>153800693.112775</v>
      </c>
      <c r="AZ69">
        <v>120929083.68758</v>
      </c>
      <c r="BA69">
        <v>220823256.113408</v>
      </c>
      <c r="BB69">
        <v>331364238.70375699</v>
      </c>
      <c r="BC69">
        <v>92819872.995533302</v>
      </c>
      <c r="BD69">
        <v>392799757.04756701</v>
      </c>
      <c r="BE69">
        <v>60925306.048748396</v>
      </c>
      <c r="BF69">
        <v>619409539.16495597</v>
      </c>
      <c r="BG69">
        <v>11970678.1212238</v>
      </c>
      <c r="BH69">
        <v>215670237.466663</v>
      </c>
      <c r="BI69">
        <v>2520047227.7299399</v>
      </c>
      <c r="BJ69">
        <v>572725726.36330903</v>
      </c>
      <c r="BK69">
        <v>621604532.31818998</v>
      </c>
      <c r="BL69">
        <v>148037429.71580899</v>
      </c>
      <c r="BM69">
        <v>1562034279.0039899</v>
      </c>
      <c r="BN69">
        <v>1889836644.6538701</v>
      </c>
      <c r="BO69">
        <v>487274554.43612999</v>
      </c>
      <c r="BP69">
        <v>6500397889.2403803</v>
      </c>
      <c r="BR69">
        <v>3030705915.7532401</v>
      </c>
      <c r="BS69">
        <v>497166739.96106303</v>
      </c>
      <c r="BT69">
        <v>952755364.10594499</v>
      </c>
      <c r="BU69">
        <v>8747480908.1125908</v>
      </c>
      <c r="BV69">
        <v>1201716509.3954501</v>
      </c>
      <c r="BW69">
        <v>929370638.55288506</v>
      </c>
      <c r="BX69">
        <v>1314856847.5197201</v>
      </c>
      <c r="BY69">
        <v>1146208953.0030799</v>
      </c>
      <c r="BZ69">
        <v>3834111.28566272</v>
      </c>
      <c r="CA69">
        <v>384507590.17368698</v>
      </c>
      <c r="CB69">
        <v>828978515.45085597</v>
      </c>
      <c r="CC69">
        <v>10922900218.424</v>
      </c>
      <c r="CD69">
        <v>1355187750.4500401</v>
      </c>
      <c r="CE69">
        <v>718039421.170228</v>
      </c>
      <c r="DG69">
        <v>618202840.86657095</v>
      </c>
      <c r="DH69">
        <v>21959196009.479198</v>
      </c>
      <c r="DI69">
        <f t="shared" si="2"/>
        <v>113321423811.20442</v>
      </c>
    </row>
    <row r="70" spans="1:113">
      <c r="A70" t="s">
        <v>70</v>
      </c>
      <c r="B70">
        <v>29947682.045727</v>
      </c>
      <c r="C70">
        <v>52484432.656303003</v>
      </c>
      <c r="D70">
        <v>53746108.270326599</v>
      </c>
      <c r="E70">
        <v>19392227.107229099</v>
      </c>
      <c r="F70">
        <v>16187.084732450599</v>
      </c>
      <c r="G70">
        <v>10391.6468179811</v>
      </c>
      <c r="H70">
        <v>140395.75245103301</v>
      </c>
      <c r="I70">
        <v>34770197.527401298</v>
      </c>
      <c r="J70">
        <v>18463628.215065699</v>
      </c>
      <c r="K70">
        <v>28820287.3798289</v>
      </c>
      <c r="L70">
        <v>1192940921.3973999</v>
      </c>
      <c r="M70">
        <v>1696387803.07792</v>
      </c>
      <c r="N70">
        <v>527115054.87042499</v>
      </c>
      <c r="O70">
        <v>115543852.43872701</v>
      </c>
      <c r="P70">
        <v>11924499.145874601</v>
      </c>
      <c r="Q70">
        <v>5087094.6768024601</v>
      </c>
      <c r="R70">
        <v>228836840.27046701</v>
      </c>
      <c r="S70">
        <v>1050775.36457099</v>
      </c>
      <c r="T70">
        <v>74233446.072582707</v>
      </c>
      <c r="U70">
        <v>127744182.518346</v>
      </c>
      <c r="V70">
        <v>266910703.24769899</v>
      </c>
      <c r="W70">
        <v>360272607.68200701</v>
      </c>
      <c r="X70">
        <v>423679266.80515897</v>
      </c>
      <c r="Y70">
        <v>164221839.015338</v>
      </c>
      <c r="Z70">
        <v>154763416.50500801</v>
      </c>
      <c r="AA70">
        <v>207818481.75988701</v>
      </c>
      <c r="AB70">
        <v>1074791131.22365</v>
      </c>
      <c r="AC70">
        <v>259435584.394301</v>
      </c>
      <c r="AD70">
        <v>1326876854.1551001</v>
      </c>
      <c r="AE70">
        <v>87854772.329838797</v>
      </c>
      <c r="AF70">
        <v>1906086064.9871099</v>
      </c>
      <c r="AG70">
        <v>47916290.207940601</v>
      </c>
      <c r="AH70">
        <v>365258606.71997797</v>
      </c>
      <c r="AI70">
        <v>9121817420.8012791</v>
      </c>
      <c r="AJ70">
        <v>495275371.76292902</v>
      </c>
      <c r="AK70">
        <v>32157960.549263701</v>
      </c>
      <c r="AL70">
        <v>131893724.68972</v>
      </c>
      <c r="AM70">
        <v>337518819.05672902</v>
      </c>
      <c r="AN70">
        <v>222090897.815855</v>
      </c>
      <c r="AO70">
        <v>155479778.504839</v>
      </c>
      <c r="AP70">
        <v>254967611.81968501</v>
      </c>
      <c r="AQ70">
        <v>269778224.27663499</v>
      </c>
      <c r="AR70">
        <v>462347430.66659403</v>
      </c>
      <c r="AS70">
        <v>564156234.13444102</v>
      </c>
      <c r="AT70">
        <v>52372610.637125999</v>
      </c>
      <c r="AU70">
        <v>472266818.83842999</v>
      </c>
      <c r="AV70">
        <v>1451754667.9253199</v>
      </c>
      <c r="AW70">
        <v>1811211418.0071499</v>
      </c>
      <c r="AX70">
        <v>126774360.518526</v>
      </c>
      <c r="AY70">
        <v>290848974.174842</v>
      </c>
      <c r="AZ70">
        <v>60694524.897701703</v>
      </c>
      <c r="BA70">
        <v>648073450.68486297</v>
      </c>
      <c r="BB70">
        <v>2165714562.00245</v>
      </c>
      <c r="BC70">
        <v>460030793.61273599</v>
      </c>
      <c r="BD70">
        <v>332715797.68813503</v>
      </c>
      <c r="BE70">
        <v>2473334741.81675</v>
      </c>
      <c r="BF70">
        <v>2084970306.4370401</v>
      </c>
      <c r="BG70">
        <v>5309069584.7191</v>
      </c>
      <c r="BH70">
        <v>822310812.33152294</v>
      </c>
      <c r="BI70">
        <v>2392561318.1943498</v>
      </c>
      <c r="BJ70">
        <v>881545951.63780999</v>
      </c>
      <c r="BK70">
        <v>837290102.95416796</v>
      </c>
      <c r="BL70">
        <v>29178070.316919599</v>
      </c>
      <c r="BM70">
        <v>20327578986.015701</v>
      </c>
      <c r="BN70">
        <v>782919026.85767996</v>
      </c>
      <c r="BO70">
        <v>4998779213.7614002</v>
      </c>
      <c r="BP70">
        <v>19444227409.763302</v>
      </c>
      <c r="BQ70">
        <v>1891779676.51366</v>
      </c>
      <c r="BR70">
        <v>7594515388.3249903</v>
      </c>
      <c r="BS70">
        <v>646164717.96239495</v>
      </c>
      <c r="BT70">
        <v>928641116.26744199</v>
      </c>
      <c r="BU70">
        <v>4185239854.3998299</v>
      </c>
      <c r="BV70">
        <v>3616512305.9014101</v>
      </c>
      <c r="BW70">
        <v>1029067090.10662</v>
      </c>
      <c r="BX70">
        <v>819054769.91066003</v>
      </c>
      <c r="BY70">
        <v>1832426591.2572701</v>
      </c>
      <c r="BZ70">
        <v>43723257.389497198</v>
      </c>
      <c r="CA70">
        <v>549495374.41159594</v>
      </c>
      <c r="CB70">
        <v>541939115.17352903</v>
      </c>
      <c r="CC70">
        <v>1980199578.8129399</v>
      </c>
      <c r="CD70">
        <v>1252687944.47892</v>
      </c>
      <c r="CE70">
        <v>722062698.13235903</v>
      </c>
      <c r="CF70">
        <v>1198749028.2427599</v>
      </c>
      <c r="CH70">
        <v>2297904161.2227602</v>
      </c>
      <c r="CN70">
        <v>364465860.81288999</v>
      </c>
      <c r="CO70">
        <v>515638578.17452902</v>
      </c>
      <c r="CP70">
        <v>445489690.82533699</v>
      </c>
      <c r="CQ70">
        <v>489742929.49866402</v>
      </c>
      <c r="CR70">
        <v>1121423316.69594</v>
      </c>
      <c r="CS70">
        <v>1590506155.6887</v>
      </c>
      <c r="CT70">
        <v>2580720822.1398001</v>
      </c>
      <c r="CU70">
        <v>4103288168.11339</v>
      </c>
      <c r="CV70">
        <v>5385489456.4775105</v>
      </c>
      <c r="CW70">
        <v>463935584.40245998</v>
      </c>
      <c r="CX70">
        <v>1616674923.92031</v>
      </c>
      <c r="CY70">
        <v>306082596.238235</v>
      </c>
      <c r="CZ70">
        <v>10969974149.3846</v>
      </c>
      <c r="DA70">
        <v>699305837.67758906</v>
      </c>
      <c r="DB70">
        <v>1361090408.9991701</v>
      </c>
      <c r="DC70">
        <v>199697548.31093499</v>
      </c>
      <c r="DE70">
        <v>481355234.30103999</v>
      </c>
      <c r="DG70">
        <v>1475876801.36534</v>
      </c>
      <c r="DH70">
        <v>12438971682.6996</v>
      </c>
      <c r="DI70">
        <f t="shared" si="2"/>
        <v>168908141018.65765</v>
      </c>
    </row>
    <row r="71" spans="1:113">
      <c r="A71" t="s">
        <v>71</v>
      </c>
      <c r="B71">
        <v>5063848.8524397304</v>
      </c>
      <c r="C71">
        <v>5773433.4925548201</v>
      </c>
      <c r="D71">
        <v>5116876.7112378897</v>
      </c>
      <c r="E71">
        <v>11835785.0001981</v>
      </c>
      <c r="F71">
        <v>9.1243460354139501</v>
      </c>
      <c r="G71">
        <v>3593.7858604796802</v>
      </c>
      <c r="H71">
        <v>9535.7722747868193</v>
      </c>
      <c r="I71">
        <v>16030864.9601708</v>
      </c>
      <c r="J71">
        <v>2094466.7975117399</v>
      </c>
      <c r="K71">
        <v>1739850.0739040901</v>
      </c>
      <c r="L71">
        <v>46535982.694130197</v>
      </c>
      <c r="M71">
        <v>254212701.99993399</v>
      </c>
      <c r="N71">
        <v>112046617.303562</v>
      </c>
      <c r="O71">
        <v>27920174.664705899</v>
      </c>
      <c r="P71">
        <v>2880645.2867210899</v>
      </c>
      <c r="Q71">
        <v>1176460.6125769999</v>
      </c>
      <c r="R71">
        <v>409877.593526215</v>
      </c>
      <c r="S71">
        <v>110056.289387276</v>
      </c>
      <c r="T71">
        <v>9841652.3698709104</v>
      </c>
      <c r="U71">
        <v>13249588.062398801</v>
      </c>
      <c r="V71">
        <v>6636926.5713330796</v>
      </c>
      <c r="W71">
        <v>90425882.131961495</v>
      </c>
      <c r="X71">
        <v>105604159.04627299</v>
      </c>
      <c r="Y71">
        <v>20426458.3101223</v>
      </c>
      <c r="Z71">
        <v>24221716.095177099</v>
      </c>
      <c r="AA71">
        <v>12699178.7203313</v>
      </c>
      <c r="AB71">
        <v>35850585.674464002</v>
      </c>
      <c r="AC71">
        <v>16892473.826159701</v>
      </c>
      <c r="AD71">
        <v>101621496.933091</v>
      </c>
      <c r="AE71">
        <v>11190255.448989</v>
      </c>
      <c r="AF71">
        <v>44820907.970025197</v>
      </c>
      <c r="AG71">
        <v>8916560.7038081903</v>
      </c>
      <c r="AH71">
        <v>22640611.861576401</v>
      </c>
      <c r="AI71">
        <v>328902591.54358</v>
      </c>
      <c r="AJ71">
        <v>47955758.021333396</v>
      </c>
      <c r="AK71">
        <v>1556584.2718205799</v>
      </c>
      <c r="AL71">
        <v>4371369.8774949899</v>
      </c>
      <c r="AM71">
        <v>33511295.1842467</v>
      </c>
      <c r="AN71">
        <v>10462701.6836309</v>
      </c>
      <c r="AO71">
        <v>21578513.127965301</v>
      </c>
      <c r="AP71">
        <v>13328219.734344199</v>
      </c>
      <c r="AQ71">
        <v>14687374.1300522</v>
      </c>
      <c r="AR71">
        <v>17700071.878925301</v>
      </c>
      <c r="AS71">
        <v>7538102.6706755301</v>
      </c>
      <c r="AT71">
        <v>6642762.7955302102</v>
      </c>
      <c r="AU71">
        <v>704813.41307978705</v>
      </c>
      <c r="AV71">
        <v>88283484.099459693</v>
      </c>
      <c r="AW71">
        <v>7604198.5586707601</v>
      </c>
      <c r="AX71">
        <v>1740024.72472092</v>
      </c>
      <c r="AY71">
        <v>5020690.6031002002</v>
      </c>
      <c r="AZ71">
        <v>2681228.6709463499</v>
      </c>
      <c r="BA71">
        <v>24598837.2966723</v>
      </c>
      <c r="BB71">
        <v>4591527.7758211503</v>
      </c>
      <c r="BC71">
        <v>12436626.818547299</v>
      </c>
      <c r="BD71">
        <v>4221251.5594245801</v>
      </c>
      <c r="BE71">
        <v>8965627.6768775005</v>
      </c>
      <c r="BF71">
        <v>9554273.5494018309</v>
      </c>
      <c r="BG71">
        <v>14094781.100536</v>
      </c>
      <c r="BH71">
        <v>10045316.765093699</v>
      </c>
      <c r="BI71">
        <v>22264149.055599499</v>
      </c>
      <c r="BJ71">
        <v>29711631.455851901</v>
      </c>
      <c r="BK71">
        <v>92180565.505724102</v>
      </c>
      <c r="BL71">
        <v>63249498.319412999</v>
      </c>
      <c r="BM71">
        <v>4390743997.5734997</v>
      </c>
      <c r="BN71">
        <v>24685149.447104599</v>
      </c>
      <c r="BO71">
        <v>124882684.02445699</v>
      </c>
      <c r="BP71">
        <v>349097780.03795201</v>
      </c>
      <c r="BQ71">
        <v>74585599.230971605</v>
      </c>
      <c r="BR71">
        <v>207653722.914323</v>
      </c>
      <c r="BS71">
        <v>1217929800.4166</v>
      </c>
      <c r="BT71">
        <v>45252338.893373497</v>
      </c>
      <c r="BU71">
        <v>187185571.797492</v>
      </c>
      <c r="BV71">
        <v>129303049.41305999</v>
      </c>
      <c r="BW71">
        <v>77131786.695294693</v>
      </c>
      <c r="BX71">
        <v>137389740.67254901</v>
      </c>
      <c r="BY71">
        <v>16187633.890771201</v>
      </c>
      <c r="BZ71">
        <v>3462551.8257901301</v>
      </c>
      <c r="CA71">
        <v>60277202.2046386</v>
      </c>
      <c r="CB71">
        <v>105729722.825652</v>
      </c>
      <c r="CC71">
        <v>285564703.24038899</v>
      </c>
      <c r="CD71">
        <v>64262033.864530198</v>
      </c>
      <c r="CE71">
        <v>71486886.206972703</v>
      </c>
      <c r="CF71">
        <v>69666956.072007</v>
      </c>
      <c r="CH71">
        <v>778524601.89763701</v>
      </c>
      <c r="CN71">
        <v>153733676.51102301</v>
      </c>
      <c r="CO71">
        <v>219925418.07179099</v>
      </c>
      <c r="CP71">
        <v>179418607.27150401</v>
      </c>
      <c r="CQ71">
        <v>196808790.617017</v>
      </c>
      <c r="CR71">
        <v>438303305.90666401</v>
      </c>
      <c r="CS71">
        <v>575576785.10276198</v>
      </c>
      <c r="CT71">
        <v>835016487.59591401</v>
      </c>
      <c r="CU71">
        <v>636264955.92883897</v>
      </c>
      <c r="CV71">
        <v>1299214014.0334201</v>
      </c>
      <c r="CW71">
        <v>48936529.1459409</v>
      </c>
      <c r="CX71">
        <v>22228274.799277201</v>
      </c>
      <c r="CZ71">
        <v>4676336675.8492403</v>
      </c>
      <c r="DA71">
        <v>229965521.692505</v>
      </c>
      <c r="DB71">
        <v>192104237.41404101</v>
      </c>
      <c r="DE71">
        <v>3845.5117697359701</v>
      </c>
      <c r="DF71">
        <v>2458.8156034440899</v>
      </c>
      <c r="DG71">
        <v>124645473.39703199</v>
      </c>
      <c r="DH71">
        <v>1460080945.15137</v>
      </c>
      <c r="DI71">
        <f t="shared" si="2"/>
        <v>21637752622.569942</v>
      </c>
    </row>
    <row r="72" spans="1:113">
      <c r="A72" t="s">
        <v>72</v>
      </c>
      <c r="B72">
        <v>6855.1742986374502</v>
      </c>
      <c r="L72">
        <v>12747495.787266601</v>
      </c>
      <c r="M72">
        <v>505924.61375018302</v>
      </c>
      <c r="V72">
        <v>1584000.8845615599</v>
      </c>
      <c r="W72">
        <v>641808.99113021896</v>
      </c>
      <c r="Y72">
        <v>58272.803082254897</v>
      </c>
      <c r="AI72">
        <v>188983806.08848301</v>
      </c>
      <c r="AJ72">
        <v>5148409.6303792298</v>
      </c>
      <c r="AK72">
        <v>2114153.55454286</v>
      </c>
      <c r="AL72">
        <v>26978953.168900799</v>
      </c>
      <c r="AM72">
        <v>50784054.301779099</v>
      </c>
      <c r="AN72">
        <v>673537.82773683197</v>
      </c>
      <c r="AO72">
        <v>40938099.382647902</v>
      </c>
      <c r="AP72">
        <v>953649.04200276604</v>
      </c>
      <c r="AQ72">
        <v>16117620.989898499</v>
      </c>
      <c r="AR72">
        <v>668346.44261313905</v>
      </c>
      <c r="AS72">
        <v>20734889.9834533</v>
      </c>
      <c r="AT72">
        <v>503567.799986784</v>
      </c>
      <c r="AX72">
        <v>201197.67710428499</v>
      </c>
      <c r="AY72">
        <v>971377.85689209297</v>
      </c>
      <c r="BE72">
        <v>1265035.11702697</v>
      </c>
      <c r="BF72">
        <v>18014767.652835</v>
      </c>
      <c r="BH72">
        <v>1038339.19001238</v>
      </c>
      <c r="BI72">
        <v>840528.54524034495</v>
      </c>
      <c r="BJ72">
        <v>472461.64351792802</v>
      </c>
      <c r="BP72">
        <v>12921920.306379801</v>
      </c>
      <c r="BR72">
        <v>27986302.9421998</v>
      </c>
      <c r="BT72">
        <v>311713222.51475799</v>
      </c>
      <c r="BV72">
        <v>197733.29543165999</v>
      </c>
      <c r="BY72">
        <v>532713764.95729202</v>
      </c>
      <c r="BZ72">
        <v>8083387.7418633001</v>
      </c>
      <c r="CA72">
        <v>21111607.925566699</v>
      </c>
      <c r="CE72">
        <v>2357355.4695049799</v>
      </c>
      <c r="CF72">
        <v>374385969.78637898</v>
      </c>
      <c r="CH72">
        <v>1429524.7262627401</v>
      </c>
      <c r="CN72">
        <v>1091289282.1781399</v>
      </c>
      <c r="CO72">
        <v>1190004022.72735</v>
      </c>
      <c r="CP72">
        <v>746482986.827124</v>
      </c>
      <c r="CQ72">
        <v>931047357.39625299</v>
      </c>
      <c r="CR72">
        <v>2638048228.32934</v>
      </c>
      <c r="CS72">
        <v>4435203917.0317402</v>
      </c>
      <c r="CT72">
        <v>6942206100.5478096</v>
      </c>
      <c r="CU72">
        <v>5213031147.7432899</v>
      </c>
      <c r="CV72">
        <v>26243727732.047901</v>
      </c>
      <c r="CW72">
        <v>658693.95252026001</v>
      </c>
      <c r="CZ72">
        <v>718007090.126598</v>
      </c>
      <c r="DA72">
        <v>393405945.50906098</v>
      </c>
      <c r="DB72">
        <v>274746473.58111101</v>
      </c>
      <c r="DG72">
        <v>255705783.70944801</v>
      </c>
      <c r="DH72">
        <v>5454620.0365017997</v>
      </c>
      <c r="DI72">
        <f t="shared" si="2"/>
        <v>52764867325.55896</v>
      </c>
    </row>
    <row r="73" spans="1:113">
      <c r="A73" t="s">
        <v>73</v>
      </c>
      <c r="BP73">
        <v>8582413.5724246502</v>
      </c>
      <c r="BR73">
        <v>6751655.6918093804</v>
      </c>
      <c r="BU73">
        <v>2003961656.09904</v>
      </c>
      <c r="BV73">
        <v>645607081.07247698</v>
      </c>
      <c r="BW73">
        <v>5512646.2523401696</v>
      </c>
      <c r="BY73">
        <v>16268965.3210773</v>
      </c>
      <c r="CA73">
        <v>338611.765157588</v>
      </c>
      <c r="CF73">
        <v>7925405.3557963101</v>
      </c>
      <c r="CN73">
        <v>4361556718.4391403</v>
      </c>
      <c r="CO73">
        <v>4273335705.1511002</v>
      </c>
      <c r="CP73">
        <v>5170946070.5942698</v>
      </c>
      <c r="CQ73">
        <v>3739551446.8870101</v>
      </c>
      <c r="CR73">
        <v>13092066676.0762</v>
      </c>
      <c r="CS73">
        <v>20448694028.5438</v>
      </c>
      <c r="CT73">
        <v>31430003065.623901</v>
      </c>
      <c r="CU73">
        <v>25960344861.6311</v>
      </c>
      <c r="CV73">
        <v>58892597632.020699</v>
      </c>
      <c r="CW73">
        <v>37501609.596468396</v>
      </c>
      <c r="DB73">
        <v>2171058015.3117199</v>
      </c>
      <c r="DG73">
        <v>44572044.517315201</v>
      </c>
      <c r="DH73">
        <v>39520526283.065498</v>
      </c>
      <c r="DI73">
        <f t="shared" si="2"/>
        <v>211837702592.58832</v>
      </c>
    </row>
    <row r="74" spans="1:113">
      <c r="A74" t="s">
        <v>74</v>
      </c>
      <c r="BP74">
        <v>11983.6756735612</v>
      </c>
      <c r="BR74">
        <v>9427.3774372934804</v>
      </c>
      <c r="BU74">
        <v>2798143.7093760399</v>
      </c>
      <c r="BV74">
        <v>1063185889.73181</v>
      </c>
      <c r="BW74">
        <v>7697.3411073284096</v>
      </c>
      <c r="BY74">
        <v>22716.454096155401</v>
      </c>
      <c r="CA74">
        <v>472.80564361736202</v>
      </c>
      <c r="CF74">
        <v>11066.291150373499</v>
      </c>
      <c r="CN74">
        <v>2092633318.0794001</v>
      </c>
      <c r="CO74">
        <v>2703067617.0837102</v>
      </c>
      <c r="CP74">
        <v>2200113210.4787698</v>
      </c>
      <c r="CQ74">
        <v>1999121411.02298</v>
      </c>
      <c r="CR74">
        <v>6794022128.6360703</v>
      </c>
      <c r="CS74">
        <v>16360849708.8965</v>
      </c>
      <c r="CT74">
        <v>24503567563.287601</v>
      </c>
      <c r="CU74">
        <v>13728735422.554001</v>
      </c>
      <c r="CV74">
        <v>39078220431.3582</v>
      </c>
      <c r="CW74">
        <v>52363.722960699299</v>
      </c>
      <c r="DB74">
        <v>3031461.3604237</v>
      </c>
      <c r="DG74">
        <v>192235938.52549699</v>
      </c>
      <c r="DH74">
        <v>113144011.915207</v>
      </c>
      <c r="DI74">
        <f t="shared" si="2"/>
        <v>110834841984.30762</v>
      </c>
    </row>
    <row r="75" spans="1:113">
      <c r="A75" t="s">
        <v>75</v>
      </c>
      <c r="CN75">
        <v>901428903.51838899</v>
      </c>
      <c r="CO75">
        <v>6718003888.1932802</v>
      </c>
      <c r="CP75">
        <v>1629205039.9310601</v>
      </c>
      <c r="CQ75">
        <v>1355898371.99649</v>
      </c>
      <c r="CR75">
        <v>1726120835.7114699</v>
      </c>
      <c r="CS75">
        <v>6822625400.2966604</v>
      </c>
      <c r="CT75">
        <v>8939066886.1712093</v>
      </c>
      <c r="CU75">
        <v>2887923668.6391201</v>
      </c>
      <c r="CV75">
        <v>4625064658.6317797</v>
      </c>
      <c r="CW75">
        <v>76573907.110669598</v>
      </c>
      <c r="CZ75">
        <v>8204.1691611213391</v>
      </c>
      <c r="DB75">
        <v>289089446.72983003</v>
      </c>
      <c r="DH75">
        <v>1570201778.3338301</v>
      </c>
      <c r="DI75">
        <f t="shared" si="2"/>
        <v>37541210989.432953</v>
      </c>
    </row>
    <row r="76" spans="1:113">
      <c r="A76" t="s">
        <v>76</v>
      </c>
      <c r="CN76">
        <v>647887533.537238</v>
      </c>
      <c r="CO76">
        <v>1290917755.75879</v>
      </c>
      <c r="CP76">
        <v>1056681940.50581</v>
      </c>
      <c r="CQ76">
        <v>1076806431.7921901</v>
      </c>
      <c r="CR76">
        <v>2947092294.7620902</v>
      </c>
      <c r="CS76">
        <v>5156290087.6146297</v>
      </c>
      <c r="CT76">
        <v>7633681375.7979603</v>
      </c>
      <c r="CU76">
        <v>7085384412.1076899</v>
      </c>
      <c r="CV76">
        <v>22680204265.8451</v>
      </c>
      <c r="CW76">
        <v>1652023.97402153</v>
      </c>
      <c r="CZ76">
        <v>465003579.258201</v>
      </c>
      <c r="DB76">
        <v>6236885.5744041596</v>
      </c>
      <c r="DH76">
        <v>19742866443.7201</v>
      </c>
      <c r="DI76">
        <f t="shared" si="2"/>
        <v>69790705030.24823</v>
      </c>
    </row>
    <row r="77" spans="1:113">
      <c r="A77" t="s">
        <v>77</v>
      </c>
      <c r="B77">
        <v>1566289.66447702</v>
      </c>
      <c r="C77">
        <v>2348887.0691192499</v>
      </c>
      <c r="D77">
        <v>2457747.6359075401</v>
      </c>
      <c r="E77">
        <v>5847183.9185160398</v>
      </c>
      <c r="K77">
        <v>402763.81559097499</v>
      </c>
      <c r="L77">
        <v>15615086.592786999</v>
      </c>
      <c r="M77">
        <v>30447831.354463801</v>
      </c>
      <c r="N77">
        <v>13729192.463874601</v>
      </c>
      <c r="O77">
        <v>3351346.14091333</v>
      </c>
      <c r="P77">
        <v>296880.54185593099</v>
      </c>
      <c r="Q77">
        <v>145518.71609621501</v>
      </c>
      <c r="T77">
        <v>2856015.2458502301</v>
      </c>
      <c r="U77">
        <v>4573792.0319197504</v>
      </c>
      <c r="V77">
        <v>3614832.1165489</v>
      </c>
      <c r="W77">
        <v>7194362.8544664197</v>
      </c>
      <c r="X77">
        <v>3242268.7246079599</v>
      </c>
      <c r="Y77">
        <v>9350336.3209591303</v>
      </c>
      <c r="Z77">
        <v>5644678.8021835499</v>
      </c>
      <c r="AA77">
        <v>2746730.4968948499</v>
      </c>
      <c r="AB77">
        <v>10454061.690672001</v>
      </c>
      <c r="AC77">
        <v>5889696.6637839302</v>
      </c>
      <c r="AD77">
        <v>3788448.5032973299</v>
      </c>
      <c r="AE77">
        <v>1102495.9630458599</v>
      </c>
      <c r="AF77">
        <v>4097368.5014922</v>
      </c>
      <c r="AG77">
        <v>2264057.86277792</v>
      </c>
      <c r="AH77">
        <v>6700341.2210981399</v>
      </c>
      <c r="AI77">
        <v>557892803.43462396</v>
      </c>
      <c r="AJ77">
        <v>35073205.352814101</v>
      </c>
      <c r="AK77">
        <v>720558.07382695901</v>
      </c>
      <c r="AL77">
        <v>4681827.2248403402</v>
      </c>
      <c r="AM77">
        <v>48445753.970675603</v>
      </c>
      <c r="AN77">
        <v>2980459.3252453799</v>
      </c>
      <c r="AO77">
        <v>7972188.5543690603</v>
      </c>
      <c r="AP77">
        <v>4872223.0388945099</v>
      </c>
      <c r="AQ77">
        <v>6192190.7847224502</v>
      </c>
      <c r="AR77">
        <v>7840217.4600250702</v>
      </c>
      <c r="AT77">
        <v>10060147.099024899</v>
      </c>
      <c r="AV77">
        <v>9777307.0630810596</v>
      </c>
      <c r="AW77">
        <v>6792111.2805331899</v>
      </c>
      <c r="AY77">
        <v>11412559.6808984</v>
      </c>
      <c r="AZ77">
        <v>99220.557073233605</v>
      </c>
      <c r="BA77">
        <v>1070922.3585818999</v>
      </c>
      <c r="BB77">
        <v>21202564.338010799</v>
      </c>
      <c r="BC77">
        <v>2728725485.823</v>
      </c>
      <c r="BD77">
        <v>3656854239.5327001</v>
      </c>
      <c r="BE77">
        <v>913745616.88211298</v>
      </c>
      <c r="BF77">
        <v>93355798.443425402</v>
      </c>
      <c r="BG77">
        <v>26042582.4772508</v>
      </c>
      <c r="BH77">
        <v>46151208.616168797</v>
      </c>
      <c r="BI77">
        <v>120991191.61984</v>
      </c>
      <c r="BJ77">
        <v>153313702.47374099</v>
      </c>
      <c r="BK77">
        <v>20690233.190211002</v>
      </c>
      <c r="BL77">
        <v>43118483.371078096</v>
      </c>
      <c r="BM77">
        <v>1247252319.21332</v>
      </c>
      <c r="BN77">
        <v>56433264.028011099</v>
      </c>
      <c r="BP77">
        <v>1023075889.57612</v>
      </c>
      <c r="BQ77">
        <v>558501987.21993601</v>
      </c>
      <c r="BR77">
        <v>273651143.48725897</v>
      </c>
      <c r="BS77">
        <v>15194537.1176742</v>
      </c>
      <c r="BT77">
        <v>60893641.540834703</v>
      </c>
      <c r="BU77">
        <v>134604001.64881799</v>
      </c>
      <c r="BV77">
        <v>104815453.96716499</v>
      </c>
      <c r="BW77">
        <v>26817553.026404399</v>
      </c>
      <c r="BX77">
        <v>55272601.338918202</v>
      </c>
      <c r="BY77">
        <v>8476087163.9666901</v>
      </c>
      <c r="BZ77">
        <v>1100310.1246636901</v>
      </c>
      <c r="CA77">
        <v>153980081.82400501</v>
      </c>
      <c r="CB77">
        <v>25720966.863346901</v>
      </c>
      <c r="CC77">
        <v>597642965.86612201</v>
      </c>
      <c r="CD77">
        <v>8829461.4217552692</v>
      </c>
      <c r="CE77">
        <v>212410899.446567</v>
      </c>
      <c r="CF77">
        <v>181229598.055448</v>
      </c>
      <c r="CH77">
        <v>10460546.7613468</v>
      </c>
      <c r="CN77">
        <v>364521169.79084897</v>
      </c>
      <c r="CO77">
        <v>439781229.27941501</v>
      </c>
      <c r="CP77">
        <v>494544380.51658899</v>
      </c>
      <c r="CQ77">
        <v>452107520.25338501</v>
      </c>
      <c r="CR77">
        <v>1294268970.1031499</v>
      </c>
      <c r="CS77">
        <v>2102423750.4873199</v>
      </c>
      <c r="CT77">
        <v>4268923893.5268602</v>
      </c>
      <c r="CU77">
        <v>4281108053.7361698</v>
      </c>
      <c r="CV77">
        <v>10417631190.622101</v>
      </c>
      <c r="CW77">
        <v>940993.45106703194</v>
      </c>
      <c r="CZ77">
        <v>280893299.49001902</v>
      </c>
      <c r="DA77">
        <v>37728479.692257799</v>
      </c>
      <c r="DB77">
        <v>47727253.966477901</v>
      </c>
      <c r="DE77">
        <v>5494361.0857168296</v>
      </c>
      <c r="DG77">
        <v>508997742.65533602</v>
      </c>
      <c r="DH77">
        <v>18342451030.888401</v>
      </c>
      <c r="DI77">
        <f t="shared" si="2"/>
        <v>65253320722.979492</v>
      </c>
    </row>
    <row r="78" spans="1:113">
      <c r="A78" t="s">
        <v>78</v>
      </c>
      <c r="B78">
        <v>48.5254651182534</v>
      </c>
      <c r="C78">
        <v>72.771237737382904</v>
      </c>
      <c r="D78">
        <v>76.143863986693006</v>
      </c>
      <c r="E78">
        <v>181.15251968587901</v>
      </c>
      <c r="K78">
        <v>12.478088777327301</v>
      </c>
      <c r="L78">
        <v>483.77344048286102</v>
      </c>
      <c r="M78">
        <v>943.30902631016704</v>
      </c>
      <c r="N78">
        <v>425.34625945449301</v>
      </c>
      <c r="O78">
        <v>103.828579060683</v>
      </c>
      <c r="P78">
        <v>9.1977025098536895</v>
      </c>
      <c r="Q78">
        <v>4.5083381076498901</v>
      </c>
      <c r="T78">
        <v>88.482655113465398</v>
      </c>
      <c r="U78">
        <v>141.701366443718</v>
      </c>
      <c r="V78">
        <v>111.99167929037201</v>
      </c>
      <c r="W78">
        <v>222.88968104698199</v>
      </c>
      <c r="X78">
        <v>100.449234562561</v>
      </c>
      <c r="Y78">
        <v>289.68423228288299</v>
      </c>
      <c r="Z78">
        <v>174.878676997821</v>
      </c>
      <c r="AA78">
        <v>85.096887210079302</v>
      </c>
      <c r="AB78">
        <v>323.87892062363699</v>
      </c>
      <c r="AC78">
        <v>182.46961369752</v>
      </c>
      <c r="AD78">
        <v>117.370515727968</v>
      </c>
      <c r="AE78">
        <v>34.156599900479002</v>
      </c>
      <c r="AF78">
        <v>126.94121451805501</v>
      </c>
      <c r="AG78">
        <v>70.143130825434298</v>
      </c>
      <c r="AH78">
        <v>207.58431954114599</v>
      </c>
      <c r="AI78">
        <v>17284.164217370799</v>
      </c>
      <c r="AJ78">
        <v>1086.6084617251099</v>
      </c>
      <c r="AK78">
        <v>22.3237224059962</v>
      </c>
      <c r="AL78">
        <v>145.04842165611601</v>
      </c>
      <c r="AM78">
        <v>1500.9054823945601</v>
      </c>
      <c r="AN78">
        <v>92.338076604660998</v>
      </c>
      <c r="AO78">
        <v>246.98762073511099</v>
      </c>
      <c r="AP78">
        <v>150.947104155966</v>
      </c>
      <c r="AQ78">
        <v>191.84123137909401</v>
      </c>
      <c r="AR78">
        <v>242.89900361629401</v>
      </c>
      <c r="AT78">
        <v>311.67499103764698</v>
      </c>
      <c r="AV78">
        <v>302.91227963788498</v>
      </c>
      <c r="AW78">
        <v>210.42746210858601</v>
      </c>
      <c r="AY78">
        <v>353.57429680182099</v>
      </c>
      <c r="AZ78">
        <v>3.0739676002896199</v>
      </c>
      <c r="BA78">
        <v>33.178413121353003</v>
      </c>
      <c r="BB78">
        <v>656.87996258674298</v>
      </c>
      <c r="BC78">
        <v>84539.071145442096</v>
      </c>
      <c r="BD78">
        <v>113293.57325628</v>
      </c>
      <c r="BE78">
        <v>28308.895898751201</v>
      </c>
      <c r="BF78">
        <v>2892.27059572389</v>
      </c>
      <c r="BG78">
        <v>806.82932170852803</v>
      </c>
      <c r="BH78">
        <v>1429.8178138185499</v>
      </c>
      <c r="BI78">
        <v>3748.4470348751602</v>
      </c>
      <c r="BJ78">
        <v>4749.8358000235603</v>
      </c>
      <c r="BK78">
        <v>641.00735115004898</v>
      </c>
      <c r="BL78">
        <v>1335.8604785749301</v>
      </c>
      <c r="BM78">
        <v>38641.319215916199</v>
      </c>
      <c r="BN78">
        <v>1748.3677810099</v>
      </c>
      <c r="BP78">
        <v>31696.074180205</v>
      </c>
      <c r="BQ78">
        <v>17303.037435521401</v>
      </c>
      <c r="BR78">
        <v>8478.0288850945199</v>
      </c>
      <c r="BS78">
        <v>470.74433140558301</v>
      </c>
      <c r="BT78">
        <v>1886.5554344954601</v>
      </c>
      <c r="BU78">
        <v>4170.1876319077701</v>
      </c>
      <c r="BV78">
        <v>3247.30397620024</v>
      </c>
      <c r="BW78">
        <v>830.83880552465496</v>
      </c>
      <c r="BX78">
        <v>1712.40910867043</v>
      </c>
      <c r="BY78">
        <v>262598.98238661699</v>
      </c>
      <c r="BZ78">
        <v>34.088880099618699</v>
      </c>
      <c r="CA78">
        <v>4770.4810029193804</v>
      </c>
      <c r="CB78">
        <v>796.86529806211695</v>
      </c>
      <c r="CC78">
        <v>18515.670217992101</v>
      </c>
      <c r="CD78">
        <v>273.54692554739501</v>
      </c>
      <c r="CE78">
        <v>6580.73530433006</v>
      </c>
      <c r="CF78">
        <v>5614.7025280736398</v>
      </c>
      <c r="CH78">
        <v>324.079835612708</v>
      </c>
      <c r="CN78">
        <v>71635251.616287097</v>
      </c>
      <c r="CO78">
        <v>76122279.710118696</v>
      </c>
      <c r="CP78">
        <v>64828152.652835101</v>
      </c>
      <c r="CQ78">
        <v>98076044.669075593</v>
      </c>
      <c r="CR78">
        <v>184580994.255696</v>
      </c>
      <c r="CS78">
        <v>267725917.293073</v>
      </c>
      <c r="CT78">
        <v>500544539.72645098</v>
      </c>
      <c r="CU78">
        <v>404769761.97497302</v>
      </c>
      <c r="CV78">
        <v>998240705.418136</v>
      </c>
      <c r="CW78">
        <v>29.153065312159001</v>
      </c>
      <c r="CZ78">
        <v>8702.3992531453205</v>
      </c>
      <c r="DA78">
        <v>1168.8719314142199</v>
      </c>
      <c r="DB78">
        <v>1478.64552136571</v>
      </c>
      <c r="DE78">
        <v>170.221660308959</v>
      </c>
      <c r="DG78">
        <v>15769.338690451101</v>
      </c>
      <c r="DH78">
        <v>773825.49485162704</v>
      </c>
      <c r="DI78">
        <f t="shared" si="2"/>
        <v>2668003705.6074443</v>
      </c>
    </row>
    <row r="79" spans="1:113">
      <c r="A79" t="s">
        <v>79</v>
      </c>
      <c r="B79">
        <v>245530.00982539801</v>
      </c>
      <c r="C79">
        <v>368941.24309391202</v>
      </c>
      <c r="D79">
        <v>313751.46947829699</v>
      </c>
      <c r="E79">
        <v>773922.27306435397</v>
      </c>
      <c r="K79">
        <v>82647.085608588401</v>
      </c>
      <c r="L79">
        <v>2495224.9637568002</v>
      </c>
      <c r="M79">
        <v>7915998.97005466</v>
      </c>
      <c r="N79">
        <v>1133031.44688008</v>
      </c>
      <c r="O79">
        <v>130122.90182652</v>
      </c>
      <c r="T79">
        <v>280375.22687220998</v>
      </c>
      <c r="U79">
        <v>409542.78568135202</v>
      </c>
      <c r="V79">
        <v>447579.80530633201</v>
      </c>
      <c r="W79">
        <v>368430.40517978399</v>
      </c>
      <c r="X79">
        <v>214569.34278374401</v>
      </c>
      <c r="Y79">
        <v>647804.03068114095</v>
      </c>
      <c r="Z79">
        <v>824859.83413920796</v>
      </c>
      <c r="AA79">
        <v>183298.82264856799</v>
      </c>
      <c r="AB79">
        <v>1142147.19856505</v>
      </c>
      <c r="AC79">
        <v>303594.368617845</v>
      </c>
      <c r="AD79">
        <v>292491.095783678</v>
      </c>
      <c r="AF79">
        <v>352001.56346274703</v>
      </c>
      <c r="AG79">
        <v>310384.186137582</v>
      </c>
      <c r="AH79">
        <v>968677.88657524798</v>
      </c>
      <c r="AI79">
        <v>39459662.356795199</v>
      </c>
      <c r="AJ79">
        <v>312569.02043917199</v>
      </c>
      <c r="AK79">
        <v>741100.667104544</v>
      </c>
      <c r="AL79">
        <v>1147378.3089441</v>
      </c>
      <c r="AM79">
        <v>2080606.25180992</v>
      </c>
      <c r="AN79">
        <v>19639.0932074802</v>
      </c>
      <c r="AO79">
        <v>1749201.1725346399</v>
      </c>
      <c r="AP79">
        <v>27806.608109967001</v>
      </c>
      <c r="AQ79">
        <v>7002718.0457016304</v>
      </c>
      <c r="AR79">
        <v>118497.53741426401</v>
      </c>
      <c r="AY79">
        <v>116875.472020441</v>
      </c>
      <c r="BA79">
        <v>70158.086299027404</v>
      </c>
      <c r="BB79">
        <v>1518165.0560413599</v>
      </c>
      <c r="BC79">
        <v>1319389.6234114901</v>
      </c>
      <c r="BD79">
        <v>132775.18828502201</v>
      </c>
      <c r="BE79">
        <v>2500864.5322644599</v>
      </c>
      <c r="BF79">
        <v>13553884.4289832</v>
      </c>
      <c r="BG79">
        <v>4396126.3485369096</v>
      </c>
      <c r="BH79">
        <v>5849775.3099788399</v>
      </c>
      <c r="BI79">
        <v>15457010.1070305</v>
      </c>
      <c r="BJ79">
        <v>9654807.4494585693</v>
      </c>
      <c r="BK79">
        <v>1443998.1926382801</v>
      </c>
      <c r="BL79">
        <v>1701697.1757549699</v>
      </c>
      <c r="BM79">
        <v>65491.009619149401</v>
      </c>
      <c r="BN79">
        <v>5480239.2407813398</v>
      </c>
      <c r="BP79">
        <v>59891481.756699599</v>
      </c>
      <c r="BQ79">
        <v>53993469.109702602</v>
      </c>
      <c r="BR79">
        <v>28659888.239735801</v>
      </c>
      <c r="BS79">
        <v>1909469.77379019</v>
      </c>
      <c r="BT79">
        <v>4297679.0148906903</v>
      </c>
      <c r="BU79">
        <v>16184162.669239299</v>
      </c>
      <c r="BV79">
        <v>591880.03790696897</v>
      </c>
      <c r="BW79">
        <v>1702868.3256383501</v>
      </c>
      <c r="BX79">
        <v>6098303.9593047202</v>
      </c>
      <c r="BY79">
        <v>15810011.8427704</v>
      </c>
      <c r="CA79">
        <v>26384239.674017701</v>
      </c>
      <c r="CB79">
        <v>22577290.9511002</v>
      </c>
      <c r="CC79">
        <v>49165558.6333827</v>
      </c>
      <c r="CD79">
        <v>750301.21453390096</v>
      </c>
      <c r="CE79">
        <v>1340702.7072322699</v>
      </c>
      <c r="CF79">
        <v>4415775.8828859003</v>
      </c>
      <c r="CH79">
        <v>15205777.128844701</v>
      </c>
      <c r="CN79">
        <v>883208635.95260799</v>
      </c>
      <c r="CO79">
        <v>1220937468.2987001</v>
      </c>
      <c r="CP79">
        <v>1098792988.62152</v>
      </c>
      <c r="CQ79">
        <v>947032051.79073799</v>
      </c>
      <c r="CR79">
        <v>1743319367.01302</v>
      </c>
      <c r="CS79">
        <v>2512831499.3621702</v>
      </c>
      <c r="CT79">
        <v>5452700852.7413902</v>
      </c>
      <c r="CU79">
        <v>4944764098.2458601</v>
      </c>
      <c r="CV79">
        <v>9024144535.7014904</v>
      </c>
      <c r="CW79">
        <v>58914.085384092199</v>
      </c>
      <c r="CX79">
        <v>344612.63252069399</v>
      </c>
      <c r="CZ79">
        <v>94427482.6286318</v>
      </c>
      <c r="DA79">
        <v>4724288.3183736596</v>
      </c>
      <c r="DH79">
        <v>1496754094.6809199</v>
      </c>
      <c r="DI79">
        <f t="shared" si="2"/>
        <v>29869145114.194191</v>
      </c>
    </row>
    <row r="80" spans="1:113">
      <c r="A80" t="s">
        <v>80</v>
      </c>
      <c r="B80">
        <v>8.6198484410113796</v>
      </c>
      <c r="C80">
        <v>8.5894672797129399</v>
      </c>
      <c r="D80">
        <v>9.3726598890828594</v>
      </c>
      <c r="E80">
        <v>38227.310432070102</v>
      </c>
      <c r="F80">
        <v>1.7953228838571599E-2</v>
      </c>
      <c r="G80">
        <v>1.51701119063094E-3</v>
      </c>
      <c r="H80">
        <v>7.1151091147393097E-3</v>
      </c>
      <c r="I80">
        <v>11908.5032821724</v>
      </c>
      <c r="J80">
        <v>40575.816911412498</v>
      </c>
      <c r="K80">
        <v>609399.58419455995</v>
      </c>
      <c r="L80">
        <v>16068639.929406401</v>
      </c>
      <c r="M80">
        <v>11835771.260647301</v>
      </c>
      <c r="N80">
        <v>7701047.6926911501</v>
      </c>
      <c r="O80">
        <v>2361546.0694211498</v>
      </c>
      <c r="P80">
        <v>166605.392884378</v>
      </c>
      <c r="Q80">
        <v>125830.968037845</v>
      </c>
      <c r="R80">
        <v>96152.388311073504</v>
      </c>
      <c r="S80">
        <v>39795.021333460798</v>
      </c>
      <c r="T80">
        <v>1715745.20444219</v>
      </c>
      <c r="U80">
        <v>2444097.8427269598</v>
      </c>
      <c r="V80">
        <v>3432682.2568184799</v>
      </c>
      <c r="W80">
        <v>2369913.1228976599</v>
      </c>
      <c r="X80">
        <v>2717038.0679984898</v>
      </c>
      <c r="Y80">
        <v>5166080.5405580904</v>
      </c>
      <c r="Z80">
        <v>4262336.9681368899</v>
      </c>
      <c r="AA80">
        <v>1233210.5850677299</v>
      </c>
      <c r="AB80">
        <v>7596411.0000545597</v>
      </c>
      <c r="AC80">
        <v>4363976.2008443903</v>
      </c>
      <c r="AD80">
        <v>4985762.3470059801</v>
      </c>
      <c r="AE80">
        <v>1065031.06976132</v>
      </c>
      <c r="AF80">
        <v>3911179.7581526502</v>
      </c>
      <c r="AG80">
        <v>2161736.6062129401</v>
      </c>
      <c r="AH80">
        <v>5459990.11882242</v>
      </c>
      <c r="AI80">
        <v>102695256.954767</v>
      </c>
      <c r="AJ80">
        <v>633008.18968408799</v>
      </c>
      <c r="AK80">
        <v>23024.593492591401</v>
      </c>
      <c r="AL80">
        <v>731032.89979854098</v>
      </c>
      <c r="AM80">
        <v>1369898.69214443</v>
      </c>
      <c r="AN80">
        <v>53233.808884822902</v>
      </c>
      <c r="AO80">
        <v>928479.15750700398</v>
      </c>
      <c r="AP80">
        <v>103357.122859614</v>
      </c>
      <c r="AQ80">
        <v>151869.55718848601</v>
      </c>
      <c r="AR80">
        <v>1007676.12301277</v>
      </c>
      <c r="AS80">
        <v>755.64750819863298</v>
      </c>
      <c r="AT80">
        <v>261600.678686217</v>
      </c>
      <c r="AU80">
        <v>1.08256674890438</v>
      </c>
      <c r="AV80">
        <v>93.428241975250103</v>
      </c>
      <c r="AW80">
        <v>32.219124281674603</v>
      </c>
      <c r="AX80">
        <v>87340.099782714693</v>
      </c>
      <c r="AY80">
        <v>2456035.1138341902</v>
      </c>
      <c r="AZ80">
        <v>7042.9102413374803</v>
      </c>
      <c r="BA80">
        <v>336478.51095776801</v>
      </c>
      <c r="BB80">
        <v>10209986.6261907</v>
      </c>
      <c r="BC80">
        <v>10682548.1415732</v>
      </c>
      <c r="BD80">
        <v>1017327.41367381</v>
      </c>
      <c r="BE80">
        <v>16994466.2167238</v>
      </c>
      <c r="BF80">
        <v>144425037.41415301</v>
      </c>
      <c r="BG80">
        <v>28941731.0156633</v>
      </c>
      <c r="BH80">
        <v>39738882.212869801</v>
      </c>
      <c r="BI80">
        <v>105918081.411153</v>
      </c>
      <c r="BJ80">
        <v>64887463.735435799</v>
      </c>
      <c r="BK80">
        <v>9839868.0029061101</v>
      </c>
      <c r="BL80">
        <v>11611059.902843099</v>
      </c>
      <c r="BM80">
        <v>509979465.79177397</v>
      </c>
      <c r="BN80">
        <v>38805958.679689102</v>
      </c>
      <c r="BO80">
        <v>4873811.85929571</v>
      </c>
      <c r="BP80">
        <v>359291411.82116902</v>
      </c>
      <c r="BQ80">
        <v>20625622.166382398</v>
      </c>
      <c r="BR80">
        <v>123834407.699129</v>
      </c>
      <c r="BS80">
        <v>14936473.210884299</v>
      </c>
      <c r="BT80">
        <v>21285463.958553098</v>
      </c>
      <c r="BU80">
        <v>77661395.674142107</v>
      </c>
      <c r="BV80">
        <v>4044750.5302750799</v>
      </c>
      <c r="BW80">
        <v>6313797.8026460102</v>
      </c>
      <c r="BX80">
        <v>5411334.99869709</v>
      </c>
      <c r="BY80">
        <v>6277130.1497986997</v>
      </c>
      <c r="BZ80">
        <v>46041.294832508902</v>
      </c>
      <c r="CA80">
        <v>8360850.8619800303</v>
      </c>
      <c r="CB80">
        <v>4918031.9855653802</v>
      </c>
      <c r="CC80">
        <v>85876052.609023795</v>
      </c>
      <c r="CD80">
        <v>3796665.9313867199</v>
      </c>
      <c r="CE80">
        <v>5924809.8272865601</v>
      </c>
      <c r="CF80">
        <v>27488488.5413009</v>
      </c>
      <c r="CH80">
        <v>9607463.1125077903</v>
      </c>
      <c r="CN80">
        <v>116918968.939629</v>
      </c>
      <c r="CO80">
        <v>103038359.97494</v>
      </c>
      <c r="CP80">
        <v>114353831.70269801</v>
      </c>
      <c r="CQ80">
        <v>134778786.66071299</v>
      </c>
      <c r="CR80">
        <v>352007458.34796</v>
      </c>
      <c r="CS80">
        <v>505979603.86632198</v>
      </c>
      <c r="CT80">
        <v>1224252715.81599</v>
      </c>
      <c r="CU80">
        <v>1137572304.0208499</v>
      </c>
      <c r="CV80">
        <v>3986659602.5177598</v>
      </c>
      <c r="CW80">
        <v>8865172.7723836992</v>
      </c>
      <c r="CX80">
        <v>82508717.106448099</v>
      </c>
      <c r="CZ80">
        <v>123015881.30766501</v>
      </c>
      <c r="DA80">
        <v>18026511.233640701</v>
      </c>
      <c r="DB80">
        <v>22958218.120206799</v>
      </c>
      <c r="DG80">
        <v>261.82664113073298</v>
      </c>
      <c r="DH80">
        <v>25617408831.0289</v>
      </c>
      <c r="DI80">
        <f t="shared" si="2"/>
        <v>35534798040.868149</v>
      </c>
    </row>
    <row r="81" spans="1:113">
      <c r="A81" t="s">
        <v>81</v>
      </c>
      <c r="B81">
        <v>11386716.6976442</v>
      </c>
      <c r="C81">
        <v>11346559.7487491</v>
      </c>
      <c r="D81">
        <v>12381145.648853</v>
      </c>
      <c r="E81">
        <v>22504789.7773159</v>
      </c>
      <c r="F81">
        <v>23716.0480531658</v>
      </c>
      <c r="G81">
        <v>2005.06110066102</v>
      </c>
      <c r="H81">
        <v>9399.8448203719709</v>
      </c>
      <c r="I81">
        <v>507268.73092837801</v>
      </c>
      <c r="J81">
        <v>823979.10168304294</v>
      </c>
      <c r="K81">
        <v>6288817.0669649998</v>
      </c>
      <c r="L81">
        <v>125223843.39044601</v>
      </c>
      <c r="M81">
        <v>76098715.389017701</v>
      </c>
      <c r="N81">
        <v>61757639.6212283</v>
      </c>
      <c r="O81">
        <v>16053717.0517511</v>
      </c>
      <c r="P81">
        <v>1626337.1955168601</v>
      </c>
      <c r="Q81">
        <v>1317644.99426889</v>
      </c>
      <c r="R81">
        <v>1838954.63704895</v>
      </c>
      <c r="S81">
        <v>363441.12306533603</v>
      </c>
      <c r="T81">
        <v>13029284.587681601</v>
      </c>
      <c r="U81">
        <v>17986000.363622099</v>
      </c>
      <c r="V81">
        <v>16554021.7398306</v>
      </c>
      <c r="W81">
        <v>27569594.286461499</v>
      </c>
      <c r="X81">
        <v>23255281.140719999</v>
      </c>
      <c r="Y81">
        <v>30748800.944734201</v>
      </c>
      <c r="Z81">
        <v>28167879.6267014</v>
      </c>
      <c r="AA81">
        <v>10137905.879022799</v>
      </c>
      <c r="AB81">
        <v>46222544.106995501</v>
      </c>
      <c r="AC81">
        <v>28169776.586039901</v>
      </c>
      <c r="AD81">
        <v>38790399.926326498</v>
      </c>
      <c r="AE81">
        <v>8232959.3767117802</v>
      </c>
      <c r="AF81">
        <v>27511433.5428617</v>
      </c>
      <c r="AG81">
        <v>13011942.337016899</v>
      </c>
      <c r="AH81">
        <v>34732443.706095003</v>
      </c>
      <c r="AI81">
        <v>1291023581.29106</v>
      </c>
      <c r="AJ81">
        <v>70467293.626549497</v>
      </c>
      <c r="AK81">
        <v>4662630.3982858201</v>
      </c>
      <c r="AL81">
        <v>29132369.518679701</v>
      </c>
      <c r="AM81">
        <v>91594502.806526005</v>
      </c>
      <c r="AN81">
        <v>25199395.505473498</v>
      </c>
      <c r="AO81">
        <v>49132378.738133296</v>
      </c>
      <c r="AP81">
        <v>31559080.071402598</v>
      </c>
      <c r="AQ81">
        <v>40798393.164888397</v>
      </c>
      <c r="AR81">
        <v>98203436.025193095</v>
      </c>
      <c r="AS81">
        <v>998211813.16980803</v>
      </c>
      <c r="AT81">
        <v>125030.54595991</v>
      </c>
      <c r="AU81">
        <v>1430914.23943709</v>
      </c>
      <c r="AV81">
        <v>123418425.807914</v>
      </c>
      <c r="AW81">
        <v>42561020.577287197</v>
      </c>
      <c r="AX81">
        <v>2461771.5172010101</v>
      </c>
      <c r="AY81">
        <v>12619411.5041514</v>
      </c>
      <c r="AZ81">
        <v>37116876.093677402</v>
      </c>
      <c r="BA81">
        <v>36410110.9100205</v>
      </c>
      <c r="BB81">
        <v>48780722.733456001</v>
      </c>
      <c r="BC81">
        <v>78968768.829269007</v>
      </c>
      <c r="BD81">
        <v>4354534.96606474</v>
      </c>
      <c r="BE81">
        <v>87467945.1239236</v>
      </c>
      <c r="BF81">
        <v>652851661.32056499</v>
      </c>
      <c r="BG81">
        <v>113266045.273886</v>
      </c>
      <c r="BH81">
        <v>207620438.367434</v>
      </c>
      <c r="BI81">
        <v>579121494.51699901</v>
      </c>
      <c r="BJ81">
        <v>627368756.078174</v>
      </c>
      <c r="BK81">
        <v>280750661.98182499</v>
      </c>
      <c r="BL81">
        <v>146971163.39903501</v>
      </c>
      <c r="BM81">
        <v>7759723289.6963797</v>
      </c>
      <c r="BN81">
        <v>288324724.39283001</v>
      </c>
      <c r="BO81">
        <v>489842994.48698997</v>
      </c>
      <c r="BP81">
        <v>4114372264.1936202</v>
      </c>
      <c r="BQ81">
        <v>542933227.64707005</v>
      </c>
      <c r="BR81">
        <v>1315882503.91259</v>
      </c>
      <c r="BS81">
        <v>74835571.500407398</v>
      </c>
      <c r="BT81">
        <v>155955829.72218299</v>
      </c>
      <c r="BU81">
        <v>5176029472.9187403</v>
      </c>
      <c r="BV81">
        <v>1317888737.4426</v>
      </c>
      <c r="BW81">
        <v>878044898.44047797</v>
      </c>
      <c r="BX81">
        <v>411786073.64958501</v>
      </c>
      <c r="BY81">
        <v>121497551.47458</v>
      </c>
      <c r="BZ81">
        <v>3804046.59779213</v>
      </c>
      <c r="CA81">
        <v>268537584.283508</v>
      </c>
      <c r="CB81">
        <v>1134688250.80371</v>
      </c>
      <c r="CC81">
        <v>1022739706.7766401</v>
      </c>
      <c r="CD81">
        <v>57694907.565604001</v>
      </c>
      <c r="CE81">
        <v>183076507.695191</v>
      </c>
      <c r="CF81">
        <v>185295991.36648199</v>
      </c>
      <c r="CH81">
        <v>185599261.294072</v>
      </c>
      <c r="CN81">
        <v>4025350701.4405899</v>
      </c>
      <c r="CO81">
        <v>4789693197.9202404</v>
      </c>
      <c r="CP81">
        <v>4193196654.2196102</v>
      </c>
      <c r="CQ81">
        <v>5432170264.7906904</v>
      </c>
      <c r="CR81">
        <v>13290202364.1353</v>
      </c>
      <c r="CS81">
        <v>16930487745.184299</v>
      </c>
      <c r="CT81">
        <v>31627760249.403301</v>
      </c>
      <c r="CU81">
        <v>25529110746.278801</v>
      </c>
      <c r="CV81">
        <v>58083782406.856697</v>
      </c>
      <c r="CW81">
        <v>14499903.827530799</v>
      </c>
      <c r="CX81">
        <v>152146300.000301</v>
      </c>
      <c r="CZ81">
        <v>879647664.17826605</v>
      </c>
      <c r="DA81">
        <v>408238287.29641902</v>
      </c>
      <c r="DB81">
        <v>973833914.67787504</v>
      </c>
      <c r="DE81">
        <v>40.973424414816797</v>
      </c>
      <c r="DF81">
        <v>26.198358322696301</v>
      </c>
      <c r="DG81">
        <v>346888304.94433701</v>
      </c>
      <c r="DH81">
        <v>29763996.568921499</v>
      </c>
      <c r="DI81">
        <f t="shared" si="2"/>
        <v>198922651752.13757</v>
      </c>
    </row>
    <row r="82" spans="1:113">
      <c r="A82" t="s">
        <v>82</v>
      </c>
      <c r="B82">
        <v>5992427.67771817</v>
      </c>
      <c r="C82">
        <v>5585400.4655892504</v>
      </c>
      <c r="D82">
        <v>4107211.7750271098</v>
      </c>
      <c r="E82">
        <v>12736192.916870801</v>
      </c>
      <c r="F82">
        <v>237825.49617332499</v>
      </c>
      <c r="G82">
        <v>2751.0959935947399</v>
      </c>
      <c r="I82">
        <v>2458445.9097601301</v>
      </c>
      <c r="J82">
        <v>2215191.4770959001</v>
      </c>
      <c r="K82">
        <v>7389986.0620941799</v>
      </c>
      <c r="L82">
        <v>340924498.537516</v>
      </c>
      <c r="M82">
        <v>861342079.70424998</v>
      </c>
      <c r="N82">
        <v>214858477.308204</v>
      </c>
      <c r="O82">
        <v>42923880.184544899</v>
      </c>
      <c r="P82">
        <v>4709311.5600915104</v>
      </c>
      <c r="Q82">
        <v>2009702.8003349199</v>
      </c>
      <c r="R82">
        <v>1789320.90453344</v>
      </c>
      <c r="S82">
        <v>318515.71113875601</v>
      </c>
      <c r="T82">
        <v>37582081.812666103</v>
      </c>
      <c r="U82">
        <v>67991391.9177939</v>
      </c>
      <c r="V82">
        <v>30820839.351239499</v>
      </c>
      <c r="W82">
        <v>83505408.655244395</v>
      </c>
      <c r="X82">
        <v>188228671.96043801</v>
      </c>
      <c r="Y82">
        <v>72747887.634921893</v>
      </c>
      <c r="Z82">
        <v>124802885.129757</v>
      </c>
      <c r="AA82">
        <v>55018221.199797802</v>
      </c>
      <c r="AB82">
        <v>188743975.82912299</v>
      </c>
      <c r="AC82">
        <v>78753922.640581802</v>
      </c>
      <c r="AD82">
        <v>565134728.92945898</v>
      </c>
      <c r="AE82">
        <v>29438402.710335299</v>
      </c>
      <c r="AF82">
        <v>143770584.51020899</v>
      </c>
      <c r="AG82">
        <v>15984250.755838601</v>
      </c>
      <c r="AH82">
        <v>92949748.599665895</v>
      </c>
      <c r="AI82">
        <v>1959959817.5541201</v>
      </c>
      <c r="AJ82">
        <v>115272293.913175</v>
      </c>
      <c r="AK82">
        <v>5122987.2329545897</v>
      </c>
      <c r="AL82">
        <v>45255616.6296468</v>
      </c>
      <c r="AM82">
        <v>200394956.61526099</v>
      </c>
      <c r="AN82">
        <v>39204306.188072599</v>
      </c>
      <c r="AO82">
        <v>89202427.272978902</v>
      </c>
      <c r="AP82">
        <v>34962565.341881402</v>
      </c>
      <c r="AQ82">
        <v>44083684.414438903</v>
      </c>
      <c r="AR82">
        <v>171216255.960596</v>
      </c>
      <c r="AS82">
        <v>51589077.838853903</v>
      </c>
      <c r="AT82">
        <v>2993255.5002770699</v>
      </c>
      <c r="AU82">
        <v>39831106.892967902</v>
      </c>
      <c r="AV82">
        <v>915691018.33454204</v>
      </c>
      <c r="AW82">
        <v>379849950.871705</v>
      </c>
      <c r="AX82">
        <v>21684248.105781101</v>
      </c>
      <c r="AY82">
        <v>65102860.8065525</v>
      </c>
      <c r="AZ82">
        <v>1707419.6092006699</v>
      </c>
      <c r="BA82">
        <v>109190517.556272</v>
      </c>
      <c r="BB82">
        <v>182303683.316248</v>
      </c>
      <c r="BC82">
        <v>86753223.7332277</v>
      </c>
      <c r="BD82">
        <v>44176782.743966602</v>
      </c>
      <c r="BE82">
        <v>207171458.18466499</v>
      </c>
      <c r="BF82">
        <v>289904097.440382</v>
      </c>
      <c r="BG82">
        <v>539413896.69885004</v>
      </c>
      <c r="BH82">
        <v>51625243.2022774</v>
      </c>
      <c r="BI82">
        <v>379347449.06113499</v>
      </c>
      <c r="BJ82">
        <v>216895907.00138</v>
      </c>
      <c r="BK82">
        <v>267306311.39461499</v>
      </c>
      <c r="BL82">
        <v>9801252.9498136807</v>
      </c>
      <c r="BM82">
        <v>1022809372.12308</v>
      </c>
      <c r="BN82">
        <v>1483220447.40677</v>
      </c>
      <c r="BO82">
        <v>38966647.094465598</v>
      </c>
      <c r="BP82">
        <v>3230922763.6106</v>
      </c>
      <c r="BQ82">
        <v>690783783.57516897</v>
      </c>
      <c r="BR82">
        <v>1871386655.03965</v>
      </c>
      <c r="BS82">
        <v>693131373.04057205</v>
      </c>
      <c r="BT82">
        <v>298322144.88726199</v>
      </c>
      <c r="BU82">
        <v>828468286.13178003</v>
      </c>
      <c r="BV82">
        <v>885596474.35679698</v>
      </c>
      <c r="BW82">
        <v>100803908.75315</v>
      </c>
      <c r="BX82">
        <v>79950399.016952097</v>
      </c>
      <c r="BY82">
        <v>124925164.54951499</v>
      </c>
      <c r="BZ82">
        <v>11305300.2875202</v>
      </c>
      <c r="CA82">
        <v>185095275.63745201</v>
      </c>
      <c r="CB82">
        <v>183789558.203365</v>
      </c>
      <c r="CC82">
        <v>1497177669.44839</v>
      </c>
      <c r="CD82">
        <v>347807280.094612</v>
      </c>
      <c r="CE82">
        <v>223018516.09073001</v>
      </c>
      <c r="CF82">
        <v>83931749.636318997</v>
      </c>
      <c r="CH82">
        <v>705357324.86564696</v>
      </c>
      <c r="CN82">
        <v>1036855936.14714</v>
      </c>
      <c r="CO82">
        <v>1373744824.07565</v>
      </c>
      <c r="CP82">
        <v>1436962219.2439899</v>
      </c>
      <c r="CQ82">
        <v>1250829296.6091399</v>
      </c>
      <c r="CR82">
        <v>3168999403.6682701</v>
      </c>
      <c r="CS82">
        <v>4175341059.2831502</v>
      </c>
      <c r="CT82">
        <v>7123009539.6624002</v>
      </c>
      <c r="CU82">
        <v>5086369408.6598902</v>
      </c>
      <c r="CV82">
        <v>12147375625.3111</v>
      </c>
      <c r="CW82">
        <v>404362308.90479302</v>
      </c>
      <c r="CX82">
        <v>989403053.73458302</v>
      </c>
      <c r="CZ82">
        <v>2974507522.9402199</v>
      </c>
      <c r="DA82">
        <v>713693893.938025</v>
      </c>
      <c r="DB82">
        <v>982728790.96390796</v>
      </c>
      <c r="DG82">
        <v>8898802.0573392399</v>
      </c>
      <c r="DH82">
        <v>280523266.30999798</v>
      </c>
      <c r="DI82">
        <f t="shared" si="2"/>
        <v>67592462938.949234</v>
      </c>
    </row>
    <row r="83" spans="1:113">
      <c r="A83" t="s">
        <v>83</v>
      </c>
      <c r="B83">
        <v>408.42509978231902</v>
      </c>
      <c r="C83">
        <v>468.81155278786798</v>
      </c>
      <c r="D83">
        <v>240.95330776589</v>
      </c>
      <c r="E83">
        <v>671.70417383447705</v>
      </c>
      <c r="F83">
        <v>0.389773230298396</v>
      </c>
      <c r="G83">
        <v>3.4915016509140001E-2</v>
      </c>
      <c r="H83">
        <v>34159.628420968897</v>
      </c>
      <c r="I83">
        <v>213.83469029370599</v>
      </c>
      <c r="J83">
        <v>29.4896983216798</v>
      </c>
      <c r="K83">
        <v>41.858532133201003</v>
      </c>
      <c r="L83">
        <v>853842.69322495197</v>
      </c>
      <c r="M83">
        <v>8141.8810058791896</v>
      </c>
      <c r="N83">
        <v>242864.030079207</v>
      </c>
      <c r="O83">
        <v>1037.8716746652001</v>
      </c>
      <c r="P83">
        <v>359771.14226439601</v>
      </c>
      <c r="Q83">
        <v>115242.193126229</v>
      </c>
      <c r="R83">
        <v>75.889891771713906</v>
      </c>
      <c r="S83">
        <v>1.5347981737593901</v>
      </c>
      <c r="T83">
        <v>75871.106806322903</v>
      </c>
      <c r="U83">
        <v>687.98295249484897</v>
      </c>
      <c r="V83">
        <v>639.44768993923901</v>
      </c>
      <c r="W83">
        <v>151804.852248963</v>
      </c>
      <c r="X83">
        <v>225810.55841472399</v>
      </c>
      <c r="Y83">
        <v>221351.60180085001</v>
      </c>
      <c r="Z83">
        <v>5627904.1930348696</v>
      </c>
      <c r="AA83">
        <v>1255360.6190750999</v>
      </c>
      <c r="AB83">
        <v>16321854.6915907</v>
      </c>
      <c r="AC83">
        <v>4487647.6779896598</v>
      </c>
      <c r="AD83">
        <v>112.029163653496</v>
      </c>
      <c r="AE83">
        <v>440.07759590021402</v>
      </c>
      <c r="AF83">
        <v>3103063.75081986</v>
      </c>
      <c r="AG83">
        <v>394.61264502467299</v>
      </c>
      <c r="AH83">
        <v>2483080.5125787002</v>
      </c>
      <c r="AI83">
        <v>445839508.793118</v>
      </c>
      <c r="AJ83">
        <v>26500185.5943201</v>
      </c>
      <c r="AK83">
        <v>1740767.7973277799</v>
      </c>
      <c r="AL83">
        <v>1264203.4307402</v>
      </c>
      <c r="AM83">
        <v>3853959.7835310898</v>
      </c>
      <c r="AN83">
        <v>2901042.0317358002</v>
      </c>
      <c r="AO83">
        <v>9829988.3779821005</v>
      </c>
      <c r="AP83">
        <v>140235.69890955099</v>
      </c>
      <c r="AQ83">
        <v>17028135.939706199</v>
      </c>
      <c r="AR83">
        <v>3273202.5242574401</v>
      </c>
      <c r="AS83">
        <v>228556.74245804001</v>
      </c>
      <c r="AT83">
        <v>1206698.99665229</v>
      </c>
      <c r="AU83">
        <v>244.808572148933</v>
      </c>
      <c r="AV83">
        <v>1002144.34839697</v>
      </c>
      <c r="AW83">
        <v>16622785.1449998</v>
      </c>
      <c r="AX83">
        <v>90.492067057082394</v>
      </c>
      <c r="AY83">
        <v>20253453.503279202</v>
      </c>
      <c r="AZ83">
        <v>200901.52596997801</v>
      </c>
      <c r="BA83">
        <v>3931.4128711493499</v>
      </c>
      <c r="BB83">
        <v>927964.49167749996</v>
      </c>
      <c r="BC83">
        <v>1687085.44761924</v>
      </c>
      <c r="BD83">
        <v>418113.95896730101</v>
      </c>
      <c r="BE83">
        <v>41139913.504697204</v>
      </c>
      <c r="BF83">
        <v>922555.573133128</v>
      </c>
      <c r="BG83">
        <v>4928.7460996755699</v>
      </c>
      <c r="BH83">
        <v>2861523.14508664</v>
      </c>
      <c r="BI83">
        <v>8959080.5679451805</v>
      </c>
      <c r="BJ83">
        <v>2639455.02243543</v>
      </c>
      <c r="BK83">
        <v>560251.59999442298</v>
      </c>
      <c r="BL83">
        <v>259.07954217729599</v>
      </c>
      <c r="BM83">
        <v>124743968.694323</v>
      </c>
      <c r="BN83">
        <v>9042021.7540236004</v>
      </c>
      <c r="BO83">
        <v>2336.8068156258901</v>
      </c>
      <c r="BP83">
        <v>610841734.386356</v>
      </c>
      <c r="BQ83">
        <v>1187570.38911768</v>
      </c>
      <c r="BR83">
        <v>33001452.547949899</v>
      </c>
      <c r="BS83">
        <v>1715761.51384878</v>
      </c>
      <c r="BT83">
        <v>6910820.4542899895</v>
      </c>
      <c r="BU83">
        <v>162674946.31924301</v>
      </c>
      <c r="BV83">
        <v>223040778.72736999</v>
      </c>
      <c r="BW83">
        <v>62215294.527661398</v>
      </c>
      <c r="BX83">
        <v>57941989.750163198</v>
      </c>
      <c r="BY83">
        <v>22046136.2537563</v>
      </c>
      <c r="BZ83">
        <v>95160.604938490898</v>
      </c>
      <c r="CA83">
        <v>34417643.618479803</v>
      </c>
      <c r="CB83">
        <v>33566995.059207</v>
      </c>
      <c r="CC83">
        <v>117724182.109134</v>
      </c>
      <c r="CD83">
        <v>70554005.321788207</v>
      </c>
      <c r="CE83">
        <v>270186496.85835999</v>
      </c>
      <c r="CF83">
        <v>8726860.7433202304</v>
      </c>
      <c r="CH83">
        <v>17417883.9367145</v>
      </c>
      <c r="CN83">
        <v>1000363491.89107</v>
      </c>
      <c r="CO83">
        <v>1050606772.89112</v>
      </c>
      <c r="CP83">
        <v>999518463.26139998</v>
      </c>
      <c r="CQ83">
        <v>1254272884.50529</v>
      </c>
      <c r="CR83">
        <v>2899380220.1926398</v>
      </c>
      <c r="CS83">
        <v>3418230867.3011198</v>
      </c>
      <c r="CT83">
        <v>5390894893.1843004</v>
      </c>
      <c r="CU83">
        <v>4584291365.0722103</v>
      </c>
      <c r="CV83">
        <v>10772237290.616699</v>
      </c>
      <c r="CW83">
        <v>428207.23984360602</v>
      </c>
      <c r="CX83">
        <v>34755544.255862698</v>
      </c>
      <c r="CZ83">
        <v>1152935794.9697299</v>
      </c>
      <c r="DA83">
        <v>49711964.315782897</v>
      </c>
      <c r="DB83">
        <v>158330181.94404101</v>
      </c>
      <c r="DE83">
        <v>245307.728117683</v>
      </c>
      <c r="DG83">
        <v>1705.2326680497299</v>
      </c>
      <c r="DH83">
        <v>69164053.737965807</v>
      </c>
      <c r="DI83">
        <f t="shared" si="2"/>
        <v>35351007452.881447</v>
      </c>
    </row>
    <row r="84" spans="1:113">
      <c r="A84" t="s">
        <v>84</v>
      </c>
      <c r="B84">
        <v>988183.30998822395</v>
      </c>
      <c r="C84">
        <v>1390896.4132231199</v>
      </c>
      <c r="D84">
        <v>1176957.0749548201</v>
      </c>
      <c r="E84">
        <v>4442810.3542545699</v>
      </c>
      <c r="I84">
        <v>737937.90067078895</v>
      </c>
      <c r="J84">
        <v>135186.43104371999</v>
      </c>
      <c r="K84">
        <v>539306.78459237202</v>
      </c>
      <c r="L84">
        <v>26822571.7137523</v>
      </c>
      <c r="M84">
        <v>103316594.675326</v>
      </c>
      <c r="N84">
        <v>6678714.8337863097</v>
      </c>
      <c r="O84">
        <v>1179344.2036673699</v>
      </c>
      <c r="P84">
        <v>170361.54910362299</v>
      </c>
      <c r="Q84">
        <v>116545.159535713</v>
      </c>
      <c r="T84">
        <v>1460652.54063323</v>
      </c>
      <c r="U84">
        <v>1701300.0372246201</v>
      </c>
      <c r="V84">
        <v>971665.10646835505</v>
      </c>
      <c r="W84">
        <v>3697932.1195939598</v>
      </c>
      <c r="X84">
        <v>912844.91943200398</v>
      </c>
      <c r="Y84">
        <v>2409542.6980840699</v>
      </c>
      <c r="Z84">
        <v>2585572.2849802002</v>
      </c>
      <c r="AA84">
        <v>961083.05241431296</v>
      </c>
      <c r="AB84">
        <v>3410085.82675118</v>
      </c>
      <c r="AC84">
        <v>2322823.9886244698</v>
      </c>
      <c r="AD84">
        <v>390755.77770631801</v>
      </c>
      <c r="AE84">
        <v>394070.37538721203</v>
      </c>
      <c r="AF84">
        <v>1131060.69121354</v>
      </c>
      <c r="AG84">
        <v>1330618.0075284699</v>
      </c>
      <c r="AH84">
        <v>2542798.65960364</v>
      </c>
      <c r="AI84">
        <v>115681900.459819</v>
      </c>
      <c r="AJ84">
        <v>4254688.9914086703</v>
      </c>
      <c r="AK84">
        <v>441191.72674215602</v>
      </c>
      <c r="AL84">
        <v>2454830.1773389699</v>
      </c>
      <c r="AM84">
        <v>3582217.3929774198</v>
      </c>
      <c r="AN84">
        <v>1688879.9714194499</v>
      </c>
      <c r="AO84">
        <v>4514056.1735808197</v>
      </c>
      <c r="AP84">
        <v>4145989.7730408302</v>
      </c>
      <c r="AQ84">
        <v>3898572.3858922599</v>
      </c>
      <c r="AR84">
        <v>1356585.6477218801</v>
      </c>
      <c r="AS84">
        <v>5477575.0541730803</v>
      </c>
      <c r="AT84">
        <v>1903195.2194250999</v>
      </c>
      <c r="AV84">
        <v>13066907.834113801</v>
      </c>
      <c r="AW84">
        <v>7701930.3849769598</v>
      </c>
      <c r="AX84">
        <v>240546.218703166</v>
      </c>
      <c r="AY84">
        <v>1222475.5054218599</v>
      </c>
      <c r="AZ84">
        <v>260821.83888477201</v>
      </c>
      <c r="BA84">
        <v>2501955.8256146298</v>
      </c>
      <c r="BB84">
        <v>3507244.76837578</v>
      </c>
      <c r="BC84">
        <v>5916562.0195706701</v>
      </c>
      <c r="BD84">
        <v>353547.157874203</v>
      </c>
      <c r="BE84">
        <v>12300729.4937496</v>
      </c>
      <c r="BF84">
        <v>11448096.1947261</v>
      </c>
      <c r="BG84">
        <v>2090318.9769977201</v>
      </c>
      <c r="BH84">
        <v>59881805.501371004</v>
      </c>
      <c r="BI84">
        <v>260250714.93430701</v>
      </c>
      <c r="BJ84">
        <v>116653103.14989901</v>
      </c>
      <c r="BK84">
        <v>179695994.425888</v>
      </c>
      <c r="BL84">
        <v>11796730.452878701</v>
      </c>
      <c r="BM84">
        <v>2394455551.65556</v>
      </c>
      <c r="BN84">
        <v>23374065.225811701</v>
      </c>
      <c r="BO84">
        <v>431906748.71363002</v>
      </c>
      <c r="BP84">
        <v>192722433.28424799</v>
      </c>
      <c r="BQ84">
        <v>32021092.0230495</v>
      </c>
      <c r="BR84">
        <v>27123040.7019292</v>
      </c>
      <c r="BS84">
        <v>2888886.9338342999</v>
      </c>
      <c r="BT84">
        <v>9434304.8624989893</v>
      </c>
      <c r="BU84">
        <v>76418041.846757606</v>
      </c>
      <c r="BV84">
        <v>23640430.2536497</v>
      </c>
      <c r="BW84">
        <v>11623657.5390049</v>
      </c>
      <c r="BX84">
        <v>17345302.188815601</v>
      </c>
      <c r="BY84">
        <v>34962131.642292701</v>
      </c>
      <c r="CA84">
        <v>1096637.4847713001</v>
      </c>
      <c r="CB84">
        <v>972740.67436196096</v>
      </c>
      <c r="CC84">
        <v>39806314.057262398</v>
      </c>
      <c r="CD84">
        <v>6986892.1280142097</v>
      </c>
      <c r="CE84">
        <v>35312996.383868597</v>
      </c>
      <c r="CF84">
        <v>54922017.228779197</v>
      </c>
      <c r="CH84">
        <v>4144637.3773349002</v>
      </c>
      <c r="CN84">
        <v>634971986.39746404</v>
      </c>
      <c r="CO84">
        <v>1051007149.82811</v>
      </c>
      <c r="CP84">
        <v>957863274.92770195</v>
      </c>
      <c r="CQ84">
        <v>1289322162.11285</v>
      </c>
      <c r="CR84">
        <v>3246910057.3151999</v>
      </c>
      <c r="CS84">
        <v>3928866912.9952698</v>
      </c>
      <c r="CT84">
        <v>7280253425.00529</v>
      </c>
      <c r="CU84">
        <v>6303212781.8457899</v>
      </c>
      <c r="CV84">
        <v>20142975914.413101</v>
      </c>
      <c r="DH84">
        <v>436647005.97977197</v>
      </c>
      <c r="DI84">
        <f t="shared" si="2"/>
        <v>49705395977.172462</v>
      </c>
    </row>
    <row r="85" spans="1:113">
      <c r="A85" t="s">
        <v>85</v>
      </c>
      <c r="CN85">
        <v>67742741.775749296</v>
      </c>
      <c r="CO85">
        <v>111890754.954017</v>
      </c>
      <c r="CP85">
        <v>79976976.633034602</v>
      </c>
      <c r="CQ85">
        <v>99799855.418081194</v>
      </c>
      <c r="CR85">
        <v>195212878.487766</v>
      </c>
      <c r="CS85">
        <v>225355561.273352</v>
      </c>
      <c r="CT85">
        <v>444418012.61601102</v>
      </c>
      <c r="CU85">
        <v>434713126.83830202</v>
      </c>
      <c r="CV85">
        <v>1965606103.55422</v>
      </c>
      <c r="DH85">
        <v>2514623360.4888301</v>
      </c>
      <c r="DI85">
        <f t="shared" si="2"/>
        <v>6139339372.0393639</v>
      </c>
    </row>
    <row r="86" spans="1:113">
      <c r="A86" t="s">
        <v>86</v>
      </c>
      <c r="B86">
        <v>60650255.8978981</v>
      </c>
      <c r="C86">
        <v>109631685.22266699</v>
      </c>
      <c r="D86">
        <v>103339953.088682</v>
      </c>
      <c r="E86">
        <v>48110477.651057698</v>
      </c>
      <c r="F86">
        <v>11196.580323010599</v>
      </c>
      <c r="G86">
        <v>14301.139555871299</v>
      </c>
      <c r="H86">
        <v>72072.227431758904</v>
      </c>
      <c r="I86">
        <v>43201685.485101297</v>
      </c>
      <c r="J86">
        <v>18682228.9539611</v>
      </c>
      <c r="K86">
        <v>2101399.5612129201</v>
      </c>
      <c r="L86">
        <v>1932271544.6812301</v>
      </c>
      <c r="M86">
        <v>263663514.65206999</v>
      </c>
      <c r="N86">
        <v>271420135.23810101</v>
      </c>
      <c r="O86">
        <v>59464226.735031903</v>
      </c>
      <c r="P86">
        <v>8445395.69035675</v>
      </c>
      <c r="Q86">
        <v>4502591.0686415602</v>
      </c>
      <c r="R86">
        <v>782263.25268696097</v>
      </c>
      <c r="S86">
        <v>508315.01060621301</v>
      </c>
      <c r="T86">
        <v>43133041.236176804</v>
      </c>
      <c r="U86">
        <v>61001605.064862303</v>
      </c>
      <c r="V86">
        <v>37474488.791525401</v>
      </c>
      <c r="W86">
        <v>252039391.38642099</v>
      </c>
      <c r="X86">
        <v>361091934.44739097</v>
      </c>
      <c r="Y86">
        <v>95816382.360290602</v>
      </c>
      <c r="Z86">
        <v>122695292.829285</v>
      </c>
      <c r="AA86">
        <v>56198370.8133789</v>
      </c>
      <c r="AB86">
        <v>145485570.72869599</v>
      </c>
      <c r="AC86">
        <v>70904139.493369401</v>
      </c>
      <c r="AD86">
        <v>510333460.289065</v>
      </c>
      <c r="AE86">
        <v>60060778.008203901</v>
      </c>
      <c r="AF86">
        <v>131925013.756707</v>
      </c>
      <c r="AG86">
        <v>24823246.147896498</v>
      </c>
      <c r="AH86">
        <v>60157443.355795398</v>
      </c>
      <c r="AI86">
        <v>3691247870.2209902</v>
      </c>
      <c r="AJ86">
        <v>179794330.91539201</v>
      </c>
      <c r="AK86">
        <v>16616679.6830163</v>
      </c>
      <c r="AL86">
        <v>47732218.368547797</v>
      </c>
      <c r="AM86">
        <v>264281481.038057</v>
      </c>
      <c r="AN86">
        <v>108898508.94235</v>
      </c>
      <c r="AO86">
        <v>76321892.841799095</v>
      </c>
      <c r="AP86">
        <v>151115196.91504699</v>
      </c>
      <c r="AQ86">
        <v>142468642.67006201</v>
      </c>
      <c r="AR86">
        <v>165637879.91959599</v>
      </c>
      <c r="AS86">
        <v>463712774.17708302</v>
      </c>
      <c r="AT86">
        <v>10650089.7120944</v>
      </c>
      <c r="AU86">
        <v>224310374.08416399</v>
      </c>
      <c r="AV86">
        <v>1202774267.9579</v>
      </c>
      <c r="AW86">
        <v>137970722.830975</v>
      </c>
      <c r="AX86">
        <v>28064970.764058702</v>
      </c>
      <c r="AY86">
        <v>108990600.183191</v>
      </c>
      <c r="AZ86">
        <v>73767990.883067206</v>
      </c>
      <c r="BA86">
        <v>225265463.87374601</v>
      </c>
      <c r="BB86">
        <v>48294106.617195003</v>
      </c>
      <c r="BC86">
        <v>115268932.696675</v>
      </c>
      <c r="BD86">
        <v>22900969.1757144</v>
      </c>
      <c r="BE86">
        <v>102754085.093392</v>
      </c>
      <c r="BF86">
        <v>314482779.76716501</v>
      </c>
      <c r="BG86">
        <v>303266018.10975099</v>
      </c>
      <c r="BH86">
        <v>89780855.7805354</v>
      </c>
      <c r="BI86">
        <v>588842070.19513094</v>
      </c>
      <c r="BJ86">
        <v>148497593.773633</v>
      </c>
      <c r="BK86">
        <v>188924366.82387799</v>
      </c>
      <c r="BL86">
        <v>69252197.386057407</v>
      </c>
      <c r="BM86">
        <v>2268431813.5075498</v>
      </c>
      <c r="BN86">
        <v>324302852.149553</v>
      </c>
      <c r="BO86">
        <v>270165009.38282597</v>
      </c>
      <c r="BP86">
        <v>1432747036.6380999</v>
      </c>
      <c r="BQ86">
        <v>248802285.827999</v>
      </c>
      <c r="BR86">
        <v>391323907.19440699</v>
      </c>
      <c r="BS86">
        <v>180572040.04832399</v>
      </c>
      <c r="BT86">
        <v>240279815.92128</v>
      </c>
      <c r="BU86">
        <v>542258445.67628205</v>
      </c>
      <c r="BV86">
        <v>497662808.46652102</v>
      </c>
      <c r="BW86">
        <v>213331473.80433401</v>
      </c>
      <c r="BX86">
        <v>300463677.613639</v>
      </c>
      <c r="BY86">
        <v>128092773.85274699</v>
      </c>
      <c r="BZ86">
        <v>24262555.816727601</v>
      </c>
      <c r="CA86">
        <v>159291800.742816</v>
      </c>
      <c r="CB86">
        <v>382984373.80421799</v>
      </c>
      <c r="CC86">
        <v>1815152545.8764801</v>
      </c>
      <c r="CD86">
        <v>182814139.05113101</v>
      </c>
      <c r="CE86">
        <v>237008700.27285901</v>
      </c>
      <c r="CF86">
        <v>212965837.24369699</v>
      </c>
      <c r="CH86">
        <v>1686707901.40641</v>
      </c>
      <c r="CN86">
        <v>1346755673.00719</v>
      </c>
      <c r="CO86">
        <v>2077497812.7607501</v>
      </c>
      <c r="CP86">
        <v>1731553083.74841</v>
      </c>
      <c r="CQ86">
        <v>1519694325.0487499</v>
      </c>
      <c r="CR86">
        <v>3596448538.8372002</v>
      </c>
      <c r="CS86">
        <v>4203959688.2607999</v>
      </c>
      <c r="CT86">
        <v>7899932177.6626596</v>
      </c>
      <c r="CU86">
        <v>6697324994.4223204</v>
      </c>
      <c r="CV86">
        <v>11835671253.603901</v>
      </c>
      <c r="CW86">
        <v>54158851.770186499</v>
      </c>
      <c r="CX86">
        <v>515004276.56356698</v>
      </c>
      <c r="CY86">
        <v>1723.3605960104301</v>
      </c>
      <c r="CZ86">
        <v>2127380846.0208199</v>
      </c>
      <c r="DA86">
        <v>518446671.51751202</v>
      </c>
      <c r="DB86">
        <v>705535430.26871598</v>
      </c>
      <c r="DC86">
        <v>22902.309430801699</v>
      </c>
      <c r="DE86">
        <v>842368934.00944602</v>
      </c>
      <c r="DF86">
        <v>5665.2336092797104</v>
      </c>
      <c r="DG86">
        <v>245371531.00602499</v>
      </c>
      <c r="DH86">
        <v>33553820380.0802</v>
      </c>
      <c r="DI86">
        <f t="shared" si="2"/>
        <v>105482475886.03595</v>
      </c>
    </row>
    <row r="87" spans="1:113">
      <c r="A87" t="s">
        <v>88</v>
      </c>
      <c r="CW87">
        <v>49015411407.182198</v>
      </c>
      <c r="CX87">
        <v>52397592709.255402</v>
      </c>
      <c r="CZ87">
        <v>124600909564.28999</v>
      </c>
      <c r="DA87">
        <v>140433612718.53299</v>
      </c>
      <c r="DB87">
        <v>29876609244.367298</v>
      </c>
      <c r="DH87">
        <v>1.3200245418186601E-4</v>
      </c>
      <c r="DI87">
        <f t="shared" si="2"/>
        <v>396324135643.62805</v>
      </c>
    </row>
    <row r="88" spans="1:113">
      <c r="A88" t="s">
        <v>94</v>
      </c>
      <c r="B88">
        <v>4360937256.7583199</v>
      </c>
      <c r="C88">
        <v>1419978541.1028299</v>
      </c>
      <c r="D88">
        <v>2213151302.9349198</v>
      </c>
      <c r="E88">
        <v>926400514.48873305</v>
      </c>
      <c r="F88">
        <v>395556503.46000397</v>
      </c>
      <c r="G88">
        <v>56623219.5621932</v>
      </c>
      <c r="H88">
        <v>13393490224.6455</v>
      </c>
      <c r="I88">
        <v>1041813620.68399</v>
      </c>
      <c r="J88">
        <v>706880637.184515</v>
      </c>
      <c r="K88">
        <v>958042707.41617894</v>
      </c>
      <c r="L88">
        <v>14831849858.753401</v>
      </c>
      <c r="M88">
        <v>104784544751.36501</v>
      </c>
      <c r="N88">
        <v>14236526390.7999</v>
      </c>
      <c r="O88">
        <v>5992852926.4671202</v>
      </c>
      <c r="P88">
        <v>337730998.10268199</v>
      </c>
      <c r="Q88">
        <v>537222538.732921</v>
      </c>
      <c r="R88">
        <v>1898556183.5267799</v>
      </c>
      <c r="S88">
        <v>268166389.93127799</v>
      </c>
      <c r="T88">
        <v>2022780273.5465701</v>
      </c>
      <c r="U88">
        <v>2028157200.01301</v>
      </c>
      <c r="V88">
        <v>2472209142.7393899</v>
      </c>
      <c r="W88">
        <v>2924773205.2624502</v>
      </c>
      <c r="X88">
        <v>11678077986.0352</v>
      </c>
      <c r="Y88">
        <v>4198446394.9492402</v>
      </c>
      <c r="Z88">
        <v>3093100421.49752</v>
      </c>
      <c r="AA88">
        <v>1511751707.4042499</v>
      </c>
      <c r="AB88">
        <v>11040613313.3204</v>
      </c>
      <c r="AC88">
        <v>10447118566.2059</v>
      </c>
      <c r="AD88">
        <v>54466841500.274803</v>
      </c>
      <c r="AE88">
        <v>4521673681.6772203</v>
      </c>
      <c r="AF88">
        <v>22799971418.452801</v>
      </c>
      <c r="AG88">
        <v>2196966014.1682701</v>
      </c>
      <c r="AH88">
        <v>11491053437.242701</v>
      </c>
      <c r="AI88">
        <v>81904571377.199493</v>
      </c>
      <c r="AJ88">
        <v>14633840631.2896</v>
      </c>
      <c r="AK88">
        <v>7169762041.78932</v>
      </c>
      <c r="AL88">
        <v>7730671283.3962498</v>
      </c>
      <c r="AM88">
        <v>17776901859.8871</v>
      </c>
      <c r="AN88">
        <v>8670154832.4087505</v>
      </c>
      <c r="AO88">
        <v>2631420707.7877698</v>
      </c>
      <c r="AP88">
        <v>7718935088.7440701</v>
      </c>
      <c r="AQ88">
        <v>8652571695.2679005</v>
      </c>
      <c r="AR88">
        <v>14800188840.2894</v>
      </c>
      <c r="AS88">
        <v>9770301097.2554798</v>
      </c>
      <c r="AT88">
        <v>1414856709.60653</v>
      </c>
      <c r="AU88">
        <v>755228098.91518903</v>
      </c>
      <c r="AV88">
        <v>12822603964.7003</v>
      </c>
      <c r="AW88">
        <v>6522875101.8421297</v>
      </c>
      <c r="AX88">
        <v>496581344.481745</v>
      </c>
      <c r="AY88">
        <v>11385586791.383499</v>
      </c>
      <c r="AZ88">
        <v>10974219901.5933</v>
      </c>
      <c r="BA88">
        <v>19496864394.3311</v>
      </c>
      <c r="BB88">
        <v>37853159859.229698</v>
      </c>
      <c r="BC88">
        <v>21603107818.2691</v>
      </c>
      <c r="BD88">
        <v>29820556001.131802</v>
      </c>
      <c r="BE88">
        <v>9362423550.2091999</v>
      </c>
      <c r="BF88">
        <v>35906878541.1371</v>
      </c>
      <c r="BG88">
        <v>42262655391.091301</v>
      </c>
      <c r="BH88">
        <v>14257988096.863501</v>
      </c>
      <c r="BI88">
        <v>41217357141.643402</v>
      </c>
      <c r="BJ88">
        <v>19570958651.986698</v>
      </c>
      <c r="BK88">
        <v>27646350488.244499</v>
      </c>
      <c r="BL88">
        <v>4816388769.8402796</v>
      </c>
      <c r="BM88">
        <v>25671625839.057098</v>
      </c>
      <c r="BN88">
        <v>6407628939.4836197</v>
      </c>
      <c r="BO88">
        <v>665939331.27480602</v>
      </c>
      <c r="BP88">
        <v>317095525351.11298</v>
      </c>
      <c r="BQ88">
        <v>74166323629.856506</v>
      </c>
      <c r="BR88">
        <v>78506428062.147797</v>
      </c>
      <c r="BS88">
        <v>6361952647.2878599</v>
      </c>
      <c r="BT88">
        <v>29085374083.448601</v>
      </c>
      <c r="BU88">
        <v>111878172740.72701</v>
      </c>
      <c r="BV88">
        <v>55173263782.069901</v>
      </c>
      <c r="BW88">
        <v>21513257741.642502</v>
      </c>
      <c r="BX88">
        <v>38848907920.553299</v>
      </c>
      <c r="BY88">
        <v>16469203202.813499</v>
      </c>
      <c r="BZ88">
        <v>1499186329.48051</v>
      </c>
      <c r="CA88">
        <v>10169409675.4559</v>
      </c>
      <c r="CB88">
        <v>12655829885.6716</v>
      </c>
      <c r="CC88">
        <v>65774240649.679901</v>
      </c>
      <c r="CD88">
        <v>19960492966.2327</v>
      </c>
      <c r="CE88">
        <v>9935275428.47612</v>
      </c>
      <c r="CF88">
        <v>26648492348.84</v>
      </c>
      <c r="CG88">
        <v>6139339372.0393696</v>
      </c>
      <c r="CH88">
        <v>40995270536.233902</v>
      </c>
      <c r="CI88">
        <v>318691112921.25299</v>
      </c>
      <c r="DI88">
        <f t="shared" si="2"/>
        <v>2139212072285.3596</v>
      </c>
    </row>
    <row r="89" spans="1:113">
      <c r="A89" t="s">
        <v>96</v>
      </c>
      <c r="B89">
        <v>2959340353.31498</v>
      </c>
      <c r="C89">
        <v>1133494217.47839</v>
      </c>
      <c r="D89">
        <v>3074537572.8036699</v>
      </c>
      <c r="E89">
        <v>747324662.95049</v>
      </c>
      <c r="F89">
        <v>236825290.36710301</v>
      </c>
      <c r="G89">
        <v>105031784.856778</v>
      </c>
      <c r="H89">
        <v>769073448.279333</v>
      </c>
      <c r="I89">
        <v>442076682.41884202</v>
      </c>
      <c r="J89">
        <v>313230583.031425</v>
      </c>
      <c r="K89">
        <v>46877347.589213103</v>
      </c>
      <c r="L89">
        <v>3172634787.6038098</v>
      </c>
      <c r="M89">
        <v>22005385036.732399</v>
      </c>
      <c r="N89">
        <v>930612887.71664906</v>
      </c>
      <c r="O89">
        <v>202078043.925464</v>
      </c>
      <c r="P89">
        <v>13361947.8692968</v>
      </c>
      <c r="Q89">
        <v>52265514.850419298</v>
      </c>
      <c r="R89">
        <v>515293944.81146902</v>
      </c>
      <c r="S89">
        <v>37618985.480119497</v>
      </c>
      <c r="T89">
        <v>44863956.620953798</v>
      </c>
      <c r="U89">
        <v>102098137.35659499</v>
      </c>
      <c r="V89">
        <v>199192248.516675</v>
      </c>
      <c r="W89">
        <v>125088495.95061401</v>
      </c>
      <c r="X89">
        <v>254173811.25640699</v>
      </c>
      <c r="Y89">
        <v>146676705.27514699</v>
      </c>
      <c r="Z89">
        <v>123327194.80232599</v>
      </c>
      <c r="AA89">
        <v>486275067.63745302</v>
      </c>
      <c r="AB89">
        <v>420798722.85920203</v>
      </c>
      <c r="AC89">
        <v>165095376.934095</v>
      </c>
      <c r="AD89">
        <v>-1728131.84689745</v>
      </c>
      <c r="AE89">
        <v>96729823.328295097</v>
      </c>
      <c r="AF89">
        <v>184921596.80342701</v>
      </c>
      <c r="AG89">
        <v>102445841.2823</v>
      </c>
      <c r="AH89">
        <v>344344561.4357</v>
      </c>
      <c r="AI89">
        <v>7330221181.8446903</v>
      </c>
      <c r="AJ89">
        <v>1441465411.2376201</v>
      </c>
      <c r="AK89">
        <v>601507423.43397999</v>
      </c>
      <c r="AL89">
        <v>407727994.01066703</v>
      </c>
      <c r="AM89">
        <v>2423968206.3118701</v>
      </c>
      <c r="AN89">
        <v>509857847.19384098</v>
      </c>
      <c r="AO89">
        <v>2537184370.7388601</v>
      </c>
      <c r="AP89">
        <v>901467037.61990404</v>
      </c>
      <c r="AQ89">
        <v>1934607709.94136</v>
      </c>
      <c r="AR89">
        <v>247001676.93899801</v>
      </c>
      <c r="AS89">
        <v>355632434.42028099</v>
      </c>
      <c r="AT89">
        <v>-60142946.554113299</v>
      </c>
      <c r="AU89">
        <v>40543362.461484499</v>
      </c>
      <c r="AV89">
        <v>8623725968.9347801</v>
      </c>
      <c r="AW89">
        <v>5161392197.8861704</v>
      </c>
      <c r="AX89">
        <v>241649716.03357899</v>
      </c>
      <c r="AY89">
        <v>4039581454.6113901</v>
      </c>
      <c r="AZ89">
        <v>148022192.77050599</v>
      </c>
      <c r="BA89">
        <v>210908043.23995301</v>
      </c>
      <c r="BB89">
        <v>1428330204.43661</v>
      </c>
      <c r="BC89">
        <v>1493686454.1310699</v>
      </c>
      <c r="BD89">
        <v>9257047969.4461098</v>
      </c>
      <c r="BE89">
        <v>-227432658.87812299</v>
      </c>
      <c r="BF89">
        <v>1610311804.53774</v>
      </c>
      <c r="BG89">
        <v>541309771.16343296</v>
      </c>
      <c r="BH89">
        <v>474600167.85750198</v>
      </c>
      <c r="BI89">
        <v>9193438702.5678596</v>
      </c>
      <c r="BJ89">
        <v>609416788.54010606</v>
      </c>
      <c r="BK89">
        <v>900247692.35549295</v>
      </c>
      <c r="BL89">
        <v>2070321376.9721501</v>
      </c>
      <c r="BM89">
        <v>39937212528.358398</v>
      </c>
      <c r="BN89">
        <v>1662894700.93823</v>
      </c>
      <c r="BO89">
        <v>143206129.76784599</v>
      </c>
      <c r="BP89">
        <v>48267424852.138</v>
      </c>
      <c r="BQ89">
        <v>95598066.099849105</v>
      </c>
      <c r="BR89">
        <v>12923051148.166</v>
      </c>
      <c r="BS89">
        <v>159092545.771341</v>
      </c>
      <c r="BT89">
        <v>1869420345.2144001</v>
      </c>
      <c r="BU89">
        <v>11627983737.4142</v>
      </c>
      <c r="BV89">
        <v>-91451343.822588503</v>
      </c>
      <c r="BW89">
        <v>186961426.36982301</v>
      </c>
      <c r="BX89">
        <v>3388280785.6621399</v>
      </c>
      <c r="BY89">
        <v>12164925720.693701</v>
      </c>
      <c r="BZ89">
        <v>-2168195.16246372</v>
      </c>
      <c r="CA89">
        <v>1512653977.75611</v>
      </c>
      <c r="CB89">
        <v>783744749.07391298</v>
      </c>
      <c r="CC89">
        <v>4848864970.7657604</v>
      </c>
      <c r="CD89">
        <v>10966237753.586</v>
      </c>
      <c r="CE89">
        <v>8083651342.2646399</v>
      </c>
      <c r="CF89">
        <v>327484803.271559</v>
      </c>
      <c r="DI89">
        <f t="shared" si="2"/>
        <v>262854036100.82468</v>
      </c>
    </row>
    <row r="90" spans="1:113">
      <c r="A90" t="s">
        <v>108</v>
      </c>
      <c r="B90">
        <v>5831220752.5072298</v>
      </c>
      <c r="C90">
        <v>3428269290.3756099</v>
      </c>
      <c r="D90">
        <v>4251547164.6873202</v>
      </c>
      <c r="E90">
        <v>3077777910.38697</v>
      </c>
      <c r="F90">
        <v>69348345.259166807</v>
      </c>
      <c r="G90">
        <v>89377942.160221994</v>
      </c>
      <c r="H90">
        <v>-2779702.5056229099</v>
      </c>
      <c r="I90">
        <v>2269279929.7086101</v>
      </c>
      <c r="J90">
        <v>1316637131.3996</v>
      </c>
      <c r="K90">
        <v>578994931.93002295</v>
      </c>
      <c r="L90">
        <v>35360047664.378304</v>
      </c>
      <c r="M90">
        <v>39603697000.742996</v>
      </c>
      <c r="N90">
        <v>8019892715.3663502</v>
      </c>
      <c r="O90">
        <v>3983161911.9179401</v>
      </c>
      <c r="P90">
        <v>9362343.6487567406</v>
      </c>
      <c r="Q90">
        <v>42742358.625970997</v>
      </c>
      <c r="R90">
        <v>1118274416.88205</v>
      </c>
      <c r="S90">
        <v>33705051.567446902</v>
      </c>
      <c r="T90">
        <v>1271533497.06267</v>
      </c>
      <c r="U90">
        <v>1278041652.79334</v>
      </c>
      <c r="V90">
        <v>782674291.46313202</v>
      </c>
      <c r="W90">
        <v>14416262010.075199</v>
      </c>
      <c r="X90">
        <v>42506077637.5</v>
      </c>
      <c r="Y90">
        <v>2343280312.4162302</v>
      </c>
      <c r="Z90">
        <v>2088547041.42641</v>
      </c>
      <c r="AA90">
        <v>470915898.88909698</v>
      </c>
      <c r="AB90">
        <v>2696324398.3292198</v>
      </c>
      <c r="AC90">
        <v>5028189019.5977898</v>
      </c>
      <c r="AD90">
        <v>40907577166.647697</v>
      </c>
      <c r="AE90">
        <v>1863515002.1445601</v>
      </c>
      <c r="AF90">
        <v>9834950907.1577702</v>
      </c>
      <c r="AG90">
        <v>785061153.29406095</v>
      </c>
      <c r="AH90">
        <v>4942716447.3750896</v>
      </c>
      <c r="AI90">
        <v>57999214133.606796</v>
      </c>
      <c r="AJ90">
        <v>12193950894.0016</v>
      </c>
      <c r="AK90">
        <v>5475004978.9635096</v>
      </c>
      <c r="AL90">
        <v>9508997862.1271496</v>
      </c>
      <c r="AM90">
        <v>12863879632.8608</v>
      </c>
      <c r="AN90">
        <v>8785636596.3857193</v>
      </c>
      <c r="AO90">
        <v>1753334343.16079</v>
      </c>
      <c r="AP90">
        <v>7780633610.8205204</v>
      </c>
      <c r="AQ90">
        <v>2784579788.3520498</v>
      </c>
      <c r="AR90">
        <v>5118911803.7344198</v>
      </c>
      <c r="AS90">
        <v>6683105818.1859102</v>
      </c>
      <c r="AT90">
        <v>1321507999.9554801</v>
      </c>
      <c r="AU90">
        <v>897046737.72878897</v>
      </c>
      <c r="AV90">
        <v>6626396343.0029697</v>
      </c>
      <c r="AW90">
        <v>10427180032.4622</v>
      </c>
      <c r="AX90">
        <v>290240264.98939598</v>
      </c>
      <c r="AY90">
        <v>-2539960613.7666202</v>
      </c>
      <c r="AZ90">
        <v>9169355881.42379</v>
      </c>
      <c r="BA90">
        <v>1114155969.05743</v>
      </c>
      <c r="BB90">
        <v>48551191236.400703</v>
      </c>
      <c r="BC90">
        <v>32081244628.6078</v>
      </c>
      <c r="BD90">
        <v>7776615378.9234505</v>
      </c>
      <c r="BE90">
        <v>24334066244.299599</v>
      </c>
      <c r="BF90">
        <v>23177854926.837898</v>
      </c>
      <c r="BG90">
        <v>81300602046.877197</v>
      </c>
      <c r="BH90">
        <v>6662392968.66642</v>
      </c>
      <c r="BI90">
        <v>-3315708161.31002</v>
      </c>
      <c r="BJ90">
        <v>34414897219.537399</v>
      </c>
      <c r="BK90">
        <v>13339827617.7286</v>
      </c>
      <c r="BL90">
        <v>262038806.784356</v>
      </c>
      <c r="BM90">
        <v>378031655294.29401</v>
      </c>
      <c r="BN90">
        <v>4177455110.3958502</v>
      </c>
      <c r="BO90">
        <v>29491628546.310699</v>
      </c>
      <c r="BP90">
        <v>110719166651.991</v>
      </c>
      <c r="BQ90">
        <v>8539023162.2681503</v>
      </c>
      <c r="BR90">
        <v>18742263081.050701</v>
      </c>
      <c r="BS90">
        <v>4073494533.9026098</v>
      </c>
      <c r="BT90">
        <v>3226150891.78019</v>
      </c>
      <c r="BU90">
        <v>22159366722.531799</v>
      </c>
      <c r="BV90">
        <v>11125703546.251101</v>
      </c>
      <c r="BW90">
        <v>2035514621.0234699</v>
      </c>
      <c r="BX90">
        <v>4484922621.13939</v>
      </c>
      <c r="BY90">
        <v>7558182900.3506899</v>
      </c>
      <c r="BZ90">
        <v>65076179.324048303</v>
      </c>
      <c r="CA90">
        <v>5278442737.3785</v>
      </c>
      <c r="CB90">
        <v>8436570470.9377899</v>
      </c>
      <c r="CC90">
        <v>32674165129.422501</v>
      </c>
      <c r="CD90">
        <v>6196884217.7422705</v>
      </c>
      <c r="CE90">
        <v>-843227395.60869503</v>
      </c>
      <c r="CF90">
        <v>3707403198.3158498</v>
      </c>
      <c r="CH90">
        <v>10147897140.646999</v>
      </c>
      <c r="CI90">
        <v>77633022722.376297</v>
      </c>
      <c r="DI90">
        <f t="shared" si="2"/>
        <v>1414795180669.4421</v>
      </c>
    </row>
    <row r="91" spans="1:113">
      <c r="A91" t="s">
        <v>109</v>
      </c>
      <c r="B91">
        <v>269585942.81386</v>
      </c>
      <c r="C91">
        <v>252278116.528182</v>
      </c>
      <c r="D91">
        <v>309927034.881091</v>
      </c>
      <c r="E91">
        <v>77448873.774785504</v>
      </c>
      <c r="F91">
        <v>21601406.863891799</v>
      </c>
      <c r="G91">
        <v>63411010.626343198</v>
      </c>
      <c r="H91">
        <v>587600810.96520305</v>
      </c>
      <c r="I91">
        <v>1295361934.1642699</v>
      </c>
      <c r="J91">
        <v>198818813.24692801</v>
      </c>
      <c r="K91">
        <v>148601213.526077</v>
      </c>
      <c r="L91">
        <v>11040996312.749399</v>
      </c>
      <c r="M91">
        <v>3402908473.1658301</v>
      </c>
      <c r="N91">
        <v>1629606267.0230401</v>
      </c>
      <c r="O91">
        <v>1976280236.66453</v>
      </c>
      <c r="P91">
        <v>34030310.971879698</v>
      </c>
      <c r="Q91">
        <v>37175243.229224101</v>
      </c>
      <c r="R91">
        <v>86052294.938751206</v>
      </c>
      <c r="S91">
        <v>12594988.457486801</v>
      </c>
      <c r="T91">
        <v>77613831.170175999</v>
      </c>
      <c r="U91">
        <v>149588029.49232</v>
      </c>
      <c r="V91">
        <v>101651006.512804</v>
      </c>
      <c r="W91">
        <v>732623783.34182</v>
      </c>
      <c r="X91">
        <v>1985606474.6675799</v>
      </c>
      <c r="Y91">
        <v>187205585.71657199</v>
      </c>
      <c r="Z91">
        <v>182310056.60288599</v>
      </c>
      <c r="AA91">
        <v>142487930.61803699</v>
      </c>
      <c r="AB91">
        <v>428283023.74823701</v>
      </c>
      <c r="AC91">
        <v>410068942.476161</v>
      </c>
      <c r="AD91">
        <v>2963662695.0087099</v>
      </c>
      <c r="AE91">
        <v>111537704.22409201</v>
      </c>
      <c r="AF91">
        <v>1014038499.6342</v>
      </c>
      <c r="AG91">
        <v>54527816.087161303</v>
      </c>
      <c r="AH91">
        <v>472837602.50029498</v>
      </c>
      <c r="AI91">
        <v>59624739188.605499</v>
      </c>
      <c r="AJ91">
        <v>8773674432.3688202</v>
      </c>
      <c r="AK91">
        <v>3153427615.18085</v>
      </c>
      <c r="AL91">
        <v>5417049889.2401104</v>
      </c>
      <c r="AM91">
        <v>6424715511.4266996</v>
      </c>
      <c r="AN91">
        <v>2596263256.9188199</v>
      </c>
      <c r="AO91">
        <v>1948431354.7212501</v>
      </c>
      <c r="AP91">
        <v>5310600799.4047003</v>
      </c>
      <c r="AQ91">
        <v>3288773942.4215498</v>
      </c>
      <c r="AR91">
        <v>7455529391.9709501</v>
      </c>
      <c r="AS91">
        <v>4688705001.32059</v>
      </c>
      <c r="AT91">
        <v>-428613056.09643698</v>
      </c>
      <c r="AU91">
        <v>107192377.163771</v>
      </c>
      <c r="AV91">
        <v>819605279.71254003</v>
      </c>
      <c r="AW91">
        <v>447499862.063959</v>
      </c>
      <c r="AX91">
        <v>305407245.33177698</v>
      </c>
      <c r="AY91">
        <v>235634015.75875399</v>
      </c>
      <c r="AZ91">
        <v>361060511.37416297</v>
      </c>
      <c r="BA91">
        <v>244164983.06776601</v>
      </c>
      <c r="BB91">
        <v>1457311280.8631699</v>
      </c>
      <c r="BC91">
        <v>2522767348.7230301</v>
      </c>
      <c r="BD91">
        <v>261329720.51791799</v>
      </c>
      <c r="BE91">
        <v>753845262.73329699</v>
      </c>
      <c r="BF91">
        <v>926621983.44835103</v>
      </c>
      <c r="BG91">
        <v>1268745490.8868799</v>
      </c>
      <c r="BH91">
        <v>1032562545.4864399</v>
      </c>
      <c r="BI91">
        <v>1295325869.86566</v>
      </c>
      <c r="BJ91">
        <v>1509609198.01442</v>
      </c>
      <c r="BK91">
        <v>5002864520.8407097</v>
      </c>
      <c r="BL91">
        <v>91871066.651953995</v>
      </c>
      <c r="BM91">
        <v>48938603506.488899</v>
      </c>
      <c r="BN91">
        <v>2011674738.7553201</v>
      </c>
      <c r="BO91">
        <v>705519991.10068405</v>
      </c>
      <c r="BP91">
        <v>8990224313.8776894</v>
      </c>
      <c r="BQ91">
        <v>1501221183.6616399</v>
      </c>
      <c r="BR91">
        <v>1527079887.86953</v>
      </c>
      <c r="BS91">
        <v>647253181.33444595</v>
      </c>
      <c r="BT91">
        <v>1446401405.36567</v>
      </c>
      <c r="BU91">
        <v>2380639035.3531098</v>
      </c>
      <c r="BV91">
        <v>1533971971.73121</v>
      </c>
      <c r="BW91">
        <v>792192619.53333497</v>
      </c>
      <c r="BX91">
        <v>-286594934.54971099</v>
      </c>
      <c r="BY91">
        <v>1126678396.61955</v>
      </c>
      <c r="BZ91">
        <v>31101452.7207103</v>
      </c>
      <c r="CA91">
        <v>1663872468.6814899</v>
      </c>
      <c r="CB91">
        <v>1703229497.26004</v>
      </c>
      <c r="CC91">
        <v>13861445238.911301</v>
      </c>
      <c r="CD91">
        <v>5850977685.04741</v>
      </c>
      <c r="CE91">
        <v>1404300505.3850801</v>
      </c>
      <c r="CF91">
        <v>454863954.04857397</v>
      </c>
      <c r="CH91">
        <v>-7527560280.9877005</v>
      </c>
      <c r="DI91">
        <f t="shared" si="2"/>
        <v>246112133974.58804</v>
      </c>
    </row>
    <row r="92" spans="1:113">
      <c r="A92" t="s">
        <v>110</v>
      </c>
      <c r="B92">
        <v>6560.9696902707101</v>
      </c>
      <c r="E92">
        <v>91407.178722306402</v>
      </c>
      <c r="F92">
        <v>26.7079655203386</v>
      </c>
      <c r="G92">
        <v>305.39687756161601</v>
      </c>
      <c r="H92">
        <v>244.63562674437699</v>
      </c>
      <c r="I92">
        <v>54300.637139950602</v>
      </c>
      <c r="J92">
        <v>427.20154646702599</v>
      </c>
      <c r="K92">
        <v>26173.785213727198</v>
      </c>
      <c r="L92">
        <v>455274.51650687499</v>
      </c>
      <c r="M92">
        <v>939287.65283537901</v>
      </c>
      <c r="N92">
        <v>576033.28394100198</v>
      </c>
      <c r="O92">
        <v>134880.60121037799</v>
      </c>
      <c r="P92">
        <v>2102.9171907211999</v>
      </c>
      <c r="Q92">
        <v>8105.0566945314104</v>
      </c>
      <c r="R92">
        <v>22410.113630986802</v>
      </c>
      <c r="T92">
        <v>32867.1246133643</v>
      </c>
      <c r="U92">
        <v>156547.09958885401</v>
      </c>
      <c r="V92">
        <v>48661.624686579002</v>
      </c>
      <c r="W92">
        <v>1859801.6232996399</v>
      </c>
      <c r="X92">
        <v>393553.02939180599</v>
      </c>
      <c r="Y92">
        <v>116351.583449376</v>
      </c>
      <c r="Z92">
        <v>74330.374473410295</v>
      </c>
      <c r="AA92">
        <v>1681781.8429193201</v>
      </c>
      <c r="AB92">
        <v>292367.83722021099</v>
      </c>
      <c r="AC92">
        <v>220495.39339371101</v>
      </c>
      <c r="AD92">
        <v>1686360.34935036</v>
      </c>
      <c r="AE92">
        <v>119384.651459138</v>
      </c>
      <c r="AF92">
        <v>498560.616375043</v>
      </c>
      <c r="AG92">
        <v>29334.432887814401</v>
      </c>
      <c r="AH92">
        <v>229788.150161111</v>
      </c>
      <c r="AI92">
        <v>1838402.4839108801</v>
      </c>
      <c r="AJ92">
        <v>32251.0674364271</v>
      </c>
      <c r="AK92">
        <v>10328.974604896401</v>
      </c>
      <c r="AL92">
        <v>4246.3860220523502</v>
      </c>
      <c r="AM92">
        <v>161910.932580333</v>
      </c>
      <c r="AN92">
        <v>49109.217099007699</v>
      </c>
      <c r="AO92">
        <v>23665.873966972398</v>
      </c>
      <c r="AP92">
        <v>126341.863705</v>
      </c>
      <c r="AQ92">
        <v>64453.752297391598</v>
      </c>
      <c r="AR92">
        <v>209512.53265635099</v>
      </c>
      <c r="AS92">
        <v>3457619.71592368</v>
      </c>
      <c r="AT92">
        <v>14517.914174134101</v>
      </c>
      <c r="AU92">
        <v>236125.21218467999</v>
      </c>
      <c r="AV92">
        <v>300656.74680067401</v>
      </c>
      <c r="AW92">
        <v>8793.05081386253</v>
      </c>
      <c r="AX92">
        <v>33373.756250532002</v>
      </c>
      <c r="AY92">
        <v>214291.67751241001</v>
      </c>
      <c r="AZ92">
        <v>47633.414327260201</v>
      </c>
      <c r="BA92">
        <v>21574.763116403199</v>
      </c>
      <c r="BB92">
        <v>171135.795251692</v>
      </c>
      <c r="BC92">
        <v>202602.739134239</v>
      </c>
      <c r="BD92">
        <v>76193.849563489493</v>
      </c>
      <c r="BE92">
        <v>1121656.0471342499</v>
      </c>
      <c r="BF92">
        <v>219607.399329768</v>
      </c>
      <c r="BG92">
        <v>226677.916893849</v>
      </c>
      <c r="BH92">
        <v>191137.08149155599</v>
      </c>
      <c r="BI92">
        <v>6385190.0556412898</v>
      </c>
      <c r="BJ92">
        <v>334742.33057466702</v>
      </c>
      <c r="BK92">
        <v>201905.598466225</v>
      </c>
      <c r="BL92">
        <v>41936.334058102097</v>
      </c>
      <c r="BM92">
        <v>451329.49275208398</v>
      </c>
      <c r="BN92">
        <v>212816.583635458</v>
      </c>
      <c r="BO92">
        <v>542249.89658731595</v>
      </c>
      <c r="BP92">
        <v>1695834.2701258101</v>
      </c>
      <c r="BQ92">
        <v>457503.33631145803</v>
      </c>
      <c r="BR92">
        <v>277280.883563201</v>
      </c>
      <c r="BS92">
        <v>26904.238148335298</v>
      </c>
      <c r="BT92">
        <v>337655.58383767703</v>
      </c>
      <c r="BW92">
        <v>63156.453915733997</v>
      </c>
      <c r="BY92">
        <v>291160.03333487699</v>
      </c>
      <c r="BZ92">
        <v>2792.1209990054999</v>
      </c>
      <c r="CA92">
        <v>171095.672924554</v>
      </c>
      <c r="CB92">
        <v>140818.29889251199</v>
      </c>
      <c r="CC92">
        <v>596227.38064219395</v>
      </c>
      <c r="CD92">
        <v>2269708.0030326499</v>
      </c>
      <c r="CE92">
        <v>596656.53651381098</v>
      </c>
      <c r="CF92">
        <v>12768.4311131253</v>
      </c>
      <c r="CH92">
        <v>1564.4003025935699</v>
      </c>
      <c r="CJ92">
        <v>2654074371.5504484</v>
      </c>
      <c r="CK92">
        <v>106920782.80274101</v>
      </c>
      <c r="CL92">
        <v>506844002.47426677</v>
      </c>
      <c r="CN92">
        <v>2099252.353226338</v>
      </c>
      <c r="CO92">
        <v>4631180.2133264598</v>
      </c>
      <c r="CP92">
        <v>6439285.0717123598</v>
      </c>
      <c r="CQ92">
        <v>4628741.5548529802</v>
      </c>
      <c r="CR92">
        <v>15970807.00216849</v>
      </c>
      <c r="CS92">
        <v>26453290.413972542</v>
      </c>
      <c r="CT92">
        <v>42244653.959747568</v>
      </c>
      <c r="CU92">
        <v>30852526.87425302</v>
      </c>
      <c r="CV92">
        <v>144538097.15097779</v>
      </c>
      <c r="CW92">
        <v>17367832068.755707</v>
      </c>
      <c r="CX92">
        <v>5820581.5860067504</v>
      </c>
      <c r="CZ92">
        <v>5897248879.6054068</v>
      </c>
      <c r="DD92">
        <v>867377011.93129301</v>
      </c>
      <c r="DE92">
        <v>47407428627.303375</v>
      </c>
      <c r="DF92">
        <v>7197.2240095644702</v>
      </c>
      <c r="DG92">
        <v>281748693.19016391</v>
      </c>
      <c r="DH92">
        <v>92967973.187476695</v>
      </c>
      <c r="DI92">
        <f t="shared" si="2"/>
        <v>75500060866.692749</v>
      </c>
    </row>
    <row r="93" spans="1:113">
      <c r="A93" t="s">
        <v>111</v>
      </c>
      <c r="B93">
        <v>8640.0552361702503</v>
      </c>
      <c r="E93">
        <v>120372.91900835199</v>
      </c>
      <c r="F93">
        <v>35.171370732538001</v>
      </c>
      <c r="G93">
        <v>402.17315665992902</v>
      </c>
      <c r="H93">
        <v>322.15745958115099</v>
      </c>
      <c r="I93">
        <v>71507.799364495004</v>
      </c>
      <c r="J93">
        <v>562.57613320877294</v>
      </c>
      <c r="K93">
        <v>34467.915668259797</v>
      </c>
      <c r="L93">
        <v>599545.06055305398</v>
      </c>
      <c r="M93">
        <v>1236935.63394826</v>
      </c>
      <c r="N93">
        <v>758570.70312383201</v>
      </c>
      <c r="O93">
        <v>177622.50090465401</v>
      </c>
      <c r="P93">
        <v>2769.3041642711</v>
      </c>
      <c r="Q93">
        <v>10673.443231552699</v>
      </c>
      <c r="R93">
        <v>29511.5857504577</v>
      </c>
      <c r="T93">
        <v>43282.286844681599</v>
      </c>
      <c r="U93">
        <v>206154.8294478</v>
      </c>
      <c r="V93">
        <v>64081.857564027399</v>
      </c>
      <c r="W93">
        <v>2449148.4509456698</v>
      </c>
      <c r="X93">
        <v>518264.84084352403</v>
      </c>
      <c r="Y93">
        <v>153221.879581188</v>
      </c>
      <c r="Z93">
        <v>97884.698679195702</v>
      </c>
      <c r="AA93">
        <v>2214716.5288019502</v>
      </c>
      <c r="AB93">
        <v>385015.38371807802</v>
      </c>
      <c r="AC93">
        <v>290367.501783741</v>
      </c>
      <c r="AD93">
        <v>2220745.90408195</v>
      </c>
      <c r="AE93">
        <v>157216.08720239799</v>
      </c>
      <c r="AF93">
        <v>656547.95973942801</v>
      </c>
      <c r="AG93">
        <v>38630.131282009999</v>
      </c>
      <c r="AH93">
        <v>302605.011718544</v>
      </c>
      <c r="AI93">
        <v>2420968.2039618199</v>
      </c>
      <c r="AJ93">
        <v>42471.009199965498</v>
      </c>
      <c r="AK93">
        <v>13602.0916620974</v>
      </c>
      <c r="AL93">
        <v>5592.0102540695898</v>
      </c>
      <c r="AM93">
        <v>213218.39101137401</v>
      </c>
      <c r="AN93">
        <v>64671.2861621216</v>
      </c>
      <c r="AO93">
        <v>31165.2801246897</v>
      </c>
      <c r="AP93">
        <v>166377.94908131301</v>
      </c>
      <c r="AQ93">
        <v>84878.304018642899</v>
      </c>
      <c r="AR93">
        <v>275904.31601980299</v>
      </c>
      <c r="AS93">
        <v>4553294.2143525202</v>
      </c>
      <c r="AT93">
        <v>19118.451433254901</v>
      </c>
      <c r="AU93">
        <v>310950.20587480901</v>
      </c>
      <c r="AV93">
        <v>395930.940412239</v>
      </c>
      <c r="AW93">
        <v>11579.4536955236</v>
      </c>
      <c r="AX93">
        <v>43949.463426218201</v>
      </c>
      <c r="AY93">
        <v>282197.90941945498</v>
      </c>
      <c r="AZ93">
        <v>62727.820780091199</v>
      </c>
      <c r="BA93">
        <v>28411.5235754612</v>
      </c>
      <c r="BB93">
        <v>225366.49209844699</v>
      </c>
      <c r="BC93">
        <v>266804.89923845202</v>
      </c>
      <c r="BD93">
        <v>100338.68467053201</v>
      </c>
      <c r="BE93">
        <v>1477094.18892688</v>
      </c>
      <c r="BF93">
        <v>289198.11400662101</v>
      </c>
      <c r="BG93">
        <v>298509.18617824902</v>
      </c>
      <c r="BH93">
        <v>251705.924539834</v>
      </c>
      <c r="BI93">
        <v>8408573.3326881807</v>
      </c>
      <c r="BJ93">
        <v>440817.800200834</v>
      </c>
      <c r="BK93">
        <v>265886.84380406199</v>
      </c>
      <c r="BL93">
        <v>55225.410231934802</v>
      </c>
      <c r="BM93">
        <v>594349.91033006995</v>
      </c>
      <c r="BN93">
        <v>280255.37757171597</v>
      </c>
      <c r="BO93">
        <v>714081.80185156595</v>
      </c>
      <c r="BP93">
        <v>2233221.9865312199</v>
      </c>
      <c r="BQ93">
        <v>602480.16422402801</v>
      </c>
      <c r="BR93">
        <v>365147.571626916</v>
      </c>
      <c r="BS93">
        <v>35429.839591151198</v>
      </c>
      <c r="BT93">
        <v>444654.22534797102</v>
      </c>
      <c r="BW93">
        <v>83169.908734949204</v>
      </c>
      <c r="BY93">
        <v>383424.84256694</v>
      </c>
      <c r="BZ93">
        <v>3676.9076518143502</v>
      </c>
      <c r="CA93">
        <v>225313.65553022001</v>
      </c>
      <c r="CB93">
        <v>185441.77737919701</v>
      </c>
      <c r="CC93">
        <v>785164.045141796</v>
      </c>
      <c r="CD93">
        <v>2988948.8051225301</v>
      </c>
      <c r="CE93">
        <v>785729.19490025099</v>
      </c>
      <c r="CF93">
        <v>16814.5800551756</v>
      </c>
      <c r="CH93">
        <v>2060.1383124713402</v>
      </c>
      <c r="CJ93">
        <v>10972528225.031811</v>
      </c>
      <c r="CK93">
        <v>1058214725.77561</v>
      </c>
      <c r="CL93">
        <v>900533229.34328103</v>
      </c>
      <c r="CN93">
        <v>4567602.6769347694</v>
      </c>
      <c r="CO93">
        <v>12406715.18900129</v>
      </c>
      <c r="CP93">
        <v>18048701.43218125</v>
      </c>
      <c r="CQ93">
        <v>12226527.231390731</v>
      </c>
      <c r="CR93">
        <v>44552259.935940832</v>
      </c>
      <c r="CS93">
        <v>74762646.191794828</v>
      </c>
      <c r="CT93">
        <v>116841613.2960227</v>
      </c>
      <c r="CU93">
        <v>82562071.327861309</v>
      </c>
      <c r="CV93">
        <v>407498598.87929422</v>
      </c>
      <c r="CW93">
        <v>50078032561.63839</v>
      </c>
      <c r="CX93">
        <v>7665047.8182073096</v>
      </c>
      <c r="CZ93">
        <v>16983622394.638363</v>
      </c>
      <c r="DD93">
        <v>2723889389.3171101</v>
      </c>
      <c r="DE93">
        <v>27293475984.641071</v>
      </c>
      <c r="DF93">
        <v>9477.9302336880592</v>
      </c>
      <c r="DG93">
        <v>375997830.52188683</v>
      </c>
      <c r="DH93">
        <v>156811349.63180339</v>
      </c>
      <c r="DI93">
        <f t="shared" si="2"/>
        <v>111368932669.233</v>
      </c>
    </row>
    <row r="94" spans="1:113">
      <c r="A94" t="s">
        <v>112</v>
      </c>
      <c r="B94">
        <v>7692.5699881546498</v>
      </c>
      <c r="E94">
        <v>107172.590780874</v>
      </c>
      <c r="F94">
        <v>31.314409867049498</v>
      </c>
      <c r="G94">
        <v>358.07006672967799</v>
      </c>
      <c r="H94">
        <v>286.82904649260001</v>
      </c>
      <c r="I94">
        <v>63666.115120130104</v>
      </c>
      <c r="J94">
        <v>500.88294114797202</v>
      </c>
      <c r="K94">
        <v>30688.097052192999</v>
      </c>
      <c r="L94">
        <v>533797.78407540498</v>
      </c>
      <c r="M94">
        <v>1101290.86850689</v>
      </c>
      <c r="N94">
        <v>675384.36563633697</v>
      </c>
      <c r="O94">
        <v>158144.07226935399</v>
      </c>
      <c r="P94">
        <v>2465.6168878367298</v>
      </c>
      <c r="Q94">
        <v>9502.9727043399398</v>
      </c>
      <c r="R94">
        <v>26275.287905155899</v>
      </c>
      <c r="T94">
        <v>38535.8671558309</v>
      </c>
      <c r="U94">
        <v>183547.49021561001</v>
      </c>
      <c r="V94">
        <v>57054.516528848297</v>
      </c>
      <c r="W94">
        <v>2180570.0722153201</v>
      </c>
      <c r="X94">
        <v>461430.911216698</v>
      </c>
      <c r="Y94">
        <v>136419.270499634</v>
      </c>
      <c r="Z94">
        <v>87150.472395927194</v>
      </c>
      <c r="AA94">
        <v>1971846.41024165</v>
      </c>
      <c r="AB94">
        <v>342793.84851251799</v>
      </c>
      <c r="AC94">
        <v>258525.23724687801</v>
      </c>
      <c r="AD94">
        <v>1977214.59251114</v>
      </c>
      <c r="AE94">
        <v>139975.46555088201</v>
      </c>
      <c r="AF94">
        <v>584549.63455932296</v>
      </c>
      <c r="AG94">
        <v>34393.876013017703</v>
      </c>
      <c r="AH94">
        <v>269420.75806023099</v>
      </c>
      <c r="AI94">
        <v>2155480.1258803401</v>
      </c>
      <c r="AJ94">
        <v>37813.5557942464</v>
      </c>
      <c r="AK94">
        <v>12110.4598565459</v>
      </c>
      <c r="AL94">
        <v>4978.7795422678601</v>
      </c>
      <c r="AM94">
        <v>189836.44789101399</v>
      </c>
      <c r="AN94">
        <v>57579.307241398099</v>
      </c>
      <c r="AO94">
        <v>27747.634940570901</v>
      </c>
      <c r="AP94">
        <v>148132.619851275</v>
      </c>
      <c r="AQ94">
        <v>75570.384250077303</v>
      </c>
      <c r="AR94">
        <v>245648.112541123</v>
      </c>
      <c r="AS94">
        <v>4053971.12207491</v>
      </c>
      <c r="AT94">
        <v>17021.884894874602</v>
      </c>
      <c r="AU94">
        <v>276850.80200752598</v>
      </c>
      <c r="AV94">
        <v>352512.38404664001</v>
      </c>
      <c r="AW94">
        <v>10309.6283001189</v>
      </c>
      <c r="AX94">
        <v>39129.879856865897</v>
      </c>
      <c r="AY94">
        <v>251251.53825779399</v>
      </c>
      <c r="AZ94">
        <v>55848.966050031901</v>
      </c>
      <c r="BA94">
        <v>25295.860686096399</v>
      </c>
      <c r="BB94">
        <v>200652.364604634</v>
      </c>
      <c r="BC94">
        <v>237546.55548754099</v>
      </c>
      <c r="BD94">
        <v>89335.349514453497</v>
      </c>
      <c r="BE94">
        <v>1315113.1696298199</v>
      </c>
      <c r="BF94">
        <v>257484.08680595001</v>
      </c>
      <c r="BG94">
        <v>265774.088708386</v>
      </c>
      <c r="BH94">
        <v>224103.36369725701</v>
      </c>
      <c r="BI94">
        <v>7486472.8400632199</v>
      </c>
      <c r="BJ94">
        <v>392476.86355907802</v>
      </c>
      <c r="BK94">
        <v>236729.17579620701</v>
      </c>
      <c r="BL94">
        <v>49169.284422539902</v>
      </c>
      <c r="BM94">
        <v>529172.34412196896</v>
      </c>
      <c r="BN94">
        <v>249522.02822753499</v>
      </c>
      <c r="BO94">
        <v>635774.20373594796</v>
      </c>
      <c r="BP94">
        <v>1988322.52351339</v>
      </c>
      <c r="BQ94">
        <v>536411.01857383095</v>
      </c>
      <c r="BR94">
        <v>325104.77930576599</v>
      </c>
      <c r="BS94">
        <v>31544.5345283268</v>
      </c>
      <c r="BT94">
        <v>395892.57886899001</v>
      </c>
      <c r="BW94">
        <v>74049.334913236205</v>
      </c>
      <c r="BY94">
        <v>341377.72919502202</v>
      </c>
      <c r="BZ94">
        <v>3273.6908131273299</v>
      </c>
      <c r="CA94">
        <v>200605.322197159</v>
      </c>
      <c r="CB94">
        <v>165105.87168995599</v>
      </c>
      <c r="CC94">
        <v>699061.43008792901</v>
      </c>
      <c r="CD94">
        <v>2661174.8705217699</v>
      </c>
      <c r="CE94">
        <v>699564.60442557803</v>
      </c>
      <c r="CF94">
        <v>14970.6605293882</v>
      </c>
      <c r="CH94">
        <v>1834.2195415164099</v>
      </c>
      <c r="CJ94">
        <v>18121654603.526951</v>
      </c>
      <c r="CK94">
        <v>1912956514.6234901</v>
      </c>
      <c r="CL94">
        <v>1626445604.555068</v>
      </c>
      <c r="CN94">
        <v>6011619.2284258194</v>
      </c>
      <c r="CO94">
        <v>17850156.450361431</v>
      </c>
      <c r="CP94">
        <v>26390761.849258207</v>
      </c>
      <c r="CQ94">
        <v>17498835.64309182</v>
      </c>
      <c r="CR94">
        <v>65036560.182311527</v>
      </c>
      <c r="CS94">
        <v>109630212.0947403</v>
      </c>
      <c r="CT94">
        <v>170051819.83670831</v>
      </c>
      <c r="CU94">
        <v>118738211.95045716</v>
      </c>
      <c r="CV94">
        <v>597045457.36363435</v>
      </c>
      <c r="CW94">
        <v>38462809274.108597</v>
      </c>
      <c r="CX94">
        <v>6824483.7784449002</v>
      </c>
      <c r="CZ94">
        <v>12868528145.463762</v>
      </c>
      <c r="DD94">
        <v>4128708159.4922299</v>
      </c>
      <c r="DE94">
        <v>1165233245.879215</v>
      </c>
      <c r="DF94">
        <v>8438.5619851441897</v>
      </c>
      <c r="DG94">
        <v>340312557.72172314</v>
      </c>
      <c r="DH94">
        <v>178021546.057639</v>
      </c>
      <c r="DI94">
        <f t="shared" si="2"/>
        <v>79979541602.609451</v>
      </c>
    </row>
    <row r="95" spans="1:113">
      <c r="A95" t="s">
        <v>113</v>
      </c>
      <c r="B95">
        <v>5939.5890141199898</v>
      </c>
      <c r="E95">
        <v>82750.126914290304</v>
      </c>
      <c r="F95">
        <v>24.178489778627998</v>
      </c>
      <c r="G95">
        <v>276.47314719368501</v>
      </c>
      <c r="H95">
        <v>221.46651328506701</v>
      </c>
      <c r="I95">
        <v>49157.896323532397</v>
      </c>
      <c r="J95">
        <v>386.74185859650299</v>
      </c>
      <c r="K95">
        <v>23694.900975373301</v>
      </c>
      <c r="L95">
        <v>412156.07513977803</v>
      </c>
      <c r="M95">
        <v>850328.97380286001</v>
      </c>
      <c r="N95">
        <v>521477.94100269099</v>
      </c>
      <c r="O95">
        <v>122106.239624162</v>
      </c>
      <c r="P95">
        <v>1903.75271236718</v>
      </c>
      <c r="Q95">
        <v>7337.4376005800596</v>
      </c>
      <c r="R95">
        <v>20287.681701254402</v>
      </c>
      <c r="T95">
        <v>29754.323140486398</v>
      </c>
      <c r="U95">
        <v>141720.732880255</v>
      </c>
      <c r="V95">
        <v>44052.9472078248</v>
      </c>
      <c r="W95">
        <v>1683662.2956167399</v>
      </c>
      <c r="X95">
        <v>356280.14763055003</v>
      </c>
      <c r="Y95">
        <v>105332.080386865</v>
      </c>
      <c r="Z95">
        <v>67290.643987028699</v>
      </c>
      <c r="AA95">
        <v>1522502.5308626101</v>
      </c>
      <c r="AB95">
        <v>264678.069860666</v>
      </c>
      <c r="AC95">
        <v>199612.56919193501</v>
      </c>
      <c r="AD95">
        <v>1526647.4130648901</v>
      </c>
      <c r="AE95">
        <v>108077.890576566</v>
      </c>
      <c r="AF95">
        <v>451342.60630487901</v>
      </c>
      <c r="AG95">
        <v>26556.2079297936</v>
      </c>
      <c r="AH95">
        <v>208025.22137784399</v>
      </c>
      <c r="AI95">
        <v>1664289.8401375499</v>
      </c>
      <c r="AJ95">
        <v>29196.6119159349</v>
      </c>
      <c r="AK95">
        <v>9350.7312160492802</v>
      </c>
      <c r="AL95">
        <v>3844.2164736252798</v>
      </c>
      <c r="AM95">
        <v>146576.56441336</v>
      </c>
      <c r="AN95">
        <v>44458.148740703102</v>
      </c>
      <c r="AO95">
        <v>21424.510653085701</v>
      </c>
      <c r="AP95">
        <v>114376.19454308201</v>
      </c>
      <c r="AQ95">
        <v>58349.423505506602</v>
      </c>
      <c r="AR95">
        <v>189669.88052566</v>
      </c>
      <c r="AS95">
        <v>3130153.1708276402</v>
      </c>
      <c r="AT95">
        <v>13142.941913677099</v>
      </c>
      <c r="AU95">
        <v>213762.108721311</v>
      </c>
      <c r="AV95">
        <v>272181.94788591599</v>
      </c>
      <c r="AW95">
        <v>7960.2727157945101</v>
      </c>
      <c r="AX95">
        <v>30212.972371984699</v>
      </c>
      <c r="AY95">
        <v>193996.39895570601</v>
      </c>
      <c r="AZ95">
        <v>43122.1172782992</v>
      </c>
      <c r="BA95">
        <v>19531.446118164</v>
      </c>
      <c r="BB95">
        <v>154927.75266238101</v>
      </c>
      <c r="BC95">
        <v>183414.50431890201</v>
      </c>
      <c r="BD95">
        <v>68977.631840292903</v>
      </c>
      <c r="BE95">
        <v>1015425.50105958</v>
      </c>
      <c r="BF95">
        <v>198808.67585973101</v>
      </c>
      <c r="BG95">
        <v>205209.55414911499</v>
      </c>
      <c r="BH95">
        <v>173034.74379735501</v>
      </c>
      <c r="BI95">
        <v>5780457.2339047603</v>
      </c>
      <c r="BJ95">
        <v>303039.33154737297</v>
      </c>
      <c r="BK95">
        <v>182783.388912414</v>
      </c>
      <c r="BL95">
        <v>37964.599872079598</v>
      </c>
      <c r="BM95">
        <v>408584.67931559897</v>
      </c>
      <c r="BN95">
        <v>192661.009249619</v>
      </c>
      <c r="BO95">
        <v>490894.13314220501</v>
      </c>
      <c r="BP95">
        <v>1535224.07145762</v>
      </c>
      <c r="BQ95">
        <v>414173.80639761098</v>
      </c>
      <c r="BR95">
        <v>251019.98143349399</v>
      </c>
      <c r="BS95">
        <v>24356.173688180399</v>
      </c>
      <c r="BT95">
        <v>305676.67448495497</v>
      </c>
      <c r="BW95">
        <v>57174.9905208282</v>
      </c>
      <c r="BY95">
        <v>263584.65546809899</v>
      </c>
      <c r="BZ95">
        <v>2527.6829485097801</v>
      </c>
      <c r="CA95">
        <v>154891.43026725599</v>
      </c>
      <c r="CB95">
        <v>127481.585889557</v>
      </c>
      <c r="CC95">
        <v>539759.48177773005</v>
      </c>
      <c r="CD95">
        <v>2054746.9896201801</v>
      </c>
      <c r="CE95">
        <v>540147.99286995095</v>
      </c>
      <c r="CF95">
        <v>11559.150056664501</v>
      </c>
      <c r="CH95">
        <v>1416.23803943947</v>
      </c>
      <c r="CJ95">
        <v>28320765287.478321</v>
      </c>
      <c r="CK95">
        <v>2256401576.2989998</v>
      </c>
      <c r="CL95">
        <v>2736589359.5443101</v>
      </c>
      <c r="CN95">
        <v>4059565.9763271902</v>
      </c>
      <c r="CO95">
        <v>11745979.13871181</v>
      </c>
      <c r="CP95">
        <v>17287588.022882052</v>
      </c>
      <c r="CQ95">
        <v>11531852.93503779</v>
      </c>
      <c r="CR95">
        <v>42622602.046602413</v>
      </c>
      <c r="CS95">
        <v>71757648.934205562</v>
      </c>
      <c r="CT95">
        <v>111539149.00013304</v>
      </c>
      <c r="CU95">
        <v>78142454.749174044</v>
      </c>
      <c r="CV95">
        <v>390882767.86949313</v>
      </c>
      <c r="CW95">
        <v>37737493717.350533</v>
      </c>
      <c r="CX95">
        <v>5269322.07830521</v>
      </c>
      <c r="CZ95">
        <v>12744277901.075071</v>
      </c>
      <c r="DD95">
        <v>2677669796.9358902</v>
      </c>
      <c r="DE95">
        <v>3474203874.7775536</v>
      </c>
      <c r="DF95">
        <v>6515.5845366519097</v>
      </c>
      <c r="DG95">
        <v>272279010.07292801</v>
      </c>
      <c r="DH95">
        <v>203340897.62294909</v>
      </c>
      <c r="DI95">
        <f t="shared" si="2"/>
        <v>91198585975.790268</v>
      </c>
    </row>
    <row r="96" spans="1:113">
      <c r="A96" t="s">
        <v>114</v>
      </c>
      <c r="B96">
        <v>13255.8029412782</v>
      </c>
      <c r="E96">
        <v>184679.33945158901</v>
      </c>
      <c r="F96">
        <v>53.960854052574398</v>
      </c>
      <c r="G96">
        <v>617.02477209149004</v>
      </c>
      <c r="H96">
        <v>494.26255776617501</v>
      </c>
      <c r="I96">
        <v>109709.170975203</v>
      </c>
      <c r="J96">
        <v>863.11929234694401</v>
      </c>
      <c r="K96">
        <v>52881.594550727801</v>
      </c>
      <c r="L96">
        <v>919838.005645753</v>
      </c>
      <c r="M96">
        <v>1897739.60541612</v>
      </c>
      <c r="N96">
        <v>1163819.38341559</v>
      </c>
      <c r="O96">
        <v>272513.17330382799</v>
      </c>
      <c r="P96">
        <v>4248.7402317014003</v>
      </c>
      <c r="Q96">
        <v>16375.480979575001</v>
      </c>
      <c r="R96">
        <v>45277.461138790401</v>
      </c>
      <c r="T96">
        <v>66404.837651858703</v>
      </c>
      <c r="U96">
        <v>316288.23194470297</v>
      </c>
      <c r="V96">
        <v>98316.093214738605</v>
      </c>
      <c r="W96">
        <v>3757548.8063734998</v>
      </c>
      <c r="X96">
        <v>795135.72700952401</v>
      </c>
      <c r="Y96">
        <v>235077.08996091801</v>
      </c>
      <c r="Z96">
        <v>150177.31266645799</v>
      </c>
      <c r="AA96">
        <v>3397877.10542501</v>
      </c>
      <c r="AB96">
        <v>590700.85970766202</v>
      </c>
      <c r="AC96">
        <v>445489.55753003201</v>
      </c>
      <c r="AD96">
        <v>3407127.5336208902</v>
      </c>
      <c r="AE96">
        <v>241205.10971149299</v>
      </c>
      <c r="AF96">
        <v>1007293.37231202</v>
      </c>
      <c r="AG96">
        <v>59267.376639713497</v>
      </c>
      <c r="AH96">
        <v>464264.67131733597</v>
      </c>
      <c r="AI96">
        <v>3714313.92064144</v>
      </c>
      <c r="AJ96">
        <v>65160.153874375399</v>
      </c>
      <c r="AK96">
        <v>20868.691430020201</v>
      </c>
      <c r="AL96">
        <v>8579.4111203403099</v>
      </c>
      <c r="AM96">
        <v>327125.33629078901</v>
      </c>
      <c r="AN96">
        <v>99220.410274146096</v>
      </c>
      <c r="AO96">
        <v>47814.603107299001</v>
      </c>
      <c r="AP96">
        <v>255261.482306622</v>
      </c>
      <c r="AQ96">
        <v>130222.555447429</v>
      </c>
      <c r="AR96">
        <v>423299.75258674298</v>
      </c>
      <c r="AS96">
        <v>6985785.2975802198</v>
      </c>
      <c r="AT96">
        <v>29332.037563912501</v>
      </c>
      <c r="AU96">
        <v>477068.09053380601</v>
      </c>
      <c r="AV96">
        <v>607447.79761222599</v>
      </c>
      <c r="AW96">
        <v>17765.506372336</v>
      </c>
      <c r="AX96">
        <v>67428.437738911598</v>
      </c>
      <c r="AY96">
        <v>432955.551261393</v>
      </c>
      <c r="AZ96">
        <v>96238.693905072098</v>
      </c>
      <c r="BA96">
        <v>43589.716440832803</v>
      </c>
      <c r="BB96">
        <v>345763.27664177498</v>
      </c>
      <c r="BC96">
        <v>409339.184924028</v>
      </c>
      <c r="BD96">
        <v>153942.28335618699</v>
      </c>
      <c r="BE96">
        <v>2266197.2590352199</v>
      </c>
      <c r="BF96">
        <v>443695.45164624701</v>
      </c>
      <c r="BG96">
        <v>457980.74664788198</v>
      </c>
      <c r="BH96">
        <v>386173.93565775797</v>
      </c>
      <c r="BI96">
        <v>12900657.2375581</v>
      </c>
      <c r="BJ96">
        <v>676314.41382545198</v>
      </c>
      <c r="BK96">
        <v>407930.67981673399</v>
      </c>
      <c r="BL96">
        <v>84728.295754537903</v>
      </c>
      <c r="BM96">
        <v>911867.46775869001</v>
      </c>
      <c r="BN96">
        <v>429975.26714550197</v>
      </c>
      <c r="BO96">
        <v>1095563.3257609699</v>
      </c>
      <c r="BP96">
        <v>3426268.6717162002</v>
      </c>
      <c r="BQ96">
        <v>924341.11989805405</v>
      </c>
      <c r="BR96">
        <v>560219.13305708906</v>
      </c>
      <c r="BS96">
        <v>54357.403861872997</v>
      </c>
      <c r="BT96">
        <v>682200.35950048803</v>
      </c>
      <c r="BW96">
        <v>127601.489886222</v>
      </c>
      <c r="BY96">
        <v>588260.60909662303</v>
      </c>
      <c r="BZ96">
        <v>5641.2096836701903</v>
      </c>
      <c r="CA96">
        <v>345682.21337106999</v>
      </c>
      <c r="CB96">
        <v>284509.715600917</v>
      </c>
      <c r="CC96">
        <v>1204619.5972688999</v>
      </c>
      <c r="CD96">
        <v>4585724.89171209</v>
      </c>
      <c r="CE96">
        <v>1205486.6650856701</v>
      </c>
      <c r="CF96">
        <v>25797.376713363799</v>
      </c>
      <c r="CH96">
        <v>3160.7190874861099</v>
      </c>
      <c r="CJ96">
        <v>92009103684.775101</v>
      </c>
      <c r="CK96">
        <v>6611504571.2605696</v>
      </c>
      <c r="CL96">
        <v>8382536549.2801495</v>
      </c>
      <c r="CN96">
        <v>14417263.05127579</v>
      </c>
      <c r="CO96">
        <v>44955880.325563781</v>
      </c>
      <c r="CP96">
        <v>67011951.080362171</v>
      </c>
      <c r="CQ96">
        <v>43952186.939989358</v>
      </c>
      <c r="CR96">
        <v>165005391.10347492</v>
      </c>
      <c r="CS96">
        <v>278772225.16653919</v>
      </c>
      <c r="CT96">
        <v>430790645.75471842</v>
      </c>
      <c r="CU96">
        <v>298982032.22336692</v>
      </c>
      <c r="CV96">
        <v>1517557058.6158359</v>
      </c>
      <c r="CW96">
        <v>77258428680.452927</v>
      </c>
      <c r="CX96">
        <v>11759920.583409101</v>
      </c>
      <c r="CZ96">
        <v>25642722004.830631</v>
      </c>
      <c r="DD96">
        <v>10697564451.634199</v>
      </c>
      <c r="DE96">
        <v>13337149689.00601</v>
      </c>
      <c r="DF96">
        <v>14541.2930860661</v>
      </c>
      <c r="DG96">
        <v>626794844.58313847</v>
      </c>
      <c r="DH96">
        <v>586256779.058272</v>
      </c>
      <c r="DI96">
        <f t="shared" si="2"/>
        <v>238093838368.27634</v>
      </c>
    </row>
    <row r="97" spans="1:113">
      <c r="A97" t="s">
        <v>115</v>
      </c>
      <c r="B97">
        <v>45274.226644721901</v>
      </c>
      <c r="E97">
        <v>630758.793561436</v>
      </c>
      <c r="F97">
        <v>184.299355319433</v>
      </c>
      <c r="G97">
        <v>2107.4030370569399</v>
      </c>
      <c r="H97">
        <v>1688.11766148268</v>
      </c>
      <c r="I97">
        <v>374703.65950211999</v>
      </c>
      <c r="J97">
        <v>2947.9208944380598</v>
      </c>
      <c r="K97">
        <v>180613.22332791699</v>
      </c>
      <c r="L97">
        <v>3141639.51655871</v>
      </c>
      <c r="M97">
        <v>6481590.9974586703</v>
      </c>
      <c r="N97">
        <v>3974940.0901396801</v>
      </c>
      <c r="O97">
        <v>930748.83705537498</v>
      </c>
      <c r="P97">
        <v>14511.261902181601</v>
      </c>
      <c r="Q97">
        <v>55929.259100326002</v>
      </c>
      <c r="R97">
        <v>154641.86112120299</v>
      </c>
      <c r="T97">
        <v>226800.87230282201</v>
      </c>
      <c r="U97">
        <v>1080259.3521914601</v>
      </c>
      <c r="V97">
        <v>335791.43464533699</v>
      </c>
      <c r="W97">
        <v>12833633.4692038</v>
      </c>
      <c r="X97">
        <v>2715727.9930470702</v>
      </c>
      <c r="Y97">
        <v>802888.62900416902</v>
      </c>
      <c r="Z97">
        <v>512919.64135828498</v>
      </c>
      <c r="AA97">
        <v>11605201.0476771</v>
      </c>
      <c r="AB97">
        <v>2017495.6372018899</v>
      </c>
      <c r="AC97">
        <v>1521537.0419143101</v>
      </c>
      <c r="AD97">
        <v>11636795.209460899</v>
      </c>
      <c r="AE97">
        <v>823818.43282668397</v>
      </c>
      <c r="AF97">
        <v>3440336.9330250099</v>
      </c>
      <c r="AG97">
        <v>202423.39558841899</v>
      </c>
      <c r="AH97">
        <v>1585662.07158263</v>
      </c>
      <c r="AI97">
        <v>12685967.8751796</v>
      </c>
      <c r="AJ97">
        <v>222549.74578167399</v>
      </c>
      <c r="AK97">
        <v>71275.491176726602</v>
      </c>
      <c r="AL97">
        <v>29302.351978316299</v>
      </c>
      <c r="AM97">
        <v>1117272.69046381</v>
      </c>
      <c r="AN97">
        <v>338880.06350378197</v>
      </c>
      <c r="AO97">
        <v>163307.284183159</v>
      </c>
      <c r="AP97">
        <v>871826.94664464495</v>
      </c>
      <c r="AQ97">
        <v>444765.62571872998</v>
      </c>
      <c r="AR97">
        <v>1445749.38403685</v>
      </c>
      <c r="AS97">
        <v>23859439.3908149</v>
      </c>
      <c r="AT97">
        <v>100181.431672069</v>
      </c>
      <c r="AU97">
        <v>1629391.2146606999</v>
      </c>
      <c r="AV97">
        <v>2074693.58029557</v>
      </c>
      <c r="AW97">
        <v>60676.7892916364</v>
      </c>
      <c r="AX97">
        <v>230296.90362888199</v>
      </c>
      <c r="AY97">
        <v>1478728.0590796601</v>
      </c>
      <c r="AZ97">
        <v>328696.22905167501</v>
      </c>
      <c r="BA97">
        <v>148877.49239059901</v>
      </c>
      <c r="BB97">
        <v>1180929.2142805399</v>
      </c>
      <c r="BC97">
        <v>1398068.08496726</v>
      </c>
      <c r="BD97">
        <v>525778.62372794095</v>
      </c>
      <c r="BE97">
        <v>7740031.1985412799</v>
      </c>
      <c r="BF97">
        <v>1515409.4043229199</v>
      </c>
      <c r="BG97">
        <v>1564199.7858981299</v>
      </c>
      <c r="BH97">
        <v>1318948.86825827</v>
      </c>
      <c r="BI97">
        <v>44061252.436116703</v>
      </c>
      <c r="BJ97">
        <v>2309902.4774483601</v>
      </c>
      <c r="BK97">
        <v>1393257.43866085</v>
      </c>
      <c r="BL97">
        <v>289383.30497255299</v>
      </c>
      <c r="BM97">
        <v>3114416.72663208</v>
      </c>
      <c r="BN97">
        <v>1468549.1163836799</v>
      </c>
      <c r="BO97">
        <v>3741816.5111441398</v>
      </c>
      <c r="BP97">
        <v>11702170.368416101</v>
      </c>
      <c r="BQ97">
        <v>3157019.5743469</v>
      </c>
      <c r="BR97">
        <v>1913387.52643607</v>
      </c>
      <c r="BS97">
        <v>185653.742226181</v>
      </c>
      <c r="BT97">
        <v>2330005.4949487401</v>
      </c>
      <c r="BW97">
        <v>435813.56775630801</v>
      </c>
      <c r="BY97">
        <v>2009161.1394937099</v>
      </c>
      <c r="BZ97">
        <v>19267.1395991842</v>
      </c>
      <c r="CA97">
        <v>1180652.34860091</v>
      </c>
      <c r="CB97">
        <v>971722.15095551696</v>
      </c>
      <c r="CC97">
        <v>4114290.2402083501</v>
      </c>
      <c r="CD97">
        <v>15662208.392613299</v>
      </c>
      <c r="CE97">
        <v>4117251.64699953</v>
      </c>
      <c r="CF97">
        <v>88109.055734611204</v>
      </c>
      <c r="CH97">
        <v>10795.205161170399</v>
      </c>
      <c r="CJ97">
        <v>157978861427.11499</v>
      </c>
      <c r="CK97">
        <v>14077981073.493799</v>
      </c>
      <c r="CL97">
        <v>12034342898.47834</v>
      </c>
      <c r="CN97">
        <v>30364311.910047241</v>
      </c>
      <c r="CO97">
        <v>87505744.337637424</v>
      </c>
      <c r="CP97">
        <v>128698315.95220384</v>
      </c>
      <c r="CQ97">
        <v>85930458.752006084</v>
      </c>
      <c r="CR97">
        <v>317329116.55133283</v>
      </c>
      <c r="CS97">
        <v>534136590.00481457</v>
      </c>
      <c r="CT97">
        <v>830528521.5352447</v>
      </c>
      <c r="CU97">
        <v>582159682.73586905</v>
      </c>
      <c r="CV97">
        <v>2909689281.6336007</v>
      </c>
      <c r="CW97">
        <v>80698804861.072556</v>
      </c>
      <c r="CX97">
        <v>40165149.721655197</v>
      </c>
      <c r="CZ97">
        <v>26032100987.31316</v>
      </c>
      <c r="DD97">
        <v>19966185247.663898</v>
      </c>
      <c r="DE97">
        <v>8894814860.6991634</v>
      </c>
      <c r="DF97">
        <v>49664.7243326026</v>
      </c>
      <c r="DG97">
        <v>2036986677.7772019</v>
      </c>
      <c r="DH97">
        <v>1283741114.6987391</v>
      </c>
      <c r="DI97">
        <f t="shared" si="2"/>
        <v>328784530886.1333</v>
      </c>
    </row>
    <row r="98" spans="1:113">
      <c r="A98" t="s">
        <v>116</v>
      </c>
      <c r="B98">
        <v>80064.585959223594</v>
      </c>
      <c r="E98">
        <v>1115456.7485588</v>
      </c>
      <c r="F98">
        <v>325.92167044608101</v>
      </c>
      <c r="G98">
        <v>3726.8080344083501</v>
      </c>
      <c r="H98">
        <v>2985.32855519952</v>
      </c>
      <c r="I98">
        <v>662639.55408591405</v>
      </c>
      <c r="J98">
        <v>5213.2103261722596</v>
      </c>
      <c r="K98">
        <v>319402.98081704101</v>
      </c>
      <c r="L98">
        <v>5555789.3699711096</v>
      </c>
      <c r="M98">
        <v>11462280.816872999</v>
      </c>
      <c r="N98">
        <v>7029428.3550584903</v>
      </c>
      <c r="O98">
        <v>1645970.0318162099</v>
      </c>
      <c r="P98">
        <v>25662.2423406866</v>
      </c>
      <c r="Q98">
        <v>98907.332156402001</v>
      </c>
      <c r="R98">
        <v>273474.28106927901</v>
      </c>
      <c r="T98">
        <v>401082.89598433499</v>
      </c>
      <c r="U98">
        <v>1910369.8543655099</v>
      </c>
      <c r="V98">
        <v>593825.76304407895</v>
      </c>
      <c r="W98">
        <v>22695463.317958701</v>
      </c>
      <c r="X98">
        <v>4802591.97020509</v>
      </c>
      <c r="Y98">
        <v>1419857.39827278</v>
      </c>
      <c r="Z98">
        <v>907065.71396492596</v>
      </c>
      <c r="AA98">
        <v>20523058.828750599</v>
      </c>
      <c r="AB98">
        <v>3567812.5246550301</v>
      </c>
      <c r="AC98">
        <v>2690741.3402873301</v>
      </c>
      <c r="AD98">
        <v>20578931.0913914</v>
      </c>
      <c r="AE98">
        <v>1456870.4231535301</v>
      </c>
      <c r="AF98">
        <v>6084016.7246674402</v>
      </c>
      <c r="AG98">
        <v>357972.88120295899</v>
      </c>
      <c r="AH98">
        <v>2804142.3706418802</v>
      </c>
      <c r="AI98">
        <v>22434326.1208786</v>
      </c>
      <c r="AJ98">
        <v>393565.04951846501</v>
      </c>
      <c r="AK98">
        <v>126046.166064554</v>
      </c>
      <c r="AL98">
        <v>51819.342982611401</v>
      </c>
      <c r="AM98">
        <v>1975825.58543739</v>
      </c>
      <c r="AN98">
        <v>599287.80644183198</v>
      </c>
      <c r="AO98">
        <v>288798.52978723898</v>
      </c>
      <c r="AP98">
        <v>1541770.4218109499</v>
      </c>
      <c r="AQ98">
        <v>786539.67855719395</v>
      </c>
      <c r="AR98">
        <v>2556715.6948269601</v>
      </c>
      <c r="AS98">
        <v>42193898.772371098</v>
      </c>
      <c r="AT98">
        <v>177164.48059000701</v>
      </c>
      <c r="AU98">
        <v>2881474.5747316801</v>
      </c>
      <c r="AV98">
        <v>3668963.4436415001</v>
      </c>
      <c r="AW98">
        <v>107303.036893205</v>
      </c>
      <c r="AX98">
        <v>407265.40469548298</v>
      </c>
      <c r="AY98">
        <v>2615036.3809759701</v>
      </c>
      <c r="AZ98">
        <v>581278.34389963106</v>
      </c>
      <c r="BA98">
        <v>263280.36214596202</v>
      </c>
      <c r="BB98">
        <v>2088398.0930361301</v>
      </c>
      <c r="BC98">
        <v>2472394.3546091998</v>
      </c>
      <c r="BD98">
        <v>929806.00519866904</v>
      </c>
      <c r="BE98">
        <v>13687752.1528007</v>
      </c>
      <c r="BF98">
        <v>2679905.0035230801</v>
      </c>
      <c r="BG98">
        <v>2766187.6855060598</v>
      </c>
      <c r="BH98">
        <v>2332477.0595677602</v>
      </c>
      <c r="BI98">
        <v>77919518.334915206</v>
      </c>
      <c r="BJ98">
        <v>4084915.3960015401</v>
      </c>
      <c r="BK98">
        <v>2463887.0330432099</v>
      </c>
      <c r="BL98">
        <v>511755.94180669001</v>
      </c>
      <c r="BM98">
        <v>5507647.6000136798</v>
      </c>
      <c r="BN98">
        <v>2597035.5691928798</v>
      </c>
      <c r="BO98">
        <v>6617164.1550296396</v>
      </c>
      <c r="BP98">
        <v>20694542.895759501</v>
      </c>
      <c r="BQ98">
        <v>5582988.0224959403</v>
      </c>
      <c r="BR98">
        <v>3383703.96220796</v>
      </c>
      <c r="BS98">
        <v>328316.81741939898</v>
      </c>
      <c r="BT98">
        <v>4120466.3019359298</v>
      </c>
      <c r="BW98">
        <v>770708.53427573002</v>
      </c>
      <c r="BY98">
        <v>3553073.4963460602</v>
      </c>
      <c r="BZ98">
        <v>34072.709109589799</v>
      </c>
      <c r="CA98">
        <v>2087908.4737173901</v>
      </c>
      <c r="CB98">
        <v>1718428.72754469</v>
      </c>
      <c r="CC98">
        <v>7275860.2191774603</v>
      </c>
      <c r="CD98">
        <v>27697617.896425199</v>
      </c>
      <c r="CE98">
        <v>7281097.2784529896</v>
      </c>
      <c r="CF98">
        <v>155815.25272662399</v>
      </c>
      <c r="CH98">
        <v>19090.6326983002</v>
      </c>
      <c r="CJ98">
        <v>328235543452.88007</v>
      </c>
      <c r="CK98">
        <v>32608249224.800098</v>
      </c>
      <c r="CL98">
        <v>22427428070.189423</v>
      </c>
      <c r="CN98">
        <v>52475766.366633102</v>
      </c>
      <c r="CO98">
        <v>150474793.7101838</v>
      </c>
      <c r="CP98">
        <v>221112019.38241708</v>
      </c>
      <c r="CQ98">
        <v>147808899.95872951</v>
      </c>
      <c r="CR98">
        <v>545241597.66474676</v>
      </c>
      <c r="CS98">
        <v>917536933.85353053</v>
      </c>
      <c r="CT98">
        <v>1427267972.00021</v>
      </c>
      <c r="CU98">
        <v>1001103598.0306089</v>
      </c>
      <c r="CV98">
        <v>4998479265.537529</v>
      </c>
      <c r="CW98">
        <v>104195364737.65918</v>
      </c>
      <c r="CX98">
        <v>71029508.8569877</v>
      </c>
      <c r="CZ98">
        <v>32886309685.753109</v>
      </c>
      <c r="DD98">
        <v>34398763704.012703</v>
      </c>
      <c r="DE98">
        <v>137361.69308440201</v>
      </c>
      <c r="DF98">
        <v>87828.901455843501</v>
      </c>
      <c r="DG98">
        <v>3634753118.330442</v>
      </c>
      <c r="DH98">
        <v>2494885030.3867168</v>
      </c>
      <c r="DI98">
        <f t="shared" ref="DI98:DI112" si="3">SUM(B98:DH98)</f>
        <v>570828140595.43457</v>
      </c>
    </row>
    <row r="99" spans="1:113">
      <c r="A99" t="s">
        <v>117</v>
      </c>
      <c r="B99">
        <v>91587.285320265903</v>
      </c>
      <c r="E99">
        <v>1275990.55523376</v>
      </c>
      <c r="F99">
        <v>372.827520002482</v>
      </c>
      <c r="G99">
        <v>4263.1611303785803</v>
      </c>
      <c r="H99">
        <v>3414.9697382941099</v>
      </c>
      <c r="I99">
        <v>758005.01779237494</v>
      </c>
      <c r="J99">
        <v>5963.4828040060602</v>
      </c>
      <c r="K99">
        <v>365370.67650774098</v>
      </c>
      <c r="L99">
        <v>6355364.9857877595</v>
      </c>
      <c r="M99">
        <v>13111904.233547401</v>
      </c>
      <c r="N99">
        <v>8041086.48886282</v>
      </c>
      <c r="O99">
        <v>1882854.01250104</v>
      </c>
      <c r="P99">
        <v>29355.489484592901</v>
      </c>
      <c r="Q99">
        <v>113141.833457906</v>
      </c>
      <c r="R99">
        <v>312832.03064089798</v>
      </c>
      <c r="T99">
        <v>458805.76526436198</v>
      </c>
      <c r="U99">
        <v>2185305.6107492698</v>
      </c>
      <c r="V99">
        <v>679287.71427284495</v>
      </c>
      <c r="W99">
        <v>25961738.8821087</v>
      </c>
      <c r="X99">
        <v>5493769.2586833304</v>
      </c>
      <c r="Y99">
        <v>1624199.80184409</v>
      </c>
      <c r="Z99">
        <v>1037608.39269744</v>
      </c>
      <c r="AA99">
        <v>23476687.252847102</v>
      </c>
      <c r="AB99">
        <v>4081283.3757888698</v>
      </c>
      <c r="AC99">
        <v>3077986.2520170901</v>
      </c>
      <c r="AD99">
        <v>23540600.514855001</v>
      </c>
      <c r="AE99">
        <v>1666539.65072615</v>
      </c>
      <c r="AF99">
        <v>6959613.5292471796</v>
      </c>
      <c r="AG99">
        <v>409491.46260933299</v>
      </c>
      <c r="AH99">
        <v>3207707.68126402</v>
      </c>
      <c r="AI99">
        <v>25663019.4584064</v>
      </c>
      <c r="AJ99">
        <v>450205.96872492402</v>
      </c>
      <c r="AK99">
        <v>144186.42195638601</v>
      </c>
      <c r="AL99">
        <v>59277.056066639198</v>
      </c>
      <c r="AM99">
        <v>2260181.5705223</v>
      </c>
      <c r="AN99">
        <v>685535.84159540897</v>
      </c>
      <c r="AO99">
        <v>330361.70774889301</v>
      </c>
      <c r="AP99">
        <v>1763658.24951199</v>
      </c>
      <c r="AQ99">
        <v>899736.54509892699</v>
      </c>
      <c r="AR99">
        <v>2924671.9635092602</v>
      </c>
      <c r="AS99">
        <v>48266341.470968202</v>
      </c>
      <c r="AT99">
        <v>202661.559265135</v>
      </c>
      <c r="AU99">
        <v>3296169.3470000299</v>
      </c>
      <c r="AV99">
        <v>4196991.6876052702</v>
      </c>
      <c r="AW99">
        <v>122745.827483253</v>
      </c>
      <c r="AX99">
        <v>465878.04550585698</v>
      </c>
      <c r="AY99">
        <v>2991386.0201475401</v>
      </c>
      <c r="AZ99">
        <v>664934.50125803205</v>
      </c>
      <c r="BA99">
        <v>301171.02784201998</v>
      </c>
      <c r="BB99">
        <v>2388955.2380451001</v>
      </c>
      <c r="BC99">
        <v>2828215.3022702499</v>
      </c>
      <c r="BD99">
        <v>1063621.4110193199</v>
      </c>
      <c r="BE99">
        <v>15657659.960298801</v>
      </c>
      <c r="BF99">
        <v>3065590.3761730599</v>
      </c>
      <c r="BG99">
        <v>3164290.6506864098</v>
      </c>
      <c r="BH99">
        <v>2668161.4523855201</v>
      </c>
      <c r="BI99">
        <v>89133504.810630202</v>
      </c>
      <c r="BJ99">
        <v>4672806.4274669401</v>
      </c>
      <c r="BK99">
        <v>2818483.62779469</v>
      </c>
      <c r="BL99">
        <v>585406.60511829203</v>
      </c>
      <c r="BM99">
        <v>6300294.77006019</v>
      </c>
      <c r="BN99">
        <v>2970794.57556536</v>
      </c>
      <c r="BO99">
        <v>7569490.2336270502</v>
      </c>
      <c r="BP99">
        <v>23672850.887303699</v>
      </c>
      <c r="BQ99">
        <v>6386478.0018519098</v>
      </c>
      <c r="BR99">
        <v>3870678.3593921</v>
      </c>
      <c r="BS99">
        <v>375567.37066930399</v>
      </c>
      <c r="BT99">
        <v>4713473.7328204699</v>
      </c>
      <c r="BW99">
        <v>881627.02125787304</v>
      </c>
      <c r="BY99">
        <v>4064423.14257959</v>
      </c>
      <c r="BZ99">
        <v>38976.37005759</v>
      </c>
      <c r="CA99">
        <v>2388395.1539116902</v>
      </c>
      <c r="CB99">
        <v>1965740.7864737201</v>
      </c>
      <c r="CC99">
        <v>8322984.2240558099</v>
      </c>
      <c r="CD99">
        <v>31683791.311473899</v>
      </c>
      <c r="CE99">
        <v>8328974.9880916299</v>
      </c>
      <c r="CF99">
        <v>178239.802751126</v>
      </c>
      <c r="CH99">
        <v>21838.109857635402</v>
      </c>
      <c r="CJ99">
        <v>296445293549.22864</v>
      </c>
      <c r="CK99">
        <v>30861199051.688202</v>
      </c>
      <c r="CL99">
        <v>22385484828.889221</v>
      </c>
      <c r="CN99">
        <v>46764699.431586802</v>
      </c>
      <c r="CO99">
        <v>125731166.900447</v>
      </c>
      <c r="CP99">
        <v>182547993.2503157</v>
      </c>
      <c r="CQ99">
        <v>123983391.07745899</v>
      </c>
      <c r="CR99">
        <v>450701511.76410973</v>
      </c>
      <c r="CS99">
        <v>755897971.81872022</v>
      </c>
      <c r="CT99">
        <v>1182432937.9553909</v>
      </c>
      <c r="CU99">
        <v>836734861.81382096</v>
      </c>
      <c r="CV99">
        <v>4120496310.3492432</v>
      </c>
      <c r="CW99">
        <v>64102838889.987427</v>
      </c>
      <c r="CX99">
        <v>81251902.022655204</v>
      </c>
      <c r="CZ99">
        <v>19683034594.214001</v>
      </c>
      <c r="DD99">
        <v>27808580645.013</v>
      </c>
      <c r="DE99">
        <v>157130.45194542201</v>
      </c>
      <c r="DF99">
        <v>100469.02211045699</v>
      </c>
      <c r="DG99">
        <v>4105381606.3365684</v>
      </c>
      <c r="DH99">
        <v>2490546882.3877702</v>
      </c>
      <c r="DI99">
        <f t="shared" si="3"/>
        <v>476262842954.77179</v>
      </c>
    </row>
    <row r="100" spans="1:113">
      <c r="A100" t="s">
        <v>118</v>
      </c>
      <c r="B100">
        <v>231740.026428777</v>
      </c>
      <c r="E100">
        <v>3228593.18254421</v>
      </c>
      <c r="F100">
        <v>943.35211527044498</v>
      </c>
      <c r="G100">
        <v>10786.9238570548</v>
      </c>
      <c r="H100">
        <v>8640.7755687746903</v>
      </c>
      <c r="I100">
        <v>1917952.9368306401</v>
      </c>
      <c r="J100">
        <v>15089.1868644798</v>
      </c>
      <c r="K100">
        <v>924484.33135804103</v>
      </c>
      <c r="L100">
        <v>16080752.3077124</v>
      </c>
      <c r="M100">
        <v>33176581.476222798</v>
      </c>
      <c r="N100">
        <v>20346073.026719801</v>
      </c>
      <c r="O100">
        <v>4764118.0442540199</v>
      </c>
      <c r="P100">
        <v>74277.143221363294</v>
      </c>
      <c r="Q100">
        <v>286278.72727147798</v>
      </c>
      <c r="R100">
        <v>791547.67820646695</v>
      </c>
      <c r="T100">
        <v>1160899.7886141201</v>
      </c>
      <c r="U100">
        <v>5529400.4863132797</v>
      </c>
      <c r="V100">
        <v>1718777.36421455</v>
      </c>
      <c r="W100">
        <v>65690057.671636499</v>
      </c>
      <c r="X100">
        <v>13900687.510815</v>
      </c>
      <c r="Y100">
        <v>4109654.5627352302</v>
      </c>
      <c r="Z100">
        <v>2625423.3380276798</v>
      </c>
      <c r="AA100">
        <v>59402220.574727401</v>
      </c>
      <c r="AB100">
        <v>10326725.0913851</v>
      </c>
      <c r="AC100">
        <v>7788118.3277305802</v>
      </c>
      <c r="AD100">
        <v>59563938.011542603</v>
      </c>
      <c r="AE100">
        <v>4216785.5653040903</v>
      </c>
      <c r="AF100">
        <v>17609660.746707801</v>
      </c>
      <c r="AG100">
        <v>1036121.5755616101</v>
      </c>
      <c r="AH100">
        <v>8116347.8121720301</v>
      </c>
      <c r="AI100">
        <v>64934218.617105</v>
      </c>
      <c r="AJ100">
        <v>1139140.0315652899</v>
      </c>
      <c r="AK100">
        <v>364829.73720643902</v>
      </c>
      <c r="AL100">
        <v>149986.61103959399</v>
      </c>
      <c r="AM100">
        <v>5718856.4444848401</v>
      </c>
      <c r="AN100">
        <v>1734586.77690538</v>
      </c>
      <c r="AO100">
        <v>835902.39209594799</v>
      </c>
      <c r="AP100">
        <v>4462521.2760051303</v>
      </c>
      <c r="AQ100">
        <v>2276571.1420646799</v>
      </c>
      <c r="AR100">
        <v>7400192.6768449498</v>
      </c>
      <c r="AS100">
        <v>122126594.41744</v>
      </c>
      <c r="AT100">
        <v>512787.28194608499</v>
      </c>
      <c r="AU100">
        <v>8340179.1953592496</v>
      </c>
      <c r="AV100">
        <v>10619497.6868889</v>
      </c>
      <c r="AW100">
        <v>310579.36923802498</v>
      </c>
      <c r="AX100">
        <v>1178794.52590593</v>
      </c>
      <c r="AY100">
        <v>7568996.86395959</v>
      </c>
      <c r="AZ100">
        <v>1682459.9436057899</v>
      </c>
      <c r="BA100">
        <v>762042.26064388303</v>
      </c>
      <c r="BB100">
        <v>6044687.8413944803</v>
      </c>
      <c r="BC100">
        <v>7156131.8430010704</v>
      </c>
      <c r="BD100">
        <v>2691243.1462284001</v>
      </c>
      <c r="BE100">
        <v>39618015.975953102</v>
      </c>
      <c r="BF100">
        <v>7756753.4872327195</v>
      </c>
      <c r="BG100">
        <v>8006491.2553548701</v>
      </c>
      <c r="BH100">
        <v>6751153.3214452304</v>
      </c>
      <c r="BI100">
        <v>225531313.52539799</v>
      </c>
      <c r="BJ100">
        <v>11823434.674486799</v>
      </c>
      <c r="BK100">
        <v>7131508.1357661998</v>
      </c>
      <c r="BL100">
        <v>1481233.3575267</v>
      </c>
      <c r="BM100">
        <v>15941410.1140496</v>
      </c>
      <c r="BN100">
        <v>7516895.0695348</v>
      </c>
      <c r="BO100">
        <v>19152809.919620499</v>
      </c>
      <c r="BP100">
        <v>59898566.390354097</v>
      </c>
      <c r="BQ100">
        <v>16159476.4574649</v>
      </c>
      <c r="BR100">
        <v>9793838.7644768301</v>
      </c>
      <c r="BS100">
        <v>950284.66124252102</v>
      </c>
      <c r="BT100">
        <v>11926333.7000934</v>
      </c>
      <c r="BW100">
        <v>2230749.26276273</v>
      </c>
      <c r="BY100">
        <v>10284064.247406101</v>
      </c>
      <c r="BZ100">
        <v>98620.512614375606</v>
      </c>
      <c r="CA100">
        <v>6043270.6805797899</v>
      </c>
      <c r="CB100">
        <v>4973843.4785635704</v>
      </c>
      <c r="CC100">
        <v>21059348.765545301</v>
      </c>
      <c r="CD100">
        <v>80168361.909730494</v>
      </c>
      <c r="CE100">
        <v>21074506.9811331</v>
      </c>
      <c r="CF100">
        <v>450993.78648213198</v>
      </c>
      <c r="CH100">
        <v>55256.186902650297</v>
      </c>
      <c r="CJ100">
        <v>936533050398.41003</v>
      </c>
      <c r="CK100">
        <v>162106422035.01901</v>
      </c>
      <c r="CL100">
        <v>109551074857.9933</v>
      </c>
      <c r="CN100">
        <v>247070002.9166576</v>
      </c>
      <c r="CO100">
        <v>768521944.24000919</v>
      </c>
      <c r="CP100">
        <v>1145112709.3453088</v>
      </c>
      <c r="CQ100">
        <v>751463500.22243166</v>
      </c>
      <c r="CR100">
        <v>2819756640.4740419</v>
      </c>
      <c r="CS100">
        <v>4763381461.3189497</v>
      </c>
      <c r="CT100">
        <v>7362269728.2584496</v>
      </c>
      <c r="CU100">
        <v>5111157537.2756701</v>
      </c>
      <c r="CV100">
        <v>25931027240.650494</v>
      </c>
      <c r="CW100">
        <v>184707748755.98535</v>
      </c>
      <c r="CX100">
        <v>205588776.39265499</v>
      </c>
      <c r="CZ100">
        <v>47796260282.924194</v>
      </c>
      <c r="DD100">
        <v>187724222879.55499</v>
      </c>
      <c r="DE100">
        <v>397581.552496791</v>
      </c>
      <c r="DF100">
        <v>254213.16679203801</v>
      </c>
      <c r="DG100">
        <v>10511567053.080709</v>
      </c>
      <c r="DH100">
        <v>7159077457.7252502</v>
      </c>
      <c r="DI100">
        <f t="shared" si="3"/>
        <v>1696393967068.7561</v>
      </c>
    </row>
    <row r="101" spans="1:113">
      <c r="A101" t="s">
        <v>119</v>
      </c>
      <c r="B101">
        <v>1781144.7473840101</v>
      </c>
      <c r="C101">
        <v>73077.0745749794</v>
      </c>
      <c r="D101">
        <v>42041.851183647399</v>
      </c>
      <c r="E101">
        <v>1950537.7552290801</v>
      </c>
      <c r="F101">
        <v>194757.19656467799</v>
      </c>
      <c r="G101">
        <v>681.66955074012299</v>
      </c>
      <c r="H101">
        <v>1225.1267481412999</v>
      </c>
      <c r="I101">
        <v>138119.599258489</v>
      </c>
      <c r="J101">
        <v>9715.3301576369195</v>
      </c>
      <c r="K101">
        <v>59339.694525048501</v>
      </c>
      <c r="L101">
        <v>1753691.3941195901</v>
      </c>
      <c r="M101">
        <v>2570260.51419097</v>
      </c>
      <c r="N101">
        <v>18246603.7717719</v>
      </c>
      <c r="O101">
        <v>899607.22870704695</v>
      </c>
      <c r="P101">
        <v>52208.961986533301</v>
      </c>
      <c r="Q101">
        <v>19112.723249653001</v>
      </c>
      <c r="R101">
        <v>317669.89724517602</v>
      </c>
      <c r="S101">
        <v>4837.1577439539096</v>
      </c>
      <c r="T101">
        <v>2167954.1444622902</v>
      </c>
      <c r="U101">
        <v>444535.83813364798</v>
      </c>
      <c r="V101">
        <v>122467.932791012</v>
      </c>
      <c r="W101">
        <v>4207347.52947425</v>
      </c>
      <c r="X101">
        <v>2561874.1502435501</v>
      </c>
      <c r="Y101">
        <v>580307.16049401904</v>
      </c>
      <c r="Z101">
        <v>204245.428815716</v>
      </c>
      <c r="AA101">
        <v>3757243.9925226201</v>
      </c>
      <c r="AB101">
        <v>689299.47661183204</v>
      </c>
      <c r="AC101">
        <v>503542.551510702</v>
      </c>
      <c r="AD101">
        <v>3905183.1670992901</v>
      </c>
      <c r="AE101">
        <v>277358.82431992202</v>
      </c>
      <c r="AF101">
        <v>1148853.94316237</v>
      </c>
      <c r="AG101">
        <v>89970.703580832007</v>
      </c>
      <c r="AH101">
        <v>708092.65400407498</v>
      </c>
      <c r="AI101">
        <v>4235581.6913523898</v>
      </c>
      <c r="AJ101">
        <v>155505.41944134401</v>
      </c>
      <c r="AK101">
        <v>24419.716552265301</v>
      </c>
      <c r="AL101">
        <v>14731.555893435499</v>
      </c>
      <c r="AM101">
        <v>453340.79762491398</v>
      </c>
      <c r="AN101">
        <v>119469.43261267499</v>
      </c>
      <c r="AO101">
        <v>91862.373211041398</v>
      </c>
      <c r="AP101">
        <v>294684.75099901902</v>
      </c>
      <c r="AQ101">
        <v>156930.06449966301</v>
      </c>
      <c r="AR101">
        <v>508460.65274954698</v>
      </c>
      <c r="AS101">
        <v>7691117.4572633402</v>
      </c>
      <c r="AT101">
        <v>32627.908746942499</v>
      </c>
      <c r="AU101">
        <v>527107.72322514199</v>
      </c>
      <c r="AV101">
        <v>710263.13551594899</v>
      </c>
      <c r="AW101">
        <v>25236.778221271099</v>
      </c>
      <c r="AX101">
        <v>81341.908561756994</v>
      </c>
      <c r="AY101">
        <v>480214.69438308501</v>
      </c>
      <c r="AZ101">
        <v>106767.037055493</v>
      </c>
      <c r="BA101">
        <v>69232.068723678007</v>
      </c>
      <c r="BB101">
        <v>386614.64748930099</v>
      </c>
      <c r="BC101">
        <v>460676.95139912801</v>
      </c>
      <c r="BD101">
        <v>174843.94301469499</v>
      </c>
      <c r="BE101">
        <v>2510942.5746327601</v>
      </c>
      <c r="BF101">
        <v>520774.8858926</v>
      </c>
      <c r="BG101">
        <v>529629.88922603196</v>
      </c>
      <c r="BH101">
        <v>428187.97404046502</v>
      </c>
      <c r="BI101">
        <v>14210409.901721099</v>
      </c>
      <c r="BJ101">
        <v>762922.73485370504</v>
      </c>
      <c r="BK101">
        <v>453853.26972248399</v>
      </c>
      <c r="BL101">
        <v>118582.817912564</v>
      </c>
      <c r="BM101">
        <v>1526898.4692669499</v>
      </c>
      <c r="BN101">
        <v>488794.37467761303</v>
      </c>
      <c r="BO101">
        <v>1210499.85540101</v>
      </c>
      <c r="BP101">
        <v>4028568.0630987301</v>
      </c>
      <c r="BQ101">
        <v>1053840.1329087301</v>
      </c>
      <c r="BR101">
        <v>1114630.688969</v>
      </c>
      <c r="BS101">
        <v>76168.660123466194</v>
      </c>
      <c r="BT101">
        <v>822757.64991920604</v>
      </c>
      <c r="BU101">
        <v>59484.578399137499</v>
      </c>
      <c r="BV101">
        <v>59132.200628030398</v>
      </c>
      <c r="BW101">
        <v>176866.312944926</v>
      </c>
      <c r="BX101">
        <v>31542.039128882599</v>
      </c>
      <c r="BY101">
        <v>659536.45629038103</v>
      </c>
      <c r="BZ101">
        <v>8461.7034362520899</v>
      </c>
      <c r="CA101">
        <v>427296.12565800297</v>
      </c>
      <c r="CB101">
        <v>377278.728902373</v>
      </c>
      <c r="CC101">
        <v>1651848.87064847</v>
      </c>
      <c r="CD101">
        <v>5076878.3526614504</v>
      </c>
      <c r="CE101">
        <v>1352257.21260754</v>
      </c>
      <c r="CF101">
        <v>50926.187373299501</v>
      </c>
      <c r="CH101">
        <v>446467.09202173701</v>
      </c>
      <c r="CJ101">
        <v>242952420437.76398</v>
      </c>
      <c r="CK101">
        <v>11254186545.0618</v>
      </c>
      <c r="CL101">
        <v>9596343151.2516155</v>
      </c>
      <c r="CM101">
        <v>11802373878.386639</v>
      </c>
      <c r="CN101">
        <v>-3733352126.9122372</v>
      </c>
      <c r="CO101">
        <v>-4016727768.8007541</v>
      </c>
      <c r="CP101">
        <v>-3424060341.9917626</v>
      </c>
      <c r="CQ101">
        <v>-2255376963.4667683</v>
      </c>
      <c r="CR101">
        <v>3773238267.5703645</v>
      </c>
      <c r="CS101">
        <v>8205279430.4808874</v>
      </c>
      <c r="CT101">
        <v>36635583408.394272</v>
      </c>
      <c r="CU101">
        <v>48505404059.532379</v>
      </c>
      <c r="CV101">
        <v>278985452429.69427</v>
      </c>
      <c r="CW101">
        <v>556556.66773283901</v>
      </c>
      <c r="CX101">
        <v>13028098.842686299</v>
      </c>
      <c r="CZ101">
        <v>1115867.3056119501</v>
      </c>
      <c r="DA101">
        <v>134515.860880008</v>
      </c>
      <c r="DB101">
        <v>141592.727352621</v>
      </c>
      <c r="DD101">
        <v>67128125356.565063</v>
      </c>
      <c r="DE101">
        <v>244132897970.45029</v>
      </c>
      <c r="DF101">
        <v>105758.828459928</v>
      </c>
      <c r="DG101">
        <v>5144435115.8087273</v>
      </c>
      <c r="DH101">
        <v>222931515.864362</v>
      </c>
      <c r="DI101">
        <f t="shared" si="3"/>
        <v>955030756133.58887</v>
      </c>
    </row>
    <row r="102" spans="1:113">
      <c r="A102" t="s">
        <v>162</v>
      </c>
      <c r="CW102">
        <v>110874290592.78</v>
      </c>
      <c r="DI102">
        <f t="shared" si="3"/>
        <v>110874290592.78</v>
      </c>
    </row>
    <row r="103" spans="1:113">
      <c r="A103" t="s">
        <v>120</v>
      </c>
      <c r="B103">
        <v>18059.617371616601</v>
      </c>
      <c r="E103">
        <v>251605.898315881</v>
      </c>
      <c r="F103">
        <v>73.515907074971494</v>
      </c>
      <c r="G103">
        <v>840.63042745464702</v>
      </c>
      <c r="H103">
        <v>673.38000677256298</v>
      </c>
      <c r="I103">
        <v>149467.04162293399</v>
      </c>
      <c r="J103">
        <v>1175.90795781272</v>
      </c>
      <c r="K103">
        <v>72045.531139664105</v>
      </c>
      <c r="L103">
        <v>1253181.1539008401</v>
      </c>
      <c r="M103">
        <v>2585467.7605424002</v>
      </c>
      <c r="N103">
        <v>1585579.7530534</v>
      </c>
      <c r="O103">
        <v>371270.12678099098</v>
      </c>
      <c r="P103">
        <v>5788.4553079002098</v>
      </c>
      <c r="Q103">
        <v>22309.8458899385</v>
      </c>
      <c r="R103">
        <v>61685.710578762497</v>
      </c>
      <c r="T103">
        <v>90469.507198426407</v>
      </c>
      <c r="U103">
        <v>430908.97423341399</v>
      </c>
      <c r="V103">
        <v>133945.188593695</v>
      </c>
      <c r="W103">
        <v>5119259.3914448004</v>
      </c>
      <c r="X103">
        <v>1083287.60256219</v>
      </c>
      <c r="Y103">
        <v>320267.45692689897</v>
      </c>
      <c r="Z103">
        <v>204600.56751510201</v>
      </c>
      <c r="AA103">
        <v>4629245.0688645197</v>
      </c>
      <c r="AB103">
        <v>804766.90508019296</v>
      </c>
      <c r="AC103">
        <v>606931.997079566</v>
      </c>
      <c r="AD103">
        <v>4641847.7904409701</v>
      </c>
      <c r="AE103">
        <v>328616.23009675898</v>
      </c>
      <c r="AF103">
        <v>1372329.76120015</v>
      </c>
      <c r="AG103">
        <v>80745.477997389899</v>
      </c>
      <c r="AH103">
        <v>632511.08667597303</v>
      </c>
      <c r="AI103">
        <v>5060356.4719547201</v>
      </c>
      <c r="AJ103">
        <v>88773.758335110804</v>
      </c>
      <c r="AK103">
        <v>28431.365790668398</v>
      </c>
      <c r="AL103">
        <v>11688.532395473099</v>
      </c>
      <c r="AM103">
        <v>445673.37279709103</v>
      </c>
      <c r="AN103">
        <v>135177.224114129</v>
      </c>
      <c r="AO103">
        <v>65142.295847245499</v>
      </c>
      <c r="AP103">
        <v>347766.53821656498</v>
      </c>
      <c r="AQ103">
        <v>177414.339587936</v>
      </c>
      <c r="AR103">
        <v>576700.75506413798</v>
      </c>
      <c r="AS103">
        <v>9517387.2207848802</v>
      </c>
      <c r="AT103">
        <v>39961.772023978701</v>
      </c>
      <c r="AU103">
        <v>649954.37948306801</v>
      </c>
      <c r="AV103">
        <v>827582.82140321296</v>
      </c>
      <c r="AW103">
        <v>24203.607198951599</v>
      </c>
      <c r="AX103">
        <v>91864.0531188522</v>
      </c>
      <c r="AY103">
        <v>589855.75067278103</v>
      </c>
      <c r="AZ103">
        <v>131114.95365230099</v>
      </c>
      <c r="BA103">
        <v>59386.3384772676</v>
      </c>
      <c r="BB103">
        <v>471065.57822024799</v>
      </c>
      <c r="BC103">
        <v>557680.97094422695</v>
      </c>
      <c r="BD103">
        <v>209729.93843084801</v>
      </c>
      <c r="BE103">
        <v>3087452.0063464502</v>
      </c>
      <c r="BF103">
        <v>604487.71920904797</v>
      </c>
      <c r="BG103">
        <v>623949.90968615795</v>
      </c>
      <c r="BH103">
        <v>526120.79009964003</v>
      </c>
      <c r="BI103">
        <v>17575769.237424299</v>
      </c>
      <c r="BJ103">
        <v>921406.23926769802</v>
      </c>
      <c r="BK103">
        <v>555762.03299558803</v>
      </c>
      <c r="BL103">
        <v>115433.264107393</v>
      </c>
      <c r="BM103">
        <v>1242322.1463307999</v>
      </c>
      <c r="BN103">
        <v>585795.43150311999</v>
      </c>
      <c r="BO103">
        <v>1492588.1560903101</v>
      </c>
      <c r="BP103">
        <v>4667925.5491093798</v>
      </c>
      <c r="BQ103">
        <v>1259316.1666750601</v>
      </c>
      <c r="BR103">
        <v>763238.80432506197</v>
      </c>
      <c r="BS103">
        <v>74056.163886003298</v>
      </c>
      <c r="BT103">
        <v>929425.21233422402</v>
      </c>
      <c r="BW103">
        <v>173843.41737741401</v>
      </c>
      <c r="BY103">
        <v>801442.32394984097</v>
      </c>
      <c r="BZ103">
        <v>7685.5463868504403</v>
      </c>
      <c r="CA103">
        <v>470955.13816178398</v>
      </c>
      <c r="CB103">
        <v>387614.135863473</v>
      </c>
      <c r="CC103">
        <v>1641165.6918407399</v>
      </c>
      <c r="CD103">
        <v>6247560.9574679397</v>
      </c>
      <c r="CE103">
        <v>1642346.9792418401</v>
      </c>
      <c r="CF103">
        <v>35146.173694543402</v>
      </c>
      <c r="CH103">
        <v>4306.1425695620801</v>
      </c>
      <c r="CN103">
        <v>3085919.7529135202</v>
      </c>
      <c r="CO103">
        <v>3328566.0952679799</v>
      </c>
      <c r="CP103">
        <v>3436285.3922734498</v>
      </c>
      <c r="CQ103">
        <v>3586116.9829460201</v>
      </c>
      <c r="CR103">
        <v>8839864.1076716706</v>
      </c>
      <c r="CS103">
        <v>13195926.048195399</v>
      </c>
      <c r="CT103">
        <v>24882151.964993801</v>
      </c>
      <c r="CU103">
        <v>22309617.039462801</v>
      </c>
      <c r="CV103">
        <v>73589816.712706298</v>
      </c>
      <c r="CW103">
        <v>651670.00182894198</v>
      </c>
      <c r="CX103">
        <v>16021637.2405192</v>
      </c>
      <c r="DE103">
        <v>43391391732.310707</v>
      </c>
      <c r="DF103">
        <v>19810.960557140399</v>
      </c>
      <c r="DG103">
        <v>770686237.828596</v>
      </c>
      <c r="DH103">
        <v>222309288.63744</v>
      </c>
      <c r="DI103">
        <f t="shared" si="3"/>
        <v>44650737625.785255</v>
      </c>
    </row>
    <row r="104" spans="1:113">
      <c r="A104" t="s">
        <v>121</v>
      </c>
      <c r="B104">
        <v>123032368.95938499</v>
      </c>
      <c r="C104">
        <v>207681315.77174401</v>
      </c>
      <c r="D104">
        <v>268180838.36703199</v>
      </c>
      <c r="E104">
        <v>96521752.025299802</v>
      </c>
      <c r="F104">
        <v>3494355.9294684599</v>
      </c>
      <c r="G104">
        <v>11007.3101993538</v>
      </c>
      <c r="H104">
        <v>32571.336079255099</v>
      </c>
      <c r="I104">
        <v>18827089.326312501</v>
      </c>
      <c r="J104">
        <v>3003103.3052750598</v>
      </c>
      <c r="K104">
        <v>2616308.5823894702</v>
      </c>
      <c r="L104">
        <v>162276535.29038399</v>
      </c>
      <c r="M104">
        <v>283120961.62124503</v>
      </c>
      <c r="N104">
        <v>383783352.10777003</v>
      </c>
      <c r="O104">
        <v>29972324.033031799</v>
      </c>
      <c r="P104">
        <v>3002482.4658829099</v>
      </c>
      <c r="Q104">
        <v>1439291.8507590001</v>
      </c>
      <c r="R104">
        <v>6253277.2450226899</v>
      </c>
      <c r="S104">
        <v>142723.70675261499</v>
      </c>
      <c r="T104">
        <v>11920026.5685397</v>
      </c>
      <c r="U104">
        <v>18429533.400734302</v>
      </c>
      <c r="V104">
        <v>13958751.1010742</v>
      </c>
      <c r="W104">
        <v>97343678.315070197</v>
      </c>
      <c r="X104">
        <v>115685377.202824</v>
      </c>
      <c r="Y104">
        <v>26428898.516276699</v>
      </c>
      <c r="Z104">
        <v>29398161.267898299</v>
      </c>
      <c r="AA104">
        <v>41552909.042405397</v>
      </c>
      <c r="AB104">
        <v>66788217.921004198</v>
      </c>
      <c r="AC104">
        <v>30273094.5979927</v>
      </c>
      <c r="AD104">
        <v>162456690.10339099</v>
      </c>
      <c r="AE104">
        <v>14768535.858796701</v>
      </c>
      <c r="AF104">
        <v>96600040.186218798</v>
      </c>
      <c r="AG104">
        <v>9968468.8215097208</v>
      </c>
      <c r="AH104">
        <v>33875016.987960704</v>
      </c>
      <c r="AI104">
        <v>573406220.16070497</v>
      </c>
      <c r="AJ104">
        <v>57681828.184326299</v>
      </c>
      <c r="AK104">
        <v>2666851.0586951701</v>
      </c>
      <c r="AL104">
        <v>8109260.4506944399</v>
      </c>
      <c r="AM104">
        <v>56829305.449239701</v>
      </c>
      <c r="AN104">
        <v>16807305.746872801</v>
      </c>
      <c r="AO104">
        <v>23976240.430915199</v>
      </c>
      <c r="AP104">
        <v>22242146.358302899</v>
      </c>
      <c r="AQ104">
        <v>23606481.7650172</v>
      </c>
      <c r="AR104">
        <v>34499568.178007603</v>
      </c>
      <c r="AS104">
        <v>69795959.7248988</v>
      </c>
      <c r="AT104">
        <v>7260537.9129940001</v>
      </c>
      <c r="AU104">
        <v>15697983.7487264</v>
      </c>
      <c r="AV104">
        <v>116285173.26192801</v>
      </c>
      <c r="AW104">
        <v>51365546.741086401</v>
      </c>
      <c r="AX104">
        <v>5903196.4440026404</v>
      </c>
      <c r="AY104">
        <v>14794730.4482482</v>
      </c>
      <c r="AZ104">
        <v>4441263.9656954799</v>
      </c>
      <c r="BA104">
        <v>38710541.908015497</v>
      </c>
      <c r="BB104">
        <v>66124241.167125598</v>
      </c>
      <c r="BC104">
        <v>48842046.206946999</v>
      </c>
      <c r="BD104">
        <v>42017172.643553503</v>
      </c>
      <c r="BE104">
        <v>98091688.879609704</v>
      </c>
      <c r="BF104">
        <v>77555326.874028906</v>
      </c>
      <c r="BG104">
        <v>174691560.22387499</v>
      </c>
      <c r="BH104">
        <v>38328170.699872002</v>
      </c>
      <c r="BI104">
        <v>188937922.35243699</v>
      </c>
      <c r="BJ104">
        <v>59797633.2467345</v>
      </c>
      <c r="BK104">
        <v>105415895.043871</v>
      </c>
      <c r="BL104">
        <v>57140062.063073099</v>
      </c>
      <c r="BM104">
        <v>4136510041.0833201</v>
      </c>
      <c r="BN104">
        <v>46257281.081564099</v>
      </c>
      <c r="BO104">
        <v>231550176.287644</v>
      </c>
      <c r="BP104">
        <v>916080550.37881804</v>
      </c>
      <c r="BQ104">
        <v>141048341.68010399</v>
      </c>
      <c r="BR104">
        <v>377079140.61651999</v>
      </c>
      <c r="BS104">
        <v>1004020982.14825</v>
      </c>
      <c r="BT104">
        <v>75166529.795130804</v>
      </c>
      <c r="BU104">
        <v>271717107.98341203</v>
      </c>
      <c r="BV104">
        <v>208676058.50218999</v>
      </c>
      <c r="BW104">
        <v>94349555.724716395</v>
      </c>
      <c r="BX104">
        <v>135751519.59630901</v>
      </c>
      <c r="BY104">
        <v>132071208.46454901</v>
      </c>
      <c r="BZ104">
        <v>4409526.2987219999</v>
      </c>
      <c r="CA104">
        <v>81219985.326192901</v>
      </c>
      <c r="CB104">
        <v>120441224.497742</v>
      </c>
      <c r="CC104">
        <v>482405221.74595499</v>
      </c>
      <c r="CD104">
        <v>120830526.74762399</v>
      </c>
      <c r="CE104">
        <v>92228027.9050152</v>
      </c>
      <c r="CF104">
        <v>97676798.528104395</v>
      </c>
      <c r="CH104">
        <v>745797853.21576905</v>
      </c>
      <c r="CJ104">
        <v>11800267643.28236</v>
      </c>
      <c r="CL104">
        <v>9961428849.2794094</v>
      </c>
      <c r="CM104">
        <v>234309760096.20135</v>
      </c>
      <c r="CN104">
        <v>488937460.63693321</v>
      </c>
      <c r="CO104">
        <v>1033968665.9989893</v>
      </c>
      <c r="CP104">
        <v>1055025953.162627</v>
      </c>
      <c r="CQ104">
        <v>1642697739.9317861</v>
      </c>
      <c r="CR104">
        <v>8280152561.5992918</v>
      </c>
      <c r="CS104">
        <v>10880005467.751524</v>
      </c>
      <c r="CT104">
        <v>23223844230.538982</v>
      </c>
      <c r="CU104">
        <v>23411857180.289139</v>
      </c>
      <c r="CV104">
        <v>90424538913.990845</v>
      </c>
      <c r="CW104">
        <v>122018589722.18472</v>
      </c>
      <c r="CX104">
        <v>160616335.513356</v>
      </c>
      <c r="CY104">
        <v>60384508.366782703</v>
      </c>
      <c r="CZ104">
        <v>4270384884.29459</v>
      </c>
      <c r="DA104">
        <v>216892236.888861</v>
      </c>
      <c r="DB104">
        <v>220855750.242183</v>
      </c>
      <c r="DC104">
        <v>39396680.585596003</v>
      </c>
      <c r="DD104">
        <v>41081840204.859421</v>
      </c>
      <c r="DE104">
        <v>40874437056.746155</v>
      </c>
      <c r="DF104">
        <v>1278390.7869410301</v>
      </c>
      <c r="DG104">
        <v>4557407809.413969</v>
      </c>
      <c r="DH104">
        <v>5483824489.0152397</v>
      </c>
      <c r="DI104">
        <f t="shared" si="3"/>
        <v>649477541409.63391</v>
      </c>
    </row>
    <row r="105" spans="1:113">
      <c r="A105" t="s">
        <v>122</v>
      </c>
      <c r="B105">
        <v>1664.0837828858701</v>
      </c>
      <c r="I105">
        <v>250.11368009889799</v>
      </c>
      <c r="K105">
        <v>811.34585023998102</v>
      </c>
      <c r="L105">
        <v>3108603.2328177299</v>
      </c>
      <c r="M105">
        <v>125117.913521069</v>
      </c>
      <c r="V105">
        <v>384513.955334395</v>
      </c>
      <c r="W105">
        <v>155798.21713102501</v>
      </c>
      <c r="Y105">
        <v>14145.6398288453</v>
      </c>
      <c r="AI105">
        <v>45915964.667855099</v>
      </c>
      <c r="AJ105">
        <v>1425607.2605187199</v>
      </c>
      <c r="AK105">
        <v>517847.69798310398</v>
      </c>
      <c r="AL105">
        <v>6564225.7907601204</v>
      </c>
      <c r="AM105">
        <v>12458131.6966874</v>
      </c>
      <c r="AN105">
        <v>204893.019323902</v>
      </c>
      <c r="AO105">
        <v>9990795.4323146697</v>
      </c>
      <c r="AP105">
        <v>286622.20277610997</v>
      </c>
      <c r="AQ105">
        <v>3953959.5745144198</v>
      </c>
      <c r="AR105">
        <v>434570.34698588302</v>
      </c>
      <c r="AS105">
        <v>5036026.27270843</v>
      </c>
      <c r="AT105">
        <v>122240.365165928</v>
      </c>
      <c r="AV105">
        <v>8940.7169180669898</v>
      </c>
      <c r="AX105">
        <v>48840.4491319933</v>
      </c>
      <c r="AY105">
        <v>246113.096302105</v>
      </c>
      <c r="BA105">
        <v>1413.33793900662</v>
      </c>
      <c r="BB105">
        <v>295753.359930153</v>
      </c>
      <c r="BC105">
        <v>55752.095620953602</v>
      </c>
      <c r="BD105">
        <v>2965.9807335492501</v>
      </c>
      <c r="BE105">
        <v>621049.89326537901</v>
      </c>
      <c r="BF105">
        <v>4873586.37886554</v>
      </c>
      <c r="BG105">
        <v>21835628.714701001</v>
      </c>
      <c r="BH105">
        <v>284308.84378026001</v>
      </c>
      <c r="BI105">
        <v>301187.70177384297</v>
      </c>
      <c r="BJ105">
        <v>128802.774207432</v>
      </c>
      <c r="BK105">
        <v>501164.55377919099</v>
      </c>
      <c r="BL105">
        <v>425149.59134271601</v>
      </c>
      <c r="BM105">
        <v>168674.92250301101</v>
      </c>
      <c r="BN105">
        <v>146562.19676274899</v>
      </c>
      <c r="BO105">
        <v>543894.37159014796</v>
      </c>
      <c r="BP105">
        <v>9357175.9511831496</v>
      </c>
      <c r="BQ105">
        <v>368600.21593392303</v>
      </c>
      <c r="BR105">
        <v>10205654.711463001</v>
      </c>
      <c r="BS105">
        <v>157018.36138951301</v>
      </c>
      <c r="BT105">
        <v>80938435.029194906</v>
      </c>
      <c r="BU105">
        <v>483934.82224719698</v>
      </c>
      <c r="BV105">
        <v>463219.57240989403</v>
      </c>
      <c r="BW105">
        <v>95547.9206147199</v>
      </c>
      <c r="BX105">
        <v>664528.25399937504</v>
      </c>
      <c r="BY105">
        <v>129769122.40108</v>
      </c>
      <c r="BZ105">
        <v>1974385.36624944</v>
      </c>
      <c r="CA105">
        <v>5348818.6305953199</v>
      </c>
      <c r="CB105">
        <v>176734.98790256301</v>
      </c>
      <c r="CC105">
        <v>2007064.7880374</v>
      </c>
      <c r="CD105">
        <v>141847.48347172799</v>
      </c>
      <c r="CE105">
        <v>4628188.2631739601</v>
      </c>
      <c r="CF105">
        <v>91318607.458448797</v>
      </c>
      <c r="CH105">
        <v>1737356.4568227199</v>
      </c>
      <c r="CN105">
        <v>265373645.601897</v>
      </c>
      <c r="CO105">
        <v>289651645.76413202</v>
      </c>
      <c r="CP105">
        <v>181670747.69714299</v>
      </c>
      <c r="CQ105">
        <v>226705265.96781901</v>
      </c>
      <c r="CR105">
        <v>642043629.88406503</v>
      </c>
      <c r="CS105">
        <v>1078651196.04936</v>
      </c>
      <c r="CT105">
        <v>1688441467.2102001</v>
      </c>
      <c r="CU105">
        <v>1268806546.90941</v>
      </c>
      <c r="CV105">
        <v>6376827410.2636003</v>
      </c>
      <c r="CW105">
        <v>161294.33548311199</v>
      </c>
      <c r="CX105">
        <v>331610.00530244998</v>
      </c>
      <c r="CZ105">
        <v>156438003212.50549</v>
      </c>
      <c r="DA105">
        <v>95978173.527409196</v>
      </c>
      <c r="DB105">
        <v>67265131.753648505</v>
      </c>
      <c r="DG105">
        <v>70719769.251459599</v>
      </c>
      <c r="DH105">
        <v>114812657.96664</v>
      </c>
      <c r="DI105">
        <f t="shared" si="3"/>
        <v>169266471223.17599</v>
      </c>
    </row>
    <row r="106" spans="1:113">
      <c r="A106" t="s">
        <v>257</v>
      </c>
      <c r="BP106">
        <v>58364.879714394003</v>
      </c>
      <c r="BR106">
        <v>45914.773157934796</v>
      </c>
      <c r="BU106">
        <v>13627982.387876799</v>
      </c>
      <c r="BV106">
        <v>477715616.89286703</v>
      </c>
      <c r="BW106">
        <v>37488.864025337498</v>
      </c>
      <c r="BY106">
        <v>110637.432702287</v>
      </c>
      <c r="CA106">
        <v>2302.73626137058</v>
      </c>
      <c r="CF106">
        <v>53896.881847443401</v>
      </c>
      <c r="CN106">
        <v>959367984.85610402</v>
      </c>
      <c r="CO106">
        <v>1230815904.7009101</v>
      </c>
      <c r="CP106">
        <v>1012258814.66891</v>
      </c>
      <c r="CQ106">
        <v>913858637.92711604</v>
      </c>
      <c r="CR106">
        <v>3108119707.4320502</v>
      </c>
      <c r="CS106">
        <v>7416290749.3625202</v>
      </c>
      <c r="CT106">
        <v>11112311693.8668</v>
      </c>
      <c r="CU106">
        <v>6277544938.66362</v>
      </c>
      <c r="CV106">
        <v>17776055968.760899</v>
      </c>
      <c r="CW106">
        <v>255030.46604822201</v>
      </c>
      <c r="CZ106">
        <v>35768342705.527802</v>
      </c>
      <c r="DB106">
        <v>14764324.6095447</v>
      </c>
      <c r="DG106">
        <v>85930507.118835002</v>
      </c>
      <c r="DH106">
        <v>294586118.72133899</v>
      </c>
      <c r="DI106">
        <f t="shared" si="3"/>
        <v>86462155291.53096</v>
      </c>
    </row>
    <row r="107" spans="1:113">
      <c r="A107" t="s">
        <v>123</v>
      </c>
      <c r="B107">
        <v>91351.500041238702</v>
      </c>
      <c r="E107">
        <v>1272705.6037467699</v>
      </c>
      <c r="F107">
        <v>371.86770073799102</v>
      </c>
      <c r="G107">
        <v>4252.1859100393203</v>
      </c>
      <c r="H107">
        <v>3406.1781293955801</v>
      </c>
      <c r="I107">
        <v>756053.58507986204</v>
      </c>
      <c r="J107">
        <v>5948.1302203805099</v>
      </c>
      <c r="K107">
        <v>364430.05438309198</v>
      </c>
      <c r="L107">
        <v>6339003.5279581696</v>
      </c>
      <c r="M107">
        <v>13078148.5218514</v>
      </c>
      <c r="N107">
        <v>8020385.2548997402</v>
      </c>
      <c r="O107">
        <v>1878006.7320389899</v>
      </c>
      <c r="P107">
        <v>29279.915759977099</v>
      </c>
      <c r="Q107">
        <v>112850.55745078099</v>
      </c>
      <c r="R107">
        <v>312026.66571087099</v>
      </c>
      <c r="T107">
        <v>457624.60081556399</v>
      </c>
      <c r="U107">
        <v>2179679.6890791501</v>
      </c>
      <c r="V107">
        <v>677538.933940624</v>
      </c>
      <c r="W107">
        <v>25894902.139159702</v>
      </c>
      <c r="X107">
        <v>5479625.9208494797</v>
      </c>
      <c r="Y107">
        <v>1620018.4091744099</v>
      </c>
      <c r="Z107">
        <v>1034937.13998438</v>
      </c>
      <c r="AA107">
        <v>23416248.107443999</v>
      </c>
      <c r="AB107">
        <v>4070776.3874423499</v>
      </c>
      <c r="AC107">
        <v>3070062.1843396099</v>
      </c>
      <c r="AD107">
        <v>23479996.829076398</v>
      </c>
      <c r="AE107">
        <v>1662249.2569757299</v>
      </c>
      <c r="AF107">
        <v>6941696.4743614802</v>
      </c>
      <c r="AG107">
        <v>408437.25450137298</v>
      </c>
      <c r="AH107">
        <v>3199449.6545300698</v>
      </c>
      <c r="AI107">
        <v>25596951.7484341</v>
      </c>
      <c r="AJ107">
        <v>449046.94387137197</v>
      </c>
      <c r="AK107">
        <v>143815.22375333801</v>
      </c>
      <c r="AL107">
        <v>59124.451290160599</v>
      </c>
      <c r="AM107">
        <v>2254362.8857518798</v>
      </c>
      <c r="AN107">
        <v>683770.97588147805</v>
      </c>
      <c r="AO107">
        <v>329511.21384933998</v>
      </c>
      <c r="AP107">
        <v>1759117.8304896799</v>
      </c>
      <c r="AQ107">
        <v>897420.23414380604</v>
      </c>
      <c r="AR107">
        <v>2917142.5931106601</v>
      </c>
      <c r="AS107">
        <v>48142083.035405204</v>
      </c>
      <c r="AT107">
        <v>202139.82077127899</v>
      </c>
      <c r="AU107">
        <v>3287683.58168353</v>
      </c>
      <c r="AV107">
        <v>4186186.8160264599</v>
      </c>
      <c r="AW107">
        <v>122429.826642292</v>
      </c>
      <c r="AX107">
        <v>464678.67394933401</v>
      </c>
      <c r="AY107">
        <v>2983684.8989168699</v>
      </c>
      <c r="AZ107">
        <v>663222.67230310896</v>
      </c>
      <c r="BA107">
        <v>300395.68337595899</v>
      </c>
      <c r="BB107">
        <v>2382805.03416673</v>
      </c>
      <c r="BC107">
        <v>2820934.2530300301</v>
      </c>
      <c r="BD107">
        <v>1060883.1895478601</v>
      </c>
      <c r="BE107">
        <v>15617350.372458801</v>
      </c>
      <c r="BF107">
        <v>3057698.2208405701</v>
      </c>
      <c r="BG107">
        <v>3156144.39816471</v>
      </c>
      <c r="BH107">
        <v>2661292.4509696499</v>
      </c>
      <c r="BI107">
        <v>88904036.623763904</v>
      </c>
      <c r="BJ107">
        <v>4660776.6029832503</v>
      </c>
      <c r="BK107">
        <v>2811227.6320930002</v>
      </c>
      <c r="BL107">
        <v>583899.51535960298</v>
      </c>
      <c r="BM107">
        <v>6284075.0867808098</v>
      </c>
      <c r="BN107">
        <v>2963146.4656177498</v>
      </c>
      <c r="BO107">
        <v>7550003.0923651503</v>
      </c>
      <c r="BP107">
        <v>23611906.7318752</v>
      </c>
      <c r="BQ107">
        <v>6370036.4456642596</v>
      </c>
      <c r="BR107">
        <v>3860713.5594332102</v>
      </c>
      <c r="BS107">
        <v>374600.49784435797</v>
      </c>
      <c r="BT107">
        <v>4701339.2131063603</v>
      </c>
      <c r="BW107">
        <v>879357.33204852103</v>
      </c>
      <c r="BY107">
        <v>4053959.5597644998</v>
      </c>
      <c r="BZ107">
        <v>38876.028025861902</v>
      </c>
      <c r="CA107">
        <v>2382246.3919320898</v>
      </c>
      <c r="CB107">
        <v>1960680.1196113599</v>
      </c>
      <c r="CC107">
        <v>8301557.2634166097</v>
      </c>
      <c r="CD107">
        <v>31602223.531089399</v>
      </c>
      <c r="CE107">
        <v>8307532.6046351101</v>
      </c>
      <c r="CF107">
        <v>177780.936419643</v>
      </c>
      <c r="CH107">
        <v>21781.889119044899</v>
      </c>
      <c r="CN107">
        <v>15609599.7293161</v>
      </c>
      <c r="CO107">
        <v>16836984.944488801</v>
      </c>
      <c r="CP107">
        <v>17381864.670473699</v>
      </c>
      <c r="CQ107">
        <v>18139762.264860999</v>
      </c>
      <c r="CR107">
        <v>44714947.7078996</v>
      </c>
      <c r="CS107">
        <v>66749345.466780499</v>
      </c>
      <c r="CT107">
        <v>125862129.827215</v>
      </c>
      <c r="CU107">
        <v>112849399.849609</v>
      </c>
      <c r="CV107">
        <v>372241560.05824399</v>
      </c>
      <c r="CW107">
        <v>3296361.76525603</v>
      </c>
      <c r="CX107">
        <v>81042724.489737704</v>
      </c>
      <c r="DE107">
        <v>72850233361.120407</v>
      </c>
      <c r="DF107">
        <v>100210.371400055</v>
      </c>
      <c r="DG107">
        <v>3898385133.9746699</v>
      </c>
      <c r="DH107">
        <v>1124513691.0845201</v>
      </c>
      <c r="DI107">
        <f t="shared" si="3"/>
        <v>79220420174.739212</v>
      </c>
    </row>
    <row r="108" spans="1:113">
      <c r="A108" t="s">
        <v>141</v>
      </c>
      <c r="CL108">
        <v>518910717847.87402</v>
      </c>
      <c r="DI108">
        <f t="shared" si="3"/>
        <v>518910717847.87402</v>
      </c>
    </row>
    <row r="109" spans="1:113">
      <c r="A109" t="s">
        <v>124</v>
      </c>
      <c r="B109">
        <v>120782.85959789599</v>
      </c>
      <c r="E109">
        <v>1682742.17913672</v>
      </c>
      <c r="F109">
        <v>491.67495078847401</v>
      </c>
      <c r="G109">
        <v>5622.1427510723197</v>
      </c>
      <c r="H109">
        <v>4503.5706538205804</v>
      </c>
      <c r="I109">
        <v>999636.72160789301</v>
      </c>
      <c r="J109">
        <v>7864.4814475285302</v>
      </c>
      <c r="K109">
        <v>481841.065247274</v>
      </c>
      <c r="L109">
        <v>8381285.1760760201</v>
      </c>
      <c r="M109">
        <v>17291628.227255501</v>
      </c>
      <c r="N109">
        <v>10604369.558532501</v>
      </c>
      <c r="O109">
        <v>2483057.4575937102</v>
      </c>
      <c r="P109">
        <v>38713.233528503297</v>
      </c>
      <c r="Q109">
        <v>149208.420551046</v>
      </c>
      <c r="R109">
        <v>412554.50581920001</v>
      </c>
      <c r="T109">
        <v>605060.75854143396</v>
      </c>
      <c r="U109">
        <v>2881922.5271132598</v>
      </c>
      <c r="V109">
        <v>895826.44941042096</v>
      </c>
      <c r="W109">
        <v>34237646.102838799</v>
      </c>
      <c r="X109">
        <v>7245035.8007058501</v>
      </c>
      <c r="Y109">
        <v>2141951.21013874</v>
      </c>
      <c r="Z109">
        <v>1368370.1659518699</v>
      </c>
      <c r="AA109">
        <v>30960426.5523188</v>
      </c>
      <c r="AB109">
        <v>5382287.2381616402</v>
      </c>
      <c r="AC109">
        <v>4059165.85497237</v>
      </c>
      <c r="AD109">
        <v>31044713.650954299</v>
      </c>
      <c r="AE109">
        <v>2197787.8691797401</v>
      </c>
      <c r="AF109">
        <v>9178151.9762184601</v>
      </c>
      <c r="AG109">
        <v>540026.37660815299</v>
      </c>
      <c r="AH109">
        <v>4230239.0025253501</v>
      </c>
      <c r="AI109">
        <v>33843702.925180003</v>
      </c>
      <c r="AJ109">
        <v>593719.57712786505</v>
      </c>
      <c r="AK109">
        <v>190149.19263283</v>
      </c>
      <c r="AL109">
        <v>78172.994376210394</v>
      </c>
      <c r="AM109">
        <v>2980666.9380312199</v>
      </c>
      <c r="AN109">
        <v>904066.31242756499</v>
      </c>
      <c r="AO109">
        <v>435672.174625821</v>
      </c>
      <c r="AP109">
        <v>2325865.2768731201</v>
      </c>
      <c r="AQ109">
        <v>1186548.4649072001</v>
      </c>
      <c r="AR109">
        <v>3856979.0763334101</v>
      </c>
      <c r="AS109">
        <v>63652358.783278599</v>
      </c>
      <c r="AT109">
        <v>267264.638022798</v>
      </c>
      <c r="AU109">
        <v>4346899.8787051197</v>
      </c>
      <c r="AV109">
        <v>5534880.2616534801</v>
      </c>
      <c r="AW109">
        <v>161873.910721283</v>
      </c>
      <c r="AX109">
        <v>614387.49236107303</v>
      </c>
      <c r="AY109">
        <v>3944959.7879351201</v>
      </c>
      <c r="AZ109">
        <v>876897.81639892096</v>
      </c>
      <c r="BA109">
        <v>397176.28755558003</v>
      </c>
      <c r="BB109">
        <v>3150490.2027990702</v>
      </c>
      <c r="BC109">
        <v>3729774.61415315</v>
      </c>
      <c r="BD109">
        <v>1402675.43800685</v>
      </c>
      <c r="BE109">
        <v>20648902.716171101</v>
      </c>
      <c r="BF109">
        <v>4042818.5058133001</v>
      </c>
      <c r="BG109">
        <v>4172981.7851061798</v>
      </c>
      <c r="BH109">
        <v>3518699.8824245101</v>
      </c>
      <c r="BI109">
        <v>117546879.56264301</v>
      </c>
      <c r="BJ109">
        <v>6162372.0004724497</v>
      </c>
      <c r="BK109">
        <v>3716940.7424238599</v>
      </c>
      <c r="BL109">
        <v>772018.55635782401</v>
      </c>
      <c r="BM109">
        <v>8308660.0500993105</v>
      </c>
      <c r="BN109">
        <v>3917804.3421634701</v>
      </c>
      <c r="BO109">
        <v>9982441.0442867503</v>
      </c>
      <c r="BP109">
        <v>31219121.901088301</v>
      </c>
      <c r="BQ109">
        <v>8422316.1885992493</v>
      </c>
      <c r="BR109">
        <v>5104546.9815625502</v>
      </c>
      <c r="BS109">
        <v>495288.19248739397</v>
      </c>
      <c r="BT109">
        <v>6216002.95389097</v>
      </c>
      <c r="BW109">
        <v>1162666.1097546299</v>
      </c>
      <c r="BY109">
        <v>5360052.4140440403</v>
      </c>
      <c r="BZ109">
        <v>51400.993225637802</v>
      </c>
      <c r="CA109">
        <v>3149751.5788403801</v>
      </c>
      <c r="CB109">
        <v>2592366.3157857298</v>
      </c>
      <c r="CC109">
        <v>10976128.7437918</v>
      </c>
      <c r="CD109">
        <v>41783735.636675902</v>
      </c>
      <c r="CE109">
        <v>10984029.202997399</v>
      </c>
      <c r="CF109">
        <v>235057.879433428</v>
      </c>
      <c r="CH109">
        <v>28799.514557012099</v>
      </c>
      <c r="CL109">
        <v>695156187048.30286</v>
      </c>
      <c r="CN109">
        <v>20638654.993450899</v>
      </c>
      <c r="CO109">
        <v>22261475.5935486</v>
      </c>
      <c r="CP109">
        <v>22981903.078720301</v>
      </c>
      <c r="CQ109">
        <v>23983977.907170199</v>
      </c>
      <c r="CR109">
        <v>59121079.002451397</v>
      </c>
      <c r="CS109">
        <v>88254454.695611298</v>
      </c>
      <c r="CT109">
        <v>10686082974.907742</v>
      </c>
      <c r="CU109">
        <v>23787183692.222408</v>
      </c>
      <c r="CV109">
        <v>318361491934.05194</v>
      </c>
      <c r="CW109">
        <v>4358373.9741225801</v>
      </c>
      <c r="CX109">
        <v>107152832.838608</v>
      </c>
      <c r="DD109">
        <v>117434371178.64799</v>
      </c>
      <c r="DE109">
        <v>207219.43280131699</v>
      </c>
      <c r="DF109">
        <v>132495.856265107</v>
      </c>
      <c r="DG109">
        <v>91012020707.546234</v>
      </c>
      <c r="DH109">
        <v>1486806228.7413001</v>
      </c>
      <c r="DI109">
        <f t="shared" si="3"/>
        <v>1258897916110.4421</v>
      </c>
    </row>
    <row r="110" spans="1:113">
      <c r="A110" t="s">
        <v>125</v>
      </c>
      <c r="B110">
        <v>17539140.338444401</v>
      </c>
      <c r="C110">
        <v>12286129.1108108</v>
      </c>
      <c r="D110">
        <v>4836337.3192049796</v>
      </c>
      <c r="E110">
        <v>20097903.176135801</v>
      </c>
      <c r="F110">
        <v>7881.9665294579099</v>
      </c>
      <c r="G110">
        <v>528.78547808478902</v>
      </c>
      <c r="H110">
        <v>10408.877350863</v>
      </c>
      <c r="I110">
        <v>9932574.1449612901</v>
      </c>
      <c r="J110">
        <v>1336083.4378052901</v>
      </c>
      <c r="K110">
        <v>125184.842476971</v>
      </c>
      <c r="L110">
        <v>28177026.390949</v>
      </c>
      <c r="M110">
        <v>35688469.380092502</v>
      </c>
      <c r="N110">
        <v>228847264.249284</v>
      </c>
      <c r="O110">
        <v>39564865.6681825</v>
      </c>
      <c r="P110">
        <v>618793.24596314097</v>
      </c>
      <c r="Q110">
        <v>187442.503912385</v>
      </c>
      <c r="R110">
        <v>330939.58954238502</v>
      </c>
      <c r="S110">
        <v>84251.9779380564</v>
      </c>
      <c r="T110">
        <v>1481287.41704257</v>
      </c>
      <c r="U110">
        <v>1745322.0275746</v>
      </c>
      <c r="V110">
        <v>651781.63251992106</v>
      </c>
      <c r="W110">
        <v>179313287.90922499</v>
      </c>
      <c r="X110">
        <v>27699358.574774001</v>
      </c>
      <c r="Y110">
        <v>2760389.3378759902</v>
      </c>
      <c r="Z110">
        <v>7029666.8603624003</v>
      </c>
      <c r="AA110">
        <v>5322363.2622227101</v>
      </c>
      <c r="AB110">
        <v>7757792.6120438101</v>
      </c>
      <c r="AC110">
        <v>4527423.7458398398</v>
      </c>
      <c r="AD110">
        <v>18701852.849535599</v>
      </c>
      <c r="AE110">
        <v>3745220.5917155799</v>
      </c>
      <c r="AF110">
        <v>18747000.186733801</v>
      </c>
      <c r="AG110">
        <v>960126.27121033799</v>
      </c>
      <c r="AH110">
        <v>4323831.3440062702</v>
      </c>
      <c r="AI110">
        <v>10990794.4255994</v>
      </c>
      <c r="AJ110">
        <v>1132627.7353803799</v>
      </c>
      <c r="AK110">
        <v>48611.536919354803</v>
      </c>
      <c r="AL110">
        <v>93890.306808640104</v>
      </c>
      <c r="AM110">
        <v>813503.76445284404</v>
      </c>
      <c r="AN110">
        <v>119527.407090812</v>
      </c>
      <c r="AO110">
        <v>317775.07831021002</v>
      </c>
      <c r="AP110">
        <v>270889.74890262203</v>
      </c>
      <c r="AQ110">
        <v>360144.07076951902</v>
      </c>
      <c r="AR110">
        <v>438772.22396003403</v>
      </c>
      <c r="AS110">
        <v>1628091.3852041301</v>
      </c>
      <c r="AT110">
        <v>329300.58645629702</v>
      </c>
      <c r="AU110">
        <v>338082.55896045797</v>
      </c>
      <c r="AV110">
        <v>3598550.6631423798</v>
      </c>
      <c r="AW110">
        <v>631975.47248657502</v>
      </c>
      <c r="AX110">
        <v>80513.655473368402</v>
      </c>
      <c r="AY110">
        <v>177774.26587231099</v>
      </c>
      <c r="AZ110">
        <v>233186.754183688</v>
      </c>
      <c r="BA110">
        <v>655876.85110888002</v>
      </c>
      <c r="BB110">
        <v>7130428.9131179601</v>
      </c>
      <c r="BC110">
        <v>2853510.8558563399</v>
      </c>
      <c r="BD110">
        <v>1498593.19906237</v>
      </c>
      <c r="BE110">
        <v>1987822.12475305</v>
      </c>
      <c r="BF110">
        <v>1065101.83810195</v>
      </c>
      <c r="BG110">
        <v>1965539.5557200499</v>
      </c>
      <c r="BH110">
        <v>239384.04095007299</v>
      </c>
      <c r="BI110">
        <v>714601.36308616598</v>
      </c>
      <c r="BJ110">
        <v>260491.86282696199</v>
      </c>
      <c r="BK110">
        <v>133875.39044737801</v>
      </c>
      <c r="BL110">
        <v>160415.98106082299</v>
      </c>
      <c r="BM110">
        <v>2917724.67352285</v>
      </c>
      <c r="BN110">
        <v>2812814.2345785899</v>
      </c>
      <c r="BO110">
        <v>313070.79144893098</v>
      </c>
      <c r="BP110">
        <v>9752488.7983824201</v>
      </c>
      <c r="BQ110">
        <v>726192.100138671</v>
      </c>
      <c r="BR110">
        <v>8003399.8168992903</v>
      </c>
      <c r="BS110">
        <v>874201.71139033197</v>
      </c>
      <c r="BT110">
        <v>2051864.2711103701</v>
      </c>
      <c r="BU110">
        <v>6729810.7443363098</v>
      </c>
      <c r="BV110">
        <v>3971209.5582689098</v>
      </c>
      <c r="BW110">
        <v>1060459.62803953</v>
      </c>
      <c r="BX110">
        <v>3125668.35032321</v>
      </c>
      <c r="BY110">
        <v>470871.583827266</v>
      </c>
      <c r="BZ110">
        <v>47911.498805782103</v>
      </c>
      <c r="CA110">
        <v>1527868.85554408</v>
      </c>
      <c r="CB110">
        <v>1015621.30325854</v>
      </c>
      <c r="CC110">
        <v>13926708.4857223</v>
      </c>
      <c r="CD110">
        <v>2973404.95113324</v>
      </c>
      <c r="CE110">
        <v>1273262.42710045</v>
      </c>
      <c r="CF110">
        <v>1018704.7353128</v>
      </c>
      <c r="CH110">
        <v>39428014.989806697</v>
      </c>
      <c r="CN110">
        <v>14445796.0801777</v>
      </c>
      <c r="CO110">
        <v>15813293.748931101</v>
      </c>
      <c r="CP110">
        <v>12815537.241869099</v>
      </c>
      <c r="CQ110">
        <v>15283348.366869999</v>
      </c>
      <c r="CR110">
        <v>36434544.903357901</v>
      </c>
      <c r="CS110">
        <v>46195108.477516897</v>
      </c>
      <c r="CT110">
        <v>76760518.769217804</v>
      </c>
      <c r="CU110">
        <v>59412913.289179496</v>
      </c>
      <c r="CV110">
        <v>119866528.819002</v>
      </c>
      <c r="CW110">
        <v>1324813.6782209701</v>
      </c>
      <c r="CX110">
        <v>8061069.5920140799</v>
      </c>
      <c r="CY110">
        <v>663916.26053582702</v>
      </c>
      <c r="CZ110">
        <v>22270571.183682799</v>
      </c>
      <c r="DA110">
        <v>5964762.9915869096</v>
      </c>
      <c r="DB110">
        <v>9802965.0215780996</v>
      </c>
      <c r="DC110">
        <v>1922858.0850661399</v>
      </c>
      <c r="DE110">
        <v>6161804281.0067377</v>
      </c>
      <c r="DF110">
        <v>2329982.9882343998</v>
      </c>
      <c r="DG110">
        <v>523774964.97522998</v>
      </c>
      <c r="DH110">
        <v>1019261504.3471299</v>
      </c>
      <c r="DI110">
        <f t="shared" si="3"/>
        <v>8982938136.5788994</v>
      </c>
    </row>
    <row r="111" spans="1:113">
      <c r="A111" t="s">
        <v>126</v>
      </c>
      <c r="B111">
        <v>498519653.46661699</v>
      </c>
      <c r="C111">
        <v>705480678.83424199</v>
      </c>
      <c r="D111">
        <v>629880523.08252001</v>
      </c>
      <c r="E111">
        <v>880937236.40550303</v>
      </c>
      <c r="F111">
        <v>7402836.5247651003</v>
      </c>
      <c r="G111">
        <v>485388.140081827</v>
      </c>
      <c r="H111">
        <v>2318036.67284108</v>
      </c>
      <c r="I111">
        <v>786192762.75312996</v>
      </c>
      <c r="J111">
        <v>80917733.787643507</v>
      </c>
      <c r="K111">
        <v>73849276.9882157</v>
      </c>
      <c r="L111">
        <v>2400469090.6024699</v>
      </c>
      <c r="M111">
        <v>11479097692.7218</v>
      </c>
      <c r="N111">
        <v>6945764744.5648098</v>
      </c>
      <c r="O111">
        <v>2835043127.7283702</v>
      </c>
      <c r="P111">
        <v>221039522.55609101</v>
      </c>
      <c r="Q111">
        <v>269143383.41947901</v>
      </c>
      <c r="R111">
        <v>376482031.33345902</v>
      </c>
      <c r="S111">
        <v>46564014.876637302</v>
      </c>
      <c r="T111">
        <v>720092949.40131199</v>
      </c>
      <c r="U111">
        <v>841743655.19968998</v>
      </c>
      <c r="V111">
        <v>589937272.59310198</v>
      </c>
      <c r="W111">
        <v>21655472871.5979</v>
      </c>
      <c r="X111">
        <v>5717255895.5912104</v>
      </c>
      <c r="Y111">
        <v>2306540521.3935099</v>
      </c>
      <c r="Z111">
        <v>744227619.19635904</v>
      </c>
      <c r="AA111">
        <v>2421603909.1161299</v>
      </c>
      <c r="AB111">
        <v>4376689189.0390997</v>
      </c>
      <c r="AC111">
        <v>2923927604.6395001</v>
      </c>
      <c r="AD111">
        <v>21322586430.875801</v>
      </c>
      <c r="AE111">
        <v>2285161467.41259</v>
      </c>
      <c r="AF111">
        <v>15194018982.481001</v>
      </c>
      <c r="AG111">
        <v>655043212.84829104</v>
      </c>
      <c r="AH111">
        <v>2134247566.16575</v>
      </c>
      <c r="AI111">
        <v>9462676430.7748108</v>
      </c>
      <c r="AJ111">
        <v>407112373.031344</v>
      </c>
      <c r="AK111">
        <v>30431674.185920998</v>
      </c>
      <c r="AL111">
        <v>67497066.979762793</v>
      </c>
      <c r="AM111">
        <v>434645976.04382598</v>
      </c>
      <c r="AN111">
        <v>158732070.17295399</v>
      </c>
      <c r="AO111">
        <v>82846994.5925363</v>
      </c>
      <c r="AP111">
        <v>303580544.77094001</v>
      </c>
      <c r="AQ111">
        <v>239169710.91698301</v>
      </c>
      <c r="AR111">
        <v>431095149.84135097</v>
      </c>
      <c r="AS111">
        <v>3083729463.8979502</v>
      </c>
      <c r="AT111">
        <v>92490661.893389493</v>
      </c>
      <c r="AU111">
        <v>325852491.61613703</v>
      </c>
      <c r="AV111">
        <v>1326659648.0030601</v>
      </c>
      <c r="AW111">
        <v>529856768.96059501</v>
      </c>
      <c r="AX111">
        <v>89969196.2556528</v>
      </c>
      <c r="AY111">
        <v>270257933.06763601</v>
      </c>
      <c r="AZ111">
        <v>95465476.8099567</v>
      </c>
      <c r="BA111">
        <v>278250780.70233601</v>
      </c>
      <c r="BB111">
        <v>956867420.70463502</v>
      </c>
      <c r="BC111">
        <v>2107630791.47562</v>
      </c>
      <c r="BD111">
        <v>916425108.52758503</v>
      </c>
      <c r="BE111">
        <v>2383359117.9935598</v>
      </c>
      <c r="BF111">
        <v>1276282941.6675401</v>
      </c>
      <c r="BG111">
        <v>2297870937.62464</v>
      </c>
      <c r="BH111">
        <v>659739151.13106799</v>
      </c>
      <c r="BI111">
        <v>6728083721.5445299</v>
      </c>
      <c r="BJ111">
        <v>771917911.84992397</v>
      </c>
      <c r="BK111">
        <v>5373802010.1716805</v>
      </c>
      <c r="BL111">
        <v>367623227.19654697</v>
      </c>
      <c r="BM111">
        <v>6295919861.69242</v>
      </c>
      <c r="BN111">
        <v>740272875.99182498</v>
      </c>
      <c r="BO111">
        <v>906438595.01438606</v>
      </c>
      <c r="BP111">
        <v>11274131165.3484</v>
      </c>
      <c r="BQ111">
        <v>1289562398.15694</v>
      </c>
      <c r="BR111">
        <v>2881264902.4887099</v>
      </c>
      <c r="BS111">
        <v>620233016.63470399</v>
      </c>
      <c r="BT111">
        <v>988667210.14184499</v>
      </c>
      <c r="BU111">
        <v>3162821282.1901999</v>
      </c>
      <c r="BV111">
        <v>2875720799.4040799</v>
      </c>
      <c r="BW111">
        <v>521481164.36403</v>
      </c>
      <c r="BX111">
        <v>1584157510.5709701</v>
      </c>
      <c r="BY111">
        <v>908650224.64582705</v>
      </c>
      <c r="BZ111">
        <v>49145895.647661701</v>
      </c>
      <c r="CA111">
        <v>605790666.95065296</v>
      </c>
      <c r="CB111">
        <v>579768648.45917201</v>
      </c>
      <c r="CC111">
        <v>3788224423.5357499</v>
      </c>
      <c r="CD111">
        <v>4022301042.6313801</v>
      </c>
      <c r="CE111">
        <v>1112915551.0982101</v>
      </c>
      <c r="CF111">
        <v>730726008.54504395</v>
      </c>
      <c r="CH111">
        <v>3778332064.1923199</v>
      </c>
      <c r="CJ111">
        <v>4374623792.0031605</v>
      </c>
      <c r="CL111">
        <v>4495791866.5565701</v>
      </c>
      <c r="CN111">
        <v>3729918328.926815</v>
      </c>
      <c r="CO111">
        <v>5237453591.4983196</v>
      </c>
      <c r="CP111">
        <v>3958970355.0214081</v>
      </c>
      <c r="CQ111">
        <v>4739980784.7846937</v>
      </c>
      <c r="CR111">
        <v>11585031303.00816</v>
      </c>
      <c r="CS111">
        <v>15183888863.63283</v>
      </c>
      <c r="CT111">
        <v>27005133394.653923</v>
      </c>
      <c r="CU111">
        <v>20275841408.305626</v>
      </c>
      <c r="CV111">
        <v>59784289506.207138</v>
      </c>
      <c r="CW111">
        <v>13690226749.19512</v>
      </c>
      <c r="CX111">
        <v>11302366726.250799</v>
      </c>
      <c r="CY111">
        <v>2999165242.0063901</v>
      </c>
      <c r="CZ111">
        <v>5576524676.3385897</v>
      </c>
      <c r="DA111">
        <v>1380491979.8438599</v>
      </c>
      <c r="DB111">
        <v>4057455977.4339299</v>
      </c>
      <c r="DC111">
        <v>2181120842.5318098</v>
      </c>
      <c r="DD111">
        <v>2273419822.2455602</v>
      </c>
      <c r="DE111">
        <v>81061836764.10965</v>
      </c>
      <c r="DF111">
        <v>1748788684.84252</v>
      </c>
      <c r="DI111">
        <f t="shared" si="3"/>
        <v>489036905601.51575</v>
      </c>
    </row>
    <row r="112" spans="1:113" s="33" customFormat="1">
      <c r="A112" s="33" t="s">
        <v>128</v>
      </c>
      <c r="B112" s="33">
        <v>1335568281.4178801</v>
      </c>
      <c r="C112" s="33">
        <v>1629175641.29738</v>
      </c>
      <c r="D112" s="33">
        <v>1309263084.5862601</v>
      </c>
      <c r="E112" s="33">
        <v>3557362310.9393802</v>
      </c>
      <c r="F112" s="33">
        <v>1304828.0248652899</v>
      </c>
      <c r="G112" s="33">
        <v>523416.61331960099</v>
      </c>
      <c r="H112" s="33">
        <v>4952957.6312201396</v>
      </c>
      <c r="I112" s="33">
        <v>1665281072.01509</v>
      </c>
      <c r="J112" s="33">
        <v>367959758.35441202</v>
      </c>
      <c r="K112" s="33">
        <v>155128058.31389499</v>
      </c>
      <c r="L112" s="33">
        <v>8454297223.0392199</v>
      </c>
      <c r="M112" s="33">
        <v>27220450566.425701</v>
      </c>
      <c r="N112" s="33">
        <v>25311225626.874298</v>
      </c>
      <c r="O112" s="33">
        <v>4282035555.8994298</v>
      </c>
      <c r="P112" s="33">
        <v>503514510.82314599</v>
      </c>
      <c r="Q112" s="33">
        <v>527788546.79309201</v>
      </c>
      <c r="R112" s="33">
        <v>626341321.95241594</v>
      </c>
      <c r="S112" s="33">
        <v>91024193.383060098</v>
      </c>
      <c r="T112" s="33">
        <v>1966839560.1756301</v>
      </c>
      <c r="U112" s="33">
        <v>3322054488.6564102</v>
      </c>
      <c r="V112" s="33">
        <v>1371268560.5689399</v>
      </c>
      <c r="W112" s="33">
        <v>34195162681.446098</v>
      </c>
      <c r="X112" s="33">
        <v>12619961199.1721</v>
      </c>
      <c r="Y112" s="33">
        <v>4989330271.7619104</v>
      </c>
      <c r="Z112" s="33">
        <v>2625110672.34831</v>
      </c>
      <c r="AA112" s="33">
        <v>2748447918.28897</v>
      </c>
      <c r="AB112" s="33">
        <v>9019755428.4282207</v>
      </c>
      <c r="AC112" s="33">
        <v>5056380130.93783</v>
      </c>
      <c r="AD112" s="33">
        <v>25729465027.768902</v>
      </c>
      <c r="AE112" s="33">
        <v>4023365237.4816098</v>
      </c>
      <c r="AF112" s="33">
        <v>26585708892.3489</v>
      </c>
      <c r="AG112" s="33">
        <v>1585926315.1057701</v>
      </c>
      <c r="AH112" s="33">
        <v>4042409485.6908498</v>
      </c>
      <c r="AI112" s="33">
        <v>15969627726.1637</v>
      </c>
      <c r="AJ112" s="33">
        <v>813580007.30271697</v>
      </c>
      <c r="AK112" s="33">
        <v>65696235.709530897</v>
      </c>
      <c r="AL112" s="33">
        <v>186190791.14774501</v>
      </c>
      <c r="AM112" s="33">
        <v>1034712494.6373</v>
      </c>
      <c r="AN112" s="33">
        <v>375980457.81836802</v>
      </c>
      <c r="AO112" s="33">
        <v>281854447.32671201</v>
      </c>
      <c r="AP112" s="33">
        <v>604722808.80730796</v>
      </c>
      <c r="AQ112" s="33">
        <v>572504445.70039904</v>
      </c>
      <c r="AR112" s="33">
        <v>735376370.64042902</v>
      </c>
      <c r="AS112" s="33">
        <v>1170180888.97914</v>
      </c>
      <c r="AT112" s="33">
        <v>346899128.58323401</v>
      </c>
      <c r="AU112" s="33">
        <v>514033249.45528698</v>
      </c>
      <c r="AV112" s="33">
        <v>3219039177.3282399</v>
      </c>
      <c r="AW112" s="33">
        <v>1991513600.7636199</v>
      </c>
      <c r="AX112" s="33">
        <v>273116940.043369</v>
      </c>
      <c r="AY112" s="33">
        <v>318783387.07926899</v>
      </c>
      <c r="AZ112" s="33">
        <v>158257895.05613199</v>
      </c>
      <c r="BA112" s="33">
        <v>872877417.14184105</v>
      </c>
      <c r="BB112" s="33">
        <v>1846765033.3724401</v>
      </c>
      <c r="BC112" s="33">
        <v>1920119341.5977199</v>
      </c>
      <c r="BD112" s="33">
        <v>2157465501.5020399</v>
      </c>
      <c r="BE112" s="33">
        <v>3730676867.8340001</v>
      </c>
      <c r="BF112" s="33">
        <v>2588651774.2719302</v>
      </c>
      <c r="BG112" s="33">
        <v>4056007859.0402002</v>
      </c>
      <c r="BH112" s="33">
        <v>1743495351.7123699</v>
      </c>
      <c r="BI112" s="33">
        <v>6350202113.8578501</v>
      </c>
      <c r="BJ112" s="33">
        <v>2856817655.5988402</v>
      </c>
      <c r="BK112" s="33">
        <v>13891805093.2061</v>
      </c>
      <c r="BL112" s="33">
        <v>2778834790.4414902</v>
      </c>
      <c r="BM112" s="33">
        <v>32063218360.970299</v>
      </c>
      <c r="BN112" s="33">
        <v>2037524289.9721701</v>
      </c>
      <c r="BO112" s="33">
        <v>2821550154.14045</v>
      </c>
      <c r="BP112" s="33">
        <v>18397725691.475399</v>
      </c>
      <c r="BQ112" s="33">
        <v>2422561970.6740999</v>
      </c>
      <c r="BR112" s="33">
        <v>6473351651.2605801</v>
      </c>
      <c r="BS112" s="33">
        <v>1469146677.3559501</v>
      </c>
      <c r="BT112" s="33">
        <v>2311784839.2948999</v>
      </c>
      <c r="BU112" s="33">
        <v>8701261581.4938107</v>
      </c>
      <c r="BV112" s="33">
        <v>6908601224.3064003</v>
      </c>
      <c r="BW112" s="33">
        <v>1641177772.0286601</v>
      </c>
      <c r="BX112" s="33">
        <v>4583511576.4310703</v>
      </c>
      <c r="BY112" s="33">
        <v>2961084826.9300299</v>
      </c>
      <c r="BZ112" s="33">
        <v>146114168.71500799</v>
      </c>
      <c r="CA112" s="33">
        <v>1517869812.5264599</v>
      </c>
      <c r="CB112" s="33">
        <v>1851494724.71506</v>
      </c>
      <c r="CC112" s="33">
        <v>13671703891.014</v>
      </c>
      <c r="CD112" s="33">
        <v>4171178943.7458</v>
      </c>
      <c r="CE112" s="33">
        <v>1760003385.56651</v>
      </c>
      <c r="CF112" s="33">
        <v>2142990241.4050701</v>
      </c>
      <c r="CH112" s="33">
        <v>11582204445.7209</v>
      </c>
      <c r="CJ112" s="33">
        <v>8813885412.3132305</v>
      </c>
      <c r="CL112" s="33">
        <v>-3876567494.5690899</v>
      </c>
      <c r="CN112" s="33">
        <v>12511860494.900101</v>
      </c>
      <c r="CO112" s="33">
        <v>16079008098.8391</v>
      </c>
      <c r="CP112" s="33">
        <v>13037323047.973</v>
      </c>
      <c r="CQ112" s="33">
        <v>14005128959.9806</v>
      </c>
      <c r="CR112" s="33">
        <v>35003186632.546501</v>
      </c>
      <c r="CS112" s="33">
        <v>46346966039.918999</v>
      </c>
      <c r="CT112" s="33">
        <v>75973585431.4375</v>
      </c>
      <c r="CU112" s="33">
        <v>57974896026.452499</v>
      </c>
      <c r="CV112" s="33">
        <v>144807571369.54999</v>
      </c>
      <c r="CW112" s="33">
        <v>828151462.46749997</v>
      </c>
      <c r="CX112" s="33">
        <v>11428235513.6234</v>
      </c>
      <c r="CY112" s="33">
        <v>1475637196.2393999</v>
      </c>
      <c r="CZ112" s="33">
        <v>16342088439.0723</v>
      </c>
      <c r="DA112" s="33">
        <v>4815468822.3667803</v>
      </c>
      <c r="DB112" s="33">
        <v>12840644324.263399</v>
      </c>
      <c r="DC112" s="33">
        <v>3348051103.13872</v>
      </c>
      <c r="DE112" s="33">
        <v>295831782017.16901</v>
      </c>
      <c r="DF112" s="33">
        <v>2929698422.3038402</v>
      </c>
      <c r="DI112" s="33">
        <f t="shared" si="3"/>
        <v>1190502833226.4136</v>
      </c>
    </row>
    <row r="113" spans="1:113">
      <c r="A113" t="s">
        <v>258</v>
      </c>
      <c r="B113">
        <f t="shared" ref="B113:AG113" si="4">SUM(B2:B112)</f>
        <v>19263875456.186958</v>
      </c>
      <c r="C113">
        <f t="shared" si="4"/>
        <v>14120331180.926062</v>
      </c>
      <c r="D113">
        <f t="shared" si="4"/>
        <v>17230428407.764118</v>
      </c>
      <c r="E113">
        <f t="shared" si="4"/>
        <v>17956509913.876839</v>
      </c>
      <c r="F113">
        <f t="shared" si="4"/>
        <v>806638561.04971993</v>
      </c>
      <c r="G113">
        <f t="shared" si="4"/>
        <v>317108053.39087194</v>
      </c>
      <c r="H113">
        <f t="shared" si="4"/>
        <v>14764520906.606392</v>
      </c>
      <c r="I113">
        <f t="shared" si="4"/>
        <v>11974432686.750832</v>
      </c>
      <c r="J113">
        <f t="shared" si="4"/>
        <v>3872593535.0071425</v>
      </c>
      <c r="K113">
        <f t="shared" si="4"/>
        <v>2623338971.6967325</v>
      </c>
      <c r="L113">
        <f t="shared" si="4"/>
        <v>93106158327.395828</v>
      </c>
      <c r="M113">
        <f t="shared" si="4"/>
        <v>294175168578.53076</v>
      </c>
      <c r="N113">
        <f t="shared" si="4"/>
        <v>113977050808.44208</v>
      </c>
      <c r="O113">
        <f t="shared" si="4"/>
        <v>32007511020.039146</v>
      </c>
      <c r="P113">
        <f t="shared" si="4"/>
        <v>1669854172.5652881</v>
      </c>
      <c r="Q113">
        <f t="shared" si="4"/>
        <v>1947430790.1245162</v>
      </c>
      <c r="R113">
        <f t="shared" si="4"/>
        <v>6015238582.9896221</v>
      </c>
      <c r="S113">
        <f t="shared" si="4"/>
        <v>766758269.79462576</v>
      </c>
      <c r="T113">
        <f t="shared" si="4"/>
        <v>10922736107.469425</v>
      </c>
      <c r="U113">
        <f t="shared" si="4"/>
        <v>13242788026.940174</v>
      </c>
      <c r="V113">
        <f t="shared" si="4"/>
        <v>8348959469.3643045</v>
      </c>
      <c r="W113">
        <f t="shared" si="4"/>
        <v>96554838599.748596</v>
      </c>
      <c r="X113">
        <f t="shared" si="4"/>
        <v>100122940391.86691</v>
      </c>
      <c r="Y113">
        <f t="shared" si="4"/>
        <v>21297642224.803329</v>
      </c>
      <c r="Z113">
        <f t="shared" si="4"/>
        <v>15275431905.956306</v>
      </c>
      <c r="AA113">
        <f t="shared" si="4"/>
        <v>12096036433.610527</v>
      </c>
      <c r="AB113">
        <f t="shared" si="4"/>
        <v>42930878379.927811</v>
      </c>
      <c r="AC113">
        <f t="shared" si="4"/>
        <v>37430328269.17717</v>
      </c>
      <c r="AD113">
        <f t="shared" si="4"/>
        <v>193518162510.50406</v>
      </c>
      <c r="AE113">
        <f t="shared" si="4"/>
        <v>19501465924.676125</v>
      </c>
      <c r="AF113">
        <f t="shared" si="4"/>
        <v>119994660462.94623</v>
      </c>
      <c r="AG113">
        <f t="shared" si="4"/>
        <v>8434280837.6057081</v>
      </c>
      <c r="AH113">
        <f t="shared" ref="AH113:BM113" si="5">SUM(AH2:AH112)</f>
        <v>33468656921.630013</v>
      </c>
      <c r="AI113">
        <f t="shared" si="5"/>
        <v>350612084416.78455</v>
      </c>
      <c r="AJ113">
        <f t="shared" si="5"/>
        <v>46528543622.837273</v>
      </c>
      <c r="AK113">
        <f t="shared" si="5"/>
        <v>17190040474.123188</v>
      </c>
      <c r="AL113">
        <f t="shared" si="5"/>
        <v>25095453029.868191</v>
      </c>
      <c r="AM113">
        <f t="shared" si="5"/>
        <v>49195844143.163689</v>
      </c>
      <c r="AN113">
        <f t="shared" si="5"/>
        <v>24711116177.961338</v>
      </c>
      <c r="AO113">
        <f t="shared" si="5"/>
        <v>11640681830.099844</v>
      </c>
      <c r="AP113">
        <f t="shared" si="5"/>
        <v>31661560730.86063</v>
      </c>
      <c r="AQ113">
        <f t="shared" si="5"/>
        <v>23571329923.182121</v>
      </c>
      <c r="AR113">
        <f t="shared" si="5"/>
        <v>35660633262.562698</v>
      </c>
      <c r="AS113">
        <f t="shared" si="5"/>
        <v>37153549578.686195</v>
      </c>
      <c r="AT113">
        <f t="shared" si="5"/>
        <v>4374592090.2211075</v>
      </c>
      <c r="AU113">
        <f t="shared" si="5"/>
        <v>5527906119.1106329</v>
      </c>
      <c r="AV113">
        <f t="shared" si="5"/>
        <v>57971748639.654877</v>
      </c>
      <c r="AW113">
        <f t="shared" si="5"/>
        <v>34059294086.417534</v>
      </c>
      <c r="AX113">
        <f t="shared" si="5"/>
        <v>2533115400.8671741</v>
      </c>
      <c r="AY113">
        <f t="shared" si="5"/>
        <v>16001046282.558661</v>
      </c>
      <c r="AZ113">
        <f t="shared" si="5"/>
        <v>22161819589.622742</v>
      </c>
      <c r="BA113">
        <f t="shared" si="5"/>
        <v>28981092426.332859</v>
      </c>
      <c r="BB113">
        <f t="shared" si="5"/>
        <v>116222346806.87421</v>
      </c>
      <c r="BC113">
        <f t="shared" si="5"/>
        <v>84174871634.580048</v>
      </c>
      <c r="BD113">
        <f t="shared" si="5"/>
        <v>73994949048.192719</v>
      </c>
      <c r="BE113">
        <f t="shared" si="5"/>
        <v>63717306409.805931</v>
      </c>
      <c r="BF113">
        <f t="shared" si="5"/>
        <v>89038730390.395309</v>
      </c>
      <c r="BG113">
        <f t="shared" si="5"/>
        <v>174765860353.28912</v>
      </c>
      <c r="BH113">
        <f t="shared" si="5"/>
        <v>38503968279.054283</v>
      </c>
      <c r="BI113">
        <f t="shared" si="5"/>
        <v>105047948473.43828</v>
      </c>
      <c r="BJ113">
        <f t="shared" si="5"/>
        <v>75630605129.044739</v>
      </c>
      <c r="BK113">
        <f t="shared" si="5"/>
        <v>102428491576.69876</v>
      </c>
      <c r="BL113">
        <f t="shared" si="5"/>
        <v>28745559592.159855</v>
      </c>
      <c r="BM113">
        <f t="shared" si="5"/>
        <v>696517631989.90027</v>
      </c>
      <c r="BN113">
        <f t="shared" ref="BN113:BP113" si="6">SUM(BN2:BN112)</f>
        <v>31005243485.083252</v>
      </c>
      <c r="BO113">
        <f t="shared" si="6"/>
        <v>52195634077.901855</v>
      </c>
      <c r="BP113">
        <f t="shared" si="6"/>
        <v>685300175826.40466</v>
      </c>
      <c r="BQ113">
        <f t="shared" ref="BQ113:DI113" si="7">SUM(BQ2:BQ112)</f>
        <v>113321423811.20461</v>
      </c>
      <c r="BR113">
        <f t="shared" si="7"/>
        <v>168908141018.65784</v>
      </c>
      <c r="BS113">
        <f t="shared" si="7"/>
        <v>21637752622.569946</v>
      </c>
      <c r="BT113">
        <f t="shared" si="7"/>
        <v>52764867325.558914</v>
      </c>
      <c r="BU113">
        <f t="shared" si="7"/>
        <v>211837702592.58789</v>
      </c>
      <c r="BV113">
        <f t="shared" si="7"/>
        <v>110834841984.30763</v>
      </c>
      <c r="BW113">
        <f t="shared" si="7"/>
        <v>37541210989.432968</v>
      </c>
      <c r="BX113">
        <f t="shared" si="7"/>
        <v>69790705030.248337</v>
      </c>
      <c r="BY113">
        <f t="shared" si="7"/>
        <v>65253320722.979492</v>
      </c>
      <c r="BZ113">
        <f t="shared" si="7"/>
        <v>2668003705.6074376</v>
      </c>
      <c r="CA113">
        <f t="shared" si="7"/>
        <v>29869145114.19416</v>
      </c>
      <c r="CB113">
        <f t="shared" si="7"/>
        <v>35534798040.868179</v>
      </c>
      <c r="CC113">
        <f t="shared" si="7"/>
        <v>198922651752.13745</v>
      </c>
      <c r="CD113">
        <f t="shared" si="7"/>
        <v>67592462938.949097</v>
      </c>
      <c r="CE113">
        <f t="shared" si="7"/>
        <v>35351007452.88147</v>
      </c>
      <c r="CF113">
        <f t="shared" si="7"/>
        <v>49705395977.172539</v>
      </c>
      <c r="CG113">
        <f t="shared" si="7"/>
        <v>6139339372.0393696</v>
      </c>
      <c r="CH113">
        <f t="shared" si="7"/>
        <v>105482475886.03592</v>
      </c>
      <c r="CI113">
        <f t="shared" si="7"/>
        <v>396324135643.62927</v>
      </c>
      <c r="CJ113">
        <f t="shared" si="7"/>
        <v>2139212072285.3591</v>
      </c>
      <c r="CK113">
        <f t="shared" si="7"/>
        <v>262854036100.82431</v>
      </c>
      <c r="CL113">
        <f t="shared" si="7"/>
        <v>1414795180669.4429</v>
      </c>
      <c r="CM113">
        <f t="shared" si="7"/>
        <v>246112133974.58798</v>
      </c>
      <c r="CN113">
        <f t="shared" si="7"/>
        <v>75500060866.692688</v>
      </c>
      <c r="CO113">
        <f t="shared" si="7"/>
        <v>111368932669.23286</v>
      </c>
      <c r="CP113">
        <f t="shared" si="7"/>
        <v>79979541602.60936</v>
      </c>
      <c r="CQ113">
        <f t="shared" si="7"/>
        <v>91198585975.790176</v>
      </c>
      <c r="CR113">
        <f t="shared" si="7"/>
        <v>238093838368.27603</v>
      </c>
      <c r="CS113">
        <f t="shared" si="7"/>
        <v>328784530886.13403</v>
      </c>
      <c r="CT113">
        <f t="shared" si="7"/>
        <v>570828140595.43481</v>
      </c>
      <c r="CU113">
        <f t="shared" si="7"/>
        <v>476262842954.77209</v>
      </c>
      <c r="CV113">
        <f t="shared" si="7"/>
        <v>1696393967068.7551</v>
      </c>
      <c r="CW113">
        <f t="shared" si="7"/>
        <v>955030756133.59009</v>
      </c>
      <c r="CX113">
        <f t="shared" si="7"/>
        <v>110874290592.78027</v>
      </c>
      <c r="CY113">
        <f t="shared" si="7"/>
        <v>44650737625.785225</v>
      </c>
      <c r="CZ113">
        <f t="shared" si="7"/>
        <v>649477541409.63318</v>
      </c>
      <c r="DA113">
        <f t="shared" si="7"/>
        <v>169266471223.17584</v>
      </c>
      <c r="DB113">
        <f t="shared" si="7"/>
        <v>86462155291.53093</v>
      </c>
      <c r="DC113">
        <f t="shared" si="7"/>
        <v>79220420174.739243</v>
      </c>
      <c r="DD113">
        <f t="shared" si="7"/>
        <v>518910717847.87335</v>
      </c>
      <c r="DE113">
        <f t="shared" si="7"/>
        <v>1258897916110.4409</v>
      </c>
      <c r="DF113">
        <f t="shared" si="7"/>
        <v>8982938136.5788956</v>
      </c>
      <c r="DG113">
        <f t="shared" si="7"/>
        <v>489036905601.51611</v>
      </c>
      <c r="DH113">
        <f t="shared" si="7"/>
        <v>1190502833226.4146</v>
      </c>
      <c r="DI113">
        <f t="shared" si="7"/>
        <v>19693832458960.129</v>
      </c>
    </row>
    <row r="114" spans="1:113">
      <c r="A114" t="s">
        <v>259</v>
      </c>
      <c r="B114" cm="1">
        <f t="array" ref="B114:DH114">TRANSPOSE(DI2:DI112)</f>
        <v>19263875456.186962</v>
      </c>
      <c r="C114">
        <v>14120331180.926075</v>
      </c>
      <c r="D114">
        <v>17230428407.764088</v>
      </c>
      <c r="E114">
        <v>17956509913.876865</v>
      </c>
      <c r="F114">
        <v>806638561.04971933</v>
      </c>
      <c r="G114">
        <v>317108053.39087224</v>
      </c>
      <c r="H114">
        <v>14764520906.606392</v>
      </c>
      <c r="I114">
        <v>11974432686.750835</v>
      </c>
      <c r="J114">
        <v>3872593535.0071445</v>
      </c>
      <c r="K114">
        <v>2623338971.6967258</v>
      </c>
      <c r="L114">
        <v>93106158327.396011</v>
      </c>
      <c r="M114">
        <v>294175168578.53137</v>
      </c>
      <c r="N114">
        <v>113977050808.44202</v>
      </c>
      <c r="O114">
        <v>32007511020.039154</v>
      </c>
      <c r="P114">
        <v>1669854172.5652895</v>
      </c>
      <c r="Q114">
        <v>1947430790.1245134</v>
      </c>
      <c r="R114">
        <v>6015238582.9896202</v>
      </c>
      <c r="S114">
        <v>766758269.79462588</v>
      </c>
      <c r="T114">
        <v>10922736107.469427</v>
      </c>
      <c r="U114">
        <v>13242788026.940178</v>
      </c>
      <c r="V114">
        <v>8348959469.364315</v>
      </c>
      <c r="W114">
        <v>96554838599.748642</v>
      </c>
      <c r="X114">
        <v>100122940391.86693</v>
      </c>
      <c r="Y114">
        <v>21297642224.803314</v>
      </c>
      <c r="Z114">
        <v>15275431905.956308</v>
      </c>
      <c r="AA114">
        <v>12096036433.61054</v>
      </c>
      <c r="AB114">
        <v>42930878379.927826</v>
      </c>
      <c r="AC114">
        <v>37430328269.177177</v>
      </c>
      <c r="AD114">
        <v>193518162510.50409</v>
      </c>
      <c r="AE114">
        <v>19501465924.676056</v>
      </c>
      <c r="AF114">
        <v>119994660462.94638</v>
      </c>
      <c r="AG114">
        <v>8434280837.605711</v>
      </c>
      <c r="AH114">
        <v>33468656921.62999</v>
      </c>
      <c r="AI114">
        <v>350612084416.78406</v>
      </c>
      <c r="AJ114">
        <v>46528543622.837318</v>
      </c>
      <c r="AK114">
        <v>17190040474.12318</v>
      </c>
      <c r="AL114">
        <v>25095453029.868122</v>
      </c>
      <c r="AM114">
        <v>49195844143.163826</v>
      </c>
      <c r="AN114">
        <v>24711116177.961353</v>
      </c>
      <c r="AO114">
        <v>11640681830.099848</v>
      </c>
      <c r="AP114">
        <v>31661560730.860634</v>
      </c>
      <c r="AQ114">
        <v>23571329923.182125</v>
      </c>
      <c r="AR114">
        <v>35660633262.562607</v>
      </c>
      <c r="AS114">
        <v>37153549578.686165</v>
      </c>
      <c r="AT114">
        <v>4374592090.2211199</v>
      </c>
      <c r="AU114">
        <v>5527906119.1106243</v>
      </c>
      <c r="AV114">
        <v>57971748639.65493</v>
      </c>
      <c r="AW114">
        <v>34059294086.417583</v>
      </c>
      <c r="AX114">
        <v>2533115400.8671737</v>
      </c>
      <c r="AY114">
        <v>16001046282.558725</v>
      </c>
      <c r="AZ114">
        <v>22161819589.622761</v>
      </c>
      <c r="BA114">
        <v>28981092426.33287</v>
      </c>
      <c r="BB114">
        <v>116222346806.87424</v>
      </c>
      <c r="BC114">
        <v>84174871634.580109</v>
      </c>
      <c r="BD114">
        <v>73994949048.192719</v>
      </c>
      <c r="BE114">
        <v>63717306409.805855</v>
      </c>
      <c r="BF114">
        <v>89038730390.395294</v>
      </c>
      <c r="BG114">
        <v>174765860353.28891</v>
      </c>
      <c r="BH114">
        <v>38503968279.054214</v>
      </c>
      <c r="BI114">
        <v>105047948473.43817</v>
      </c>
      <c r="BJ114">
        <v>75630605129.044662</v>
      </c>
      <c r="BK114">
        <v>102428491576.69881</v>
      </c>
      <c r="BL114">
        <v>28745559592.159901</v>
      </c>
      <c r="BM114">
        <v>696517631989.90015</v>
      </c>
      <c r="BN114">
        <v>31005243485.08326</v>
      </c>
      <c r="BO114">
        <v>52195634077.901863</v>
      </c>
      <c r="BP114">
        <v>685300175826.40381</v>
      </c>
      <c r="BQ114">
        <v>113321423811.20442</v>
      </c>
      <c r="BR114">
        <v>168908141018.65765</v>
      </c>
      <c r="BS114">
        <v>21637752622.569942</v>
      </c>
      <c r="BT114">
        <v>52764867325.55896</v>
      </c>
      <c r="BU114">
        <v>211837702592.58832</v>
      </c>
      <c r="BV114">
        <v>110834841984.30762</v>
      </c>
      <c r="BW114">
        <v>37541210989.432953</v>
      </c>
      <c r="BX114">
        <v>69790705030.24823</v>
      </c>
      <c r="BY114">
        <v>65253320722.979492</v>
      </c>
      <c r="BZ114">
        <v>2668003705.6074443</v>
      </c>
      <c r="CA114">
        <v>29869145114.194191</v>
      </c>
      <c r="CB114">
        <v>35534798040.868149</v>
      </c>
      <c r="CC114">
        <v>198922651752.13757</v>
      </c>
      <c r="CD114">
        <v>67592462938.949234</v>
      </c>
      <c r="CE114">
        <v>35351007452.881447</v>
      </c>
      <c r="CF114">
        <v>49705395977.172462</v>
      </c>
      <c r="CG114">
        <v>6139339372.0393639</v>
      </c>
      <c r="CH114">
        <v>105482475886.03595</v>
      </c>
      <c r="CI114">
        <v>396324135643.62805</v>
      </c>
      <c r="CJ114">
        <v>2139212072285.3596</v>
      </c>
      <c r="CK114">
        <v>262854036100.82468</v>
      </c>
      <c r="CL114">
        <v>1414795180669.4421</v>
      </c>
      <c r="CM114">
        <v>246112133974.58804</v>
      </c>
      <c r="CN114">
        <v>75500060866.692749</v>
      </c>
      <c r="CO114">
        <v>111368932669.233</v>
      </c>
      <c r="CP114">
        <v>79979541602.609451</v>
      </c>
      <c r="CQ114">
        <v>91198585975.790268</v>
      </c>
      <c r="CR114">
        <v>238093838368.27634</v>
      </c>
      <c r="CS114">
        <v>328784530886.1333</v>
      </c>
      <c r="CT114">
        <v>570828140595.43457</v>
      </c>
      <c r="CU114">
        <v>476262842954.77179</v>
      </c>
      <c r="CV114">
        <v>1696393967068.7561</v>
      </c>
      <c r="CW114">
        <v>955030756133.58887</v>
      </c>
      <c r="CX114">
        <v>110874290592.78</v>
      </c>
      <c r="CY114">
        <v>44650737625.785255</v>
      </c>
      <c r="CZ114">
        <v>649477541409.63391</v>
      </c>
      <c r="DA114">
        <v>169266471223.17599</v>
      </c>
      <c r="DB114">
        <v>86462155291.53096</v>
      </c>
      <c r="DC114">
        <v>79220420174.739212</v>
      </c>
      <c r="DD114">
        <v>518910717847.87402</v>
      </c>
      <c r="DE114">
        <v>1258897916110.4421</v>
      </c>
      <c r="DF114">
        <v>8982938136.5788994</v>
      </c>
      <c r="DG114">
        <v>489036905601.51575</v>
      </c>
      <c r="DH114">
        <v>1190502833226.4136</v>
      </c>
    </row>
    <row r="115" spans="1:113">
      <c r="A115" t="s">
        <v>260</v>
      </c>
      <c r="B115" s="37">
        <f>B113-B114</f>
        <v>0</v>
      </c>
      <c r="C115" s="37">
        <f t="shared" ref="C115:BN115" si="8">C113-C114</f>
        <v>0</v>
      </c>
      <c r="D115" s="37">
        <f t="shared" si="8"/>
        <v>3.0517578125E-5</v>
      </c>
      <c r="E115" s="37">
        <f t="shared" si="8"/>
        <v>0</v>
      </c>
      <c r="F115" s="37">
        <f t="shared" si="8"/>
        <v>0</v>
      </c>
      <c r="G115" s="37">
        <f t="shared" si="8"/>
        <v>0</v>
      </c>
      <c r="H115" s="37">
        <f t="shared" si="8"/>
        <v>0</v>
      </c>
      <c r="I115" s="37">
        <f t="shared" si="8"/>
        <v>0</v>
      </c>
      <c r="J115" s="37">
        <f t="shared" si="8"/>
        <v>0</v>
      </c>
      <c r="K115" s="37">
        <f t="shared" si="8"/>
        <v>6.67572021484375E-6</v>
      </c>
      <c r="L115" s="37">
        <f t="shared" si="8"/>
        <v>-1.8310546875E-4</v>
      </c>
      <c r="M115" s="37">
        <f t="shared" si="8"/>
        <v>-6.103515625E-4</v>
      </c>
      <c r="N115" s="37">
        <f t="shared" si="8"/>
        <v>0</v>
      </c>
      <c r="O115" s="37">
        <f t="shared" si="8"/>
        <v>0</v>
      </c>
      <c r="P115" s="37">
        <f t="shared" si="8"/>
        <v>0</v>
      </c>
      <c r="Q115" s="37">
        <f t="shared" si="8"/>
        <v>2.86102294921875E-6</v>
      </c>
      <c r="R115" s="37">
        <f t="shared" si="8"/>
        <v>0</v>
      </c>
      <c r="S115" s="37">
        <f t="shared" si="8"/>
        <v>0</v>
      </c>
      <c r="T115" s="37">
        <f t="shared" si="8"/>
        <v>0</v>
      </c>
      <c r="U115" s="37">
        <f t="shared" si="8"/>
        <v>0</v>
      </c>
      <c r="V115" s="37">
        <f t="shared" si="8"/>
        <v>-1.049041748046875E-5</v>
      </c>
      <c r="W115" s="37">
        <f t="shared" si="8"/>
        <v>0</v>
      </c>
      <c r="X115" s="37">
        <f t="shared" si="8"/>
        <v>0</v>
      </c>
      <c r="Y115" s="37">
        <f t="shared" si="8"/>
        <v>0</v>
      </c>
      <c r="Z115" s="37">
        <f t="shared" si="8"/>
        <v>0</v>
      </c>
      <c r="AA115" s="37">
        <f t="shared" si="8"/>
        <v>0</v>
      </c>
      <c r="AB115" s="37">
        <f t="shared" si="8"/>
        <v>0</v>
      </c>
      <c r="AC115" s="37">
        <f t="shared" si="8"/>
        <v>0</v>
      </c>
      <c r="AD115" s="37">
        <f t="shared" si="8"/>
        <v>0</v>
      </c>
      <c r="AE115" s="37">
        <f t="shared" si="8"/>
        <v>6.866455078125E-5</v>
      </c>
      <c r="AF115" s="37">
        <f t="shared" si="8"/>
        <v>-1.52587890625E-4</v>
      </c>
      <c r="AG115" s="37">
        <f t="shared" si="8"/>
        <v>0</v>
      </c>
      <c r="AH115" s="37">
        <f t="shared" si="8"/>
        <v>0</v>
      </c>
      <c r="AI115" s="37">
        <f t="shared" si="8"/>
        <v>4.8828125E-4</v>
      </c>
      <c r="AJ115" s="37">
        <f t="shared" si="8"/>
        <v>0</v>
      </c>
      <c r="AK115" s="37">
        <f t="shared" si="8"/>
        <v>0</v>
      </c>
      <c r="AL115" s="37">
        <f t="shared" si="8"/>
        <v>6.866455078125E-5</v>
      </c>
      <c r="AM115" s="37">
        <f t="shared" si="8"/>
        <v>-1.373291015625E-4</v>
      </c>
      <c r="AN115" s="37">
        <f t="shared" si="8"/>
        <v>0</v>
      </c>
      <c r="AO115" s="37">
        <f t="shared" si="8"/>
        <v>0</v>
      </c>
      <c r="AP115" s="37">
        <f t="shared" si="8"/>
        <v>0</v>
      </c>
      <c r="AQ115" s="37">
        <f t="shared" si="8"/>
        <v>0</v>
      </c>
      <c r="AR115" s="37">
        <f t="shared" si="8"/>
        <v>9.1552734375E-5</v>
      </c>
      <c r="AS115" s="37">
        <f t="shared" si="8"/>
        <v>0</v>
      </c>
      <c r="AT115" s="37">
        <f t="shared" si="8"/>
        <v>-1.239776611328125E-5</v>
      </c>
      <c r="AU115" s="37">
        <f t="shared" si="8"/>
        <v>8.58306884765625E-6</v>
      </c>
      <c r="AV115" s="37">
        <f t="shared" si="8"/>
        <v>0</v>
      </c>
      <c r="AW115" s="37">
        <f t="shared" si="8"/>
        <v>-4.9591064453125E-5</v>
      </c>
      <c r="AX115" s="37">
        <f t="shared" si="8"/>
        <v>0</v>
      </c>
      <c r="AY115" s="37">
        <f t="shared" si="8"/>
        <v>-6.4849853515625E-5</v>
      </c>
      <c r="AZ115" s="37">
        <f t="shared" si="8"/>
        <v>0</v>
      </c>
      <c r="BA115" s="37">
        <f t="shared" si="8"/>
        <v>0</v>
      </c>
      <c r="BB115" s="37">
        <f t="shared" si="8"/>
        <v>0</v>
      </c>
      <c r="BC115" s="37">
        <f t="shared" si="8"/>
        <v>0</v>
      </c>
      <c r="BD115" s="37">
        <f t="shared" si="8"/>
        <v>0</v>
      </c>
      <c r="BE115" s="37">
        <f t="shared" si="8"/>
        <v>7.62939453125E-5</v>
      </c>
      <c r="BF115" s="37">
        <f t="shared" si="8"/>
        <v>0</v>
      </c>
      <c r="BG115" s="37">
        <f t="shared" si="8"/>
        <v>0</v>
      </c>
      <c r="BH115" s="37">
        <f t="shared" si="8"/>
        <v>6.866455078125E-5</v>
      </c>
      <c r="BI115" s="37">
        <f t="shared" si="8"/>
        <v>0</v>
      </c>
      <c r="BJ115" s="37">
        <f t="shared" si="8"/>
        <v>0</v>
      </c>
      <c r="BK115" s="37">
        <f t="shared" si="8"/>
        <v>0</v>
      </c>
      <c r="BL115" s="37">
        <f t="shared" si="8"/>
        <v>-4.57763671875E-5</v>
      </c>
      <c r="BM115" s="37">
        <f t="shared" si="8"/>
        <v>0</v>
      </c>
      <c r="BN115" s="37">
        <f t="shared" si="8"/>
        <v>0</v>
      </c>
      <c r="BO115" s="37">
        <f t="shared" ref="BO115:DH115" si="9">BO113-BO114</f>
        <v>0</v>
      </c>
      <c r="BP115" s="37">
        <f t="shared" si="9"/>
        <v>0</v>
      </c>
      <c r="BQ115" s="37">
        <f t="shared" si="9"/>
        <v>1.8310546875E-4</v>
      </c>
      <c r="BR115" s="37">
        <f t="shared" si="9"/>
        <v>0</v>
      </c>
      <c r="BS115" s="37">
        <f t="shared" si="9"/>
        <v>0</v>
      </c>
      <c r="BT115" s="37">
        <f t="shared" si="9"/>
        <v>0</v>
      </c>
      <c r="BU115" s="37">
        <f t="shared" si="9"/>
        <v>-4.2724609375E-4</v>
      </c>
      <c r="BV115" s="37">
        <f t="shared" si="9"/>
        <v>0</v>
      </c>
      <c r="BW115" s="37">
        <f t="shared" si="9"/>
        <v>0</v>
      </c>
      <c r="BX115" s="37">
        <f t="shared" si="9"/>
        <v>0</v>
      </c>
      <c r="BY115" s="37">
        <f t="shared" si="9"/>
        <v>0</v>
      </c>
      <c r="BZ115" s="37">
        <f t="shared" si="9"/>
        <v>-6.67572021484375E-6</v>
      </c>
      <c r="CA115" s="37">
        <f t="shared" si="9"/>
        <v>-3.0517578125E-5</v>
      </c>
      <c r="CB115" s="37">
        <f t="shared" si="9"/>
        <v>0</v>
      </c>
      <c r="CC115" s="37">
        <f t="shared" si="9"/>
        <v>0</v>
      </c>
      <c r="CD115" s="37">
        <f t="shared" si="9"/>
        <v>-1.373291015625E-4</v>
      </c>
      <c r="CE115" s="37">
        <f t="shared" si="9"/>
        <v>0</v>
      </c>
      <c r="CF115" s="37">
        <f t="shared" si="9"/>
        <v>7.62939453125E-5</v>
      </c>
      <c r="CG115" s="37">
        <f t="shared" si="9"/>
        <v>0</v>
      </c>
      <c r="CH115" s="37">
        <f t="shared" si="9"/>
        <v>0</v>
      </c>
      <c r="CI115" s="37">
        <f t="shared" si="9"/>
        <v>1.220703125E-3</v>
      </c>
      <c r="CJ115" s="37">
        <f t="shared" si="9"/>
        <v>0</v>
      </c>
      <c r="CK115" s="37">
        <f t="shared" si="9"/>
        <v>-3.662109375E-4</v>
      </c>
      <c r="CL115" s="37">
        <f t="shared" si="9"/>
        <v>0</v>
      </c>
      <c r="CM115" s="37">
        <f t="shared" si="9"/>
        <v>0</v>
      </c>
      <c r="CN115" s="37">
        <f t="shared" si="9"/>
        <v>0</v>
      </c>
      <c r="CO115" s="37">
        <f t="shared" si="9"/>
        <v>-1.373291015625E-4</v>
      </c>
      <c r="CP115" s="37">
        <f t="shared" si="9"/>
        <v>0</v>
      </c>
      <c r="CQ115" s="37">
        <f t="shared" si="9"/>
        <v>0</v>
      </c>
      <c r="CR115" s="37">
        <f t="shared" si="9"/>
        <v>-3.0517578125E-4</v>
      </c>
      <c r="CS115" s="37">
        <f t="shared" si="9"/>
        <v>7.32421875E-4</v>
      </c>
      <c r="CT115" s="37">
        <f t="shared" si="9"/>
        <v>0</v>
      </c>
      <c r="CU115" s="37">
        <f t="shared" si="9"/>
        <v>0</v>
      </c>
      <c r="CV115" s="37">
        <f t="shared" si="9"/>
        <v>0</v>
      </c>
      <c r="CW115" s="37">
        <f t="shared" si="9"/>
        <v>1.220703125E-3</v>
      </c>
      <c r="CX115" s="37">
        <f t="shared" si="9"/>
        <v>2.74658203125E-4</v>
      </c>
      <c r="CY115" s="37">
        <f t="shared" si="9"/>
        <v>0</v>
      </c>
      <c r="CZ115" s="37">
        <f t="shared" si="9"/>
        <v>0</v>
      </c>
      <c r="DA115" s="37">
        <f t="shared" si="9"/>
        <v>0</v>
      </c>
      <c r="DB115" s="37">
        <f t="shared" si="9"/>
        <v>0</v>
      </c>
      <c r="DC115" s="37">
        <f t="shared" si="9"/>
        <v>0</v>
      </c>
      <c r="DD115" s="37">
        <f t="shared" si="9"/>
        <v>-6.7138671875E-4</v>
      </c>
      <c r="DE115" s="37">
        <f t="shared" si="9"/>
        <v>0</v>
      </c>
      <c r="DF115" s="37">
        <f t="shared" si="9"/>
        <v>0</v>
      </c>
      <c r="DG115" s="37">
        <f t="shared" si="9"/>
        <v>0</v>
      </c>
      <c r="DH115" s="37">
        <f t="shared" si="9"/>
        <v>0</v>
      </c>
    </row>
    <row r="117" spans="1:113">
      <c r="C117" s="53"/>
    </row>
    <row r="118" spans="1:113">
      <c r="A118" t="s">
        <v>322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B035-EADC-B34C-B703-832454B0E6DD}">
  <dimension ref="A1:DJ119"/>
  <sheetViews>
    <sheetView zoomScale="160" zoomScaleNormal="160" workbookViewId="0">
      <pane xSplit="1" ySplit="1" topLeftCell="B113" activePane="bottomRight" state="frozen"/>
      <selection pane="topRight" activeCell="B1" sqref="B1"/>
      <selection pane="bottomLeft" activeCell="A2" sqref="A2"/>
      <selection pane="bottomRight" activeCell="A119" sqref="A119"/>
    </sheetView>
  </sheetViews>
  <sheetFormatPr baseColWidth="10" defaultColWidth="11" defaultRowHeight="16"/>
  <cols>
    <col min="1" max="1" width="45" customWidth="1"/>
    <col min="2" max="2" width="14" bestFit="1" customWidth="1"/>
    <col min="3" max="3" width="12.83203125" customWidth="1"/>
    <col min="4" max="5" width="13.83203125" bestFit="1" customWidth="1"/>
    <col min="6" max="8" width="11.1640625" bestFit="1" customWidth="1"/>
    <col min="9" max="9" width="14.83203125" bestFit="1" customWidth="1"/>
    <col min="10" max="12" width="11.1640625" bestFit="1" customWidth="1"/>
    <col min="13" max="14" width="14.83203125" bestFit="1" customWidth="1"/>
    <col min="15" max="23" width="11.1640625" bestFit="1" customWidth="1"/>
    <col min="24" max="24" width="14.83203125" bestFit="1" customWidth="1"/>
    <col min="25" max="25" width="13.83203125" bestFit="1" customWidth="1"/>
    <col min="26" max="35" width="11.1640625" bestFit="1" customWidth="1"/>
    <col min="36" max="36" width="14.83203125" bestFit="1" customWidth="1"/>
    <col min="37" max="38" width="11.1640625" bestFit="1" customWidth="1"/>
    <col min="39" max="39" width="13.83203125" bestFit="1" customWidth="1"/>
    <col min="40" max="40" width="13.33203125" bestFit="1" customWidth="1"/>
    <col min="41" max="41" width="11.1640625" bestFit="1" customWidth="1"/>
    <col min="42" max="42" width="13.83203125" bestFit="1" customWidth="1"/>
    <col min="43" max="48" width="11.1640625" bestFit="1" customWidth="1"/>
    <col min="49" max="49" width="13.83203125" bestFit="1" customWidth="1"/>
    <col min="50" max="82" width="11.1640625" bestFit="1" customWidth="1"/>
    <col min="83" max="83" width="14.83203125" bestFit="1" customWidth="1"/>
    <col min="84" max="88" width="11.1640625" bestFit="1" customWidth="1"/>
    <col min="89" max="89" width="15.83203125" bestFit="1" customWidth="1"/>
    <col min="90" max="90" width="14.83203125" bestFit="1" customWidth="1"/>
    <col min="91" max="96" width="11.1640625" bestFit="1" customWidth="1"/>
    <col min="97" max="101" width="11.83203125" bestFit="1" customWidth="1"/>
    <col min="102" max="112" width="11.1640625" bestFit="1" customWidth="1"/>
    <col min="113" max="113" width="14.83203125" style="35" bestFit="1" customWidth="1"/>
    <col min="114" max="114" width="12.83203125" bestFit="1" customWidth="1"/>
  </cols>
  <sheetData>
    <row r="1" spans="1:114">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c r="CK1" t="s">
        <v>94</v>
      </c>
      <c r="CL1" t="s">
        <v>96</v>
      </c>
      <c r="CM1" t="s">
        <v>108</v>
      </c>
      <c r="CN1" t="s">
        <v>109</v>
      </c>
      <c r="CO1" t="s">
        <v>110</v>
      </c>
      <c r="CP1" t="s">
        <v>111</v>
      </c>
      <c r="CQ1" t="s">
        <v>112</v>
      </c>
      <c r="CR1" t="s">
        <v>113</v>
      </c>
      <c r="CS1" t="s">
        <v>114</v>
      </c>
      <c r="CT1" t="s">
        <v>115</v>
      </c>
      <c r="CU1" t="s">
        <v>116</v>
      </c>
      <c r="CV1" t="s">
        <v>117</v>
      </c>
      <c r="CW1" t="s">
        <v>118</v>
      </c>
      <c r="CX1" t="s">
        <v>119</v>
      </c>
      <c r="CY1" t="s">
        <v>162</v>
      </c>
      <c r="CZ1" t="s">
        <v>120</v>
      </c>
      <c r="DA1" t="s">
        <v>121</v>
      </c>
      <c r="DB1" t="s">
        <v>122</v>
      </c>
      <c r="DC1" t="s">
        <v>257</v>
      </c>
      <c r="DD1" t="s">
        <v>123</v>
      </c>
      <c r="DE1" t="s">
        <v>141</v>
      </c>
      <c r="DF1" t="s">
        <v>124</v>
      </c>
      <c r="DG1" t="s">
        <v>125</v>
      </c>
      <c r="DH1" t="s">
        <v>126</v>
      </c>
      <c r="DI1" s="35" t="s">
        <v>128</v>
      </c>
      <c r="DJ1" t="s">
        <v>258</v>
      </c>
    </row>
    <row r="2" spans="1:114">
      <c r="A2" t="s">
        <v>4</v>
      </c>
      <c r="B2">
        <f>SAM_working!B2</f>
        <v>350003675.26807201</v>
      </c>
      <c r="C2" s="8">
        <f>'FTS sector'!M3</f>
        <v>170231.85487422833</v>
      </c>
      <c r="D2">
        <f>SAM_working!C2</f>
        <v>17115399.9848276</v>
      </c>
      <c r="E2">
        <f>SAM_working!D2</f>
        <v>14958023.7806489</v>
      </c>
      <c r="F2">
        <f>SAM_working!E2</f>
        <v>338766849.08129603</v>
      </c>
      <c r="G2">
        <f>SAM_working!F2</f>
        <v>6476600.6610449199</v>
      </c>
      <c r="H2">
        <f>SAM_working!G2</f>
        <v>177.57912190014801</v>
      </c>
      <c r="I2">
        <f>SAM_working!H2</f>
        <v>119434.912282875</v>
      </c>
      <c r="J2">
        <f>SAM_working!I2</f>
        <v>0</v>
      </c>
      <c r="K2">
        <f>SAM_working!J2</f>
        <v>388693.052789771</v>
      </c>
      <c r="L2">
        <f>SAM_working!K2</f>
        <v>89626.475585460896</v>
      </c>
      <c r="M2">
        <f>SAM_working!L2</f>
        <v>5018.2716951063403</v>
      </c>
      <c r="N2">
        <f>SAM_working!M2</f>
        <v>77333386.112156406</v>
      </c>
      <c r="O2">
        <f>SAM_working!N2</f>
        <v>3161354828.1445599</v>
      </c>
      <c r="P2">
        <f>SAM_working!O2</f>
        <v>88518566.4327095</v>
      </c>
      <c r="Q2">
        <f>SAM_working!P2</f>
        <v>8898969.2891278304</v>
      </c>
      <c r="R2">
        <f>SAM_working!Q2</f>
        <v>307.24735464350903</v>
      </c>
      <c r="S2">
        <f>SAM_working!R2</f>
        <v>8624970.8016608693</v>
      </c>
      <c r="T2">
        <f>SAM_working!S2</f>
        <v>147370.66879870699</v>
      </c>
      <c r="U2">
        <f>SAM_working!T2</f>
        <v>67456208.528098598</v>
      </c>
      <c r="V2">
        <f>SAM_working!U2</f>
        <v>2572526.9709706102</v>
      </c>
      <c r="W2">
        <f>SAM_working!V2</f>
        <v>169451.31244500101</v>
      </c>
      <c r="X2">
        <f>SAM_working!W2</f>
        <v>740.96881074266003</v>
      </c>
      <c r="Y2">
        <f>SAM_working!X2</f>
        <v>287775248.75818998</v>
      </c>
      <c r="Z2">
        <f>SAM_working!Y2</f>
        <v>9412174.4006961994</v>
      </c>
      <c r="AA2">
        <f>SAM_working!Z2</f>
        <v>39748.938288073303</v>
      </c>
      <c r="AB2">
        <f>SAM_working!AA2</f>
        <v>4018.0799975795298</v>
      </c>
      <c r="AC2">
        <f>SAM_working!AB2</f>
        <v>3238.0837672965599</v>
      </c>
      <c r="AD2">
        <f>SAM_working!AC2</f>
        <v>3920.8077024129898</v>
      </c>
      <c r="AE2">
        <f>SAM_working!AD2</f>
        <v>41106.794999054298</v>
      </c>
      <c r="AF2">
        <f>SAM_working!AE2</f>
        <v>4074.6214118343401</v>
      </c>
      <c r="AG2">
        <f>SAM_working!AF2</f>
        <v>16024.139854453901</v>
      </c>
      <c r="AH2">
        <f>SAM_working!AG2</f>
        <v>721216.84409559704</v>
      </c>
      <c r="AI2">
        <f>SAM_working!AH2</f>
        <v>14726032.157393901</v>
      </c>
      <c r="AJ2">
        <f>SAM_working!AI2</f>
        <v>2276261.9291060702</v>
      </c>
      <c r="AK2">
        <f>SAM_working!AJ2</f>
        <v>12539322.2790849</v>
      </c>
      <c r="AL2">
        <f>SAM_working!AK2</f>
        <v>1711.7622117001199</v>
      </c>
      <c r="AM2">
        <f>SAM_working!AL2</f>
        <v>2715.36149556899</v>
      </c>
      <c r="AN2">
        <f>SAM_working!AM2</f>
        <v>7745341.3675034102</v>
      </c>
      <c r="AO2">
        <f>SAM_working!AN2</f>
        <v>2875.9914423454202</v>
      </c>
      <c r="AP2">
        <f>SAM_working!AO2</f>
        <v>4764014.1974461302</v>
      </c>
      <c r="AQ2">
        <f>SAM_working!AP2</f>
        <v>3176.8186246732198</v>
      </c>
      <c r="AR2">
        <f>SAM_working!AQ2</f>
        <v>15981.1991315634</v>
      </c>
      <c r="AS2">
        <f>SAM_working!AR2</f>
        <v>543367.15903136495</v>
      </c>
      <c r="AT2">
        <f>SAM_working!AS2</f>
        <v>0</v>
      </c>
      <c r="AU2">
        <f>SAM_working!AT2</f>
        <v>13294.1901458551</v>
      </c>
      <c r="AV2">
        <f>SAM_working!AU2</f>
        <v>0</v>
      </c>
      <c r="AW2">
        <f>SAM_working!AV2</f>
        <v>4668.8731212409302</v>
      </c>
      <c r="AX2">
        <f>SAM_working!AW2</f>
        <v>0</v>
      </c>
      <c r="AY2">
        <f>SAM_working!AX2</f>
        <v>29.103440100599499</v>
      </c>
      <c r="AZ2">
        <f>SAM_working!AY2</f>
        <v>24807.806820526199</v>
      </c>
      <c r="BA2">
        <f>SAM_working!AZ2</f>
        <v>140.96414622578499</v>
      </c>
      <c r="BB2">
        <f>SAM_working!BA2</f>
        <v>2429.01028425394</v>
      </c>
      <c r="BC2">
        <f>SAM_working!BB2</f>
        <v>3389.2414400269599</v>
      </c>
      <c r="BD2">
        <f>SAM_working!BC2</f>
        <v>4593.51782923669</v>
      </c>
      <c r="BE2">
        <f>SAM_working!BD2</f>
        <v>3541.7296600127302</v>
      </c>
      <c r="BF2">
        <f>SAM_working!BE2</f>
        <v>13101.164053983</v>
      </c>
      <c r="BG2">
        <f>SAM_working!BF2</f>
        <v>48360.449930672898</v>
      </c>
      <c r="BH2">
        <f>SAM_working!BG2</f>
        <v>14600.8397131737</v>
      </c>
      <c r="BI2">
        <f>SAM_working!BH2</f>
        <v>12127.847671313</v>
      </c>
      <c r="BJ2">
        <f>SAM_working!BI2</f>
        <v>31166.7788591399</v>
      </c>
      <c r="BK2">
        <f>SAM_working!BJ2</f>
        <v>49524.648784032797</v>
      </c>
      <c r="BL2">
        <f>SAM_working!BK2</f>
        <v>2904.0969704756799</v>
      </c>
      <c r="BM2">
        <f>SAM_working!BL2</f>
        <v>3422.3682813257901</v>
      </c>
      <c r="BN2">
        <f>SAM_working!BM2</f>
        <v>540085.91265973297</v>
      </c>
      <c r="BO2">
        <f>SAM_working!BN2</f>
        <v>20402.650761876601</v>
      </c>
      <c r="BP2">
        <f>SAM_working!BO2</f>
        <v>0</v>
      </c>
      <c r="BQ2">
        <f>SAM_working!BP2</f>
        <v>27273529.0309131</v>
      </c>
      <c r="BR2">
        <f>SAM_working!BQ2</f>
        <v>341187.06135093299</v>
      </c>
      <c r="BS2">
        <f>SAM_working!BR2</f>
        <v>92326280.037323594</v>
      </c>
      <c r="BT2">
        <f>SAM_working!BS2</f>
        <v>4089.2610750275198</v>
      </c>
      <c r="BU2">
        <f>SAM_working!BT2</f>
        <v>1940220.27434416</v>
      </c>
      <c r="BV2">
        <f>SAM_working!BU2</f>
        <v>39002.7650105754</v>
      </c>
      <c r="BW2">
        <f>SAM_working!BV2</f>
        <v>4749.1152216564096</v>
      </c>
      <c r="BX2">
        <f>SAM_working!BW2</f>
        <v>3462.7923143878002</v>
      </c>
      <c r="BY2">
        <f>SAM_working!BX2</f>
        <v>24264.338644027899</v>
      </c>
      <c r="BZ2">
        <f>SAM_working!BY2</f>
        <v>31906.6496691625</v>
      </c>
      <c r="CA2">
        <f>SAM_working!BZ2</f>
        <v>0</v>
      </c>
      <c r="CB2">
        <f>SAM_working!CA2</f>
        <v>2756045.2742685801</v>
      </c>
      <c r="CC2">
        <f>SAM_working!CB2</f>
        <v>430027.846795791</v>
      </c>
      <c r="CD2">
        <f>SAM_working!CC2</f>
        <v>2869076.23314727</v>
      </c>
      <c r="CE2">
        <f>SAM_working!CD2</f>
        <v>3836.6811923569799</v>
      </c>
      <c r="CF2">
        <f>SAM_working!CE2</f>
        <v>2983.8287538997602</v>
      </c>
      <c r="CG2">
        <f>SAM_working!CF2</f>
        <v>607244.80059401202</v>
      </c>
      <c r="CH2">
        <f>SAM_working!CG2</f>
        <v>0</v>
      </c>
      <c r="CI2">
        <f>SAM_working!CH2</f>
        <v>40110.7607501241</v>
      </c>
      <c r="CJ2">
        <f>SAM_working!CI2</f>
        <v>0</v>
      </c>
      <c r="CK2">
        <f>SAM_working!CJ2</f>
        <v>0</v>
      </c>
      <c r="CL2">
        <f>SAM_working!CK2</f>
        <v>0</v>
      </c>
      <c r="CM2">
        <f>SAM_working!CL2</f>
        <v>0</v>
      </c>
      <c r="CN2">
        <f>SAM_working!CM2</f>
        <v>0</v>
      </c>
      <c r="CO2">
        <f>SAM_working!CN2</f>
        <v>55011828.978377402</v>
      </c>
      <c r="CP2">
        <f>SAM_working!CO2</f>
        <v>62071825.748533398</v>
      </c>
      <c r="CQ2">
        <f>SAM_working!CP2</f>
        <v>51558298.766263597</v>
      </c>
      <c r="CR2">
        <f>SAM_working!CQ2</f>
        <v>60737984.7294809</v>
      </c>
      <c r="CS2">
        <f>SAM_working!CR2</f>
        <v>151313875.23524401</v>
      </c>
      <c r="CT2">
        <f>SAM_working!CS2</f>
        <v>202811899.745821</v>
      </c>
      <c r="CU2">
        <f>SAM_working!CT2</f>
        <v>349547102.42521697</v>
      </c>
      <c r="CV2">
        <f>SAM_working!CU2</f>
        <v>273351064.12546903</v>
      </c>
      <c r="CW2">
        <f>SAM_working!CV2</f>
        <v>583573988.66109598</v>
      </c>
      <c r="CX2">
        <f>SAM_working!CW2</f>
        <v>4969562.7630031696</v>
      </c>
      <c r="CY2">
        <f>SAM_working!CX2</f>
        <v>1635.6765239353199</v>
      </c>
      <c r="CZ2">
        <f>SAM_working!CY2</f>
        <v>82.413125341454901</v>
      </c>
      <c r="DA2">
        <f>SAM_working!CZ2</f>
        <v>167600343.10072201</v>
      </c>
      <c r="DB2">
        <f>SAM_working!DA2</f>
        <v>8089421.2859032499</v>
      </c>
      <c r="DC2">
        <f>SAM_working!DB2</f>
        <v>2377363.5947174998</v>
      </c>
      <c r="DD2">
        <f>SAM_working!DC2</f>
        <v>0</v>
      </c>
      <c r="DE2">
        <f>SAM_working!DD2</f>
        <v>0</v>
      </c>
      <c r="DF2">
        <f>SAM_working!DE2</f>
        <v>252771.22888103599</v>
      </c>
      <c r="DG2">
        <f>SAM_working!DF2</f>
        <v>6587933.5049799699</v>
      </c>
      <c r="DH2">
        <f>SAM_working!DG2</f>
        <v>6342222276.5925798</v>
      </c>
      <c r="DI2">
        <f>SAM_working!DH2</f>
        <v>6328663192.4295502</v>
      </c>
      <c r="DJ2">
        <f>SUM(B2:DI2)</f>
        <v>19264045688.041836</v>
      </c>
    </row>
    <row r="3" spans="1:114">
      <c r="A3" t="s">
        <v>261</v>
      </c>
      <c r="O3">
        <f>'production function'!L2</f>
        <v>2100154.2719999999</v>
      </c>
      <c r="AJ3">
        <f>'production function'!L3</f>
        <v>2100154.2719999999</v>
      </c>
      <c r="AN3">
        <f>'production function'!L4</f>
        <v>2371141.92</v>
      </c>
      <c r="CU3">
        <f>'production function'!L5</f>
        <v>3899211.157333333</v>
      </c>
      <c r="CV3">
        <f>'production function'!L6</f>
        <v>3899211.157333333</v>
      </c>
      <c r="CW3">
        <f>'production function'!L7</f>
        <v>3899211.157333333</v>
      </c>
      <c r="DB3">
        <f>'production function'!L8</f>
        <v>11291.152</v>
      </c>
      <c r="DC3">
        <f>'production function'!L9</f>
        <v>11291.152</v>
      </c>
      <c r="DI3" s="35">
        <f>'production function'!L10</f>
        <v>4290637.76</v>
      </c>
      <c r="DJ3">
        <f>SUM(B3:DI3)</f>
        <v>22582303.999999993</v>
      </c>
    </row>
    <row r="4" spans="1:114">
      <c r="A4" t="s">
        <v>89</v>
      </c>
      <c r="B4">
        <f>SAM_working!B3</f>
        <v>7410753.3991879597</v>
      </c>
      <c r="C4" s="8">
        <f>'FTS sector'!M4</f>
        <v>154696.82569783597</v>
      </c>
      <c r="D4">
        <f>SAM_working!C3</f>
        <v>304676517.56116599</v>
      </c>
      <c r="E4">
        <f>SAM_working!D3</f>
        <v>17342114.1825023</v>
      </c>
      <c r="F4">
        <f>SAM_working!E3</f>
        <v>2872211.6958160801</v>
      </c>
      <c r="G4">
        <f>SAM_working!F3</f>
        <v>225033.370572427</v>
      </c>
      <c r="H4">
        <f>SAM_working!G3</f>
        <v>192.66055906246001</v>
      </c>
      <c r="I4">
        <f>SAM_working!H3</f>
        <v>0</v>
      </c>
      <c r="J4">
        <f>SAM_working!I3</f>
        <v>0</v>
      </c>
      <c r="K4">
        <f>SAM_working!J3</f>
        <v>0</v>
      </c>
      <c r="L4">
        <f>SAM_working!K3</f>
        <v>182.82512289380199</v>
      </c>
      <c r="M4">
        <f>SAM_working!L3</f>
        <v>5519.7325748061703</v>
      </c>
      <c r="N4">
        <f>SAM_working!M3</f>
        <v>17511.125454338599</v>
      </c>
      <c r="O4">
        <f>SAM_working!N3</f>
        <v>747353491.91196501</v>
      </c>
      <c r="P4">
        <f>SAM_working!O3</f>
        <v>287.84724037818398</v>
      </c>
      <c r="Q4">
        <f>SAM_working!P3</f>
        <v>0</v>
      </c>
      <c r="R4">
        <f>SAM_working!Q3</f>
        <v>0</v>
      </c>
      <c r="S4">
        <f>SAM_working!R3</f>
        <v>0</v>
      </c>
      <c r="T4">
        <f>SAM_working!S3</f>
        <v>0</v>
      </c>
      <c r="U4">
        <f>SAM_working!T3</f>
        <v>620.223144371383</v>
      </c>
      <c r="V4">
        <f>SAM_working!U3</f>
        <v>905.95705306615798</v>
      </c>
      <c r="W4">
        <f>SAM_working!V3</f>
        <v>990.09943674784495</v>
      </c>
      <c r="X4">
        <f>SAM_working!W3</f>
        <v>815.011607593912</v>
      </c>
      <c r="Y4">
        <f>SAM_working!X3</f>
        <v>474.65275000094903</v>
      </c>
      <c r="Z4">
        <f>SAM_working!Y3</f>
        <v>1433.0190913358999</v>
      </c>
      <c r="AA4">
        <f>SAM_working!Z3</f>
        <v>1824.68745795666</v>
      </c>
      <c r="AB4">
        <f>SAM_working!AA3</f>
        <v>405.47866304352101</v>
      </c>
      <c r="AC4">
        <f>SAM_working!AB3</f>
        <v>2526.5646138981201</v>
      </c>
      <c r="AD4">
        <f>SAM_working!AC3</f>
        <v>671.58663059567004</v>
      </c>
      <c r="AE4">
        <f>SAM_working!AD3</f>
        <v>647.02487859338203</v>
      </c>
      <c r="AF4">
        <f>SAM_working!AE3</f>
        <v>0</v>
      </c>
      <c r="AG4">
        <f>SAM_working!AF3</f>
        <v>778.66906769910099</v>
      </c>
      <c r="AH4">
        <f>SAM_working!AG3</f>
        <v>686.60650955850895</v>
      </c>
      <c r="AI4">
        <f>SAM_working!AH3</f>
        <v>2142.8299903563002</v>
      </c>
      <c r="AJ4">
        <f>SAM_working!AI3</f>
        <v>87289.4375718839</v>
      </c>
      <c r="AK4">
        <f>SAM_working!AJ3</f>
        <v>691.43962129801605</v>
      </c>
      <c r="AL4">
        <f>SAM_working!AK3</f>
        <v>1639.40227949172</v>
      </c>
      <c r="AM4">
        <f>SAM_working!AL3</f>
        <v>2538.1364484144601</v>
      </c>
      <c r="AN4">
        <f>SAM_working!AM3</f>
        <v>4602.5469728267599</v>
      </c>
      <c r="AO4">
        <f>SAM_working!AN3</f>
        <v>43.443995668339703</v>
      </c>
      <c r="AP4">
        <f>SAM_working!AO3</f>
        <v>3869.4397628147799</v>
      </c>
      <c r="AQ4">
        <f>SAM_working!AP3</f>
        <v>61.511504096355402</v>
      </c>
      <c r="AR4">
        <f>SAM_working!AQ3</f>
        <v>15490.8400927691</v>
      </c>
      <c r="AS4">
        <f>SAM_working!AR3</f>
        <v>262.13056008988298</v>
      </c>
      <c r="AT4">
        <f>SAM_working!AS3</f>
        <v>0</v>
      </c>
      <c r="AU4">
        <f>SAM_working!AT3</f>
        <v>0</v>
      </c>
      <c r="AV4">
        <f>SAM_working!AU3</f>
        <v>0</v>
      </c>
      <c r="AW4">
        <f>SAM_working!AV3</f>
        <v>0</v>
      </c>
      <c r="AX4">
        <f>SAM_working!AW3</f>
        <v>0</v>
      </c>
      <c r="AY4">
        <f>SAM_working!AX3</f>
        <v>0</v>
      </c>
      <c r="AZ4">
        <f>SAM_working!AY3</f>
        <v>231494.82281967701</v>
      </c>
      <c r="BA4">
        <f>SAM_working!AZ3</f>
        <v>0</v>
      </c>
      <c r="BB4">
        <f>SAM_working!BA3</f>
        <v>155.19798012430701</v>
      </c>
      <c r="BC4">
        <f>SAM_working!BB3</f>
        <v>3358.3605628677601</v>
      </c>
      <c r="BD4">
        <f>SAM_working!BC3</f>
        <v>2918.6458090900501</v>
      </c>
      <c r="BE4">
        <f>SAM_working!BD3</f>
        <v>293.71441154525502</v>
      </c>
      <c r="BF4">
        <f>SAM_working!BE3</f>
        <v>5532.2079669859304</v>
      </c>
      <c r="BG4">
        <f>SAM_working!BF3</f>
        <v>29982.794531350701</v>
      </c>
      <c r="BH4">
        <f>SAM_working!BG3</f>
        <v>9724.7511392515808</v>
      </c>
      <c r="BI4">
        <f>SAM_working!BH3</f>
        <v>12940.394474561699</v>
      </c>
      <c r="BJ4">
        <f>SAM_working!BI3</f>
        <v>34192.733495431799</v>
      </c>
      <c r="BK4">
        <f>SAM_working!BJ3</f>
        <v>21357.575351451102</v>
      </c>
      <c r="BL4">
        <f>SAM_working!BK3</f>
        <v>3194.2946939206799</v>
      </c>
      <c r="BM4">
        <f>SAM_working!BL3</f>
        <v>3764.3553065966598</v>
      </c>
      <c r="BN4">
        <f>SAM_working!BM3</f>
        <v>144.87385482369501</v>
      </c>
      <c r="BO4">
        <f>SAM_working!BN3</f>
        <v>12122.9370074625</v>
      </c>
      <c r="BP4">
        <f>SAM_working!BO3</f>
        <v>0</v>
      </c>
      <c r="BQ4">
        <f>SAM_working!BP3</f>
        <v>804859.50388186995</v>
      </c>
      <c r="BR4">
        <f>SAM_working!BQ3</f>
        <v>141764.991006244</v>
      </c>
      <c r="BS4">
        <f>SAM_working!BR3</f>
        <v>63399.060607744301</v>
      </c>
      <c r="BT4">
        <f>SAM_working!BS3</f>
        <v>4223.97285378584</v>
      </c>
      <c r="BU4">
        <f>SAM_working!BT3</f>
        <v>2565714.8530795299</v>
      </c>
      <c r="BV4">
        <f>SAM_working!BU3</f>
        <v>35801.280918119701</v>
      </c>
      <c r="BW4">
        <f>SAM_working!BV3</f>
        <v>1309.30860866901</v>
      </c>
      <c r="BX4">
        <f>SAM_working!BW3</f>
        <v>3766.94602857771</v>
      </c>
      <c r="BY4">
        <f>SAM_working!BX3</f>
        <v>13490.169224887701</v>
      </c>
      <c r="BZ4">
        <f>SAM_working!BY3</f>
        <v>34973.615062436002</v>
      </c>
      <c r="CA4">
        <f>SAM_working!BZ3</f>
        <v>0</v>
      </c>
      <c r="CB4">
        <f>SAM_working!CA3</f>
        <v>58365.056981036098</v>
      </c>
      <c r="CC4">
        <f>SAM_working!CB3</f>
        <v>321851.83844207198</v>
      </c>
      <c r="CD4">
        <f>SAM_working!CC3</f>
        <v>31577426.1870462</v>
      </c>
      <c r="CE4">
        <f>SAM_working!CD3</f>
        <v>1659.75497798164</v>
      </c>
      <c r="CF4">
        <f>SAM_working!CE3</f>
        <v>2965.7928698737101</v>
      </c>
      <c r="CG4">
        <f>SAM_working!CF3</f>
        <v>217990.97434137299</v>
      </c>
      <c r="CH4">
        <f>SAM_working!CG3</f>
        <v>0</v>
      </c>
      <c r="CI4">
        <f>SAM_working!CH3</f>
        <v>33636.976449995003</v>
      </c>
      <c r="CJ4">
        <f>SAM_working!CI3</f>
        <v>0</v>
      </c>
      <c r="CK4">
        <f>SAM_working!CJ3</f>
        <v>0</v>
      </c>
      <c r="CL4">
        <f>SAM_working!CK3</f>
        <v>0</v>
      </c>
      <c r="CM4">
        <f>SAM_working!CL3</f>
        <v>0</v>
      </c>
      <c r="CN4">
        <f>SAM_working!CM3</f>
        <v>0</v>
      </c>
      <c r="CO4">
        <f>SAM_working!CN3</f>
        <v>115710466.06971</v>
      </c>
      <c r="CP4">
        <f>SAM_working!CO3</f>
        <v>114403054.424062</v>
      </c>
      <c r="CQ4">
        <f>SAM_working!CP3</f>
        <v>90574670.802549794</v>
      </c>
      <c r="CR4">
        <f>SAM_working!CQ3</f>
        <v>109548702.971054</v>
      </c>
      <c r="CS4">
        <f>SAM_working!CR3</f>
        <v>253796185.467352</v>
      </c>
      <c r="CT4">
        <f>SAM_working!CS3</f>
        <v>330003809.64583999</v>
      </c>
      <c r="CU4">
        <f>SAM_working!CT3</f>
        <v>533576045.40204602</v>
      </c>
      <c r="CV4">
        <f>SAM_working!CU3</f>
        <v>421142165.992329</v>
      </c>
      <c r="CW4">
        <f>SAM_working!CV3</f>
        <v>761993368.51093102</v>
      </c>
      <c r="CX4">
        <f>SAM_working!CW3</f>
        <v>130.32492097220799</v>
      </c>
      <c r="CY4">
        <f>SAM_working!CX3</f>
        <v>762.32387902623702</v>
      </c>
      <c r="CZ4">
        <f>SAM_working!CY3</f>
        <v>0</v>
      </c>
      <c r="DA4">
        <f>SAM_working!CZ3</f>
        <v>15440229.922684399</v>
      </c>
      <c r="DB4">
        <f>SAM_working!DA3</f>
        <v>7029484.1791272396</v>
      </c>
      <c r="DC4">
        <f>SAM_working!DB3</f>
        <v>8289050.6885772496</v>
      </c>
      <c r="DD4">
        <f>SAM_working!DC3</f>
        <v>0</v>
      </c>
      <c r="DE4">
        <f>SAM_working!DD3</f>
        <v>0</v>
      </c>
      <c r="DF4">
        <f>SAM_working!DE3</f>
        <v>0</v>
      </c>
      <c r="DG4">
        <f>SAM_working!DF3</f>
        <v>0</v>
      </c>
      <c r="DH4">
        <f>SAM_working!DG3</f>
        <v>1120780491.1140399</v>
      </c>
      <c r="DI4">
        <f>SAM_working!DH3</f>
        <v>9121752958.0933208</v>
      </c>
      <c r="DJ4">
        <f t="shared" ref="DJ4:DJ35" si="0">SUM(B4:DI4)</f>
        <v>14120485877.751774</v>
      </c>
    </row>
    <row r="5" spans="1:114">
      <c r="A5" t="s">
        <v>90</v>
      </c>
      <c r="B5">
        <f>SAM_working!B4</f>
        <v>5704749.29270034</v>
      </c>
      <c r="C5" s="8">
        <f>'FTS sector'!M5</f>
        <v>142833.56389318555</v>
      </c>
      <c r="D5">
        <f>SAM_working!C4</f>
        <v>9732045.5304186307</v>
      </c>
      <c r="E5">
        <f>SAM_working!D4</f>
        <v>180896486.395762</v>
      </c>
      <c r="F5">
        <f>SAM_working!E4</f>
        <v>2211005.93806552</v>
      </c>
      <c r="G5">
        <f>SAM_working!F4</f>
        <v>173229.25195020501</v>
      </c>
      <c r="H5">
        <f>SAM_working!G4</f>
        <v>148.308868332738</v>
      </c>
      <c r="I5">
        <f>SAM_working!H4</f>
        <v>0</v>
      </c>
      <c r="J5">
        <f>SAM_working!I4</f>
        <v>0</v>
      </c>
      <c r="K5">
        <f>SAM_working!J4</f>
        <v>0</v>
      </c>
      <c r="L5">
        <f>SAM_working!K4</f>
        <v>140.279712807919</v>
      </c>
      <c r="M5">
        <f>SAM_working!L4</f>
        <v>4235.2303015822399</v>
      </c>
      <c r="N5">
        <f>SAM_working!M4</f>
        <v>13436.094617614201</v>
      </c>
      <c r="O5">
        <f>SAM_working!N4</f>
        <v>1131313601.3841701</v>
      </c>
      <c r="P5">
        <f>SAM_working!O4</f>
        <v>1346536906.01144</v>
      </c>
      <c r="Q5">
        <f>SAM_working!P4</f>
        <v>0</v>
      </c>
      <c r="R5">
        <f>SAM_working!Q4</f>
        <v>0</v>
      </c>
      <c r="S5">
        <f>SAM_working!R4</f>
        <v>0</v>
      </c>
      <c r="T5">
        <f>SAM_working!S4</f>
        <v>0</v>
      </c>
      <c r="U5">
        <f>SAM_working!T4</f>
        <v>475.8904202667</v>
      </c>
      <c r="V5">
        <f>SAM_working!U4</f>
        <v>695.13091641268204</v>
      </c>
      <c r="W5">
        <f>SAM_working!V4</f>
        <v>759.692445107494</v>
      </c>
      <c r="X5">
        <f>SAM_working!W4</f>
        <v>625.34947297590895</v>
      </c>
      <c r="Y5">
        <f>SAM_working!X4</f>
        <v>364.195852297057</v>
      </c>
      <c r="Z5">
        <f>SAM_working!Y4</f>
        <v>1099.5398411280401</v>
      </c>
      <c r="AA5">
        <f>SAM_working!Z4</f>
        <v>1400.0626856685201</v>
      </c>
      <c r="AB5">
        <f>SAM_working!AA4</f>
        <v>311.11933360780199</v>
      </c>
      <c r="AC5">
        <f>SAM_working!AB4</f>
        <v>1938.60533398442</v>
      </c>
      <c r="AD5">
        <f>SAM_working!AC4</f>
        <v>515.30106023953294</v>
      </c>
      <c r="AE5">
        <f>SAM_working!AD4</f>
        <v>496.45509715522599</v>
      </c>
      <c r="AF5">
        <f>SAM_working!AE4</f>
        <v>0</v>
      </c>
      <c r="AG5">
        <f>SAM_working!AF4</f>
        <v>597.46424047361302</v>
      </c>
      <c r="AH5">
        <f>SAM_working!AG4</f>
        <v>526.825648731348</v>
      </c>
      <c r="AI5">
        <f>SAM_working!AH4</f>
        <v>1644.1699635448199</v>
      </c>
      <c r="AJ5">
        <f>SAM_working!AI4</f>
        <v>66976.228649174402</v>
      </c>
      <c r="AK5">
        <f>SAM_working!AJ4</f>
        <v>530.53404239221504</v>
      </c>
      <c r="AL5">
        <f>SAM_working!AK4</f>
        <v>1257.8953991860999</v>
      </c>
      <c r="AM5">
        <f>SAM_working!AL4</f>
        <v>1947.48427576725</v>
      </c>
      <c r="AN5">
        <f>SAM_working!AM4</f>
        <v>3531.4838426671499</v>
      </c>
      <c r="AO5">
        <f>SAM_working!AN4</f>
        <v>33.334101676623497</v>
      </c>
      <c r="AP5">
        <f>SAM_working!AO4</f>
        <v>2968.9787161827999</v>
      </c>
      <c r="AQ5">
        <f>SAM_working!AP4</f>
        <v>47.197102851297601</v>
      </c>
      <c r="AR5">
        <f>SAM_working!AQ4</f>
        <v>11885.951804497499</v>
      </c>
      <c r="AS5">
        <f>SAM_working!AR4</f>
        <v>201.12990548321699</v>
      </c>
      <c r="AT5">
        <f>SAM_working!AS4</f>
        <v>0</v>
      </c>
      <c r="AU5">
        <f>SAM_working!AT4</f>
        <v>0</v>
      </c>
      <c r="AV5">
        <f>SAM_working!AU4</f>
        <v>0</v>
      </c>
      <c r="AW5">
        <f>SAM_working!AV4</f>
        <v>0</v>
      </c>
      <c r="AX5">
        <f>SAM_working!AW4</f>
        <v>0</v>
      </c>
      <c r="AY5">
        <f>SAM_working!AX4</f>
        <v>0</v>
      </c>
      <c r="AZ5">
        <f>SAM_working!AY4</f>
        <v>370347.88389691798</v>
      </c>
      <c r="BA5">
        <f>SAM_working!AZ4</f>
        <v>0</v>
      </c>
      <c r="BB5">
        <f>SAM_working!BA4</f>
        <v>119.081708988394</v>
      </c>
      <c r="BC5">
        <f>SAM_working!BB4</f>
        <v>2576.8332481208699</v>
      </c>
      <c r="BD5">
        <f>SAM_working!BC4</f>
        <v>2239.4449373624402</v>
      </c>
      <c r="BE5">
        <f>SAM_working!BD4</f>
        <v>225.363848507017</v>
      </c>
      <c r="BF5">
        <f>SAM_working!BE4</f>
        <v>4244.8025332561101</v>
      </c>
      <c r="BG5">
        <f>SAM_working!BF4</f>
        <v>23005.469595553699</v>
      </c>
      <c r="BH5">
        <f>SAM_working!BG4</f>
        <v>7461.6949538992903</v>
      </c>
      <c r="BI5">
        <f>SAM_working!BH4</f>
        <v>9929.0228376718096</v>
      </c>
      <c r="BJ5">
        <f>SAM_working!BI4</f>
        <v>26235.709616577598</v>
      </c>
      <c r="BK5">
        <f>SAM_working!BJ4</f>
        <v>16387.433461840901</v>
      </c>
      <c r="BL5">
        <f>SAM_working!BK4</f>
        <v>2450.9473052417402</v>
      </c>
      <c r="BM5">
        <f>SAM_working!BL4</f>
        <v>2888.3485647816801</v>
      </c>
      <c r="BN5">
        <f>SAM_working!BM4</f>
        <v>111.16012081036099</v>
      </c>
      <c r="BO5">
        <f>SAM_working!BN4</f>
        <v>9301.7966835071402</v>
      </c>
      <c r="BP5">
        <f>SAM_working!BO4</f>
        <v>0</v>
      </c>
      <c r="BQ5">
        <f>SAM_working!BP4</f>
        <v>719480.65787418804</v>
      </c>
      <c r="BR5">
        <f>SAM_working!BQ4</f>
        <v>108830.638494112</v>
      </c>
      <c r="BS5">
        <f>SAM_working!BR4</f>
        <v>48645.404272542502</v>
      </c>
      <c r="BT5">
        <f>SAM_working!BS4</f>
        <v>3241.0080707656002</v>
      </c>
      <c r="BU5">
        <f>SAM_working!BT4</f>
        <v>4117955.3642816101</v>
      </c>
      <c r="BV5">
        <f>SAM_working!BU4</f>
        <v>27469.930422345398</v>
      </c>
      <c r="BW5">
        <f>SAM_working!BV4</f>
        <v>1004.61814379698</v>
      </c>
      <c r="BX5">
        <f>SAM_working!BW4</f>
        <v>2890.33639736024</v>
      </c>
      <c r="BY5">
        <f>SAM_working!BX4</f>
        <v>10350.8589773886</v>
      </c>
      <c r="BZ5">
        <f>SAM_working!BY4</f>
        <v>26834.871483516301</v>
      </c>
      <c r="CA5">
        <f>SAM_working!BZ4</f>
        <v>0</v>
      </c>
      <c r="CB5">
        <f>SAM_working!CA4</f>
        <v>185543.914931557</v>
      </c>
      <c r="CC5">
        <f>SAM_working!CB4</f>
        <v>687992.14640027203</v>
      </c>
      <c r="CD5">
        <f>SAM_working!CC4</f>
        <v>14220552.1604777</v>
      </c>
      <c r="CE5">
        <f>SAM_working!CD4</f>
        <v>1273.51180164677</v>
      </c>
      <c r="CF5">
        <f>SAM_working!CE4</f>
        <v>2275.6203603118902</v>
      </c>
      <c r="CG5">
        <f>SAM_working!CF4</f>
        <v>261013.93629592899</v>
      </c>
      <c r="CH5">
        <f>SAM_working!CG4</f>
        <v>0</v>
      </c>
      <c r="CI5">
        <f>SAM_working!CH4</f>
        <v>25809.2833273955</v>
      </c>
      <c r="CJ5">
        <f>SAM_working!CI4</f>
        <v>0</v>
      </c>
      <c r="CK5">
        <f>SAM_working!CJ4</f>
        <v>0</v>
      </c>
      <c r="CL5">
        <f>SAM_working!CK4</f>
        <v>0</v>
      </c>
      <c r="CM5">
        <f>SAM_working!CL4</f>
        <v>0</v>
      </c>
      <c r="CN5">
        <f>SAM_working!CM4</f>
        <v>0</v>
      </c>
      <c r="CO5">
        <f>SAM_working!CN4</f>
        <v>67897754.626660705</v>
      </c>
      <c r="CP5">
        <f>SAM_working!CO4</f>
        <v>63281798.041024603</v>
      </c>
      <c r="CQ5">
        <f>SAM_working!CP4</f>
        <v>50884302.956194602</v>
      </c>
      <c r="CR5">
        <f>SAM_working!CQ4</f>
        <v>57475102.559894197</v>
      </c>
      <c r="CS5">
        <f>SAM_working!CR4</f>
        <v>136171504.848683</v>
      </c>
      <c r="CT5">
        <f>SAM_working!CS4</f>
        <v>162615857.543286</v>
      </c>
      <c r="CU5">
        <f>SAM_working!CT4</f>
        <v>295447133.761729</v>
      </c>
      <c r="CV5">
        <f>SAM_working!CU4</f>
        <v>219078005.48959899</v>
      </c>
      <c r="CW5">
        <f>SAM_working!CV4</f>
        <v>438786836.17530102</v>
      </c>
      <c r="CX5">
        <f>SAM_working!CW4</f>
        <v>99.996883340347495</v>
      </c>
      <c r="CY5">
        <f>SAM_working!CX4</f>
        <v>584.92275636832198</v>
      </c>
      <c r="CZ5">
        <f>SAM_working!CY4</f>
        <v>0</v>
      </c>
      <c r="DA5">
        <f>SAM_working!CZ4</f>
        <v>18518553.514624499</v>
      </c>
      <c r="DB5">
        <f>SAM_working!DA4</f>
        <v>6234760.9055498196</v>
      </c>
      <c r="DC5">
        <f>SAM_working!DB4</f>
        <v>12725109.1206351</v>
      </c>
      <c r="DD5">
        <f>SAM_working!DC4</f>
        <v>0</v>
      </c>
      <c r="DE5">
        <f>SAM_working!DD4</f>
        <v>0</v>
      </c>
      <c r="DF5">
        <f>SAM_working!DE4</f>
        <v>0</v>
      </c>
      <c r="DG5">
        <f>SAM_working!DF4</f>
        <v>0</v>
      </c>
      <c r="DH5">
        <f>SAM_working!DG4</f>
        <v>2074551212.7756801</v>
      </c>
      <c r="DI5">
        <f>SAM_working!DH4</f>
        <v>10929144287.532101</v>
      </c>
      <c r="DJ5">
        <f t="shared" si="0"/>
        <v>17230571241.32798</v>
      </c>
    </row>
    <row r="6" spans="1:114">
      <c r="A6" t="s">
        <v>5</v>
      </c>
      <c r="B6">
        <f>SAM_working!B5</f>
        <v>20004130.942457799</v>
      </c>
      <c r="C6" s="8">
        <f>'FTS sector'!M6</f>
        <v>0</v>
      </c>
      <c r="D6">
        <f>SAM_working!C5</f>
        <v>23836903.570210099</v>
      </c>
      <c r="E6">
        <f>SAM_working!D5</f>
        <v>53965282.010933101</v>
      </c>
      <c r="F6">
        <f>SAM_working!E5</f>
        <v>2276168496.2072701</v>
      </c>
      <c r="G6">
        <f>SAM_working!F5</f>
        <v>280654.08153468202</v>
      </c>
      <c r="H6">
        <f>SAM_working!G5</f>
        <v>194.50563269564299</v>
      </c>
      <c r="I6">
        <f>SAM_working!H5</f>
        <v>832586.669576657</v>
      </c>
      <c r="J6">
        <f>SAM_working!I5</f>
        <v>0</v>
      </c>
      <c r="K6">
        <f>SAM_working!J5</f>
        <v>1.1188251274507399</v>
      </c>
      <c r="L6">
        <f>SAM_working!K5</f>
        <v>185.11211036404299</v>
      </c>
      <c r="M6">
        <f>SAM_working!L5</f>
        <v>5588.7797551819003</v>
      </c>
      <c r="N6">
        <f>SAM_working!M5</f>
        <v>17730.174805270199</v>
      </c>
      <c r="O6">
        <f>SAM_working!N5</f>
        <v>9551858964.3569908</v>
      </c>
      <c r="P6">
        <f>SAM_working!O5</f>
        <v>309073.32772471698</v>
      </c>
      <c r="Q6">
        <f>SAM_working!P5</f>
        <v>1713479.00890016</v>
      </c>
      <c r="R6">
        <f>SAM_working!Q5</f>
        <v>5075172.9491796102</v>
      </c>
      <c r="S6">
        <f>SAM_working!R5</f>
        <v>73504.489849569698</v>
      </c>
      <c r="T6">
        <f>SAM_working!S5</f>
        <v>1255.9353623264401</v>
      </c>
      <c r="U6">
        <f>SAM_working!T5</f>
        <v>572851.41429637896</v>
      </c>
      <c r="V6">
        <f>SAM_working!U5</f>
        <v>22768.8484742785</v>
      </c>
      <c r="W6">
        <f>SAM_working!V5</f>
        <v>2438.5705594036699</v>
      </c>
      <c r="X6">
        <f>SAM_working!W5</f>
        <v>825.20671264931002</v>
      </c>
      <c r="Y6">
        <f>SAM_working!X5</f>
        <v>37515.769123239203</v>
      </c>
      <c r="Z6">
        <f>SAM_working!Y5</f>
        <v>81566.0136890133</v>
      </c>
      <c r="AA6">
        <f>SAM_working!Z5</f>
        <v>2138.1401108988498</v>
      </c>
      <c r="AB6">
        <f>SAM_working!AA5</f>
        <v>410.55085775698598</v>
      </c>
      <c r="AC6">
        <f>SAM_working!AB5</f>
        <v>2558.1697977113799</v>
      </c>
      <c r="AD6">
        <f>SAM_working!AC5</f>
        <v>679.98761064175403</v>
      </c>
      <c r="AE6">
        <f>SAM_working!AD5</f>
        <v>655.11861192092294</v>
      </c>
      <c r="AF6">
        <f>SAM_working!AE5</f>
        <v>0</v>
      </c>
      <c r="AG6">
        <f>SAM_working!AF5</f>
        <v>788.40955835544605</v>
      </c>
      <c r="AH6">
        <f>SAM_working!AG5</f>
        <v>6113.9405378500296</v>
      </c>
      <c r="AI6">
        <f>SAM_working!AH5</f>
        <v>1247973.4586097801</v>
      </c>
      <c r="AJ6">
        <f>SAM_working!AI5</f>
        <v>88381.354518808395</v>
      </c>
      <c r="AK6">
        <f>SAM_working!AJ5</f>
        <v>700.08894544618204</v>
      </c>
      <c r="AL6">
        <f>SAM_working!AK5</f>
        <v>1659.9098137547201</v>
      </c>
      <c r="AM6">
        <f>SAM_working!AL5</f>
        <v>2569.88638607843</v>
      </c>
      <c r="AN6">
        <f>SAM_working!AM5</f>
        <v>4660.1209379987404</v>
      </c>
      <c r="AO6">
        <f>SAM_working!AN5</f>
        <v>43.987443265573901</v>
      </c>
      <c r="AP6">
        <f>SAM_working!AO5</f>
        <v>3917.8431775880899</v>
      </c>
      <c r="AQ6">
        <f>SAM_working!AP5</f>
        <v>62.280960924374398</v>
      </c>
      <c r="AR6">
        <f>SAM_working!AQ5</f>
        <v>15684.617384614599</v>
      </c>
      <c r="AS6">
        <f>SAM_working!AR5</f>
        <v>102003.954992214</v>
      </c>
      <c r="AT6">
        <f>SAM_working!AS5</f>
        <v>0</v>
      </c>
      <c r="AU6">
        <f>SAM_working!AT5</f>
        <v>0</v>
      </c>
      <c r="AV6">
        <f>SAM_working!AU5</f>
        <v>0</v>
      </c>
      <c r="AW6">
        <f>SAM_working!AV5</f>
        <v>0</v>
      </c>
      <c r="AX6">
        <f>SAM_working!AW5</f>
        <v>0</v>
      </c>
      <c r="AY6">
        <f>SAM_working!AX5</f>
        <v>0</v>
      </c>
      <c r="AZ6">
        <f>SAM_working!AY5</f>
        <v>362728.33050449099</v>
      </c>
      <c r="BA6">
        <f>SAM_working!AZ5</f>
        <v>0</v>
      </c>
      <c r="BB6">
        <f>SAM_working!BA5</f>
        <v>157.13937543329399</v>
      </c>
      <c r="BC6">
        <f>SAM_working!BB5</f>
        <v>3400.3708096339701</v>
      </c>
      <c r="BD6">
        <f>SAM_working!BC5</f>
        <v>2955.1555966389801</v>
      </c>
      <c r="BE6">
        <f>SAM_working!BD5</f>
        <v>297.38853011496298</v>
      </c>
      <c r="BF6">
        <f>SAM_working!BE5</f>
        <v>5601.4112039536103</v>
      </c>
      <c r="BG6">
        <f>SAM_working!BF5</f>
        <v>30357.8539013687</v>
      </c>
      <c r="BH6">
        <f>SAM_working!BG5</f>
        <v>9846.39954103934</v>
      </c>
      <c r="BI6">
        <f>SAM_working!BH5</f>
        <v>13102.2678514525</v>
      </c>
      <c r="BJ6">
        <f>SAM_working!BI5</f>
        <v>34620.4556368946</v>
      </c>
      <c r="BK6">
        <f>SAM_working!BJ5</f>
        <v>21624.7405334041</v>
      </c>
      <c r="BL6">
        <f>SAM_working!BK5</f>
        <v>3234.25261559809</v>
      </c>
      <c r="BM6">
        <f>SAM_working!BL5</f>
        <v>3811.44420380868</v>
      </c>
      <c r="BN6">
        <f>SAM_working!BM5</f>
        <v>146.686104067689</v>
      </c>
      <c r="BO6">
        <f>SAM_working!BN5</f>
        <v>12274.584683666701</v>
      </c>
      <c r="BP6">
        <f>SAM_working!BO5</f>
        <v>0</v>
      </c>
      <c r="BQ6">
        <f>SAM_working!BP5</f>
        <v>171482992.81401101</v>
      </c>
      <c r="BR6">
        <f>SAM_working!BQ5</f>
        <v>2023212.4915841599</v>
      </c>
      <c r="BS6">
        <f>SAM_working!BR5</f>
        <v>1070195.11334541</v>
      </c>
      <c r="BT6">
        <f>SAM_working!BS5</f>
        <v>4276.8111773069304</v>
      </c>
      <c r="BU6">
        <f>SAM_working!BT5</f>
        <v>6709281.6375115998</v>
      </c>
      <c r="BV6">
        <f>SAM_working!BU5</f>
        <v>36249.124625714998</v>
      </c>
      <c r="BW6">
        <f>SAM_working!BV5</f>
        <v>1325.6869506348701</v>
      </c>
      <c r="BX6">
        <f>SAM_working!BW5</f>
        <v>3814.0673335278798</v>
      </c>
      <c r="BY6">
        <f>SAM_working!BX5</f>
        <v>13658.919818353301</v>
      </c>
      <c r="BZ6">
        <f>SAM_working!BY5</f>
        <v>35411.105371047997</v>
      </c>
      <c r="CA6">
        <f>SAM_working!BZ5</f>
        <v>0</v>
      </c>
      <c r="CB6">
        <f>SAM_working!CA5</f>
        <v>36490752.375555001</v>
      </c>
      <c r="CC6">
        <f>SAM_working!CB5</f>
        <v>2358002.8581903898</v>
      </c>
      <c r="CD6">
        <f>SAM_working!CC5</f>
        <v>317424117.38011199</v>
      </c>
      <c r="CE6">
        <f>SAM_working!CD5</f>
        <v>1680.51710726799</v>
      </c>
      <c r="CF6">
        <f>SAM_working!CE5</f>
        <v>3002.8924272286899</v>
      </c>
      <c r="CG6">
        <f>SAM_working!CF5</f>
        <v>178132.948223835</v>
      </c>
      <c r="CH6">
        <f>SAM_working!CG5</f>
        <v>0</v>
      </c>
      <c r="CI6">
        <f>SAM_working!CH5</f>
        <v>34057.746541437002</v>
      </c>
      <c r="CJ6">
        <f>SAM_working!CI5</f>
        <v>0</v>
      </c>
      <c r="CK6">
        <f>SAM_working!CJ5</f>
        <v>0</v>
      </c>
      <c r="CL6">
        <f>SAM_working!CK5</f>
        <v>0</v>
      </c>
      <c r="CM6">
        <f>SAM_working!CL5</f>
        <v>0</v>
      </c>
      <c r="CN6">
        <f>SAM_working!CM5</f>
        <v>0</v>
      </c>
      <c r="CO6">
        <f>SAM_working!CN5</f>
        <v>72814811.026466101</v>
      </c>
      <c r="CP6">
        <f>SAM_working!CO5</f>
        <v>73927106.074376404</v>
      </c>
      <c r="CQ6">
        <f>SAM_working!CP5</f>
        <v>59091509.758134797</v>
      </c>
      <c r="CR6">
        <f>SAM_working!CQ5</f>
        <v>66499059.680129401</v>
      </c>
      <c r="CS6">
        <f>SAM_working!CR5</f>
        <v>159817153.09028399</v>
      </c>
      <c r="CT6">
        <f>SAM_working!CS5</f>
        <v>197986736.970305</v>
      </c>
      <c r="CU6">
        <f>SAM_working!CT5</f>
        <v>310239257.47289097</v>
      </c>
      <c r="CV6">
        <f>SAM_working!CU5</f>
        <v>246047521.24179599</v>
      </c>
      <c r="CW6">
        <f>SAM_working!CV5</f>
        <v>483883567.43715501</v>
      </c>
      <c r="CX6">
        <f>SAM_working!CW5</f>
        <v>131.95517537382401</v>
      </c>
      <c r="CY6">
        <f>SAM_working!CX5</f>
        <v>2140964.2242888799</v>
      </c>
      <c r="CZ6">
        <f>SAM_working!CY5</f>
        <v>0</v>
      </c>
      <c r="DA6">
        <f>SAM_working!CZ5</f>
        <v>99671831.739711598</v>
      </c>
      <c r="DB6">
        <f>SAM_working!DA5</f>
        <v>2954875.4348019501</v>
      </c>
      <c r="DC6">
        <f>SAM_working!DB5</f>
        <v>38809810.378395803</v>
      </c>
      <c r="DD6">
        <f>SAM_working!DC5</f>
        <v>0</v>
      </c>
      <c r="DE6">
        <f>SAM_working!DD5</f>
        <v>0</v>
      </c>
      <c r="DF6">
        <f>SAM_working!DE5</f>
        <v>0</v>
      </c>
      <c r="DG6">
        <f>SAM_working!DF5</f>
        <v>57306791.385540999</v>
      </c>
      <c r="DH6">
        <f>SAM_working!DG5</f>
        <v>45033692.275024503</v>
      </c>
      <c r="DI6">
        <f>SAM_working!DH5</f>
        <v>3565568599.8771801</v>
      </c>
      <c r="DJ6">
        <f t="shared" si="0"/>
        <v>17956509913.876865</v>
      </c>
    </row>
    <row r="7" spans="1:114">
      <c r="A7" t="s">
        <v>6</v>
      </c>
      <c r="B7">
        <f>SAM_working!B6</f>
        <v>26271.042314882201</v>
      </c>
      <c r="D7">
        <f>SAM_working!C6</f>
        <v>435.11687667099699</v>
      </c>
      <c r="E7">
        <f>SAM_working!D6</f>
        <v>0</v>
      </c>
      <c r="F7">
        <f>SAM_working!E6</f>
        <v>25724.501224816799</v>
      </c>
      <c r="G7">
        <f>SAM_working!F6</f>
        <v>18717017.4328252</v>
      </c>
      <c r="H7">
        <f>SAM_working!G6</f>
        <v>0</v>
      </c>
      <c r="I7">
        <f>SAM_working!H6</f>
        <v>6178.0757272463097</v>
      </c>
      <c r="J7">
        <f>SAM_working!I6</f>
        <v>0</v>
      </c>
      <c r="K7">
        <f>SAM_working!J6</f>
        <v>421.35742438186702</v>
      </c>
      <c r="L7">
        <f>SAM_working!K6</f>
        <v>6.8234766022794897</v>
      </c>
      <c r="M7">
        <f>SAM_working!L6</f>
        <v>0</v>
      </c>
      <c r="N7">
        <f>SAM_working!M6</f>
        <v>5849.4682790819097</v>
      </c>
      <c r="O7">
        <f>SAM_working!N6</f>
        <v>78494311.939821899</v>
      </c>
      <c r="P7">
        <f>SAM_working!O6</f>
        <v>14372045.881715801</v>
      </c>
      <c r="Q7">
        <f>SAM_working!P6</f>
        <v>680.95767699736496</v>
      </c>
      <c r="R7">
        <f>SAM_working!Q6</f>
        <v>0</v>
      </c>
      <c r="S7">
        <f>SAM_working!R6</f>
        <v>25732145.247529801</v>
      </c>
      <c r="T7">
        <f>SAM_working!S6</f>
        <v>439672.61361901899</v>
      </c>
      <c r="U7">
        <f>SAM_working!T6</f>
        <v>200321592.790351</v>
      </c>
      <c r="V7">
        <f>SAM_working!U6</f>
        <v>7649702.5232077502</v>
      </c>
      <c r="W7">
        <f>SAM_working!V6</f>
        <v>502738.933495779</v>
      </c>
      <c r="X7">
        <f>SAM_working!W6</f>
        <v>0</v>
      </c>
      <c r="Y7">
        <f>SAM_working!X6</f>
        <v>12986809.0682342</v>
      </c>
      <c r="Z7">
        <f>SAM_working!Y6</f>
        <v>28046349.1361214</v>
      </c>
      <c r="AA7">
        <f>SAM_working!Z6</f>
        <v>101741.613392435</v>
      </c>
      <c r="AB7">
        <f>SAM_working!AA6</f>
        <v>0</v>
      </c>
      <c r="AC7">
        <f>SAM_working!AB6</f>
        <v>0</v>
      </c>
      <c r="AD7">
        <f>SAM_working!AC6</f>
        <v>0</v>
      </c>
      <c r="AE7">
        <f>SAM_working!AD6</f>
        <v>0</v>
      </c>
      <c r="AF7">
        <f>SAM_working!AE6</f>
        <v>0</v>
      </c>
      <c r="AG7">
        <f>SAM_working!AF6</f>
        <v>0</v>
      </c>
      <c r="AH7">
        <f>SAM_working!AG6</f>
        <v>1896971.7069047301</v>
      </c>
      <c r="AI7">
        <f>SAM_working!AH6</f>
        <v>12507925.2851467</v>
      </c>
      <c r="AJ7">
        <f>SAM_working!AI6</f>
        <v>163.18034043727201</v>
      </c>
      <c r="AK7">
        <f>SAM_working!AJ6</f>
        <v>959.32345628044095</v>
      </c>
      <c r="AL7">
        <f>SAM_working!AK6</f>
        <v>0</v>
      </c>
      <c r="AM7">
        <f>SAM_working!AL6</f>
        <v>0</v>
      </c>
      <c r="AN7">
        <f>SAM_working!AM6</f>
        <v>591.30149104468398</v>
      </c>
      <c r="AO7">
        <f>SAM_working!AN6</f>
        <v>0</v>
      </c>
      <c r="AP7">
        <f>SAM_working!AO6</f>
        <v>364.23301872011302</v>
      </c>
      <c r="AQ7">
        <f>SAM_working!AP6</f>
        <v>0</v>
      </c>
      <c r="AR7">
        <f>SAM_working!AQ6</f>
        <v>0</v>
      </c>
      <c r="AS7">
        <f>SAM_working!AR6</f>
        <v>41.405000862010198</v>
      </c>
      <c r="AT7">
        <f>SAM_working!AS6</f>
        <v>0</v>
      </c>
      <c r="AU7">
        <f>SAM_working!AT6</f>
        <v>0</v>
      </c>
      <c r="AV7">
        <f>SAM_working!AU6</f>
        <v>0</v>
      </c>
      <c r="AW7">
        <f>SAM_working!AV6</f>
        <v>0</v>
      </c>
      <c r="AX7">
        <f>SAM_working!AW6</f>
        <v>0</v>
      </c>
      <c r="AY7">
        <f>SAM_working!AX6</f>
        <v>0</v>
      </c>
      <c r="AZ7">
        <f>SAM_working!AY6</f>
        <v>1.8684839083975</v>
      </c>
      <c r="BA7">
        <f>SAM_working!AZ6</f>
        <v>0</v>
      </c>
      <c r="BB7">
        <f>SAM_working!BA6</f>
        <v>0</v>
      </c>
      <c r="BC7">
        <f>SAM_working!BB6</f>
        <v>0</v>
      </c>
      <c r="BD7">
        <f>SAM_working!BC6</f>
        <v>0</v>
      </c>
      <c r="BE7">
        <f>SAM_working!BD6</f>
        <v>0</v>
      </c>
      <c r="BF7">
        <f>SAM_working!BE6</f>
        <v>0</v>
      </c>
      <c r="BG7">
        <f>SAM_working!BF6</f>
        <v>0</v>
      </c>
      <c r="BH7">
        <f>SAM_working!BG6</f>
        <v>0</v>
      </c>
      <c r="BI7">
        <f>SAM_working!BH6</f>
        <v>0</v>
      </c>
      <c r="BJ7">
        <f>SAM_working!BI6</f>
        <v>0</v>
      </c>
      <c r="BK7">
        <f>SAM_working!BJ6</f>
        <v>2.26497894947852</v>
      </c>
      <c r="BL7">
        <f>SAM_working!BK6</f>
        <v>0</v>
      </c>
      <c r="BM7">
        <f>SAM_working!BL6</f>
        <v>0</v>
      </c>
      <c r="BN7">
        <f>SAM_working!BM6</f>
        <v>28.635415053921498</v>
      </c>
      <c r="BO7">
        <f>SAM_working!BN6</f>
        <v>0</v>
      </c>
      <c r="BP7">
        <f>SAM_working!BO6</f>
        <v>0</v>
      </c>
      <c r="BQ7">
        <f>SAM_working!BP6</f>
        <v>4284158.4262254396</v>
      </c>
      <c r="BR7">
        <f>SAM_working!BQ6</f>
        <v>16.2534789233382</v>
      </c>
      <c r="BS7">
        <f>SAM_working!BR6</f>
        <v>301460.37103174202</v>
      </c>
      <c r="BT7">
        <f>SAM_working!BS6</f>
        <v>0</v>
      </c>
      <c r="BU7">
        <f>SAM_working!BT6</f>
        <v>345652.33566414798</v>
      </c>
      <c r="BV7">
        <f>SAM_working!BU6</f>
        <v>0</v>
      </c>
      <c r="BW7">
        <f>SAM_working!BV6</f>
        <v>0</v>
      </c>
      <c r="BX7">
        <f>SAM_working!BW6</f>
        <v>0</v>
      </c>
      <c r="BY7">
        <f>SAM_working!BX6</f>
        <v>0</v>
      </c>
      <c r="BZ7">
        <f>SAM_working!BY6</f>
        <v>0</v>
      </c>
      <c r="CA7">
        <f>SAM_working!BZ6</f>
        <v>0</v>
      </c>
      <c r="CB7">
        <f>SAM_working!CA6</f>
        <v>206.54915892370599</v>
      </c>
      <c r="CC7">
        <f>SAM_working!CB6</f>
        <v>28.940259459620901</v>
      </c>
      <c r="CD7">
        <f>SAM_working!CC6</f>
        <v>208.20817544594601</v>
      </c>
      <c r="CE7">
        <f>SAM_working!CD6</f>
        <v>0</v>
      </c>
      <c r="CF7">
        <f>SAM_working!CE6</f>
        <v>0</v>
      </c>
      <c r="CG7">
        <f>SAM_working!CF6</f>
        <v>45.365127091786299</v>
      </c>
      <c r="CH7">
        <f>SAM_working!CG6</f>
        <v>0</v>
      </c>
      <c r="CI7">
        <f>SAM_working!CH6</f>
        <v>0</v>
      </c>
      <c r="CJ7">
        <f>SAM_working!CI6</f>
        <v>0</v>
      </c>
      <c r="CK7">
        <f>SAM_working!CJ6</f>
        <v>0</v>
      </c>
      <c r="CL7">
        <f>SAM_working!CK6</f>
        <v>0</v>
      </c>
      <c r="CM7">
        <f>SAM_working!CL6</f>
        <v>0</v>
      </c>
      <c r="CN7">
        <f>SAM_working!CM6</f>
        <v>0</v>
      </c>
      <c r="CO7">
        <f>SAM_working!CN6</f>
        <v>4072.2602265052501</v>
      </c>
      <c r="CP7">
        <f>SAM_working!CO6</f>
        <v>4560.4274905427301</v>
      </c>
      <c r="CQ7">
        <f>SAM_working!CP6</f>
        <v>3774.9106550920401</v>
      </c>
      <c r="CR7">
        <f>SAM_working!CQ6</f>
        <v>4500.5543189436703</v>
      </c>
      <c r="CS7">
        <f>SAM_working!CR6</f>
        <v>11307.0956453124</v>
      </c>
      <c r="CT7">
        <f>SAM_working!CS6</f>
        <v>15129.2256019702</v>
      </c>
      <c r="CU7">
        <f>SAM_working!CT6</f>
        <v>25903.500940649599</v>
      </c>
      <c r="CV7">
        <f>SAM_working!CU6</f>
        <v>20151.828295971602</v>
      </c>
      <c r="CW7">
        <f>SAM_working!CV6</f>
        <v>43258.420319287099</v>
      </c>
      <c r="CX7">
        <f>SAM_working!CW6</f>
        <v>380.22431186098902</v>
      </c>
      <c r="CY7">
        <f>SAM_working!CX6</f>
        <v>0</v>
      </c>
      <c r="CZ7">
        <f>SAM_working!CY6</f>
        <v>0</v>
      </c>
      <c r="DA7">
        <f>SAM_working!CZ6</f>
        <v>12202.280802036001</v>
      </c>
      <c r="DB7">
        <f>SAM_working!DA6</f>
        <v>614.938223721545</v>
      </c>
      <c r="DC7">
        <f>SAM_working!DB6</f>
        <v>181.563743042005</v>
      </c>
      <c r="DD7">
        <f>SAM_working!DC6</f>
        <v>0</v>
      </c>
      <c r="DE7">
        <f>SAM_working!DD6</f>
        <v>0</v>
      </c>
      <c r="DF7">
        <f>SAM_working!DE6</f>
        <v>0</v>
      </c>
      <c r="DG7">
        <f>SAM_working!DF6</f>
        <v>5845719.2850371096</v>
      </c>
      <c r="DH7">
        <f>SAM_working!DG6</f>
        <v>81326849.407854602</v>
      </c>
      <c r="DI7">
        <f>SAM_working!DH6</f>
        <v>312551434.94958001</v>
      </c>
      <c r="DJ7">
        <f t="shared" si="0"/>
        <v>806638561.04971933</v>
      </c>
    </row>
    <row r="8" spans="1:114">
      <c r="A8" t="s">
        <v>7</v>
      </c>
      <c r="B8">
        <f>SAM_working!B7</f>
        <v>0</v>
      </c>
      <c r="D8">
        <f>SAM_working!C7</f>
        <v>0</v>
      </c>
      <c r="E8">
        <f>SAM_working!D7</f>
        <v>0</v>
      </c>
      <c r="F8">
        <f>SAM_working!E7</f>
        <v>0</v>
      </c>
      <c r="G8">
        <f>SAM_working!F7</f>
        <v>0</v>
      </c>
      <c r="H8">
        <f>SAM_working!G7</f>
        <v>0</v>
      </c>
      <c r="I8">
        <f>SAM_working!H7</f>
        <v>0</v>
      </c>
      <c r="J8">
        <f>SAM_working!I7</f>
        <v>0</v>
      </c>
      <c r="K8">
        <f>SAM_working!J7</f>
        <v>0</v>
      </c>
      <c r="L8">
        <f>SAM_working!K7</f>
        <v>0</v>
      </c>
      <c r="M8">
        <f>SAM_working!L7</f>
        <v>0</v>
      </c>
      <c r="N8">
        <f>SAM_working!M7</f>
        <v>0</v>
      </c>
      <c r="O8">
        <f>SAM_working!N7</f>
        <v>44900790.455039799</v>
      </c>
      <c r="P8">
        <f>SAM_working!O7</f>
        <v>0</v>
      </c>
      <c r="Q8">
        <f>SAM_working!P7</f>
        <v>0</v>
      </c>
      <c r="R8">
        <f>SAM_working!Q7</f>
        <v>0</v>
      </c>
      <c r="S8">
        <f>SAM_working!R7</f>
        <v>0</v>
      </c>
      <c r="T8">
        <f>SAM_working!S7</f>
        <v>0</v>
      </c>
      <c r="U8">
        <f>SAM_working!T7</f>
        <v>0</v>
      </c>
      <c r="V8">
        <f>SAM_working!U7</f>
        <v>0</v>
      </c>
      <c r="W8">
        <f>SAM_working!V7</f>
        <v>0</v>
      </c>
      <c r="X8">
        <f>SAM_working!W7</f>
        <v>0</v>
      </c>
      <c r="Y8">
        <f>SAM_working!X7</f>
        <v>69107.702997459201</v>
      </c>
      <c r="Z8">
        <f>SAM_working!Y7</f>
        <v>0</v>
      </c>
      <c r="AA8">
        <f>SAM_working!Z7</f>
        <v>0</v>
      </c>
      <c r="AB8">
        <f>SAM_working!AA7</f>
        <v>0</v>
      </c>
      <c r="AC8">
        <f>SAM_working!AB7</f>
        <v>0</v>
      </c>
      <c r="AD8">
        <f>SAM_working!AC7</f>
        <v>0</v>
      </c>
      <c r="AE8">
        <f>SAM_working!AD7</f>
        <v>0</v>
      </c>
      <c r="AF8">
        <f>SAM_working!AE7</f>
        <v>0</v>
      </c>
      <c r="AG8">
        <f>SAM_working!AF7</f>
        <v>0</v>
      </c>
      <c r="AH8">
        <f>SAM_working!AG7</f>
        <v>0</v>
      </c>
      <c r="AI8">
        <f>SAM_working!AH7</f>
        <v>0</v>
      </c>
      <c r="AJ8">
        <f>SAM_working!AI7</f>
        <v>0</v>
      </c>
      <c r="AK8">
        <f>SAM_working!AJ7</f>
        <v>0</v>
      </c>
      <c r="AL8">
        <f>SAM_working!AK7</f>
        <v>0</v>
      </c>
      <c r="AM8">
        <f>SAM_working!AL7</f>
        <v>0</v>
      </c>
      <c r="AN8">
        <f>SAM_working!AM7</f>
        <v>4618407.1917085601</v>
      </c>
      <c r="AO8">
        <f>SAM_working!AN7</f>
        <v>0</v>
      </c>
      <c r="AP8">
        <f>SAM_working!AO7</f>
        <v>0</v>
      </c>
      <c r="AQ8">
        <f>SAM_working!AP7</f>
        <v>0</v>
      </c>
      <c r="AR8">
        <f>SAM_working!AQ7</f>
        <v>0</v>
      </c>
      <c r="AS8">
        <f>SAM_working!AR7</f>
        <v>0</v>
      </c>
      <c r="AT8">
        <f>SAM_working!AS7</f>
        <v>0</v>
      </c>
      <c r="AU8">
        <f>SAM_working!AT7</f>
        <v>0</v>
      </c>
      <c r="AV8">
        <f>SAM_working!AU7</f>
        <v>0</v>
      </c>
      <c r="AW8">
        <f>SAM_working!AV7</f>
        <v>0</v>
      </c>
      <c r="AX8">
        <f>SAM_working!AW7</f>
        <v>0</v>
      </c>
      <c r="AY8">
        <f>SAM_working!AX7</f>
        <v>0</v>
      </c>
      <c r="AZ8">
        <f>SAM_working!AY7</f>
        <v>2999.57214909306</v>
      </c>
      <c r="BA8">
        <f>SAM_working!AZ7</f>
        <v>0</v>
      </c>
      <c r="BB8">
        <f>SAM_working!BA7</f>
        <v>0</v>
      </c>
      <c r="BC8">
        <f>SAM_working!BB7</f>
        <v>0</v>
      </c>
      <c r="BD8">
        <f>SAM_working!BC7</f>
        <v>0</v>
      </c>
      <c r="BE8">
        <f>SAM_working!BD7</f>
        <v>0</v>
      </c>
      <c r="BF8">
        <f>SAM_working!BE7</f>
        <v>0</v>
      </c>
      <c r="BG8">
        <f>SAM_working!BF7</f>
        <v>0</v>
      </c>
      <c r="BH8">
        <f>SAM_working!BG7</f>
        <v>0</v>
      </c>
      <c r="BI8">
        <f>SAM_working!BH7</f>
        <v>0</v>
      </c>
      <c r="BJ8">
        <f>SAM_working!BI7</f>
        <v>0</v>
      </c>
      <c r="BK8">
        <f>SAM_working!BJ7</f>
        <v>0</v>
      </c>
      <c r="BL8">
        <f>SAM_working!BK7</f>
        <v>0</v>
      </c>
      <c r="BM8">
        <f>SAM_working!BL7</f>
        <v>0</v>
      </c>
      <c r="BN8">
        <f>SAM_working!BM7</f>
        <v>0</v>
      </c>
      <c r="BO8">
        <f>SAM_working!BN7</f>
        <v>0</v>
      </c>
      <c r="BP8">
        <f>SAM_working!BO7</f>
        <v>0</v>
      </c>
      <c r="BQ8">
        <f>SAM_working!BP7</f>
        <v>401153.579994175</v>
      </c>
      <c r="BR8">
        <f>SAM_working!BQ7</f>
        <v>0</v>
      </c>
      <c r="BS8">
        <f>SAM_working!BR7</f>
        <v>0</v>
      </c>
      <c r="BT8">
        <f>SAM_working!BS7</f>
        <v>0</v>
      </c>
      <c r="BU8">
        <f>SAM_working!BT7</f>
        <v>584992.12509632704</v>
      </c>
      <c r="BV8">
        <f>SAM_working!BU7</f>
        <v>0</v>
      </c>
      <c r="BW8">
        <f>SAM_working!BV7</f>
        <v>0</v>
      </c>
      <c r="BX8">
        <f>SAM_working!BW7</f>
        <v>0</v>
      </c>
      <c r="BY8">
        <f>SAM_working!BX7</f>
        <v>0</v>
      </c>
      <c r="BZ8">
        <f>SAM_working!BY7</f>
        <v>0</v>
      </c>
      <c r="CA8">
        <f>SAM_working!BZ7</f>
        <v>0</v>
      </c>
      <c r="CB8">
        <f>SAM_working!CA7</f>
        <v>2253892.1922114901</v>
      </c>
      <c r="CC8">
        <f>SAM_working!CB7</f>
        <v>3517546.3229235099</v>
      </c>
      <c r="CD8">
        <f>SAM_working!CC7</f>
        <v>63700216.474466398</v>
      </c>
      <c r="CE8">
        <f>SAM_working!CD7</f>
        <v>0</v>
      </c>
      <c r="CF8">
        <f>SAM_working!CE7</f>
        <v>0</v>
      </c>
      <c r="CG8">
        <f>SAM_working!CF7</f>
        <v>1333627.60016964</v>
      </c>
      <c r="CH8">
        <f>SAM_working!CG7</f>
        <v>0</v>
      </c>
      <c r="CI8">
        <f>SAM_working!CH7</f>
        <v>1312.88514309061</v>
      </c>
      <c r="CJ8">
        <f>SAM_working!CI7</f>
        <v>0</v>
      </c>
      <c r="CK8">
        <f>SAM_working!CJ7</f>
        <v>0</v>
      </c>
      <c r="CL8">
        <f>SAM_working!CK7</f>
        <v>0</v>
      </c>
      <c r="CM8">
        <f>SAM_working!CL7</f>
        <v>0</v>
      </c>
      <c r="CN8">
        <f>SAM_working!CM7</f>
        <v>0</v>
      </c>
      <c r="CO8">
        <f>SAM_working!CN7</f>
        <v>7051646.9533646703</v>
      </c>
      <c r="CP8">
        <f>SAM_working!CO7</f>
        <v>5413076.1428176695</v>
      </c>
      <c r="CQ8">
        <f>SAM_working!CP7</f>
        <v>3636610.1247154698</v>
      </c>
      <c r="CR8">
        <f>SAM_working!CQ7</f>
        <v>6670115.2679724405</v>
      </c>
      <c r="CS8">
        <f>SAM_working!CR7</f>
        <v>6224911.4109399803</v>
      </c>
      <c r="CT8">
        <f>SAM_working!CS7</f>
        <v>13966018.7559774</v>
      </c>
      <c r="CU8">
        <f>SAM_working!CT7</f>
        <v>21297171.738558799</v>
      </c>
      <c r="CV8">
        <f>SAM_working!CU7</f>
        <v>11960841.7650942</v>
      </c>
      <c r="CW8">
        <f>SAM_working!CV7</f>
        <v>27860890.0315313</v>
      </c>
      <c r="CX8">
        <f>SAM_working!CW7</f>
        <v>0</v>
      </c>
      <c r="CY8">
        <f>SAM_working!CX7</f>
        <v>0</v>
      </c>
      <c r="CZ8">
        <f>SAM_working!CY7</f>
        <v>0</v>
      </c>
      <c r="DA8">
        <f>SAM_working!CZ7</f>
        <v>3353589.6967152501</v>
      </c>
      <c r="DB8">
        <f>SAM_working!DA7</f>
        <v>463624.10441881302</v>
      </c>
      <c r="DC8">
        <f>SAM_working!DB7</f>
        <v>5535505.3869289802</v>
      </c>
      <c r="DD8">
        <f>SAM_working!DC7</f>
        <v>0</v>
      </c>
      <c r="DE8">
        <f>SAM_working!DD7</f>
        <v>0</v>
      </c>
      <c r="DF8">
        <f>SAM_working!DE7</f>
        <v>0</v>
      </c>
      <c r="DG8">
        <f>SAM_working!DF7</f>
        <v>94697.440785796105</v>
      </c>
      <c r="DH8">
        <f>SAM_working!DG7</f>
        <v>79598687.247434303</v>
      </c>
      <c r="DI8">
        <f>SAM_working!DH7</f>
        <v>2596621.2217176701</v>
      </c>
      <c r="DJ8">
        <f t="shared" si="0"/>
        <v>317108053.39087224</v>
      </c>
    </row>
    <row r="9" spans="1:114">
      <c r="A9" t="s">
        <v>8</v>
      </c>
      <c r="B9">
        <f>SAM_working!B8</f>
        <v>1071426862.11158</v>
      </c>
      <c r="C9" s="8">
        <f>'FTS sector'!M7</f>
        <v>320818.79563038709</v>
      </c>
      <c r="D9">
        <f>SAM_working!C8</f>
        <v>1827821918.6596301</v>
      </c>
      <c r="E9">
        <f>SAM_working!D8</f>
        <v>2394699722.7957501</v>
      </c>
      <c r="F9">
        <f>SAM_working!E8</f>
        <v>415039569.28338498</v>
      </c>
      <c r="G9">
        <f>SAM_working!F8</f>
        <v>32537106.1974365</v>
      </c>
      <c r="H9">
        <f>SAM_working!G8</f>
        <v>27856.388829474501</v>
      </c>
      <c r="I9">
        <f>SAM_working!H8</f>
        <v>0</v>
      </c>
      <c r="J9">
        <f>SAM_working!I8</f>
        <v>0</v>
      </c>
      <c r="K9">
        <f>SAM_working!J8</f>
        <v>0</v>
      </c>
      <c r="L9">
        <f>SAM_working!K8</f>
        <v>0</v>
      </c>
      <c r="M9">
        <f>SAM_working!L8</f>
        <v>0</v>
      </c>
      <c r="N9">
        <f>SAM_working!M8</f>
        <v>0</v>
      </c>
      <c r="O9">
        <f>SAM_working!N8</f>
        <v>0</v>
      </c>
      <c r="P9">
        <f>SAM_working!O8</f>
        <v>0</v>
      </c>
      <c r="Q9">
        <f>SAM_working!P8</f>
        <v>0</v>
      </c>
      <c r="R9">
        <f>SAM_working!Q8</f>
        <v>0</v>
      </c>
      <c r="S9">
        <f>SAM_working!R8</f>
        <v>0</v>
      </c>
      <c r="T9">
        <f>SAM_working!S8</f>
        <v>0</v>
      </c>
      <c r="U9">
        <f>SAM_working!T8</f>
        <v>0</v>
      </c>
      <c r="V9">
        <f>SAM_working!U8</f>
        <v>0</v>
      </c>
      <c r="W9">
        <f>SAM_working!V8</f>
        <v>0</v>
      </c>
      <c r="X9">
        <f>SAM_working!W8</f>
        <v>0</v>
      </c>
      <c r="Y9">
        <f>SAM_working!X8</f>
        <v>0</v>
      </c>
      <c r="Z9">
        <f>SAM_working!Y8</f>
        <v>0</v>
      </c>
      <c r="AA9">
        <f>SAM_working!Z8</f>
        <v>0</v>
      </c>
      <c r="AB9">
        <f>SAM_working!AA8</f>
        <v>0</v>
      </c>
      <c r="AC9">
        <f>SAM_working!AB8</f>
        <v>0</v>
      </c>
      <c r="AD9">
        <f>SAM_working!AC8</f>
        <v>0</v>
      </c>
      <c r="AE9">
        <f>SAM_working!AD8</f>
        <v>0</v>
      </c>
      <c r="AF9">
        <f>SAM_working!AE8</f>
        <v>0</v>
      </c>
      <c r="AG9">
        <f>SAM_working!AF8</f>
        <v>0</v>
      </c>
      <c r="AH9">
        <f>SAM_working!AG8</f>
        <v>0</v>
      </c>
      <c r="AI9">
        <f>SAM_working!AH8</f>
        <v>0</v>
      </c>
      <c r="AJ9">
        <f>SAM_working!AI8</f>
        <v>0</v>
      </c>
      <c r="AK9">
        <f>SAM_working!AJ8</f>
        <v>0</v>
      </c>
      <c r="AL9">
        <f>SAM_working!AK8</f>
        <v>0</v>
      </c>
      <c r="AM9">
        <f>SAM_working!AL8</f>
        <v>0</v>
      </c>
      <c r="AN9">
        <f>SAM_working!AM8</f>
        <v>0</v>
      </c>
      <c r="AO9">
        <f>SAM_working!AN8</f>
        <v>0</v>
      </c>
      <c r="AP9">
        <f>SAM_working!AO8</f>
        <v>0</v>
      </c>
      <c r="AQ9">
        <f>SAM_working!AP8</f>
        <v>0</v>
      </c>
      <c r="AR9">
        <f>SAM_working!AQ8</f>
        <v>0</v>
      </c>
      <c r="AS9">
        <f>SAM_working!AR8</f>
        <v>0</v>
      </c>
      <c r="AT9">
        <f>SAM_working!AS8</f>
        <v>0</v>
      </c>
      <c r="AU9">
        <f>SAM_working!AT8</f>
        <v>0</v>
      </c>
      <c r="AV9">
        <f>SAM_working!AU8</f>
        <v>0</v>
      </c>
      <c r="AW9">
        <f>SAM_working!AV8</f>
        <v>0</v>
      </c>
      <c r="AX9">
        <f>SAM_working!AW8</f>
        <v>0</v>
      </c>
      <c r="AY9">
        <f>SAM_working!AX8</f>
        <v>0</v>
      </c>
      <c r="AZ9">
        <f>SAM_working!AY8</f>
        <v>0</v>
      </c>
      <c r="BA9">
        <f>SAM_working!AZ8</f>
        <v>0</v>
      </c>
      <c r="BB9">
        <f>SAM_working!BA8</f>
        <v>0</v>
      </c>
      <c r="BC9">
        <f>SAM_working!BB8</f>
        <v>0</v>
      </c>
      <c r="BD9">
        <f>SAM_working!BC8</f>
        <v>0</v>
      </c>
      <c r="BE9">
        <f>SAM_working!BD8</f>
        <v>0</v>
      </c>
      <c r="BF9">
        <f>SAM_working!BE8</f>
        <v>0</v>
      </c>
      <c r="BG9">
        <f>SAM_working!BF8</f>
        <v>0</v>
      </c>
      <c r="BH9">
        <f>SAM_working!BG8</f>
        <v>0</v>
      </c>
      <c r="BI9">
        <f>SAM_working!BH8</f>
        <v>0</v>
      </c>
      <c r="BJ9">
        <f>SAM_working!BI8</f>
        <v>0</v>
      </c>
      <c r="BK9">
        <f>SAM_working!BJ8</f>
        <v>0</v>
      </c>
      <c r="BL9">
        <f>SAM_working!BK8</f>
        <v>0</v>
      </c>
      <c r="BM9">
        <f>SAM_working!BL8</f>
        <v>0</v>
      </c>
      <c r="BN9">
        <f>SAM_working!BM8</f>
        <v>0</v>
      </c>
      <c r="BO9">
        <f>SAM_working!BN8</f>
        <v>0</v>
      </c>
      <c r="BP9">
        <f>SAM_working!BO8</f>
        <v>0</v>
      </c>
      <c r="BQ9">
        <f>SAM_working!BP8</f>
        <v>97216934.067463905</v>
      </c>
      <c r="BR9">
        <f>SAM_working!BQ8</f>
        <v>3227933.1723494101</v>
      </c>
      <c r="BS9">
        <f>SAM_working!BR8</f>
        <v>0</v>
      </c>
      <c r="BT9">
        <f>SAM_working!BS8</f>
        <v>0</v>
      </c>
      <c r="BU9">
        <f>SAM_working!BT8</f>
        <v>0</v>
      </c>
      <c r="BV9">
        <f>SAM_working!BU8</f>
        <v>0</v>
      </c>
      <c r="BW9">
        <f>SAM_working!BV8</f>
        <v>0</v>
      </c>
      <c r="BX9">
        <f>SAM_working!BW8</f>
        <v>0</v>
      </c>
      <c r="BY9">
        <f>SAM_working!BX8</f>
        <v>0</v>
      </c>
      <c r="BZ9">
        <f>SAM_working!BY8</f>
        <v>0</v>
      </c>
      <c r="CA9">
        <f>SAM_working!BZ8</f>
        <v>0</v>
      </c>
      <c r="CB9">
        <f>SAM_working!CA8</f>
        <v>0</v>
      </c>
      <c r="CC9">
        <f>SAM_working!CB8</f>
        <v>0</v>
      </c>
      <c r="CD9">
        <f>SAM_working!CC8</f>
        <v>0</v>
      </c>
      <c r="CE9">
        <f>SAM_working!CD8</f>
        <v>0</v>
      </c>
      <c r="CF9">
        <f>SAM_working!CE8</f>
        <v>0</v>
      </c>
      <c r="CG9">
        <f>SAM_working!CF8</f>
        <v>0</v>
      </c>
      <c r="CH9">
        <f>SAM_working!CG8</f>
        <v>0</v>
      </c>
      <c r="CI9">
        <f>SAM_working!CH8</f>
        <v>0</v>
      </c>
      <c r="CJ9">
        <f>SAM_working!CI8</f>
        <v>0</v>
      </c>
      <c r="CK9">
        <f>SAM_working!CJ8</f>
        <v>0</v>
      </c>
      <c r="CL9">
        <f>SAM_working!CK8</f>
        <v>0</v>
      </c>
      <c r="CM9">
        <f>SAM_working!CL8</f>
        <v>0</v>
      </c>
      <c r="CN9">
        <f>SAM_working!CM8</f>
        <v>0</v>
      </c>
      <c r="CO9">
        <f>SAM_working!CN8</f>
        <v>1933651.45295034</v>
      </c>
      <c r="CP9">
        <f>SAM_working!CO8</f>
        <v>2132879.6871353202</v>
      </c>
      <c r="CQ9">
        <f>SAM_working!CP8</f>
        <v>1945303.5408109501</v>
      </c>
      <c r="CR9">
        <f>SAM_working!CQ8</f>
        <v>1986615.9132578899</v>
      </c>
      <c r="CS9">
        <f>SAM_working!CR8</f>
        <v>5350633.9670643704</v>
      </c>
      <c r="CT9">
        <f>SAM_working!CS8</f>
        <v>4735380.8186218701</v>
      </c>
      <c r="CU9">
        <f>SAM_working!CT8</f>
        <v>6753597.8404015098</v>
      </c>
      <c r="CV9">
        <f>SAM_working!CU8</f>
        <v>6411981.4795923401</v>
      </c>
      <c r="CW9">
        <f>SAM_working!CV8</f>
        <v>12130746.749476399</v>
      </c>
      <c r="CX9">
        <f>SAM_working!CW8</f>
        <v>0</v>
      </c>
      <c r="CY9">
        <f>SAM_working!CX8</f>
        <v>0</v>
      </c>
      <c r="CZ9">
        <f>SAM_working!CY8</f>
        <v>0</v>
      </c>
      <c r="DA9">
        <f>SAM_working!CZ8</f>
        <v>1268897025.93536</v>
      </c>
      <c r="DB9">
        <f>SAM_working!DA8</f>
        <v>0</v>
      </c>
      <c r="DC9">
        <f>SAM_working!DB8</f>
        <v>0</v>
      </c>
      <c r="DD9">
        <f>SAM_working!DC8</f>
        <v>0</v>
      </c>
      <c r="DE9">
        <f>SAM_working!DD8</f>
        <v>0</v>
      </c>
      <c r="DF9">
        <f>SAM_working!DE8</f>
        <v>0</v>
      </c>
      <c r="DG9">
        <f>SAM_working!DF8</f>
        <v>0</v>
      </c>
      <c r="DH9">
        <f>SAM_working!DG8</f>
        <v>36054972.959648401</v>
      </c>
      <c r="DI9">
        <f>SAM_working!DH8</f>
        <v>7574190213.5856504</v>
      </c>
      <c r="DJ9">
        <f t="shared" si="0"/>
        <v>14764841725.402023</v>
      </c>
    </row>
    <row r="10" spans="1:114">
      <c r="A10" t="s">
        <v>9</v>
      </c>
      <c r="B10">
        <f>SAM_working!B9</f>
        <v>4173471.26477058</v>
      </c>
      <c r="D10">
        <f>SAM_working!C9</f>
        <v>2946357.3750663502</v>
      </c>
      <c r="E10">
        <f>SAM_working!D9</f>
        <v>1792671.4966201501</v>
      </c>
      <c r="F10">
        <f>SAM_working!E9</f>
        <v>3992392.5992723</v>
      </c>
      <c r="G10">
        <f>SAM_working!F9</f>
        <v>2679.2507717707399</v>
      </c>
      <c r="H10">
        <f>SAM_working!G9</f>
        <v>3947.16004209327</v>
      </c>
      <c r="I10">
        <f>SAM_working!H9</f>
        <v>2106.7941877448802</v>
      </c>
      <c r="J10">
        <f>SAM_working!I9</f>
        <v>117349623.994983</v>
      </c>
      <c r="K10">
        <f>SAM_working!J9</f>
        <v>1086431.15036607</v>
      </c>
      <c r="L10">
        <f>SAM_working!K9</f>
        <v>454602.43364088301</v>
      </c>
      <c r="M10">
        <f>SAM_working!L9</f>
        <v>496399641.59611702</v>
      </c>
      <c r="N10">
        <f>SAM_working!M9</f>
        <v>95129385.940337002</v>
      </c>
      <c r="O10">
        <f>SAM_working!N9</f>
        <v>3677437.1857458199</v>
      </c>
      <c r="P10">
        <f>SAM_working!O9</f>
        <v>880453.02455556195</v>
      </c>
      <c r="Q10">
        <f>SAM_working!P9</f>
        <v>64010.425258400399</v>
      </c>
      <c r="R10">
        <f>SAM_working!Q9</f>
        <v>32608.020860542099</v>
      </c>
      <c r="S10">
        <f>SAM_working!R9</f>
        <v>153.20237961021601</v>
      </c>
      <c r="T10">
        <f>SAM_working!S9</f>
        <v>6737.2681477700798</v>
      </c>
      <c r="U10">
        <f>SAM_working!T9</f>
        <v>1111648.6517358101</v>
      </c>
      <c r="V10">
        <f>SAM_working!U9</f>
        <v>1217828.09671284</v>
      </c>
      <c r="W10">
        <f>SAM_working!V9</f>
        <v>675249.87786064204</v>
      </c>
      <c r="X10">
        <f>SAM_working!W9</f>
        <v>6324197454.4058504</v>
      </c>
      <c r="Y10">
        <f>SAM_working!X9</f>
        <v>26551719.391208</v>
      </c>
      <c r="Z10">
        <f>SAM_working!Y9</f>
        <v>993644.59028895199</v>
      </c>
      <c r="AA10">
        <f>SAM_working!Z9</f>
        <v>1279687.3811579</v>
      </c>
      <c r="AB10">
        <f>SAM_working!AA9</f>
        <v>887570.28623556602</v>
      </c>
      <c r="AC10">
        <f>SAM_working!AB9</f>
        <v>1702004.12892829</v>
      </c>
      <c r="AD10">
        <f>SAM_working!AC9</f>
        <v>1036274.58739168</v>
      </c>
      <c r="AE10">
        <f>SAM_working!AD9</f>
        <v>2320499.1589008998</v>
      </c>
      <c r="AF10">
        <f>SAM_working!AE9</f>
        <v>1521050.4674437901</v>
      </c>
      <c r="AG10">
        <f>SAM_working!AF9</f>
        <v>867972.70049269404</v>
      </c>
      <c r="AH10">
        <f>SAM_working!AG9</f>
        <v>394673.16901619901</v>
      </c>
      <c r="AI10">
        <f>SAM_working!AH9</f>
        <v>1941835.2548166499</v>
      </c>
      <c r="AJ10">
        <f>SAM_working!AI9</f>
        <v>8608050.2153148092</v>
      </c>
      <c r="AK10">
        <f>SAM_working!AJ9</f>
        <v>878486.71961719496</v>
      </c>
      <c r="AL10">
        <f>SAM_working!AK9</f>
        <v>30152.574906928599</v>
      </c>
      <c r="AM10">
        <f>SAM_working!AL9</f>
        <v>308016.01534502499</v>
      </c>
      <c r="AN10">
        <f>SAM_working!AM9</f>
        <v>624983.79254720605</v>
      </c>
      <c r="AO10">
        <f>SAM_working!AN9</f>
        <v>91788.658038405396</v>
      </c>
      <c r="AP10">
        <f>SAM_working!AO9</f>
        <v>207143.097124258</v>
      </c>
      <c r="AQ10">
        <f>SAM_working!AP9</f>
        <v>180610.51000734599</v>
      </c>
      <c r="AR10">
        <f>SAM_working!AQ9</f>
        <v>277254.27068988699</v>
      </c>
      <c r="AS10">
        <f>SAM_working!AR9</f>
        <v>300796.329109877</v>
      </c>
      <c r="AT10">
        <f>SAM_working!AS9</f>
        <v>41965871.577982403</v>
      </c>
      <c r="AU10">
        <f>SAM_working!AT9</f>
        <v>3907900.1177864298</v>
      </c>
      <c r="AV10">
        <f>SAM_working!AU9</f>
        <v>5099197.65345072</v>
      </c>
      <c r="AW10">
        <f>SAM_working!AV9</f>
        <v>37430549.593055502</v>
      </c>
      <c r="AX10">
        <f>SAM_working!AW9</f>
        <v>8081658.5138359498</v>
      </c>
      <c r="AY10">
        <f>SAM_working!AX9</f>
        <v>274518.45435705502</v>
      </c>
      <c r="AZ10">
        <f>SAM_working!AY9</f>
        <v>824425.27798784897</v>
      </c>
      <c r="BA10">
        <f>SAM_working!AZ9</f>
        <v>3132621.1061214898</v>
      </c>
      <c r="BB10">
        <f>SAM_working!BA9</f>
        <v>7902867.1834660601</v>
      </c>
      <c r="BC10">
        <f>SAM_working!BB9</f>
        <v>250131.293521563</v>
      </c>
      <c r="BD10">
        <f>SAM_working!BC9</f>
        <v>268527.03494563099</v>
      </c>
      <c r="BE10">
        <f>SAM_working!BD9</f>
        <v>96285.8596931996</v>
      </c>
      <c r="BF10">
        <f>SAM_working!BE9</f>
        <v>693525.18554286705</v>
      </c>
      <c r="BG10">
        <f>SAM_working!BF9</f>
        <v>1382398.5506298901</v>
      </c>
      <c r="BH10">
        <f>SAM_working!BG9</f>
        <v>828582.44308711297</v>
      </c>
      <c r="BI10">
        <f>SAM_working!BH9</f>
        <v>3093071.5997786699</v>
      </c>
      <c r="BJ10">
        <f>SAM_working!BI9</f>
        <v>7259110.91078954</v>
      </c>
      <c r="BK10">
        <f>SAM_working!BJ9</f>
        <v>3059569.6807364998</v>
      </c>
      <c r="BL10">
        <f>SAM_working!BK9</f>
        <v>41443.822517066197</v>
      </c>
      <c r="BM10">
        <f>SAM_working!BL9</f>
        <v>1333657.4555220101</v>
      </c>
      <c r="BN10">
        <f>SAM_working!BM9</f>
        <v>15023624.834726101</v>
      </c>
      <c r="BO10">
        <f>SAM_working!BN9</f>
        <v>3361524.83622564</v>
      </c>
      <c r="BP10">
        <f>SAM_working!BO9</f>
        <v>770187.84215172997</v>
      </c>
      <c r="BQ10">
        <f>SAM_working!BP9</f>
        <v>7023835.6636019303</v>
      </c>
      <c r="BR10">
        <f>SAM_working!BQ9</f>
        <v>1385774.9351150999</v>
      </c>
      <c r="BS10">
        <f>SAM_working!BR9</f>
        <v>9579893.9836381897</v>
      </c>
      <c r="BT10">
        <f>SAM_working!BS9</f>
        <v>3170632.4678062699</v>
      </c>
      <c r="BU10">
        <f>SAM_working!BT9</f>
        <v>7916522.0043392098</v>
      </c>
      <c r="BV10">
        <f>SAM_working!BU9</f>
        <v>1712190.7022329301</v>
      </c>
      <c r="BW10">
        <f>SAM_working!BV9</f>
        <v>1917450.93180303</v>
      </c>
      <c r="BX10">
        <f>SAM_working!BW9</f>
        <v>1280094.5403565499</v>
      </c>
      <c r="BY10">
        <f>SAM_working!BX9</f>
        <v>1585246.8702580701</v>
      </c>
      <c r="BZ10">
        <f>SAM_working!BY9</f>
        <v>494327.31875991297</v>
      </c>
      <c r="CA10">
        <f>SAM_working!BZ9</f>
        <v>87378.598814182697</v>
      </c>
      <c r="CB10">
        <f>SAM_working!CA9</f>
        <v>2009157.3030519299</v>
      </c>
      <c r="CC10">
        <f>SAM_working!CB9</f>
        <v>1584804.9884959899</v>
      </c>
      <c r="CD10">
        <f>SAM_working!CC9</f>
        <v>8264881.8478963198</v>
      </c>
      <c r="CE10">
        <f>SAM_working!CD9</f>
        <v>2400186.3974064998</v>
      </c>
      <c r="CF10">
        <f>SAM_working!CE9</f>
        <v>1211546.71710182</v>
      </c>
      <c r="CG10">
        <f>SAM_working!CF9</f>
        <v>2530051.24233808</v>
      </c>
      <c r="CH10">
        <f>SAM_working!CG9</f>
        <v>0</v>
      </c>
      <c r="CI10">
        <f>SAM_working!CH9</f>
        <v>401665750.74825501</v>
      </c>
      <c r="CJ10">
        <f>SAM_working!CI9</f>
        <v>0</v>
      </c>
      <c r="CK10">
        <f>SAM_working!CJ9</f>
        <v>0</v>
      </c>
      <c r="CL10">
        <f>SAM_working!CK9</f>
        <v>0</v>
      </c>
      <c r="CM10">
        <f>SAM_working!CL9</f>
        <v>0</v>
      </c>
      <c r="CN10">
        <f>SAM_working!CM9</f>
        <v>0</v>
      </c>
      <c r="CO10">
        <f>SAM_working!CN9</f>
        <v>10406658.4580721</v>
      </c>
      <c r="CP10">
        <f>SAM_working!CO9</f>
        <v>12921014.8340535</v>
      </c>
      <c r="CQ10">
        <f>SAM_working!CP9</f>
        <v>11759337.758559801</v>
      </c>
      <c r="CR10">
        <f>SAM_working!CQ9</f>
        <v>13101844.3841317</v>
      </c>
      <c r="CS10">
        <f>SAM_working!CR9</f>
        <v>33554072.736889899</v>
      </c>
      <c r="CT10">
        <f>SAM_working!CS9</f>
        <v>42534635.384929799</v>
      </c>
      <c r="CU10">
        <f>SAM_working!CT9</f>
        <v>68828494.628306106</v>
      </c>
      <c r="CV10">
        <f>SAM_working!CU9</f>
        <v>47798845.920030802</v>
      </c>
      <c r="CW10">
        <f>SAM_working!CV9</f>
        <v>91764558.620893598</v>
      </c>
      <c r="CX10">
        <f>SAM_working!CW9</f>
        <v>973700.29431687202</v>
      </c>
      <c r="CY10">
        <f>SAM_working!CX9</f>
        <v>38760719.199952297</v>
      </c>
      <c r="CZ10">
        <f>SAM_working!CY9</f>
        <v>706.87170035806901</v>
      </c>
      <c r="DA10">
        <f>SAM_working!CZ9</f>
        <v>168007756.52327701</v>
      </c>
      <c r="DB10">
        <f>SAM_working!DA9</f>
        <v>54161176.5722242</v>
      </c>
      <c r="DC10">
        <f>SAM_working!DB9</f>
        <v>12648041.194493201</v>
      </c>
      <c r="DD10">
        <f>SAM_working!DC9</f>
        <v>8886.1661461879303</v>
      </c>
      <c r="DE10">
        <f>SAM_working!DD9</f>
        <v>0</v>
      </c>
      <c r="DF10">
        <f>SAM_working!DE9</f>
        <v>2950874.4390652399</v>
      </c>
      <c r="DG10">
        <f>SAM_working!DF9</f>
        <v>8036498.1522631301</v>
      </c>
      <c r="DH10">
        <f>SAM_working!DG9</f>
        <v>3538728776.7976899</v>
      </c>
      <c r="DI10">
        <f>SAM_working!DH9</f>
        <v>109384005.210795</v>
      </c>
      <c r="DJ10">
        <f t="shared" si="0"/>
        <v>11974432686.750835</v>
      </c>
    </row>
    <row r="11" spans="1:114">
      <c r="A11" t="s">
        <v>10</v>
      </c>
      <c r="B11">
        <f>SAM_working!B10</f>
        <v>9474926.2937118709</v>
      </c>
      <c r="D11">
        <f>SAM_working!C10</f>
        <v>7449937.4659241298</v>
      </c>
      <c r="E11">
        <f>SAM_working!D10</f>
        <v>3573634.5434321398</v>
      </c>
      <c r="F11">
        <f>SAM_working!E10</f>
        <v>7329170.7918587504</v>
      </c>
      <c r="G11">
        <f>SAM_working!F10</f>
        <v>14.3399648470401</v>
      </c>
      <c r="H11">
        <f>SAM_working!G10</f>
        <v>51.079472474591199</v>
      </c>
      <c r="I11">
        <f>SAM_working!H10</f>
        <v>5147.4061828927297</v>
      </c>
      <c r="J11">
        <f>SAM_working!I10</f>
        <v>1650095.7828522499</v>
      </c>
      <c r="K11">
        <f>SAM_working!J10</f>
        <v>73517377.657836199</v>
      </c>
      <c r="L11">
        <f>SAM_working!K10</f>
        <v>407615.43258060102</v>
      </c>
      <c r="M11">
        <f>SAM_working!L10</f>
        <v>424197135.50725001</v>
      </c>
      <c r="N11">
        <f>SAM_working!M10</f>
        <v>641682980.54788804</v>
      </c>
      <c r="O11">
        <f>SAM_working!N10</f>
        <v>46566717.673891298</v>
      </c>
      <c r="P11">
        <f>SAM_working!O10</f>
        <v>7635269.0659194002</v>
      </c>
      <c r="Q11">
        <f>SAM_working!P10</f>
        <v>1524454.20420333</v>
      </c>
      <c r="R11">
        <f>SAM_working!Q10</f>
        <v>542278.08199064701</v>
      </c>
      <c r="S11">
        <f>SAM_working!R10</f>
        <v>5511.2412227998202</v>
      </c>
      <c r="T11">
        <f>SAM_working!S10</f>
        <v>13090.2897251426</v>
      </c>
      <c r="U11">
        <f>SAM_working!T10</f>
        <v>575234.68838723097</v>
      </c>
      <c r="V11">
        <f>SAM_working!U10</f>
        <v>12143291.2521124</v>
      </c>
      <c r="W11">
        <f>SAM_working!V10</f>
        <v>519176.67200471001</v>
      </c>
      <c r="X11">
        <f>SAM_working!W10</f>
        <v>92341706.854734302</v>
      </c>
      <c r="Y11">
        <f>SAM_working!X10</f>
        <v>168924753.06022799</v>
      </c>
      <c r="Z11">
        <f>SAM_working!Y10</f>
        <v>8402869.76324719</v>
      </c>
      <c r="AA11">
        <f>SAM_working!Z10</f>
        <v>338829135.04028398</v>
      </c>
      <c r="AB11">
        <f>SAM_working!AA10</f>
        <v>151657049.06837299</v>
      </c>
      <c r="AC11">
        <f>SAM_working!AB10</f>
        <v>19911855.355820801</v>
      </c>
      <c r="AD11">
        <f>SAM_working!AC10</f>
        <v>3640828.6388289402</v>
      </c>
      <c r="AE11">
        <f>SAM_working!AD10</f>
        <v>3881332.4211776899</v>
      </c>
      <c r="AF11">
        <f>SAM_working!AE10</f>
        <v>3288312.4475718099</v>
      </c>
      <c r="AG11">
        <f>SAM_working!AF10</f>
        <v>6066007.5941800904</v>
      </c>
      <c r="AH11">
        <f>SAM_working!AG10</f>
        <v>601637.036578445</v>
      </c>
      <c r="AI11">
        <f>SAM_working!AH10</f>
        <v>6328362.6686594496</v>
      </c>
      <c r="AJ11">
        <f>SAM_working!AI10</f>
        <v>1744137.9415067199</v>
      </c>
      <c r="AK11">
        <f>SAM_working!AJ10</f>
        <v>21326.0312009345</v>
      </c>
      <c r="AL11">
        <f>SAM_working!AK10</f>
        <v>2534.9645540932202</v>
      </c>
      <c r="AM11">
        <f>SAM_working!AL10</f>
        <v>3611.2322432538399</v>
      </c>
      <c r="AN11">
        <f>SAM_working!AM10</f>
        <v>11315.6468452018</v>
      </c>
      <c r="AO11">
        <f>SAM_working!AN10</f>
        <v>5744.4172824441603</v>
      </c>
      <c r="AP11">
        <f>SAM_working!AO10</f>
        <v>3044.1958358389902</v>
      </c>
      <c r="AQ11">
        <f>SAM_working!AP10</f>
        <v>89210.798095810693</v>
      </c>
      <c r="AR11">
        <f>SAM_working!AQ10</f>
        <v>23750.902932368401</v>
      </c>
      <c r="AS11">
        <f>SAM_working!AR10</f>
        <v>4149.7976342702596</v>
      </c>
      <c r="AT11">
        <f>SAM_working!AS10</f>
        <v>224704.79288674501</v>
      </c>
      <c r="AU11">
        <f>SAM_working!AT10</f>
        <v>1718616.1655662099</v>
      </c>
      <c r="AV11">
        <f>SAM_working!AU10</f>
        <v>27881.044240278399</v>
      </c>
      <c r="AW11">
        <f>SAM_working!AV10</f>
        <v>460999.47989747999</v>
      </c>
      <c r="AX11">
        <f>SAM_working!AW10</f>
        <v>137584.05306047201</v>
      </c>
      <c r="AY11">
        <f>SAM_working!AX10</f>
        <v>985.22413664422697</v>
      </c>
      <c r="AZ11">
        <f>SAM_working!AY10</f>
        <v>30205.093395369498</v>
      </c>
      <c r="BA11">
        <f>SAM_working!AZ10</f>
        <v>17709.356828036602</v>
      </c>
      <c r="BB11">
        <f>SAM_working!BA10</f>
        <v>160340.23194269801</v>
      </c>
      <c r="BC11">
        <f>SAM_working!BB10</f>
        <v>364096.76769223303</v>
      </c>
      <c r="BD11">
        <f>SAM_working!BC10</f>
        <v>1746912.39187744</v>
      </c>
      <c r="BE11">
        <f>SAM_working!BD10</f>
        <v>6520385.4873341499</v>
      </c>
      <c r="BF11">
        <f>SAM_working!BE10</f>
        <v>4112023.4508305499</v>
      </c>
      <c r="BG11">
        <f>SAM_working!BF10</f>
        <v>2304796.4000464398</v>
      </c>
      <c r="BH11">
        <f>SAM_working!BG10</f>
        <v>55596390.218664102</v>
      </c>
      <c r="BI11">
        <f>SAM_working!BH10</f>
        <v>18983.009236100901</v>
      </c>
      <c r="BJ11">
        <f>SAM_working!BI10</f>
        <v>48209.966279295397</v>
      </c>
      <c r="BK11">
        <f>SAM_working!BJ10</f>
        <v>20342.8388876434</v>
      </c>
      <c r="BL11">
        <f>SAM_working!BK10</f>
        <v>3163.0035957445398</v>
      </c>
      <c r="BM11">
        <f>SAM_working!BL10</f>
        <v>7138.0406909574504</v>
      </c>
      <c r="BN11">
        <f>SAM_working!BM10</f>
        <v>2300278.4797426001</v>
      </c>
      <c r="BO11">
        <f>SAM_working!BN10</f>
        <v>98644.168181006506</v>
      </c>
      <c r="BP11">
        <f>SAM_working!BO10</f>
        <v>13698.752571156399</v>
      </c>
      <c r="BQ11">
        <f>SAM_working!BP10</f>
        <v>68273966.247343794</v>
      </c>
      <c r="BR11">
        <f>SAM_working!BQ10</f>
        <v>1565870.9962182899</v>
      </c>
      <c r="BS11">
        <f>SAM_working!BR10</f>
        <v>38510154.979720302</v>
      </c>
      <c r="BT11">
        <f>SAM_working!BS10</f>
        <v>3449983.3384772199</v>
      </c>
      <c r="BU11">
        <f>SAM_working!BT10</f>
        <v>28049653.246525802</v>
      </c>
      <c r="BV11">
        <f>SAM_working!BU10</f>
        <v>3544067.9647617098</v>
      </c>
      <c r="BW11">
        <f>SAM_working!BV10</f>
        <v>5161848.4040199602</v>
      </c>
      <c r="BX11">
        <f>SAM_working!BW10</f>
        <v>1502522.55451863</v>
      </c>
      <c r="BY11">
        <f>SAM_working!BX10</f>
        <v>1343949.72156006</v>
      </c>
      <c r="BZ11">
        <f>SAM_working!BY10</f>
        <v>14228142.8153404</v>
      </c>
      <c r="CA11">
        <f>SAM_working!BZ10</f>
        <v>76538.767398232303</v>
      </c>
      <c r="CB11">
        <f>SAM_working!CA10</f>
        <v>30922492.7699004</v>
      </c>
      <c r="CC11">
        <f>SAM_working!CB10</f>
        <v>5423069.2322441004</v>
      </c>
      <c r="CD11">
        <f>SAM_working!CC10</f>
        <v>42203720.147743396</v>
      </c>
      <c r="CE11">
        <f>SAM_working!CD10</f>
        <v>8646329.0512840897</v>
      </c>
      <c r="CF11">
        <f>SAM_working!CE10</f>
        <v>38043452.682721399</v>
      </c>
      <c r="CG11">
        <f>SAM_working!CF10</f>
        <v>10145496.739057399</v>
      </c>
      <c r="CH11">
        <f>SAM_working!CG10</f>
        <v>0</v>
      </c>
      <c r="CI11">
        <f>SAM_working!CH10</f>
        <v>226206162.29950601</v>
      </c>
      <c r="CJ11">
        <f>SAM_working!CI10</f>
        <v>0</v>
      </c>
      <c r="CK11">
        <f>SAM_working!CJ10</f>
        <v>0</v>
      </c>
      <c r="CL11">
        <f>SAM_working!CK10</f>
        <v>0</v>
      </c>
      <c r="CM11">
        <f>SAM_working!CL10</f>
        <v>0</v>
      </c>
      <c r="CN11">
        <f>SAM_working!CM10</f>
        <v>0</v>
      </c>
      <c r="CO11">
        <f>SAM_working!CN10</f>
        <v>1172916.4590135801</v>
      </c>
      <c r="CP11">
        <f>SAM_working!CO10</f>
        <v>2095126.29359011</v>
      </c>
      <c r="CQ11">
        <f>SAM_working!CP10</f>
        <v>1623258.64003744</v>
      </c>
      <c r="CR11">
        <f>SAM_working!CQ10</f>
        <v>1918456.7973094101</v>
      </c>
      <c r="CS11">
        <f>SAM_working!CR10</f>
        <v>5134694.2702353103</v>
      </c>
      <c r="CT11">
        <f>SAM_working!CS10</f>
        <v>4886285.91569163</v>
      </c>
      <c r="CU11">
        <f>SAM_working!CT10</f>
        <v>7586122.2579303999</v>
      </c>
      <c r="CV11">
        <f>SAM_working!CU10</f>
        <v>5448868.1526459903</v>
      </c>
      <c r="CW11">
        <f>SAM_working!CV10</f>
        <v>10902207.7891858</v>
      </c>
      <c r="CX11">
        <f>SAM_working!CW10</f>
        <v>41934867.914566301</v>
      </c>
      <c r="CY11">
        <f>SAM_working!CX10</f>
        <v>1553355.9364273599</v>
      </c>
      <c r="CZ11">
        <f>SAM_working!CY10</f>
        <v>0</v>
      </c>
      <c r="DA11">
        <f>SAM_working!CZ10</f>
        <v>98187380.406237602</v>
      </c>
      <c r="DB11">
        <f>SAM_working!DA10</f>
        <v>11536933.189297499</v>
      </c>
      <c r="DC11">
        <f>SAM_working!DB10</f>
        <v>37856241.071134701</v>
      </c>
      <c r="DD11">
        <f>SAM_working!DC10</f>
        <v>0</v>
      </c>
      <c r="DE11">
        <f>SAM_working!DD10</f>
        <v>0</v>
      </c>
      <c r="DF11">
        <f>SAM_working!DE10</f>
        <v>45728851.0391168</v>
      </c>
      <c r="DG11">
        <f>SAM_working!DF10</f>
        <v>763619.76190152799</v>
      </c>
      <c r="DH11">
        <f>SAM_working!DG10</f>
        <v>302482879.42306501</v>
      </c>
      <c r="DI11">
        <f>SAM_working!DH10</f>
        <v>643954173.41760695</v>
      </c>
      <c r="DJ11">
        <f t="shared" si="0"/>
        <v>3872593535.0071445</v>
      </c>
    </row>
    <row r="12" spans="1:114">
      <c r="A12" t="s">
        <v>11</v>
      </c>
      <c r="B12">
        <f>SAM_working!B11</f>
        <v>3959.0694772043398</v>
      </c>
      <c r="D12">
        <f>SAM_working!C11</f>
        <v>3855.5697195767598</v>
      </c>
      <c r="E12">
        <f>SAM_working!D11</f>
        <v>2302.4112997238399</v>
      </c>
      <c r="F12">
        <f>SAM_working!E11</f>
        <v>13529.3598976346</v>
      </c>
      <c r="G12">
        <f>SAM_working!F11</f>
        <v>1.67533595066152</v>
      </c>
      <c r="H12">
        <f>SAM_working!G11</f>
        <v>12.5178579965523</v>
      </c>
      <c r="I12">
        <f>SAM_working!H11</f>
        <v>3.1711650419442998</v>
      </c>
      <c r="J12">
        <f>SAM_working!I11</f>
        <v>13164548.50742</v>
      </c>
      <c r="K12">
        <f>SAM_working!J11</f>
        <v>545444.29162279202</v>
      </c>
      <c r="L12">
        <f>SAM_working!K11</f>
        <v>725832.30491593503</v>
      </c>
      <c r="M12">
        <f>SAM_working!L11</f>
        <v>20392.9030513953</v>
      </c>
      <c r="N12">
        <f>SAM_working!M11</f>
        <v>1333632.0184267</v>
      </c>
      <c r="O12">
        <f>SAM_working!N11</f>
        <v>140842.31815362399</v>
      </c>
      <c r="P12">
        <f>SAM_working!O11</f>
        <v>100865.178040545</v>
      </c>
      <c r="Q12">
        <f>SAM_working!P11</f>
        <v>1431.77787906096</v>
      </c>
      <c r="R12">
        <f>SAM_working!Q11</f>
        <v>1770.5807253315099</v>
      </c>
      <c r="S12">
        <f>SAM_working!R11</f>
        <v>368.91522240964099</v>
      </c>
      <c r="T12">
        <f>SAM_working!S11</f>
        <v>263.051776864602</v>
      </c>
      <c r="U12">
        <f>SAM_working!T11</f>
        <v>24880.8232012851</v>
      </c>
      <c r="V12">
        <f>SAM_working!U11</f>
        <v>30373.5939174944</v>
      </c>
      <c r="W12">
        <f>SAM_working!V11</f>
        <v>7272.44451321818</v>
      </c>
      <c r="X12">
        <f>SAM_working!W11</f>
        <v>29302.741173401799</v>
      </c>
      <c r="Y12">
        <f>SAM_working!X11</f>
        <v>78968.954825862995</v>
      </c>
      <c r="Z12">
        <f>SAM_working!Y11</f>
        <v>48947.131673316697</v>
      </c>
      <c r="AA12">
        <f>SAM_working!Z11</f>
        <v>19298.5355858615</v>
      </c>
      <c r="AB12">
        <f>SAM_working!AA11</f>
        <v>22232.738416862499</v>
      </c>
      <c r="AC12">
        <f>SAM_working!AB11</f>
        <v>364025.88919272402</v>
      </c>
      <c r="AD12">
        <f>SAM_working!AC11</f>
        <v>178233.30409678901</v>
      </c>
      <c r="AE12">
        <f>SAM_working!AD11</f>
        <v>475936.74128437898</v>
      </c>
      <c r="AF12">
        <f>SAM_working!AE11</f>
        <v>125128.517334053</v>
      </c>
      <c r="AG12">
        <f>SAM_working!AF11</f>
        <v>317739.762176121</v>
      </c>
      <c r="AH12">
        <f>SAM_working!AG11</f>
        <v>38292.422358150703</v>
      </c>
      <c r="AI12">
        <f>SAM_working!AH11</f>
        <v>75599.448351971601</v>
      </c>
      <c r="AJ12">
        <f>SAM_working!AI11</f>
        <v>33080.8430781844</v>
      </c>
      <c r="AK12">
        <f>SAM_working!AJ11</f>
        <v>2554.2504409930498</v>
      </c>
      <c r="AL12">
        <f>SAM_working!AK11</f>
        <v>441.60211811302599</v>
      </c>
      <c r="AM12">
        <f>SAM_working!AL11</f>
        <v>372.68977438333098</v>
      </c>
      <c r="AN12">
        <f>SAM_working!AM11</f>
        <v>1527.4505556296899</v>
      </c>
      <c r="AO12">
        <f>SAM_working!AN11</f>
        <v>584.49817866680098</v>
      </c>
      <c r="AP12">
        <f>SAM_working!AO11</f>
        <v>580.45026695807201</v>
      </c>
      <c r="AQ12">
        <f>SAM_working!AP11</f>
        <v>870.72369859561695</v>
      </c>
      <c r="AR12">
        <f>SAM_working!AQ11</f>
        <v>4296.3858571197497</v>
      </c>
      <c r="AS12">
        <f>SAM_working!AR11</f>
        <v>834.73487320961601</v>
      </c>
      <c r="AT12">
        <f>SAM_working!AS11</f>
        <v>28734.8471235658</v>
      </c>
      <c r="AU12">
        <f>SAM_working!AT11</f>
        <v>4597.1657375423702</v>
      </c>
      <c r="AV12">
        <f>SAM_working!AU11</f>
        <v>23567.722841753399</v>
      </c>
      <c r="AW12">
        <f>SAM_working!AV11</f>
        <v>44958.133546525001</v>
      </c>
      <c r="AX12">
        <f>SAM_working!AW11</f>
        <v>13703.4281839332</v>
      </c>
      <c r="AY12">
        <f>SAM_working!AX11</f>
        <v>26270.727155528701</v>
      </c>
      <c r="AZ12">
        <f>SAM_working!AY11</f>
        <v>1344.6080665921099</v>
      </c>
      <c r="BA12">
        <f>SAM_working!AZ11</f>
        <v>2529.7969425490201</v>
      </c>
      <c r="BB12">
        <f>SAM_working!BA11</f>
        <v>11172.151505265099</v>
      </c>
      <c r="BC12">
        <f>SAM_working!BB11</f>
        <v>9199.0877503871798</v>
      </c>
      <c r="BD12">
        <f>SAM_working!BC11</f>
        <v>707.65986195164305</v>
      </c>
      <c r="BE12">
        <f>SAM_working!BD11</f>
        <v>40615.583720984803</v>
      </c>
      <c r="BF12">
        <f>SAM_working!BE11</f>
        <v>51165.7793515339</v>
      </c>
      <c r="BG12">
        <f>SAM_working!BF11</f>
        <v>20611.2031433786</v>
      </c>
      <c r="BH12">
        <f>SAM_working!BG11</f>
        <v>11843.998218864601</v>
      </c>
      <c r="BI12">
        <f>SAM_working!BH11</f>
        <v>2904.4227435542002</v>
      </c>
      <c r="BJ12">
        <f>SAM_working!BI11</f>
        <v>6624.0960113465999</v>
      </c>
      <c r="BK12">
        <f>SAM_working!BJ11</f>
        <v>2716.4885329381</v>
      </c>
      <c r="BL12">
        <f>SAM_working!BK11</f>
        <v>25.704050570519598</v>
      </c>
      <c r="BM12">
        <f>SAM_working!BL11</f>
        <v>1112.26558572561</v>
      </c>
      <c r="BN12">
        <f>SAM_working!BM11</f>
        <v>36702.721667494101</v>
      </c>
      <c r="BO12">
        <f>SAM_working!BN11</f>
        <v>23620.229579523999</v>
      </c>
      <c r="BP12">
        <f>SAM_working!BO11</f>
        <v>481.59858506504298</v>
      </c>
      <c r="BQ12">
        <f>SAM_working!BP11</f>
        <v>226095.84686492299</v>
      </c>
      <c r="BR12">
        <f>SAM_working!BQ11</f>
        <v>10420.668406054199</v>
      </c>
      <c r="BS12">
        <f>SAM_working!BR11</f>
        <v>34368.506457347903</v>
      </c>
      <c r="BT12">
        <f>SAM_working!BS11</f>
        <v>41367.696239654702</v>
      </c>
      <c r="BU12">
        <f>SAM_working!BT11</f>
        <v>9582.5011708414204</v>
      </c>
      <c r="BV12">
        <f>SAM_working!BU11</f>
        <v>5883.4642748671304</v>
      </c>
      <c r="BW12">
        <f>SAM_working!BV11</f>
        <v>11133.868959862801</v>
      </c>
      <c r="BX12">
        <f>SAM_working!BW11</f>
        <v>1023.08093798732</v>
      </c>
      <c r="BY12">
        <f>SAM_working!BX11</f>
        <v>28977.046379067498</v>
      </c>
      <c r="BZ12">
        <f>SAM_working!BY11</f>
        <v>990.17243467073899</v>
      </c>
      <c r="CA12">
        <f>SAM_working!BZ11</f>
        <v>71.288275827194695</v>
      </c>
      <c r="CB12">
        <f>SAM_working!CA11</f>
        <v>6224.6439771272198</v>
      </c>
      <c r="CC12">
        <f>SAM_working!CB11</f>
        <v>13829.527737725501</v>
      </c>
      <c r="CD12">
        <f>SAM_working!CC11</f>
        <v>46778.282719580697</v>
      </c>
      <c r="CE12">
        <f>SAM_working!CD11</f>
        <v>74239.461391356497</v>
      </c>
      <c r="CF12">
        <f>SAM_working!CE11</f>
        <v>3631.2883403757601</v>
      </c>
      <c r="CG12">
        <f>SAM_working!CF11</f>
        <v>12379.299663408499</v>
      </c>
      <c r="CH12">
        <f>SAM_working!CG11</f>
        <v>0</v>
      </c>
      <c r="CI12">
        <f>SAM_working!CH11</f>
        <v>191278.240770362</v>
      </c>
      <c r="CJ12">
        <f>SAM_working!CI11</f>
        <v>0</v>
      </c>
      <c r="CK12">
        <f>SAM_working!CJ11</f>
        <v>0</v>
      </c>
      <c r="CL12">
        <f>SAM_working!CK11</f>
        <v>0</v>
      </c>
      <c r="CM12">
        <f>SAM_working!CL11</f>
        <v>0</v>
      </c>
      <c r="CN12">
        <f>SAM_working!CM11</f>
        <v>0</v>
      </c>
      <c r="CO12">
        <f>SAM_working!CN11</f>
        <v>12742.5325559353</v>
      </c>
      <c r="CP12">
        <f>SAM_working!CO11</f>
        <v>17100.902341839501</v>
      </c>
      <c r="CQ12">
        <f>SAM_working!CP11</f>
        <v>14758.7090008061</v>
      </c>
      <c r="CR12">
        <f>SAM_working!CQ11</f>
        <v>16370.6872442206</v>
      </c>
      <c r="CS12">
        <f>SAM_working!CR11</f>
        <v>46653.842023329198</v>
      </c>
      <c r="CT12">
        <f>SAM_working!CS11</f>
        <v>56951.926697440402</v>
      </c>
      <c r="CU12">
        <f>SAM_working!CT11</f>
        <v>87470.317848610503</v>
      </c>
      <c r="CV12">
        <f>SAM_working!CU11</f>
        <v>66331.879437138399</v>
      </c>
      <c r="CW12">
        <f>SAM_working!CV11</f>
        <v>150903.154224931</v>
      </c>
      <c r="CX12">
        <f>SAM_working!CW11</f>
        <v>4290.6707902850103</v>
      </c>
      <c r="CY12">
        <f>SAM_working!CX11</f>
        <v>170422.64142944201</v>
      </c>
      <c r="CZ12">
        <f>SAM_working!CY11</f>
        <v>3539.2472560288902</v>
      </c>
      <c r="DA12">
        <f>SAM_working!CZ11</f>
        <v>192407.18634702099</v>
      </c>
      <c r="DB12">
        <f>SAM_working!DA11</f>
        <v>38073.061560308401</v>
      </c>
      <c r="DC12">
        <f>SAM_working!DB11</f>
        <v>21664.489206310602</v>
      </c>
      <c r="DD12">
        <f>SAM_working!DC11</f>
        <v>1757.14630291658</v>
      </c>
      <c r="DE12">
        <f>SAM_working!DD11</f>
        <v>0</v>
      </c>
      <c r="DF12">
        <f>SAM_working!DE11</f>
        <v>2593834511.7739902</v>
      </c>
      <c r="DG12">
        <f>SAM_working!DF11</f>
        <v>37061.4286578963</v>
      </c>
      <c r="DH12">
        <f>SAM_working!DG11</f>
        <v>5830052.9713100903</v>
      </c>
      <c r="DI12">
        <f>SAM_working!DH11</f>
        <v>3711990.5246621598</v>
      </c>
      <c r="DJ12">
        <f t="shared" si="0"/>
        <v>2623338971.6967258</v>
      </c>
    </row>
    <row r="13" spans="1:114">
      <c r="A13" t="s">
        <v>12</v>
      </c>
      <c r="B13">
        <f>SAM_working!B12</f>
        <v>142837478.59415701</v>
      </c>
      <c r="C13" s="8">
        <f>'FTS sector'!M8</f>
        <v>774767.59046584833</v>
      </c>
      <c r="D13">
        <f>SAM_working!C12</f>
        <v>263414447.98969001</v>
      </c>
      <c r="E13">
        <f>SAM_working!D12</f>
        <v>250452388.762321</v>
      </c>
      <c r="F13">
        <f>SAM_working!E12</f>
        <v>107550434.48353501</v>
      </c>
      <c r="G13">
        <f>SAM_working!F12</f>
        <v>23327.794088041301</v>
      </c>
      <c r="H13">
        <f>SAM_working!G12</f>
        <v>13537.649225524399</v>
      </c>
      <c r="I13">
        <f>SAM_working!H12</f>
        <v>92923.830130671893</v>
      </c>
      <c r="J13">
        <f>SAM_working!I12</f>
        <v>103995392.50324801</v>
      </c>
      <c r="K13">
        <f>SAM_working!J12</f>
        <v>40465757.764634803</v>
      </c>
      <c r="L13">
        <f>SAM_working!K12</f>
        <v>4084343.5659324098</v>
      </c>
      <c r="M13">
        <f>SAM_working!L12</f>
        <v>4420352316.2190504</v>
      </c>
      <c r="N13">
        <f>SAM_working!M12</f>
        <v>557678544.36508703</v>
      </c>
      <c r="O13">
        <f>SAM_working!N12</f>
        <v>396519547.547867</v>
      </c>
      <c r="P13">
        <f>SAM_working!O12</f>
        <v>79381036.933417201</v>
      </c>
      <c r="Q13">
        <f>SAM_working!P12</f>
        <v>14151331.5249277</v>
      </c>
      <c r="R13">
        <f>SAM_working!Q12</f>
        <v>6359190.8336356096</v>
      </c>
      <c r="S13">
        <f>SAM_working!R12</f>
        <v>1027474.1638073</v>
      </c>
      <c r="T13">
        <f>SAM_working!S12</f>
        <v>910010.85119209997</v>
      </c>
      <c r="U13">
        <f>SAM_working!T12</f>
        <v>66275229.800918698</v>
      </c>
      <c r="V13">
        <f>SAM_working!U12</f>
        <v>100420945.264173</v>
      </c>
      <c r="W13">
        <f>SAM_working!V12</f>
        <v>52174993.492255501</v>
      </c>
      <c r="X13">
        <f>SAM_working!W12</f>
        <v>454534563.662368</v>
      </c>
      <c r="Y13">
        <f>SAM_working!X12</f>
        <v>651148187.61261904</v>
      </c>
      <c r="Z13">
        <f>SAM_working!Y12</f>
        <v>176362529.17373699</v>
      </c>
      <c r="AA13">
        <f>SAM_working!Z12</f>
        <v>219768984.48783299</v>
      </c>
      <c r="AB13">
        <f>SAM_working!AA12</f>
        <v>104777777.340849</v>
      </c>
      <c r="AC13">
        <f>SAM_working!AB12</f>
        <v>234440335.15959901</v>
      </c>
      <c r="AD13">
        <f>SAM_working!AC12</f>
        <v>79814024.224198505</v>
      </c>
      <c r="AE13">
        <f>SAM_working!AD12</f>
        <v>928712699.43689096</v>
      </c>
      <c r="AF13">
        <f>SAM_working!AE12</f>
        <v>71595598.796243206</v>
      </c>
      <c r="AG13">
        <f>SAM_working!AF12</f>
        <v>240476522.77151099</v>
      </c>
      <c r="AH13">
        <f>SAM_working!AG12</f>
        <v>29963408.572175201</v>
      </c>
      <c r="AI13">
        <f>SAM_working!AH12</f>
        <v>82007185.157925293</v>
      </c>
      <c r="AJ13">
        <f>SAM_working!AI12</f>
        <v>873048694.36545205</v>
      </c>
      <c r="AK13">
        <f>SAM_working!AJ12</f>
        <v>122840525.34221201</v>
      </c>
      <c r="AL13">
        <f>SAM_working!AK12</f>
        <v>8875751.3105914798</v>
      </c>
      <c r="AM13">
        <f>SAM_working!AL12</f>
        <v>32174350.607477698</v>
      </c>
      <c r="AN13">
        <f>SAM_working!AM12</f>
        <v>321347202.404607</v>
      </c>
      <c r="AO13">
        <f>SAM_working!AN12</f>
        <v>62776904.7827347</v>
      </c>
      <c r="AP13">
        <f>SAM_working!AO12</f>
        <v>90652003.488318101</v>
      </c>
      <c r="AQ13">
        <f>SAM_working!AP12</f>
        <v>83837751.278352901</v>
      </c>
      <c r="AR13">
        <f>SAM_working!AQ12</f>
        <v>82873665.727708995</v>
      </c>
      <c r="AS13">
        <f>SAM_working!AR12</f>
        <v>237773794.83658001</v>
      </c>
      <c r="AT13">
        <f>SAM_working!AS12</f>
        <v>14431954.1274225</v>
      </c>
      <c r="AU13">
        <f>SAM_working!AT12</f>
        <v>2051014.54951614</v>
      </c>
      <c r="AV13">
        <f>SAM_working!AU12</f>
        <v>15620285.9140788</v>
      </c>
      <c r="AW13">
        <f>SAM_working!AV12</f>
        <v>260225163.65193099</v>
      </c>
      <c r="AX13">
        <f>SAM_working!AW12</f>
        <v>36245665.395358302</v>
      </c>
      <c r="AY13">
        <f>SAM_working!AX12</f>
        <v>42612105.385954797</v>
      </c>
      <c r="AZ13">
        <f>SAM_working!AY12</f>
        <v>21525795.302715801</v>
      </c>
      <c r="BA13">
        <f>SAM_working!AZ12</f>
        <v>5597721.3972512102</v>
      </c>
      <c r="BB13">
        <f>SAM_working!BA12</f>
        <v>129018850.189455</v>
      </c>
      <c r="BC13">
        <f>SAM_working!BB12</f>
        <v>36666022.532022402</v>
      </c>
      <c r="BD13">
        <f>SAM_working!BC12</f>
        <v>61966723.374947302</v>
      </c>
      <c r="BE13">
        <f>SAM_working!BD12</f>
        <v>32353696.995126098</v>
      </c>
      <c r="BF13">
        <f>SAM_working!BE12</f>
        <v>100617459.43407901</v>
      </c>
      <c r="BG13">
        <f>SAM_working!BF12</f>
        <v>198112716.04807699</v>
      </c>
      <c r="BH13">
        <f>SAM_working!BG12</f>
        <v>154738870.24783599</v>
      </c>
      <c r="BI13">
        <f>SAM_working!BH12</f>
        <v>20708751.7026667</v>
      </c>
      <c r="BJ13">
        <f>SAM_working!BI12</f>
        <v>84196152.704917893</v>
      </c>
      <c r="BK13">
        <f>SAM_working!BJ12</f>
        <v>111783989.1594</v>
      </c>
      <c r="BL13">
        <f>SAM_working!BK12</f>
        <v>29463541.590087298</v>
      </c>
      <c r="BM13">
        <f>SAM_working!BL12</f>
        <v>150901451.53632101</v>
      </c>
      <c r="BN13">
        <f>SAM_working!BM12</f>
        <v>3118242645.2436299</v>
      </c>
      <c r="BO13">
        <f>SAM_working!BN12</f>
        <v>99219173.868723705</v>
      </c>
      <c r="BP13">
        <f>SAM_working!BO12</f>
        <v>34679836.126597703</v>
      </c>
      <c r="BQ13">
        <f>SAM_working!BP12</f>
        <v>479555697.81146097</v>
      </c>
      <c r="BR13">
        <f>SAM_working!BQ12</f>
        <v>212980698.27217799</v>
      </c>
      <c r="BS13">
        <f>SAM_working!BR12</f>
        <v>168721255.363904</v>
      </c>
      <c r="BT13">
        <f>SAM_working!BS12</f>
        <v>100197865.24231499</v>
      </c>
      <c r="BU13">
        <f>SAM_working!BT12</f>
        <v>323246225.32251102</v>
      </c>
      <c r="BV13">
        <f>SAM_working!BU12</f>
        <v>361065666.649571</v>
      </c>
      <c r="BW13">
        <f>SAM_working!BV12</f>
        <v>333865677.78479397</v>
      </c>
      <c r="BX13">
        <f>SAM_working!BW12</f>
        <v>191333070.13654</v>
      </c>
      <c r="BY13">
        <f>SAM_working!BX12</f>
        <v>91717044.163737297</v>
      </c>
      <c r="BZ13">
        <f>SAM_working!BY12</f>
        <v>69914977.703908205</v>
      </c>
      <c r="CA13">
        <f>SAM_working!BZ12</f>
        <v>13666926.6589405</v>
      </c>
      <c r="CB13">
        <f>SAM_working!CA12</f>
        <v>182432848.192296</v>
      </c>
      <c r="CC13">
        <f>SAM_working!CB12</f>
        <v>354534668.87111998</v>
      </c>
      <c r="CD13">
        <f>SAM_working!CC12</f>
        <v>1424375175.80354</v>
      </c>
      <c r="CE13">
        <f>SAM_working!CD12</f>
        <v>179533203.03111199</v>
      </c>
      <c r="CF13">
        <f>SAM_working!CE12</f>
        <v>154692707.13702801</v>
      </c>
      <c r="CG13">
        <f>SAM_working!CF12</f>
        <v>109662936.91011</v>
      </c>
      <c r="CH13">
        <f>SAM_working!CG12</f>
        <v>0</v>
      </c>
      <c r="CI13">
        <f>SAM_working!CH12</f>
        <v>2652349987.6036901</v>
      </c>
      <c r="CJ13">
        <f>SAM_working!CI12</f>
        <v>0</v>
      </c>
      <c r="CK13">
        <f>SAM_working!CJ12</f>
        <v>0</v>
      </c>
      <c r="CL13">
        <f>SAM_working!CK12</f>
        <v>0</v>
      </c>
      <c r="CM13">
        <f>SAM_working!CL12</f>
        <v>0</v>
      </c>
      <c r="CN13">
        <f>SAM_working!CM12</f>
        <v>0</v>
      </c>
      <c r="CO13">
        <f>SAM_working!CN12</f>
        <v>690804991.72075903</v>
      </c>
      <c r="CP13">
        <f>SAM_working!CO12</f>
        <v>894278612.23693097</v>
      </c>
      <c r="CQ13">
        <f>SAM_working!CP12</f>
        <v>739615297.61682403</v>
      </c>
      <c r="CR13">
        <f>SAM_working!CQ12</f>
        <v>775822377.39794195</v>
      </c>
      <c r="CS13">
        <f>SAM_working!CR12</f>
        <v>1723325367.96521</v>
      </c>
      <c r="CT13">
        <f>SAM_working!CS12</f>
        <v>2057724095.14627</v>
      </c>
      <c r="CU13">
        <f>SAM_working!CT12</f>
        <v>3137177086.6252098</v>
      </c>
      <c r="CV13">
        <f>SAM_working!CU12</f>
        <v>2214889915.3812199</v>
      </c>
      <c r="CW13">
        <f>SAM_working!CV12</f>
        <v>4487042007.6586304</v>
      </c>
      <c r="CX13">
        <f>SAM_working!CW12</f>
        <v>29960511.300901201</v>
      </c>
      <c r="CY13">
        <f>SAM_working!CX12</f>
        <v>466529069.821347</v>
      </c>
      <c r="CZ13">
        <f>SAM_working!CY12</f>
        <v>0</v>
      </c>
      <c r="DA13">
        <f>SAM_working!CZ12</f>
        <v>1678424564.0323901</v>
      </c>
      <c r="DB13">
        <f>SAM_working!DA12</f>
        <v>471326354.05615598</v>
      </c>
      <c r="DC13">
        <f>SAM_working!DB12</f>
        <v>584072376.92686403</v>
      </c>
      <c r="DD13">
        <f>SAM_working!DC12</f>
        <v>0</v>
      </c>
      <c r="DE13">
        <f>SAM_working!DD12</f>
        <v>0</v>
      </c>
      <c r="DF13">
        <f>SAM_working!DE12</f>
        <v>0</v>
      </c>
      <c r="DG13">
        <f>SAM_working!DF12</f>
        <v>0</v>
      </c>
      <c r="DH13">
        <f>SAM_working!DG12</f>
        <v>319884444.01751798</v>
      </c>
      <c r="DI13">
        <f>SAM_working!DH12</f>
        <v>48872471921.881699</v>
      </c>
      <c r="DJ13">
        <f t="shared" si="0"/>
        <v>93106933094.986481</v>
      </c>
    </row>
    <row r="14" spans="1:114">
      <c r="A14" t="s">
        <v>13</v>
      </c>
      <c r="B14">
        <f>SAM_working!B13</f>
        <v>46657717.766351096</v>
      </c>
      <c r="C14" s="8">
        <f>'FTS sector'!M9</f>
        <v>1058815.0919759746</v>
      </c>
      <c r="D14">
        <f>SAM_working!C13</f>
        <v>97896334.877569601</v>
      </c>
      <c r="E14">
        <f>SAM_working!D13</f>
        <v>71954936.5772416</v>
      </c>
      <c r="F14">
        <f>SAM_working!E13</f>
        <v>19524970.825993899</v>
      </c>
      <c r="G14">
        <f>SAM_working!F13</f>
        <v>0</v>
      </c>
      <c r="H14">
        <f>SAM_working!G13</f>
        <v>12576.927430618</v>
      </c>
      <c r="I14">
        <f>SAM_working!H13</f>
        <v>53787.844878858901</v>
      </c>
      <c r="J14">
        <f>SAM_working!I13</f>
        <v>9992563.1339758299</v>
      </c>
      <c r="K14">
        <f>SAM_working!J13</f>
        <v>63769688.143493503</v>
      </c>
      <c r="L14">
        <f>SAM_working!K13</f>
        <v>29847410.479906298</v>
      </c>
      <c r="M14">
        <f>SAM_working!L13</f>
        <v>381706445.90464699</v>
      </c>
      <c r="N14">
        <f>SAM_working!M13</f>
        <v>37463381.357452802</v>
      </c>
      <c r="O14">
        <f>SAM_working!N13</f>
        <v>190702591.93815801</v>
      </c>
      <c r="P14">
        <f>SAM_working!O13</f>
        <v>38437345.409348302</v>
      </c>
      <c r="Q14">
        <f>SAM_working!P13</f>
        <v>4052221.1331618498</v>
      </c>
      <c r="R14">
        <f>SAM_working!Q13</f>
        <v>2002102.34049372</v>
      </c>
      <c r="S14">
        <f>SAM_working!R13</f>
        <v>500502.68653096497</v>
      </c>
      <c r="T14">
        <f>SAM_working!S13</f>
        <v>436143.33237040398</v>
      </c>
      <c r="U14">
        <f>SAM_working!T13</f>
        <v>30503274.107867401</v>
      </c>
      <c r="V14">
        <f>SAM_working!U13</f>
        <v>57639371.931583799</v>
      </c>
      <c r="W14">
        <f>SAM_working!V13</f>
        <v>24705457.9810468</v>
      </c>
      <c r="X14">
        <f>SAM_working!W13</f>
        <v>1608557693.58354</v>
      </c>
      <c r="Y14">
        <f>SAM_working!X13</f>
        <v>157546944.255229</v>
      </c>
      <c r="Z14">
        <f>SAM_working!Y13</f>
        <v>59262257.371734902</v>
      </c>
      <c r="AA14">
        <f>SAM_working!Z13</f>
        <v>103044635.37514099</v>
      </c>
      <c r="AB14">
        <f>SAM_working!AA13</f>
        <v>47865176.4245454</v>
      </c>
      <c r="AC14">
        <f>SAM_working!AB13</f>
        <v>141885553.41295701</v>
      </c>
      <c r="AD14">
        <f>SAM_working!AC13</f>
        <v>61786814.976324297</v>
      </c>
      <c r="AE14">
        <f>SAM_working!AD13</f>
        <v>472323633.96207601</v>
      </c>
      <c r="AF14">
        <f>SAM_working!AE13</f>
        <v>27171754.1977305</v>
      </c>
      <c r="AG14">
        <f>SAM_working!AF13</f>
        <v>114121442.09581099</v>
      </c>
      <c r="AH14">
        <f>SAM_working!AG13</f>
        <v>12871510.831745001</v>
      </c>
      <c r="AI14">
        <f>SAM_working!AH13</f>
        <v>60800315.1191293</v>
      </c>
      <c r="AJ14">
        <f>SAM_working!AI13</f>
        <v>420942585.402318</v>
      </c>
      <c r="AK14">
        <f>SAM_working!AJ13</f>
        <v>77857799.801716104</v>
      </c>
      <c r="AL14">
        <f>SAM_working!AK13</f>
        <v>3533566.67813191</v>
      </c>
      <c r="AM14">
        <f>SAM_working!AL13</f>
        <v>17701652.1115481</v>
      </c>
      <c r="AN14">
        <f>SAM_working!AM13</f>
        <v>75608918.848018706</v>
      </c>
      <c r="AO14">
        <f>SAM_working!AN13</f>
        <v>21128488.920676898</v>
      </c>
      <c r="AP14">
        <f>SAM_working!AO13</f>
        <v>62398819.265822701</v>
      </c>
      <c r="AQ14">
        <f>SAM_working!AP13</f>
        <v>42669369.360964499</v>
      </c>
      <c r="AR14">
        <f>SAM_working!AQ13</f>
        <v>33434818.630897701</v>
      </c>
      <c r="AS14">
        <f>SAM_working!AR13</f>
        <v>133831475.14771099</v>
      </c>
      <c r="AT14">
        <f>SAM_working!AS13</f>
        <v>27440115.037131298</v>
      </c>
      <c r="AU14">
        <f>SAM_working!AT13</f>
        <v>134065784.653322</v>
      </c>
      <c r="AV14">
        <f>SAM_working!AU13</f>
        <v>5980123.61732079</v>
      </c>
      <c r="AW14">
        <f>SAM_working!AV13</f>
        <v>75785790.940319806</v>
      </c>
      <c r="AX14">
        <f>SAM_working!AW13</f>
        <v>83831080.476236805</v>
      </c>
      <c r="AY14">
        <f>SAM_working!AX13</f>
        <v>64869637.908454098</v>
      </c>
      <c r="AZ14">
        <f>SAM_working!AY13</f>
        <v>34440285.232744299</v>
      </c>
      <c r="BA14">
        <f>SAM_working!AZ13</f>
        <v>11440235.452583401</v>
      </c>
      <c r="BB14">
        <f>SAM_working!BA13</f>
        <v>86453284.2352909</v>
      </c>
      <c r="BC14">
        <f>SAM_working!BB13</f>
        <v>10158490.8179584</v>
      </c>
      <c r="BD14">
        <f>SAM_working!BC13</f>
        <v>30190293.710981298</v>
      </c>
      <c r="BE14">
        <f>SAM_working!BD13</f>
        <v>9281085.1007569898</v>
      </c>
      <c r="BF14">
        <f>SAM_working!BE13</f>
        <v>214816729.84220201</v>
      </c>
      <c r="BG14">
        <f>SAM_working!BF13</f>
        <v>40970773.058742099</v>
      </c>
      <c r="BH14">
        <f>SAM_working!BG13</f>
        <v>177336497.51370999</v>
      </c>
      <c r="BI14">
        <f>SAM_working!BH13</f>
        <v>50310272.478500098</v>
      </c>
      <c r="BJ14">
        <f>SAM_working!BI13</f>
        <v>213256048.855737</v>
      </c>
      <c r="BK14">
        <f>SAM_working!BJ13</f>
        <v>351805991.55856299</v>
      </c>
      <c r="BL14">
        <f>SAM_working!BK13</f>
        <v>51797521.555940799</v>
      </c>
      <c r="BM14">
        <f>SAM_working!BL13</f>
        <v>9234151.8243285101</v>
      </c>
      <c r="BN14">
        <f>SAM_working!BM13</f>
        <v>18560528643.702099</v>
      </c>
      <c r="BO14">
        <f>SAM_working!BN13</f>
        <v>106706455.124102</v>
      </c>
      <c r="BP14">
        <f>SAM_working!BO13</f>
        <v>0</v>
      </c>
      <c r="BQ14">
        <f>SAM_working!BP13</f>
        <v>280536110.60535401</v>
      </c>
      <c r="BR14">
        <f>SAM_working!BQ13</f>
        <v>76502467.257941693</v>
      </c>
      <c r="BS14">
        <f>SAM_working!BR13</f>
        <v>104178439.50506</v>
      </c>
      <c r="BT14">
        <f>SAM_working!BS13</f>
        <v>17238876.7797314</v>
      </c>
      <c r="BU14">
        <f>SAM_working!BT13</f>
        <v>59788885.653507501</v>
      </c>
      <c r="BV14">
        <f>SAM_working!BU13</f>
        <v>149917537.18821999</v>
      </c>
      <c r="BW14">
        <f>SAM_working!BV13</f>
        <v>100376529.886967</v>
      </c>
      <c r="BX14">
        <f>SAM_working!BW13</f>
        <v>67427679.659557998</v>
      </c>
      <c r="BY14">
        <f>SAM_working!BX13</f>
        <v>67729564.764707193</v>
      </c>
      <c r="BZ14">
        <f>SAM_working!BY13</f>
        <v>17156043.101712398</v>
      </c>
      <c r="CA14">
        <f>SAM_working!BZ13</f>
        <v>6547900.5166396797</v>
      </c>
      <c r="CB14">
        <f>SAM_working!CA13</f>
        <v>78765834.783862606</v>
      </c>
      <c r="CC14">
        <f>SAM_working!CB13</f>
        <v>558880706.04228795</v>
      </c>
      <c r="CD14">
        <f>SAM_working!CC13</f>
        <v>307113189.936032</v>
      </c>
      <c r="CE14">
        <f>SAM_working!CD13</f>
        <v>95095474.113000095</v>
      </c>
      <c r="CF14">
        <f>SAM_working!CE13</f>
        <v>77050477.472693101</v>
      </c>
      <c r="CG14">
        <f>SAM_working!CF13</f>
        <v>307322396.02808899</v>
      </c>
      <c r="CH14">
        <f>SAM_working!CG13</f>
        <v>0</v>
      </c>
      <c r="CI14">
        <f>SAM_working!CH13</f>
        <v>13389138799.314301</v>
      </c>
      <c r="CJ14">
        <f>SAM_working!CI13</f>
        <v>0</v>
      </c>
      <c r="CK14">
        <f>SAM_working!CJ13</f>
        <v>0</v>
      </c>
      <c r="CL14">
        <f>SAM_working!CK13</f>
        <v>0</v>
      </c>
      <c r="CM14">
        <f>SAM_working!CL13</f>
        <v>0</v>
      </c>
      <c r="CN14">
        <f>SAM_working!CM13</f>
        <v>0</v>
      </c>
      <c r="CO14">
        <f>SAM_working!CN13</f>
        <v>0</v>
      </c>
      <c r="CP14">
        <f>SAM_working!CO13</f>
        <v>0</v>
      </c>
      <c r="CQ14">
        <f>SAM_working!CP13</f>
        <v>0</v>
      </c>
      <c r="CR14">
        <f>SAM_working!CQ13</f>
        <v>0</v>
      </c>
      <c r="CS14">
        <f>SAM_working!CR13</f>
        <v>0</v>
      </c>
      <c r="CT14">
        <f>SAM_working!CS13</f>
        <v>0</v>
      </c>
      <c r="CU14">
        <f>SAM_working!CT13</f>
        <v>0</v>
      </c>
      <c r="CV14">
        <f>SAM_working!CU13</f>
        <v>0</v>
      </c>
      <c r="CW14">
        <f>SAM_working!CV13</f>
        <v>0</v>
      </c>
      <c r="CX14">
        <f>SAM_working!CW13</f>
        <v>29149269.252664</v>
      </c>
      <c r="CY14">
        <f>SAM_working!CX13</f>
        <v>2806293243.0697999</v>
      </c>
      <c r="CZ14">
        <f>SAM_working!CY13</f>
        <v>3412171650.4778099</v>
      </c>
      <c r="DA14">
        <f>SAM_working!CZ13</f>
        <v>8599137660.7919292</v>
      </c>
      <c r="DB14">
        <f>SAM_working!DA13</f>
        <v>1779437065.78578</v>
      </c>
      <c r="DC14">
        <f>SAM_working!DB13</f>
        <v>2093017629.2145801</v>
      </c>
      <c r="DD14">
        <f>SAM_working!DC13</f>
        <v>47332005026.670502</v>
      </c>
      <c r="DE14">
        <f>SAM_working!DD13</f>
        <v>0</v>
      </c>
      <c r="DF14">
        <f>SAM_working!DE13</f>
        <v>187135102945.46301</v>
      </c>
      <c r="DG14">
        <f>SAM_working!DF13</f>
        <v>0</v>
      </c>
      <c r="DH14">
        <f>SAM_working!DG13</f>
        <v>13122292.033198001</v>
      </c>
      <c r="DI14">
        <f>SAM_working!DH13</f>
        <v>61539.992126515201</v>
      </c>
      <c r="DJ14">
        <f t="shared" si="0"/>
        <v>294176227393.62335</v>
      </c>
    </row>
    <row r="15" spans="1:114">
      <c r="A15" t="s">
        <v>14</v>
      </c>
      <c r="B15">
        <f>SAM_working!B14</f>
        <v>261125.34975840899</v>
      </c>
      <c r="D15">
        <f>SAM_working!C14</f>
        <v>456834.58787873399</v>
      </c>
      <c r="E15">
        <f>SAM_working!D14</f>
        <v>319246.14342915401</v>
      </c>
      <c r="F15">
        <f>SAM_working!E14</f>
        <v>1560303443.4695699</v>
      </c>
      <c r="G15">
        <f>SAM_working!F14</f>
        <v>3.0781259886691701</v>
      </c>
      <c r="H15">
        <f>SAM_working!G14</f>
        <v>21033.8268753224</v>
      </c>
      <c r="I15">
        <f>SAM_working!H14</f>
        <v>389916.210894469</v>
      </c>
      <c r="J15">
        <f>SAM_working!I14</f>
        <v>119725.9179032</v>
      </c>
      <c r="K15">
        <f>SAM_working!J14</f>
        <v>23998.257816037501</v>
      </c>
      <c r="L15">
        <f>SAM_working!K14</f>
        <v>13024.6940218822</v>
      </c>
      <c r="M15">
        <f>SAM_working!L14</f>
        <v>50556.012377609302</v>
      </c>
      <c r="N15">
        <f>SAM_working!M14</f>
        <v>697161.86304805696</v>
      </c>
      <c r="O15">
        <f>SAM_working!N14</f>
        <v>11766210569.813999</v>
      </c>
      <c r="P15">
        <f>SAM_working!O14</f>
        <v>842389981.25832903</v>
      </c>
      <c r="Q15">
        <f>SAM_working!P14</f>
        <v>89305.700790778894</v>
      </c>
      <c r="R15">
        <f>SAM_working!Q14</f>
        <v>2026333.5624531601</v>
      </c>
      <c r="S15">
        <f>SAM_working!R14</f>
        <v>30741.136294175401</v>
      </c>
      <c r="T15">
        <f>SAM_working!S14</f>
        <v>7640039.1022314504</v>
      </c>
      <c r="U15">
        <f>SAM_working!T14</f>
        <v>2424727.8487015599</v>
      </c>
      <c r="V15">
        <f>SAM_working!U14</f>
        <v>3226552.67550033</v>
      </c>
      <c r="W15">
        <f>SAM_working!V14</f>
        <v>21571574.261543199</v>
      </c>
      <c r="X15">
        <f>SAM_working!W14</f>
        <v>23485602.731056899</v>
      </c>
      <c r="Y15">
        <f>SAM_working!X14</f>
        <v>305119131.70301902</v>
      </c>
      <c r="Z15">
        <f>SAM_working!Y14</f>
        <v>22416837.515922699</v>
      </c>
      <c r="AA15">
        <f>SAM_working!Z14</f>
        <v>74467045.8301052</v>
      </c>
      <c r="AB15">
        <f>SAM_working!AA14</f>
        <v>158164.63860308801</v>
      </c>
      <c r="AC15">
        <f>SAM_working!AB14</f>
        <v>297371.31166398502</v>
      </c>
      <c r="AD15">
        <f>SAM_working!AC14</f>
        <v>56761.081521908003</v>
      </c>
      <c r="AE15">
        <f>SAM_working!AD14</f>
        <v>571922.95354298397</v>
      </c>
      <c r="AF15">
        <f>SAM_working!AE14</f>
        <v>121209.56237107499</v>
      </c>
      <c r="AG15">
        <f>SAM_working!AF14</f>
        <v>486963.70903439098</v>
      </c>
      <c r="AH15">
        <f>SAM_working!AG14</f>
        <v>60319.889034609798</v>
      </c>
      <c r="AI15">
        <f>SAM_working!AH14</f>
        <v>741535.28897664801</v>
      </c>
      <c r="AJ15">
        <f>SAM_working!AI14</f>
        <v>184736104.76502699</v>
      </c>
      <c r="AK15">
        <f>SAM_working!AJ14</f>
        <v>6572.5314247194401</v>
      </c>
      <c r="AL15">
        <f>SAM_working!AK14</f>
        <v>661.82996995379699</v>
      </c>
      <c r="AM15">
        <f>SAM_working!AL14</f>
        <v>1202.2314993299101</v>
      </c>
      <c r="AN15">
        <f>SAM_working!AM14</f>
        <v>40193708.346291602</v>
      </c>
      <c r="AO15">
        <f>SAM_working!AN14</f>
        <v>2570.7568738783398</v>
      </c>
      <c r="AP15">
        <f>SAM_working!AO14</f>
        <v>24968.2457757917</v>
      </c>
      <c r="AQ15">
        <f>SAM_working!AP14</f>
        <v>7988.4859994895196</v>
      </c>
      <c r="AR15">
        <f>SAM_working!AQ14</f>
        <v>6225.33668182973</v>
      </c>
      <c r="AS15">
        <f>SAM_working!AR14</f>
        <v>9451330.9074146301</v>
      </c>
      <c r="AT15">
        <f>SAM_working!AS14</f>
        <v>10339915.142121499</v>
      </c>
      <c r="AU15">
        <f>SAM_working!AT14</f>
        <v>61846.271923076303</v>
      </c>
      <c r="AV15">
        <f>SAM_working!AU14</f>
        <v>14689081.8417996</v>
      </c>
      <c r="AW15">
        <f>SAM_working!AV14</f>
        <v>1117987.4442980699</v>
      </c>
      <c r="AX15">
        <f>SAM_working!AW14</f>
        <v>11549.6615495269</v>
      </c>
      <c r="AY15">
        <f>SAM_working!AX14</f>
        <v>303.90062682421302</v>
      </c>
      <c r="AZ15">
        <f>SAM_working!AY14</f>
        <v>138633.717531617</v>
      </c>
      <c r="BA15">
        <f>SAM_working!AZ14</f>
        <v>3738.0178787938098</v>
      </c>
      <c r="BB15">
        <f>SAM_working!BA14</f>
        <v>18266.359530464098</v>
      </c>
      <c r="BC15">
        <f>SAM_working!BB14</f>
        <v>1000013.99292847</v>
      </c>
      <c r="BD15">
        <f>SAM_working!BC14</f>
        <v>3553453.8213010002</v>
      </c>
      <c r="BE15">
        <f>SAM_working!BD14</f>
        <v>2878.8834586520602</v>
      </c>
      <c r="BF15">
        <f>SAM_working!BE14</f>
        <v>19062.015050244201</v>
      </c>
      <c r="BG15">
        <f>SAM_working!BF14</f>
        <v>17824.508970385301</v>
      </c>
      <c r="BH15">
        <f>SAM_working!BG14</f>
        <v>33378995.352454599</v>
      </c>
      <c r="BI15">
        <f>SAM_working!BH14</f>
        <v>6908.0104733342496</v>
      </c>
      <c r="BJ15">
        <f>SAM_working!BI14</f>
        <v>18734.4241145735</v>
      </c>
      <c r="BK15">
        <f>SAM_working!BJ14</f>
        <v>6837.7023846550101</v>
      </c>
      <c r="BL15">
        <f>SAM_working!BK14</f>
        <v>3970.5513243293199</v>
      </c>
      <c r="BM15">
        <f>SAM_working!BL14</f>
        <v>2044.3619449089299</v>
      </c>
      <c r="BN15">
        <f>SAM_working!BM14</f>
        <v>639829.23056614702</v>
      </c>
      <c r="BO15">
        <f>SAM_working!BN14</f>
        <v>9439.9073958458393</v>
      </c>
      <c r="BP15">
        <f>SAM_working!BO14</f>
        <v>2062.6875766719299</v>
      </c>
      <c r="BQ15">
        <f>SAM_working!BP14</f>
        <v>562384420.13808298</v>
      </c>
      <c r="BR15">
        <f>SAM_working!BQ14</f>
        <v>3360964.5640305802</v>
      </c>
      <c r="BS15">
        <f>SAM_working!BR14</f>
        <v>383973.85497456498</v>
      </c>
      <c r="BT15">
        <f>SAM_working!BS14</f>
        <v>110729.7066933</v>
      </c>
      <c r="BU15">
        <f>SAM_working!BT14</f>
        <v>350862215.45825899</v>
      </c>
      <c r="BV15">
        <f>SAM_working!BU14</f>
        <v>1327300.59137756</v>
      </c>
      <c r="BW15">
        <f>SAM_working!BV14</f>
        <v>290724839.49778497</v>
      </c>
      <c r="BX15">
        <f>SAM_working!BW14</f>
        <v>319261799.010351</v>
      </c>
      <c r="BY15">
        <f>SAM_working!BX14</f>
        <v>1157844091.7729399</v>
      </c>
      <c r="BZ15">
        <f>SAM_working!BY14</f>
        <v>34257766.585132599</v>
      </c>
      <c r="CA15">
        <f>SAM_working!BZ14</f>
        <v>918841.80193725298</v>
      </c>
      <c r="CB15">
        <f>SAM_working!CA14</f>
        <v>184472405.73098499</v>
      </c>
      <c r="CC15">
        <f>SAM_working!CB14</f>
        <v>253402031.04880899</v>
      </c>
      <c r="CD15">
        <f>SAM_working!CC14</f>
        <v>5342758877.8679199</v>
      </c>
      <c r="CE15">
        <f>SAM_working!CD14</f>
        <v>113599.015223963</v>
      </c>
      <c r="CF15">
        <f>SAM_working!CE14</f>
        <v>540345.74619809503</v>
      </c>
      <c r="CG15">
        <f>SAM_working!CF14</f>
        <v>113048429.46642099</v>
      </c>
      <c r="CH15">
        <f>SAM_working!CG14</f>
        <v>0</v>
      </c>
      <c r="CI15">
        <f>SAM_working!CH14</f>
        <v>617433.86113560502</v>
      </c>
      <c r="CJ15">
        <f>SAM_working!CI14</f>
        <v>0</v>
      </c>
      <c r="CK15">
        <f>SAM_working!CJ14</f>
        <v>0</v>
      </c>
      <c r="CL15">
        <f>SAM_working!CK14</f>
        <v>0</v>
      </c>
      <c r="CM15">
        <f>SAM_working!CL14</f>
        <v>0</v>
      </c>
      <c r="CN15">
        <f>SAM_working!CM14</f>
        <v>0</v>
      </c>
      <c r="CO15">
        <f>SAM_working!CN14</f>
        <v>1743151566.8616199</v>
      </c>
      <c r="CP15">
        <f>SAM_working!CO14</f>
        <v>1662945427.1645601</v>
      </c>
      <c r="CQ15">
        <f>SAM_working!CP14</f>
        <v>1326610559.5334101</v>
      </c>
      <c r="CR15">
        <f>SAM_working!CQ14</f>
        <v>1601998070.43489</v>
      </c>
      <c r="CS15">
        <f>SAM_working!CR14</f>
        <v>3783670786.64884</v>
      </c>
      <c r="CT15">
        <f>SAM_working!CS14</f>
        <v>4755414917.8779602</v>
      </c>
      <c r="CU15">
        <f>SAM_working!CT14</f>
        <v>7356430144.4773598</v>
      </c>
      <c r="CV15">
        <f>SAM_working!CU14</f>
        <v>5162557208.5265102</v>
      </c>
      <c r="CW15">
        <f>SAM_working!CV14</f>
        <v>10198615023.8629</v>
      </c>
      <c r="CX15">
        <f>SAM_working!CW14</f>
        <v>1731317.35245271</v>
      </c>
      <c r="CY15">
        <f>SAM_working!CX14</f>
        <v>564345536.59213495</v>
      </c>
      <c r="CZ15">
        <f>SAM_working!CY14</f>
        <v>24701.293198002601</v>
      </c>
      <c r="DA15">
        <f>SAM_working!CZ14</f>
        <v>2099100399.1934099</v>
      </c>
      <c r="DB15">
        <f>SAM_working!DA14</f>
        <v>1079817411.2009101</v>
      </c>
      <c r="DC15">
        <f>SAM_working!DB14</f>
        <v>2289563005.08883</v>
      </c>
      <c r="DD15">
        <f>SAM_working!DC14</f>
        <v>16569.025176326701</v>
      </c>
      <c r="DE15">
        <f>SAM_working!DD14</f>
        <v>0</v>
      </c>
      <c r="DF15">
        <f>SAM_working!DE14</f>
        <v>450088.167848229</v>
      </c>
      <c r="DG15">
        <f>SAM_working!DF14</f>
        <v>379155900.30803698</v>
      </c>
      <c r="DH15">
        <f>SAM_working!DG14</f>
        <v>4827072339.90026</v>
      </c>
      <c r="DI15">
        <f>SAM_working!DH14</f>
        <v>41592266296.982903</v>
      </c>
      <c r="DJ15">
        <f t="shared" si="0"/>
        <v>113977050808.44202</v>
      </c>
    </row>
    <row r="16" spans="1:114">
      <c r="A16" t="s">
        <v>15</v>
      </c>
      <c r="B16">
        <f>SAM_working!B15</f>
        <v>427.63126456697699</v>
      </c>
      <c r="D16">
        <f>SAM_working!C15</f>
        <v>2067.7035741412101</v>
      </c>
      <c r="E16">
        <f>SAM_working!D15</f>
        <v>1704.5255074183799</v>
      </c>
      <c r="F16">
        <f>SAM_working!E15</f>
        <v>37303337.820707798</v>
      </c>
      <c r="G16">
        <f>SAM_working!F15</f>
        <v>1.00562516029371E-3</v>
      </c>
      <c r="H16">
        <f>SAM_working!G15</f>
        <v>48.138238928406501</v>
      </c>
      <c r="I16">
        <f>SAM_working!H15</f>
        <v>890.86992188249496</v>
      </c>
      <c r="J16">
        <f>SAM_working!I15</f>
        <v>185.79833973797699</v>
      </c>
      <c r="K16">
        <f>SAM_working!J15</f>
        <v>73.263958487927098</v>
      </c>
      <c r="L16">
        <f>SAM_working!K15</f>
        <v>28.185253862767102</v>
      </c>
      <c r="M16">
        <f>SAM_working!L15</f>
        <v>82.558412185864199</v>
      </c>
      <c r="N16">
        <f>SAM_working!M15</f>
        <v>5567.1486238381804</v>
      </c>
      <c r="O16">
        <f>SAM_working!N15</f>
        <v>173912575.30245</v>
      </c>
      <c r="P16">
        <f>SAM_working!O15</f>
        <v>787445548.95619702</v>
      </c>
      <c r="Q16">
        <f>SAM_working!P15</f>
        <v>256.887178353141</v>
      </c>
      <c r="R16">
        <f>SAM_working!Q15</f>
        <v>4611.2920267377503</v>
      </c>
      <c r="S16">
        <f>SAM_working!R15</f>
        <v>13.8946978611578</v>
      </c>
      <c r="T16">
        <f>SAM_working!S15</f>
        <v>17406.083957835999</v>
      </c>
      <c r="U16">
        <f>SAM_working!T15</f>
        <v>6718.2907079097404</v>
      </c>
      <c r="V16">
        <f>SAM_working!U15</f>
        <v>51467.652547474099</v>
      </c>
      <c r="W16">
        <f>SAM_working!V15</f>
        <v>59464.510200611803</v>
      </c>
      <c r="X16">
        <f>SAM_working!W15</f>
        <v>52257.859384352203</v>
      </c>
      <c r="Y16">
        <f>SAM_working!X15</f>
        <v>703283.995533876</v>
      </c>
      <c r="Z16">
        <f>SAM_working!Y15</f>
        <v>54133.922863192602</v>
      </c>
      <c r="AA16">
        <f>SAM_working!Z15</f>
        <v>172934.00791304299</v>
      </c>
      <c r="AB16">
        <f>SAM_working!AA15</f>
        <v>1097.3046337415101</v>
      </c>
      <c r="AC16">
        <f>SAM_working!AB15</f>
        <v>2541.801287197</v>
      </c>
      <c r="AD16">
        <f>SAM_working!AC15</f>
        <v>1991.6935784013399</v>
      </c>
      <c r="AE16">
        <f>SAM_working!AD15</f>
        <v>5318.2369196822001</v>
      </c>
      <c r="AF16">
        <f>SAM_working!AE15</f>
        <v>2766.87876212332</v>
      </c>
      <c r="AG16">
        <f>SAM_working!AF15</f>
        <v>9239.6590770987696</v>
      </c>
      <c r="AH16">
        <f>SAM_working!AG15</f>
        <v>1846.77681661268</v>
      </c>
      <c r="AI16">
        <f>SAM_working!AH15</f>
        <v>6855.8526056813598</v>
      </c>
      <c r="AJ16">
        <f>SAM_working!AI15</f>
        <v>1738700.97082007</v>
      </c>
      <c r="AK16">
        <f>SAM_working!AJ15</f>
        <v>134.417348876082</v>
      </c>
      <c r="AL16">
        <f>SAM_working!AK15</f>
        <v>23.096141573456201</v>
      </c>
      <c r="AM16">
        <f>SAM_working!AL15</f>
        <v>34.801607841145497</v>
      </c>
      <c r="AN16">
        <f>SAM_working!AM15</f>
        <v>92928.779155207405</v>
      </c>
      <c r="AO16">
        <f>SAM_working!AN15</f>
        <v>232.19183848119101</v>
      </c>
      <c r="AP16">
        <f>SAM_working!AO15</f>
        <v>99.577591696592705</v>
      </c>
      <c r="AQ16">
        <f>SAM_working!AP15</f>
        <v>321.29574416976101</v>
      </c>
      <c r="AR16">
        <f>SAM_working!AQ15</f>
        <v>197.82462757868001</v>
      </c>
      <c r="AS16">
        <f>SAM_working!AR15</f>
        <v>21913.899797337399</v>
      </c>
      <c r="AT16">
        <f>SAM_working!AS15</f>
        <v>24962216.193272199</v>
      </c>
      <c r="AU16">
        <f>SAM_working!AT15</f>
        <v>156.53363525112701</v>
      </c>
      <c r="AV16">
        <f>SAM_working!AU15</f>
        <v>2046704.9804517401</v>
      </c>
      <c r="AW16">
        <f>SAM_working!AV15</f>
        <v>1086692.18556027</v>
      </c>
      <c r="AX16">
        <f>SAM_working!AW15</f>
        <v>2762.2463739048999</v>
      </c>
      <c r="AY16">
        <f>SAM_working!AX15</f>
        <v>55.444380895688496</v>
      </c>
      <c r="AZ16">
        <f>SAM_working!AY15</f>
        <v>51750.580126665802</v>
      </c>
      <c r="BA16">
        <f>SAM_working!AZ15</f>
        <v>262.64466862543298</v>
      </c>
      <c r="BB16">
        <f>SAM_working!BA15</f>
        <v>366.59227568192</v>
      </c>
      <c r="BC16">
        <f>SAM_working!BB15</f>
        <v>2876.6763435344401</v>
      </c>
      <c r="BD16">
        <f>SAM_working!BC15</f>
        <v>8304.5232877233593</v>
      </c>
      <c r="BE16">
        <f>SAM_working!BD15</f>
        <v>14.336872456523301</v>
      </c>
      <c r="BF16">
        <f>SAM_working!BE15</f>
        <v>493.48821004881</v>
      </c>
      <c r="BG16">
        <f>SAM_working!BF15</f>
        <v>243.78201611509101</v>
      </c>
      <c r="BH16">
        <f>SAM_working!BG15</f>
        <v>76759.815924776005</v>
      </c>
      <c r="BI16">
        <f>SAM_working!BH15</f>
        <v>377.945418250557</v>
      </c>
      <c r="BJ16">
        <f>SAM_working!BI15</f>
        <v>718.54537146422604</v>
      </c>
      <c r="BK16">
        <f>SAM_working!BJ15</f>
        <v>432.56499090796399</v>
      </c>
      <c r="BL16">
        <f>SAM_working!BK15</f>
        <v>470.03548296567197</v>
      </c>
      <c r="BM16">
        <f>SAM_working!BL15</f>
        <v>2.9695605394121398</v>
      </c>
      <c r="BN16">
        <f>SAM_working!BM15</f>
        <v>2808.4069640443499</v>
      </c>
      <c r="BO16">
        <f>SAM_working!BN15</f>
        <v>331.17918713324201</v>
      </c>
      <c r="BP16">
        <f>SAM_working!BO15</f>
        <v>2569.4486882862102</v>
      </c>
      <c r="BQ16">
        <f>SAM_working!BP15</f>
        <v>33418515.938214</v>
      </c>
      <c r="BR16">
        <f>SAM_working!BQ15</f>
        <v>1662802.48060881</v>
      </c>
      <c r="BS16">
        <f>SAM_working!BR15</f>
        <v>5827.3802404903399</v>
      </c>
      <c r="BT16">
        <f>SAM_working!BS15</f>
        <v>640.91800206764105</v>
      </c>
      <c r="BU16">
        <f>SAM_working!BT15</f>
        <v>44410282.4024252</v>
      </c>
      <c r="BV16">
        <f>SAM_working!BU15</f>
        <v>6244.6279858543503</v>
      </c>
      <c r="BW16">
        <f>SAM_working!BV15</f>
        <v>18851893.266851299</v>
      </c>
      <c r="BX16">
        <f>SAM_working!BW15</f>
        <v>8764808.8380957805</v>
      </c>
      <c r="BY16">
        <f>SAM_working!BX15</f>
        <v>15014071.135182099</v>
      </c>
      <c r="BZ16">
        <f>SAM_working!BY15</f>
        <v>4334010.6618979704</v>
      </c>
      <c r="CA16">
        <f>SAM_working!BZ15</f>
        <v>3556207.4891193602</v>
      </c>
      <c r="CB16">
        <f>SAM_working!CA15</f>
        <v>182419430.89138201</v>
      </c>
      <c r="CC16">
        <f>SAM_working!CB15</f>
        <v>70927637.456480399</v>
      </c>
      <c r="CD16">
        <f>SAM_working!CC15</f>
        <v>1733219260.95486</v>
      </c>
      <c r="CE16">
        <f>SAM_working!CD15</f>
        <v>618.92084062752394</v>
      </c>
      <c r="CF16">
        <f>SAM_working!CE15</f>
        <v>1388.2524608061201</v>
      </c>
      <c r="CG16">
        <f>SAM_working!CF15</f>
        <v>32247506.556203801</v>
      </c>
      <c r="CH16">
        <f>SAM_working!CG15</f>
        <v>0</v>
      </c>
      <c r="CI16">
        <f>SAM_working!CH15</f>
        <v>75486.4948026161</v>
      </c>
      <c r="CJ16">
        <f>SAM_working!CI15</f>
        <v>0</v>
      </c>
      <c r="CK16">
        <f>SAM_working!CJ15</f>
        <v>0</v>
      </c>
      <c r="CL16">
        <f>SAM_working!CK15</f>
        <v>0</v>
      </c>
      <c r="CM16">
        <f>SAM_working!CL15</f>
        <v>0</v>
      </c>
      <c r="CN16">
        <f>SAM_working!CM15</f>
        <v>0</v>
      </c>
      <c r="CO16">
        <f>SAM_working!CN15</f>
        <v>601412947.39138198</v>
      </c>
      <c r="CP16">
        <f>SAM_working!CO15</f>
        <v>617028476.95230806</v>
      </c>
      <c r="CQ16">
        <f>SAM_working!CP15</f>
        <v>523554850.51822603</v>
      </c>
      <c r="CR16">
        <f>SAM_working!CQ15</f>
        <v>540523953.10284996</v>
      </c>
      <c r="CS16">
        <f>SAM_working!CR15</f>
        <v>1273734499.14482</v>
      </c>
      <c r="CT16">
        <f>SAM_working!CS15</f>
        <v>1511631157.9277401</v>
      </c>
      <c r="CU16">
        <f>SAM_working!CT15</f>
        <v>2593033244.4380798</v>
      </c>
      <c r="CV16">
        <f>SAM_working!CU15</f>
        <v>1854697003.77318</v>
      </c>
      <c r="CW16">
        <f>SAM_working!CV15</f>
        <v>3254152653.9215498</v>
      </c>
      <c r="CX16">
        <f>SAM_working!CW15</f>
        <v>5206.94657998606</v>
      </c>
      <c r="CY16">
        <f>SAM_working!CX15</f>
        <v>18151048.9614846</v>
      </c>
      <c r="CZ16">
        <f>SAM_working!CY15</f>
        <v>0</v>
      </c>
      <c r="DA16">
        <f>SAM_working!CZ15</f>
        <v>446265848.03150302</v>
      </c>
      <c r="DB16">
        <f>SAM_working!DA15</f>
        <v>45412274.357470699</v>
      </c>
      <c r="DC16">
        <f>SAM_working!DB15</f>
        <v>80965532.082963794</v>
      </c>
      <c r="DD16">
        <f>SAM_working!DC15</f>
        <v>0</v>
      </c>
      <c r="DE16">
        <f>SAM_working!DD15</f>
        <v>0</v>
      </c>
      <c r="DF16">
        <f>SAM_working!DE15</f>
        <v>408.36103013236198</v>
      </c>
      <c r="DG16">
        <f>SAM_working!DF15</f>
        <v>203603642.66668701</v>
      </c>
      <c r="DH16">
        <f>SAM_working!DG15</f>
        <v>1023494933.7721601</v>
      </c>
      <c r="DI16">
        <f>SAM_working!DH15</f>
        <v>14240998000.545601</v>
      </c>
      <c r="DJ16">
        <f t="shared" si="0"/>
        <v>32007511020.039154</v>
      </c>
    </row>
    <row r="17" spans="1:114">
      <c r="A17" t="s">
        <v>16</v>
      </c>
      <c r="B17">
        <f>SAM_working!B16</f>
        <v>113709.516186319</v>
      </c>
      <c r="D17">
        <f>SAM_working!C16</f>
        <v>218275.766024429</v>
      </c>
      <c r="E17">
        <f>SAM_working!D16</f>
        <v>157394.70915025499</v>
      </c>
      <c r="F17">
        <f>SAM_working!E16</f>
        <v>51915.483030527103</v>
      </c>
      <c r="G17">
        <f>SAM_working!F16</f>
        <v>0</v>
      </c>
      <c r="H17">
        <f>SAM_working!G16</f>
        <v>52.420503228026597</v>
      </c>
      <c r="I17">
        <f>SAM_working!H16</f>
        <v>837.79680065342302</v>
      </c>
      <c r="J17">
        <f>SAM_working!I16</f>
        <v>48280.857040556402</v>
      </c>
      <c r="K17">
        <f>SAM_working!J16</f>
        <v>9633.6933433716604</v>
      </c>
      <c r="L17">
        <f>SAM_working!K16</f>
        <v>5282.9214167413702</v>
      </c>
      <c r="M17">
        <f>SAM_working!L16</f>
        <v>18299.805641925399</v>
      </c>
      <c r="N17">
        <f>SAM_working!M16</f>
        <v>3237764.1242828001</v>
      </c>
      <c r="O17">
        <f>SAM_working!N16</f>
        <v>169741.381916349</v>
      </c>
      <c r="P17">
        <f>SAM_working!O16</f>
        <v>26401.430616637099</v>
      </c>
      <c r="Q17">
        <f>SAM_working!P16</f>
        <v>55964913.489610702</v>
      </c>
      <c r="R17">
        <f>SAM_working!Q16</f>
        <v>32952931.226927001</v>
      </c>
      <c r="S17">
        <f>SAM_working!R16</f>
        <v>85821438.405592099</v>
      </c>
      <c r="T17">
        <f>SAM_working!S16</f>
        <v>603580.366605683</v>
      </c>
      <c r="U17">
        <f>SAM_working!T16</f>
        <v>2794553.4032843299</v>
      </c>
      <c r="V17">
        <f>SAM_working!U16</f>
        <v>13937351.295965601</v>
      </c>
      <c r="W17">
        <f>SAM_working!V16</f>
        <v>2341861.52146204</v>
      </c>
      <c r="X17">
        <f>SAM_working!W16</f>
        <v>846512.394729094</v>
      </c>
      <c r="Y17">
        <f>SAM_working!X16</f>
        <v>1815072.24988554</v>
      </c>
      <c r="Z17">
        <f>SAM_working!Y16</f>
        <v>5130477.9052064596</v>
      </c>
      <c r="AA17">
        <f>SAM_working!Z16</f>
        <v>1366891.44632015</v>
      </c>
      <c r="AB17">
        <f>SAM_working!AA16</f>
        <v>17858.594292158701</v>
      </c>
      <c r="AC17">
        <f>SAM_working!AB16</f>
        <v>141740.31012231301</v>
      </c>
      <c r="AD17">
        <f>SAM_working!AC16</f>
        <v>5684240.2610972403</v>
      </c>
      <c r="AE17">
        <f>SAM_working!AD16</f>
        <v>303752.51788014697</v>
      </c>
      <c r="AF17">
        <f>SAM_working!AE16</f>
        <v>52611.638145209101</v>
      </c>
      <c r="AG17">
        <f>SAM_working!AF16</f>
        <v>3670469.4208031199</v>
      </c>
      <c r="AH17">
        <f>SAM_working!AG16</f>
        <v>33887969.892315</v>
      </c>
      <c r="AI17">
        <f>SAM_working!AH16</f>
        <v>61809015.972694002</v>
      </c>
      <c r="AJ17">
        <f>SAM_working!AI16</f>
        <v>10174734.8321147</v>
      </c>
      <c r="AK17">
        <f>SAM_working!AJ16</f>
        <v>73597.043683416297</v>
      </c>
      <c r="AL17">
        <f>SAM_working!AK16</f>
        <v>391866.899596292</v>
      </c>
      <c r="AM17">
        <f>SAM_working!AL16</f>
        <v>679.91641543799597</v>
      </c>
      <c r="AN17">
        <f>SAM_working!AM16</f>
        <v>17385.560713446499</v>
      </c>
      <c r="AO17">
        <f>SAM_working!AN16</f>
        <v>4378.6305247647297</v>
      </c>
      <c r="AP17">
        <f>SAM_working!AO16</f>
        <v>1113.77174701183</v>
      </c>
      <c r="AQ17">
        <f>SAM_working!AP16</f>
        <v>4549001.4328618497</v>
      </c>
      <c r="AR17">
        <f>SAM_working!AQ16</f>
        <v>3861033.201957</v>
      </c>
      <c r="AS17">
        <f>SAM_working!AR16</f>
        <v>339400.791286049</v>
      </c>
      <c r="AT17">
        <f>SAM_working!AS16</f>
        <v>264.49187681271798</v>
      </c>
      <c r="AU17">
        <f>SAM_working!AT16</f>
        <v>1713.9741853550399</v>
      </c>
      <c r="AV17">
        <f>SAM_working!AU16</f>
        <v>13893.8352538131</v>
      </c>
      <c r="AW17">
        <f>SAM_working!AV16</f>
        <v>11074.7709270789</v>
      </c>
      <c r="AX17">
        <f>SAM_working!AW16</f>
        <v>1212.2872088056599</v>
      </c>
      <c r="AY17">
        <f>SAM_working!AX16</f>
        <v>567.45914994721704</v>
      </c>
      <c r="AZ17">
        <f>SAM_working!AY16</f>
        <v>3628.73978951959</v>
      </c>
      <c r="BA17">
        <f>SAM_working!AZ16</f>
        <v>2047.6534633405799</v>
      </c>
      <c r="BB17">
        <f>SAM_working!BA16</f>
        <v>5974.98476488302</v>
      </c>
      <c r="BC17">
        <f>SAM_working!BB16</f>
        <v>10502.8508959559</v>
      </c>
      <c r="BD17">
        <f>SAM_working!BC16</f>
        <v>6374390.6559849298</v>
      </c>
      <c r="BE17">
        <f>SAM_working!BD16</f>
        <v>4201.9632579632898</v>
      </c>
      <c r="BF17">
        <f>SAM_working!BE16</f>
        <v>15321.0773426915</v>
      </c>
      <c r="BG17">
        <f>SAM_working!BF16</f>
        <v>7086.0300079321896</v>
      </c>
      <c r="BH17">
        <f>SAM_working!BG16</f>
        <v>40459.973380771502</v>
      </c>
      <c r="BI17">
        <f>SAM_working!BH16</f>
        <v>427.669185258418</v>
      </c>
      <c r="BJ17">
        <f>SAM_working!BI16</f>
        <v>1733.95225948303</v>
      </c>
      <c r="BK17">
        <f>SAM_working!BJ16</f>
        <v>624.80729786922097</v>
      </c>
      <c r="BL17">
        <f>SAM_working!BK16</f>
        <v>1365.45940202821</v>
      </c>
      <c r="BM17">
        <f>SAM_working!BL16</f>
        <v>2.3709649743800898</v>
      </c>
      <c r="BN17">
        <f>SAM_working!BM16</f>
        <v>297680.10999641498</v>
      </c>
      <c r="BO17">
        <f>SAM_working!BN16</f>
        <v>361624.80228665803</v>
      </c>
      <c r="BP17">
        <f>SAM_working!BO16</f>
        <v>1835.7234577192701</v>
      </c>
      <c r="BQ17">
        <f>SAM_working!BP16</f>
        <v>6306257.6279738098</v>
      </c>
      <c r="BR17">
        <f>SAM_working!BQ16</f>
        <v>180414.88029402</v>
      </c>
      <c r="BS17">
        <f>SAM_working!BR16</f>
        <v>255239.78614079501</v>
      </c>
      <c r="BT17">
        <f>SAM_working!BS16</f>
        <v>73991.137465895896</v>
      </c>
      <c r="BU17">
        <f>SAM_working!BT16</f>
        <v>500421.186447324</v>
      </c>
      <c r="BV17">
        <f>SAM_working!BU16</f>
        <v>856988.93706806598</v>
      </c>
      <c r="BW17">
        <f>SAM_working!BV16</f>
        <v>680999.51073624601</v>
      </c>
      <c r="BX17">
        <f>SAM_working!BW16</f>
        <v>255511.47495285599</v>
      </c>
      <c r="BY17">
        <f>SAM_working!BX16</f>
        <v>5159554.7198601495</v>
      </c>
      <c r="BZ17">
        <f>SAM_working!BY16</f>
        <v>1947.2730401654001</v>
      </c>
      <c r="CA17">
        <f>SAM_working!BZ16</f>
        <v>2232.97101905003</v>
      </c>
      <c r="CB17">
        <f>SAM_working!CA16</f>
        <v>1463440.99145032</v>
      </c>
      <c r="CC17">
        <f>SAM_working!CB16</f>
        <v>210290.049012809</v>
      </c>
      <c r="CD17">
        <f>SAM_working!CC16</f>
        <v>767160.10295113805</v>
      </c>
      <c r="CE17">
        <f>SAM_working!CD16</f>
        <v>1671350.3774546301</v>
      </c>
      <c r="CF17">
        <f>SAM_working!CE16</f>
        <v>530012.873378088</v>
      </c>
      <c r="CG17">
        <f>SAM_working!CF16</f>
        <v>36574.383190902801</v>
      </c>
      <c r="CH17">
        <f>SAM_working!CG16</f>
        <v>0</v>
      </c>
      <c r="CI17">
        <f>SAM_working!CH16</f>
        <v>83735.568997734299</v>
      </c>
      <c r="CJ17">
        <f>SAM_working!CI16</f>
        <v>0</v>
      </c>
      <c r="CK17">
        <f>SAM_working!CJ16</f>
        <v>0</v>
      </c>
      <c r="CL17">
        <f>SAM_working!CK16</f>
        <v>0</v>
      </c>
      <c r="CM17">
        <f>SAM_working!CL16</f>
        <v>0</v>
      </c>
      <c r="CN17">
        <f>SAM_working!CM16</f>
        <v>0</v>
      </c>
      <c r="CO17">
        <f>SAM_working!CN16</f>
        <v>684207.23210702196</v>
      </c>
      <c r="CP17">
        <f>SAM_working!CO16</f>
        <v>968165.58192635304</v>
      </c>
      <c r="CQ17">
        <f>SAM_working!CP16</f>
        <v>699827.06955771602</v>
      </c>
      <c r="CR17">
        <f>SAM_working!CQ16</f>
        <v>866457.12520112901</v>
      </c>
      <c r="CS17">
        <f>SAM_working!CR16</f>
        <v>2207640.0947860898</v>
      </c>
      <c r="CT17">
        <f>SAM_working!CS16</f>
        <v>2833121.5970132002</v>
      </c>
      <c r="CU17">
        <f>SAM_working!CT16</f>
        <v>5224471.8524624696</v>
      </c>
      <c r="CV17">
        <f>SAM_working!CU16</f>
        <v>3727129.3799151098</v>
      </c>
      <c r="CW17">
        <f>SAM_working!CV16</f>
        <v>14592938.3672795</v>
      </c>
      <c r="CX17">
        <f>SAM_working!CW16</f>
        <v>183886.31585561499</v>
      </c>
      <c r="CY17">
        <f>SAM_working!CX16</f>
        <v>2584710.2963802</v>
      </c>
      <c r="CZ17">
        <f>SAM_working!CY16</f>
        <v>2353.0681469056699</v>
      </c>
      <c r="DA17">
        <f>SAM_working!CZ16</f>
        <v>1568405.3453321599</v>
      </c>
      <c r="DB17">
        <f>SAM_working!DA16</f>
        <v>144205.08033167801</v>
      </c>
      <c r="DC17">
        <f>SAM_working!DB16</f>
        <v>1543314.0764345599</v>
      </c>
      <c r="DD17">
        <f>SAM_working!DC16</f>
        <v>1657.77777384511</v>
      </c>
      <c r="DE17">
        <f>SAM_working!DD16</f>
        <v>0</v>
      </c>
      <c r="DF17">
        <f>SAM_working!DE16</f>
        <v>2017479.8463866001</v>
      </c>
      <c r="DG17">
        <f>SAM_working!DF16</f>
        <v>718786.97640534095</v>
      </c>
      <c r="DH17">
        <f>SAM_working!DG16</f>
        <v>169144370.75073799</v>
      </c>
      <c r="DI17">
        <f>SAM_working!DH16</f>
        <v>1101333260.93769</v>
      </c>
      <c r="DJ17">
        <f t="shared" si="0"/>
        <v>1669854172.5652895</v>
      </c>
    </row>
    <row r="18" spans="1:114">
      <c r="A18" t="s">
        <v>17</v>
      </c>
      <c r="B18">
        <f>SAM_working!B17</f>
        <v>518399.244199401</v>
      </c>
      <c r="D18">
        <f>SAM_working!C17</f>
        <v>2408279.3832716099</v>
      </c>
      <c r="E18">
        <f>SAM_working!D17</f>
        <v>2051757.9079181801</v>
      </c>
      <c r="F18">
        <f>SAM_working!E17</f>
        <v>151013.48134328201</v>
      </c>
      <c r="G18">
        <f>SAM_working!F17</f>
        <v>3.9734831837847401E-2</v>
      </c>
      <c r="H18">
        <f>SAM_working!G17</f>
        <v>3936.1435049694101</v>
      </c>
      <c r="I18">
        <f>SAM_working!H17</f>
        <v>9330.0192958893094</v>
      </c>
      <c r="J18">
        <f>SAM_working!I17</f>
        <v>19788.920752891299</v>
      </c>
      <c r="K18">
        <f>SAM_working!J17</f>
        <v>29404.2430304968</v>
      </c>
      <c r="L18">
        <f>SAM_working!K17</f>
        <v>13812.982660595901</v>
      </c>
      <c r="M18">
        <f>SAM_working!L17</f>
        <v>15658.505543233599</v>
      </c>
      <c r="N18">
        <f>SAM_working!M17</f>
        <v>38395545.029775798</v>
      </c>
      <c r="O18">
        <f>SAM_working!N17</f>
        <v>6341085.7881608699</v>
      </c>
      <c r="P18">
        <f>SAM_working!O17</f>
        <v>1365980.3803862699</v>
      </c>
      <c r="Q18">
        <f>SAM_working!P17</f>
        <v>175996.83888298599</v>
      </c>
      <c r="R18">
        <f>SAM_working!Q17</f>
        <v>3371106.4155873</v>
      </c>
      <c r="S18">
        <f>SAM_working!R17</f>
        <v>2383937.1417738502</v>
      </c>
      <c r="T18">
        <f>SAM_working!S17</f>
        <v>12522.4800482274</v>
      </c>
      <c r="U18">
        <f>SAM_working!T17</f>
        <v>1724741.52040887</v>
      </c>
      <c r="V18">
        <f>SAM_working!U17</f>
        <v>220092.35022964299</v>
      </c>
      <c r="W18">
        <f>SAM_working!V17</f>
        <v>516005.565446369</v>
      </c>
      <c r="X18">
        <f>SAM_working!W17</f>
        <v>174549.739016901</v>
      </c>
      <c r="Y18">
        <f>SAM_working!X17</f>
        <v>1490033.46725082</v>
      </c>
      <c r="Z18">
        <f>SAM_working!Y17</f>
        <v>3061536.6392812799</v>
      </c>
      <c r="AA18">
        <f>SAM_working!Z17</f>
        <v>1043172.20535782</v>
      </c>
      <c r="AB18">
        <f>SAM_working!AA17</f>
        <v>45620.072056997102</v>
      </c>
      <c r="AC18">
        <f>SAM_working!AB17</f>
        <v>498256.966002759</v>
      </c>
      <c r="AD18">
        <f>SAM_working!AC17</f>
        <v>804199.29224056401</v>
      </c>
      <c r="AE18">
        <f>SAM_working!AD17</f>
        <v>2777360.1121918098</v>
      </c>
      <c r="AF18">
        <f>SAM_working!AE17</f>
        <v>390181.90189035702</v>
      </c>
      <c r="AG18">
        <f>SAM_working!AF17</f>
        <v>57306670.403837897</v>
      </c>
      <c r="AH18">
        <f>SAM_working!AG17</f>
        <v>3048982.7474265001</v>
      </c>
      <c r="AI18">
        <f>SAM_working!AH17</f>
        <v>1415818.7007029499</v>
      </c>
      <c r="AJ18">
        <f>SAM_working!AI17</f>
        <v>38717711.703371704</v>
      </c>
      <c r="AK18">
        <f>SAM_working!AJ17</f>
        <v>533580.81144695799</v>
      </c>
      <c r="AL18">
        <f>SAM_working!AK17</f>
        <v>41193.446054446802</v>
      </c>
      <c r="AM18">
        <f>SAM_working!AL17</f>
        <v>64248.448284553102</v>
      </c>
      <c r="AN18">
        <f>SAM_working!AM17</f>
        <v>1498907.22904888</v>
      </c>
      <c r="AO18">
        <f>SAM_working!AN17</f>
        <v>360179.92196513701</v>
      </c>
      <c r="AP18">
        <f>SAM_working!AO17</f>
        <v>115878.39289882001</v>
      </c>
      <c r="AQ18">
        <f>SAM_working!AP17</f>
        <v>4939289.3438243698</v>
      </c>
      <c r="AR18">
        <f>SAM_working!AQ17</f>
        <v>281112.57152660401</v>
      </c>
      <c r="AS18">
        <f>SAM_working!AR17</f>
        <v>26333285.521427799</v>
      </c>
      <c r="AT18">
        <f>SAM_working!AS17</f>
        <v>46700.872951502301</v>
      </c>
      <c r="AU18">
        <f>SAM_working!AT17</f>
        <v>4125.0993979864197</v>
      </c>
      <c r="AV18">
        <f>SAM_working!AU17</f>
        <v>1093972.9641249001</v>
      </c>
      <c r="AW18">
        <f>SAM_working!AV17</f>
        <v>825304.62002914399</v>
      </c>
      <c r="AX18">
        <f>SAM_working!AW17</f>
        <v>94263.856869543</v>
      </c>
      <c r="AY18">
        <f>SAM_working!AX17</f>
        <v>41856.68509667</v>
      </c>
      <c r="AZ18">
        <f>SAM_working!AY17</f>
        <v>278566.47693239001</v>
      </c>
      <c r="BA18">
        <f>SAM_working!AZ17</f>
        <v>204741.75383678501</v>
      </c>
      <c r="BB18">
        <f>SAM_working!BA17</f>
        <v>182655.24079861899</v>
      </c>
      <c r="BC18">
        <f>SAM_working!BB17</f>
        <v>249624.819163765</v>
      </c>
      <c r="BD18">
        <f>SAM_working!BC17</f>
        <v>217659.453073382</v>
      </c>
      <c r="BE18">
        <f>SAM_working!BD17</f>
        <v>596946.79229729297</v>
      </c>
      <c r="BF18">
        <f>SAM_working!BE17</f>
        <v>464163.53621657199</v>
      </c>
      <c r="BG18">
        <f>SAM_working!BF17</f>
        <v>259154.59620872399</v>
      </c>
      <c r="BH18">
        <f>SAM_working!BG17</f>
        <v>2394330.1415750398</v>
      </c>
      <c r="BI18">
        <f>SAM_working!BH17</f>
        <v>69318.309363535402</v>
      </c>
      <c r="BJ18">
        <f>SAM_working!BI17</f>
        <v>294228.52167635597</v>
      </c>
      <c r="BK18">
        <f>SAM_working!BJ17</f>
        <v>69466.491180498706</v>
      </c>
      <c r="BL18">
        <f>SAM_working!BK17</f>
        <v>405846.13460192602</v>
      </c>
      <c r="BM18">
        <f>SAM_working!BL17</f>
        <v>514.83466903270096</v>
      </c>
      <c r="BN18">
        <f>SAM_working!BM17</f>
        <v>3547078.9870277299</v>
      </c>
      <c r="BO18">
        <f>SAM_working!BN17</f>
        <v>2191918.9633481898</v>
      </c>
      <c r="BP18">
        <f>SAM_working!BO17</f>
        <v>393747.43981046299</v>
      </c>
      <c r="BQ18">
        <f>SAM_working!BP17</f>
        <v>8024947.3170453301</v>
      </c>
      <c r="BR18">
        <f>SAM_working!BQ17</f>
        <v>280385.53984923998</v>
      </c>
      <c r="BS18">
        <f>SAM_working!BR17</f>
        <v>2703005.46565209</v>
      </c>
      <c r="BT18">
        <f>SAM_working!BS17</f>
        <v>2358438.6482816199</v>
      </c>
      <c r="BU18">
        <f>SAM_working!BT17</f>
        <v>623362.05950412399</v>
      </c>
      <c r="BV18">
        <f>SAM_working!BU17</f>
        <v>1817170.88063359</v>
      </c>
      <c r="BW18">
        <f>SAM_working!BV17</f>
        <v>3689789.05576271</v>
      </c>
      <c r="BX18">
        <f>SAM_working!BW17</f>
        <v>18660515.1598626</v>
      </c>
      <c r="BY18">
        <f>SAM_working!BX17</f>
        <v>29941490.417467799</v>
      </c>
      <c r="BZ18">
        <f>SAM_working!BY17</f>
        <v>110224.241779424</v>
      </c>
      <c r="CA18">
        <f>SAM_working!BZ17</f>
        <v>94238.668912914407</v>
      </c>
      <c r="CB18">
        <f>SAM_working!CA17</f>
        <v>5968217.3633607104</v>
      </c>
      <c r="CC18">
        <f>SAM_working!CB17</f>
        <v>16413887.06415</v>
      </c>
      <c r="CD18">
        <f>SAM_working!CC17</f>
        <v>5196593.20590162</v>
      </c>
      <c r="CE18">
        <f>SAM_working!CD17</f>
        <v>1637565.6342309001</v>
      </c>
      <c r="CF18">
        <f>SAM_working!CE17</f>
        <v>7115264.1949187201</v>
      </c>
      <c r="CG18">
        <f>SAM_working!CF17</f>
        <v>2352267.5581832798</v>
      </c>
      <c r="CH18">
        <f>SAM_working!CG17</f>
        <v>0</v>
      </c>
      <c r="CI18">
        <f>SAM_working!CH17</f>
        <v>1816828.95111276</v>
      </c>
      <c r="CJ18">
        <f>SAM_working!CI17</f>
        <v>0</v>
      </c>
      <c r="CK18">
        <f>SAM_working!CJ17</f>
        <v>0</v>
      </c>
      <c r="CL18">
        <f>SAM_working!CK17</f>
        <v>0</v>
      </c>
      <c r="CM18">
        <f>SAM_working!CL17</f>
        <v>0</v>
      </c>
      <c r="CN18">
        <f>SAM_working!CM17</f>
        <v>0</v>
      </c>
      <c r="CO18">
        <f>SAM_working!CN17</f>
        <v>5688941.5620474601</v>
      </c>
      <c r="CP18">
        <f>SAM_working!CO17</f>
        <v>7629128.1975763803</v>
      </c>
      <c r="CQ18">
        <f>SAM_working!CP17</f>
        <v>9100283.3226762991</v>
      </c>
      <c r="CR18">
        <f>SAM_working!CQ17</f>
        <v>7475904.4381483402</v>
      </c>
      <c r="CS18">
        <f>SAM_working!CR17</f>
        <v>17619211.736886799</v>
      </c>
      <c r="CT18">
        <f>SAM_working!CS17</f>
        <v>26740451.013689399</v>
      </c>
      <c r="CU18">
        <f>SAM_working!CT17</f>
        <v>51549922.412338197</v>
      </c>
      <c r="CV18">
        <f>SAM_working!CU17</f>
        <v>47000649.649669804</v>
      </c>
      <c r="CW18">
        <f>SAM_working!CV17</f>
        <v>128220665.63455001</v>
      </c>
      <c r="CX18">
        <f>SAM_working!CW17</f>
        <v>1546491.91742651</v>
      </c>
      <c r="CY18">
        <f>SAM_working!CX17</f>
        <v>36024602.065865502</v>
      </c>
      <c r="CZ18">
        <f>SAM_working!CY17</f>
        <v>302476.565898487</v>
      </c>
      <c r="DA18">
        <f>SAM_working!CZ17</f>
        <v>17959238.503350701</v>
      </c>
      <c r="DB18">
        <f>SAM_working!DA17</f>
        <v>2635604.9135009898</v>
      </c>
      <c r="DC18">
        <f>SAM_working!DB17</f>
        <v>32914158.118457701</v>
      </c>
      <c r="DD18">
        <f>SAM_working!DC17</f>
        <v>192175.42512953599</v>
      </c>
      <c r="DE18">
        <f>SAM_working!DD17</f>
        <v>0</v>
      </c>
      <c r="DF18">
        <f>SAM_working!DE17</f>
        <v>126526933.451618</v>
      </c>
      <c r="DG18">
        <f>SAM_working!DF17</f>
        <v>1491015.3871482599</v>
      </c>
      <c r="DH18">
        <f>SAM_working!DG17</f>
        <v>128541493.273577</v>
      </c>
      <c r="DI18">
        <f>SAM_working!DH17</f>
        <v>970870900.49903703</v>
      </c>
      <c r="DJ18">
        <f t="shared" si="0"/>
        <v>1947430790.1245134</v>
      </c>
    </row>
    <row r="19" spans="1:114">
      <c r="A19" t="s">
        <v>18</v>
      </c>
      <c r="B19">
        <f>SAM_working!B18</f>
        <v>6789.9335112812696</v>
      </c>
      <c r="D19">
        <f>SAM_working!C18</f>
        <v>22220.169674348599</v>
      </c>
      <c r="E19">
        <f>SAM_working!D18</f>
        <v>18684.460365478299</v>
      </c>
      <c r="F19">
        <f>SAM_working!E18</f>
        <v>2791.0911544635801</v>
      </c>
      <c r="G19">
        <f>SAM_working!F18</f>
        <v>0</v>
      </c>
      <c r="H19">
        <f>SAM_working!G18</f>
        <v>36.860195368187199</v>
      </c>
      <c r="I19">
        <f>SAM_working!H18</f>
        <v>84.802175587472206</v>
      </c>
      <c r="J19">
        <f>SAM_working!I18</f>
        <v>158.591809599632</v>
      </c>
      <c r="K19">
        <f>SAM_working!J18</f>
        <v>739.31041165966201</v>
      </c>
      <c r="L19">
        <f>SAM_working!K18</f>
        <v>363.251117418695</v>
      </c>
      <c r="M19">
        <f>SAM_working!L18</f>
        <v>1218.24621945789</v>
      </c>
      <c r="N19">
        <f>SAM_working!M18</f>
        <v>503349.09912765201</v>
      </c>
      <c r="O19">
        <f>SAM_working!N18</f>
        <v>119692.19115167001</v>
      </c>
      <c r="P19">
        <f>SAM_working!O18</f>
        <v>31032.876669859299</v>
      </c>
      <c r="Q19">
        <f>SAM_working!P18</f>
        <v>1621519.76068273</v>
      </c>
      <c r="R19">
        <f>SAM_working!Q18</f>
        <v>1337774.60494182</v>
      </c>
      <c r="S19">
        <f>SAM_working!R18</f>
        <v>17197801.0279098</v>
      </c>
      <c r="T19">
        <f>SAM_working!S18</f>
        <v>16418.361545036802</v>
      </c>
      <c r="U19">
        <f>SAM_working!T18</f>
        <v>88096.310268153</v>
      </c>
      <c r="V19">
        <f>SAM_working!U18</f>
        <v>357555.42579971498</v>
      </c>
      <c r="W19">
        <f>SAM_working!V18</f>
        <v>20472648.650995299</v>
      </c>
      <c r="X19">
        <f>SAM_working!W18</f>
        <v>3457.4424680073998</v>
      </c>
      <c r="Y19">
        <f>SAM_working!X18</f>
        <v>53208.776154774401</v>
      </c>
      <c r="Z19">
        <f>SAM_working!Y18</f>
        <v>175267.31263072399</v>
      </c>
      <c r="AA19">
        <f>SAM_working!Z18</f>
        <v>44806.829350861597</v>
      </c>
      <c r="AB19">
        <f>SAM_working!AA18</f>
        <v>716.44813221819902</v>
      </c>
      <c r="AC19">
        <f>SAM_working!AB18</f>
        <v>9796.6496534807102</v>
      </c>
      <c r="AD19">
        <f>SAM_working!AC18</f>
        <v>163051.97574150801</v>
      </c>
      <c r="AE19">
        <f>SAM_working!AD18</f>
        <v>73902.5044545493</v>
      </c>
      <c r="AF19">
        <f>SAM_working!AE18</f>
        <v>9552.4780002655498</v>
      </c>
      <c r="AG19">
        <f>SAM_working!AF18</f>
        <v>597185.45333675202</v>
      </c>
      <c r="AH19">
        <f>SAM_working!AG18</f>
        <v>894832.95226738695</v>
      </c>
      <c r="AI19">
        <f>SAM_working!AH18</f>
        <v>1598156.2391647999</v>
      </c>
      <c r="AJ19">
        <f>SAM_working!AI18</f>
        <v>8446310.9477574397</v>
      </c>
      <c r="AK19">
        <f>SAM_working!AJ18</f>
        <v>23754.8068687185</v>
      </c>
      <c r="AL19">
        <f>SAM_working!AK18</f>
        <v>15303.3077221118</v>
      </c>
      <c r="AM19">
        <f>SAM_working!AL18</f>
        <v>3998.7744140705399</v>
      </c>
      <c r="AN19">
        <f>SAM_working!AM18</f>
        <v>41514.486656055698</v>
      </c>
      <c r="AO19">
        <f>SAM_working!AN18</f>
        <v>16264.9674383291</v>
      </c>
      <c r="AP19">
        <f>SAM_working!AO18</f>
        <v>8605.9993168148903</v>
      </c>
      <c r="AQ19">
        <f>SAM_working!AP18</f>
        <v>670916.56870219798</v>
      </c>
      <c r="AR19">
        <f>SAM_working!AQ18</f>
        <v>130184.963892302</v>
      </c>
      <c r="AS19">
        <f>SAM_working!AR18</f>
        <v>3189404.9905247302</v>
      </c>
      <c r="AT19">
        <f>SAM_working!AS18</f>
        <v>1442.91711282648</v>
      </c>
      <c r="AU19">
        <f>SAM_working!AT18</f>
        <v>232.44901185741699</v>
      </c>
      <c r="AV19">
        <f>SAM_working!AU18</f>
        <v>9512.65977512881</v>
      </c>
      <c r="AW19">
        <f>SAM_working!AV18</f>
        <v>19333.404455793301</v>
      </c>
      <c r="AX19">
        <f>SAM_working!AW18</f>
        <v>10222.0543254556</v>
      </c>
      <c r="AY19">
        <f>SAM_working!AX18</f>
        <v>661.53747119111597</v>
      </c>
      <c r="AZ19">
        <f>SAM_working!AY18</f>
        <v>5592.76021827149</v>
      </c>
      <c r="BA19">
        <f>SAM_working!AZ18</f>
        <v>3754.7029869411699</v>
      </c>
      <c r="BB19">
        <f>SAM_working!BA18</f>
        <v>2714.20646941626</v>
      </c>
      <c r="BC19">
        <f>SAM_working!BB18</f>
        <v>51248.889795118397</v>
      </c>
      <c r="BD19">
        <f>SAM_working!BC18</f>
        <v>287593.54780410399</v>
      </c>
      <c r="BE19">
        <f>SAM_working!BD18</f>
        <v>189784.590669884</v>
      </c>
      <c r="BF19">
        <f>SAM_working!BE18</f>
        <v>6459821.0396727901</v>
      </c>
      <c r="BG19">
        <f>SAM_working!BF18</f>
        <v>23543.622975283201</v>
      </c>
      <c r="BH19">
        <f>SAM_working!BG18</f>
        <v>535035.02104108699</v>
      </c>
      <c r="BI19">
        <f>SAM_working!BH18</f>
        <v>15123.2023816827</v>
      </c>
      <c r="BJ19">
        <f>SAM_working!BI18</f>
        <v>63390.047144299198</v>
      </c>
      <c r="BK19">
        <f>SAM_working!BJ18</f>
        <v>14907.5230971001</v>
      </c>
      <c r="BL19">
        <f>SAM_working!BK18</f>
        <v>86580.923221941499</v>
      </c>
      <c r="BM19">
        <f>SAM_working!BL18</f>
        <v>0</v>
      </c>
      <c r="BN19">
        <f>SAM_working!BM18</f>
        <v>40946.200820088401</v>
      </c>
      <c r="BO19">
        <f>SAM_working!BN18</f>
        <v>2866939.8734455798</v>
      </c>
      <c r="BP19">
        <f>SAM_working!BO18</f>
        <v>48274.927280484197</v>
      </c>
      <c r="BQ19">
        <f>SAM_working!BP18</f>
        <v>1364585.6664182099</v>
      </c>
      <c r="BR19">
        <f>SAM_working!BQ18</f>
        <v>72070.936213594803</v>
      </c>
      <c r="BS19">
        <f>SAM_working!BR18</f>
        <v>1507069.5750885401</v>
      </c>
      <c r="BT19">
        <f>SAM_working!BS18</f>
        <v>286571.477768782</v>
      </c>
      <c r="BU19">
        <f>SAM_working!BT18</f>
        <v>918962.08085009502</v>
      </c>
      <c r="BV19">
        <f>SAM_working!BU18</f>
        <v>537243.37715205201</v>
      </c>
      <c r="BW19">
        <f>SAM_working!BV18</f>
        <v>219086.66658505099</v>
      </c>
      <c r="BX19">
        <f>SAM_working!BW18</f>
        <v>175475.95184971899</v>
      </c>
      <c r="BY19">
        <f>SAM_working!BX18</f>
        <v>22407643.138321701</v>
      </c>
      <c r="BZ19">
        <f>SAM_working!BY18</f>
        <v>1828753.5557555601</v>
      </c>
      <c r="CA19">
        <f>SAM_working!BZ18</f>
        <v>21667.194107152402</v>
      </c>
      <c r="CB19">
        <f>SAM_working!CA18</f>
        <v>367393.21222543</v>
      </c>
      <c r="CC19">
        <f>SAM_working!CB18</f>
        <v>265578.20194888802</v>
      </c>
      <c r="CD19">
        <f>SAM_working!CC18</f>
        <v>2637144.05001166</v>
      </c>
      <c r="CE19">
        <f>SAM_working!CD18</f>
        <v>2655349.6056518801</v>
      </c>
      <c r="CF19">
        <f>SAM_working!CE18</f>
        <v>374004.77106305398</v>
      </c>
      <c r="CG19">
        <f>SAM_working!CF18</f>
        <v>7293713.42644748</v>
      </c>
      <c r="CH19">
        <f>SAM_working!CG18</f>
        <v>0</v>
      </c>
      <c r="CI19">
        <f>SAM_working!CH18</f>
        <v>768857.54685894598</v>
      </c>
      <c r="CJ19">
        <f>SAM_working!CI18</f>
        <v>0</v>
      </c>
      <c r="CK19">
        <f>SAM_working!CJ18</f>
        <v>0</v>
      </c>
      <c r="CL19">
        <f>SAM_working!CK18</f>
        <v>0</v>
      </c>
      <c r="CM19">
        <f>SAM_working!CL18</f>
        <v>0</v>
      </c>
      <c r="CN19">
        <f>SAM_working!CM18</f>
        <v>0</v>
      </c>
      <c r="CO19">
        <f>SAM_working!CN18</f>
        <v>53004501.2836634</v>
      </c>
      <c r="CP19">
        <f>SAM_working!CO18</f>
        <v>43842303.923000902</v>
      </c>
      <c r="CQ19">
        <f>SAM_working!CP18</f>
        <v>35154994.149475202</v>
      </c>
      <c r="CR19">
        <f>SAM_working!CQ18</f>
        <v>51633309.793785803</v>
      </c>
      <c r="CS19">
        <f>SAM_working!CR18</f>
        <v>129652503.441662</v>
      </c>
      <c r="CT19">
        <f>SAM_working!CS18</f>
        <v>185905056.21397299</v>
      </c>
      <c r="CU19">
        <f>SAM_working!CT18</f>
        <v>293028055.20275098</v>
      </c>
      <c r="CV19">
        <f>SAM_working!CU18</f>
        <v>231342652.903896</v>
      </c>
      <c r="CW19">
        <f>SAM_working!CV18</f>
        <v>557429041.87107003</v>
      </c>
      <c r="CX19">
        <f>SAM_working!CW18</f>
        <v>64950.8076335367</v>
      </c>
      <c r="CY19">
        <f>SAM_working!CX18</f>
        <v>610016.82844886102</v>
      </c>
      <c r="CZ19">
        <f>SAM_working!CY18</f>
        <v>1632.00071514617</v>
      </c>
      <c r="DA19">
        <f>SAM_working!CZ18</f>
        <v>10401556.326806201</v>
      </c>
      <c r="DB19">
        <f>SAM_working!DA18</f>
        <v>2530964.6519230301</v>
      </c>
      <c r="DC19">
        <f>SAM_working!DB18</f>
        <v>4057490.3206237899</v>
      </c>
      <c r="DD19">
        <f>SAM_working!DC18</f>
        <v>1056.6584740513999</v>
      </c>
      <c r="DE19">
        <f>SAM_working!DD18</f>
        <v>0</v>
      </c>
      <c r="DF19">
        <f>SAM_working!DE18</f>
        <v>1005573.42500564</v>
      </c>
      <c r="DG19">
        <f>SAM_working!DF18</f>
        <v>6892464.8860357897</v>
      </c>
      <c r="DH19">
        <f>SAM_working!DG18</f>
        <v>620997783.00647902</v>
      </c>
      <c r="DI19">
        <f>SAM_working!DH18</f>
        <v>3675275678.8583298</v>
      </c>
      <c r="DJ19">
        <f t="shared" si="0"/>
        <v>6015238582.9896202</v>
      </c>
    </row>
    <row r="20" spans="1:114">
      <c r="A20" t="s">
        <v>19</v>
      </c>
      <c r="B20">
        <f>SAM_working!B19</f>
        <v>29273.470650394102</v>
      </c>
      <c r="D20">
        <f>SAM_working!C19</f>
        <v>52185.414027008301</v>
      </c>
      <c r="E20">
        <f>SAM_working!D19</f>
        <v>37309.1909936589</v>
      </c>
      <c r="F20">
        <f>SAM_working!E19</f>
        <v>259382.246794112</v>
      </c>
      <c r="G20">
        <f>SAM_working!F19</f>
        <v>2.2288741360371699E-2</v>
      </c>
      <c r="H20">
        <f>SAM_working!G19</f>
        <v>15.7093006096837</v>
      </c>
      <c r="I20">
        <f>SAM_working!H19</f>
        <v>260.57832201668498</v>
      </c>
      <c r="J20">
        <f>SAM_working!I19</f>
        <v>19034.923195763098</v>
      </c>
      <c r="K20">
        <f>SAM_working!J19</f>
        <v>5155.94005122011</v>
      </c>
      <c r="L20">
        <f>SAM_working!K19</f>
        <v>3903.24421723863</v>
      </c>
      <c r="M20">
        <f>SAM_working!L19</f>
        <v>5705.46503326539</v>
      </c>
      <c r="N20">
        <f>SAM_working!M19</f>
        <v>2385981.2073374102</v>
      </c>
      <c r="O20">
        <f>SAM_working!N19</f>
        <v>1891302.0807749799</v>
      </c>
      <c r="P20">
        <f>SAM_working!O19</f>
        <v>277000.720354138</v>
      </c>
      <c r="Q20">
        <f>SAM_working!P19</f>
        <v>13745.441925372301</v>
      </c>
      <c r="R20">
        <f>SAM_working!Q19</f>
        <v>103877.282193758</v>
      </c>
      <c r="S20">
        <f>SAM_working!R19</f>
        <v>332316.03199476498</v>
      </c>
      <c r="T20">
        <f>SAM_working!S19</f>
        <v>506162.49670452398</v>
      </c>
      <c r="U20">
        <f>SAM_working!T19</f>
        <v>23235.8082835725</v>
      </c>
      <c r="V20">
        <f>SAM_working!U19</f>
        <v>17710.676955064901</v>
      </c>
      <c r="W20">
        <f>SAM_working!V19</f>
        <v>135519.23406568001</v>
      </c>
      <c r="X20">
        <f>SAM_working!W19</f>
        <v>235545.834173454</v>
      </c>
      <c r="Y20">
        <f>SAM_working!X19</f>
        <v>527976.71095131803</v>
      </c>
      <c r="Z20">
        <f>SAM_working!Y19</f>
        <v>188980.94629017299</v>
      </c>
      <c r="AA20">
        <f>SAM_working!Z19</f>
        <v>391589.97266455</v>
      </c>
      <c r="AB20">
        <f>SAM_working!AA19</f>
        <v>19194.3026257192</v>
      </c>
      <c r="AC20">
        <f>SAM_working!AB19</f>
        <v>51525.656006699501</v>
      </c>
      <c r="AD20">
        <f>SAM_working!AC19</f>
        <v>26781.923510796401</v>
      </c>
      <c r="AE20">
        <f>SAM_working!AD19</f>
        <v>115280.67407642701</v>
      </c>
      <c r="AF20">
        <f>SAM_working!AE19</f>
        <v>43336.970455770301</v>
      </c>
      <c r="AG20">
        <f>SAM_working!AF19</f>
        <v>848679.94691908499</v>
      </c>
      <c r="AH20">
        <f>SAM_working!AG19</f>
        <v>20128.950346318299</v>
      </c>
      <c r="AI20">
        <f>SAM_working!AH19</f>
        <v>187454.048132425</v>
      </c>
      <c r="AJ20">
        <f>SAM_working!AI19</f>
        <v>264035.92110975599</v>
      </c>
      <c r="AK20">
        <f>SAM_working!AJ19</f>
        <v>19972.473605764699</v>
      </c>
      <c r="AL20">
        <f>SAM_working!AK19</f>
        <v>766.05804820653805</v>
      </c>
      <c r="AM20">
        <f>SAM_working!AL19</f>
        <v>1698.79810770523</v>
      </c>
      <c r="AN20">
        <f>SAM_working!AM19</f>
        <v>13438.266365794199</v>
      </c>
      <c r="AO20">
        <f>SAM_working!AN19</f>
        <v>4066.1582152728201</v>
      </c>
      <c r="AP20">
        <f>SAM_working!AO19</f>
        <v>4615.4024261102704</v>
      </c>
      <c r="AQ20">
        <f>SAM_working!AP19</f>
        <v>82232.381313483507</v>
      </c>
      <c r="AR20">
        <f>SAM_working!AQ19</f>
        <v>5555.5303579291103</v>
      </c>
      <c r="AS20">
        <f>SAM_working!AR19</f>
        <v>65274.890397403098</v>
      </c>
      <c r="AT20">
        <f>SAM_working!AS19</f>
        <v>1658.68420872152</v>
      </c>
      <c r="AU20">
        <f>SAM_working!AT19</f>
        <v>675.58132564304196</v>
      </c>
      <c r="AV20">
        <f>SAM_working!AU19</f>
        <v>4693.39366115965</v>
      </c>
      <c r="AW20">
        <f>SAM_working!AV19</f>
        <v>6795.8569462969799</v>
      </c>
      <c r="AX20">
        <f>SAM_working!AW19</f>
        <v>1025.35757050488</v>
      </c>
      <c r="AY20">
        <f>SAM_working!AX19</f>
        <v>89.785706346838097</v>
      </c>
      <c r="AZ20">
        <f>SAM_working!AY19</f>
        <v>990.08744408047198</v>
      </c>
      <c r="BA20">
        <f>SAM_working!AZ19</f>
        <v>429.57118021584603</v>
      </c>
      <c r="BB20">
        <f>SAM_working!BA19</f>
        <v>2413.0646073580601</v>
      </c>
      <c r="BC20">
        <f>SAM_working!BB19</f>
        <v>5381.2260500259999</v>
      </c>
      <c r="BD20">
        <f>SAM_working!BC19</f>
        <v>5843.2513628796996</v>
      </c>
      <c r="BE20">
        <f>SAM_working!BD19</f>
        <v>13803.273057045</v>
      </c>
      <c r="BF20">
        <f>SAM_working!BE19</f>
        <v>46289.536200745701</v>
      </c>
      <c r="BG20">
        <f>SAM_working!BF19</f>
        <v>34463.219777412603</v>
      </c>
      <c r="BH20">
        <f>SAM_working!BG19</f>
        <v>51195.479236978899</v>
      </c>
      <c r="BI20">
        <f>SAM_working!BH19</f>
        <v>2217.9329960710102</v>
      </c>
      <c r="BJ20">
        <f>SAM_working!BI19</f>
        <v>7704.5522968589403</v>
      </c>
      <c r="BK20">
        <f>SAM_working!BJ19</f>
        <v>2145.66672714061</v>
      </c>
      <c r="BL20">
        <f>SAM_working!BK19</f>
        <v>6749.96276214101</v>
      </c>
      <c r="BM20">
        <f>SAM_working!BL19</f>
        <v>186.45004282074501</v>
      </c>
      <c r="BN20">
        <f>SAM_working!BM19</f>
        <v>86701.827731943398</v>
      </c>
      <c r="BO20">
        <f>SAM_working!BN19</f>
        <v>24573.405669568401</v>
      </c>
      <c r="BP20">
        <f>SAM_working!BO19</f>
        <v>5701.5475091247299</v>
      </c>
      <c r="BQ20">
        <f>SAM_working!BP19</f>
        <v>325271.53071726899</v>
      </c>
      <c r="BR20">
        <f>SAM_working!BQ19</f>
        <v>8888.6281143284104</v>
      </c>
      <c r="BS20">
        <f>SAM_working!BR19</f>
        <v>95117.867620766105</v>
      </c>
      <c r="BT20">
        <f>SAM_working!BS19</f>
        <v>22657.510529245901</v>
      </c>
      <c r="BU20">
        <f>SAM_working!BT19</f>
        <v>65449.643875538801</v>
      </c>
      <c r="BV20">
        <f>SAM_working!BU19</f>
        <v>202840.474508963</v>
      </c>
      <c r="BW20">
        <f>SAM_working!BV19</f>
        <v>278489.69281273498</v>
      </c>
      <c r="BX20">
        <f>SAM_working!BW19</f>
        <v>98871.016319828705</v>
      </c>
      <c r="BY20">
        <f>SAM_working!BX19</f>
        <v>282430.82001799502</v>
      </c>
      <c r="BZ20">
        <f>SAM_working!BY19</f>
        <v>12699.608288825701</v>
      </c>
      <c r="CA20">
        <f>SAM_working!BZ19</f>
        <v>2040.6560075283801</v>
      </c>
      <c r="CB20">
        <f>SAM_working!CA19</f>
        <v>56950.218894060199</v>
      </c>
      <c r="CC20">
        <f>SAM_working!CB19</f>
        <v>81676.043284109401</v>
      </c>
      <c r="CD20">
        <f>SAM_working!CC19</f>
        <v>901798.34033497295</v>
      </c>
      <c r="CE20">
        <f>SAM_working!CD19</f>
        <v>396746.30969154101</v>
      </c>
      <c r="CF20">
        <f>SAM_working!CE19</f>
        <v>41247.165505031699</v>
      </c>
      <c r="CG20">
        <f>SAM_working!CF19</f>
        <v>71220.5689949925</v>
      </c>
      <c r="CH20">
        <f>SAM_working!CG19</f>
        <v>0</v>
      </c>
      <c r="CI20">
        <f>SAM_working!CH19</f>
        <v>232504.69465883399</v>
      </c>
      <c r="CJ20">
        <f>SAM_working!CI19</f>
        <v>0</v>
      </c>
      <c r="CK20">
        <f>SAM_working!CJ19</f>
        <v>0</v>
      </c>
      <c r="CL20">
        <f>SAM_working!CK19</f>
        <v>0</v>
      </c>
      <c r="CM20">
        <f>SAM_working!CL19</f>
        <v>0</v>
      </c>
      <c r="CN20">
        <f>SAM_working!CM19</f>
        <v>0</v>
      </c>
      <c r="CO20">
        <f>SAM_working!CN19</f>
        <v>2122132.3588882601</v>
      </c>
      <c r="CP20">
        <f>SAM_working!CO19</f>
        <v>2610393.8486206299</v>
      </c>
      <c r="CQ20">
        <f>SAM_working!CP19</f>
        <v>2412535.7397638401</v>
      </c>
      <c r="CR20">
        <f>SAM_working!CQ19</f>
        <v>3752167.6251211101</v>
      </c>
      <c r="CS20">
        <f>SAM_working!CR19</f>
        <v>7900913.9221532298</v>
      </c>
      <c r="CT20">
        <f>SAM_working!CS19</f>
        <v>12073580.345819401</v>
      </c>
      <c r="CU20">
        <f>SAM_working!CT19</f>
        <v>18413520.668043502</v>
      </c>
      <c r="CV20">
        <f>SAM_working!CU19</f>
        <v>12633831.0551288</v>
      </c>
      <c r="CW20">
        <f>SAM_working!CV19</f>
        <v>26450635.861768201</v>
      </c>
      <c r="CX20">
        <f>SAM_working!CW19</f>
        <v>27192.770504147898</v>
      </c>
      <c r="CY20">
        <f>SAM_working!CX19</f>
        <v>642819.14012245496</v>
      </c>
      <c r="CZ20">
        <f>SAM_working!CY19</f>
        <v>8893.2720018381806</v>
      </c>
      <c r="DA20">
        <f>SAM_working!CZ19</f>
        <v>610763.33468026097</v>
      </c>
      <c r="DB20">
        <f>SAM_working!DA19</f>
        <v>209568.520609873</v>
      </c>
      <c r="DC20">
        <f>SAM_working!DB19</f>
        <v>683936.25555952697</v>
      </c>
      <c r="DD20">
        <f>SAM_working!DC19</f>
        <v>6900.5566746145996</v>
      </c>
      <c r="DE20">
        <f>SAM_working!DD19</f>
        <v>0</v>
      </c>
      <c r="DF20">
        <f>SAM_working!DE19</f>
        <v>567777.71300113504</v>
      </c>
      <c r="DG20">
        <f>SAM_working!DF19</f>
        <v>195540.96824093399</v>
      </c>
      <c r="DH20">
        <f>SAM_working!DG19</f>
        <v>174549741.63192201</v>
      </c>
      <c r="DI20">
        <f>SAM_working!DH19</f>
        <v>488179585.70019102</v>
      </c>
      <c r="DJ20">
        <f t="shared" si="0"/>
        <v>766758269.79462588</v>
      </c>
    </row>
    <row r="21" spans="1:114">
      <c r="A21" t="s">
        <v>20</v>
      </c>
      <c r="B21">
        <f>SAM_working!B20</f>
        <v>3823068.5729373698</v>
      </c>
      <c r="D21">
        <f>SAM_working!C20</f>
        <v>103934958.67116299</v>
      </c>
      <c r="E21">
        <f>SAM_working!D20</f>
        <v>73901984.086216301</v>
      </c>
      <c r="F21">
        <f>SAM_working!E20</f>
        <v>965615.67313680705</v>
      </c>
      <c r="G21">
        <f>SAM_working!F20</f>
        <v>1.8032109776798</v>
      </c>
      <c r="H21">
        <f>SAM_working!G20</f>
        <v>15424.821559481999</v>
      </c>
      <c r="I21">
        <f>SAM_working!H20</f>
        <v>42.885349066711399</v>
      </c>
      <c r="J21">
        <f>SAM_working!I20</f>
        <v>73818.360931523493</v>
      </c>
      <c r="K21">
        <f>SAM_working!J20</f>
        <v>2624112.22661715</v>
      </c>
      <c r="L21">
        <f>SAM_working!K20</f>
        <v>1184253.71362867</v>
      </c>
      <c r="M21">
        <f>SAM_working!L20</f>
        <v>70078.969371904997</v>
      </c>
      <c r="N21">
        <f>SAM_working!M20</f>
        <v>3547926658.0827198</v>
      </c>
      <c r="O21">
        <f>SAM_working!N20</f>
        <v>3793730.1784425201</v>
      </c>
      <c r="P21">
        <f>SAM_working!O20</f>
        <v>13092439.077849001</v>
      </c>
      <c r="Q21">
        <f>SAM_working!P20</f>
        <v>8006.9209841366101</v>
      </c>
      <c r="R21">
        <f>SAM_working!Q20</f>
        <v>1249194.83769024</v>
      </c>
      <c r="S21">
        <f>SAM_working!R20</f>
        <v>2315.76865166777</v>
      </c>
      <c r="T21">
        <f>SAM_working!S20</f>
        <v>3247.0935371789601</v>
      </c>
      <c r="U21">
        <f>SAM_working!T20</f>
        <v>1257802579.93155</v>
      </c>
      <c r="V21">
        <f>SAM_working!U20</f>
        <v>31116005.7551236</v>
      </c>
      <c r="W21">
        <f>SAM_working!V20</f>
        <v>264933.13879804203</v>
      </c>
      <c r="X21">
        <f>SAM_working!W20</f>
        <v>244448.18906525601</v>
      </c>
      <c r="Y21">
        <f>SAM_working!X20</f>
        <v>8931413.5787687395</v>
      </c>
      <c r="Z21">
        <f>SAM_working!Y20</f>
        <v>41894755.104559503</v>
      </c>
      <c r="AA21">
        <f>SAM_working!Z20</f>
        <v>17503511.273605902</v>
      </c>
      <c r="AB21">
        <f>SAM_working!AA20</f>
        <v>14963115.5397026</v>
      </c>
      <c r="AC21">
        <f>SAM_working!AB20</f>
        <v>4740988.6036104998</v>
      </c>
      <c r="AD21">
        <f>SAM_working!AC20</f>
        <v>13991254.0152514</v>
      </c>
      <c r="AE21">
        <f>SAM_working!AD20</f>
        <v>165666477.68992999</v>
      </c>
      <c r="AF21">
        <f>SAM_working!AE20</f>
        <v>16923369.893734299</v>
      </c>
      <c r="AG21">
        <f>SAM_working!AF20</f>
        <v>63843274.046626903</v>
      </c>
      <c r="AH21">
        <f>SAM_working!AG20</f>
        <v>342821015.725954</v>
      </c>
      <c r="AI21">
        <f>SAM_working!AH20</f>
        <v>92828513.746393695</v>
      </c>
      <c r="AJ21">
        <f>SAM_working!AI20</f>
        <v>261107381.440934</v>
      </c>
      <c r="AK21">
        <f>SAM_working!AJ20</f>
        <v>7930644.0367441503</v>
      </c>
      <c r="AL21">
        <f>SAM_working!AK20</f>
        <v>900725.09393738001</v>
      </c>
      <c r="AM21">
        <f>SAM_working!AL20</f>
        <v>1653370.19186347</v>
      </c>
      <c r="AN21">
        <f>SAM_working!AM20</f>
        <v>45482609.500618801</v>
      </c>
      <c r="AO21">
        <f>SAM_working!AN20</f>
        <v>11473609.5890017</v>
      </c>
      <c r="AP21">
        <f>SAM_working!AO20</f>
        <v>2374587.3578061401</v>
      </c>
      <c r="AQ21">
        <f>SAM_working!AP20</f>
        <v>12645524.8485092</v>
      </c>
      <c r="AR21">
        <f>SAM_working!AQ20</f>
        <v>7726388.5887901001</v>
      </c>
      <c r="AS21">
        <f>SAM_working!AR20</f>
        <v>8246904.1805737801</v>
      </c>
      <c r="AT21">
        <f>SAM_working!AS20</f>
        <v>248008.33637713399</v>
      </c>
      <c r="AU21">
        <f>SAM_working!AT20</f>
        <v>53712766.081452198</v>
      </c>
      <c r="AV21">
        <f>SAM_working!AU20</f>
        <v>59153.698742350003</v>
      </c>
      <c r="AW21">
        <f>SAM_working!AV20</f>
        <v>18971381.235908799</v>
      </c>
      <c r="AX21">
        <f>SAM_working!AW20</f>
        <v>28500.632946106802</v>
      </c>
      <c r="AY21">
        <f>SAM_working!AX20</f>
        <v>177644.172685578</v>
      </c>
      <c r="AZ21">
        <f>SAM_working!AY20</f>
        <v>638150.254787212</v>
      </c>
      <c r="BA21">
        <f>SAM_working!AZ20</f>
        <v>594373.13215553097</v>
      </c>
      <c r="BB21">
        <f>SAM_working!BA20</f>
        <v>9271080.8621293399</v>
      </c>
      <c r="BC21">
        <f>SAM_working!BB20</f>
        <v>1395328.44129919</v>
      </c>
      <c r="BD21">
        <f>SAM_working!BC20</f>
        <v>7858221.0883520404</v>
      </c>
      <c r="BE21">
        <f>SAM_working!BD20</f>
        <v>13477900.540547499</v>
      </c>
      <c r="BF21">
        <f>SAM_working!BE20</f>
        <v>33036249.2605148</v>
      </c>
      <c r="BG21">
        <f>SAM_working!BF20</f>
        <v>85491751.134848297</v>
      </c>
      <c r="BH21">
        <f>SAM_working!BG20</f>
        <v>23328752.792493001</v>
      </c>
      <c r="BI21">
        <f>SAM_working!BH20</f>
        <v>1483508.3828562901</v>
      </c>
      <c r="BJ21">
        <f>SAM_working!BI20</f>
        <v>768117.28969958704</v>
      </c>
      <c r="BK21">
        <f>SAM_working!BJ20</f>
        <v>2078568.7074386301</v>
      </c>
      <c r="BL21">
        <f>SAM_working!BK20</f>
        <v>24474.846736424901</v>
      </c>
      <c r="BM21">
        <f>SAM_working!BL20</f>
        <v>3423.7099441548598</v>
      </c>
      <c r="BN21">
        <f>SAM_working!BM20</f>
        <v>670534915.18621004</v>
      </c>
      <c r="BO21">
        <f>SAM_working!BN20</f>
        <v>38074135.944343902</v>
      </c>
      <c r="BP21">
        <f>SAM_working!BO20</f>
        <v>103352.28885513201</v>
      </c>
      <c r="BQ21">
        <f>SAM_working!BP20</f>
        <v>94327517.489438295</v>
      </c>
      <c r="BR21">
        <f>SAM_working!BQ20</f>
        <v>274009.67392772099</v>
      </c>
      <c r="BS21">
        <f>SAM_working!BR20</f>
        <v>59585695.716216803</v>
      </c>
      <c r="BT21">
        <f>SAM_working!BS20</f>
        <v>1130222.80581871</v>
      </c>
      <c r="BU21">
        <f>SAM_working!BT20</f>
        <v>1668532.08935558</v>
      </c>
      <c r="BV21">
        <f>SAM_working!BU20</f>
        <v>26493336.751881201</v>
      </c>
      <c r="BW21">
        <f>SAM_working!BV20</f>
        <v>14593721.543878101</v>
      </c>
      <c r="BX21">
        <f>SAM_working!BW20</f>
        <v>213549.73498468599</v>
      </c>
      <c r="BY21">
        <f>SAM_working!BX20</f>
        <v>48671420.315640599</v>
      </c>
      <c r="BZ21">
        <f>SAM_working!BY20</f>
        <v>551120.18081257504</v>
      </c>
      <c r="CA21">
        <f>SAM_working!BZ20</f>
        <v>460.72052483849399</v>
      </c>
      <c r="CB21">
        <f>SAM_working!CA20</f>
        <v>10022694.5677926</v>
      </c>
      <c r="CC21">
        <f>SAM_working!CB20</f>
        <v>18001095.441234801</v>
      </c>
      <c r="CD21">
        <f>SAM_working!CC20</f>
        <v>54986750.456985697</v>
      </c>
      <c r="CE21">
        <f>SAM_working!CD20</f>
        <v>9938453.4893555492</v>
      </c>
      <c r="CF21">
        <f>SAM_working!CE20</f>
        <v>1267454.2952799301</v>
      </c>
      <c r="CG21">
        <f>SAM_working!CF20</f>
        <v>19356458.8420172</v>
      </c>
      <c r="CH21">
        <f>SAM_working!CG20</f>
        <v>0</v>
      </c>
      <c r="CI21">
        <f>SAM_working!CH20</f>
        <v>39926399.187761702</v>
      </c>
      <c r="CJ21">
        <f>SAM_working!CI20</f>
        <v>0</v>
      </c>
      <c r="CK21">
        <f>SAM_working!CJ20</f>
        <v>0</v>
      </c>
      <c r="CL21">
        <f>SAM_working!CK20</f>
        <v>0</v>
      </c>
      <c r="CM21">
        <f>SAM_working!CL20</f>
        <v>0</v>
      </c>
      <c r="CN21">
        <f>SAM_working!CM20</f>
        <v>0</v>
      </c>
      <c r="CO21">
        <f>SAM_working!CN20</f>
        <v>8155873.2854737798</v>
      </c>
      <c r="CP21">
        <f>SAM_working!CO20</f>
        <v>11953323.854215899</v>
      </c>
      <c r="CQ21">
        <f>SAM_working!CP20</f>
        <v>10672396.817081399</v>
      </c>
      <c r="CR21">
        <f>SAM_working!CQ20</f>
        <v>10657895.449802799</v>
      </c>
      <c r="CS21">
        <f>SAM_working!CR20</f>
        <v>25947620.036224101</v>
      </c>
      <c r="CT21">
        <f>SAM_working!CS20</f>
        <v>30718494.4448695</v>
      </c>
      <c r="CU21">
        <f>SAM_working!CT20</f>
        <v>48983582.903230898</v>
      </c>
      <c r="CV21">
        <f>SAM_working!CU20</f>
        <v>38916822.9419581</v>
      </c>
      <c r="CW21">
        <f>SAM_working!CV20</f>
        <v>81632285.385533705</v>
      </c>
      <c r="CX21">
        <f>SAM_working!CW20</f>
        <v>2285037.32507913</v>
      </c>
      <c r="CY21">
        <f>SAM_working!CX20</f>
        <v>4617532.3459424302</v>
      </c>
      <c r="CZ21">
        <f>SAM_working!CY20</f>
        <v>341501.10315848503</v>
      </c>
      <c r="DA21">
        <f>SAM_working!CZ20</f>
        <v>119207228.328655</v>
      </c>
      <c r="DB21">
        <f>SAM_working!DA20</f>
        <v>175633113.70408201</v>
      </c>
      <c r="DC21">
        <f>SAM_working!DB20</f>
        <v>6551053.4414620399</v>
      </c>
      <c r="DD21">
        <f>SAM_working!DC20</f>
        <v>66291.480010093204</v>
      </c>
      <c r="DE21">
        <f>SAM_working!DD20</f>
        <v>0</v>
      </c>
      <c r="DF21">
        <f>SAM_working!DE20</f>
        <v>1029614978.17431</v>
      </c>
      <c r="DG21">
        <f>SAM_working!DF20</f>
        <v>45238173.713991001</v>
      </c>
      <c r="DH21">
        <f>SAM_working!DG20</f>
        <v>335949987.04731399</v>
      </c>
      <c r="DI21">
        <f>SAM_working!DH20</f>
        <v>1387477911.5573599</v>
      </c>
      <c r="DJ21">
        <f t="shared" si="0"/>
        <v>10922736107.469427</v>
      </c>
    </row>
    <row r="22" spans="1:114">
      <c r="A22" t="s">
        <v>21</v>
      </c>
      <c r="B22">
        <f>SAM_working!B21</f>
        <v>2676502.4184526401</v>
      </c>
      <c r="D22">
        <f>SAM_working!C21</f>
        <v>49677693.453873903</v>
      </c>
      <c r="E22">
        <f>SAM_working!D21</f>
        <v>43611822.731466398</v>
      </c>
      <c r="F22">
        <f>SAM_working!E21</f>
        <v>308912.71589293098</v>
      </c>
      <c r="G22">
        <f>SAM_working!F21</f>
        <v>7.8975184958874296</v>
      </c>
      <c r="H22">
        <f>SAM_working!G21</f>
        <v>159.933304919085</v>
      </c>
      <c r="I22">
        <f>SAM_working!H21</f>
        <v>247.919430327714</v>
      </c>
      <c r="J22">
        <f>SAM_working!I21</f>
        <v>925046.44358606206</v>
      </c>
      <c r="K22">
        <f>SAM_working!J21</f>
        <v>1470095.8678610499</v>
      </c>
      <c r="L22">
        <f>SAM_working!K21</f>
        <v>364413.13442431</v>
      </c>
      <c r="M22">
        <f>SAM_working!L21</f>
        <v>393779.75370617601</v>
      </c>
      <c r="N22">
        <f>SAM_working!M21</f>
        <v>172227272.33469501</v>
      </c>
      <c r="O22">
        <f>SAM_working!N21</f>
        <v>1048780806.06086</v>
      </c>
      <c r="P22">
        <f>SAM_working!O21</f>
        <v>211852426.84089899</v>
      </c>
      <c r="Q22">
        <f>SAM_working!P21</f>
        <v>4596002.6518763099</v>
      </c>
      <c r="R22">
        <f>SAM_working!Q21</f>
        <v>4646738.0794838304</v>
      </c>
      <c r="S22">
        <f>SAM_working!R21</f>
        <v>782836.85213434696</v>
      </c>
      <c r="T22">
        <f>SAM_working!S21</f>
        <v>911656.77741102502</v>
      </c>
      <c r="U22">
        <f>SAM_working!T21</f>
        <v>43100828.865955502</v>
      </c>
      <c r="V22">
        <f>SAM_working!U21</f>
        <v>1517428827.5843501</v>
      </c>
      <c r="W22">
        <f>SAM_working!V21</f>
        <v>352972090.21190798</v>
      </c>
      <c r="X22">
        <f>SAM_working!W21</f>
        <v>9243685.8138177898</v>
      </c>
      <c r="Y22">
        <f>SAM_working!X21</f>
        <v>307754156.11234599</v>
      </c>
      <c r="Z22">
        <f>SAM_working!Y21</f>
        <v>147815200.156414</v>
      </c>
      <c r="AA22">
        <f>SAM_working!Z21</f>
        <v>90002955.019700304</v>
      </c>
      <c r="AB22">
        <f>SAM_working!AA21</f>
        <v>24741285.247773498</v>
      </c>
      <c r="AC22">
        <f>SAM_working!AB21</f>
        <v>73474860.915490597</v>
      </c>
      <c r="AD22">
        <f>SAM_working!AC21</f>
        <v>66554902.595836401</v>
      </c>
      <c r="AE22">
        <f>SAM_working!AD21</f>
        <v>157958833.52501199</v>
      </c>
      <c r="AF22">
        <f>SAM_working!AE21</f>
        <v>89620865.833622694</v>
      </c>
      <c r="AG22">
        <f>SAM_working!AF21</f>
        <v>299466101.85888797</v>
      </c>
      <c r="AH22">
        <f>SAM_working!AG21</f>
        <v>61424360.291844897</v>
      </c>
      <c r="AI22">
        <f>SAM_working!AH21</f>
        <v>190964664.93313301</v>
      </c>
      <c r="AJ22">
        <f>SAM_working!AI21</f>
        <v>366819461.23655701</v>
      </c>
      <c r="AK22">
        <f>SAM_working!AJ21</f>
        <v>4711107.2855492504</v>
      </c>
      <c r="AL22">
        <f>SAM_working!AK21</f>
        <v>783216.37923992798</v>
      </c>
      <c r="AM22">
        <f>SAM_working!AL21</f>
        <v>1210238.9027348999</v>
      </c>
      <c r="AN22">
        <f>SAM_working!AM21</f>
        <v>32318615.242029</v>
      </c>
      <c r="AO22">
        <f>SAM_working!AN21</f>
        <v>7944159.7001140704</v>
      </c>
      <c r="AP22">
        <f>SAM_working!AO21</f>
        <v>1586146.76792238</v>
      </c>
      <c r="AQ22">
        <f>SAM_working!AP21</f>
        <v>11041674.929095101</v>
      </c>
      <c r="AR22">
        <f>SAM_working!AQ21</f>
        <v>6680597.51335466</v>
      </c>
      <c r="AS22">
        <f>SAM_working!AR21</f>
        <v>9704149.2928747796</v>
      </c>
      <c r="AT22">
        <f>SAM_working!AS21</f>
        <v>1688039.08027987</v>
      </c>
      <c r="AU22">
        <f>SAM_working!AT21</f>
        <v>1035556.55851047</v>
      </c>
      <c r="AV22">
        <f>SAM_working!AU21</f>
        <v>182649.24000668299</v>
      </c>
      <c r="AW22">
        <f>SAM_working!AV21</f>
        <v>11733106.9558549</v>
      </c>
      <c r="AX22">
        <f>SAM_working!AW21</f>
        <v>94772448.093772694</v>
      </c>
      <c r="AY22">
        <f>SAM_working!AX21</f>
        <v>1876832.24855124</v>
      </c>
      <c r="AZ22">
        <f>SAM_working!AY21</f>
        <v>24103478.421201002</v>
      </c>
      <c r="BA22">
        <f>SAM_working!AZ21</f>
        <v>9039298.3477445394</v>
      </c>
      <c r="BB22">
        <f>SAM_working!BA21</f>
        <v>12137953.283857699</v>
      </c>
      <c r="BC22">
        <f>SAM_working!BB21</f>
        <v>20902179.824987199</v>
      </c>
      <c r="BD22">
        <f>SAM_working!BC21</f>
        <v>6540875.2227258598</v>
      </c>
      <c r="BE22">
        <f>SAM_working!BD21</f>
        <v>985361.90869983495</v>
      </c>
      <c r="BF22">
        <f>SAM_working!BE21</f>
        <v>15566397.064821601</v>
      </c>
      <c r="BG22">
        <f>SAM_working!BF21</f>
        <v>8049162.6999250101</v>
      </c>
      <c r="BH22">
        <f>SAM_working!BG21</f>
        <v>17946468.9255521</v>
      </c>
      <c r="BI22">
        <f>SAM_working!BH21</f>
        <v>12944970.551758099</v>
      </c>
      <c r="BJ22">
        <f>SAM_working!BI21</f>
        <v>17860807.384386301</v>
      </c>
      <c r="BK22">
        <f>SAM_working!BJ21</f>
        <v>14599808.9662394</v>
      </c>
      <c r="BL22">
        <f>SAM_working!BK21</f>
        <v>16305362.157067601</v>
      </c>
      <c r="BM22">
        <f>SAM_working!BL21</f>
        <v>90316.689350948203</v>
      </c>
      <c r="BN22">
        <f>SAM_working!BM21</f>
        <v>68116144.444079593</v>
      </c>
      <c r="BO22">
        <f>SAM_working!BN21</f>
        <v>11193780.7996848</v>
      </c>
      <c r="BP22">
        <f>SAM_working!BO21</f>
        <v>87956601.668009996</v>
      </c>
      <c r="BQ22">
        <f>SAM_working!BP21</f>
        <v>200819843.39104801</v>
      </c>
      <c r="BR22">
        <f>SAM_working!BQ21</f>
        <v>20983279.838617802</v>
      </c>
      <c r="BS22">
        <f>SAM_working!BR21</f>
        <v>183508405.04512599</v>
      </c>
      <c r="BT22">
        <f>SAM_working!BS21</f>
        <v>17035988.146448798</v>
      </c>
      <c r="BU22">
        <f>SAM_working!BT21</f>
        <v>16792078.017749399</v>
      </c>
      <c r="BV22">
        <f>SAM_working!BU21</f>
        <v>149490451.43309301</v>
      </c>
      <c r="BW22">
        <f>SAM_working!BV21</f>
        <v>83525584.656930104</v>
      </c>
      <c r="BX22">
        <f>SAM_working!BW21</f>
        <v>62074896.511330597</v>
      </c>
      <c r="BY22">
        <f>SAM_working!BX21</f>
        <v>138173037.74703601</v>
      </c>
      <c r="BZ22">
        <f>SAM_working!BY21</f>
        <v>3599572.7599690901</v>
      </c>
      <c r="CA22">
        <f>SAM_working!BZ21</f>
        <v>148001.15198454299</v>
      </c>
      <c r="CB22">
        <f>SAM_working!CA21</f>
        <v>6462701.2894842196</v>
      </c>
      <c r="CC22">
        <f>SAM_working!CB21</f>
        <v>143514456.82381001</v>
      </c>
      <c r="CD22">
        <f>SAM_working!CC21</f>
        <v>313286469.587641</v>
      </c>
      <c r="CE22">
        <f>SAM_working!CD21</f>
        <v>15850342.3680562</v>
      </c>
      <c r="CF22">
        <f>SAM_working!CE21</f>
        <v>9293012.7919623796</v>
      </c>
      <c r="CG22">
        <f>SAM_working!CF21</f>
        <v>54367435.1981465</v>
      </c>
      <c r="CH22">
        <f>SAM_working!CG21</f>
        <v>0</v>
      </c>
      <c r="CI22">
        <f>SAM_working!CH21</f>
        <v>10174137.971251201</v>
      </c>
      <c r="CJ22">
        <f>SAM_working!CI21</f>
        <v>0</v>
      </c>
      <c r="CK22">
        <f>SAM_working!CJ21</f>
        <v>0</v>
      </c>
      <c r="CL22">
        <f>SAM_working!CK21</f>
        <v>0</v>
      </c>
      <c r="CM22">
        <f>SAM_working!CL21</f>
        <v>0</v>
      </c>
      <c r="CN22">
        <f>SAM_working!CM21</f>
        <v>0</v>
      </c>
      <c r="CO22">
        <f>SAM_working!CN21</f>
        <v>66289592.4748291</v>
      </c>
      <c r="CP22">
        <f>SAM_working!CO21</f>
        <v>80349182.051929995</v>
      </c>
      <c r="CQ22">
        <f>SAM_working!CP21</f>
        <v>70882928.218647197</v>
      </c>
      <c r="CR22">
        <f>SAM_working!CQ21</f>
        <v>68219761.085086897</v>
      </c>
      <c r="CS22">
        <f>SAM_working!CR21</f>
        <v>163217679.004899</v>
      </c>
      <c r="CT22">
        <f>SAM_working!CS21</f>
        <v>191133882.83604899</v>
      </c>
      <c r="CU22">
        <f>SAM_working!CT21</f>
        <v>317494386.47940898</v>
      </c>
      <c r="CV22">
        <f>SAM_working!CU21</f>
        <v>209761008.13782001</v>
      </c>
      <c r="CW22">
        <f>SAM_working!CV21</f>
        <v>426527989.189888</v>
      </c>
      <c r="CX22">
        <f>SAM_working!CW21</f>
        <v>44160092.717121497</v>
      </c>
      <c r="CY22">
        <f>SAM_working!CX21</f>
        <v>18074130.224404801</v>
      </c>
      <c r="CZ22">
        <f>SAM_working!CY21</f>
        <v>1637991.29197006</v>
      </c>
      <c r="DA22">
        <f>SAM_working!CZ21</f>
        <v>311511977.83801502</v>
      </c>
      <c r="DB22">
        <f>SAM_working!DA21</f>
        <v>195546728.79342201</v>
      </c>
      <c r="DC22">
        <f>SAM_working!DB21</f>
        <v>365820645.067173</v>
      </c>
      <c r="DD22">
        <f>SAM_working!DC21</f>
        <v>1076253.8037823299</v>
      </c>
      <c r="DE22">
        <f>SAM_working!DD21</f>
        <v>0</v>
      </c>
      <c r="DF22">
        <f>SAM_working!DE21</f>
        <v>5739498.7529362096</v>
      </c>
      <c r="DG22">
        <f>SAM_working!DF21</f>
        <v>33904626.520918898</v>
      </c>
      <c r="DH22">
        <f>SAM_working!DG21</f>
        <v>544211339.72914398</v>
      </c>
      <c r="DI22">
        <f>SAM_working!DH21</f>
        <v>2823951629.3735399</v>
      </c>
      <c r="DJ22">
        <f t="shared" si="0"/>
        <v>13242788026.940178</v>
      </c>
    </row>
    <row r="23" spans="1:114">
      <c r="A23" t="s">
        <v>22</v>
      </c>
      <c r="B23">
        <f>SAM_working!B22</f>
        <v>302363.87030101998</v>
      </c>
      <c r="D23">
        <f>SAM_working!C22</f>
        <v>876813.87111740396</v>
      </c>
      <c r="E23">
        <f>SAM_working!D22</f>
        <v>503044.992806061</v>
      </c>
      <c r="F23">
        <f>SAM_working!E22</f>
        <v>981673.86298993998</v>
      </c>
      <c r="G23">
        <f>SAM_working!F22</f>
        <v>181.225917440155</v>
      </c>
      <c r="H23">
        <f>SAM_working!G22</f>
        <v>477.85749013353399</v>
      </c>
      <c r="I23">
        <f>SAM_working!H22</f>
        <v>3147.6422111275801</v>
      </c>
      <c r="J23">
        <f>SAM_working!I22</f>
        <v>3456938.3583016298</v>
      </c>
      <c r="K23">
        <f>SAM_working!J22</f>
        <v>119041.30465447799</v>
      </c>
      <c r="L23">
        <f>SAM_working!K22</f>
        <v>78058.152020119902</v>
      </c>
      <c r="M23">
        <f>SAM_working!L22</f>
        <v>8235397.51164582</v>
      </c>
      <c r="N23">
        <f>SAM_working!M22</f>
        <v>22590689.092864498</v>
      </c>
      <c r="O23">
        <f>SAM_working!N22</f>
        <v>17717959.535193302</v>
      </c>
      <c r="P23">
        <f>SAM_working!O22</f>
        <v>3310286.61748139</v>
      </c>
      <c r="Q23">
        <f>SAM_working!P22</f>
        <v>126030.223994788</v>
      </c>
      <c r="R23">
        <f>SAM_working!Q22</f>
        <v>187137.761337245</v>
      </c>
      <c r="S23">
        <f>SAM_working!R22</f>
        <v>716487.939713803</v>
      </c>
      <c r="T23">
        <f>SAM_working!S22</f>
        <v>23769.418316356499</v>
      </c>
      <c r="U23">
        <f>SAM_working!T22</f>
        <v>1540759.59945187</v>
      </c>
      <c r="V23">
        <f>SAM_working!U22</f>
        <v>9130968.8799581695</v>
      </c>
      <c r="W23">
        <f>SAM_working!V22</f>
        <v>77186293.459904894</v>
      </c>
      <c r="X23">
        <f>SAM_working!W22</f>
        <v>1705764.29587477</v>
      </c>
      <c r="Y23">
        <f>SAM_working!X22</f>
        <v>23441627.383447301</v>
      </c>
      <c r="Z23">
        <f>SAM_working!Y22</f>
        <v>2463754.0544304601</v>
      </c>
      <c r="AA23">
        <f>SAM_working!Z22</f>
        <v>1412084.6213005199</v>
      </c>
      <c r="AB23">
        <f>SAM_working!AA22</f>
        <v>624080.74604425498</v>
      </c>
      <c r="AC23">
        <f>SAM_working!AB22</f>
        <v>5757240.44465404</v>
      </c>
      <c r="AD23">
        <f>SAM_working!AC22</f>
        <v>8222366.4348756503</v>
      </c>
      <c r="AE23">
        <f>SAM_working!AD22</f>
        <v>10660929.6184147</v>
      </c>
      <c r="AF23">
        <f>SAM_working!AE22</f>
        <v>1601237.70078328</v>
      </c>
      <c r="AG23">
        <f>SAM_working!AF22</f>
        <v>8445290.7459231298</v>
      </c>
      <c r="AH23">
        <f>SAM_working!AG22</f>
        <v>1372312.59527561</v>
      </c>
      <c r="AI23">
        <f>SAM_working!AH22</f>
        <v>4172200.4953798498</v>
      </c>
      <c r="AJ23">
        <f>SAM_working!AI22</f>
        <v>773853122.66141796</v>
      </c>
      <c r="AK23">
        <f>SAM_working!AJ22</f>
        <v>28541064.338280901</v>
      </c>
      <c r="AL23">
        <f>SAM_working!AK22</f>
        <v>7400585.7316018697</v>
      </c>
      <c r="AM23">
        <f>SAM_working!AL22</f>
        <v>5305023.5530968197</v>
      </c>
      <c r="AN23">
        <f>SAM_working!AM22</f>
        <v>39909224.553253897</v>
      </c>
      <c r="AO23">
        <f>SAM_working!AN22</f>
        <v>19462501.5978892</v>
      </c>
      <c r="AP23">
        <f>SAM_working!AO22</f>
        <v>10374307.175530201</v>
      </c>
      <c r="AQ23">
        <f>SAM_working!AP22</f>
        <v>27566235.782879502</v>
      </c>
      <c r="AR23">
        <f>SAM_working!AQ22</f>
        <v>44193417.759519301</v>
      </c>
      <c r="AS23">
        <f>SAM_working!AR22</f>
        <v>27326682.537184902</v>
      </c>
      <c r="AT23">
        <f>SAM_working!AS22</f>
        <v>1553823.3190597701</v>
      </c>
      <c r="AU23">
        <f>SAM_working!AT22</f>
        <v>742321.32548342599</v>
      </c>
      <c r="AV23">
        <f>SAM_working!AU22</f>
        <v>465203.07464126899</v>
      </c>
      <c r="AW23">
        <f>SAM_working!AV22</f>
        <v>17205587.636935499</v>
      </c>
      <c r="AX23">
        <f>SAM_working!AW22</f>
        <v>15691602.2785824</v>
      </c>
      <c r="AY23">
        <f>SAM_working!AX22</f>
        <v>548918.85473287303</v>
      </c>
      <c r="AZ23">
        <f>SAM_working!AY22</f>
        <v>4850733.3062162399</v>
      </c>
      <c r="BA23">
        <f>SAM_working!AZ22</f>
        <v>596755.06053697004</v>
      </c>
      <c r="BB23">
        <f>SAM_working!BA22</f>
        <v>1820313.78814191</v>
      </c>
      <c r="BC23">
        <f>SAM_working!BB22</f>
        <v>80048923.163489193</v>
      </c>
      <c r="BD23">
        <f>SAM_working!BC22</f>
        <v>63805782.8394631</v>
      </c>
      <c r="BE23">
        <f>SAM_working!BD22</f>
        <v>32051059.491062898</v>
      </c>
      <c r="BF23">
        <f>SAM_working!BE22</f>
        <v>22844028.3101888</v>
      </c>
      <c r="BG23">
        <f>SAM_working!BF22</f>
        <v>42787924.588896498</v>
      </c>
      <c r="BH23">
        <f>SAM_working!BG22</f>
        <v>784689875.23958397</v>
      </c>
      <c r="BI23">
        <f>SAM_working!BH22</f>
        <v>29072118.856755201</v>
      </c>
      <c r="BJ23">
        <f>SAM_working!BI22</f>
        <v>111454507.246793</v>
      </c>
      <c r="BK23">
        <f>SAM_working!BJ22</f>
        <v>27391249.482838999</v>
      </c>
      <c r="BL23">
        <f>SAM_working!BK22</f>
        <v>129099301.37553801</v>
      </c>
      <c r="BM23">
        <f>SAM_working!BL22</f>
        <v>1485772.35644075</v>
      </c>
      <c r="BN23">
        <f>SAM_working!BM22</f>
        <v>43476579.421345502</v>
      </c>
      <c r="BO23">
        <f>SAM_working!BN22</f>
        <v>9181541.7218667697</v>
      </c>
      <c r="BP23">
        <f>SAM_working!BO22</f>
        <v>63504737.527829401</v>
      </c>
      <c r="BQ23">
        <f>SAM_working!BP22</f>
        <v>620179980.04429901</v>
      </c>
      <c r="BR23">
        <f>SAM_working!BQ22</f>
        <v>83479957.966435507</v>
      </c>
      <c r="BS23">
        <f>SAM_working!BR22</f>
        <v>178782374.467397</v>
      </c>
      <c r="BT23">
        <f>SAM_working!BS22</f>
        <v>2641948.2490186901</v>
      </c>
      <c r="BU23">
        <f>SAM_working!BT22</f>
        <v>81225538.182954803</v>
      </c>
      <c r="BV23">
        <f>SAM_working!BU22</f>
        <v>128154615.875809</v>
      </c>
      <c r="BW23">
        <f>SAM_working!BV22</f>
        <v>135763840.995381</v>
      </c>
      <c r="BX23">
        <f>SAM_working!BW22</f>
        <v>11245813.0929805</v>
      </c>
      <c r="BY23">
        <f>SAM_working!BX22</f>
        <v>301304914.83625698</v>
      </c>
      <c r="BZ23">
        <f>SAM_working!BY22</f>
        <v>38053964.9675055</v>
      </c>
      <c r="CA23">
        <f>SAM_working!BZ22</f>
        <v>30668456.266291801</v>
      </c>
      <c r="CB23">
        <f>SAM_working!CA22</f>
        <v>21681651.716079298</v>
      </c>
      <c r="CC23">
        <f>SAM_working!CB22</f>
        <v>53125612.619017199</v>
      </c>
      <c r="CD23">
        <f>SAM_working!CC22</f>
        <v>89587749.290445402</v>
      </c>
      <c r="CE23">
        <f>SAM_working!CD22</f>
        <v>13775996.187072599</v>
      </c>
      <c r="CF23">
        <f>SAM_working!CE22</f>
        <v>50263451.5147954</v>
      </c>
      <c r="CG23">
        <f>SAM_working!CF22</f>
        <v>123380671.207426</v>
      </c>
      <c r="CH23">
        <f>SAM_working!CG22</f>
        <v>0</v>
      </c>
      <c r="CI23">
        <f>SAM_working!CH22</f>
        <v>83255450.408522204</v>
      </c>
      <c r="CJ23">
        <f>SAM_working!CI22</f>
        <v>0</v>
      </c>
      <c r="CK23">
        <f>SAM_working!CJ22</f>
        <v>0</v>
      </c>
      <c r="CL23">
        <f>SAM_working!CK22</f>
        <v>0</v>
      </c>
      <c r="CM23">
        <f>SAM_working!CL22</f>
        <v>0</v>
      </c>
      <c r="CN23">
        <f>SAM_working!CM22</f>
        <v>0</v>
      </c>
      <c r="CO23">
        <f>SAM_working!CN22</f>
        <v>8717983.1290735397</v>
      </c>
      <c r="CP23">
        <f>SAM_working!CO22</f>
        <v>11661154.547019901</v>
      </c>
      <c r="CQ23">
        <f>SAM_working!CP22</f>
        <v>11848444.3328388</v>
      </c>
      <c r="CR23">
        <f>SAM_working!CQ22</f>
        <v>10148731.229972901</v>
      </c>
      <c r="CS23">
        <f>SAM_working!CR22</f>
        <v>22167002.763976999</v>
      </c>
      <c r="CT23">
        <f>SAM_working!CS22</f>
        <v>33989207.964537703</v>
      </c>
      <c r="CU23">
        <f>SAM_working!CT22</f>
        <v>64072931.573931701</v>
      </c>
      <c r="CV23">
        <f>SAM_working!CU22</f>
        <v>55913491.012933701</v>
      </c>
      <c r="CW23">
        <f>SAM_working!CV22</f>
        <v>135894258.230353</v>
      </c>
      <c r="CX23">
        <f>SAM_working!CW22</f>
        <v>36647694.189531498</v>
      </c>
      <c r="CY23">
        <f>SAM_working!CX22</f>
        <v>84606235.010224193</v>
      </c>
      <c r="CZ23">
        <f>SAM_working!CY22</f>
        <v>67037769.715437099</v>
      </c>
      <c r="DA23">
        <f>SAM_working!CZ22</f>
        <v>267297545.39947101</v>
      </c>
      <c r="DB23">
        <f>SAM_working!DA22</f>
        <v>313767849.58162898</v>
      </c>
      <c r="DC23">
        <f>SAM_working!DB22</f>
        <v>197749760.65674001</v>
      </c>
      <c r="DD23">
        <f>SAM_working!DC22</f>
        <v>43761090.053585999</v>
      </c>
      <c r="DE23">
        <f>SAM_working!DD22</f>
        <v>0</v>
      </c>
      <c r="DF23">
        <f>SAM_working!DE22</f>
        <v>114054562.157094</v>
      </c>
      <c r="DG23">
        <f>SAM_working!DF22</f>
        <v>30642345.606088299</v>
      </c>
      <c r="DH23">
        <f>SAM_working!DG22</f>
        <v>535560221.81972498</v>
      </c>
      <c r="DI23">
        <f>SAM_working!DH22</f>
        <v>1571581966.2313099</v>
      </c>
      <c r="DJ23">
        <f t="shared" si="0"/>
        <v>8348959469.364315</v>
      </c>
    </row>
    <row r="24" spans="1:114">
      <c r="A24" t="s">
        <v>23</v>
      </c>
      <c r="B24">
        <f>SAM_working!B23</f>
        <v>308461341.67428303</v>
      </c>
      <c r="C24" s="8">
        <f>'FTS sector'!M10</f>
        <v>1211951.5637258552</v>
      </c>
      <c r="D24">
        <f>SAM_working!C23</f>
        <v>231768870.77464801</v>
      </c>
      <c r="E24">
        <f>SAM_working!D23</f>
        <v>143188748.80188301</v>
      </c>
      <c r="F24">
        <f>SAM_working!E23</f>
        <v>288779305.54212803</v>
      </c>
      <c r="G24">
        <f>SAM_working!F23</f>
        <v>189873.672378149</v>
      </c>
      <c r="H24">
        <f>SAM_working!G23</f>
        <v>279995.83895040001</v>
      </c>
      <c r="I24">
        <f>SAM_working!H23</f>
        <v>238617.167922375</v>
      </c>
      <c r="J24">
        <f>SAM_working!I23</f>
        <v>164528195.85596001</v>
      </c>
      <c r="K24">
        <f>SAM_working!J23</f>
        <v>74220074.251563296</v>
      </c>
      <c r="L24">
        <f>SAM_working!K23</f>
        <v>32743404.489855301</v>
      </c>
      <c r="M24">
        <f>SAM_working!L23</f>
        <v>282701426.82551998</v>
      </c>
      <c r="N24">
        <f>SAM_working!M23</f>
        <v>6734616854.26513</v>
      </c>
      <c r="O24">
        <f>SAM_working!N23</f>
        <v>269932815.29080302</v>
      </c>
      <c r="P24">
        <f>SAM_working!O23</f>
        <v>63376193.918329403</v>
      </c>
      <c r="Q24">
        <f>SAM_working!P23</f>
        <v>8570149.0776222497</v>
      </c>
      <c r="R24">
        <f>SAM_working!Q23</f>
        <v>10261076.3892102</v>
      </c>
      <c r="S24">
        <f>SAM_working!R23</f>
        <v>106336.323121386</v>
      </c>
      <c r="T24">
        <f>SAM_working!S23</f>
        <v>704506.03342201596</v>
      </c>
      <c r="U24">
        <f>SAM_working!T23</f>
        <v>78682223.8332773</v>
      </c>
      <c r="V24">
        <f>SAM_working!U23</f>
        <v>92709705.296042994</v>
      </c>
      <c r="W24">
        <f>SAM_working!V23</f>
        <v>56723251.203199297</v>
      </c>
      <c r="X24">
        <f>SAM_working!W23</f>
        <v>1867374062.9614899</v>
      </c>
      <c r="Y24">
        <f>SAM_working!X23</f>
        <v>1122922349.11988</v>
      </c>
      <c r="Z24">
        <f>SAM_working!Y23</f>
        <v>150565934.64689299</v>
      </c>
      <c r="AA24">
        <f>SAM_working!Z23</f>
        <v>80036388.523517907</v>
      </c>
      <c r="AB24">
        <f>SAM_working!AA23</f>
        <v>56071054.556624703</v>
      </c>
      <c r="AC24">
        <f>SAM_working!AB23</f>
        <v>134397922.87827301</v>
      </c>
      <c r="AD24">
        <f>SAM_working!AC23</f>
        <v>73045656.300418496</v>
      </c>
      <c r="AE24">
        <f>SAM_working!AD23</f>
        <v>193328272.19062299</v>
      </c>
      <c r="AF24">
        <f>SAM_working!AE23</f>
        <v>113457034.381607</v>
      </c>
      <c r="AG24">
        <f>SAM_working!AF23</f>
        <v>77654583.459614098</v>
      </c>
      <c r="AH24">
        <f>SAM_working!AG23</f>
        <v>31019490.276769701</v>
      </c>
      <c r="AI24">
        <f>SAM_working!AH23</f>
        <v>155522978.01016101</v>
      </c>
      <c r="AJ24">
        <f>SAM_working!AI23</f>
        <v>611619371.61093998</v>
      </c>
      <c r="AK24">
        <f>SAM_working!AJ23</f>
        <v>60408614.483282097</v>
      </c>
      <c r="AL24">
        <f>SAM_working!AK23</f>
        <v>2163148.0840060301</v>
      </c>
      <c r="AM24">
        <f>SAM_working!AL23</f>
        <v>20649991.632355802</v>
      </c>
      <c r="AN24">
        <f>SAM_working!AM23</f>
        <v>44359475.491634801</v>
      </c>
      <c r="AO24">
        <f>SAM_working!AN23</f>
        <v>6591531.68080597</v>
      </c>
      <c r="AP24">
        <f>SAM_working!AO23</f>
        <v>14706162.8460923</v>
      </c>
      <c r="AQ24">
        <f>SAM_working!AP23</f>
        <v>12812687.597271301</v>
      </c>
      <c r="AR24">
        <f>SAM_working!AQ23</f>
        <v>19904682.425761599</v>
      </c>
      <c r="AS24">
        <f>SAM_working!AR23</f>
        <v>20728220.5602776</v>
      </c>
      <c r="AT24">
        <f>SAM_working!AS23</f>
        <v>2974047191.0391698</v>
      </c>
      <c r="AU24">
        <f>SAM_working!AT23</f>
        <v>277062315.88157701</v>
      </c>
      <c r="AV24">
        <f>SAM_working!AU23</f>
        <v>361375877.17416298</v>
      </c>
      <c r="AW24">
        <f>SAM_working!AV23</f>
        <v>2652923101.0342102</v>
      </c>
      <c r="AX24">
        <f>SAM_working!AW23</f>
        <v>572796187.30625498</v>
      </c>
      <c r="AY24">
        <f>SAM_working!AX23</f>
        <v>10771298.8515715</v>
      </c>
      <c r="AZ24">
        <f>SAM_working!AY23</f>
        <v>58402538.486297801</v>
      </c>
      <c r="BA24">
        <f>SAM_working!AZ23</f>
        <v>222012267.213135</v>
      </c>
      <c r="BB24">
        <f>SAM_working!BA23</f>
        <v>488849025.39883602</v>
      </c>
      <c r="BC24">
        <f>SAM_working!BB23</f>
        <v>16639477.8253031</v>
      </c>
      <c r="BD24">
        <f>SAM_working!BC23</f>
        <v>19636762.294391599</v>
      </c>
      <c r="BE24">
        <f>SAM_working!BD23</f>
        <v>6405300.9492000705</v>
      </c>
      <c r="BF24">
        <f>SAM_working!BE23</f>
        <v>48684597.453222699</v>
      </c>
      <c r="BG24">
        <f>SAM_working!BF23</f>
        <v>96446465.493504897</v>
      </c>
      <c r="BH24">
        <f>SAM_working!BG23</f>
        <v>38272434.985376202</v>
      </c>
      <c r="BI24">
        <f>SAM_working!BH23</f>
        <v>219230087.732306</v>
      </c>
      <c r="BJ24">
        <f>SAM_working!BI23</f>
        <v>514547672.90186799</v>
      </c>
      <c r="BK24">
        <f>SAM_working!BJ23</f>
        <v>216879150.74121201</v>
      </c>
      <c r="BL24">
        <f>SAM_working!BK23</f>
        <v>2948306.71209695</v>
      </c>
      <c r="BM24">
        <f>SAM_working!BL23</f>
        <v>94513902.693302095</v>
      </c>
      <c r="BN24">
        <f>SAM_working!BM23</f>
        <v>1044371225.09442</v>
      </c>
      <c r="BO24">
        <f>SAM_working!BN23</f>
        <v>238396310.19782799</v>
      </c>
      <c r="BP24">
        <f>SAM_working!BO23</f>
        <v>54585643.8816365</v>
      </c>
      <c r="BQ24">
        <f>SAM_working!BP23</f>
        <v>515271943.17739999</v>
      </c>
      <c r="BR24">
        <f>SAM_working!BQ23</f>
        <v>97398292.167889103</v>
      </c>
      <c r="BS24">
        <f>SAM_working!BR23</f>
        <v>695326844.17867804</v>
      </c>
      <c r="BT24">
        <f>SAM_working!BS23</f>
        <v>227084919.88426501</v>
      </c>
      <c r="BU24">
        <f>SAM_working!BT23</f>
        <v>223541371.87165001</v>
      </c>
      <c r="BV24">
        <f>SAM_working!BU23</f>
        <v>180602970.31349099</v>
      </c>
      <c r="BW24">
        <f>SAM_working!BV23</f>
        <v>210361437.8881</v>
      </c>
      <c r="BX24">
        <f>SAM_working!BW23</f>
        <v>92796130.675665393</v>
      </c>
      <c r="BY24">
        <f>SAM_working!BX23</f>
        <v>113989435.59651799</v>
      </c>
      <c r="BZ24">
        <f>SAM_working!BY23</f>
        <v>34302253.499123499</v>
      </c>
      <c r="CA24">
        <f>SAM_working!BZ23</f>
        <v>6437592.1798783196</v>
      </c>
      <c r="CB24">
        <f>SAM_working!CA23</f>
        <v>121030570.81430501</v>
      </c>
      <c r="CC24">
        <f>SAM_working!CB23</f>
        <v>112178156.60719401</v>
      </c>
      <c r="CD24">
        <f>SAM_working!CC23</f>
        <v>585797602.54295897</v>
      </c>
      <c r="CE24">
        <f>SAM_working!CD23</f>
        <v>172306785.23979399</v>
      </c>
      <c r="CF24">
        <f>SAM_working!CE23</f>
        <v>89416849.797275901</v>
      </c>
      <c r="CG24">
        <f>SAM_working!CF23</f>
        <v>178283429.27882901</v>
      </c>
      <c r="CH24">
        <f>SAM_working!CG23</f>
        <v>0</v>
      </c>
      <c r="CI24">
        <f>SAM_working!CH23</f>
        <v>2851602170.31283</v>
      </c>
      <c r="CJ24">
        <f>SAM_working!CI23</f>
        <v>0</v>
      </c>
      <c r="CK24">
        <f>SAM_working!CJ23</f>
        <v>0</v>
      </c>
      <c r="CL24">
        <f>SAM_working!CK23</f>
        <v>0</v>
      </c>
      <c r="CM24">
        <f>SAM_working!CL23</f>
        <v>0</v>
      </c>
      <c r="CN24">
        <f>SAM_working!CM23</f>
        <v>0</v>
      </c>
      <c r="CO24">
        <f>SAM_working!CN23</f>
        <v>753836652.57704306</v>
      </c>
      <c r="CP24">
        <f>SAM_working!CO23</f>
        <v>946747771.48756003</v>
      </c>
      <c r="CQ24">
        <f>SAM_working!CP23</f>
        <v>856692270.02740204</v>
      </c>
      <c r="CR24">
        <f>SAM_working!CQ23</f>
        <v>956800838.09328496</v>
      </c>
      <c r="CS24">
        <f>SAM_working!CR23</f>
        <v>2455079771.7608299</v>
      </c>
      <c r="CT24">
        <f>SAM_working!CS23</f>
        <v>3083613309.9746799</v>
      </c>
      <c r="CU24">
        <f>SAM_working!CT23</f>
        <v>4985184600.7083597</v>
      </c>
      <c r="CV24">
        <f>SAM_working!CU23</f>
        <v>3463747898.16049</v>
      </c>
      <c r="CW24">
        <f>SAM_working!CV23</f>
        <v>6652414151.5020504</v>
      </c>
      <c r="CX24">
        <f>SAM_working!CW23</f>
        <v>69051358.039890304</v>
      </c>
      <c r="CY24">
        <f>SAM_working!CX23</f>
        <v>2769668211.5806198</v>
      </c>
      <c r="CZ24">
        <f>SAM_working!CY23</f>
        <v>71.3398876812021</v>
      </c>
      <c r="DA24">
        <f>SAM_working!CZ23</f>
        <v>11943099106.3675</v>
      </c>
      <c r="DB24">
        <f>SAM_working!DA23</f>
        <v>3846797935.4590302</v>
      </c>
      <c r="DC24">
        <f>SAM_working!DB23</f>
        <v>1000260367.18215</v>
      </c>
      <c r="DD24">
        <f>SAM_working!DC23</f>
        <v>112.293550208957</v>
      </c>
      <c r="DE24">
        <f>SAM_working!DD23</f>
        <v>0</v>
      </c>
      <c r="DF24">
        <f>SAM_working!DE23</f>
        <v>16976459.2497706</v>
      </c>
      <c r="DG24">
        <f>SAM_working!DF23</f>
        <v>579760532.40920699</v>
      </c>
      <c r="DH24">
        <f>SAM_working!DG23</f>
        <v>11811451402.7665</v>
      </c>
      <c r="DI24">
        <f>SAM_working!DH23</f>
        <v>9914007301.1585903</v>
      </c>
      <c r="DJ24">
        <f t="shared" si="0"/>
        <v>96556050551.312393</v>
      </c>
    </row>
    <row r="25" spans="1:114">
      <c r="A25" t="s">
        <v>24</v>
      </c>
      <c r="B25">
        <f>SAM_working!B24</f>
        <v>234616207.753833</v>
      </c>
      <c r="C25" s="8">
        <f>'FTS sector'!M11</f>
        <v>274308.4442407171</v>
      </c>
      <c r="D25">
        <f>SAM_working!C24</f>
        <v>413665519.93169898</v>
      </c>
      <c r="E25">
        <f>SAM_working!D24</f>
        <v>289307292.70294201</v>
      </c>
      <c r="F25">
        <f>SAM_working!E24</f>
        <v>117749729.89841799</v>
      </c>
      <c r="G25">
        <f>SAM_working!F24</f>
        <v>552.43257108662101</v>
      </c>
      <c r="H25">
        <f>SAM_working!G24</f>
        <v>6910.09208896789</v>
      </c>
      <c r="I25">
        <f>SAM_working!H24</f>
        <v>1584091.6412998999</v>
      </c>
      <c r="J25">
        <f>SAM_working!I24</f>
        <v>106133610.059311</v>
      </c>
      <c r="K25">
        <f>SAM_working!J24</f>
        <v>21060634.083925299</v>
      </c>
      <c r="L25">
        <f>SAM_working!K24</f>
        <v>11516554.8528932</v>
      </c>
      <c r="M25">
        <f>SAM_working!L24</f>
        <v>40720486.352930799</v>
      </c>
      <c r="N25">
        <f>SAM_working!M24</f>
        <v>577001913.49212003</v>
      </c>
      <c r="O25">
        <f>SAM_working!N24</f>
        <v>266258731.662599</v>
      </c>
      <c r="P25">
        <f>SAM_working!O24</f>
        <v>43241784.1177065</v>
      </c>
      <c r="Q25">
        <f>SAM_working!P24</f>
        <v>72731797.700321198</v>
      </c>
      <c r="R25">
        <f>SAM_working!Q24</f>
        <v>140956669.042999</v>
      </c>
      <c r="S25">
        <f>SAM_working!R24</f>
        <v>1806796.2363106799</v>
      </c>
      <c r="T25">
        <f>SAM_working!S24</f>
        <v>4092834.78209193</v>
      </c>
      <c r="U25">
        <f>SAM_working!T24</f>
        <v>51063067.002795503</v>
      </c>
      <c r="V25">
        <f>SAM_working!U24</f>
        <v>128305785.582001</v>
      </c>
      <c r="W25">
        <f>SAM_working!V24</f>
        <v>160444910.48518401</v>
      </c>
      <c r="X25">
        <f>SAM_working!W24</f>
        <v>1758632164.01864</v>
      </c>
      <c r="Y25">
        <f>SAM_working!X24</f>
        <v>3981011738.2733698</v>
      </c>
      <c r="Z25">
        <f>SAM_working!Y24</f>
        <v>1429968668.5569201</v>
      </c>
      <c r="AA25">
        <f>SAM_working!Z24</f>
        <v>120486608.246916</v>
      </c>
      <c r="AB25">
        <f>SAM_working!AA24</f>
        <v>38631536.119934998</v>
      </c>
      <c r="AC25">
        <f>SAM_working!AB24</f>
        <v>269691230.92021698</v>
      </c>
      <c r="AD25">
        <f>SAM_working!AC24</f>
        <v>50631037.821038298</v>
      </c>
      <c r="AE25">
        <f>SAM_working!AD24</f>
        <v>532929782.74904299</v>
      </c>
      <c r="AF25">
        <f>SAM_working!AE24</f>
        <v>110381799.509367</v>
      </c>
      <c r="AG25">
        <f>SAM_working!AF24</f>
        <v>407125958.13170999</v>
      </c>
      <c r="AH25">
        <f>SAM_working!AG24</f>
        <v>55718953.248132899</v>
      </c>
      <c r="AI25">
        <f>SAM_working!AH24</f>
        <v>328344950.76217002</v>
      </c>
      <c r="AJ25">
        <f>SAM_working!AI24</f>
        <v>89486694.856071904</v>
      </c>
      <c r="AK25">
        <f>SAM_working!AJ24</f>
        <v>2497656.9548774301</v>
      </c>
      <c r="AL25">
        <f>SAM_working!AK24</f>
        <v>494940.483888246</v>
      </c>
      <c r="AM25">
        <f>SAM_working!AL24</f>
        <v>569481.57999190094</v>
      </c>
      <c r="AN25">
        <f>SAM_working!AM24</f>
        <v>2166193.8387434101</v>
      </c>
      <c r="AO25">
        <f>SAM_working!AN24</f>
        <v>1728548.13967145</v>
      </c>
      <c r="AP25">
        <f>SAM_working!AO24</f>
        <v>726534.41083657404</v>
      </c>
      <c r="AQ25">
        <f>SAM_working!AP24</f>
        <v>766079.61163931002</v>
      </c>
      <c r="AR25">
        <f>SAM_working!AQ24</f>
        <v>4799045.7287536496</v>
      </c>
      <c r="AS25">
        <f>SAM_working!AR24</f>
        <v>951239.95030917099</v>
      </c>
      <c r="AT25">
        <f>SAM_working!AS24</f>
        <v>8986106.6875277199</v>
      </c>
      <c r="AU25">
        <f>SAM_working!AT24</f>
        <v>4531505.8261964004</v>
      </c>
      <c r="AV25">
        <f>SAM_working!AU24</f>
        <v>1315036.9208275699</v>
      </c>
      <c r="AW25">
        <f>SAM_working!AV24</f>
        <v>15536252.8411026</v>
      </c>
      <c r="AX25">
        <f>SAM_working!AW24</f>
        <v>3702091.63491354</v>
      </c>
      <c r="AY25">
        <f>SAM_working!AX24</f>
        <v>135627.82019735299</v>
      </c>
      <c r="AZ25">
        <f>SAM_working!AY24</f>
        <v>995077.77763158304</v>
      </c>
      <c r="BA25">
        <f>SAM_working!AZ24</f>
        <v>1063402.77786912</v>
      </c>
      <c r="BB25">
        <f>SAM_working!BA24</f>
        <v>10872443.837060001</v>
      </c>
      <c r="BC25">
        <f>SAM_working!BB24</f>
        <v>8758727.8898165897</v>
      </c>
      <c r="BD25">
        <f>SAM_working!BC24</f>
        <v>12960448.4524961</v>
      </c>
      <c r="BE25">
        <f>SAM_working!BD24</f>
        <v>2774831.8042841498</v>
      </c>
      <c r="BF25">
        <f>SAM_working!BE24</f>
        <v>15176815.388315899</v>
      </c>
      <c r="BG25">
        <f>SAM_working!BF24</f>
        <v>11347022.618618401</v>
      </c>
      <c r="BH25">
        <f>SAM_working!BG24</f>
        <v>76223215.110802993</v>
      </c>
      <c r="BI25">
        <f>SAM_working!BH24</f>
        <v>1196098.2457952199</v>
      </c>
      <c r="BJ25">
        <f>SAM_working!BI24</f>
        <v>3672079.01908434</v>
      </c>
      <c r="BK25">
        <f>SAM_working!BJ24</f>
        <v>1618397.87550472</v>
      </c>
      <c r="BL25">
        <f>SAM_working!BK24</f>
        <v>699035.09742031503</v>
      </c>
      <c r="BM25">
        <f>SAM_working!BL24</f>
        <v>283079.43555635499</v>
      </c>
      <c r="BN25">
        <f>SAM_working!BM24</f>
        <v>562620260.994995</v>
      </c>
      <c r="BO25">
        <f>SAM_working!BN24</f>
        <v>5898467.0887040496</v>
      </c>
      <c r="BP25">
        <f>SAM_working!BO24</f>
        <v>951057.46510969405</v>
      </c>
      <c r="BQ25">
        <f>SAM_working!BP24</f>
        <v>493259105.76956201</v>
      </c>
      <c r="BR25">
        <f>SAM_working!BQ24</f>
        <v>20753739.463154901</v>
      </c>
      <c r="BS25">
        <f>SAM_working!BR24</f>
        <v>335206137.38948703</v>
      </c>
      <c r="BT25">
        <f>SAM_working!BS24</f>
        <v>98091633.825275198</v>
      </c>
      <c r="BU25">
        <f>SAM_working!BT24</f>
        <v>33467931.761383299</v>
      </c>
      <c r="BV25">
        <f>SAM_working!BU24</f>
        <v>1056031958.48598</v>
      </c>
      <c r="BW25">
        <f>SAM_working!BV24</f>
        <v>1324310106.13395</v>
      </c>
      <c r="BX25">
        <f>SAM_working!BW24</f>
        <v>40589598.358519703</v>
      </c>
      <c r="BY25">
        <f>SAM_working!BX24</f>
        <v>36476122.898760803</v>
      </c>
      <c r="BZ25">
        <f>SAM_working!BY24</f>
        <v>685094.38135861303</v>
      </c>
      <c r="CA25">
        <f>SAM_working!BZ24</f>
        <v>4457568.27800918</v>
      </c>
      <c r="CB25">
        <f>SAM_working!CA24</f>
        <v>31962246.109845299</v>
      </c>
      <c r="CC25">
        <f>SAM_working!CB24</f>
        <v>4786642.9362654798</v>
      </c>
      <c r="CD25">
        <f>SAM_working!CC24</f>
        <v>77184345.996024102</v>
      </c>
      <c r="CE25">
        <f>SAM_working!CD24</f>
        <v>72174183.561654896</v>
      </c>
      <c r="CF25">
        <f>SAM_working!CE24</f>
        <v>121159970.17558099</v>
      </c>
      <c r="CG25">
        <f>SAM_working!CF24</f>
        <v>12916287.8665394</v>
      </c>
      <c r="CH25">
        <f>SAM_working!CG24</f>
        <v>0</v>
      </c>
      <c r="CI25">
        <f>SAM_working!CH24</f>
        <v>164836122.430911</v>
      </c>
      <c r="CJ25">
        <f>SAM_working!CI24</f>
        <v>0</v>
      </c>
      <c r="CK25">
        <f>SAM_working!CJ24</f>
        <v>0</v>
      </c>
      <c r="CL25">
        <f>SAM_working!CK24</f>
        <v>0</v>
      </c>
      <c r="CM25">
        <f>SAM_working!CL24</f>
        <v>0</v>
      </c>
      <c r="CN25">
        <f>SAM_working!CM24</f>
        <v>0</v>
      </c>
      <c r="CO25">
        <f>SAM_working!CN24</f>
        <v>302845762.73365802</v>
      </c>
      <c r="CP25">
        <f>SAM_working!CO24</f>
        <v>564591645.22848797</v>
      </c>
      <c r="CQ25">
        <f>SAM_working!CP24</f>
        <v>425274237.04060203</v>
      </c>
      <c r="CR25">
        <f>SAM_working!CQ24</f>
        <v>514658533.78872102</v>
      </c>
      <c r="CS25">
        <f>SAM_working!CR24</f>
        <v>1399380754.75775</v>
      </c>
      <c r="CT25">
        <f>SAM_working!CS24</f>
        <v>1268133068.76265</v>
      </c>
      <c r="CU25">
        <f>SAM_working!CT24</f>
        <v>1970233191.73277</v>
      </c>
      <c r="CV25">
        <f>SAM_working!CU24</f>
        <v>1400151685.3095801</v>
      </c>
      <c r="CW25">
        <f>SAM_working!CV24</f>
        <v>2738164779.81356</v>
      </c>
      <c r="CX25">
        <f>SAM_working!CW24</f>
        <v>40399248.828454502</v>
      </c>
      <c r="CY25">
        <f>SAM_working!CX24</f>
        <v>420088539.28342199</v>
      </c>
      <c r="CZ25">
        <f>SAM_working!CY24</f>
        <v>70947.051616963494</v>
      </c>
      <c r="DA25">
        <f>SAM_working!CZ24</f>
        <v>801071433.10585296</v>
      </c>
      <c r="DB25">
        <f>SAM_working!DA24</f>
        <v>180134778.77653399</v>
      </c>
      <c r="DC25">
        <f>SAM_working!DB24</f>
        <v>1889605512.6812301</v>
      </c>
      <c r="DD25">
        <f>SAM_working!DC24</f>
        <v>175612.377177613</v>
      </c>
      <c r="DE25">
        <f>SAM_working!DD24</f>
        <v>0</v>
      </c>
      <c r="DF25">
        <f>SAM_working!DE24</f>
        <v>302911194.28492099</v>
      </c>
      <c r="DG25">
        <f>SAM_working!DF24</f>
        <v>204170505.72656</v>
      </c>
      <c r="DH25">
        <f>SAM_working!DG24</f>
        <v>15155703274.4834</v>
      </c>
      <c r="DI25">
        <f>SAM_working!DH24</f>
        <v>53995503083.849602</v>
      </c>
      <c r="DJ25">
        <f t="shared" si="0"/>
        <v>100123214700.31116</v>
      </c>
    </row>
    <row r="26" spans="1:114">
      <c r="A26" t="s">
        <v>25</v>
      </c>
      <c r="B26">
        <f>SAM_working!B25</f>
        <v>33384032.963528398</v>
      </c>
      <c r="D26">
        <f>SAM_working!C25</f>
        <v>10166531.458246401</v>
      </c>
      <c r="E26">
        <f>SAM_working!D25</f>
        <v>7049585.42501444</v>
      </c>
      <c r="F26">
        <f>SAM_working!E25</f>
        <v>18205542.4972969</v>
      </c>
      <c r="G26">
        <f>SAM_working!F25</f>
        <v>28.174331380157401</v>
      </c>
      <c r="H26">
        <f>SAM_working!G25</f>
        <v>28818.206352200501</v>
      </c>
      <c r="I26">
        <f>SAM_working!H25</f>
        <v>28199.200432254602</v>
      </c>
      <c r="J26">
        <f>SAM_working!I25</f>
        <v>1099334.60392586</v>
      </c>
      <c r="K26">
        <f>SAM_working!J25</f>
        <v>8319400.3313692501</v>
      </c>
      <c r="L26">
        <f>SAM_working!K25</f>
        <v>4093725.5659515201</v>
      </c>
      <c r="M26">
        <f>SAM_working!L25</f>
        <v>375029.14008999302</v>
      </c>
      <c r="N26">
        <f>SAM_working!M25</f>
        <v>1625330108.2309401</v>
      </c>
      <c r="O26">
        <f>SAM_working!N25</f>
        <v>948817536.90397596</v>
      </c>
      <c r="P26">
        <f>SAM_working!O25</f>
        <v>312288157.40877599</v>
      </c>
      <c r="Q26">
        <f>SAM_working!P25</f>
        <v>6759587.3858288703</v>
      </c>
      <c r="R26">
        <f>SAM_working!Q25</f>
        <v>4920398.5533218002</v>
      </c>
      <c r="S26">
        <f>SAM_working!R25</f>
        <v>928602.59105944005</v>
      </c>
      <c r="T26">
        <f>SAM_working!S25</f>
        <v>3654401.9716010098</v>
      </c>
      <c r="U26">
        <f>SAM_working!T25</f>
        <v>45951517.911064602</v>
      </c>
      <c r="V26">
        <f>SAM_working!U25</f>
        <v>58468182.220049597</v>
      </c>
      <c r="W26">
        <f>SAM_working!V25</f>
        <v>85741109.160358503</v>
      </c>
      <c r="X26">
        <f>SAM_working!W25</f>
        <v>17848774.261299498</v>
      </c>
      <c r="Y26">
        <f>SAM_working!X25</f>
        <v>449911593.47376698</v>
      </c>
      <c r="Z26">
        <f>SAM_working!Y25</f>
        <v>541552304.19426298</v>
      </c>
      <c r="AA26">
        <f>SAM_working!Z25</f>
        <v>44408966.4554362</v>
      </c>
      <c r="AB26">
        <f>SAM_working!AA25</f>
        <v>8483830.5749361496</v>
      </c>
      <c r="AC26">
        <f>SAM_working!AB25</f>
        <v>100661452.467685</v>
      </c>
      <c r="AD26">
        <f>SAM_working!AC25</f>
        <v>213837984.40521199</v>
      </c>
      <c r="AE26">
        <f>SAM_working!AD25</f>
        <v>815262482.61386001</v>
      </c>
      <c r="AF26">
        <f>SAM_working!AE25</f>
        <v>106298462.36368901</v>
      </c>
      <c r="AG26">
        <f>SAM_working!AF25</f>
        <v>970708890.81401002</v>
      </c>
      <c r="AH26">
        <f>SAM_working!AG25</f>
        <v>133606454.486588</v>
      </c>
      <c r="AI26">
        <f>SAM_working!AH25</f>
        <v>309849323.76138699</v>
      </c>
      <c r="AJ26">
        <f>SAM_working!AI25</f>
        <v>885178450.33472097</v>
      </c>
      <c r="AK26">
        <f>SAM_working!AJ25</f>
        <v>23079896.1873625</v>
      </c>
      <c r="AL26">
        <f>SAM_working!AK25</f>
        <v>2045418.3022988599</v>
      </c>
      <c r="AM26">
        <f>SAM_working!AL25</f>
        <v>5842558.46316134</v>
      </c>
      <c r="AN26">
        <f>SAM_working!AM25</f>
        <v>49906022.134139098</v>
      </c>
      <c r="AO26">
        <f>SAM_working!AN25</f>
        <v>13287229.0048241</v>
      </c>
      <c r="AP26">
        <f>SAM_working!AO25</f>
        <v>14249485.3256821</v>
      </c>
      <c r="AQ26">
        <f>SAM_working!AP25</f>
        <v>16242492.811592201</v>
      </c>
      <c r="AR26">
        <f>SAM_working!AQ25</f>
        <v>17932879.057651799</v>
      </c>
      <c r="AS26">
        <f>SAM_working!AR25</f>
        <v>11864997.1709584</v>
      </c>
      <c r="AT26">
        <f>SAM_working!AS25</f>
        <v>13387453.309108799</v>
      </c>
      <c r="AU26">
        <f>SAM_working!AT25</f>
        <v>139113.53777484101</v>
      </c>
      <c r="AV26">
        <f>SAM_working!AU25</f>
        <v>125475.93672908199</v>
      </c>
      <c r="AW26">
        <f>SAM_working!AV25</f>
        <v>41232377.926228903</v>
      </c>
      <c r="AX26">
        <f>SAM_working!AW25</f>
        <v>7404434.0779259196</v>
      </c>
      <c r="AY26">
        <f>SAM_working!AX25</f>
        <v>3139676.3895814801</v>
      </c>
      <c r="AZ26">
        <f>SAM_working!AY25</f>
        <v>2838685.7331842398</v>
      </c>
      <c r="BA26">
        <f>SAM_working!AZ25</f>
        <v>27079854.019510798</v>
      </c>
      <c r="BB26">
        <f>SAM_working!BA25</f>
        <v>11981141.5054588</v>
      </c>
      <c r="BC26">
        <f>SAM_working!BB25</f>
        <v>8422823.2823995296</v>
      </c>
      <c r="BD26">
        <f>SAM_working!BC25</f>
        <v>7686078.3145645699</v>
      </c>
      <c r="BE26">
        <f>SAM_working!BD25</f>
        <v>157422766.49751601</v>
      </c>
      <c r="BF26">
        <f>SAM_working!BE25</f>
        <v>103574831.471286</v>
      </c>
      <c r="BG26">
        <f>SAM_working!BF25</f>
        <v>13397899.918931199</v>
      </c>
      <c r="BH26">
        <f>SAM_working!BG25</f>
        <v>27308107.596747302</v>
      </c>
      <c r="BI26">
        <f>SAM_working!BH25</f>
        <v>754387.62597180298</v>
      </c>
      <c r="BJ26">
        <f>SAM_working!BI25</f>
        <v>6784123.96903395</v>
      </c>
      <c r="BK26">
        <f>SAM_working!BJ25</f>
        <v>1140858.7760856</v>
      </c>
      <c r="BL26">
        <f>SAM_working!BK25</f>
        <v>12449107.482525701</v>
      </c>
      <c r="BM26">
        <f>SAM_working!BL25</f>
        <v>29734.904190191199</v>
      </c>
      <c r="BN26">
        <f>SAM_working!BM25</f>
        <v>21958644.455107201</v>
      </c>
      <c r="BO26">
        <f>SAM_working!BN25</f>
        <v>65503103.485028803</v>
      </c>
      <c r="BP26">
        <f>SAM_working!BO25</f>
        <v>72852135.9096255</v>
      </c>
      <c r="BQ26">
        <f>SAM_working!BP25</f>
        <v>482978822.46882898</v>
      </c>
      <c r="BR26">
        <f>SAM_working!BQ25</f>
        <v>4231036.6129988804</v>
      </c>
      <c r="BS26">
        <f>SAM_working!BR25</f>
        <v>92571098.455403894</v>
      </c>
      <c r="BT26">
        <f>SAM_working!BS25</f>
        <v>21870573.999213502</v>
      </c>
      <c r="BU26">
        <f>SAM_working!BT25</f>
        <v>29704442.998852</v>
      </c>
      <c r="BV26">
        <f>SAM_working!BU25</f>
        <v>357024471.05698597</v>
      </c>
      <c r="BW26">
        <f>SAM_working!BV25</f>
        <v>102613506.58762699</v>
      </c>
      <c r="BX26">
        <f>SAM_working!BW25</f>
        <v>58803311.755326599</v>
      </c>
      <c r="BY26">
        <f>SAM_working!BX25</f>
        <v>85184777.721222594</v>
      </c>
      <c r="BZ26">
        <f>SAM_working!BY25</f>
        <v>2266677.0743173999</v>
      </c>
      <c r="CA26">
        <f>SAM_working!BZ25</f>
        <v>330464.005658362</v>
      </c>
      <c r="CB26">
        <f>SAM_working!CA25</f>
        <v>11114971.6554548</v>
      </c>
      <c r="CC26">
        <f>SAM_working!CB25</f>
        <v>6714501.4337644903</v>
      </c>
      <c r="CD26">
        <f>SAM_working!CC25</f>
        <v>437586592.99048501</v>
      </c>
      <c r="CE26">
        <f>SAM_working!CD25</f>
        <v>207800020.511632</v>
      </c>
      <c r="CF26">
        <f>SAM_working!CE25</f>
        <v>36082386.546693198</v>
      </c>
      <c r="CG26">
        <f>SAM_working!CF25</f>
        <v>27746121.166663099</v>
      </c>
      <c r="CH26">
        <f>SAM_working!CG25</f>
        <v>0</v>
      </c>
      <c r="CI26">
        <f>SAM_working!CH25</f>
        <v>403007435.81153101</v>
      </c>
      <c r="CJ26">
        <f>SAM_working!CI25</f>
        <v>0</v>
      </c>
      <c r="CK26">
        <f>SAM_working!CJ25</f>
        <v>0</v>
      </c>
      <c r="CL26">
        <f>SAM_working!CK25</f>
        <v>0</v>
      </c>
      <c r="CM26">
        <f>SAM_working!CL25</f>
        <v>0</v>
      </c>
      <c r="CN26">
        <f>SAM_working!CM25</f>
        <v>0</v>
      </c>
      <c r="CO26">
        <f>SAM_working!CN25</f>
        <v>64308210.249000601</v>
      </c>
      <c r="CP26">
        <f>SAM_working!CO25</f>
        <v>88582384.148935199</v>
      </c>
      <c r="CQ26">
        <f>SAM_working!CP25</f>
        <v>80512795.296355799</v>
      </c>
      <c r="CR26">
        <f>SAM_working!CQ25</f>
        <v>84417054.021426499</v>
      </c>
      <c r="CS26">
        <f>SAM_working!CR25</f>
        <v>201186202.71267101</v>
      </c>
      <c r="CT26">
        <f>SAM_working!CS25</f>
        <v>246640587.07823899</v>
      </c>
      <c r="CU26">
        <f>SAM_working!CT25</f>
        <v>333869260.83099002</v>
      </c>
      <c r="CV26">
        <f>SAM_working!CU25</f>
        <v>239345240.49122399</v>
      </c>
      <c r="CW26">
        <f>SAM_working!CV25</f>
        <v>514723345.931907</v>
      </c>
      <c r="CX26">
        <f>SAM_working!CW25</f>
        <v>10900186.2607859</v>
      </c>
      <c r="CY26">
        <f>SAM_working!CX25</f>
        <v>118030761.15400501</v>
      </c>
      <c r="CZ26">
        <f>SAM_working!CY25</f>
        <v>887368.39721448801</v>
      </c>
      <c r="DA26">
        <f>SAM_working!CZ25</f>
        <v>181648953.120469</v>
      </c>
      <c r="DB26">
        <f>SAM_working!DA25</f>
        <v>75443256.537939399</v>
      </c>
      <c r="DC26">
        <f>SAM_working!DB25</f>
        <v>417525691.17764997</v>
      </c>
      <c r="DD26">
        <f>SAM_working!DC25</f>
        <v>486660.62721124198</v>
      </c>
      <c r="DE26">
        <f>SAM_working!DD25</f>
        <v>0</v>
      </c>
      <c r="DF26">
        <f>SAM_working!DE25</f>
        <v>96893878.687672898</v>
      </c>
      <c r="DG26">
        <f>SAM_working!DF25</f>
        <v>49930309.0698037</v>
      </c>
      <c r="DH26">
        <f>SAM_working!DG25</f>
        <v>1418696730.1086299</v>
      </c>
      <c r="DI26">
        <f>SAM_working!DH25</f>
        <v>6171699541.3559704</v>
      </c>
      <c r="DJ26">
        <f t="shared" si="0"/>
        <v>21297642224.803314</v>
      </c>
    </row>
    <row r="27" spans="1:114">
      <c r="A27" t="s">
        <v>26</v>
      </c>
      <c r="B27">
        <f>SAM_working!B26</f>
        <v>5965279.4869233202</v>
      </c>
      <c r="D27">
        <f>SAM_working!C26</f>
        <v>178539.566359922</v>
      </c>
      <c r="E27">
        <f>SAM_working!D26</f>
        <v>99576.574968529007</v>
      </c>
      <c r="F27">
        <f>SAM_working!E26</f>
        <v>167583.27804528899</v>
      </c>
      <c r="G27">
        <f>SAM_working!F26</f>
        <v>10.397706773074599</v>
      </c>
      <c r="H27">
        <f>SAM_working!G26</f>
        <v>10259.348678111101</v>
      </c>
      <c r="I27">
        <f>SAM_working!H26</f>
        <v>104.678755622457</v>
      </c>
      <c r="J27">
        <f>SAM_working!I26</f>
        <v>20966302.148170799</v>
      </c>
      <c r="K27">
        <f>SAM_working!J26</f>
        <v>9984536.4609035105</v>
      </c>
      <c r="L27">
        <f>SAM_working!K26</f>
        <v>8232402.8281231904</v>
      </c>
      <c r="M27">
        <f>SAM_working!L26</f>
        <v>7972665.3823089702</v>
      </c>
      <c r="N27">
        <f>SAM_working!M26</f>
        <v>7117581947.6241198</v>
      </c>
      <c r="O27">
        <f>SAM_working!N26</f>
        <v>85796108.294697195</v>
      </c>
      <c r="P27">
        <f>SAM_working!O26</f>
        <v>454413133.20270997</v>
      </c>
      <c r="Q27">
        <f>SAM_working!P26</f>
        <v>144577.62414697601</v>
      </c>
      <c r="R27">
        <f>SAM_working!Q26</f>
        <v>13940.3086986666</v>
      </c>
      <c r="S27">
        <f>SAM_working!R26</f>
        <v>2070.69191747784</v>
      </c>
      <c r="T27">
        <f>SAM_working!S26</f>
        <v>2475.0134526385</v>
      </c>
      <c r="U27">
        <f>SAM_working!T26</f>
        <v>42528362.356143102</v>
      </c>
      <c r="V27">
        <f>SAM_working!U26</f>
        <v>5915287.5814731801</v>
      </c>
      <c r="W27">
        <f>SAM_working!V26</f>
        <v>115267.99540447901</v>
      </c>
      <c r="X27">
        <f>SAM_working!W26</f>
        <v>67043112.311698496</v>
      </c>
      <c r="Y27">
        <f>SAM_working!X26</f>
        <v>95396079.735083595</v>
      </c>
      <c r="Z27">
        <f>SAM_working!Y26</f>
        <v>64360882.863400601</v>
      </c>
      <c r="AA27">
        <f>SAM_working!Z26</f>
        <v>1156262587.0178499</v>
      </c>
      <c r="AB27">
        <f>SAM_working!AA26</f>
        <v>49191041.026868701</v>
      </c>
      <c r="AC27">
        <f>SAM_working!AB26</f>
        <v>65771378.551259503</v>
      </c>
      <c r="AD27">
        <f>SAM_working!AC26</f>
        <v>59896558.675697498</v>
      </c>
      <c r="AE27">
        <f>SAM_working!AD26</f>
        <v>177042194.25561899</v>
      </c>
      <c r="AF27">
        <f>SAM_working!AE26</f>
        <v>96775500.074105501</v>
      </c>
      <c r="AG27">
        <f>SAM_working!AF26</f>
        <v>459534928.53794402</v>
      </c>
      <c r="AH27">
        <f>SAM_working!AG26</f>
        <v>15972661.495018</v>
      </c>
      <c r="AI27">
        <f>SAM_working!AH26</f>
        <v>65006348.784948498</v>
      </c>
      <c r="AJ27">
        <f>SAM_working!AI26</f>
        <v>6613304.1027714098</v>
      </c>
      <c r="AK27">
        <f>SAM_working!AJ26</f>
        <v>9175531.8137364294</v>
      </c>
      <c r="AL27">
        <f>SAM_working!AK26</f>
        <v>774862.68051500397</v>
      </c>
      <c r="AM27">
        <f>SAM_working!AL26</f>
        <v>527768.70150593098</v>
      </c>
      <c r="AN27">
        <f>SAM_working!AM26</f>
        <v>3148687.2417749101</v>
      </c>
      <c r="AO27">
        <f>SAM_working!AN26</f>
        <v>136610.03246392301</v>
      </c>
      <c r="AP27">
        <f>SAM_working!AO26</f>
        <v>117942.747110183</v>
      </c>
      <c r="AQ27">
        <f>SAM_working!AP26</f>
        <v>4701248.4599757297</v>
      </c>
      <c r="AR27">
        <f>SAM_working!AQ26</f>
        <v>6760386.1230712896</v>
      </c>
      <c r="AS27">
        <f>SAM_working!AR26</f>
        <v>198849.817695729</v>
      </c>
      <c r="AT27">
        <f>SAM_working!AS26</f>
        <v>170726.94975228401</v>
      </c>
      <c r="AU27">
        <f>SAM_working!AT26</f>
        <v>631254.36599679699</v>
      </c>
      <c r="AV27">
        <f>SAM_working!AU26</f>
        <v>45350.074016606901</v>
      </c>
      <c r="AW27">
        <f>SAM_working!AV26</f>
        <v>12225737.3172617</v>
      </c>
      <c r="AX27">
        <f>SAM_working!AW26</f>
        <v>61309.282832983299</v>
      </c>
      <c r="AY27">
        <f>SAM_working!AX26</f>
        <v>33628.821509138099</v>
      </c>
      <c r="AZ27">
        <f>SAM_working!AY26</f>
        <v>169659.86596701699</v>
      </c>
      <c r="BA27">
        <f>SAM_working!AZ26</f>
        <v>370739.780953334</v>
      </c>
      <c r="BB27">
        <f>SAM_working!BA26</f>
        <v>2742327.6256595999</v>
      </c>
      <c r="BC27">
        <f>SAM_working!BB26</f>
        <v>235918.031138116</v>
      </c>
      <c r="BD27">
        <f>SAM_working!BC26</f>
        <v>225599.93902046801</v>
      </c>
      <c r="BE27">
        <f>SAM_working!BD26</f>
        <v>37983073.157659598</v>
      </c>
      <c r="BF27">
        <f>SAM_working!BE26</f>
        <v>133521775.731433</v>
      </c>
      <c r="BG27">
        <f>SAM_working!BF26</f>
        <v>94513715.076896995</v>
      </c>
      <c r="BH27">
        <f>SAM_working!BG26</f>
        <v>1867346.4216233499</v>
      </c>
      <c r="BI27">
        <f>SAM_working!BH26</f>
        <v>684442.447405193</v>
      </c>
      <c r="BJ27">
        <f>SAM_working!BI26</f>
        <v>2416364.8967845198</v>
      </c>
      <c r="BK27">
        <f>SAM_working!BJ26</f>
        <v>842615.48264048295</v>
      </c>
      <c r="BL27">
        <f>SAM_working!BK26</f>
        <v>1042037.5672602199</v>
      </c>
      <c r="BM27">
        <f>SAM_working!BL26</f>
        <v>5546.0451348537799</v>
      </c>
      <c r="BN27">
        <f>SAM_working!BM26</f>
        <v>36201701.050695799</v>
      </c>
      <c r="BO27">
        <f>SAM_working!BN26</f>
        <v>59773719.734919198</v>
      </c>
      <c r="BP27">
        <f>SAM_working!BO26</f>
        <v>8695474.3953701891</v>
      </c>
      <c r="BQ27">
        <f>SAM_working!BP26</f>
        <v>410013105.29412597</v>
      </c>
      <c r="BR27">
        <f>SAM_working!BQ26</f>
        <v>2897787.0569949402</v>
      </c>
      <c r="BS27">
        <f>SAM_working!BR26</f>
        <v>81968476.796407506</v>
      </c>
      <c r="BT27">
        <f>SAM_working!BS26</f>
        <v>19560020.475228801</v>
      </c>
      <c r="BU27">
        <f>SAM_working!BT26</f>
        <v>7850287.3381727701</v>
      </c>
      <c r="BV27">
        <f>SAM_working!BU26</f>
        <v>113566299.343392</v>
      </c>
      <c r="BW27">
        <f>SAM_working!BV26</f>
        <v>94874999.8223636</v>
      </c>
      <c r="BX27">
        <f>SAM_working!BW26</f>
        <v>8236923.7641762896</v>
      </c>
      <c r="BY27">
        <f>SAM_working!BX26</f>
        <v>37238381.449774802</v>
      </c>
      <c r="BZ27">
        <f>SAM_working!BY26</f>
        <v>1924482.9184496</v>
      </c>
      <c r="CA27">
        <f>SAM_working!BZ26</f>
        <v>1694.28729329519</v>
      </c>
      <c r="CB27">
        <f>SAM_working!CA26</f>
        <v>11727386.155884501</v>
      </c>
      <c r="CC27">
        <f>SAM_working!CB26</f>
        <v>5538392.9150160505</v>
      </c>
      <c r="CD27">
        <f>SAM_working!CC26</f>
        <v>182670307.14426699</v>
      </c>
      <c r="CE27">
        <f>SAM_working!CD26</f>
        <v>42830729.265712202</v>
      </c>
      <c r="CF27">
        <f>SAM_working!CE26</f>
        <v>24493748.666525599</v>
      </c>
      <c r="CG27">
        <f>SAM_working!CF26</f>
        <v>23681711.677997202</v>
      </c>
      <c r="CH27">
        <f>SAM_working!CG26</f>
        <v>0</v>
      </c>
      <c r="CI27">
        <f>SAM_working!CH26</f>
        <v>592893440.66856396</v>
      </c>
      <c r="CJ27">
        <f>SAM_working!CI26</f>
        <v>0</v>
      </c>
      <c r="CK27">
        <f>SAM_working!CJ26</f>
        <v>0</v>
      </c>
      <c r="CL27">
        <f>SAM_working!CK26</f>
        <v>0</v>
      </c>
      <c r="CM27">
        <f>SAM_working!CL26</f>
        <v>0</v>
      </c>
      <c r="CN27">
        <f>SAM_working!CM26</f>
        <v>0</v>
      </c>
      <c r="CO27">
        <f>SAM_working!CN26</f>
        <v>49908069.4302257</v>
      </c>
      <c r="CP27">
        <f>SAM_working!CO26</f>
        <v>45376137.571742497</v>
      </c>
      <c r="CQ27">
        <f>SAM_working!CP26</f>
        <v>44605782.512410797</v>
      </c>
      <c r="CR27">
        <f>SAM_working!CQ26</f>
        <v>64575971.121146098</v>
      </c>
      <c r="CS27">
        <f>SAM_working!CR26</f>
        <v>110073079.287301</v>
      </c>
      <c r="CT27">
        <f>SAM_working!CS26</f>
        <v>158465704.85897899</v>
      </c>
      <c r="CU27">
        <f>SAM_working!CT26</f>
        <v>173588746.39715901</v>
      </c>
      <c r="CV27">
        <f>SAM_working!CU26</f>
        <v>135249160.08354801</v>
      </c>
      <c r="CW27">
        <f>SAM_working!CV26</f>
        <v>293613537.57391101</v>
      </c>
      <c r="CX27">
        <f>SAM_working!CW26</f>
        <v>14879400.1063566</v>
      </c>
      <c r="CY27">
        <f>SAM_working!CX26</f>
        <v>19209522.297400601</v>
      </c>
      <c r="CZ27">
        <f>SAM_working!CY26</f>
        <v>6220.3166009997904</v>
      </c>
      <c r="DA27">
        <f>SAM_working!CZ26</f>
        <v>55849027.030777097</v>
      </c>
      <c r="DB27">
        <f>SAM_working!DA26</f>
        <v>16051673.451625699</v>
      </c>
      <c r="DC27">
        <f>SAM_working!DB26</f>
        <v>61264877.515783101</v>
      </c>
      <c r="DD27">
        <f>SAM_working!DC26</f>
        <v>10080.4019432899</v>
      </c>
      <c r="DE27">
        <f>SAM_working!DD26</f>
        <v>0</v>
      </c>
      <c r="DF27">
        <f>SAM_working!DE26</f>
        <v>3506146.1224010899</v>
      </c>
      <c r="DG27">
        <f>SAM_working!DF26</f>
        <v>56372440.621104702</v>
      </c>
      <c r="DH27">
        <f>SAM_working!DG26</f>
        <v>553892767.09451401</v>
      </c>
      <c r="DI27">
        <f>SAM_working!DH26</f>
        <v>1198006427.1652801</v>
      </c>
      <c r="DJ27">
        <f t="shared" si="0"/>
        <v>15275431905.956308</v>
      </c>
    </row>
    <row r="28" spans="1:114">
      <c r="A28" t="s">
        <v>27</v>
      </c>
      <c r="B28">
        <f>SAM_working!B27</f>
        <v>628288.80886873906</v>
      </c>
      <c r="D28">
        <f>SAM_working!C27</f>
        <v>382580.20764350001</v>
      </c>
      <c r="E28">
        <f>SAM_working!D27</f>
        <v>279955.59197031701</v>
      </c>
      <c r="F28">
        <f>SAM_working!E27</f>
        <v>847865.53545494296</v>
      </c>
      <c r="G28">
        <f>SAM_working!F27</f>
        <v>137.01826880691499</v>
      </c>
      <c r="H28">
        <f>SAM_working!G27</f>
        <v>349.20678558583103</v>
      </c>
      <c r="I28">
        <f>SAM_working!H27</f>
        <v>245.874639638578</v>
      </c>
      <c r="J28">
        <f>SAM_working!I27</f>
        <v>30743899.986735899</v>
      </c>
      <c r="K28">
        <f>SAM_working!J27</f>
        <v>5459151.9156329604</v>
      </c>
      <c r="L28">
        <f>SAM_working!K27</f>
        <v>1499534.19522427</v>
      </c>
      <c r="M28">
        <f>SAM_working!L27</f>
        <v>450023.44230506901</v>
      </c>
      <c r="N28">
        <f>SAM_working!M27</f>
        <v>150099154.589526</v>
      </c>
      <c r="O28">
        <f>SAM_working!N27</f>
        <v>11682917.8721395</v>
      </c>
      <c r="P28">
        <f>SAM_working!O27</f>
        <v>36193982.539255597</v>
      </c>
      <c r="Q28">
        <f>SAM_working!P27</f>
        <v>21871.887095326601</v>
      </c>
      <c r="R28">
        <f>SAM_working!Q27</f>
        <v>1241431.0044436599</v>
      </c>
      <c r="S28">
        <f>SAM_working!R27</f>
        <v>6671.5542985676102</v>
      </c>
      <c r="T28">
        <f>SAM_working!S27</f>
        <v>3214.07575000322</v>
      </c>
      <c r="U28">
        <f>SAM_working!T27</f>
        <v>6242128.8344950601</v>
      </c>
      <c r="V28">
        <f>SAM_working!U27</f>
        <v>11871353.542595601</v>
      </c>
      <c r="W28">
        <f>SAM_working!V27</f>
        <v>238328.26406434301</v>
      </c>
      <c r="X28">
        <f>SAM_working!W27</f>
        <v>1769179.2165675799</v>
      </c>
      <c r="Y28">
        <f>SAM_working!X27</f>
        <v>2377080.5011497298</v>
      </c>
      <c r="Z28">
        <f>SAM_working!Y27</f>
        <v>20073273.021568701</v>
      </c>
      <c r="AA28">
        <f>SAM_working!Z27</f>
        <v>27799580.281124201</v>
      </c>
      <c r="AB28">
        <f>SAM_working!AA27</f>
        <v>650518489.56375599</v>
      </c>
      <c r="AC28">
        <f>SAM_working!AB27</f>
        <v>1820051602.5509601</v>
      </c>
      <c r="AD28">
        <f>SAM_working!AC27</f>
        <v>508529958.64948702</v>
      </c>
      <c r="AE28">
        <f>SAM_working!AD27</f>
        <v>654444364.60361302</v>
      </c>
      <c r="AF28">
        <f>SAM_working!AE27</f>
        <v>518448156.06621099</v>
      </c>
      <c r="AG28">
        <f>SAM_working!AF27</f>
        <v>675328971.58798897</v>
      </c>
      <c r="AH28">
        <f>SAM_working!AG27</f>
        <v>66237014.041570298</v>
      </c>
      <c r="AI28">
        <f>SAM_working!AH27</f>
        <v>162592947.51068601</v>
      </c>
      <c r="AJ28">
        <f>SAM_working!AI27</f>
        <v>13611989.392464699</v>
      </c>
      <c r="AK28">
        <f>SAM_working!AJ27</f>
        <v>82394.059087503498</v>
      </c>
      <c r="AL28">
        <f>SAM_working!AK27</f>
        <v>12808.9895589428</v>
      </c>
      <c r="AM28">
        <f>SAM_working!AL27</f>
        <v>17484.007857207602</v>
      </c>
      <c r="AN28">
        <f>SAM_working!AM27</f>
        <v>64183.809809738799</v>
      </c>
      <c r="AO28">
        <f>SAM_working!AN27</f>
        <v>16103.4985729542</v>
      </c>
      <c r="AP28">
        <f>SAM_working!AO27</f>
        <v>18622.705163807299</v>
      </c>
      <c r="AQ28">
        <f>SAM_working!AP27</f>
        <v>166179.16885983301</v>
      </c>
      <c r="AR28">
        <f>SAM_working!AQ27</f>
        <v>120218.770418441</v>
      </c>
      <c r="AS28">
        <f>SAM_working!AR27</f>
        <v>50609.572948625297</v>
      </c>
      <c r="AT28">
        <f>SAM_working!AS27</f>
        <v>2534530.8229213399</v>
      </c>
      <c r="AU28">
        <f>SAM_working!AT27</f>
        <v>7904527.7991147302</v>
      </c>
      <c r="AV28">
        <f>SAM_working!AU27</f>
        <v>491253.66415525199</v>
      </c>
      <c r="AW28">
        <f>SAM_working!AV27</f>
        <v>2133107.7395518101</v>
      </c>
      <c r="AX28">
        <f>SAM_working!AW27</f>
        <v>497956.14061691298</v>
      </c>
      <c r="AY28">
        <f>SAM_working!AX27</f>
        <v>279325.57339185203</v>
      </c>
      <c r="AZ28">
        <f>SAM_working!AY27</f>
        <v>1928594.0732031299</v>
      </c>
      <c r="BA28">
        <f>SAM_working!AZ27</f>
        <v>168114.40486808401</v>
      </c>
      <c r="BB28">
        <f>SAM_working!BA27</f>
        <v>424849.56715413602</v>
      </c>
      <c r="BC28">
        <f>SAM_working!BB27</f>
        <v>246609.312906532</v>
      </c>
      <c r="BD28">
        <f>SAM_working!BC27</f>
        <v>413891.53113495302</v>
      </c>
      <c r="BE28">
        <f>SAM_working!BD27</f>
        <v>2693954.8125277502</v>
      </c>
      <c r="BF28">
        <f>SAM_working!BE27</f>
        <v>6123037.35522631</v>
      </c>
      <c r="BG28">
        <f>SAM_working!BF27</f>
        <v>4482202.8498419896</v>
      </c>
      <c r="BH28">
        <f>SAM_working!BG27</f>
        <v>19999362.238626201</v>
      </c>
      <c r="BI28">
        <f>SAM_working!BH27</f>
        <v>187837.406694198</v>
      </c>
      <c r="BJ28">
        <f>SAM_working!BI27</f>
        <v>1148644.8409295001</v>
      </c>
      <c r="BK28">
        <f>SAM_working!BJ27</f>
        <v>201868.336737137</v>
      </c>
      <c r="BL28">
        <f>SAM_working!BK27</f>
        <v>27674.2661713938</v>
      </c>
      <c r="BM28">
        <f>SAM_working!BL27</f>
        <v>74464.815010579798</v>
      </c>
      <c r="BN28">
        <f>SAM_working!BM27</f>
        <v>97591359.984542593</v>
      </c>
      <c r="BO28">
        <f>SAM_working!BN27</f>
        <v>3033330.8238256001</v>
      </c>
      <c r="BP28">
        <f>SAM_working!BO27</f>
        <v>104076.309756669</v>
      </c>
      <c r="BQ28">
        <f>SAM_working!BP27</f>
        <v>38686828.491143599</v>
      </c>
      <c r="BR28">
        <f>SAM_working!BQ27</f>
        <v>1064305.3149564301</v>
      </c>
      <c r="BS28">
        <f>SAM_working!BR27</f>
        <v>18556326.494793002</v>
      </c>
      <c r="BT28">
        <f>SAM_working!BS27</f>
        <v>10159865.8535528</v>
      </c>
      <c r="BU28">
        <f>SAM_working!BT27</f>
        <v>6973237.9018238997</v>
      </c>
      <c r="BV28">
        <f>SAM_working!BU27</f>
        <v>9225809.7113384902</v>
      </c>
      <c r="BW28">
        <f>SAM_working!BV27</f>
        <v>625882.43520083895</v>
      </c>
      <c r="BX28">
        <f>SAM_working!BW27</f>
        <v>429205.41454506299</v>
      </c>
      <c r="BY28">
        <f>SAM_working!BX27</f>
        <v>8179533.9971288303</v>
      </c>
      <c r="BZ28">
        <f>SAM_working!BY27</f>
        <v>1297672.44914964</v>
      </c>
      <c r="CA28">
        <f>SAM_working!BZ27</f>
        <v>5138.3823059693405</v>
      </c>
      <c r="CB28">
        <f>SAM_working!CA27</f>
        <v>9181623.0249874908</v>
      </c>
      <c r="CC28">
        <f>SAM_working!CB27</f>
        <v>939173.94890928594</v>
      </c>
      <c r="CD28">
        <f>SAM_working!CC27</f>
        <v>4483619.5712325899</v>
      </c>
      <c r="CE28">
        <f>SAM_working!CD27</f>
        <v>25927123.074549299</v>
      </c>
      <c r="CF28">
        <f>SAM_working!CE27</f>
        <v>3167821.3475235198</v>
      </c>
      <c r="CG28">
        <f>SAM_working!CF27</f>
        <v>1940993.9009265499</v>
      </c>
      <c r="CH28">
        <f>SAM_working!CG27</f>
        <v>0</v>
      </c>
      <c r="CI28">
        <f>SAM_working!CH27</f>
        <v>32267338.481038701</v>
      </c>
      <c r="CJ28">
        <f>SAM_working!CI27</f>
        <v>0</v>
      </c>
      <c r="CK28">
        <f>SAM_working!CJ27</f>
        <v>0</v>
      </c>
      <c r="CL28">
        <f>SAM_working!CK27</f>
        <v>0</v>
      </c>
      <c r="CM28">
        <f>SAM_working!CL27</f>
        <v>0</v>
      </c>
      <c r="CN28">
        <f>SAM_working!CM27</f>
        <v>0</v>
      </c>
      <c r="CO28">
        <f>SAM_working!CN27</f>
        <v>1742710.40548895</v>
      </c>
      <c r="CP28">
        <f>SAM_working!CO27</f>
        <v>2451727.9007901498</v>
      </c>
      <c r="CQ28">
        <f>SAM_working!CP27</f>
        <v>2030621.34649727</v>
      </c>
      <c r="CR28">
        <f>SAM_working!CQ27</f>
        <v>2356581.3107255399</v>
      </c>
      <c r="CS28">
        <f>SAM_working!CR27</f>
        <v>5535326.7154995603</v>
      </c>
      <c r="CT28">
        <f>SAM_working!CS27</f>
        <v>6262175.6477163602</v>
      </c>
      <c r="CU28">
        <f>SAM_working!CT27</f>
        <v>9249606.6861113701</v>
      </c>
      <c r="CV28">
        <f>SAM_working!CU27</f>
        <v>6881664.9665760202</v>
      </c>
      <c r="CW28">
        <f>SAM_working!CV27</f>
        <v>14867799.813452199</v>
      </c>
      <c r="CX28">
        <f>SAM_working!CW27</f>
        <v>4284905.4204985201</v>
      </c>
      <c r="CY28">
        <f>SAM_working!CX27</f>
        <v>9977167.6639021207</v>
      </c>
      <c r="CZ28">
        <f>SAM_working!CY27</f>
        <v>39535.735398923898</v>
      </c>
      <c r="DA28">
        <f>SAM_working!CZ27</f>
        <v>11048348.160029801</v>
      </c>
      <c r="DB28">
        <f>SAM_working!DA27</f>
        <v>2970629.2300691302</v>
      </c>
      <c r="DC28">
        <f>SAM_working!DB27</f>
        <v>1560249.1137862301</v>
      </c>
      <c r="DD28">
        <f>SAM_working!DC27</f>
        <v>50396.962870944699</v>
      </c>
      <c r="DE28">
        <f>SAM_working!DD27</f>
        <v>0</v>
      </c>
      <c r="DF28">
        <f>SAM_working!DE27</f>
        <v>11553230.705519101</v>
      </c>
      <c r="DG28">
        <f>SAM_working!DF27</f>
        <v>20424559.027814601</v>
      </c>
      <c r="DH28">
        <f>SAM_working!DG27</f>
        <v>1784372563.9361899</v>
      </c>
      <c r="DI28">
        <f>SAM_working!DH27</f>
        <v>4492350260.88097</v>
      </c>
      <c r="DJ28">
        <f t="shared" si="0"/>
        <v>12096036433.61054</v>
      </c>
    </row>
    <row r="29" spans="1:114">
      <c r="A29" t="s">
        <v>28</v>
      </c>
      <c r="B29">
        <f>SAM_working!B28</f>
        <v>7106895.9626933401</v>
      </c>
      <c r="D29">
        <f>SAM_working!C28</f>
        <v>10588176.2330117</v>
      </c>
      <c r="E29">
        <f>SAM_working!D28</f>
        <v>6278585.4533872204</v>
      </c>
      <c r="F29">
        <f>SAM_working!E28</f>
        <v>55443937.574523099</v>
      </c>
      <c r="G29">
        <f>SAM_working!F28</f>
        <v>154.88202405628999</v>
      </c>
      <c r="H29">
        <f>SAM_working!G28</f>
        <v>50744.639419134197</v>
      </c>
      <c r="I29">
        <f>SAM_working!H28</f>
        <v>10113.7862300336</v>
      </c>
      <c r="J29">
        <f>SAM_working!I28</f>
        <v>108231177.333813</v>
      </c>
      <c r="K29">
        <f>SAM_working!J28</f>
        <v>8820423.1437810808</v>
      </c>
      <c r="L29">
        <f>SAM_working!K28</f>
        <v>7054428.8287519701</v>
      </c>
      <c r="M29">
        <f>SAM_working!L28</f>
        <v>90120409.860009804</v>
      </c>
      <c r="N29">
        <f>SAM_working!M28</f>
        <v>6401191834.0130301</v>
      </c>
      <c r="O29">
        <f>SAM_working!N28</f>
        <v>699383978.65883994</v>
      </c>
      <c r="P29">
        <f>SAM_working!O28</f>
        <v>505025156.187024</v>
      </c>
      <c r="Q29">
        <f>SAM_working!P28</f>
        <v>7101059.7968021901</v>
      </c>
      <c r="R29">
        <f>SAM_working!Q28</f>
        <v>8910693.7008095197</v>
      </c>
      <c r="S29">
        <f>SAM_working!R28</f>
        <v>1999621.4676387999</v>
      </c>
      <c r="T29">
        <f>SAM_working!S28</f>
        <v>1318422.5336837601</v>
      </c>
      <c r="U29">
        <f>SAM_working!T28</f>
        <v>125097507.33783101</v>
      </c>
      <c r="V29">
        <f>SAM_working!U28</f>
        <v>148962648.118009</v>
      </c>
      <c r="W29">
        <f>SAM_working!V28</f>
        <v>35161345.142601997</v>
      </c>
      <c r="X29">
        <f>SAM_working!W28</f>
        <v>70586893.899676502</v>
      </c>
      <c r="Y29">
        <f>SAM_working!X28</f>
        <v>359622258.52532703</v>
      </c>
      <c r="Z29">
        <f>SAM_working!Y28</f>
        <v>246174001.48074999</v>
      </c>
      <c r="AA29">
        <f>SAM_working!Z28</f>
        <v>95043771.485857397</v>
      </c>
      <c r="AB29">
        <f>SAM_working!AA28</f>
        <v>128681303.91895799</v>
      </c>
      <c r="AC29">
        <f>SAM_working!AB28</f>
        <v>1866474214.14657</v>
      </c>
      <c r="AD29">
        <f>SAM_working!AC28</f>
        <v>905552040.26506102</v>
      </c>
      <c r="AE29">
        <f>SAM_working!AD28</f>
        <v>2397976588.74189</v>
      </c>
      <c r="AF29">
        <f>SAM_working!AE28</f>
        <v>636392049.11250699</v>
      </c>
      <c r="AG29">
        <f>SAM_working!AF28</f>
        <v>1621223279.0267301</v>
      </c>
      <c r="AH29">
        <f>SAM_working!AG28</f>
        <v>193901554.235717</v>
      </c>
      <c r="AI29">
        <f>SAM_working!AH28</f>
        <v>379123699.70423102</v>
      </c>
      <c r="AJ29">
        <f>SAM_working!AI28</f>
        <v>150496909.48340201</v>
      </c>
      <c r="AK29">
        <f>SAM_working!AJ28</f>
        <v>10486846.758401001</v>
      </c>
      <c r="AL29">
        <f>SAM_working!AK28</f>
        <v>2162770.1078574802</v>
      </c>
      <c r="AM29">
        <f>SAM_working!AL28</f>
        <v>1047647.00328952</v>
      </c>
      <c r="AN29">
        <f>SAM_working!AM28</f>
        <v>6508535.7680971399</v>
      </c>
      <c r="AO29">
        <f>SAM_working!AN28</f>
        <v>2876802.31172411</v>
      </c>
      <c r="AP29">
        <f>SAM_working!AO28</f>
        <v>2454022.8128690999</v>
      </c>
      <c r="AQ29">
        <f>SAM_working!AP28</f>
        <v>4154311.9989458099</v>
      </c>
      <c r="AR29">
        <f>SAM_working!AQ28</f>
        <v>20960320.2676269</v>
      </c>
      <c r="AS29">
        <f>SAM_working!AR28</f>
        <v>3733895.6099924999</v>
      </c>
      <c r="AT29">
        <f>SAM_working!AS28</f>
        <v>15228652.4469095</v>
      </c>
      <c r="AU29">
        <f>SAM_working!AT28</f>
        <v>11156420.635472501</v>
      </c>
      <c r="AV29">
        <f>SAM_working!AU28</f>
        <v>102040457.50330999</v>
      </c>
      <c r="AW29">
        <f>SAM_working!AV28</f>
        <v>109024037.324579</v>
      </c>
      <c r="AX29">
        <f>SAM_working!AW28</f>
        <v>43579089.310949802</v>
      </c>
      <c r="AY29">
        <f>SAM_working!AX28</f>
        <v>130832795.93626501</v>
      </c>
      <c r="AZ29">
        <f>SAM_working!AY28</f>
        <v>4483859.5269503398</v>
      </c>
      <c r="BA29">
        <f>SAM_working!AZ28</f>
        <v>3073985.6165474001</v>
      </c>
      <c r="BB29">
        <f>SAM_working!BA28</f>
        <v>34604650.126525402</v>
      </c>
      <c r="BC29">
        <f>SAM_working!BB28</f>
        <v>45782066.168405503</v>
      </c>
      <c r="BD29">
        <f>SAM_working!BC28</f>
        <v>3217723.8690489498</v>
      </c>
      <c r="BE29">
        <f>SAM_working!BD28</f>
        <v>204045477.053949</v>
      </c>
      <c r="BF29">
        <f>SAM_working!BE28</f>
        <v>255570316.84013301</v>
      </c>
      <c r="BG29">
        <f>SAM_working!BF28</f>
        <v>99747096.909775496</v>
      </c>
      <c r="BH29">
        <f>SAM_working!BG28</f>
        <v>61474027.676555797</v>
      </c>
      <c r="BI29">
        <f>SAM_working!BH28</f>
        <v>5108490.8542669797</v>
      </c>
      <c r="BJ29">
        <f>SAM_working!BI28</f>
        <v>15825429.043522</v>
      </c>
      <c r="BK29">
        <f>SAM_working!BJ28</f>
        <v>4477729.03997951</v>
      </c>
      <c r="BL29">
        <f>SAM_working!BK28</f>
        <v>769674.51967437495</v>
      </c>
      <c r="BM29">
        <f>SAM_working!BL28</f>
        <v>1431853.53125693</v>
      </c>
      <c r="BN29">
        <f>SAM_working!BM28</f>
        <v>144898278.51815999</v>
      </c>
      <c r="BO29">
        <f>SAM_working!BN28</f>
        <v>109249059.288754</v>
      </c>
      <c r="BP29">
        <f>SAM_working!BO28</f>
        <v>1073314.8935610601</v>
      </c>
      <c r="BQ29">
        <f>SAM_working!BP28</f>
        <v>567165142.19179296</v>
      </c>
      <c r="BR29">
        <f>SAM_working!BQ28</f>
        <v>29449529.728952099</v>
      </c>
      <c r="BS29">
        <f>SAM_working!BR28</f>
        <v>145568026.66070199</v>
      </c>
      <c r="BT29">
        <f>SAM_working!BS28</f>
        <v>198186599.25790799</v>
      </c>
      <c r="BU29">
        <f>SAM_working!BT28</f>
        <v>39447310.159177303</v>
      </c>
      <c r="BV29">
        <f>SAM_working!BU28</f>
        <v>28073417.567377601</v>
      </c>
      <c r="BW29">
        <f>SAM_working!BV28</f>
        <v>51841820.031035997</v>
      </c>
      <c r="BX29">
        <f>SAM_working!BW28</f>
        <v>1689309.2755195801</v>
      </c>
      <c r="BY29">
        <f>SAM_working!BX28</f>
        <v>141859383.088447</v>
      </c>
      <c r="BZ29">
        <f>SAM_working!BY28</f>
        <v>3901895.7262102999</v>
      </c>
      <c r="CA29">
        <f>SAM_working!BZ28</f>
        <v>188175.45688853401</v>
      </c>
      <c r="CB29">
        <f>SAM_working!CA28</f>
        <v>26538002.048952099</v>
      </c>
      <c r="CC29">
        <f>SAM_working!CB28</f>
        <v>64660167.971143998</v>
      </c>
      <c r="CD29">
        <f>SAM_working!CC28</f>
        <v>212719646.865787</v>
      </c>
      <c r="CE29">
        <f>SAM_working!CD28</f>
        <v>368868251.88245499</v>
      </c>
      <c r="CF29">
        <f>SAM_working!CE28</f>
        <v>15661770.231232099</v>
      </c>
      <c r="CG29">
        <f>SAM_working!CF28</f>
        <v>54810998.1213746</v>
      </c>
      <c r="CH29">
        <f>SAM_working!CG28</f>
        <v>0</v>
      </c>
      <c r="CI29">
        <f>SAM_working!CH28</f>
        <v>835159878.39914703</v>
      </c>
      <c r="CJ29">
        <f>SAM_working!CI28</f>
        <v>0</v>
      </c>
      <c r="CK29">
        <f>SAM_working!CJ28</f>
        <v>0</v>
      </c>
      <c r="CL29">
        <f>SAM_working!CK28</f>
        <v>0</v>
      </c>
      <c r="CM29">
        <f>SAM_working!CL28</f>
        <v>0</v>
      </c>
      <c r="CN29">
        <f>SAM_working!CM28</f>
        <v>0</v>
      </c>
      <c r="CO29">
        <f>SAM_working!CN28</f>
        <v>33302623.675819799</v>
      </c>
      <c r="CP29">
        <f>SAM_working!CO28</f>
        <v>47769855.266729899</v>
      </c>
      <c r="CQ29">
        <f>SAM_working!CP28</f>
        <v>39651578.497889698</v>
      </c>
      <c r="CR29">
        <f>SAM_working!CQ28</f>
        <v>43512169.915728599</v>
      </c>
      <c r="CS29">
        <f>SAM_working!CR28</f>
        <v>134791708.600357</v>
      </c>
      <c r="CT29">
        <f>SAM_working!CS28</f>
        <v>160506899.28126901</v>
      </c>
      <c r="CU29">
        <f>SAM_working!CT28</f>
        <v>237206477.96787599</v>
      </c>
      <c r="CV29">
        <f>SAM_working!CU28</f>
        <v>194528938.26177099</v>
      </c>
      <c r="CW29">
        <f>SAM_working!CV28</f>
        <v>501957203.55326998</v>
      </c>
      <c r="CX29">
        <f>SAM_working!CW28</f>
        <v>19238305.617431398</v>
      </c>
      <c r="CY29">
        <f>SAM_working!CX28</f>
        <v>738859391.14179695</v>
      </c>
      <c r="CZ29">
        <f>SAM_working!CY28</f>
        <v>17926440.168866001</v>
      </c>
      <c r="DA29">
        <f>SAM_working!CZ28</f>
        <v>441744355.2432</v>
      </c>
      <c r="DB29">
        <f>SAM_working!DA28</f>
        <v>23637576.220216598</v>
      </c>
      <c r="DC29">
        <f>SAM_working!DB28</f>
        <v>73415283.463145196</v>
      </c>
      <c r="DD29">
        <f>SAM_working!DC28</f>
        <v>9361727.6521704104</v>
      </c>
      <c r="DE29">
        <f>SAM_working!DD28</f>
        <v>0</v>
      </c>
      <c r="DF29">
        <f>SAM_working!DE28</f>
        <v>2592296896.9752698</v>
      </c>
      <c r="DG29">
        <f>SAM_working!DF28</f>
        <v>162187378.725923</v>
      </c>
      <c r="DH29">
        <f>SAM_working!DG28</f>
        <v>2868817794.76124</v>
      </c>
      <c r="DI29">
        <f>SAM_working!DH28</f>
        <v>13064190932.319799</v>
      </c>
      <c r="DJ29">
        <f t="shared" si="0"/>
        <v>42930878379.927826</v>
      </c>
    </row>
    <row r="30" spans="1:114">
      <c r="A30" t="s">
        <v>29</v>
      </c>
      <c r="B30">
        <f>SAM_working!B29</f>
        <v>2629149.5587546201</v>
      </c>
      <c r="D30">
        <f>SAM_working!C29</f>
        <v>2172236.2826597402</v>
      </c>
      <c r="E30">
        <f>SAM_working!D29</f>
        <v>1928394.2419242801</v>
      </c>
      <c r="F30">
        <f>SAM_working!E29</f>
        <v>4750820.7168355202</v>
      </c>
      <c r="G30">
        <f>SAM_working!F29</f>
        <v>2.62458495635267</v>
      </c>
      <c r="H30">
        <f>SAM_working!G29</f>
        <v>5240.0914534737803</v>
      </c>
      <c r="I30">
        <f>SAM_working!H29</f>
        <v>1637.0259257473899</v>
      </c>
      <c r="J30">
        <f>SAM_working!I29</f>
        <v>23086747.416894998</v>
      </c>
      <c r="K30">
        <f>SAM_working!J29</f>
        <v>4099818.5677594901</v>
      </c>
      <c r="L30">
        <f>SAM_working!K29</f>
        <v>5998589.6887814999</v>
      </c>
      <c r="M30">
        <f>SAM_working!L29</f>
        <v>3205196.7184257698</v>
      </c>
      <c r="N30">
        <f>SAM_working!M29</f>
        <v>573804391.58578205</v>
      </c>
      <c r="O30">
        <f>SAM_working!N29</f>
        <v>25946048.483708899</v>
      </c>
      <c r="P30">
        <f>SAM_working!O29</f>
        <v>50727021.149092801</v>
      </c>
      <c r="Q30">
        <f>SAM_working!P29</f>
        <v>66988.822340883999</v>
      </c>
      <c r="R30">
        <f>SAM_working!Q29</f>
        <v>88541.973329753193</v>
      </c>
      <c r="S30">
        <f>SAM_working!R29</f>
        <v>39745.0260906603</v>
      </c>
      <c r="T30">
        <f>SAM_working!S29</f>
        <v>6138.9651837565598</v>
      </c>
      <c r="U30">
        <f>SAM_working!T29</f>
        <v>4566383.4900011504</v>
      </c>
      <c r="V30">
        <f>SAM_working!U29</f>
        <v>1505310.5439011101</v>
      </c>
      <c r="W30">
        <f>SAM_working!V29</f>
        <v>7867953.6339220405</v>
      </c>
      <c r="X30">
        <f>SAM_working!W29</f>
        <v>733084.02503868204</v>
      </c>
      <c r="Y30">
        <f>SAM_working!X29</f>
        <v>22507690.879862402</v>
      </c>
      <c r="Z30">
        <f>SAM_working!Y29</f>
        <v>11325865.189309999</v>
      </c>
      <c r="AA30">
        <f>SAM_working!Z29</f>
        <v>1462210.6729641401</v>
      </c>
      <c r="AB30">
        <f>SAM_working!AA29</f>
        <v>4302501.4500466697</v>
      </c>
      <c r="AC30">
        <f>SAM_working!AB29</f>
        <v>42764643.942226902</v>
      </c>
      <c r="AD30">
        <f>SAM_working!AC29</f>
        <v>240287870.59124801</v>
      </c>
      <c r="AE30">
        <f>SAM_working!AD29</f>
        <v>33257131.431131199</v>
      </c>
      <c r="AF30">
        <f>SAM_working!AE29</f>
        <v>33762670.690307401</v>
      </c>
      <c r="AG30">
        <f>SAM_working!AF29</f>
        <v>511091568.06693101</v>
      </c>
      <c r="AH30">
        <f>SAM_working!AG29</f>
        <v>974492.39386731095</v>
      </c>
      <c r="AI30">
        <f>SAM_working!AH29</f>
        <v>11014524.3548561</v>
      </c>
      <c r="AJ30">
        <f>SAM_working!AI29</f>
        <v>19308391.690315999</v>
      </c>
      <c r="AK30">
        <f>SAM_working!AJ29</f>
        <v>1764201.63788053</v>
      </c>
      <c r="AL30">
        <f>SAM_working!AK29</f>
        <v>45964.709656295898</v>
      </c>
      <c r="AM30">
        <f>SAM_working!AL29</f>
        <v>263637.68778547598</v>
      </c>
      <c r="AN30">
        <f>SAM_working!AM29</f>
        <v>1040342.3245846099</v>
      </c>
      <c r="AO30">
        <f>SAM_working!AN29</f>
        <v>207735.27773182999</v>
      </c>
      <c r="AP30">
        <f>SAM_working!AO29</f>
        <v>440721.952568479</v>
      </c>
      <c r="AQ30">
        <f>SAM_working!AP29</f>
        <v>1111583.67732951</v>
      </c>
      <c r="AR30">
        <f>SAM_working!AQ29</f>
        <v>429518.44224966801</v>
      </c>
      <c r="AS30">
        <f>SAM_working!AR29</f>
        <v>991020.33357193496</v>
      </c>
      <c r="AT30">
        <f>SAM_working!AS29</f>
        <v>180275.554482231</v>
      </c>
      <c r="AU30">
        <f>SAM_working!AT29</f>
        <v>446176.51787440601</v>
      </c>
      <c r="AV30">
        <f>SAM_working!AU29</f>
        <v>734993.32206207502</v>
      </c>
      <c r="AW30">
        <f>SAM_working!AV29</f>
        <v>10362908.468780201</v>
      </c>
      <c r="AX30">
        <f>SAM_working!AW29</f>
        <v>2758176.20876117</v>
      </c>
      <c r="AY30">
        <f>SAM_working!AX29</f>
        <v>1405310.02765748</v>
      </c>
      <c r="AZ30">
        <f>SAM_working!AY29</f>
        <v>5145282.1087868903</v>
      </c>
      <c r="BA30">
        <f>SAM_working!AZ29</f>
        <v>82717.413697282696</v>
      </c>
      <c r="BB30">
        <f>SAM_working!BA29</f>
        <v>11228313.969598399</v>
      </c>
      <c r="BC30">
        <f>SAM_working!BB29</f>
        <v>1016254.4330502599</v>
      </c>
      <c r="BD30">
        <f>SAM_working!BC29</f>
        <v>1490127.6877008299</v>
      </c>
      <c r="BE30">
        <f>SAM_working!BD29</f>
        <v>14084495.498906</v>
      </c>
      <c r="BF30">
        <f>SAM_working!BE29</f>
        <v>4934759.9290383896</v>
      </c>
      <c r="BG30">
        <f>SAM_working!BF29</f>
        <v>4553896.1393999802</v>
      </c>
      <c r="BH30">
        <f>SAM_working!BG29</f>
        <v>21372113.878643502</v>
      </c>
      <c r="BI30">
        <f>SAM_working!BH29</f>
        <v>30850.213335866101</v>
      </c>
      <c r="BJ30">
        <f>SAM_working!BI29</f>
        <v>1116356.7041092601</v>
      </c>
      <c r="BK30">
        <f>SAM_working!BJ29</f>
        <v>80300.749959856097</v>
      </c>
      <c r="BL30">
        <f>SAM_working!BK29</f>
        <v>1647389.10918585</v>
      </c>
      <c r="BM30">
        <f>SAM_working!BL29</f>
        <v>8049.2550238274098</v>
      </c>
      <c r="BN30">
        <f>SAM_working!BM29</f>
        <v>3024532.6940954602</v>
      </c>
      <c r="BO30">
        <f>SAM_working!BN29</f>
        <v>9254362.5754453205</v>
      </c>
      <c r="BP30">
        <f>SAM_working!BO29</f>
        <v>37200.970842364201</v>
      </c>
      <c r="BQ30">
        <f>SAM_working!BP29</f>
        <v>56070227.010986298</v>
      </c>
      <c r="BR30">
        <f>SAM_working!BQ29</f>
        <v>1435237.80260789</v>
      </c>
      <c r="BS30">
        <f>SAM_working!BR29</f>
        <v>31255491.766586199</v>
      </c>
      <c r="BT30">
        <f>SAM_working!BS29</f>
        <v>45545225.089009702</v>
      </c>
      <c r="BU30">
        <f>SAM_working!BT29</f>
        <v>31987204.902026501</v>
      </c>
      <c r="BV30">
        <f>SAM_working!BU29</f>
        <v>7480928.8903079899</v>
      </c>
      <c r="BW30">
        <f>SAM_working!BV29</f>
        <v>7044211.1697933301</v>
      </c>
      <c r="BX30">
        <f>SAM_working!BW29</f>
        <v>2104402.21973756</v>
      </c>
      <c r="BY30">
        <f>SAM_working!BX29</f>
        <v>3692376.5637744898</v>
      </c>
      <c r="BZ30">
        <f>SAM_working!BY29</f>
        <v>175980.85321432701</v>
      </c>
      <c r="CA30">
        <f>SAM_working!BZ29</f>
        <v>34025.332075797502</v>
      </c>
      <c r="CB30">
        <f>SAM_working!CA29</f>
        <v>2197451.2528711399</v>
      </c>
      <c r="CC30">
        <f>SAM_working!CB29</f>
        <v>687136.17411996296</v>
      </c>
      <c r="CD30">
        <f>SAM_working!CC29</f>
        <v>9238464.8046975601</v>
      </c>
      <c r="CE30">
        <f>SAM_working!CD29</f>
        <v>104696768.81731901</v>
      </c>
      <c r="CF30">
        <f>SAM_working!CE29</f>
        <v>3920382.3359841299</v>
      </c>
      <c r="CG30">
        <f>SAM_working!CF29</f>
        <v>4483643.2795233103</v>
      </c>
      <c r="CH30">
        <f>SAM_working!CG29</f>
        <v>0</v>
      </c>
      <c r="CI30">
        <f>SAM_working!CH29</f>
        <v>42504164.093640499</v>
      </c>
      <c r="CJ30">
        <f>SAM_working!CI29</f>
        <v>0</v>
      </c>
      <c r="CK30">
        <f>SAM_working!CJ29</f>
        <v>0</v>
      </c>
      <c r="CL30">
        <f>SAM_working!CK29</f>
        <v>0</v>
      </c>
      <c r="CM30">
        <f>SAM_working!CL29</f>
        <v>0</v>
      </c>
      <c r="CN30">
        <f>SAM_working!CM29</f>
        <v>0</v>
      </c>
      <c r="CO30">
        <f>SAM_working!CN29</f>
        <v>3355124.0937566301</v>
      </c>
      <c r="CP30">
        <f>SAM_working!CO29</f>
        <v>4309871.38329715</v>
      </c>
      <c r="CQ30">
        <f>SAM_working!CP29</f>
        <v>3086748.0860824399</v>
      </c>
      <c r="CR30">
        <f>SAM_working!CQ29</f>
        <v>3879802.0327194599</v>
      </c>
      <c r="CS30">
        <f>SAM_working!CR29</f>
        <v>8972021.5893145707</v>
      </c>
      <c r="CT30">
        <f>SAM_working!CS29</f>
        <v>13655917.050924299</v>
      </c>
      <c r="CU30">
        <f>SAM_working!CT29</f>
        <v>24905031.132790901</v>
      </c>
      <c r="CV30">
        <f>SAM_working!CU29</f>
        <v>20401578.260177098</v>
      </c>
      <c r="CW30">
        <f>SAM_working!CV29</f>
        <v>44535764.332291201</v>
      </c>
      <c r="CX30">
        <f>SAM_working!CW29</f>
        <v>885718.627086533</v>
      </c>
      <c r="CY30">
        <f>SAM_working!CX29</f>
        <v>27908812.322083902</v>
      </c>
      <c r="CZ30">
        <f>SAM_working!CY29</f>
        <v>4183721.2267097798</v>
      </c>
      <c r="DA30">
        <f>SAM_working!CZ29</f>
        <v>72323078.702673703</v>
      </c>
      <c r="DB30">
        <f>SAM_working!DA29</f>
        <v>15577667.8215618</v>
      </c>
      <c r="DC30">
        <f>SAM_working!DB29</f>
        <v>18065623.6049642</v>
      </c>
      <c r="DD30">
        <f>SAM_working!DC29</f>
        <v>50344431.605768502</v>
      </c>
      <c r="DE30">
        <f>SAM_working!DD29</f>
        <v>0</v>
      </c>
      <c r="DF30">
        <f>SAM_working!DE29</f>
        <v>9066789062.9312992</v>
      </c>
      <c r="DG30">
        <f>SAM_working!DF29</f>
        <v>82155078.060745597</v>
      </c>
      <c r="DH30">
        <f>SAM_working!DG29</f>
        <v>10241635221.733</v>
      </c>
      <c r="DI30">
        <f>SAM_working!DH29</f>
        <v>15622226100.7624</v>
      </c>
      <c r="DJ30">
        <f t="shared" si="0"/>
        <v>37430328269.177177</v>
      </c>
    </row>
    <row r="31" spans="1:114">
      <c r="A31" t="s">
        <v>30</v>
      </c>
      <c r="B31">
        <f>SAM_working!B30</f>
        <v>1218730.10445959</v>
      </c>
      <c r="D31">
        <f>SAM_working!C30</f>
        <v>610998.14323962096</v>
      </c>
      <c r="E31">
        <f>SAM_working!D30</f>
        <v>473192.99882981501</v>
      </c>
      <c r="F31">
        <f>SAM_working!E30</f>
        <v>777826.18294881796</v>
      </c>
      <c r="G31">
        <f>SAM_working!F30</f>
        <v>8.4112109550312297</v>
      </c>
      <c r="H31">
        <f>SAM_working!G30</f>
        <v>493.41435429260298</v>
      </c>
      <c r="I31">
        <f>SAM_working!H30</f>
        <v>1525.1081957055701</v>
      </c>
      <c r="J31">
        <f>SAM_working!I30</f>
        <v>811622.50077454397</v>
      </c>
      <c r="K31">
        <f>SAM_working!J30</f>
        <v>123754.162566639</v>
      </c>
      <c r="L31">
        <f>SAM_working!K30</f>
        <v>381054.31130614801</v>
      </c>
      <c r="M31">
        <f>SAM_working!L30</f>
        <v>1150049.7943108201</v>
      </c>
      <c r="N31">
        <f>SAM_working!M30</f>
        <v>167167423.12144801</v>
      </c>
      <c r="O31">
        <f>SAM_working!N30</f>
        <v>10686019.6985739</v>
      </c>
      <c r="P31">
        <f>SAM_working!O30</f>
        <v>169383152.32966</v>
      </c>
      <c r="Q31">
        <f>SAM_working!P30</f>
        <v>4015465.7056334498</v>
      </c>
      <c r="R31">
        <f>SAM_working!Q30</f>
        <v>5466054.6011020504</v>
      </c>
      <c r="S31">
        <f>SAM_working!R30</f>
        <v>779423.44343648397</v>
      </c>
      <c r="T31">
        <f>SAM_working!S30</f>
        <v>1258986.93624438</v>
      </c>
      <c r="U31">
        <f>SAM_working!T30</f>
        <v>39851788.633493297</v>
      </c>
      <c r="V31">
        <f>SAM_working!U30</f>
        <v>25479168.534273699</v>
      </c>
      <c r="W31">
        <f>SAM_working!V30</f>
        <v>21030383.5107954</v>
      </c>
      <c r="X31">
        <f>SAM_working!W30</f>
        <v>11340608.4994829</v>
      </c>
      <c r="Y31">
        <f>SAM_working!X30</f>
        <v>96647587.641675696</v>
      </c>
      <c r="Z31">
        <f>SAM_working!Y30</f>
        <v>54148543.880503699</v>
      </c>
      <c r="AA31">
        <f>SAM_working!Z30</f>
        <v>26795944.766768999</v>
      </c>
      <c r="AB31">
        <f>SAM_working!AA30</f>
        <v>25658491.502333902</v>
      </c>
      <c r="AC31">
        <f>SAM_working!AB30</f>
        <v>210134606.762716</v>
      </c>
      <c r="AD31">
        <f>SAM_working!AC30</f>
        <v>216046478.82801101</v>
      </c>
      <c r="AE31">
        <f>SAM_working!AD30</f>
        <v>7775069617.3434095</v>
      </c>
      <c r="AF31">
        <f>SAM_working!AE30</f>
        <v>238973557.77241701</v>
      </c>
      <c r="AG31">
        <f>SAM_working!AF30</f>
        <v>664733437.51874399</v>
      </c>
      <c r="AH31">
        <f>SAM_working!AG30</f>
        <v>37944868.265140399</v>
      </c>
      <c r="AI31">
        <f>SAM_working!AH30</f>
        <v>134767382.523399</v>
      </c>
      <c r="AJ31">
        <f>SAM_working!AI30</f>
        <v>1551950042.84271</v>
      </c>
      <c r="AK31">
        <f>SAM_working!AJ30</f>
        <v>8126127.6936513698</v>
      </c>
      <c r="AL31">
        <f>SAM_working!AK30</f>
        <v>102392.483227324</v>
      </c>
      <c r="AM31">
        <f>SAM_working!AL30</f>
        <v>466966.52186377998</v>
      </c>
      <c r="AN31">
        <f>SAM_working!AM30</f>
        <v>2223163.2618820001</v>
      </c>
      <c r="AO31">
        <f>SAM_working!AN30</f>
        <v>4841476.1160338903</v>
      </c>
      <c r="AP31">
        <f>SAM_working!AO30</f>
        <v>962002.27646985895</v>
      </c>
      <c r="AQ31">
        <f>SAM_working!AP30</f>
        <v>706094.05485794903</v>
      </c>
      <c r="AR31">
        <f>SAM_working!AQ30</f>
        <v>914503.98005333799</v>
      </c>
      <c r="AS31">
        <f>SAM_working!AR30</f>
        <v>1599503.14948507</v>
      </c>
      <c r="AT31">
        <f>SAM_working!AS30</f>
        <v>162825.64010232399</v>
      </c>
      <c r="AU31">
        <f>SAM_working!AT30</f>
        <v>696961.88250888896</v>
      </c>
      <c r="AV31">
        <f>SAM_working!AU30</f>
        <v>119916.07859528399</v>
      </c>
      <c r="AW31">
        <f>SAM_working!AV30</f>
        <v>2181523.0445321598</v>
      </c>
      <c r="AX31">
        <f>SAM_working!AW30</f>
        <v>325603.69911570603</v>
      </c>
      <c r="AY31">
        <f>SAM_working!AX30</f>
        <v>120084.252208783</v>
      </c>
      <c r="AZ31">
        <f>SAM_working!AY30</f>
        <v>353565.07794795098</v>
      </c>
      <c r="BA31">
        <f>SAM_working!AZ30</f>
        <v>54206.003847441098</v>
      </c>
      <c r="BB31">
        <f>SAM_working!BA30</f>
        <v>1901649.5122207</v>
      </c>
      <c r="BC31">
        <f>SAM_working!BB30</f>
        <v>62831069.547340199</v>
      </c>
      <c r="BD31">
        <f>SAM_working!BC30</f>
        <v>143899177.23672199</v>
      </c>
      <c r="BE31">
        <f>SAM_working!BD30</f>
        <v>5155819.2759736003</v>
      </c>
      <c r="BF31">
        <f>SAM_working!BE30</f>
        <v>179072060.13141301</v>
      </c>
      <c r="BG31">
        <f>SAM_working!BF30</f>
        <v>117035341.404788</v>
      </c>
      <c r="BH31">
        <f>SAM_working!BG30</f>
        <v>33905094.5485745</v>
      </c>
      <c r="BI31">
        <f>SAM_working!BH30</f>
        <v>2572429.1270992998</v>
      </c>
      <c r="BJ31">
        <f>SAM_working!BI30</f>
        <v>11008379.5090602</v>
      </c>
      <c r="BK31">
        <f>SAM_working!BJ30</f>
        <v>3446475.0150271598</v>
      </c>
      <c r="BL31">
        <f>SAM_working!BK30</f>
        <v>723217.78540767101</v>
      </c>
      <c r="BM31">
        <f>SAM_working!BL30</f>
        <v>6813683.7342282096</v>
      </c>
      <c r="BN31">
        <f>SAM_working!BM30</f>
        <v>6911871.9124721298</v>
      </c>
      <c r="BO31">
        <f>SAM_working!BN30</f>
        <v>2556288.5814550398</v>
      </c>
      <c r="BP31">
        <f>SAM_working!BO30</f>
        <v>1092023.02291929</v>
      </c>
      <c r="BQ31">
        <f>SAM_working!BP30</f>
        <v>433159802.488702</v>
      </c>
      <c r="BR31">
        <f>SAM_working!BQ30</f>
        <v>26724578.918411698</v>
      </c>
      <c r="BS31">
        <f>SAM_working!BR30</f>
        <v>79940667.462794393</v>
      </c>
      <c r="BT31">
        <f>SAM_working!BS30</f>
        <v>8943365.0255021807</v>
      </c>
      <c r="BU31">
        <f>SAM_working!BT30</f>
        <v>31499147.253334001</v>
      </c>
      <c r="BV31">
        <f>SAM_working!BU30</f>
        <v>58785903.144251503</v>
      </c>
      <c r="BW31">
        <f>SAM_working!BV30</f>
        <v>9824065.4673387408</v>
      </c>
      <c r="BX31">
        <f>SAM_working!BW30</f>
        <v>2583757.90936981</v>
      </c>
      <c r="BY31">
        <f>SAM_working!BX30</f>
        <v>7216814.8389988802</v>
      </c>
      <c r="BZ31">
        <f>SAM_working!BY30</f>
        <v>689220.65284700401</v>
      </c>
      <c r="CA31">
        <f>SAM_working!BZ30</f>
        <v>50352.335513856196</v>
      </c>
      <c r="CB31">
        <f>SAM_working!CA30</f>
        <v>1349770.6633399699</v>
      </c>
      <c r="CC31">
        <f>SAM_working!CB30</f>
        <v>23261191.442045402</v>
      </c>
      <c r="CD31">
        <f>SAM_working!CC30</f>
        <v>4501884.1254651304</v>
      </c>
      <c r="CE31">
        <f>SAM_working!CD30</f>
        <v>287783908.59306198</v>
      </c>
      <c r="CF31">
        <f>SAM_working!CE30</f>
        <v>3247890.4924311698</v>
      </c>
      <c r="CG31">
        <f>SAM_working!CF30</f>
        <v>9143245.8864795603</v>
      </c>
      <c r="CH31">
        <f>SAM_working!CG30</f>
        <v>0</v>
      </c>
      <c r="CI31">
        <f>SAM_working!CH30</f>
        <v>46476494.240257204</v>
      </c>
      <c r="CJ31">
        <f>SAM_working!CI30</f>
        <v>0</v>
      </c>
      <c r="CK31">
        <f>SAM_working!CJ30</f>
        <v>0</v>
      </c>
      <c r="CL31">
        <f>SAM_working!CK30</f>
        <v>0</v>
      </c>
      <c r="CM31">
        <f>SAM_working!CL30</f>
        <v>0</v>
      </c>
      <c r="CN31">
        <f>SAM_working!CM30</f>
        <v>0</v>
      </c>
      <c r="CO31">
        <f>SAM_working!CN30</f>
        <v>34507077.831493102</v>
      </c>
      <c r="CP31">
        <f>SAM_working!CO30</f>
        <v>44952392.255416103</v>
      </c>
      <c r="CQ31">
        <f>SAM_working!CP30</f>
        <v>40776472.151937999</v>
      </c>
      <c r="CR31">
        <f>SAM_working!CQ30</f>
        <v>53772970.037605599</v>
      </c>
      <c r="CS31">
        <f>SAM_working!CR30</f>
        <v>127093902.72701199</v>
      </c>
      <c r="CT31">
        <f>SAM_working!CS30</f>
        <v>155013811.71698999</v>
      </c>
      <c r="CU31">
        <f>SAM_working!CT30</f>
        <v>269269032.44678599</v>
      </c>
      <c r="CV31">
        <f>SAM_working!CU30</f>
        <v>233472110.08099499</v>
      </c>
      <c r="CW31">
        <f>SAM_working!CV30</f>
        <v>460297243.48869902</v>
      </c>
      <c r="CX31">
        <f>SAM_working!CW30</f>
        <v>13724226.341980999</v>
      </c>
      <c r="CY31">
        <f>SAM_working!CX30</f>
        <v>453595018.23179001</v>
      </c>
      <c r="CZ31">
        <f>SAM_working!CY30</f>
        <v>57199336.543274999</v>
      </c>
      <c r="DA31">
        <f>SAM_working!CZ30</f>
        <v>31066700.3328964</v>
      </c>
      <c r="DB31">
        <f>SAM_working!DA30</f>
        <v>11484454.6100331</v>
      </c>
      <c r="DC31">
        <f>SAM_working!DB30</f>
        <v>8027673.9181545395</v>
      </c>
      <c r="DD31">
        <f>SAM_working!DC30</f>
        <v>78933559.731343597</v>
      </c>
      <c r="DE31">
        <f>SAM_working!DD30</f>
        <v>0</v>
      </c>
      <c r="DF31">
        <f>SAM_working!DE30</f>
        <v>10025332279.3867</v>
      </c>
      <c r="DG31">
        <f>SAM_working!DF30</f>
        <v>319604214.45056999</v>
      </c>
      <c r="DH31">
        <f>SAM_working!DG30</f>
        <v>29539431735.747002</v>
      </c>
      <c r="DI31">
        <f>SAM_working!DH30</f>
        <v>138427666452.17801</v>
      </c>
      <c r="DJ31">
        <f t="shared" si="0"/>
        <v>193518162510.50409</v>
      </c>
    </row>
    <row r="32" spans="1:114">
      <c r="A32" t="s">
        <v>31</v>
      </c>
      <c r="B32">
        <f>SAM_working!B31</f>
        <v>8761353.1617261991</v>
      </c>
      <c r="D32">
        <f>SAM_working!C31</f>
        <v>9482410.5517662298</v>
      </c>
      <c r="E32">
        <f>SAM_working!D31</f>
        <v>8132748.66565092</v>
      </c>
      <c r="F32">
        <f>SAM_working!E31</f>
        <v>19837523.178110801</v>
      </c>
      <c r="G32">
        <f>SAM_working!F31</f>
        <v>6.3403995088363496</v>
      </c>
      <c r="H32">
        <f>SAM_working!G31</f>
        <v>12784.598943808</v>
      </c>
      <c r="I32">
        <f>SAM_working!H31</f>
        <v>746.99604100628903</v>
      </c>
      <c r="J32">
        <f>SAM_working!I31</f>
        <v>879312.77980732499</v>
      </c>
      <c r="K32">
        <f>SAM_working!J31</f>
        <v>148090.886818142</v>
      </c>
      <c r="L32">
        <f>SAM_working!K31</f>
        <v>1030164.9383842699</v>
      </c>
      <c r="M32">
        <f>SAM_working!L31</f>
        <v>95412.012637434294</v>
      </c>
      <c r="N32">
        <f>SAM_working!M31</f>
        <v>364488145.694987</v>
      </c>
      <c r="O32">
        <f>SAM_working!N31</f>
        <v>8262160.0195565</v>
      </c>
      <c r="P32">
        <f>SAM_working!O31</f>
        <v>5783928.1696235603</v>
      </c>
      <c r="Q32">
        <f>SAM_working!P31</f>
        <v>75372.559275054096</v>
      </c>
      <c r="R32">
        <f>SAM_working!Q31</f>
        <v>103850.97981398</v>
      </c>
      <c r="S32">
        <f>SAM_working!R31</f>
        <v>5840.08689501546</v>
      </c>
      <c r="T32">
        <f>SAM_working!S31</f>
        <v>5717.0762239800297</v>
      </c>
      <c r="U32">
        <f>SAM_working!T31</f>
        <v>3187691.3624118902</v>
      </c>
      <c r="V32">
        <f>SAM_working!U31</f>
        <v>5812860.3053289503</v>
      </c>
      <c r="W32">
        <f>SAM_working!V31</f>
        <v>1341235.67778099</v>
      </c>
      <c r="X32">
        <f>SAM_working!W31</f>
        <v>928112.679715281</v>
      </c>
      <c r="Y32">
        <f>SAM_working!X31</f>
        <v>4681349.62736216</v>
      </c>
      <c r="Z32">
        <f>SAM_working!Y31</f>
        <v>5370782.1401029602</v>
      </c>
      <c r="AA32">
        <f>SAM_working!Z31</f>
        <v>3216677.1397187598</v>
      </c>
      <c r="AB32">
        <f>SAM_working!AA31</f>
        <v>14924908.487576401</v>
      </c>
      <c r="AC32">
        <f>SAM_working!AB31</f>
        <v>48522495.566169403</v>
      </c>
      <c r="AD32">
        <f>SAM_working!AC31</f>
        <v>66449715.6624749</v>
      </c>
      <c r="AE32">
        <f>SAM_working!AD31</f>
        <v>263336980.30625701</v>
      </c>
      <c r="AF32">
        <f>SAM_working!AE31</f>
        <v>108177497.88224301</v>
      </c>
      <c r="AG32">
        <f>SAM_working!AF31</f>
        <v>170828459.61933699</v>
      </c>
      <c r="AH32">
        <f>SAM_working!AG31</f>
        <v>1943184.02160093</v>
      </c>
      <c r="AI32">
        <f>SAM_working!AH31</f>
        <v>17094849.318479002</v>
      </c>
      <c r="AJ32">
        <f>SAM_working!AI31</f>
        <v>12958490.5359834</v>
      </c>
      <c r="AK32">
        <f>SAM_working!AJ31</f>
        <v>2273322.3358621402</v>
      </c>
      <c r="AL32">
        <f>SAM_working!AK31</f>
        <v>63807.631687255198</v>
      </c>
      <c r="AM32">
        <f>SAM_working!AL31</f>
        <v>425498.54249654699</v>
      </c>
      <c r="AN32">
        <f>SAM_working!AM31</f>
        <v>1573893.0264219099</v>
      </c>
      <c r="AO32">
        <f>SAM_working!AN31</f>
        <v>64036.251986171599</v>
      </c>
      <c r="AP32">
        <f>SAM_working!AO31</f>
        <v>780380.89654067601</v>
      </c>
      <c r="AQ32">
        <f>SAM_working!AP31</f>
        <v>259404.42398709699</v>
      </c>
      <c r="AR32">
        <f>SAM_working!AQ31</f>
        <v>526166.305066881</v>
      </c>
      <c r="AS32">
        <f>SAM_working!AR31</f>
        <v>3353492.07146532</v>
      </c>
      <c r="AT32">
        <f>SAM_working!AS31</f>
        <v>124610.477273546</v>
      </c>
      <c r="AU32">
        <f>SAM_working!AT31</f>
        <v>755379.74049552204</v>
      </c>
      <c r="AV32">
        <f>SAM_working!AU31</f>
        <v>206806.69236584299</v>
      </c>
      <c r="AW32">
        <f>SAM_working!AV31</f>
        <v>1754353.0679250001</v>
      </c>
      <c r="AX32">
        <f>SAM_working!AW31</f>
        <v>4095910.11953511</v>
      </c>
      <c r="AY32">
        <f>SAM_working!AX31</f>
        <v>77778.578782516997</v>
      </c>
      <c r="AZ32">
        <f>SAM_working!AY31</f>
        <v>285849.68810685701</v>
      </c>
      <c r="BA32">
        <f>SAM_working!AZ31</f>
        <v>76578.018871925204</v>
      </c>
      <c r="BB32">
        <f>SAM_working!BA31</f>
        <v>1277595.73132473</v>
      </c>
      <c r="BC32">
        <f>SAM_working!BB31</f>
        <v>114703.00642816701</v>
      </c>
      <c r="BD32">
        <f>SAM_working!BC31</f>
        <v>63297.427876933201</v>
      </c>
      <c r="BE32">
        <f>SAM_working!BD31</f>
        <v>357601.447595187</v>
      </c>
      <c r="BF32">
        <f>SAM_working!BE31</f>
        <v>28358450.916664701</v>
      </c>
      <c r="BG32">
        <f>SAM_working!BF31</f>
        <v>4624899.0010179495</v>
      </c>
      <c r="BH32">
        <f>SAM_working!BG31</f>
        <v>458509.07849856099</v>
      </c>
      <c r="BI32">
        <f>SAM_working!BH31</f>
        <v>696580.24617799197</v>
      </c>
      <c r="BJ32">
        <f>SAM_working!BI31</f>
        <v>2163759.2930292599</v>
      </c>
      <c r="BK32">
        <f>SAM_working!BJ31</f>
        <v>968819.86461019004</v>
      </c>
      <c r="BL32">
        <f>SAM_working!BK31</f>
        <v>577538.23430901405</v>
      </c>
      <c r="BM32">
        <f>SAM_working!BL31</f>
        <v>4712.4343925742996</v>
      </c>
      <c r="BN32">
        <f>SAM_working!BM31</f>
        <v>23174389.143643402</v>
      </c>
      <c r="BO32">
        <f>SAM_working!BN31</f>
        <v>4111861.6640250599</v>
      </c>
      <c r="BP32">
        <f>SAM_working!BO31</f>
        <v>314522.66516342998</v>
      </c>
      <c r="BQ32">
        <f>SAM_working!BP31</f>
        <v>86851944.212386698</v>
      </c>
      <c r="BR32">
        <f>SAM_working!BQ31</f>
        <v>1217179.6423206001</v>
      </c>
      <c r="BS32">
        <f>SAM_working!BR31</f>
        <v>14783639.5318371</v>
      </c>
      <c r="BT32">
        <f>SAM_working!BS31</f>
        <v>18480391.414799199</v>
      </c>
      <c r="BU32">
        <f>SAM_working!BT31</f>
        <v>4597289.1313943798</v>
      </c>
      <c r="BV32">
        <f>SAM_working!BU31</f>
        <v>1321577.52769841</v>
      </c>
      <c r="BW32">
        <f>SAM_working!BV31</f>
        <v>4292491.5738466904</v>
      </c>
      <c r="BX32">
        <f>SAM_working!BW31</f>
        <v>3834722.8263243898</v>
      </c>
      <c r="BY32">
        <f>SAM_working!BX31</f>
        <v>12176917.5036093</v>
      </c>
      <c r="BZ32">
        <f>SAM_working!BY31</f>
        <v>328882.85883260297</v>
      </c>
      <c r="CA32">
        <f>SAM_working!BZ31</f>
        <v>996.42093039277097</v>
      </c>
      <c r="CB32">
        <f>SAM_working!CA31</f>
        <v>3571263.9988481798</v>
      </c>
      <c r="CC32">
        <f>SAM_working!CB31</f>
        <v>4231537.5285563897</v>
      </c>
      <c r="CD32">
        <f>SAM_working!CC31</f>
        <v>6686020.9210102204</v>
      </c>
      <c r="CE32">
        <f>SAM_working!CD31</f>
        <v>36435338.088319302</v>
      </c>
      <c r="CF32">
        <f>SAM_working!CE31</f>
        <v>12746911.833092401</v>
      </c>
      <c r="CG32">
        <f>SAM_working!CF31</f>
        <v>1160245.8004884401</v>
      </c>
      <c r="CH32">
        <f>SAM_working!CG31</f>
        <v>0</v>
      </c>
      <c r="CI32">
        <f>SAM_working!CH31</f>
        <v>55775969.651112102</v>
      </c>
      <c r="CJ32">
        <f>SAM_working!CI31</f>
        <v>0</v>
      </c>
      <c r="CK32">
        <f>SAM_working!CJ31</f>
        <v>0</v>
      </c>
      <c r="CL32">
        <f>SAM_working!CK31</f>
        <v>0</v>
      </c>
      <c r="CM32">
        <f>SAM_working!CL31</f>
        <v>0</v>
      </c>
      <c r="CN32">
        <f>SAM_working!CM31</f>
        <v>0</v>
      </c>
      <c r="CO32">
        <f>SAM_working!CN31</f>
        <v>21194291.367097698</v>
      </c>
      <c r="CP32">
        <f>SAM_working!CO31</f>
        <v>24289388.048230801</v>
      </c>
      <c r="CQ32">
        <f>SAM_working!CP31</f>
        <v>19112379.504362799</v>
      </c>
      <c r="CR32">
        <f>SAM_working!CQ31</f>
        <v>23065613.917801801</v>
      </c>
      <c r="CS32">
        <f>SAM_working!CR31</f>
        <v>52442392.560093202</v>
      </c>
      <c r="CT32">
        <f>SAM_working!CS31</f>
        <v>71139497.745148405</v>
      </c>
      <c r="CU32">
        <f>SAM_working!CT31</f>
        <v>124616374.451812</v>
      </c>
      <c r="CV32">
        <f>SAM_working!CU31</f>
        <v>96633130.752191901</v>
      </c>
      <c r="CW32">
        <f>SAM_working!CV31</f>
        <v>182891603.835219</v>
      </c>
      <c r="CX32">
        <f>SAM_working!CW31</f>
        <v>7163696.9057748197</v>
      </c>
      <c r="CY32">
        <f>SAM_working!CX31</f>
        <v>28211520.409586798</v>
      </c>
      <c r="CZ32">
        <f>SAM_working!CY31</f>
        <v>1632221.1078326399</v>
      </c>
      <c r="DA32">
        <f>SAM_working!CZ31</f>
        <v>14927767.3627751</v>
      </c>
      <c r="DB32">
        <f>SAM_working!DA31</f>
        <v>4775207.5353319496</v>
      </c>
      <c r="DC32">
        <f>SAM_working!DB31</f>
        <v>7763369.7588286102</v>
      </c>
      <c r="DD32">
        <f>SAM_working!DC31</f>
        <v>4225794.2927393299</v>
      </c>
      <c r="DE32">
        <f>SAM_working!DD31</f>
        <v>0</v>
      </c>
      <c r="DF32">
        <f>SAM_working!DE31</f>
        <v>1592809533.57426</v>
      </c>
      <c r="DG32">
        <f>SAM_working!DF31</f>
        <v>26837728.560662098</v>
      </c>
      <c r="DH32">
        <f>SAM_working!DG31</f>
        <v>3635811520.06287</v>
      </c>
      <c r="DI32">
        <f>SAM_working!DH31</f>
        <v>12053584205.405199</v>
      </c>
      <c r="DJ32">
        <f t="shared" si="0"/>
        <v>19501465924.676056</v>
      </c>
    </row>
    <row r="33" spans="1:114">
      <c r="A33" t="s">
        <v>32</v>
      </c>
      <c r="B33">
        <f>SAM_working!B32</f>
        <v>5591438.8425399596</v>
      </c>
      <c r="D33">
        <f>SAM_working!C32</f>
        <v>7478244.8110276796</v>
      </c>
      <c r="E33">
        <f>SAM_working!D32</f>
        <v>6574580.3341469299</v>
      </c>
      <c r="F33">
        <f>SAM_working!E32</f>
        <v>17485267.961208899</v>
      </c>
      <c r="G33">
        <f>SAM_working!F32</f>
        <v>1.59923488630678</v>
      </c>
      <c r="H33">
        <f>SAM_working!G32</f>
        <v>26702.919677721198</v>
      </c>
      <c r="I33">
        <f>SAM_working!H32</f>
        <v>15598.608930174199</v>
      </c>
      <c r="J33">
        <f>SAM_working!I32</f>
        <v>9767421.4085423108</v>
      </c>
      <c r="K33">
        <f>SAM_working!J32</f>
        <v>7917116.4241372403</v>
      </c>
      <c r="L33">
        <f>SAM_working!K32</f>
        <v>2061686.2066003799</v>
      </c>
      <c r="M33">
        <f>SAM_working!L32</f>
        <v>639605.96308575699</v>
      </c>
      <c r="N33">
        <f>SAM_working!M32</f>
        <v>89939616.088635802</v>
      </c>
      <c r="O33">
        <f>SAM_working!N32</f>
        <v>98378830.693013594</v>
      </c>
      <c r="P33">
        <f>SAM_working!O32</f>
        <v>124822716.19049101</v>
      </c>
      <c r="Q33">
        <f>SAM_working!P32</f>
        <v>78022.421584588694</v>
      </c>
      <c r="R33">
        <f>SAM_working!Q32</f>
        <v>498374.64836414001</v>
      </c>
      <c r="S33">
        <f>SAM_working!R32</f>
        <v>129595.261558415</v>
      </c>
      <c r="T33">
        <f>SAM_working!S32</f>
        <v>4341.42994160339</v>
      </c>
      <c r="U33">
        <f>SAM_working!T32</f>
        <v>61730995.8494239</v>
      </c>
      <c r="V33">
        <f>SAM_working!U32</f>
        <v>30693759.857882399</v>
      </c>
      <c r="W33">
        <f>SAM_working!V32</f>
        <v>4109454.12491776</v>
      </c>
      <c r="X33">
        <f>SAM_working!W32</f>
        <v>5020001.3533898601</v>
      </c>
      <c r="Y33">
        <f>SAM_working!X32</f>
        <v>41428510.251933001</v>
      </c>
      <c r="Z33">
        <f>SAM_working!Y32</f>
        <v>13335921.321314501</v>
      </c>
      <c r="AA33">
        <f>SAM_working!Z32</f>
        <v>19505815.784808699</v>
      </c>
      <c r="AB33">
        <f>SAM_working!AA32</f>
        <v>9888687.2592882495</v>
      </c>
      <c r="AC33">
        <f>SAM_working!AB32</f>
        <v>49057954.013581403</v>
      </c>
      <c r="AD33">
        <f>SAM_working!AC32</f>
        <v>167320558.35354799</v>
      </c>
      <c r="AE33">
        <f>SAM_working!AD32</f>
        <v>195939459.18763399</v>
      </c>
      <c r="AF33">
        <f>SAM_working!AE32</f>
        <v>33905765.976478301</v>
      </c>
      <c r="AG33">
        <f>SAM_working!AF32</f>
        <v>11332188183.7927</v>
      </c>
      <c r="AH33">
        <f>SAM_working!AG32</f>
        <v>14141632.598659299</v>
      </c>
      <c r="AI33">
        <f>SAM_working!AH32</f>
        <v>52208292.844423801</v>
      </c>
      <c r="AJ33">
        <f>SAM_working!AI32</f>
        <v>308769231.368819</v>
      </c>
      <c r="AK33">
        <f>SAM_working!AJ32</f>
        <v>42144295.9285082</v>
      </c>
      <c r="AL33">
        <f>SAM_working!AK32</f>
        <v>1220879.0747175701</v>
      </c>
      <c r="AM33">
        <f>SAM_working!AL32</f>
        <v>14450551.2852757</v>
      </c>
      <c r="AN33">
        <f>SAM_working!AM32</f>
        <v>55316561.161940403</v>
      </c>
      <c r="AO33">
        <f>SAM_working!AN32</f>
        <v>19810707.354915101</v>
      </c>
      <c r="AP33">
        <f>SAM_working!AO32</f>
        <v>5456066.0476823105</v>
      </c>
      <c r="AQ33">
        <f>SAM_working!AP32</f>
        <v>4222675.5262017502</v>
      </c>
      <c r="AR33">
        <f>SAM_working!AQ32</f>
        <v>8864200.3245171402</v>
      </c>
      <c r="AS33">
        <f>SAM_working!AR32</f>
        <v>8239853.7216030303</v>
      </c>
      <c r="AT33">
        <f>SAM_working!AS32</f>
        <v>14142802.6418608</v>
      </c>
      <c r="AU33">
        <f>SAM_working!AT32</f>
        <v>3533003.7573137898</v>
      </c>
      <c r="AV33">
        <f>SAM_working!AU32</f>
        <v>43509650.995542198</v>
      </c>
      <c r="AW33">
        <f>SAM_working!AV32</f>
        <v>263715523.232907</v>
      </c>
      <c r="AX33">
        <f>SAM_working!AW32</f>
        <v>55705891.325195298</v>
      </c>
      <c r="AY33">
        <f>SAM_working!AX32</f>
        <v>127879.21996294201</v>
      </c>
      <c r="AZ33">
        <f>SAM_working!AY32</f>
        <v>19404342.595746499</v>
      </c>
      <c r="BA33">
        <f>SAM_working!AZ32</f>
        <v>18797874.215543199</v>
      </c>
      <c r="BB33">
        <f>SAM_working!BA32</f>
        <v>60830218.729828</v>
      </c>
      <c r="BC33">
        <f>SAM_working!BB32</f>
        <v>4363472.6724694204</v>
      </c>
      <c r="BD33">
        <f>SAM_working!BC32</f>
        <v>5510562.7711825604</v>
      </c>
      <c r="BE33">
        <f>SAM_working!BD32</f>
        <v>61467440.748641796</v>
      </c>
      <c r="BF33">
        <f>SAM_working!BE32</f>
        <v>7196579.9624854596</v>
      </c>
      <c r="BG33">
        <f>SAM_working!BF32</f>
        <v>2416122.9513589698</v>
      </c>
      <c r="BH33">
        <f>SAM_working!BG32</f>
        <v>20387258.589961499</v>
      </c>
      <c r="BI33">
        <f>SAM_working!BH32</f>
        <v>935392.98704858206</v>
      </c>
      <c r="BJ33">
        <f>SAM_working!BI32</f>
        <v>1179070.22983349</v>
      </c>
      <c r="BK33">
        <f>SAM_working!BJ32</f>
        <v>1845881.5757164201</v>
      </c>
      <c r="BL33">
        <f>SAM_working!BK32</f>
        <v>24350.7764795476</v>
      </c>
      <c r="BM33">
        <f>SAM_working!BL32</f>
        <v>7452.7564071618699</v>
      </c>
      <c r="BN33">
        <f>SAM_working!BM32</f>
        <v>261582.55209903</v>
      </c>
      <c r="BO33">
        <f>SAM_working!BN32</f>
        <v>63539222.594560899</v>
      </c>
      <c r="BP33">
        <f>SAM_working!BO32</f>
        <v>80930.880597809301</v>
      </c>
      <c r="BQ33">
        <f>SAM_working!BP32</f>
        <v>379627606.00530899</v>
      </c>
      <c r="BR33">
        <f>SAM_working!BQ32</f>
        <v>19236550.390788399</v>
      </c>
      <c r="BS33">
        <f>SAM_working!BR32</f>
        <v>508461962.07697499</v>
      </c>
      <c r="BT33">
        <f>SAM_working!BS32</f>
        <v>59548599.427354902</v>
      </c>
      <c r="BU33">
        <f>SAM_working!BT32</f>
        <v>21692544.030036598</v>
      </c>
      <c r="BV33">
        <f>SAM_working!BU32</f>
        <v>28016477.044325501</v>
      </c>
      <c r="BW33">
        <f>SAM_working!BV32</f>
        <v>38754809.716481604</v>
      </c>
      <c r="BX33">
        <f>SAM_working!BW32</f>
        <v>4625673.7883139299</v>
      </c>
      <c r="BY33">
        <f>SAM_working!BX32</f>
        <v>150140696.557845</v>
      </c>
      <c r="BZ33">
        <f>SAM_working!BY32</f>
        <v>4171152.1231351998</v>
      </c>
      <c r="CA33">
        <f>SAM_working!BZ32</f>
        <v>142765.743805976</v>
      </c>
      <c r="CB33">
        <f>SAM_working!CA32</f>
        <v>5686269.5662044697</v>
      </c>
      <c r="CC33">
        <f>SAM_working!CB32</f>
        <v>5988956.7911274098</v>
      </c>
      <c r="CD33">
        <f>SAM_working!CC32</f>
        <v>53724392.530185297</v>
      </c>
      <c r="CE33">
        <f>SAM_working!CD32</f>
        <v>874849497.26895797</v>
      </c>
      <c r="CF33">
        <f>SAM_working!CE32</f>
        <v>29525710.454009999</v>
      </c>
      <c r="CG33">
        <f>SAM_working!CF32</f>
        <v>74305768.511644393</v>
      </c>
      <c r="CH33">
        <f>SAM_working!CG32</f>
        <v>0</v>
      </c>
      <c r="CI33">
        <f>SAM_working!CH32</f>
        <v>131410491.420573</v>
      </c>
      <c r="CJ33">
        <f>SAM_working!CI32</f>
        <v>0</v>
      </c>
      <c r="CK33">
        <f>SAM_working!CJ32</f>
        <v>0</v>
      </c>
      <c r="CL33">
        <f>SAM_working!CK32</f>
        <v>0</v>
      </c>
      <c r="CM33">
        <f>SAM_working!CL32</f>
        <v>0</v>
      </c>
      <c r="CN33">
        <f>SAM_working!CM32</f>
        <v>0</v>
      </c>
      <c r="CO33">
        <f>SAM_working!CN32</f>
        <v>81061814.686802894</v>
      </c>
      <c r="CP33">
        <f>SAM_working!CO32</f>
        <v>85856612.893236503</v>
      </c>
      <c r="CQ33">
        <f>SAM_working!CP32</f>
        <v>86886052.112108901</v>
      </c>
      <c r="CR33">
        <f>SAM_working!CQ32</f>
        <v>89660746.143821895</v>
      </c>
      <c r="CS33">
        <f>SAM_working!CR32</f>
        <v>216122398.88152599</v>
      </c>
      <c r="CT33">
        <f>SAM_working!CS32</f>
        <v>379505999.56057501</v>
      </c>
      <c r="CU33">
        <f>SAM_working!CT32</f>
        <v>864445946.87782395</v>
      </c>
      <c r="CV33">
        <f>SAM_working!CU32</f>
        <v>968905343.18493795</v>
      </c>
      <c r="CW33">
        <f>SAM_working!CV32</f>
        <v>2087438488.402</v>
      </c>
      <c r="CX33">
        <f>SAM_working!CW32</f>
        <v>10908631.605459901</v>
      </c>
      <c r="CY33">
        <f>SAM_working!CX32</f>
        <v>3936076418.6426401</v>
      </c>
      <c r="CZ33">
        <f>SAM_working!CY32</f>
        <v>209593727.501313</v>
      </c>
      <c r="DA33">
        <f>SAM_working!CZ32</f>
        <v>383904328.64433599</v>
      </c>
      <c r="DB33">
        <f>SAM_working!DA32</f>
        <v>101345744.74378499</v>
      </c>
      <c r="DC33">
        <f>SAM_working!DB32</f>
        <v>28918141.719154801</v>
      </c>
      <c r="DD33">
        <f>SAM_working!DC32</f>
        <v>110250019.958121</v>
      </c>
      <c r="DE33">
        <f>SAM_working!DD32</f>
        <v>0</v>
      </c>
      <c r="DF33">
        <f>SAM_working!DE32</f>
        <v>29232164902.501598</v>
      </c>
      <c r="DG33">
        <f>SAM_working!DF32</f>
        <v>248413452.98423499</v>
      </c>
      <c r="DH33">
        <f>SAM_working!DG32</f>
        <v>18110121020.017799</v>
      </c>
      <c r="DI33">
        <f>SAM_working!DH32</f>
        <v>46853809063.498398</v>
      </c>
      <c r="DJ33">
        <f t="shared" si="0"/>
        <v>119994660462.94638</v>
      </c>
    </row>
    <row r="34" spans="1:114">
      <c r="A34" t="s">
        <v>33</v>
      </c>
      <c r="B34">
        <f>SAM_working!B33</f>
        <v>44283.114653589801</v>
      </c>
      <c r="D34">
        <f>SAM_working!C33</f>
        <v>803789.97839025396</v>
      </c>
      <c r="E34">
        <f>SAM_working!D33</f>
        <v>573186.34371740499</v>
      </c>
      <c r="F34">
        <f>SAM_working!E33</f>
        <v>33248.298389935597</v>
      </c>
      <c r="G34">
        <f>SAM_working!F33</f>
        <v>0.41237839723122299</v>
      </c>
      <c r="H34">
        <f>SAM_working!G33</f>
        <v>160.50454702830299</v>
      </c>
      <c r="I34">
        <f>SAM_working!H33</f>
        <v>72.584288095491701</v>
      </c>
      <c r="J34">
        <f>SAM_working!I33</f>
        <v>56898.908378195702</v>
      </c>
      <c r="K34">
        <f>SAM_working!J33</f>
        <v>28131.0144639303</v>
      </c>
      <c r="L34">
        <f>SAM_working!K33</f>
        <v>14786.2037963232</v>
      </c>
      <c r="M34">
        <f>SAM_working!L33</f>
        <v>40519.507010314002</v>
      </c>
      <c r="N34">
        <f>SAM_working!M33</f>
        <v>537749934.98716998</v>
      </c>
      <c r="O34">
        <f>SAM_working!N33</f>
        <v>456107.61417257698</v>
      </c>
      <c r="P34">
        <f>SAM_working!O33</f>
        <v>389935.606396847</v>
      </c>
      <c r="Q34">
        <f>SAM_working!P33</f>
        <v>13999.787677877601</v>
      </c>
      <c r="R34">
        <f>SAM_working!Q33</f>
        <v>36988.670602501603</v>
      </c>
      <c r="S34">
        <f>SAM_working!R33</f>
        <v>36114.548246868399</v>
      </c>
      <c r="T34">
        <f>SAM_working!S33</f>
        <v>1490.6130091007601</v>
      </c>
      <c r="U34">
        <f>SAM_working!T33</f>
        <v>20108499.403376602</v>
      </c>
      <c r="V34">
        <f>SAM_working!U33</f>
        <v>294111.28422557702</v>
      </c>
      <c r="W34">
        <f>SAM_working!V33</f>
        <v>46806.402712338</v>
      </c>
      <c r="X34">
        <f>SAM_working!W33</f>
        <v>47184.434447164604</v>
      </c>
      <c r="Y34">
        <f>SAM_working!X33</f>
        <v>305969.19006096403</v>
      </c>
      <c r="Z34">
        <f>SAM_working!Y33</f>
        <v>6779748.8345280401</v>
      </c>
      <c r="AA34">
        <f>SAM_working!Z33</f>
        <v>345301.71005258401</v>
      </c>
      <c r="AB34">
        <f>SAM_working!AA33</f>
        <v>398514.459834348</v>
      </c>
      <c r="AC34">
        <f>SAM_working!AB33</f>
        <v>1268422.56411103</v>
      </c>
      <c r="AD34">
        <f>SAM_working!AC33</f>
        <v>975010.39249322098</v>
      </c>
      <c r="AE34">
        <f>SAM_working!AD33</f>
        <v>17730626.7149822</v>
      </c>
      <c r="AF34">
        <f>SAM_working!AE33</f>
        <v>590385.05934749998</v>
      </c>
      <c r="AG34">
        <f>SAM_working!AF33</f>
        <v>7728608.0999417603</v>
      </c>
      <c r="AH34">
        <f>SAM_working!AG33</f>
        <v>55750123.707297899</v>
      </c>
      <c r="AI34">
        <f>SAM_working!AH33</f>
        <v>6736679.3253872497</v>
      </c>
      <c r="AJ34">
        <f>SAM_working!AI33</f>
        <v>15625208.978416</v>
      </c>
      <c r="AK34">
        <f>SAM_working!AJ33</f>
        <v>2216274.17372467</v>
      </c>
      <c r="AL34">
        <f>SAM_working!AK33</f>
        <v>727598.59529723297</v>
      </c>
      <c r="AM34">
        <f>SAM_working!AL33</f>
        <v>94704.765995100606</v>
      </c>
      <c r="AN34">
        <f>SAM_working!AM33</f>
        <v>386786.84730854398</v>
      </c>
      <c r="AO34">
        <f>SAM_working!AN33</f>
        <v>108366.774624835</v>
      </c>
      <c r="AP34">
        <f>SAM_working!AO33</f>
        <v>31665.1249813135</v>
      </c>
      <c r="AQ34">
        <f>SAM_working!AP33</f>
        <v>2741851.67741659</v>
      </c>
      <c r="AR34">
        <f>SAM_working!AQ33</f>
        <v>6918252.0982615398</v>
      </c>
      <c r="AS34">
        <f>SAM_working!AR33</f>
        <v>220169.23271460799</v>
      </c>
      <c r="AT34">
        <f>SAM_working!AS33</f>
        <v>8047.1630495774998</v>
      </c>
      <c r="AU34">
        <f>SAM_working!AT33</f>
        <v>410900.35013849201</v>
      </c>
      <c r="AV34">
        <f>SAM_working!AU33</f>
        <v>34262.952603222097</v>
      </c>
      <c r="AW34">
        <f>SAM_working!AV33</f>
        <v>192307.331585376</v>
      </c>
      <c r="AX34">
        <f>SAM_working!AW33</f>
        <v>20572.352813580401</v>
      </c>
      <c r="AY34">
        <f>SAM_working!AX33</f>
        <v>38250.878364359</v>
      </c>
      <c r="AZ34">
        <f>SAM_working!AY33</f>
        <v>11059.9884436107</v>
      </c>
      <c r="BA34">
        <f>SAM_working!AZ33</f>
        <v>11591.051856661999</v>
      </c>
      <c r="BB34">
        <f>SAM_working!BA33</f>
        <v>87083.510576733504</v>
      </c>
      <c r="BC34">
        <f>SAM_working!BB33</f>
        <v>73385.676197424793</v>
      </c>
      <c r="BD34">
        <f>SAM_working!BC33</f>
        <v>87418.5072066055</v>
      </c>
      <c r="BE34">
        <f>SAM_working!BD33</f>
        <v>210152.364711392</v>
      </c>
      <c r="BF34">
        <f>SAM_working!BE33</f>
        <v>4953817.1708386997</v>
      </c>
      <c r="BG34">
        <f>SAM_working!BF33</f>
        <v>19252744.592362199</v>
      </c>
      <c r="BH34">
        <f>SAM_working!BG33</f>
        <v>439628.05448275199</v>
      </c>
      <c r="BI34">
        <f>SAM_working!BH33</f>
        <v>35099.931400929403</v>
      </c>
      <c r="BJ34">
        <f>SAM_working!BI33</f>
        <v>77333.0938827543</v>
      </c>
      <c r="BK34">
        <f>SAM_working!BJ33</f>
        <v>36290.588959503802</v>
      </c>
      <c r="BL34">
        <f>SAM_working!BK33</f>
        <v>47410.8170340543</v>
      </c>
      <c r="BM34">
        <f>SAM_working!BL33</f>
        <v>3896.1466866707901</v>
      </c>
      <c r="BN34">
        <f>SAM_working!BM33</f>
        <v>223839857.18077701</v>
      </c>
      <c r="BO34">
        <f>SAM_working!BN33</f>
        <v>356249.62163989001</v>
      </c>
      <c r="BP34">
        <f>SAM_working!BO33</f>
        <v>35143.549699952899</v>
      </c>
      <c r="BQ34">
        <f>SAM_working!BP33</f>
        <v>15725649.410155401</v>
      </c>
      <c r="BR34">
        <f>SAM_working!BQ33</f>
        <v>141693.410796051</v>
      </c>
      <c r="BS34">
        <f>SAM_working!BR33</f>
        <v>647697.47297595302</v>
      </c>
      <c r="BT34">
        <f>SAM_working!BS33</f>
        <v>100982.325217102</v>
      </c>
      <c r="BU34">
        <f>SAM_working!BT33</f>
        <v>68012.272021209297</v>
      </c>
      <c r="BV34">
        <f>SAM_working!BU33</f>
        <v>4140942.52586678</v>
      </c>
      <c r="BW34">
        <f>SAM_working!BV33</f>
        <v>2529571.31604956</v>
      </c>
      <c r="BX34">
        <f>SAM_working!BW33</f>
        <v>160937.88059781201</v>
      </c>
      <c r="BY34">
        <f>SAM_working!BX33</f>
        <v>7198486.51089451</v>
      </c>
      <c r="BZ34">
        <f>SAM_working!BY33</f>
        <v>21228310.585891899</v>
      </c>
      <c r="CA34">
        <f>SAM_working!BZ33</f>
        <v>7032.8271697371201</v>
      </c>
      <c r="CB34">
        <f>SAM_working!CA33</f>
        <v>5287881.6714416798</v>
      </c>
      <c r="CC34">
        <f>SAM_working!CB33</f>
        <v>326093.33715956</v>
      </c>
      <c r="CD34">
        <f>SAM_working!CC33</f>
        <v>12850235.1114383</v>
      </c>
      <c r="CE34">
        <f>SAM_working!CD33</f>
        <v>7520140.9772643698</v>
      </c>
      <c r="CF34">
        <f>SAM_working!CE33</f>
        <v>1631671.9360800399</v>
      </c>
      <c r="CG34">
        <f>SAM_working!CF33</f>
        <v>5804099.5200514402</v>
      </c>
      <c r="CH34">
        <f>SAM_working!CG33</f>
        <v>0</v>
      </c>
      <c r="CI34">
        <f>SAM_working!CH33</f>
        <v>30859012.314224299</v>
      </c>
      <c r="CJ34">
        <f>SAM_working!CI33</f>
        <v>0</v>
      </c>
      <c r="CK34">
        <f>SAM_working!CJ33</f>
        <v>0</v>
      </c>
      <c r="CL34">
        <f>SAM_working!CK33</f>
        <v>0</v>
      </c>
      <c r="CM34">
        <f>SAM_working!CL33</f>
        <v>0</v>
      </c>
      <c r="CN34">
        <f>SAM_working!CM33</f>
        <v>0</v>
      </c>
      <c r="CO34">
        <f>SAM_working!CN33</f>
        <v>15785496.7217388</v>
      </c>
      <c r="CP34">
        <f>SAM_working!CO33</f>
        <v>21114811.521277402</v>
      </c>
      <c r="CQ34">
        <f>SAM_working!CP33</f>
        <v>32019930.5465106</v>
      </c>
      <c r="CR34">
        <f>SAM_working!CQ33</f>
        <v>24320850.2404356</v>
      </c>
      <c r="CS34">
        <f>SAM_working!CR33</f>
        <v>58408166.078429498</v>
      </c>
      <c r="CT34">
        <f>SAM_working!CS33</f>
        <v>83752830.036359996</v>
      </c>
      <c r="CU34">
        <f>SAM_working!CT33</f>
        <v>162205795.04448301</v>
      </c>
      <c r="CV34">
        <f>SAM_working!CU33</f>
        <v>168945641.578417</v>
      </c>
      <c r="CW34">
        <f>SAM_working!CV33</f>
        <v>484864414.46708298</v>
      </c>
      <c r="CX34">
        <f>SAM_working!CW33</f>
        <v>48293.229530543802</v>
      </c>
      <c r="CY34">
        <f>SAM_working!CX33</f>
        <v>505694.36740489199</v>
      </c>
      <c r="CZ34">
        <f>SAM_working!CY33</f>
        <v>403847.00603393198</v>
      </c>
      <c r="DA34">
        <f>SAM_working!CZ33</f>
        <v>1303772.9221633601</v>
      </c>
      <c r="DB34">
        <f>SAM_working!DA33</f>
        <v>1431610.0231554301</v>
      </c>
      <c r="DC34">
        <f>SAM_working!DB33</f>
        <v>455931.54228373198</v>
      </c>
      <c r="DD34">
        <f>SAM_working!DC33</f>
        <v>16570470.3998625</v>
      </c>
      <c r="DE34">
        <f>SAM_working!DD33</f>
        <v>0</v>
      </c>
      <c r="DF34">
        <f>SAM_working!DE33</f>
        <v>1944295021.52424</v>
      </c>
      <c r="DG34">
        <f>SAM_working!DF33</f>
        <v>7990534.3695944902</v>
      </c>
      <c r="DH34">
        <f>SAM_working!DG33</f>
        <v>201510316.21739301</v>
      </c>
      <c r="DI34">
        <f>SAM_working!DH33</f>
        <v>4153399936.9398799</v>
      </c>
      <c r="DJ34">
        <f t="shared" si="0"/>
        <v>8434280837.605711</v>
      </c>
    </row>
    <row r="35" spans="1:114">
      <c r="A35" t="s">
        <v>34</v>
      </c>
      <c r="B35">
        <f>SAM_working!B34</f>
        <v>391721.91014959302</v>
      </c>
      <c r="D35">
        <f>SAM_working!C34</f>
        <v>912549.41471122205</v>
      </c>
      <c r="E35">
        <f>SAM_working!D34</f>
        <v>625329.96724111901</v>
      </c>
      <c r="F35">
        <f>SAM_working!E34</f>
        <v>1674937.4479319099</v>
      </c>
      <c r="G35">
        <f>SAM_working!F34</f>
        <v>50.665983745021002</v>
      </c>
      <c r="H35">
        <f>SAM_working!G34</f>
        <v>389.66794408309403</v>
      </c>
      <c r="I35">
        <f>SAM_working!H34</f>
        <v>1431.2772650013901</v>
      </c>
      <c r="J35">
        <f>SAM_working!I34</f>
        <v>1261154.4611458001</v>
      </c>
      <c r="K35">
        <f>SAM_working!J34</f>
        <v>185876.91948727099</v>
      </c>
      <c r="L35">
        <f>SAM_working!K34</f>
        <v>67455.176970547298</v>
      </c>
      <c r="M35">
        <f>SAM_working!L34</f>
        <v>1917216.5473992799</v>
      </c>
      <c r="N35">
        <f>SAM_working!M34</f>
        <v>38972442.768252403</v>
      </c>
      <c r="O35">
        <f>SAM_working!N34</f>
        <v>4964473.2336641597</v>
      </c>
      <c r="P35">
        <f>SAM_working!O34</f>
        <v>2251859.5194398402</v>
      </c>
      <c r="Q35">
        <f>SAM_working!P34</f>
        <v>96876.943739745198</v>
      </c>
      <c r="R35">
        <f>SAM_working!Q34</f>
        <v>251738.49599716501</v>
      </c>
      <c r="S35">
        <f>SAM_working!R34</f>
        <v>18672365.974770799</v>
      </c>
      <c r="T35">
        <f>SAM_working!S34</f>
        <v>373949.80613803799</v>
      </c>
      <c r="U35">
        <f>SAM_working!T34</f>
        <v>2694077.5202072002</v>
      </c>
      <c r="V35">
        <f>SAM_working!U34</f>
        <v>1166548.6187322801</v>
      </c>
      <c r="W35">
        <f>SAM_working!V34</f>
        <v>841895.05256640399</v>
      </c>
      <c r="X35">
        <f>SAM_working!W34</f>
        <v>1185265.11182615</v>
      </c>
      <c r="Y35">
        <f>SAM_working!X34</f>
        <v>5331789.3680576403</v>
      </c>
      <c r="Z35">
        <f>SAM_working!Y34</f>
        <v>3807371.43790241</v>
      </c>
      <c r="AA35">
        <f>SAM_working!Z34</f>
        <v>2448924.4978842302</v>
      </c>
      <c r="AB35">
        <f>SAM_working!AA34</f>
        <v>643953.51614927896</v>
      </c>
      <c r="AC35">
        <f>SAM_working!AB34</f>
        <v>4737651.5826187199</v>
      </c>
      <c r="AD35">
        <f>SAM_working!AC34</f>
        <v>16140700.4717359</v>
      </c>
      <c r="AE35">
        <f>SAM_working!AD34</f>
        <v>9357963.0188226402</v>
      </c>
      <c r="AF35">
        <f>SAM_working!AE34</f>
        <v>6082454.2602000302</v>
      </c>
      <c r="AG35">
        <f>SAM_working!AF34</f>
        <v>25817629.641334198</v>
      </c>
      <c r="AH35">
        <f>SAM_working!AG34</f>
        <v>1379646.3769829799</v>
      </c>
      <c r="AI35">
        <f>SAM_working!AH34</f>
        <v>219227673.65436</v>
      </c>
      <c r="AJ35">
        <f>SAM_working!AI34</f>
        <v>29423561.247938801</v>
      </c>
      <c r="AK35">
        <f>SAM_working!AJ34</f>
        <v>10303942.1386155</v>
      </c>
      <c r="AL35">
        <f>SAM_working!AK34</f>
        <v>244854.21908243001</v>
      </c>
      <c r="AM35">
        <f>SAM_working!AL34</f>
        <v>704245.65899031598</v>
      </c>
      <c r="AN35">
        <f>SAM_working!AM34</f>
        <v>2776962.4966243999</v>
      </c>
      <c r="AO35">
        <f>SAM_working!AN34</f>
        <v>884980.296455067</v>
      </c>
      <c r="AP35">
        <f>SAM_working!AO34</f>
        <v>428520.82160076097</v>
      </c>
      <c r="AQ35">
        <f>SAM_working!AP34</f>
        <v>9873521.8958299495</v>
      </c>
      <c r="AR35">
        <f>SAM_working!AQ34</f>
        <v>1457112.0426153</v>
      </c>
      <c r="AS35">
        <f>SAM_working!AR34</f>
        <v>971434.66148993303</v>
      </c>
      <c r="AT35">
        <f>SAM_working!AS34</f>
        <v>280889.24862466898</v>
      </c>
      <c r="AU35">
        <f>SAM_working!AT34</f>
        <v>198240.50485536901</v>
      </c>
      <c r="AV35">
        <f>SAM_working!AU34</f>
        <v>218361.61392569201</v>
      </c>
      <c r="AW35">
        <f>SAM_working!AV34</f>
        <v>728770.96874581405</v>
      </c>
      <c r="AX35">
        <f>SAM_working!AW34</f>
        <v>1381726.3638613599</v>
      </c>
      <c r="AY35">
        <f>SAM_working!AX34</f>
        <v>224383.98407929801</v>
      </c>
      <c r="AZ35">
        <f>SAM_working!AY34</f>
        <v>862591.20567552606</v>
      </c>
      <c r="BA35">
        <f>SAM_working!AZ34</f>
        <v>293748.77371824603</v>
      </c>
      <c r="BB35">
        <f>SAM_working!BA34</f>
        <v>1814022.74900907</v>
      </c>
      <c r="BC35">
        <f>SAM_working!BB34</f>
        <v>2883845.0106162298</v>
      </c>
      <c r="BD35">
        <f>SAM_working!BC34</f>
        <v>1713535.6534998701</v>
      </c>
      <c r="BE35">
        <f>SAM_working!BD34</f>
        <v>1664935.3167819099</v>
      </c>
      <c r="BF35">
        <f>SAM_working!BE34</f>
        <v>6530235.3282109899</v>
      </c>
      <c r="BG35">
        <f>SAM_working!BF34</f>
        <v>7128923.3123550098</v>
      </c>
      <c r="BH35">
        <f>SAM_working!BG34</f>
        <v>13039948.484355399</v>
      </c>
      <c r="BI35">
        <f>SAM_working!BH34</f>
        <v>2938571.3414088702</v>
      </c>
      <c r="BJ35">
        <f>SAM_working!BI34</f>
        <v>7280600.3178969398</v>
      </c>
      <c r="BK35">
        <f>SAM_working!BJ34</f>
        <v>2746603.2841363</v>
      </c>
      <c r="BL35">
        <f>SAM_working!BK34</f>
        <v>3069368.7605218301</v>
      </c>
      <c r="BM35">
        <f>SAM_working!BL34</f>
        <v>425359.429678416</v>
      </c>
      <c r="BN35">
        <f>SAM_working!BM34</f>
        <v>17949900.925241899</v>
      </c>
      <c r="BO35">
        <f>SAM_working!BN34</f>
        <v>2500943.9363234299</v>
      </c>
      <c r="BP35">
        <f>SAM_working!BO34</f>
        <v>1247186.65940674</v>
      </c>
      <c r="BQ35">
        <f>SAM_working!BP34</f>
        <v>98973629.186400503</v>
      </c>
      <c r="BR35">
        <f>SAM_working!BQ34</f>
        <v>5281041.5067788297</v>
      </c>
      <c r="BS35">
        <f>SAM_working!BR34</f>
        <v>35564904.604662597</v>
      </c>
      <c r="BT35">
        <f>SAM_working!BS34</f>
        <v>4198426.4098147796</v>
      </c>
      <c r="BU35">
        <f>SAM_working!BT34</f>
        <v>9867994.7488604095</v>
      </c>
      <c r="BV35">
        <f>SAM_working!BU34</f>
        <v>361223198.58294898</v>
      </c>
      <c r="BW35">
        <f>SAM_working!BV34</f>
        <v>227637746.600876</v>
      </c>
      <c r="BX35">
        <f>SAM_working!BW34</f>
        <v>9546454.5611527506</v>
      </c>
      <c r="BY35">
        <f>SAM_working!BX34</f>
        <v>46521277.023570299</v>
      </c>
      <c r="BZ35">
        <f>SAM_working!BY34</f>
        <v>4505662.4683978697</v>
      </c>
      <c r="CA35">
        <f>SAM_working!BZ34</f>
        <v>726352.49419138802</v>
      </c>
      <c r="CB35">
        <f>SAM_working!CA34</f>
        <v>9573646.8240491394</v>
      </c>
      <c r="CC35">
        <f>SAM_working!CB34</f>
        <v>2341861.1484674099</v>
      </c>
      <c r="CD35">
        <f>SAM_working!CC34</f>
        <v>24173923.472929399</v>
      </c>
      <c r="CE35">
        <f>SAM_working!CD34</f>
        <v>8161890.4249896798</v>
      </c>
      <c r="CF35">
        <f>SAM_working!CE34</f>
        <v>26416616.245349601</v>
      </c>
      <c r="CG35">
        <f>SAM_working!CF34</f>
        <v>14463957.8493506</v>
      </c>
      <c r="CH35">
        <f>SAM_working!CG34</f>
        <v>0</v>
      </c>
      <c r="CI35">
        <f>SAM_working!CH34</f>
        <v>6411731.2454367597</v>
      </c>
      <c r="CJ35">
        <f>SAM_working!CI34</f>
        <v>0</v>
      </c>
      <c r="CK35">
        <f>SAM_working!CJ34</f>
        <v>0</v>
      </c>
      <c r="CL35">
        <f>SAM_working!CK34</f>
        <v>0</v>
      </c>
      <c r="CM35">
        <f>SAM_working!CL34</f>
        <v>0</v>
      </c>
      <c r="CN35">
        <f>SAM_working!CM34</f>
        <v>0</v>
      </c>
      <c r="CO35">
        <f>SAM_working!CN34</f>
        <v>52807119.787311301</v>
      </c>
      <c r="CP35">
        <f>SAM_working!CO34</f>
        <v>78508776.886467904</v>
      </c>
      <c r="CQ35">
        <f>SAM_working!CP34</f>
        <v>68865909.348070204</v>
      </c>
      <c r="CR35">
        <f>SAM_working!CQ34</f>
        <v>65027396.534677804</v>
      </c>
      <c r="CS35">
        <f>SAM_working!CR34</f>
        <v>171373322.450398</v>
      </c>
      <c r="CT35">
        <f>SAM_working!CS34</f>
        <v>295405239.36364597</v>
      </c>
      <c r="CU35">
        <f>SAM_working!CT34</f>
        <v>485393881.83499599</v>
      </c>
      <c r="CV35">
        <f>SAM_working!CU34</f>
        <v>382116693.739375</v>
      </c>
      <c r="CW35">
        <f>SAM_working!CV34</f>
        <v>1086961108.4047999</v>
      </c>
      <c r="CX35">
        <f>SAM_working!CW34</f>
        <v>3169646.3732964201</v>
      </c>
      <c r="CY35">
        <f>SAM_working!CX34</f>
        <v>29079849.771762699</v>
      </c>
      <c r="CZ35">
        <f>SAM_working!CY34</f>
        <v>19672481.480303299</v>
      </c>
      <c r="DA35">
        <f>SAM_working!CZ34</f>
        <v>35092711.214771502</v>
      </c>
      <c r="DB35">
        <f>SAM_working!DA34</f>
        <v>18591513.086574402</v>
      </c>
      <c r="DC35">
        <f>SAM_working!DB34</f>
        <v>134075617.797426</v>
      </c>
      <c r="DD35">
        <f>SAM_working!DC34</f>
        <v>25578257.778955199</v>
      </c>
      <c r="DE35">
        <f>SAM_working!DD34</f>
        <v>0</v>
      </c>
      <c r="DF35">
        <f>SAM_working!DE34</f>
        <v>3271274228.5502601</v>
      </c>
      <c r="DG35">
        <f>SAM_working!DF34</f>
        <v>37499998.398701198</v>
      </c>
      <c r="DH35">
        <f>SAM_working!DG34</f>
        <v>5627566020.4168901</v>
      </c>
      <c r="DI35">
        <f>SAM_working!DH34</f>
        <v>20177329640.033298</v>
      </c>
      <c r="DJ35">
        <f t="shared" si="0"/>
        <v>33468656921.62999</v>
      </c>
    </row>
    <row r="36" spans="1:114">
      <c r="A36" t="s">
        <v>35</v>
      </c>
      <c r="B36">
        <f>SAM_working!B35</f>
        <v>705447831.77918804</v>
      </c>
      <c r="C36" s="8">
        <f>'FTS sector'!M12</f>
        <v>2061373.4032402399</v>
      </c>
      <c r="D36">
        <f>SAM_working!C35</f>
        <v>902344915.08644998</v>
      </c>
      <c r="E36">
        <f>SAM_working!D35</f>
        <v>665039733.66325998</v>
      </c>
      <c r="F36">
        <f>SAM_working!E35</f>
        <v>2000647538.1607201</v>
      </c>
      <c r="G36">
        <f>SAM_working!F35</f>
        <v>7946154.1919646002</v>
      </c>
      <c r="H36">
        <f>SAM_working!G35</f>
        <v>352739.55848411901</v>
      </c>
      <c r="I36">
        <f>SAM_working!H35</f>
        <v>3140540.1324364999</v>
      </c>
      <c r="J36">
        <f>SAM_working!I35</f>
        <v>409946452.11191303</v>
      </c>
      <c r="K36">
        <f>SAM_working!J35</f>
        <v>131427753.017784</v>
      </c>
      <c r="L36">
        <f>SAM_working!K35</f>
        <v>88275105.808831796</v>
      </c>
      <c r="M36">
        <f>SAM_working!L35</f>
        <v>725889416.32830095</v>
      </c>
      <c r="N36">
        <f>SAM_working!M35</f>
        <v>18100443847.573601</v>
      </c>
      <c r="O36">
        <f>SAM_working!N35</f>
        <v>11483745809.5811</v>
      </c>
      <c r="P36">
        <f>SAM_working!O35</f>
        <v>3530293725.6104598</v>
      </c>
      <c r="Q36">
        <f>SAM_working!P35</f>
        <v>111068427.09683999</v>
      </c>
      <c r="R36">
        <f>SAM_working!Q35</f>
        <v>96754436.029268995</v>
      </c>
      <c r="S36">
        <f>SAM_working!R35</f>
        <v>327046188.115421</v>
      </c>
      <c r="T36">
        <f>SAM_working!S35</f>
        <v>74956734.349721104</v>
      </c>
      <c r="U36">
        <f>SAM_working!T35</f>
        <v>1282698409.2221799</v>
      </c>
      <c r="V36">
        <f>SAM_working!U35</f>
        <v>1205252857.00843</v>
      </c>
      <c r="W36">
        <f>SAM_working!V35</f>
        <v>519777318.71478301</v>
      </c>
      <c r="X36">
        <f>SAM_working!W35</f>
        <v>4153602939.4082699</v>
      </c>
      <c r="Y36">
        <f>SAM_working!X35</f>
        <v>8225392532.0052299</v>
      </c>
      <c r="Z36">
        <f>SAM_working!Y35</f>
        <v>1655238654.1331501</v>
      </c>
      <c r="AA36">
        <f>SAM_working!Z35</f>
        <v>939850817.08482897</v>
      </c>
      <c r="AB36">
        <f>SAM_working!AA35</f>
        <v>1300775887.9082899</v>
      </c>
      <c r="AC36">
        <f>SAM_working!AB35</f>
        <v>2880067418.8466601</v>
      </c>
      <c r="AD36">
        <f>SAM_working!AC35</f>
        <v>3208999734.5202198</v>
      </c>
      <c r="AE36">
        <f>SAM_working!AD35</f>
        <v>16747353614.8543</v>
      </c>
      <c r="AF36">
        <f>SAM_working!AE35</f>
        <v>2337823495.7017999</v>
      </c>
      <c r="AG36">
        <f>SAM_working!AF35</f>
        <v>16559966256.989</v>
      </c>
      <c r="AH36">
        <f>SAM_working!AG35</f>
        <v>711340356.80659902</v>
      </c>
      <c r="AI36">
        <f>SAM_working!AH35</f>
        <v>3098726606.8610601</v>
      </c>
      <c r="AJ36">
        <f>SAM_working!AI35</f>
        <v>9927888642.5999508</v>
      </c>
      <c r="AK36">
        <f>SAM_working!AJ35</f>
        <v>475346216.29792303</v>
      </c>
      <c r="AL36">
        <f>SAM_working!AK35</f>
        <v>46704365.0309444</v>
      </c>
      <c r="AM36">
        <f>SAM_working!AL35</f>
        <v>80857803.170380503</v>
      </c>
      <c r="AN36">
        <f>SAM_working!AM35</f>
        <v>361556625.70055801</v>
      </c>
      <c r="AO36">
        <f>SAM_working!AN35</f>
        <v>110544180.072952</v>
      </c>
      <c r="AP36">
        <f>SAM_working!AO35</f>
        <v>80321567.440769807</v>
      </c>
      <c r="AQ36">
        <f>SAM_working!AP35</f>
        <v>243546400.288176</v>
      </c>
      <c r="AR36">
        <f>SAM_working!AQ35</f>
        <v>341619316.51030701</v>
      </c>
      <c r="AS36">
        <f>SAM_working!AR35</f>
        <v>289634954.420138</v>
      </c>
      <c r="AT36">
        <f>SAM_working!AS35</f>
        <v>456974127.41084498</v>
      </c>
      <c r="AU36">
        <f>SAM_working!AT35</f>
        <v>162133694.961824</v>
      </c>
      <c r="AV36">
        <f>SAM_working!AU35</f>
        <v>174234165.403413</v>
      </c>
      <c r="AW36">
        <f>SAM_working!AV35</f>
        <v>1754894596.6069</v>
      </c>
      <c r="AX36">
        <f>SAM_working!AW35</f>
        <v>407806334.37520301</v>
      </c>
      <c r="AY36">
        <f>SAM_working!AX35</f>
        <v>64764848.505491696</v>
      </c>
      <c r="AZ36">
        <f>SAM_working!AY35</f>
        <v>114192356.11376099</v>
      </c>
      <c r="BA36">
        <f>SAM_working!AZ35</f>
        <v>147491809.184944</v>
      </c>
      <c r="BB36">
        <f>SAM_working!BA35</f>
        <v>431347137.93820697</v>
      </c>
      <c r="BC36">
        <f>SAM_working!BB35</f>
        <v>2385083388.9181399</v>
      </c>
      <c r="BD36">
        <f>SAM_working!BC35</f>
        <v>84594200.264200702</v>
      </c>
      <c r="BE36">
        <f>SAM_working!BD35</f>
        <v>536700415.505647</v>
      </c>
      <c r="BF36">
        <f>SAM_working!BE35</f>
        <v>1205128162.0132799</v>
      </c>
      <c r="BG36">
        <f>SAM_working!BF35</f>
        <v>665028930.51306701</v>
      </c>
      <c r="BH36">
        <f>SAM_working!BG35</f>
        <v>701888967.45330095</v>
      </c>
      <c r="BI36">
        <f>SAM_working!BH35</f>
        <v>126196795.604819</v>
      </c>
      <c r="BJ36">
        <f>SAM_working!BI35</f>
        <v>377281449.90052301</v>
      </c>
      <c r="BK36">
        <f>SAM_working!BJ35</f>
        <v>132681428.81099001</v>
      </c>
      <c r="BL36">
        <f>SAM_working!BK35</f>
        <v>88992627.805802703</v>
      </c>
      <c r="BM36">
        <f>SAM_working!BL35</f>
        <v>118711625.725683</v>
      </c>
      <c r="BN36">
        <f>SAM_working!BM35</f>
        <v>1715092175.34358</v>
      </c>
      <c r="BO36">
        <f>SAM_working!BN35</f>
        <v>2702179760.8557301</v>
      </c>
      <c r="BP36">
        <f>SAM_working!BO35</f>
        <v>193439763.402924</v>
      </c>
      <c r="BQ36">
        <f>SAM_working!BP35</f>
        <v>5050760859.2235699</v>
      </c>
      <c r="BR36">
        <f>SAM_working!BQ35</f>
        <v>594934449.60994196</v>
      </c>
      <c r="BS36">
        <f>SAM_working!BR35</f>
        <v>2132962374.5092599</v>
      </c>
      <c r="BT36">
        <f>SAM_working!BS35</f>
        <v>656425548.81840396</v>
      </c>
      <c r="BU36">
        <f>SAM_working!BT35</f>
        <v>626458389.52085996</v>
      </c>
      <c r="BV36">
        <f>SAM_working!BU35</f>
        <v>5831132936.9410496</v>
      </c>
      <c r="BW36">
        <f>SAM_working!BV35</f>
        <v>2814778589.9298401</v>
      </c>
      <c r="BX36">
        <f>SAM_working!BW35</f>
        <v>538246093.48433697</v>
      </c>
      <c r="BY36">
        <f>SAM_working!BX35</f>
        <v>1346498258.7885201</v>
      </c>
      <c r="BZ36">
        <f>SAM_working!BY35</f>
        <v>108035579.322574</v>
      </c>
      <c r="CA36">
        <f>SAM_working!BZ35</f>
        <v>40183912.0261712</v>
      </c>
      <c r="CB36">
        <f>SAM_working!CA35</f>
        <v>605459861.12939799</v>
      </c>
      <c r="CC36">
        <f>SAM_working!CB35</f>
        <v>472116267.30520701</v>
      </c>
      <c r="CD36">
        <f>SAM_working!CC35</f>
        <v>5222338109.7263203</v>
      </c>
      <c r="CE36">
        <f>SAM_working!CD35</f>
        <v>2658019386.1156201</v>
      </c>
      <c r="CF36">
        <f>SAM_working!CE35</f>
        <v>541986047.75276899</v>
      </c>
      <c r="CG36">
        <f>SAM_working!CF35</f>
        <v>548115455.86395705</v>
      </c>
      <c r="CH36">
        <f>SAM_working!CG35</f>
        <v>0</v>
      </c>
      <c r="CI36">
        <f>SAM_working!CH35</f>
        <v>2619824707.0977502</v>
      </c>
      <c r="CJ36">
        <f>SAM_working!CI35</f>
        <v>0</v>
      </c>
      <c r="CK36">
        <f>SAM_working!CJ35</f>
        <v>0</v>
      </c>
      <c r="CL36">
        <f>SAM_working!CK35</f>
        <v>0</v>
      </c>
      <c r="CM36">
        <f>SAM_working!CL35</f>
        <v>0</v>
      </c>
      <c r="CN36">
        <f>SAM_working!CM35</f>
        <v>0</v>
      </c>
      <c r="CO36">
        <f>SAM_working!CN35</f>
        <v>3373060381.4389801</v>
      </c>
      <c r="CP36">
        <f>SAM_working!CO35</f>
        <v>4230406030.3887401</v>
      </c>
      <c r="CQ36">
        <f>SAM_working!CP35</f>
        <v>3515707000.4918098</v>
      </c>
      <c r="CR36">
        <f>SAM_working!CQ35</f>
        <v>4071033598.8407698</v>
      </c>
      <c r="CS36">
        <f>SAM_working!CR35</f>
        <v>10021866981.9781</v>
      </c>
      <c r="CT36">
        <f>SAM_working!CS35</f>
        <v>12302337600.4666</v>
      </c>
      <c r="CU36">
        <f>SAM_working!CT35</f>
        <v>20344039701.716999</v>
      </c>
      <c r="CV36">
        <f>SAM_working!CU35</f>
        <v>15580127539.4806</v>
      </c>
      <c r="CW36">
        <f>SAM_working!CV35</f>
        <v>32866439221.301201</v>
      </c>
      <c r="CX36">
        <f>SAM_working!CW35</f>
        <v>256437892.36308101</v>
      </c>
      <c r="CY36">
        <f>SAM_working!CX35</f>
        <v>6021827773.0803003</v>
      </c>
      <c r="CZ36">
        <f>SAM_working!CY35</f>
        <v>525546420.67410803</v>
      </c>
      <c r="DA36">
        <f>SAM_working!CZ35</f>
        <v>4995123847.07199</v>
      </c>
      <c r="DB36">
        <f>SAM_working!DA35</f>
        <v>1778481137.8309</v>
      </c>
      <c r="DC36">
        <f>SAM_working!DB35</f>
        <v>4091741101.7128201</v>
      </c>
      <c r="DD36">
        <f>SAM_working!DC35</f>
        <v>1364551597.9883499</v>
      </c>
      <c r="DE36">
        <f>SAM_working!DD35</f>
        <v>0</v>
      </c>
      <c r="DF36">
        <f>SAM_working!DE35</f>
        <v>508241671.12026799</v>
      </c>
      <c r="DG36">
        <f>SAM_working!DF35</f>
        <v>1524867269.7177999</v>
      </c>
      <c r="DH36">
        <f>SAM_working!DG35</f>
        <v>28425291559.5723</v>
      </c>
      <c r="DI36">
        <f>SAM_working!DH35</f>
        <v>31510186179.972</v>
      </c>
      <c r="DJ36">
        <f t="shared" ref="DJ36:DJ67" si="1">SUM(B36:DI36)</f>
        <v>350614145790.18732</v>
      </c>
    </row>
    <row r="37" spans="1:114">
      <c r="A37" t="s">
        <v>36</v>
      </c>
      <c r="B37">
        <f>SAM_working!B36</f>
        <v>10102.256997258301</v>
      </c>
      <c r="D37">
        <f>SAM_working!C36</f>
        <v>1661.91547578313</v>
      </c>
      <c r="E37">
        <f>SAM_working!D36</f>
        <v>1551.84145762096</v>
      </c>
      <c r="F37">
        <f>SAM_working!E36</f>
        <v>589901.70931385201</v>
      </c>
      <c r="G37">
        <f>SAM_working!F36</f>
        <v>0</v>
      </c>
      <c r="H37">
        <f>SAM_working!G36</f>
        <v>1590.36216007863</v>
      </c>
      <c r="I37">
        <f>SAM_working!H36</f>
        <v>0</v>
      </c>
      <c r="J37">
        <f>SAM_working!I36</f>
        <v>4236172.4238142399</v>
      </c>
      <c r="K37">
        <f>SAM_working!J36</f>
        <v>5222249.1964942599</v>
      </c>
      <c r="L37">
        <f>SAM_working!K36</f>
        <v>1767443.91086762</v>
      </c>
      <c r="M37">
        <f>SAM_working!L36</f>
        <v>657656.12454018102</v>
      </c>
      <c r="N37">
        <f>SAM_working!M36</f>
        <v>243221233.915382</v>
      </c>
      <c r="O37">
        <f>SAM_working!N36</f>
        <v>72772921.670578793</v>
      </c>
      <c r="P37">
        <f>SAM_working!O36</f>
        <v>86447726.924234703</v>
      </c>
      <c r="Q37">
        <f>SAM_working!P36</f>
        <v>50847.359835962801</v>
      </c>
      <c r="R37">
        <f>SAM_working!Q36</f>
        <v>346220.09095170099</v>
      </c>
      <c r="S37">
        <f>SAM_working!R36</f>
        <v>0</v>
      </c>
      <c r="T37">
        <f>SAM_working!S36</f>
        <v>0</v>
      </c>
      <c r="U37">
        <f>SAM_working!T36</f>
        <v>24758791.541007198</v>
      </c>
      <c r="V37">
        <f>SAM_working!U36</f>
        <v>22239321.115005601</v>
      </c>
      <c r="W37">
        <f>SAM_working!V36</f>
        <v>4488158.2005597502</v>
      </c>
      <c r="X37">
        <f>SAM_working!W36</f>
        <v>1950387.6050720101</v>
      </c>
      <c r="Y37">
        <f>SAM_working!X36</f>
        <v>44360018.139648698</v>
      </c>
      <c r="Z37">
        <f>SAM_working!Y36</f>
        <v>7818882.0935808998</v>
      </c>
      <c r="AA37">
        <f>SAM_working!Z36</f>
        <v>15855646.452278901</v>
      </c>
      <c r="AB37">
        <f>SAM_working!AA36</f>
        <v>4691406.86616241</v>
      </c>
      <c r="AC37">
        <f>SAM_working!AB36</f>
        <v>34841279.394447103</v>
      </c>
      <c r="AD37">
        <f>SAM_working!AC36</f>
        <v>78951234.192807302</v>
      </c>
      <c r="AE37">
        <f>SAM_working!AD36</f>
        <v>69693164.296480194</v>
      </c>
      <c r="AF37">
        <f>SAM_working!AE36</f>
        <v>754062.54594139603</v>
      </c>
      <c r="AG37">
        <f>SAM_working!AF36</f>
        <v>136888823.98017001</v>
      </c>
      <c r="AH37">
        <f>SAM_working!AG36</f>
        <v>10328258.443477999</v>
      </c>
      <c r="AI37">
        <f>SAM_working!AH36</f>
        <v>43159364.107215203</v>
      </c>
      <c r="AJ37">
        <f>SAM_working!AI36</f>
        <v>4018296.3493561498</v>
      </c>
      <c r="AK37">
        <f>SAM_working!AJ36</f>
        <v>30735603.999169301</v>
      </c>
      <c r="AL37">
        <f>SAM_working!AK36</f>
        <v>1435588.64310162</v>
      </c>
      <c r="AM37">
        <f>SAM_working!AL36</f>
        <v>13404479.7770939</v>
      </c>
      <c r="AN37">
        <f>SAM_working!AM36</f>
        <v>51713697.2206707</v>
      </c>
      <c r="AO37">
        <f>SAM_working!AN36</f>
        <v>18688427.909956399</v>
      </c>
      <c r="AP37">
        <f>SAM_working!AO36</f>
        <v>3658749.7369349701</v>
      </c>
      <c r="AQ37">
        <f>SAM_working!AP36</f>
        <v>3342834.81417449</v>
      </c>
      <c r="AR37">
        <f>SAM_working!AQ36</f>
        <v>10395067.6590288</v>
      </c>
      <c r="AS37">
        <f>SAM_working!AR36</f>
        <v>12358704.612810099</v>
      </c>
      <c r="AT37">
        <f>SAM_working!AS36</f>
        <v>0</v>
      </c>
      <c r="AU37">
        <f>SAM_working!AT36</f>
        <v>331090.59888600401</v>
      </c>
      <c r="AV37">
        <f>SAM_working!AU36</f>
        <v>2712244.9613995398</v>
      </c>
      <c r="AW37">
        <f>SAM_working!AV36</f>
        <v>177152620.49870899</v>
      </c>
      <c r="AX37">
        <f>SAM_working!AW36</f>
        <v>1303392.6355683799</v>
      </c>
      <c r="AY37">
        <f>SAM_working!AX36</f>
        <v>8047.6802094633304</v>
      </c>
      <c r="AZ37">
        <f>SAM_working!AY36</f>
        <v>441825.82475822698</v>
      </c>
      <c r="BA37">
        <f>SAM_working!AZ36</f>
        <v>314707.69326773298</v>
      </c>
      <c r="BB37">
        <f>SAM_working!BA36</f>
        <v>5757381.5262491005</v>
      </c>
      <c r="BC37">
        <f>SAM_working!BB36</f>
        <v>3829996.0895541599</v>
      </c>
      <c r="BD37">
        <f>SAM_working!BC36</f>
        <v>5254704.6434602896</v>
      </c>
      <c r="BE37">
        <f>SAM_working!BD36</f>
        <v>322044.25563383102</v>
      </c>
      <c r="BF37">
        <f>SAM_working!BE36</f>
        <v>5824391.2111081304</v>
      </c>
      <c r="BG37">
        <f>SAM_working!BF36</f>
        <v>2112511.4914633199</v>
      </c>
      <c r="BH37">
        <f>SAM_working!BG36</f>
        <v>391022.98872100801</v>
      </c>
      <c r="BI37">
        <f>SAM_working!BH36</f>
        <v>904437.36427314801</v>
      </c>
      <c r="BJ37">
        <f>SAM_working!BI36</f>
        <v>1003147.19109403</v>
      </c>
      <c r="BK37">
        <f>SAM_working!BJ36</f>
        <v>1605695.72628431</v>
      </c>
      <c r="BL37">
        <f>SAM_working!BK36</f>
        <v>586769.80566859199</v>
      </c>
      <c r="BM37">
        <f>SAM_working!BL36</f>
        <v>0</v>
      </c>
      <c r="BN37">
        <f>SAM_working!BM36</f>
        <v>80968559.572530299</v>
      </c>
      <c r="BO37">
        <f>SAM_working!BN36</f>
        <v>59828766.178502597</v>
      </c>
      <c r="BP37">
        <f>SAM_working!BO36</f>
        <v>0</v>
      </c>
      <c r="BQ37">
        <f>SAM_working!BP36</f>
        <v>85558768.419525102</v>
      </c>
      <c r="BR37">
        <f>SAM_working!BQ36</f>
        <v>0</v>
      </c>
      <c r="BS37">
        <f>SAM_working!BR36</f>
        <v>281520470.369497</v>
      </c>
      <c r="BT37">
        <f>SAM_working!BS36</f>
        <v>9855773.6689832304</v>
      </c>
      <c r="BU37">
        <f>SAM_working!BT36</f>
        <v>315550.71649937099</v>
      </c>
      <c r="BV37">
        <f>SAM_working!BU36</f>
        <v>291510.40517843701</v>
      </c>
      <c r="BW37">
        <f>SAM_working!BV36</f>
        <v>115325.842985241</v>
      </c>
      <c r="BX37">
        <f>SAM_working!BW36</f>
        <v>10245.3453854374</v>
      </c>
      <c r="BY37">
        <f>SAM_working!BX36</f>
        <v>190498.496592487</v>
      </c>
      <c r="BZ37">
        <f>SAM_working!BY36</f>
        <v>923078.70231417497</v>
      </c>
      <c r="CA37">
        <f>SAM_working!BZ36</f>
        <v>14317.277244687501</v>
      </c>
      <c r="CB37">
        <f>SAM_working!CA36</f>
        <v>1966036.4509034499</v>
      </c>
      <c r="CC37">
        <f>SAM_working!CB36</f>
        <v>5648240.3993682396</v>
      </c>
      <c r="CD37">
        <f>SAM_working!CC36</f>
        <v>20030371.0216421</v>
      </c>
      <c r="CE37">
        <f>SAM_working!CD36</f>
        <v>874769266.19961095</v>
      </c>
      <c r="CF37">
        <f>SAM_working!CE36</f>
        <v>26217868.145266999</v>
      </c>
      <c r="CG37">
        <f>SAM_working!CF36</f>
        <v>51486498.473988697</v>
      </c>
      <c r="CH37">
        <f>SAM_working!CG36</f>
        <v>0</v>
      </c>
      <c r="CI37">
        <f>SAM_working!CH36</f>
        <v>563412.66206952406</v>
      </c>
      <c r="CJ37">
        <f>SAM_working!CI36</f>
        <v>0</v>
      </c>
      <c r="CK37">
        <f>SAM_working!CJ36</f>
        <v>0</v>
      </c>
      <c r="CL37">
        <f>SAM_working!CK36</f>
        <v>0</v>
      </c>
      <c r="CM37">
        <f>SAM_working!CL36</f>
        <v>0</v>
      </c>
      <c r="CN37">
        <f>SAM_working!CM36</f>
        <v>0</v>
      </c>
      <c r="CO37">
        <f>SAM_working!CN36</f>
        <v>1283457247.86866</v>
      </c>
      <c r="CP37">
        <f>SAM_working!CO36</f>
        <v>1566395125.2054</v>
      </c>
      <c r="CQ37">
        <f>SAM_working!CP36</f>
        <v>1333491739.0086601</v>
      </c>
      <c r="CR37">
        <f>SAM_working!CQ36</f>
        <v>1528504031.3462601</v>
      </c>
      <c r="CS37">
        <f>SAM_working!CR36</f>
        <v>3789040413.26794</v>
      </c>
      <c r="CT37">
        <f>SAM_working!CS36</f>
        <v>4966686545.7306099</v>
      </c>
      <c r="CU37">
        <f>SAM_working!CT36</f>
        <v>8181359850.8888798</v>
      </c>
      <c r="CV37">
        <f>SAM_working!CU36</f>
        <v>6744926414.1979303</v>
      </c>
      <c r="CW37">
        <f>SAM_working!CV36</f>
        <v>14337428966.2404</v>
      </c>
      <c r="CX37">
        <f>SAM_working!CW36</f>
        <v>55170.867078543401</v>
      </c>
      <c r="CY37">
        <f>SAM_working!CX36</f>
        <v>0</v>
      </c>
      <c r="CZ37">
        <f>SAM_working!CY36</f>
        <v>0</v>
      </c>
      <c r="DA37">
        <f>SAM_working!CZ36</f>
        <v>301427.45119191002</v>
      </c>
      <c r="DB37">
        <f>SAM_working!DA36</f>
        <v>891595.95235080097</v>
      </c>
      <c r="DC37">
        <f>SAM_working!DB36</f>
        <v>51744.416221650499</v>
      </c>
      <c r="DD37">
        <f>SAM_working!DC36</f>
        <v>0</v>
      </c>
      <c r="DE37">
        <f>SAM_working!DD36</f>
        <v>0</v>
      </c>
      <c r="DF37">
        <f>SAM_working!DE36</f>
        <v>19718511.958520401</v>
      </c>
      <c r="DG37">
        <f>SAM_working!DF36</f>
        <v>0</v>
      </c>
      <c r="DH37">
        <f>SAM_working!DG36</f>
        <v>0</v>
      </c>
      <c r="DI37">
        <f>SAM_working!DH36</f>
        <v>246718.50455299401</v>
      </c>
      <c r="DJ37">
        <f t="shared" si="1"/>
        <v>46528543622.837318</v>
      </c>
    </row>
    <row r="38" spans="1:114">
      <c r="A38" t="s">
        <v>37</v>
      </c>
      <c r="B38">
        <f>SAM_working!B37</f>
        <v>1722.9288609338801</v>
      </c>
      <c r="D38">
        <f>SAM_working!C37</f>
        <v>2924.1189368993</v>
      </c>
      <c r="E38">
        <f>SAM_working!D37</f>
        <v>2730.4451155415099</v>
      </c>
      <c r="F38">
        <f>SAM_working!E37</f>
        <v>5974.6602125450399</v>
      </c>
      <c r="G38">
        <f>SAM_working!F37</f>
        <v>0</v>
      </c>
      <c r="H38">
        <f>SAM_working!G37</f>
        <v>0</v>
      </c>
      <c r="I38">
        <f>SAM_working!H37</f>
        <v>0</v>
      </c>
      <c r="J38">
        <f>SAM_working!I37</f>
        <v>64046.124983166301</v>
      </c>
      <c r="K38">
        <f>SAM_working!J37</f>
        <v>4406.9346433727096</v>
      </c>
      <c r="L38">
        <f>SAM_working!K37</f>
        <v>1368.4782121002099</v>
      </c>
      <c r="M38">
        <f>SAM_working!L37</f>
        <v>143571.81612716301</v>
      </c>
      <c r="N38">
        <f>SAM_working!M37</f>
        <v>189367914.32384101</v>
      </c>
      <c r="O38">
        <f>SAM_working!N37</f>
        <v>3449618.9094023202</v>
      </c>
      <c r="P38">
        <f>SAM_working!O37</f>
        <v>3179532.7243817202</v>
      </c>
      <c r="Q38">
        <f>SAM_working!P37</f>
        <v>0</v>
      </c>
      <c r="R38">
        <f>SAM_working!Q37</f>
        <v>360192.950207469</v>
      </c>
      <c r="S38">
        <f>SAM_working!R37</f>
        <v>0</v>
      </c>
      <c r="T38">
        <f>SAM_working!S37</f>
        <v>0</v>
      </c>
      <c r="U38">
        <f>SAM_working!T37</f>
        <v>6774052.7592278197</v>
      </c>
      <c r="V38">
        <f>SAM_working!U37</f>
        <v>472638.85975732899</v>
      </c>
      <c r="W38">
        <f>SAM_working!V37</f>
        <v>25540163.839258298</v>
      </c>
      <c r="X38">
        <f>SAM_working!W37</f>
        <v>3186305.26053571</v>
      </c>
      <c r="Y38">
        <f>SAM_working!X37</f>
        <v>15942940.2696817</v>
      </c>
      <c r="Z38">
        <f>SAM_working!Y37</f>
        <v>493063.994693488</v>
      </c>
      <c r="AA38">
        <f>SAM_working!Z37</f>
        <v>9474.8187513631092</v>
      </c>
      <c r="AB38">
        <f>SAM_working!AA37</f>
        <v>19552.266521514</v>
      </c>
      <c r="AC38">
        <f>SAM_working!AB37</f>
        <v>1009760.5184121</v>
      </c>
      <c r="AD38">
        <f>SAM_working!AC37</f>
        <v>2806672.8952198001</v>
      </c>
      <c r="AE38">
        <f>SAM_working!AD37</f>
        <v>4461580.6240699096</v>
      </c>
      <c r="AF38">
        <f>SAM_working!AE37</f>
        <v>2200743.5584514602</v>
      </c>
      <c r="AG38">
        <f>SAM_working!AF37</f>
        <v>1311243.59331285</v>
      </c>
      <c r="AH38">
        <f>SAM_working!AG37</f>
        <v>1852249.9586003199</v>
      </c>
      <c r="AI38">
        <f>SAM_working!AH37</f>
        <v>6374280.7488630097</v>
      </c>
      <c r="AJ38">
        <f>SAM_working!AI37</f>
        <v>15758694.044903301</v>
      </c>
      <c r="AK38">
        <f>SAM_working!AJ37</f>
        <v>3784727.6030365401</v>
      </c>
      <c r="AL38">
        <f>SAM_working!AK37</f>
        <v>255835.844501552</v>
      </c>
      <c r="AM38">
        <f>SAM_working!AL37</f>
        <v>338728.85157110897</v>
      </c>
      <c r="AN38">
        <f>SAM_working!AM37</f>
        <v>1733633.3226630499</v>
      </c>
      <c r="AO38">
        <f>SAM_working!AN37</f>
        <v>572906.00081522204</v>
      </c>
      <c r="AP38">
        <f>SAM_working!AO37</f>
        <v>633853.90699434699</v>
      </c>
      <c r="AQ38">
        <f>SAM_working!AP37</f>
        <v>563718.16658322804</v>
      </c>
      <c r="AR38">
        <f>SAM_working!AQ37</f>
        <v>2163089.7818231499</v>
      </c>
      <c r="AS38">
        <f>SAM_working!AR37</f>
        <v>4914188.4738136502</v>
      </c>
      <c r="AT38">
        <f>SAM_working!AS37</f>
        <v>0</v>
      </c>
      <c r="AU38">
        <f>SAM_working!AT37</f>
        <v>24207.890591024101</v>
      </c>
      <c r="AV38">
        <f>SAM_working!AU37</f>
        <v>4772160.1782430802</v>
      </c>
      <c r="AW38">
        <f>SAM_working!AV37</f>
        <v>2181390.61565866</v>
      </c>
      <c r="AX38">
        <f>SAM_working!AW37</f>
        <v>4893.7128779510704</v>
      </c>
      <c r="AY38">
        <f>SAM_working!AX37</f>
        <v>225367.310643948</v>
      </c>
      <c r="AZ38">
        <f>SAM_working!AY37</f>
        <v>44662.866426472603</v>
      </c>
      <c r="BA38">
        <f>SAM_working!AZ37</f>
        <v>390507.49568986602</v>
      </c>
      <c r="BB38">
        <f>SAM_working!BA37</f>
        <v>6211.3142199937702</v>
      </c>
      <c r="BC38">
        <f>SAM_working!BB37</f>
        <v>417814.95121767803</v>
      </c>
      <c r="BD38">
        <f>SAM_working!BC37</f>
        <v>478889.86063238</v>
      </c>
      <c r="BE38">
        <f>SAM_working!BD37</f>
        <v>0</v>
      </c>
      <c r="BF38">
        <f>SAM_working!BE37</f>
        <v>80615.261709471801</v>
      </c>
      <c r="BG38">
        <f>SAM_working!BF37</f>
        <v>1171328.5105256201</v>
      </c>
      <c r="BH38">
        <f>SAM_working!BG37</f>
        <v>7927719.60130197</v>
      </c>
      <c r="BI38">
        <f>SAM_working!BH37</f>
        <v>1523394.4338495999</v>
      </c>
      <c r="BJ38">
        <f>SAM_working!BI37</f>
        <v>6642329.2137161102</v>
      </c>
      <c r="BK38">
        <f>SAM_working!BJ37</f>
        <v>2501546.5455315402</v>
      </c>
      <c r="BL38">
        <f>SAM_working!BK37</f>
        <v>526103.968339368</v>
      </c>
      <c r="BM38">
        <f>SAM_working!BL37</f>
        <v>0</v>
      </c>
      <c r="BN38">
        <f>SAM_working!BM37</f>
        <v>59225656.281515799</v>
      </c>
      <c r="BO38">
        <f>SAM_working!BN37</f>
        <v>915802.82817285298</v>
      </c>
      <c r="BP38">
        <f>SAM_working!BO37</f>
        <v>0</v>
      </c>
      <c r="BQ38">
        <f>SAM_working!BP37</f>
        <v>13181230.7406669</v>
      </c>
      <c r="BR38">
        <f>SAM_working!BQ37</f>
        <v>0</v>
      </c>
      <c r="BS38">
        <f>SAM_working!BR37</f>
        <v>15345874.665250299</v>
      </c>
      <c r="BT38">
        <f>SAM_working!BS37</f>
        <v>427037.03469520999</v>
      </c>
      <c r="BU38">
        <f>SAM_working!BT37</f>
        <v>3876225.8746207198</v>
      </c>
      <c r="BV38">
        <f>SAM_working!BU37</f>
        <v>10933825.6318953</v>
      </c>
      <c r="BW38">
        <f>SAM_working!BV37</f>
        <v>2844350.9342268598</v>
      </c>
      <c r="BX38">
        <f>SAM_working!BW37</f>
        <v>2378815.6428051498</v>
      </c>
      <c r="BY38">
        <f>SAM_working!BX37</f>
        <v>4618475.2670823298</v>
      </c>
      <c r="BZ38">
        <f>SAM_working!BY37</f>
        <v>4617.5379585248802</v>
      </c>
      <c r="CA38">
        <f>SAM_working!BZ37</f>
        <v>270107.76176006201</v>
      </c>
      <c r="CB38">
        <f>SAM_working!CA37</f>
        <v>473888.84845634497</v>
      </c>
      <c r="CC38">
        <f>SAM_working!CB37</f>
        <v>36779579.4734741</v>
      </c>
      <c r="CD38">
        <f>SAM_working!CC37</f>
        <v>106012554.92056</v>
      </c>
      <c r="CE38">
        <f>SAM_working!CD37</f>
        <v>34726638.484032102</v>
      </c>
      <c r="CF38">
        <f>SAM_working!CE37</f>
        <v>2272125.9375639502</v>
      </c>
      <c r="CG38">
        <f>SAM_working!CF37</f>
        <v>3826599.71888672</v>
      </c>
      <c r="CH38">
        <f>SAM_working!CG37</f>
        <v>0</v>
      </c>
      <c r="CI38">
        <f>SAM_working!CH37</f>
        <v>0</v>
      </c>
      <c r="CJ38">
        <f>SAM_working!CI37</f>
        <v>0</v>
      </c>
      <c r="CK38">
        <f>SAM_working!CJ37</f>
        <v>0</v>
      </c>
      <c r="CL38">
        <f>SAM_working!CK37</f>
        <v>0</v>
      </c>
      <c r="CM38">
        <f>SAM_working!CL37</f>
        <v>0</v>
      </c>
      <c r="CN38">
        <f>SAM_working!CM37</f>
        <v>0</v>
      </c>
      <c r="CO38">
        <f>SAM_working!CN37</f>
        <v>451885985.36786598</v>
      </c>
      <c r="CP38">
        <f>SAM_working!CO37</f>
        <v>551534590.46451795</v>
      </c>
      <c r="CQ38">
        <f>SAM_working!CP37</f>
        <v>469535297.281358</v>
      </c>
      <c r="CR38">
        <f>SAM_working!CQ37</f>
        <v>538994679.30756795</v>
      </c>
      <c r="CS38">
        <f>SAM_working!CR37</f>
        <v>1336127573.7673299</v>
      </c>
      <c r="CT38">
        <f>SAM_working!CS37</f>
        <v>1750601874.7486401</v>
      </c>
      <c r="CU38">
        <f>SAM_working!CT37</f>
        <v>2885283902.9976201</v>
      </c>
      <c r="CV38">
        <f>SAM_working!CU37</f>
        <v>2378479690.3607702</v>
      </c>
      <c r="CW38">
        <f>SAM_working!CV37</f>
        <v>5054899035.3322401</v>
      </c>
      <c r="CX38">
        <f>SAM_working!CW37</f>
        <v>589038.42213447404</v>
      </c>
      <c r="CY38">
        <f>SAM_working!CX37</f>
        <v>106581.878433918</v>
      </c>
      <c r="CZ38">
        <f>SAM_working!CY37</f>
        <v>0</v>
      </c>
      <c r="DA38">
        <f>SAM_working!CZ37</f>
        <v>1163862.1695592001</v>
      </c>
      <c r="DB38">
        <f>SAM_working!DA37</f>
        <v>6160871.4526361097</v>
      </c>
      <c r="DC38">
        <f>SAM_working!DB37</f>
        <v>449919.53481006599</v>
      </c>
      <c r="DD38">
        <f>SAM_working!DC37</f>
        <v>0</v>
      </c>
      <c r="DE38">
        <f>SAM_working!DD37</f>
        <v>0</v>
      </c>
      <c r="DF38">
        <f>SAM_working!DE37</f>
        <v>8645329.1950810701</v>
      </c>
      <c r="DG38">
        <f>SAM_working!DF37</f>
        <v>0</v>
      </c>
      <c r="DH38">
        <f>SAM_working!DG37</f>
        <v>0</v>
      </c>
      <c r="DI38">
        <f>SAM_working!DH37</f>
        <v>1128791586.15083</v>
      </c>
      <c r="DJ38">
        <f t="shared" si="1"/>
        <v>17190040474.12318</v>
      </c>
    </row>
    <row r="39" spans="1:114">
      <c r="A39" t="s">
        <v>38</v>
      </c>
      <c r="B39">
        <f>SAM_working!B38</f>
        <v>46812.145774868201</v>
      </c>
      <c r="C39" s="8">
        <f>'FTS sector'!M13</f>
        <v>154048.37618438635</v>
      </c>
      <c r="D39">
        <f>SAM_working!C38</f>
        <v>65623.121216648797</v>
      </c>
      <c r="E39">
        <f>SAM_working!D38</f>
        <v>61276.690596616703</v>
      </c>
      <c r="F39">
        <f>SAM_working!E38</f>
        <v>366230.95564372803</v>
      </c>
      <c r="G39">
        <f>SAM_working!F38</f>
        <v>0</v>
      </c>
      <c r="H39">
        <f>SAM_working!G38</f>
        <v>0</v>
      </c>
      <c r="I39">
        <f>SAM_working!H38</f>
        <v>0</v>
      </c>
      <c r="J39">
        <f>SAM_working!I38</f>
        <v>1271834.20470208</v>
      </c>
      <c r="K39">
        <f>SAM_working!J38</f>
        <v>75355.624882849093</v>
      </c>
      <c r="L39">
        <f>SAM_working!K38</f>
        <v>30533.764198617198</v>
      </c>
      <c r="M39">
        <f>SAM_working!L38</f>
        <v>541574.37183834706</v>
      </c>
      <c r="N39">
        <f>SAM_working!M38</f>
        <v>11252579626.287901</v>
      </c>
      <c r="O39">
        <f>SAM_working!N38</f>
        <v>57381129.782053404</v>
      </c>
      <c r="P39">
        <f>SAM_working!O38</f>
        <v>60545964.452505201</v>
      </c>
      <c r="Q39">
        <f>SAM_working!P38</f>
        <v>0</v>
      </c>
      <c r="R39">
        <f>SAM_working!Q38</f>
        <v>457592.129765035</v>
      </c>
      <c r="S39">
        <f>SAM_working!R38</f>
        <v>0</v>
      </c>
      <c r="T39">
        <f>SAM_working!S38</f>
        <v>135260.143907816</v>
      </c>
      <c r="U39">
        <f>SAM_working!T38</f>
        <v>9975849.6213419009</v>
      </c>
      <c r="V39">
        <f>SAM_working!U38</f>
        <v>8494849.1404734198</v>
      </c>
      <c r="W39">
        <f>SAM_working!V38</f>
        <v>1014423.20803979</v>
      </c>
      <c r="X39">
        <f>SAM_working!W38</f>
        <v>7869090.4955026098</v>
      </c>
      <c r="Y39">
        <f>SAM_working!X38</f>
        <v>172129984.79914701</v>
      </c>
      <c r="Z39">
        <f>SAM_working!Y38</f>
        <v>5842378.3260268299</v>
      </c>
      <c r="AA39">
        <f>SAM_working!Z38</f>
        <v>192271.78303411801</v>
      </c>
      <c r="AB39">
        <f>SAM_working!AA38</f>
        <v>285296.52405798598</v>
      </c>
      <c r="AC39">
        <f>SAM_working!AB38</f>
        <v>18804175.1904613</v>
      </c>
      <c r="AD39">
        <f>SAM_working!AC38</f>
        <v>44373987.347926699</v>
      </c>
      <c r="AE39">
        <f>SAM_working!AD38</f>
        <v>99582877.573843896</v>
      </c>
      <c r="AF39">
        <f>SAM_working!AE38</f>
        <v>42051333.247749299</v>
      </c>
      <c r="AG39">
        <f>SAM_working!AF38</f>
        <v>21831673.232682001</v>
      </c>
      <c r="AH39">
        <f>SAM_working!AG38</f>
        <v>32196033.667092498</v>
      </c>
      <c r="AI39">
        <f>SAM_working!AH38</f>
        <v>120654632.93237799</v>
      </c>
      <c r="AJ39">
        <f>SAM_working!AI38</f>
        <v>806390.02786161599</v>
      </c>
      <c r="AK39">
        <f>SAM_working!AJ38</f>
        <v>12340150.221556099</v>
      </c>
      <c r="AL39">
        <f>SAM_working!AK38</f>
        <v>89972.502641358704</v>
      </c>
      <c r="AM39">
        <f>SAM_working!AL38</f>
        <v>3826435.4597910699</v>
      </c>
      <c r="AN39">
        <f>SAM_working!AM38</f>
        <v>14513857.409670001</v>
      </c>
      <c r="AO39">
        <f>SAM_working!AN38</f>
        <v>2419001.1542335702</v>
      </c>
      <c r="AP39">
        <f>SAM_working!AO38</f>
        <v>8102802.4939601598</v>
      </c>
      <c r="AQ39">
        <f>SAM_working!AP38</f>
        <v>28051.708896733198</v>
      </c>
      <c r="AR39">
        <f>SAM_working!AQ38</f>
        <v>768462.31900950498</v>
      </c>
      <c r="AS39">
        <f>SAM_working!AR38</f>
        <v>2796536.4935693801</v>
      </c>
      <c r="AT39">
        <f>SAM_working!AS38</f>
        <v>135064.166597612</v>
      </c>
      <c r="AU39">
        <f>SAM_working!AT38</f>
        <v>259375.07292288</v>
      </c>
      <c r="AV39">
        <f>SAM_working!AU38</f>
        <v>3149908.5466123899</v>
      </c>
      <c r="AW39">
        <f>SAM_working!AV38</f>
        <v>7901250.6201066403</v>
      </c>
      <c r="AX39">
        <f>SAM_working!AW38</f>
        <v>615951.90908140095</v>
      </c>
      <c r="AY39">
        <f>SAM_working!AX38</f>
        <v>9346.3005860324502</v>
      </c>
      <c r="AZ39">
        <f>SAM_working!AY38</f>
        <v>41224.209491700698</v>
      </c>
      <c r="BA39">
        <f>SAM_working!AZ38</f>
        <v>365490.75279586401</v>
      </c>
      <c r="BB39">
        <f>SAM_working!BA38</f>
        <v>261932.91789411899</v>
      </c>
      <c r="BC39">
        <f>SAM_working!BB38</f>
        <v>68639.283176770507</v>
      </c>
      <c r="BD39">
        <f>SAM_working!BC38</f>
        <v>24793.0585792436</v>
      </c>
      <c r="BE39">
        <f>SAM_working!BD38</f>
        <v>0</v>
      </c>
      <c r="BF39">
        <f>SAM_working!BE38</f>
        <v>671903.72340657096</v>
      </c>
      <c r="BG39">
        <f>SAM_working!BF38</f>
        <v>57138.832114504497</v>
      </c>
      <c r="BH39">
        <f>SAM_working!BG38</f>
        <v>398017.30353819201</v>
      </c>
      <c r="BI39">
        <f>SAM_working!BH38</f>
        <v>386811.45192683302</v>
      </c>
      <c r="BJ39">
        <f>SAM_working!BI38</f>
        <v>1037624.13132337</v>
      </c>
      <c r="BK39">
        <f>SAM_working!BJ38</f>
        <v>550052.53493476205</v>
      </c>
      <c r="BL39">
        <f>SAM_working!BK38</f>
        <v>26865.024804314799</v>
      </c>
      <c r="BM39">
        <f>SAM_working!BL38</f>
        <v>0</v>
      </c>
      <c r="BN39">
        <f>SAM_working!BM38</f>
        <v>960545095.65418506</v>
      </c>
      <c r="BO39">
        <f>SAM_working!BN38</f>
        <v>8443276.1688957494</v>
      </c>
      <c r="BP39">
        <f>SAM_working!BO38</f>
        <v>0</v>
      </c>
      <c r="BQ39">
        <f>SAM_working!BP38</f>
        <v>7724404.7949389704</v>
      </c>
      <c r="BR39">
        <f>SAM_working!BQ38</f>
        <v>0</v>
      </c>
      <c r="BS39">
        <f>SAM_working!BR38</f>
        <v>115731289.59632801</v>
      </c>
      <c r="BT39">
        <f>SAM_working!BS38</f>
        <v>171161.80871457999</v>
      </c>
      <c r="BU39">
        <f>SAM_working!BT38</f>
        <v>2010430.4795943899</v>
      </c>
      <c r="BV39">
        <f>SAM_working!BU38</f>
        <v>5037468.1612149803</v>
      </c>
      <c r="BW39">
        <f>SAM_working!BV38</f>
        <v>387707.997965471</v>
      </c>
      <c r="BX39">
        <f>SAM_working!BW38</f>
        <v>2983416.92080398</v>
      </c>
      <c r="BY39">
        <f>SAM_working!BX38</f>
        <v>221238.439401084</v>
      </c>
      <c r="BZ39">
        <f>SAM_working!BY38</f>
        <v>186139799.94761801</v>
      </c>
      <c r="CA39">
        <f>SAM_working!BZ38</f>
        <v>16627.596179214499</v>
      </c>
      <c r="CB39">
        <f>SAM_working!CA38</f>
        <v>32132734.783016399</v>
      </c>
      <c r="CC39">
        <f>SAM_working!CB38</f>
        <v>3103297.3328597201</v>
      </c>
      <c r="CD39">
        <f>SAM_working!CC38</f>
        <v>691968992.47010505</v>
      </c>
      <c r="CE39">
        <f>SAM_working!CD38</f>
        <v>434757604.53092003</v>
      </c>
      <c r="CF39">
        <f>SAM_working!CE38</f>
        <v>600749.95675363694</v>
      </c>
      <c r="CG39">
        <f>SAM_working!CF38</f>
        <v>2914396.8667748999</v>
      </c>
      <c r="CH39">
        <f>SAM_working!CG38</f>
        <v>0</v>
      </c>
      <c r="CI39">
        <f>SAM_working!CH38</f>
        <v>0</v>
      </c>
      <c r="CJ39">
        <f>SAM_working!CI38</f>
        <v>0</v>
      </c>
      <c r="CK39">
        <f>SAM_working!CJ38</f>
        <v>0</v>
      </c>
      <c r="CL39">
        <f>SAM_working!CK38</f>
        <v>0</v>
      </c>
      <c r="CM39">
        <f>SAM_working!CL38</f>
        <v>0</v>
      </c>
      <c r="CN39">
        <f>SAM_working!CM38</f>
        <v>0</v>
      </c>
      <c r="CO39">
        <f>SAM_working!CN38</f>
        <v>308630457.13879102</v>
      </c>
      <c r="CP39">
        <f>SAM_working!CO38</f>
        <v>376688678.08572</v>
      </c>
      <c r="CQ39">
        <f>SAM_working!CP38</f>
        <v>320684545.87822002</v>
      </c>
      <c r="CR39">
        <f>SAM_working!CQ38</f>
        <v>368121899.61269802</v>
      </c>
      <c r="CS39">
        <f>SAM_working!CR38</f>
        <v>912546701.80430901</v>
      </c>
      <c r="CT39">
        <f>SAM_working!CS38</f>
        <v>1195626051.6184599</v>
      </c>
      <c r="CU39">
        <f>SAM_working!CT38</f>
        <v>1970586690.5771599</v>
      </c>
      <c r="CV39">
        <f>SAM_working!CU38</f>
        <v>1624450963.6292</v>
      </c>
      <c r="CW39">
        <f>SAM_working!CV38</f>
        <v>3452390988.9540901</v>
      </c>
      <c r="CX39">
        <f>SAM_working!CW38</f>
        <v>64073.558328244399</v>
      </c>
      <c r="CY39">
        <f>SAM_working!CX38</f>
        <v>0</v>
      </c>
      <c r="CZ39">
        <f>SAM_working!CY38</f>
        <v>0</v>
      </c>
      <c r="DA39">
        <f>SAM_working!CZ38</f>
        <v>350067.533797924</v>
      </c>
      <c r="DB39">
        <f>SAM_working!DA38</f>
        <v>1035469.04885229</v>
      </c>
      <c r="DC39">
        <f>SAM_working!DB38</f>
        <v>60094.195478546397</v>
      </c>
      <c r="DD39">
        <f>SAM_working!DC38</f>
        <v>0</v>
      </c>
      <c r="DE39">
        <f>SAM_working!DD38</f>
        <v>0</v>
      </c>
      <c r="DF39">
        <f>SAM_working!DE38</f>
        <v>9910922.4348478094</v>
      </c>
      <c r="DG39">
        <f>SAM_working!DF38</f>
        <v>0</v>
      </c>
      <c r="DH39">
        <f>SAM_working!DG38</f>
        <v>0</v>
      </c>
      <c r="DI39">
        <f>SAM_working!DH38</f>
        <v>78905011.8960765</v>
      </c>
      <c r="DJ39">
        <f t="shared" si="1"/>
        <v>25095607078.244305</v>
      </c>
    </row>
    <row r="40" spans="1:114">
      <c r="A40" t="s">
        <v>39</v>
      </c>
      <c r="B40">
        <f>SAM_working!B39</f>
        <v>1694269.64776827</v>
      </c>
      <c r="D40">
        <f>SAM_working!C39</f>
        <v>1032282.9104846</v>
      </c>
      <c r="E40">
        <f>SAM_working!D39</f>
        <v>435156.22300357401</v>
      </c>
      <c r="F40">
        <f>SAM_working!E39</f>
        <v>1396618.4534160499</v>
      </c>
      <c r="G40">
        <f>SAM_working!F39</f>
        <v>0</v>
      </c>
      <c r="H40">
        <f>SAM_working!G39</f>
        <v>0</v>
      </c>
      <c r="I40">
        <f>SAM_working!H39</f>
        <v>0</v>
      </c>
      <c r="J40">
        <f>SAM_working!I39</f>
        <v>7222.4259938264404</v>
      </c>
      <c r="K40">
        <f>SAM_working!J39</f>
        <v>2459.88657389539</v>
      </c>
      <c r="L40">
        <f>SAM_working!K39</f>
        <v>769.27558264951904</v>
      </c>
      <c r="M40">
        <f>SAM_working!L39</f>
        <v>1922010.64267501</v>
      </c>
      <c r="N40">
        <f>SAM_working!M39</f>
        <v>29947317.069943599</v>
      </c>
      <c r="O40">
        <f>SAM_working!N39</f>
        <v>825399.64620471804</v>
      </c>
      <c r="P40">
        <f>SAM_working!O39</f>
        <v>1129958.9009571101</v>
      </c>
      <c r="Q40">
        <f>SAM_working!P39</f>
        <v>0</v>
      </c>
      <c r="R40">
        <f>SAM_working!Q39</f>
        <v>3521.8128911755298</v>
      </c>
      <c r="S40">
        <f>SAM_working!R39</f>
        <v>0</v>
      </c>
      <c r="T40">
        <f>SAM_working!S39</f>
        <v>0</v>
      </c>
      <c r="U40">
        <f>SAM_working!T39</f>
        <v>18032.445153641998</v>
      </c>
      <c r="V40">
        <f>SAM_working!U39</f>
        <v>189056.22271834401</v>
      </c>
      <c r="W40">
        <f>SAM_working!V39</f>
        <v>3081911.0457923599</v>
      </c>
      <c r="X40">
        <f>SAM_working!W39</f>
        <v>2272400.87325521</v>
      </c>
      <c r="Y40">
        <f>SAM_working!X39</f>
        <v>8675430.6316651795</v>
      </c>
      <c r="Z40">
        <f>SAM_working!Y39</f>
        <v>108089.19242423501</v>
      </c>
      <c r="AA40">
        <f>SAM_working!Z39</f>
        <v>503615.97810779198</v>
      </c>
      <c r="AB40">
        <f>SAM_working!AA39</f>
        <v>2037.1255994744399</v>
      </c>
      <c r="AC40">
        <f>SAM_working!AB39</f>
        <v>320589.67264894699</v>
      </c>
      <c r="AD40">
        <f>SAM_working!AC39</f>
        <v>897418.32078787498</v>
      </c>
      <c r="AE40">
        <f>SAM_working!AD39</f>
        <v>4456841.8331241598</v>
      </c>
      <c r="AF40">
        <f>SAM_working!AE39</f>
        <v>747507.50947279902</v>
      </c>
      <c r="AG40">
        <f>SAM_working!AF39</f>
        <v>412345.56121273799</v>
      </c>
      <c r="AH40">
        <f>SAM_working!AG39</f>
        <v>548674.88808615506</v>
      </c>
      <c r="AI40">
        <f>SAM_working!AH39</f>
        <v>2107317.7370099602</v>
      </c>
      <c r="AJ40">
        <f>SAM_working!AI39</f>
        <v>2300423.24309116</v>
      </c>
      <c r="AK40">
        <f>SAM_working!AJ39</f>
        <v>1842539.11177135</v>
      </c>
      <c r="AL40">
        <f>SAM_working!AK39</f>
        <v>82514.922416798596</v>
      </c>
      <c r="AM40">
        <f>SAM_working!AL39</f>
        <v>102148.96510431</v>
      </c>
      <c r="AN40">
        <f>SAM_working!AM39</f>
        <v>526372.59777805605</v>
      </c>
      <c r="AO40">
        <f>SAM_working!AN39</f>
        <v>144875.98084449201</v>
      </c>
      <c r="AP40">
        <f>SAM_working!AO39</f>
        <v>236892.55873322199</v>
      </c>
      <c r="AQ40">
        <f>SAM_working!AP39</f>
        <v>61638.802168349102</v>
      </c>
      <c r="AR40">
        <f>SAM_working!AQ39</f>
        <v>701598.37558661995</v>
      </c>
      <c r="AS40">
        <f>SAM_working!AR39</f>
        <v>2389278.23222744</v>
      </c>
      <c r="AT40">
        <f>SAM_working!AS39</f>
        <v>0</v>
      </c>
      <c r="AU40">
        <f>SAM_working!AT39</f>
        <v>220896.76935492799</v>
      </c>
      <c r="AV40">
        <f>SAM_working!AU39</f>
        <v>2682619.4740658002</v>
      </c>
      <c r="AW40">
        <f>SAM_working!AV39</f>
        <v>33780154.384204097</v>
      </c>
      <c r="AX40">
        <f>SAM_working!AW39</f>
        <v>5481907.8527371902</v>
      </c>
      <c r="AY40">
        <f>SAM_working!AX39</f>
        <v>18904.469139311499</v>
      </c>
      <c r="AZ40">
        <f>SAM_working!AY39</f>
        <v>143005.50127114999</v>
      </c>
      <c r="BA40">
        <f>SAM_working!AZ39</f>
        <v>1271519.9905594599</v>
      </c>
      <c r="BB40">
        <f>SAM_working!BA39</f>
        <v>2628.2787382772199</v>
      </c>
      <c r="BC40">
        <f>SAM_working!BB39</f>
        <v>14952.578709843499</v>
      </c>
      <c r="BD40">
        <f>SAM_working!BC39</f>
        <v>54295.732902265299</v>
      </c>
      <c r="BE40">
        <f>SAM_working!BD39</f>
        <v>0</v>
      </c>
      <c r="BF40">
        <f>SAM_working!BE39</f>
        <v>4352.0136212753896</v>
      </c>
      <c r="BG40">
        <f>SAM_working!BF39</f>
        <v>93269.377354189797</v>
      </c>
      <c r="BH40">
        <f>SAM_working!BG39</f>
        <v>1179634.41607155</v>
      </c>
      <c r="BI40">
        <f>SAM_working!BH39</f>
        <v>254968.21243040499</v>
      </c>
      <c r="BJ40">
        <f>SAM_working!BI39</f>
        <v>990837.327646608</v>
      </c>
      <c r="BK40">
        <f>SAM_working!BJ39</f>
        <v>369311.69573901797</v>
      </c>
      <c r="BL40">
        <f>SAM_working!BK39</f>
        <v>54339.043310782399</v>
      </c>
      <c r="BM40">
        <f>SAM_working!BL39</f>
        <v>0</v>
      </c>
      <c r="BN40">
        <f>SAM_working!BM39</f>
        <v>22487749.030306999</v>
      </c>
      <c r="BO40">
        <f>SAM_working!BN39</f>
        <v>387899.01370481402</v>
      </c>
      <c r="BP40">
        <f>SAM_working!BO39</f>
        <v>0</v>
      </c>
      <c r="BQ40">
        <f>SAM_working!BP39</f>
        <v>1318912.62445135</v>
      </c>
      <c r="BR40">
        <f>SAM_working!BQ39</f>
        <v>0</v>
      </c>
      <c r="BS40">
        <f>SAM_working!BR39</f>
        <v>9122439.6102111693</v>
      </c>
      <c r="BT40">
        <f>SAM_working!BS39</f>
        <v>19585.2135819793</v>
      </c>
      <c r="BU40">
        <f>SAM_working!BT39</f>
        <v>1997831.3367359799</v>
      </c>
      <c r="BV40">
        <f>SAM_working!BU39</f>
        <v>849854.35029707605</v>
      </c>
      <c r="BW40">
        <f>SAM_working!BV39</f>
        <v>418242.56575161399</v>
      </c>
      <c r="BX40">
        <f>SAM_working!BW39</f>
        <v>22762.8318973479</v>
      </c>
      <c r="BY40">
        <f>SAM_working!BX39</f>
        <v>647131.42143304797</v>
      </c>
      <c r="BZ40">
        <f>SAM_working!BY39</f>
        <v>715.48928463939706</v>
      </c>
      <c r="CA40">
        <f>SAM_working!BZ39</f>
        <v>14160.891548814699</v>
      </c>
      <c r="CB40">
        <f>SAM_working!CA39</f>
        <v>1930.2639592206999</v>
      </c>
      <c r="CC40">
        <f>SAM_working!CB39</f>
        <v>4980911.5129048303</v>
      </c>
      <c r="CD40">
        <f>SAM_working!CC39</f>
        <v>241203127.876845</v>
      </c>
      <c r="CE40">
        <f>SAM_working!CD39</f>
        <v>7784193.2165619005</v>
      </c>
      <c r="CF40">
        <f>SAM_working!CE39</f>
        <v>319484.16068365599</v>
      </c>
      <c r="CG40">
        <f>SAM_working!CF39</f>
        <v>478037.30822996999</v>
      </c>
      <c r="CH40">
        <f>SAM_working!CG39</f>
        <v>0</v>
      </c>
      <c r="CI40">
        <f>SAM_working!CH39</f>
        <v>0</v>
      </c>
      <c r="CJ40">
        <f>SAM_working!CI39</f>
        <v>0</v>
      </c>
      <c r="CK40">
        <f>SAM_working!CJ39</f>
        <v>0</v>
      </c>
      <c r="CL40">
        <f>SAM_working!CK39</f>
        <v>0</v>
      </c>
      <c r="CM40">
        <f>SAM_working!CL39</f>
        <v>0</v>
      </c>
      <c r="CN40">
        <f>SAM_working!CM39</f>
        <v>0</v>
      </c>
      <c r="CO40">
        <f>SAM_working!CN39</f>
        <v>1171454519.44082</v>
      </c>
      <c r="CP40">
        <f>SAM_working!CO39</f>
        <v>1429703135.4422801</v>
      </c>
      <c r="CQ40">
        <f>SAM_working!CP39</f>
        <v>1217124535.7657599</v>
      </c>
      <c r="CR40">
        <f>SAM_working!CQ39</f>
        <v>1395163810.9349</v>
      </c>
      <c r="CS40">
        <f>SAM_working!CR39</f>
        <v>3458500708.14814</v>
      </c>
      <c r="CT40">
        <f>SAM_working!CS39</f>
        <v>4533369010.7157898</v>
      </c>
      <c r="CU40">
        <f>SAM_working!CT39</f>
        <v>7467669570.4545403</v>
      </c>
      <c r="CV40">
        <f>SAM_working!CU39</f>
        <v>6156528932.1129103</v>
      </c>
      <c r="CW40">
        <f>SAM_working!CV39</f>
        <v>13086642051.625099</v>
      </c>
      <c r="CX40">
        <f>SAM_working!CW39</f>
        <v>54568.243109437499</v>
      </c>
      <c r="CY40">
        <f>SAM_working!CX39</f>
        <v>0</v>
      </c>
      <c r="CZ40">
        <f>SAM_working!CY39</f>
        <v>0</v>
      </c>
      <c r="DA40">
        <f>SAM_working!CZ39</f>
        <v>596269.99927630799</v>
      </c>
      <c r="DB40">
        <f>SAM_working!DA39</f>
        <v>1373018.1247357801</v>
      </c>
      <c r="DC40">
        <f>SAM_working!DB39</f>
        <v>51179.218914923797</v>
      </c>
      <c r="DD40">
        <f>SAM_working!DC39</f>
        <v>0</v>
      </c>
      <c r="DE40">
        <f>SAM_working!DD39</f>
        <v>0</v>
      </c>
      <c r="DF40">
        <f>SAM_working!DE39</f>
        <v>1090781.90094195</v>
      </c>
      <c r="DG40">
        <f>SAM_working!DF39</f>
        <v>0</v>
      </c>
      <c r="DH40">
        <f>SAM_working!DG39</f>
        <v>0</v>
      </c>
      <c r="DI40">
        <f>SAM_working!DH39</f>
        <v>8866722946.4780903</v>
      </c>
      <c r="DJ40">
        <f t="shared" si="1"/>
        <v>49195844143.163826</v>
      </c>
    </row>
    <row r="41" spans="1:114">
      <c r="A41" t="s">
        <v>40</v>
      </c>
      <c r="B41">
        <f>SAM_working!B40</f>
        <v>1059.1840789016001</v>
      </c>
      <c r="D41">
        <f>SAM_working!C40</f>
        <v>1932.3289610511199</v>
      </c>
      <c r="E41">
        <f>SAM_working!D40</f>
        <v>1804.34458624181</v>
      </c>
      <c r="F41">
        <f>SAM_working!E40</f>
        <v>1486.67856228394</v>
      </c>
      <c r="G41">
        <f>SAM_working!F40</f>
        <v>0</v>
      </c>
      <c r="H41">
        <f>SAM_working!G40</f>
        <v>0</v>
      </c>
      <c r="I41">
        <f>SAM_working!H40</f>
        <v>0</v>
      </c>
      <c r="J41">
        <f>SAM_working!I40</f>
        <v>4043.0189302745798</v>
      </c>
      <c r="K41">
        <f>SAM_working!J40</f>
        <v>2891.7254099226202</v>
      </c>
      <c r="L41">
        <f>SAM_working!K40</f>
        <v>904.32370873830303</v>
      </c>
      <c r="M41">
        <f>SAM_working!L40</f>
        <v>73882.387275712797</v>
      </c>
      <c r="N41">
        <f>SAM_working!M40</f>
        <v>7544796.3460021801</v>
      </c>
      <c r="O41">
        <f>SAM_working!N40</f>
        <v>124826.217050566</v>
      </c>
      <c r="P41">
        <f>SAM_working!O40</f>
        <v>365342.15712562599</v>
      </c>
      <c r="Q41">
        <f>SAM_working!P40</f>
        <v>0</v>
      </c>
      <c r="R41">
        <f>SAM_working!Q40</f>
        <v>4140.0753735885</v>
      </c>
      <c r="S41">
        <f>SAM_working!R40</f>
        <v>0</v>
      </c>
      <c r="T41">
        <f>SAM_working!S40</f>
        <v>0</v>
      </c>
      <c r="U41">
        <f>SAM_working!T40</f>
        <v>21198.083036506599</v>
      </c>
      <c r="V41">
        <f>SAM_working!U40</f>
        <v>23652.6657374264</v>
      </c>
      <c r="W41">
        <f>SAM_working!V40</f>
        <v>3133989.9246507399</v>
      </c>
      <c r="X41">
        <f>SAM_working!W40</f>
        <v>2033170.8679377399</v>
      </c>
      <c r="Y41">
        <f>SAM_working!X40</f>
        <v>4767043.4556790004</v>
      </c>
      <c r="Z41">
        <f>SAM_working!Y40</f>
        <v>40981.206899632503</v>
      </c>
      <c r="AA41">
        <f>SAM_working!Z40</f>
        <v>6261.1908301456197</v>
      </c>
      <c r="AB41">
        <f>SAM_working!AA40</f>
        <v>2394.7477585828701</v>
      </c>
      <c r="AC41">
        <f>SAM_working!AB40</f>
        <v>45369.092758173501</v>
      </c>
      <c r="AD41">
        <f>SAM_working!AC40</f>
        <v>175142.215789051</v>
      </c>
      <c r="AE41">
        <f>SAM_working!AD40</f>
        <v>1425670.5223846601</v>
      </c>
      <c r="AF41">
        <f>SAM_working!AE40</f>
        <v>67881.042414923606</v>
      </c>
      <c r="AG41">
        <f>SAM_working!AF40</f>
        <v>114368.56865703499</v>
      </c>
      <c r="AH41">
        <f>SAM_working!AG40</f>
        <v>66028.845691798895</v>
      </c>
      <c r="AI41">
        <f>SAM_working!AH40</f>
        <v>535833.67291029298</v>
      </c>
      <c r="AJ41">
        <f>SAM_working!AI40</f>
        <v>2307539.1945581902</v>
      </c>
      <c r="AK41">
        <f>SAM_working!AJ40</f>
        <v>1680281.5139230201</v>
      </c>
      <c r="AL41">
        <f>SAM_working!AK40</f>
        <v>94968.221174142207</v>
      </c>
      <c r="AM41">
        <f>SAM_working!AL40</f>
        <v>33942.0250784331</v>
      </c>
      <c r="AN41">
        <f>SAM_working!AM40</f>
        <v>245046.845951419</v>
      </c>
      <c r="AO41">
        <f>SAM_working!AN40</f>
        <v>89984.055754930305</v>
      </c>
      <c r="AP41">
        <f>SAM_working!AO40</f>
        <v>94485.294724026593</v>
      </c>
      <c r="AQ41">
        <f>SAM_working!AP40</f>
        <v>69601.348596825497</v>
      </c>
      <c r="AR41">
        <f>SAM_working!AQ40</f>
        <v>817484.50694465404</v>
      </c>
      <c r="AS41">
        <f>SAM_working!AR40</f>
        <v>2678472.24064284</v>
      </c>
      <c r="AT41">
        <f>SAM_working!AS40</f>
        <v>0</v>
      </c>
      <c r="AU41">
        <f>SAM_working!AT40</f>
        <v>319.338856382053</v>
      </c>
      <c r="AV41">
        <f>SAM_working!AU40</f>
        <v>3153559.5911745499</v>
      </c>
      <c r="AW41">
        <f>SAM_working!AV40</f>
        <v>1151578.1858020099</v>
      </c>
      <c r="AX41">
        <f>SAM_working!AW40</f>
        <v>3233.8845735054101</v>
      </c>
      <c r="AY41">
        <f>SAM_working!AX40</f>
        <v>22223.192870505802</v>
      </c>
      <c r="AZ41">
        <f>SAM_working!AY40</f>
        <v>377.810255254629</v>
      </c>
      <c r="BA41">
        <f>SAM_working!AZ40</f>
        <v>248756.498672544</v>
      </c>
      <c r="BB41">
        <f>SAM_working!BA40</f>
        <v>3089.6792122411198</v>
      </c>
      <c r="BC41">
        <f>SAM_working!BB40</f>
        <v>17577.538841821901</v>
      </c>
      <c r="BD41">
        <f>SAM_working!BC40</f>
        <v>24821.796099830499</v>
      </c>
      <c r="BE41">
        <f>SAM_working!BD40</f>
        <v>0</v>
      </c>
      <c r="BF41">
        <f>SAM_working!BE40</f>
        <v>5116.0197817749104</v>
      </c>
      <c r="BG41">
        <f>SAM_working!BF40</f>
        <v>109643.034489866</v>
      </c>
      <c r="BH41">
        <f>SAM_working!BG40</f>
        <v>1236194.86136244</v>
      </c>
      <c r="BI41">
        <f>SAM_working!BH40</f>
        <v>188631.02642700399</v>
      </c>
      <c r="BJ41">
        <f>SAM_working!BI40</f>
        <v>1051856.59177747</v>
      </c>
      <c r="BK41">
        <f>SAM_working!BJ40</f>
        <v>395753.97513039497</v>
      </c>
      <c r="BL41">
        <f>SAM_working!BK40</f>
        <v>63878.389337214103</v>
      </c>
      <c r="BM41">
        <f>SAM_working!BL40</f>
        <v>0</v>
      </c>
      <c r="BN41">
        <f>SAM_working!BM40</f>
        <v>5508462.42207749</v>
      </c>
      <c r="BO41">
        <f>SAM_working!BN40</f>
        <v>47148.422365144201</v>
      </c>
      <c r="BP41">
        <f>SAM_working!BO40</f>
        <v>0</v>
      </c>
      <c r="BQ41">
        <f>SAM_working!BP40</f>
        <v>1343557.1638265101</v>
      </c>
      <c r="BR41">
        <f>SAM_working!BQ40</f>
        <v>0</v>
      </c>
      <c r="BS41">
        <f>SAM_working!BR40</f>
        <v>1965387.5995247101</v>
      </c>
      <c r="BT41">
        <f>SAM_working!BS40</f>
        <v>23023.4435907693</v>
      </c>
      <c r="BU41">
        <f>SAM_working!BT40</f>
        <v>904481.142023138</v>
      </c>
      <c r="BV41">
        <f>SAM_working!BU40</f>
        <v>945771.33381773205</v>
      </c>
      <c r="BW41">
        <f>SAM_working!BV40</f>
        <v>338755.53908009001</v>
      </c>
      <c r="BX41">
        <f>SAM_working!BW40</f>
        <v>11912.3853726215</v>
      </c>
      <c r="BY41">
        <f>SAM_working!BX40</f>
        <v>393409.54659896501</v>
      </c>
      <c r="BZ41">
        <f>SAM_working!BY40</f>
        <v>841.09510043086698</v>
      </c>
      <c r="CA41">
        <f>SAM_working!BZ40</f>
        <v>16646.869149751001</v>
      </c>
      <c r="CB41">
        <f>SAM_working!CA40</f>
        <v>2269.1263076805899</v>
      </c>
      <c r="CC41">
        <f>SAM_working!CB40</f>
        <v>5106857.3231165204</v>
      </c>
      <c r="CD41">
        <f>SAM_working!CC40</f>
        <v>6304400.83726817</v>
      </c>
      <c r="CE41">
        <f>SAM_working!CD40</f>
        <v>2173391.2135642502</v>
      </c>
      <c r="CF41">
        <f>SAM_working!CE40</f>
        <v>375570.35162549501</v>
      </c>
      <c r="CG41">
        <f>SAM_working!CF40</f>
        <v>540270.56593551696</v>
      </c>
      <c r="CH41">
        <f>SAM_working!CG40</f>
        <v>0</v>
      </c>
      <c r="CI41">
        <f>SAM_working!CH40</f>
        <v>0</v>
      </c>
      <c r="CJ41">
        <f>SAM_working!CI40</f>
        <v>0</v>
      </c>
      <c r="CK41">
        <f>SAM_working!CJ40</f>
        <v>0</v>
      </c>
      <c r="CL41">
        <f>SAM_working!CK40</f>
        <v>0</v>
      </c>
      <c r="CM41">
        <f>SAM_working!CL40</f>
        <v>0</v>
      </c>
      <c r="CN41">
        <f>SAM_working!CM40</f>
        <v>0</v>
      </c>
      <c r="CO41">
        <f>SAM_working!CN40</f>
        <v>710358656.31208706</v>
      </c>
      <c r="CP41">
        <f>SAM_working!CO40</f>
        <v>866970767.53123498</v>
      </c>
      <c r="CQ41">
        <f>SAM_working!CP40</f>
        <v>738066200.18930697</v>
      </c>
      <c r="CR41">
        <f>SAM_working!CQ40</f>
        <v>846359414.72684002</v>
      </c>
      <c r="CS41">
        <f>SAM_working!CR40</f>
        <v>2098059051.8778601</v>
      </c>
      <c r="CT41">
        <f>SAM_working!CS40</f>
        <v>2749783426.4853401</v>
      </c>
      <c r="CU41">
        <f>SAM_working!CT40</f>
        <v>4530297034.7424297</v>
      </c>
      <c r="CV41">
        <f>SAM_working!CU40</f>
        <v>3734794427.3228598</v>
      </c>
      <c r="CW41">
        <f>SAM_working!CV40</f>
        <v>7938483619.1119003</v>
      </c>
      <c r="CX41">
        <f>SAM_working!CW40</f>
        <v>64147.825696090498</v>
      </c>
      <c r="CY41">
        <f>SAM_working!CX40</f>
        <v>0</v>
      </c>
      <c r="CZ41">
        <f>SAM_working!CY40</f>
        <v>0</v>
      </c>
      <c r="DA41">
        <f>SAM_working!CZ40</f>
        <v>350473.29547219101</v>
      </c>
      <c r="DB41">
        <f>SAM_working!DA40</f>
        <v>1325361.9605628799</v>
      </c>
      <c r="DC41">
        <f>SAM_working!DB40</f>
        <v>60163.850385148602</v>
      </c>
      <c r="DD41">
        <f>SAM_working!DC40</f>
        <v>0</v>
      </c>
      <c r="DE41">
        <f>SAM_working!DD40</f>
        <v>0</v>
      </c>
      <c r="DF41">
        <f>SAM_working!DE40</f>
        <v>1140586.84172882</v>
      </c>
      <c r="DG41">
        <f>SAM_working!DF40</f>
        <v>0</v>
      </c>
      <c r="DH41">
        <f>SAM_working!DG40</f>
        <v>0</v>
      </c>
      <c r="DI41">
        <f>SAM_working!DH40</f>
        <v>432626177.95509398</v>
      </c>
      <c r="DJ41">
        <f t="shared" si="1"/>
        <v>24711116177.961353</v>
      </c>
    </row>
    <row r="42" spans="1:114">
      <c r="A42" t="s">
        <v>41</v>
      </c>
      <c r="B42">
        <f>SAM_working!B41</f>
        <v>38802035.8618237</v>
      </c>
      <c r="C42" s="8">
        <f>'FTS sector'!M14</f>
        <v>76151.732629672217</v>
      </c>
      <c r="D42">
        <f>SAM_working!C41</f>
        <v>25385015.527389999</v>
      </c>
      <c r="E42">
        <f>SAM_working!D41</f>
        <v>13623736.071205201</v>
      </c>
      <c r="F42">
        <f>SAM_working!E41</f>
        <v>30496043.222571399</v>
      </c>
      <c r="G42">
        <f>SAM_working!F41</f>
        <v>0</v>
      </c>
      <c r="H42">
        <f>SAM_working!G41</f>
        <v>0</v>
      </c>
      <c r="I42">
        <f>SAM_working!H41</f>
        <v>0</v>
      </c>
      <c r="J42">
        <f>SAM_working!I41</f>
        <v>47190.393338941903</v>
      </c>
      <c r="K42">
        <f>SAM_working!J41</f>
        <v>49399.793517534003</v>
      </c>
      <c r="L42">
        <f>SAM_working!K41</f>
        <v>11289.2639939988</v>
      </c>
      <c r="M42">
        <f>SAM_working!L41</f>
        <v>41967026.243481196</v>
      </c>
      <c r="N42">
        <f>SAM_working!M41</f>
        <v>6684154.8083610497</v>
      </c>
      <c r="O42">
        <f>SAM_working!N41</f>
        <v>356213.431297948</v>
      </c>
      <c r="P42">
        <f>SAM_working!O41</f>
        <v>723514.12152613304</v>
      </c>
      <c r="Q42">
        <f>SAM_working!P41</f>
        <v>0</v>
      </c>
      <c r="R42">
        <f>SAM_working!Q41</f>
        <v>2727.0453036217</v>
      </c>
      <c r="S42">
        <f>SAM_working!R41</f>
        <v>0</v>
      </c>
      <c r="T42">
        <f>SAM_working!S41</f>
        <v>0</v>
      </c>
      <c r="U42">
        <f>SAM_working!T41</f>
        <v>86323.877313639299</v>
      </c>
      <c r="V42">
        <f>SAM_working!U41</f>
        <v>154256.01763309201</v>
      </c>
      <c r="W42">
        <f>SAM_working!V41</f>
        <v>605769.80808099103</v>
      </c>
      <c r="X42">
        <f>SAM_working!W41</f>
        <v>2796818.64723795</v>
      </c>
      <c r="Y42">
        <f>SAM_working!X41</f>
        <v>5797127.50664292</v>
      </c>
      <c r="Z42">
        <f>SAM_working!Y41</f>
        <v>64568.113403776602</v>
      </c>
      <c r="AA42">
        <f>SAM_working!Z41</f>
        <v>103895.813796113</v>
      </c>
      <c r="AB42">
        <f>SAM_working!AA41</f>
        <v>1577.40742356134</v>
      </c>
      <c r="AC42">
        <f>SAM_working!AB41</f>
        <v>94923.082778163502</v>
      </c>
      <c r="AD42">
        <f>SAM_working!AC41</f>
        <v>623404.89752236195</v>
      </c>
      <c r="AE42">
        <f>SAM_working!AD41</f>
        <v>1270767.8446826001</v>
      </c>
      <c r="AF42">
        <f>SAM_working!AE41</f>
        <v>41617.171237817602</v>
      </c>
      <c r="AG42">
        <f>SAM_working!AF41</f>
        <v>1170021.21950529</v>
      </c>
      <c r="AH42">
        <f>SAM_working!AG41</f>
        <v>38051.996533350699</v>
      </c>
      <c r="AI42">
        <f>SAM_working!AH41</f>
        <v>501524.11569515202</v>
      </c>
      <c r="AJ42">
        <f>SAM_working!AI41</f>
        <v>531780.429713925</v>
      </c>
      <c r="AK42">
        <f>SAM_working!AJ41</f>
        <v>5990269.4620254301</v>
      </c>
      <c r="AL42">
        <f>SAM_working!AK41</f>
        <v>60416.959150733099</v>
      </c>
      <c r="AM42">
        <f>SAM_working!AL41</f>
        <v>95978.720482184697</v>
      </c>
      <c r="AN42">
        <f>SAM_working!AM41</f>
        <v>469854.20636468998</v>
      </c>
      <c r="AO42">
        <f>SAM_working!AN41</f>
        <v>212106.049943536</v>
      </c>
      <c r="AP42">
        <f>SAM_working!AO41</f>
        <v>61851.194619215501</v>
      </c>
      <c r="AQ42">
        <f>SAM_working!AP41</f>
        <v>26070.7489798856</v>
      </c>
      <c r="AR42">
        <f>SAM_working!AQ41</f>
        <v>516026.06544738798</v>
      </c>
      <c r="AS42">
        <f>SAM_working!AR41</f>
        <v>1812265.1970714501</v>
      </c>
      <c r="AT42">
        <f>SAM_working!AS41</f>
        <v>0</v>
      </c>
      <c r="AU42">
        <f>SAM_working!AT41</f>
        <v>4550326.7432685299</v>
      </c>
      <c r="AV42">
        <f>SAM_working!AU41</f>
        <v>3689763.3458758998</v>
      </c>
      <c r="AW42">
        <f>SAM_working!AV41</f>
        <v>705536112.55954695</v>
      </c>
      <c r="AX42">
        <f>SAM_working!AW41</f>
        <v>128987170.282796</v>
      </c>
      <c r="AY42">
        <f>SAM_working!AX41</f>
        <v>6163.4935578950199</v>
      </c>
      <c r="AZ42">
        <f>SAM_working!AY41</f>
        <v>3464800.1780923498</v>
      </c>
      <c r="BA42">
        <f>SAM_working!AZ41</f>
        <v>20712359.308800101</v>
      </c>
      <c r="BB42">
        <f>SAM_working!BA41</f>
        <v>83186.961498802993</v>
      </c>
      <c r="BC42">
        <f>SAM_working!BB41</f>
        <v>13842.814414855</v>
      </c>
      <c r="BD42">
        <f>SAM_working!BC41</f>
        <v>16349.983121883701</v>
      </c>
      <c r="BE42">
        <f>SAM_working!BD41</f>
        <v>0</v>
      </c>
      <c r="BF42">
        <f>SAM_working!BE41</f>
        <v>3369.8946178924598</v>
      </c>
      <c r="BG42">
        <f>SAM_working!BF41</f>
        <v>37680.665243069299</v>
      </c>
      <c r="BH42">
        <f>SAM_working!BG41</f>
        <v>262475.73183710099</v>
      </c>
      <c r="BI42">
        <f>SAM_working!BH41</f>
        <v>51070.947353318697</v>
      </c>
      <c r="BJ42">
        <f>SAM_working!BI41</f>
        <v>226529.39878413701</v>
      </c>
      <c r="BK42">
        <f>SAM_working!BJ41</f>
        <v>82761.088346641598</v>
      </c>
      <c r="BL42">
        <f>SAM_working!BK41</f>
        <v>17716.358016725699</v>
      </c>
      <c r="BM42">
        <f>SAM_working!BL41</f>
        <v>0</v>
      </c>
      <c r="BN42">
        <f>SAM_working!BM41</f>
        <v>3627910.2253699098</v>
      </c>
      <c r="BO42">
        <f>SAM_working!BN41</f>
        <v>722391.42503543105</v>
      </c>
      <c r="BP42">
        <f>SAM_working!BO41</f>
        <v>0</v>
      </c>
      <c r="BQ42">
        <f>SAM_working!BP41</f>
        <v>1082476.2921420699</v>
      </c>
      <c r="BR42">
        <f>SAM_working!BQ41</f>
        <v>0</v>
      </c>
      <c r="BS42">
        <f>SAM_working!BR41</f>
        <v>3736643.0543918498</v>
      </c>
      <c r="BT42">
        <f>SAM_working!BS41</f>
        <v>112874.039911208</v>
      </c>
      <c r="BU42">
        <f>SAM_working!BT41</f>
        <v>241671.48267720701</v>
      </c>
      <c r="BV42">
        <f>SAM_working!BU41</f>
        <v>223259.67951160399</v>
      </c>
      <c r="BW42">
        <f>SAM_working!BV41</f>
        <v>88324.842910941807</v>
      </c>
      <c r="BX42">
        <f>SAM_working!BW41</f>
        <v>7846.6239509987099</v>
      </c>
      <c r="BY42">
        <f>SAM_working!BX41</f>
        <v>145897.479270585</v>
      </c>
      <c r="BZ42">
        <f>SAM_working!BY41</f>
        <v>554.02480306562802</v>
      </c>
      <c r="CA42">
        <f>SAM_working!BZ41</f>
        <v>10965.202861870799</v>
      </c>
      <c r="CB42">
        <f>SAM_working!CA41</f>
        <v>1494.66125186055</v>
      </c>
      <c r="CC42">
        <f>SAM_working!CB41</f>
        <v>1139303.15068398</v>
      </c>
      <c r="CD42">
        <f>SAM_working!CC41</f>
        <v>1668959.75772803</v>
      </c>
      <c r="CE42">
        <f>SAM_working!CD41</f>
        <v>7750326.4694277896</v>
      </c>
      <c r="CF42">
        <f>SAM_working!CE41</f>
        <v>231995.969033942</v>
      </c>
      <c r="CG42">
        <f>SAM_working!CF41</f>
        <v>629841.73341928504</v>
      </c>
      <c r="CH42">
        <f>SAM_working!CG41</f>
        <v>0</v>
      </c>
      <c r="CI42">
        <f>SAM_working!CH41</f>
        <v>861.589946341467</v>
      </c>
      <c r="CJ42">
        <f>SAM_working!CI41</f>
        <v>0</v>
      </c>
      <c r="CK42">
        <f>SAM_working!CJ41</f>
        <v>0</v>
      </c>
      <c r="CL42">
        <f>SAM_working!CK41</f>
        <v>0</v>
      </c>
      <c r="CM42">
        <f>SAM_working!CL41</f>
        <v>0</v>
      </c>
      <c r="CN42">
        <f>SAM_working!CM41</f>
        <v>0</v>
      </c>
      <c r="CO42">
        <f>SAM_working!CN41</f>
        <v>309692781.03902698</v>
      </c>
      <c r="CP42">
        <f>SAM_working!CO41</f>
        <v>377976281.77440602</v>
      </c>
      <c r="CQ42">
        <f>SAM_working!CP41</f>
        <v>321778647.00264001</v>
      </c>
      <c r="CR42">
        <f>SAM_working!CQ41</f>
        <v>369143617.96107602</v>
      </c>
      <c r="CS42">
        <f>SAM_working!CR41</f>
        <v>915078740.48121297</v>
      </c>
      <c r="CT42">
        <f>SAM_working!CS41</f>
        <v>1199178858.1848099</v>
      </c>
      <c r="CU42">
        <f>SAM_working!CT41</f>
        <v>1975967612.4421699</v>
      </c>
      <c r="CV42">
        <f>SAM_working!CU41</f>
        <v>1628952607.63363</v>
      </c>
      <c r="CW42">
        <f>SAM_working!CV41</f>
        <v>3462236112.1795502</v>
      </c>
      <c r="CX42">
        <f>SAM_working!CW41</f>
        <v>42253.826565103998</v>
      </c>
      <c r="CY42">
        <f>SAM_working!CX41</f>
        <v>0</v>
      </c>
      <c r="CZ42">
        <f>SAM_working!CY41</f>
        <v>0</v>
      </c>
      <c r="DA42">
        <f>SAM_working!CZ41</f>
        <v>230854.86814068299</v>
      </c>
      <c r="DB42">
        <f>SAM_working!DA41</f>
        <v>777928.60704865505</v>
      </c>
      <c r="DC42">
        <f>SAM_working!DB41</f>
        <v>39629.603530238797</v>
      </c>
      <c r="DD42">
        <f>SAM_working!DC41</f>
        <v>0</v>
      </c>
      <c r="DE42">
        <f>SAM_working!DD41</f>
        <v>0</v>
      </c>
      <c r="DF42">
        <f>SAM_working!DE41</f>
        <v>741564.93396178703</v>
      </c>
      <c r="DG42">
        <f>SAM_working!DF41</f>
        <v>0</v>
      </c>
      <c r="DH42">
        <f>SAM_working!DG41</f>
        <v>0</v>
      </c>
      <c r="DI42">
        <f>SAM_working!DH41</f>
        <v>8403449.7654840108</v>
      </c>
      <c r="DJ42">
        <f t="shared" si="1"/>
        <v>11640757981.832479</v>
      </c>
    </row>
    <row r="43" spans="1:114">
      <c r="A43" t="s">
        <v>42</v>
      </c>
      <c r="B43">
        <f>SAM_working!B42</f>
        <v>894.86492203708599</v>
      </c>
      <c r="D43">
        <f>SAM_working!C42</f>
        <v>1632.5523008939099</v>
      </c>
      <c r="E43">
        <f>SAM_working!D42</f>
        <v>1524.4231004394801</v>
      </c>
      <c r="F43">
        <f>SAM_working!E42</f>
        <v>1256.03898532166</v>
      </c>
      <c r="G43">
        <f>SAM_working!F42</f>
        <v>0</v>
      </c>
      <c r="H43">
        <f>SAM_working!G42</f>
        <v>0</v>
      </c>
      <c r="I43">
        <f>SAM_working!H42</f>
        <v>0</v>
      </c>
      <c r="J43">
        <f>SAM_working!I42</f>
        <v>3415.79513127362</v>
      </c>
      <c r="K43">
        <f>SAM_working!J42</f>
        <v>2443.11039511334</v>
      </c>
      <c r="L43">
        <f>SAM_working!K42</f>
        <v>764.02920062355804</v>
      </c>
      <c r="M43">
        <f>SAM_working!L42</f>
        <v>62420.459338811699</v>
      </c>
      <c r="N43">
        <f>SAM_working!M42</f>
        <v>1234594.42611645</v>
      </c>
      <c r="O43">
        <f>SAM_working!N42</f>
        <v>105460.991355702</v>
      </c>
      <c r="P43">
        <f>SAM_working!O42</f>
        <v>109339.33035754799</v>
      </c>
      <c r="Q43">
        <f>SAM_working!P42</f>
        <v>0</v>
      </c>
      <c r="R43">
        <f>SAM_working!Q42</f>
        <v>776069.56236186705</v>
      </c>
      <c r="S43">
        <f>SAM_working!R42</f>
        <v>0</v>
      </c>
      <c r="T43">
        <f>SAM_working!S42</f>
        <v>0</v>
      </c>
      <c r="U43">
        <f>SAM_working!T42</f>
        <v>17909.4656931313</v>
      </c>
      <c r="V43">
        <f>SAM_working!U42</f>
        <v>19983.250600821801</v>
      </c>
      <c r="W43">
        <f>SAM_working!V42</f>
        <v>16646052.916669499</v>
      </c>
      <c r="X43">
        <f>SAM_working!W42</f>
        <v>1717749.84770537</v>
      </c>
      <c r="Y43">
        <f>SAM_working!X42</f>
        <v>3649629.35957791</v>
      </c>
      <c r="Z43">
        <f>SAM_working!Y42</f>
        <v>22356.019228159199</v>
      </c>
      <c r="AA43">
        <f>SAM_working!Z42</f>
        <v>5289.8454156221096</v>
      </c>
      <c r="AB43">
        <f>SAM_working!AA42</f>
        <v>2023.23260797599</v>
      </c>
      <c r="AC43">
        <f>SAM_working!AB42</f>
        <v>38330.645694786603</v>
      </c>
      <c r="AD43">
        <f>SAM_working!AC42</f>
        <v>93763.569892920903</v>
      </c>
      <c r="AE43">
        <f>SAM_working!AD42</f>
        <v>1191872.72540808</v>
      </c>
      <c r="AF43">
        <f>SAM_working!AE42</f>
        <v>57221.139865459299</v>
      </c>
      <c r="AG43">
        <f>SAM_working!AF42</f>
        <v>86363.5196962185</v>
      </c>
      <c r="AH43">
        <f>SAM_working!AG42</f>
        <v>48806.693207419601</v>
      </c>
      <c r="AI43">
        <f>SAM_working!AH42</f>
        <v>175452.20994775399</v>
      </c>
      <c r="AJ43">
        <f>SAM_working!AI42</f>
        <v>682078.38356154505</v>
      </c>
      <c r="AK43">
        <f>SAM_working!AJ42</f>
        <v>1266113.87692877</v>
      </c>
      <c r="AL43">
        <f>SAM_working!AK42</f>
        <v>67751.473219530395</v>
      </c>
      <c r="AM43">
        <f>SAM_working!AL42</f>
        <v>17894.325980783298</v>
      </c>
      <c r="AN43">
        <f>SAM_working!AM42</f>
        <v>80335.323066178695</v>
      </c>
      <c r="AO43">
        <f>SAM_working!AN42</f>
        <v>48008.353942480302</v>
      </c>
      <c r="AP43">
        <f>SAM_working!AO42</f>
        <v>21230.687628452401</v>
      </c>
      <c r="AQ43">
        <f>SAM_working!AP42</f>
        <v>29466.403675461901</v>
      </c>
      <c r="AR43">
        <f>SAM_working!AQ42</f>
        <v>586892.22088397504</v>
      </c>
      <c r="AS43">
        <f>SAM_working!AR42</f>
        <v>2228064.0462417202</v>
      </c>
      <c r="AT43">
        <f>SAM_working!AS42</f>
        <v>0</v>
      </c>
      <c r="AU43">
        <f>SAM_working!AT42</f>
        <v>269.79742852260603</v>
      </c>
      <c r="AV43">
        <f>SAM_working!AU42</f>
        <v>2664324.2793284901</v>
      </c>
      <c r="AW43">
        <f>SAM_working!AV42</f>
        <v>984310.53468142694</v>
      </c>
      <c r="AX43">
        <f>SAM_working!AW42</f>
        <v>2732.1878457122002</v>
      </c>
      <c r="AY43">
        <f>SAM_working!AX42</f>
        <v>7905.4916054781797</v>
      </c>
      <c r="AZ43">
        <f>SAM_working!AY42</f>
        <v>319.19772147996298</v>
      </c>
      <c r="BA43">
        <f>SAM_working!AZ42</f>
        <v>210165.04045422401</v>
      </c>
      <c r="BB43">
        <f>SAM_working!BA42</f>
        <v>2610.35414188715</v>
      </c>
      <c r="BC43">
        <f>SAM_working!BB42</f>
        <v>14850.603628410399</v>
      </c>
      <c r="BD43">
        <f>SAM_working!BC42</f>
        <v>20971.005016172199</v>
      </c>
      <c r="BE43">
        <f>SAM_working!BD42</f>
        <v>0</v>
      </c>
      <c r="BF43">
        <f>SAM_working!BE42</f>
        <v>4322.33332652228</v>
      </c>
      <c r="BG43">
        <f>SAM_working!BF42</f>
        <v>48330.411960331898</v>
      </c>
      <c r="BH43">
        <f>SAM_working!BG42</f>
        <v>336659.667960878</v>
      </c>
      <c r="BI43">
        <f>SAM_working!BH42</f>
        <v>65505.210931601498</v>
      </c>
      <c r="BJ43">
        <f>SAM_working!BI42</f>
        <v>290553.76527295797</v>
      </c>
      <c r="BK43">
        <f>SAM_working!BJ42</f>
        <v>106151.987186964</v>
      </c>
      <c r="BL43">
        <f>SAM_working!BK42</f>
        <v>22723.560634125799</v>
      </c>
      <c r="BM43">
        <f>SAM_working!BL42</f>
        <v>0</v>
      </c>
      <c r="BN43">
        <f>SAM_working!BM42</f>
        <v>1421751.7245449999</v>
      </c>
      <c r="BO43">
        <f>SAM_working!BN42</f>
        <v>39833.934576990498</v>
      </c>
      <c r="BP43">
        <f>SAM_working!BO42</f>
        <v>0</v>
      </c>
      <c r="BQ43">
        <f>SAM_working!BP42</f>
        <v>481366.49112645898</v>
      </c>
      <c r="BR43">
        <f>SAM_working!BQ42</f>
        <v>0</v>
      </c>
      <c r="BS43">
        <f>SAM_working!BR42</f>
        <v>517944.80831556302</v>
      </c>
      <c r="BT43">
        <f>SAM_working!BS42</f>
        <v>19451.644397114102</v>
      </c>
      <c r="BU43">
        <f>SAM_working!BT42</f>
        <v>309975.48056830099</v>
      </c>
      <c r="BV43">
        <f>SAM_working!BU42</f>
        <v>286359.92000996298</v>
      </c>
      <c r="BW43">
        <f>SAM_working!BV42</f>
        <v>113288.234607338</v>
      </c>
      <c r="BX43">
        <f>SAM_working!BW42</f>
        <v>10064.3278350646</v>
      </c>
      <c r="BY43">
        <f>SAM_working!BX42</f>
        <v>187132.717313645</v>
      </c>
      <c r="BZ43">
        <f>SAM_working!BY42</f>
        <v>710.60971975086704</v>
      </c>
      <c r="CA43">
        <f>SAM_working!BZ42</f>
        <v>14064.3156941159</v>
      </c>
      <c r="CB43">
        <f>SAM_working!CA42</f>
        <v>1917.0997533503601</v>
      </c>
      <c r="CC43">
        <f>SAM_working!CB42</f>
        <v>1461306.22336581</v>
      </c>
      <c r="CD43">
        <f>SAM_working!CC42</f>
        <v>1588296.9718374601</v>
      </c>
      <c r="CE43">
        <f>SAM_working!CD42</f>
        <v>959519.23125165899</v>
      </c>
      <c r="CF43">
        <f>SAM_working!CE42</f>
        <v>108527.287153902</v>
      </c>
      <c r="CG43">
        <f>SAM_working!CF42</f>
        <v>169677.999611406</v>
      </c>
      <c r="CH43">
        <f>SAM_working!CG42</f>
        <v>0</v>
      </c>
      <c r="CI43">
        <f>SAM_working!CH42</f>
        <v>0</v>
      </c>
      <c r="CJ43">
        <f>SAM_working!CI42</f>
        <v>0</v>
      </c>
      <c r="CK43">
        <f>SAM_working!CJ42</f>
        <v>0</v>
      </c>
      <c r="CL43">
        <f>SAM_working!CK42</f>
        <v>0</v>
      </c>
      <c r="CM43">
        <f>SAM_working!CL42</f>
        <v>0</v>
      </c>
      <c r="CN43">
        <f>SAM_working!CM42</f>
        <v>0</v>
      </c>
      <c r="CO43">
        <f>SAM_working!CN42</f>
        <v>695506628.84768701</v>
      </c>
      <c r="CP43">
        <f>SAM_working!CO42</f>
        <v>848840818.77013695</v>
      </c>
      <c r="CQ43">
        <f>SAM_working!CP42</f>
        <v>722631074.207196</v>
      </c>
      <c r="CR43">
        <f>SAM_working!CQ42</f>
        <v>828568087.74101901</v>
      </c>
      <c r="CS43">
        <f>SAM_working!CR42</f>
        <v>2053955454.8587</v>
      </c>
      <c r="CT43">
        <f>SAM_working!CS42</f>
        <v>2692071830.5551801</v>
      </c>
      <c r="CU43">
        <f>SAM_working!CT42</f>
        <v>4435031060.2036695</v>
      </c>
      <c r="CV43">
        <f>SAM_working!CU42</f>
        <v>3656282547.2132301</v>
      </c>
      <c r="CW43">
        <f>SAM_working!CV42</f>
        <v>7771711532.0382996</v>
      </c>
      <c r="CX43">
        <f>SAM_working!CW42</f>
        <v>54196.093185152</v>
      </c>
      <c r="CY43">
        <f>SAM_working!CX42</f>
        <v>0</v>
      </c>
      <c r="CZ43">
        <f>SAM_working!CY42</f>
        <v>0</v>
      </c>
      <c r="DA43">
        <f>SAM_working!CZ42</f>
        <v>296101.74895570701</v>
      </c>
      <c r="DB43">
        <f>SAM_working!DA42</f>
        <v>875842.99243143096</v>
      </c>
      <c r="DC43">
        <f>SAM_working!DB42</f>
        <v>50830.181794450997</v>
      </c>
      <c r="DD43">
        <f>SAM_working!DC42</f>
        <v>0</v>
      </c>
      <c r="DE43">
        <f>SAM_working!DD42</f>
        <v>0</v>
      </c>
      <c r="DF43">
        <f>SAM_working!DE42</f>
        <v>950420.23873539094</v>
      </c>
      <c r="DG43">
        <f>SAM_working!DF42</f>
        <v>0</v>
      </c>
      <c r="DH43">
        <f>SAM_working!DG42</f>
        <v>0</v>
      </c>
      <c r="DI43">
        <f>SAM_working!DH42</f>
        <v>7911159955.5997</v>
      </c>
      <c r="DJ43">
        <f t="shared" si="1"/>
        <v>31661560730.860634</v>
      </c>
    </row>
    <row r="44" spans="1:114">
      <c r="A44" t="s">
        <v>43</v>
      </c>
      <c r="B44">
        <f>SAM_working!B43</f>
        <v>2431.49255324349</v>
      </c>
      <c r="D44">
        <f>SAM_working!C43</f>
        <v>4127.0103239402597</v>
      </c>
      <c r="E44">
        <f>SAM_working!D43</f>
        <v>3853.6651292102001</v>
      </c>
      <c r="F44">
        <f>SAM_working!E43</f>
        <v>8426.3848654050507</v>
      </c>
      <c r="G44">
        <f>SAM_working!F43</f>
        <v>0</v>
      </c>
      <c r="H44">
        <f>SAM_working!G43</f>
        <v>0</v>
      </c>
      <c r="I44">
        <f>SAM_working!H43</f>
        <v>0</v>
      </c>
      <c r="J44">
        <f>SAM_working!I43</f>
        <v>88800.5272113174</v>
      </c>
      <c r="K44">
        <f>SAM_working!J43</f>
        <v>6219.79154321447</v>
      </c>
      <c r="L44">
        <f>SAM_working!K43</f>
        <v>1931.42749364826</v>
      </c>
      <c r="M44">
        <f>SAM_working!L43</f>
        <v>266383.43797665002</v>
      </c>
      <c r="N44">
        <f>SAM_working!M43</f>
        <v>266650808.04328799</v>
      </c>
      <c r="O44">
        <f>SAM_working!N43</f>
        <v>4437074.3260637103</v>
      </c>
      <c r="P44">
        <f>SAM_working!O43</f>
        <v>4696218.2650389904</v>
      </c>
      <c r="Q44">
        <f>SAM_working!P43</f>
        <v>0</v>
      </c>
      <c r="R44">
        <f>SAM_working!Q43</f>
        <v>513121.53689555498</v>
      </c>
      <c r="S44">
        <f>SAM_working!R43</f>
        <v>0</v>
      </c>
      <c r="T44">
        <f>SAM_working!S43</f>
        <v>0</v>
      </c>
      <c r="U44">
        <f>SAM_working!T43</f>
        <v>9697353.0160652995</v>
      </c>
      <c r="V44">
        <f>SAM_working!U43</f>
        <v>666579.50694665301</v>
      </c>
      <c r="W44">
        <f>SAM_working!V43</f>
        <v>36017043.992731899</v>
      </c>
      <c r="X44">
        <f>SAM_working!W43</f>
        <v>4498799.6877762098</v>
      </c>
      <c r="Y44">
        <f>SAM_working!X43</f>
        <v>20020325.989294399</v>
      </c>
      <c r="Z44">
        <f>SAM_working!Y43</f>
        <v>695343.60000984604</v>
      </c>
      <c r="AA44">
        <f>SAM_working!Z43</f>
        <v>13372.4638594222</v>
      </c>
      <c r="AB44">
        <f>SAM_working!AA43</f>
        <v>27575.968576812498</v>
      </c>
      <c r="AC44">
        <f>SAM_working!AB43</f>
        <v>1362462.7605481001</v>
      </c>
      <c r="AD44">
        <f>SAM_working!AC43</f>
        <v>3599929.9191700201</v>
      </c>
      <c r="AE44">
        <f>SAM_working!AD43</f>
        <v>11881983.636110701</v>
      </c>
      <c r="AF44">
        <f>SAM_working!AE43</f>
        <v>3360619.1670900402</v>
      </c>
      <c r="AG44">
        <f>SAM_working!AF43</f>
        <v>1849419.4413784</v>
      </c>
      <c r="AH44">
        <f>SAM_working!AG43</f>
        <v>2382194.1108537102</v>
      </c>
      <c r="AI44">
        <f>SAM_working!AH43</f>
        <v>8988935.7939706091</v>
      </c>
      <c r="AJ44">
        <f>SAM_working!AI43</f>
        <v>22222099.683459502</v>
      </c>
      <c r="AK44">
        <f>SAM_working!AJ43</f>
        <v>5340545.9456311204</v>
      </c>
      <c r="AL44">
        <f>SAM_working!AK43</f>
        <v>360947.72231010802</v>
      </c>
      <c r="AM44">
        <f>SAM_working!AL43</f>
        <v>477771.54289244203</v>
      </c>
      <c r="AN44">
        <f>SAM_working!AM43</f>
        <v>2445176.7747891298</v>
      </c>
      <c r="AO44">
        <f>SAM_working!AN43</f>
        <v>808109.59743600094</v>
      </c>
      <c r="AP44">
        <f>SAM_working!AO43</f>
        <v>893921.764643598</v>
      </c>
      <c r="AQ44">
        <f>SAM_working!AP43</f>
        <v>795053.17112953495</v>
      </c>
      <c r="AR44">
        <f>SAM_working!AQ43</f>
        <v>3051859.1436079601</v>
      </c>
      <c r="AS44">
        <f>SAM_working!AR43</f>
        <v>6934815.7645648802</v>
      </c>
      <c r="AT44">
        <f>SAM_working!AS43</f>
        <v>0</v>
      </c>
      <c r="AU44">
        <f>SAM_working!AT43</f>
        <v>34143.8830266027</v>
      </c>
      <c r="AV44">
        <f>SAM_working!AU43</f>
        <v>6735278.1292780796</v>
      </c>
      <c r="AW44">
        <f>SAM_working!AV43</f>
        <v>3078669.03310986</v>
      </c>
      <c r="AX44">
        <f>SAM_working!AW43</f>
        <v>6906.8338208976902</v>
      </c>
      <c r="AY44">
        <f>SAM_working!AX43</f>
        <v>317802.22933861602</v>
      </c>
      <c r="AZ44">
        <f>SAM_working!AY43</f>
        <v>62998.514501789003</v>
      </c>
      <c r="BA44">
        <f>SAM_working!AZ43</f>
        <v>551150.10745667096</v>
      </c>
      <c r="BB44">
        <f>SAM_working!BA43</f>
        <v>8763.9549063151298</v>
      </c>
      <c r="BC44">
        <f>SAM_working!BB43</f>
        <v>589683.30522770598</v>
      </c>
      <c r="BD44">
        <f>SAM_working!BC43</f>
        <v>675325.476939118</v>
      </c>
      <c r="BE44">
        <f>SAM_working!BD43</f>
        <v>0</v>
      </c>
      <c r="BF44">
        <f>SAM_working!BE43</f>
        <v>113703.342123818</v>
      </c>
      <c r="BG44">
        <f>SAM_working!BF43</f>
        <v>1651738.60173282</v>
      </c>
      <c r="BH44">
        <f>SAM_working!BG43</f>
        <v>11179239.7274583</v>
      </c>
      <c r="BI44">
        <f>SAM_working!BH43</f>
        <v>2148226.4776527998</v>
      </c>
      <c r="BJ44">
        <f>SAM_working!BI43</f>
        <v>9366705.9552393202</v>
      </c>
      <c r="BK44">
        <f>SAM_working!BJ43</f>
        <v>3527571.1760449102</v>
      </c>
      <c r="BL44">
        <f>SAM_working!BK43</f>
        <v>741886.71606546699</v>
      </c>
      <c r="BM44">
        <f>SAM_working!BL43</f>
        <v>0</v>
      </c>
      <c r="BN44">
        <f>SAM_working!BM43</f>
        <v>83517932.380652398</v>
      </c>
      <c r="BO44">
        <f>SAM_working!BN43</f>
        <v>1294989.3908527</v>
      </c>
      <c r="BP44">
        <f>SAM_working!BO43</f>
        <v>0</v>
      </c>
      <c r="BQ44">
        <f>SAM_working!BP43</f>
        <v>18587777.473140702</v>
      </c>
      <c r="BR44">
        <f>SAM_working!BQ43</f>
        <v>0</v>
      </c>
      <c r="BS44">
        <f>SAM_working!BR43</f>
        <v>21178966.967124801</v>
      </c>
      <c r="BT44">
        <f>SAM_working!BS43</f>
        <v>602253.174909828</v>
      </c>
      <c r="BU44">
        <f>SAM_working!BT43</f>
        <v>5466507.9161835602</v>
      </c>
      <c r="BV44">
        <f>SAM_working!BU43</f>
        <v>15417082.504957501</v>
      </c>
      <c r="BW44">
        <f>SAM_working!BV43</f>
        <v>4010905.0685714199</v>
      </c>
      <c r="BX44">
        <f>SAM_working!BW43</f>
        <v>3353858.3800600101</v>
      </c>
      <c r="BY44">
        <f>SAM_working!BX43</f>
        <v>6512590.64222378</v>
      </c>
      <c r="BZ44">
        <f>SAM_working!BY43</f>
        <v>6511.6037746288403</v>
      </c>
      <c r="CA44">
        <f>SAM_working!BZ43</f>
        <v>380903.14293707302</v>
      </c>
      <c r="CB44">
        <f>SAM_working!CA43</f>
        <v>673368.69696585205</v>
      </c>
      <c r="CC44">
        <f>SAM_working!CB43</f>
        <v>52509405.722100101</v>
      </c>
      <c r="CD44">
        <f>SAM_working!CC43</f>
        <v>149476329.614548</v>
      </c>
      <c r="CE44">
        <f>SAM_working!CD43</f>
        <v>49131707.740551099</v>
      </c>
      <c r="CF44">
        <f>SAM_working!CE43</f>
        <v>3204145.2484870302</v>
      </c>
      <c r="CG44">
        <f>SAM_working!CF43</f>
        <v>5421329.0382299004</v>
      </c>
      <c r="CH44">
        <f>SAM_working!CG43</f>
        <v>0</v>
      </c>
      <c r="CI44">
        <f>SAM_working!CH43</f>
        <v>0</v>
      </c>
      <c r="CJ44">
        <f>SAM_working!CI43</f>
        <v>0</v>
      </c>
      <c r="CK44">
        <f>SAM_working!CJ43</f>
        <v>0</v>
      </c>
      <c r="CL44">
        <f>SAM_working!CK43</f>
        <v>0</v>
      </c>
      <c r="CM44">
        <f>SAM_working!CL43</f>
        <v>0</v>
      </c>
      <c r="CN44">
        <f>SAM_working!CM43</f>
        <v>0</v>
      </c>
      <c r="CO44">
        <f>SAM_working!CN43</f>
        <v>637281055.98131299</v>
      </c>
      <c r="CP44">
        <f>SAM_working!CO43</f>
        <v>777812451.81861305</v>
      </c>
      <c r="CQ44">
        <f>SAM_working!CP43</f>
        <v>662171343.57104301</v>
      </c>
      <c r="CR44">
        <f>SAM_working!CQ43</f>
        <v>760127796.65607703</v>
      </c>
      <c r="CS44">
        <f>SAM_working!CR43</f>
        <v>1884300063.97084</v>
      </c>
      <c r="CT44">
        <f>SAM_working!CS43</f>
        <v>2468820559.7579899</v>
      </c>
      <c r="CU44">
        <f>SAM_working!CT43</f>
        <v>4069028100.1110301</v>
      </c>
      <c r="CV44">
        <f>SAM_working!CU43</f>
        <v>3354297539.16641</v>
      </c>
      <c r="CW44">
        <f>SAM_working!CV43</f>
        <v>7128770308.0524397</v>
      </c>
      <c r="CX44">
        <f>SAM_working!CW43</f>
        <v>830549.52847699495</v>
      </c>
      <c r="CY44">
        <f>SAM_working!CX43</f>
        <v>150252.82151936201</v>
      </c>
      <c r="CZ44">
        <f>SAM_working!CY43</f>
        <v>0</v>
      </c>
      <c r="DA44">
        <f>SAM_working!CZ43</f>
        <v>1641607.4182752201</v>
      </c>
      <c r="DB44">
        <f>SAM_working!DA43</f>
        <v>8687785.7804653905</v>
      </c>
      <c r="DC44">
        <f>SAM_working!DB43</f>
        <v>634418.14321212901</v>
      </c>
      <c r="DD44">
        <f>SAM_working!DC43</f>
        <v>0</v>
      </c>
      <c r="DE44">
        <f>SAM_working!DD43</f>
        <v>0</v>
      </c>
      <c r="DF44">
        <f>SAM_working!DE43</f>
        <v>12190429.6810886</v>
      </c>
      <c r="DG44">
        <f>SAM_working!DF43</f>
        <v>0</v>
      </c>
      <c r="DH44">
        <f>SAM_working!DG43</f>
        <v>0</v>
      </c>
      <c r="DI44">
        <f>SAM_working!DH43</f>
        <v>917977666.47991705</v>
      </c>
      <c r="DJ44">
        <f t="shared" si="1"/>
        <v>23571329923.182125</v>
      </c>
    </row>
    <row r="45" spans="1:114">
      <c r="A45" t="s">
        <v>44</v>
      </c>
      <c r="B45">
        <f>SAM_working!B44</f>
        <v>4093182.21265805</v>
      </c>
      <c r="D45">
        <f>SAM_working!C44</f>
        <v>2860378.9090048401</v>
      </c>
      <c r="E45">
        <f>SAM_working!D44</f>
        <v>1195357.6593566299</v>
      </c>
      <c r="F45">
        <f>SAM_working!E44</f>
        <v>3266784.47555786</v>
      </c>
      <c r="G45">
        <f>SAM_working!F44</f>
        <v>0</v>
      </c>
      <c r="H45">
        <f>SAM_working!G44</f>
        <v>925.72523623116604</v>
      </c>
      <c r="I45">
        <f>SAM_working!H44</f>
        <v>0</v>
      </c>
      <c r="J45">
        <f>SAM_working!I44</f>
        <v>291722.09901628102</v>
      </c>
      <c r="K45">
        <f>SAM_working!J44</f>
        <v>169760.930875455</v>
      </c>
      <c r="L45">
        <f>SAM_working!K44</f>
        <v>66197.330257078298</v>
      </c>
      <c r="M45">
        <f>SAM_working!L44</f>
        <v>4371315.4417129997</v>
      </c>
      <c r="N45">
        <f>SAM_working!M44</f>
        <v>199781560.83660099</v>
      </c>
      <c r="O45">
        <f>SAM_working!N44</f>
        <v>9719550.1491545606</v>
      </c>
      <c r="P45">
        <f>SAM_working!O44</f>
        <v>7808987.7497236095</v>
      </c>
      <c r="Q45">
        <f>SAM_working!P44</f>
        <v>0</v>
      </c>
      <c r="R45">
        <f>SAM_working!Q44</f>
        <v>188275.04134708401</v>
      </c>
      <c r="S45">
        <f>SAM_working!R44</f>
        <v>0</v>
      </c>
      <c r="T45">
        <f>SAM_working!S44</f>
        <v>0</v>
      </c>
      <c r="U45">
        <f>SAM_working!T44</f>
        <v>1190585.6890485301</v>
      </c>
      <c r="V45">
        <f>SAM_working!U44</f>
        <v>1695852.5260047601</v>
      </c>
      <c r="W45">
        <f>SAM_working!V44</f>
        <v>13497622.6578761</v>
      </c>
      <c r="X45">
        <f>SAM_working!W44</f>
        <v>2310071.1120228302</v>
      </c>
      <c r="Y45">
        <f>SAM_working!X44</f>
        <v>23255038.8464326</v>
      </c>
      <c r="Z45">
        <f>SAM_working!Y44</f>
        <v>919992.54123758897</v>
      </c>
      <c r="AA45">
        <f>SAM_working!Z44</f>
        <v>1592078.3643108499</v>
      </c>
      <c r="AB45">
        <f>SAM_working!AA44</f>
        <v>239730.89265569201</v>
      </c>
      <c r="AC45">
        <f>SAM_working!AB44</f>
        <v>3004143.9157186202</v>
      </c>
      <c r="AD45">
        <f>SAM_working!AC44</f>
        <v>7377915.0700356904</v>
      </c>
      <c r="AE45">
        <f>SAM_working!AD44</f>
        <v>14614503.1364832</v>
      </c>
      <c r="AF45">
        <f>SAM_working!AE44</f>
        <v>4418194.3775735898</v>
      </c>
      <c r="AG45">
        <f>SAM_working!AF44</f>
        <v>7193087.7488472303</v>
      </c>
      <c r="AH45">
        <f>SAM_working!AG44</f>
        <v>3618179.48486184</v>
      </c>
      <c r="AI45">
        <f>SAM_working!AH44</f>
        <v>14041181.790010501</v>
      </c>
      <c r="AJ45">
        <f>SAM_working!AI44</f>
        <v>7505403.5789113902</v>
      </c>
      <c r="AK45">
        <f>SAM_working!AJ44</f>
        <v>4468323.2781698499</v>
      </c>
      <c r="AL45">
        <f>SAM_working!AK44</f>
        <v>204690.36568436501</v>
      </c>
      <c r="AM45">
        <f>SAM_working!AL44</f>
        <v>982651.223463053</v>
      </c>
      <c r="AN45">
        <f>SAM_working!AM44</f>
        <v>4530271.8379315296</v>
      </c>
      <c r="AO45">
        <f>SAM_working!AN44</f>
        <v>1134648.84240125</v>
      </c>
      <c r="AP45">
        <f>SAM_working!AO44</f>
        <v>1437656.9882779999</v>
      </c>
      <c r="AQ45">
        <f>SAM_working!AP44</f>
        <v>475913.35438285797</v>
      </c>
      <c r="AR45">
        <f>SAM_working!AQ44</f>
        <v>1652563.68770704</v>
      </c>
      <c r="AS45">
        <f>SAM_working!AR44</f>
        <v>3386111.0298844101</v>
      </c>
      <c r="AT45">
        <f>SAM_working!AS44</f>
        <v>0</v>
      </c>
      <c r="AU45">
        <f>SAM_working!AT44</f>
        <v>506985.71051456401</v>
      </c>
      <c r="AV45">
        <f>SAM_working!AU44</f>
        <v>2494995.45415245</v>
      </c>
      <c r="AW45">
        <f>SAM_working!AV44</f>
        <v>79773718.281357706</v>
      </c>
      <c r="AX45">
        <f>SAM_working!AW44</f>
        <v>13439757.909060501</v>
      </c>
      <c r="AY45">
        <f>SAM_working!AX44</f>
        <v>58299.1362766483</v>
      </c>
      <c r="AZ45">
        <f>SAM_working!AY44</f>
        <v>384603.30261213903</v>
      </c>
      <c r="BA45">
        <f>SAM_working!AZ44</f>
        <v>2318602.6328690001</v>
      </c>
      <c r="BB45">
        <f>SAM_working!BA44</f>
        <v>210834.273257589</v>
      </c>
      <c r="BC45">
        <f>SAM_working!BB44</f>
        <v>351972.86078537197</v>
      </c>
      <c r="BD45">
        <f>SAM_working!BC44</f>
        <v>420818.80565077899</v>
      </c>
      <c r="BE45">
        <f>SAM_working!BD44</f>
        <v>0</v>
      </c>
      <c r="BF45">
        <f>SAM_working!BE44</f>
        <v>309652.33148215897</v>
      </c>
      <c r="BG45">
        <f>SAM_working!BF44</f>
        <v>532733.96151480998</v>
      </c>
      <c r="BH45">
        <f>SAM_working!BG44</f>
        <v>3702478.49659942</v>
      </c>
      <c r="BI45">
        <f>SAM_working!BH44</f>
        <v>713908.85810019402</v>
      </c>
      <c r="BJ45">
        <f>SAM_working!BI44</f>
        <v>3069188.6826985502</v>
      </c>
      <c r="BK45">
        <f>SAM_working!BJ44</f>
        <v>1196663.81470045</v>
      </c>
      <c r="BL45">
        <f>SAM_working!BK44</f>
        <v>255352.61270189399</v>
      </c>
      <c r="BM45">
        <f>SAM_working!BL44</f>
        <v>0</v>
      </c>
      <c r="BN45">
        <f>SAM_working!BM44</f>
        <v>119262133.24548399</v>
      </c>
      <c r="BO45">
        <f>SAM_working!BN44</f>
        <v>4860514.0331035601</v>
      </c>
      <c r="BP45">
        <f>SAM_working!BO44</f>
        <v>0</v>
      </c>
      <c r="BQ45">
        <f>SAM_working!BP44</f>
        <v>9006914.9693651106</v>
      </c>
      <c r="BR45">
        <f>SAM_working!BQ44</f>
        <v>0</v>
      </c>
      <c r="BS45">
        <f>SAM_working!BR44</f>
        <v>36631781.985704698</v>
      </c>
      <c r="BT45">
        <f>SAM_working!BS44</f>
        <v>484790.17834273301</v>
      </c>
      <c r="BU45">
        <f>SAM_working!BT44</f>
        <v>13548824.3980758</v>
      </c>
      <c r="BV45">
        <f>SAM_working!BU44</f>
        <v>3402478.5163249802</v>
      </c>
      <c r="BW45">
        <f>SAM_working!BV44</f>
        <v>1202334.0535293501</v>
      </c>
      <c r="BX45">
        <f>SAM_working!BW44</f>
        <v>168149.93495541299</v>
      </c>
      <c r="BY45">
        <f>SAM_working!BX44</f>
        <v>1976689.65286891</v>
      </c>
      <c r="BZ45">
        <f>SAM_working!BY44</f>
        <v>1252372.25828127</v>
      </c>
      <c r="CA45">
        <f>SAM_working!BZ44</f>
        <v>109753.918954354</v>
      </c>
      <c r="CB45">
        <f>SAM_working!CA44</f>
        <v>299658.837745953</v>
      </c>
      <c r="CC45">
        <f>SAM_working!CB44</f>
        <v>15896449.092437699</v>
      </c>
      <c r="CD45">
        <f>SAM_working!CC44</f>
        <v>59487492.422389001</v>
      </c>
      <c r="CE45">
        <f>SAM_working!CD44</f>
        <v>72073245.333980203</v>
      </c>
      <c r="CF45">
        <f>SAM_working!CE44</f>
        <v>2085515.33320237</v>
      </c>
      <c r="CG45">
        <f>SAM_working!CF44</f>
        <v>3527551.20524236</v>
      </c>
      <c r="CH45">
        <f>SAM_working!CG44</f>
        <v>0</v>
      </c>
      <c r="CI45">
        <f>SAM_working!CH44</f>
        <v>0</v>
      </c>
      <c r="CJ45">
        <f>SAM_working!CI44</f>
        <v>0</v>
      </c>
      <c r="CK45">
        <f>SAM_working!CJ44</f>
        <v>0</v>
      </c>
      <c r="CL45">
        <f>SAM_working!CK44</f>
        <v>0</v>
      </c>
      <c r="CM45">
        <f>SAM_working!CL44</f>
        <v>0</v>
      </c>
      <c r="CN45">
        <f>SAM_working!CM44</f>
        <v>0</v>
      </c>
      <c r="CO45">
        <f>SAM_working!CN44</f>
        <v>1022363480.54487</v>
      </c>
      <c r="CP45">
        <f>SAM_working!CO44</f>
        <v>1247746065.06988</v>
      </c>
      <c r="CQ45">
        <f>SAM_working!CP44</f>
        <v>1062222451.88635</v>
      </c>
      <c r="CR45">
        <f>SAM_working!CQ44</f>
        <v>1217636095.40218</v>
      </c>
      <c r="CS45">
        <f>SAM_working!CR44</f>
        <v>3018423649.58641</v>
      </c>
      <c r="CT45">
        <f>SAM_working!CS44</f>
        <v>3956486862.5362101</v>
      </c>
      <c r="CU45">
        <f>SAM_working!CT44</f>
        <v>6517458003.2336798</v>
      </c>
      <c r="CV45">
        <f>SAM_working!CU44</f>
        <v>5373141979.4298201</v>
      </c>
      <c r="CW45">
        <f>SAM_working!CV44</f>
        <v>11421394011.0578</v>
      </c>
      <c r="CX45">
        <f>SAM_working!CW44</f>
        <v>170380.73184280301</v>
      </c>
      <c r="CY45">
        <f>SAM_working!CX44</f>
        <v>0</v>
      </c>
      <c r="CZ45">
        <f>SAM_working!CY44</f>
        <v>0</v>
      </c>
      <c r="DA45">
        <f>SAM_working!CZ44</f>
        <v>554566.51680348895</v>
      </c>
      <c r="DB45">
        <f>SAM_working!DA44</f>
        <v>2190606.1360580302</v>
      </c>
      <c r="DC45">
        <f>SAM_working!DB44</f>
        <v>47599.713553960602</v>
      </c>
      <c r="DD45">
        <f>SAM_working!DC44</f>
        <v>0</v>
      </c>
      <c r="DE45">
        <f>SAM_working!DD44</f>
        <v>0</v>
      </c>
      <c r="DF45">
        <f>SAM_working!DE44</f>
        <v>2497874.63563147</v>
      </c>
      <c r="DG45">
        <f>SAM_working!DF44</f>
        <v>0</v>
      </c>
      <c r="DH45">
        <f>SAM_working!DG44</f>
        <v>0</v>
      </c>
      <c r="DI45">
        <f>SAM_working!DH44</f>
        <v>4722008.6867681202</v>
      </c>
      <c r="DJ45">
        <f t="shared" si="1"/>
        <v>35660633262.562607</v>
      </c>
    </row>
    <row r="46" spans="1:114">
      <c r="A46" t="s">
        <v>45</v>
      </c>
      <c r="B46">
        <f>SAM_working!B45</f>
        <v>10863392.408886701</v>
      </c>
      <c r="D46">
        <f>SAM_working!C45</f>
        <v>15559168.6721182</v>
      </c>
      <c r="E46">
        <f>SAM_working!D45</f>
        <v>19858484.0576782</v>
      </c>
      <c r="F46">
        <f>SAM_working!E45</f>
        <v>4265469.79039614</v>
      </c>
      <c r="G46">
        <f>SAM_working!F45</f>
        <v>284231.63443176699</v>
      </c>
      <c r="H46">
        <f>SAM_working!G45</f>
        <v>277.05590598550702</v>
      </c>
      <c r="I46">
        <f>SAM_working!H45</f>
        <v>2342.7268690626302</v>
      </c>
      <c r="J46">
        <f>SAM_working!I45</f>
        <v>1065120.8258108899</v>
      </c>
      <c r="K46">
        <f>SAM_working!J45</f>
        <v>895018.79285315797</v>
      </c>
      <c r="L46">
        <f>SAM_working!K45</f>
        <v>3430785.3662953102</v>
      </c>
      <c r="M46">
        <f>SAM_working!L45</f>
        <v>60747753.979805298</v>
      </c>
      <c r="N46">
        <f>SAM_working!M45</f>
        <v>84406501.9804869</v>
      </c>
      <c r="O46">
        <f>SAM_working!N45</f>
        <v>63528125.8459263</v>
      </c>
      <c r="P46">
        <f>SAM_working!O45</f>
        <v>19713096.081201799</v>
      </c>
      <c r="Q46">
        <f>SAM_working!P45</f>
        <v>1131053.8557968601</v>
      </c>
      <c r="R46">
        <f>SAM_working!Q45</f>
        <v>800736.320498824</v>
      </c>
      <c r="S46">
        <f>SAM_working!R45</f>
        <v>1357000.5743928</v>
      </c>
      <c r="T46">
        <f>SAM_working!S45</f>
        <v>123665.575668447</v>
      </c>
      <c r="U46">
        <f>SAM_working!T45</f>
        <v>11581328.2154945</v>
      </c>
      <c r="V46">
        <f>SAM_working!U45</f>
        <v>13768951.3083742</v>
      </c>
      <c r="W46">
        <f>SAM_working!V45</f>
        <v>13632659.5617413</v>
      </c>
      <c r="X46">
        <f>SAM_working!W45</f>
        <v>14235554.8161007</v>
      </c>
      <c r="Y46">
        <f>SAM_working!X45</f>
        <v>34043626.713432699</v>
      </c>
      <c r="Z46">
        <f>SAM_working!Y45</f>
        <v>28158031.2511435</v>
      </c>
      <c r="AA46">
        <f>SAM_working!Z45</f>
        <v>37854779.229626201</v>
      </c>
      <c r="AB46">
        <f>SAM_working!AA45</f>
        <v>8875448.2633904107</v>
      </c>
      <c r="AC46">
        <f>SAM_working!AB45</f>
        <v>42338006.9500788</v>
      </c>
      <c r="AD46">
        <f>SAM_working!AC45</f>
        <v>25514752.327828299</v>
      </c>
      <c r="AE46">
        <f>SAM_working!AD45</f>
        <v>55441853.890789203</v>
      </c>
      <c r="AF46">
        <f>SAM_working!AE45</f>
        <v>7748560.1992720198</v>
      </c>
      <c r="AG46">
        <f>SAM_working!AF45</f>
        <v>51100776.687069103</v>
      </c>
      <c r="AH46">
        <f>SAM_working!AG45</f>
        <v>12123220.287833201</v>
      </c>
      <c r="AI46">
        <f>SAM_working!AH45</f>
        <v>28973760.519894399</v>
      </c>
      <c r="AJ46">
        <f>SAM_working!AI45</f>
        <v>931061103.20432401</v>
      </c>
      <c r="AK46">
        <f>SAM_working!AJ45</f>
        <v>13825893.326535501</v>
      </c>
      <c r="AL46">
        <f>SAM_working!AK45</f>
        <v>411258.54771090701</v>
      </c>
      <c r="AM46">
        <f>SAM_working!AL45</f>
        <v>1764262.16281966</v>
      </c>
      <c r="AN46">
        <f>SAM_working!AM45</f>
        <v>5584119.95737263</v>
      </c>
      <c r="AO46">
        <f>SAM_working!AN45</f>
        <v>2159624.5116781001</v>
      </c>
      <c r="AP46">
        <f>SAM_working!AO45</f>
        <v>1304793.63624523</v>
      </c>
      <c r="AQ46">
        <f>SAM_working!AP45</f>
        <v>3859943.9773681299</v>
      </c>
      <c r="AR46">
        <f>SAM_working!AQ45</f>
        <v>3058645.3279380901</v>
      </c>
      <c r="AS46">
        <f>SAM_working!AR45</f>
        <v>6276353.4561935496</v>
      </c>
      <c r="AT46">
        <f>SAM_working!AS45</f>
        <v>27559796.525921199</v>
      </c>
      <c r="AU46">
        <f>SAM_working!AT45</f>
        <v>1093014.39465051</v>
      </c>
      <c r="AV46">
        <f>SAM_working!AU45</f>
        <v>11190661.6117291</v>
      </c>
      <c r="AW46">
        <f>SAM_working!AV45</f>
        <v>324582353.06653798</v>
      </c>
      <c r="AX46">
        <f>SAM_working!AW45</f>
        <v>9035092.25691141</v>
      </c>
      <c r="AY46">
        <f>SAM_working!AX45</f>
        <v>319772.83115175</v>
      </c>
      <c r="AZ46">
        <f>SAM_working!AY45</f>
        <v>37275171.547439598</v>
      </c>
      <c r="BA46">
        <f>SAM_working!AZ45</f>
        <v>1541535.08535413</v>
      </c>
      <c r="BB46">
        <f>SAM_working!BA45</f>
        <v>37517234.388434</v>
      </c>
      <c r="BC46">
        <f>SAM_working!BB45</f>
        <v>36636194.408411197</v>
      </c>
      <c r="BD46">
        <f>SAM_working!BC45</f>
        <v>42642938.666299</v>
      </c>
      <c r="BE46">
        <f>SAM_working!BD45</f>
        <v>5697405.4290063204</v>
      </c>
      <c r="BF46">
        <f>SAM_working!BE45</f>
        <v>58157868.4236167</v>
      </c>
      <c r="BG46">
        <f>SAM_working!BF45</f>
        <v>238250893.73312801</v>
      </c>
      <c r="BH46">
        <f>SAM_working!BG45</f>
        <v>138102630.41384801</v>
      </c>
      <c r="BI46">
        <f>SAM_working!BH45</f>
        <v>119811678.079955</v>
      </c>
      <c r="BJ46">
        <f>SAM_working!BI45</f>
        <v>435603300.65157902</v>
      </c>
      <c r="BK46">
        <f>SAM_working!BJ45</f>
        <v>193438419.233064</v>
      </c>
      <c r="BL46">
        <f>SAM_working!BK45</f>
        <v>11124720.4781386</v>
      </c>
      <c r="BM46">
        <f>SAM_working!BL45</f>
        <v>48629219.426575102</v>
      </c>
      <c r="BN46">
        <f>SAM_working!BM45</f>
        <v>1756150858.8152299</v>
      </c>
      <c r="BO46">
        <f>SAM_working!BN45</f>
        <v>165119097.17301199</v>
      </c>
      <c r="BP46">
        <f>SAM_working!BO45</f>
        <v>15104325.034418199</v>
      </c>
      <c r="BQ46">
        <f>SAM_working!BP45</f>
        <v>1141966860.2723801</v>
      </c>
      <c r="BR46">
        <f>SAM_working!BQ45</f>
        <v>41009737.401589103</v>
      </c>
      <c r="BS46">
        <f>SAM_working!BR45</f>
        <v>472661817.93345201</v>
      </c>
      <c r="BT46">
        <f>SAM_working!BS45</f>
        <v>53970945.531307101</v>
      </c>
      <c r="BU46">
        <f>SAM_working!BT45</f>
        <v>92709252.836940393</v>
      </c>
      <c r="BV46">
        <f>SAM_working!BU45</f>
        <v>281143595.91532499</v>
      </c>
      <c r="BW46">
        <f>SAM_working!BV45</f>
        <v>27606569.550494201</v>
      </c>
      <c r="BX46">
        <f>SAM_working!BW45</f>
        <v>28940438.490495201</v>
      </c>
      <c r="BY46">
        <f>SAM_working!BX45</f>
        <v>120757888.244249</v>
      </c>
      <c r="BZ46">
        <f>SAM_working!BY45</f>
        <v>27656112.477559399</v>
      </c>
      <c r="CA46">
        <f>SAM_working!BZ45</f>
        <v>783663.21424515604</v>
      </c>
      <c r="CB46">
        <f>SAM_working!CA45</f>
        <v>28649515.424044799</v>
      </c>
      <c r="CC46">
        <f>SAM_working!CB45</f>
        <v>19147368.8235978</v>
      </c>
      <c r="CD46">
        <f>SAM_working!CC45</f>
        <v>228679332.31884801</v>
      </c>
      <c r="CE46">
        <f>SAM_working!CD45</f>
        <v>21855157.225347102</v>
      </c>
      <c r="CF46">
        <f>SAM_working!CE45</f>
        <v>28555963.453202799</v>
      </c>
      <c r="CG46">
        <f>SAM_working!CF45</f>
        <v>93980286.108413398</v>
      </c>
      <c r="CH46">
        <f>SAM_working!CG45</f>
        <v>0</v>
      </c>
      <c r="CI46">
        <f>SAM_working!CH45</f>
        <v>43100888.659022003</v>
      </c>
      <c r="CJ46">
        <f>SAM_working!CI45</f>
        <v>0</v>
      </c>
      <c r="CK46">
        <f>SAM_working!CJ45</f>
        <v>0</v>
      </c>
      <c r="CL46">
        <f>SAM_working!CK45</f>
        <v>0</v>
      </c>
      <c r="CM46">
        <f>SAM_working!CL45</f>
        <v>0</v>
      </c>
      <c r="CN46">
        <f>SAM_working!CM45</f>
        <v>0</v>
      </c>
      <c r="CO46">
        <f>SAM_working!CN45</f>
        <v>287483338.95864499</v>
      </c>
      <c r="CP46">
        <f>SAM_working!CO45</f>
        <v>345411293.68404597</v>
      </c>
      <c r="CQ46">
        <f>SAM_working!CP45</f>
        <v>453730292.13711601</v>
      </c>
      <c r="CR46">
        <f>SAM_working!CQ45</f>
        <v>454797086.83252198</v>
      </c>
      <c r="CS46">
        <f>SAM_working!CR45</f>
        <v>1101368008.80667</v>
      </c>
      <c r="CT46">
        <f>SAM_working!CS45</f>
        <v>1497636769.3085899</v>
      </c>
      <c r="CU46">
        <f>SAM_working!CT45</f>
        <v>3319311592.3342199</v>
      </c>
      <c r="CV46">
        <f>SAM_working!CU45</f>
        <v>3053293714.7066302</v>
      </c>
      <c r="CW46">
        <f>SAM_working!CV45</f>
        <v>11383811240.132</v>
      </c>
      <c r="CX46">
        <f>SAM_working!CW45</f>
        <v>126103140.151333</v>
      </c>
      <c r="CY46">
        <f>SAM_working!CX45</f>
        <v>1047494686.05964</v>
      </c>
      <c r="CZ46">
        <f>SAM_working!CY45</f>
        <v>10145177.509889601</v>
      </c>
      <c r="DA46">
        <f>SAM_working!CZ45</f>
        <v>479539986.49252599</v>
      </c>
      <c r="DB46">
        <f>SAM_working!DA45</f>
        <v>85223229.734441295</v>
      </c>
      <c r="DC46">
        <f>SAM_working!DB45</f>
        <v>204237017.97533</v>
      </c>
      <c r="DD46">
        <f>SAM_working!DC45</f>
        <v>8092073.1512839198</v>
      </c>
      <c r="DE46">
        <f>SAM_working!DD45</f>
        <v>0</v>
      </c>
      <c r="DF46">
        <f>SAM_working!DE45</f>
        <v>14914793.2060345</v>
      </c>
      <c r="DG46">
        <f>SAM_working!DF45</f>
        <v>1439117.67057706</v>
      </c>
      <c r="DH46">
        <f>SAM_working!DG45</f>
        <v>5024140314.8051996</v>
      </c>
      <c r="DI46">
        <f>SAM_working!DH45</f>
        <v>144887595.59927499</v>
      </c>
      <c r="DJ46">
        <f t="shared" si="1"/>
        <v>37153549578.686165</v>
      </c>
    </row>
    <row r="47" spans="1:114">
      <c r="A47" t="s">
        <v>46</v>
      </c>
      <c r="B47">
        <f>SAM_working!B46</f>
        <v>13953207.5685838</v>
      </c>
      <c r="D47">
        <f>SAM_working!C46</f>
        <v>12255236.448468599</v>
      </c>
      <c r="E47">
        <f>SAM_working!D46</f>
        <v>6269553.87081818</v>
      </c>
      <c r="F47">
        <f>SAM_working!E46</f>
        <v>41519925.581360899</v>
      </c>
      <c r="G47">
        <f>SAM_working!F46</f>
        <v>26363.634930932301</v>
      </c>
      <c r="H47">
        <f>SAM_working!G46</f>
        <v>1325.7664632957101</v>
      </c>
      <c r="I47">
        <f>SAM_working!H46</f>
        <v>56316.356317014797</v>
      </c>
      <c r="J47">
        <f>SAM_working!I46</f>
        <v>7270414.1446724702</v>
      </c>
      <c r="K47">
        <f>SAM_working!J46</f>
        <v>4033010.52914835</v>
      </c>
      <c r="L47">
        <f>SAM_working!K46</f>
        <v>1423552.9026178201</v>
      </c>
      <c r="M47">
        <f>SAM_working!L46</f>
        <v>57043172.985740401</v>
      </c>
      <c r="N47">
        <f>SAM_working!M46</f>
        <v>174645144.60289401</v>
      </c>
      <c r="O47">
        <f>SAM_working!N46</f>
        <v>421077578.27611399</v>
      </c>
      <c r="P47">
        <f>SAM_working!O46</f>
        <v>30556825.304237999</v>
      </c>
      <c r="Q47">
        <f>SAM_working!P46</f>
        <v>1666865.11079232</v>
      </c>
      <c r="R47">
        <f>SAM_working!Q46</f>
        <v>479010.18748133897</v>
      </c>
      <c r="S47">
        <f>SAM_working!R46</f>
        <v>349882.76492115698</v>
      </c>
      <c r="T47">
        <f>SAM_working!S46</f>
        <v>58748.638387688203</v>
      </c>
      <c r="U47">
        <f>SAM_working!T46</f>
        <v>46735455.892629802</v>
      </c>
      <c r="V47">
        <f>SAM_working!U46</f>
        <v>90843342.814724803</v>
      </c>
      <c r="W47">
        <f>SAM_working!V46</f>
        <v>5555923.1074920297</v>
      </c>
      <c r="X47">
        <f>SAM_working!W46</f>
        <v>205651175.868238</v>
      </c>
      <c r="Y47">
        <f>SAM_working!X46</f>
        <v>173138204.846623</v>
      </c>
      <c r="Z47">
        <f>SAM_working!Y46</f>
        <v>82482459.705195606</v>
      </c>
      <c r="AA47">
        <f>SAM_working!Z46</f>
        <v>174478030.17333099</v>
      </c>
      <c r="AB47">
        <f>SAM_working!AA46</f>
        <v>66227535.7623569</v>
      </c>
      <c r="AC47">
        <f>SAM_working!AB46</f>
        <v>51754000.7668861</v>
      </c>
      <c r="AD47">
        <f>SAM_working!AC46</f>
        <v>16082300.345019</v>
      </c>
      <c r="AE47">
        <f>SAM_working!AD46</f>
        <v>33426050.689644001</v>
      </c>
      <c r="AF47">
        <f>SAM_working!AE46</f>
        <v>23000831.782523099</v>
      </c>
      <c r="AG47">
        <f>SAM_working!AF46</f>
        <v>93676534.421399996</v>
      </c>
      <c r="AH47">
        <f>SAM_working!AG46</f>
        <v>13523097.9601692</v>
      </c>
      <c r="AI47">
        <f>SAM_working!AH46</f>
        <v>23643920.434555002</v>
      </c>
      <c r="AJ47">
        <f>SAM_working!AI46</f>
        <v>19856672.574214</v>
      </c>
      <c r="AK47">
        <f>SAM_working!AJ46</f>
        <v>907612.11585980398</v>
      </c>
      <c r="AL47">
        <f>SAM_working!AK46</f>
        <v>71394.377227651697</v>
      </c>
      <c r="AM47">
        <f>SAM_working!AL46</f>
        <v>357760.62917080399</v>
      </c>
      <c r="AN47">
        <f>SAM_working!AM46</f>
        <v>2504955.3086032202</v>
      </c>
      <c r="AO47">
        <f>SAM_working!AN46</f>
        <v>227844.74818898499</v>
      </c>
      <c r="AP47">
        <f>SAM_working!AO46</f>
        <v>535984.19475881697</v>
      </c>
      <c r="AQ47">
        <f>SAM_working!AP46</f>
        <v>520037.83856394602</v>
      </c>
      <c r="AR47">
        <f>SAM_working!AQ46</f>
        <v>618448.61253417504</v>
      </c>
      <c r="AS47">
        <f>SAM_working!AR46</f>
        <v>738606.22152565897</v>
      </c>
      <c r="AT47">
        <f>SAM_working!AS46</f>
        <v>7530562.9042172199</v>
      </c>
      <c r="AU47">
        <f>SAM_working!AT46</f>
        <v>5130412.2708307402</v>
      </c>
      <c r="AV47">
        <f>SAM_working!AU46</f>
        <v>978596.67348268395</v>
      </c>
      <c r="AW47">
        <f>SAM_working!AV46</f>
        <v>307280581.282763</v>
      </c>
      <c r="AX47">
        <f>SAM_working!AW46</f>
        <v>2804213.85354573</v>
      </c>
      <c r="AY47">
        <f>SAM_working!AX46</f>
        <v>144508.70866931701</v>
      </c>
      <c r="AZ47">
        <f>SAM_working!AY46</f>
        <v>3580224.596343</v>
      </c>
      <c r="BA47">
        <f>SAM_working!AZ46</f>
        <v>644167.26755752903</v>
      </c>
      <c r="BB47">
        <f>SAM_working!BA46</f>
        <v>2004074.49044631</v>
      </c>
      <c r="BC47">
        <f>SAM_working!BB46</f>
        <v>1194955.6556580199</v>
      </c>
      <c r="BD47">
        <f>SAM_working!BC46</f>
        <v>584137.47098894499</v>
      </c>
      <c r="BE47">
        <f>SAM_working!BD46</f>
        <v>830998.33550375002</v>
      </c>
      <c r="BF47">
        <f>SAM_working!BE46</f>
        <v>11645626.510803699</v>
      </c>
      <c r="BG47">
        <f>SAM_working!BF46</f>
        <v>1515374.9244526401</v>
      </c>
      <c r="BH47">
        <f>SAM_working!BG46</f>
        <v>3516139.3663305398</v>
      </c>
      <c r="BI47">
        <f>SAM_working!BH46</f>
        <v>1239418.98361716</v>
      </c>
      <c r="BJ47">
        <f>SAM_working!BI46</f>
        <v>3107303.3368878402</v>
      </c>
      <c r="BK47">
        <f>SAM_working!BJ46</f>
        <v>1377664.68103766</v>
      </c>
      <c r="BL47">
        <f>SAM_working!BK46</f>
        <v>5317690.0399131496</v>
      </c>
      <c r="BM47">
        <f>SAM_working!BL46</f>
        <v>234666.01538000099</v>
      </c>
      <c r="BN47">
        <f>SAM_working!BM46</f>
        <v>39405336.150654301</v>
      </c>
      <c r="BO47">
        <f>SAM_working!BN46</f>
        <v>3404923.1679319902</v>
      </c>
      <c r="BP47">
        <f>SAM_working!BO46</f>
        <v>4804981.4584997296</v>
      </c>
      <c r="BQ47">
        <f>SAM_working!BP46</f>
        <v>71586158.807507604</v>
      </c>
      <c r="BR47">
        <f>SAM_working!BQ46</f>
        <v>1847597.13253133</v>
      </c>
      <c r="BS47">
        <f>SAM_working!BR46</f>
        <v>37355524.312593304</v>
      </c>
      <c r="BT47">
        <f>SAM_working!BS46</f>
        <v>3887532.6434712899</v>
      </c>
      <c r="BU47">
        <f>SAM_working!BT46</f>
        <v>5200952.4605806302</v>
      </c>
      <c r="BV47">
        <f>SAM_working!BU46</f>
        <v>28306557.010261901</v>
      </c>
      <c r="BW47">
        <f>SAM_working!BV46</f>
        <v>8284525.82741269</v>
      </c>
      <c r="BX47">
        <f>SAM_working!BW46</f>
        <v>4778645.2097964799</v>
      </c>
      <c r="BY47">
        <f>SAM_working!BX46</f>
        <v>14217348.9104633</v>
      </c>
      <c r="BZ47">
        <f>SAM_working!BY46</f>
        <v>1751077.7111805901</v>
      </c>
      <c r="CA47">
        <f>SAM_working!BZ46</f>
        <v>114261.843437538</v>
      </c>
      <c r="CB47">
        <f>SAM_working!CA46</f>
        <v>5092853.49880978</v>
      </c>
      <c r="CC47">
        <f>SAM_working!CB46</f>
        <v>5472972.3000117596</v>
      </c>
      <c r="CD47">
        <f>SAM_working!CC46</f>
        <v>77759403.823112205</v>
      </c>
      <c r="CE47">
        <f>SAM_working!CD46</f>
        <v>11056859.579748999</v>
      </c>
      <c r="CF47">
        <f>SAM_working!CE46</f>
        <v>3059458.30717939</v>
      </c>
      <c r="CG47">
        <f>SAM_working!CF46</f>
        <v>4057881.47710572</v>
      </c>
      <c r="CH47">
        <f>SAM_working!CG46</f>
        <v>0</v>
      </c>
      <c r="CI47">
        <f>SAM_working!CH46</f>
        <v>197455595.81206599</v>
      </c>
      <c r="CJ47">
        <f>SAM_working!CI46</f>
        <v>0</v>
      </c>
      <c r="CK47">
        <f>SAM_working!CJ46</f>
        <v>0</v>
      </c>
      <c r="CL47">
        <f>SAM_working!CK46</f>
        <v>0</v>
      </c>
      <c r="CM47">
        <f>SAM_working!CL46</f>
        <v>0</v>
      </c>
      <c r="CN47">
        <f>SAM_working!CM46</f>
        <v>0</v>
      </c>
      <c r="CO47">
        <f>SAM_working!CN46</f>
        <v>16791490.6009872</v>
      </c>
      <c r="CP47">
        <f>SAM_working!CO46</f>
        <v>20842418.407138601</v>
      </c>
      <c r="CQ47">
        <f>SAM_working!CP46</f>
        <v>18843146.187004801</v>
      </c>
      <c r="CR47">
        <f>SAM_working!CQ46</f>
        <v>19866759.014104798</v>
      </c>
      <c r="CS47">
        <f>SAM_working!CR46</f>
        <v>48974472.934270598</v>
      </c>
      <c r="CT47">
        <f>SAM_working!CS46</f>
        <v>69348476.507548496</v>
      </c>
      <c r="CU47">
        <f>SAM_working!CT46</f>
        <v>124079710.907665</v>
      </c>
      <c r="CV47">
        <f>SAM_working!CU46</f>
        <v>97510259.318844706</v>
      </c>
      <c r="CW47">
        <f>SAM_working!CV46</f>
        <v>246844368.806851</v>
      </c>
      <c r="CX47">
        <f>SAM_working!CW46</f>
        <v>29602443.0716464</v>
      </c>
      <c r="CY47">
        <f>SAM_working!CX46</f>
        <v>31733919.693585102</v>
      </c>
      <c r="CZ47">
        <f>SAM_working!CY46</f>
        <v>233910.474415529</v>
      </c>
      <c r="DA47">
        <f>SAM_working!CZ46</f>
        <v>134166927.63819399</v>
      </c>
      <c r="DB47">
        <f>SAM_working!DA46</f>
        <v>31209371.8303256</v>
      </c>
      <c r="DC47">
        <f>SAM_working!DB46</f>
        <v>104219891.12765799</v>
      </c>
      <c r="DD47">
        <f>SAM_working!DC46</f>
        <v>3108513.7240411099</v>
      </c>
      <c r="DE47">
        <f>SAM_working!DD46</f>
        <v>0</v>
      </c>
      <c r="DF47">
        <f>SAM_working!DE46</f>
        <v>1612927.2221593</v>
      </c>
      <c r="DG47">
        <f>SAM_working!DF46</f>
        <v>0</v>
      </c>
      <c r="DH47">
        <f>SAM_working!DG46</f>
        <v>581009363.69975901</v>
      </c>
      <c r="DI47">
        <f>SAM_working!DH46</f>
        <v>5787638.3767502103</v>
      </c>
      <c r="DJ47">
        <f t="shared" si="1"/>
        <v>4374592090.2211199</v>
      </c>
    </row>
    <row r="48" spans="1:114">
      <c r="A48" t="s">
        <v>47</v>
      </c>
      <c r="B48">
        <f>SAM_working!B47</f>
        <v>6594734.7858117102</v>
      </c>
      <c r="D48">
        <f>SAM_working!C47</f>
        <v>2862448.5147840302</v>
      </c>
      <c r="E48">
        <f>SAM_working!D47</f>
        <v>2188746.1941943299</v>
      </c>
      <c r="F48">
        <f>SAM_working!E47</f>
        <v>12214997.766995801</v>
      </c>
      <c r="G48">
        <f>SAM_working!F47</f>
        <v>0</v>
      </c>
      <c r="H48">
        <f>SAM_working!G47</f>
        <v>1370.59052721542</v>
      </c>
      <c r="I48">
        <f>SAM_working!H47</f>
        <v>7624.8366222274699</v>
      </c>
      <c r="J48">
        <f>SAM_working!I47</f>
        <v>3037386.7186330301</v>
      </c>
      <c r="K48">
        <f>SAM_working!J47</f>
        <v>1224826.6256860001</v>
      </c>
      <c r="L48">
        <f>SAM_working!K47</f>
        <v>445804.42356323497</v>
      </c>
      <c r="M48">
        <f>SAM_working!L47</f>
        <v>4228590.2595158601</v>
      </c>
      <c r="N48">
        <f>SAM_working!M47</f>
        <v>69493924.501591206</v>
      </c>
      <c r="O48">
        <f>SAM_working!N47</f>
        <v>100009494.10461199</v>
      </c>
      <c r="P48">
        <f>SAM_working!O47</f>
        <v>15114155.163675399</v>
      </c>
      <c r="Q48">
        <f>SAM_working!P47</f>
        <v>739962.88032537699</v>
      </c>
      <c r="R48">
        <f>SAM_working!Q47</f>
        <v>73859.024213817902</v>
      </c>
      <c r="S48">
        <f>SAM_working!R47</f>
        <v>0</v>
      </c>
      <c r="T48">
        <f>SAM_working!S47</f>
        <v>0</v>
      </c>
      <c r="U48">
        <f>SAM_working!T47</f>
        <v>425832.69401292398</v>
      </c>
      <c r="V48">
        <f>SAM_working!U47</f>
        <v>995830.39119752299</v>
      </c>
      <c r="W48">
        <f>SAM_working!V47</f>
        <v>48407.617106176796</v>
      </c>
      <c r="X48">
        <f>SAM_working!W47</f>
        <v>9791501.7555149104</v>
      </c>
      <c r="Y48">
        <f>SAM_working!X47</f>
        <v>30612855.597401101</v>
      </c>
      <c r="Z48">
        <f>SAM_working!Y47</f>
        <v>3284628.6430291398</v>
      </c>
      <c r="AA48">
        <f>SAM_working!Z47</f>
        <v>17797468.3432693</v>
      </c>
      <c r="AB48">
        <f>SAM_working!AA47</f>
        <v>9109848.6889393106</v>
      </c>
      <c r="AC48">
        <f>SAM_working!AB47</f>
        <v>6760447.7100046203</v>
      </c>
      <c r="AD48">
        <f>SAM_working!AC47</f>
        <v>2119381.5571483499</v>
      </c>
      <c r="AE48">
        <f>SAM_working!AD47</f>
        <v>8449255.4399080891</v>
      </c>
      <c r="AF48">
        <f>SAM_working!AE47</f>
        <v>6233204.9555857303</v>
      </c>
      <c r="AG48">
        <f>SAM_working!AF47</f>
        <v>4350766.7631241996</v>
      </c>
      <c r="AH48">
        <f>SAM_working!AG47</f>
        <v>686957.66004371201</v>
      </c>
      <c r="AI48">
        <f>SAM_working!AH47</f>
        <v>4254223.8593987199</v>
      </c>
      <c r="AJ48">
        <f>SAM_working!AI47</f>
        <v>2592518.1802990302</v>
      </c>
      <c r="AK48">
        <f>SAM_working!AJ47</f>
        <v>662154.92491089797</v>
      </c>
      <c r="AL48">
        <f>SAM_working!AK47</f>
        <v>10410.3106125296</v>
      </c>
      <c r="AM48">
        <f>SAM_working!AL47</f>
        <v>45009.271210272898</v>
      </c>
      <c r="AN48">
        <f>SAM_working!AM47</f>
        <v>408124.55144051602</v>
      </c>
      <c r="AO48">
        <f>SAM_working!AN47</f>
        <v>46397.9064910288</v>
      </c>
      <c r="AP48">
        <f>SAM_working!AO47</f>
        <v>165127.771055155</v>
      </c>
      <c r="AQ48">
        <f>SAM_working!AP47</f>
        <v>141959.600377133</v>
      </c>
      <c r="AR48">
        <f>SAM_working!AQ47</f>
        <v>95025.396230286002</v>
      </c>
      <c r="AS48">
        <f>SAM_working!AR47</f>
        <v>119167.735825166</v>
      </c>
      <c r="AT48">
        <f>SAM_working!AS47</f>
        <v>1517568.84431354</v>
      </c>
      <c r="AU48">
        <f>SAM_working!AT47</f>
        <v>275524.97098800802</v>
      </c>
      <c r="AV48">
        <f>SAM_working!AU47</f>
        <v>181406.68170130401</v>
      </c>
      <c r="AW48">
        <f>SAM_working!AV47</f>
        <v>1830163.55915467</v>
      </c>
      <c r="AX48">
        <f>SAM_working!AW47</f>
        <v>297435.13057329599</v>
      </c>
      <c r="AY48">
        <f>SAM_working!AX47</f>
        <v>76822.213635602893</v>
      </c>
      <c r="AZ48">
        <f>SAM_working!AY47</f>
        <v>98932.618846677899</v>
      </c>
      <c r="BA48">
        <f>SAM_working!AZ47</f>
        <v>113316.25461780799</v>
      </c>
      <c r="BB48">
        <f>SAM_working!BA47</f>
        <v>376843.01371882198</v>
      </c>
      <c r="BC48">
        <f>SAM_working!BB47</f>
        <v>1082.1587109505001</v>
      </c>
      <c r="BD48">
        <f>SAM_working!BC47</f>
        <v>2990.5142407674598</v>
      </c>
      <c r="BE48">
        <f>SAM_working!BD47</f>
        <v>199216.12774550999</v>
      </c>
      <c r="BF48">
        <f>SAM_working!BE47</f>
        <v>910973.37633988995</v>
      </c>
      <c r="BG48">
        <f>SAM_working!BF47</f>
        <v>129348.783142377</v>
      </c>
      <c r="BH48">
        <f>SAM_working!BG47</f>
        <v>785921.21310371603</v>
      </c>
      <c r="BI48">
        <f>SAM_working!BH47</f>
        <v>95581.4332406506</v>
      </c>
      <c r="BJ48">
        <f>SAM_working!BI47</f>
        <v>204859.65477669399</v>
      </c>
      <c r="BK48">
        <f>SAM_working!BJ47</f>
        <v>111839.65149852099</v>
      </c>
      <c r="BL48">
        <f>SAM_working!BK47</f>
        <v>7.5571410552220897</v>
      </c>
      <c r="BM48">
        <f>SAM_working!BL47</f>
        <v>48233.509260873303</v>
      </c>
      <c r="BN48">
        <f>SAM_working!BM47</f>
        <v>7264530.17247249</v>
      </c>
      <c r="BO48">
        <f>SAM_working!BN47</f>
        <v>816374.34559422196</v>
      </c>
      <c r="BP48">
        <f>SAM_working!BO47</f>
        <v>217.04121967966401</v>
      </c>
      <c r="BQ48">
        <f>SAM_working!BP47</f>
        <v>208766488.090175</v>
      </c>
      <c r="BR48">
        <f>SAM_working!BQ47</f>
        <v>2015279.8479580299</v>
      </c>
      <c r="BS48">
        <f>SAM_working!BR47</f>
        <v>6981319.7557837302</v>
      </c>
      <c r="BT48">
        <f>SAM_working!BS47</f>
        <v>1511672.93973538</v>
      </c>
      <c r="BU48">
        <f>SAM_working!BT47</f>
        <v>1644525.6449684501</v>
      </c>
      <c r="BV48">
        <f>SAM_working!BU47</f>
        <v>7894214.3580807596</v>
      </c>
      <c r="BW48">
        <f>SAM_working!BV47</f>
        <v>2730208.8133968902</v>
      </c>
      <c r="BX48">
        <f>SAM_working!BW47</f>
        <v>557261.13793947396</v>
      </c>
      <c r="BY48">
        <f>SAM_working!BX47</f>
        <v>2253015.5342321298</v>
      </c>
      <c r="BZ48">
        <f>SAM_working!BY47</f>
        <v>236775.16008330099</v>
      </c>
      <c r="CA48">
        <f>SAM_working!BZ47</f>
        <v>1214.03184897035</v>
      </c>
      <c r="CB48">
        <f>SAM_working!CA47</f>
        <v>739451.16204963496</v>
      </c>
      <c r="CC48">
        <f>SAM_working!CB47</f>
        <v>665517.74849180796</v>
      </c>
      <c r="CD48">
        <f>SAM_working!CC47</f>
        <v>6491479.8528674496</v>
      </c>
      <c r="CE48">
        <f>SAM_working!CD47</f>
        <v>2547802.6760858302</v>
      </c>
      <c r="CF48">
        <f>SAM_working!CE47</f>
        <v>1014268.2372755</v>
      </c>
      <c r="CG48">
        <f>SAM_working!CF47</f>
        <v>508952.55162559799</v>
      </c>
      <c r="CH48">
        <f>SAM_working!CG47</f>
        <v>0</v>
      </c>
      <c r="CI48">
        <f>SAM_working!CH47</f>
        <v>63297503.687163301</v>
      </c>
      <c r="CJ48">
        <f>SAM_working!CI47</f>
        <v>0</v>
      </c>
      <c r="CK48">
        <f>SAM_working!CJ47</f>
        <v>0</v>
      </c>
      <c r="CL48">
        <f>SAM_working!CK47</f>
        <v>0</v>
      </c>
      <c r="CM48">
        <f>SAM_working!CL47</f>
        <v>0</v>
      </c>
      <c r="CN48">
        <f>SAM_working!CM47</f>
        <v>0</v>
      </c>
      <c r="CO48">
        <f>SAM_working!CN47</f>
        <v>43820849.574971803</v>
      </c>
      <c r="CP48">
        <f>SAM_working!CO47</f>
        <v>52644720.855381504</v>
      </c>
      <c r="CQ48">
        <f>SAM_working!CP47</f>
        <v>67239578.340525702</v>
      </c>
      <c r="CR48">
        <f>SAM_working!CQ47</f>
        <v>67773693.576391995</v>
      </c>
      <c r="CS48">
        <f>SAM_working!CR47</f>
        <v>164241725.683157</v>
      </c>
      <c r="CT48">
        <f>SAM_working!CS47</f>
        <v>235800966.556999</v>
      </c>
      <c r="CU48">
        <f>SAM_working!CT47</f>
        <v>503228402.47815901</v>
      </c>
      <c r="CV48">
        <f>SAM_working!CU47</f>
        <v>477892452.69509798</v>
      </c>
      <c r="CW48">
        <f>SAM_working!CV47</f>
        <v>1748808424.2518899</v>
      </c>
      <c r="CX48">
        <f>SAM_working!CW47</f>
        <v>4824801.3205255</v>
      </c>
      <c r="CY48">
        <f>SAM_working!CX47</f>
        <v>170439015.02059299</v>
      </c>
      <c r="CZ48">
        <f>SAM_working!CY47</f>
        <v>0</v>
      </c>
      <c r="DA48">
        <f>SAM_working!CZ47</f>
        <v>37089229.831474297</v>
      </c>
      <c r="DB48">
        <f>SAM_working!DA47</f>
        <v>4443658.7693381002</v>
      </c>
      <c r="DC48">
        <f>SAM_working!DB47</f>
        <v>28806327.155376799</v>
      </c>
      <c r="DD48">
        <f>SAM_working!DC47</f>
        <v>0</v>
      </c>
      <c r="DE48">
        <f>SAM_working!DD47</f>
        <v>0</v>
      </c>
      <c r="DF48">
        <f>SAM_working!DE47</f>
        <v>2508.36941208501</v>
      </c>
      <c r="DG48">
        <f>SAM_working!DF47</f>
        <v>158875.65073301501</v>
      </c>
      <c r="DH48">
        <f>SAM_working!DG47</f>
        <v>1266967449.3987701</v>
      </c>
      <c r="DI48">
        <f>SAM_working!DH47</f>
        <v>1082865.8111419301</v>
      </c>
      <c r="DJ48">
        <f t="shared" si="1"/>
        <v>5527906119.1106243</v>
      </c>
    </row>
    <row r="49" spans="1:114">
      <c r="A49" t="s">
        <v>48</v>
      </c>
      <c r="B49">
        <f>SAM_working!B48</f>
        <v>138389574.012768</v>
      </c>
      <c r="C49" s="8">
        <f>'FTS sector'!M15</f>
        <v>188677.6349279368</v>
      </c>
      <c r="D49">
        <f>SAM_working!C48</f>
        <v>100052066.679335</v>
      </c>
      <c r="E49">
        <f>SAM_working!D48</f>
        <v>86048333.348037705</v>
      </c>
      <c r="F49">
        <f>SAM_working!E48</f>
        <v>419697404.45533699</v>
      </c>
      <c r="G49">
        <f>SAM_working!F48</f>
        <v>2915930.2518113898</v>
      </c>
      <c r="H49">
        <f>SAM_working!G48</f>
        <v>124297.459450786</v>
      </c>
      <c r="I49">
        <f>SAM_working!H48</f>
        <v>302432.58311529201</v>
      </c>
      <c r="J49">
        <f>SAM_working!I48</f>
        <v>42929676.4544769</v>
      </c>
      <c r="K49">
        <f>SAM_working!J48</f>
        <v>31901302.0293593</v>
      </c>
      <c r="L49">
        <f>SAM_working!K48</f>
        <v>10455548.117742101</v>
      </c>
      <c r="M49">
        <f>SAM_working!L48</f>
        <v>85965227.094346195</v>
      </c>
      <c r="N49">
        <f>SAM_working!M48</f>
        <v>4006695374.0227699</v>
      </c>
      <c r="O49">
        <f>SAM_working!N48</f>
        <v>3743492631.5643601</v>
      </c>
      <c r="P49">
        <f>SAM_working!O48</f>
        <v>659577662.96718299</v>
      </c>
      <c r="Q49">
        <f>SAM_working!P48</f>
        <v>33636612.206477404</v>
      </c>
      <c r="R49">
        <f>SAM_working!Q48</f>
        <v>23695179.490605</v>
      </c>
      <c r="S49">
        <f>SAM_working!R48</f>
        <v>89245871.632548094</v>
      </c>
      <c r="T49">
        <f>SAM_working!S48</f>
        <v>5432883.4522428699</v>
      </c>
      <c r="U49">
        <f>SAM_working!T48</f>
        <v>279014433.17651498</v>
      </c>
      <c r="V49">
        <f>SAM_working!U48</f>
        <v>312223915.21110499</v>
      </c>
      <c r="W49">
        <f>SAM_working!V48</f>
        <v>84568181.642561406</v>
      </c>
      <c r="X49">
        <f>SAM_working!W48</f>
        <v>1533693321.57865</v>
      </c>
      <c r="Y49">
        <f>SAM_working!X48</f>
        <v>802103322.87323403</v>
      </c>
      <c r="Z49">
        <f>SAM_working!Y48</f>
        <v>266239760.13133401</v>
      </c>
      <c r="AA49">
        <f>SAM_working!Z48</f>
        <v>496467049.94016802</v>
      </c>
      <c r="AB49">
        <f>SAM_working!AA48</f>
        <v>437208183.42070299</v>
      </c>
      <c r="AC49">
        <f>SAM_working!AB48</f>
        <v>537040712.82546198</v>
      </c>
      <c r="AD49">
        <f>SAM_working!AC48</f>
        <v>339010842.06566501</v>
      </c>
      <c r="AE49">
        <f>SAM_working!AD48</f>
        <v>1328526950.9185901</v>
      </c>
      <c r="AF49">
        <f>SAM_working!AE48</f>
        <v>283008753.09328699</v>
      </c>
      <c r="AG49">
        <f>SAM_working!AF48</f>
        <v>1308166552.7850599</v>
      </c>
      <c r="AH49">
        <f>SAM_working!AG48</f>
        <v>148367397.33693299</v>
      </c>
      <c r="AI49">
        <f>SAM_working!AH48</f>
        <v>318845935.00298601</v>
      </c>
      <c r="AJ49">
        <f>SAM_working!AI48</f>
        <v>1822855905.13991</v>
      </c>
      <c r="AK49">
        <f>SAM_working!AJ48</f>
        <v>207166620.36584499</v>
      </c>
      <c r="AL49">
        <f>SAM_working!AK48</f>
        <v>11478146.219420699</v>
      </c>
      <c r="AM49">
        <f>SAM_working!AL48</f>
        <v>23200019.1239517</v>
      </c>
      <c r="AN49">
        <f>SAM_working!AM48</f>
        <v>183940723.25741199</v>
      </c>
      <c r="AO49">
        <f>SAM_working!AN48</f>
        <v>29574507.682760101</v>
      </c>
      <c r="AP49">
        <f>SAM_working!AO48</f>
        <v>68051911.424050599</v>
      </c>
      <c r="AQ49">
        <f>SAM_working!AP48</f>
        <v>136046200.76747</v>
      </c>
      <c r="AR49">
        <f>SAM_working!AQ48</f>
        <v>98568875.458379805</v>
      </c>
      <c r="AS49">
        <f>SAM_working!AR48</f>
        <v>120067145.587154</v>
      </c>
      <c r="AT49">
        <f>SAM_working!AS48</f>
        <v>219091136.92031699</v>
      </c>
      <c r="AU49">
        <f>SAM_working!AT48</f>
        <v>27100589.028180499</v>
      </c>
      <c r="AV49">
        <f>SAM_working!AU48</f>
        <v>28550060.474661801</v>
      </c>
      <c r="AW49">
        <f>SAM_working!AV48</f>
        <v>2178996680.9330401</v>
      </c>
      <c r="AX49">
        <f>SAM_working!AW48</f>
        <v>83416676.580287799</v>
      </c>
      <c r="AY49">
        <f>SAM_working!AX48</f>
        <v>9985261.5855048802</v>
      </c>
      <c r="AZ49">
        <f>SAM_working!AY48</f>
        <v>159318421.769449</v>
      </c>
      <c r="BA49">
        <f>SAM_working!AZ48</f>
        <v>21829550.597654302</v>
      </c>
      <c r="BB49">
        <f>SAM_working!BA48</f>
        <v>202542605.18446201</v>
      </c>
      <c r="BC49">
        <f>SAM_working!BB48</f>
        <v>80379771.923305601</v>
      </c>
      <c r="BD49">
        <f>SAM_working!BC48</f>
        <v>54565284.542213596</v>
      </c>
      <c r="BE49">
        <f>SAM_working!BD48</f>
        <v>53770113.6248402</v>
      </c>
      <c r="BF49">
        <f>SAM_working!BE48</f>
        <v>105606963.17463</v>
      </c>
      <c r="BG49">
        <f>SAM_working!BF48</f>
        <v>181654148.92603099</v>
      </c>
      <c r="BH49">
        <f>SAM_working!BG48</f>
        <v>237282811.26641101</v>
      </c>
      <c r="BI49">
        <f>SAM_working!BH48</f>
        <v>16671589.095122701</v>
      </c>
      <c r="BJ49">
        <f>SAM_working!BI48</f>
        <v>118925015.878194</v>
      </c>
      <c r="BK49">
        <f>SAM_working!BJ48</f>
        <v>19259880.0243182</v>
      </c>
      <c r="BL49">
        <f>SAM_working!BK48</f>
        <v>21549349.456150699</v>
      </c>
      <c r="BM49">
        <f>SAM_working!BL48</f>
        <v>7076746.3454054203</v>
      </c>
      <c r="BN49">
        <f>SAM_working!BM48</f>
        <v>425843607.93744701</v>
      </c>
      <c r="BO49">
        <f>SAM_working!BN48</f>
        <v>94600521.460688293</v>
      </c>
      <c r="BP49">
        <f>SAM_working!BO48</f>
        <v>157217191.719309</v>
      </c>
      <c r="BQ49">
        <f>SAM_working!BP48</f>
        <v>916613276.27533102</v>
      </c>
      <c r="BR49">
        <f>SAM_working!BQ48</f>
        <v>48049792.327568598</v>
      </c>
      <c r="BS49">
        <f>SAM_working!BR48</f>
        <v>310562325.68542898</v>
      </c>
      <c r="BT49">
        <f>SAM_working!BS48</f>
        <v>125920299.071907</v>
      </c>
      <c r="BU49">
        <f>SAM_working!BT48</f>
        <v>110391610.743029</v>
      </c>
      <c r="BV49">
        <f>SAM_working!BU48</f>
        <v>355243060.93524897</v>
      </c>
      <c r="BW49">
        <f>SAM_working!BV48</f>
        <v>211948463.533658</v>
      </c>
      <c r="BX49">
        <f>SAM_working!BW48</f>
        <v>72046397.851426005</v>
      </c>
      <c r="BY49">
        <f>SAM_working!BX48</f>
        <v>276783390.85936803</v>
      </c>
      <c r="BZ49">
        <f>SAM_working!BY48</f>
        <v>56085014.5713787</v>
      </c>
      <c r="CA49">
        <f>SAM_working!BZ48</f>
        <v>11350125.6439765</v>
      </c>
      <c r="CB49">
        <f>SAM_working!CA48</f>
        <v>125215875.456783</v>
      </c>
      <c r="CC49">
        <f>SAM_working!CB48</f>
        <v>86391573.912417904</v>
      </c>
      <c r="CD49">
        <f>SAM_working!CC48</f>
        <v>637275354.30494106</v>
      </c>
      <c r="CE49">
        <f>SAM_working!CD48</f>
        <v>241234375.72738099</v>
      </c>
      <c r="CF49">
        <f>SAM_working!CE48</f>
        <v>106722991.168966</v>
      </c>
      <c r="CG49">
        <f>SAM_working!CF48</f>
        <v>109344646.86191501</v>
      </c>
      <c r="CH49">
        <f>SAM_working!CG48</f>
        <v>0</v>
      </c>
      <c r="CI49">
        <f>SAM_working!CH48</f>
        <v>581188318.79580796</v>
      </c>
      <c r="CJ49">
        <f>SAM_working!CI48</f>
        <v>0</v>
      </c>
      <c r="CK49">
        <f>SAM_working!CJ48</f>
        <v>0</v>
      </c>
      <c r="CL49">
        <f>SAM_working!CK48</f>
        <v>0</v>
      </c>
      <c r="CM49">
        <f>SAM_working!CL48</f>
        <v>0</v>
      </c>
      <c r="CN49">
        <f>SAM_working!CM48</f>
        <v>0</v>
      </c>
      <c r="CO49">
        <f>SAM_working!CN48</f>
        <v>517349552.15240198</v>
      </c>
      <c r="CP49">
        <f>SAM_working!CO48</f>
        <v>626733458.60316503</v>
      </c>
      <c r="CQ49">
        <f>SAM_working!CP48</f>
        <v>531085062.07004303</v>
      </c>
      <c r="CR49">
        <f>SAM_working!CQ48</f>
        <v>556097428.38220799</v>
      </c>
      <c r="CS49">
        <f>SAM_working!CR48</f>
        <v>1343595550.6984</v>
      </c>
      <c r="CT49">
        <f>SAM_working!CS48</f>
        <v>1876832517.2295201</v>
      </c>
      <c r="CU49">
        <f>SAM_working!CT48</f>
        <v>3008599442.1746001</v>
      </c>
      <c r="CV49">
        <f>SAM_working!CU48</f>
        <v>2456178400.4528599</v>
      </c>
      <c r="CW49">
        <f>SAM_working!CV48</f>
        <v>5687596862.2693701</v>
      </c>
      <c r="CX49">
        <f>SAM_working!CW48</f>
        <v>40747383.749239698</v>
      </c>
      <c r="CY49">
        <f>SAM_working!CX48</f>
        <v>1681789360.0585799</v>
      </c>
      <c r="CZ49">
        <f>SAM_working!CY48</f>
        <v>19593110.415023699</v>
      </c>
      <c r="DA49">
        <f>SAM_working!CZ48</f>
        <v>1012032802.27607</v>
      </c>
      <c r="DB49">
        <f>SAM_working!DA48</f>
        <v>333070779.78006798</v>
      </c>
      <c r="DC49">
        <f>SAM_working!DB48</f>
        <v>455454427.81988901</v>
      </c>
      <c r="DD49">
        <f>SAM_working!DC48</f>
        <v>92625058.123230904</v>
      </c>
      <c r="DE49">
        <f>SAM_working!DD48</f>
        <v>0</v>
      </c>
      <c r="DF49">
        <f>SAM_working!DE48</f>
        <v>66555062.9313519</v>
      </c>
      <c r="DG49">
        <f>SAM_working!DF48</f>
        <v>93683762.232389301</v>
      </c>
      <c r="DH49">
        <f>SAM_working!DG48</f>
        <v>4202393709.9979701</v>
      </c>
      <c r="DI49">
        <f>SAM_working!DH48</f>
        <v>3826140661.21383</v>
      </c>
      <c r="DJ49">
        <f t="shared" si="1"/>
        <v>57971937317.289856</v>
      </c>
    </row>
    <row r="50" spans="1:114">
      <c r="A50" t="s">
        <v>49</v>
      </c>
      <c r="B50">
        <f>SAM_working!B49</f>
        <v>0</v>
      </c>
      <c r="D50">
        <f>SAM_working!C49</f>
        <v>0</v>
      </c>
      <c r="E50">
        <f>SAM_working!D49</f>
        <v>0</v>
      </c>
      <c r="F50">
        <f>SAM_working!E49</f>
        <v>0</v>
      </c>
      <c r="G50">
        <f>SAM_working!F49</f>
        <v>0</v>
      </c>
      <c r="H50">
        <f>SAM_working!G49</f>
        <v>2957.2034554379402</v>
      </c>
      <c r="I50">
        <f>SAM_working!H49</f>
        <v>0</v>
      </c>
      <c r="J50">
        <f>SAM_working!I49</f>
        <v>0</v>
      </c>
      <c r="K50">
        <f>SAM_working!J49</f>
        <v>44467.745093840102</v>
      </c>
      <c r="L50">
        <f>SAM_working!K49</f>
        <v>1681508.9604091099</v>
      </c>
      <c r="M50">
        <f>SAM_working!L49</f>
        <v>293632117.98813599</v>
      </c>
      <c r="N50">
        <f>SAM_working!M49</f>
        <v>86997734.695592001</v>
      </c>
      <c r="O50">
        <f>SAM_working!N49</f>
        <v>21679262.125336599</v>
      </c>
      <c r="P50">
        <f>SAM_working!O49</f>
        <v>7009707.0641230298</v>
      </c>
      <c r="Q50">
        <f>SAM_working!P49</f>
        <v>277569.94236996002</v>
      </c>
      <c r="R50">
        <f>SAM_working!Q49</f>
        <v>286396.52894989401</v>
      </c>
      <c r="S50">
        <f>SAM_working!R49</f>
        <v>0</v>
      </c>
      <c r="T50">
        <f>SAM_working!S49</f>
        <v>0</v>
      </c>
      <c r="U50">
        <f>SAM_working!T49</f>
        <v>5386780.4610788599</v>
      </c>
      <c r="V50">
        <f>SAM_working!U49</f>
        <v>6854896.6230055904</v>
      </c>
      <c r="W50">
        <f>SAM_working!V49</f>
        <v>6961534.2847521901</v>
      </c>
      <c r="X50">
        <f>SAM_working!W49</f>
        <v>6650030.51199417</v>
      </c>
      <c r="Y50">
        <f>SAM_working!X49</f>
        <v>7415773.4415063001</v>
      </c>
      <c r="Z50">
        <f>SAM_working!Y49</f>
        <v>11679450.6903797</v>
      </c>
      <c r="AA50">
        <f>SAM_working!Z49</f>
        <v>12122891.576095</v>
      </c>
      <c r="AB50">
        <f>SAM_working!AA49</f>
        <v>3535016.1390187098</v>
      </c>
      <c r="AC50">
        <f>SAM_working!AB49</f>
        <v>20445129.908873498</v>
      </c>
      <c r="AD50">
        <f>SAM_working!AC49</f>
        <v>10619516.857349001</v>
      </c>
      <c r="AE50">
        <f>SAM_working!AD49</f>
        <v>13695051.482452899</v>
      </c>
      <c r="AF50">
        <f>SAM_working!AE49</f>
        <v>1847082.8075699699</v>
      </c>
      <c r="AG50">
        <f>SAM_working!AF49</f>
        <v>10368725.7287009</v>
      </c>
      <c r="AH50">
        <f>SAM_working!AG49</f>
        <v>6156163.3035635296</v>
      </c>
      <c r="AI50">
        <f>SAM_working!AH49</f>
        <v>15032239.0174831</v>
      </c>
      <c r="AJ50">
        <f>SAM_working!AI49</f>
        <v>224020767.94982901</v>
      </c>
      <c r="AK50">
        <f>SAM_working!AJ49</f>
        <v>10148808.5856952</v>
      </c>
      <c r="AL50">
        <f>SAM_working!AK49</f>
        <v>27750.707353413702</v>
      </c>
      <c r="AM50">
        <f>SAM_working!AL49</f>
        <v>1586866.13281506</v>
      </c>
      <c r="AN50">
        <f>SAM_working!AM49</f>
        <v>793357.096480584</v>
      </c>
      <c r="AO50">
        <f>SAM_working!AN49</f>
        <v>48610.9687255596</v>
      </c>
      <c r="AP50">
        <f>SAM_working!AO49</f>
        <v>1540443.87712373</v>
      </c>
      <c r="AQ50">
        <f>SAM_working!AP49</f>
        <v>268335.54207519599</v>
      </c>
      <c r="AR50">
        <f>SAM_working!AQ49</f>
        <v>106333.009278065</v>
      </c>
      <c r="AS50">
        <f>SAM_working!AR49</f>
        <v>2640891.9757038499</v>
      </c>
      <c r="AT50">
        <f>SAM_working!AS49</f>
        <v>171023.683312687</v>
      </c>
      <c r="AU50">
        <f>SAM_working!AT49</f>
        <v>21392116.616792601</v>
      </c>
      <c r="AV50">
        <f>SAM_working!AU49</f>
        <v>0</v>
      </c>
      <c r="AW50">
        <f>SAM_working!AV49</f>
        <v>0</v>
      </c>
      <c r="AX50">
        <f>SAM_working!AW49</f>
        <v>0</v>
      </c>
      <c r="AY50">
        <f>SAM_working!AX49</f>
        <v>195271.92197093301</v>
      </c>
      <c r="AZ50">
        <f>SAM_working!AY49</f>
        <v>8286438.4330054503</v>
      </c>
      <c r="BA50">
        <f>SAM_working!AZ49</f>
        <v>0</v>
      </c>
      <c r="BB50">
        <f>SAM_working!BA49</f>
        <v>601792.99323272204</v>
      </c>
      <c r="BC50">
        <f>SAM_working!BB49</f>
        <v>24074625.459777001</v>
      </c>
      <c r="BD50">
        <f>SAM_working!BC49</f>
        <v>21937116.074545301</v>
      </c>
      <c r="BE50">
        <f>SAM_working!BD49</f>
        <v>2195614.6606272999</v>
      </c>
      <c r="BF50">
        <f>SAM_working!BE49</f>
        <v>84785307.101907998</v>
      </c>
      <c r="BG50">
        <f>SAM_working!BF49</f>
        <v>221466399.702371</v>
      </c>
      <c r="BH50">
        <f>SAM_working!BG49</f>
        <v>68554378.020982996</v>
      </c>
      <c r="BI50">
        <f>SAM_working!BH49</f>
        <v>94710152.012079895</v>
      </c>
      <c r="BJ50">
        <f>SAM_working!BI49</f>
        <v>253637367.29043201</v>
      </c>
      <c r="BK50">
        <f>SAM_working!BJ49</f>
        <v>157747171.322611</v>
      </c>
      <c r="BL50">
        <f>SAM_working!BK49</f>
        <v>87585075.825757399</v>
      </c>
      <c r="BM50">
        <f>SAM_working!BL49</f>
        <v>27524263.377133701</v>
      </c>
      <c r="BN50">
        <f>SAM_working!BM49</f>
        <v>1265092389.78269</v>
      </c>
      <c r="BO50">
        <f>SAM_working!BN49</f>
        <v>133167050.00835299</v>
      </c>
      <c r="BP50">
        <f>SAM_working!BO49</f>
        <v>0</v>
      </c>
      <c r="BQ50">
        <f>SAM_working!BP49</f>
        <v>1067849115.90373</v>
      </c>
      <c r="BR50">
        <f>SAM_working!BQ49</f>
        <v>27022278.262756798</v>
      </c>
      <c r="BS50">
        <f>SAM_working!BR49</f>
        <v>339223502.08651799</v>
      </c>
      <c r="BT50">
        <f>SAM_working!BS49</f>
        <v>28892326.829511199</v>
      </c>
      <c r="BU50">
        <f>SAM_working!BT49</f>
        <v>82269858.825287506</v>
      </c>
      <c r="BV50">
        <f>SAM_working!BU49</f>
        <v>244591781.450102</v>
      </c>
      <c r="BW50">
        <f>SAM_working!BV49</f>
        <v>236432595.986774</v>
      </c>
      <c r="BX50">
        <f>SAM_working!BW49</f>
        <v>81528559.894222394</v>
      </c>
      <c r="BY50">
        <f>SAM_working!BX49</f>
        <v>60078914.311990403</v>
      </c>
      <c r="BZ50">
        <f>SAM_working!BY49</f>
        <v>890139979.57196403</v>
      </c>
      <c r="CA50">
        <f>SAM_working!BZ49</f>
        <v>0</v>
      </c>
      <c r="CB50">
        <f>SAM_working!CA49</f>
        <v>13152292.822541101</v>
      </c>
      <c r="CC50">
        <f>SAM_working!CB49</f>
        <v>14460850.639255101</v>
      </c>
      <c r="CD50">
        <f>SAM_working!CC49</f>
        <v>170960512.354985</v>
      </c>
      <c r="CE50">
        <f>SAM_working!CD49</f>
        <v>9038404.4387778491</v>
      </c>
      <c r="CF50">
        <f>SAM_working!CE49</f>
        <v>14416496.2898429</v>
      </c>
      <c r="CG50">
        <f>SAM_working!CF49</f>
        <v>69698878.996023402</v>
      </c>
      <c r="CH50">
        <f>SAM_working!CG49</f>
        <v>0</v>
      </c>
      <c r="CI50">
        <f>SAM_working!CH49</f>
        <v>66231244.777398102</v>
      </c>
      <c r="CJ50">
        <f>SAM_working!CI49</f>
        <v>0</v>
      </c>
      <c r="CK50">
        <f>SAM_working!CJ49</f>
        <v>0</v>
      </c>
      <c r="CL50">
        <f>SAM_working!CK49</f>
        <v>0</v>
      </c>
      <c r="CM50">
        <f>SAM_working!CL49</f>
        <v>0</v>
      </c>
      <c r="CN50">
        <f>SAM_working!CM49</f>
        <v>0</v>
      </c>
      <c r="CO50">
        <f>SAM_working!CN49</f>
        <v>775375179.65631902</v>
      </c>
      <c r="CP50">
        <f>SAM_working!CO49</f>
        <v>781377767.07083797</v>
      </c>
      <c r="CQ50">
        <f>SAM_working!CP49</f>
        <v>696070748.46072304</v>
      </c>
      <c r="CR50">
        <f>SAM_working!CQ49</f>
        <v>727180559.71417105</v>
      </c>
      <c r="CS50">
        <f>SAM_working!CR49</f>
        <v>1825926823.08829</v>
      </c>
      <c r="CT50">
        <f>SAM_working!CS49</f>
        <v>2017907738.1668301</v>
      </c>
      <c r="CU50">
        <f>SAM_working!CT49</f>
        <v>3262334374.53936</v>
      </c>
      <c r="CV50">
        <f>SAM_working!CU49</f>
        <v>2279594318.4011798</v>
      </c>
      <c r="CW50">
        <f>SAM_working!CV49</f>
        <v>5671584003.8379402</v>
      </c>
      <c r="CX50">
        <f>SAM_working!CW49</f>
        <v>318734.89274236298</v>
      </c>
      <c r="CY50">
        <f>SAM_working!CX49</f>
        <v>10067819.5484054</v>
      </c>
      <c r="CZ50">
        <f>SAM_working!CY49</f>
        <v>0</v>
      </c>
      <c r="DA50">
        <f>SAM_working!CZ49</f>
        <v>815616063.13156402</v>
      </c>
      <c r="DB50">
        <f>SAM_working!DA49</f>
        <v>2294483823.73843</v>
      </c>
      <c r="DC50">
        <f>SAM_working!DB49</f>
        <v>32225677.192199498</v>
      </c>
      <c r="DD50">
        <f>SAM_working!DC49</f>
        <v>0</v>
      </c>
      <c r="DE50">
        <f>SAM_working!DD49</f>
        <v>0</v>
      </c>
      <c r="DF50">
        <f>SAM_working!DE49</f>
        <v>0</v>
      </c>
      <c r="DG50">
        <f>SAM_working!DF49</f>
        <v>0</v>
      </c>
      <c r="DH50">
        <f>SAM_working!DG49</f>
        <v>0</v>
      </c>
      <c r="DI50">
        <f>SAM_working!DH49</f>
        <v>6188555136.3169603</v>
      </c>
      <c r="DJ50">
        <f t="shared" si="1"/>
        <v>34059294086.417583</v>
      </c>
    </row>
    <row r="51" spans="1:114">
      <c r="A51" t="s">
        <v>50</v>
      </c>
      <c r="B51">
        <f>SAM_working!B50</f>
        <v>2600228.2324993098</v>
      </c>
      <c r="D51">
        <f>SAM_working!C50</f>
        <v>2444472.4576290902</v>
      </c>
      <c r="E51">
        <f>SAM_working!D50</f>
        <v>1436955.1557980201</v>
      </c>
      <c r="F51">
        <f>SAM_working!E50</f>
        <v>1541379.62960666</v>
      </c>
      <c r="G51">
        <f>SAM_working!F50</f>
        <v>0</v>
      </c>
      <c r="H51">
        <f>SAM_working!G50</f>
        <v>1902.33870266842</v>
      </c>
      <c r="I51">
        <f>SAM_working!H50</f>
        <v>4645.2495523007301</v>
      </c>
      <c r="J51">
        <f>SAM_working!I50</f>
        <v>106939576.51656599</v>
      </c>
      <c r="K51">
        <f>SAM_working!J50</f>
        <v>411697.59276119497</v>
      </c>
      <c r="L51">
        <f>SAM_working!K50</f>
        <v>168980.54615982101</v>
      </c>
      <c r="M51">
        <f>SAM_working!L50</f>
        <v>186944258.25271499</v>
      </c>
      <c r="N51">
        <f>SAM_working!M50</f>
        <v>20341693.1831473</v>
      </c>
      <c r="O51">
        <f>SAM_working!N50</f>
        <v>1818494.9448017001</v>
      </c>
      <c r="P51">
        <f>SAM_working!O50</f>
        <v>399418.723724877</v>
      </c>
      <c r="Q51">
        <f>SAM_working!P50</f>
        <v>344650.798149582</v>
      </c>
      <c r="R51">
        <f>SAM_working!Q50</f>
        <v>44908.583243606103</v>
      </c>
      <c r="S51">
        <f>SAM_working!R50</f>
        <v>0</v>
      </c>
      <c r="T51">
        <f>SAM_working!S50</f>
        <v>0</v>
      </c>
      <c r="U51">
        <f>SAM_working!T50</f>
        <v>326209.65709191503</v>
      </c>
      <c r="V51">
        <f>SAM_working!U50</f>
        <v>474742.16708278598</v>
      </c>
      <c r="W51">
        <f>SAM_working!V50</f>
        <v>253337.420583178</v>
      </c>
      <c r="X51">
        <f>SAM_working!W50</f>
        <v>1073503833.51902</v>
      </c>
      <c r="Y51">
        <f>SAM_working!X50</f>
        <v>9717158.2312940806</v>
      </c>
      <c r="Z51">
        <f>SAM_working!Y50</f>
        <v>634573.73366944597</v>
      </c>
      <c r="AA51">
        <f>SAM_working!Z50</f>
        <v>382920.634281996</v>
      </c>
      <c r="AB51">
        <f>SAM_working!AA50</f>
        <v>139371.90676185899</v>
      </c>
      <c r="AC51">
        <f>SAM_working!AB50</f>
        <v>583861.32477091695</v>
      </c>
      <c r="AD51">
        <f>SAM_working!AC50</f>
        <v>236530.95272320299</v>
      </c>
      <c r="AE51">
        <f>SAM_working!AD50</f>
        <v>787279.20906784397</v>
      </c>
      <c r="AF51">
        <f>SAM_working!AE50</f>
        <v>520316.73332974699</v>
      </c>
      <c r="AG51">
        <f>SAM_working!AF50</f>
        <v>201156.05355007999</v>
      </c>
      <c r="AH51">
        <f>SAM_working!AG50</f>
        <v>148490.59687546201</v>
      </c>
      <c r="AI51">
        <f>SAM_working!AH50</f>
        <v>818576.29853959603</v>
      </c>
      <c r="AJ51">
        <f>SAM_working!AI50</f>
        <v>3694010.9408562202</v>
      </c>
      <c r="AK51">
        <f>SAM_working!AJ50</f>
        <v>351463.29949146498</v>
      </c>
      <c r="AL51">
        <f>SAM_working!AK50</f>
        <v>12935.3847789801</v>
      </c>
      <c r="AM51">
        <f>SAM_working!AL50</f>
        <v>121869.04895166001</v>
      </c>
      <c r="AN51">
        <f>SAM_working!AM50</f>
        <v>283551.48880240001</v>
      </c>
      <c r="AO51">
        <f>SAM_working!AN50</f>
        <v>45917.881431030299</v>
      </c>
      <c r="AP51">
        <f>SAM_working!AO50</f>
        <v>92580.9969986793</v>
      </c>
      <c r="AQ51">
        <f>SAM_working!AP50</f>
        <v>75104.314162179697</v>
      </c>
      <c r="AR51">
        <f>SAM_working!AQ50</f>
        <v>121551.16024780901</v>
      </c>
      <c r="AS51">
        <f>SAM_working!AR50</f>
        <v>120998.00679758099</v>
      </c>
      <c r="AT51">
        <f>SAM_working!AS50</f>
        <v>16185597.515463101</v>
      </c>
      <c r="AU51">
        <f>SAM_working!AT50</f>
        <v>1507010.1025072201</v>
      </c>
      <c r="AV51">
        <f>SAM_working!AU50</f>
        <v>1963097.21896337</v>
      </c>
      <c r="AW51">
        <f>SAM_working!AV50</f>
        <v>14452767.9344387</v>
      </c>
      <c r="AX51">
        <f>SAM_working!AW50</f>
        <v>3076360.8336035698</v>
      </c>
      <c r="AY51">
        <f>SAM_working!AX50</f>
        <v>90590.3869131596</v>
      </c>
      <c r="AZ51">
        <f>SAM_working!AY50</f>
        <v>310761.721788536</v>
      </c>
      <c r="BA51">
        <f>SAM_working!AZ50</f>
        <v>1211456.99540569</v>
      </c>
      <c r="BB51">
        <f>SAM_working!BA50</f>
        <v>2687139.2883967501</v>
      </c>
      <c r="BC51">
        <f>SAM_working!BB50</f>
        <v>91541.411645929198</v>
      </c>
      <c r="BD51">
        <f>SAM_working!BC50</f>
        <v>91546.800180144099</v>
      </c>
      <c r="BE51">
        <f>SAM_working!BD50</f>
        <v>0</v>
      </c>
      <c r="BF51">
        <f>SAM_working!BE50</f>
        <v>173218.028482094</v>
      </c>
      <c r="BG51">
        <f>SAM_working!BF50</f>
        <v>511520.30581695802</v>
      </c>
      <c r="BH51">
        <f>SAM_working!BG50</f>
        <v>157444.00882212099</v>
      </c>
      <c r="BI51">
        <f>SAM_working!BH50</f>
        <v>1184884.6731704399</v>
      </c>
      <c r="BJ51">
        <f>SAM_working!BI50</f>
        <v>2792878.2292776299</v>
      </c>
      <c r="BK51">
        <f>SAM_working!BJ50</f>
        <v>1181820.0835042901</v>
      </c>
      <c r="BL51">
        <f>SAM_working!BK50</f>
        <v>0</v>
      </c>
      <c r="BM51">
        <f>SAM_working!BL50</f>
        <v>500169.50606614701</v>
      </c>
      <c r="BN51">
        <f>SAM_working!BM50</f>
        <v>6148386.1058289297</v>
      </c>
      <c r="BO51">
        <f>SAM_working!BN50</f>
        <v>1302250.2583393599</v>
      </c>
      <c r="BP51">
        <f>SAM_working!BO50</f>
        <v>311604.03108714399</v>
      </c>
      <c r="BQ51">
        <f>SAM_working!BP50</f>
        <v>2241803.4836436301</v>
      </c>
      <c r="BR51">
        <f>SAM_working!BQ50</f>
        <v>510984.48740227002</v>
      </c>
      <c r="BS51">
        <f>SAM_working!BR50</f>
        <v>5403767.5367067503</v>
      </c>
      <c r="BT51">
        <f>SAM_working!BS50</f>
        <v>1087962.99727897</v>
      </c>
      <c r="BU51">
        <f>SAM_working!BT50</f>
        <v>1406143.77969541</v>
      </c>
      <c r="BV51">
        <f>SAM_working!BU50</f>
        <v>896776.24583617598</v>
      </c>
      <c r="BW51">
        <f>SAM_working!BV50</f>
        <v>771597.922850398</v>
      </c>
      <c r="BX51">
        <f>SAM_working!BW50</f>
        <v>491577.76010974002</v>
      </c>
      <c r="BY51">
        <f>SAM_working!BX50</f>
        <v>639984.42800942296</v>
      </c>
      <c r="BZ51">
        <f>SAM_working!BY50</f>
        <v>145382.83669231099</v>
      </c>
      <c r="CA51">
        <f>SAM_working!BZ50</f>
        <v>35814.535683465198</v>
      </c>
      <c r="CB51">
        <f>SAM_working!CA50</f>
        <v>607340.91008577705</v>
      </c>
      <c r="CC51">
        <f>SAM_working!CB50</f>
        <v>613912.09050523199</v>
      </c>
      <c r="CD51">
        <f>SAM_working!CC50</f>
        <v>3121896.65138738</v>
      </c>
      <c r="CE51">
        <f>SAM_working!CD50</f>
        <v>969569.26820421102</v>
      </c>
      <c r="CF51">
        <f>SAM_working!CE50</f>
        <v>437929.65270966099</v>
      </c>
      <c r="CG51">
        <f>SAM_working!CF50</f>
        <v>924551.68366954406</v>
      </c>
      <c r="CH51">
        <f>SAM_working!CG50</f>
        <v>0</v>
      </c>
      <c r="CI51">
        <f>SAM_working!CH50</f>
        <v>381074313.66136998</v>
      </c>
      <c r="CJ51">
        <f>SAM_working!CI50</f>
        <v>0</v>
      </c>
      <c r="CK51">
        <f>SAM_working!CJ50</f>
        <v>0</v>
      </c>
      <c r="CL51">
        <f>SAM_working!CK50</f>
        <v>0</v>
      </c>
      <c r="CM51">
        <f>SAM_working!CL50</f>
        <v>0</v>
      </c>
      <c r="CN51">
        <f>SAM_working!CM50</f>
        <v>0</v>
      </c>
      <c r="CO51">
        <f>SAM_working!CN50</f>
        <v>4322027.1242700899</v>
      </c>
      <c r="CP51">
        <f>SAM_working!CO50</f>
        <v>5382169.27868573</v>
      </c>
      <c r="CQ51">
        <f>SAM_working!CP50</f>
        <v>4744583.04653876</v>
      </c>
      <c r="CR51">
        <f>SAM_working!CQ50</f>
        <v>5006789.1996481</v>
      </c>
      <c r="CS51">
        <f>SAM_working!CR50</f>
        <v>12340445.7707811</v>
      </c>
      <c r="CT51">
        <f>SAM_working!CS50</f>
        <v>17605946.2408791</v>
      </c>
      <c r="CU51">
        <f>SAM_working!CT50</f>
        <v>28389097.2579276</v>
      </c>
      <c r="CV51">
        <f>SAM_working!CU50</f>
        <v>23366794.582183201</v>
      </c>
      <c r="CW51">
        <f>SAM_working!CV50</f>
        <v>53294380.043199897</v>
      </c>
      <c r="CX51">
        <f>SAM_working!CW50</f>
        <v>384454.78545265598</v>
      </c>
      <c r="CY51">
        <f>SAM_working!CX50</f>
        <v>14963392.910118399</v>
      </c>
      <c r="CZ51">
        <f>SAM_working!CY50</f>
        <v>0</v>
      </c>
      <c r="DA51">
        <f>SAM_working!CZ50</f>
        <v>59121862.914540902</v>
      </c>
      <c r="DB51">
        <f>SAM_working!DA50</f>
        <v>21046870.795169499</v>
      </c>
      <c r="DC51">
        <f>SAM_working!DB50</f>
        <v>6698425.5695115803</v>
      </c>
      <c r="DD51">
        <f>SAM_working!DC50</f>
        <v>0</v>
      </c>
      <c r="DE51">
        <f>SAM_working!DD50</f>
        <v>0</v>
      </c>
      <c r="DF51">
        <f>SAM_working!DE50</f>
        <v>0</v>
      </c>
      <c r="DG51">
        <f>SAM_working!DF50</f>
        <v>0</v>
      </c>
      <c r="DH51">
        <f>SAM_working!DG50</f>
        <v>399897504.853414</v>
      </c>
      <c r="DI51">
        <f>SAM_working!DH50</f>
        <v>145697.95709357999</v>
      </c>
      <c r="DJ51">
        <f t="shared" si="1"/>
        <v>2533115400.8671737</v>
      </c>
    </row>
    <row r="52" spans="1:114">
      <c r="A52" t="s">
        <v>51</v>
      </c>
      <c r="B52">
        <f>SAM_working!B51</f>
        <v>128596.487228682</v>
      </c>
      <c r="D52">
        <f>SAM_working!C51</f>
        <v>92114.998959966004</v>
      </c>
      <c r="E52">
        <f>SAM_working!D51</f>
        <v>79138.903111722393</v>
      </c>
      <c r="F52">
        <f>SAM_working!E51</f>
        <v>386298.37425476499</v>
      </c>
      <c r="G52">
        <f>SAM_working!F51</f>
        <v>2645.6957363207798</v>
      </c>
      <c r="H52">
        <f>SAM_working!G51</f>
        <v>20195.687952826302</v>
      </c>
      <c r="I52">
        <f>SAM_working!H51</f>
        <v>80082.979799205204</v>
      </c>
      <c r="J52">
        <f>SAM_working!I51</f>
        <v>473852.625948495</v>
      </c>
      <c r="K52">
        <f>SAM_working!J51</f>
        <v>7785683.1616599103</v>
      </c>
      <c r="L52">
        <f>SAM_working!K51</f>
        <v>67266.323433976504</v>
      </c>
      <c r="M52">
        <f>SAM_working!L51</f>
        <v>216103173.66297299</v>
      </c>
      <c r="N52">
        <f>SAM_working!M51</f>
        <v>3763626.9473232101</v>
      </c>
      <c r="O52">
        <f>SAM_working!N51</f>
        <v>29085143.3339816</v>
      </c>
      <c r="P52">
        <f>SAM_working!O51</f>
        <v>8611156.4752762895</v>
      </c>
      <c r="Q52">
        <f>SAM_working!P51</f>
        <v>31115.8814662488</v>
      </c>
      <c r="R52">
        <f>SAM_working!Q51</f>
        <v>2011595.9522804799</v>
      </c>
      <c r="S52">
        <f>SAM_working!R51</f>
        <v>80985.246869739902</v>
      </c>
      <c r="T52">
        <f>SAM_working!S51</f>
        <v>4932.5025420567499</v>
      </c>
      <c r="U52">
        <f>SAM_working!T51</f>
        <v>32445662.926499002</v>
      </c>
      <c r="V52">
        <f>SAM_working!U51</f>
        <v>28237327.534448698</v>
      </c>
      <c r="W52">
        <f>SAM_working!V51</f>
        <v>19098960.652483098</v>
      </c>
      <c r="X52">
        <f>SAM_working!W51</f>
        <v>76889081.767622501</v>
      </c>
      <c r="Y52">
        <f>SAM_working!X51</f>
        <v>7154015.1979552703</v>
      </c>
      <c r="Z52">
        <f>SAM_working!Y51</f>
        <v>22123854.0594404</v>
      </c>
      <c r="AA52">
        <f>SAM_working!Z51</f>
        <v>47769078.8340514</v>
      </c>
      <c r="AB52">
        <f>SAM_working!AA51</f>
        <v>6862299.8054053904</v>
      </c>
      <c r="AC52">
        <f>SAM_working!AB51</f>
        <v>5950432.9419691702</v>
      </c>
      <c r="AD52">
        <f>SAM_working!AC51</f>
        <v>1812418.76845571</v>
      </c>
      <c r="AE52">
        <f>SAM_working!AD51</f>
        <v>1222957.3542037001</v>
      </c>
      <c r="AF52">
        <f>SAM_working!AE51</f>
        <v>482919.05961005</v>
      </c>
      <c r="AG52">
        <f>SAM_working!AF51</f>
        <v>1265438.8051347199</v>
      </c>
      <c r="AH52">
        <f>SAM_working!AG51</f>
        <v>24481802.5855463</v>
      </c>
      <c r="AI52">
        <f>SAM_working!AH51</f>
        <v>17465410.054528099</v>
      </c>
      <c r="AJ52">
        <f>SAM_working!AI51</f>
        <v>1621255861.5243101</v>
      </c>
      <c r="AK52">
        <f>SAM_working!AJ51</f>
        <v>54425127.974386297</v>
      </c>
      <c r="AL52">
        <f>SAM_working!AK51</f>
        <v>5868488.6428600503</v>
      </c>
      <c r="AM52">
        <f>SAM_working!AL51</f>
        <v>20316444.123085499</v>
      </c>
      <c r="AN52">
        <f>SAM_working!AM51</f>
        <v>29827683.061146401</v>
      </c>
      <c r="AO52">
        <f>SAM_working!AN51</f>
        <v>17182760.5190349</v>
      </c>
      <c r="AP52">
        <f>SAM_working!AO51</f>
        <v>6763916.7339666402</v>
      </c>
      <c r="AQ52">
        <f>SAM_working!AP51</f>
        <v>26978607.402814299</v>
      </c>
      <c r="AR52">
        <f>SAM_working!AQ51</f>
        <v>48254076.249658003</v>
      </c>
      <c r="AS52">
        <f>SAM_working!AR51</f>
        <v>11503599.448727399</v>
      </c>
      <c r="AT52">
        <f>SAM_working!AS51</f>
        <v>1823727379.5657699</v>
      </c>
      <c r="AU52">
        <f>SAM_working!AT51</f>
        <v>36754416.702221803</v>
      </c>
      <c r="AV52">
        <f>SAM_working!AU51</f>
        <v>172339368.800919</v>
      </c>
      <c r="AW52">
        <f>SAM_working!AV51</f>
        <v>2556968968.91258</v>
      </c>
      <c r="AX52">
        <f>SAM_working!AW51</f>
        <v>77796837.450274706</v>
      </c>
      <c r="AY52">
        <f>SAM_working!AX51</f>
        <v>21585630.301037099</v>
      </c>
      <c r="AZ52">
        <f>SAM_working!AY51</f>
        <v>356056555.00019902</v>
      </c>
      <c r="BA52">
        <f>SAM_working!AZ51</f>
        <v>200600737.43421799</v>
      </c>
      <c r="BB52">
        <f>SAM_working!BA51</f>
        <v>282496597.91902</v>
      </c>
      <c r="BC52">
        <f>SAM_working!BB51</f>
        <v>9197158.3043937702</v>
      </c>
      <c r="BD52">
        <f>SAM_working!BC51</f>
        <v>25209856.044718001</v>
      </c>
      <c r="BE52">
        <f>SAM_working!BD51</f>
        <v>311380.61694102403</v>
      </c>
      <c r="BF52">
        <f>SAM_working!BE51</f>
        <v>7933618.4419078603</v>
      </c>
      <c r="BG52">
        <f>SAM_working!BF51</f>
        <v>80700010.791664094</v>
      </c>
      <c r="BH52">
        <f>SAM_working!BG51</f>
        <v>97686903.265883699</v>
      </c>
      <c r="BI52">
        <f>SAM_working!BH51</f>
        <v>546017.38818794105</v>
      </c>
      <c r="BJ52">
        <f>SAM_working!BI51</f>
        <v>1572856.98200673</v>
      </c>
      <c r="BK52">
        <f>SAM_working!BJ51</f>
        <v>746070.52836146206</v>
      </c>
      <c r="BL52">
        <f>SAM_working!BK51</f>
        <v>189636.380787186</v>
      </c>
      <c r="BM52">
        <f>SAM_working!BL51</f>
        <v>40305.275387620102</v>
      </c>
      <c r="BN52">
        <f>SAM_working!BM51</f>
        <v>1919853.48574388</v>
      </c>
      <c r="BO52">
        <f>SAM_working!BN51</f>
        <v>77866554.936618507</v>
      </c>
      <c r="BP52">
        <f>SAM_working!BO51</f>
        <v>1909865.4281372901</v>
      </c>
      <c r="BQ52">
        <f>SAM_working!BP51</f>
        <v>593598898.74948895</v>
      </c>
      <c r="BR52">
        <f>SAM_working!BQ51</f>
        <v>40454311.204722203</v>
      </c>
      <c r="BS52">
        <f>SAM_working!BR51</f>
        <v>38100816.2970443</v>
      </c>
      <c r="BT52">
        <f>SAM_working!BS51</f>
        <v>113274345.386839</v>
      </c>
      <c r="BU52">
        <f>SAM_working!BT51</f>
        <v>12302235.5998907</v>
      </c>
      <c r="BV52">
        <f>SAM_working!BU51</f>
        <v>53508033.784751497</v>
      </c>
      <c r="BW52">
        <f>SAM_working!BV51</f>
        <v>48504206.9405597</v>
      </c>
      <c r="BX52">
        <f>SAM_working!BW51</f>
        <v>6881133.66436511</v>
      </c>
      <c r="BY52">
        <f>SAM_working!BX51</f>
        <v>54924147.319514602</v>
      </c>
      <c r="BZ52">
        <f>SAM_working!BY51</f>
        <v>10059950.150862999</v>
      </c>
      <c r="CA52">
        <f>SAM_working!BZ51</f>
        <v>10215884.5625575</v>
      </c>
      <c r="CB52">
        <f>SAM_working!CA51</f>
        <v>58103554.629817002</v>
      </c>
      <c r="CC52">
        <f>SAM_working!CB51</f>
        <v>3318526.9581067199</v>
      </c>
      <c r="CD52">
        <f>SAM_working!CC51</f>
        <v>22720453.434737802</v>
      </c>
      <c r="CE52">
        <f>SAM_working!CD51</f>
        <v>8902081.9436278306</v>
      </c>
      <c r="CF52">
        <f>SAM_working!CE51</f>
        <v>15786997.5537185</v>
      </c>
      <c r="CG52">
        <f>SAM_working!CF51</f>
        <v>19653233.171599101</v>
      </c>
      <c r="CH52">
        <f>SAM_working!CG51</f>
        <v>0</v>
      </c>
      <c r="CI52">
        <f>SAM_working!CH51</f>
        <v>570021986.60973704</v>
      </c>
      <c r="CJ52">
        <f>SAM_working!CI51</f>
        <v>0</v>
      </c>
      <c r="CK52">
        <f>SAM_working!CJ51</f>
        <v>0</v>
      </c>
      <c r="CL52">
        <f>SAM_working!CK51</f>
        <v>0</v>
      </c>
      <c r="CM52">
        <f>SAM_working!CL51</f>
        <v>0</v>
      </c>
      <c r="CN52">
        <f>SAM_working!CM51</f>
        <v>0</v>
      </c>
      <c r="CO52">
        <f>SAM_working!CN51</f>
        <v>38220848.559285998</v>
      </c>
      <c r="CP52">
        <f>SAM_working!CO51</f>
        <v>51695444.244143397</v>
      </c>
      <c r="CQ52">
        <f>SAM_working!CP51</f>
        <v>52506748.264481999</v>
      </c>
      <c r="CR52">
        <f>SAM_working!CQ51</f>
        <v>47737031.9892819</v>
      </c>
      <c r="CS52">
        <f>SAM_working!CR51</f>
        <v>124007696.088604</v>
      </c>
      <c r="CT52">
        <f>SAM_working!CS51</f>
        <v>170384736.925401</v>
      </c>
      <c r="CU52">
        <f>SAM_working!CT51</f>
        <v>286339619.38868701</v>
      </c>
      <c r="CV52">
        <f>SAM_working!CU51</f>
        <v>234097538.62142801</v>
      </c>
      <c r="CW52">
        <f>SAM_working!CV51</f>
        <v>638619362.35098505</v>
      </c>
      <c r="CX52">
        <f>SAM_working!CW51</f>
        <v>6937608.4522134699</v>
      </c>
      <c r="CY52">
        <f>SAM_working!CX51</f>
        <v>1616087.5666231201</v>
      </c>
      <c r="CZ52">
        <f>SAM_working!CY51</f>
        <v>17773.996666640702</v>
      </c>
      <c r="DA52">
        <f>SAM_working!CZ51</f>
        <v>47935200.060378797</v>
      </c>
      <c r="DB52">
        <f>SAM_working!DA51</f>
        <v>7257565.6736086197</v>
      </c>
      <c r="DC52">
        <f>SAM_working!DB51</f>
        <v>3319926.9198897802</v>
      </c>
      <c r="DD52">
        <f>SAM_working!DC51</f>
        <v>84025.325201420506</v>
      </c>
      <c r="DE52">
        <f>SAM_working!DD51</f>
        <v>0</v>
      </c>
      <c r="DF52">
        <f>SAM_working!DE51</f>
        <v>60404.2041358563</v>
      </c>
      <c r="DG52">
        <f>SAM_working!DF51</f>
        <v>85056.531247388004</v>
      </c>
      <c r="DH52">
        <f>SAM_working!DG51</f>
        <v>62475066.8782399</v>
      </c>
      <c r="DI52">
        <f>SAM_working!DH51</f>
        <v>4308715331.3311596</v>
      </c>
      <c r="DJ52">
        <f t="shared" si="1"/>
        <v>16001046282.558725</v>
      </c>
    </row>
    <row r="53" spans="1:114">
      <c r="A53" t="s">
        <v>52</v>
      </c>
      <c r="B53">
        <f>SAM_working!B52</f>
        <v>7522.42346646234</v>
      </c>
      <c r="D53">
        <f>SAM_working!C52</f>
        <v>5434.4440926187999</v>
      </c>
      <c r="E53">
        <f>SAM_working!D52</f>
        <v>4673.5231689295897</v>
      </c>
      <c r="F53">
        <f>SAM_working!E52</f>
        <v>22820.2665230235</v>
      </c>
      <c r="G53">
        <f>SAM_working!F52</f>
        <v>158.706289355129</v>
      </c>
      <c r="H53">
        <f>SAM_working!G52</f>
        <v>6.7584560798163897</v>
      </c>
      <c r="I53">
        <f>SAM_working!H52</f>
        <v>16.4423875432588</v>
      </c>
      <c r="J53">
        <f>SAM_working!I52</f>
        <v>2306.5886010745098</v>
      </c>
      <c r="K53">
        <f>SAM_working!J52</f>
        <v>1732.2679106246001</v>
      </c>
      <c r="L53">
        <f>SAM_working!K52</f>
        <v>565.73296007992201</v>
      </c>
      <c r="M53">
        <f>SAM_working!L52</f>
        <v>4593.3054612961696</v>
      </c>
      <c r="N53">
        <f>SAM_working!M52</f>
        <v>217584.59946532999</v>
      </c>
      <c r="O53">
        <f>SAM_working!N52</f>
        <v>203532.82011398501</v>
      </c>
      <c r="P53">
        <f>SAM_working!O52</f>
        <v>35845.350001901301</v>
      </c>
      <c r="Q53">
        <f>SAM_working!P52</f>
        <v>1825.20274342673</v>
      </c>
      <c r="R53">
        <f>SAM_working!Q52</f>
        <v>1287.4041781455701</v>
      </c>
      <c r="S53">
        <f>SAM_working!R52</f>
        <v>4856.6393641361401</v>
      </c>
      <c r="T53">
        <f>SAM_working!S52</f>
        <v>295.48530198662797</v>
      </c>
      <c r="U53">
        <f>SAM_working!T52</f>
        <v>15167.0719011661</v>
      </c>
      <c r="V53">
        <f>SAM_working!U52</f>
        <v>16968.090974413899</v>
      </c>
      <c r="W53">
        <f>SAM_working!V52</f>
        <v>2646800.1289701001</v>
      </c>
      <c r="X53">
        <f>SAM_working!W52</f>
        <v>83350.479229725606</v>
      </c>
      <c r="Y53">
        <f>SAM_working!X52</f>
        <v>43453.2597458358</v>
      </c>
      <c r="Z53">
        <f>SAM_working!Y52</f>
        <v>112964.900879865</v>
      </c>
      <c r="AA53">
        <f>SAM_working!Z52</f>
        <v>26974.760517770701</v>
      </c>
      <c r="AB53">
        <f>SAM_working!AA52</f>
        <v>23772.7149172178</v>
      </c>
      <c r="AC53">
        <f>SAM_working!AB52</f>
        <v>29160.8171435283</v>
      </c>
      <c r="AD53">
        <f>SAM_working!AC52</f>
        <v>18419.0559088351</v>
      </c>
      <c r="AE53">
        <f>SAM_working!AD52</f>
        <v>72113.507944863304</v>
      </c>
      <c r="AF53">
        <f>SAM_working!AE52</f>
        <v>15381.930616064299</v>
      </c>
      <c r="AG53">
        <f>SAM_working!AF52</f>
        <v>71113.989876758802</v>
      </c>
      <c r="AH53">
        <f>SAM_working!AG52</f>
        <v>8058.0824991586396</v>
      </c>
      <c r="AI53">
        <f>SAM_working!AH52</f>
        <v>17310.466306881899</v>
      </c>
      <c r="AJ53">
        <f>SAM_working!AI52</f>
        <v>6331807039.1441202</v>
      </c>
      <c r="AK53">
        <f>SAM_working!AJ52</f>
        <v>124816439.790785</v>
      </c>
      <c r="AL53">
        <f>SAM_working!AK52</f>
        <v>19458839.848781299</v>
      </c>
      <c r="AM53">
        <f>SAM_working!AL52</f>
        <v>45425502.9858521</v>
      </c>
      <c r="AN53">
        <f>SAM_working!AM52</f>
        <v>160870536.177587</v>
      </c>
      <c r="AO53">
        <f>SAM_working!AN52</f>
        <v>77195214.2224347</v>
      </c>
      <c r="AP53">
        <f>SAM_working!AO52</f>
        <v>34240160.764060996</v>
      </c>
      <c r="AQ53">
        <f>SAM_working!AP52</f>
        <v>148845736.45825401</v>
      </c>
      <c r="AR53">
        <f>SAM_working!AQ52</f>
        <v>142607142.2123</v>
      </c>
      <c r="AS53">
        <f>SAM_working!AR52</f>
        <v>59003271.365929499</v>
      </c>
      <c r="AT53">
        <f>SAM_working!AS52</f>
        <v>160861.80624926899</v>
      </c>
      <c r="AU53">
        <f>SAM_working!AT52</f>
        <v>70465.993537112096</v>
      </c>
      <c r="AV53">
        <f>SAM_working!AU52</f>
        <v>51781146.0080394</v>
      </c>
      <c r="AW53">
        <f>SAM_working!AV52</f>
        <v>2520288227.73067</v>
      </c>
      <c r="AX53">
        <f>SAM_working!AW52</f>
        <v>125741991.441027</v>
      </c>
      <c r="AY53">
        <f>SAM_working!AX52</f>
        <v>2381492.2135940301</v>
      </c>
      <c r="AZ53">
        <f>SAM_working!AY52</f>
        <v>10250610.522372801</v>
      </c>
      <c r="BA53">
        <f>SAM_working!AZ52</f>
        <v>50568589.663697399</v>
      </c>
      <c r="BB53">
        <f>SAM_working!BA52</f>
        <v>186990446.88060501</v>
      </c>
      <c r="BC53">
        <f>SAM_working!BB52</f>
        <v>45542899.617485799</v>
      </c>
      <c r="BD53">
        <f>SAM_working!BC52</f>
        <v>124573801.128425</v>
      </c>
      <c r="BE53">
        <f>SAM_working!BD52</f>
        <v>2918.4815084213001</v>
      </c>
      <c r="BF53">
        <f>SAM_working!BE52</f>
        <v>3464673.8106145901</v>
      </c>
      <c r="BG53">
        <f>SAM_working!BF52</f>
        <v>578105746.79050899</v>
      </c>
      <c r="BH53">
        <f>SAM_working!BG52</f>
        <v>476478629.02395499</v>
      </c>
      <c r="BI53">
        <f>SAM_working!BH52</f>
        <v>31361548.6658834</v>
      </c>
      <c r="BJ53">
        <f>SAM_working!BI52</f>
        <v>728284318.81129098</v>
      </c>
      <c r="BK53">
        <f>SAM_working!BJ52</f>
        <v>40107640.4017912</v>
      </c>
      <c r="BL53">
        <f>SAM_working!BK52</f>
        <v>7933326.3579053003</v>
      </c>
      <c r="BM53">
        <f>SAM_working!BL52</f>
        <v>263.346497952275</v>
      </c>
      <c r="BN53">
        <f>SAM_working!BM52</f>
        <v>14719.1100876112</v>
      </c>
      <c r="BO53">
        <f>SAM_working!BN52</f>
        <v>210839585.51209399</v>
      </c>
      <c r="BP53">
        <f>SAM_working!BO52</f>
        <v>611900992.47499704</v>
      </c>
      <c r="BQ53">
        <f>SAM_working!BP52</f>
        <v>720210233.51344395</v>
      </c>
      <c r="BR53">
        <f>SAM_working!BQ52</f>
        <v>769900.83358434902</v>
      </c>
      <c r="BS53">
        <f>SAM_working!BR52</f>
        <v>178532470.883012</v>
      </c>
      <c r="BT53">
        <f>SAM_working!BS52</f>
        <v>39710027.2211053</v>
      </c>
      <c r="BU53">
        <f>SAM_working!BT52</f>
        <v>67690579.211222902</v>
      </c>
      <c r="BV53">
        <f>SAM_working!BU52</f>
        <v>236733221.68479499</v>
      </c>
      <c r="BW53">
        <f>SAM_working!BV52</f>
        <v>235455324.69699401</v>
      </c>
      <c r="BX53">
        <f>SAM_working!BW52</f>
        <v>32834746.258200701</v>
      </c>
      <c r="BY53">
        <f>SAM_working!BX52</f>
        <v>293869167.251737</v>
      </c>
      <c r="BZ53">
        <f>SAM_working!BY52</f>
        <v>42151435.173482597</v>
      </c>
      <c r="CA53">
        <f>SAM_working!BZ52</f>
        <v>25415699.682712398</v>
      </c>
      <c r="CB53">
        <f>SAM_working!CA52</f>
        <v>10497594.262747699</v>
      </c>
      <c r="CC53">
        <f>SAM_working!CB52</f>
        <v>7173028.52482697</v>
      </c>
      <c r="CD53">
        <f>SAM_working!CC52</f>
        <v>107115862.615263</v>
      </c>
      <c r="CE53">
        <f>SAM_working!CD52</f>
        <v>24474040.739615701</v>
      </c>
      <c r="CF53">
        <f>SAM_working!CE52</f>
        <v>82228120.123377502</v>
      </c>
      <c r="CG53">
        <f>SAM_working!CF52</f>
        <v>123044665.53011601</v>
      </c>
      <c r="CH53">
        <f>SAM_working!CG52</f>
        <v>0</v>
      </c>
      <c r="CI53">
        <f>SAM_working!CH52</f>
        <v>77578143.7142791</v>
      </c>
      <c r="CJ53">
        <f>SAM_working!CI52</f>
        <v>0</v>
      </c>
      <c r="CK53">
        <f>SAM_working!CJ52</f>
        <v>0</v>
      </c>
      <c r="CL53">
        <f>SAM_working!CK52</f>
        <v>0</v>
      </c>
      <c r="CM53">
        <f>SAM_working!CL52</f>
        <v>0</v>
      </c>
      <c r="CN53">
        <f>SAM_working!CM52</f>
        <v>0</v>
      </c>
      <c r="CO53">
        <f>SAM_working!CN52</f>
        <v>446705332.42684901</v>
      </c>
      <c r="CP53">
        <f>SAM_working!CO52</f>
        <v>332855872.81415099</v>
      </c>
      <c r="CQ53">
        <f>SAM_working!CP52</f>
        <v>157424344.250873</v>
      </c>
      <c r="CR53">
        <f>SAM_working!CQ52</f>
        <v>109355005.528262</v>
      </c>
      <c r="CS53">
        <f>SAM_working!CR52</f>
        <v>157246645.01943499</v>
      </c>
      <c r="CT53">
        <f>SAM_working!CS52</f>
        <v>117773676.485223</v>
      </c>
      <c r="CU53">
        <f>SAM_working!CT52</f>
        <v>107296670.29707301</v>
      </c>
      <c r="CV53">
        <f>SAM_working!CU52</f>
        <v>44562545.2272911</v>
      </c>
      <c r="CW53">
        <f>SAM_working!CV52</f>
        <v>51099616.415656097</v>
      </c>
      <c r="CX53">
        <f>SAM_working!CW52</f>
        <v>2123.6512908569798</v>
      </c>
      <c r="CY53">
        <f>SAM_working!CX52</f>
        <v>416250.28260587301</v>
      </c>
      <c r="CZ53">
        <f>SAM_working!CY52</f>
        <v>1066.4006277112001</v>
      </c>
      <c r="DA53">
        <f>SAM_working!CZ52</f>
        <v>89225103.272443101</v>
      </c>
      <c r="DB53">
        <f>SAM_working!DA52</f>
        <v>12260812.5639074</v>
      </c>
      <c r="DC53">
        <f>SAM_working!DB52</f>
        <v>14239808.159199201</v>
      </c>
      <c r="DD53">
        <f>SAM_working!DC52</f>
        <v>5041.3343278390603</v>
      </c>
      <c r="DE53">
        <f>SAM_working!DD52</f>
        <v>0</v>
      </c>
      <c r="DF53">
        <f>SAM_working!DE52</f>
        <v>3622.41417436866</v>
      </c>
      <c r="DG53">
        <f>SAM_working!DF52</f>
        <v>5098.9567625955797</v>
      </c>
      <c r="DH53">
        <f>SAM_working!DG52</f>
        <v>1868937348.38325</v>
      </c>
      <c r="DI53">
        <f>SAM_working!DH52</f>
        <v>3392088497.8379698</v>
      </c>
      <c r="DJ53">
        <f t="shared" si="1"/>
        <v>22161819589.622761</v>
      </c>
    </row>
    <row r="54" spans="1:114">
      <c r="A54" t="s">
        <v>53</v>
      </c>
      <c r="B54">
        <f>SAM_working!B53</f>
        <v>23771469.361607</v>
      </c>
      <c r="D54">
        <f>SAM_working!C53</f>
        <v>57127232.512540102</v>
      </c>
      <c r="E54">
        <f>SAM_working!D53</f>
        <v>56376592.142779097</v>
      </c>
      <c r="F54">
        <f>SAM_working!E53</f>
        <v>14060116.7067177</v>
      </c>
      <c r="G54">
        <f>SAM_working!F53</f>
        <v>0</v>
      </c>
      <c r="H54">
        <f>SAM_working!G53</f>
        <v>0</v>
      </c>
      <c r="I54">
        <f>SAM_working!H53</f>
        <v>0</v>
      </c>
      <c r="J54">
        <f>SAM_working!I53</f>
        <v>346385.865203058</v>
      </c>
      <c r="K54">
        <f>SAM_working!J53</f>
        <v>5426311.1660901001</v>
      </c>
      <c r="L54">
        <f>SAM_working!K53</f>
        <v>0</v>
      </c>
      <c r="M54">
        <f>SAM_working!L53</f>
        <v>129052176.85969099</v>
      </c>
      <c r="N54">
        <f>SAM_working!M53</f>
        <v>0</v>
      </c>
      <c r="O54">
        <f>SAM_working!N53</f>
        <v>465406088.777098</v>
      </c>
      <c r="P54">
        <f>SAM_working!O53</f>
        <v>388613952.82686102</v>
      </c>
      <c r="Q54">
        <f>SAM_working!P53</f>
        <v>37044810.318682902</v>
      </c>
      <c r="R54">
        <f>SAM_working!Q53</f>
        <v>24862332.910589699</v>
      </c>
      <c r="S54">
        <f>SAM_working!R53</f>
        <v>60914830.377958097</v>
      </c>
      <c r="T54">
        <f>SAM_working!S53</f>
        <v>1308667.05962978</v>
      </c>
      <c r="U54">
        <f>SAM_working!T53</f>
        <v>166990576.808925</v>
      </c>
      <c r="V54">
        <f>SAM_working!U53</f>
        <v>308575199.388264</v>
      </c>
      <c r="W54">
        <f>SAM_working!V53</f>
        <v>94232895.4705991</v>
      </c>
      <c r="X54">
        <f>SAM_working!W53</f>
        <v>172544733.88719901</v>
      </c>
      <c r="Y54">
        <f>SAM_working!X53</f>
        <v>379944684.04552102</v>
      </c>
      <c r="Z54">
        <f>SAM_working!Y53</f>
        <v>325722726.40293902</v>
      </c>
      <c r="AA54">
        <f>SAM_working!Z53</f>
        <v>320428428.73460901</v>
      </c>
      <c r="AB54">
        <f>SAM_working!AA53</f>
        <v>6039284.2456948301</v>
      </c>
      <c r="AC54">
        <f>SAM_working!AB53</f>
        <v>101608247.142498</v>
      </c>
      <c r="AD54">
        <f>SAM_working!AC53</f>
        <v>60737063.807017997</v>
      </c>
      <c r="AE54">
        <f>SAM_working!AD53</f>
        <v>545850706.90895104</v>
      </c>
      <c r="AF54">
        <f>SAM_working!AE53</f>
        <v>20194387.700038001</v>
      </c>
      <c r="AG54">
        <f>SAM_working!AF53</f>
        <v>53916701.209303401</v>
      </c>
      <c r="AH54">
        <f>SAM_working!AG53</f>
        <v>15200558.441679301</v>
      </c>
      <c r="AI54">
        <f>SAM_working!AH53</f>
        <v>131001335.383514</v>
      </c>
      <c r="AJ54">
        <f>SAM_working!AI53</f>
        <v>5154377423.6799202</v>
      </c>
      <c r="AK54">
        <f>SAM_working!AJ53</f>
        <v>797653130.49699605</v>
      </c>
      <c r="AL54">
        <f>SAM_working!AK53</f>
        <v>41371545.763756402</v>
      </c>
      <c r="AM54">
        <f>SAM_working!AL53</f>
        <v>85892891.015689105</v>
      </c>
      <c r="AN54">
        <f>SAM_working!AM53</f>
        <v>912851771.97328901</v>
      </c>
      <c r="AO54">
        <f>SAM_working!AN53</f>
        <v>85765361.450274199</v>
      </c>
      <c r="AP54">
        <f>SAM_working!AO53</f>
        <v>357274723.45381898</v>
      </c>
      <c r="AQ54">
        <f>SAM_working!AP53</f>
        <v>592297740.07098901</v>
      </c>
      <c r="AR54">
        <f>SAM_working!AQ53</f>
        <v>374087576.96377599</v>
      </c>
      <c r="AS54">
        <f>SAM_working!AR53</f>
        <v>659765631.26340997</v>
      </c>
      <c r="AT54">
        <f>SAM_working!AS53</f>
        <v>13350240.9111939</v>
      </c>
      <c r="AU54">
        <f>SAM_working!AT53</f>
        <v>85899.442285209894</v>
      </c>
      <c r="AV54">
        <f>SAM_working!AU53</f>
        <v>84299925.867431805</v>
      </c>
      <c r="AW54">
        <f>SAM_working!AV53</f>
        <v>1115439043.37868</v>
      </c>
      <c r="AX54">
        <f>SAM_working!AW53</f>
        <v>81754249.936341599</v>
      </c>
      <c r="AY54">
        <f>SAM_working!AX53</f>
        <v>9950342.0372181498</v>
      </c>
      <c r="AZ54">
        <f>SAM_working!AY53</f>
        <v>20442564.856456898</v>
      </c>
      <c r="BA54">
        <f>SAM_working!AZ53</f>
        <v>26169198.484884299</v>
      </c>
      <c r="BB54">
        <f>SAM_working!BA53</f>
        <v>1110796744.6224101</v>
      </c>
      <c r="BC54">
        <f>SAM_working!BB53</f>
        <v>34137052.096017197</v>
      </c>
      <c r="BD54">
        <f>SAM_working!BC53</f>
        <v>59677999.8956367</v>
      </c>
      <c r="BE54">
        <f>SAM_working!BD53</f>
        <v>39277856.084468998</v>
      </c>
      <c r="BF54">
        <f>SAM_working!BE53</f>
        <v>21658328.493070502</v>
      </c>
      <c r="BG54">
        <f>SAM_working!BF53</f>
        <v>252063076.82133299</v>
      </c>
      <c r="BH54">
        <f>SAM_working!BG53</f>
        <v>206084114.80557901</v>
      </c>
      <c r="BI54">
        <f>SAM_working!BH53</f>
        <v>0</v>
      </c>
      <c r="BJ54">
        <f>SAM_working!BI53</f>
        <v>0</v>
      </c>
      <c r="BK54">
        <f>SAM_working!BJ53</f>
        <v>0</v>
      </c>
      <c r="BL54">
        <f>SAM_working!BK53</f>
        <v>2890555.17060911</v>
      </c>
      <c r="BM54">
        <f>SAM_working!BL53</f>
        <v>0</v>
      </c>
      <c r="BN54">
        <f>SAM_working!BM53</f>
        <v>38448104.701703601</v>
      </c>
      <c r="BO54">
        <f>SAM_working!BN53</f>
        <v>96871661.0041278</v>
      </c>
      <c r="BP54">
        <f>SAM_working!BO53</f>
        <v>63597660.654256098</v>
      </c>
      <c r="BQ54">
        <f>SAM_working!BP53</f>
        <v>339011830.97688502</v>
      </c>
      <c r="BR54">
        <f>SAM_working!BQ53</f>
        <v>1592225.1871306</v>
      </c>
      <c r="BS54">
        <f>SAM_working!BR53</f>
        <v>1973599734.6967101</v>
      </c>
      <c r="BT54">
        <f>SAM_working!BS53</f>
        <v>53495579.622741401</v>
      </c>
      <c r="BU54">
        <f>SAM_working!BT53</f>
        <v>24801867.386719301</v>
      </c>
      <c r="BV54">
        <f>SAM_working!BU53</f>
        <v>168945875.10150599</v>
      </c>
      <c r="BW54">
        <f>SAM_working!BV53</f>
        <v>147448038.39799699</v>
      </c>
      <c r="BX54">
        <f>SAM_working!BW53</f>
        <v>31578235.2554361</v>
      </c>
      <c r="BY54">
        <f>SAM_working!BX53</f>
        <v>126295375.845364</v>
      </c>
      <c r="BZ54">
        <f>SAM_working!BY53</f>
        <v>53627156.887190603</v>
      </c>
      <c r="CA54">
        <f>SAM_working!BZ53</f>
        <v>16237497.312801</v>
      </c>
      <c r="CB54">
        <f>SAM_working!CA53</f>
        <v>20385426.9003172</v>
      </c>
      <c r="CC54">
        <f>SAM_working!CB53</f>
        <v>17079474.034874901</v>
      </c>
      <c r="CD54">
        <f>SAM_working!CC53</f>
        <v>345423504.38640702</v>
      </c>
      <c r="CE54">
        <f>SAM_working!CD53</f>
        <v>66617323.07079</v>
      </c>
      <c r="CF54">
        <f>SAM_working!CE53</f>
        <v>59835538.037708998</v>
      </c>
      <c r="CG54">
        <f>SAM_working!CF53</f>
        <v>45472379.560928397</v>
      </c>
      <c r="CH54">
        <f>SAM_working!CG53</f>
        <v>0</v>
      </c>
      <c r="CI54">
        <f>SAM_working!CH53</f>
        <v>33659902.883002803</v>
      </c>
      <c r="CJ54">
        <f>SAM_working!CI53</f>
        <v>0</v>
      </c>
      <c r="CK54">
        <f>SAM_working!CJ53</f>
        <v>0</v>
      </c>
      <c r="CL54">
        <f>SAM_working!CK53</f>
        <v>0</v>
      </c>
      <c r="CM54">
        <f>SAM_working!CL53</f>
        <v>0</v>
      </c>
      <c r="CN54">
        <f>SAM_working!CM53</f>
        <v>0</v>
      </c>
      <c r="CO54">
        <f>SAM_working!CN53</f>
        <v>1680072.68453399</v>
      </c>
      <c r="CP54">
        <f>SAM_working!CO53</f>
        <v>2308861.8022804498</v>
      </c>
      <c r="CQ54">
        <f>SAM_working!CP53</f>
        <v>1878162.53222365</v>
      </c>
      <c r="CR54">
        <f>SAM_working!CQ53</f>
        <v>2039381.25704992</v>
      </c>
      <c r="CS54">
        <f>SAM_working!CR53</f>
        <v>4654296.2093342897</v>
      </c>
      <c r="CT54">
        <f>SAM_working!CS53</f>
        <v>5867029.4483792903</v>
      </c>
      <c r="CU54">
        <f>SAM_working!CT53</f>
        <v>9318081.3952531796</v>
      </c>
      <c r="CV54">
        <f>SAM_working!CU53</f>
        <v>7283339.3569340399</v>
      </c>
      <c r="CW54">
        <f>SAM_working!CV53</f>
        <v>19446110.3564265</v>
      </c>
      <c r="CX54">
        <f>SAM_working!CW53</f>
        <v>89017587.261890694</v>
      </c>
      <c r="CY54">
        <f>SAM_working!CX53</f>
        <v>123302490.546902</v>
      </c>
      <c r="CZ54">
        <f>SAM_working!CY53</f>
        <v>0</v>
      </c>
      <c r="DA54">
        <f>SAM_working!CZ53</f>
        <v>1300457280.86924</v>
      </c>
      <c r="DB54">
        <f>SAM_working!DA53</f>
        <v>169035160.27728</v>
      </c>
      <c r="DC54">
        <f>SAM_working!DB53</f>
        <v>639326448.38135099</v>
      </c>
      <c r="DD54">
        <f>SAM_working!DC53</f>
        <v>0</v>
      </c>
      <c r="DE54">
        <f>SAM_working!DD53</f>
        <v>0</v>
      </c>
      <c r="DF54">
        <f>SAM_working!DE53</f>
        <v>0</v>
      </c>
      <c r="DG54">
        <f>SAM_working!DF53</f>
        <v>0</v>
      </c>
      <c r="DH54">
        <f>SAM_working!DG53</f>
        <v>30932496.028472699</v>
      </c>
      <c r="DI54">
        <f>SAM_working!DH53</f>
        <v>6743807750.5229902</v>
      </c>
      <c r="DJ54">
        <f t="shared" si="1"/>
        <v>28981092426.33287</v>
      </c>
    </row>
    <row r="55" spans="1:114">
      <c r="A55" t="s">
        <v>54</v>
      </c>
      <c r="B55">
        <f>SAM_working!B54</f>
        <v>4879809.8660864197</v>
      </c>
      <c r="D55">
        <f>SAM_working!C54</f>
        <v>13429809.267439499</v>
      </c>
      <c r="E55">
        <f>SAM_working!D54</f>
        <v>9968202.0331391599</v>
      </c>
      <c r="F55">
        <f>SAM_working!E54</f>
        <v>4331865.6372632002</v>
      </c>
      <c r="G55">
        <f>SAM_working!F54</f>
        <v>415.53428249791</v>
      </c>
      <c r="H55">
        <f>SAM_working!G54</f>
        <v>743.00774639138001</v>
      </c>
      <c r="I55">
        <f>SAM_working!H54</f>
        <v>6646.2272048252898</v>
      </c>
      <c r="J55">
        <f>SAM_working!I54</f>
        <v>10144840.3848026</v>
      </c>
      <c r="K55">
        <f>SAM_working!J54</f>
        <v>499470.75598182302</v>
      </c>
      <c r="L55">
        <f>SAM_working!K54</f>
        <v>466000.56062266103</v>
      </c>
      <c r="M55">
        <f>SAM_working!L54</f>
        <v>161616577.397264</v>
      </c>
      <c r="N55">
        <f>SAM_working!M54</f>
        <v>370047578.98005497</v>
      </c>
      <c r="O55">
        <f>SAM_working!N54</f>
        <v>59266346.905282304</v>
      </c>
      <c r="P55">
        <f>SAM_working!O54</f>
        <v>15903456.9045972</v>
      </c>
      <c r="Q55">
        <f>SAM_working!P54</f>
        <v>1488302.8550841899</v>
      </c>
      <c r="R55">
        <f>SAM_working!Q54</f>
        <v>1152167.0012362199</v>
      </c>
      <c r="S55">
        <f>SAM_working!R54</f>
        <v>1399866.14350095</v>
      </c>
      <c r="T55">
        <f>SAM_working!S54</f>
        <v>193640.81055355899</v>
      </c>
      <c r="U55">
        <f>SAM_working!T54</f>
        <v>19025148.335558102</v>
      </c>
      <c r="V55">
        <f>SAM_working!U54</f>
        <v>22918486.968655601</v>
      </c>
      <c r="W55">
        <f>SAM_working!V54</f>
        <v>16020993.848734699</v>
      </c>
      <c r="X55">
        <f>SAM_working!W54</f>
        <v>10949817.6827845</v>
      </c>
      <c r="Y55">
        <f>SAM_working!X54</f>
        <v>43215598.227657303</v>
      </c>
      <c r="Z55">
        <f>SAM_working!Y54</f>
        <v>14273047.369926101</v>
      </c>
      <c r="AA55">
        <f>SAM_working!Z54</f>
        <v>32098242.914417502</v>
      </c>
      <c r="AB55">
        <f>SAM_working!AA54</f>
        <v>11159804.8374511</v>
      </c>
      <c r="AC55">
        <f>SAM_working!AB54</f>
        <v>74577895.272659093</v>
      </c>
      <c r="AD55">
        <f>SAM_working!AC54</f>
        <v>68434968.9725274</v>
      </c>
      <c r="AE55">
        <f>SAM_working!AD54</f>
        <v>364624663.86048001</v>
      </c>
      <c r="AF55">
        <f>SAM_working!AE54</f>
        <v>20666760.2579454</v>
      </c>
      <c r="AG55">
        <f>SAM_working!AF54</f>
        <v>167891404.68033099</v>
      </c>
      <c r="AH55">
        <f>SAM_working!AG54</f>
        <v>19996155.649033301</v>
      </c>
      <c r="AI55">
        <f>SAM_working!AH54</f>
        <v>50592515.337528698</v>
      </c>
      <c r="AJ55">
        <f>SAM_working!AI54</f>
        <v>1144924960.3385</v>
      </c>
      <c r="AK55">
        <f>SAM_working!AJ54</f>
        <v>158822165.54012901</v>
      </c>
      <c r="AL55">
        <f>SAM_working!AK54</f>
        <v>5659782.7046170104</v>
      </c>
      <c r="AM55">
        <f>SAM_working!AL54</f>
        <v>22608840.5334397</v>
      </c>
      <c r="AN55">
        <f>SAM_working!AM54</f>
        <v>56052831.687068701</v>
      </c>
      <c r="AO55">
        <f>SAM_working!AN54</f>
        <v>32995612.167714801</v>
      </c>
      <c r="AP55">
        <f>SAM_working!AO54</f>
        <v>30325386.809782401</v>
      </c>
      <c r="AQ55">
        <f>SAM_working!AP54</f>
        <v>46193618.020189598</v>
      </c>
      <c r="AR55">
        <f>SAM_working!AQ54</f>
        <v>48637616.863512099</v>
      </c>
      <c r="AS55">
        <f>SAM_working!AR54</f>
        <v>63235156.315405697</v>
      </c>
      <c r="AT55">
        <f>SAM_working!AS54</f>
        <v>28438948.616149198</v>
      </c>
      <c r="AU55">
        <f>SAM_working!AT54</f>
        <v>8380530.0738409404</v>
      </c>
      <c r="AV55">
        <f>SAM_working!AU54</f>
        <v>766621.96399822098</v>
      </c>
      <c r="AW55">
        <f>SAM_working!AV54</f>
        <v>13592497.2842947</v>
      </c>
      <c r="AX55">
        <f>SAM_working!AW54</f>
        <v>17511939.399073601</v>
      </c>
      <c r="AY55">
        <f>SAM_working!AX54</f>
        <v>1326299.8592988199</v>
      </c>
      <c r="AZ55">
        <f>SAM_working!AY54</f>
        <v>27415572.334715098</v>
      </c>
      <c r="BA55">
        <f>SAM_working!AZ54</f>
        <v>3386805.9825637499</v>
      </c>
      <c r="BB55">
        <f>SAM_working!BA54</f>
        <v>35060918.182626396</v>
      </c>
      <c r="BC55">
        <f>SAM_working!BB54</f>
        <v>10827261938.556299</v>
      </c>
      <c r="BD55">
        <f>SAM_working!BC54</f>
        <v>36151822.449119799</v>
      </c>
      <c r="BE55">
        <f>SAM_working!BD54</f>
        <v>33312519.340226799</v>
      </c>
      <c r="BF55">
        <f>SAM_working!BE54</f>
        <v>243629403.04196</v>
      </c>
      <c r="BG55">
        <f>SAM_working!BF54</f>
        <v>864055793.68368006</v>
      </c>
      <c r="BH55">
        <f>SAM_working!BG54</f>
        <v>886969824.95897603</v>
      </c>
      <c r="BI55">
        <f>SAM_working!BH54</f>
        <v>509911585.32079297</v>
      </c>
      <c r="BJ55">
        <f>SAM_working!BI54</f>
        <v>540868071.84540796</v>
      </c>
      <c r="BK55">
        <f>SAM_working!BJ54</f>
        <v>297764384.18663001</v>
      </c>
      <c r="BL55">
        <f>SAM_working!BK54</f>
        <v>121008284.136751</v>
      </c>
      <c r="BM55">
        <f>SAM_working!BL54</f>
        <v>87678003.627932206</v>
      </c>
      <c r="BN55">
        <f>SAM_working!BM54</f>
        <v>354037316.17244202</v>
      </c>
      <c r="BO55">
        <f>SAM_working!BN54</f>
        <v>39351559.310959697</v>
      </c>
      <c r="BP55">
        <f>SAM_working!BO54</f>
        <v>204096288.345321</v>
      </c>
      <c r="BQ55">
        <f>SAM_working!BP54</f>
        <v>3179149731.9029799</v>
      </c>
      <c r="BR55">
        <f>SAM_working!BQ54</f>
        <v>150951862.62371099</v>
      </c>
      <c r="BS55">
        <f>SAM_working!BR54</f>
        <v>1310715840.1959801</v>
      </c>
      <c r="BT55">
        <f>SAM_working!BS54</f>
        <v>51062014.1946842</v>
      </c>
      <c r="BU55">
        <f>SAM_working!BT54</f>
        <v>284224130.34894598</v>
      </c>
      <c r="BV55">
        <f>SAM_working!BU54</f>
        <v>725399700.39856803</v>
      </c>
      <c r="BW55">
        <f>SAM_working!BV54</f>
        <v>331984605.75660098</v>
      </c>
      <c r="BX55">
        <f>SAM_working!BW54</f>
        <v>34356448.6964297</v>
      </c>
      <c r="BY55">
        <f>SAM_working!BX54</f>
        <v>450134016.055502</v>
      </c>
      <c r="BZ55">
        <f>SAM_working!BY54</f>
        <v>76664386.058665201</v>
      </c>
      <c r="CA55">
        <f>SAM_working!BZ54</f>
        <v>5049846.9179761698</v>
      </c>
      <c r="CB55">
        <f>SAM_working!CA54</f>
        <v>57572636.815221198</v>
      </c>
      <c r="CC55">
        <f>SAM_working!CB54</f>
        <v>53723071.103744499</v>
      </c>
      <c r="CD55">
        <f>SAM_working!CC54</f>
        <v>366250582.66355199</v>
      </c>
      <c r="CE55">
        <f>SAM_working!CD54</f>
        <v>63149238.5274029</v>
      </c>
      <c r="CF55">
        <f>SAM_working!CE54</f>
        <v>110011381.82337999</v>
      </c>
      <c r="CG55">
        <f>SAM_working!CF54</f>
        <v>278719029.79883599</v>
      </c>
      <c r="CH55">
        <f>SAM_working!CG54</f>
        <v>0</v>
      </c>
      <c r="CI55">
        <f>SAM_working!CH54</f>
        <v>353876216.61822402</v>
      </c>
      <c r="CJ55">
        <f>SAM_working!CI54</f>
        <v>0</v>
      </c>
      <c r="CK55">
        <f>SAM_working!CJ54</f>
        <v>0</v>
      </c>
      <c r="CL55">
        <f>SAM_working!CK54</f>
        <v>0</v>
      </c>
      <c r="CM55">
        <f>SAM_working!CL54</f>
        <v>0</v>
      </c>
      <c r="CN55">
        <f>SAM_working!CM54</f>
        <v>0</v>
      </c>
      <c r="CO55">
        <f>SAM_working!CN54</f>
        <v>1129284928.2858701</v>
      </c>
      <c r="CP55">
        <f>SAM_working!CO54</f>
        <v>1754759015.51261</v>
      </c>
      <c r="CQ55">
        <f>SAM_working!CP54</f>
        <v>1324525378.4681799</v>
      </c>
      <c r="CR55">
        <f>SAM_working!CQ54</f>
        <v>1893572124.5220101</v>
      </c>
      <c r="CS55">
        <f>SAM_working!CR54</f>
        <v>3295624941.1305799</v>
      </c>
      <c r="CT55">
        <f>SAM_working!CS54</f>
        <v>4103137037.9256401</v>
      </c>
      <c r="CU55">
        <f>SAM_working!CT54</f>
        <v>7781567686.1664</v>
      </c>
      <c r="CV55">
        <f>SAM_working!CU54</f>
        <v>7358543567.5968103</v>
      </c>
      <c r="CW55">
        <f>SAM_working!CV54</f>
        <v>14047113437.465</v>
      </c>
      <c r="CX55">
        <f>SAM_working!CW54</f>
        <v>133755819.92595799</v>
      </c>
      <c r="CY55">
        <f>SAM_working!CX54</f>
        <v>149557887.861738</v>
      </c>
      <c r="CZ55">
        <f>SAM_working!CY54</f>
        <v>484561712.12392998</v>
      </c>
      <c r="DA55">
        <f>SAM_working!CZ54</f>
        <v>2540295479.5114498</v>
      </c>
      <c r="DB55">
        <f>SAM_working!DA54</f>
        <v>1008684423.29594</v>
      </c>
      <c r="DC55">
        <f>SAM_working!DB54</f>
        <v>1337690402.6699901</v>
      </c>
      <c r="DD55">
        <f>SAM_working!DC54</f>
        <v>1391099061.11483</v>
      </c>
      <c r="DE55">
        <f>SAM_working!DD54</f>
        <v>0</v>
      </c>
      <c r="DF55">
        <f>SAM_working!DE54</f>
        <v>407417888.579292</v>
      </c>
      <c r="DG55">
        <f>SAM_working!DF54</f>
        <v>32567730.9149497</v>
      </c>
      <c r="DH55">
        <f>SAM_working!DG54</f>
        <v>1014665220.5804</v>
      </c>
      <c r="DI55">
        <f>SAM_working!DH54</f>
        <v>38768254178.581001</v>
      </c>
      <c r="DJ55">
        <f t="shared" si="1"/>
        <v>116222346806.87424</v>
      </c>
    </row>
    <row r="56" spans="1:114">
      <c r="A56" t="s">
        <v>55</v>
      </c>
      <c r="B56">
        <f>SAM_working!B55</f>
        <v>7689.35427865766</v>
      </c>
      <c r="D56">
        <f>SAM_working!C55</f>
        <v>16016.905015345301</v>
      </c>
      <c r="E56">
        <f>SAM_working!D55</f>
        <v>12508.660342110299</v>
      </c>
      <c r="F56">
        <f>SAM_working!E55</f>
        <v>22709.322568675401</v>
      </c>
      <c r="G56">
        <f>SAM_working!F55</f>
        <v>12.715788410459901</v>
      </c>
      <c r="H56">
        <f>SAM_working!G55</f>
        <v>22.787016199224901</v>
      </c>
      <c r="I56">
        <f>SAM_working!H55</f>
        <v>203.701114969267</v>
      </c>
      <c r="J56">
        <f>SAM_working!I55</f>
        <v>238274.02052451301</v>
      </c>
      <c r="K56">
        <f>SAM_working!J55</f>
        <v>6890.7245450314804</v>
      </c>
      <c r="L56">
        <f>SAM_working!K55</f>
        <v>4609.7704998700101</v>
      </c>
      <c r="M56">
        <f>SAM_working!L55</f>
        <v>452960.26795673399</v>
      </c>
      <c r="N56">
        <f>SAM_working!M55</f>
        <v>1046599.44914424</v>
      </c>
      <c r="O56">
        <f>SAM_working!N55</f>
        <v>316850.46199759201</v>
      </c>
      <c r="P56">
        <f>SAM_working!O55</f>
        <v>101537.555368502</v>
      </c>
      <c r="Q56">
        <f>SAM_working!P55</f>
        <v>4742.8012389345304</v>
      </c>
      <c r="R56">
        <f>SAM_working!Q55</f>
        <v>3704.8499704780202</v>
      </c>
      <c r="S56">
        <f>SAM_working!R55</f>
        <v>9354.6768702774298</v>
      </c>
      <c r="T56">
        <f>SAM_working!S55</f>
        <v>972.88946012019505</v>
      </c>
      <c r="U56">
        <f>SAM_working!T55</f>
        <v>33520.712905874898</v>
      </c>
      <c r="V56">
        <f>SAM_working!U55</f>
        <v>35091.1828060548</v>
      </c>
      <c r="W56">
        <f>SAM_working!V55</f>
        <v>36267.811001513699</v>
      </c>
      <c r="X56">
        <f>SAM_working!W55</f>
        <v>103345.011045341</v>
      </c>
      <c r="Y56">
        <f>SAM_working!X55</f>
        <v>160952.418670666</v>
      </c>
      <c r="Z56">
        <f>SAM_working!Y55</f>
        <v>66317.193258836094</v>
      </c>
      <c r="AA56">
        <f>SAM_working!Z55</f>
        <v>56943.766608257603</v>
      </c>
      <c r="AB56">
        <f>SAM_working!AA55</f>
        <v>24660.373514877199</v>
      </c>
      <c r="AC56">
        <f>SAM_working!AB55</f>
        <v>282732.854700253</v>
      </c>
      <c r="AD56">
        <f>SAM_working!AC55</f>
        <v>510982.59440569603</v>
      </c>
      <c r="AE56">
        <f>SAM_working!AD55</f>
        <v>584859.08608882001</v>
      </c>
      <c r="AF56">
        <f>SAM_working!AE55</f>
        <v>47793.067134178396</v>
      </c>
      <c r="AG56">
        <f>SAM_working!AF55</f>
        <v>260603.40048241001</v>
      </c>
      <c r="AH56">
        <f>SAM_working!AG55</f>
        <v>49723.618277626098</v>
      </c>
      <c r="AI56">
        <f>SAM_working!AH55</f>
        <v>158937.59598755901</v>
      </c>
      <c r="AJ56">
        <f>SAM_working!AI55</f>
        <v>24217369.3163951</v>
      </c>
      <c r="AK56">
        <f>SAM_working!AJ55</f>
        <v>27938367.775512598</v>
      </c>
      <c r="AL56">
        <f>SAM_working!AK55</f>
        <v>21186.823901454602</v>
      </c>
      <c r="AM56">
        <f>SAM_working!AL55</f>
        <v>52245.589309030001</v>
      </c>
      <c r="AN56">
        <f>SAM_working!AM55</f>
        <v>35478984.850241303</v>
      </c>
      <c r="AO56">
        <f>SAM_working!AN55</f>
        <v>101834.222006579</v>
      </c>
      <c r="AP56">
        <f>SAM_working!AO55</f>
        <v>214418.188754323</v>
      </c>
      <c r="AQ56">
        <f>SAM_working!AP55</f>
        <v>175942.99745433399</v>
      </c>
      <c r="AR56">
        <f>SAM_working!AQ55</f>
        <v>175654.839702217</v>
      </c>
      <c r="AS56">
        <f>SAM_working!AR55</f>
        <v>133263.40458911299</v>
      </c>
      <c r="AT56">
        <f>SAM_working!AS55</f>
        <v>1948120.6920315099</v>
      </c>
      <c r="AU56">
        <f>SAM_working!AT55</f>
        <v>28571.644546753399</v>
      </c>
      <c r="AV56">
        <f>SAM_working!AU55</f>
        <v>22265.6986377793</v>
      </c>
      <c r="AW56">
        <f>SAM_working!AV55</f>
        <v>351663.50660136901</v>
      </c>
      <c r="AX56">
        <f>SAM_working!AW55</f>
        <v>93308.602376738694</v>
      </c>
      <c r="AY56">
        <f>SAM_working!AX55</f>
        <v>4327542.2170673702</v>
      </c>
      <c r="AZ56">
        <f>SAM_working!AY55</f>
        <v>769827.41059196403</v>
      </c>
      <c r="BA56">
        <f>SAM_working!AZ55</f>
        <v>3876.04140175866</v>
      </c>
      <c r="BB56">
        <f>SAM_working!BA55</f>
        <v>47593.773385454697</v>
      </c>
      <c r="BC56">
        <f>SAM_working!BB55</f>
        <v>25288834.100954499</v>
      </c>
      <c r="BD56">
        <f>SAM_working!BC55</f>
        <v>12801898853.310301</v>
      </c>
      <c r="BE56">
        <f>SAM_working!BD55</f>
        <v>3953624597.6479402</v>
      </c>
      <c r="BF56">
        <f>SAM_working!BE55</f>
        <v>2727693558.6540999</v>
      </c>
      <c r="BG56">
        <f>SAM_working!BF55</f>
        <v>5675129.6658132598</v>
      </c>
      <c r="BH56">
        <f>SAM_working!BG55</f>
        <v>2649954.7375841602</v>
      </c>
      <c r="BI56">
        <f>SAM_working!BH55</f>
        <v>2293105.1407638201</v>
      </c>
      <c r="BJ56">
        <f>SAM_working!BI55</f>
        <v>8912901.0297719799</v>
      </c>
      <c r="BK56">
        <f>SAM_working!BJ55</f>
        <v>2493668.0354890898</v>
      </c>
      <c r="BL56">
        <f>SAM_working!BK55</f>
        <v>647923.112966193</v>
      </c>
      <c r="BM56">
        <f>SAM_working!BL55</f>
        <v>108001.69513259501</v>
      </c>
      <c r="BN56">
        <f>SAM_working!BM55</f>
        <v>22336297.6472174</v>
      </c>
      <c r="BO56">
        <f>SAM_working!BN55</f>
        <v>74079492.464154094</v>
      </c>
      <c r="BP56">
        <f>SAM_working!BO55</f>
        <v>233725.52082500901</v>
      </c>
      <c r="BQ56">
        <f>SAM_working!BP55</f>
        <v>719759671.57916903</v>
      </c>
      <c r="BR56">
        <f>SAM_working!BQ55</f>
        <v>58455968.594079003</v>
      </c>
      <c r="BS56">
        <f>SAM_working!BR55</f>
        <v>12018882.780882601</v>
      </c>
      <c r="BT56">
        <f>SAM_working!BS55</f>
        <v>83318.168400434195</v>
      </c>
      <c r="BU56">
        <f>SAM_working!BT55</f>
        <v>108276000.40782499</v>
      </c>
      <c r="BV56">
        <f>SAM_working!BU55</f>
        <v>10978440.600837</v>
      </c>
      <c r="BW56">
        <f>SAM_working!BV55</f>
        <v>2529373.6630347702</v>
      </c>
      <c r="BX56">
        <f>SAM_working!BW55</f>
        <v>85145009.330462903</v>
      </c>
      <c r="BY56">
        <f>SAM_working!BX55</f>
        <v>445417197.737396</v>
      </c>
      <c r="BZ56">
        <f>SAM_working!BY55</f>
        <v>388800823.12895203</v>
      </c>
      <c r="CA56">
        <f>SAM_working!BZ55</f>
        <v>23312.779160957802</v>
      </c>
      <c r="CB56">
        <f>SAM_working!CA55</f>
        <v>5100105.8000828596</v>
      </c>
      <c r="CC56">
        <f>SAM_working!CB55</f>
        <v>79074264.159469903</v>
      </c>
      <c r="CD56">
        <f>SAM_working!CC55</f>
        <v>877892633.69431305</v>
      </c>
      <c r="CE56">
        <f>SAM_working!CD55</f>
        <v>1122910.139804</v>
      </c>
      <c r="CF56">
        <f>SAM_working!CE55</f>
        <v>14068391.5906357</v>
      </c>
      <c r="CG56">
        <f>SAM_working!CF55</f>
        <v>109811681.909739</v>
      </c>
      <c r="CH56">
        <f>SAM_working!CG55</f>
        <v>0</v>
      </c>
      <c r="CI56">
        <f>SAM_working!CH55</f>
        <v>998857.61991215497</v>
      </c>
      <c r="CJ56">
        <f>SAM_working!CI55</f>
        <v>0</v>
      </c>
      <c r="CK56">
        <f>SAM_working!CJ55</f>
        <v>0</v>
      </c>
      <c r="CL56">
        <f>SAM_working!CK55</f>
        <v>0</v>
      </c>
      <c r="CM56">
        <f>SAM_working!CL55</f>
        <v>0</v>
      </c>
      <c r="CN56">
        <f>SAM_working!CM55</f>
        <v>0</v>
      </c>
      <c r="CO56">
        <f>SAM_working!CN55</f>
        <v>184692263.87580901</v>
      </c>
      <c r="CP56">
        <f>SAM_working!CO55</f>
        <v>247285205.075331</v>
      </c>
      <c r="CQ56">
        <f>SAM_working!CP55</f>
        <v>240272422.35909101</v>
      </c>
      <c r="CR56">
        <f>SAM_working!CQ55</f>
        <v>252380050.657361</v>
      </c>
      <c r="CS56">
        <f>SAM_working!CR55</f>
        <v>652107098.519189</v>
      </c>
      <c r="CT56">
        <f>SAM_working!CS55</f>
        <v>977109908.45985603</v>
      </c>
      <c r="CU56">
        <f>SAM_working!CT55</f>
        <v>1772414257.51214</v>
      </c>
      <c r="CV56">
        <f>SAM_working!CU55</f>
        <v>1557993479.34814</v>
      </c>
      <c r="CW56">
        <f>SAM_working!CV55</f>
        <v>3400813755.63166</v>
      </c>
      <c r="CX56">
        <f>SAM_working!CW55</f>
        <v>75257829.285026699</v>
      </c>
      <c r="CY56">
        <f>SAM_working!CX55</f>
        <v>9163962.6079285108</v>
      </c>
      <c r="CZ56">
        <f>SAM_working!CY55</f>
        <v>4821596.0355642</v>
      </c>
      <c r="DA56">
        <f>SAM_working!CZ55</f>
        <v>84421760.754533201</v>
      </c>
      <c r="DB56">
        <f>SAM_working!DA55</f>
        <v>22441746.039590299</v>
      </c>
      <c r="DC56">
        <f>SAM_working!DB55</f>
        <v>16750659.979697499</v>
      </c>
      <c r="DD56">
        <f>SAM_working!DC55</f>
        <v>3145755.1624348802</v>
      </c>
      <c r="DE56">
        <f>SAM_working!DD55</f>
        <v>0</v>
      </c>
      <c r="DF56">
        <f>SAM_working!DE55</f>
        <v>65936808.424319103</v>
      </c>
      <c r="DG56">
        <f>SAM_working!DF55</f>
        <v>67904988.753974095</v>
      </c>
      <c r="DH56">
        <f>SAM_working!DG55</f>
        <v>17000771299.911301</v>
      </c>
      <c r="DI56">
        <f>SAM_working!DH55</f>
        <v>34890933470.544899</v>
      </c>
      <c r="DJ56">
        <f t="shared" si="1"/>
        <v>84174871634.580109</v>
      </c>
    </row>
    <row r="57" spans="1:114">
      <c r="A57" t="s">
        <v>56</v>
      </c>
      <c r="B57">
        <f>SAM_working!B56</f>
        <v>2188960.42713285</v>
      </c>
      <c r="D57">
        <f>SAM_working!C56</f>
        <v>4599623.4083722997</v>
      </c>
      <c r="E57">
        <f>SAM_working!D56</f>
        <v>3584933.7006020099</v>
      </c>
      <c r="F57">
        <f>SAM_working!E56</f>
        <v>6450955.7670791401</v>
      </c>
      <c r="G57">
        <f>SAM_working!F56</f>
        <v>3737.21828767335</v>
      </c>
      <c r="H57">
        <f>SAM_working!G56</f>
        <v>6691.5176552079001</v>
      </c>
      <c r="I57">
        <f>SAM_working!H56</f>
        <v>59817.489394636803</v>
      </c>
      <c r="J57">
        <f>SAM_working!I56</f>
        <v>78037663.838076502</v>
      </c>
      <c r="K57">
        <f>SAM_working!J56</f>
        <v>2124734.8996798499</v>
      </c>
      <c r="L57">
        <f>SAM_working!K56</f>
        <v>1330505.51855005</v>
      </c>
      <c r="M57">
        <f>SAM_working!L56</f>
        <v>132315335.45595001</v>
      </c>
      <c r="N57">
        <f>SAM_working!M56</f>
        <v>305120268.560036</v>
      </c>
      <c r="O57">
        <f>SAM_working!N56</f>
        <v>92728058.518254101</v>
      </c>
      <c r="P57">
        <f>SAM_working!O56</f>
        <v>29780772.4228586</v>
      </c>
      <c r="Q57">
        <f>SAM_working!P56</f>
        <v>1392801.9683622399</v>
      </c>
      <c r="R57">
        <f>SAM_working!Q56</f>
        <v>1087968.0656586001</v>
      </c>
      <c r="S57">
        <f>SAM_working!R56</f>
        <v>2747055.0044748699</v>
      </c>
      <c r="T57">
        <f>SAM_working!S56</f>
        <v>285696.39473048801</v>
      </c>
      <c r="U57">
        <f>SAM_working!T56</f>
        <v>9765035.4896311294</v>
      </c>
      <c r="V57">
        <f>SAM_working!U56</f>
        <v>10190252.1526582</v>
      </c>
      <c r="W57">
        <f>SAM_working!V56</f>
        <v>10524566.3848779</v>
      </c>
      <c r="X57">
        <f>SAM_working!W56</f>
        <v>30244991.0617458</v>
      </c>
      <c r="Y57">
        <f>SAM_working!X56</f>
        <v>47206311.197721899</v>
      </c>
      <c r="Z57">
        <f>SAM_working!Y56</f>
        <v>19292857.379179299</v>
      </c>
      <c r="AA57">
        <f>SAM_working!Z56</f>
        <v>16491171.623920901</v>
      </c>
      <c r="AB57">
        <f>SAM_working!AA56</f>
        <v>7190731.5431821803</v>
      </c>
      <c r="AC57">
        <f>SAM_working!AB56</f>
        <v>82706396.919443905</v>
      </c>
      <c r="AD57">
        <f>SAM_working!AC56</f>
        <v>149967271.63897899</v>
      </c>
      <c r="AE57">
        <f>SAM_working!AD56</f>
        <v>171670983.33133799</v>
      </c>
      <c r="AF57">
        <f>SAM_working!AE56</f>
        <v>14034982.676932599</v>
      </c>
      <c r="AG57">
        <f>SAM_working!AF56</f>
        <v>76429856.828948602</v>
      </c>
      <c r="AH57">
        <f>SAM_working!AG56</f>
        <v>14514333.2191216</v>
      </c>
      <c r="AI57">
        <f>SAM_working!AH56</f>
        <v>46401073.071339697</v>
      </c>
      <c r="AJ57">
        <f>SAM_working!AI56</f>
        <v>1006945844.31485</v>
      </c>
      <c r="AK57">
        <f>SAM_working!AJ56</f>
        <v>105854397.028246</v>
      </c>
      <c r="AL57">
        <f>SAM_working!AK56</f>
        <v>6013007.3292544298</v>
      </c>
      <c r="AM57">
        <f>SAM_working!AL56</f>
        <v>15019673.128654201</v>
      </c>
      <c r="AN57">
        <f>SAM_working!AM56</f>
        <v>58857340.6487519</v>
      </c>
      <c r="AO57">
        <f>SAM_working!AN56</f>
        <v>29898943.977208201</v>
      </c>
      <c r="AP57">
        <f>SAM_working!AO56</f>
        <v>11783775.870544501</v>
      </c>
      <c r="AQ57">
        <f>SAM_working!AP56</f>
        <v>51658868.698663197</v>
      </c>
      <c r="AR57">
        <f>SAM_working!AQ56</f>
        <v>49610740.670083798</v>
      </c>
      <c r="AS57">
        <f>SAM_working!AR56</f>
        <v>39102161.891732298</v>
      </c>
      <c r="AT57">
        <f>SAM_working!AS56</f>
        <v>17466713.330982201</v>
      </c>
      <c r="AU57">
        <f>SAM_working!AT56</f>
        <v>8390195.6703136805</v>
      </c>
      <c r="AV57">
        <f>SAM_working!AU56</f>
        <v>6538927.8112092996</v>
      </c>
      <c r="AW57">
        <f>SAM_working!AV56</f>
        <v>25804787.5534949</v>
      </c>
      <c r="AX57">
        <f>SAM_working!AW56</f>
        <v>27405460.6584449</v>
      </c>
      <c r="AY57">
        <f>SAM_working!AX56</f>
        <v>4317917.6866878299</v>
      </c>
      <c r="AZ57">
        <f>SAM_working!AY56</f>
        <v>4780735.5030542295</v>
      </c>
      <c r="BA57">
        <f>SAM_working!AZ56</f>
        <v>1138234.9320750099</v>
      </c>
      <c r="BB57">
        <f>SAM_working!BA56</f>
        <v>13957776.362805299</v>
      </c>
      <c r="BC57">
        <f>SAM_working!BB56</f>
        <v>187148252.84397</v>
      </c>
      <c r="BD57">
        <f>SAM_working!BC56</f>
        <v>179090988.44488701</v>
      </c>
      <c r="BE57">
        <f>SAM_working!BD56</f>
        <v>10496698108.774</v>
      </c>
      <c r="BF57">
        <f>SAM_working!BE56</f>
        <v>1810013160.9406199</v>
      </c>
      <c r="BG57">
        <f>SAM_working!BF56</f>
        <v>1946988786.65782</v>
      </c>
      <c r="BH57">
        <f>SAM_working!BG56</f>
        <v>776937349.666852</v>
      </c>
      <c r="BI57">
        <f>SAM_working!BH56</f>
        <v>162560804.65804201</v>
      </c>
      <c r="BJ57">
        <f>SAM_working!BI56</f>
        <v>474486040.357844</v>
      </c>
      <c r="BK57">
        <f>SAM_working!BJ56</f>
        <v>133806882.860061</v>
      </c>
      <c r="BL57">
        <f>SAM_working!BK56</f>
        <v>189861767.07837</v>
      </c>
      <c r="BM57">
        <f>SAM_working!BL56</f>
        <v>31236102.274441801</v>
      </c>
      <c r="BN57">
        <f>SAM_working!BM56</f>
        <v>533601457.42137402</v>
      </c>
      <c r="BO57">
        <f>SAM_working!BN56</f>
        <v>36841976.258027501</v>
      </c>
      <c r="BP57">
        <f>SAM_working!BO56</f>
        <v>68634775.023388803</v>
      </c>
      <c r="BQ57">
        <f>SAM_working!BP56</f>
        <v>2813019097.5293899</v>
      </c>
      <c r="BR57">
        <f>SAM_working!BQ56</f>
        <v>362212533.85397899</v>
      </c>
      <c r="BS57">
        <f>SAM_working!BR56</f>
        <v>368469840.96280998</v>
      </c>
      <c r="BT57">
        <f>SAM_working!BS56</f>
        <v>23938365.4435031</v>
      </c>
      <c r="BU57">
        <f>SAM_working!BT56</f>
        <v>74399957.966470599</v>
      </c>
      <c r="BV57">
        <f>SAM_working!BU56</f>
        <v>260203829.44615099</v>
      </c>
      <c r="BW57">
        <f>SAM_working!BV56</f>
        <v>275852020.55032402</v>
      </c>
      <c r="BX57">
        <f>SAM_working!BW56</f>
        <v>62470361.863919698</v>
      </c>
      <c r="BY57">
        <f>SAM_working!BX56</f>
        <v>60481243.715451002</v>
      </c>
      <c r="BZ57">
        <f>SAM_working!BY56</f>
        <v>191909349.34872001</v>
      </c>
      <c r="CA57">
        <f>SAM_working!BZ56</f>
        <v>6846024.2403182704</v>
      </c>
      <c r="CB57">
        <f>SAM_working!CA56</f>
        <v>86432639.638389394</v>
      </c>
      <c r="CC57">
        <f>SAM_working!CB56</f>
        <v>449158274.25549299</v>
      </c>
      <c r="CD57">
        <f>SAM_working!CC56</f>
        <v>257240857.344349</v>
      </c>
      <c r="CE57">
        <f>SAM_working!CD56</f>
        <v>77567606.370011494</v>
      </c>
      <c r="CF57">
        <f>SAM_working!CE56</f>
        <v>105853618.459071</v>
      </c>
      <c r="CG57">
        <f>SAM_working!CF56</f>
        <v>143832294.87670901</v>
      </c>
      <c r="CH57">
        <f>SAM_working!CG56</f>
        <v>0</v>
      </c>
      <c r="CI57">
        <f>SAM_working!CH56</f>
        <v>243078143.18540299</v>
      </c>
      <c r="CJ57">
        <f>SAM_working!CI56</f>
        <v>0</v>
      </c>
      <c r="CK57">
        <f>SAM_working!CJ56</f>
        <v>0</v>
      </c>
      <c r="CL57">
        <f>SAM_working!CK56</f>
        <v>0</v>
      </c>
      <c r="CM57">
        <f>SAM_working!CL56</f>
        <v>0</v>
      </c>
      <c r="CN57">
        <f>SAM_working!CM56</f>
        <v>0</v>
      </c>
      <c r="CO57">
        <f>SAM_working!CN56</f>
        <v>109747954.74508099</v>
      </c>
      <c r="CP57">
        <f>SAM_working!CO56</f>
        <v>154730039.008618</v>
      </c>
      <c r="CQ57">
        <f>SAM_working!CP56</f>
        <v>148798011.54086</v>
      </c>
      <c r="CR57">
        <f>SAM_working!CQ56</f>
        <v>159952539.38969901</v>
      </c>
      <c r="CS57">
        <f>SAM_working!CR56</f>
        <v>404310998.42609501</v>
      </c>
      <c r="CT57">
        <f>SAM_working!CS56</f>
        <v>535022420.95272499</v>
      </c>
      <c r="CU57">
        <f>SAM_working!CT56</f>
        <v>968182318.60961699</v>
      </c>
      <c r="CV57">
        <f>SAM_working!CU56</f>
        <v>758912442.84655905</v>
      </c>
      <c r="CW57">
        <f>SAM_working!CV56</f>
        <v>1983362471.9090199</v>
      </c>
      <c r="CX57">
        <f>SAM_working!CW56</f>
        <v>50628858.526438497</v>
      </c>
      <c r="CY57">
        <f>SAM_working!CX56</f>
        <v>534887040.42340302</v>
      </c>
      <c r="CZ57">
        <f>SAM_working!CY56</f>
        <v>1415877226.6224301</v>
      </c>
      <c r="DA57">
        <f>SAM_working!CZ56</f>
        <v>1686518004.45713</v>
      </c>
      <c r="DB57">
        <f>SAM_working!DA56</f>
        <v>641439220.65622795</v>
      </c>
      <c r="DC57">
        <f>SAM_working!DB56</f>
        <v>220798385.26838899</v>
      </c>
      <c r="DD57">
        <f>SAM_working!DC56</f>
        <v>923761149.24781895</v>
      </c>
      <c r="DE57">
        <f>SAM_working!DD56</f>
        <v>0</v>
      </c>
      <c r="DF57">
        <f>SAM_working!DE56</f>
        <v>2343557732.4714699</v>
      </c>
      <c r="DG57">
        <f>SAM_working!DF56</f>
        <v>382979.16801401001</v>
      </c>
      <c r="DH57">
        <f>SAM_working!DG56</f>
        <v>5485518945.7901497</v>
      </c>
      <c r="DI57">
        <f>SAM_working!DH56</f>
        <v>29722665898.0616</v>
      </c>
      <c r="DJ57">
        <f t="shared" si="1"/>
        <v>73994949048.192719</v>
      </c>
    </row>
    <row r="58" spans="1:114">
      <c r="A58" t="s">
        <v>57</v>
      </c>
      <c r="B58">
        <f>SAM_working!B57</f>
        <v>17621349.408939902</v>
      </c>
      <c r="D58">
        <f>SAM_working!C57</f>
        <v>7701012.1278729104</v>
      </c>
      <c r="E58">
        <f>SAM_working!D57</f>
        <v>14962641.139429901</v>
      </c>
      <c r="F58">
        <f>SAM_working!E57</f>
        <v>37239664.996919602</v>
      </c>
      <c r="G58">
        <f>SAM_working!F57</f>
        <v>19793.009569354301</v>
      </c>
      <c r="H58">
        <f>SAM_working!G57</f>
        <v>1590.7114816767801</v>
      </c>
      <c r="I58">
        <f>SAM_working!H57</f>
        <v>22257.669875772299</v>
      </c>
      <c r="J58">
        <f>SAM_working!I57</f>
        <v>8809010.5805599503</v>
      </c>
      <c r="K58">
        <f>SAM_working!J57</f>
        <v>3666920.1543306801</v>
      </c>
      <c r="L58">
        <f>SAM_working!K57</f>
        <v>5757927.09192234</v>
      </c>
      <c r="M58">
        <f>SAM_working!L57</f>
        <v>80863219.574955299</v>
      </c>
      <c r="N58">
        <f>SAM_working!M57</f>
        <v>636988113.68002796</v>
      </c>
      <c r="O58">
        <f>SAM_working!N57</f>
        <v>104575344.51073</v>
      </c>
      <c r="P58">
        <f>SAM_working!O57</f>
        <v>44224530.0491274</v>
      </c>
      <c r="Q58">
        <f>SAM_working!P57</f>
        <v>1759434.96581878</v>
      </c>
      <c r="R58">
        <f>SAM_working!Q57</f>
        <v>2799618.03103026</v>
      </c>
      <c r="S58">
        <f>SAM_working!R57</f>
        <v>2081145.91364841</v>
      </c>
      <c r="T58">
        <f>SAM_working!S57</f>
        <v>868927.20756757201</v>
      </c>
      <c r="U58">
        <f>SAM_working!T57</f>
        <v>25338139.273170698</v>
      </c>
      <c r="V58">
        <f>SAM_working!U57</f>
        <v>26789210.897250202</v>
      </c>
      <c r="W58">
        <f>SAM_working!V57</f>
        <v>30415831.075757898</v>
      </c>
      <c r="X58">
        <f>SAM_working!W57</f>
        <v>9615506.99753437</v>
      </c>
      <c r="Y58">
        <f>SAM_working!X57</f>
        <v>59769208.441270702</v>
      </c>
      <c r="Z58">
        <f>SAM_working!Y57</f>
        <v>27375580.626116</v>
      </c>
      <c r="AA58">
        <f>SAM_working!Z57</f>
        <v>66412332.282232299</v>
      </c>
      <c r="AB58">
        <f>SAM_working!AA57</f>
        <v>10588199.7931531</v>
      </c>
      <c r="AC58">
        <f>SAM_working!AB57</f>
        <v>98890307.164847001</v>
      </c>
      <c r="AD58">
        <f>SAM_working!AC57</f>
        <v>61387923.448067203</v>
      </c>
      <c r="AE58">
        <f>SAM_working!AD57</f>
        <v>145245053.72689801</v>
      </c>
      <c r="AF58">
        <f>SAM_working!AE57</f>
        <v>19826762.038143098</v>
      </c>
      <c r="AG58">
        <f>SAM_working!AF57</f>
        <v>99114846.837997094</v>
      </c>
      <c r="AH58">
        <f>SAM_working!AG57</f>
        <v>15766199.8832641</v>
      </c>
      <c r="AI58">
        <f>SAM_working!AH57</f>
        <v>60356271.6848609</v>
      </c>
      <c r="AJ58">
        <f>SAM_working!AI57</f>
        <v>1130614784.3641701</v>
      </c>
      <c r="AK58">
        <f>SAM_working!AJ57</f>
        <v>98067861.811995298</v>
      </c>
      <c r="AL58">
        <f>SAM_working!AK57</f>
        <v>7193653.8635235596</v>
      </c>
      <c r="AM58">
        <f>SAM_working!AL57</f>
        <v>26022859.476677399</v>
      </c>
      <c r="AN58">
        <f>SAM_working!AM57</f>
        <v>53753359.039741702</v>
      </c>
      <c r="AO58">
        <f>SAM_working!AN57</f>
        <v>50623786.150338598</v>
      </c>
      <c r="AP58">
        <f>SAM_working!AO57</f>
        <v>32595044.191946901</v>
      </c>
      <c r="AQ58">
        <f>SAM_working!AP57</f>
        <v>65547872.015050001</v>
      </c>
      <c r="AR58">
        <f>SAM_working!AQ57</f>
        <v>59345096.430836998</v>
      </c>
      <c r="AS58">
        <f>SAM_working!AR57</f>
        <v>30639809.049498901</v>
      </c>
      <c r="AT58">
        <f>SAM_working!AS57</f>
        <v>57871061.8011242</v>
      </c>
      <c r="AU58">
        <f>SAM_working!AT57</f>
        <v>4518999.70146803</v>
      </c>
      <c r="AV58">
        <f>SAM_working!AU57</f>
        <v>4814732.0773608601</v>
      </c>
      <c r="AW58">
        <f>SAM_working!AV57</f>
        <v>112077481.45718101</v>
      </c>
      <c r="AX58">
        <f>SAM_working!AW57</f>
        <v>159774357.33380499</v>
      </c>
      <c r="AY58">
        <f>SAM_working!AX57</f>
        <v>9616543.2419492193</v>
      </c>
      <c r="AZ58">
        <f>SAM_working!AY57</f>
        <v>23276888.519612402</v>
      </c>
      <c r="BA58">
        <f>SAM_working!AZ57</f>
        <v>4170689.1466777599</v>
      </c>
      <c r="BB58">
        <f>SAM_working!BA57</f>
        <v>36786369.976471797</v>
      </c>
      <c r="BC58">
        <f>SAM_working!BB57</f>
        <v>174782185.37999901</v>
      </c>
      <c r="BD58">
        <f>SAM_working!BC57</f>
        <v>125508589.856591</v>
      </c>
      <c r="BE58">
        <f>SAM_working!BD57</f>
        <v>72501542.644744605</v>
      </c>
      <c r="BF58">
        <f>SAM_working!BE57</f>
        <v>3132850765.3958502</v>
      </c>
      <c r="BG58">
        <f>SAM_working!BF57</f>
        <v>505513601.45596999</v>
      </c>
      <c r="BH58">
        <f>SAM_working!BG57</f>
        <v>1465616795.9212301</v>
      </c>
      <c r="BI58">
        <f>SAM_working!BH57</f>
        <v>130832045.765361</v>
      </c>
      <c r="BJ58">
        <f>SAM_working!BI57</f>
        <v>441647925.44297999</v>
      </c>
      <c r="BK58">
        <f>SAM_working!BJ57</f>
        <v>482758701.69067597</v>
      </c>
      <c r="BL58">
        <f>SAM_working!BK57</f>
        <v>151250807.657408</v>
      </c>
      <c r="BM58">
        <f>SAM_working!BL57</f>
        <v>60708608.579145297</v>
      </c>
      <c r="BN58">
        <f>SAM_working!BM57</f>
        <v>857728683.74300802</v>
      </c>
      <c r="BO58">
        <f>SAM_working!BN57</f>
        <v>187536424.474053</v>
      </c>
      <c r="BP58">
        <f>SAM_working!BO57</f>
        <v>27505591.266347099</v>
      </c>
      <c r="BQ58">
        <f>SAM_working!BP57</f>
        <v>1485903184.12165</v>
      </c>
      <c r="BR58">
        <f>SAM_working!BQ57</f>
        <v>150433034.073576</v>
      </c>
      <c r="BS58">
        <f>SAM_working!BR57</f>
        <v>898914489.88059497</v>
      </c>
      <c r="BT58">
        <f>SAM_working!BS57</f>
        <v>97989638.868449897</v>
      </c>
      <c r="BU58">
        <f>SAM_working!BT57</f>
        <v>277606940.02183998</v>
      </c>
      <c r="BV58">
        <f>SAM_working!BU57</f>
        <v>706706566.32467794</v>
      </c>
      <c r="BW58">
        <f>SAM_working!BV57</f>
        <v>150748826.02636999</v>
      </c>
      <c r="BX58">
        <f>SAM_working!BW57</f>
        <v>102000451.118101</v>
      </c>
      <c r="BY58">
        <f>SAM_working!BX57</f>
        <v>129520504.870819</v>
      </c>
      <c r="BZ58">
        <f>SAM_working!BY57</f>
        <v>155715947.93263301</v>
      </c>
      <c r="CA58">
        <f>SAM_working!BZ57</f>
        <v>5680250.59371245</v>
      </c>
      <c r="CB58">
        <f>SAM_working!CA57</f>
        <v>118797387.57100099</v>
      </c>
      <c r="CC58">
        <f>SAM_working!CB57</f>
        <v>87947582.553422004</v>
      </c>
      <c r="CD58">
        <f>SAM_working!CC57</f>
        <v>564866314.13117504</v>
      </c>
      <c r="CE58">
        <f>SAM_working!CD57</f>
        <v>181338081.22016999</v>
      </c>
      <c r="CF58">
        <f>SAM_working!CE57</f>
        <v>212919067.96931601</v>
      </c>
      <c r="CG58">
        <f>SAM_working!CF57</f>
        <v>208678630.970397</v>
      </c>
      <c r="CH58">
        <f>SAM_working!CG57</f>
        <v>0</v>
      </c>
      <c r="CI58">
        <f>SAM_working!CH57</f>
        <v>341091851.26604402</v>
      </c>
      <c r="CJ58">
        <f>SAM_working!CI57</f>
        <v>0</v>
      </c>
      <c r="CK58">
        <f>SAM_working!CJ57</f>
        <v>0</v>
      </c>
      <c r="CL58">
        <f>SAM_working!CK57</f>
        <v>0</v>
      </c>
      <c r="CM58">
        <f>SAM_working!CL57</f>
        <v>0</v>
      </c>
      <c r="CN58">
        <f>SAM_working!CM57</f>
        <v>0</v>
      </c>
      <c r="CO58">
        <f>SAM_working!CN57</f>
        <v>1180014566.6846099</v>
      </c>
      <c r="CP58">
        <f>SAM_working!CO57</f>
        <v>1565400250.3623099</v>
      </c>
      <c r="CQ58">
        <f>SAM_working!CP57</f>
        <v>1321048922.2033701</v>
      </c>
      <c r="CR58">
        <f>SAM_working!CQ57</f>
        <v>1455988708.58865</v>
      </c>
      <c r="CS58">
        <f>SAM_working!CR57</f>
        <v>3196797401.58114</v>
      </c>
      <c r="CT58">
        <f>SAM_working!CS57</f>
        <v>3955780284.2090998</v>
      </c>
      <c r="CU58">
        <f>SAM_working!CT57</f>
        <v>6083690825.2081099</v>
      </c>
      <c r="CV58">
        <f>SAM_working!CU57</f>
        <v>4085260649.4781599</v>
      </c>
      <c r="CW58">
        <f>SAM_working!CV57</f>
        <v>7030128369.2610502</v>
      </c>
      <c r="CX58">
        <f>SAM_working!CW57</f>
        <v>220763540.47027701</v>
      </c>
      <c r="CY58">
        <f>SAM_working!CX57</f>
        <v>1011502904.60774</v>
      </c>
      <c r="CZ58">
        <f>SAM_working!CY57</f>
        <v>16192709.3504507</v>
      </c>
      <c r="DA58">
        <f>SAM_working!CZ57</f>
        <v>5586199756.5491896</v>
      </c>
      <c r="DB58">
        <f>SAM_working!DA57</f>
        <v>1579572231.1105101</v>
      </c>
      <c r="DC58">
        <f>SAM_working!DB57</f>
        <v>3718239559.4435201</v>
      </c>
      <c r="DD58">
        <f>SAM_working!DC57</f>
        <v>10564613.596258501</v>
      </c>
      <c r="DE58">
        <f>SAM_working!DD57</f>
        <v>0</v>
      </c>
      <c r="DF58">
        <f>SAM_working!DE57</f>
        <v>2848374234.5052099</v>
      </c>
      <c r="DG58">
        <f>SAM_working!DF57</f>
        <v>0</v>
      </c>
      <c r="DH58">
        <f>SAM_working!DG57</f>
        <v>1036733580.30872</v>
      </c>
      <c r="DI58">
        <f>SAM_working!DH57</f>
        <v>427287158.85637897</v>
      </c>
      <c r="DJ58">
        <f t="shared" si="1"/>
        <v>63717306409.805855</v>
      </c>
    </row>
    <row r="59" spans="1:114">
      <c r="A59" t="s">
        <v>58</v>
      </c>
      <c r="B59">
        <f>SAM_working!B58</f>
        <v>203442.97805429299</v>
      </c>
      <c r="D59">
        <f>SAM_working!C58</f>
        <v>506958.374632044</v>
      </c>
      <c r="E59">
        <f>SAM_working!D58</f>
        <v>379462.90199712</v>
      </c>
      <c r="F59">
        <f>SAM_working!E58</f>
        <v>241000.87170736099</v>
      </c>
      <c r="G59">
        <f>SAM_working!F58</f>
        <v>98.138542052260306</v>
      </c>
      <c r="H59">
        <f>SAM_working!G58</f>
        <v>97.159915410966804</v>
      </c>
      <c r="I59">
        <f>SAM_working!H58</f>
        <v>917.26582077541002</v>
      </c>
      <c r="J59">
        <f>SAM_working!I58</f>
        <v>4721522.05298502</v>
      </c>
      <c r="K59">
        <f>SAM_working!J58</f>
        <v>717580.44222597405</v>
      </c>
      <c r="L59">
        <f>SAM_working!K58</f>
        <v>351642.783281532</v>
      </c>
      <c r="M59">
        <f>SAM_working!L58</f>
        <v>291140519.86418003</v>
      </c>
      <c r="N59">
        <f>SAM_working!M58</f>
        <v>463697766.68203098</v>
      </c>
      <c r="O59">
        <f>SAM_working!N58</f>
        <v>278643493.46618903</v>
      </c>
      <c r="P59">
        <f>SAM_working!O58</f>
        <v>76055378.056984797</v>
      </c>
      <c r="Q59">
        <f>SAM_working!P58</f>
        <v>8100329.7568298001</v>
      </c>
      <c r="R59">
        <f>SAM_working!Q58</f>
        <v>6267043.2970477697</v>
      </c>
      <c r="S59">
        <f>SAM_working!R58</f>
        <v>6624770.3854344403</v>
      </c>
      <c r="T59">
        <f>SAM_working!S58</f>
        <v>1013786.8578330399</v>
      </c>
      <c r="U59">
        <f>SAM_working!T58</f>
        <v>85846131.252974406</v>
      </c>
      <c r="V59">
        <f>SAM_working!U58</f>
        <v>122282425.33057401</v>
      </c>
      <c r="W59">
        <f>SAM_working!V58</f>
        <v>44135858.9677632</v>
      </c>
      <c r="X59">
        <f>SAM_working!W58</f>
        <v>33445250.197868999</v>
      </c>
      <c r="Y59">
        <f>SAM_working!X58</f>
        <v>139204036.82629299</v>
      </c>
      <c r="Z59">
        <f>SAM_working!Y58</f>
        <v>66981384.893139802</v>
      </c>
      <c r="AA59">
        <f>SAM_working!Z58</f>
        <v>182686457.06594899</v>
      </c>
      <c r="AB59">
        <f>SAM_working!AA58</f>
        <v>52942090.038690001</v>
      </c>
      <c r="AC59">
        <f>SAM_working!AB58</f>
        <v>314046681.33130097</v>
      </c>
      <c r="AD59">
        <f>SAM_working!AC58</f>
        <v>271510043.58506101</v>
      </c>
      <c r="AE59">
        <f>SAM_working!AD58</f>
        <v>244863148.35430199</v>
      </c>
      <c r="AF59">
        <f>SAM_working!AE58</f>
        <v>115302474.62037</v>
      </c>
      <c r="AG59">
        <f>SAM_working!AF58</f>
        <v>499573917.85992801</v>
      </c>
      <c r="AH59">
        <f>SAM_working!AG58</f>
        <v>96587649.499403805</v>
      </c>
      <c r="AI59">
        <f>SAM_working!AH58</f>
        <v>215196906.458033</v>
      </c>
      <c r="AJ59">
        <f>SAM_working!AI58</f>
        <v>851661385.95131505</v>
      </c>
      <c r="AK59">
        <f>SAM_working!AJ58</f>
        <v>492952382.25474799</v>
      </c>
      <c r="AL59">
        <f>SAM_working!AK58</f>
        <v>16987841.980830502</v>
      </c>
      <c r="AM59">
        <f>SAM_working!AL58</f>
        <v>69636686.803972796</v>
      </c>
      <c r="AN59">
        <f>SAM_working!AM58</f>
        <v>219535484.18713799</v>
      </c>
      <c r="AO59">
        <f>SAM_working!AN58</f>
        <v>108321571.06887101</v>
      </c>
      <c r="AP59">
        <f>SAM_working!AO58</f>
        <v>128051857.608</v>
      </c>
      <c r="AQ59">
        <f>SAM_working!AP58</f>
        <v>173559505.38683999</v>
      </c>
      <c r="AR59">
        <f>SAM_working!AQ58</f>
        <v>148410396.193441</v>
      </c>
      <c r="AS59">
        <f>SAM_working!AR58</f>
        <v>111390018.85377701</v>
      </c>
      <c r="AT59">
        <f>SAM_working!AS58</f>
        <v>134537095.596735</v>
      </c>
      <c r="AU59">
        <f>SAM_working!AT58</f>
        <v>422483.94270997599</v>
      </c>
      <c r="AV59">
        <f>SAM_working!AU58</f>
        <v>237383.39692054299</v>
      </c>
      <c r="AW59">
        <f>SAM_working!AV58</f>
        <v>27840846.825252999</v>
      </c>
      <c r="AX59">
        <f>SAM_working!AW58</f>
        <v>56118708.134510003</v>
      </c>
      <c r="AY59">
        <f>SAM_working!AX58</f>
        <v>5164794.8181575797</v>
      </c>
      <c r="AZ59">
        <f>SAM_working!AY58</f>
        <v>32463039.448894799</v>
      </c>
      <c r="BA59">
        <f>SAM_working!AZ58</f>
        <v>18772146.7022653</v>
      </c>
      <c r="BB59">
        <f>SAM_working!BA58</f>
        <v>35149539.018384703</v>
      </c>
      <c r="BC59">
        <f>SAM_working!BB58</f>
        <v>727347646.29212296</v>
      </c>
      <c r="BD59">
        <f>SAM_working!BC58</f>
        <v>41326851.690527</v>
      </c>
      <c r="BE59">
        <f>SAM_working!BD58</f>
        <v>74674606.639409006</v>
      </c>
      <c r="BF59">
        <f>SAM_working!BE58</f>
        <v>556858577.86121702</v>
      </c>
      <c r="BG59">
        <f>SAM_working!BF58</f>
        <v>1047735433.67626</v>
      </c>
      <c r="BH59">
        <f>SAM_working!BG58</f>
        <v>959104587.45958197</v>
      </c>
      <c r="BI59">
        <f>SAM_working!BH58</f>
        <v>2611967429.1052899</v>
      </c>
      <c r="BJ59">
        <f>SAM_working!BI58</f>
        <v>1125359109.1770101</v>
      </c>
      <c r="BK59">
        <f>SAM_working!BJ58</f>
        <v>1163639727.5948501</v>
      </c>
      <c r="BL59">
        <f>SAM_working!BK58</f>
        <v>168576287.31832099</v>
      </c>
      <c r="BM59">
        <f>SAM_working!BL58</f>
        <v>405513600.821316</v>
      </c>
      <c r="BN59">
        <f>SAM_working!BM58</f>
        <v>330914183.23307002</v>
      </c>
      <c r="BO59">
        <f>SAM_working!BN58</f>
        <v>77291548.091145605</v>
      </c>
      <c r="BP59">
        <f>SAM_working!BO58</f>
        <v>15850170.801508101</v>
      </c>
      <c r="BQ59">
        <f>SAM_working!BP58</f>
        <v>3755550659.0810099</v>
      </c>
      <c r="BR59">
        <f>SAM_working!BQ58</f>
        <v>151144956.09158799</v>
      </c>
      <c r="BS59">
        <f>SAM_working!BR58</f>
        <v>4616085425.2883396</v>
      </c>
      <c r="BT59">
        <f>SAM_working!BS58</f>
        <v>259161227.79597899</v>
      </c>
      <c r="BU59">
        <f>SAM_working!BT58</f>
        <v>194029076.81055599</v>
      </c>
      <c r="BV59">
        <f>SAM_working!BU58</f>
        <v>304278292.60607499</v>
      </c>
      <c r="BW59">
        <f>SAM_working!BV58</f>
        <v>328704004.55377501</v>
      </c>
      <c r="BX59">
        <f>SAM_working!BW58</f>
        <v>29889701.0671078</v>
      </c>
      <c r="BY59">
        <f>SAM_working!BX58</f>
        <v>141761733.461831</v>
      </c>
      <c r="BZ59">
        <f>SAM_working!BY58</f>
        <v>232355219.082239</v>
      </c>
      <c r="CA59">
        <f>SAM_working!BZ58</f>
        <v>5254672.8070535297</v>
      </c>
      <c r="CB59">
        <f>SAM_working!CA58</f>
        <v>166161465.630294</v>
      </c>
      <c r="CC59">
        <f>SAM_working!CB58</f>
        <v>124702701.418097</v>
      </c>
      <c r="CD59">
        <f>SAM_working!CC58</f>
        <v>1852723769.6012399</v>
      </c>
      <c r="CE59">
        <f>SAM_working!CD58</f>
        <v>168960904.95220199</v>
      </c>
      <c r="CF59">
        <f>SAM_working!CE58</f>
        <v>213146988.90237099</v>
      </c>
      <c r="CG59">
        <f>SAM_working!CF58</f>
        <v>1086237302.91398</v>
      </c>
      <c r="CH59">
        <f>SAM_working!CG58</f>
        <v>0</v>
      </c>
      <c r="CI59">
        <f>SAM_working!CH58</f>
        <v>893179853.99239099</v>
      </c>
      <c r="CJ59">
        <f>SAM_working!CI58</f>
        <v>0</v>
      </c>
      <c r="CK59">
        <f>SAM_working!CJ58</f>
        <v>0</v>
      </c>
      <c r="CL59">
        <f>SAM_working!CK58</f>
        <v>0</v>
      </c>
      <c r="CM59">
        <f>SAM_working!CL58</f>
        <v>0</v>
      </c>
      <c r="CN59">
        <f>SAM_working!CM58</f>
        <v>0</v>
      </c>
      <c r="CO59">
        <f>SAM_working!CN58</f>
        <v>350779726.696769</v>
      </c>
      <c r="CP59">
        <f>SAM_working!CO58</f>
        <v>508797194.21373701</v>
      </c>
      <c r="CQ59">
        <f>SAM_working!CP58</f>
        <v>472224758.27849901</v>
      </c>
      <c r="CR59">
        <f>SAM_working!CQ58</f>
        <v>607268515.84107196</v>
      </c>
      <c r="CS59">
        <f>SAM_working!CR58</f>
        <v>1237635702.5475399</v>
      </c>
      <c r="CT59">
        <f>SAM_working!CS58</f>
        <v>1685744839.57937</v>
      </c>
      <c r="CU59">
        <f>SAM_working!CT58</f>
        <v>3127568743.7200899</v>
      </c>
      <c r="CV59">
        <f>SAM_working!CU58</f>
        <v>2624756590.3348198</v>
      </c>
      <c r="CW59">
        <f>SAM_working!CV58</f>
        <v>5168737912.8467999</v>
      </c>
      <c r="CX59">
        <f>SAM_working!CW58</f>
        <v>312560242.00489098</v>
      </c>
      <c r="CY59">
        <f>SAM_working!CX58</f>
        <v>638035060.64130402</v>
      </c>
      <c r="CZ59">
        <f>SAM_working!CY58</f>
        <v>30478319.730865501</v>
      </c>
      <c r="DA59">
        <f>SAM_working!CZ58</f>
        <v>8222727950.5829802</v>
      </c>
      <c r="DB59">
        <f>SAM_working!DA58</f>
        <v>331989746.68194097</v>
      </c>
      <c r="DC59">
        <f>SAM_working!DB58</f>
        <v>4298138133.4485397</v>
      </c>
      <c r="DD59">
        <f>SAM_working!DC58</f>
        <v>53689139.985764302</v>
      </c>
      <c r="DE59">
        <f>SAM_working!DD58</f>
        <v>0</v>
      </c>
      <c r="DF59">
        <f>SAM_working!DE58</f>
        <v>38023559.532378703</v>
      </c>
      <c r="DG59">
        <f>SAM_working!DF58</f>
        <v>1024157.7357631701</v>
      </c>
      <c r="DH59">
        <f>SAM_working!DG58</f>
        <v>483675788.91991699</v>
      </c>
      <c r="DI59">
        <f>SAM_working!DH58</f>
        <v>28760903155.464401</v>
      </c>
      <c r="DJ59">
        <f t="shared" si="1"/>
        <v>89038730390.395294</v>
      </c>
    </row>
    <row r="60" spans="1:114">
      <c r="A60" t="s">
        <v>59</v>
      </c>
      <c r="B60">
        <f>SAM_working!B59</f>
        <v>7276688.93860038</v>
      </c>
      <c r="D60">
        <f>SAM_working!C59</f>
        <v>15416845.5612086</v>
      </c>
      <c r="E60">
        <f>SAM_working!D59</f>
        <v>11995997.3084243</v>
      </c>
      <c r="F60">
        <f>SAM_working!E59</f>
        <v>21046068.510215599</v>
      </c>
      <c r="G60">
        <f>SAM_working!F59</f>
        <v>12099.4049002103</v>
      </c>
      <c r="H60">
        <f>SAM_working!G59</f>
        <v>21682.441273973702</v>
      </c>
      <c r="I60">
        <f>SAM_working!H59</f>
        <v>193826.93302839401</v>
      </c>
      <c r="J60">
        <f>SAM_working!I59</f>
        <v>226897361.20098001</v>
      </c>
      <c r="K60">
        <f>SAM_working!J59</f>
        <v>6567562.5315157901</v>
      </c>
      <c r="L60">
        <f>SAM_working!K59</f>
        <v>4579140.2031681603</v>
      </c>
      <c r="M60">
        <f>SAM_working!L59</f>
        <v>439021404.92208302</v>
      </c>
      <c r="N60">
        <f>SAM_working!M59</f>
        <v>1002717279.77167</v>
      </c>
      <c r="O60">
        <f>SAM_working!N59</f>
        <v>302400859.79368103</v>
      </c>
      <c r="P60">
        <f>SAM_working!O59</f>
        <v>96996819.280296594</v>
      </c>
      <c r="Q60">
        <f>SAM_working!P59</f>
        <v>4565815.2157121096</v>
      </c>
      <c r="R60">
        <f>SAM_working!Q59</f>
        <v>3566197.8072295599</v>
      </c>
      <c r="S60">
        <f>SAM_working!R59</f>
        <v>8943904.2437561695</v>
      </c>
      <c r="T60">
        <f>SAM_working!S59</f>
        <v>932156.23209457204</v>
      </c>
      <c r="U60">
        <f>SAM_working!T59</f>
        <v>32352205.857030299</v>
      </c>
      <c r="V60">
        <f>SAM_working!U59</f>
        <v>33881214.227802597</v>
      </c>
      <c r="W60">
        <f>SAM_working!V59</f>
        <v>34690226.426638901</v>
      </c>
      <c r="X60">
        <f>SAM_working!W59</f>
        <v>98299665.620435402</v>
      </c>
      <c r="Y60">
        <f>SAM_working!X59</f>
        <v>154461316.35846701</v>
      </c>
      <c r="Z60">
        <f>SAM_working!Y59</f>
        <v>62992762.293619499</v>
      </c>
      <c r="AA60">
        <f>SAM_working!Z59</f>
        <v>54632263.940784499</v>
      </c>
      <c r="AB60">
        <f>SAM_working!AA59</f>
        <v>23708488.1942936</v>
      </c>
      <c r="AC60">
        <f>SAM_working!AB59</f>
        <v>270578987.42923898</v>
      </c>
      <c r="AD60">
        <f>SAM_working!AC59</f>
        <v>487992255.41440803</v>
      </c>
      <c r="AE60">
        <f>SAM_working!AD59</f>
        <v>569961296.02795303</v>
      </c>
      <c r="AF60">
        <f>SAM_working!AE59</f>
        <v>46234780.636872999</v>
      </c>
      <c r="AG60">
        <f>SAM_working!AF59</f>
        <v>253973256.16631201</v>
      </c>
      <c r="AH60">
        <f>SAM_working!AG59</f>
        <v>47760034.896490701</v>
      </c>
      <c r="AI60">
        <f>SAM_working!AH59</f>
        <v>152152808.47430301</v>
      </c>
      <c r="AJ60">
        <f>SAM_working!AI59</f>
        <v>3316068749.4523501</v>
      </c>
      <c r="AK60">
        <f>SAM_working!AJ59</f>
        <v>403740445.69721299</v>
      </c>
      <c r="AL60">
        <f>SAM_working!AK59</f>
        <v>21143858.0468705</v>
      </c>
      <c r="AM60">
        <f>SAM_working!AL59</f>
        <v>54260890.547339</v>
      </c>
      <c r="AN60">
        <f>SAM_working!AM59</f>
        <v>233107891.41463101</v>
      </c>
      <c r="AO60">
        <f>SAM_working!AN59</f>
        <v>111101314.035708</v>
      </c>
      <c r="AP60">
        <f>SAM_working!AO59</f>
        <v>56066557.8552569</v>
      </c>
      <c r="AQ60">
        <f>SAM_working!AP59</f>
        <v>186365754.043919</v>
      </c>
      <c r="AR60">
        <f>SAM_working!AQ59</f>
        <v>175517960.58446401</v>
      </c>
      <c r="AS60">
        <f>SAM_working!AR59</f>
        <v>214849287.949754</v>
      </c>
      <c r="AT60">
        <f>SAM_working!AS59</f>
        <v>58447924.019882299</v>
      </c>
      <c r="AU60">
        <f>SAM_working!AT59</f>
        <v>27482307.806101199</v>
      </c>
      <c r="AV60">
        <f>SAM_working!AU59</f>
        <v>21186393.993701901</v>
      </c>
      <c r="AW60">
        <f>SAM_working!AV59</f>
        <v>86809318.114116997</v>
      </c>
      <c r="AX60">
        <f>SAM_working!AW59</f>
        <v>89353937.011175394</v>
      </c>
      <c r="AY60">
        <f>SAM_working!AX59</f>
        <v>13944906.176702799</v>
      </c>
      <c r="AZ60">
        <f>SAM_working!AY59</f>
        <v>19790701.125216901</v>
      </c>
      <c r="BA60">
        <f>SAM_working!AZ59</f>
        <v>3817398.9373857598</v>
      </c>
      <c r="BB60">
        <f>SAM_working!BA59</f>
        <v>46996691.039940201</v>
      </c>
      <c r="BC60">
        <f>SAM_working!BB59</f>
        <v>1128313036.7035899</v>
      </c>
      <c r="BD60">
        <f>SAM_working!BC59</f>
        <v>364888446.03397697</v>
      </c>
      <c r="BE60">
        <f>SAM_working!BD59</f>
        <v>244497554.38749301</v>
      </c>
      <c r="BF60">
        <f>SAM_working!BE59</f>
        <v>691966620.61135304</v>
      </c>
      <c r="BG60">
        <f>SAM_working!BF59</f>
        <v>1026820531.70266</v>
      </c>
      <c r="BH60">
        <f>SAM_working!BG59</f>
        <v>9430105865.4506092</v>
      </c>
      <c r="BI60">
        <f>SAM_working!BH59</f>
        <v>556403346.07477796</v>
      </c>
      <c r="BJ60">
        <f>SAM_working!BI59</f>
        <v>1587323974.1530499</v>
      </c>
      <c r="BK60">
        <f>SAM_working!BJ59</f>
        <v>449206926.46889198</v>
      </c>
      <c r="BL60">
        <f>SAM_working!BK59</f>
        <v>777091501.01043499</v>
      </c>
      <c r="BM60">
        <f>SAM_working!BL59</f>
        <v>238530628.077346</v>
      </c>
      <c r="BN60">
        <f>SAM_working!BM59</f>
        <v>1793404083.4619801</v>
      </c>
      <c r="BO60">
        <f>SAM_working!BN59</f>
        <v>165547612.20501101</v>
      </c>
      <c r="BP60">
        <f>SAM_working!BO59</f>
        <v>401573289.29209501</v>
      </c>
      <c r="BQ60">
        <f>SAM_working!BP59</f>
        <v>11036453092.823299</v>
      </c>
      <c r="BR60">
        <f>SAM_working!BQ59</f>
        <v>1293151666.65066</v>
      </c>
      <c r="BS60">
        <f>SAM_working!BR59</f>
        <v>2319264945.9165502</v>
      </c>
      <c r="BT60">
        <f>SAM_working!BS59</f>
        <v>128936838.86968</v>
      </c>
      <c r="BU60">
        <f>SAM_working!BT59</f>
        <v>1910859726.01191</v>
      </c>
      <c r="BV60">
        <f>SAM_working!BU59</f>
        <v>1023064376.96086</v>
      </c>
      <c r="BW60">
        <f>SAM_working!BV59</f>
        <v>1036577471.3928601</v>
      </c>
      <c r="BX60">
        <f>SAM_working!BW59</f>
        <v>232063293.93145099</v>
      </c>
      <c r="BY60">
        <f>SAM_working!BX59</f>
        <v>414861708.36227697</v>
      </c>
      <c r="BZ60">
        <f>SAM_working!BY59</f>
        <v>759846313.23988903</v>
      </c>
      <c r="CA60">
        <f>SAM_working!BZ59</f>
        <v>26182392.2872089</v>
      </c>
      <c r="CB60">
        <f>SAM_working!CA59</f>
        <v>352463244.20230502</v>
      </c>
      <c r="CC60">
        <f>SAM_working!CB59</f>
        <v>250102801.45963299</v>
      </c>
      <c r="CD60">
        <f>SAM_working!CC59</f>
        <v>1463336041.7074299</v>
      </c>
      <c r="CE60">
        <f>SAM_working!CD59</f>
        <v>298172484.46296501</v>
      </c>
      <c r="CF60">
        <f>SAM_working!CE59</f>
        <v>1624744767.90938</v>
      </c>
      <c r="CG60">
        <f>SAM_working!CF59</f>
        <v>612149936.42793298</v>
      </c>
      <c r="CH60">
        <f>SAM_working!CG59</f>
        <v>0</v>
      </c>
      <c r="CI60">
        <f>SAM_working!CH59</f>
        <v>1237677008.15168</v>
      </c>
      <c r="CJ60">
        <f>SAM_working!CI59</f>
        <v>0</v>
      </c>
      <c r="CK60">
        <f>SAM_working!CJ59</f>
        <v>0</v>
      </c>
      <c r="CL60">
        <f>SAM_working!CK59</f>
        <v>0</v>
      </c>
      <c r="CM60">
        <f>SAM_working!CL59</f>
        <v>0</v>
      </c>
      <c r="CN60">
        <f>SAM_working!CM59</f>
        <v>0</v>
      </c>
      <c r="CO60">
        <f>SAM_working!CN59</f>
        <v>362746666.70442998</v>
      </c>
      <c r="CP60">
        <f>SAM_working!CO59</f>
        <v>552943338.75352895</v>
      </c>
      <c r="CQ60">
        <f>SAM_working!CP59</f>
        <v>410680357.378896</v>
      </c>
      <c r="CR60">
        <f>SAM_working!CQ59</f>
        <v>497570329.930381</v>
      </c>
      <c r="CS60">
        <f>SAM_working!CR59</f>
        <v>1158865028.4667499</v>
      </c>
      <c r="CT60">
        <f>SAM_working!CS59</f>
        <v>1393827428.6866</v>
      </c>
      <c r="CU60">
        <f>SAM_working!CT59</f>
        <v>2472553984.1433802</v>
      </c>
      <c r="CV60">
        <f>SAM_working!CU59</f>
        <v>2257291182.0552402</v>
      </c>
      <c r="CW60">
        <f>SAM_working!CV59</f>
        <v>5134657731.0949402</v>
      </c>
      <c r="CX60">
        <f>SAM_working!CW59</f>
        <v>108791431.129627</v>
      </c>
      <c r="CY60">
        <f>SAM_working!CX59</f>
        <v>1101273925.56057</v>
      </c>
      <c r="CZ60">
        <f>SAM_working!CY59</f>
        <v>4600881189.3901396</v>
      </c>
      <c r="DA60">
        <f>SAM_working!CZ59</f>
        <v>3284379548.5508499</v>
      </c>
      <c r="DB60">
        <f>SAM_working!DA59</f>
        <v>458896724.99581802</v>
      </c>
      <c r="DC60">
        <f>SAM_working!DB59</f>
        <v>947111519.11704302</v>
      </c>
      <c r="DD60">
        <f>SAM_working!DC59</f>
        <v>3044444366.6037698</v>
      </c>
      <c r="DE60">
        <f>SAM_working!DD59</f>
        <v>0</v>
      </c>
      <c r="DF60">
        <f>SAM_working!DE59</f>
        <v>7164656726.3118896</v>
      </c>
      <c r="DG60">
        <f>SAM_working!DF59</f>
        <v>1293377.68818827</v>
      </c>
      <c r="DH60">
        <f>SAM_working!DG59</f>
        <v>20187488267.170898</v>
      </c>
      <c r="DI60">
        <f>SAM_working!DH59</f>
        <v>65133050143.038498</v>
      </c>
      <c r="DJ60">
        <f t="shared" si="1"/>
        <v>174765860353.28891</v>
      </c>
    </row>
    <row r="61" spans="1:114">
      <c r="A61" t="s">
        <v>60</v>
      </c>
      <c r="B61">
        <f>SAM_working!B60</f>
        <v>18407845.917299598</v>
      </c>
      <c r="D61">
        <f>SAM_working!C60</f>
        <v>28984787.383993901</v>
      </c>
      <c r="E61">
        <f>SAM_working!D60</f>
        <v>18241842.542672701</v>
      </c>
      <c r="F61">
        <f>SAM_working!E60</f>
        <v>16969863.245254599</v>
      </c>
      <c r="G61">
        <f>SAM_working!F60</f>
        <v>40933.600433261097</v>
      </c>
      <c r="H61">
        <f>SAM_working!G60</f>
        <v>8729.9224653052206</v>
      </c>
      <c r="I61">
        <f>SAM_working!H60</f>
        <v>62840.3593310336</v>
      </c>
      <c r="J61">
        <f>SAM_working!I60</f>
        <v>28915185.2285222</v>
      </c>
      <c r="K61">
        <f>SAM_working!J60</f>
        <v>11243574.4242697</v>
      </c>
      <c r="L61">
        <f>SAM_working!K60</f>
        <v>10797743.994327899</v>
      </c>
      <c r="M61">
        <f>SAM_working!L60</f>
        <v>76638551.573724002</v>
      </c>
      <c r="N61">
        <f>SAM_working!M60</f>
        <v>679738301.33687198</v>
      </c>
      <c r="O61">
        <f>SAM_working!N60</f>
        <v>88085975.194460198</v>
      </c>
      <c r="P61">
        <f>SAM_working!O60</f>
        <v>35963032.016560301</v>
      </c>
      <c r="Q61">
        <f>SAM_working!P60</f>
        <v>1502132.7626948899</v>
      </c>
      <c r="R61">
        <f>SAM_working!Q60</f>
        <v>1209290.1754782801</v>
      </c>
      <c r="S61">
        <f>SAM_working!R60</f>
        <v>41904363.921826899</v>
      </c>
      <c r="T61">
        <f>SAM_working!S60</f>
        <v>26949392.337922599</v>
      </c>
      <c r="U61">
        <f>SAM_working!T60</f>
        <v>10644097.114075201</v>
      </c>
      <c r="V61">
        <f>SAM_working!U60</f>
        <v>15052127.3546455</v>
      </c>
      <c r="W61">
        <f>SAM_working!V60</f>
        <v>12252889.637364401</v>
      </c>
      <c r="X61">
        <f>SAM_working!W60</f>
        <v>32615297.530265499</v>
      </c>
      <c r="Y61">
        <f>SAM_working!X60</f>
        <v>51713742.029026903</v>
      </c>
      <c r="Z61">
        <f>SAM_working!Y60</f>
        <v>19690259.2786301</v>
      </c>
      <c r="AA61">
        <f>SAM_working!Z60</f>
        <v>25270344.778282002</v>
      </c>
      <c r="AB61">
        <f>SAM_working!AA60</f>
        <v>10814178.0611444</v>
      </c>
      <c r="AC61">
        <f>SAM_working!AB60</f>
        <v>37815388.823308498</v>
      </c>
      <c r="AD61">
        <f>SAM_working!AC60</f>
        <v>23510728.904509299</v>
      </c>
      <c r="AE61">
        <f>SAM_working!AD60</f>
        <v>70474483.388638407</v>
      </c>
      <c r="AF61">
        <f>SAM_working!AE60</f>
        <v>15327419.6926091</v>
      </c>
      <c r="AG61">
        <f>SAM_working!AF60</f>
        <v>67271198.080993593</v>
      </c>
      <c r="AH61">
        <f>SAM_working!AG60</f>
        <v>11933705.6331964</v>
      </c>
      <c r="AI61">
        <f>SAM_working!AH60</f>
        <v>27159177.593134601</v>
      </c>
      <c r="AJ61">
        <f>SAM_working!AI60</f>
        <v>2059514843.33167</v>
      </c>
      <c r="AK61">
        <f>SAM_working!AJ60</f>
        <v>60556154.583754599</v>
      </c>
      <c r="AL61">
        <f>SAM_working!AK60</f>
        <v>6852710.3188519403</v>
      </c>
      <c r="AM61">
        <f>SAM_working!AL60</f>
        <v>15677547.569036899</v>
      </c>
      <c r="AN61">
        <f>SAM_working!AM60</f>
        <v>83366505.9019811</v>
      </c>
      <c r="AO61">
        <f>SAM_working!AN60</f>
        <v>47139326.959565401</v>
      </c>
      <c r="AP61">
        <f>SAM_working!AO60</f>
        <v>43056938.252655298</v>
      </c>
      <c r="AQ61">
        <f>SAM_working!AP60</f>
        <v>88406943.399421796</v>
      </c>
      <c r="AR61">
        <f>SAM_working!AQ60</f>
        <v>64058790.781810999</v>
      </c>
      <c r="AS61">
        <f>SAM_working!AR60</f>
        <v>76935511.729848698</v>
      </c>
      <c r="AT61">
        <f>SAM_working!AS60</f>
        <v>272087025.41669601</v>
      </c>
      <c r="AU61">
        <f>SAM_working!AT60</f>
        <v>223006478.163995</v>
      </c>
      <c r="AV61">
        <f>SAM_working!AU60</f>
        <v>92138045.229345098</v>
      </c>
      <c r="AW61">
        <f>SAM_working!AV60</f>
        <v>191306565.28865501</v>
      </c>
      <c r="AX61">
        <f>SAM_working!AW60</f>
        <v>489934948.93476701</v>
      </c>
      <c r="AY61">
        <f>SAM_working!AX60</f>
        <v>3979204.5070264698</v>
      </c>
      <c r="AZ61">
        <f>SAM_working!AY60</f>
        <v>24503897.415545098</v>
      </c>
      <c r="BA61">
        <f>SAM_working!AZ60</f>
        <v>4529700.4591430398</v>
      </c>
      <c r="BB61">
        <f>SAM_working!BA60</f>
        <v>107942391.596976</v>
      </c>
      <c r="BC61">
        <f>SAM_working!BB60</f>
        <v>19015235.287651502</v>
      </c>
      <c r="BD61">
        <f>SAM_working!BC60</f>
        <v>76677038.082310095</v>
      </c>
      <c r="BE61">
        <f>SAM_working!BD60</f>
        <v>86897421.912217498</v>
      </c>
      <c r="BF61">
        <f>SAM_working!BE60</f>
        <v>99217387.057396293</v>
      </c>
      <c r="BG61">
        <f>SAM_working!BF60</f>
        <v>57285289.434224799</v>
      </c>
      <c r="BH61">
        <f>SAM_working!BG60</f>
        <v>270959182.77902597</v>
      </c>
      <c r="BI61">
        <f>SAM_working!BH60</f>
        <v>722258084.65799403</v>
      </c>
      <c r="BJ61">
        <f>SAM_working!BI60</f>
        <v>1965922200.0081601</v>
      </c>
      <c r="BK61">
        <f>SAM_working!BJ60</f>
        <v>1003217128.55801</v>
      </c>
      <c r="BL61">
        <f>SAM_working!BK60</f>
        <v>35688438.468942903</v>
      </c>
      <c r="BM61">
        <f>SAM_working!BL60</f>
        <v>38379748.122878201</v>
      </c>
      <c r="BN61">
        <f>SAM_working!BM60</f>
        <v>11415001112.333599</v>
      </c>
      <c r="BO61">
        <f>SAM_working!BN60</f>
        <v>304618418.58832401</v>
      </c>
      <c r="BP61">
        <f>SAM_working!BO60</f>
        <v>1051315130.0146199</v>
      </c>
      <c r="BQ61">
        <f>SAM_working!BP60</f>
        <v>696213580.23494804</v>
      </c>
      <c r="BR61">
        <f>SAM_working!BQ60</f>
        <v>977880915.25152004</v>
      </c>
      <c r="BS61">
        <f>SAM_working!BR60</f>
        <v>303277532.00106698</v>
      </c>
      <c r="BT61">
        <f>SAM_working!BS60</f>
        <v>49939697.541697599</v>
      </c>
      <c r="BU61">
        <f>SAM_working!BT60</f>
        <v>57332538.673978403</v>
      </c>
      <c r="BV61">
        <f>SAM_working!BU60</f>
        <v>214774652.55767199</v>
      </c>
      <c r="BW61">
        <f>SAM_working!BV60</f>
        <v>134318278.020087</v>
      </c>
      <c r="BX61">
        <f>SAM_working!BW60</f>
        <v>32903794.766398899</v>
      </c>
      <c r="BY61">
        <f>SAM_working!BX60</f>
        <v>59408802.737880401</v>
      </c>
      <c r="BZ61">
        <f>SAM_working!BY60</f>
        <v>69788925.825441703</v>
      </c>
      <c r="CA61">
        <f>SAM_working!BZ60</f>
        <v>3716201.9946511998</v>
      </c>
      <c r="CB61">
        <f>SAM_working!CA60</f>
        <v>147870013.98768699</v>
      </c>
      <c r="CC61">
        <f>SAM_working!CB60</f>
        <v>78324311.947660506</v>
      </c>
      <c r="CD61">
        <f>SAM_working!CC60</f>
        <v>588586615.383811</v>
      </c>
      <c r="CE61">
        <f>SAM_working!CD60</f>
        <v>64446866.609964803</v>
      </c>
      <c r="CF61">
        <f>SAM_working!CE60</f>
        <v>75993604.261315495</v>
      </c>
      <c r="CG61">
        <f>SAM_working!CF60</f>
        <v>885516788.23403895</v>
      </c>
      <c r="CH61">
        <f>SAM_working!CG60</f>
        <v>0</v>
      </c>
      <c r="CI61">
        <f>SAM_working!CH60</f>
        <v>512950389.95380002</v>
      </c>
      <c r="CJ61">
        <f>SAM_working!CI60</f>
        <v>0</v>
      </c>
      <c r="CK61">
        <f>SAM_working!CJ60</f>
        <v>0</v>
      </c>
      <c r="CL61">
        <f>SAM_working!CK60</f>
        <v>0</v>
      </c>
      <c r="CM61">
        <f>SAM_working!CL60</f>
        <v>0</v>
      </c>
      <c r="CN61">
        <f>SAM_working!CM60</f>
        <v>0</v>
      </c>
      <c r="CO61">
        <f>SAM_working!CN60</f>
        <v>250571739.639267</v>
      </c>
      <c r="CP61">
        <f>SAM_working!CO60</f>
        <v>395422651.728486</v>
      </c>
      <c r="CQ61">
        <f>SAM_working!CP60</f>
        <v>164013590.80256799</v>
      </c>
      <c r="CR61">
        <f>SAM_working!CQ60</f>
        <v>268615957.69695199</v>
      </c>
      <c r="CS61">
        <f>SAM_working!CR60</f>
        <v>847586282.18161094</v>
      </c>
      <c r="CT61">
        <f>SAM_working!CS60</f>
        <v>846687991.66507697</v>
      </c>
      <c r="CU61">
        <f>SAM_working!CT60</f>
        <v>1433825177.3250401</v>
      </c>
      <c r="CV61">
        <f>SAM_working!CU60</f>
        <v>782473745.75724399</v>
      </c>
      <c r="CW61">
        <f>SAM_working!CV60</f>
        <v>2216729773.8245802</v>
      </c>
      <c r="CX61">
        <f>SAM_working!CW60</f>
        <v>2884253.0182982101</v>
      </c>
      <c r="CY61">
        <f>SAM_working!CX60</f>
        <v>9043531.2791749798</v>
      </c>
      <c r="CZ61">
        <f>SAM_working!CY60</f>
        <v>0</v>
      </c>
      <c r="DA61">
        <f>SAM_working!CZ60</f>
        <v>1404044214.4082501</v>
      </c>
      <c r="DB61">
        <f>SAM_working!DA60</f>
        <v>16180997.862377901</v>
      </c>
      <c r="DC61">
        <f>SAM_working!DB60</f>
        <v>437301983.70207298</v>
      </c>
      <c r="DD61">
        <f>SAM_working!DC60</f>
        <v>0</v>
      </c>
      <c r="DE61">
        <f>SAM_working!DD60</f>
        <v>0</v>
      </c>
      <c r="DF61">
        <f>SAM_working!DE60</f>
        <v>0</v>
      </c>
      <c r="DG61">
        <f>SAM_working!DF60</f>
        <v>0</v>
      </c>
      <c r="DH61">
        <f>SAM_working!DG60</f>
        <v>1837949973.5069499</v>
      </c>
      <c r="DI61">
        <f>SAM_working!DH60</f>
        <v>18738135.688611299</v>
      </c>
      <c r="DJ61">
        <f t="shared" si="1"/>
        <v>38503968279.054214</v>
      </c>
    </row>
    <row r="62" spans="1:114">
      <c r="A62" t="s">
        <v>61</v>
      </c>
      <c r="B62">
        <f>SAM_working!B61</f>
        <v>6285220.4354097098</v>
      </c>
      <c r="D62">
        <f>SAM_working!C61</f>
        <v>5504182.9524065098</v>
      </c>
      <c r="E62">
        <f>SAM_working!D61</f>
        <v>5143588.8875624202</v>
      </c>
      <c r="F62">
        <f>SAM_working!E61</f>
        <v>13083167.831597701</v>
      </c>
      <c r="G62">
        <f>SAM_working!F61</f>
        <v>613.31317177953304</v>
      </c>
      <c r="H62">
        <f>SAM_working!G61</f>
        <v>19939.289585603001</v>
      </c>
      <c r="I62">
        <f>SAM_working!H61</f>
        <v>36006.430212885498</v>
      </c>
      <c r="J62">
        <f>SAM_working!I61</f>
        <v>3406542.4634537501</v>
      </c>
      <c r="K62">
        <f>SAM_working!J61</f>
        <v>22163006.0738304</v>
      </c>
      <c r="L62">
        <f>SAM_working!K61</f>
        <v>138433007.71726701</v>
      </c>
      <c r="M62">
        <f>SAM_working!L61</f>
        <v>84499026.7713103</v>
      </c>
      <c r="N62">
        <f>SAM_working!M61</f>
        <v>237108149.030157</v>
      </c>
      <c r="O62">
        <f>SAM_working!N61</f>
        <v>20764756.865506198</v>
      </c>
      <c r="P62">
        <f>SAM_working!O61</f>
        <v>7166267.6442792797</v>
      </c>
      <c r="Q62">
        <f>SAM_working!P61</f>
        <v>266810.52245666098</v>
      </c>
      <c r="R62">
        <f>SAM_working!Q61</f>
        <v>273960.992092714</v>
      </c>
      <c r="S62">
        <f>SAM_working!R61</f>
        <v>292437.03489936102</v>
      </c>
      <c r="T62">
        <f>SAM_working!S61</f>
        <v>57390.291675901797</v>
      </c>
      <c r="U62">
        <f>SAM_working!T61</f>
        <v>3247768.2411180302</v>
      </c>
      <c r="V62">
        <f>SAM_working!U61</f>
        <v>2310347.2124598101</v>
      </c>
      <c r="W62">
        <f>SAM_working!V61</f>
        <v>3525653.04028551</v>
      </c>
      <c r="X62">
        <f>SAM_working!W61</f>
        <v>5331938.4452013699</v>
      </c>
      <c r="Y62">
        <f>SAM_working!X61</f>
        <v>7021490.4962387802</v>
      </c>
      <c r="Z62">
        <f>SAM_working!Y61</f>
        <v>7961178.4642969202</v>
      </c>
      <c r="AA62">
        <f>SAM_working!Z61</f>
        <v>9207181.3091695998</v>
      </c>
      <c r="AB62">
        <f>SAM_working!AA61</f>
        <v>84669029.469197601</v>
      </c>
      <c r="AC62">
        <f>SAM_working!AB61</f>
        <v>253466017.28267699</v>
      </c>
      <c r="AD62">
        <f>SAM_working!AC61</f>
        <v>176880964.399813</v>
      </c>
      <c r="AE62">
        <f>SAM_working!AD61</f>
        <v>107967548.380541</v>
      </c>
      <c r="AF62">
        <f>SAM_working!AE61</f>
        <v>75837691.108354002</v>
      </c>
      <c r="AG62">
        <f>SAM_working!AF61</f>
        <v>183524355.93104699</v>
      </c>
      <c r="AH62">
        <f>SAM_working!AG61</f>
        <v>74953400.474721596</v>
      </c>
      <c r="AI62">
        <f>SAM_working!AH61</f>
        <v>193185309.39465001</v>
      </c>
      <c r="AJ62">
        <f>SAM_working!AI61</f>
        <v>708889918.66994095</v>
      </c>
      <c r="AK62">
        <f>SAM_working!AJ61</f>
        <v>14157938.609303599</v>
      </c>
      <c r="AL62">
        <f>SAM_working!AK61</f>
        <v>1747428.8980079</v>
      </c>
      <c r="AM62">
        <f>SAM_working!AL61</f>
        <v>3829406.7940997202</v>
      </c>
      <c r="AN62">
        <f>SAM_working!AM61</f>
        <v>23929594.5652458</v>
      </c>
      <c r="AO62">
        <f>SAM_working!AN61</f>
        <v>12488673.4462387</v>
      </c>
      <c r="AP62">
        <f>SAM_working!AO61</f>
        <v>13843457.1837599</v>
      </c>
      <c r="AQ62">
        <f>SAM_working!AP61</f>
        <v>25167391.301692098</v>
      </c>
      <c r="AR62">
        <f>SAM_working!AQ61</f>
        <v>16502728.637162801</v>
      </c>
      <c r="AS62">
        <f>SAM_working!AR61</f>
        <v>19010276.938084599</v>
      </c>
      <c r="AT62">
        <f>SAM_working!AS61</f>
        <v>257882073.42577499</v>
      </c>
      <c r="AU62">
        <f>SAM_working!AT61</f>
        <v>44121544.1475427</v>
      </c>
      <c r="AV62">
        <f>SAM_working!AU61</f>
        <v>54718185.008570299</v>
      </c>
      <c r="AW62">
        <f>SAM_working!AV61</f>
        <v>66175783.484319396</v>
      </c>
      <c r="AX62">
        <f>SAM_working!AW61</f>
        <v>623994770.83047497</v>
      </c>
      <c r="AY62">
        <f>SAM_working!AX61</f>
        <v>7931742.6035788702</v>
      </c>
      <c r="AZ62">
        <f>SAM_working!AY61</f>
        <v>67632171.262005404</v>
      </c>
      <c r="BA62">
        <f>SAM_working!AZ61</f>
        <v>732920.15720936703</v>
      </c>
      <c r="BB62">
        <f>SAM_working!BA61</f>
        <v>5719618.6335230898</v>
      </c>
      <c r="BC62">
        <f>SAM_working!BB61</f>
        <v>20204336.501725599</v>
      </c>
      <c r="BD62">
        <f>SAM_working!BC61</f>
        <v>106792677.709112</v>
      </c>
      <c r="BE62">
        <f>SAM_working!BD61</f>
        <v>16245506.9727905</v>
      </c>
      <c r="BF62">
        <f>SAM_working!BE61</f>
        <v>19613944.5941283</v>
      </c>
      <c r="BG62">
        <f>SAM_working!BF61</f>
        <v>26424663.029673401</v>
      </c>
      <c r="BH62">
        <f>SAM_working!BG61</f>
        <v>10832704.212145001</v>
      </c>
      <c r="BI62">
        <f>SAM_working!BH61</f>
        <v>1412368495.53882</v>
      </c>
      <c r="BJ62">
        <f>SAM_working!BI61</f>
        <v>6246260475.2721901</v>
      </c>
      <c r="BK62">
        <f>SAM_working!BJ61</f>
        <v>1899291662.25261</v>
      </c>
      <c r="BL62">
        <f>SAM_working!BK61</f>
        <v>280772713.99981302</v>
      </c>
      <c r="BM62">
        <f>SAM_working!BL61</f>
        <v>13205759945.6534</v>
      </c>
      <c r="BN62">
        <f>SAM_working!BM61</f>
        <v>2731312996.27385</v>
      </c>
      <c r="BO62">
        <f>SAM_working!BN61</f>
        <v>71521829.507547498</v>
      </c>
      <c r="BP62">
        <f>SAM_working!BO61</f>
        <v>782536268.85211504</v>
      </c>
      <c r="BQ62">
        <f>SAM_working!BP61</f>
        <v>588974421.55809498</v>
      </c>
      <c r="BR62">
        <f>SAM_working!BQ61</f>
        <v>1117893446.3333199</v>
      </c>
      <c r="BS62">
        <f>SAM_working!BR61</f>
        <v>164255563.13362899</v>
      </c>
      <c r="BT62">
        <f>SAM_working!BS61</f>
        <v>6481767.4072836395</v>
      </c>
      <c r="BU62">
        <f>SAM_working!BT61</f>
        <v>48683390.165752299</v>
      </c>
      <c r="BV62">
        <f>SAM_working!BU61</f>
        <v>233223335.00048</v>
      </c>
      <c r="BW62">
        <f>SAM_working!BV61</f>
        <v>706423198.69452298</v>
      </c>
      <c r="BX62">
        <f>SAM_working!BW61</f>
        <v>45146156.928645901</v>
      </c>
      <c r="BY62">
        <f>SAM_working!BX61</f>
        <v>411205951.66953498</v>
      </c>
      <c r="BZ62">
        <f>SAM_working!BY61</f>
        <v>287928951.644265</v>
      </c>
      <c r="CA62">
        <f>SAM_working!BZ61</f>
        <v>1563415.8703022599</v>
      </c>
      <c r="CB62">
        <f>SAM_working!CA61</f>
        <v>22951939.327468</v>
      </c>
      <c r="CC62">
        <f>SAM_working!CB61</f>
        <v>22064302.192750402</v>
      </c>
      <c r="CD62">
        <f>SAM_working!CC61</f>
        <v>1611255531.6582699</v>
      </c>
      <c r="CE62">
        <f>SAM_working!CD61</f>
        <v>16453684.3368912</v>
      </c>
      <c r="CF62">
        <f>SAM_working!CE61</f>
        <v>16317778.126182299</v>
      </c>
      <c r="CG62">
        <f>SAM_working!CF61</f>
        <v>887125927.82907605</v>
      </c>
      <c r="CH62">
        <f>SAM_working!CG61</f>
        <v>0</v>
      </c>
      <c r="CI62">
        <f>SAM_working!CH61</f>
        <v>949563577.04617298</v>
      </c>
      <c r="CJ62">
        <f>SAM_working!CI61</f>
        <v>0</v>
      </c>
      <c r="CK62">
        <f>SAM_working!CJ61</f>
        <v>0</v>
      </c>
      <c r="CL62">
        <f>SAM_working!CK61</f>
        <v>0</v>
      </c>
      <c r="CM62">
        <f>SAM_working!CL61</f>
        <v>0</v>
      </c>
      <c r="CN62">
        <f>SAM_working!CM61</f>
        <v>0</v>
      </c>
      <c r="CO62">
        <f>SAM_working!CN61</f>
        <v>150259827.39241099</v>
      </c>
      <c r="CP62">
        <f>SAM_working!CO61</f>
        <v>458657227.88728201</v>
      </c>
      <c r="CQ62">
        <f>SAM_working!CP61</f>
        <v>589026107.065027</v>
      </c>
      <c r="CR62">
        <f>SAM_working!CQ61</f>
        <v>485833911.563743</v>
      </c>
      <c r="CS62">
        <f>SAM_working!CR61</f>
        <v>1959943025.66132</v>
      </c>
      <c r="CT62">
        <f>SAM_working!CS61</f>
        <v>2896878635.4538798</v>
      </c>
      <c r="CU62">
        <f>SAM_working!CT61</f>
        <v>6628823867.9833403</v>
      </c>
      <c r="CV62">
        <f>SAM_working!CU61</f>
        <v>4882086914.5823498</v>
      </c>
      <c r="CW62">
        <f>SAM_working!CV61</f>
        <v>38449924436.238297</v>
      </c>
      <c r="CX62">
        <f>SAM_working!CW61</f>
        <v>231801.44858215799</v>
      </c>
      <c r="CY62">
        <f>SAM_working!CX61</f>
        <v>0</v>
      </c>
      <c r="CZ62">
        <f>SAM_working!CY61</f>
        <v>0</v>
      </c>
      <c r="DA62">
        <f>SAM_working!CZ61</f>
        <v>377903806.05404401</v>
      </c>
      <c r="DB62">
        <f>SAM_working!DA61</f>
        <v>361906.89471341699</v>
      </c>
      <c r="DC62">
        <f>SAM_working!DB61</f>
        <v>29750104.6672699</v>
      </c>
      <c r="DD62">
        <f>SAM_working!DC61</f>
        <v>0</v>
      </c>
      <c r="DE62">
        <f>SAM_working!DD61</f>
        <v>0</v>
      </c>
      <c r="DF62">
        <f>SAM_working!DE61</f>
        <v>16225.7813606236</v>
      </c>
      <c r="DG62">
        <f>SAM_working!DF61</f>
        <v>0</v>
      </c>
      <c r="DH62">
        <f>SAM_working!DG61</f>
        <v>10352608198.2356</v>
      </c>
      <c r="DI62">
        <f>SAM_working!DH61</f>
        <v>116122344.443224</v>
      </c>
      <c r="DJ62">
        <f t="shared" si="1"/>
        <v>105047948473.43817</v>
      </c>
    </row>
    <row r="63" spans="1:114">
      <c r="A63" t="s">
        <v>62</v>
      </c>
      <c r="B63">
        <f>SAM_working!B62</f>
        <v>54657661.256053098</v>
      </c>
      <c r="D63">
        <f>SAM_working!C62</f>
        <v>65663691.384568602</v>
      </c>
      <c r="E63">
        <f>SAM_working!D62</f>
        <v>93597673.088352293</v>
      </c>
      <c r="F63">
        <f>SAM_working!E62</f>
        <v>69641366.554435194</v>
      </c>
      <c r="G63">
        <f>SAM_working!F62</f>
        <v>377227.83631620603</v>
      </c>
      <c r="H63">
        <f>SAM_working!G62</f>
        <v>49439.019822734997</v>
      </c>
      <c r="I63">
        <f>SAM_working!H62</f>
        <v>265163.75215576898</v>
      </c>
      <c r="J63">
        <f>SAM_working!I62</f>
        <v>56045109.394141302</v>
      </c>
      <c r="K63">
        <f>SAM_working!J62</f>
        <v>13693151.975586001</v>
      </c>
      <c r="L63">
        <f>SAM_working!K62</f>
        <v>9576623.88953848</v>
      </c>
      <c r="M63">
        <f>SAM_working!L62</f>
        <v>948291072.86092198</v>
      </c>
      <c r="N63">
        <f>SAM_working!M62</f>
        <v>737808848.73629296</v>
      </c>
      <c r="O63">
        <f>SAM_working!N62</f>
        <v>223393983.71882501</v>
      </c>
      <c r="P63">
        <f>SAM_working!O62</f>
        <v>60745420.188040599</v>
      </c>
      <c r="Q63">
        <f>SAM_working!P62</f>
        <v>5567671.0742083797</v>
      </c>
      <c r="R63">
        <f>SAM_working!Q62</f>
        <v>4854875.3531773696</v>
      </c>
      <c r="S63">
        <f>SAM_working!R62</f>
        <v>35751292.466242701</v>
      </c>
      <c r="T63">
        <f>SAM_working!S62</f>
        <v>4468395.8792686798</v>
      </c>
      <c r="U63">
        <f>SAM_working!T62</f>
        <v>33629598.884874098</v>
      </c>
      <c r="V63">
        <f>SAM_working!U62</f>
        <v>57972607.904618502</v>
      </c>
      <c r="W63">
        <f>SAM_working!V62</f>
        <v>38533459.002694502</v>
      </c>
      <c r="X63">
        <f>SAM_working!W62</f>
        <v>141560545.435417</v>
      </c>
      <c r="Y63">
        <f>SAM_working!X62</f>
        <v>277436291.51269501</v>
      </c>
      <c r="Z63">
        <f>SAM_working!Y62</f>
        <v>82893816.600630596</v>
      </c>
      <c r="AA63">
        <f>SAM_working!Z62</f>
        <v>55272656.5256228</v>
      </c>
      <c r="AB63">
        <f>SAM_working!AA62</f>
        <v>31971800.642563201</v>
      </c>
      <c r="AC63">
        <f>SAM_working!AB62</f>
        <v>138847673.33987901</v>
      </c>
      <c r="AD63">
        <f>SAM_working!AC62</f>
        <v>87691294.495370299</v>
      </c>
      <c r="AE63">
        <f>SAM_working!AD62</f>
        <v>503398430.05986202</v>
      </c>
      <c r="AF63">
        <f>SAM_working!AE62</f>
        <v>80743455.246878907</v>
      </c>
      <c r="AG63">
        <f>SAM_working!AF62</f>
        <v>278291341.09878701</v>
      </c>
      <c r="AH63">
        <f>SAM_working!AG62</f>
        <v>29634123.795779798</v>
      </c>
      <c r="AI63">
        <f>SAM_working!AH62</f>
        <v>206042058.76501101</v>
      </c>
      <c r="AJ63">
        <f>SAM_working!AI62</f>
        <v>1556233725.17472</v>
      </c>
      <c r="AK63">
        <f>SAM_working!AJ62</f>
        <v>163664279.40232599</v>
      </c>
      <c r="AL63">
        <f>SAM_working!AK62</f>
        <v>5745056.2972374</v>
      </c>
      <c r="AM63">
        <f>SAM_working!AL62</f>
        <v>21618268.309316698</v>
      </c>
      <c r="AN63">
        <f>SAM_working!AM62</f>
        <v>86397068.115393907</v>
      </c>
      <c r="AO63">
        <f>SAM_working!AN62</f>
        <v>28382486.1461551</v>
      </c>
      <c r="AP63">
        <f>SAM_working!AO62</f>
        <v>30340214.969595</v>
      </c>
      <c r="AQ63">
        <f>SAM_working!AP62</f>
        <v>47373875.414376602</v>
      </c>
      <c r="AR63">
        <f>SAM_working!AQ62</f>
        <v>52009488.286142901</v>
      </c>
      <c r="AS63">
        <f>SAM_working!AR62</f>
        <v>97613954.635246307</v>
      </c>
      <c r="AT63">
        <f>SAM_working!AS62</f>
        <v>99000667.746481299</v>
      </c>
      <c r="AU63">
        <f>SAM_working!AT62</f>
        <v>61926406.880925097</v>
      </c>
      <c r="AV63">
        <f>SAM_working!AU62</f>
        <v>49482262.545394897</v>
      </c>
      <c r="AW63">
        <f>SAM_working!AV62</f>
        <v>177957495.95302799</v>
      </c>
      <c r="AX63">
        <f>SAM_working!AW62</f>
        <v>405222997.61470503</v>
      </c>
      <c r="AY63">
        <f>SAM_working!AX62</f>
        <v>84919540.426441401</v>
      </c>
      <c r="AZ63">
        <f>SAM_working!AY62</f>
        <v>29638746.242817599</v>
      </c>
      <c r="BA63">
        <f>SAM_working!AZ62</f>
        <v>11550702.538817501</v>
      </c>
      <c r="BB63">
        <f>SAM_working!BA62</f>
        <v>20524058.713688001</v>
      </c>
      <c r="BC63">
        <f>SAM_working!BB62</f>
        <v>331628076.010059</v>
      </c>
      <c r="BD63">
        <f>SAM_working!BC62</f>
        <v>466685208.31807202</v>
      </c>
      <c r="BE63">
        <f>SAM_working!BD62</f>
        <v>659332933.41154599</v>
      </c>
      <c r="BF63">
        <f>SAM_working!BE62</f>
        <v>681974029.71854496</v>
      </c>
      <c r="BG63">
        <f>SAM_working!BF62</f>
        <v>316810325.24268103</v>
      </c>
      <c r="BH63">
        <f>SAM_working!BG62</f>
        <v>470303233.88652802</v>
      </c>
      <c r="BI63">
        <f>SAM_working!BH62</f>
        <v>996864147.31933403</v>
      </c>
      <c r="BJ63">
        <f>SAM_working!BI62</f>
        <v>3512524779.7235298</v>
      </c>
      <c r="BK63">
        <f>SAM_working!BJ62</f>
        <v>1817134100.0862401</v>
      </c>
      <c r="BL63">
        <f>SAM_working!BK62</f>
        <v>70275250.151565999</v>
      </c>
      <c r="BM63">
        <f>SAM_working!BL62</f>
        <v>646738446.05027699</v>
      </c>
      <c r="BN63">
        <f>SAM_working!BM62</f>
        <v>13964922081.0112</v>
      </c>
      <c r="BO63">
        <f>SAM_working!BN62</f>
        <v>226658928.50426599</v>
      </c>
      <c r="BP63">
        <f>SAM_working!BO62</f>
        <v>1232154291.67307</v>
      </c>
      <c r="BQ63">
        <f>SAM_working!BP62</f>
        <v>2112902817.3926699</v>
      </c>
      <c r="BR63">
        <f>SAM_working!BQ62</f>
        <v>810422593.411273</v>
      </c>
      <c r="BS63">
        <f>SAM_working!BR62</f>
        <v>526235933.21071798</v>
      </c>
      <c r="BT63">
        <f>SAM_working!BS62</f>
        <v>100594109.98364501</v>
      </c>
      <c r="BU63">
        <f>SAM_working!BT62</f>
        <v>142620831.831065</v>
      </c>
      <c r="BV63">
        <f>SAM_working!BU62</f>
        <v>549949664.52703094</v>
      </c>
      <c r="BW63">
        <f>SAM_working!BV62</f>
        <v>295238266.20733202</v>
      </c>
      <c r="BX63">
        <f>SAM_working!BW62</f>
        <v>66657204.2412517</v>
      </c>
      <c r="BY63">
        <f>SAM_working!BX62</f>
        <v>180281414.185078</v>
      </c>
      <c r="BZ63">
        <f>SAM_working!BY62</f>
        <v>172281272.362764</v>
      </c>
      <c r="CA63">
        <f>SAM_working!BZ62</f>
        <v>5016960.0225498797</v>
      </c>
      <c r="CB63">
        <f>SAM_working!CA62</f>
        <v>135489858.13756001</v>
      </c>
      <c r="CC63">
        <f>SAM_working!CB62</f>
        <v>352567414.98063803</v>
      </c>
      <c r="CD63">
        <f>SAM_working!CC62</f>
        <v>449925387.49153501</v>
      </c>
      <c r="CE63">
        <f>SAM_working!CD62</f>
        <v>103986569.69298799</v>
      </c>
      <c r="CF63">
        <f>SAM_working!CE62</f>
        <v>233907606.313636</v>
      </c>
      <c r="CG63">
        <f>SAM_working!CF62</f>
        <v>304059835.18120199</v>
      </c>
      <c r="CH63">
        <f>SAM_working!CG62</f>
        <v>0</v>
      </c>
      <c r="CI63">
        <f>SAM_working!CH62</f>
        <v>123235980.181787</v>
      </c>
      <c r="CJ63">
        <f>SAM_working!CI62</f>
        <v>0</v>
      </c>
      <c r="CK63">
        <f>SAM_working!CJ62</f>
        <v>0</v>
      </c>
      <c r="CL63">
        <f>SAM_working!CK62</f>
        <v>0</v>
      </c>
      <c r="CM63">
        <f>SAM_working!CL62</f>
        <v>0</v>
      </c>
      <c r="CN63">
        <f>SAM_working!CM62</f>
        <v>0</v>
      </c>
      <c r="CO63">
        <f>SAM_working!CN62</f>
        <v>1785797887.58779</v>
      </c>
      <c r="CP63">
        <f>SAM_working!CO62</f>
        <v>2647573750.8421102</v>
      </c>
      <c r="CQ63">
        <f>SAM_working!CP62</f>
        <v>1696763358.55019</v>
      </c>
      <c r="CR63">
        <f>SAM_working!CQ62</f>
        <v>1996707987.1489501</v>
      </c>
      <c r="CS63">
        <f>SAM_working!CR62</f>
        <v>4327804598.2261801</v>
      </c>
      <c r="CT63">
        <f>SAM_working!CS62</f>
        <v>4552183503.4023304</v>
      </c>
      <c r="CU63">
        <f>SAM_working!CT62</f>
        <v>5709018513.5834599</v>
      </c>
      <c r="CV63">
        <f>SAM_working!CU62</f>
        <v>2645188183.80621</v>
      </c>
      <c r="CW63">
        <f>SAM_working!CV62</f>
        <v>6818990013.8898602</v>
      </c>
      <c r="CX63">
        <f>SAM_working!CW62</f>
        <v>70460928.901709095</v>
      </c>
      <c r="CY63">
        <f>SAM_working!CX62</f>
        <v>98949.553498314097</v>
      </c>
      <c r="CZ63">
        <f>SAM_working!CY62</f>
        <v>0</v>
      </c>
      <c r="DA63">
        <f>SAM_working!CZ62</f>
        <v>1115062971.8971601</v>
      </c>
      <c r="DB63">
        <f>SAM_working!DA62</f>
        <v>177043.95155091799</v>
      </c>
      <c r="DC63">
        <f>SAM_working!DB62</f>
        <v>13752525.553112</v>
      </c>
      <c r="DD63">
        <f>SAM_working!DC62</f>
        <v>0</v>
      </c>
      <c r="DE63">
        <f>SAM_working!DD62</f>
        <v>0</v>
      </c>
      <c r="DF63">
        <f>SAM_working!DE62</f>
        <v>0</v>
      </c>
      <c r="DG63">
        <f>SAM_working!DF62</f>
        <v>0</v>
      </c>
      <c r="DH63">
        <f>SAM_working!DG62</f>
        <v>2729059868.0282302</v>
      </c>
      <c r="DI63">
        <f>SAM_working!DH62</f>
        <v>4616376.5092665898</v>
      </c>
      <c r="DJ63">
        <f t="shared" si="1"/>
        <v>75630605129.044662</v>
      </c>
    </row>
    <row r="64" spans="1:114">
      <c r="A64" t="s">
        <v>63</v>
      </c>
      <c r="B64">
        <f>SAM_working!B63</f>
        <v>198476686.49809501</v>
      </c>
      <c r="D64">
        <f>SAM_working!C63</f>
        <v>132922654.297087</v>
      </c>
      <c r="E64">
        <f>SAM_working!D63</f>
        <v>191562108.75235999</v>
      </c>
      <c r="F64">
        <f>SAM_working!E63</f>
        <v>66637623.7937245</v>
      </c>
      <c r="G64">
        <f>SAM_working!F63</f>
        <v>32261.013483441999</v>
      </c>
      <c r="H64">
        <f>SAM_working!G63</f>
        <v>291531.75971925701</v>
      </c>
      <c r="I64">
        <f>SAM_working!H63</f>
        <v>431107.37675598799</v>
      </c>
      <c r="J64">
        <f>SAM_working!I63</f>
        <v>75708090.593512699</v>
      </c>
      <c r="K64">
        <f>SAM_working!J63</f>
        <v>28275634.276681598</v>
      </c>
      <c r="L64">
        <f>SAM_working!K63</f>
        <v>35435039.466743998</v>
      </c>
      <c r="M64">
        <f>SAM_working!L63</f>
        <v>120922086.384694</v>
      </c>
      <c r="N64">
        <f>SAM_working!M63</f>
        <v>52852291.142583698</v>
      </c>
      <c r="O64">
        <f>SAM_working!N63</f>
        <v>314658883.39971399</v>
      </c>
      <c r="P64">
        <f>SAM_working!O63</f>
        <v>255428439.04544801</v>
      </c>
      <c r="Q64">
        <f>SAM_working!P63</f>
        <v>12302324.493998</v>
      </c>
      <c r="R64">
        <f>SAM_working!Q63</f>
        <v>8195091.9144489504</v>
      </c>
      <c r="S64">
        <f>SAM_working!R63</f>
        <v>17938114.285772</v>
      </c>
      <c r="T64">
        <f>SAM_working!S63</f>
        <v>2752879.5171087799</v>
      </c>
      <c r="U64">
        <f>SAM_working!T63</f>
        <v>19706604.138829</v>
      </c>
      <c r="V64">
        <f>SAM_working!U63</f>
        <v>15988711.1509296</v>
      </c>
      <c r="W64">
        <f>SAM_working!V63</f>
        <v>5948797.1972363302</v>
      </c>
      <c r="X64">
        <f>SAM_working!W63</f>
        <v>15742670.6150408</v>
      </c>
      <c r="Y64">
        <f>SAM_working!X63</f>
        <v>265042123.217985</v>
      </c>
      <c r="Z64">
        <f>SAM_working!Y63</f>
        <v>67983753.493461594</v>
      </c>
      <c r="AA64">
        <f>SAM_working!Z63</f>
        <v>97025208.440320402</v>
      </c>
      <c r="AB64">
        <f>SAM_working!AA63</f>
        <v>35487062.301598102</v>
      </c>
      <c r="AC64">
        <f>SAM_working!AB63</f>
        <v>80595710.225776002</v>
      </c>
      <c r="AD64">
        <f>SAM_working!AC63</f>
        <v>125622343.907061</v>
      </c>
      <c r="AE64">
        <f>SAM_working!AD63</f>
        <v>391053713.23358202</v>
      </c>
      <c r="AF64">
        <f>SAM_working!AE63</f>
        <v>118604356.31911799</v>
      </c>
      <c r="AG64">
        <f>SAM_working!AF63</f>
        <v>335874984.66509598</v>
      </c>
      <c r="AH64">
        <f>SAM_working!AG63</f>
        <v>48667660.076607399</v>
      </c>
      <c r="AI64">
        <f>SAM_working!AH63</f>
        <v>102467065.838383</v>
      </c>
      <c r="AJ64">
        <f>SAM_working!AI63</f>
        <v>4145815613.4068198</v>
      </c>
      <c r="AK64">
        <f>SAM_working!AJ63</f>
        <v>194213449.256062</v>
      </c>
      <c r="AL64">
        <f>SAM_working!AK63</f>
        <v>13737035.270129399</v>
      </c>
      <c r="AM64">
        <f>SAM_working!AL63</f>
        <v>40128418.669376701</v>
      </c>
      <c r="AN64">
        <f>SAM_working!AM63</f>
        <v>110091266.69208901</v>
      </c>
      <c r="AO64">
        <f>SAM_working!AN63</f>
        <v>68717362.655821607</v>
      </c>
      <c r="AP64">
        <f>SAM_working!AO63</f>
        <v>47406403.793396197</v>
      </c>
      <c r="AQ64">
        <f>SAM_working!AP63</f>
        <v>96790704.393118903</v>
      </c>
      <c r="AR64">
        <f>SAM_working!AQ63</f>
        <v>129873675.89926299</v>
      </c>
      <c r="AS64">
        <f>SAM_working!AR63</f>
        <v>102751196.980443</v>
      </c>
      <c r="AT64">
        <f>SAM_working!AS63</f>
        <v>62432232.154914103</v>
      </c>
      <c r="AU64">
        <f>SAM_working!AT63</f>
        <v>1991612.3367608699</v>
      </c>
      <c r="AV64">
        <f>SAM_working!AU63</f>
        <v>48942842.189021602</v>
      </c>
      <c r="AW64">
        <f>SAM_working!AV63</f>
        <v>1316693621.9459</v>
      </c>
      <c r="AX64">
        <f>SAM_working!AW63</f>
        <v>1416620948.7033999</v>
      </c>
      <c r="AY64">
        <f>SAM_working!AX63</f>
        <v>24386449.033777799</v>
      </c>
      <c r="AZ64">
        <f>SAM_working!AY63</f>
        <v>94625917.5328843</v>
      </c>
      <c r="BA64">
        <f>SAM_working!AZ63</f>
        <v>12431979.1715737</v>
      </c>
      <c r="BB64">
        <f>SAM_working!BA63</f>
        <v>226381834.95785999</v>
      </c>
      <c r="BC64">
        <f>SAM_working!BB63</f>
        <v>28527606.271055602</v>
      </c>
      <c r="BD64">
        <f>SAM_working!BC63</f>
        <v>297278213.14605701</v>
      </c>
      <c r="BE64">
        <f>SAM_working!BD63</f>
        <v>1471305.16932844</v>
      </c>
      <c r="BF64">
        <f>SAM_working!BE63</f>
        <v>206386714.48507401</v>
      </c>
      <c r="BG64">
        <f>SAM_working!BF63</f>
        <v>89396382.7911015</v>
      </c>
      <c r="BH64">
        <f>SAM_working!BG63</f>
        <v>162457852.74768901</v>
      </c>
      <c r="BI64">
        <f>SAM_working!BH63</f>
        <v>221234510.505014</v>
      </c>
      <c r="BJ64">
        <f>SAM_working!BI63</f>
        <v>1362336878.0840499</v>
      </c>
      <c r="BK64">
        <f>SAM_working!BJ63</f>
        <v>40535448.805377103</v>
      </c>
      <c r="BL64">
        <f>SAM_working!BK63</f>
        <v>25047507133.157001</v>
      </c>
      <c r="BM64">
        <f>SAM_working!BL63</f>
        <v>1065222264.41338</v>
      </c>
      <c r="BN64">
        <f>SAM_working!BM63</f>
        <v>8626994325.7478104</v>
      </c>
      <c r="BO64">
        <f>SAM_working!BN63</f>
        <v>554337197.22416902</v>
      </c>
      <c r="BP64">
        <f>SAM_working!BO63</f>
        <v>986419133.06289005</v>
      </c>
      <c r="BQ64">
        <f>SAM_working!BP63</f>
        <v>2007344265.1693001</v>
      </c>
      <c r="BR64">
        <f>SAM_working!BQ63</f>
        <v>31088904.829734001</v>
      </c>
      <c r="BS64">
        <f>SAM_working!BR63</f>
        <v>726288527.71466506</v>
      </c>
      <c r="BT64">
        <f>SAM_working!BS63</f>
        <v>136695408.95364001</v>
      </c>
      <c r="BU64">
        <f>SAM_working!BT63</f>
        <v>420621635.82593</v>
      </c>
      <c r="BV64">
        <f>SAM_working!BU63</f>
        <v>1234579166.04216</v>
      </c>
      <c r="BW64">
        <f>SAM_working!BV63</f>
        <v>924974115.50339496</v>
      </c>
      <c r="BX64">
        <f>SAM_working!BW63</f>
        <v>271680462.72570199</v>
      </c>
      <c r="BY64">
        <f>SAM_working!BX63</f>
        <v>1955308119.7544799</v>
      </c>
      <c r="BZ64">
        <f>SAM_working!BY63</f>
        <v>224625265.583689</v>
      </c>
      <c r="CA64">
        <f>SAM_working!BZ63</f>
        <v>107722590.474346</v>
      </c>
      <c r="CB64">
        <f>SAM_working!CA63</f>
        <v>169302884.09252799</v>
      </c>
      <c r="CC64">
        <f>SAM_working!CB63</f>
        <v>115369682.068976</v>
      </c>
      <c r="CD64">
        <f>SAM_working!CC63</f>
        <v>840060110.74555099</v>
      </c>
      <c r="CE64">
        <f>SAM_working!CD63</f>
        <v>119969287.46318799</v>
      </c>
      <c r="CF64">
        <f>SAM_working!CE63</f>
        <v>199806473.366413</v>
      </c>
      <c r="CG64">
        <f>SAM_working!CF63</f>
        <v>245178705.690465</v>
      </c>
      <c r="CH64">
        <f>SAM_working!CG63</f>
        <v>0</v>
      </c>
      <c r="CI64">
        <f>SAM_working!CH63</f>
        <v>2742163547.78266</v>
      </c>
      <c r="CJ64">
        <f>SAM_working!CI63</f>
        <v>0</v>
      </c>
      <c r="CK64">
        <f>SAM_working!CJ63</f>
        <v>0</v>
      </c>
      <c r="CL64">
        <f>SAM_working!CK63</f>
        <v>0</v>
      </c>
      <c r="CM64">
        <f>SAM_working!CL63</f>
        <v>0</v>
      </c>
      <c r="CN64">
        <f>SAM_working!CM63</f>
        <v>0</v>
      </c>
      <c r="CO64">
        <f>SAM_working!CN63</f>
        <v>1027176360.93232</v>
      </c>
      <c r="CP64">
        <f>SAM_working!CO63</f>
        <v>1542433455.0701399</v>
      </c>
      <c r="CQ64">
        <f>SAM_working!CP63</f>
        <v>1349567603.0409501</v>
      </c>
      <c r="CR64">
        <f>SAM_working!CQ63</f>
        <v>1381879437.40979</v>
      </c>
      <c r="CS64">
        <f>SAM_working!CR63</f>
        <v>3344282830.2181902</v>
      </c>
      <c r="CT64">
        <f>SAM_working!CS63</f>
        <v>4339551063.8224697</v>
      </c>
      <c r="CU64">
        <f>SAM_working!CT63</f>
        <v>7142581413.1921101</v>
      </c>
      <c r="CV64">
        <f>SAM_working!CU63</f>
        <v>5220362585.39746</v>
      </c>
      <c r="CW64">
        <f>SAM_working!CV63</f>
        <v>12472832251.776199</v>
      </c>
      <c r="CX64">
        <f>SAM_working!CW63</f>
        <v>26995981.487328399</v>
      </c>
      <c r="CY64">
        <f>SAM_working!CX63</f>
        <v>0</v>
      </c>
      <c r="CZ64">
        <f>SAM_working!CY63</f>
        <v>0</v>
      </c>
      <c r="DA64">
        <f>SAM_working!CZ63</f>
        <v>118167389.52771001</v>
      </c>
      <c r="DB64">
        <f>SAM_working!DA63</f>
        <v>64763678.170146398</v>
      </c>
      <c r="DC64">
        <f>SAM_working!DB63</f>
        <v>462665803.18099701</v>
      </c>
      <c r="DD64">
        <f>SAM_working!DC63</f>
        <v>0</v>
      </c>
      <c r="DE64">
        <f>SAM_working!DD63</f>
        <v>0</v>
      </c>
      <c r="DF64">
        <f>SAM_working!DE63</f>
        <v>2903623.2728606001</v>
      </c>
      <c r="DG64">
        <f>SAM_working!DF63</f>
        <v>0</v>
      </c>
      <c r="DH64">
        <f>SAM_working!DG63</f>
        <v>1372687012.91803</v>
      </c>
      <c r="DI64">
        <f>SAM_working!DH63</f>
        <v>2090790.00972243</v>
      </c>
      <c r="DJ64">
        <f t="shared" si="1"/>
        <v>102428491576.69881</v>
      </c>
    </row>
    <row r="65" spans="1:114">
      <c r="A65" t="s">
        <v>64</v>
      </c>
      <c r="B65">
        <f>SAM_working!B64</f>
        <v>0</v>
      </c>
      <c r="D65">
        <f>SAM_working!C64</f>
        <v>0</v>
      </c>
      <c r="E65">
        <f>SAM_working!D64</f>
        <v>0</v>
      </c>
      <c r="F65">
        <f>SAM_working!E64</f>
        <v>0</v>
      </c>
      <c r="G65">
        <f>SAM_working!F64</f>
        <v>0</v>
      </c>
      <c r="H65">
        <f>SAM_working!G64</f>
        <v>0</v>
      </c>
      <c r="I65">
        <f>SAM_working!H64</f>
        <v>0</v>
      </c>
      <c r="J65">
        <f>SAM_working!I64</f>
        <v>0</v>
      </c>
      <c r="K65">
        <f>SAM_working!J64</f>
        <v>0</v>
      </c>
      <c r="L65">
        <f>SAM_working!K64</f>
        <v>0</v>
      </c>
      <c r="M65">
        <f>SAM_working!L64</f>
        <v>0</v>
      </c>
      <c r="N65">
        <f>SAM_working!M64</f>
        <v>0</v>
      </c>
      <c r="O65">
        <f>SAM_working!N64</f>
        <v>0</v>
      </c>
      <c r="P65">
        <f>SAM_working!O64</f>
        <v>0</v>
      </c>
      <c r="Q65">
        <f>SAM_working!P64</f>
        <v>0</v>
      </c>
      <c r="R65">
        <f>SAM_working!Q64</f>
        <v>0</v>
      </c>
      <c r="S65">
        <f>SAM_working!R64</f>
        <v>0</v>
      </c>
      <c r="T65">
        <f>SAM_working!S64</f>
        <v>0</v>
      </c>
      <c r="U65">
        <f>SAM_working!T64</f>
        <v>0</v>
      </c>
      <c r="V65">
        <f>SAM_working!U64</f>
        <v>0</v>
      </c>
      <c r="W65">
        <f>SAM_working!V64</f>
        <v>0</v>
      </c>
      <c r="X65">
        <f>SAM_working!W64</f>
        <v>0</v>
      </c>
      <c r="Y65">
        <f>SAM_working!X64</f>
        <v>0</v>
      </c>
      <c r="Z65">
        <f>SAM_working!Y64</f>
        <v>0</v>
      </c>
      <c r="AA65">
        <f>SAM_working!Z64</f>
        <v>0</v>
      </c>
      <c r="AB65">
        <f>SAM_working!AA64</f>
        <v>0</v>
      </c>
      <c r="AC65">
        <f>SAM_working!AB64</f>
        <v>0</v>
      </c>
      <c r="AD65">
        <f>SAM_working!AC64</f>
        <v>0</v>
      </c>
      <c r="AE65">
        <f>SAM_working!AD64</f>
        <v>0</v>
      </c>
      <c r="AF65">
        <f>SAM_working!AE64</f>
        <v>0</v>
      </c>
      <c r="AG65">
        <f>SAM_working!AF64</f>
        <v>0</v>
      </c>
      <c r="AH65">
        <f>SAM_working!AG64</f>
        <v>0</v>
      </c>
      <c r="AI65">
        <f>SAM_working!AH64</f>
        <v>0</v>
      </c>
      <c r="AJ65">
        <f>SAM_working!AI64</f>
        <v>0</v>
      </c>
      <c r="AK65">
        <f>SAM_working!AJ64</f>
        <v>0</v>
      </c>
      <c r="AL65">
        <f>SAM_working!AK64</f>
        <v>0</v>
      </c>
      <c r="AM65">
        <f>SAM_working!AL64</f>
        <v>0</v>
      </c>
      <c r="AN65">
        <f>SAM_working!AM64</f>
        <v>0</v>
      </c>
      <c r="AO65">
        <f>SAM_working!AN64</f>
        <v>0</v>
      </c>
      <c r="AP65">
        <f>SAM_working!AO64</f>
        <v>0</v>
      </c>
      <c r="AQ65">
        <f>SAM_working!AP64</f>
        <v>0</v>
      </c>
      <c r="AR65">
        <f>SAM_working!AQ64</f>
        <v>0</v>
      </c>
      <c r="AS65">
        <f>SAM_working!AR64</f>
        <v>0</v>
      </c>
      <c r="AT65">
        <f>SAM_working!AS64</f>
        <v>0</v>
      </c>
      <c r="AU65">
        <f>SAM_working!AT64</f>
        <v>0</v>
      </c>
      <c r="AV65">
        <f>SAM_working!AU64</f>
        <v>0</v>
      </c>
      <c r="AW65">
        <f>SAM_working!AV64</f>
        <v>0</v>
      </c>
      <c r="AX65">
        <f>SAM_working!AW64</f>
        <v>0</v>
      </c>
      <c r="AY65">
        <f>SAM_working!AX64</f>
        <v>0</v>
      </c>
      <c r="AZ65">
        <f>SAM_working!AY64</f>
        <v>0</v>
      </c>
      <c r="BA65">
        <f>SAM_working!AZ64</f>
        <v>0</v>
      </c>
      <c r="BB65">
        <f>SAM_working!BA64</f>
        <v>0</v>
      </c>
      <c r="BC65">
        <f>SAM_working!BB64</f>
        <v>0</v>
      </c>
      <c r="BD65">
        <f>SAM_working!BC64</f>
        <v>0</v>
      </c>
      <c r="BE65">
        <f>SAM_working!BD64</f>
        <v>0</v>
      </c>
      <c r="BF65">
        <f>SAM_working!BE64</f>
        <v>0</v>
      </c>
      <c r="BG65">
        <f>SAM_working!BF64</f>
        <v>0</v>
      </c>
      <c r="BH65">
        <f>SAM_working!BG64</f>
        <v>0</v>
      </c>
      <c r="BI65">
        <f>SAM_working!BH64</f>
        <v>0</v>
      </c>
      <c r="BJ65">
        <f>SAM_working!BI64</f>
        <v>0</v>
      </c>
      <c r="BK65">
        <f>SAM_working!BJ64</f>
        <v>0</v>
      </c>
      <c r="BL65">
        <f>SAM_working!BK64</f>
        <v>369093528.30084097</v>
      </c>
      <c r="BM65">
        <f>SAM_working!BL64</f>
        <v>800934601.64769697</v>
      </c>
      <c r="BN65">
        <f>SAM_working!BM64</f>
        <v>0</v>
      </c>
      <c r="BO65">
        <f>SAM_working!BN64</f>
        <v>0</v>
      </c>
      <c r="BP65">
        <f>SAM_working!BO64</f>
        <v>0</v>
      </c>
      <c r="BQ65">
        <f>SAM_working!BP64</f>
        <v>0</v>
      </c>
      <c r="BR65">
        <f>SAM_working!BQ64</f>
        <v>8347334.1624229504</v>
      </c>
      <c r="BS65">
        <f>SAM_working!BR64</f>
        <v>0</v>
      </c>
      <c r="BT65">
        <f>SAM_working!BS64</f>
        <v>0</v>
      </c>
      <c r="BU65">
        <f>SAM_working!BT64</f>
        <v>0</v>
      </c>
      <c r="BV65">
        <f>SAM_working!BU64</f>
        <v>0</v>
      </c>
      <c r="BW65">
        <f>SAM_working!BV64</f>
        <v>0</v>
      </c>
      <c r="BX65">
        <f>SAM_working!BW64</f>
        <v>0</v>
      </c>
      <c r="BY65">
        <f>SAM_working!BX64</f>
        <v>0</v>
      </c>
      <c r="BZ65">
        <f>SAM_working!BY64</f>
        <v>0</v>
      </c>
      <c r="CA65">
        <f>SAM_working!BZ64</f>
        <v>0</v>
      </c>
      <c r="CB65">
        <f>SAM_working!CA64</f>
        <v>0</v>
      </c>
      <c r="CC65">
        <f>SAM_working!CB64</f>
        <v>0</v>
      </c>
      <c r="CD65">
        <f>SAM_working!CC64</f>
        <v>0</v>
      </c>
      <c r="CE65">
        <f>SAM_working!CD64</f>
        <v>0</v>
      </c>
      <c r="CF65">
        <f>SAM_working!CE64</f>
        <v>0</v>
      </c>
      <c r="CG65">
        <f>SAM_working!CF64</f>
        <v>0</v>
      </c>
      <c r="CH65">
        <f>SAM_working!CG64</f>
        <v>0</v>
      </c>
      <c r="CI65">
        <f>SAM_working!CH64</f>
        <v>0</v>
      </c>
      <c r="CJ65">
        <f>SAM_working!CI64</f>
        <v>0</v>
      </c>
      <c r="CK65">
        <f>SAM_working!CJ64</f>
        <v>0</v>
      </c>
      <c r="CL65">
        <f>SAM_working!CK64</f>
        <v>0</v>
      </c>
      <c r="CM65">
        <f>SAM_working!CL64</f>
        <v>0</v>
      </c>
      <c r="CN65">
        <f>SAM_working!CM64</f>
        <v>0</v>
      </c>
      <c r="CO65">
        <f>SAM_working!CN64</f>
        <v>1301359186.7681301</v>
      </c>
      <c r="CP65">
        <f>SAM_working!CO64</f>
        <v>1398109093.0847399</v>
      </c>
      <c r="CQ65">
        <f>SAM_working!CP64</f>
        <v>1040866746.66216</v>
      </c>
      <c r="CR65">
        <f>SAM_working!CQ64</f>
        <v>1084301849.7799101</v>
      </c>
      <c r="CS65">
        <f>SAM_working!CR64</f>
        <v>2479544834.4942799</v>
      </c>
      <c r="CT65">
        <f>SAM_working!CS64</f>
        <v>2361620025.7362299</v>
      </c>
      <c r="CU65">
        <f>SAM_working!CT64</f>
        <v>4498694850.1280203</v>
      </c>
      <c r="CV65">
        <f>SAM_working!CU64</f>
        <v>3764242892.8536</v>
      </c>
      <c r="CW65">
        <f>SAM_working!CV64</f>
        <v>9635097714.3946705</v>
      </c>
      <c r="CX65">
        <f>SAM_working!CW64</f>
        <v>0</v>
      </c>
      <c r="CY65">
        <f>SAM_working!CX64</f>
        <v>0</v>
      </c>
      <c r="CZ65">
        <f>SAM_working!CY64</f>
        <v>0</v>
      </c>
      <c r="DA65">
        <f>SAM_working!CZ64</f>
        <v>0</v>
      </c>
      <c r="DB65">
        <f>SAM_working!DA64</f>
        <v>0</v>
      </c>
      <c r="DC65">
        <f>SAM_working!DB64</f>
        <v>0</v>
      </c>
      <c r="DD65">
        <f>SAM_working!DC64</f>
        <v>0</v>
      </c>
      <c r="DE65">
        <f>SAM_working!DD64</f>
        <v>0</v>
      </c>
      <c r="DF65">
        <f>SAM_working!DE64</f>
        <v>0</v>
      </c>
      <c r="DG65">
        <f>SAM_working!DF64</f>
        <v>0</v>
      </c>
      <c r="DH65">
        <f>SAM_working!DG64</f>
        <v>0</v>
      </c>
      <c r="DI65">
        <f>SAM_working!DH64</f>
        <v>3346934.1471977802</v>
      </c>
      <c r="DJ65">
        <f t="shared" si="1"/>
        <v>28745559592.159901</v>
      </c>
    </row>
    <row r="66" spans="1:114">
      <c r="A66" t="s">
        <v>65</v>
      </c>
      <c r="B66">
        <f>SAM_working!B65</f>
        <v>106315812.463801</v>
      </c>
      <c r="D66">
        <f>SAM_working!C65</f>
        <v>122035072.328554</v>
      </c>
      <c r="E66">
        <f>SAM_working!D65</f>
        <v>62722371.411726199</v>
      </c>
      <c r="F66">
        <f>SAM_working!E65</f>
        <v>174851969.31967199</v>
      </c>
      <c r="G66">
        <f>SAM_working!F65</f>
        <v>101459.65584242099</v>
      </c>
      <c r="H66">
        <f>SAM_working!G65</f>
        <v>9088.5296459118908</v>
      </c>
      <c r="I66">
        <f>SAM_working!H65</f>
        <v>9232.0981790310307</v>
      </c>
      <c r="J66">
        <f>SAM_working!I65</f>
        <v>55662836.333477803</v>
      </c>
      <c r="K66">
        <f>SAM_working!J65</f>
        <v>7676431.9201945001</v>
      </c>
      <c r="L66">
        <f>SAM_working!K65</f>
        <v>10896499.4671377</v>
      </c>
      <c r="M66">
        <f>SAM_working!L65</f>
        <v>695342380.13603497</v>
      </c>
      <c r="N66">
        <f>SAM_working!M65</f>
        <v>2119470770.0536301</v>
      </c>
      <c r="O66">
        <f>SAM_working!N65</f>
        <v>488688954.40309799</v>
      </c>
      <c r="P66">
        <f>SAM_working!O65</f>
        <v>270163667.76373899</v>
      </c>
      <c r="Q66">
        <f>SAM_working!P65</f>
        <v>10215192.425703401</v>
      </c>
      <c r="R66">
        <f>SAM_working!Q65</f>
        <v>21071511.194855399</v>
      </c>
      <c r="S66">
        <f>SAM_working!R65</f>
        <v>19754466.706659202</v>
      </c>
      <c r="T66">
        <f>SAM_working!S65</f>
        <v>399514.59564832598</v>
      </c>
      <c r="U66">
        <f>SAM_working!T65</f>
        <v>67470815.549275801</v>
      </c>
      <c r="V66">
        <f>SAM_working!U65</f>
        <v>179086646.95095399</v>
      </c>
      <c r="W66">
        <f>SAM_working!V65</f>
        <v>166451974.18090299</v>
      </c>
      <c r="X66">
        <f>SAM_working!W65</f>
        <v>4107346.5769575601</v>
      </c>
      <c r="Y66">
        <f>SAM_working!X65</f>
        <v>98125802.0895928</v>
      </c>
      <c r="Z66">
        <f>SAM_working!Y65</f>
        <v>206844839.71648699</v>
      </c>
      <c r="AA66">
        <f>SAM_working!Z65</f>
        <v>98827686.631736204</v>
      </c>
      <c r="AB66">
        <f>SAM_working!AA65</f>
        <v>28638346.812125899</v>
      </c>
      <c r="AC66">
        <f>SAM_working!AB65</f>
        <v>567174277.94036198</v>
      </c>
      <c r="AD66">
        <f>SAM_working!AC65</f>
        <v>111786985.877554</v>
      </c>
      <c r="AE66">
        <f>SAM_working!AD65</f>
        <v>29162068.533489101</v>
      </c>
      <c r="AF66">
        <f>SAM_working!AE65</f>
        <v>114554496.09964</v>
      </c>
      <c r="AG66">
        <f>SAM_working!AF65</f>
        <v>57145906.525523499</v>
      </c>
      <c r="AH66">
        <f>SAM_working!AG65</f>
        <v>102720715.40688001</v>
      </c>
      <c r="AI66">
        <f>SAM_working!AH65</f>
        <v>127490970.11273301</v>
      </c>
      <c r="AJ66">
        <f>SAM_working!AI65</f>
        <v>10066759473.8636</v>
      </c>
      <c r="AK66">
        <f>SAM_working!AJ65</f>
        <v>950890259.06704605</v>
      </c>
      <c r="AL66">
        <f>SAM_working!AK65</f>
        <v>205833132.427856</v>
      </c>
      <c r="AM66">
        <f>SAM_working!AL65</f>
        <v>323875616.70464998</v>
      </c>
      <c r="AN66">
        <f>SAM_working!AM65</f>
        <v>2036555913.1689899</v>
      </c>
      <c r="AO66">
        <f>SAM_working!AN65</f>
        <v>1461322699.9075501</v>
      </c>
      <c r="AP66">
        <f>SAM_working!AO65</f>
        <v>450273808.81800801</v>
      </c>
      <c r="AQ66">
        <f>SAM_working!AP65</f>
        <v>2845090847.3561602</v>
      </c>
      <c r="AR66">
        <f>SAM_working!AQ65</f>
        <v>1964449040.78128</v>
      </c>
      <c r="AS66">
        <f>SAM_working!AR65</f>
        <v>1288150048.34516</v>
      </c>
      <c r="AT66">
        <f>SAM_working!AS65</f>
        <v>29177206.932397898</v>
      </c>
      <c r="AU66">
        <f>SAM_working!AT65</f>
        <v>7976603.5548206596</v>
      </c>
      <c r="AV66">
        <f>SAM_working!AU65</f>
        <v>63724729.013560399</v>
      </c>
      <c r="AW66">
        <f>SAM_working!AV65</f>
        <v>881259171.85218203</v>
      </c>
      <c r="AX66">
        <f>SAM_working!AW65</f>
        <v>562499899.39459395</v>
      </c>
      <c r="AY66">
        <f>SAM_working!AX65</f>
        <v>23555718.083404701</v>
      </c>
      <c r="AZ66">
        <f>SAM_working!AY65</f>
        <v>181168734.0492</v>
      </c>
      <c r="BA66">
        <f>SAM_working!AZ65</f>
        <v>66735749.422596902</v>
      </c>
      <c r="BB66">
        <f>SAM_working!BA65</f>
        <v>1023366273.55452</v>
      </c>
      <c r="BC66">
        <f>SAM_working!BB65</f>
        <v>561536331.31416798</v>
      </c>
      <c r="BD66">
        <f>SAM_working!BC65</f>
        <v>1060743383.33178</v>
      </c>
      <c r="BE66">
        <f>SAM_working!BD65</f>
        <v>277725316.526088</v>
      </c>
      <c r="BF66">
        <f>SAM_working!BE65</f>
        <v>2043795537.8192999</v>
      </c>
      <c r="BG66">
        <f>SAM_working!BF65</f>
        <v>1825310004.5671501</v>
      </c>
      <c r="BH66">
        <f>SAM_working!BG65</f>
        <v>1282976007.63749</v>
      </c>
      <c r="BI66">
        <f>SAM_working!BH65</f>
        <v>512791981.09674698</v>
      </c>
      <c r="BJ66">
        <f>SAM_working!BI65</f>
        <v>4053084402.6166701</v>
      </c>
      <c r="BK66">
        <f>SAM_working!BJ65</f>
        <v>1438896992.9751</v>
      </c>
      <c r="BL66">
        <f>SAM_working!BK65</f>
        <v>1728318946.0229101</v>
      </c>
      <c r="BM66">
        <f>SAM_working!BL65</f>
        <v>67451395.235291794</v>
      </c>
      <c r="BN66">
        <f>SAM_working!BM65</f>
        <v>35572112780.740196</v>
      </c>
      <c r="BO66">
        <f>SAM_working!BN65</f>
        <v>1211417611.83531</v>
      </c>
      <c r="BP66">
        <f>SAM_working!BO65</f>
        <v>608715538.52905297</v>
      </c>
      <c r="BQ66">
        <f>SAM_working!BP65</f>
        <v>26127639704.188801</v>
      </c>
      <c r="BR66">
        <f>SAM_working!BQ65</f>
        <v>3606231752.7205801</v>
      </c>
      <c r="BS66">
        <f>SAM_working!BR65</f>
        <v>3731627994.4351001</v>
      </c>
      <c r="BT66">
        <f>SAM_working!BS65</f>
        <v>355620615.83901602</v>
      </c>
      <c r="BU66">
        <f>SAM_working!BT65</f>
        <v>2968457138.1638899</v>
      </c>
      <c r="BV66">
        <f>SAM_working!BU65</f>
        <v>7987703595.7848597</v>
      </c>
      <c r="BW66">
        <f>SAM_working!BV65</f>
        <v>5965713226.8589296</v>
      </c>
      <c r="BX66">
        <f>SAM_working!BW65</f>
        <v>3410269841.6759501</v>
      </c>
      <c r="BY66">
        <f>SAM_working!BX65</f>
        <v>3415395750.0820999</v>
      </c>
      <c r="BZ66">
        <f>SAM_working!BY65</f>
        <v>2556191234.3274002</v>
      </c>
      <c r="CA66">
        <f>SAM_working!BZ65</f>
        <v>286494688.05118102</v>
      </c>
      <c r="CB66">
        <f>SAM_working!CA65</f>
        <v>1879187216.28598</v>
      </c>
      <c r="CC66">
        <f>SAM_working!CB65</f>
        <v>646411594.86004996</v>
      </c>
      <c r="CD66">
        <f>SAM_working!CC65</f>
        <v>8695669304.3964996</v>
      </c>
      <c r="CE66">
        <f>SAM_working!CD65</f>
        <v>2817414161.41466</v>
      </c>
      <c r="CF66">
        <f>SAM_working!CE65</f>
        <v>4307141930.8282003</v>
      </c>
      <c r="CG66">
        <f>SAM_working!CF65</f>
        <v>3082507085.2075901</v>
      </c>
      <c r="CH66">
        <f>SAM_working!CG65</f>
        <v>0</v>
      </c>
      <c r="CI66">
        <f>SAM_working!CH65</f>
        <v>762329752.32394695</v>
      </c>
      <c r="CJ66">
        <f>SAM_working!CI65</f>
        <v>0</v>
      </c>
      <c r="CK66">
        <f>SAM_working!CJ65</f>
        <v>0</v>
      </c>
      <c r="CL66">
        <f>SAM_working!CK65</f>
        <v>0</v>
      </c>
      <c r="CM66">
        <f>SAM_working!CL65</f>
        <v>0</v>
      </c>
      <c r="CN66">
        <f>SAM_working!CM65</f>
        <v>0</v>
      </c>
      <c r="CO66">
        <f>SAM_working!CN65</f>
        <v>15505531331.312799</v>
      </c>
      <c r="CP66">
        <f>SAM_working!CO65</f>
        <v>27882318183.055801</v>
      </c>
      <c r="CQ66">
        <f>SAM_working!CP65</f>
        <v>12245508676.2871</v>
      </c>
      <c r="CR66">
        <f>SAM_working!CQ65</f>
        <v>17474526360.507401</v>
      </c>
      <c r="CS66">
        <f>SAM_working!CR65</f>
        <v>38303333368.618202</v>
      </c>
      <c r="CT66">
        <f>SAM_working!CS65</f>
        <v>46184133265.845299</v>
      </c>
      <c r="CU66">
        <f>SAM_working!CT65</f>
        <v>63198024103.816399</v>
      </c>
      <c r="CV66">
        <f>SAM_working!CU65</f>
        <v>46323476629.205597</v>
      </c>
      <c r="CW66">
        <f>SAM_working!CV65</f>
        <v>143731773846.383</v>
      </c>
      <c r="CX66">
        <f>SAM_working!CW65</f>
        <v>267573585.01838699</v>
      </c>
      <c r="CY66">
        <f>SAM_working!CX65</f>
        <v>64175920.828152001</v>
      </c>
      <c r="CZ66">
        <f>SAM_working!CY65</f>
        <v>0</v>
      </c>
      <c r="DA66">
        <f>SAM_working!CZ65</f>
        <v>2655850411.3645501</v>
      </c>
      <c r="DB66">
        <f>SAM_working!DA65</f>
        <v>121615899.848401</v>
      </c>
      <c r="DC66">
        <f>SAM_working!DB65</f>
        <v>271397726.79606402</v>
      </c>
      <c r="DD66">
        <f>SAM_working!DC65</f>
        <v>0</v>
      </c>
      <c r="DE66">
        <f>SAM_working!DD65</f>
        <v>0</v>
      </c>
      <c r="DF66">
        <f>SAM_working!DE65</f>
        <v>63854661468.804398</v>
      </c>
      <c r="DG66">
        <f>SAM_working!DF65</f>
        <v>0</v>
      </c>
      <c r="DH66">
        <f>SAM_working!DG65</f>
        <v>443879430.86580902</v>
      </c>
      <c r="DI66">
        <f>SAM_working!DH65</f>
        <v>52585327927.541397</v>
      </c>
      <c r="DJ66">
        <f t="shared" si="1"/>
        <v>696517631989.90015</v>
      </c>
    </row>
    <row r="67" spans="1:114">
      <c r="A67" t="s">
        <v>66</v>
      </c>
      <c r="B67">
        <f>SAM_working!B66</f>
        <v>61398753.885266401</v>
      </c>
      <c r="D67">
        <f>SAM_working!C66</f>
        <v>110183884.88582499</v>
      </c>
      <c r="E67">
        <f>SAM_working!D66</f>
        <v>60060674.996074803</v>
      </c>
      <c r="F67">
        <f>SAM_working!E66</f>
        <v>62614195.905689798</v>
      </c>
      <c r="G67">
        <f>SAM_working!F66</f>
        <v>143432.07073887001</v>
      </c>
      <c r="H67">
        <f>SAM_working!G66</f>
        <v>0.99884284773823995</v>
      </c>
      <c r="I67">
        <f>SAM_working!H66</f>
        <v>169278.382539521</v>
      </c>
      <c r="J67">
        <f>SAM_working!I66</f>
        <v>101744891.351881</v>
      </c>
      <c r="K67">
        <f>SAM_working!J66</f>
        <v>37231035.153898299</v>
      </c>
      <c r="L67">
        <f>SAM_working!K66</f>
        <v>39801100.915995903</v>
      </c>
      <c r="M67">
        <f>SAM_working!L66</f>
        <v>121365875.967351</v>
      </c>
      <c r="N67">
        <f>SAM_working!M66</f>
        <v>2732021994.5427999</v>
      </c>
      <c r="O67">
        <f>SAM_working!N66</f>
        <v>151725384.79005101</v>
      </c>
      <c r="P67">
        <f>SAM_working!O66</f>
        <v>38802680.476438798</v>
      </c>
      <c r="Q67">
        <f>SAM_working!P66</f>
        <v>916586.82972352498</v>
      </c>
      <c r="R67">
        <f>SAM_working!Q66</f>
        <v>1353779.36985148</v>
      </c>
      <c r="S67">
        <f>SAM_working!R66</f>
        <v>182073793.262918</v>
      </c>
      <c r="T67">
        <f>SAM_working!S66</f>
        <v>121698583.027089</v>
      </c>
      <c r="U67">
        <f>SAM_working!T66</f>
        <v>16057975.690776501</v>
      </c>
      <c r="V67">
        <f>SAM_working!U66</f>
        <v>28506691.865061</v>
      </c>
      <c r="W67">
        <f>SAM_working!V66</f>
        <v>21238533.196095701</v>
      </c>
      <c r="X67">
        <f>SAM_working!W66</f>
        <v>83001055.729845494</v>
      </c>
      <c r="Y67">
        <f>SAM_working!X66</f>
        <v>77543519.287362695</v>
      </c>
      <c r="Z67">
        <f>SAM_working!Y66</f>
        <v>27851457.3159802</v>
      </c>
      <c r="AA67">
        <f>SAM_working!Z66</f>
        <v>46746622.245224997</v>
      </c>
      <c r="AB67">
        <f>SAM_working!AA66</f>
        <v>14865187.0974048</v>
      </c>
      <c r="AC67">
        <f>SAM_working!AB66</f>
        <v>72966071.089417696</v>
      </c>
      <c r="AD67">
        <f>SAM_working!AC66</f>
        <v>23195500.031420499</v>
      </c>
      <c r="AE67">
        <f>SAM_working!AD66</f>
        <v>45048452.182065398</v>
      </c>
      <c r="AF67">
        <f>SAM_working!AE66</f>
        <v>12855823.418885799</v>
      </c>
      <c r="AG67">
        <f>SAM_working!AF66</f>
        <v>136086739.40981299</v>
      </c>
      <c r="AH67">
        <f>SAM_working!AG66</f>
        <v>13309120.584607899</v>
      </c>
      <c r="AI67">
        <f>SAM_working!AH66</f>
        <v>19067340.805032302</v>
      </c>
      <c r="AJ67">
        <f>SAM_working!AI66</f>
        <v>918139855.18273401</v>
      </c>
      <c r="AK67">
        <f>SAM_working!AJ66</f>
        <v>29067693.106558502</v>
      </c>
      <c r="AL67">
        <f>SAM_working!AK66</f>
        <v>1966712.8021909001</v>
      </c>
      <c r="AM67">
        <f>SAM_working!AL66</f>
        <v>19189766.350496002</v>
      </c>
      <c r="AN67">
        <f>SAM_working!AM66</f>
        <v>23899837.897536099</v>
      </c>
      <c r="AO67">
        <f>SAM_working!AN66</f>
        <v>27459823.694478501</v>
      </c>
      <c r="AP67">
        <f>SAM_working!AO66</f>
        <v>12742890.826323699</v>
      </c>
      <c r="AQ67">
        <f>SAM_working!AP66</f>
        <v>13635059.052546101</v>
      </c>
      <c r="AR67">
        <f>SAM_working!AQ66</f>
        <v>16396087.5315683</v>
      </c>
      <c r="AS67">
        <f>SAM_working!AR66</f>
        <v>22343793.2283017</v>
      </c>
      <c r="AT67">
        <f>SAM_working!AS66</f>
        <v>1183548240.72312</v>
      </c>
      <c r="AU67">
        <f>SAM_working!AT66</f>
        <v>261496205.03066501</v>
      </c>
      <c r="AV67">
        <f>SAM_working!AU66</f>
        <v>378579925.463557</v>
      </c>
      <c r="AW67">
        <f>SAM_working!AV66</f>
        <v>795407352.08554304</v>
      </c>
      <c r="AX67">
        <f>SAM_working!AW66</f>
        <v>183612017.39029101</v>
      </c>
      <c r="AY67">
        <f>SAM_working!AX66</f>
        <v>6099295.7344255401</v>
      </c>
      <c r="AZ67">
        <f>SAM_working!AY66</f>
        <v>73256911.508478299</v>
      </c>
      <c r="BA67">
        <f>SAM_working!AZ66</f>
        <v>17115898.091792598</v>
      </c>
      <c r="BB67">
        <f>SAM_working!BA66</f>
        <v>462415422.895854</v>
      </c>
      <c r="BC67">
        <f>SAM_working!BB66</f>
        <v>25053046.614686999</v>
      </c>
      <c r="BD67">
        <f>SAM_working!BC66</f>
        <v>188167215.16465801</v>
      </c>
      <c r="BE67">
        <f>SAM_working!BD66</f>
        <v>321161475.11906701</v>
      </c>
      <c r="BF67">
        <f>SAM_working!BE66</f>
        <v>271990096.56828201</v>
      </c>
      <c r="BG67">
        <f>SAM_working!BF66</f>
        <v>154925760.09765801</v>
      </c>
      <c r="BH67">
        <f>SAM_working!BG66</f>
        <v>1152575840.2214701</v>
      </c>
      <c r="BI67">
        <f>SAM_working!BH66</f>
        <v>49215033.940170497</v>
      </c>
      <c r="BJ67">
        <f>SAM_working!BI66</f>
        <v>182817477.97693899</v>
      </c>
      <c r="BK67">
        <f>SAM_working!BJ66</f>
        <v>113550545.305834</v>
      </c>
      <c r="BL67">
        <f>SAM_working!BK66</f>
        <v>154384511.20092201</v>
      </c>
      <c r="BM67">
        <f>SAM_working!BL66</f>
        <v>2763973.0095490301</v>
      </c>
      <c r="BN67">
        <f>SAM_working!BM66</f>
        <v>815351709.57508302</v>
      </c>
      <c r="BO67">
        <f>SAM_working!BN66</f>
        <v>683121882.31374395</v>
      </c>
      <c r="BP67">
        <f>SAM_working!BO66</f>
        <v>403553950.57935601</v>
      </c>
      <c r="BQ67">
        <f>SAM_working!BP66</f>
        <v>950737141.86171305</v>
      </c>
      <c r="BR67">
        <f>SAM_working!BQ66</f>
        <v>219691339.48626399</v>
      </c>
      <c r="BS67">
        <f>SAM_working!BR66</f>
        <v>535075082.64204001</v>
      </c>
      <c r="BT67">
        <f>SAM_working!BS66</f>
        <v>209880305.927609</v>
      </c>
      <c r="BU67">
        <f>SAM_working!BT66</f>
        <v>95938634.894453704</v>
      </c>
      <c r="BV67">
        <f>SAM_working!BU66</f>
        <v>326943367.34865397</v>
      </c>
      <c r="BW67">
        <f>SAM_working!BV66</f>
        <v>255976332.99774</v>
      </c>
      <c r="BX67">
        <f>SAM_working!BW66</f>
        <v>51793053.458517998</v>
      </c>
      <c r="BY67">
        <f>SAM_working!BX66</f>
        <v>53589228.464085601</v>
      </c>
      <c r="BZ67">
        <f>SAM_working!BY66</f>
        <v>207263734.17152199</v>
      </c>
      <c r="CA67">
        <f>SAM_working!BZ66</f>
        <v>6052969.2527200701</v>
      </c>
      <c r="CB67">
        <f>SAM_working!CA66</f>
        <v>283229521.67236203</v>
      </c>
      <c r="CC67">
        <f>SAM_working!CB66</f>
        <v>67230438.696820304</v>
      </c>
      <c r="CD67">
        <f>SAM_working!CC66</f>
        <v>85804806.682603195</v>
      </c>
      <c r="CE67">
        <f>SAM_working!CD66</f>
        <v>117857854.33381</v>
      </c>
      <c r="CF67">
        <f>SAM_working!CE66</f>
        <v>133483231.41951901</v>
      </c>
      <c r="CG67">
        <f>SAM_working!CF66</f>
        <v>38904020.114580803</v>
      </c>
      <c r="CH67">
        <f>SAM_working!CG66</f>
        <v>0</v>
      </c>
      <c r="CI67">
        <f>SAM_working!CH66</f>
        <v>64823316.890743397</v>
      </c>
      <c r="CJ67">
        <f>SAM_working!CI66</f>
        <v>0</v>
      </c>
      <c r="CK67">
        <f>SAM_working!CJ66</f>
        <v>0</v>
      </c>
      <c r="CL67">
        <f>SAM_working!CK66</f>
        <v>0</v>
      </c>
      <c r="CM67">
        <f>SAM_working!CL66</f>
        <v>0</v>
      </c>
      <c r="CN67">
        <f>SAM_working!CM66</f>
        <v>0</v>
      </c>
      <c r="CO67">
        <f>SAM_working!CN66</f>
        <v>190641787.958628</v>
      </c>
      <c r="CP67">
        <f>SAM_working!CO66</f>
        <v>268227891.34174499</v>
      </c>
      <c r="CQ67">
        <f>SAM_working!CP66</f>
        <v>273167930.68856901</v>
      </c>
      <c r="CR67">
        <f>SAM_working!CQ66</f>
        <v>290558289.19838899</v>
      </c>
      <c r="CS67">
        <f>SAM_working!CR66</f>
        <v>790679192.25287104</v>
      </c>
      <c r="CT67">
        <f>SAM_working!CS66</f>
        <v>1072380010.46584</v>
      </c>
      <c r="CU67">
        <f>SAM_working!CT66</f>
        <v>2182496622.4187799</v>
      </c>
      <c r="CV67">
        <f>SAM_working!CU66</f>
        <v>1984464326.7799201</v>
      </c>
      <c r="CW67">
        <f>SAM_working!CV66</f>
        <v>4978602185.7490597</v>
      </c>
      <c r="CX67">
        <f>SAM_working!CW66</f>
        <v>4959068.1460347297</v>
      </c>
      <c r="CY67">
        <f>SAM_working!CX66</f>
        <v>41512301.089028999</v>
      </c>
      <c r="CZ67">
        <f>SAM_working!CY66</f>
        <v>0</v>
      </c>
      <c r="DA67">
        <f>SAM_working!CZ66</f>
        <v>164622783.49965999</v>
      </c>
      <c r="DB67">
        <f>SAM_working!DA66</f>
        <v>74275986.132111803</v>
      </c>
      <c r="DC67">
        <f>SAM_working!DB66</f>
        <v>916233635.61996996</v>
      </c>
      <c r="DD67">
        <f>SAM_working!DC66</f>
        <v>0</v>
      </c>
      <c r="DE67">
        <f>SAM_working!DD66</f>
        <v>0</v>
      </c>
      <c r="DF67">
        <f>SAM_working!DE66</f>
        <v>7017721.7204271303</v>
      </c>
      <c r="DG67">
        <f>SAM_working!DF66</f>
        <v>0</v>
      </c>
      <c r="DH67">
        <f>SAM_working!DG66</f>
        <v>578881964.20396101</v>
      </c>
      <c r="DI67">
        <f>SAM_working!DH66</f>
        <v>55596084.456667498</v>
      </c>
      <c r="DJ67">
        <f t="shared" si="1"/>
        <v>31005243485.08326</v>
      </c>
    </row>
    <row r="68" spans="1:114">
      <c r="A68" t="s">
        <v>67</v>
      </c>
      <c r="B68">
        <f>SAM_working!B67</f>
        <v>6593814.8193122996</v>
      </c>
      <c r="D68">
        <f>SAM_working!C67</f>
        <v>18667077.945554901</v>
      </c>
      <c r="E68">
        <f>SAM_working!D67</f>
        <v>13388438.4723974</v>
      </c>
      <c r="F68">
        <f>SAM_working!E67</f>
        <v>2724.2308658871402</v>
      </c>
      <c r="G68">
        <f>SAM_working!F67</f>
        <v>0</v>
      </c>
      <c r="H68">
        <f>SAM_working!G67</f>
        <v>3.8061145616824499</v>
      </c>
      <c r="I68">
        <f>SAM_working!H67</f>
        <v>56761.041296832998</v>
      </c>
      <c r="J68">
        <f>SAM_working!I67</f>
        <v>12025927.677643901</v>
      </c>
      <c r="K68">
        <f>SAM_working!J67</f>
        <v>6039239.0993869202</v>
      </c>
      <c r="L68">
        <f>SAM_working!K67</f>
        <v>24413933.405149899</v>
      </c>
      <c r="M68">
        <f>SAM_working!L67</f>
        <v>61176617.7682992</v>
      </c>
      <c r="N68">
        <f>SAM_working!M67</f>
        <v>240758839.11907101</v>
      </c>
      <c r="O68">
        <f>SAM_working!N67</f>
        <v>186527836.91268501</v>
      </c>
      <c r="P68">
        <f>SAM_working!O67</f>
        <v>426662853.08796799</v>
      </c>
      <c r="Q68">
        <f>SAM_working!P67</f>
        <v>4282734.1164456503</v>
      </c>
      <c r="R68">
        <f>SAM_working!Q67</f>
        <v>28.9199059122985</v>
      </c>
      <c r="S68">
        <f>SAM_working!R67</f>
        <v>21548151.078337099</v>
      </c>
      <c r="T68">
        <f>SAM_working!S67</f>
        <v>867588.59364846803</v>
      </c>
      <c r="U68">
        <f>SAM_working!T67</f>
        <v>8871412.2543649692</v>
      </c>
      <c r="V68">
        <f>SAM_working!U67</f>
        <v>65274933.563995697</v>
      </c>
      <c r="W68">
        <f>SAM_working!V67</f>
        <v>26087694.980721701</v>
      </c>
      <c r="X68">
        <f>SAM_working!W67</f>
        <v>74955977.221369997</v>
      </c>
      <c r="Y68">
        <f>SAM_working!X67</f>
        <v>384093644.76184797</v>
      </c>
      <c r="Z68">
        <f>SAM_working!Y67</f>
        <v>64204494.830768302</v>
      </c>
      <c r="AA68">
        <f>SAM_working!Z67</f>
        <v>63374400.188723601</v>
      </c>
      <c r="AB68">
        <f>SAM_working!AA67</f>
        <v>27904598.500925899</v>
      </c>
      <c r="AC68">
        <f>SAM_working!AB67</f>
        <v>218604377.20436099</v>
      </c>
      <c r="AD68">
        <f>SAM_working!AC67</f>
        <v>158069747.94245899</v>
      </c>
      <c r="AE68">
        <f>SAM_working!AD67</f>
        <v>569206479.87926197</v>
      </c>
      <c r="AF68">
        <f>SAM_working!AE67</f>
        <v>116473675.226128</v>
      </c>
      <c r="AG68">
        <f>SAM_working!AF67</f>
        <v>231251038.159684</v>
      </c>
      <c r="AH68">
        <f>SAM_working!AG67</f>
        <v>10151786.906790299</v>
      </c>
      <c r="AI68">
        <f>SAM_working!AH67</f>
        <v>254753363.056014</v>
      </c>
      <c r="AJ68">
        <f>SAM_working!AI67</f>
        <v>4407057290.8062897</v>
      </c>
      <c r="AK68">
        <f>SAM_working!AJ67</f>
        <v>45266402.251020104</v>
      </c>
      <c r="AL68">
        <f>SAM_working!AK67</f>
        <v>6818687.2755748304</v>
      </c>
      <c r="AM68">
        <f>SAM_working!AL67</f>
        <v>149898585.67144901</v>
      </c>
      <c r="AN68">
        <f>SAM_working!AM67</f>
        <v>144759413.93233401</v>
      </c>
      <c r="AO68">
        <f>SAM_working!AN67</f>
        <v>38222406.267909199</v>
      </c>
      <c r="AP68">
        <f>SAM_working!AO67</f>
        <v>30757935.244978402</v>
      </c>
      <c r="AQ68">
        <f>SAM_working!AP67</f>
        <v>108752663.36636101</v>
      </c>
      <c r="AR68">
        <f>SAM_working!AQ67</f>
        <v>61747030.425377302</v>
      </c>
      <c r="AS68">
        <f>SAM_working!AR67</f>
        <v>419431417.125624</v>
      </c>
      <c r="AT68">
        <f>SAM_working!AS67</f>
        <v>84875546.6346412</v>
      </c>
      <c r="AU68">
        <f>SAM_working!AT67</f>
        <v>4075285.9325161302</v>
      </c>
      <c r="AV68">
        <f>SAM_working!AU67</f>
        <v>573824.03136895294</v>
      </c>
      <c r="AW68">
        <f>SAM_working!AV67</f>
        <v>285058374.912889</v>
      </c>
      <c r="AX68">
        <f>SAM_working!AW67</f>
        <v>123662.364077911</v>
      </c>
      <c r="AY68">
        <f>SAM_working!AX67</f>
        <v>1672.1065819939599</v>
      </c>
      <c r="AZ68">
        <f>SAM_working!AY67</f>
        <v>4408910.7253095796</v>
      </c>
      <c r="BA68">
        <f>SAM_working!AZ67</f>
        <v>129.56539187920899</v>
      </c>
      <c r="BB68">
        <f>SAM_working!BA67</f>
        <v>15989752.429663001</v>
      </c>
      <c r="BC68">
        <f>SAM_working!BB67</f>
        <v>199067140.02263501</v>
      </c>
      <c r="BD68">
        <f>SAM_working!BC67</f>
        <v>48728944.121319398</v>
      </c>
      <c r="BE68">
        <f>SAM_working!BD67</f>
        <v>297434744.81923002</v>
      </c>
      <c r="BF68">
        <f>SAM_working!BE67</f>
        <v>355440335.78338403</v>
      </c>
      <c r="BG68">
        <f>SAM_working!BF67</f>
        <v>2962984547.4236898</v>
      </c>
      <c r="BH68">
        <f>SAM_working!BG67</f>
        <v>191159878.999365</v>
      </c>
      <c r="BI68">
        <f>SAM_working!BH67</f>
        <v>101449178.07003701</v>
      </c>
      <c r="BJ68">
        <f>SAM_working!BI67</f>
        <v>1536974276.3195701</v>
      </c>
      <c r="BK68">
        <f>SAM_working!BJ67</f>
        <v>96710255.738944694</v>
      </c>
      <c r="BL68">
        <f>SAM_working!BK67</f>
        <v>193370446.740073</v>
      </c>
      <c r="BM68">
        <f>SAM_working!BL67</f>
        <v>2886642.6449963902</v>
      </c>
      <c r="BN68">
        <f>SAM_working!BM67</f>
        <v>590963157.33941603</v>
      </c>
      <c r="BO68">
        <f>SAM_working!BN67</f>
        <v>191382607.42276201</v>
      </c>
      <c r="BP68">
        <f>SAM_working!BO67</f>
        <v>1752197540.91114</v>
      </c>
      <c r="BQ68">
        <f>SAM_working!BP67</f>
        <v>3602562573.2595</v>
      </c>
      <c r="BR68">
        <f>SAM_working!BQ67</f>
        <v>3293691671.7598</v>
      </c>
      <c r="BS68">
        <f>SAM_working!BR67</f>
        <v>583217137.40101302</v>
      </c>
      <c r="BT68">
        <f>SAM_working!BS67</f>
        <v>93047977.912827805</v>
      </c>
      <c r="BU68">
        <f>SAM_working!BT67</f>
        <v>83641244.716028899</v>
      </c>
      <c r="BV68">
        <f>SAM_working!BU67</f>
        <v>312350186.89564103</v>
      </c>
      <c r="BW68">
        <f>SAM_working!BV67</f>
        <v>48646961.049482301</v>
      </c>
      <c r="BX68">
        <f>SAM_working!BW67</f>
        <v>312698.00114820601</v>
      </c>
      <c r="BY68">
        <f>SAM_working!BX67</f>
        <v>89997356.939964101</v>
      </c>
      <c r="BZ68">
        <f>SAM_working!BY67</f>
        <v>459387425.560642</v>
      </c>
      <c r="CA68">
        <f>SAM_working!BZ67</f>
        <v>273634.01437805902</v>
      </c>
      <c r="CB68">
        <f>SAM_working!CA67</f>
        <v>80253490.529080704</v>
      </c>
      <c r="CC68">
        <f>SAM_working!CB67</f>
        <v>111773040.048456</v>
      </c>
      <c r="CD68">
        <f>SAM_working!CC67</f>
        <v>3052596749.72087</v>
      </c>
      <c r="CE68">
        <f>SAM_working!CD67</f>
        <v>9288668.7688356992</v>
      </c>
      <c r="CF68">
        <f>SAM_working!CE67</f>
        <v>45068013.261671104</v>
      </c>
      <c r="CG68">
        <f>SAM_working!CF67</f>
        <v>6388845.9932798604</v>
      </c>
      <c r="CH68">
        <f>SAM_working!CG67</f>
        <v>0</v>
      </c>
      <c r="CI68">
        <f>SAM_working!CH67</f>
        <v>186761305.75608701</v>
      </c>
      <c r="CJ68">
        <f>SAM_working!CI67</f>
        <v>0</v>
      </c>
      <c r="CK68">
        <f>SAM_working!CJ67</f>
        <v>0</v>
      </c>
      <c r="CL68">
        <f>SAM_working!CK67</f>
        <v>0</v>
      </c>
      <c r="CM68">
        <f>SAM_working!CL67</f>
        <v>0</v>
      </c>
      <c r="CN68">
        <f>SAM_working!CM67</f>
        <v>0</v>
      </c>
      <c r="CO68">
        <f>SAM_working!CN67</f>
        <v>27072.099263815799</v>
      </c>
      <c r="CP68">
        <f>SAM_working!CO67</f>
        <v>91030.054091598198</v>
      </c>
      <c r="CQ68">
        <f>SAM_working!CP67</f>
        <v>125236.656119508</v>
      </c>
      <c r="CR68">
        <f>SAM_working!CQ67</f>
        <v>100216.77157162099</v>
      </c>
      <c r="CS68">
        <f>SAM_working!CR67</f>
        <v>409406.00857770402</v>
      </c>
      <c r="CT68">
        <f>SAM_working!CS67</f>
        <v>614776.42653147795</v>
      </c>
      <c r="CU68">
        <f>SAM_working!CT67</f>
        <v>1419481.7579815499</v>
      </c>
      <c r="CV68">
        <f>SAM_working!CU67</f>
        <v>1053776.9023621799</v>
      </c>
      <c r="CW68">
        <f>SAM_working!CV67</f>
        <v>8369573.7449417496</v>
      </c>
      <c r="CX68">
        <f>SAM_working!CW67</f>
        <v>0</v>
      </c>
      <c r="CY68">
        <f>SAM_working!CX67</f>
        <v>0</v>
      </c>
      <c r="CZ68">
        <f>SAM_working!CY67</f>
        <v>0</v>
      </c>
      <c r="DA68">
        <f>SAM_working!CZ67</f>
        <v>48721.543439774498</v>
      </c>
      <c r="DB68">
        <f>SAM_working!DA67</f>
        <v>0</v>
      </c>
      <c r="DC68">
        <f>SAM_working!DB67</f>
        <v>0</v>
      </c>
      <c r="DD68">
        <f>SAM_working!DC67</f>
        <v>0</v>
      </c>
      <c r="DE68">
        <f>SAM_working!DD67</f>
        <v>0</v>
      </c>
      <c r="DF68">
        <f>SAM_working!DE67</f>
        <v>0</v>
      </c>
      <c r="DG68">
        <f>SAM_working!DF67</f>
        <v>0</v>
      </c>
      <c r="DH68">
        <f>SAM_working!DG67</f>
        <v>19406846138.389099</v>
      </c>
      <c r="DI68">
        <f>SAM_working!DH67</f>
        <v>3092410783.7617602</v>
      </c>
      <c r="DJ68">
        <f t="shared" ref="DJ68:DJ99" si="2">SUM(B68:DI68)</f>
        <v>52195634077.901863</v>
      </c>
    </row>
    <row r="69" spans="1:114">
      <c r="A69" t="s">
        <v>68</v>
      </c>
      <c r="B69">
        <f>SAM_working!B68</f>
        <v>44802511.492149897</v>
      </c>
      <c r="D69">
        <f>SAM_working!C68</f>
        <v>94199171.762634799</v>
      </c>
      <c r="E69">
        <f>SAM_working!D68</f>
        <v>73421094.183102697</v>
      </c>
      <c r="F69">
        <f>SAM_working!E68</f>
        <v>131763629.671147</v>
      </c>
      <c r="G69">
        <f>SAM_working!F68</f>
        <v>76233.542777363298</v>
      </c>
      <c r="H69">
        <f>SAM_working!G68</f>
        <v>136594.03248980001</v>
      </c>
      <c r="I69">
        <f>SAM_working!H68</f>
        <v>1221109.26123986</v>
      </c>
      <c r="J69">
        <f>SAM_working!I68</f>
        <v>1428269114.2474401</v>
      </c>
      <c r="K69">
        <f>SAM_working!J68</f>
        <v>41324062.174073301</v>
      </c>
      <c r="L69">
        <f>SAM_working!K68</f>
        <v>27189543.709838301</v>
      </c>
      <c r="M69">
        <f>SAM_working!L68</f>
        <v>2703882707.22194</v>
      </c>
      <c r="N69">
        <f>SAM_working!M68</f>
        <v>6234768418.7505503</v>
      </c>
      <c r="O69">
        <f>SAM_working!N68</f>
        <v>1893254884.5592599</v>
      </c>
      <c r="P69">
        <f>SAM_working!O68</f>
        <v>607977864.95828497</v>
      </c>
      <c r="Q69">
        <f>SAM_working!P68</f>
        <v>28439785.982403301</v>
      </c>
      <c r="R69">
        <f>SAM_working!Q68</f>
        <v>22211635.3698304</v>
      </c>
      <c r="S69">
        <f>SAM_working!R68</f>
        <v>56297059.968249701</v>
      </c>
      <c r="T69">
        <f>SAM_working!S68</f>
        <v>5832470.1314091096</v>
      </c>
      <c r="U69">
        <f>SAM_working!T68</f>
        <v>199460802.20737699</v>
      </c>
      <c r="V69">
        <f>SAM_working!U68</f>
        <v>208140199.357483</v>
      </c>
      <c r="W69">
        <f>SAM_working!V68</f>
        <v>215233431.843474</v>
      </c>
      <c r="X69">
        <f>SAM_working!W68</f>
        <v>617724732.44057095</v>
      </c>
      <c r="Y69">
        <f>SAM_working!X68</f>
        <v>964232125.08669603</v>
      </c>
      <c r="Z69">
        <f>SAM_working!Y68</f>
        <v>393963126.90100098</v>
      </c>
      <c r="AA69">
        <f>SAM_working!Z68</f>
        <v>336733060.748321</v>
      </c>
      <c r="AB69">
        <f>SAM_working!AA68</f>
        <v>146997726.46915299</v>
      </c>
      <c r="AC69">
        <f>SAM_working!AB68</f>
        <v>1689459939.43681</v>
      </c>
      <c r="AD69">
        <f>SAM_working!AC68</f>
        <v>3061457361.3664799</v>
      </c>
      <c r="AE69">
        <f>SAM_working!AD68</f>
        <v>3511494718.9785099</v>
      </c>
      <c r="AF69">
        <f>SAM_working!AE68</f>
        <v>286557426.83481997</v>
      </c>
      <c r="AG69">
        <f>SAM_working!AF68</f>
        <v>1563475809.03409</v>
      </c>
      <c r="AH69">
        <f>SAM_working!AG68</f>
        <v>296354555.42362899</v>
      </c>
      <c r="AI69">
        <f>SAM_working!AH68</f>
        <v>947660686.70662999</v>
      </c>
      <c r="AJ69">
        <f>SAM_working!AI68</f>
        <v>20577775443.9492</v>
      </c>
      <c r="AK69">
        <f>SAM_working!AJ68</f>
        <v>2159290579.1886501</v>
      </c>
      <c r="AL69">
        <f>SAM_working!AK68</f>
        <v>122810434.827815</v>
      </c>
      <c r="AM69">
        <f>SAM_working!AL68</f>
        <v>306886382.16959399</v>
      </c>
      <c r="AN69">
        <f>SAM_working!AM68</f>
        <v>1197861809.6863899</v>
      </c>
      <c r="AO69">
        <f>SAM_working!AN68</f>
        <v>610736449.74447894</v>
      </c>
      <c r="AP69">
        <f>SAM_working!AO68</f>
        <v>240794737.33061299</v>
      </c>
      <c r="AQ69">
        <f>SAM_working!AP68</f>
        <v>1054926220.04585</v>
      </c>
      <c r="AR69">
        <f>SAM_working!AQ68</f>
        <v>1013271925.76318</v>
      </c>
      <c r="AS69">
        <f>SAM_working!AR68</f>
        <v>799376228.83017099</v>
      </c>
      <c r="AT69">
        <f>SAM_working!AS68</f>
        <v>356937040.31301302</v>
      </c>
      <c r="AU69">
        <f>SAM_working!AT68</f>
        <v>171459934.494445</v>
      </c>
      <c r="AV69">
        <f>SAM_working!AU68</f>
        <v>133925006.830045</v>
      </c>
      <c r="AW69">
        <f>SAM_working!AV68</f>
        <v>527993683.56492001</v>
      </c>
      <c r="AX69">
        <f>SAM_working!AW68</f>
        <v>561178048.13030899</v>
      </c>
      <c r="AY69">
        <f>SAM_working!AX68</f>
        <v>87758247.817744702</v>
      </c>
      <c r="AZ69">
        <f>SAM_working!AY68</f>
        <v>98205806.056680202</v>
      </c>
      <c r="BA69">
        <f>SAM_working!AZ68</f>
        <v>23295933.730599299</v>
      </c>
      <c r="BB69">
        <f>SAM_working!BA68</f>
        <v>286077993.87497902</v>
      </c>
      <c r="BC69">
        <f>SAM_working!BB68</f>
        <v>4038237369.6628399</v>
      </c>
      <c r="BD69">
        <f>SAM_working!BC68</f>
        <v>2182614837.0999699</v>
      </c>
      <c r="BE69">
        <f>SAM_working!BD68</f>
        <v>1528615052.40396</v>
      </c>
      <c r="BF69">
        <f>SAM_working!BE68</f>
        <v>3684928988.6856699</v>
      </c>
      <c r="BG69">
        <f>SAM_working!BF68</f>
        <v>5281379920.5283804</v>
      </c>
      <c r="BH69">
        <f>SAM_working!BG68</f>
        <v>15876637405.017799</v>
      </c>
      <c r="BI69">
        <f>SAM_working!BH68</f>
        <v>3319979380.31916</v>
      </c>
      <c r="BJ69">
        <f>SAM_working!BI68</f>
        <v>9692658521.3397293</v>
      </c>
      <c r="BK69">
        <f>SAM_working!BJ68</f>
        <v>2733659131.2486801</v>
      </c>
      <c r="BL69">
        <f>SAM_working!BK68</f>
        <v>3877612661.41751</v>
      </c>
      <c r="BM69">
        <f>SAM_working!BL68</f>
        <v>637957160.47771096</v>
      </c>
      <c r="BN69">
        <f>SAM_working!BM68</f>
        <v>10913977856.485001</v>
      </c>
      <c r="BO69">
        <f>SAM_working!BN68</f>
        <v>744319769.91609895</v>
      </c>
      <c r="BP69">
        <f>SAM_working!BO68</f>
        <v>1409830718.6484699</v>
      </c>
      <c r="BQ69">
        <f>SAM_working!BP68</f>
        <v>56521383754.132599</v>
      </c>
      <c r="BR69">
        <f>SAM_working!BQ68</f>
        <v>7390205809.9147902</v>
      </c>
      <c r="BS69">
        <f>SAM_working!BR68</f>
        <v>7537197052.6137896</v>
      </c>
      <c r="BT69">
        <f>SAM_working!BS68</f>
        <v>489179621.20180798</v>
      </c>
      <c r="BU69">
        <f>SAM_working!BT68</f>
        <v>1511965747.3550401</v>
      </c>
      <c r="BV69">
        <f>SAM_working!BU68</f>
        <v>5327167260.5332403</v>
      </c>
      <c r="BW69">
        <f>SAM_working!BV68</f>
        <v>5638793676.5563498</v>
      </c>
      <c r="BX69">
        <f>SAM_working!BW68</f>
        <v>1266793034.0527799</v>
      </c>
      <c r="BY69">
        <f>SAM_working!BX68</f>
        <v>1192660550.4741001</v>
      </c>
      <c r="BZ69">
        <f>SAM_working!BY68</f>
        <v>3874603336.6188698</v>
      </c>
      <c r="CA69">
        <f>SAM_working!BZ68</f>
        <v>139848322.41644999</v>
      </c>
      <c r="CB69">
        <f>SAM_working!CA68</f>
        <v>1764592190.3374901</v>
      </c>
      <c r="CC69">
        <f>SAM_working!CB68</f>
        <v>1213946165.69912</v>
      </c>
      <c r="CD69">
        <f>SAM_working!CC68</f>
        <v>5151943103.13311</v>
      </c>
      <c r="CE69">
        <f>SAM_working!CD68</f>
        <v>1584868460.53338</v>
      </c>
      <c r="CF69">
        <f>SAM_working!CE68</f>
        <v>2160977401.9226499</v>
      </c>
      <c r="CG69">
        <f>SAM_working!CF68</f>
        <v>2926121760.9463902</v>
      </c>
      <c r="CH69">
        <f>SAM_working!CG68</f>
        <v>0</v>
      </c>
      <c r="CI69">
        <f>SAM_working!CH68</f>
        <v>4960822306.9379797</v>
      </c>
      <c r="CJ69">
        <f>SAM_working!CI68</f>
        <v>0</v>
      </c>
      <c r="CK69">
        <f>SAM_working!CJ68</f>
        <v>0</v>
      </c>
      <c r="CL69">
        <f>SAM_working!CK68</f>
        <v>0</v>
      </c>
      <c r="CM69">
        <f>SAM_working!CL68</f>
        <v>0</v>
      </c>
      <c r="CN69">
        <f>SAM_working!CM68</f>
        <v>0</v>
      </c>
      <c r="CO69">
        <f>SAM_working!CN68</f>
        <v>1104249748.1031001</v>
      </c>
      <c r="CP69">
        <f>SAM_working!CO68</f>
        <v>1533326452.6640699</v>
      </c>
      <c r="CQ69">
        <f>SAM_working!CP68</f>
        <v>1364477218.0373001</v>
      </c>
      <c r="CR69">
        <f>SAM_working!CQ68</f>
        <v>1320645064.3441999</v>
      </c>
      <c r="CS69">
        <f>SAM_working!CR68</f>
        <v>3247829328.0983</v>
      </c>
      <c r="CT69">
        <f>SAM_working!CS68</f>
        <v>3847113253.29316</v>
      </c>
      <c r="CU69">
        <f>SAM_working!CT68</f>
        <v>7379289595.9618301</v>
      </c>
      <c r="CV69">
        <f>SAM_working!CU68</f>
        <v>5883081371.06493</v>
      </c>
      <c r="CW69">
        <f>SAM_working!CV68</f>
        <v>16832973778.348101</v>
      </c>
      <c r="CX69">
        <f>SAM_working!CW68</f>
        <v>652041138.21725094</v>
      </c>
      <c r="CY69">
        <f>SAM_working!CX68</f>
        <v>6251923529.20961</v>
      </c>
      <c r="CZ69">
        <f>SAM_working!CY68</f>
        <v>28907303015.3937</v>
      </c>
      <c r="DA69">
        <f>SAM_working!CZ68</f>
        <v>15881167297.6747</v>
      </c>
      <c r="DB69">
        <f>SAM_working!DA68</f>
        <v>1709236794.5996799</v>
      </c>
      <c r="DC69">
        <f>SAM_working!DB68</f>
        <v>4518458505.0247097</v>
      </c>
      <c r="DD69">
        <f>SAM_working!DC68</f>
        <v>18881913055.5751</v>
      </c>
      <c r="DE69">
        <f>SAM_working!DD68</f>
        <v>0</v>
      </c>
      <c r="DF69">
        <f>SAM_working!DE68</f>
        <v>45095365969.081299</v>
      </c>
      <c r="DG69">
        <f>SAM_working!DF68</f>
        <v>663917.56652635999</v>
      </c>
      <c r="DH69">
        <f>SAM_working!DG68</f>
        <v>109905351256.203</v>
      </c>
      <c r="DI69">
        <f>SAM_working!DH68</f>
        <v>176243711709.10999</v>
      </c>
      <c r="DJ69">
        <f t="shared" si="2"/>
        <v>685300175826.40381</v>
      </c>
    </row>
    <row r="70" spans="1:114">
      <c r="A70" t="s">
        <v>69</v>
      </c>
      <c r="B70">
        <f>SAM_working!B69</f>
        <v>0</v>
      </c>
      <c r="D70">
        <f>SAM_working!C69</f>
        <v>0</v>
      </c>
      <c r="E70">
        <f>SAM_working!D69</f>
        <v>0</v>
      </c>
      <c r="F70">
        <f>SAM_working!E69</f>
        <v>0</v>
      </c>
      <c r="G70">
        <f>SAM_working!F69</f>
        <v>0</v>
      </c>
      <c r="H70">
        <f>SAM_working!G69</f>
        <v>0</v>
      </c>
      <c r="I70">
        <f>SAM_working!H69</f>
        <v>0</v>
      </c>
      <c r="J70">
        <f>SAM_working!I69</f>
        <v>954810461.04448998</v>
      </c>
      <c r="K70">
        <f>SAM_working!J69</f>
        <v>146958385.46809599</v>
      </c>
      <c r="L70">
        <f>SAM_working!K69</f>
        <v>79362673.783078</v>
      </c>
      <c r="M70">
        <f>SAM_working!L69</f>
        <v>0</v>
      </c>
      <c r="N70">
        <f>SAM_working!M69</f>
        <v>1813878792.6449001</v>
      </c>
      <c r="O70">
        <f>SAM_working!N69</f>
        <v>3505928321.9973698</v>
      </c>
      <c r="P70">
        <f>SAM_working!O69</f>
        <v>387106959.33419001</v>
      </c>
      <c r="Q70">
        <f>SAM_working!P69</f>
        <v>56853626.77121</v>
      </c>
      <c r="R70">
        <f>SAM_working!Q69</f>
        <v>5608732.82684658</v>
      </c>
      <c r="S70">
        <f>SAM_working!R69</f>
        <v>107009400.41677199</v>
      </c>
      <c r="T70">
        <f>SAM_working!S69</f>
        <v>3003525.7997584199</v>
      </c>
      <c r="U70">
        <f>SAM_working!T69</f>
        <v>47961219.189971901</v>
      </c>
      <c r="V70">
        <f>SAM_working!U69</f>
        <v>128182207.662907</v>
      </c>
      <c r="W70">
        <f>SAM_working!V69</f>
        <v>39275589.0783443</v>
      </c>
      <c r="X70">
        <f>SAM_working!W69</f>
        <v>440692195.09144998</v>
      </c>
      <c r="Y70">
        <f>SAM_working!X69</f>
        <v>3388934120.3937802</v>
      </c>
      <c r="Z70">
        <f>SAM_working!Y69</f>
        <v>154443660.95912799</v>
      </c>
      <c r="AA70">
        <f>SAM_working!Z69</f>
        <v>322811070.38300699</v>
      </c>
      <c r="AB70">
        <f>SAM_working!AA69</f>
        <v>66657202.0244743</v>
      </c>
      <c r="AC70">
        <f>SAM_working!AB69</f>
        <v>608100755.38806498</v>
      </c>
      <c r="AD70">
        <f>SAM_working!AC69</f>
        <v>1495741831.55461</v>
      </c>
      <c r="AE70">
        <f>SAM_working!AD69</f>
        <v>4727447305.8334999</v>
      </c>
      <c r="AF70">
        <f>SAM_working!AE69</f>
        <v>380875730.96245301</v>
      </c>
      <c r="AG70">
        <f>SAM_working!AF69</f>
        <v>2018448489.31899</v>
      </c>
      <c r="AH70">
        <f>SAM_working!AG69</f>
        <v>59218337.8616549</v>
      </c>
      <c r="AI70">
        <f>SAM_working!AH69</f>
        <v>770141559.23395097</v>
      </c>
      <c r="AJ70">
        <f>SAM_working!AI69</f>
        <v>14982995576.372299</v>
      </c>
      <c r="AK70">
        <f>SAM_working!AJ69</f>
        <v>134515384.42239499</v>
      </c>
      <c r="AL70">
        <f>SAM_working!AK69</f>
        <v>41279265.772061303</v>
      </c>
      <c r="AM70">
        <f>SAM_working!AL69</f>
        <v>15373301.5093529</v>
      </c>
      <c r="AN70">
        <f>SAM_working!AM69</f>
        <v>273718409.70797598</v>
      </c>
      <c r="AO70">
        <f>SAM_working!AN69</f>
        <v>29421506.914012302</v>
      </c>
      <c r="AP70">
        <f>SAM_working!AO69</f>
        <v>4399916.9532063501</v>
      </c>
      <c r="AQ70">
        <f>SAM_working!AP69</f>
        <v>2300807238.1472602</v>
      </c>
      <c r="AR70">
        <f>SAM_working!AQ69</f>
        <v>402813930.72529602</v>
      </c>
      <c r="AS70">
        <f>SAM_working!AR69</f>
        <v>899786887.58319795</v>
      </c>
      <c r="AT70">
        <f>SAM_working!AS69</f>
        <v>462914154.69777203</v>
      </c>
      <c r="AU70">
        <f>SAM_working!AT69</f>
        <v>0</v>
      </c>
      <c r="AV70">
        <f>SAM_working!AU69</f>
        <v>138198053.26705</v>
      </c>
      <c r="AW70">
        <f>SAM_working!AV69</f>
        <v>742767957.34345698</v>
      </c>
      <c r="AX70">
        <f>SAM_working!AW69</f>
        <v>49400793.1380319</v>
      </c>
      <c r="AY70">
        <f>SAM_working!AX69</f>
        <v>0</v>
      </c>
      <c r="AZ70">
        <f>SAM_working!AY69</f>
        <v>153800693.112775</v>
      </c>
      <c r="BA70">
        <f>SAM_working!AZ69</f>
        <v>120929083.68758</v>
      </c>
      <c r="BB70">
        <f>SAM_working!BA69</f>
        <v>220823256.113408</v>
      </c>
      <c r="BC70">
        <f>SAM_working!BB69</f>
        <v>331364238.70375699</v>
      </c>
      <c r="BD70">
        <f>SAM_working!BC69</f>
        <v>92819872.995533302</v>
      </c>
      <c r="BE70">
        <f>SAM_working!BD69</f>
        <v>392799757.04756701</v>
      </c>
      <c r="BF70">
        <f>SAM_working!BE69</f>
        <v>60925306.048748396</v>
      </c>
      <c r="BG70">
        <f>SAM_working!BF69</f>
        <v>619409539.16495597</v>
      </c>
      <c r="BH70">
        <f>SAM_working!BG69</f>
        <v>11970678.1212238</v>
      </c>
      <c r="BI70">
        <f>SAM_working!BH69</f>
        <v>215670237.466663</v>
      </c>
      <c r="BJ70">
        <f>SAM_working!BI69</f>
        <v>2520047227.7299399</v>
      </c>
      <c r="BK70">
        <f>SAM_working!BJ69</f>
        <v>572725726.36330903</v>
      </c>
      <c r="BL70">
        <f>SAM_working!BK69</f>
        <v>621604532.31818998</v>
      </c>
      <c r="BM70">
        <f>SAM_working!BL69</f>
        <v>148037429.71580899</v>
      </c>
      <c r="BN70">
        <f>SAM_working!BM69</f>
        <v>1562034279.0039899</v>
      </c>
      <c r="BO70">
        <f>SAM_working!BN69</f>
        <v>1889836644.6538701</v>
      </c>
      <c r="BP70">
        <f>SAM_working!BO69</f>
        <v>487274554.43612999</v>
      </c>
      <c r="BQ70">
        <f>SAM_working!BP69</f>
        <v>6500397889.2403803</v>
      </c>
      <c r="BR70">
        <f>SAM_working!BQ69</f>
        <v>0</v>
      </c>
      <c r="BS70">
        <f>SAM_working!BR69</f>
        <v>3030705915.7532401</v>
      </c>
      <c r="BT70">
        <f>SAM_working!BS69</f>
        <v>497166739.96106303</v>
      </c>
      <c r="BU70">
        <f>SAM_working!BT69</f>
        <v>952755364.10594499</v>
      </c>
      <c r="BV70">
        <f>SAM_working!BU69</f>
        <v>8747480908.1125908</v>
      </c>
      <c r="BW70">
        <f>SAM_working!BV69</f>
        <v>1201716509.3954501</v>
      </c>
      <c r="BX70">
        <f>SAM_working!BW69</f>
        <v>929370638.55288506</v>
      </c>
      <c r="BY70">
        <f>SAM_working!BX69</f>
        <v>1314856847.5197201</v>
      </c>
      <c r="BZ70">
        <f>SAM_working!BY69</f>
        <v>1146208953.0030799</v>
      </c>
      <c r="CA70">
        <f>SAM_working!BZ69</f>
        <v>3834111.28566272</v>
      </c>
      <c r="CB70">
        <f>SAM_working!CA69</f>
        <v>384507590.17368698</v>
      </c>
      <c r="CC70">
        <f>SAM_working!CB69</f>
        <v>828978515.45085597</v>
      </c>
      <c r="CD70">
        <f>SAM_working!CC69</f>
        <v>10922900218.424</v>
      </c>
      <c r="CE70">
        <f>SAM_working!CD69</f>
        <v>1355187750.4500401</v>
      </c>
      <c r="CF70">
        <f>SAM_working!CE69</f>
        <v>718039421.170228</v>
      </c>
      <c r="CG70">
        <f>SAM_working!CF69</f>
        <v>0</v>
      </c>
      <c r="CH70">
        <f>SAM_working!CG69</f>
        <v>0</v>
      </c>
      <c r="CI70">
        <f>SAM_working!CH69</f>
        <v>0</v>
      </c>
      <c r="CJ70">
        <f>SAM_working!CI69</f>
        <v>0</v>
      </c>
      <c r="CK70">
        <f>SAM_working!CJ69</f>
        <v>0</v>
      </c>
      <c r="CL70">
        <f>SAM_working!CK69</f>
        <v>0</v>
      </c>
      <c r="CM70">
        <f>SAM_working!CL69</f>
        <v>0</v>
      </c>
      <c r="CN70">
        <f>SAM_working!CM69</f>
        <v>0</v>
      </c>
      <c r="CO70">
        <f>SAM_working!CN69</f>
        <v>0</v>
      </c>
      <c r="CP70">
        <f>SAM_working!CO69</f>
        <v>0</v>
      </c>
      <c r="CQ70">
        <f>SAM_working!CP69</f>
        <v>0</v>
      </c>
      <c r="CR70">
        <f>SAM_working!CQ69</f>
        <v>0</v>
      </c>
      <c r="CS70">
        <f>SAM_working!CR69</f>
        <v>0</v>
      </c>
      <c r="CT70">
        <f>SAM_working!CS69</f>
        <v>0</v>
      </c>
      <c r="CU70">
        <f>SAM_working!CT69</f>
        <v>0</v>
      </c>
      <c r="CV70">
        <f>SAM_working!CU69</f>
        <v>0</v>
      </c>
      <c r="CW70">
        <f>SAM_working!CV69</f>
        <v>0</v>
      </c>
      <c r="CX70">
        <f>SAM_working!CW69</f>
        <v>0</v>
      </c>
      <c r="CY70">
        <f>SAM_working!CX69</f>
        <v>0</v>
      </c>
      <c r="CZ70">
        <f>SAM_working!CY69</f>
        <v>0</v>
      </c>
      <c r="DA70">
        <f>SAM_working!CZ69</f>
        <v>0</v>
      </c>
      <c r="DB70">
        <f>SAM_working!DA69</f>
        <v>0</v>
      </c>
      <c r="DC70">
        <f>SAM_working!DB69</f>
        <v>0</v>
      </c>
      <c r="DD70">
        <f>SAM_working!DC69</f>
        <v>0</v>
      </c>
      <c r="DE70">
        <f>SAM_working!DD69</f>
        <v>0</v>
      </c>
      <c r="DF70">
        <f>SAM_working!DE69</f>
        <v>0</v>
      </c>
      <c r="DG70">
        <f>SAM_working!DF69</f>
        <v>0</v>
      </c>
      <c r="DH70">
        <f>SAM_working!DG69</f>
        <v>618202840.86657095</v>
      </c>
      <c r="DI70">
        <f>SAM_working!DH69</f>
        <v>21959196009.479198</v>
      </c>
      <c r="DJ70">
        <f t="shared" si="2"/>
        <v>113321423811.20442</v>
      </c>
    </row>
    <row r="71" spans="1:114">
      <c r="A71" t="s">
        <v>70</v>
      </c>
      <c r="B71">
        <f>SAM_working!B70</f>
        <v>29947682.045727</v>
      </c>
      <c r="D71">
        <f>SAM_working!C70</f>
        <v>52484432.656303003</v>
      </c>
      <c r="E71">
        <f>SAM_working!D70</f>
        <v>53746108.270326599</v>
      </c>
      <c r="F71">
        <f>SAM_working!E70</f>
        <v>19392227.107229099</v>
      </c>
      <c r="G71">
        <f>SAM_working!F70</f>
        <v>16187.084732450599</v>
      </c>
      <c r="H71">
        <f>SAM_working!G70</f>
        <v>10391.6468179811</v>
      </c>
      <c r="I71">
        <f>SAM_working!H70</f>
        <v>140395.75245103301</v>
      </c>
      <c r="J71">
        <f>SAM_working!I70</f>
        <v>34770197.527401298</v>
      </c>
      <c r="K71">
        <f>SAM_working!J70</f>
        <v>18463628.215065699</v>
      </c>
      <c r="L71">
        <f>SAM_working!K70</f>
        <v>28820287.3798289</v>
      </c>
      <c r="M71">
        <f>SAM_working!L70</f>
        <v>1192940921.3973999</v>
      </c>
      <c r="N71">
        <f>SAM_working!M70</f>
        <v>1696387803.07792</v>
      </c>
      <c r="O71">
        <f>SAM_working!N70</f>
        <v>527115054.87042499</v>
      </c>
      <c r="P71">
        <f>SAM_working!O70</f>
        <v>115543852.43872701</v>
      </c>
      <c r="Q71">
        <f>SAM_working!P70</f>
        <v>11924499.145874601</v>
      </c>
      <c r="R71">
        <f>SAM_working!Q70</f>
        <v>5087094.6768024601</v>
      </c>
      <c r="S71">
        <f>SAM_working!R70</f>
        <v>228836840.27046701</v>
      </c>
      <c r="T71">
        <f>SAM_working!S70</f>
        <v>1050775.36457099</v>
      </c>
      <c r="U71">
        <f>SAM_working!T70</f>
        <v>74233446.072582707</v>
      </c>
      <c r="V71">
        <f>SAM_working!U70</f>
        <v>127744182.518346</v>
      </c>
      <c r="W71">
        <f>SAM_working!V70</f>
        <v>266910703.24769899</v>
      </c>
      <c r="X71">
        <f>SAM_working!W70</f>
        <v>360272607.68200701</v>
      </c>
      <c r="Y71">
        <f>SAM_working!X70</f>
        <v>423679266.80515897</v>
      </c>
      <c r="Z71">
        <f>SAM_working!Y70</f>
        <v>164221839.015338</v>
      </c>
      <c r="AA71">
        <f>SAM_working!Z70</f>
        <v>154763416.50500801</v>
      </c>
      <c r="AB71">
        <f>SAM_working!AA70</f>
        <v>207818481.75988701</v>
      </c>
      <c r="AC71">
        <f>SAM_working!AB70</f>
        <v>1074791131.22365</v>
      </c>
      <c r="AD71">
        <f>SAM_working!AC70</f>
        <v>259435584.394301</v>
      </c>
      <c r="AE71">
        <f>SAM_working!AD70</f>
        <v>1326876854.1551001</v>
      </c>
      <c r="AF71">
        <f>SAM_working!AE70</f>
        <v>87854772.329838797</v>
      </c>
      <c r="AG71">
        <f>SAM_working!AF70</f>
        <v>1906086064.9871099</v>
      </c>
      <c r="AH71">
        <f>SAM_working!AG70</f>
        <v>47916290.207940601</v>
      </c>
      <c r="AI71">
        <f>SAM_working!AH70</f>
        <v>365258606.71997797</v>
      </c>
      <c r="AJ71">
        <f>SAM_working!AI70</f>
        <v>9121817420.8012791</v>
      </c>
      <c r="AK71">
        <f>SAM_working!AJ70</f>
        <v>495275371.76292902</v>
      </c>
      <c r="AL71">
        <f>SAM_working!AK70</f>
        <v>32157960.549263701</v>
      </c>
      <c r="AM71">
        <f>SAM_working!AL70</f>
        <v>131893724.68972</v>
      </c>
      <c r="AN71">
        <f>SAM_working!AM70</f>
        <v>337518819.05672902</v>
      </c>
      <c r="AO71">
        <f>SAM_working!AN70</f>
        <v>222090897.815855</v>
      </c>
      <c r="AP71">
        <f>SAM_working!AO70</f>
        <v>155479778.504839</v>
      </c>
      <c r="AQ71">
        <f>SAM_working!AP70</f>
        <v>254967611.81968501</v>
      </c>
      <c r="AR71">
        <f>SAM_working!AQ70</f>
        <v>269778224.27663499</v>
      </c>
      <c r="AS71">
        <f>SAM_working!AR70</f>
        <v>462347430.66659403</v>
      </c>
      <c r="AT71">
        <f>SAM_working!AS70</f>
        <v>564156234.13444102</v>
      </c>
      <c r="AU71">
        <f>SAM_working!AT70</f>
        <v>52372610.637125999</v>
      </c>
      <c r="AV71">
        <f>SAM_working!AU70</f>
        <v>472266818.83842999</v>
      </c>
      <c r="AW71">
        <f>SAM_working!AV70</f>
        <v>1451754667.9253199</v>
      </c>
      <c r="AX71">
        <f>SAM_working!AW70</f>
        <v>1811211418.0071499</v>
      </c>
      <c r="AY71">
        <f>SAM_working!AX70</f>
        <v>126774360.518526</v>
      </c>
      <c r="AZ71">
        <f>SAM_working!AY70</f>
        <v>290848974.174842</v>
      </c>
      <c r="BA71">
        <f>SAM_working!AZ70</f>
        <v>60694524.897701703</v>
      </c>
      <c r="BB71">
        <f>SAM_working!BA70</f>
        <v>648073450.68486297</v>
      </c>
      <c r="BC71">
        <f>SAM_working!BB70</f>
        <v>2165714562.00245</v>
      </c>
      <c r="BD71">
        <f>SAM_working!BC70</f>
        <v>460030793.61273599</v>
      </c>
      <c r="BE71">
        <f>SAM_working!BD70</f>
        <v>332715797.68813503</v>
      </c>
      <c r="BF71">
        <f>SAM_working!BE70</f>
        <v>2473334741.81675</v>
      </c>
      <c r="BG71">
        <f>SAM_working!BF70</f>
        <v>2084970306.4370401</v>
      </c>
      <c r="BH71">
        <f>SAM_working!BG70</f>
        <v>5309069584.7191</v>
      </c>
      <c r="BI71">
        <f>SAM_working!BH70</f>
        <v>822310812.33152294</v>
      </c>
      <c r="BJ71">
        <f>SAM_working!BI70</f>
        <v>2392561318.1943498</v>
      </c>
      <c r="BK71">
        <f>SAM_working!BJ70</f>
        <v>881545951.63780999</v>
      </c>
      <c r="BL71">
        <f>SAM_working!BK70</f>
        <v>837290102.95416796</v>
      </c>
      <c r="BM71">
        <f>SAM_working!BL70</f>
        <v>29178070.316919599</v>
      </c>
      <c r="BN71">
        <f>SAM_working!BM70</f>
        <v>20327578986.015701</v>
      </c>
      <c r="BO71">
        <f>SAM_working!BN70</f>
        <v>782919026.85767996</v>
      </c>
      <c r="BP71">
        <f>SAM_working!BO70</f>
        <v>4998779213.7614002</v>
      </c>
      <c r="BQ71">
        <f>SAM_working!BP70</f>
        <v>19444227409.763302</v>
      </c>
      <c r="BR71">
        <f>SAM_working!BQ70</f>
        <v>1891779676.51366</v>
      </c>
      <c r="BS71">
        <f>SAM_working!BR70</f>
        <v>7594515388.3249903</v>
      </c>
      <c r="BT71">
        <f>SAM_working!BS70</f>
        <v>646164717.96239495</v>
      </c>
      <c r="BU71">
        <f>SAM_working!BT70</f>
        <v>928641116.26744199</v>
      </c>
      <c r="BV71">
        <f>SAM_working!BU70</f>
        <v>4185239854.3998299</v>
      </c>
      <c r="BW71">
        <f>SAM_working!BV70</f>
        <v>3616512305.9014101</v>
      </c>
      <c r="BX71">
        <f>SAM_working!BW70</f>
        <v>1029067090.10662</v>
      </c>
      <c r="BY71">
        <f>SAM_working!BX70</f>
        <v>819054769.91066003</v>
      </c>
      <c r="BZ71">
        <f>SAM_working!BY70</f>
        <v>1832426591.2572701</v>
      </c>
      <c r="CA71">
        <f>SAM_working!BZ70</f>
        <v>43723257.389497198</v>
      </c>
      <c r="CB71">
        <f>SAM_working!CA70</f>
        <v>549495374.41159594</v>
      </c>
      <c r="CC71">
        <f>SAM_working!CB70</f>
        <v>541939115.17352903</v>
      </c>
      <c r="CD71">
        <f>SAM_working!CC70</f>
        <v>1980199578.8129399</v>
      </c>
      <c r="CE71">
        <f>SAM_working!CD70</f>
        <v>1252687944.47892</v>
      </c>
      <c r="CF71">
        <f>SAM_working!CE70</f>
        <v>722062698.13235903</v>
      </c>
      <c r="CG71">
        <f>SAM_working!CF70</f>
        <v>1198749028.2427599</v>
      </c>
      <c r="CH71">
        <f>SAM_working!CG70</f>
        <v>0</v>
      </c>
      <c r="CI71">
        <f>SAM_working!CH70</f>
        <v>2297904161.2227602</v>
      </c>
      <c r="CJ71">
        <f>SAM_working!CI70</f>
        <v>0</v>
      </c>
      <c r="CK71">
        <f>SAM_working!CJ70</f>
        <v>0</v>
      </c>
      <c r="CL71">
        <f>SAM_working!CK70</f>
        <v>0</v>
      </c>
      <c r="CM71">
        <f>SAM_working!CL70</f>
        <v>0</v>
      </c>
      <c r="CN71">
        <f>SAM_working!CM70</f>
        <v>0</v>
      </c>
      <c r="CO71">
        <f>SAM_working!CN70</f>
        <v>364465860.81288999</v>
      </c>
      <c r="CP71">
        <f>SAM_working!CO70</f>
        <v>515638578.17452902</v>
      </c>
      <c r="CQ71">
        <f>SAM_working!CP70</f>
        <v>445489690.82533699</v>
      </c>
      <c r="CR71">
        <f>SAM_working!CQ70</f>
        <v>489742929.49866402</v>
      </c>
      <c r="CS71">
        <f>SAM_working!CR70</f>
        <v>1121423316.69594</v>
      </c>
      <c r="CT71">
        <f>SAM_working!CS70</f>
        <v>1590506155.6887</v>
      </c>
      <c r="CU71">
        <f>SAM_working!CT70</f>
        <v>2580720822.1398001</v>
      </c>
      <c r="CV71">
        <f>SAM_working!CU70</f>
        <v>4103288168.11339</v>
      </c>
      <c r="CW71">
        <f>SAM_working!CV70</f>
        <v>5385489456.4775105</v>
      </c>
      <c r="CX71">
        <f>SAM_working!CW70</f>
        <v>463935584.40245998</v>
      </c>
      <c r="CY71">
        <f>SAM_working!CX70</f>
        <v>1616674923.92031</v>
      </c>
      <c r="CZ71">
        <f>SAM_working!CY70</f>
        <v>306082596.238235</v>
      </c>
      <c r="DA71">
        <f>SAM_working!CZ70</f>
        <v>10969974149.3846</v>
      </c>
      <c r="DB71">
        <f>SAM_working!DA70</f>
        <v>699305837.67758906</v>
      </c>
      <c r="DC71">
        <f>SAM_working!DB70</f>
        <v>1361090408.9991701</v>
      </c>
      <c r="DD71">
        <f>SAM_working!DC70</f>
        <v>199697548.31093499</v>
      </c>
      <c r="DE71">
        <f>SAM_working!DD70</f>
        <v>0</v>
      </c>
      <c r="DF71">
        <f>SAM_working!DE70</f>
        <v>481355234.30103999</v>
      </c>
      <c r="DG71">
        <f>SAM_working!DF70</f>
        <v>0</v>
      </c>
      <c r="DH71">
        <f>SAM_working!DG70</f>
        <v>1475876801.36534</v>
      </c>
      <c r="DI71">
        <f>SAM_working!DH70</f>
        <v>12438971682.6996</v>
      </c>
      <c r="DJ71">
        <f t="shared" si="2"/>
        <v>168908141018.65765</v>
      </c>
    </row>
    <row r="72" spans="1:114">
      <c r="A72" t="s">
        <v>71</v>
      </c>
      <c r="B72">
        <f>SAM_working!B71</f>
        <v>5063848.8524397304</v>
      </c>
      <c r="D72">
        <f>SAM_working!C71</f>
        <v>5773433.4925548201</v>
      </c>
      <c r="E72">
        <f>SAM_working!D71</f>
        <v>5116876.7112378897</v>
      </c>
      <c r="F72">
        <f>SAM_working!E71</f>
        <v>11835785.0001981</v>
      </c>
      <c r="G72">
        <f>SAM_working!F71</f>
        <v>9.1243460354139501</v>
      </c>
      <c r="H72">
        <f>SAM_working!G71</f>
        <v>3593.7858604796802</v>
      </c>
      <c r="I72">
        <f>SAM_working!H71</f>
        <v>9535.7722747868193</v>
      </c>
      <c r="J72">
        <f>SAM_working!I71</f>
        <v>16030864.9601708</v>
      </c>
      <c r="K72">
        <f>SAM_working!J71</f>
        <v>2094466.7975117399</v>
      </c>
      <c r="L72">
        <f>SAM_working!K71</f>
        <v>1739850.0739040901</v>
      </c>
      <c r="M72">
        <f>SAM_working!L71</f>
        <v>46535982.694130197</v>
      </c>
      <c r="N72">
        <f>SAM_working!M71</f>
        <v>254212701.99993399</v>
      </c>
      <c r="O72">
        <f>SAM_working!N71</f>
        <v>112046617.303562</v>
      </c>
      <c r="P72">
        <f>SAM_working!O71</f>
        <v>27920174.664705899</v>
      </c>
      <c r="Q72">
        <f>SAM_working!P71</f>
        <v>2880645.2867210899</v>
      </c>
      <c r="R72">
        <f>SAM_working!Q71</f>
        <v>1176460.6125769999</v>
      </c>
      <c r="S72">
        <f>SAM_working!R71</f>
        <v>409877.593526215</v>
      </c>
      <c r="T72">
        <f>SAM_working!S71</f>
        <v>110056.289387276</v>
      </c>
      <c r="U72">
        <f>SAM_working!T71</f>
        <v>9841652.3698709104</v>
      </c>
      <c r="V72">
        <f>SAM_working!U71</f>
        <v>13249588.062398801</v>
      </c>
      <c r="W72">
        <f>SAM_working!V71</f>
        <v>6636926.5713330796</v>
      </c>
      <c r="X72">
        <f>SAM_working!W71</f>
        <v>90425882.131961495</v>
      </c>
      <c r="Y72">
        <f>SAM_working!X71</f>
        <v>105604159.04627299</v>
      </c>
      <c r="Z72">
        <f>SAM_working!Y71</f>
        <v>20426458.3101223</v>
      </c>
      <c r="AA72">
        <f>SAM_working!Z71</f>
        <v>24221716.095177099</v>
      </c>
      <c r="AB72">
        <f>SAM_working!AA71</f>
        <v>12699178.7203313</v>
      </c>
      <c r="AC72">
        <f>SAM_working!AB71</f>
        <v>35850585.674464002</v>
      </c>
      <c r="AD72">
        <f>SAM_working!AC71</f>
        <v>16892473.826159701</v>
      </c>
      <c r="AE72">
        <f>SAM_working!AD71</f>
        <v>101621496.933091</v>
      </c>
      <c r="AF72">
        <f>SAM_working!AE71</f>
        <v>11190255.448989</v>
      </c>
      <c r="AG72">
        <f>SAM_working!AF71</f>
        <v>44820907.970025197</v>
      </c>
      <c r="AH72">
        <f>SAM_working!AG71</f>
        <v>8916560.7038081903</v>
      </c>
      <c r="AI72">
        <f>SAM_working!AH71</f>
        <v>22640611.861576401</v>
      </c>
      <c r="AJ72">
        <f>SAM_working!AI71</f>
        <v>328902591.54358</v>
      </c>
      <c r="AK72">
        <f>SAM_working!AJ71</f>
        <v>47955758.021333396</v>
      </c>
      <c r="AL72">
        <f>SAM_working!AK71</f>
        <v>1556584.2718205799</v>
      </c>
      <c r="AM72">
        <f>SAM_working!AL71</f>
        <v>4371369.8774949899</v>
      </c>
      <c r="AN72">
        <f>SAM_working!AM71</f>
        <v>33511295.1842467</v>
      </c>
      <c r="AO72">
        <f>SAM_working!AN71</f>
        <v>10462701.6836309</v>
      </c>
      <c r="AP72">
        <f>SAM_working!AO71</f>
        <v>21578513.127965301</v>
      </c>
      <c r="AQ72">
        <f>SAM_working!AP71</f>
        <v>13328219.734344199</v>
      </c>
      <c r="AR72">
        <f>SAM_working!AQ71</f>
        <v>14687374.1300522</v>
      </c>
      <c r="AS72">
        <f>SAM_working!AR71</f>
        <v>17700071.878925301</v>
      </c>
      <c r="AT72">
        <f>SAM_working!AS71</f>
        <v>7538102.6706755301</v>
      </c>
      <c r="AU72">
        <f>SAM_working!AT71</f>
        <v>6642762.7955302102</v>
      </c>
      <c r="AV72">
        <f>SAM_working!AU71</f>
        <v>704813.41307978705</v>
      </c>
      <c r="AW72">
        <f>SAM_working!AV71</f>
        <v>88283484.099459693</v>
      </c>
      <c r="AX72">
        <f>SAM_working!AW71</f>
        <v>7604198.5586707601</v>
      </c>
      <c r="AY72">
        <f>SAM_working!AX71</f>
        <v>1740024.72472092</v>
      </c>
      <c r="AZ72">
        <f>SAM_working!AY71</f>
        <v>5020690.6031002002</v>
      </c>
      <c r="BA72">
        <f>SAM_working!AZ71</f>
        <v>2681228.6709463499</v>
      </c>
      <c r="BB72">
        <f>SAM_working!BA71</f>
        <v>24598837.2966723</v>
      </c>
      <c r="BC72">
        <f>SAM_working!BB71</f>
        <v>4591527.7758211503</v>
      </c>
      <c r="BD72">
        <f>SAM_working!BC71</f>
        <v>12436626.818547299</v>
      </c>
      <c r="BE72">
        <f>SAM_working!BD71</f>
        <v>4221251.5594245801</v>
      </c>
      <c r="BF72">
        <f>SAM_working!BE71</f>
        <v>8965627.6768775005</v>
      </c>
      <c r="BG72">
        <f>SAM_working!BF71</f>
        <v>9554273.5494018309</v>
      </c>
      <c r="BH72">
        <f>SAM_working!BG71</f>
        <v>14094781.100536</v>
      </c>
      <c r="BI72">
        <f>SAM_working!BH71</f>
        <v>10045316.765093699</v>
      </c>
      <c r="BJ72">
        <f>SAM_working!BI71</f>
        <v>22264149.055599499</v>
      </c>
      <c r="BK72">
        <f>SAM_working!BJ71</f>
        <v>29711631.455851901</v>
      </c>
      <c r="BL72">
        <f>SAM_working!BK71</f>
        <v>92180565.505724102</v>
      </c>
      <c r="BM72">
        <f>SAM_working!BL71</f>
        <v>63249498.319412999</v>
      </c>
      <c r="BN72">
        <f>SAM_working!BM71</f>
        <v>4390743997.5734997</v>
      </c>
      <c r="BO72">
        <f>SAM_working!BN71</f>
        <v>24685149.447104599</v>
      </c>
      <c r="BP72">
        <f>SAM_working!BO71</f>
        <v>124882684.02445699</v>
      </c>
      <c r="BQ72">
        <f>SAM_working!BP71</f>
        <v>349097780.03795201</v>
      </c>
      <c r="BR72">
        <f>SAM_working!BQ71</f>
        <v>74585599.230971605</v>
      </c>
      <c r="BS72">
        <f>SAM_working!BR71</f>
        <v>207653722.914323</v>
      </c>
      <c r="BT72">
        <f>SAM_working!BS71</f>
        <v>1217929800.4166</v>
      </c>
      <c r="BU72">
        <f>SAM_working!BT71</f>
        <v>45252338.893373497</v>
      </c>
      <c r="BV72">
        <f>SAM_working!BU71</f>
        <v>187185571.797492</v>
      </c>
      <c r="BW72">
        <f>SAM_working!BV71</f>
        <v>129303049.41305999</v>
      </c>
      <c r="BX72">
        <f>SAM_working!BW71</f>
        <v>77131786.695294693</v>
      </c>
      <c r="BY72">
        <f>SAM_working!BX71</f>
        <v>137389740.67254901</v>
      </c>
      <c r="BZ72">
        <f>SAM_working!BY71</f>
        <v>16187633.890771201</v>
      </c>
      <c r="CA72">
        <f>SAM_working!BZ71</f>
        <v>3462551.8257901301</v>
      </c>
      <c r="CB72">
        <f>SAM_working!CA71</f>
        <v>60277202.2046386</v>
      </c>
      <c r="CC72">
        <f>SAM_working!CB71</f>
        <v>105729722.825652</v>
      </c>
      <c r="CD72">
        <f>SAM_working!CC71</f>
        <v>285564703.24038899</v>
      </c>
      <c r="CE72">
        <f>SAM_working!CD71</f>
        <v>64262033.864530198</v>
      </c>
      <c r="CF72">
        <f>SAM_working!CE71</f>
        <v>71486886.206972703</v>
      </c>
      <c r="CG72">
        <f>SAM_working!CF71</f>
        <v>69666956.072007</v>
      </c>
      <c r="CH72">
        <f>SAM_working!CG71</f>
        <v>0</v>
      </c>
      <c r="CI72">
        <f>SAM_working!CH71</f>
        <v>778524601.89763701</v>
      </c>
      <c r="CJ72">
        <f>SAM_working!CI71</f>
        <v>0</v>
      </c>
      <c r="CK72">
        <f>SAM_working!CJ71</f>
        <v>0</v>
      </c>
      <c r="CL72">
        <f>SAM_working!CK71</f>
        <v>0</v>
      </c>
      <c r="CM72">
        <f>SAM_working!CL71</f>
        <v>0</v>
      </c>
      <c r="CN72">
        <f>SAM_working!CM71</f>
        <v>0</v>
      </c>
      <c r="CO72">
        <f>SAM_working!CN71</f>
        <v>153733676.51102301</v>
      </c>
      <c r="CP72">
        <f>SAM_working!CO71</f>
        <v>219925418.07179099</v>
      </c>
      <c r="CQ72">
        <f>SAM_working!CP71</f>
        <v>179418607.27150401</v>
      </c>
      <c r="CR72">
        <f>SAM_working!CQ71</f>
        <v>196808790.617017</v>
      </c>
      <c r="CS72">
        <f>SAM_working!CR71</f>
        <v>438303305.90666401</v>
      </c>
      <c r="CT72">
        <f>SAM_working!CS71</f>
        <v>575576785.10276198</v>
      </c>
      <c r="CU72">
        <f>SAM_working!CT71</f>
        <v>835016487.59591401</v>
      </c>
      <c r="CV72">
        <f>SAM_working!CU71</f>
        <v>636264955.92883897</v>
      </c>
      <c r="CW72">
        <f>SAM_working!CV71</f>
        <v>1299214014.0334201</v>
      </c>
      <c r="CX72">
        <f>SAM_working!CW71</f>
        <v>48936529.1459409</v>
      </c>
      <c r="CY72">
        <f>SAM_working!CX71</f>
        <v>22228274.799277201</v>
      </c>
      <c r="CZ72">
        <f>SAM_working!CY71</f>
        <v>0</v>
      </c>
      <c r="DA72">
        <f>SAM_working!CZ71</f>
        <v>4676336675.8492403</v>
      </c>
      <c r="DB72">
        <f>SAM_working!DA71</f>
        <v>229965521.692505</v>
      </c>
      <c r="DC72">
        <f>SAM_working!DB71</f>
        <v>192104237.41404101</v>
      </c>
      <c r="DD72">
        <f>SAM_working!DC71</f>
        <v>0</v>
      </c>
      <c r="DE72">
        <f>SAM_working!DD71</f>
        <v>0</v>
      </c>
      <c r="DF72">
        <f>SAM_working!DE71</f>
        <v>3845.5117697359701</v>
      </c>
      <c r="DG72">
        <f>SAM_working!DF71</f>
        <v>2458.8156034440899</v>
      </c>
      <c r="DH72">
        <f>SAM_working!DG71</f>
        <v>124645473.39703199</v>
      </c>
      <c r="DI72">
        <f>SAM_working!DH71</f>
        <v>1460080945.15137</v>
      </c>
      <c r="DJ72">
        <f t="shared" si="2"/>
        <v>21637752622.569942</v>
      </c>
    </row>
    <row r="73" spans="1:114">
      <c r="A73" t="s">
        <v>72</v>
      </c>
      <c r="B73">
        <f>SAM_working!B72</f>
        <v>6855.1742986374502</v>
      </c>
      <c r="D73">
        <f>SAM_working!C72</f>
        <v>0</v>
      </c>
      <c r="E73">
        <f>SAM_working!D72</f>
        <v>0</v>
      </c>
      <c r="F73">
        <f>SAM_working!E72</f>
        <v>0</v>
      </c>
      <c r="G73">
        <f>SAM_working!F72</f>
        <v>0</v>
      </c>
      <c r="H73">
        <f>SAM_working!G72</f>
        <v>0</v>
      </c>
      <c r="I73">
        <f>SAM_working!H72</f>
        <v>0</v>
      </c>
      <c r="J73">
        <f>SAM_working!I72</f>
        <v>0</v>
      </c>
      <c r="K73">
        <f>SAM_working!J72</f>
        <v>0</v>
      </c>
      <c r="L73">
        <f>SAM_working!K72</f>
        <v>0</v>
      </c>
      <c r="M73">
        <f>SAM_working!L72</f>
        <v>12747495.787266601</v>
      </c>
      <c r="N73">
        <f>SAM_working!M72</f>
        <v>505924.61375018302</v>
      </c>
      <c r="O73">
        <f>SAM_working!N72</f>
        <v>0</v>
      </c>
      <c r="P73">
        <f>SAM_working!O72</f>
        <v>0</v>
      </c>
      <c r="Q73">
        <f>SAM_working!P72</f>
        <v>0</v>
      </c>
      <c r="R73">
        <f>SAM_working!Q72</f>
        <v>0</v>
      </c>
      <c r="S73">
        <f>SAM_working!R72</f>
        <v>0</v>
      </c>
      <c r="T73">
        <f>SAM_working!S72</f>
        <v>0</v>
      </c>
      <c r="U73">
        <f>SAM_working!T72</f>
        <v>0</v>
      </c>
      <c r="V73">
        <f>SAM_working!U72</f>
        <v>0</v>
      </c>
      <c r="W73">
        <f>SAM_working!V72</f>
        <v>1584000.8845615599</v>
      </c>
      <c r="X73">
        <f>SAM_working!W72</f>
        <v>641808.99113021896</v>
      </c>
      <c r="Y73">
        <f>SAM_working!X72</f>
        <v>0</v>
      </c>
      <c r="Z73">
        <f>SAM_working!Y72</f>
        <v>58272.803082254897</v>
      </c>
      <c r="AA73">
        <f>SAM_working!Z72</f>
        <v>0</v>
      </c>
      <c r="AB73">
        <f>SAM_working!AA72</f>
        <v>0</v>
      </c>
      <c r="AC73">
        <f>SAM_working!AB72</f>
        <v>0</v>
      </c>
      <c r="AD73">
        <f>SAM_working!AC72</f>
        <v>0</v>
      </c>
      <c r="AE73">
        <f>SAM_working!AD72</f>
        <v>0</v>
      </c>
      <c r="AF73">
        <f>SAM_working!AE72</f>
        <v>0</v>
      </c>
      <c r="AG73">
        <f>SAM_working!AF72</f>
        <v>0</v>
      </c>
      <c r="AH73">
        <f>SAM_working!AG72</f>
        <v>0</v>
      </c>
      <c r="AI73">
        <f>SAM_working!AH72</f>
        <v>0</v>
      </c>
      <c r="AJ73">
        <f>SAM_working!AI72</f>
        <v>188983806.08848301</v>
      </c>
      <c r="AK73">
        <f>SAM_working!AJ72</f>
        <v>5148409.6303792298</v>
      </c>
      <c r="AL73">
        <f>SAM_working!AK72</f>
        <v>2114153.55454286</v>
      </c>
      <c r="AM73">
        <f>SAM_working!AL72</f>
        <v>26978953.168900799</v>
      </c>
      <c r="AN73">
        <f>SAM_working!AM72</f>
        <v>50784054.301779099</v>
      </c>
      <c r="AO73">
        <f>SAM_working!AN72</f>
        <v>673537.82773683197</v>
      </c>
      <c r="AP73">
        <f>SAM_working!AO72</f>
        <v>40938099.382647902</v>
      </c>
      <c r="AQ73">
        <f>SAM_working!AP72</f>
        <v>953649.04200276604</v>
      </c>
      <c r="AR73">
        <f>SAM_working!AQ72</f>
        <v>16117620.989898499</v>
      </c>
      <c r="AS73">
        <f>SAM_working!AR72</f>
        <v>668346.44261313905</v>
      </c>
      <c r="AT73">
        <f>SAM_working!AS72</f>
        <v>20734889.9834533</v>
      </c>
      <c r="AU73">
        <f>SAM_working!AT72</f>
        <v>503567.799986784</v>
      </c>
      <c r="AV73">
        <f>SAM_working!AU72</f>
        <v>0</v>
      </c>
      <c r="AW73">
        <f>SAM_working!AV72</f>
        <v>0</v>
      </c>
      <c r="AX73">
        <f>SAM_working!AW72</f>
        <v>0</v>
      </c>
      <c r="AY73">
        <f>SAM_working!AX72</f>
        <v>201197.67710428499</v>
      </c>
      <c r="AZ73">
        <f>SAM_working!AY72</f>
        <v>971377.85689209297</v>
      </c>
      <c r="BA73">
        <f>SAM_working!AZ72</f>
        <v>0</v>
      </c>
      <c r="BB73">
        <f>SAM_working!BA72</f>
        <v>0</v>
      </c>
      <c r="BC73">
        <f>SAM_working!BB72</f>
        <v>0</v>
      </c>
      <c r="BD73">
        <f>SAM_working!BC72</f>
        <v>0</v>
      </c>
      <c r="BE73">
        <f>SAM_working!BD72</f>
        <v>0</v>
      </c>
      <c r="BF73">
        <f>SAM_working!BE72</f>
        <v>1265035.11702697</v>
      </c>
      <c r="BG73">
        <f>SAM_working!BF72</f>
        <v>18014767.652835</v>
      </c>
      <c r="BH73">
        <f>SAM_working!BG72</f>
        <v>0</v>
      </c>
      <c r="BI73">
        <f>SAM_working!BH72</f>
        <v>1038339.19001238</v>
      </c>
      <c r="BJ73">
        <f>SAM_working!BI72</f>
        <v>840528.54524034495</v>
      </c>
      <c r="BK73">
        <f>SAM_working!BJ72</f>
        <v>472461.64351792802</v>
      </c>
      <c r="BL73">
        <f>SAM_working!BK72</f>
        <v>0</v>
      </c>
      <c r="BM73">
        <f>SAM_working!BL72</f>
        <v>0</v>
      </c>
      <c r="BN73">
        <f>SAM_working!BM72</f>
        <v>0</v>
      </c>
      <c r="BO73">
        <f>SAM_working!BN72</f>
        <v>0</v>
      </c>
      <c r="BP73">
        <f>SAM_working!BO72</f>
        <v>0</v>
      </c>
      <c r="BQ73">
        <f>SAM_working!BP72</f>
        <v>12921920.306379801</v>
      </c>
      <c r="BR73">
        <f>SAM_working!BQ72</f>
        <v>0</v>
      </c>
      <c r="BS73">
        <f>SAM_working!BR72</f>
        <v>27986302.9421998</v>
      </c>
      <c r="BT73">
        <f>SAM_working!BS72</f>
        <v>0</v>
      </c>
      <c r="BU73">
        <f>SAM_working!BT72</f>
        <v>311713222.51475799</v>
      </c>
      <c r="BV73">
        <f>SAM_working!BU72</f>
        <v>0</v>
      </c>
      <c r="BW73">
        <f>SAM_working!BV72</f>
        <v>197733.29543165999</v>
      </c>
      <c r="BX73">
        <f>SAM_working!BW72</f>
        <v>0</v>
      </c>
      <c r="BY73">
        <f>SAM_working!BX72</f>
        <v>0</v>
      </c>
      <c r="BZ73">
        <f>SAM_working!BY72</f>
        <v>532713764.95729202</v>
      </c>
      <c r="CA73">
        <f>SAM_working!BZ72</f>
        <v>8083387.7418633001</v>
      </c>
      <c r="CB73">
        <f>SAM_working!CA72</f>
        <v>21111607.925566699</v>
      </c>
      <c r="CC73">
        <f>SAM_working!CB72</f>
        <v>0</v>
      </c>
      <c r="CD73">
        <f>SAM_working!CC72</f>
        <v>0</v>
      </c>
      <c r="CE73">
        <f>SAM_working!CD72</f>
        <v>0</v>
      </c>
      <c r="CF73">
        <f>SAM_working!CE72</f>
        <v>2357355.4695049799</v>
      </c>
      <c r="CG73">
        <f>SAM_working!CF72</f>
        <v>374385969.78637898</v>
      </c>
      <c r="CH73">
        <f>SAM_working!CG72</f>
        <v>0</v>
      </c>
      <c r="CI73">
        <f>SAM_working!CH72</f>
        <v>1429524.7262627401</v>
      </c>
      <c r="CJ73">
        <f>SAM_working!CI72</f>
        <v>0</v>
      </c>
      <c r="CK73">
        <f>SAM_working!CJ72</f>
        <v>0</v>
      </c>
      <c r="CL73">
        <f>SAM_working!CK72</f>
        <v>0</v>
      </c>
      <c r="CM73">
        <f>SAM_working!CL72</f>
        <v>0</v>
      </c>
      <c r="CN73">
        <f>SAM_working!CM72</f>
        <v>0</v>
      </c>
      <c r="CO73">
        <f>SAM_working!CN72</f>
        <v>1091289282.1781399</v>
      </c>
      <c r="CP73">
        <f>SAM_working!CO72</f>
        <v>1190004022.72735</v>
      </c>
      <c r="CQ73">
        <f>SAM_working!CP72</f>
        <v>746482986.827124</v>
      </c>
      <c r="CR73">
        <f>SAM_working!CQ72</f>
        <v>931047357.39625299</v>
      </c>
      <c r="CS73">
        <f>SAM_working!CR72</f>
        <v>2638048228.32934</v>
      </c>
      <c r="CT73">
        <f>SAM_working!CS72</f>
        <v>4435203917.0317402</v>
      </c>
      <c r="CU73">
        <f>SAM_working!CT72</f>
        <v>6942206100.5478096</v>
      </c>
      <c r="CV73">
        <f>SAM_working!CU72</f>
        <v>5213031147.7432899</v>
      </c>
      <c r="CW73">
        <f>SAM_working!CV72</f>
        <v>26243727732.047901</v>
      </c>
      <c r="CX73">
        <f>SAM_working!CW72</f>
        <v>658693.95252026001</v>
      </c>
      <c r="CY73">
        <f>SAM_working!CX72</f>
        <v>0</v>
      </c>
      <c r="CZ73">
        <f>SAM_working!CY72</f>
        <v>0</v>
      </c>
      <c r="DA73">
        <f>SAM_working!CZ72</f>
        <v>718007090.126598</v>
      </c>
      <c r="DB73">
        <f>SAM_working!DA72</f>
        <v>393405945.50906098</v>
      </c>
      <c r="DC73">
        <f>SAM_working!DB72</f>
        <v>274746473.58111101</v>
      </c>
      <c r="DD73">
        <f>SAM_working!DC72</f>
        <v>0</v>
      </c>
      <c r="DE73">
        <f>SAM_working!DD72</f>
        <v>0</v>
      </c>
      <c r="DF73">
        <f>SAM_working!DE72</f>
        <v>0</v>
      </c>
      <c r="DG73">
        <f>SAM_working!DF72</f>
        <v>0</v>
      </c>
      <c r="DH73">
        <f>SAM_working!DG72</f>
        <v>255705783.70944801</v>
      </c>
      <c r="DI73">
        <f>SAM_working!DH72</f>
        <v>5454620.0365017997</v>
      </c>
      <c r="DJ73">
        <f t="shared" si="2"/>
        <v>52764867325.55896</v>
      </c>
    </row>
    <row r="74" spans="1:114">
      <c r="A74" t="s">
        <v>73</v>
      </c>
      <c r="B74">
        <f>SAM_working!B73</f>
        <v>0</v>
      </c>
      <c r="D74">
        <f>SAM_working!C73</f>
        <v>0</v>
      </c>
      <c r="E74">
        <f>SAM_working!D73</f>
        <v>0</v>
      </c>
      <c r="F74">
        <f>SAM_working!E73</f>
        <v>0</v>
      </c>
      <c r="G74">
        <f>SAM_working!F73</f>
        <v>0</v>
      </c>
      <c r="H74">
        <f>SAM_working!G73</f>
        <v>0</v>
      </c>
      <c r="I74">
        <f>SAM_working!H73</f>
        <v>0</v>
      </c>
      <c r="J74">
        <f>SAM_working!I73</f>
        <v>0</v>
      </c>
      <c r="K74">
        <f>SAM_working!J73</f>
        <v>0</v>
      </c>
      <c r="L74">
        <f>SAM_working!K73</f>
        <v>0</v>
      </c>
      <c r="M74">
        <f>SAM_working!L73</f>
        <v>0</v>
      </c>
      <c r="N74">
        <f>SAM_working!M73</f>
        <v>0</v>
      </c>
      <c r="O74">
        <f>SAM_working!N73</f>
        <v>0</v>
      </c>
      <c r="P74">
        <f>SAM_working!O73</f>
        <v>0</v>
      </c>
      <c r="Q74">
        <f>SAM_working!P73</f>
        <v>0</v>
      </c>
      <c r="R74">
        <f>SAM_working!Q73</f>
        <v>0</v>
      </c>
      <c r="S74">
        <f>SAM_working!R73</f>
        <v>0</v>
      </c>
      <c r="T74">
        <f>SAM_working!S73</f>
        <v>0</v>
      </c>
      <c r="U74">
        <f>SAM_working!T73</f>
        <v>0</v>
      </c>
      <c r="V74">
        <f>SAM_working!U73</f>
        <v>0</v>
      </c>
      <c r="W74">
        <f>SAM_working!V73</f>
        <v>0</v>
      </c>
      <c r="X74">
        <f>SAM_working!W73</f>
        <v>0</v>
      </c>
      <c r="Y74">
        <f>SAM_working!X73</f>
        <v>0</v>
      </c>
      <c r="Z74">
        <f>SAM_working!Y73</f>
        <v>0</v>
      </c>
      <c r="AA74">
        <f>SAM_working!Z73</f>
        <v>0</v>
      </c>
      <c r="AB74">
        <f>SAM_working!AA73</f>
        <v>0</v>
      </c>
      <c r="AC74">
        <f>SAM_working!AB73</f>
        <v>0</v>
      </c>
      <c r="AD74">
        <f>SAM_working!AC73</f>
        <v>0</v>
      </c>
      <c r="AE74">
        <f>SAM_working!AD73</f>
        <v>0</v>
      </c>
      <c r="AF74">
        <f>SAM_working!AE73</f>
        <v>0</v>
      </c>
      <c r="AG74">
        <f>SAM_working!AF73</f>
        <v>0</v>
      </c>
      <c r="AH74">
        <f>SAM_working!AG73</f>
        <v>0</v>
      </c>
      <c r="AI74">
        <f>SAM_working!AH73</f>
        <v>0</v>
      </c>
      <c r="AJ74">
        <f>SAM_working!AI73</f>
        <v>0</v>
      </c>
      <c r="AK74">
        <f>SAM_working!AJ73</f>
        <v>0</v>
      </c>
      <c r="AL74">
        <f>SAM_working!AK73</f>
        <v>0</v>
      </c>
      <c r="AM74">
        <f>SAM_working!AL73</f>
        <v>0</v>
      </c>
      <c r="AN74">
        <f>SAM_working!AM73</f>
        <v>0</v>
      </c>
      <c r="AO74">
        <f>SAM_working!AN73</f>
        <v>0</v>
      </c>
      <c r="AP74">
        <f>SAM_working!AO73</f>
        <v>0</v>
      </c>
      <c r="AQ74">
        <f>SAM_working!AP73</f>
        <v>0</v>
      </c>
      <c r="AR74">
        <f>SAM_working!AQ73</f>
        <v>0</v>
      </c>
      <c r="AS74">
        <f>SAM_working!AR73</f>
        <v>0</v>
      </c>
      <c r="AT74">
        <f>SAM_working!AS73</f>
        <v>0</v>
      </c>
      <c r="AU74">
        <f>SAM_working!AT73</f>
        <v>0</v>
      </c>
      <c r="AV74">
        <f>SAM_working!AU73</f>
        <v>0</v>
      </c>
      <c r="AW74">
        <f>SAM_working!AV73</f>
        <v>0</v>
      </c>
      <c r="AX74">
        <f>SAM_working!AW73</f>
        <v>0</v>
      </c>
      <c r="AY74">
        <f>SAM_working!AX73</f>
        <v>0</v>
      </c>
      <c r="AZ74">
        <f>SAM_working!AY73</f>
        <v>0</v>
      </c>
      <c r="BA74">
        <f>SAM_working!AZ73</f>
        <v>0</v>
      </c>
      <c r="BB74">
        <f>SAM_working!BA73</f>
        <v>0</v>
      </c>
      <c r="BC74">
        <f>SAM_working!BB73</f>
        <v>0</v>
      </c>
      <c r="BD74">
        <f>SAM_working!BC73</f>
        <v>0</v>
      </c>
      <c r="BE74">
        <f>SAM_working!BD73</f>
        <v>0</v>
      </c>
      <c r="BF74">
        <f>SAM_working!BE73</f>
        <v>0</v>
      </c>
      <c r="BG74">
        <f>SAM_working!BF73</f>
        <v>0</v>
      </c>
      <c r="BH74">
        <f>SAM_working!BG73</f>
        <v>0</v>
      </c>
      <c r="BI74">
        <f>SAM_working!BH73</f>
        <v>0</v>
      </c>
      <c r="BJ74">
        <f>SAM_working!BI73</f>
        <v>0</v>
      </c>
      <c r="BK74">
        <f>SAM_working!BJ73</f>
        <v>0</v>
      </c>
      <c r="BL74">
        <f>SAM_working!BK73</f>
        <v>0</v>
      </c>
      <c r="BM74">
        <f>SAM_working!BL73</f>
        <v>0</v>
      </c>
      <c r="BN74">
        <f>SAM_working!BM73</f>
        <v>0</v>
      </c>
      <c r="BO74">
        <f>SAM_working!BN73</f>
        <v>0</v>
      </c>
      <c r="BP74">
        <f>SAM_working!BO73</f>
        <v>0</v>
      </c>
      <c r="BQ74">
        <f>SAM_working!BP73</f>
        <v>8582413.5724246502</v>
      </c>
      <c r="BR74">
        <f>SAM_working!BQ73</f>
        <v>0</v>
      </c>
      <c r="BS74">
        <f>SAM_working!BR73</f>
        <v>6751655.6918093804</v>
      </c>
      <c r="BT74">
        <f>SAM_working!BS73</f>
        <v>0</v>
      </c>
      <c r="BU74">
        <f>SAM_working!BT73</f>
        <v>0</v>
      </c>
      <c r="BV74">
        <f>SAM_working!BU73</f>
        <v>2003961656.09904</v>
      </c>
      <c r="BW74">
        <f>SAM_working!BV73</f>
        <v>645607081.07247698</v>
      </c>
      <c r="BX74">
        <f>SAM_working!BW73</f>
        <v>5512646.2523401696</v>
      </c>
      <c r="BY74">
        <f>SAM_working!BX73</f>
        <v>0</v>
      </c>
      <c r="BZ74">
        <f>SAM_working!BY73</f>
        <v>16268965.3210773</v>
      </c>
      <c r="CA74">
        <f>SAM_working!BZ73</f>
        <v>0</v>
      </c>
      <c r="CB74">
        <f>SAM_working!CA73</f>
        <v>338611.765157588</v>
      </c>
      <c r="CC74">
        <f>SAM_working!CB73</f>
        <v>0</v>
      </c>
      <c r="CD74">
        <f>SAM_working!CC73</f>
        <v>0</v>
      </c>
      <c r="CE74">
        <f>SAM_working!CD73</f>
        <v>0</v>
      </c>
      <c r="CF74">
        <f>SAM_working!CE73</f>
        <v>0</v>
      </c>
      <c r="CG74">
        <f>SAM_working!CF73</f>
        <v>7925405.3557963101</v>
      </c>
      <c r="CH74">
        <f>SAM_working!CG73</f>
        <v>0</v>
      </c>
      <c r="CI74">
        <f>SAM_working!CH73</f>
        <v>0</v>
      </c>
      <c r="CJ74">
        <f>SAM_working!CI73</f>
        <v>0</v>
      </c>
      <c r="CK74">
        <f>SAM_working!CJ73</f>
        <v>0</v>
      </c>
      <c r="CL74">
        <f>SAM_working!CK73</f>
        <v>0</v>
      </c>
      <c r="CM74">
        <f>SAM_working!CL73</f>
        <v>0</v>
      </c>
      <c r="CN74">
        <f>SAM_working!CM73</f>
        <v>0</v>
      </c>
      <c r="CO74">
        <f>SAM_working!CN73</f>
        <v>4361556718.4391403</v>
      </c>
      <c r="CP74">
        <f>SAM_working!CO73</f>
        <v>4273335705.1511002</v>
      </c>
      <c r="CQ74">
        <f>SAM_working!CP73</f>
        <v>5170946070.5942698</v>
      </c>
      <c r="CR74">
        <f>SAM_working!CQ73</f>
        <v>3739551446.8870101</v>
      </c>
      <c r="CS74">
        <f>SAM_working!CR73</f>
        <v>13092066676.0762</v>
      </c>
      <c r="CT74">
        <f>SAM_working!CS73</f>
        <v>20448694028.5438</v>
      </c>
      <c r="CU74">
        <f>SAM_working!CT73</f>
        <v>31430003065.623901</v>
      </c>
      <c r="CV74">
        <f>SAM_working!CU73</f>
        <v>25960344861.6311</v>
      </c>
      <c r="CW74">
        <f>SAM_working!CV73</f>
        <v>58892597632.020699</v>
      </c>
      <c r="CX74">
        <f>SAM_working!CW73</f>
        <v>37501609.596468396</v>
      </c>
      <c r="CY74">
        <f>SAM_working!CX73</f>
        <v>0</v>
      </c>
      <c r="CZ74">
        <f>SAM_working!CY73</f>
        <v>0</v>
      </c>
      <c r="DA74">
        <f>SAM_working!CZ73</f>
        <v>0</v>
      </c>
      <c r="DB74">
        <f>SAM_working!DA73</f>
        <v>0</v>
      </c>
      <c r="DC74">
        <f>SAM_working!DB73</f>
        <v>2171058015.3117199</v>
      </c>
      <c r="DD74">
        <f>SAM_working!DC73</f>
        <v>0</v>
      </c>
      <c r="DE74">
        <f>SAM_working!DD73</f>
        <v>0</v>
      </c>
      <c r="DF74">
        <f>SAM_working!DE73</f>
        <v>0</v>
      </c>
      <c r="DG74">
        <f>SAM_working!DF73</f>
        <v>0</v>
      </c>
      <c r="DH74">
        <f>SAM_working!DG73</f>
        <v>44572044.517315201</v>
      </c>
      <c r="DI74">
        <f>SAM_working!DH73</f>
        <v>39520526283.065498</v>
      </c>
      <c r="DJ74">
        <f t="shared" si="2"/>
        <v>211837702592.58832</v>
      </c>
    </row>
    <row r="75" spans="1:114">
      <c r="A75" t="s">
        <v>74</v>
      </c>
      <c r="B75">
        <f>SAM_working!B74</f>
        <v>0</v>
      </c>
      <c r="D75">
        <f>SAM_working!C74</f>
        <v>0</v>
      </c>
      <c r="E75">
        <f>SAM_working!D74</f>
        <v>0</v>
      </c>
      <c r="F75">
        <f>SAM_working!E74</f>
        <v>0</v>
      </c>
      <c r="G75">
        <f>SAM_working!F74</f>
        <v>0</v>
      </c>
      <c r="H75">
        <f>SAM_working!G74</f>
        <v>0</v>
      </c>
      <c r="I75">
        <f>SAM_working!H74</f>
        <v>0</v>
      </c>
      <c r="J75">
        <f>SAM_working!I74</f>
        <v>0</v>
      </c>
      <c r="K75">
        <f>SAM_working!J74</f>
        <v>0</v>
      </c>
      <c r="L75">
        <f>SAM_working!K74</f>
        <v>0</v>
      </c>
      <c r="M75">
        <f>SAM_working!L74</f>
        <v>0</v>
      </c>
      <c r="N75">
        <f>SAM_working!M74</f>
        <v>0</v>
      </c>
      <c r="O75">
        <f>SAM_working!N74</f>
        <v>0</v>
      </c>
      <c r="P75">
        <f>SAM_working!O74</f>
        <v>0</v>
      </c>
      <c r="Q75">
        <f>SAM_working!P74</f>
        <v>0</v>
      </c>
      <c r="R75">
        <f>SAM_working!Q74</f>
        <v>0</v>
      </c>
      <c r="S75">
        <f>SAM_working!R74</f>
        <v>0</v>
      </c>
      <c r="T75">
        <f>SAM_working!S74</f>
        <v>0</v>
      </c>
      <c r="U75">
        <f>SAM_working!T74</f>
        <v>0</v>
      </c>
      <c r="V75">
        <f>SAM_working!U74</f>
        <v>0</v>
      </c>
      <c r="W75">
        <f>SAM_working!V74</f>
        <v>0</v>
      </c>
      <c r="X75">
        <f>SAM_working!W74</f>
        <v>0</v>
      </c>
      <c r="Y75">
        <f>SAM_working!X74</f>
        <v>0</v>
      </c>
      <c r="Z75">
        <f>SAM_working!Y74</f>
        <v>0</v>
      </c>
      <c r="AA75">
        <f>SAM_working!Z74</f>
        <v>0</v>
      </c>
      <c r="AB75">
        <f>SAM_working!AA74</f>
        <v>0</v>
      </c>
      <c r="AC75">
        <f>SAM_working!AB74</f>
        <v>0</v>
      </c>
      <c r="AD75">
        <f>SAM_working!AC74</f>
        <v>0</v>
      </c>
      <c r="AE75">
        <f>SAM_working!AD74</f>
        <v>0</v>
      </c>
      <c r="AF75">
        <f>SAM_working!AE74</f>
        <v>0</v>
      </c>
      <c r="AG75">
        <f>SAM_working!AF74</f>
        <v>0</v>
      </c>
      <c r="AH75">
        <f>SAM_working!AG74</f>
        <v>0</v>
      </c>
      <c r="AI75">
        <f>SAM_working!AH74</f>
        <v>0</v>
      </c>
      <c r="AJ75">
        <f>SAM_working!AI74</f>
        <v>0</v>
      </c>
      <c r="AK75">
        <f>SAM_working!AJ74</f>
        <v>0</v>
      </c>
      <c r="AL75">
        <f>SAM_working!AK74</f>
        <v>0</v>
      </c>
      <c r="AM75">
        <f>SAM_working!AL74</f>
        <v>0</v>
      </c>
      <c r="AN75">
        <f>SAM_working!AM74</f>
        <v>0</v>
      </c>
      <c r="AO75">
        <f>SAM_working!AN74</f>
        <v>0</v>
      </c>
      <c r="AP75">
        <f>SAM_working!AO74</f>
        <v>0</v>
      </c>
      <c r="AQ75">
        <f>SAM_working!AP74</f>
        <v>0</v>
      </c>
      <c r="AR75">
        <f>SAM_working!AQ74</f>
        <v>0</v>
      </c>
      <c r="AS75">
        <f>SAM_working!AR74</f>
        <v>0</v>
      </c>
      <c r="AT75">
        <f>SAM_working!AS74</f>
        <v>0</v>
      </c>
      <c r="AU75">
        <f>SAM_working!AT74</f>
        <v>0</v>
      </c>
      <c r="AV75">
        <f>SAM_working!AU74</f>
        <v>0</v>
      </c>
      <c r="AW75">
        <f>SAM_working!AV74</f>
        <v>0</v>
      </c>
      <c r="AX75">
        <f>SAM_working!AW74</f>
        <v>0</v>
      </c>
      <c r="AY75">
        <f>SAM_working!AX74</f>
        <v>0</v>
      </c>
      <c r="AZ75">
        <f>SAM_working!AY74</f>
        <v>0</v>
      </c>
      <c r="BA75">
        <f>SAM_working!AZ74</f>
        <v>0</v>
      </c>
      <c r="BB75">
        <f>SAM_working!BA74</f>
        <v>0</v>
      </c>
      <c r="BC75">
        <f>SAM_working!BB74</f>
        <v>0</v>
      </c>
      <c r="BD75">
        <f>SAM_working!BC74</f>
        <v>0</v>
      </c>
      <c r="BE75">
        <f>SAM_working!BD74</f>
        <v>0</v>
      </c>
      <c r="BF75">
        <f>SAM_working!BE74</f>
        <v>0</v>
      </c>
      <c r="BG75">
        <f>SAM_working!BF74</f>
        <v>0</v>
      </c>
      <c r="BH75">
        <f>SAM_working!BG74</f>
        <v>0</v>
      </c>
      <c r="BI75">
        <f>SAM_working!BH74</f>
        <v>0</v>
      </c>
      <c r="BJ75">
        <f>SAM_working!BI74</f>
        <v>0</v>
      </c>
      <c r="BK75">
        <f>SAM_working!BJ74</f>
        <v>0</v>
      </c>
      <c r="BL75">
        <f>SAM_working!BK74</f>
        <v>0</v>
      </c>
      <c r="BM75">
        <f>SAM_working!BL74</f>
        <v>0</v>
      </c>
      <c r="BN75">
        <f>SAM_working!BM74</f>
        <v>0</v>
      </c>
      <c r="BO75">
        <f>SAM_working!BN74</f>
        <v>0</v>
      </c>
      <c r="BP75">
        <f>SAM_working!BO74</f>
        <v>0</v>
      </c>
      <c r="BQ75">
        <f>SAM_working!BP74</f>
        <v>11983.6756735612</v>
      </c>
      <c r="BR75">
        <f>SAM_working!BQ74</f>
        <v>0</v>
      </c>
      <c r="BS75">
        <f>SAM_working!BR74</f>
        <v>9427.3774372934804</v>
      </c>
      <c r="BT75">
        <f>SAM_working!BS74</f>
        <v>0</v>
      </c>
      <c r="BU75">
        <f>SAM_working!BT74</f>
        <v>0</v>
      </c>
      <c r="BV75">
        <f>SAM_working!BU74</f>
        <v>2798143.7093760399</v>
      </c>
      <c r="BW75">
        <f>SAM_working!BV74</f>
        <v>1063185889.73181</v>
      </c>
      <c r="BX75">
        <f>SAM_working!BW74</f>
        <v>7697.3411073284096</v>
      </c>
      <c r="BY75">
        <f>SAM_working!BX74</f>
        <v>0</v>
      </c>
      <c r="BZ75">
        <f>SAM_working!BY74</f>
        <v>22716.454096155401</v>
      </c>
      <c r="CA75">
        <f>SAM_working!BZ74</f>
        <v>0</v>
      </c>
      <c r="CB75">
        <f>SAM_working!CA74</f>
        <v>472.80564361736202</v>
      </c>
      <c r="CC75">
        <f>SAM_working!CB74</f>
        <v>0</v>
      </c>
      <c r="CD75">
        <f>SAM_working!CC74</f>
        <v>0</v>
      </c>
      <c r="CE75">
        <f>SAM_working!CD74</f>
        <v>0</v>
      </c>
      <c r="CF75">
        <f>SAM_working!CE74</f>
        <v>0</v>
      </c>
      <c r="CG75">
        <f>SAM_working!CF74</f>
        <v>11066.291150373499</v>
      </c>
      <c r="CH75">
        <f>SAM_working!CG74</f>
        <v>0</v>
      </c>
      <c r="CI75">
        <f>SAM_working!CH74</f>
        <v>0</v>
      </c>
      <c r="CJ75">
        <f>SAM_working!CI74</f>
        <v>0</v>
      </c>
      <c r="CK75">
        <f>SAM_working!CJ74</f>
        <v>0</v>
      </c>
      <c r="CL75">
        <f>SAM_working!CK74</f>
        <v>0</v>
      </c>
      <c r="CM75">
        <f>SAM_working!CL74</f>
        <v>0</v>
      </c>
      <c r="CN75">
        <f>SAM_working!CM74</f>
        <v>0</v>
      </c>
      <c r="CO75">
        <f>SAM_working!CN74</f>
        <v>2092633318.0794001</v>
      </c>
      <c r="CP75">
        <f>SAM_working!CO74</f>
        <v>2703067617.0837102</v>
      </c>
      <c r="CQ75">
        <f>SAM_working!CP74</f>
        <v>2200113210.4787698</v>
      </c>
      <c r="CR75">
        <f>SAM_working!CQ74</f>
        <v>1999121411.02298</v>
      </c>
      <c r="CS75">
        <f>SAM_working!CR74</f>
        <v>6794022128.6360703</v>
      </c>
      <c r="CT75">
        <f>SAM_working!CS74</f>
        <v>16360849708.8965</v>
      </c>
      <c r="CU75">
        <f>SAM_working!CT74</f>
        <v>24503567563.287601</v>
      </c>
      <c r="CV75">
        <f>SAM_working!CU74</f>
        <v>13728735422.554001</v>
      </c>
      <c r="CW75">
        <f>SAM_working!CV74</f>
        <v>39078220431.3582</v>
      </c>
      <c r="CX75">
        <f>SAM_working!CW74</f>
        <v>52363.722960699299</v>
      </c>
      <c r="CY75">
        <f>SAM_working!CX74</f>
        <v>0</v>
      </c>
      <c r="CZ75">
        <f>SAM_working!CY74</f>
        <v>0</v>
      </c>
      <c r="DA75">
        <f>SAM_working!CZ74</f>
        <v>0</v>
      </c>
      <c r="DB75">
        <f>SAM_working!DA74</f>
        <v>0</v>
      </c>
      <c r="DC75">
        <f>SAM_working!DB74</f>
        <v>3031461.3604237</v>
      </c>
      <c r="DD75">
        <f>SAM_working!DC74</f>
        <v>0</v>
      </c>
      <c r="DE75">
        <f>SAM_working!DD74</f>
        <v>0</v>
      </c>
      <c r="DF75">
        <f>SAM_working!DE74</f>
        <v>0</v>
      </c>
      <c r="DG75">
        <f>SAM_working!DF74</f>
        <v>0</v>
      </c>
      <c r="DH75">
        <f>SAM_working!DG74</f>
        <v>192235938.52549699</v>
      </c>
      <c r="DI75">
        <f>SAM_working!DH74</f>
        <v>113144011.915207</v>
      </c>
      <c r="DJ75">
        <f t="shared" si="2"/>
        <v>110834841984.30762</v>
      </c>
    </row>
    <row r="76" spans="1:114">
      <c r="A76" t="s">
        <v>75</v>
      </c>
      <c r="B76">
        <f>SAM_working!B75</f>
        <v>0</v>
      </c>
      <c r="D76">
        <f>SAM_working!C75</f>
        <v>0</v>
      </c>
      <c r="E76">
        <f>SAM_working!D75</f>
        <v>0</v>
      </c>
      <c r="F76">
        <f>SAM_working!E75</f>
        <v>0</v>
      </c>
      <c r="G76">
        <f>SAM_working!F75</f>
        <v>0</v>
      </c>
      <c r="H76">
        <f>SAM_working!G75</f>
        <v>0</v>
      </c>
      <c r="I76">
        <f>SAM_working!H75</f>
        <v>0</v>
      </c>
      <c r="J76">
        <f>SAM_working!I75</f>
        <v>0</v>
      </c>
      <c r="K76">
        <f>SAM_working!J75</f>
        <v>0</v>
      </c>
      <c r="L76">
        <f>SAM_working!K75</f>
        <v>0</v>
      </c>
      <c r="M76">
        <f>SAM_working!L75</f>
        <v>0</v>
      </c>
      <c r="N76">
        <f>SAM_working!M75</f>
        <v>0</v>
      </c>
      <c r="O76">
        <f>SAM_working!N75</f>
        <v>0</v>
      </c>
      <c r="P76">
        <f>SAM_working!O75</f>
        <v>0</v>
      </c>
      <c r="Q76">
        <f>SAM_working!P75</f>
        <v>0</v>
      </c>
      <c r="R76">
        <f>SAM_working!Q75</f>
        <v>0</v>
      </c>
      <c r="S76">
        <f>SAM_working!R75</f>
        <v>0</v>
      </c>
      <c r="T76">
        <f>SAM_working!S75</f>
        <v>0</v>
      </c>
      <c r="U76">
        <f>SAM_working!T75</f>
        <v>0</v>
      </c>
      <c r="V76">
        <f>SAM_working!U75</f>
        <v>0</v>
      </c>
      <c r="W76">
        <f>SAM_working!V75</f>
        <v>0</v>
      </c>
      <c r="X76">
        <f>SAM_working!W75</f>
        <v>0</v>
      </c>
      <c r="Y76">
        <f>SAM_working!X75</f>
        <v>0</v>
      </c>
      <c r="Z76">
        <f>SAM_working!Y75</f>
        <v>0</v>
      </c>
      <c r="AA76">
        <f>SAM_working!Z75</f>
        <v>0</v>
      </c>
      <c r="AB76">
        <f>SAM_working!AA75</f>
        <v>0</v>
      </c>
      <c r="AC76">
        <f>SAM_working!AB75</f>
        <v>0</v>
      </c>
      <c r="AD76">
        <f>SAM_working!AC75</f>
        <v>0</v>
      </c>
      <c r="AE76">
        <f>SAM_working!AD75</f>
        <v>0</v>
      </c>
      <c r="AF76">
        <f>SAM_working!AE75</f>
        <v>0</v>
      </c>
      <c r="AG76">
        <f>SAM_working!AF75</f>
        <v>0</v>
      </c>
      <c r="AH76">
        <f>SAM_working!AG75</f>
        <v>0</v>
      </c>
      <c r="AI76">
        <f>SAM_working!AH75</f>
        <v>0</v>
      </c>
      <c r="AJ76">
        <f>SAM_working!AI75</f>
        <v>0</v>
      </c>
      <c r="AK76">
        <f>SAM_working!AJ75</f>
        <v>0</v>
      </c>
      <c r="AL76">
        <f>SAM_working!AK75</f>
        <v>0</v>
      </c>
      <c r="AM76">
        <f>SAM_working!AL75</f>
        <v>0</v>
      </c>
      <c r="AN76">
        <f>SAM_working!AM75</f>
        <v>0</v>
      </c>
      <c r="AO76">
        <f>SAM_working!AN75</f>
        <v>0</v>
      </c>
      <c r="AP76">
        <f>SAM_working!AO75</f>
        <v>0</v>
      </c>
      <c r="AQ76">
        <f>SAM_working!AP75</f>
        <v>0</v>
      </c>
      <c r="AR76">
        <f>SAM_working!AQ75</f>
        <v>0</v>
      </c>
      <c r="AS76">
        <f>SAM_working!AR75</f>
        <v>0</v>
      </c>
      <c r="AT76">
        <f>SAM_working!AS75</f>
        <v>0</v>
      </c>
      <c r="AU76">
        <f>SAM_working!AT75</f>
        <v>0</v>
      </c>
      <c r="AV76">
        <f>SAM_working!AU75</f>
        <v>0</v>
      </c>
      <c r="AW76">
        <f>SAM_working!AV75</f>
        <v>0</v>
      </c>
      <c r="AX76">
        <f>SAM_working!AW75</f>
        <v>0</v>
      </c>
      <c r="AY76">
        <f>SAM_working!AX75</f>
        <v>0</v>
      </c>
      <c r="AZ76">
        <f>SAM_working!AY75</f>
        <v>0</v>
      </c>
      <c r="BA76">
        <f>SAM_working!AZ75</f>
        <v>0</v>
      </c>
      <c r="BB76">
        <f>SAM_working!BA75</f>
        <v>0</v>
      </c>
      <c r="BC76">
        <f>SAM_working!BB75</f>
        <v>0</v>
      </c>
      <c r="BD76">
        <f>SAM_working!BC75</f>
        <v>0</v>
      </c>
      <c r="BE76">
        <f>SAM_working!BD75</f>
        <v>0</v>
      </c>
      <c r="BF76">
        <f>SAM_working!BE75</f>
        <v>0</v>
      </c>
      <c r="BG76">
        <f>SAM_working!BF75</f>
        <v>0</v>
      </c>
      <c r="BH76">
        <f>SAM_working!BG75</f>
        <v>0</v>
      </c>
      <c r="BI76">
        <f>SAM_working!BH75</f>
        <v>0</v>
      </c>
      <c r="BJ76">
        <f>SAM_working!BI75</f>
        <v>0</v>
      </c>
      <c r="BK76">
        <f>SAM_working!BJ75</f>
        <v>0</v>
      </c>
      <c r="BL76">
        <f>SAM_working!BK75</f>
        <v>0</v>
      </c>
      <c r="BM76">
        <f>SAM_working!BL75</f>
        <v>0</v>
      </c>
      <c r="BN76">
        <f>SAM_working!BM75</f>
        <v>0</v>
      </c>
      <c r="BO76">
        <f>SAM_working!BN75</f>
        <v>0</v>
      </c>
      <c r="BP76">
        <f>SAM_working!BO75</f>
        <v>0</v>
      </c>
      <c r="BQ76">
        <f>SAM_working!BP75</f>
        <v>0</v>
      </c>
      <c r="BR76">
        <f>SAM_working!BQ75</f>
        <v>0</v>
      </c>
      <c r="BS76">
        <f>SAM_working!BR75</f>
        <v>0</v>
      </c>
      <c r="BT76">
        <f>SAM_working!BS75</f>
        <v>0</v>
      </c>
      <c r="BU76">
        <f>SAM_working!BT75</f>
        <v>0</v>
      </c>
      <c r="BV76">
        <f>SAM_working!BU75</f>
        <v>0</v>
      </c>
      <c r="BW76">
        <f>SAM_working!BV75</f>
        <v>0</v>
      </c>
      <c r="BX76">
        <f>SAM_working!BW75</f>
        <v>0</v>
      </c>
      <c r="BY76">
        <f>SAM_working!BX75</f>
        <v>0</v>
      </c>
      <c r="BZ76">
        <f>SAM_working!BY75</f>
        <v>0</v>
      </c>
      <c r="CA76">
        <f>SAM_working!BZ75</f>
        <v>0</v>
      </c>
      <c r="CB76">
        <f>SAM_working!CA75</f>
        <v>0</v>
      </c>
      <c r="CC76">
        <f>SAM_working!CB75</f>
        <v>0</v>
      </c>
      <c r="CD76">
        <f>SAM_working!CC75</f>
        <v>0</v>
      </c>
      <c r="CE76">
        <f>SAM_working!CD75</f>
        <v>0</v>
      </c>
      <c r="CF76">
        <f>SAM_working!CE75</f>
        <v>0</v>
      </c>
      <c r="CG76">
        <f>SAM_working!CF75</f>
        <v>0</v>
      </c>
      <c r="CH76">
        <f>SAM_working!CG75</f>
        <v>0</v>
      </c>
      <c r="CI76">
        <f>SAM_working!CH75</f>
        <v>0</v>
      </c>
      <c r="CJ76">
        <f>SAM_working!CI75</f>
        <v>0</v>
      </c>
      <c r="CK76">
        <f>SAM_working!CJ75</f>
        <v>0</v>
      </c>
      <c r="CL76">
        <f>SAM_working!CK75</f>
        <v>0</v>
      </c>
      <c r="CM76">
        <f>SAM_working!CL75</f>
        <v>0</v>
      </c>
      <c r="CN76">
        <f>SAM_working!CM75</f>
        <v>0</v>
      </c>
      <c r="CO76">
        <f>SAM_working!CN75</f>
        <v>901428903.51838899</v>
      </c>
      <c r="CP76">
        <f>SAM_working!CO75</f>
        <v>6718003888.1932802</v>
      </c>
      <c r="CQ76">
        <f>SAM_working!CP75</f>
        <v>1629205039.9310601</v>
      </c>
      <c r="CR76">
        <f>SAM_working!CQ75</f>
        <v>1355898371.99649</v>
      </c>
      <c r="CS76">
        <f>SAM_working!CR75</f>
        <v>1726120835.7114699</v>
      </c>
      <c r="CT76">
        <f>SAM_working!CS75</f>
        <v>6822625400.2966604</v>
      </c>
      <c r="CU76">
        <f>SAM_working!CT75</f>
        <v>8939066886.1712093</v>
      </c>
      <c r="CV76">
        <f>SAM_working!CU75</f>
        <v>2887923668.6391201</v>
      </c>
      <c r="CW76">
        <f>SAM_working!CV75</f>
        <v>4625064658.6317797</v>
      </c>
      <c r="CX76">
        <f>SAM_working!CW75</f>
        <v>76573907.110669598</v>
      </c>
      <c r="CY76">
        <f>SAM_working!CX75</f>
        <v>0</v>
      </c>
      <c r="CZ76">
        <f>SAM_working!CY75</f>
        <v>0</v>
      </c>
      <c r="DA76">
        <f>SAM_working!CZ75</f>
        <v>8204.1691611213391</v>
      </c>
      <c r="DB76">
        <f>SAM_working!DA75</f>
        <v>0</v>
      </c>
      <c r="DC76">
        <f>SAM_working!DB75</f>
        <v>289089446.72983003</v>
      </c>
      <c r="DD76">
        <f>SAM_working!DC75</f>
        <v>0</v>
      </c>
      <c r="DE76">
        <f>SAM_working!DD75</f>
        <v>0</v>
      </c>
      <c r="DF76">
        <f>SAM_working!DE75</f>
        <v>0</v>
      </c>
      <c r="DG76">
        <f>SAM_working!DF75</f>
        <v>0</v>
      </c>
      <c r="DH76">
        <f>SAM_working!DG75</f>
        <v>0</v>
      </c>
      <c r="DI76">
        <f>SAM_working!DH75</f>
        <v>1570201778.3338301</v>
      </c>
      <c r="DJ76">
        <f t="shared" si="2"/>
        <v>37541210989.432953</v>
      </c>
    </row>
    <row r="77" spans="1:114">
      <c r="A77" t="s">
        <v>76</v>
      </c>
      <c r="B77">
        <f>SAM_working!B76</f>
        <v>0</v>
      </c>
      <c r="D77">
        <f>SAM_working!C76</f>
        <v>0</v>
      </c>
      <c r="E77">
        <f>SAM_working!D76</f>
        <v>0</v>
      </c>
      <c r="F77">
        <f>SAM_working!E76</f>
        <v>0</v>
      </c>
      <c r="G77">
        <f>SAM_working!F76</f>
        <v>0</v>
      </c>
      <c r="H77">
        <f>SAM_working!G76</f>
        <v>0</v>
      </c>
      <c r="I77">
        <f>SAM_working!H76</f>
        <v>0</v>
      </c>
      <c r="J77">
        <f>SAM_working!I76</f>
        <v>0</v>
      </c>
      <c r="K77">
        <f>SAM_working!J76</f>
        <v>0</v>
      </c>
      <c r="L77">
        <f>SAM_working!K76</f>
        <v>0</v>
      </c>
      <c r="M77">
        <f>SAM_working!L76</f>
        <v>0</v>
      </c>
      <c r="N77">
        <f>SAM_working!M76</f>
        <v>0</v>
      </c>
      <c r="O77">
        <f>SAM_working!N76</f>
        <v>0</v>
      </c>
      <c r="P77">
        <f>SAM_working!O76</f>
        <v>0</v>
      </c>
      <c r="Q77">
        <f>SAM_working!P76</f>
        <v>0</v>
      </c>
      <c r="R77">
        <f>SAM_working!Q76</f>
        <v>0</v>
      </c>
      <c r="S77">
        <f>SAM_working!R76</f>
        <v>0</v>
      </c>
      <c r="T77">
        <f>SAM_working!S76</f>
        <v>0</v>
      </c>
      <c r="U77">
        <f>SAM_working!T76</f>
        <v>0</v>
      </c>
      <c r="V77">
        <f>SAM_working!U76</f>
        <v>0</v>
      </c>
      <c r="W77">
        <f>SAM_working!V76</f>
        <v>0</v>
      </c>
      <c r="X77">
        <f>SAM_working!W76</f>
        <v>0</v>
      </c>
      <c r="Y77">
        <f>SAM_working!X76</f>
        <v>0</v>
      </c>
      <c r="Z77">
        <f>SAM_working!Y76</f>
        <v>0</v>
      </c>
      <c r="AA77">
        <f>SAM_working!Z76</f>
        <v>0</v>
      </c>
      <c r="AB77">
        <f>SAM_working!AA76</f>
        <v>0</v>
      </c>
      <c r="AC77">
        <f>SAM_working!AB76</f>
        <v>0</v>
      </c>
      <c r="AD77">
        <f>SAM_working!AC76</f>
        <v>0</v>
      </c>
      <c r="AE77">
        <f>SAM_working!AD76</f>
        <v>0</v>
      </c>
      <c r="AF77">
        <f>SAM_working!AE76</f>
        <v>0</v>
      </c>
      <c r="AG77">
        <f>SAM_working!AF76</f>
        <v>0</v>
      </c>
      <c r="AH77">
        <f>SAM_working!AG76</f>
        <v>0</v>
      </c>
      <c r="AI77">
        <f>SAM_working!AH76</f>
        <v>0</v>
      </c>
      <c r="AJ77">
        <f>SAM_working!AI76</f>
        <v>0</v>
      </c>
      <c r="AK77">
        <f>SAM_working!AJ76</f>
        <v>0</v>
      </c>
      <c r="AL77">
        <f>SAM_working!AK76</f>
        <v>0</v>
      </c>
      <c r="AM77">
        <f>SAM_working!AL76</f>
        <v>0</v>
      </c>
      <c r="AN77">
        <f>SAM_working!AM76</f>
        <v>0</v>
      </c>
      <c r="AO77">
        <f>SAM_working!AN76</f>
        <v>0</v>
      </c>
      <c r="AP77">
        <f>SAM_working!AO76</f>
        <v>0</v>
      </c>
      <c r="AQ77">
        <f>SAM_working!AP76</f>
        <v>0</v>
      </c>
      <c r="AR77">
        <f>SAM_working!AQ76</f>
        <v>0</v>
      </c>
      <c r="AS77">
        <f>SAM_working!AR76</f>
        <v>0</v>
      </c>
      <c r="AT77">
        <f>SAM_working!AS76</f>
        <v>0</v>
      </c>
      <c r="AU77">
        <f>SAM_working!AT76</f>
        <v>0</v>
      </c>
      <c r="AV77">
        <f>SAM_working!AU76</f>
        <v>0</v>
      </c>
      <c r="AW77">
        <f>SAM_working!AV76</f>
        <v>0</v>
      </c>
      <c r="AX77">
        <f>SAM_working!AW76</f>
        <v>0</v>
      </c>
      <c r="AY77">
        <f>SAM_working!AX76</f>
        <v>0</v>
      </c>
      <c r="AZ77">
        <f>SAM_working!AY76</f>
        <v>0</v>
      </c>
      <c r="BA77">
        <f>SAM_working!AZ76</f>
        <v>0</v>
      </c>
      <c r="BB77">
        <f>SAM_working!BA76</f>
        <v>0</v>
      </c>
      <c r="BC77">
        <f>SAM_working!BB76</f>
        <v>0</v>
      </c>
      <c r="BD77">
        <f>SAM_working!BC76</f>
        <v>0</v>
      </c>
      <c r="BE77">
        <f>SAM_working!BD76</f>
        <v>0</v>
      </c>
      <c r="BF77">
        <f>SAM_working!BE76</f>
        <v>0</v>
      </c>
      <c r="BG77">
        <f>SAM_working!BF76</f>
        <v>0</v>
      </c>
      <c r="BH77">
        <f>SAM_working!BG76</f>
        <v>0</v>
      </c>
      <c r="BI77">
        <f>SAM_working!BH76</f>
        <v>0</v>
      </c>
      <c r="BJ77">
        <f>SAM_working!BI76</f>
        <v>0</v>
      </c>
      <c r="BK77">
        <f>SAM_working!BJ76</f>
        <v>0</v>
      </c>
      <c r="BL77">
        <f>SAM_working!BK76</f>
        <v>0</v>
      </c>
      <c r="BM77">
        <f>SAM_working!BL76</f>
        <v>0</v>
      </c>
      <c r="BN77">
        <f>SAM_working!BM76</f>
        <v>0</v>
      </c>
      <c r="BO77">
        <f>SAM_working!BN76</f>
        <v>0</v>
      </c>
      <c r="BP77">
        <f>SAM_working!BO76</f>
        <v>0</v>
      </c>
      <c r="BQ77">
        <f>SAM_working!BP76</f>
        <v>0</v>
      </c>
      <c r="BR77">
        <f>SAM_working!BQ76</f>
        <v>0</v>
      </c>
      <c r="BS77">
        <f>SAM_working!BR76</f>
        <v>0</v>
      </c>
      <c r="BT77">
        <f>SAM_working!BS76</f>
        <v>0</v>
      </c>
      <c r="BU77">
        <f>SAM_working!BT76</f>
        <v>0</v>
      </c>
      <c r="BV77">
        <f>SAM_working!BU76</f>
        <v>0</v>
      </c>
      <c r="BW77">
        <f>SAM_working!BV76</f>
        <v>0</v>
      </c>
      <c r="BX77">
        <f>SAM_working!BW76</f>
        <v>0</v>
      </c>
      <c r="BY77">
        <f>SAM_working!BX76</f>
        <v>0</v>
      </c>
      <c r="BZ77">
        <f>SAM_working!BY76</f>
        <v>0</v>
      </c>
      <c r="CA77">
        <f>SAM_working!BZ76</f>
        <v>0</v>
      </c>
      <c r="CB77">
        <f>SAM_working!CA76</f>
        <v>0</v>
      </c>
      <c r="CC77">
        <f>SAM_working!CB76</f>
        <v>0</v>
      </c>
      <c r="CD77">
        <f>SAM_working!CC76</f>
        <v>0</v>
      </c>
      <c r="CE77">
        <f>SAM_working!CD76</f>
        <v>0</v>
      </c>
      <c r="CF77">
        <f>SAM_working!CE76</f>
        <v>0</v>
      </c>
      <c r="CG77">
        <f>SAM_working!CF76</f>
        <v>0</v>
      </c>
      <c r="CH77">
        <f>SAM_working!CG76</f>
        <v>0</v>
      </c>
      <c r="CI77">
        <f>SAM_working!CH76</f>
        <v>0</v>
      </c>
      <c r="CJ77">
        <f>SAM_working!CI76</f>
        <v>0</v>
      </c>
      <c r="CK77">
        <f>SAM_working!CJ76</f>
        <v>0</v>
      </c>
      <c r="CL77">
        <f>SAM_working!CK76</f>
        <v>0</v>
      </c>
      <c r="CM77">
        <f>SAM_working!CL76</f>
        <v>0</v>
      </c>
      <c r="CN77">
        <f>SAM_working!CM76</f>
        <v>0</v>
      </c>
      <c r="CO77">
        <f>SAM_working!CN76</f>
        <v>647887533.537238</v>
      </c>
      <c r="CP77">
        <f>SAM_working!CO76</f>
        <v>1290917755.75879</v>
      </c>
      <c r="CQ77">
        <f>SAM_working!CP76</f>
        <v>1056681940.50581</v>
      </c>
      <c r="CR77">
        <f>SAM_working!CQ76</f>
        <v>1076806431.7921901</v>
      </c>
      <c r="CS77">
        <f>SAM_working!CR76</f>
        <v>2947092294.7620902</v>
      </c>
      <c r="CT77">
        <f>SAM_working!CS76</f>
        <v>5156290087.6146297</v>
      </c>
      <c r="CU77">
        <f>SAM_working!CT76</f>
        <v>7633681375.7979603</v>
      </c>
      <c r="CV77">
        <f>SAM_working!CU76</f>
        <v>7085384412.1076899</v>
      </c>
      <c r="CW77">
        <f>SAM_working!CV76</f>
        <v>22680204265.8451</v>
      </c>
      <c r="CX77">
        <f>SAM_working!CW76</f>
        <v>1652023.97402153</v>
      </c>
      <c r="CY77">
        <f>SAM_working!CX76</f>
        <v>0</v>
      </c>
      <c r="CZ77">
        <f>SAM_working!CY76</f>
        <v>0</v>
      </c>
      <c r="DA77">
        <f>SAM_working!CZ76</f>
        <v>465003579.258201</v>
      </c>
      <c r="DB77">
        <f>SAM_working!DA76</f>
        <v>0</v>
      </c>
      <c r="DC77">
        <f>SAM_working!DB76</f>
        <v>6236885.5744041596</v>
      </c>
      <c r="DD77">
        <f>SAM_working!DC76</f>
        <v>0</v>
      </c>
      <c r="DE77">
        <f>SAM_working!DD76</f>
        <v>0</v>
      </c>
      <c r="DF77">
        <f>SAM_working!DE76</f>
        <v>0</v>
      </c>
      <c r="DG77">
        <f>SAM_working!DF76</f>
        <v>0</v>
      </c>
      <c r="DH77">
        <f>SAM_working!DG76</f>
        <v>0</v>
      </c>
      <c r="DI77">
        <f>SAM_working!DH76</f>
        <v>19742866443.7201</v>
      </c>
      <c r="DJ77">
        <f t="shared" si="2"/>
        <v>69790705030.24823</v>
      </c>
    </row>
    <row r="78" spans="1:114">
      <c r="A78" t="s">
        <v>77</v>
      </c>
      <c r="B78">
        <f>SAM_working!B77</f>
        <v>1566289.66447702</v>
      </c>
      <c r="D78">
        <f>SAM_working!C77</f>
        <v>2348887.0691192499</v>
      </c>
      <c r="E78">
        <f>SAM_working!D77</f>
        <v>2457747.6359075401</v>
      </c>
      <c r="F78">
        <f>SAM_working!E77</f>
        <v>5847183.9185160398</v>
      </c>
      <c r="G78">
        <f>SAM_working!F77</f>
        <v>0</v>
      </c>
      <c r="H78">
        <f>SAM_working!G77</f>
        <v>0</v>
      </c>
      <c r="I78">
        <f>SAM_working!H77</f>
        <v>0</v>
      </c>
      <c r="J78">
        <f>SAM_working!I77</f>
        <v>0</v>
      </c>
      <c r="K78">
        <f>SAM_working!J77</f>
        <v>0</v>
      </c>
      <c r="L78">
        <f>SAM_working!K77</f>
        <v>402763.81559097499</v>
      </c>
      <c r="M78">
        <f>SAM_working!L77</f>
        <v>15615086.592786999</v>
      </c>
      <c r="N78">
        <f>SAM_working!M77</f>
        <v>30447831.354463801</v>
      </c>
      <c r="O78">
        <f>SAM_working!N77</f>
        <v>13729192.463874601</v>
      </c>
      <c r="P78">
        <f>SAM_working!O77</f>
        <v>3351346.14091333</v>
      </c>
      <c r="Q78">
        <f>SAM_working!P77</f>
        <v>296880.54185593099</v>
      </c>
      <c r="R78">
        <f>SAM_working!Q77</f>
        <v>145518.71609621501</v>
      </c>
      <c r="S78">
        <f>SAM_working!R77</f>
        <v>0</v>
      </c>
      <c r="T78">
        <f>SAM_working!S77</f>
        <v>0</v>
      </c>
      <c r="U78">
        <f>SAM_working!T77</f>
        <v>2856015.2458502301</v>
      </c>
      <c r="V78">
        <f>SAM_working!U77</f>
        <v>4573792.0319197504</v>
      </c>
      <c r="W78">
        <f>SAM_working!V77</f>
        <v>3614832.1165489</v>
      </c>
      <c r="X78">
        <f>SAM_working!W77</f>
        <v>7194362.8544664197</v>
      </c>
      <c r="Y78">
        <f>SAM_working!X77</f>
        <v>3242268.7246079599</v>
      </c>
      <c r="Z78">
        <f>SAM_working!Y77</f>
        <v>9350336.3209591303</v>
      </c>
      <c r="AA78">
        <f>SAM_working!Z77</f>
        <v>5644678.8021835499</v>
      </c>
      <c r="AB78">
        <f>SAM_working!AA77</f>
        <v>2746730.4968948499</v>
      </c>
      <c r="AC78">
        <f>SAM_working!AB77</f>
        <v>10454061.690672001</v>
      </c>
      <c r="AD78">
        <f>SAM_working!AC77</f>
        <v>5889696.6637839302</v>
      </c>
      <c r="AE78">
        <f>SAM_working!AD77</f>
        <v>3788448.5032973299</v>
      </c>
      <c r="AF78">
        <f>SAM_working!AE77</f>
        <v>1102495.9630458599</v>
      </c>
      <c r="AG78">
        <f>SAM_working!AF77</f>
        <v>4097368.5014922</v>
      </c>
      <c r="AH78">
        <f>SAM_working!AG77</f>
        <v>2264057.86277792</v>
      </c>
      <c r="AI78">
        <f>SAM_working!AH77</f>
        <v>6700341.2210981399</v>
      </c>
      <c r="AJ78">
        <f>SAM_working!AI77</f>
        <v>557892803.43462396</v>
      </c>
      <c r="AK78">
        <f>SAM_working!AJ77</f>
        <v>35073205.352814101</v>
      </c>
      <c r="AL78">
        <f>SAM_working!AK77</f>
        <v>720558.07382695901</v>
      </c>
      <c r="AM78">
        <f>SAM_working!AL77</f>
        <v>4681827.2248403402</v>
      </c>
      <c r="AN78">
        <f>SAM_working!AM77</f>
        <v>48445753.970675603</v>
      </c>
      <c r="AO78">
        <f>SAM_working!AN77</f>
        <v>2980459.3252453799</v>
      </c>
      <c r="AP78">
        <f>SAM_working!AO77</f>
        <v>7972188.5543690603</v>
      </c>
      <c r="AQ78">
        <f>SAM_working!AP77</f>
        <v>4872223.0388945099</v>
      </c>
      <c r="AR78">
        <f>SAM_working!AQ77</f>
        <v>6192190.7847224502</v>
      </c>
      <c r="AS78">
        <f>SAM_working!AR77</f>
        <v>7840217.4600250702</v>
      </c>
      <c r="AT78">
        <f>SAM_working!AS77</f>
        <v>0</v>
      </c>
      <c r="AU78">
        <f>SAM_working!AT77</f>
        <v>10060147.099024899</v>
      </c>
      <c r="AV78">
        <f>SAM_working!AU77</f>
        <v>0</v>
      </c>
      <c r="AW78">
        <f>SAM_working!AV77</f>
        <v>9777307.0630810596</v>
      </c>
      <c r="AX78">
        <f>SAM_working!AW77</f>
        <v>6792111.2805331899</v>
      </c>
      <c r="AY78">
        <f>SAM_working!AX77</f>
        <v>0</v>
      </c>
      <c r="AZ78">
        <f>SAM_working!AY77</f>
        <v>11412559.6808984</v>
      </c>
      <c r="BA78">
        <f>SAM_working!AZ77</f>
        <v>99220.557073233605</v>
      </c>
      <c r="BB78">
        <f>SAM_working!BA77</f>
        <v>1070922.3585818999</v>
      </c>
      <c r="BC78">
        <f>SAM_working!BB77</f>
        <v>21202564.338010799</v>
      </c>
      <c r="BD78">
        <f>SAM_working!BC77</f>
        <v>2728725485.823</v>
      </c>
      <c r="BE78">
        <f>SAM_working!BD77</f>
        <v>3656854239.5327001</v>
      </c>
      <c r="BF78">
        <f>SAM_working!BE77</f>
        <v>913745616.88211298</v>
      </c>
      <c r="BG78">
        <f>SAM_working!BF77</f>
        <v>93355798.443425402</v>
      </c>
      <c r="BH78">
        <f>SAM_working!BG77</f>
        <v>26042582.4772508</v>
      </c>
      <c r="BI78">
        <f>SAM_working!BH77</f>
        <v>46151208.616168797</v>
      </c>
      <c r="BJ78">
        <f>SAM_working!BI77</f>
        <v>120991191.61984</v>
      </c>
      <c r="BK78">
        <f>SAM_working!BJ77</f>
        <v>153313702.47374099</v>
      </c>
      <c r="BL78">
        <f>SAM_working!BK77</f>
        <v>20690233.190211002</v>
      </c>
      <c r="BM78">
        <f>SAM_working!BL77</f>
        <v>43118483.371078096</v>
      </c>
      <c r="BN78">
        <f>SAM_working!BM77</f>
        <v>1247252319.21332</v>
      </c>
      <c r="BO78">
        <f>SAM_working!BN77</f>
        <v>56433264.028011099</v>
      </c>
      <c r="BP78">
        <f>SAM_working!BO77</f>
        <v>0</v>
      </c>
      <c r="BQ78">
        <f>SAM_working!BP77</f>
        <v>1023075889.57612</v>
      </c>
      <c r="BR78">
        <f>SAM_working!BQ77</f>
        <v>558501987.21993601</v>
      </c>
      <c r="BS78">
        <f>SAM_working!BR77</f>
        <v>273651143.48725897</v>
      </c>
      <c r="BT78">
        <f>SAM_working!BS77</f>
        <v>15194537.1176742</v>
      </c>
      <c r="BU78">
        <f>SAM_working!BT77</f>
        <v>60893641.540834703</v>
      </c>
      <c r="BV78">
        <f>SAM_working!BU77</f>
        <v>134604001.64881799</v>
      </c>
      <c r="BW78">
        <f>SAM_working!BV77</f>
        <v>104815453.96716499</v>
      </c>
      <c r="BX78">
        <f>SAM_working!BW77</f>
        <v>26817553.026404399</v>
      </c>
      <c r="BY78">
        <f>SAM_working!BX77</f>
        <v>55272601.338918202</v>
      </c>
      <c r="BZ78">
        <f>SAM_working!BY77</f>
        <v>8476087163.9666901</v>
      </c>
      <c r="CA78">
        <f>SAM_working!BZ77</f>
        <v>1100310.1246636901</v>
      </c>
      <c r="CB78">
        <f>SAM_working!CA77</f>
        <v>153980081.82400501</v>
      </c>
      <c r="CC78">
        <f>SAM_working!CB77</f>
        <v>25720966.863346901</v>
      </c>
      <c r="CD78">
        <f>SAM_working!CC77</f>
        <v>597642965.86612201</v>
      </c>
      <c r="CE78">
        <f>SAM_working!CD77</f>
        <v>8829461.4217552692</v>
      </c>
      <c r="CF78">
        <f>SAM_working!CE77</f>
        <v>212410899.446567</v>
      </c>
      <c r="CG78">
        <f>SAM_working!CF77</f>
        <v>181229598.055448</v>
      </c>
      <c r="CH78">
        <f>SAM_working!CG77</f>
        <v>0</v>
      </c>
      <c r="CI78">
        <f>SAM_working!CH77</f>
        <v>10460546.7613468</v>
      </c>
      <c r="CJ78">
        <f>SAM_working!CI77</f>
        <v>0</v>
      </c>
      <c r="CK78">
        <f>SAM_working!CJ77</f>
        <v>0</v>
      </c>
      <c r="CL78">
        <f>SAM_working!CK77</f>
        <v>0</v>
      </c>
      <c r="CM78">
        <f>SAM_working!CL77</f>
        <v>0</v>
      </c>
      <c r="CN78">
        <f>SAM_working!CM77</f>
        <v>0</v>
      </c>
      <c r="CO78">
        <f>SAM_working!CN77</f>
        <v>364521169.79084897</v>
      </c>
      <c r="CP78">
        <f>SAM_working!CO77</f>
        <v>439781229.27941501</v>
      </c>
      <c r="CQ78">
        <f>SAM_working!CP77</f>
        <v>494544380.51658899</v>
      </c>
      <c r="CR78">
        <f>SAM_working!CQ77</f>
        <v>452107520.25338501</v>
      </c>
      <c r="CS78">
        <f>SAM_working!CR77</f>
        <v>1294268970.1031499</v>
      </c>
      <c r="CT78">
        <f>SAM_working!CS77</f>
        <v>2102423750.4873199</v>
      </c>
      <c r="CU78">
        <f>SAM_working!CT77</f>
        <v>4268923893.5268602</v>
      </c>
      <c r="CV78">
        <f>SAM_working!CU77</f>
        <v>4281108053.7361698</v>
      </c>
      <c r="CW78">
        <f>SAM_working!CV77</f>
        <v>10417631190.622101</v>
      </c>
      <c r="CX78">
        <f>SAM_working!CW77</f>
        <v>940993.45106703194</v>
      </c>
      <c r="CY78">
        <f>SAM_working!CX77</f>
        <v>0</v>
      </c>
      <c r="CZ78">
        <f>SAM_working!CY77</f>
        <v>0</v>
      </c>
      <c r="DA78">
        <f>SAM_working!CZ77</f>
        <v>280893299.49001902</v>
      </c>
      <c r="DB78">
        <f>SAM_working!DA77</f>
        <v>37728479.692257799</v>
      </c>
      <c r="DC78">
        <f>SAM_working!DB77</f>
        <v>47727253.966477901</v>
      </c>
      <c r="DD78">
        <f>SAM_working!DC77</f>
        <v>0</v>
      </c>
      <c r="DE78">
        <f>SAM_working!DD77</f>
        <v>0</v>
      </c>
      <c r="DF78">
        <f>SAM_working!DE77</f>
        <v>5494361.0857168296</v>
      </c>
      <c r="DG78">
        <f>SAM_working!DF77</f>
        <v>0</v>
      </c>
      <c r="DH78">
        <f>SAM_working!DG77</f>
        <v>508997742.65533602</v>
      </c>
      <c r="DI78">
        <f>SAM_working!DH77</f>
        <v>18342451030.888401</v>
      </c>
      <c r="DJ78">
        <f t="shared" si="2"/>
        <v>65253320722.979492</v>
      </c>
    </row>
    <row r="79" spans="1:114">
      <c r="A79" t="s">
        <v>78</v>
      </c>
      <c r="B79">
        <f>SAM_working!B78</f>
        <v>48.5254651182534</v>
      </c>
      <c r="D79">
        <f>SAM_working!C78</f>
        <v>72.771237737382904</v>
      </c>
      <c r="E79">
        <f>SAM_working!D78</f>
        <v>76.143863986693006</v>
      </c>
      <c r="F79">
        <f>SAM_working!E78</f>
        <v>181.15251968587901</v>
      </c>
      <c r="G79">
        <f>SAM_working!F78</f>
        <v>0</v>
      </c>
      <c r="H79">
        <f>SAM_working!G78</f>
        <v>0</v>
      </c>
      <c r="I79">
        <f>SAM_working!H78</f>
        <v>0</v>
      </c>
      <c r="J79">
        <f>SAM_working!I78</f>
        <v>0</v>
      </c>
      <c r="K79">
        <f>SAM_working!J78</f>
        <v>0</v>
      </c>
      <c r="L79">
        <f>SAM_working!K78</f>
        <v>12.478088777327301</v>
      </c>
      <c r="M79">
        <f>SAM_working!L78</f>
        <v>483.77344048286102</v>
      </c>
      <c r="N79">
        <f>SAM_working!M78</f>
        <v>943.30902631016704</v>
      </c>
      <c r="O79">
        <f>SAM_working!N78</f>
        <v>425.34625945449301</v>
      </c>
      <c r="P79">
        <f>SAM_working!O78</f>
        <v>103.828579060683</v>
      </c>
      <c r="Q79">
        <f>SAM_working!P78</f>
        <v>9.1977025098536895</v>
      </c>
      <c r="R79">
        <f>SAM_working!Q78</f>
        <v>4.5083381076498901</v>
      </c>
      <c r="S79">
        <f>SAM_working!R78</f>
        <v>0</v>
      </c>
      <c r="T79">
        <f>SAM_working!S78</f>
        <v>0</v>
      </c>
      <c r="U79">
        <f>SAM_working!T78</f>
        <v>88.482655113465398</v>
      </c>
      <c r="V79">
        <f>SAM_working!U78</f>
        <v>141.701366443718</v>
      </c>
      <c r="W79">
        <f>SAM_working!V78</f>
        <v>111.99167929037201</v>
      </c>
      <c r="X79">
        <f>SAM_working!W78</f>
        <v>222.88968104698199</v>
      </c>
      <c r="Y79">
        <f>SAM_working!X78</f>
        <v>100.449234562561</v>
      </c>
      <c r="Z79">
        <f>SAM_working!Y78</f>
        <v>289.68423228288299</v>
      </c>
      <c r="AA79">
        <f>SAM_working!Z78</f>
        <v>174.878676997821</v>
      </c>
      <c r="AB79">
        <f>SAM_working!AA78</f>
        <v>85.096887210079302</v>
      </c>
      <c r="AC79">
        <f>SAM_working!AB78</f>
        <v>323.87892062363699</v>
      </c>
      <c r="AD79">
        <f>SAM_working!AC78</f>
        <v>182.46961369752</v>
      </c>
      <c r="AE79">
        <f>SAM_working!AD78</f>
        <v>117.370515727968</v>
      </c>
      <c r="AF79">
        <f>SAM_working!AE78</f>
        <v>34.156599900479002</v>
      </c>
      <c r="AG79">
        <f>SAM_working!AF78</f>
        <v>126.94121451805501</v>
      </c>
      <c r="AH79">
        <f>SAM_working!AG78</f>
        <v>70.143130825434298</v>
      </c>
      <c r="AI79">
        <f>SAM_working!AH78</f>
        <v>207.58431954114599</v>
      </c>
      <c r="AJ79">
        <f>SAM_working!AI78</f>
        <v>17284.164217370799</v>
      </c>
      <c r="AK79">
        <f>SAM_working!AJ78</f>
        <v>1086.6084617251099</v>
      </c>
      <c r="AL79">
        <f>SAM_working!AK78</f>
        <v>22.3237224059962</v>
      </c>
      <c r="AM79">
        <f>SAM_working!AL78</f>
        <v>145.04842165611601</v>
      </c>
      <c r="AN79">
        <f>SAM_working!AM78</f>
        <v>1500.9054823945601</v>
      </c>
      <c r="AO79">
        <f>SAM_working!AN78</f>
        <v>92.338076604660998</v>
      </c>
      <c r="AP79">
        <f>SAM_working!AO78</f>
        <v>246.98762073511099</v>
      </c>
      <c r="AQ79">
        <f>SAM_working!AP78</f>
        <v>150.947104155966</v>
      </c>
      <c r="AR79">
        <f>SAM_working!AQ78</f>
        <v>191.84123137909401</v>
      </c>
      <c r="AS79">
        <f>SAM_working!AR78</f>
        <v>242.89900361629401</v>
      </c>
      <c r="AT79">
        <f>SAM_working!AS78</f>
        <v>0</v>
      </c>
      <c r="AU79">
        <f>SAM_working!AT78</f>
        <v>311.67499103764698</v>
      </c>
      <c r="AV79">
        <f>SAM_working!AU78</f>
        <v>0</v>
      </c>
      <c r="AW79">
        <f>SAM_working!AV78</f>
        <v>302.91227963788498</v>
      </c>
      <c r="AX79">
        <f>SAM_working!AW78</f>
        <v>210.42746210858601</v>
      </c>
      <c r="AY79">
        <f>SAM_working!AX78</f>
        <v>0</v>
      </c>
      <c r="AZ79">
        <f>SAM_working!AY78</f>
        <v>353.57429680182099</v>
      </c>
      <c r="BA79">
        <f>SAM_working!AZ78</f>
        <v>3.0739676002896199</v>
      </c>
      <c r="BB79">
        <f>SAM_working!BA78</f>
        <v>33.178413121353003</v>
      </c>
      <c r="BC79">
        <f>SAM_working!BB78</f>
        <v>656.87996258674298</v>
      </c>
      <c r="BD79">
        <f>SAM_working!BC78</f>
        <v>84539.071145442096</v>
      </c>
      <c r="BE79">
        <f>SAM_working!BD78</f>
        <v>113293.57325628</v>
      </c>
      <c r="BF79">
        <f>SAM_working!BE78</f>
        <v>28308.895898751201</v>
      </c>
      <c r="BG79">
        <f>SAM_working!BF78</f>
        <v>2892.27059572389</v>
      </c>
      <c r="BH79">
        <f>SAM_working!BG78</f>
        <v>806.82932170852803</v>
      </c>
      <c r="BI79">
        <f>SAM_working!BH78</f>
        <v>1429.8178138185499</v>
      </c>
      <c r="BJ79">
        <f>SAM_working!BI78</f>
        <v>3748.4470348751602</v>
      </c>
      <c r="BK79">
        <f>SAM_working!BJ78</f>
        <v>4749.8358000235603</v>
      </c>
      <c r="BL79">
        <f>SAM_working!BK78</f>
        <v>641.00735115004898</v>
      </c>
      <c r="BM79">
        <f>SAM_working!BL78</f>
        <v>1335.8604785749301</v>
      </c>
      <c r="BN79">
        <f>SAM_working!BM78</f>
        <v>38641.319215916199</v>
      </c>
      <c r="BO79">
        <f>SAM_working!BN78</f>
        <v>1748.3677810099</v>
      </c>
      <c r="BP79">
        <f>SAM_working!BO78</f>
        <v>0</v>
      </c>
      <c r="BQ79">
        <f>SAM_working!BP78</f>
        <v>31696.074180205</v>
      </c>
      <c r="BR79">
        <f>SAM_working!BQ78</f>
        <v>17303.037435521401</v>
      </c>
      <c r="BS79">
        <f>SAM_working!BR78</f>
        <v>8478.0288850945199</v>
      </c>
      <c r="BT79">
        <f>SAM_working!BS78</f>
        <v>470.74433140558301</v>
      </c>
      <c r="BU79">
        <f>SAM_working!BT78</f>
        <v>1886.5554344954601</v>
      </c>
      <c r="BV79">
        <f>SAM_working!BU78</f>
        <v>4170.1876319077701</v>
      </c>
      <c r="BW79">
        <f>SAM_working!BV78</f>
        <v>3247.30397620024</v>
      </c>
      <c r="BX79">
        <f>SAM_working!BW78</f>
        <v>830.83880552465496</v>
      </c>
      <c r="BY79">
        <f>SAM_working!BX78</f>
        <v>1712.40910867043</v>
      </c>
      <c r="BZ79">
        <f>SAM_working!BY78</f>
        <v>262598.98238661699</v>
      </c>
      <c r="CA79">
        <f>SAM_working!BZ78</f>
        <v>34.088880099618699</v>
      </c>
      <c r="CB79">
        <f>SAM_working!CA78</f>
        <v>4770.4810029193804</v>
      </c>
      <c r="CC79">
        <f>SAM_working!CB78</f>
        <v>796.86529806211695</v>
      </c>
      <c r="CD79">
        <f>SAM_working!CC78</f>
        <v>18515.670217992101</v>
      </c>
      <c r="CE79">
        <f>SAM_working!CD78</f>
        <v>273.54692554739501</v>
      </c>
      <c r="CF79">
        <f>SAM_working!CE78</f>
        <v>6580.73530433006</v>
      </c>
      <c r="CG79">
        <f>SAM_working!CF78</f>
        <v>5614.7025280736398</v>
      </c>
      <c r="CH79">
        <f>SAM_working!CG78</f>
        <v>0</v>
      </c>
      <c r="CI79">
        <f>SAM_working!CH78</f>
        <v>324.079835612708</v>
      </c>
      <c r="CJ79">
        <f>SAM_working!CI78</f>
        <v>0</v>
      </c>
      <c r="CK79">
        <f>SAM_working!CJ78</f>
        <v>0</v>
      </c>
      <c r="CL79">
        <f>SAM_working!CK78</f>
        <v>0</v>
      </c>
      <c r="CM79">
        <f>SAM_working!CL78</f>
        <v>0</v>
      </c>
      <c r="CN79">
        <f>SAM_working!CM78</f>
        <v>0</v>
      </c>
      <c r="CO79">
        <f>SAM_working!CN78</f>
        <v>71635251.616287097</v>
      </c>
      <c r="CP79">
        <f>SAM_working!CO78</f>
        <v>76122279.710118696</v>
      </c>
      <c r="CQ79">
        <f>SAM_working!CP78</f>
        <v>64828152.652835101</v>
      </c>
      <c r="CR79">
        <f>SAM_working!CQ78</f>
        <v>98076044.669075593</v>
      </c>
      <c r="CS79">
        <f>SAM_working!CR78</f>
        <v>184580994.255696</v>
      </c>
      <c r="CT79">
        <f>SAM_working!CS78</f>
        <v>267725917.293073</v>
      </c>
      <c r="CU79">
        <f>SAM_working!CT78</f>
        <v>500544539.72645098</v>
      </c>
      <c r="CV79">
        <f>SAM_working!CU78</f>
        <v>404769761.97497302</v>
      </c>
      <c r="CW79">
        <f>SAM_working!CV78</f>
        <v>998240705.418136</v>
      </c>
      <c r="CX79">
        <f>SAM_working!CW78</f>
        <v>29.153065312159001</v>
      </c>
      <c r="CY79">
        <f>SAM_working!CX78</f>
        <v>0</v>
      </c>
      <c r="CZ79">
        <f>SAM_working!CY78</f>
        <v>0</v>
      </c>
      <c r="DA79">
        <f>SAM_working!CZ78</f>
        <v>8702.3992531453205</v>
      </c>
      <c r="DB79">
        <f>SAM_working!DA78</f>
        <v>1168.8719314142199</v>
      </c>
      <c r="DC79">
        <f>SAM_working!DB78</f>
        <v>1478.64552136571</v>
      </c>
      <c r="DD79">
        <f>SAM_working!DC78</f>
        <v>0</v>
      </c>
      <c r="DE79">
        <f>SAM_working!DD78</f>
        <v>0</v>
      </c>
      <c r="DF79">
        <f>SAM_working!DE78</f>
        <v>170.221660308959</v>
      </c>
      <c r="DG79">
        <f>SAM_working!DF78</f>
        <v>0</v>
      </c>
      <c r="DH79">
        <f>SAM_working!DG78</f>
        <v>15769.338690451101</v>
      </c>
      <c r="DI79">
        <f>SAM_working!DH78</f>
        <v>773825.49485162704</v>
      </c>
      <c r="DJ79">
        <f t="shared" si="2"/>
        <v>2668003705.6074443</v>
      </c>
    </row>
    <row r="80" spans="1:114">
      <c r="A80" t="s">
        <v>79</v>
      </c>
      <c r="B80">
        <f>SAM_working!B79</f>
        <v>245530.00982539801</v>
      </c>
      <c r="D80">
        <f>SAM_working!C79</f>
        <v>368941.24309391202</v>
      </c>
      <c r="E80">
        <f>SAM_working!D79</f>
        <v>313751.46947829699</v>
      </c>
      <c r="F80">
        <f>SAM_working!E79</f>
        <v>773922.27306435397</v>
      </c>
      <c r="G80">
        <f>SAM_working!F79</f>
        <v>0</v>
      </c>
      <c r="H80">
        <f>SAM_working!G79</f>
        <v>0</v>
      </c>
      <c r="I80">
        <f>SAM_working!H79</f>
        <v>0</v>
      </c>
      <c r="J80">
        <f>SAM_working!I79</f>
        <v>0</v>
      </c>
      <c r="K80">
        <f>SAM_working!J79</f>
        <v>0</v>
      </c>
      <c r="L80">
        <f>SAM_working!K79</f>
        <v>82647.085608588401</v>
      </c>
      <c r="M80">
        <f>SAM_working!L79</f>
        <v>2495224.9637568002</v>
      </c>
      <c r="N80">
        <f>SAM_working!M79</f>
        <v>7915998.97005466</v>
      </c>
      <c r="O80">
        <f>SAM_working!N79</f>
        <v>1133031.44688008</v>
      </c>
      <c r="P80">
        <f>SAM_working!O79</f>
        <v>130122.90182652</v>
      </c>
      <c r="Q80">
        <f>SAM_working!P79</f>
        <v>0</v>
      </c>
      <c r="R80">
        <f>SAM_working!Q79</f>
        <v>0</v>
      </c>
      <c r="S80">
        <f>SAM_working!R79</f>
        <v>0</v>
      </c>
      <c r="T80">
        <f>SAM_working!S79</f>
        <v>0</v>
      </c>
      <c r="U80">
        <f>SAM_working!T79</f>
        <v>280375.22687220998</v>
      </c>
      <c r="V80">
        <f>SAM_working!U79</f>
        <v>409542.78568135202</v>
      </c>
      <c r="W80">
        <f>SAM_working!V79</f>
        <v>447579.80530633201</v>
      </c>
      <c r="X80">
        <f>SAM_working!W79</f>
        <v>368430.40517978399</v>
      </c>
      <c r="Y80">
        <f>SAM_working!X79</f>
        <v>214569.34278374401</v>
      </c>
      <c r="Z80">
        <f>SAM_working!Y79</f>
        <v>647804.03068114095</v>
      </c>
      <c r="AA80">
        <f>SAM_working!Z79</f>
        <v>824859.83413920796</v>
      </c>
      <c r="AB80">
        <f>SAM_working!AA79</f>
        <v>183298.82264856799</v>
      </c>
      <c r="AC80">
        <f>SAM_working!AB79</f>
        <v>1142147.19856505</v>
      </c>
      <c r="AD80">
        <f>SAM_working!AC79</f>
        <v>303594.368617845</v>
      </c>
      <c r="AE80">
        <f>SAM_working!AD79</f>
        <v>292491.095783678</v>
      </c>
      <c r="AF80">
        <f>SAM_working!AE79</f>
        <v>0</v>
      </c>
      <c r="AG80">
        <f>SAM_working!AF79</f>
        <v>352001.56346274703</v>
      </c>
      <c r="AH80">
        <f>SAM_working!AG79</f>
        <v>310384.186137582</v>
      </c>
      <c r="AI80">
        <f>SAM_working!AH79</f>
        <v>968677.88657524798</v>
      </c>
      <c r="AJ80">
        <f>SAM_working!AI79</f>
        <v>39459662.356795199</v>
      </c>
      <c r="AK80">
        <f>SAM_working!AJ79</f>
        <v>312569.02043917199</v>
      </c>
      <c r="AL80">
        <f>SAM_working!AK79</f>
        <v>741100.667104544</v>
      </c>
      <c r="AM80">
        <f>SAM_working!AL79</f>
        <v>1147378.3089441</v>
      </c>
      <c r="AN80">
        <f>SAM_working!AM79</f>
        <v>2080606.25180992</v>
      </c>
      <c r="AO80">
        <f>SAM_working!AN79</f>
        <v>19639.0932074802</v>
      </c>
      <c r="AP80">
        <f>SAM_working!AO79</f>
        <v>1749201.1725346399</v>
      </c>
      <c r="AQ80">
        <f>SAM_working!AP79</f>
        <v>27806.608109967001</v>
      </c>
      <c r="AR80">
        <f>SAM_working!AQ79</f>
        <v>7002718.0457016304</v>
      </c>
      <c r="AS80">
        <f>SAM_working!AR79</f>
        <v>118497.53741426401</v>
      </c>
      <c r="AT80">
        <f>SAM_working!AS79</f>
        <v>0</v>
      </c>
      <c r="AU80">
        <f>SAM_working!AT79</f>
        <v>0</v>
      </c>
      <c r="AV80">
        <f>SAM_working!AU79</f>
        <v>0</v>
      </c>
      <c r="AW80">
        <f>SAM_working!AV79</f>
        <v>0</v>
      </c>
      <c r="AX80">
        <f>SAM_working!AW79</f>
        <v>0</v>
      </c>
      <c r="AY80">
        <f>SAM_working!AX79</f>
        <v>0</v>
      </c>
      <c r="AZ80">
        <f>SAM_working!AY79</f>
        <v>116875.472020441</v>
      </c>
      <c r="BA80">
        <f>SAM_working!AZ79</f>
        <v>0</v>
      </c>
      <c r="BB80">
        <f>SAM_working!BA79</f>
        <v>70158.086299027404</v>
      </c>
      <c r="BC80">
        <f>SAM_working!BB79</f>
        <v>1518165.0560413599</v>
      </c>
      <c r="BD80">
        <f>SAM_working!BC79</f>
        <v>1319389.6234114901</v>
      </c>
      <c r="BE80">
        <f>SAM_working!BD79</f>
        <v>132775.18828502201</v>
      </c>
      <c r="BF80">
        <f>SAM_working!BE79</f>
        <v>2500864.5322644599</v>
      </c>
      <c r="BG80">
        <f>SAM_working!BF79</f>
        <v>13553884.4289832</v>
      </c>
      <c r="BH80">
        <f>SAM_working!BG79</f>
        <v>4396126.3485369096</v>
      </c>
      <c r="BI80">
        <f>SAM_working!BH79</f>
        <v>5849775.3099788399</v>
      </c>
      <c r="BJ80">
        <f>SAM_working!BI79</f>
        <v>15457010.1070305</v>
      </c>
      <c r="BK80">
        <f>SAM_working!BJ79</f>
        <v>9654807.4494585693</v>
      </c>
      <c r="BL80">
        <f>SAM_working!BK79</f>
        <v>1443998.1926382801</v>
      </c>
      <c r="BM80">
        <f>SAM_working!BL79</f>
        <v>1701697.1757549699</v>
      </c>
      <c r="BN80">
        <f>SAM_working!BM79</f>
        <v>65491.009619149401</v>
      </c>
      <c r="BO80">
        <f>SAM_working!BN79</f>
        <v>5480239.2407813398</v>
      </c>
      <c r="BP80">
        <f>SAM_working!BO79</f>
        <v>0</v>
      </c>
      <c r="BQ80">
        <f>SAM_working!BP79</f>
        <v>59891481.756699599</v>
      </c>
      <c r="BR80">
        <f>SAM_working!BQ79</f>
        <v>53993469.109702602</v>
      </c>
      <c r="BS80">
        <f>SAM_working!BR79</f>
        <v>28659888.239735801</v>
      </c>
      <c r="BT80">
        <f>SAM_working!BS79</f>
        <v>1909469.77379019</v>
      </c>
      <c r="BU80">
        <f>SAM_working!BT79</f>
        <v>4297679.0148906903</v>
      </c>
      <c r="BV80">
        <f>SAM_working!BU79</f>
        <v>16184162.669239299</v>
      </c>
      <c r="BW80">
        <f>SAM_working!BV79</f>
        <v>591880.03790696897</v>
      </c>
      <c r="BX80">
        <f>SAM_working!BW79</f>
        <v>1702868.3256383501</v>
      </c>
      <c r="BY80">
        <f>SAM_working!BX79</f>
        <v>6098303.9593047202</v>
      </c>
      <c r="BZ80">
        <f>SAM_working!BY79</f>
        <v>15810011.8427704</v>
      </c>
      <c r="CA80">
        <f>SAM_working!BZ79</f>
        <v>0</v>
      </c>
      <c r="CB80">
        <f>SAM_working!CA79</f>
        <v>26384239.674017701</v>
      </c>
      <c r="CC80">
        <f>SAM_working!CB79</f>
        <v>22577290.9511002</v>
      </c>
      <c r="CD80">
        <f>SAM_working!CC79</f>
        <v>49165558.6333827</v>
      </c>
      <c r="CE80">
        <f>SAM_working!CD79</f>
        <v>750301.21453390096</v>
      </c>
      <c r="CF80">
        <f>SAM_working!CE79</f>
        <v>1340702.7072322699</v>
      </c>
      <c r="CG80">
        <f>SAM_working!CF79</f>
        <v>4415775.8828859003</v>
      </c>
      <c r="CH80">
        <f>SAM_working!CG79</f>
        <v>0</v>
      </c>
      <c r="CI80">
        <f>SAM_working!CH79</f>
        <v>15205777.128844701</v>
      </c>
      <c r="CJ80">
        <f>SAM_working!CI79</f>
        <v>0</v>
      </c>
      <c r="CK80">
        <f>SAM_working!CJ79</f>
        <v>0</v>
      </c>
      <c r="CL80">
        <f>SAM_working!CK79</f>
        <v>0</v>
      </c>
      <c r="CM80">
        <f>SAM_working!CL79</f>
        <v>0</v>
      </c>
      <c r="CN80">
        <f>SAM_working!CM79</f>
        <v>0</v>
      </c>
      <c r="CO80">
        <f>SAM_working!CN79</f>
        <v>883208635.95260799</v>
      </c>
      <c r="CP80">
        <f>SAM_working!CO79</f>
        <v>1220937468.2987001</v>
      </c>
      <c r="CQ80">
        <f>SAM_working!CP79</f>
        <v>1098792988.62152</v>
      </c>
      <c r="CR80">
        <f>SAM_working!CQ79</f>
        <v>947032051.79073799</v>
      </c>
      <c r="CS80">
        <f>SAM_working!CR79</f>
        <v>1743319367.01302</v>
      </c>
      <c r="CT80">
        <f>SAM_working!CS79</f>
        <v>2512831499.3621702</v>
      </c>
      <c r="CU80">
        <f>SAM_working!CT79</f>
        <v>5452700852.7413902</v>
      </c>
      <c r="CV80">
        <f>SAM_working!CU79</f>
        <v>4944764098.2458601</v>
      </c>
      <c r="CW80">
        <f>SAM_working!CV79</f>
        <v>9024144535.7014904</v>
      </c>
      <c r="CX80">
        <f>SAM_working!CW79</f>
        <v>58914.085384092199</v>
      </c>
      <c r="CY80">
        <f>SAM_working!CX79</f>
        <v>344612.63252069399</v>
      </c>
      <c r="CZ80">
        <f>SAM_working!CY79</f>
        <v>0</v>
      </c>
      <c r="DA80">
        <f>SAM_working!CZ79</f>
        <v>94427482.6286318</v>
      </c>
      <c r="DB80">
        <f>SAM_working!DA79</f>
        <v>4724288.3183736596</v>
      </c>
      <c r="DC80">
        <f>SAM_working!DB79</f>
        <v>0</v>
      </c>
      <c r="DD80">
        <f>SAM_working!DC79</f>
        <v>0</v>
      </c>
      <c r="DE80">
        <f>SAM_working!DD79</f>
        <v>0</v>
      </c>
      <c r="DF80">
        <f>SAM_working!DE79</f>
        <v>0</v>
      </c>
      <c r="DG80">
        <f>SAM_working!DF79</f>
        <v>0</v>
      </c>
      <c r="DH80">
        <f>SAM_working!DG79</f>
        <v>0</v>
      </c>
      <c r="DI80">
        <f>SAM_working!DH79</f>
        <v>1496754094.6809199</v>
      </c>
      <c r="DJ80">
        <f t="shared" si="2"/>
        <v>29869145114.194191</v>
      </c>
    </row>
    <row r="81" spans="1:114">
      <c r="A81" t="s">
        <v>80</v>
      </c>
      <c r="B81">
        <f>SAM_working!B80</f>
        <v>8.6198484410113796</v>
      </c>
      <c r="D81">
        <f>SAM_working!C80</f>
        <v>8.5894672797129399</v>
      </c>
      <c r="E81">
        <f>SAM_working!D80</f>
        <v>9.3726598890828594</v>
      </c>
      <c r="F81">
        <f>SAM_working!E80</f>
        <v>38227.310432070102</v>
      </c>
      <c r="G81">
        <f>SAM_working!F80</f>
        <v>1.7953228838571599E-2</v>
      </c>
      <c r="H81">
        <f>SAM_working!G80</f>
        <v>1.51701119063094E-3</v>
      </c>
      <c r="I81">
        <f>SAM_working!H80</f>
        <v>7.1151091147393097E-3</v>
      </c>
      <c r="J81">
        <f>SAM_working!I80</f>
        <v>11908.5032821724</v>
      </c>
      <c r="K81">
        <f>SAM_working!J80</f>
        <v>40575.816911412498</v>
      </c>
      <c r="L81">
        <f>SAM_working!K80</f>
        <v>609399.58419455995</v>
      </c>
      <c r="M81">
        <f>SAM_working!L80</f>
        <v>16068639.929406401</v>
      </c>
      <c r="N81">
        <f>SAM_working!M80</f>
        <v>11835771.260647301</v>
      </c>
      <c r="O81">
        <f>SAM_working!N80</f>
        <v>7701047.6926911501</v>
      </c>
      <c r="P81">
        <f>SAM_working!O80</f>
        <v>2361546.0694211498</v>
      </c>
      <c r="Q81">
        <f>SAM_working!P80</f>
        <v>166605.392884378</v>
      </c>
      <c r="R81">
        <f>SAM_working!Q80</f>
        <v>125830.968037845</v>
      </c>
      <c r="S81">
        <f>SAM_working!R80</f>
        <v>96152.388311073504</v>
      </c>
      <c r="T81">
        <f>SAM_working!S80</f>
        <v>39795.021333460798</v>
      </c>
      <c r="U81">
        <f>SAM_working!T80</f>
        <v>1715745.20444219</v>
      </c>
      <c r="V81">
        <f>SAM_working!U80</f>
        <v>2444097.8427269598</v>
      </c>
      <c r="W81">
        <f>SAM_working!V80</f>
        <v>3432682.2568184799</v>
      </c>
      <c r="X81">
        <f>SAM_working!W80</f>
        <v>2369913.1228976599</v>
      </c>
      <c r="Y81">
        <f>SAM_working!X80</f>
        <v>2717038.0679984898</v>
      </c>
      <c r="Z81">
        <f>SAM_working!Y80</f>
        <v>5166080.5405580904</v>
      </c>
      <c r="AA81">
        <f>SAM_working!Z80</f>
        <v>4262336.9681368899</v>
      </c>
      <c r="AB81">
        <f>SAM_working!AA80</f>
        <v>1233210.5850677299</v>
      </c>
      <c r="AC81">
        <f>SAM_working!AB80</f>
        <v>7596411.0000545597</v>
      </c>
      <c r="AD81">
        <f>SAM_working!AC80</f>
        <v>4363976.2008443903</v>
      </c>
      <c r="AE81">
        <f>SAM_working!AD80</f>
        <v>4985762.3470059801</v>
      </c>
      <c r="AF81">
        <f>SAM_working!AE80</f>
        <v>1065031.06976132</v>
      </c>
      <c r="AG81">
        <f>SAM_working!AF80</f>
        <v>3911179.7581526502</v>
      </c>
      <c r="AH81">
        <f>SAM_working!AG80</f>
        <v>2161736.6062129401</v>
      </c>
      <c r="AI81">
        <f>SAM_working!AH80</f>
        <v>5459990.11882242</v>
      </c>
      <c r="AJ81">
        <f>SAM_working!AI80</f>
        <v>102695256.954767</v>
      </c>
      <c r="AK81">
        <f>SAM_working!AJ80</f>
        <v>633008.18968408799</v>
      </c>
      <c r="AL81">
        <f>SAM_working!AK80</f>
        <v>23024.593492591401</v>
      </c>
      <c r="AM81">
        <f>SAM_working!AL80</f>
        <v>731032.89979854098</v>
      </c>
      <c r="AN81">
        <f>SAM_working!AM80</f>
        <v>1369898.69214443</v>
      </c>
      <c r="AO81">
        <f>SAM_working!AN80</f>
        <v>53233.808884822902</v>
      </c>
      <c r="AP81">
        <f>SAM_working!AO80</f>
        <v>928479.15750700398</v>
      </c>
      <c r="AQ81">
        <f>SAM_working!AP80</f>
        <v>103357.122859614</v>
      </c>
      <c r="AR81">
        <f>SAM_working!AQ80</f>
        <v>151869.55718848601</v>
      </c>
      <c r="AS81">
        <f>SAM_working!AR80</f>
        <v>1007676.12301277</v>
      </c>
      <c r="AT81">
        <f>SAM_working!AS80</f>
        <v>755.64750819863298</v>
      </c>
      <c r="AU81">
        <f>SAM_working!AT80</f>
        <v>261600.678686217</v>
      </c>
      <c r="AV81">
        <f>SAM_working!AU80</f>
        <v>1.08256674890438</v>
      </c>
      <c r="AW81">
        <f>SAM_working!AV80</f>
        <v>93.428241975250103</v>
      </c>
      <c r="AX81">
        <f>SAM_working!AW80</f>
        <v>32.219124281674603</v>
      </c>
      <c r="AY81">
        <f>SAM_working!AX80</f>
        <v>87340.099782714693</v>
      </c>
      <c r="AZ81">
        <f>SAM_working!AY80</f>
        <v>2456035.1138341902</v>
      </c>
      <c r="BA81">
        <f>SAM_working!AZ80</f>
        <v>7042.9102413374803</v>
      </c>
      <c r="BB81">
        <f>SAM_working!BA80</f>
        <v>336478.51095776801</v>
      </c>
      <c r="BC81">
        <f>SAM_working!BB80</f>
        <v>10209986.6261907</v>
      </c>
      <c r="BD81">
        <f>SAM_working!BC80</f>
        <v>10682548.1415732</v>
      </c>
      <c r="BE81">
        <f>SAM_working!BD80</f>
        <v>1017327.41367381</v>
      </c>
      <c r="BF81">
        <f>SAM_working!BE80</f>
        <v>16994466.2167238</v>
      </c>
      <c r="BG81">
        <f>SAM_working!BF80</f>
        <v>144425037.41415301</v>
      </c>
      <c r="BH81">
        <f>SAM_working!BG80</f>
        <v>28941731.0156633</v>
      </c>
      <c r="BI81">
        <f>SAM_working!BH80</f>
        <v>39738882.212869801</v>
      </c>
      <c r="BJ81">
        <f>SAM_working!BI80</f>
        <v>105918081.411153</v>
      </c>
      <c r="BK81">
        <f>SAM_working!BJ80</f>
        <v>64887463.735435799</v>
      </c>
      <c r="BL81">
        <f>SAM_working!BK80</f>
        <v>9839868.0029061101</v>
      </c>
      <c r="BM81">
        <f>SAM_working!BL80</f>
        <v>11611059.902843099</v>
      </c>
      <c r="BN81">
        <f>SAM_working!BM80</f>
        <v>509979465.79177397</v>
      </c>
      <c r="BO81">
        <f>SAM_working!BN80</f>
        <v>38805958.679689102</v>
      </c>
      <c r="BP81">
        <f>SAM_working!BO80</f>
        <v>4873811.85929571</v>
      </c>
      <c r="BQ81">
        <f>SAM_working!BP80</f>
        <v>359291411.82116902</v>
      </c>
      <c r="BR81">
        <f>SAM_working!BQ80</f>
        <v>20625622.166382398</v>
      </c>
      <c r="BS81">
        <f>SAM_working!BR80</f>
        <v>123834407.699129</v>
      </c>
      <c r="BT81">
        <f>SAM_working!BS80</f>
        <v>14936473.210884299</v>
      </c>
      <c r="BU81">
        <f>SAM_working!BT80</f>
        <v>21285463.958553098</v>
      </c>
      <c r="BV81">
        <f>SAM_working!BU80</f>
        <v>77661395.674142107</v>
      </c>
      <c r="BW81">
        <f>SAM_working!BV80</f>
        <v>4044750.5302750799</v>
      </c>
      <c r="BX81">
        <f>SAM_working!BW80</f>
        <v>6313797.8026460102</v>
      </c>
      <c r="BY81">
        <f>SAM_working!BX80</f>
        <v>5411334.99869709</v>
      </c>
      <c r="BZ81">
        <f>SAM_working!BY80</f>
        <v>6277130.1497986997</v>
      </c>
      <c r="CA81">
        <f>SAM_working!BZ80</f>
        <v>46041.294832508902</v>
      </c>
      <c r="CB81">
        <f>SAM_working!CA80</f>
        <v>8360850.8619800303</v>
      </c>
      <c r="CC81">
        <f>SAM_working!CB80</f>
        <v>4918031.9855653802</v>
      </c>
      <c r="CD81">
        <f>SAM_working!CC80</f>
        <v>85876052.609023795</v>
      </c>
      <c r="CE81">
        <f>SAM_working!CD80</f>
        <v>3796665.9313867199</v>
      </c>
      <c r="CF81">
        <f>SAM_working!CE80</f>
        <v>5924809.8272865601</v>
      </c>
      <c r="CG81">
        <f>SAM_working!CF80</f>
        <v>27488488.5413009</v>
      </c>
      <c r="CH81">
        <f>SAM_working!CG80</f>
        <v>0</v>
      </c>
      <c r="CI81">
        <f>SAM_working!CH80</f>
        <v>9607463.1125077903</v>
      </c>
      <c r="CJ81">
        <f>SAM_working!CI80</f>
        <v>0</v>
      </c>
      <c r="CK81">
        <f>SAM_working!CJ80</f>
        <v>0</v>
      </c>
      <c r="CL81">
        <f>SAM_working!CK80</f>
        <v>0</v>
      </c>
      <c r="CM81">
        <f>SAM_working!CL80</f>
        <v>0</v>
      </c>
      <c r="CN81">
        <f>SAM_working!CM80</f>
        <v>0</v>
      </c>
      <c r="CO81">
        <f>SAM_working!CN80</f>
        <v>116918968.939629</v>
      </c>
      <c r="CP81">
        <f>SAM_working!CO80</f>
        <v>103038359.97494</v>
      </c>
      <c r="CQ81">
        <f>SAM_working!CP80</f>
        <v>114353831.70269801</v>
      </c>
      <c r="CR81">
        <f>SAM_working!CQ80</f>
        <v>134778786.66071299</v>
      </c>
      <c r="CS81">
        <f>SAM_working!CR80</f>
        <v>352007458.34796</v>
      </c>
      <c r="CT81">
        <f>SAM_working!CS80</f>
        <v>505979603.86632198</v>
      </c>
      <c r="CU81">
        <f>SAM_working!CT80</f>
        <v>1224252715.81599</v>
      </c>
      <c r="CV81">
        <f>SAM_working!CU80</f>
        <v>1137572304.0208499</v>
      </c>
      <c r="CW81">
        <f>SAM_working!CV80</f>
        <v>3986659602.5177598</v>
      </c>
      <c r="CX81">
        <f>SAM_working!CW80</f>
        <v>8865172.7723836992</v>
      </c>
      <c r="CY81">
        <f>SAM_working!CX80</f>
        <v>82508717.106448099</v>
      </c>
      <c r="CZ81">
        <f>SAM_working!CY80</f>
        <v>0</v>
      </c>
      <c r="DA81">
        <f>SAM_working!CZ80</f>
        <v>123015881.30766501</v>
      </c>
      <c r="DB81">
        <f>SAM_working!DA80</f>
        <v>18026511.233640701</v>
      </c>
      <c r="DC81">
        <f>SAM_working!DB80</f>
        <v>22958218.120206799</v>
      </c>
      <c r="DD81">
        <f>SAM_working!DC80</f>
        <v>0</v>
      </c>
      <c r="DE81">
        <f>SAM_working!DD80</f>
        <v>0</v>
      </c>
      <c r="DF81">
        <f>SAM_working!DE80</f>
        <v>0</v>
      </c>
      <c r="DG81">
        <f>SAM_working!DF80</f>
        <v>0</v>
      </c>
      <c r="DH81">
        <f>SAM_working!DG80</f>
        <v>261.82664113073298</v>
      </c>
      <c r="DI81">
        <f>SAM_working!DH80</f>
        <v>25617408831.0289</v>
      </c>
      <c r="DJ81">
        <f t="shared" si="2"/>
        <v>35534798040.868149</v>
      </c>
    </row>
    <row r="82" spans="1:114">
      <c r="A82" t="s">
        <v>81</v>
      </c>
      <c r="B82">
        <f>SAM_working!B81</f>
        <v>11386716.6976442</v>
      </c>
      <c r="D82">
        <f>SAM_working!C81</f>
        <v>11346559.7487491</v>
      </c>
      <c r="E82">
        <f>SAM_working!D81</f>
        <v>12381145.648853</v>
      </c>
      <c r="F82">
        <f>SAM_working!E81</f>
        <v>22504789.7773159</v>
      </c>
      <c r="G82">
        <f>SAM_working!F81</f>
        <v>23716.0480531658</v>
      </c>
      <c r="H82">
        <f>SAM_working!G81</f>
        <v>2005.06110066102</v>
      </c>
      <c r="I82">
        <f>SAM_working!H81</f>
        <v>9399.8448203719709</v>
      </c>
      <c r="J82">
        <f>SAM_working!I81</f>
        <v>507268.73092837801</v>
      </c>
      <c r="K82">
        <f>SAM_working!J81</f>
        <v>823979.10168304294</v>
      </c>
      <c r="L82">
        <f>SAM_working!K81</f>
        <v>6288817.0669649998</v>
      </c>
      <c r="M82">
        <f>SAM_working!L81</f>
        <v>125223843.39044601</v>
      </c>
      <c r="N82">
        <f>SAM_working!M81</f>
        <v>76098715.389017701</v>
      </c>
      <c r="O82">
        <f>SAM_working!N81</f>
        <v>61757639.6212283</v>
      </c>
      <c r="P82">
        <f>SAM_working!O81</f>
        <v>16053717.0517511</v>
      </c>
      <c r="Q82">
        <f>SAM_working!P81</f>
        <v>1626337.1955168601</v>
      </c>
      <c r="R82">
        <f>SAM_working!Q81</f>
        <v>1317644.99426889</v>
      </c>
      <c r="S82">
        <f>SAM_working!R81</f>
        <v>1838954.63704895</v>
      </c>
      <c r="T82">
        <f>SAM_working!S81</f>
        <v>363441.12306533603</v>
      </c>
      <c r="U82">
        <f>SAM_working!T81</f>
        <v>13029284.587681601</v>
      </c>
      <c r="V82">
        <f>SAM_working!U81</f>
        <v>17986000.363622099</v>
      </c>
      <c r="W82">
        <f>SAM_working!V81</f>
        <v>16554021.7398306</v>
      </c>
      <c r="X82">
        <f>SAM_working!W81</f>
        <v>27569594.286461499</v>
      </c>
      <c r="Y82">
        <f>SAM_working!X81</f>
        <v>23255281.140719999</v>
      </c>
      <c r="Z82">
        <f>SAM_working!Y81</f>
        <v>30748800.944734201</v>
      </c>
      <c r="AA82">
        <f>SAM_working!Z81</f>
        <v>28167879.6267014</v>
      </c>
      <c r="AB82">
        <f>SAM_working!AA81</f>
        <v>10137905.879022799</v>
      </c>
      <c r="AC82">
        <f>SAM_working!AB81</f>
        <v>46222544.106995501</v>
      </c>
      <c r="AD82">
        <f>SAM_working!AC81</f>
        <v>28169776.586039901</v>
      </c>
      <c r="AE82">
        <f>SAM_working!AD81</f>
        <v>38790399.926326498</v>
      </c>
      <c r="AF82">
        <f>SAM_working!AE81</f>
        <v>8232959.3767117802</v>
      </c>
      <c r="AG82">
        <f>SAM_working!AF81</f>
        <v>27511433.5428617</v>
      </c>
      <c r="AH82">
        <f>SAM_working!AG81</f>
        <v>13011942.337016899</v>
      </c>
      <c r="AI82">
        <f>SAM_working!AH81</f>
        <v>34732443.706095003</v>
      </c>
      <c r="AJ82">
        <f>SAM_working!AI81</f>
        <v>1291023581.29106</v>
      </c>
      <c r="AK82">
        <f>SAM_working!AJ81</f>
        <v>70467293.626549497</v>
      </c>
      <c r="AL82">
        <f>SAM_working!AK81</f>
        <v>4662630.3982858201</v>
      </c>
      <c r="AM82">
        <f>SAM_working!AL81</f>
        <v>29132369.518679701</v>
      </c>
      <c r="AN82">
        <f>SAM_working!AM81</f>
        <v>91594502.806526005</v>
      </c>
      <c r="AO82">
        <f>SAM_working!AN81</f>
        <v>25199395.505473498</v>
      </c>
      <c r="AP82">
        <f>SAM_working!AO81</f>
        <v>49132378.738133296</v>
      </c>
      <c r="AQ82">
        <f>SAM_working!AP81</f>
        <v>31559080.071402598</v>
      </c>
      <c r="AR82">
        <f>SAM_working!AQ81</f>
        <v>40798393.164888397</v>
      </c>
      <c r="AS82">
        <f>SAM_working!AR81</f>
        <v>98203436.025193095</v>
      </c>
      <c r="AT82">
        <f>SAM_working!AS81</f>
        <v>998211813.16980803</v>
      </c>
      <c r="AU82">
        <f>SAM_working!AT81</f>
        <v>125030.54595991</v>
      </c>
      <c r="AV82">
        <f>SAM_working!AU81</f>
        <v>1430914.23943709</v>
      </c>
      <c r="AW82">
        <f>SAM_working!AV81</f>
        <v>123418425.807914</v>
      </c>
      <c r="AX82">
        <f>SAM_working!AW81</f>
        <v>42561020.577287197</v>
      </c>
      <c r="AY82">
        <f>SAM_working!AX81</f>
        <v>2461771.5172010101</v>
      </c>
      <c r="AZ82">
        <f>SAM_working!AY81</f>
        <v>12619411.5041514</v>
      </c>
      <c r="BA82">
        <f>SAM_working!AZ81</f>
        <v>37116876.093677402</v>
      </c>
      <c r="BB82">
        <f>SAM_working!BA81</f>
        <v>36410110.9100205</v>
      </c>
      <c r="BC82">
        <f>SAM_working!BB81</f>
        <v>48780722.733456001</v>
      </c>
      <c r="BD82">
        <f>SAM_working!BC81</f>
        <v>78968768.829269007</v>
      </c>
      <c r="BE82">
        <f>SAM_working!BD81</f>
        <v>4354534.96606474</v>
      </c>
      <c r="BF82">
        <f>SAM_working!BE81</f>
        <v>87467945.1239236</v>
      </c>
      <c r="BG82">
        <f>SAM_working!BF81</f>
        <v>652851661.32056499</v>
      </c>
      <c r="BH82">
        <f>SAM_working!BG81</f>
        <v>113266045.273886</v>
      </c>
      <c r="BI82">
        <f>SAM_working!BH81</f>
        <v>207620438.367434</v>
      </c>
      <c r="BJ82">
        <f>SAM_working!BI81</f>
        <v>579121494.51699901</v>
      </c>
      <c r="BK82">
        <f>SAM_working!BJ81</f>
        <v>627368756.078174</v>
      </c>
      <c r="BL82">
        <f>SAM_working!BK81</f>
        <v>280750661.98182499</v>
      </c>
      <c r="BM82">
        <f>SAM_working!BL81</f>
        <v>146971163.39903501</v>
      </c>
      <c r="BN82">
        <f>SAM_working!BM81</f>
        <v>7759723289.6963797</v>
      </c>
      <c r="BO82">
        <f>SAM_working!BN81</f>
        <v>288324724.39283001</v>
      </c>
      <c r="BP82">
        <f>SAM_working!BO81</f>
        <v>489842994.48698997</v>
      </c>
      <c r="BQ82">
        <f>SAM_working!BP81</f>
        <v>4114372264.1936202</v>
      </c>
      <c r="BR82">
        <f>SAM_working!BQ81</f>
        <v>542933227.64707005</v>
      </c>
      <c r="BS82">
        <f>SAM_working!BR81</f>
        <v>1315882503.91259</v>
      </c>
      <c r="BT82">
        <f>SAM_working!BS81</f>
        <v>74835571.500407398</v>
      </c>
      <c r="BU82">
        <f>SAM_working!BT81</f>
        <v>155955829.72218299</v>
      </c>
      <c r="BV82">
        <f>SAM_working!BU81</f>
        <v>5176029472.9187403</v>
      </c>
      <c r="BW82">
        <f>SAM_working!BV81</f>
        <v>1317888737.4426</v>
      </c>
      <c r="BX82">
        <f>SAM_working!BW81</f>
        <v>878044898.44047797</v>
      </c>
      <c r="BY82">
        <f>SAM_working!BX81</f>
        <v>411786073.64958501</v>
      </c>
      <c r="BZ82">
        <f>SAM_working!BY81</f>
        <v>121497551.47458</v>
      </c>
      <c r="CA82">
        <f>SAM_working!BZ81</f>
        <v>3804046.59779213</v>
      </c>
      <c r="CB82">
        <f>SAM_working!CA81</f>
        <v>268537584.283508</v>
      </c>
      <c r="CC82">
        <f>SAM_working!CB81</f>
        <v>1134688250.80371</v>
      </c>
      <c r="CD82">
        <f>SAM_working!CC81</f>
        <v>1022739706.7766401</v>
      </c>
      <c r="CE82">
        <f>SAM_working!CD81</f>
        <v>57694907.565604001</v>
      </c>
      <c r="CF82">
        <f>SAM_working!CE81</f>
        <v>183076507.695191</v>
      </c>
      <c r="CG82">
        <f>SAM_working!CF81</f>
        <v>185295991.36648199</v>
      </c>
      <c r="CH82">
        <f>SAM_working!CG81</f>
        <v>0</v>
      </c>
      <c r="CI82">
        <f>SAM_working!CH81</f>
        <v>185599261.294072</v>
      </c>
      <c r="CJ82">
        <f>SAM_working!CI81</f>
        <v>0</v>
      </c>
      <c r="CK82">
        <f>SAM_working!CJ81</f>
        <v>0</v>
      </c>
      <c r="CL82">
        <f>SAM_working!CK81</f>
        <v>0</v>
      </c>
      <c r="CM82">
        <f>SAM_working!CL81</f>
        <v>0</v>
      </c>
      <c r="CN82">
        <f>SAM_working!CM81</f>
        <v>0</v>
      </c>
      <c r="CO82">
        <f>SAM_working!CN81</f>
        <v>4025350701.4405899</v>
      </c>
      <c r="CP82">
        <f>SAM_working!CO81</f>
        <v>4789693197.9202404</v>
      </c>
      <c r="CQ82">
        <f>SAM_working!CP81</f>
        <v>4193196654.2196102</v>
      </c>
      <c r="CR82">
        <f>SAM_working!CQ81</f>
        <v>5432170264.7906904</v>
      </c>
      <c r="CS82">
        <f>SAM_working!CR81</f>
        <v>13290202364.1353</v>
      </c>
      <c r="CT82">
        <f>SAM_working!CS81</f>
        <v>16930487745.184299</v>
      </c>
      <c r="CU82">
        <f>SAM_working!CT81</f>
        <v>31627760249.403301</v>
      </c>
      <c r="CV82">
        <f>SAM_working!CU81</f>
        <v>25529110746.278801</v>
      </c>
      <c r="CW82">
        <f>SAM_working!CV81</f>
        <v>58083782406.856697</v>
      </c>
      <c r="CX82">
        <f>SAM_working!CW81</f>
        <v>14499903.827530799</v>
      </c>
      <c r="CY82">
        <f>SAM_working!CX81</f>
        <v>152146300.000301</v>
      </c>
      <c r="CZ82">
        <f>SAM_working!CY81</f>
        <v>0</v>
      </c>
      <c r="DA82">
        <f>SAM_working!CZ81</f>
        <v>879647664.17826605</v>
      </c>
      <c r="DB82">
        <f>SAM_working!DA81</f>
        <v>408238287.29641902</v>
      </c>
      <c r="DC82">
        <f>SAM_working!DB81</f>
        <v>973833914.67787504</v>
      </c>
      <c r="DD82">
        <f>SAM_working!DC81</f>
        <v>0</v>
      </c>
      <c r="DE82">
        <f>SAM_working!DD81</f>
        <v>0</v>
      </c>
      <c r="DF82">
        <f>SAM_working!DE81</f>
        <v>40.973424414816797</v>
      </c>
      <c r="DG82">
        <f>SAM_working!DF81</f>
        <v>26.198358322696301</v>
      </c>
      <c r="DH82">
        <f>SAM_working!DG81</f>
        <v>346888304.94433701</v>
      </c>
      <c r="DI82">
        <f>SAM_working!DH81</f>
        <v>29763996.568921499</v>
      </c>
      <c r="DJ82">
        <f t="shared" si="2"/>
        <v>198922651752.13757</v>
      </c>
    </row>
    <row r="83" spans="1:114">
      <c r="A83" t="s">
        <v>82</v>
      </c>
      <c r="B83">
        <f>SAM_working!B82</f>
        <v>5992427.67771817</v>
      </c>
      <c r="C83" s="8">
        <f>'FTS sector'!M16</f>
        <v>741270.1082652231</v>
      </c>
      <c r="D83">
        <f>SAM_working!C82</f>
        <v>5585400.4655892504</v>
      </c>
      <c r="E83">
        <f>SAM_working!D82</f>
        <v>4107211.7750271098</v>
      </c>
      <c r="F83">
        <f>SAM_working!E82</f>
        <v>12736192.916870801</v>
      </c>
      <c r="G83">
        <f>SAM_working!F82</f>
        <v>237825.49617332499</v>
      </c>
      <c r="H83">
        <f>SAM_working!G82</f>
        <v>2751.0959935947399</v>
      </c>
      <c r="I83">
        <f>SAM_working!H82</f>
        <v>0</v>
      </c>
      <c r="J83">
        <f>SAM_working!I82</f>
        <v>2458445.9097601301</v>
      </c>
      <c r="K83">
        <f>SAM_working!J82</f>
        <v>2215191.4770959001</v>
      </c>
      <c r="L83">
        <f>SAM_working!K82</f>
        <v>7389986.0620941799</v>
      </c>
      <c r="M83">
        <f>SAM_working!L82</f>
        <v>340924498.537516</v>
      </c>
      <c r="N83">
        <f>SAM_working!M82</f>
        <v>861342079.70424998</v>
      </c>
      <c r="O83">
        <f>SAM_working!N82</f>
        <v>214858477.308204</v>
      </c>
      <c r="P83">
        <f>SAM_working!O82</f>
        <v>42923880.184544899</v>
      </c>
      <c r="Q83">
        <f>SAM_working!P82</f>
        <v>4709311.5600915104</v>
      </c>
      <c r="R83">
        <f>SAM_working!Q82</f>
        <v>2009702.8003349199</v>
      </c>
      <c r="S83">
        <f>SAM_working!R82</f>
        <v>1789320.90453344</v>
      </c>
      <c r="T83">
        <f>SAM_working!S82</f>
        <v>318515.71113875601</v>
      </c>
      <c r="U83">
        <f>SAM_working!T82</f>
        <v>37582081.812666103</v>
      </c>
      <c r="V83">
        <f>SAM_working!U82</f>
        <v>67991391.9177939</v>
      </c>
      <c r="W83">
        <f>SAM_working!V82</f>
        <v>30820839.351239499</v>
      </c>
      <c r="X83">
        <f>SAM_working!W82</f>
        <v>83505408.655244395</v>
      </c>
      <c r="Y83">
        <f>SAM_working!X82</f>
        <v>188228671.96043801</v>
      </c>
      <c r="Z83">
        <f>SAM_working!Y82</f>
        <v>72747887.634921893</v>
      </c>
      <c r="AA83">
        <f>SAM_working!Z82</f>
        <v>124802885.129757</v>
      </c>
      <c r="AB83">
        <f>SAM_working!AA82</f>
        <v>55018221.199797802</v>
      </c>
      <c r="AC83">
        <f>SAM_working!AB82</f>
        <v>188743975.82912299</v>
      </c>
      <c r="AD83">
        <f>SAM_working!AC82</f>
        <v>78753922.640581802</v>
      </c>
      <c r="AE83">
        <f>SAM_working!AD82</f>
        <v>565134728.92945898</v>
      </c>
      <c r="AF83">
        <f>SAM_working!AE82</f>
        <v>29438402.710335299</v>
      </c>
      <c r="AG83">
        <f>SAM_working!AF82</f>
        <v>143770584.51020899</v>
      </c>
      <c r="AH83">
        <f>SAM_working!AG82</f>
        <v>15984250.755838601</v>
      </c>
      <c r="AI83">
        <f>SAM_working!AH82</f>
        <v>92949748.599665895</v>
      </c>
      <c r="AJ83">
        <f>SAM_working!AI82</f>
        <v>1959959817.5541201</v>
      </c>
      <c r="AK83">
        <f>SAM_working!AJ82</f>
        <v>115272293.913175</v>
      </c>
      <c r="AL83">
        <f>SAM_working!AK82</f>
        <v>5122987.2329545897</v>
      </c>
      <c r="AM83">
        <f>SAM_working!AL82</f>
        <v>45255616.6296468</v>
      </c>
      <c r="AN83">
        <f>SAM_working!AM82</f>
        <v>200394956.61526099</v>
      </c>
      <c r="AO83">
        <f>SAM_working!AN82</f>
        <v>39204306.188072599</v>
      </c>
      <c r="AP83">
        <f>SAM_working!AO82</f>
        <v>89202427.272978902</v>
      </c>
      <c r="AQ83">
        <f>SAM_working!AP82</f>
        <v>34962565.341881402</v>
      </c>
      <c r="AR83">
        <f>SAM_working!AQ82</f>
        <v>44083684.414438903</v>
      </c>
      <c r="AS83">
        <f>SAM_working!AR82</f>
        <v>171216255.960596</v>
      </c>
      <c r="AT83">
        <f>SAM_working!AS82</f>
        <v>51589077.838853903</v>
      </c>
      <c r="AU83">
        <f>SAM_working!AT82</f>
        <v>2993255.5002770699</v>
      </c>
      <c r="AV83">
        <f>SAM_working!AU82</f>
        <v>39831106.892967902</v>
      </c>
      <c r="AW83">
        <f>SAM_working!AV82</f>
        <v>915691018.33454204</v>
      </c>
      <c r="AX83">
        <f>SAM_working!AW82</f>
        <v>379849950.871705</v>
      </c>
      <c r="AY83">
        <f>SAM_working!AX82</f>
        <v>21684248.105781101</v>
      </c>
      <c r="AZ83">
        <f>SAM_working!AY82</f>
        <v>65102860.8065525</v>
      </c>
      <c r="BA83">
        <f>SAM_working!AZ82</f>
        <v>1707419.6092006699</v>
      </c>
      <c r="BB83">
        <f>SAM_working!BA82</f>
        <v>109190517.556272</v>
      </c>
      <c r="BC83">
        <f>SAM_working!BB82</f>
        <v>182303683.316248</v>
      </c>
      <c r="BD83">
        <f>SAM_working!BC82</f>
        <v>86753223.7332277</v>
      </c>
      <c r="BE83">
        <f>SAM_working!BD82</f>
        <v>44176782.743966602</v>
      </c>
      <c r="BF83">
        <f>SAM_working!BE82</f>
        <v>207171458.18466499</v>
      </c>
      <c r="BG83">
        <f>SAM_working!BF82</f>
        <v>289904097.440382</v>
      </c>
      <c r="BH83">
        <f>SAM_working!BG82</f>
        <v>539413896.69885004</v>
      </c>
      <c r="BI83">
        <f>SAM_working!BH82</f>
        <v>51625243.2022774</v>
      </c>
      <c r="BJ83">
        <f>SAM_working!BI82</f>
        <v>379347449.06113499</v>
      </c>
      <c r="BK83">
        <f>SAM_working!BJ82</f>
        <v>216895907.00138</v>
      </c>
      <c r="BL83">
        <f>SAM_working!BK82</f>
        <v>267306311.39461499</v>
      </c>
      <c r="BM83">
        <f>SAM_working!BL82</f>
        <v>9801252.9498136807</v>
      </c>
      <c r="BN83">
        <f>SAM_working!BM82</f>
        <v>1022809372.12308</v>
      </c>
      <c r="BO83">
        <f>SAM_working!BN82</f>
        <v>1483220447.40677</v>
      </c>
      <c r="BP83">
        <f>SAM_working!BO82</f>
        <v>38966647.094465598</v>
      </c>
      <c r="BQ83">
        <f>SAM_working!BP82</f>
        <v>3230922763.6106</v>
      </c>
      <c r="BR83">
        <f>SAM_working!BQ82</f>
        <v>690783783.57516897</v>
      </c>
      <c r="BS83">
        <f>SAM_working!BR82</f>
        <v>1871386655.03965</v>
      </c>
      <c r="BT83">
        <f>SAM_working!BS82</f>
        <v>693131373.04057205</v>
      </c>
      <c r="BU83">
        <f>SAM_working!BT82</f>
        <v>298322144.88726199</v>
      </c>
      <c r="BV83">
        <f>SAM_working!BU82</f>
        <v>828468286.13178003</v>
      </c>
      <c r="BW83">
        <f>SAM_working!BV82</f>
        <v>885596474.35679698</v>
      </c>
      <c r="BX83">
        <f>SAM_working!BW82</f>
        <v>100803908.75315</v>
      </c>
      <c r="BY83">
        <f>SAM_working!BX82</f>
        <v>79950399.016952097</v>
      </c>
      <c r="BZ83">
        <f>SAM_working!BY82</f>
        <v>124925164.54951499</v>
      </c>
      <c r="CA83">
        <f>SAM_working!BZ82</f>
        <v>11305300.2875202</v>
      </c>
      <c r="CB83">
        <f>SAM_working!CA82</f>
        <v>185095275.63745201</v>
      </c>
      <c r="CC83">
        <f>SAM_working!CB82</f>
        <v>183789558.203365</v>
      </c>
      <c r="CD83">
        <f>SAM_working!CC82</f>
        <v>1497177669.44839</v>
      </c>
      <c r="CE83">
        <f>SAM_working!CD82</f>
        <v>347807280.094612</v>
      </c>
      <c r="CF83">
        <f>SAM_working!CE82</f>
        <v>223018516.09073001</v>
      </c>
      <c r="CG83">
        <f>SAM_working!CF82</f>
        <v>83931749.636318997</v>
      </c>
      <c r="CH83">
        <f>SAM_working!CG82</f>
        <v>0</v>
      </c>
      <c r="CI83">
        <f>SAM_working!CH82</f>
        <v>705357324.86564696</v>
      </c>
      <c r="CJ83">
        <f>SAM_working!CI82</f>
        <v>0</v>
      </c>
      <c r="CK83">
        <f>SAM_working!CJ82</f>
        <v>0</v>
      </c>
      <c r="CL83">
        <f>SAM_working!CK82</f>
        <v>0</v>
      </c>
      <c r="CM83">
        <f>SAM_working!CL82</f>
        <v>0</v>
      </c>
      <c r="CN83">
        <f>SAM_working!CM82</f>
        <v>0</v>
      </c>
      <c r="CO83">
        <f>SAM_working!CN82</f>
        <v>1036855936.14714</v>
      </c>
      <c r="CP83">
        <f>SAM_working!CO82</f>
        <v>1373744824.07565</v>
      </c>
      <c r="CQ83">
        <f>SAM_working!CP82</f>
        <v>1436962219.2439899</v>
      </c>
      <c r="CR83">
        <f>SAM_working!CQ82</f>
        <v>1250829296.6091399</v>
      </c>
      <c r="CS83">
        <f>SAM_working!CR82</f>
        <v>3168999403.6682701</v>
      </c>
      <c r="CT83">
        <f>SAM_working!CS82</f>
        <v>4175341059.2831502</v>
      </c>
      <c r="CU83">
        <f>SAM_working!CT82</f>
        <v>7123009539.6624002</v>
      </c>
      <c r="CV83">
        <f>SAM_working!CU82</f>
        <v>5086369408.6598902</v>
      </c>
      <c r="CW83">
        <f>SAM_working!CV82</f>
        <v>12147375625.3111</v>
      </c>
      <c r="CX83">
        <f>SAM_working!CW82</f>
        <v>404362308.90479302</v>
      </c>
      <c r="CY83">
        <f>SAM_working!CX82</f>
        <v>989403053.73458302</v>
      </c>
      <c r="CZ83">
        <f>SAM_working!CY82</f>
        <v>0</v>
      </c>
      <c r="DA83">
        <f>SAM_working!CZ82</f>
        <v>2974507522.9402199</v>
      </c>
      <c r="DB83">
        <f>SAM_working!DA82</f>
        <v>713693893.938025</v>
      </c>
      <c r="DC83">
        <f>SAM_working!DB82</f>
        <v>982728790.96390796</v>
      </c>
      <c r="DD83">
        <f>SAM_working!DC82</f>
        <v>0</v>
      </c>
      <c r="DE83">
        <f>SAM_working!DD82</f>
        <v>0</v>
      </c>
      <c r="DF83">
        <f>SAM_working!DE82</f>
        <v>0</v>
      </c>
      <c r="DG83">
        <f>SAM_working!DF82</f>
        <v>0</v>
      </c>
      <c r="DH83">
        <f>SAM_working!DG82</f>
        <v>8898802.0573392399</v>
      </c>
      <c r="DI83">
        <f>SAM_working!DH82</f>
        <v>280523266.30999798</v>
      </c>
      <c r="DJ83">
        <f t="shared" si="2"/>
        <v>67593204209.057495</v>
      </c>
    </row>
    <row r="84" spans="1:114">
      <c r="A84" t="s">
        <v>83</v>
      </c>
      <c r="B84">
        <f>SAM_working!B83</f>
        <v>408.42509978231902</v>
      </c>
      <c r="D84">
        <f>SAM_working!C83</f>
        <v>468.81155278786798</v>
      </c>
      <c r="E84">
        <f>SAM_working!D83</f>
        <v>240.95330776589</v>
      </c>
      <c r="F84">
        <f>SAM_working!E83</f>
        <v>671.70417383447705</v>
      </c>
      <c r="G84">
        <f>SAM_working!F83</f>
        <v>0.389773230298396</v>
      </c>
      <c r="H84">
        <f>SAM_working!G83</f>
        <v>3.4915016509140001E-2</v>
      </c>
      <c r="I84">
        <f>SAM_working!H83</f>
        <v>34159.628420968897</v>
      </c>
      <c r="J84">
        <f>SAM_working!I83</f>
        <v>213.83469029370599</v>
      </c>
      <c r="K84">
        <f>SAM_working!J83</f>
        <v>29.4896983216798</v>
      </c>
      <c r="L84">
        <f>SAM_working!K83</f>
        <v>41.858532133201003</v>
      </c>
      <c r="M84">
        <f>SAM_working!L83</f>
        <v>853842.69322495197</v>
      </c>
      <c r="N84">
        <f>SAM_working!M83</f>
        <v>8141.8810058791896</v>
      </c>
      <c r="O84">
        <f>SAM_working!N83</f>
        <v>242864.030079207</v>
      </c>
      <c r="P84">
        <f>SAM_working!O83</f>
        <v>1037.8716746652001</v>
      </c>
      <c r="Q84">
        <f>SAM_working!P83</f>
        <v>359771.14226439601</v>
      </c>
      <c r="R84">
        <f>SAM_working!Q83</f>
        <v>115242.193126229</v>
      </c>
      <c r="S84">
        <f>SAM_working!R83</f>
        <v>75.889891771713906</v>
      </c>
      <c r="T84">
        <f>SAM_working!S83</f>
        <v>1.5347981737593901</v>
      </c>
      <c r="U84">
        <f>SAM_working!T83</f>
        <v>75871.106806322903</v>
      </c>
      <c r="V84">
        <f>SAM_working!U83</f>
        <v>687.98295249484897</v>
      </c>
      <c r="W84">
        <f>SAM_working!V83</f>
        <v>639.44768993923901</v>
      </c>
      <c r="X84">
        <f>SAM_working!W83</f>
        <v>151804.852248963</v>
      </c>
      <c r="Y84">
        <f>SAM_working!X83</f>
        <v>225810.55841472399</v>
      </c>
      <c r="Z84">
        <f>SAM_working!Y83</f>
        <v>221351.60180085001</v>
      </c>
      <c r="AA84">
        <f>SAM_working!Z83</f>
        <v>5627904.1930348696</v>
      </c>
      <c r="AB84">
        <f>SAM_working!AA83</f>
        <v>1255360.6190750999</v>
      </c>
      <c r="AC84">
        <f>SAM_working!AB83</f>
        <v>16321854.6915907</v>
      </c>
      <c r="AD84">
        <f>SAM_working!AC83</f>
        <v>4487647.6779896598</v>
      </c>
      <c r="AE84">
        <f>SAM_working!AD83</f>
        <v>112.029163653496</v>
      </c>
      <c r="AF84">
        <f>SAM_working!AE83</f>
        <v>440.07759590021402</v>
      </c>
      <c r="AG84">
        <f>SAM_working!AF83</f>
        <v>3103063.75081986</v>
      </c>
      <c r="AH84">
        <f>SAM_working!AG83</f>
        <v>394.61264502467299</v>
      </c>
      <c r="AI84">
        <f>SAM_working!AH83</f>
        <v>2483080.5125787002</v>
      </c>
      <c r="AJ84">
        <f>SAM_working!AI83</f>
        <v>445839508.793118</v>
      </c>
      <c r="AK84">
        <f>SAM_working!AJ83</f>
        <v>26500185.5943201</v>
      </c>
      <c r="AL84">
        <f>SAM_working!AK83</f>
        <v>1740767.7973277799</v>
      </c>
      <c r="AM84">
        <f>SAM_working!AL83</f>
        <v>1264203.4307402</v>
      </c>
      <c r="AN84">
        <f>SAM_working!AM83</f>
        <v>3853959.7835310898</v>
      </c>
      <c r="AO84">
        <f>SAM_working!AN83</f>
        <v>2901042.0317358002</v>
      </c>
      <c r="AP84">
        <f>SAM_working!AO83</f>
        <v>9829988.3779821005</v>
      </c>
      <c r="AQ84">
        <f>SAM_working!AP83</f>
        <v>140235.69890955099</v>
      </c>
      <c r="AR84">
        <f>SAM_working!AQ83</f>
        <v>17028135.939706199</v>
      </c>
      <c r="AS84">
        <f>SAM_working!AR83</f>
        <v>3273202.5242574401</v>
      </c>
      <c r="AT84">
        <f>SAM_working!AS83</f>
        <v>228556.74245804001</v>
      </c>
      <c r="AU84">
        <f>SAM_working!AT83</f>
        <v>1206698.99665229</v>
      </c>
      <c r="AV84">
        <f>SAM_working!AU83</f>
        <v>244.808572148933</v>
      </c>
      <c r="AW84">
        <f>SAM_working!AV83</f>
        <v>1002144.34839697</v>
      </c>
      <c r="AX84">
        <f>SAM_working!AW83</f>
        <v>16622785.1449998</v>
      </c>
      <c r="AY84">
        <f>SAM_working!AX83</f>
        <v>90.492067057082394</v>
      </c>
      <c r="AZ84">
        <f>SAM_working!AY83</f>
        <v>20253453.503279202</v>
      </c>
      <c r="BA84">
        <f>SAM_working!AZ83</f>
        <v>200901.52596997801</v>
      </c>
      <c r="BB84">
        <f>SAM_working!BA83</f>
        <v>3931.4128711493499</v>
      </c>
      <c r="BC84">
        <f>SAM_working!BB83</f>
        <v>927964.49167749996</v>
      </c>
      <c r="BD84">
        <f>SAM_working!BC83</f>
        <v>1687085.44761924</v>
      </c>
      <c r="BE84">
        <f>SAM_working!BD83</f>
        <v>418113.95896730101</v>
      </c>
      <c r="BF84">
        <f>SAM_working!BE83</f>
        <v>41139913.504697204</v>
      </c>
      <c r="BG84">
        <f>SAM_working!BF83</f>
        <v>922555.573133128</v>
      </c>
      <c r="BH84">
        <f>SAM_working!BG83</f>
        <v>4928.7460996755699</v>
      </c>
      <c r="BI84">
        <f>SAM_working!BH83</f>
        <v>2861523.14508664</v>
      </c>
      <c r="BJ84">
        <f>SAM_working!BI83</f>
        <v>8959080.5679451805</v>
      </c>
      <c r="BK84">
        <f>SAM_working!BJ83</f>
        <v>2639455.02243543</v>
      </c>
      <c r="BL84">
        <f>SAM_working!BK83</f>
        <v>560251.59999442298</v>
      </c>
      <c r="BM84">
        <f>SAM_working!BL83</f>
        <v>259.07954217729599</v>
      </c>
      <c r="BN84">
        <f>SAM_working!BM83</f>
        <v>124743968.694323</v>
      </c>
      <c r="BO84">
        <f>SAM_working!BN83</f>
        <v>9042021.7540236004</v>
      </c>
      <c r="BP84">
        <f>SAM_working!BO83</f>
        <v>2336.8068156258901</v>
      </c>
      <c r="BQ84">
        <f>SAM_working!BP83</f>
        <v>610841734.386356</v>
      </c>
      <c r="BR84">
        <f>SAM_working!BQ83</f>
        <v>1187570.38911768</v>
      </c>
      <c r="BS84">
        <f>SAM_working!BR83</f>
        <v>33001452.547949899</v>
      </c>
      <c r="BT84">
        <f>SAM_working!BS83</f>
        <v>1715761.51384878</v>
      </c>
      <c r="BU84">
        <f>SAM_working!BT83</f>
        <v>6910820.4542899895</v>
      </c>
      <c r="BV84">
        <f>SAM_working!BU83</f>
        <v>162674946.31924301</v>
      </c>
      <c r="BW84">
        <f>SAM_working!BV83</f>
        <v>223040778.72736999</v>
      </c>
      <c r="BX84">
        <f>SAM_working!BW83</f>
        <v>62215294.527661398</v>
      </c>
      <c r="BY84">
        <f>SAM_working!BX83</f>
        <v>57941989.750163198</v>
      </c>
      <c r="BZ84">
        <f>SAM_working!BY83</f>
        <v>22046136.2537563</v>
      </c>
      <c r="CA84">
        <f>SAM_working!BZ83</f>
        <v>95160.604938490898</v>
      </c>
      <c r="CB84">
        <f>SAM_working!CA83</f>
        <v>34417643.618479803</v>
      </c>
      <c r="CC84">
        <f>SAM_working!CB83</f>
        <v>33566995.059207</v>
      </c>
      <c r="CD84">
        <f>SAM_working!CC83</f>
        <v>117724182.109134</v>
      </c>
      <c r="CE84">
        <f>SAM_working!CD83</f>
        <v>70554005.321788207</v>
      </c>
      <c r="CF84">
        <f>SAM_working!CE83</f>
        <v>270186496.85835999</v>
      </c>
      <c r="CG84">
        <f>SAM_working!CF83</f>
        <v>8726860.7433202304</v>
      </c>
      <c r="CH84">
        <f>SAM_working!CG83</f>
        <v>0</v>
      </c>
      <c r="CI84">
        <f>SAM_working!CH83</f>
        <v>17417883.9367145</v>
      </c>
      <c r="CJ84">
        <f>SAM_working!CI83</f>
        <v>0</v>
      </c>
      <c r="CK84">
        <f>SAM_working!CJ83</f>
        <v>0</v>
      </c>
      <c r="CL84">
        <f>SAM_working!CK83</f>
        <v>0</v>
      </c>
      <c r="CM84">
        <f>SAM_working!CL83</f>
        <v>0</v>
      </c>
      <c r="CN84">
        <f>SAM_working!CM83</f>
        <v>0</v>
      </c>
      <c r="CO84">
        <f>SAM_working!CN83</f>
        <v>1000363491.89107</v>
      </c>
      <c r="CP84">
        <f>SAM_working!CO83</f>
        <v>1050606772.89112</v>
      </c>
      <c r="CQ84">
        <f>SAM_working!CP83</f>
        <v>999518463.26139998</v>
      </c>
      <c r="CR84">
        <f>SAM_working!CQ83</f>
        <v>1254272884.50529</v>
      </c>
      <c r="CS84">
        <f>SAM_working!CR83</f>
        <v>2899380220.1926398</v>
      </c>
      <c r="CT84">
        <f>SAM_working!CS83</f>
        <v>3418230867.3011198</v>
      </c>
      <c r="CU84">
        <f>SAM_working!CT83</f>
        <v>5390894893.1843004</v>
      </c>
      <c r="CV84">
        <f>SAM_working!CU83</f>
        <v>4584291365.0722103</v>
      </c>
      <c r="CW84">
        <f>SAM_working!CV83</f>
        <v>10772237290.616699</v>
      </c>
      <c r="CX84">
        <f>SAM_working!CW83</f>
        <v>428207.23984360602</v>
      </c>
      <c r="CY84">
        <f>SAM_working!CX83</f>
        <v>34755544.255862698</v>
      </c>
      <c r="CZ84">
        <f>SAM_working!CY83</f>
        <v>0</v>
      </c>
      <c r="DA84">
        <f>SAM_working!CZ83</f>
        <v>1152935794.9697299</v>
      </c>
      <c r="DB84">
        <f>SAM_working!DA83</f>
        <v>49711964.315782897</v>
      </c>
      <c r="DC84">
        <f>SAM_working!DB83</f>
        <v>158330181.94404101</v>
      </c>
      <c r="DD84">
        <f>SAM_working!DC83</f>
        <v>0</v>
      </c>
      <c r="DE84">
        <f>SAM_working!DD83</f>
        <v>0</v>
      </c>
      <c r="DF84">
        <f>SAM_working!DE83</f>
        <v>245307.728117683</v>
      </c>
      <c r="DG84">
        <f>SAM_working!DF83</f>
        <v>0</v>
      </c>
      <c r="DH84">
        <f>SAM_working!DG83</f>
        <v>1705.2326680497299</v>
      </c>
      <c r="DI84">
        <f>SAM_working!DH83</f>
        <v>69164053.737965807</v>
      </c>
      <c r="DJ84">
        <f t="shared" si="2"/>
        <v>35351007452.881447</v>
      </c>
    </row>
    <row r="85" spans="1:114">
      <c r="A85" t="s">
        <v>84</v>
      </c>
      <c r="B85">
        <f>SAM_working!B84</f>
        <v>988183.30998822395</v>
      </c>
      <c r="D85">
        <f>SAM_working!C84</f>
        <v>1390896.4132231199</v>
      </c>
      <c r="E85">
        <f>SAM_working!D84</f>
        <v>1176957.0749548201</v>
      </c>
      <c r="F85">
        <f>SAM_working!E84</f>
        <v>4442810.3542545699</v>
      </c>
      <c r="G85">
        <f>SAM_working!F84</f>
        <v>0</v>
      </c>
      <c r="H85">
        <f>SAM_working!G84</f>
        <v>0</v>
      </c>
      <c r="I85">
        <f>SAM_working!H84</f>
        <v>0</v>
      </c>
      <c r="J85">
        <f>SAM_working!I84</f>
        <v>737937.90067078895</v>
      </c>
      <c r="K85">
        <f>SAM_working!J84</f>
        <v>135186.43104371999</v>
      </c>
      <c r="L85">
        <f>SAM_working!K84</f>
        <v>539306.78459237202</v>
      </c>
      <c r="M85">
        <f>SAM_working!L84</f>
        <v>26822571.7137523</v>
      </c>
      <c r="N85">
        <f>SAM_working!M84</f>
        <v>103316594.675326</v>
      </c>
      <c r="O85">
        <f>SAM_working!N84</f>
        <v>6678714.8337863097</v>
      </c>
      <c r="P85">
        <f>SAM_working!O84</f>
        <v>1179344.2036673699</v>
      </c>
      <c r="Q85">
        <f>SAM_working!P84</f>
        <v>170361.54910362299</v>
      </c>
      <c r="R85">
        <f>SAM_working!Q84</f>
        <v>116545.159535713</v>
      </c>
      <c r="S85">
        <f>SAM_working!R84</f>
        <v>0</v>
      </c>
      <c r="T85">
        <f>SAM_working!S84</f>
        <v>0</v>
      </c>
      <c r="U85">
        <f>SAM_working!T84</f>
        <v>1460652.54063323</v>
      </c>
      <c r="V85">
        <f>SAM_working!U84</f>
        <v>1701300.0372246201</v>
      </c>
      <c r="W85">
        <f>SAM_working!V84</f>
        <v>971665.10646835505</v>
      </c>
      <c r="X85">
        <f>SAM_working!W84</f>
        <v>3697932.1195939598</v>
      </c>
      <c r="Y85">
        <f>SAM_working!X84</f>
        <v>912844.91943200398</v>
      </c>
      <c r="Z85">
        <f>SAM_working!Y84</f>
        <v>2409542.6980840699</v>
      </c>
      <c r="AA85">
        <f>SAM_working!Z84</f>
        <v>2585572.2849802002</v>
      </c>
      <c r="AB85">
        <f>SAM_working!AA84</f>
        <v>961083.05241431296</v>
      </c>
      <c r="AC85">
        <f>SAM_working!AB84</f>
        <v>3410085.82675118</v>
      </c>
      <c r="AD85">
        <f>SAM_working!AC84</f>
        <v>2322823.9886244698</v>
      </c>
      <c r="AE85">
        <f>SAM_working!AD84</f>
        <v>390755.77770631801</v>
      </c>
      <c r="AF85">
        <f>SAM_working!AE84</f>
        <v>394070.37538721203</v>
      </c>
      <c r="AG85">
        <f>SAM_working!AF84</f>
        <v>1131060.69121354</v>
      </c>
      <c r="AH85">
        <f>SAM_working!AG84</f>
        <v>1330618.0075284699</v>
      </c>
      <c r="AI85">
        <f>SAM_working!AH84</f>
        <v>2542798.65960364</v>
      </c>
      <c r="AJ85">
        <f>SAM_working!AI84</f>
        <v>115681900.459819</v>
      </c>
      <c r="AK85">
        <f>SAM_working!AJ84</f>
        <v>4254688.9914086703</v>
      </c>
      <c r="AL85">
        <f>SAM_working!AK84</f>
        <v>441191.72674215602</v>
      </c>
      <c r="AM85">
        <f>SAM_working!AL84</f>
        <v>2454830.1773389699</v>
      </c>
      <c r="AN85">
        <f>SAM_working!AM84</f>
        <v>3582217.3929774198</v>
      </c>
      <c r="AO85">
        <f>SAM_working!AN84</f>
        <v>1688879.9714194499</v>
      </c>
      <c r="AP85">
        <f>SAM_working!AO84</f>
        <v>4514056.1735808197</v>
      </c>
      <c r="AQ85">
        <f>SAM_working!AP84</f>
        <v>4145989.7730408302</v>
      </c>
      <c r="AR85">
        <f>SAM_working!AQ84</f>
        <v>3898572.3858922599</v>
      </c>
      <c r="AS85">
        <f>SAM_working!AR84</f>
        <v>1356585.6477218801</v>
      </c>
      <c r="AT85">
        <f>SAM_working!AS84</f>
        <v>5477575.0541730803</v>
      </c>
      <c r="AU85">
        <f>SAM_working!AT84</f>
        <v>1903195.2194250999</v>
      </c>
      <c r="AV85">
        <f>SAM_working!AU84</f>
        <v>0</v>
      </c>
      <c r="AW85">
        <f>SAM_working!AV84</f>
        <v>13066907.834113801</v>
      </c>
      <c r="AX85">
        <f>SAM_working!AW84</f>
        <v>7701930.3849769598</v>
      </c>
      <c r="AY85">
        <f>SAM_working!AX84</f>
        <v>240546.218703166</v>
      </c>
      <c r="AZ85">
        <f>SAM_working!AY84</f>
        <v>1222475.5054218599</v>
      </c>
      <c r="BA85">
        <f>SAM_working!AZ84</f>
        <v>260821.83888477201</v>
      </c>
      <c r="BB85">
        <f>SAM_working!BA84</f>
        <v>2501955.8256146298</v>
      </c>
      <c r="BC85">
        <f>SAM_working!BB84</f>
        <v>3507244.76837578</v>
      </c>
      <c r="BD85">
        <f>SAM_working!BC84</f>
        <v>5916562.0195706701</v>
      </c>
      <c r="BE85">
        <f>SAM_working!BD84</f>
        <v>353547.157874203</v>
      </c>
      <c r="BF85">
        <f>SAM_working!BE84</f>
        <v>12300729.4937496</v>
      </c>
      <c r="BG85">
        <f>SAM_working!BF84</f>
        <v>11448096.1947261</v>
      </c>
      <c r="BH85">
        <f>SAM_working!BG84</f>
        <v>2090318.9769977201</v>
      </c>
      <c r="BI85">
        <f>SAM_working!BH84</f>
        <v>59881805.501371004</v>
      </c>
      <c r="BJ85">
        <f>SAM_working!BI84</f>
        <v>260250714.93430701</v>
      </c>
      <c r="BK85">
        <f>SAM_working!BJ84</f>
        <v>116653103.14989901</v>
      </c>
      <c r="BL85">
        <f>SAM_working!BK84</f>
        <v>179695994.425888</v>
      </c>
      <c r="BM85">
        <f>SAM_working!BL84</f>
        <v>11796730.452878701</v>
      </c>
      <c r="BN85">
        <f>SAM_working!BM84</f>
        <v>2394455551.65556</v>
      </c>
      <c r="BO85">
        <f>SAM_working!BN84</f>
        <v>23374065.225811701</v>
      </c>
      <c r="BP85">
        <f>SAM_working!BO84</f>
        <v>431906748.71363002</v>
      </c>
      <c r="BQ85">
        <f>SAM_working!BP84</f>
        <v>192722433.28424799</v>
      </c>
      <c r="BR85">
        <f>SAM_working!BQ84</f>
        <v>32021092.0230495</v>
      </c>
      <c r="BS85">
        <f>SAM_working!BR84</f>
        <v>27123040.7019292</v>
      </c>
      <c r="BT85">
        <f>SAM_working!BS84</f>
        <v>2888886.9338342999</v>
      </c>
      <c r="BU85">
        <f>SAM_working!BT84</f>
        <v>9434304.8624989893</v>
      </c>
      <c r="BV85">
        <f>SAM_working!BU84</f>
        <v>76418041.846757606</v>
      </c>
      <c r="BW85">
        <f>SAM_working!BV84</f>
        <v>23640430.2536497</v>
      </c>
      <c r="BX85">
        <f>SAM_working!BW84</f>
        <v>11623657.5390049</v>
      </c>
      <c r="BY85">
        <f>SAM_working!BX84</f>
        <v>17345302.188815601</v>
      </c>
      <c r="BZ85">
        <f>SAM_working!BY84</f>
        <v>34962131.642292701</v>
      </c>
      <c r="CA85">
        <f>SAM_working!BZ84</f>
        <v>0</v>
      </c>
      <c r="CB85">
        <f>SAM_working!CA84</f>
        <v>1096637.4847713001</v>
      </c>
      <c r="CC85">
        <f>SAM_working!CB84</f>
        <v>972740.67436196096</v>
      </c>
      <c r="CD85">
        <f>SAM_working!CC84</f>
        <v>39806314.057262398</v>
      </c>
      <c r="CE85">
        <f>SAM_working!CD84</f>
        <v>6986892.1280142097</v>
      </c>
      <c r="CF85">
        <f>SAM_working!CE84</f>
        <v>35312996.383868597</v>
      </c>
      <c r="CG85">
        <f>SAM_working!CF84</f>
        <v>54922017.228779197</v>
      </c>
      <c r="CH85">
        <f>SAM_working!CG84</f>
        <v>0</v>
      </c>
      <c r="CI85">
        <f>SAM_working!CH84</f>
        <v>4144637.3773349002</v>
      </c>
      <c r="CJ85">
        <f>SAM_working!CI84</f>
        <v>0</v>
      </c>
      <c r="CK85">
        <f>SAM_working!CJ84</f>
        <v>0</v>
      </c>
      <c r="CL85">
        <f>SAM_working!CK84</f>
        <v>0</v>
      </c>
      <c r="CM85">
        <f>SAM_working!CL84</f>
        <v>0</v>
      </c>
      <c r="CN85">
        <f>SAM_working!CM84</f>
        <v>0</v>
      </c>
      <c r="CO85">
        <f>SAM_working!CN84</f>
        <v>634971986.39746404</v>
      </c>
      <c r="CP85">
        <f>SAM_working!CO84</f>
        <v>1051007149.82811</v>
      </c>
      <c r="CQ85">
        <f>SAM_working!CP84</f>
        <v>957863274.92770195</v>
      </c>
      <c r="CR85">
        <f>SAM_working!CQ84</f>
        <v>1289322162.11285</v>
      </c>
      <c r="CS85">
        <f>SAM_working!CR84</f>
        <v>3246910057.3151999</v>
      </c>
      <c r="CT85">
        <f>SAM_working!CS84</f>
        <v>3928866912.9952698</v>
      </c>
      <c r="CU85">
        <f>SAM_working!CT84</f>
        <v>7280253425.00529</v>
      </c>
      <c r="CV85">
        <f>SAM_working!CU84</f>
        <v>6303212781.8457899</v>
      </c>
      <c r="CW85">
        <f>SAM_working!CV84</f>
        <v>20142975914.413101</v>
      </c>
      <c r="CX85">
        <f>SAM_working!CW84</f>
        <v>0</v>
      </c>
      <c r="CY85">
        <f>SAM_working!CX84</f>
        <v>0</v>
      </c>
      <c r="CZ85">
        <f>SAM_working!CY84</f>
        <v>0</v>
      </c>
      <c r="DA85">
        <f>SAM_working!CZ84</f>
        <v>0</v>
      </c>
      <c r="DB85">
        <f>SAM_working!DA84</f>
        <v>0</v>
      </c>
      <c r="DC85">
        <f>SAM_working!DB84</f>
        <v>0</v>
      </c>
      <c r="DD85">
        <f>SAM_working!DC84</f>
        <v>0</v>
      </c>
      <c r="DE85">
        <f>SAM_working!DD84</f>
        <v>0</v>
      </c>
      <c r="DF85">
        <f>SAM_working!DE84</f>
        <v>0</v>
      </c>
      <c r="DG85">
        <f>SAM_working!DF84</f>
        <v>0</v>
      </c>
      <c r="DH85">
        <f>SAM_working!DG84</f>
        <v>0</v>
      </c>
      <c r="DI85">
        <f>SAM_working!DH84</f>
        <v>436647005.97977197</v>
      </c>
      <c r="DJ85">
        <f t="shared" si="2"/>
        <v>49705395977.172462</v>
      </c>
    </row>
    <row r="86" spans="1:114">
      <c r="A86" t="s">
        <v>85</v>
      </c>
      <c r="B86">
        <f>SAM_working!B85</f>
        <v>0</v>
      </c>
      <c r="D86">
        <f>SAM_working!C85</f>
        <v>0</v>
      </c>
      <c r="E86">
        <f>SAM_working!D85</f>
        <v>0</v>
      </c>
      <c r="F86">
        <f>SAM_working!E85</f>
        <v>0</v>
      </c>
      <c r="G86">
        <f>SAM_working!F85</f>
        <v>0</v>
      </c>
      <c r="H86">
        <f>SAM_working!G85</f>
        <v>0</v>
      </c>
      <c r="I86">
        <f>SAM_working!H85</f>
        <v>0</v>
      </c>
      <c r="J86">
        <f>SAM_working!I85</f>
        <v>0</v>
      </c>
      <c r="K86">
        <f>SAM_working!J85</f>
        <v>0</v>
      </c>
      <c r="L86">
        <f>SAM_working!K85</f>
        <v>0</v>
      </c>
      <c r="M86">
        <f>SAM_working!L85</f>
        <v>0</v>
      </c>
      <c r="N86">
        <f>SAM_working!M85</f>
        <v>0</v>
      </c>
      <c r="O86">
        <f>SAM_working!N85</f>
        <v>0</v>
      </c>
      <c r="P86">
        <f>SAM_working!O85</f>
        <v>0</v>
      </c>
      <c r="Q86">
        <f>SAM_working!P85</f>
        <v>0</v>
      </c>
      <c r="R86">
        <f>SAM_working!Q85</f>
        <v>0</v>
      </c>
      <c r="S86">
        <f>SAM_working!R85</f>
        <v>0</v>
      </c>
      <c r="T86">
        <f>SAM_working!S85</f>
        <v>0</v>
      </c>
      <c r="U86">
        <f>SAM_working!T85</f>
        <v>0</v>
      </c>
      <c r="V86">
        <f>SAM_working!U85</f>
        <v>0</v>
      </c>
      <c r="W86">
        <f>SAM_working!V85</f>
        <v>0</v>
      </c>
      <c r="X86">
        <f>SAM_working!W85</f>
        <v>0</v>
      </c>
      <c r="Y86">
        <f>SAM_working!X85</f>
        <v>0</v>
      </c>
      <c r="Z86">
        <f>SAM_working!Y85</f>
        <v>0</v>
      </c>
      <c r="AA86">
        <f>SAM_working!Z85</f>
        <v>0</v>
      </c>
      <c r="AB86">
        <f>SAM_working!AA85</f>
        <v>0</v>
      </c>
      <c r="AC86">
        <f>SAM_working!AB85</f>
        <v>0</v>
      </c>
      <c r="AD86">
        <f>SAM_working!AC85</f>
        <v>0</v>
      </c>
      <c r="AE86">
        <f>SAM_working!AD85</f>
        <v>0</v>
      </c>
      <c r="AF86">
        <f>SAM_working!AE85</f>
        <v>0</v>
      </c>
      <c r="AG86">
        <f>SAM_working!AF85</f>
        <v>0</v>
      </c>
      <c r="AH86">
        <f>SAM_working!AG85</f>
        <v>0</v>
      </c>
      <c r="AI86">
        <f>SAM_working!AH85</f>
        <v>0</v>
      </c>
      <c r="AJ86">
        <f>SAM_working!AI85</f>
        <v>0</v>
      </c>
      <c r="AK86">
        <f>SAM_working!AJ85</f>
        <v>0</v>
      </c>
      <c r="AL86">
        <f>SAM_working!AK85</f>
        <v>0</v>
      </c>
      <c r="AM86">
        <f>SAM_working!AL85</f>
        <v>0</v>
      </c>
      <c r="AN86">
        <f>SAM_working!AM85</f>
        <v>0</v>
      </c>
      <c r="AO86">
        <f>SAM_working!AN85</f>
        <v>0</v>
      </c>
      <c r="AP86">
        <f>SAM_working!AO85</f>
        <v>0</v>
      </c>
      <c r="AQ86">
        <f>SAM_working!AP85</f>
        <v>0</v>
      </c>
      <c r="AR86">
        <f>SAM_working!AQ85</f>
        <v>0</v>
      </c>
      <c r="AS86">
        <f>SAM_working!AR85</f>
        <v>0</v>
      </c>
      <c r="AT86">
        <f>SAM_working!AS85</f>
        <v>0</v>
      </c>
      <c r="AU86">
        <f>SAM_working!AT85</f>
        <v>0</v>
      </c>
      <c r="AV86">
        <f>SAM_working!AU85</f>
        <v>0</v>
      </c>
      <c r="AW86">
        <f>SAM_working!AV85</f>
        <v>0</v>
      </c>
      <c r="AX86">
        <f>SAM_working!AW85</f>
        <v>0</v>
      </c>
      <c r="AY86">
        <f>SAM_working!AX85</f>
        <v>0</v>
      </c>
      <c r="AZ86">
        <f>SAM_working!AY85</f>
        <v>0</v>
      </c>
      <c r="BA86">
        <f>SAM_working!AZ85</f>
        <v>0</v>
      </c>
      <c r="BB86">
        <f>SAM_working!BA85</f>
        <v>0</v>
      </c>
      <c r="BC86">
        <f>SAM_working!BB85</f>
        <v>0</v>
      </c>
      <c r="BD86">
        <f>SAM_working!BC85</f>
        <v>0</v>
      </c>
      <c r="BE86">
        <f>SAM_working!BD85</f>
        <v>0</v>
      </c>
      <c r="BF86">
        <f>SAM_working!BE85</f>
        <v>0</v>
      </c>
      <c r="BG86">
        <f>SAM_working!BF85</f>
        <v>0</v>
      </c>
      <c r="BH86">
        <f>SAM_working!BG85</f>
        <v>0</v>
      </c>
      <c r="BI86">
        <f>SAM_working!BH85</f>
        <v>0</v>
      </c>
      <c r="BJ86">
        <f>SAM_working!BI85</f>
        <v>0</v>
      </c>
      <c r="BK86">
        <f>SAM_working!BJ85</f>
        <v>0</v>
      </c>
      <c r="BL86">
        <f>SAM_working!BK85</f>
        <v>0</v>
      </c>
      <c r="BM86">
        <f>SAM_working!BL85</f>
        <v>0</v>
      </c>
      <c r="BN86">
        <f>SAM_working!BM85</f>
        <v>0</v>
      </c>
      <c r="BO86">
        <f>SAM_working!BN85</f>
        <v>0</v>
      </c>
      <c r="BP86">
        <f>SAM_working!BO85</f>
        <v>0</v>
      </c>
      <c r="BQ86">
        <f>SAM_working!BP85</f>
        <v>0</v>
      </c>
      <c r="BR86">
        <f>SAM_working!BQ85</f>
        <v>0</v>
      </c>
      <c r="BS86">
        <f>SAM_working!BR85</f>
        <v>0</v>
      </c>
      <c r="BT86">
        <f>SAM_working!BS85</f>
        <v>0</v>
      </c>
      <c r="BU86">
        <f>SAM_working!BT85</f>
        <v>0</v>
      </c>
      <c r="BV86">
        <f>SAM_working!BU85</f>
        <v>0</v>
      </c>
      <c r="BW86">
        <f>SAM_working!BV85</f>
        <v>0</v>
      </c>
      <c r="BX86">
        <f>SAM_working!BW85</f>
        <v>0</v>
      </c>
      <c r="BY86">
        <f>SAM_working!BX85</f>
        <v>0</v>
      </c>
      <c r="BZ86">
        <f>SAM_working!BY85</f>
        <v>0</v>
      </c>
      <c r="CA86">
        <f>SAM_working!BZ85</f>
        <v>0</v>
      </c>
      <c r="CB86">
        <f>SAM_working!CA85</f>
        <v>0</v>
      </c>
      <c r="CC86">
        <f>SAM_working!CB85</f>
        <v>0</v>
      </c>
      <c r="CD86">
        <f>SAM_working!CC85</f>
        <v>0</v>
      </c>
      <c r="CE86">
        <f>SAM_working!CD85</f>
        <v>0</v>
      </c>
      <c r="CF86">
        <f>SAM_working!CE85</f>
        <v>0</v>
      </c>
      <c r="CG86">
        <f>SAM_working!CF85</f>
        <v>0</v>
      </c>
      <c r="CH86">
        <f>SAM_working!CG85</f>
        <v>0</v>
      </c>
      <c r="CI86">
        <f>SAM_working!CH85</f>
        <v>0</v>
      </c>
      <c r="CJ86">
        <f>SAM_working!CI85</f>
        <v>0</v>
      </c>
      <c r="CK86">
        <f>SAM_working!CJ85</f>
        <v>0</v>
      </c>
      <c r="CL86">
        <f>SAM_working!CK85</f>
        <v>0</v>
      </c>
      <c r="CM86">
        <f>SAM_working!CL85</f>
        <v>0</v>
      </c>
      <c r="CN86">
        <f>SAM_working!CM85</f>
        <v>0</v>
      </c>
      <c r="CO86">
        <f>SAM_working!CN85</f>
        <v>67742741.775749296</v>
      </c>
      <c r="CP86">
        <f>SAM_working!CO85</f>
        <v>111890754.954017</v>
      </c>
      <c r="CQ86">
        <f>SAM_working!CP85</f>
        <v>79976976.633034602</v>
      </c>
      <c r="CR86">
        <f>SAM_working!CQ85</f>
        <v>99799855.418081194</v>
      </c>
      <c r="CS86">
        <f>SAM_working!CR85</f>
        <v>195212878.487766</v>
      </c>
      <c r="CT86">
        <f>SAM_working!CS85</f>
        <v>225355561.273352</v>
      </c>
      <c r="CU86">
        <f>SAM_working!CT85</f>
        <v>444418012.61601102</v>
      </c>
      <c r="CV86">
        <f>SAM_working!CU85</f>
        <v>434713126.83830202</v>
      </c>
      <c r="CW86">
        <f>SAM_working!CV85</f>
        <v>1965606103.55422</v>
      </c>
      <c r="CX86">
        <f>SAM_working!CW85</f>
        <v>0</v>
      </c>
      <c r="CY86">
        <f>SAM_working!CX85</f>
        <v>0</v>
      </c>
      <c r="CZ86">
        <f>SAM_working!CY85</f>
        <v>0</v>
      </c>
      <c r="DA86">
        <f>SAM_working!CZ85</f>
        <v>0</v>
      </c>
      <c r="DB86">
        <f>SAM_working!DA85</f>
        <v>0</v>
      </c>
      <c r="DC86">
        <f>SAM_working!DB85</f>
        <v>0</v>
      </c>
      <c r="DD86">
        <f>SAM_working!DC85</f>
        <v>0</v>
      </c>
      <c r="DE86">
        <f>SAM_working!DD85</f>
        <v>0</v>
      </c>
      <c r="DF86">
        <f>SAM_working!DE85</f>
        <v>0</v>
      </c>
      <c r="DG86">
        <f>SAM_working!DF85</f>
        <v>0</v>
      </c>
      <c r="DH86">
        <f>SAM_working!DG85</f>
        <v>0</v>
      </c>
      <c r="DI86">
        <f>SAM_working!DH85</f>
        <v>2514623360.4888301</v>
      </c>
      <c r="DJ86">
        <f t="shared" si="2"/>
        <v>6139339372.0393639</v>
      </c>
    </row>
    <row r="87" spans="1:114">
      <c r="A87" t="s">
        <v>86</v>
      </c>
      <c r="B87">
        <f>SAM_working!B86</f>
        <v>60650255.8978981</v>
      </c>
      <c r="D87">
        <f>SAM_working!C86</f>
        <v>109631685.22266699</v>
      </c>
      <c r="E87">
        <f>SAM_working!D86</f>
        <v>103339953.088682</v>
      </c>
      <c r="F87">
        <f>SAM_working!E86</f>
        <v>48110477.651057698</v>
      </c>
      <c r="G87">
        <f>SAM_working!F86</f>
        <v>11196.580323010599</v>
      </c>
      <c r="H87">
        <f>SAM_working!G86</f>
        <v>14301.139555871299</v>
      </c>
      <c r="I87">
        <f>SAM_working!H86</f>
        <v>72072.227431758904</v>
      </c>
      <c r="J87">
        <f>SAM_working!I86</f>
        <v>43201685.485101297</v>
      </c>
      <c r="K87">
        <f>SAM_working!J86</f>
        <v>18682228.9539611</v>
      </c>
      <c r="L87">
        <f>SAM_working!K86</f>
        <v>2101399.5612129201</v>
      </c>
      <c r="M87">
        <f>SAM_working!L86</f>
        <v>1932271544.6812301</v>
      </c>
      <c r="N87">
        <f>SAM_working!M86</f>
        <v>263663514.65206999</v>
      </c>
      <c r="O87">
        <f>SAM_working!N86</f>
        <v>271420135.23810101</v>
      </c>
      <c r="P87">
        <f>SAM_working!O86</f>
        <v>59464226.735031903</v>
      </c>
      <c r="Q87">
        <f>SAM_working!P86</f>
        <v>8445395.69035675</v>
      </c>
      <c r="R87">
        <f>SAM_working!Q86</f>
        <v>4502591.0686415602</v>
      </c>
      <c r="S87">
        <f>SAM_working!R86</f>
        <v>782263.25268696097</v>
      </c>
      <c r="T87">
        <f>SAM_working!S86</f>
        <v>508315.01060621301</v>
      </c>
      <c r="U87">
        <f>SAM_working!T86</f>
        <v>43133041.236176804</v>
      </c>
      <c r="V87">
        <f>SAM_working!U86</f>
        <v>61001605.064862303</v>
      </c>
      <c r="W87">
        <f>SAM_working!V86</f>
        <v>37474488.791525401</v>
      </c>
      <c r="X87">
        <f>SAM_working!W86</f>
        <v>252039391.38642099</v>
      </c>
      <c r="Y87">
        <f>SAM_working!X86</f>
        <v>361091934.44739097</v>
      </c>
      <c r="Z87">
        <f>SAM_working!Y86</f>
        <v>95816382.360290602</v>
      </c>
      <c r="AA87">
        <f>SAM_working!Z86</f>
        <v>122695292.829285</v>
      </c>
      <c r="AB87">
        <f>SAM_working!AA86</f>
        <v>56198370.8133789</v>
      </c>
      <c r="AC87">
        <f>SAM_working!AB86</f>
        <v>145485570.72869599</v>
      </c>
      <c r="AD87">
        <f>SAM_working!AC86</f>
        <v>70904139.493369401</v>
      </c>
      <c r="AE87">
        <f>SAM_working!AD86</f>
        <v>510333460.289065</v>
      </c>
      <c r="AF87">
        <f>SAM_working!AE86</f>
        <v>60060778.008203901</v>
      </c>
      <c r="AG87">
        <f>SAM_working!AF86</f>
        <v>131925013.756707</v>
      </c>
      <c r="AH87">
        <f>SAM_working!AG86</f>
        <v>24823246.147896498</v>
      </c>
      <c r="AI87">
        <f>SAM_working!AH86</f>
        <v>60157443.355795398</v>
      </c>
      <c r="AJ87">
        <f>SAM_working!AI86</f>
        <v>3691247870.2209902</v>
      </c>
      <c r="AK87">
        <f>SAM_working!AJ86</f>
        <v>179794330.91539201</v>
      </c>
      <c r="AL87">
        <f>SAM_working!AK86</f>
        <v>16616679.6830163</v>
      </c>
      <c r="AM87">
        <f>SAM_working!AL86</f>
        <v>47732218.368547797</v>
      </c>
      <c r="AN87">
        <f>SAM_working!AM86</f>
        <v>264281481.038057</v>
      </c>
      <c r="AO87">
        <f>SAM_working!AN86</f>
        <v>108898508.94235</v>
      </c>
      <c r="AP87">
        <f>SAM_working!AO86</f>
        <v>76321892.841799095</v>
      </c>
      <c r="AQ87">
        <f>SAM_working!AP86</f>
        <v>151115196.91504699</v>
      </c>
      <c r="AR87">
        <f>SAM_working!AQ86</f>
        <v>142468642.67006201</v>
      </c>
      <c r="AS87">
        <f>SAM_working!AR86</f>
        <v>165637879.91959599</v>
      </c>
      <c r="AT87">
        <f>SAM_working!AS86</f>
        <v>463712774.17708302</v>
      </c>
      <c r="AU87">
        <f>SAM_working!AT86</f>
        <v>10650089.7120944</v>
      </c>
      <c r="AV87">
        <f>SAM_working!AU86</f>
        <v>224310374.08416399</v>
      </c>
      <c r="AW87">
        <f>SAM_working!AV86</f>
        <v>1202774267.9579</v>
      </c>
      <c r="AX87">
        <f>SAM_working!AW86</f>
        <v>137970722.830975</v>
      </c>
      <c r="AY87">
        <f>SAM_working!AX86</f>
        <v>28064970.764058702</v>
      </c>
      <c r="AZ87">
        <f>SAM_working!AY86</f>
        <v>108990600.183191</v>
      </c>
      <c r="BA87">
        <f>SAM_working!AZ86</f>
        <v>73767990.883067206</v>
      </c>
      <c r="BB87">
        <f>SAM_working!BA86</f>
        <v>225265463.87374601</v>
      </c>
      <c r="BC87">
        <f>SAM_working!BB86</f>
        <v>48294106.617195003</v>
      </c>
      <c r="BD87">
        <f>SAM_working!BC86</f>
        <v>115268932.696675</v>
      </c>
      <c r="BE87">
        <f>SAM_working!BD86</f>
        <v>22900969.1757144</v>
      </c>
      <c r="BF87">
        <f>SAM_working!BE86</f>
        <v>102754085.093392</v>
      </c>
      <c r="BG87">
        <f>SAM_working!BF86</f>
        <v>314482779.76716501</v>
      </c>
      <c r="BH87">
        <f>SAM_working!BG86</f>
        <v>303266018.10975099</v>
      </c>
      <c r="BI87">
        <f>SAM_working!BH86</f>
        <v>89780855.7805354</v>
      </c>
      <c r="BJ87">
        <f>SAM_working!BI86</f>
        <v>588842070.19513094</v>
      </c>
      <c r="BK87">
        <f>SAM_working!BJ86</f>
        <v>148497593.773633</v>
      </c>
      <c r="BL87">
        <f>SAM_working!BK86</f>
        <v>188924366.82387799</v>
      </c>
      <c r="BM87">
        <f>SAM_working!BL86</f>
        <v>69252197.386057407</v>
      </c>
      <c r="BN87">
        <f>SAM_working!BM86</f>
        <v>2268431813.5075498</v>
      </c>
      <c r="BO87">
        <f>SAM_working!BN86</f>
        <v>324302852.149553</v>
      </c>
      <c r="BP87">
        <f>SAM_working!BO86</f>
        <v>270165009.38282597</v>
      </c>
      <c r="BQ87">
        <f>SAM_working!BP86</f>
        <v>1432747036.6380999</v>
      </c>
      <c r="BR87">
        <f>SAM_working!BQ86</f>
        <v>248802285.827999</v>
      </c>
      <c r="BS87">
        <f>SAM_working!BR86</f>
        <v>391323907.19440699</v>
      </c>
      <c r="BT87">
        <f>SAM_working!BS86</f>
        <v>180572040.04832399</v>
      </c>
      <c r="BU87">
        <f>SAM_working!BT86</f>
        <v>240279815.92128</v>
      </c>
      <c r="BV87">
        <f>SAM_working!BU86</f>
        <v>542258445.67628205</v>
      </c>
      <c r="BW87">
        <f>SAM_working!BV86</f>
        <v>497662808.46652102</v>
      </c>
      <c r="BX87">
        <f>SAM_working!BW86</f>
        <v>213331473.80433401</v>
      </c>
      <c r="BY87">
        <f>SAM_working!BX86</f>
        <v>300463677.613639</v>
      </c>
      <c r="BZ87">
        <f>SAM_working!BY86</f>
        <v>128092773.85274699</v>
      </c>
      <c r="CA87">
        <f>SAM_working!BZ86</f>
        <v>24262555.816727601</v>
      </c>
      <c r="CB87">
        <f>SAM_working!CA86</f>
        <v>159291800.742816</v>
      </c>
      <c r="CC87">
        <f>SAM_working!CB86</f>
        <v>382984373.80421799</v>
      </c>
      <c r="CD87">
        <f>SAM_working!CC86</f>
        <v>1815152545.8764801</v>
      </c>
      <c r="CE87">
        <f>SAM_working!CD86</f>
        <v>182814139.05113101</v>
      </c>
      <c r="CF87">
        <f>SAM_working!CE86</f>
        <v>237008700.27285901</v>
      </c>
      <c r="CG87">
        <f>SAM_working!CF86</f>
        <v>212965837.24369699</v>
      </c>
      <c r="CH87">
        <f>SAM_working!CG86</f>
        <v>0</v>
      </c>
      <c r="CI87">
        <f>SAM_working!CH86</f>
        <v>1686707901.40641</v>
      </c>
      <c r="CJ87">
        <f>SAM_working!CI86</f>
        <v>0</v>
      </c>
      <c r="CK87">
        <f>SAM_working!CJ86</f>
        <v>0</v>
      </c>
      <c r="CL87">
        <f>SAM_working!CK86</f>
        <v>0</v>
      </c>
      <c r="CM87">
        <f>SAM_working!CL86</f>
        <v>0</v>
      </c>
      <c r="CN87">
        <f>SAM_working!CM86</f>
        <v>0</v>
      </c>
      <c r="CO87">
        <f>SAM_working!CN86</f>
        <v>1346755673.00719</v>
      </c>
      <c r="CP87">
        <f>SAM_working!CO86</f>
        <v>2077497812.7607501</v>
      </c>
      <c r="CQ87">
        <f>SAM_working!CP86</f>
        <v>1731553083.74841</v>
      </c>
      <c r="CR87">
        <f>SAM_working!CQ86</f>
        <v>1519694325.0487499</v>
      </c>
      <c r="CS87">
        <f>SAM_working!CR86</f>
        <v>3596448538.8372002</v>
      </c>
      <c r="CT87">
        <f>SAM_working!CS86</f>
        <v>4203959688.2607999</v>
      </c>
      <c r="CU87">
        <f>SAM_working!CT86</f>
        <v>7899932177.6626596</v>
      </c>
      <c r="CV87">
        <f>SAM_working!CU86</f>
        <v>6697324994.4223204</v>
      </c>
      <c r="CW87">
        <f>SAM_working!CV86</f>
        <v>11835671253.603901</v>
      </c>
      <c r="CX87">
        <f>SAM_working!CW86</f>
        <v>54158851.770186499</v>
      </c>
      <c r="CY87">
        <f>SAM_working!CX86</f>
        <v>515004276.56356698</v>
      </c>
      <c r="CZ87">
        <f>SAM_working!CY86</f>
        <v>1723.3605960104301</v>
      </c>
      <c r="DA87">
        <f>SAM_working!CZ86</f>
        <v>2127380846.0208199</v>
      </c>
      <c r="DB87">
        <f>SAM_working!DA86</f>
        <v>518446671.51751202</v>
      </c>
      <c r="DC87">
        <f>SAM_working!DB86</f>
        <v>705535430.26871598</v>
      </c>
      <c r="DD87">
        <f>SAM_working!DC86</f>
        <v>22902.309430801699</v>
      </c>
      <c r="DE87">
        <f>SAM_working!DD86</f>
        <v>0</v>
      </c>
      <c r="DF87">
        <f>SAM_working!DE86</f>
        <v>842368934.00944602</v>
      </c>
      <c r="DG87">
        <f>SAM_working!DF86</f>
        <v>5665.2336092797104</v>
      </c>
      <c r="DH87">
        <f>SAM_working!DG86</f>
        <v>245371531.00602499</v>
      </c>
      <c r="DI87">
        <f>SAM_working!DH86</f>
        <v>33553820380.0802</v>
      </c>
      <c r="DJ87">
        <f t="shared" si="2"/>
        <v>105482475886.03595</v>
      </c>
    </row>
    <row r="88" spans="1:114">
      <c r="A88" t="s">
        <v>88</v>
      </c>
      <c r="B88">
        <f>SAM_working!B87</f>
        <v>0</v>
      </c>
      <c r="D88">
        <f>SAM_working!C87</f>
        <v>0</v>
      </c>
      <c r="E88">
        <f>SAM_working!D87</f>
        <v>0</v>
      </c>
      <c r="F88">
        <f>SAM_working!E87</f>
        <v>0</v>
      </c>
      <c r="G88">
        <f>SAM_working!F87</f>
        <v>0</v>
      </c>
      <c r="H88">
        <f>SAM_working!G87</f>
        <v>0</v>
      </c>
      <c r="I88">
        <f>SAM_working!H87</f>
        <v>0</v>
      </c>
      <c r="J88">
        <f>SAM_working!I87</f>
        <v>0</v>
      </c>
      <c r="K88">
        <f>SAM_working!J87</f>
        <v>0</v>
      </c>
      <c r="L88">
        <f>SAM_working!K87</f>
        <v>0</v>
      </c>
      <c r="M88">
        <f>SAM_working!L87</f>
        <v>0</v>
      </c>
      <c r="N88">
        <f>SAM_working!M87</f>
        <v>0</v>
      </c>
      <c r="O88">
        <f>SAM_working!N87</f>
        <v>0</v>
      </c>
      <c r="P88">
        <f>SAM_working!O87</f>
        <v>0</v>
      </c>
      <c r="Q88">
        <f>SAM_working!P87</f>
        <v>0</v>
      </c>
      <c r="R88">
        <f>SAM_working!Q87</f>
        <v>0</v>
      </c>
      <c r="S88">
        <f>SAM_working!R87</f>
        <v>0</v>
      </c>
      <c r="T88">
        <f>SAM_working!S87</f>
        <v>0</v>
      </c>
      <c r="U88">
        <f>SAM_working!T87</f>
        <v>0</v>
      </c>
      <c r="V88">
        <f>SAM_working!U87</f>
        <v>0</v>
      </c>
      <c r="W88">
        <f>SAM_working!V87</f>
        <v>0</v>
      </c>
      <c r="X88">
        <f>SAM_working!W87</f>
        <v>0</v>
      </c>
      <c r="Y88">
        <f>SAM_working!X87</f>
        <v>0</v>
      </c>
      <c r="Z88">
        <f>SAM_working!Y87</f>
        <v>0</v>
      </c>
      <c r="AA88">
        <f>SAM_working!Z87</f>
        <v>0</v>
      </c>
      <c r="AB88">
        <f>SAM_working!AA87</f>
        <v>0</v>
      </c>
      <c r="AC88">
        <f>SAM_working!AB87</f>
        <v>0</v>
      </c>
      <c r="AD88">
        <f>SAM_working!AC87</f>
        <v>0</v>
      </c>
      <c r="AE88">
        <f>SAM_working!AD87</f>
        <v>0</v>
      </c>
      <c r="AF88">
        <f>SAM_working!AE87</f>
        <v>0</v>
      </c>
      <c r="AG88">
        <f>SAM_working!AF87</f>
        <v>0</v>
      </c>
      <c r="AH88">
        <f>SAM_working!AG87</f>
        <v>0</v>
      </c>
      <c r="AI88">
        <f>SAM_working!AH87</f>
        <v>0</v>
      </c>
      <c r="AJ88">
        <f>SAM_working!AI87</f>
        <v>0</v>
      </c>
      <c r="AK88">
        <f>SAM_working!AJ87</f>
        <v>0</v>
      </c>
      <c r="AL88">
        <f>SAM_working!AK87</f>
        <v>0</v>
      </c>
      <c r="AM88">
        <f>SAM_working!AL87</f>
        <v>0</v>
      </c>
      <c r="AN88">
        <f>SAM_working!AM87</f>
        <v>0</v>
      </c>
      <c r="AO88">
        <f>SAM_working!AN87</f>
        <v>0</v>
      </c>
      <c r="AP88">
        <f>SAM_working!AO87</f>
        <v>0</v>
      </c>
      <c r="AQ88">
        <f>SAM_working!AP87</f>
        <v>0</v>
      </c>
      <c r="AR88">
        <f>SAM_working!AQ87</f>
        <v>0</v>
      </c>
      <c r="AS88">
        <f>SAM_working!AR87</f>
        <v>0</v>
      </c>
      <c r="AT88">
        <f>SAM_working!AS87</f>
        <v>0</v>
      </c>
      <c r="AU88">
        <f>SAM_working!AT87</f>
        <v>0</v>
      </c>
      <c r="AV88">
        <f>SAM_working!AU87</f>
        <v>0</v>
      </c>
      <c r="AW88">
        <f>SAM_working!AV87</f>
        <v>0</v>
      </c>
      <c r="AX88">
        <f>SAM_working!AW87</f>
        <v>0</v>
      </c>
      <c r="AY88">
        <f>SAM_working!AX87</f>
        <v>0</v>
      </c>
      <c r="AZ88">
        <f>SAM_working!AY87</f>
        <v>0</v>
      </c>
      <c r="BA88">
        <f>SAM_working!AZ87</f>
        <v>0</v>
      </c>
      <c r="BB88">
        <f>SAM_working!BA87</f>
        <v>0</v>
      </c>
      <c r="BC88">
        <f>SAM_working!BB87</f>
        <v>0</v>
      </c>
      <c r="BD88">
        <f>SAM_working!BC87</f>
        <v>0</v>
      </c>
      <c r="BE88">
        <f>SAM_working!BD87</f>
        <v>0</v>
      </c>
      <c r="BF88">
        <f>SAM_working!BE87</f>
        <v>0</v>
      </c>
      <c r="BG88">
        <f>SAM_working!BF87</f>
        <v>0</v>
      </c>
      <c r="BH88">
        <f>SAM_working!BG87</f>
        <v>0</v>
      </c>
      <c r="BI88">
        <f>SAM_working!BH87</f>
        <v>0</v>
      </c>
      <c r="BJ88">
        <f>SAM_working!BI87</f>
        <v>0</v>
      </c>
      <c r="BK88">
        <f>SAM_working!BJ87</f>
        <v>0</v>
      </c>
      <c r="BL88">
        <f>SAM_working!BK87</f>
        <v>0</v>
      </c>
      <c r="BM88">
        <f>SAM_working!BL87</f>
        <v>0</v>
      </c>
      <c r="BN88">
        <f>SAM_working!BM87</f>
        <v>0</v>
      </c>
      <c r="BO88">
        <f>SAM_working!BN87</f>
        <v>0</v>
      </c>
      <c r="BP88">
        <f>SAM_working!BO87</f>
        <v>0</v>
      </c>
      <c r="BQ88">
        <f>SAM_working!BP87</f>
        <v>0</v>
      </c>
      <c r="BR88">
        <f>SAM_working!BQ87</f>
        <v>0</v>
      </c>
      <c r="BS88">
        <f>SAM_working!BR87</f>
        <v>0</v>
      </c>
      <c r="BT88">
        <f>SAM_working!BS87</f>
        <v>0</v>
      </c>
      <c r="BU88">
        <f>SAM_working!BT87</f>
        <v>0</v>
      </c>
      <c r="BV88">
        <f>SAM_working!BU87</f>
        <v>0</v>
      </c>
      <c r="BW88">
        <f>SAM_working!BV87</f>
        <v>0</v>
      </c>
      <c r="BX88">
        <f>SAM_working!BW87</f>
        <v>0</v>
      </c>
      <c r="BY88">
        <f>SAM_working!BX87</f>
        <v>0</v>
      </c>
      <c r="BZ88">
        <f>SAM_working!BY87</f>
        <v>0</v>
      </c>
      <c r="CA88">
        <f>SAM_working!BZ87</f>
        <v>0</v>
      </c>
      <c r="CB88">
        <f>SAM_working!CA87</f>
        <v>0</v>
      </c>
      <c r="CC88">
        <f>SAM_working!CB87</f>
        <v>0</v>
      </c>
      <c r="CD88">
        <f>SAM_working!CC87</f>
        <v>0</v>
      </c>
      <c r="CE88">
        <f>SAM_working!CD87</f>
        <v>0</v>
      </c>
      <c r="CF88">
        <f>SAM_working!CE87</f>
        <v>0</v>
      </c>
      <c r="CG88">
        <f>SAM_working!CF87</f>
        <v>0</v>
      </c>
      <c r="CH88">
        <f>SAM_working!CG87</f>
        <v>0</v>
      </c>
      <c r="CI88">
        <f>SAM_working!CH87</f>
        <v>0</v>
      </c>
      <c r="CJ88">
        <f>SAM_working!CI87</f>
        <v>0</v>
      </c>
      <c r="CK88">
        <f>SAM_working!CJ87</f>
        <v>0</v>
      </c>
      <c r="CL88">
        <f>SAM_working!CK87</f>
        <v>0</v>
      </c>
      <c r="CM88">
        <f>SAM_working!CL87</f>
        <v>0</v>
      </c>
      <c r="CN88">
        <f>SAM_working!CM87</f>
        <v>0</v>
      </c>
      <c r="CO88">
        <f>SAM_working!CN87</f>
        <v>0</v>
      </c>
      <c r="CP88">
        <f>SAM_working!CO87</f>
        <v>0</v>
      </c>
      <c r="CQ88">
        <f>SAM_working!CP87</f>
        <v>0</v>
      </c>
      <c r="CR88">
        <f>SAM_working!CQ87</f>
        <v>0</v>
      </c>
      <c r="CS88">
        <f>SAM_working!CR87</f>
        <v>0</v>
      </c>
      <c r="CT88">
        <f>SAM_working!CS87</f>
        <v>0</v>
      </c>
      <c r="CU88">
        <f>SAM_working!CT87</f>
        <v>0</v>
      </c>
      <c r="CV88">
        <f>SAM_working!CU87</f>
        <v>0</v>
      </c>
      <c r="CW88">
        <f>SAM_working!CV87</f>
        <v>0</v>
      </c>
      <c r="CX88">
        <f>SAM_working!CW87</f>
        <v>49015411407.182198</v>
      </c>
      <c r="CY88">
        <f>SAM_working!CX87</f>
        <v>52397592709.255402</v>
      </c>
      <c r="CZ88">
        <f>SAM_working!CY87</f>
        <v>0</v>
      </c>
      <c r="DA88">
        <f>SAM_working!CZ87</f>
        <v>124600909564.28999</v>
      </c>
      <c r="DB88">
        <f>SAM_working!DA87</f>
        <v>140433612718.53299</v>
      </c>
      <c r="DC88">
        <f>SAM_working!DB87</f>
        <v>29876609244.367298</v>
      </c>
      <c r="DD88">
        <f>SAM_working!DC87</f>
        <v>0</v>
      </c>
      <c r="DE88">
        <f>SAM_working!DD87</f>
        <v>0</v>
      </c>
      <c r="DF88">
        <f>SAM_working!DE87</f>
        <v>0</v>
      </c>
      <c r="DG88">
        <f>SAM_working!DF87</f>
        <v>0</v>
      </c>
      <c r="DH88">
        <f>SAM_working!DG87</f>
        <v>0</v>
      </c>
      <c r="DI88">
        <f>SAM_working!DH87</f>
        <v>1.3200245418186601E-4</v>
      </c>
      <c r="DJ88">
        <f t="shared" si="2"/>
        <v>396324135643.62805</v>
      </c>
    </row>
    <row r="89" spans="1:114">
      <c r="A89" t="s">
        <v>94</v>
      </c>
      <c r="B89">
        <f>SAM_working!B88</f>
        <v>4360937256.7583199</v>
      </c>
      <c r="C89" s="8">
        <f>'FTS sector'!M17</f>
        <v>10796230.966032183</v>
      </c>
      <c r="D89">
        <f>SAM_working!C88</f>
        <v>1419978541.1028299</v>
      </c>
      <c r="E89">
        <f>SAM_working!D88</f>
        <v>2213151302.9349198</v>
      </c>
      <c r="F89">
        <f>SAM_working!E88</f>
        <v>926400514.48873305</v>
      </c>
      <c r="G89">
        <f>SAM_working!F88</f>
        <v>395556503.46000397</v>
      </c>
      <c r="H89">
        <f>SAM_working!G88</f>
        <v>56623219.5621932</v>
      </c>
      <c r="I89">
        <f>SAM_working!H88</f>
        <v>13393490224.6455</v>
      </c>
      <c r="J89">
        <f>SAM_working!I88</f>
        <v>1041813620.68399</v>
      </c>
      <c r="K89">
        <f>SAM_working!J88</f>
        <v>706880637.184515</v>
      </c>
      <c r="L89">
        <f>SAM_working!K88</f>
        <v>958042707.41617894</v>
      </c>
      <c r="M89">
        <f>SAM_working!L88</f>
        <v>14831849858.753401</v>
      </c>
      <c r="N89">
        <f>SAM_working!M88</f>
        <v>104784544751.36501</v>
      </c>
      <c r="O89">
        <f>SAM_working!N88</f>
        <v>14236526390.7999</v>
      </c>
      <c r="P89">
        <f>SAM_working!O88</f>
        <v>5992852926.4671202</v>
      </c>
      <c r="Q89">
        <f>SAM_working!P88</f>
        <v>337730998.10268199</v>
      </c>
      <c r="R89">
        <f>SAM_working!Q88</f>
        <v>537222538.732921</v>
      </c>
      <c r="S89">
        <f>SAM_working!R88</f>
        <v>1898556183.5267799</v>
      </c>
      <c r="T89">
        <f>SAM_working!S88</f>
        <v>268166389.93127799</v>
      </c>
      <c r="U89">
        <f>SAM_working!T88</f>
        <v>2022780273.5465701</v>
      </c>
      <c r="V89">
        <f>SAM_working!U88</f>
        <v>2028157200.01301</v>
      </c>
      <c r="W89">
        <f>SAM_working!V88</f>
        <v>2472209142.7393899</v>
      </c>
      <c r="X89">
        <f>SAM_working!W88</f>
        <v>2924773205.2624502</v>
      </c>
      <c r="Y89">
        <f>SAM_working!X88</f>
        <v>11678077986.0352</v>
      </c>
      <c r="Z89">
        <f>SAM_working!Y88</f>
        <v>4198446394.9492402</v>
      </c>
      <c r="AA89">
        <f>SAM_working!Z88</f>
        <v>3093100421.49752</v>
      </c>
      <c r="AB89">
        <f>SAM_working!AA88</f>
        <v>1511751707.4042499</v>
      </c>
      <c r="AC89">
        <f>SAM_working!AB88</f>
        <v>11040613313.3204</v>
      </c>
      <c r="AD89">
        <f>SAM_working!AC88</f>
        <v>10447118566.2059</v>
      </c>
      <c r="AE89">
        <f>SAM_working!AD88</f>
        <v>54466841500.274803</v>
      </c>
      <c r="AF89">
        <f>SAM_working!AE88</f>
        <v>4521673681.6772203</v>
      </c>
      <c r="AG89">
        <f>SAM_working!AF88</f>
        <v>22799971418.452801</v>
      </c>
      <c r="AH89">
        <f>SAM_working!AG88</f>
        <v>2196966014.1682701</v>
      </c>
      <c r="AI89">
        <f>SAM_working!AH88</f>
        <v>11491053437.242701</v>
      </c>
      <c r="AJ89">
        <f>SAM_working!AI88</f>
        <v>81904571377.199493</v>
      </c>
      <c r="AK89">
        <f>SAM_working!AJ88</f>
        <v>14633840631.2896</v>
      </c>
      <c r="AL89">
        <f>SAM_working!AK88</f>
        <v>7169762041.78932</v>
      </c>
      <c r="AM89">
        <f>SAM_working!AL88</f>
        <v>7730671283.3962498</v>
      </c>
      <c r="AN89">
        <f>SAM_working!AM88</f>
        <v>17776901859.8871</v>
      </c>
      <c r="AO89">
        <f>SAM_working!AN88</f>
        <v>8670154832.4087505</v>
      </c>
      <c r="AP89">
        <f>SAM_working!AO88</f>
        <v>2631420707.7877698</v>
      </c>
      <c r="AQ89">
        <f>SAM_working!AP88</f>
        <v>7718935088.7440701</v>
      </c>
      <c r="AR89">
        <f>SAM_working!AQ88</f>
        <v>8652571695.2679005</v>
      </c>
      <c r="AS89">
        <f>SAM_working!AR88</f>
        <v>14800188840.2894</v>
      </c>
      <c r="AT89">
        <f>SAM_working!AS88</f>
        <v>9770301097.2554798</v>
      </c>
      <c r="AU89">
        <f>SAM_working!AT88</f>
        <v>1414856709.60653</v>
      </c>
      <c r="AV89">
        <f>SAM_working!AU88</f>
        <v>755228098.91518903</v>
      </c>
      <c r="AW89">
        <f>SAM_working!AV88</f>
        <v>12822603964.7003</v>
      </c>
      <c r="AX89">
        <f>SAM_working!AW88</f>
        <v>6522875101.8421297</v>
      </c>
      <c r="AY89">
        <f>SAM_working!AX88</f>
        <v>496581344.481745</v>
      </c>
      <c r="AZ89">
        <f>SAM_working!AY88</f>
        <v>11385586791.383499</v>
      </c>
      <c r="BA89">
        <f>SAM_working!AZ88</f>
        <v>10974219901.5933</v>
      </c>
      <c r="BB89">
        <f>SAM_working!BA88</f>
        <v>19496864394.3311</v>
      </c>
      <c r="BC89">
        <f>SAM_working!BB88</f>
        <v>37853159859.229698</v>
      </c>
      <c r="BD89">
        <f>SAM_working!BC88</f>
        <v>21603107818.2691</v>
      </c>
      <c r="BE89">
        <f>SAM_working!BD88</f>
        <v>29820556001.131802</v>
      </c>
      <c r="BF89">
        <f>SAM_working!BE88</f>
        <v>9362423550.2091999</v>
      </c>
      <c r="BG89">
        <f>SAM_working!BF88</f>
        <v>35906878541.1371</v>
      </c>
      <c r="BH89">
        <f>SAM_working!BG88</f>
        <v>42262655391.091301</v>
      </c>
      <c r="BI89">
        <f>SAM_working!BH88</f>
        <v>14257988096.863501</v>
      </c>
      <c r="BJ89">
        <f>SAM_working!BI88</f>
        <v>41217357141.643402</v>
      </c>
      <c r="BK89">
        <f>SAM_working!BJ88</f>
        <v>19570958651.986698</v>
      </c>
      <c r="BL89">
        <f>SAM_working!BK88</f>
        <v>27646350488.244499</v>
      </c>
      <c r="BM89">
        <f>SAM_working!BL88</f>
        <v>4816388769.8402796</v>
      </c>
      <c r="BN89">
        <f>SAM_working!BM88</f>
        <v>25671625839.057098</v>
      </c>
      <c r="BO89">
        <f>SAM_working!BN88</f>
        <v>6407628939.4836197</v>
      </c>
      <c r="BP89">
        <f>SAM_working!BO88</f>
        <v>665939331.27480602</v>
      </c>
      <c r="BQ89">
        <f>SAM_working!BP88</f>
        <v>317095525351.11298</v>
      </c>
      <c r="BR89">
        <f>SAM_working!BQ88</f>
        <v>74166323629.856506</v>
      </c>
      <c r="BS89">
        <f>SAM_working!BR88</f>
        <v>78506428062.147797</v>
      </c>
      <c r="BT89">
        <f>SAM_working!BS88</f>
        <v>6361952647.2878599</v>
      </c>
      <c r="BU89">
        <f>SAM_working!BT88</f>
        <v>29085374083.448601</v>
      </c>
      <c r="BV89">
        <f>SAM_working!BU88</f>
        <v>111878172740.72701</v>
      </c>
      <c r="BW89">
        <f>SAM_working!BV88</f>
        <v>55173263782.069901</v>
      </c>
      <c r="BX89">
        <f>SAM_working!BW88</f>
        <v>21513257741.642502</v>
      </c>
      <c r="BY89">
        <f>SAM_working!BX88</f>
        <v>38848907920.553299</v>
      </c>
      <c r="BZ89">
        <f>SAM_working!BY88</f>
        <v>16469203202.813499</v>
      </c>
      <c r="CA89">
        <f>SAM_working!BZ88</f>
        <v>1499186329.48051</v>
      </c>
      <c r="CB89">
        <f>SAM_working!CA88</f>
        <v>10169409675.4559</v>
      </c>
      <c r="CC89">
        <f>SAM_working!CB88</f>
        <v>12655829885.6716</v>
      </c>
      <c r="CD89">
        <f>SAM_working!CC88</f>
        <v>65774240649.679901</v>
      </c>
      <c r="CE89">
        <f>SAM_working!CD88</f>
        <v>19960492966.2327</v>
      </c>
      <c r="CF89">
        <f>SAM_working!CE88</f>
        <v>9935275428.47612</v>
      </c>
      <c r="CG89">
        <f>SAM_working!CF88</f>
        <v>26648492348.84</v>
      </c>
      <c r="CH89">
        <f>SAM_working!CG88</f>
        <v>6139339372.0393696</v>
      </c>
      <c r="CI89">
        <f>SAM_working!CH88</f>
        <v>40995270536.233902</v>
      </c>
      <c r="CJ89">
        <f>SAM_working!CI88</f>
        <v>318691112921.25299</v>
      </c>
      <c r="CK89">
        <f>SAM_working!CJ88</f>
        <v>0</v>
      </c>
      <c r="CL89">
        <f>SAM_working!CK88</f>
        <v>0</v>
      </c>
      <c r="CM89">
        <f>SAM_working!CL88</f>
        <v>0</v>
      </c>
      <c r="CN89">
        <f>SAM_working!CM88</f>
        <v>0</v>
      </c>
      <c r="CO89">
        <f>SAM_working!CN88</f>
        <v>0</v>
      </c>
      <c r="CP89">
        <f>SAM_working!CO88</f>
        <v>0</v>
      </c>
      <c r="CQ89">
        <f>SAM_working!CP88</f>
        <v>0</v>
      </c>
      <c r="CR89">
        <f>SAM_working!CQ88</f>
        <v>0</v>
      </c>
      <c r="CS89">
        <f>SAM_working!CR88</f>
        <v>0</v>
      </c>
      <c r="CT89">
        <f>SAM_working!CS88</f>
        <v>0</v>
      </c>
      <c r="CU89">
        <f>SAM_working!CT88</f>
        <v>0</v>
      </c>
      <c r="CV89">
        <f>SAM_working!CU88</f>
        <v>0</v>
      </c>
      <c r="CW89">
        <f>SAM_working!CV88</f>
        <v>0</v>
      </c>
      <c r="CX89">
        <f>SAM_working!CW88</f>
        <v>0</v>
      </c>
      <c r="CY89">
        <f>SAM_working!CX88</f>
        <v>0</v>
      </c>
      <c r="CZ89">
        <f>SAM_working!CY88</f>
        <v>0</v>
      </c>
      <c r="DA89">
        <f>SAM_working!CZ88</f>
        <v>0</v>
      </c>
      <c r="DB89">
        <f>SAM_working!DA88</f>
        <v>0</v>
      </c>
      <c r="DC89">
        <f>SAM_working!DB88</f>
        <v>0</v>
      </c>
      <c r="DD89">
        <f>SAM_working!DC88</f>
        <v>0</v>
      </c>
      <c r="DE89">
        <f>SAM_working!DD88</f>
        <v>0</v>
      </c>
      <c r="DF89">
        <f>SAM_working!DE88</f>
        <v>0</v>
      </c>
      <c r="DG89">
        <f>SAM_working!DF88</f>
        <v>0</v>
      </c>
      <c r="DH89">
        <f>SAM_working!DG88</f>
        <v>0</v>
      </c>
      <c r="DI89">
        <f>SAM_working!DH88</f>
        <v>0</v>
      </c>
      <c r="DJ89">
        <f t="shared" si="2"/>
        <v>2139222868516.3257</v>
      </c>
    </row>
    <row r="90" spans="1:114">
      <c r="A90" t="s">
        <v>96</v>
      </c>
      <c r="B90">
        <f>SAM_working!B89</f>
        <v>2959340353.31498</v>
      </c>
      <c r="C90" s="8">
        <f>'FTS sector'!M18</f>
        <v>2464250.5947413631</v>
      </c>
      <c r="D90">
        <f>SAM_working!C89</f>
        <v>1133494217.47839</v>
      </c>
      <c r="E90">
        <f>SAM_working!D89</f>
        <v>3074537572.8036699</v>
      </c>
      <c r="F90">
        <f>SAM_working!E89</f>
        <v>747324662.95049</v>
      </c>
      <c r="G90">
        <f>SAM_working!F89</f>
        <v>236825290.36710301</v>
      </c>
      <c r="H90">
        <f>SAM_working!G89</f>
        <v>105031784.856778</v>
      </c>
      <c r="I90">
        <f>SAM_working!H89</f>
        <v>769073448.279333</v>
      </c>
      <c r="J90">
        <f>SAM_working!I89</f>
        <v>442076682.41884202</v>
      </c>
      <c r="K90">
        <f>SAM_working!J89</f>
        <v>313230583.031425</v>
      </c>
      <c r="L90">
        <f>SAM_working!K89</f>
        <v>46877347.589213103</v>
      </c>
      <c r="M90">
        <f>SAM_working!L89</f>
        <v>3172634787.6038098</v>
      </c>
      <c r="N90">
        <f>SAM_working!M89</f>
        <v>22005385036.732399</v>
      </c>
      <c r="O90">
        <f>SAM_working!N89</f>
        <v>930612887.71664906</v>
      </c>
      <c r="P90">
        <f>SAM_working!O89</f>
        <v>202078043.925464</v>
      </c>
      <c r="Q90">
        <f>SAM_working!P89</f>
        <v>13361947.8692968</v>
      </c>
      <c r="R90">
        <f>SAM_working!Q89</f>
        <v>52265514.850419298</v>
      </c>
      <c r="S90">
        <f>SAM_working!R89</f>
        <v>515293944.81146902</v>
      </c>
      <c r="T90">
        <f>SAM_working!S89</f>
        <v>37618985.480119497</v>
      </c>
      <c r="U90">
        <f>SAM_working!T89</f>
        <v>44863956.620953798</v>
      </c>
      <c r="V90">
        <f>SAM_working!U89</f>
        <v>102098137.35659499</v>
      </c>
      <c r="W90">
        <f>SAM_working!V89</f>
        <v>199192248.516675</v>
      </c>
      <c r="X90">
        <f>SAM_working!W89</f>
        <v>125088495.95061401</v>
      </c>
      <c r="Y90">
        <f>SAM_working!X89</f>
        <v>254173811.25640699</v>
      </c>
      <c r="Z90">
        <f>SAM_working!Y89</f>
        <v>146676705.27514699</v>
      </c>
      <c r="AA90">
        <f>SAM_working!Z89</f>
        <v>123327194.80232599</v>
      </c>
      <c r="AB90">
        <f>SAM_working!AA89</f>
        <v>486275067.63745302</v>
      </c>
      <c r="AC90">
        <f>SAM_working!AB89</f>
        <v>420798722.85920203</v>
      </c>
      <c r="AD90">
        <f>SAM_working!AC89</f>
        <v>165095376.934095</v>
      </c>
      <c r="AE90">
        <f>SAM_working!AD89</f>
        <v>-1728131.84689745</v>
      </c>
      <c r="AF90">
        <f>SAM_working!AE89</f>
        <v>96729823.328295097</v>
      </c>
      <c r="AG90">
        <f>SAM_working!AF89</f>
        <v>184921596.80342701</v>
      </c>
      <c r="AH90">
        <f>SAM_working!AG89</f>
        <v>102445841.2823</v>
      </c>
      <c r="AI90">
        <f>SAM_working!AH89</f>
        <v>344344561.4357</v>
      </c>
      <c r="AJ90">
        <f>SAM_working!AI89</f>
        <v>7330221181.8446903</v>
      </c>
      <c r="AK90">
        <f>SAM_working!AJ89</f>
        <v>1441465411.2376201</v>
      </c>
      <c r="AL90">
        <f>SAM_working!AK89</f>
        <v>601507423.43397999</v>
      </c>
      <c r="AM90">
        <f>SAM_working!AL89</f>
        <v>407727994.01066703</v>
      </c>
      <c r="AN90">
        <f>SAM_working!AM89</f>
        <v>2423968206.3118701</v>
      </c>
      <c r="AO90">
        <f>SAM_working!AN89</f>
        <v>509857847.19384098</v>
      </c>
      <c r="AP90">
        <f>SAM_working!AO89</f>
        <v>2537184370.7388601</v>
      </c>
      <c r="AQ90">
        <f>SAM_working!AP89</f>
        <v>901467037.61990404</v>
      </c>
      <c r="AR90">
        <f>SAM_working!AQ89</f>
        <v>1934607709.94136</v>
      </c>
      <c r="AS90">
        <f>SAM_working!AR89</f>
        <v>247001676.93899801</v>
      </c>
      <c r="AT90">
        <f>SAM_working!AS89</f>
        <v>355632434.42028099</v>
      </c>
      <c r="AU90">
        <f>SAM_working!AT89</f>
        <v>-60142946.554113299</v>
      </c>
      <c r="AV90">
        <f>SAM_working!AU89</f>
        <v>40543362.461484499</v>
      </c>
      <c r="AW90">
        <f>SAM_working!AV89</f>
        <v>8623725968.9347801</v>
      </c>
      <c r="AX90">
        <f>SAM_working!AW89</f>
        <v>5161392197.8861704</v>
      </c>
      <c r="AY90">
        <f>SAM_working!AX89</f>
        <v>241649716.03357899</v>
      </c>
      <c r="AZ90">
        <f>SAM_working!AY89</f>
        <v>4039581454.6113901</v>
      </c>
      <c r="BA90">
        <f>SAM_working!AZ89</f>
        <v>148022192.77050599</v>
      </c>
      <c r="BB90">
        <f>SAM_working!BA89</f>
        <v>210908043.23995301</v>
      </c>
      <c r="BC90">
        <f>SAM_working!BB89</f>
        <v>1428330204.43661</v>
      </c>
      <c r="BD90">
        <f>SAM_working!BC89</f>
        <v>1493686454.1310699</v>
      </c>
      <c r="BE90">
        <f>SAM_working!BD89</f>
        <v>9257047969.4461098</v>
      </c>
      <c r="BF90">
        <f>SAM_working!BE89</f>
        <v>-227432658.87812299</v>
      </c>
      <c r="BG90">
        <f>SAM_working!BF89</f>
        <v>1610311804.53774</v>
      </c>
      <c r="BH90">
        <f>SAM_working!BG89</f>
        <v>541309771.16343296</v>
      </c>
      <c r="BI90">
        <f>SAM_working!BH89</f>
        <v>474600167.85750198</v>
      </c>
      <c r="BJ90">
        <f>SAM_working!BI89</f>
        <v>9193438702.5678596</v>
      </c>
      <c r="BK90">
        <f>SAM_working!BJ89</f>
        <v>609416788.54010606</v>
      </c>
      <c r="BL90">
        <f>SAM_working!BK89</f>
        <v>900247692.35549295</v>
      </c>
      <c r="BM90">
        <f>SAM_working!BL89</f>
        <v>2070321376.9721501</v>
      </c>
      <c r="BN90">
        <f>SAM_working!BM89</f>
        <v>39937212528.358398</v>
      </c>
      <c r="BO90">
        <f>SAM_working!BN89</f>
        <v>1662894700.93823</v>
      </c>
      <c r="BP90">
        <f>SAM_working!BO89</f>
        <v>143206129.76784599</v>
      </c>
      <c r="BQ90">
        <f>SAM_working!BP89</f>
        <v>48267424852.138</v>
      </c>
      <c r="BR90">
        <f>SAM_working!BQ89</f>
        <v>95598066.099849105</v>
      </c>
      <c r="BS90">
        <f>SAM_working!BR89</f>
        <v>12923051148.166</v>
      </c>
      <c r="BT90">
        <f>SAM_working!BS89</f>
        <v>159092545.771341</v>
      </c>
      <c r="BU90">
        <f>SAM_working!BT89</f>
        <v>1869420345.2144001</v>
      </c>
      <c r="BV90">
        <f>SAM_working!BU89</f>
        <v>11627983737.4142</v>
      </c>
      <c r="BW90">
        <f>SAM_working!BV89</f>
        <v>-91451343.822588503</v>
      </c>
      <c r="BX90">
        <f>SAM_working!BW89</f>
        <v>186961426.36982301</v>
      </c>
      <c r="BY90">
        <f>SAM_working!BX89</f>
        <v>3388280785.6621399</v>
      </c>
      <c r="BZ90">
        <f>SAM_working!BY89</f>
        <v>12164925720.693701</v>
      </c>
      <c r="CA90">
        <f>SAM_working!BZ89</f>
        <v>-2168195.16246372</v>
      </c>
      <c r="CB90">
        <f>SAM_working!CA89</f>
        <v>1512653977.75611</v>
      </c>
      <c r="CC90">
        <f>SAM_working!CB89</f>
        <v>783744749.07391298</v>
      </c>
      <c r="CD90">
        <f>SAM_working!CC89</f>
        <v>4848864970.7657604</v>
      </c>
      <c r="CE90">
        <f>SAM_working!CD89</f>
        <v>10966237753.586</v>
      </c>
      <c r="CF90">
        <f>SAM_working!CE89</f>
        <v>8083651342.2646399</v>
      </c>
      <c r="CG90">
        <f>SAM_working!CF89</f>
        <v>327484803.271559</v>
      </c>
      <c r="CH90">
        <f>SAM_working!CG89</f>
        <v>0</v>
      </c>
      <c r="CI90">
        <f>SAM_working!CH89</f>
        <v>0</v>
      </c>
      <c r="CJ90">
        <f>SAM_working!CI89</f>
        <v>0</v>
      </c>
      <c r="CK90">
        <f>SAM_working!CJ89</f>
        <v>0</v>
      </c>
      <c r="CL90">
        <f>SAM_working!CK89</f>
        <v>0</v>
      </c>
      <c r="CM90">
        <f>SAM_working!CL89</f>
        <v>0</v>
      </c>
      <c r="CN90">
        <f>SAM_working!CM89</f>
        <v>0</v>
      </c>
      <c r="CO90">
        <f>SAM_working!CN89</f>
        <v>0</v>
      </c>
      <c r="CP90">
        <f>SAM_working!CO89</f>
        <v>0</v>
      </c>
      <c r="CQ90">
        <f>SAM_working!CP89</f>
        <v>0</v>
      </c>
      <c r="CR90">
        <f>SAM_working!CQ89</f>
        <v>0</v>
      </c>
      <c r="CS90">
        <f>SAM_working!CR89</f>
        <v>0</v>
      </c>
      <c r="CT90">
        <f>SAM_working!CS89</f>
        <v>0</v>
      </c>
      <c r="CU90">
        <f>SAM_working!CT89</f>
        <v>0</v>
      </c>
      <c r="CV90">
        <f>SAM_working!CU89</f>
        <v>0</v>
      </c>
      <c r="CW90">
        <f>SAM_working!CV89</f>
        <v>0</v>
      </c>
      <c r="CX90">
        <f>SAM_working!CW89</f>
        <v>0</v>
      </c>
      <c r="CY90">
        <f>SAM_working!CX89</f>
        <v>0</v>
      </c>
      <c r="CZ90">
        <f>SAM_working!CY89</f>
        <v>0</v>
      </c>
      <c r="DA90">
        <f>SAM_working!CZ89</f>
        <v>0</v>
      </c>
      <c r="DB90">
        <f>SAM_working!DA89</f>
        <v>0</v>
      </c>
      <c r="DC90">
        <f>SAM_working!DB89</f>
        <v>0</v>
      </c>
      <c r="DD90">
        <f>SAM_working!DC89</f>
        <v>0</v>
      </c>
      <c r="DE90">
        <f>SAM_working!DD89</f>
        <v>0</v>
      </c>
      <c r="DF90">
        <f>SAM_working!DE89</f>
        <v>0</v>
      </c>
      <c r="DG90">
        <f>SAM_working!DF89</f>
        <v>0</v>
      </c>
      <c r="DH90">
        <f>SAM_working!DG89</f>
        <v>0</v>
      </c>
      <c r="DI90">
        <f>SAM_working!DH89</f>
        <v>0</v>
      </c>
      <c r="DJ90">
        <f t="shared" si="2"/>
        <v>262856500351.4194</v>
      </c>
    </row>
    <row r="91" spans="1:114">
      <c r="A91" t="s">
        <v>108</v>
      </c>
      <c r="B91">
        <f>SAM_working!B90</f>
        <v>5831220752.5072298</v>
      </c>
      <c r="C91" s="8">
        <f>'FTS sector'!M19</f>
        <v>0</v>
      </c>
      <c r="D91">
        <f>SAM_working!C90</f>
        <v>3428269290.3756099</v>
      </c>
      <c r="E91">
        <f>SAM_working!D90</f>
        <v>4251547164.6873202</v>
      </c>
      <c r="F91">
        <f>SAM_working!E90</f>
        <v>3077777910.38697</v>
      </c>
      <c r="G91">
        <f>SAM_working!F90</f>
        <v>69348345.259166807</v>
      </c>
      <c r="H91">
        <f>SAM_working!G90</f>
        <v>89377942.160221994</v>
      </c>
      <c r="I91">
        <f>SAM_working!H90</f>
        <v>-2779702.5056229099</v>
      </c>
      <c r="J91">
        <f>SAM_working!I90</f>
        <v>2269279929.7086101</v>
      </c>
      <c r="K91">
        <f>SAM_working!J90</f>
        <v>1316637131.3996</v>
      </c>
      <c r="L91">
        <f>SAM_working!K90</f>
        <v>578994931.93002295</v>
      </c>
      <c r="M91">
        <f>SAM_working!L90</f>
        <v>35360047664.378304</v>
      </c>
      <c r="N91">
        <f>SAM_working!M90</f>
        <v>39603697000.742996</v>
      </c>
      <c r="O91">
        <f>SAM_working!N90</f>
        <v>8019892715.3663502</v>
      </c>
      <c r="P91">
        <f>SAM_working!O90</f>
        <v>3983161911.9179401</v>
      </c>
      <c r="Q91">
        <f>SAM_working!P90</f>
        <v>9362343.6487567406</v>
      </c>
      <c r="R91">
        <f>SAM_working!Q90</f>
        <v>42742358.625970997</v>
      </c>
      <c r="S91">
        <f>SAM_working!R90</f>
        <v>1118274416.88205</v>
      </c>
      <c r="T91">
        <f>SAM_working!S90</f>
        <v>33705051.567446902</v>
      </c>
      <c r="U91">
        <f>SAM_working!T90</f>
        <v>1271533497.06267</v>
      </c>
      <c r="V91">
        <f>SAM_working!U90</f>
        <v>1278041652.79334</v>
      </c>
      <c r="W91">
        <f>SAM_working!V90</f>
        <v>782674291.46313202</v>
      </c>
      <c r="X91">
        <f>SAM_working!W90</f>
        <v>14416262010.075199</v>
      </c>
      <c r="Y91">
        <f>SAM_working!X90</f>
        <v>42506077637.5</v>
      </c>
      <c r="Z91">
        <f>SAM_working!Y90</f>
        <v>2343280312.4162302</v>
      </c>
      <c r="AA91">
        <f>SAM_working!Z90</f>
        <v>2088547041.42641</v>
      </c>
      <c r="AB91">
        <f>SAM_working!AA90</f>
        <v>470915898.88909698</v>
      </c>
      <c r="AC91">
        <f>SAM_working!AB90</f>
        <v>2696324398.3292198</v>
      </c>
      <c r="AD91">
        <f>SAM_working!AC90</f>
        <v>5028189019.5977898</v>
      </c>
      <c r="AE91">
        <f>SAM_working!AD90</f>
        <v>40907577166.647697</v>
      </c>
      <c r="AF91">
        <f>SAM_working!AE90</f>
        <v>1863515002.1445601</v>
      </c>
      <c r="AG91">
        <f>SAM_working!AF90</f>
        <v>9834950907.1577702</v>
      </c>
      <c r="AH91">
        <f>SAM_working!AG90</f>
        <v>785061153.29406095</v>
      </c>
      <c r="AI91">
        <f>SAM_working!AH90</f>
        <v>4942716447.3750896</v>
      </c>
      <c r="AJ91">
        <f>SAM_working!AI90</f>
        <v>57999214133.606796</v>
      </c>
      <c r="AK91">
        <f>SAM_working!AJ90</f>
        <v>12193950894.0016</v>
      </c>
      <c r="AL91">
        <f>SAM_working!AK90</f>
        <v>5475004978.9635096</v>
      </c>
      <c r="AM91">
        <f>SAM_working!AL90</f>
        <v>9508997862.1271496</v>
      </c>
      <c r="AN91">
        <f>SAM_working!AM90</f>
        <v>12863879632.8608</v>
      </c>
      <c r="AO91">
        <f>SAM_working!AN90</f>
        <v>8785636596.3857193</v>
      </c>
      <c r="AP91">
        <f>SAM_working!AO90</f>
        <v>1753334343.16079</v>
      </c>
      <c r="AQ91">
        <f>SAM_working!AP90</f>
        <v>7780633610.8205204</v>
      </c>
      <c r="AR91">
        <f>SAM_working!AQ90</f>
        <v>2784579788.3520498</v>
      </c>
      <c r="AS91">
        <f>SAM_working!AR90</f>
        <v>5118911803.7344198</v>
      </c>
      <c r="AT91">
        <f>SAM_working!AS90</f>
        <v>6683105818.1859102</v>
      </c>
      <c r="AU91">
        <f>SAM_working!AT90</f>
        <v>1321507999.9554801</v>
      </c>
      <c r="AV91">
        <f>SAM_working!AU90</f>
        <v>897046737.72878897</v>
      </c>
      <c r="AW91">
        <f>SAM_working!AV90</f>
        <v>6626396343.0029697</v>
      </c>
      <c r="AX91">
        <f>SAM_working!AW90</f>
        <v>10427180032.4622</v>
      </c>
      <c r="AY91">
        <f>SAM_working!AX90</f>
        <v>290240264.98939598</v>
      </c>
      <c r="AZ91">
        <f>SAM_working!AY90</f>
        <v>-2539960613.7666202</v>
      </c>
      <c r="BA91">
        <f>SAM_working!AZ90</f>
        <v>9169355881.42379</v>
      </c>
      <c r="BB91">
        <f>SAM_working!BA90</f>
        <v>1114155969.05743</v>
      </c>
      <c r="BC91">
        <f>SAM_working!BB90</f>
        <v>48551191236.400703</v>
      </c>
      <c r="BD91">
        <f>SAM_working!BC90</f>
        <v>32081244628.6078</v>
      </c>
      <c r="BE91">
        <f>SAM_working!BD90</f>
        <v>7776615378.9234505</v>
      </c>
      <c r="BF91">
        <f>SAM_working!BE90</f>
        <v>24334066244.299599</v>
      </c>
      <c r="BG91">
        <f>SAM_working!BF90</f>
        <v>23177854926.837898</v>
      </c>
      <c r="BH91">
        <f>SAM_working!BG90</f>
        <v>81300602046.877197</v>
      </c>
      <c r="BI91">
        <f>SAM_working!BH90</f>
        <v>6662392968.66642</v>
      </c>
      <c r="BJ91">
        <f>SAM_working!BI90</f>
        <v>-3315708161.31002</v>
      </c>
      <c r="BK91">
        <f>SAM_working!BJ90</f>
        <v>34414897219.537399</v>
      </c>
      <c r="BL91">
        <f>SAM_working!BK90</f>
        <v>13339827617.7286</v>
      </c>
      <c r="BM91">
        <f>SAM_working!BL90</f>
        <v>262038806.784356</v>
      </c>
      <c r="BN91">
        <f>SAM_working!BM90</f>
        <v>378031655294.29401</v>
      </c>
      <c r="BO91">
        <f>SAM_working!BN90</f>
        <v>4177455110.3958502</v>
      </c>
      <c r="BP91">
        <f>SAM_working!BO90</f>
        <v>29491628546.310699</v>
      </c>
      <c r="BQ91">
        <f>SAM_working!BP90</f>
        <v>110719166651.991</v>
      </c>
      <c r="BR91">
        <f>SAM_working!BQ90</f>
        <v>8539023162.2681503</v>
      </c>
      <c r="BS91">
        <f>SAM_working!BR90</f>
        <v>18742263081.050701</v>
      </c>
      <c r="BT91">
        <f>SAM_working!BS90</f>
        <v>4073494533.9026098</v>
      </c>
      <c r="BU91">
        <f>SAM_working!BT90</f>
        <v>3226150891.78019</v>
      </c>
      <c r="BV91">
        <f>SAM_working!BU90</f>
        <v>22159366722.531799</v>
      </c>
      <c r="BW91">
        <f>SAM_working!BV90</f>
        <v>11125703546.251101</v>
      </c>
      <c r="BX91">
        <f>SAM_working!BW90</f>
        <v>2035514621.0234699</v>
      </c>
      <c r="BY91">
        <f>SAM_working!BX90</f>
        <v>4484922621.13939</v>
      </c>
      <c r="BZ91">
        <f>SAM_working!BY90</f>
        <v>7558182900.3506899</v>
      </c>
      <c r="CA91">
        <f>SAM_working!BZ90</f>
        <v>65076179.324048303</v>
      </c>
      <c r="CB91">
        <f>SAM_working!CA90</f>
        <v>5278442737.3785</v>
      </c>
      <c r="CC91">
        <f>SAM_working!CB90</f>
        <v>8436570470.9377899</v>
      </c>
      <c r="CD91">
        <f>SAM_working!CC90</f>
        <v>32674165129.422501</v>
      </c>
      <c r="CE91">
        <f>SAM_working!CD90</f>
        <v>6196884217.7422705</v>
      </c>
      <c r="CF91">
        <f>SAM_working!CE90</f>
        <v>-843227395.60869503</v>
      </c>
      <c r="CG91">
        <f>SAM_working!CF90</f>
        <v>3707403198.3158498</v>
      </c>
      <c r="CH91">
        <f>SAM_working!CG90</f>
        <v>0</v>
      </c>
      <c r="CI91">
        <f>SAM_working!CH90</f>
        <v>10147897140.646999</v>
      </c>
      <c r="CJ91">
        <f>SAM_working!CI90</f>
        <v>77633022722.376297</v>
      </c>
      <c r="CK91">
        <f>SAM_working!CJ90</f>
        <v>0</v>
      </c>
      <c r="CL91">
        <f>SAM_working!CK90</f>
        <v>0</v>
      </c>
      <c r="CM91">
        <f>SAM_working!CL90</f>
        <v>0</v>
      </c>
      <c r="CN91">
        <f>SAM_working!CM90</f>
        <v>0</v>
      </c>
      <c r="CO91">
        <f>SAM_working!CN90</f>
        <v>0</v>
      </c>
      <c r="CP91">
        <f>SAM_working!CO90</f>
        <v>0</v>
      </c>
      <c r="CQ91">
        <f>SAM_working!CP90</f>
        <v>0</v>
      </c>
      <c r="CR91">
        <f>SAM_working!CQ90</f>
        <v>0</v>
      </c>
      <c r="CS91">
        <f>SAM_working!CR90</f>
        <v>0</v>
      </c>
      <c r="CT91">
        <f>SAM_working!CS90</f>
        <v>0</v>
      </c>
      <c r="CU91">
        <f>SAM_working!CT90</f>
        <v>0</v>
      </c>
      <c r="CV91">
        <f>SAM_working!CU90</f>
        <v>0</v>
      </c>
      <c r="CW91">
        <f>SAM_working!CV90</f>
        <v>0</v>
      </c>
      <c r="CX91">
        <f>SAM_working!CW90</f>
        <v>0</v>
      </c>
      <c r="CY91">
        <f>SAM_working!CX90</f>
        <v>0</v>
      </c>
      <c r="CZ91">
        <f>SAM_working!CY90</f>
        <v>0</v>
      </c>
      <c r="DA91">
        <f>SAM_working!CZ90</f>
        <v>0</v>
      </c>
      <c r="DB91">
        <f>SAM_working!DA90</f>
        <v>0</v>
      </c>
      <c r="DC91">
        <f>SAM_working!DB90</f>
        <v>0</v>
      </c>
      <c r="DD91">
        <f>SAM_working!DC90</f>
        <v>0</v>
      </c>
      <c r="DE91">
        <f>SAM_working!DD90</f>
        <v>0</v>
      </c>
      <c r="DF91">
        <f>SAM_working!DE90</f>
        <v>0</v>
      </c>
      <c r="DG91">
        <f>SAM_working!DF90</f>
        <v>0</v>
      </c>
      <c r="DH91">
        <f>SAM_working!DG90</f>
        <v>0</v>
      </c>
      <c r="DI91">
        <f>SAM_working!DH90</f>
        <v>0</v>
      </c>
      <c r="DJ91">
        <f t="shared" si="2"/>
        <v>1414795180669.4421</v>
      </c>
    </row>
    <row r="92" spans="1:114">
      <c r="A92" t="s">
        <v>109</v>
      </c>
      <c r="B92">
        <f>SAM_working!B91</f>
        <v>269585942.81386</v>
      </c>
      <c r="D92">
        <f>SAM_working!C91</f>
        <v>252278116.528182</v>
      </c>
      <c r="E92">
        <f>SAM_working!D91</f>
        <v>309927034.881091</v>
      </c>
      <c r="F92">
        <f>SAM_working!E91</f>
        <v>77448873.774785504</v>
      </c>
      <c r="G92">
        <f>SAM_working!F91</f>
        <v>21601406.863891799</v>
      </c>
      <c r="H92">
        <f>SAM_working!G91</f>
        <v>63411010.626343198</v>
      </c>
      <c r="I92">
        <f>SAM_working!H91</f>
        <v>587600810.96520305</v>
      </c>
      <c r="J92">
        <f>SAM_working!I91</f>
        <v>1295361934.1642699</v>
      </c>
      <c r="K92">
        <f>SAM_working!J91</f>
        <v>198818813.24692801</v>
      </c>
      <c r="L92">
        <f>SAM_working!K91</f>
        <v>148601213.526077</v>
      </c>
      <c r="M92">
        <f>SAM_working!L91</f>
        <v>11040996312.749399</v>
      </c>
      <c r="N92">
        <f>SAM_working!M91</f>
        <v>3402908473.1658301</v>
      </c>
      <c r="O92">
        <f>SAM_working!N91</f>
        <v>1629606267.0230401</v>
      </c>
      <c r="P92">
        <f>SAM_working!O91</f>
        <v>1976280236.66453</v>
      </c>
      <c r="Q92">
        <f>SAM_working!P91</f>
        <v>34030310.971879698</v>
      </c>
      <c r="R92">
        <f>SAM_working!Q91</f>
        <v>37175243.229224101</v>
      </c>
      <c r="S92">
        <f>SAM_working!R91</f>
        <v>86052294.938751206</v>
      </c>
      <c r="T92">
        <f>SAM_working!S91</f>
        <v>12594988.457486801</v>
      </c>
      <c r="U92">
        <f>SAM_working!T91</f>
        <v>77613831.170175999</v>
      </c>
      <c r="V92">
        <f>SAM_working!U91</f>
        <v>149588029.49232</v>
      </c>
      <c r="W92">
        <f>SAM_working!V91</f>
        <v>101651006.512804</v>
      </c>
      <c r="X92">
        <f>SAM_working!W91</f>
        <v>732623783.34182</v>
      </c>
      <c r="Y92">
        <f>SAM_working!X91</f>
        <v>1985606474.6675799</v>
      </c>
      <c r="Z92">
        <f>SAM_working!Y91</f>
        <v>187205585.71657199</v>
      </c>
      <c r="AA92">
        <f>SAM_working!Z91</f>
        <v>182310056.60288599</v>
      </c>
      <c r="AB92">
        <f>SAM_working!AA91</f>
        <v>142487930.61803699</v>
      </c>
      <c r="AC92">
        <f>SAM_working!AB91</f>
        <v>428283023.74823701</v>
      </c>
      <c r="AD92">
        <f>SAM_working!AC91</f>
        <v>410068942.476161</v>
      </c>
      <c r="AE92">
        <f>SAM_working!AD91</f>
        <v>2963662695.0087099</v>
      </c>
      <c r="AF92">
        <f>SAM_working!AE91</f>
        <v>111537704.22409201</v>
      </c>
      <c r="AG92">
        <f>SAM_working!AF91</f>
        <v>1014038499.6342</v>
      </c>
      <c r="AH92">
        <f>SAM_working!AG91</f>
        <v>54527816.087161303</v>
      </c>
      <c r="AI92">
        <f>SAM_working!AH91</f>
        <v>472837602.50029498</v>
      </c>
      <c r="AJ92">
        <f>SAM_working!AI91</f>
        <v>59624739188.605499</v>
      </c>
      <c r="AK92">
        <f>SAM_working!AJ91</f>
        <v>8773674432.3688202</v>
      </c>
      <c r="AL92">
        <f>SAM_working!AK91</f>
        <v>3153427615.18085</v>
      </c>
      <c r="AM92">
        <f>SAM_working!AL91</f>
        <v>5417049889.2401104</v>
      </c>
      <c r="AN92">
        <f>SAM_working!AM91</f>
        <v>6424715511.4266996</v>
      </c>
      <c r="AO92">
        <f>SAM_working!AN91</f>
        <v>2596263256.9188199</v>
      </c>
      <c r="AP92">
        <f>SAM_working!AO91</f>
        <v>1948431354.7212501</v>
      </c>
      <c r="AQ92">
        <f>SAM_working!AP91</f>
        <v>5310600799.4047003</v>
      </c>
      <c r="AR92">
        <f>SAM_working!AQ91</f>
        <v>3288773942.4215498</v>
      </c>
      <c r="AS92">
        <f>SAM_working!AR91</f>
        <v>7455529391.9709501</v>
      </c>
      <c r="AT92">
        <f>SAM_working!AS91</f>
        <v>4688705001.32059</v>
      </c>
      <c r="AU92">
        <f>SAM_working!AT91</f>
        <v>-428613056.09643698</v>
      </c>
      <c r="AV92">
        <f>SAM_working!AU91</f>
        <v>107192377.163771</v>
      </c>
      <c r="AW92">
        <f>SAM_working!AV91</f>
        <v>819605279.71254003</v>
      </c>
      <c r="AX92">
        <f>SAM_working!AW91</f>
        <v>447499862.063959</v>
      </c>
      <c r="AY92">
        <f>SAM_working!AX91</f>
        <v>305407245.33177698</v>
      </c>
      <c r="AZ92">
        <f>SAM_working!AY91</f>
        <v>235634015.75875399</v>
      </c>
      <c r="BA92">
        <f>SAM_working!AZ91</f>
        <v>361060511.37416297</v>
      </c>
      <c r="BB92">
        <f>SAM_working!BA91</f>
        <v>244164983.06776601</v>
      </c>
      <c r="BC92">
        <f>SAM_working!BB91</f>
        <v>1457311280.8631699</v>
      </c>
      <c r="BD92">
        <f>SAM_working!BC91</f>
        <v>2522767348.7230301</v>
      </c>
      <c r="BE92">
        <f>SAM_working!BD91</f>
        <v>261329720.51791799</v>
      </c>
      <c r="BF92">
        <f>SAM_working!BE91</f>
        <v>753845262.73329699</v>
      </c>
      <c r="BG92">
        <f>SAM_working!BF91</f>
        <v>926621983.44835103</v>
      </c>
      <c r="BH92">
        <f>SAM_working!BG91</f>
        <v>1268745490.8868799</v>
      </c>
      <c r="BI92">
        <f>SAM_working!BH91</f>
        <v>1032562545.4864399</v>
      </c>
      <c r="BJ92">
        <f>SAM_working!BI91</f>
        <v>1295325869.86566</v>
      </c>
      <c r="BK92">
        <f>SAM_working!BJ91</f>
        <v>1509609198.01442</v>
      </c>
      <c r="BL92">
        <f>SAM_working!BK91</f>
        <v>5002864520.8407097</v>
      </c>
      <c r="BM92">
        <f>SAM_working!BL91</f>
        <v>91871066.651953995</v>
      </c>
      <c r="BN92">
        <f>SAM_working!BM91</f>
        <v>48938603506.488899</v>
      </c>
      <c r="BO92">
        <f>SAM_working!BN91</f>
        <v>2011674738.7553201</v>
      </c>
      <c r="BP92">
        <f>SAM_working!BO91</f>
        <v>705519991.10068405</v>
      </c>
      <c r="BQ92">
        <f>SAM_working!BP91</f>
        <v>8990224313.8776894</v>
      </c>
      <c r="BR92">
        <f>SAM_working!BQ91</f>
        <v>1501221183.6616399</v>
      </c>
      <c r="BS92">
        <f>SAM_working!BR91</f>
        <v>1527079887.86953</v>
      </c>
      <c r="BT92">
        <f>SAM_working!BS91</f>
        <v>647253181.33444595</v>
      </c>
      <c r="BU92">
        <f>SAM_working!BT91</f>
        <v>1446401405.36567</v>
      </c>
      <c r="BV92">
        <f>SAM_working!BU91</f>
        <v>2380639035.3531098</v>
      </c>
      <c r="BW92">
        <f>SAM_working!BV91</f>
        <v>1533971971.73121</v>
      </c>
      <c r="BX92">
        <f>SAM_working!BW91</f>
        <v>792192619.53333497</v>
      </c>
      <c r="BY92">
        <f>SAM_working!BX91</f>
        <v>-286594934.54971099</v>
      </c>
      <c r="BZ92">
        <f>SAM_working!BY91</f>
        <v>1126678396.61955</v>
      </c>
      <c r="CA92">
        <f>SAM_working!BZ91</f>
        <v>31101452.7207103</v>
      </c>
      <c r="CB92">
        <f>SAM_working!CA91</f>
        <v>1663872468.6814899</v>
      </c>
      <c r="CC92">
        <f>SAM_working!CB91</f>
        <v>1703229497.26004</v>
      </c>
      <c r="CD92">
        <f>SAM_working!CC91</f>
        <v>13861445238.911301</v>
      </c>
      <c r="CE92">
        <f>SAM_working!CD91</f>
        <v>5850977685.04741</v>
      </c>
      <c r="CF92">
        <f>SAM_working!CE91</f>
        <v>1404300505.3850801</v>
      </c>
      <c r="CG92">
        <f>SAM_working!CF91</f>
        <v>454863954.04857397</v>
      </c>
      <c r="CH92">
        <f>SAM_working!CG91</f>
        <v>0</v>
      </c>
      <c r="CI92">
        <f>SAM_working!CH91</f>
        <v>-7527560280.9877005</v>
      </c>
      <c r="CJ92">
        <f>SAM_working!CI91</f>
        <v>0</v>
      </c>
      <c r="CK92">
        <f>SAM_working!CJ91</f>
        <v>0</v>
      </c>
      <c r="CL92">
        <f>SAM_working!CK91</f>
        <v>0</v>
      </c>
      <c r="CM92">
        <f>SAM_working!CL91</f>
        <v>0</v>
      </c>
      <c r="CN92">
        <f>SAM_working!CM91</f>
        <v>0</v>
      </c>
      <c r="CO92">
        <f>SAM_working!CN91</f>
        <v>0</v>
      </c>
      <c r="CP92">
        <f>SAM_working!CO91</f>
        <v>0</v>
      </c>
      <c r="CQ92">
        <f>SAM_working!CP91</f>
        <v>0</v>
      </c>
      <c r="CR92">
        <f>SAM_working!CQ91</f>
        <v>0</v>
      </c>
      <c r="CS92">
        <f>SAM_working!CR91</f>
        <v>0</v>
      </c>
      <c r="CT92">
        <f>SAM_working!CS91</f>
        <v>0</v>
      </c>
      <c r="CU92">
        <f>SAM_working!CT91</f>
        <v>0</v>
      </c>
      <c r="CV92">
        <f>SAM_working!CU91</f>
        <v>0</v>
      </c>
      <c r="CW92">
        <f>SAM_working!CV91</f>
        <v>0</v>
      </c>
      <c r="CX92">
        <f>SAM_working!CW91</f>
        <v>0</v>
      </c>
      <c r="CY92">
        <f>SAM_working!CX91</f>
        <v>0</v>
      </c>
      <c r="CZ92">
        <f>SAM_working!CY91</f>
        <v>0</v>
      </c>
      <c r="DA92">
        <f>SAM_working!CZ91</f>
        <v>0</v>
      </c>
      <c r="DB92">
        <f>SAM_working!DA91</f>
        <v>0</v>
      </c>
      <c r="DC92">
        <f>SAM_working!DB91</f>
        <v>0</v>
      </c>
      <c r="DD92">
        <f>SAM_working!DC91</f>
        <v>0</v>
      </c>
      <c r="DE92">
        <f>SAM_working!DD91</f>
        <v>0</v>
      </c>
      <c r="DF92">
        <f>SAM_working!DE91</f>
        <v>0</v>
      </c>
      <c r="DG92">
        <f>SAM_working!DF91</f>
        <v>0</v>
      </c>
      <c r="DH92">
        <f>SAM_working!DG91</f>
        <v>0</v>
      </c>
      <c r="DI92">
        <f>SAM_working!DH91</f>
        <v>0</v>
      </c>
      <c r="DJ92">
        <f t="shared" si="2"/>
        <v>246112133974.58804</v>
      </c>
    </row>
    <row r="93" spans="1:114">
      <c r="A93" t="s">
        <v>110</v>
      </c>
      <c r="B93">
        <f>SAM_working!B92</f>
        <v>6560.9696902707101</v>
      </c>
      <c r="D93">
        <f>SAM_working!C92</f>
        <v>0</v>
      </c>
      <c r="E93">
        <f>SAM_working!D92</f>
        <v>0</v>
      </c>
      <c r="F93">
        <f>SAM_working!E92</f>
        <v>91407.178722306402</v>
      </c>
      <c r="G93">
        <f>SAM_working!F92</f>
        <v>26.7079655203386</v>
      </c>
      <c r="H93">
        <f>SAM_working!G92</f>
        <v>305.39687756161601</v>
      </c>
      <c r="I93">
        <f>SAM_working!H92</f>
        <v>244.63562674437699</v>
      </c>
      <c r="J93">
        <f>SAM_working!I92</f>
        <v>54300.637139950602</v>
      </c>
      <c r="K93">
        <f>SAM_working!J92</f>
        <v>427.20154646702599</v>
      </c>
      <c r="L93">
        <f>SAM_working!K92</f>
        <v>26173.785213727198</v>
      </c>
      <c r="M93">
        <f>SAM_working!L92</f>
        <v>455274.51650687499</v>
      </c>
      <c r="N93">
        <f>SAM_working!M92</f>
        <v>939287.65283537901</v>
      </c>
      <c r="O93">
        <f>SAM_working!N92</f>
        <v>576033.28394100198</v>
      </c>
      <c r="P93">
        <f>SAM_working!O92</f>
        <v>134880.60121037799</v>
      </c>
      <c r="Q93">
        <f>SAM_working!P92</f>
        <v>2102.9171907211999</v>
      </c>
      <c r="R93">
        <f>SAM_working!Q92</f>
        <v>8105.0566945314104</v>
      </c>
      <c r="S93">
        <f>SAM_working!R92</f>
        <v>22410.113630986802</v>
      </c>
      <c r="T93">
        <f>SAM_working!S92</f>
        <v>0</v>
      </c>
      <c r="U93">
        <f>SAM_working!T92</f>
        <v>32867.1246133643</v>
      </c>
      <c r="V93">
        <f>SAM_working!U92</f>
        <v>156547.09958885401</v>
      </c>
      <c r="W93">
        <f>SAM_working!V92</f>
        <v>48661.624686579002</v>
      </c>
      <c r="X93">
        <f>SAM_working!W92</f>
        <v>1859801.6232996399</v>
      </c>
      <c r="Y93">
        <f>SAM_working!X92</f>
        <v>393553.02939180599</v>
      </c>
      <c r="Z93">
        <f>SAM_working!Y92</f>
        <v>116351.583449376</v>
      </c>
      <c r="AA93">
        <f>SAM_working!Z92</f>
        <v>74330.374473410295</v>
      </c>
      <c r="AB93">
        <f>SAM_working!AA92</f>
        <v>1681781.8429193201</v>
      </c>
      <c r="AC93">
        <f>SAM_working!AB92</f>
        <v>292367.83722021099</v>
      </c>
      <c r="AD93">
        <f>SAM_working!AC92</f>
        <v>220495.39339371101</v>
      </c>
      <c r="AE93">
        <f>SAM_working!AD92</f>
        <v>1686360.34935036</v>
      </c>
      <c r="AF93">
        <f>SAM_working!AE92</f>
        <v>119384.651459138</v>
      </c>
      <c r="AG93">
        <f>SAM_working!AF92</f>
        <v>498560.616375043</v>
      </c>
      <c r="AH93">
        <f>SAM_working!AG92</f>
        <v>29334.432887814401</v>
      </c>
      <c r="AI93">
        <f>SAM_working!AH92</f>
        <v>229788.150161111</v>
      </c>
      <c r="AJ93">
        <f>SAM_working!AI92</f>
        <v>1838402.4839108801</v>
      </c>
      <c r="AK93">
        <f>SAM_working!AJ92</f>
        <v>32251.0674364271</v>
      </c>
      <c r="AL93">
        <f>SAM_working!AK92</f>
        <v>10328.974604896401</v>
      </c>
      <c r="AM93">
        <f>SAM_working!AL92</f>
        <v>4246.3860220523502</v>
      </c>
      <c r="AN93">
        <f>SAM_working!AM92</f>
        <v>161910.932580333</v>
      </c>
      <c r="AO93">
        <f>SAM_working!AN92</f>
        <v>49109.217099007699</v>
      </c>
      <c r="AP93">
        <f>SAM_working!AO92</f>
        <v>23665.873966972398</v>
      </c>
      <c r="AQ93">
        <f>SAM_working!AP92</f>
        <v>126341.863705</v>
      </c>
      <c r="AR93">
        <f>SAM_working!AQ92</f>
        <v>64453.752297391598</v>
      </c>
      <c r="AS93">
        <f>SAM_working!AR92</f>
        <v>209512.53265635099</v>
      </c>
      <c r="AT93">
        <f>SAM_working!AS92</f>
        <v>3457619.71592368</v>
      </c>
      <c r="AU93">
        <f>SAM_working!AT92</f>
        <v>14517.914174134101</v>
      </c>
      <c r="AV93">
        <f>SAM_working!AU92</f>
        <v>236125.21218467999</v>
      </c>
      <c r="AW93">
        <f>SAM_working!AV92</f>
        <v>300656.74680067401</v>
      </c>
      <c r="AX93">
        <f>SAM_working!AW92</f>
        <v>8793.05081386253</v>
      </c>
      <c r="AY93">
        <f>SAM_working!AX92</f>
        <v>33373.756250532002</v>
      </c>
      <c r="AZ93">
        <f>SAM_working!AY92</f>
        <v>214291.67751241001</v>
      </c>
      <c r="BA93">
        <f>SAM_working!AZ92</f>
        <v>47633.414327260201</v>
      </c>
      <c r="BB93">
        <f>SAM_working!BA92</f>
        <v>21574.763116403199</v>
      </c>
      <c r="BC93">
        <f>SAM_working!BB92</f>
        <v>171135.795251692</v>
      </c>
      <c r="BD93">
        <f>SAM_working!BC92</f>
        <v>202602.739134239</v>
      </c>
      <c r="BE93">
        <f>SAM_working!BD92</f>
        <v>76193.849563489493</v>
      </c>
      <c r="BF93">
        <f>SAM_working!BE92</f>
        <v>1121656.0471342499</v>
      </c>
      <c r="BG93">
        <f>SAM_working!BF92</f>
        <v>219607.399329768</v>
      </c>
      <c r="BH93">
        <f>SAM_working!BG92</f>
        <v>226677.916893849</v>
      </c>
      <c r="BI93">
        <f>SAM_working!BH92</f>
        <v>191137.08149155599</v>
      </c>
      <c r="BJ93">
        <f>SAM_working!BI92</f>
        <v>6385190.0556412898</v>
      </c>
      <c r="BK93">
        <f>SAM_working!BJ92</f>
        <v>334742.33057466702</v>
      </c>
      <c r="BL93">
        <f>SAM_working!BK92</f>
        <v>201905.598466225</v>
      </c>
      <c r="BM93">
        <f>SAM_working!BL92</f>
        <v>41936.334058102097</v>
      </c>
      <c r="BN93">
        <f>SAM_working!BM92</f>
        <v>451329.49275208398</v>
      </c>
      <c r="BO93">
        <f>SAM_working!BN92</f>
        <v>212816.583635458</v>
      </c>
      <c r="BP93">
        <f>SAM_working!BO92</f>
        <v>542249.89658731595</v>
      </c>
      <c r="BQ93">
        <f>SAM_working!BP92</f>
        <v>1695834.2701258101</v>
      </c>
      <c r="BR93">
        <f>SAM_working!BQ92</f>
        <v>457503.33631145803</v>
      </c>
      <c r="BS93">
        <f>SAM_working!BR92</f>
        <v>277280.883563201</v>
      </c>
      <c r="BT93">
        <f>SAM_working!BS92</f>
        <v>26904.238148335298</v>
      </c>
      <c r="BU93">
        <f>SAM_working!BT92</f>
        <v>337655.58383767703</v>
      </c>
      <c r="BV93">
        <f>SAM_working!BU92</f>
        <v>0</v>
      </c>
      <c r="BW93">
        <f>SAM_working!BV92</f>
        <v>0</v>
      </c>
      <c r="BX93">
        <f>SAM_working!BW92</f>
        <v>63156.453915733997</v>
      </c>
      <c r="BY93">
        <f>SAM_working!BX92</f>
        <v>0</v>
      </c>
      <c r="BZ93">
        <f>SAM_working!BY92</f>
        <v>291160.03333487699</v>
      </c>
      <c r="CA93">
        <f>SAM_working!BZ92</f>
        <v>2792.1209990054999</v>
      </c>
      <c r="CB93">
        <f>SAM_working!CA92</f>
        <v>171095.672924554</v>
      </c>
      <c r="CC93">
        <f>SAM_working!CB92</f>
        <v>140818.29889251199</v>
      </c>
      <c r="CD93">
        <f>SAM_working!CC92</f>
        <v>596227.38064219395</v>
      </c>
      <c r="CE93">
        <f>SAM_working!CD92</f>
        <v>2269708.0030326499</v>
      </c>
      <c r="CF93">
        <f>SAM_working!CE92</f>
        <v>596656.53651381098</v>
      </c>
      <c r="CG93">
        <f>SAM_working!CF92</f>
        <v>12768.4311131253</v>
      </c>
      <c r="CH93">
        <f>SAM_working!CG92</f>
        <v>0</v>
      </c>
      <c r="CI93">
        <f>SAM_working!CH92</f>
        <v>1564.4003025935699</v>
      </c>
      <c r="CJ93">
        <f>SAM_working!CI92</f>
        <v>0</v>
      </c>
      <c r="CK93">
        <f>SAM_working!CJ92</f>
        <v>2654074371.5504484</v>
      </c>
      <c r="CL93">
        <f>SAM_working!CK92</f>
        <v>106920782.80274101</v>
      </c>
      <c r="CM93">
        <f>SAM_working!CL92</f>
        <v>506844002.47426677</v>
      </c>
      <c r="CN93">
        <f>SAM_working!CM92</f>
        <v>0</v>
      </c>
      <c r="CO93">
        <f>SAM_working!CN92</f>
        <v>2099252.353226338</v>
      </c>
      <c r="CP93">
        <f>SAM_working!CO92</f>
        <v>4631180.2133264598</v>
      </c>
      <c r="CQ93">
        <f>SAM_working!CP92</f>
        <v>6439285.0717123598</v>
      </c>
      <c r="CR93">
        <f>SAM_working!CQ92</f>
        <v>4628741.5548529802</v>
      </c>
      <c r="CS93">
        <f>SAM_working!CR92</f>
        <v>15970807.00216849</v>
      </c>
      <c r="CT93">
        <f>SAM_working!CS92</f>
        <v>26453290.413972542</v>
      </c>
      <c r="CU93">
        <f>SAM_working!CT92</f>
        <v>42244653.959747568</v>
      </c>
      <c r="CV93">
        <f>SAM_working!CU92</f>
        <v>30852526.87425302</v>
      </c>
      <c r="CW93">
        <f>SAM_working!CV92</f>
        <v>144538097.15097779</v>
      </c>
      <c r="CX93">
        <f>SAM_working!CW92</f>
        <v>17367832068.755707</v>
      </c>
      <c r="CY93">
        <f>SAM_working!CX92</f>
        <v>5820581.5860067504</v>
      </c>
      <c r="CZ93">
        <f>SAM_working!CY92</f>
        <v>0</v>
      </c>
      <c r="DA93">
        <f>SAM_working!CZ92</f>
        <v>5897248879.6054068</v>
      </c>
      <c r="DB93">
        <f>SAM_working!DA92</f>
        <v>0</v>
      </c>
      <c r="DC93">
        <f>SAM_working!DB92</f>
        <v>0</v>
      </c>
      <c r="DD93">
        <f>SAM_working!DC92</f>
        <v>0</v>
      </c>
      <c r="DE93">
        <f>SAM_working!DD92</f>
        <v>867377011.93129301</v>
      </c>
      <c r="DF93">
        <f>SAM_working!DE92</f>
        <v>47407428627.303375</v>
      </c>
      <c r="DG93">
        <f>SAM_working!DF92</f>
        <v>7197.2240095644702</v>
      </c>
      <c r="DH93">
        <f>SAM_working!DG92</f>
        <v>281748693.19016391</v>
      </c>
      <c r="DI93">
        <f>SAM_working!DH92</f>
        <v>92967973.187476695</v>
      </c>
      <c r="DJ93">
        <f t="shared" si="2"/>
        <v>75500060866.692749</v>
      </c>
    </row>
    <row r="94" spans="1:114">
      <c r="A94" t="s">
        <v>111</v>
      </c>
      <c r="B94">
        <f>SAM_working!B93</f>
        <v>8640.0552361702503</v>
      </c>
      <c r="D94">
        <f>SAM_working!C93</f>
        <v>0</v>
      </c>
      <c r="E94">
        <f>SAM_working!D93</f>
        <v>0</v>
      </c>
      <c r="F94">
        <f>SAM_working!E93</f>
        <v>120372.91900835199</v>
      </c>
      <c r="G94">
        <f>SAM_working!F93</f>
        <v>35.171370732538001</v>
      </c>
      <c r="H94">
        <f>SAM_working!G93</f>
        <v>402.17315665992902</v>
      </c>
      <c r="I94">
        <f>SAM_working!H93</f>
        <v>322.15745958115099</v>
      </c>
      <c r="J94">
        <f>SAM_working!I93</f>
        <v>71507.799364495004</v>
      </c>
      <c r="K94">
        <f>SAM_working!J93</f>
        <v>562.57613320877294</v>
      </c>
      <c r="L94">
        <f>SAM_working!K93</f>
        <v>34467.915668259797</v>
      </c>
      <c r="M94">
        <f>SAM_working!L93</f>
        <v>599545.06055305398</v>
      </c>
      <c r="N94">
        <f>SAM_working!M93</f>
        <v>1236935.63394826</v>
      </c>
      <c r="O94">
        <f>SAM_working!N93</f>
        <v>758570.70312383201</v>
      </c>
      <c r="P94">
        <f>SAM_working!O93</f>
        <v>177622.50090465401</v>
      </c>
      <c r="Q94">
        <f>SAM_working!P93</f>
        <v>2769.3041642711</v>
      </c>
      <c r="R94">
        <f>SAM_working!Q93</f>
        <v>10673.443231552699</v>
      </c>
      <c r="S94">
        <f>SAM_working!R93</f>
        <v>29511.5857504577</v>
      </c>
      <c r="T94">
        <f>SAM_working!S93</f>
        <v>0</v>
      </c>
      <c r="U94">
        <f>SAM_working!T93</f>
        <v>43282.286844681599</v>
      </c>
      <c r="V94">
        <f>SAM_working!U93</f>
        <v>206154.8294478</v>
      </c>
      <c r="W94">
        <f>SAM_working!V93</f>
        <v>64081.857564027399</v>
      </c>
      <c r="X94">
        <f>SAM_working!W93</f>
        <v>2449148.4509456698</v>
      </c>
      <c r="Y94">
        <f>SAM_working!X93</f>
        <v>518264.84084352403</v>
      </c>
      <c r="Z94">
        <f>SAM_working!Y93</f>
        <v>153221.879581188</v>
      </c>
      <c r="AA94">
        <f>SAM_working!Z93</f>
        <v>97884.698679195702</v>
      </c>
      <c r="AB94">
        <f>SAM_working!AA93</f>
        <v>2214716.5288019502</v>
      </c>
      <c r="AC94">
        <f>SAM_working!AB93</f>
        <v>385015.38371807802</v>
      </c>
      <c r="AD94">
        <f>SAM_working!AC93</f>
        <v>290367.501783741</v>
      </c>
      <c r="AE94">
        <f>SAM_working!AD93</f>
        <v>2220745.90408195</v>
      </c>
      <c r="AF94">
        <f>SAM_working!AE93</f>
        <v>157216.08720239799</v>
      </c>
      <c r="AG94">
        <f>SAM_working!AF93</f>
        <v>656547.95973942801</v>
      </c>
      <c r="AH94">
        <f>SAM_working!AG93</f>
        <v>38630.131282009999</v>
      </c>
      <c r="AI94">
        <f>SAM_working!AH93</f>
        <v>302605.011718544</v>
      </c>
      <c r="AJ94">
        <f>SAM_working!AI93</f>
        <v>2420968.2039618199</v>
      </c>
      <c r="AK94">
        <f>SAM_working!AJ93</f>
        <v>42471.009199965498</v>
      </c>
      <c r="AL94">
        <f>SAM_working!AK93</f>
        <v>13602.0916620974</v>
      </c>
      <c r="AM94">
        <f>SAM_working!AL93</f>
        <v>5592.0102540695898</v>
      </c>
      <c r="AN94">
        <f>SAM_working!AM93</f>
        <v>213218.39101137401</v>
      </c>
      <c r="AO94">
        <f>SAM_working!AN93</f>
        <v>64671.2861621216</v>
      </c>
      <c r="AP94">
        <f>SAM_working!AO93</f>
        <v>31165.2801246897</v>
      </c>
      <c r="AQ94">
        <f>SAM_working!AP93</f>
        <v>166377.94908131301</v>
      </c>
      <c r="AR94">
        <f>SAM_working!AQ93</f>
        <v>84878.304018642899</v>
      </c>
      <c r="AS94">
        <f>SAM_working!AR93</f>
        <v>275904.31601980299</v>
      </c>
      <c r="AT94">
        <f>SAM_working!AS93</f>
        <v>4553294.2143525202</v>
      </c>
      <c r="AU94">
        <f>SAM_working!AT93</f>
        <v>19118.451433254901</v>
      </c>
      <c r="AV94">
        <f>SAM_working!AU93</f>
        <v>310950.20587480901</v>
      </c>
      <c r="AW94">
        <f>SAM_working!AV93</f>
        <v>395930.940412239</v>
      </c>
      <c r="AX94">
        <f>SAM_working!AW93</f>
        <v>11579.4536955236</v>
      </c>
      <c r="AY94">
        <f>SAM_working!AX93</f>
        <v>43949.463426218201</v>
      </c>
      <c r="AZ94">
        <f>SAM_working!AY93</f>
        <v>282197.90941945498</v>
      </c>
      <c r="BA94">
        <f>SAM_working!AZ93</f>
        <v>62727.820780091199</v>
      </c>
      <c r="BB94">
        <f>SAM_working!BA93</f>
        <v>28411.5235754612</v>
      </c>
      <c r="BC94">
        <f>SAM_working!BB93</f>
        <v>225366.49209844699</v>
      </c>
      <c r="BD94">
        <f>SAM_working!BC93</f>
        <v>266804.89923845202</v>
      </c>
      <c r="BE94">
        <f>SAM_working!BD93</f>
        <v>100338.68467053201</v>
      </c>
      <c r="BF94">
        <f>SAM_working!BE93</f>
        <v>1477094.18892688</v>
      </c>
      <c r="BG94">
        <f>SAM_working!BF93</f>
        <v>289198.11400662101</v>
      </c>
      <c r="BH94">
        <f>SAM_working!BG93</f>
        <v>298509.18617824902</v>
      </c>
      <c r="BI94">
        <f>SAM_working!BH93</f>
        <v>251705.924539834</v>
      </c>
      <c r="BJ94">
        <f>SAM_working!BI93</f>
        <v>8408573.3326881807</v>
      </c>
      <c r="BK94">
        <f>SAM_working!BJ93</f>
        <v>440817.800200834</v>
      </c>
      <c r="BL94">
        <f>SAM_working!BK93</f>
        <v>265886.84380406199</v>
      </c>
      <c r="BM94">
        <f>SAM_working!BL93</f>
        <v>55225.410231934802</v>
      </c>
      <c r="BN94">
        <f>SAM_working!BM93</f>
        <v>594349.91033006995</v>
      </c>
      <c r="BO94">
        <f>SAM_working!BN93</f>
        <v>280255.37757171597</v>
      </c>
      <c r="BP94">
        <f>SAM_working!BO93</f>
        <v>714081.80185156595</v>
      </c>
      <c r="BQ94">
        <f>SAM_working!BP93</f>
        <v>2233221.9865312199</v>
      </c>
      <c r="BR94">
        <f>SAM_working!BQ93</f>
        <v>602480.16422402801</v>
      </c>
      <c r="BS94">
        <f>SAM_working!BR93</f>
        <v>365147.571626916</v>
      </c>
      <c r="BT94">
        <f>SAM_working!BS93</f>
        <v>35429.839591151198</v>
      </c>
      <c r="BU94">
        <f>SAM_working!BT93</f>
        <v>444654.22534797102</v>
      </c>
      <c r="BV94">
        <f>SAM_working!BU93</f>
        <v>0</v>
      </c>
      <c r="BW94">
        <f>SAM_working!BV93</f>
        <v>0</v>
      </c>
      <c r="BX94">
        <f>SAM_working!BW93</f>
        <v>83169.908734949204</v>
      </c>
      <c r="BY94">
        <f>SAM_working!BX93</f>
        <v>0</v>
      </c>
      <c r="BZ94">
        <f>SAM_working!BY93</f>
        <v>383424.84256694</v>
      </c>
      <c r="CA94">
        <f>SAM_working!BZ93</f>
        <v>3676.9076518143502</v>
      </c>
      <c r="CB94">
        <f>SAM_working!CA93</f>
        <v>225313.65553022001</v>
      </c>
      <c r="CC94">
        <f>SAM_working!CB93</f>
        <v>185441.77737919701</v>
      </c>
      <c r="CD94">
        <f>SAM_working!CC93</f>
        <v>785164.045141796</v>
      </c>
      <c r="CE94">
        <f>SAM_working!CD93</f>
        <v>2988948.8051225301</v>
      </c>
      <c r="CF94">
        <f>SAM_working!CE93</f>
        <v>785729.19490025099</v>
      </c>
      <c r="CG94">
        <f>SAM_working!CF93</f>
        <v>16814.5800551756</v>
      </c>
      <c r="CH94">
        <f>SAM_working!CG93</f>
        <v>0</v>
      </c>
      <c r="CI94">
        <f>SAM_working!CH93</f>
        <v>2060.1383124713402</v>
      </c>
      <c r="CJ94">
        <f>SAM_working!CI93</f>
        <v>0</v>
      </c>
      <c r="CK94">
        <f>SAM_working!CJ93</f>
        <v>10972528225.031811</v>
      </c>
      <c r="CL94">
        <f>SAM_working!CK93</f>
        <v>1058214725.77561</v>
      </c>
      <c r="CM94">
        <f>SAM_working!CL93</f>
        <v>900533229.34328103</v>
      </c>
      <c r="CN94">
        <f>SAM_working!CM93</f>
        <v>0</v>
      </c>
      <c r="CO94">
        <f>SAM_working!CN93</f>
        <v>4567602.6769347694</v>
      </c>
      <c r="CP94">
        <f>SAM_working!CO93</f>
        <v>12406715.18900129</v>
      </c>
      <c r="CQ94">
        <f>SAM_working!CP93</f>
        <v>18048701.43218125</v>
      </c>
      <c r="CR94">
        <f>SAM_working!CQ93</f>
        <v>12226527.231390731</v>
      </c>
      <c r="CS94">
        <f>SAM_working!CR93</f>
        <v>44552259.935940832</v>
      </c>
      <c r="CT94">
        <f>SAM_working!CS93</f>
        <v>74762646.191794828</v>
      </c>
      <c r="CU94">
        <f>SAM_working!CT93</f>
        <v>116841613.2960227</v>
      </c>
      <c r="CV94">
        <f>SAM_working!CU93</f>
        <v>82562071.327861309</v>
      </c>
      <c r="CW94">
        <f>SAM_working!CV93</f>
        <v>407498598.87929422</v>
      </c>
      <c r="CX94">
        <f>SAM_working!CW93</f>
        <v>50078032561.63839</v>
      </c>
      <c r="CY94">
        <f>SAM_working!CX93</f>
        <v>7665047.8182073096</v>
      </c>
      <c r="CZ94">
        <f>SAM_working!CY93</f>
        <v>0</v>
      </c>
      <c r="DA94">
        <f>SAM_working!CZ93</f>
        <v>16983622394.638363</v>
      </c>
      <c r="DB94">
        <f>SAM_working!DA93</f>
        <v>0</v>
      </c>
      <c r="DC94">
        <f>SAM_working!DB93</f>
        <v>0</v>
      </c>
      <c r="DD94">
        <f>SAM_working!DC93</f>
        <v>0</v>
      </c>
      <c r="DE94">
        <f>SAM_working!DD93</f>
        <v>2723889389.3171101</v>
      </c>
      <c r="DF94">
        <f>SAM_working!DE93</f>
        <v>27293475984.641071</v>
      </c>
      <c r="DG94">
        <f>SAM_working!DF93</f>
        <v>9477.9302336880592</v>
      </c>
      <c r="DH94">
        <f>SAM_working!DG93</f>
        <v>375997830.52188683</v>
      </c>
      <c r="DI94">
        <f>SAM_working!DH93</f>
        <v>156811349.63180339</v>
      </c>
      <c r="DJ94">
        <f t="shared" si="2"/>
        <v>111368932669.233</v>
      </c>
    </row>
    <row r="95" spans="1:114">
      <c r="A95" t="s">
        <v>112</v>
      </c>
      <c r="B95">
        <f>SAM_working!B94</f>
        <v>7692.5699881546498</v>
      </c>
      <c r="D95">
        <f>SAM_working!C94</f>
        <v>0</v>
      </c>
      <c r="E95">
        <f>SAM_working!D94</f>
        <v>0</v>
      </c>
      <c r="F95">
        <f>SAM_working!E94</f>
        <v>107172.590780874</v>
      </c>
      <c r="G95">
        <f>SAM_working!F94</f>
        <v>31.314409867049498</v>
      </c>
      <c r="H95">
        <f>SAM_working!G94</f>
        <v>358.07006672967799</v>
      </c>
      <c r="I95">
        <f>SAM_working!H94</f>
        <v>286.82904649260001</v>
      </c>
      <c r="J95">
        <f>SAM_working!I94</f>
        <v>63666.115120130104</v>
      </c>
      <c r="K95">
        <f>SAM_working!J94</f>
        <v>500.88294114797202</v>
      </c>
      <c r="L95">
        <f>SAM_working!K94</f>
        <v>30688.097052192999</v>
      </c>
      <c r="M95">
        <f>SAM_working!L94</f>
        <v>533797.78407540498</v>
      </c>
      <c r="N95">
        <f>SAM_working!M94</f>
        <v>1101290.86850689</v>
      </c>
      <c r="O95">
        <f>SAM_working!N94</f>
        <v>675384.36563633697</v>
      </c>
      <c r="P95">
        <f>SAM_working!O94</f>
        <v>158144.07226935399</v>
      </c>
      <c r="Q95">
        <f>SAM_working!P94</f>
        <v>2465.6168878367298</v>
      </c>
      <c r="R95">
        <f>SAM_working!Q94</f>
        <v>9502.9727043399398</v>
      </c>
      <c r="S95">
        <f>SAM_working!R94</f>
        <v>26275.287905155899</v>
      </c>
      <c r="T95">
        <f>SAM_working!S94</f>
        <v>0</v>
      </c>
      <c r="U95">
        <f>SAM_working!T94</f>
        <v>38535.8671558309</v>
      </c>
      <c r="V95">
        <f>SAM_working!U94</f>
        <v>183547.49021561001</v>
      </c>
      <c r="W95">
        <f>SAM_working!V94</f>
        <v>57054.516528848297</v>
      </c>
      <c r="X95">
        <f>SAM_working!W94</f>
        <v>2180570.0722153201</v>
      </c>
      <c r="Y95">
        <f>SAM_working!X94</f>
        <v>461430.911216698</v>
      </c>
      <c r="Z95">
        <f>SAM_working!Y94</f>
        <v>136419.270499634</v>
      </c>
      <c r="AA95">
        <f>SAM_working!Z94</f>
        <v>87150.472395927194</v>
      </c>
      <c r="AB95">
        <f>SAM_working!AA94</f>
        <v>1971846.41024165</v>
      </c>
      <c r="AC95">
        <f>SAM_working!AB94</f>
        <v>342793.84851251799</v>
      </c>
      <c r="AD95">
        <f>SAM_working!AC94</f>
        <v>258525.23724687801</v>
      </c>
      <c r="AE95">
        <f>SAM_working!AD94</f>
        <v>1977214.59251114</v>
      </c>
      <c r="AF95">
        <f>SAM_working!AE94</f>
        <v>139975.46555088201</v>
      </c>
      <c r="AG95">
        <f>SAM_working!AF94</f>
        <v>584549.63455932296</v>
      </c>
      <c r="AH95">
        <f>SAM_working!AG94</f>
        <v>34393.876013017703</v>
      </c>
      <c r="AI95">
        <f>SAM_working!AH94</f>
        <v>269420.75806023099</v>
      </c>
      <c r="AJ95">
        <f>SAM_working!AI94</f>
        <v>2155480.1258803401</v>
      </c>
      <c r="AK95">
        <f>SAM_working!AJ94</f>
        <v>37813.5557942464</v>
      </c>
      <c r="AL95">
        <f>SAM_working!AK94</f>
        <v>12110.4598565459</v>
      </c>
      <c r="AM95">
        <f>SAM_working!AL94</f>
        <v>4978.7795422678601</v>
      </c>
      <c r="AN95">
        <f>SAM_working!AM94</f>
        <v>189836.44789101399</v>
      </c>
      <c r="AO95">
        <f>SAM_working!AN94</f>
        <v>57579.307241398099</v>
      </c>
      <c r="AP95">
        <f>SAM_working!AO94</f>
        <v>27747.634940570901</v>
      </c>
      <c r="AQ95">
        <f>SAM_working!AP94</f>
        <v>148132.619851275</v>
      </c>
      <c r="AR95">
        <f>SAM_working!AQ94</f>
        <v>75570.384250077303</v>
      </c>
      <c r="AS95">
        <f>SAM_working!AR94</f>
        <v>245648.112541123</v>
      </c>
      <c r="AT95">
        <f>SAM_working!AS94</f>
        <v>4053971.12207491</v>
      </c>
      <c r="AU95">
        <f>SAM_working!AT94</f>
        <v>17021.884894874602</v>
      </c>
      <c r="AV95">
        <f>SAM_working!AU94</f>
        <v>276850.80200752598</v>
      </c>
      <c r="AW95">
        <f>SAM_working!AV94</f>
        <v>352512.38404664001</v>
      </c>
      <c r="AX95">
        <f>SAM_working!AW94</f>
        <v>10309.6283001189</v>
      </c>
      <c r="AY95">
        <f>SAM_working!AX94</f>
        <v>39129.879856865897</v>
      </c>
      <c r="AZ95">
        <f>SAM_working!AY94</f>
        <v>251251.53825779399</v>
      </c>
      <c r="BA95">
        <f>SAM_working!AZ94</f>
        <v>55848.966050031901</v>
      </c>
      <c r="BB95">
        <f>SAM_working!BA94</f>
        <v>25295.860686096399</v>
      </c>
      <c r="BC95">
        <f>SAM_working!BB94</f>
        <v>200652.364604634</v>
      </c>
      <c r="BD95">
        <f>SAM_working!BC94</f>
        <v>237546.55548754099</v>
      </c>
      <c r="BE95">
        <f>SAM_working!BD94</f>
        <v>89335.349514453497</v>
      </c>
      <c r="BF95">
        <f>SAM_working!BE94</f>
        <v>1315113.1696298199</v>
      </c>
      <c r="BG95">
        <f>SAM_working!BF94</f>
        <v>257484.08680595001</v>
      </c>
      <c r="BH95">
        <f>SAM_working!BG94</f>
        <v>265774.088708386</v>
      </c>
      <c r="BI95">
        <f>SAM_working!BH94</f>
        <v>224103.36369725701</v>
      </c>
      <c r="BJ95">
        <f>SAM_working!BI94</f>
        <v>7486472.8400632199</v>
      </c>
      <c r="BK95">
        <f>SAM_working!BJ94</f>
        <v>392476.86355907802</v>
      </c>
      <c r="BL95">
        <f>SAM_working!BK94</f>
        <v>236729.17579620701</v>
      </c>
      <c r="BM95">
        <f>SAM_working!BL94</f>
        <v>49169.284422539902</v>
      </c>
      <c r="BN95">
        <f>SAM_working!BM94</f>
        <v>529172.34412196896</v>
      </c>
      <c r="BO95">
        <f>SAM_working!BN94</f>
        <v>249522.02822753499</v>
      </c>
      <c r="BP95">
        <f>SAM_working!BO94</f>
        <v>635774.20373594796</v>
      </c>
      <c r="BQ95">
        <f>SAM_working!BP94</f>
        <v>1988322.52351339</v>
      </c>
      <c r="BR95">
        <f>SAM_working!BQ94</f>
        <v>536411.01857383095</v>
      </c>
      <c r="BS95">
        <f>SAM_working!BR94</f>
        <v>325104.77930576599</v>
      </c>
      <c r="BT95">
        <f>SAM_working!BS94</f>
        <v>31544.5345283268</v>
      </c>
      <c r="BU95">
        <f>SAM_working!BT94</f>
        <v>395892.57886899001</v>
      </c>
      <c r="BV95">
        <f>SAM_working!BU94</f>
        <v>0</v>
      </c>
      <c r="BW95">
        <f>SAM_working!BV94</f>
        <v>0</v>
      </c>
      <c r="BX95">
        <f>SAM_working!BW94</f>
        <v>74049.334913236205</v>
      </c>
      <c r="BY95">
        <f>SAM_working!BX94</f>
        <v>0</v>
      </c>
      <c r="BZ95">
        <f>SAM_working!BY94</f>
        <v>341377.72919502202</v>
      </c>
      <c r="CA95">
        <f>SAM_working!BZ94</f>
        <v>3273.6908131273299</v>
      </c>
      <c r="CB95">
        <f>SAM_working!CA94</f>
        <v>200605.322197159</v>
      </c>
      <c r="CC95">
        <f>SAM_working!CB94</f>
        <v>165105.87168995599</v>
      </c>
      <c r="CD95">
        <f>SAM_working!CC94</f>
        <v>699061.43008792901</v>
      </c>
      <c r="CE95">
        <f>SAM_working!CD94</f>
        <v>2661174.8705217699</v>
      </c>
      <c r="CF95">
        <f>SAM_working!CE94</f>
        <v>699564.60442557803</v>
      </c>
      <c r="CG95">
        <f>SAM_working!CF94</f>
        <v>14970.6605293882</v>
      </c>
      <c r="CH95">
        <f>SAM_working!CG94</f>
        <v>0</v>
      </c>
      <c r="CI95">
        <f>SAM_working!CH94</f>
        <v>1834.2195415164099</v>
      </c>
      <c r="CJ95">
        <f>SAM_working!CI94</f>
        <v>0</v>
      </c>
      <c r="CK95">
        <f>SAM_working!CJ94</f>
        <v>18121654603.526951</v>
      </c>
      <c r="CL95">
        <f>SAM_working!CK94</f>
        <v>1912956514.6234901</v>
      </c>
      <c r="CM95">
        <f>SAM_working!CL94</f>
        <v>1626445604.555068</v>
      </c>
      <c r="CN95">
        <f>SAM_working!CM94</f>
        <v>0</v>
      </c>
      <c r="CO95">
        <f>SAM_working!CN94</f>
        <v>6011619.2284258194</v>
      </c>
      <c r="CP95">
        <f>SAM_working!CO94</f>
        <v>17850156.450361431</v>
      </c>
      <c r="CQ95">
        <f>SAM_working!CP94</f>
        <v>26390761.849258207</v>
      </c>
      <c r="CR95">
        <f>SAM_working!CQ94</f>
        <v>17498835.64309182</v>
      </c>
      <c r="CS95">
        <f>SAM_working!CR94</f>
        <v>65036560.182311527</v>
      </c>
      <c r="CT95">
        <f>SAM_working!CS94</f>
        <v>109630212.0947403</v>
      </c>
      <c r="CU95">
        <f>SAM_working!CT94</f>
        <v>170051819.83670831</v>
      </c>
      <c r="CV95">
        <f>SAM_working!CU94</f>
        <v>118738211.95045716</v>
      </c>
      <c r="CW95">
        <f>SAM_working!CV94</f>
        <v>597045457.36363435</v>
      </c>
      <c r="CX95">
        <f>SAM_working!CW94</f>
        <v>38462809274.108597</v>
      </c>
      <c r="CY95">
        <f>SAM_working!CX94</f>
        <v>6824483.7784449002</v>
      </c>
      <c r="CZ95">
        <f>SAM_working!CY94</f>
        <v>0</v>
      </c>
      <c r="DA95">
        <f>SAM_working!CZ94</f>
        <v>12868528145.463762</v>
      </c>
      <c r="DB95">
        <f>SAM_working!DA94</f>
        <v>0</v>
      </c>
      <c r="DC95">
        <f>SAM_working!DB94</f>
        <v>0</v>
      </c>
      <c r="DD95">
        <f>SAM_working!DC94</f>
        <v>0</v>
      </c>
      <c r="DE95">
        <f>SAM_working!DD94</f>
        <v>4128708159.4922299</v>
      </c>
      <c r="DF95">
        <f>SAM_working!DE94</f>
        <v>1165233245.879215</v>
      </c>
      <c r="DG95">
        <f>SAM_working!DF94</f>
        <v>8438.5619851441897</v>
      </c>
      <c r="DH95">
        <f>SAM_working!DG94</f>
        <v>340312557.72172314</v>
      </c>
      <c r="DI95">
        <f>SAM_working!DH94</f>
        <v>178021546.057639</v>
      </c>
      <c r="DJ95">
        <f t="shared" si="2"/>
        <v>79979541602.609451</v>
      </c>
    </row>
    <row r="96" spans="1:114">
      <c r="A96" t="s">
        <v>113</v>
      </c>
      <c r="B96">
        <f>SAM_working!B95</f>
        <v>5939.5890141199898</v>
      </c>
      <c r="D96">
        <f>SAM_working!C95</f>
        <v>0</v>
      </c>
      <c r="E96">
        <f>SAM_working!D95</f>
        <v>0</v>
      </c>
      <c r="F96">
        <f>SAM_working!E95</f>
        <v>82750.126914290304</v>
      </c>
      <c r="G96">
        <f>SAM_working!F95</f>
        <v>24.178489778627998</v>
      </c>
      <c r="H96">
        <f>SAM_working!G95</f>
        <v>276.47314719368501</v>
      </c>
      <c r="I96">
        <f>SAM_working!H95</f>
        <v>221.46651328506701</v>
      </c>
      <c r="J96">
        <f>SAM_working!I95</f>
        <v>49157.896323532397</v>
      </c>
      <c r="K96">
        <f>SAM_working!J95</f>
        <v>386.74185859650299</v>
      </c>
      <c r="L96">
        <f>SAM_working!K95</f>
        <v>23694.900975373301</v>
      </c>
      <c r="M96">
        <f>SAM_working!L95</f>
        <v>412156.07513977803</v>
      </c>
      <c r="N96">
        <f>SAM_working!M95</f>
        <v>850328.97380286001</v>
      </c>
      <c r="O96">
        <f>SAM_working!N95</f>
        <v>521477.94100269099</v>
      </c>
      <c r="P96">
        <f>SAM_working!O95</f>
        <v>122106.239624162</v>
      </c>
      <c r="Q96">
        <f>SAM_working!P95</f>
        <v>1903.75271236718</v>
      </c>
      <c r="R96">
        <f>SAM_working!Q95</f>
        <v>7337.4376005800596</v>
      </c>
      <c r="S96">
        <f>SAM_working!R95</f>
        <v>20287.681701254402</v>
      </c>
      <c r="T96">
        <f>SAM_working!S95</f>
        <v>0</v>
      </c>
      <c r="U96">
        <f>SAM_working!T95</f>
        <v>29754.323140486398</v>
      </c>
      <c r="V96">
        <f>SAM_working!U95</f>
        <v>141720.732880255</v>
      </c>
      <c r="W96">
        <f>SAM_working!V95</f>
        <v>44052.9472078248</v>
      </c>
      <c r="X96">
        <f>SAM_working!W95</f>
        <v>1683662.2956167399</v>
      </c>
      <c r="Y96">
        <f>SAM_working!X95</f>
        <v>356280.14763055003</v>
      </c>
      <c r="Z96">
        <f>SAM_working!Y95</f>
        <v>105332.080386865</v>
      </c>
      <c r="AA96">
        <f>SAM_working!Z95</f>
        <v>67290.643987028699</v>
      </c>
      <c r="AB96">
        <f>SAM_working!AA95</f>
        <v>1522502.5308626101</v>
      </c>
      <c r="AC96">
        <f>SAM_working!AB95</f>
        <v>264678.069860666</v>
      </c>
      <c r="AD96">
        <f>SAM_working!AC95</f>
        <v>199612.56919193501</v>
      </c>
      <c r="AE96">
        <f>SAM_working!AD95</f>
        <v>1526647.4130648901</v>
      </c>
      <c r="AF96">
        <f>SAM_working!AE95</f>
        <v>108077.890576566</v>
      </c>
      <c r="AG96">
        <f>SAM_working!AF95</f>
        <v>451342.60630487901</v>
      </c>
      <c r="AH96">
        <f>SAM_working!AG95</f>
        <v>26556.2079297936</v>
      </c>
      <c r="AI96">
        <f>SAM_working!AH95</f>
        <v>208025.22137784399</v>
      </c>
      <c r="AJ96">
        <f>SAM_working!AI95</f>
        <v>1664289.8401375499</v>
      </c>
      <c r="AK96">
        <f>SAM_working!AJ95</f>
        <v>29196.6119159349</v>
      </c>
      <c r="AL96">
        <f>SAM_working!AK95</f>
        <v>9350.7312160492802</v>
      </c>
      <c r="AM96">
        <f>SAM_working!AL95</f>
        <v>3844.2164736252798</v>
      </c>
      <c r="AN96">
        <f>SAM_working!AM95</f>
        <v>146576.56441336</v>
      </c>
      <c r="AO96">
        <f>SAM_working!AN95</f>
        <v>44458.148740703102</v>
      </c>
      <c r="AP96">
        <f>SAM_working!AO95</f>
        <v>21424.510653085701</v>
      </c>
      <c r="AQ96">
        <f>SAM_working!AP95</f>
        <v>114376.19454308201</v>
      </c>
      <c r="AR96">
        <f>SAM_working!AQ95</f>
        <v>58349.423505506602</v>
      </c>
      <c r="AS96">
        <f>SAM_working!AR95</f>
        <v>189669.88052566</v>
      </c>
      <c r="AT96">
        <f>SAM_working!AS95</f>
        <v>3130153.1708276402</v>
      </c>
      <c r="AU96">
        <f>SAM_working!AT95</f>
        <v>13142.941913677099</v>
      </c>
      <c r="AV96">
        <f>SAM_working!AU95</f>
        <v>213762.108721311</v>
      </c>
      <c r="AW96">
        <f>SAM_working!AV95</f>
        <v>272181.94788591599</v>
      </c>
      <c r="AX96">
        <f>SAM_working!AW95</f>
        <v>7960.2727157945101</v>
      </c>
      <c r="AY96">
        <f>SAM_working!AX95</f>
        <v>30212.972371984699</v>
      </c>
      <c r="AZ96">
        <f>SAM_working!AY95</f>
        <v>193996.39895570601</v>
      </c>
      <c r="BA96">
        <f>SAM_working!AZ95</f>
        <v>43122.1172782992</v>
      </c>
      <c r="BB96">
        <f>SAM_working!BA95</f>
        <v>19531.446118164</v>
      </c>
      <c r="BC96">
        <f>SAM_working!BB95</f>
        <v>154927.75266238101</v>
      </c>
      <c r="BD96">
        <f>SAM_working!BC95</f>
        <v>183414.50431890201</v>
      </c>
      <c r="BE96">
        <f>SAM_working!BD95</f>
        <v>68977.631840292903</v>
      </c>
      <c r="BF96">
        <f>SAM_working!BE95</f>
        <v>1015425.50105958</v>
      </c>
      <c r="BG96">
        <f>SAM_working!BF95</f>
        <v>198808.67585973101</v>
      </c>
      <c r="BH96">
        <f>SAM_working!BG95</f>
        <v>205209.55414911499</v>
      </c>
      <c r="BI96">
        <f>SAM_working!BH95</f>
        <v>173034.74379735501</v>
      </c>
      <c r="BJ96">
        <f>SAM_working!BI95</f>
        <v>5780457.2339047603</v>
      </c>
      <c r="BK96">
        <f>SAM_working!BJ95</f>
        <v>303039.33154737297</v>
      </c>
      <c r="BL96">
        <f>SAM_working!BK95</f>
        <v>182783.388912414</v>
      </c>
      <c r="BM96">
        <f>SAM_working!BL95</f>
        <v>37964.599872079598</v>
      </c>
      <c r="BN96">
        <f>SAM_working!BM95</f>
        <v>408584.67931559897</v>
      </c>
      <c r="BO96">
        <f>SAM_working!BN95</f>
        <v>192661.009249619</v>
      </c>
      <c r="BP96">
        <f>SAM_working!BO95</f>
        <v>490894.13314220501</v>
      </c>
      <c r="BQ96">
        <f>SAM_working!BP95</f>
        <v>1535224.07145762</v>
      </c>
      <c r="BR96">
        <f>SAM_working!BQ95</f>
        <v>414173.80639761098</v>
      </c>
      <c r="BS96">
        <f>SAM_working!BR95</f>
        <v>251019.98143349399</v>
      </c>
      <c r="BT96">
        <f>SAM_working!BS95</f>
        <v>24356.173688180399</v>
      </c>
      <c r="BU96">
        <f>SAM_working!BT95</f>
        <v>305676.67448495497</v>
      </c>
      <c r="BV96">
        <f>SAM_working!BU95</f>
        <v>0</v>
      </c>
      <c r="BW96">
        <f>SAM_working!BV95</f>
        <v>0</v>
      </c>
      <c r="BX96">
        <f>SAM_working!BW95</f>
        <v>57174.9905208282</v>
      </c>
      <c r="BY96">
        <f>SAM_working!BX95</f>
        <v>0</v>
      </c>
      <c r="BZ96">
        <f>SAM_working!BY95</f>
        <v>263584.65546809899</v>
      </c>
      <c r="CA96">
        <f>SAM_working!BZ95</f>
        <v>2527.6829485097801</v>
      </c>
      <c r="CB96">
        <f>SAM_working!CA95</f>
        <v>154891.43026725599</v>
      </c>
      <c r="CC96">
        <f>SAM_working!CB95</f>
        <v>127481.585889557</v>
      </c>
      <c r="CD96">
        <f>SAM_working!CC95</f>
        <v>539759.48177773005</v>
      </c>
      <c r="CE96">
        <f>SAM_working!CD95</f>
        <v>2054746.9896201801</v>
      </c>
      <c r="CF96">
        <f>SAM_working!CE95</f>
        <v>540147.99286995095</v>
      </c>
      <c r="CG96">
        <f>SAM_working!CF95</f>
        <v>11559.150056664501</v>
      </c>
      <c r="CH96">
        <f>SAM_working!CG95</f>
        <v>0</v>
      </c>
      <c r="CI96">
        <f>SAM_working!CH95</f>
        <v>1416.23803943947</v>
      </c>
      <c r="CJ96">
        <f>SAM_working!CI95</f>
        <v>0</v>
      </c>
      <c r="CK96">
        <f>SAM_working!CJ95</f>
        <v>28320765287.478321</v>
      </c>
      <c r="CL96">
        <f>SAM_working!CK95</f>
        <v>2256401576.2989998</v>
      </c>
      <c r="CM96">
        <f>SAM_working!CL95</f>
        <v>2736589359.5443101</v>
      </c>
      <c r="CN96">
        <f>SAM_working!CM95</f>
        <v>0</v>
      </c>
      <c r="CO96">
        <f>SAM_working!CN95</f>
        <v>4059565.9763271902</v>
      </c>
      <c r="CP96">
        <f>SAM_working!CO95</f>
        <v>11745979.13871181</v>
      </c>
      <c r="CQ96">
        <f>SAM_working!CP95</f>
        <v>17287588.022882052</v>
      </c>
      <c r="CR96">
        <f>SAM_working!CQ95</f>
        <v>11531852.93503779</v>
      </c>
      <c r="CS96">
        <f>SAM_working!CR95</f>
        <v>42622602.046602413</v>
      </c>
      <c r="CT96">
        <f>SAM_working!CS95</f>
        <v>71757648.934205562</v>
      </c>
      <c r="CU96">
        <f>SAM_working!CT95</f>
        <v>111539149.00013304</v>
      </c>
      <c r="CV96">
        <f>SAM_working!CU95</f>
        <v>78142454.749174044</v>
      </c>
      <c r="CW96">
        <f>SAM_working!CV95</f>
        <v>390882767.86949313</v>
      </c>
      <c r="CX96">
        <f>SAM_working!CW95</f>
        <v>37737493717.350533</v>
      </c>
      <c r="CY96">
        <f>SAM_working!CX95</f>
        <v>5269322.07830521</v>
      </c>
      <c r="CZ96">
        <f>SAM_working!CY95</f>
        <v>0</v>
      </c>
      <c r="DA96">
        <f>SAM_working!CZ95</f>
        <v>12744277901.075071</v>
      </c>
      <c r="DB96">
        <f>SAM_working!DA95</f>
        <v>0</v>
      </c>
      <c r="DC96">
        <f>SAM_working!DB95</f>
        <v>0</v>
      </c>
      <c r="DD96">
        <f>SAM_working!DC95</f>
        <v>0</v>
      </c>
      <c r="DE96">
        <f>SAM_working!DD95</f>
        <v>2677669796.9358902</v>
      </c>
      <c r="DF96">
        <f>SAM_working!DE95</f>
        <v>3474203874.7775536</v>
      </c>
      <c r="DG96">
        <f>SAM_working!DF95</f>
        <v>6515.5845366519097</v>
      </c>
      <c r="DH96">
        <f>SAM_working!DG95</f>
        <v>272279010.07292801</v>
      </c>
      <c r="DI96">
        <f>SAM_working!DH95</f>
        <v>203340897.62294909</v>
      </c>
      <c r="DJ96">
        <f t="shared" si="2"/>
        <v>91198585975.790268</v>
      </c>
    </row>
    <row r="97" spans="1:114">
      <c r="A97" t="s">
        <v>114</v>
      </c>
      <c r="B97">
        <f>SAM_working!B96</f>
        <v>13255.8029412782</v>
      </c>
      <c r="D97">
        <f>SAM_working!C96</f>
        <v>0</v>
      </c>
      <c r="E97">
        <f>SAM_working!D96</f>
        <v>0</v>
      </c>
      <c r="F97">
        <f>SAM_working!E96</f>
        <v>184679.33945158901</v>
      </c>
      <c r="G97">
        <f>SAM_working!F96</f>
        <v>53.960854052574398</v>
      </c>
      <c r="H97">
        <f>SAM_working!G96</f>
        <v>617.02477209149004</v>
      </c>
      <c r="I97">
        <f>SAM_working!H96</f>
        <v>494.26255776617501</v>
      </c>
      <c r="J97">
        <f>SAM_working!I96</f>
        <v>109709.170975203</v>
      </c>
      <c r="K97">
        <f>SAM_working!J96</f>
        <v>863.11929234694401</v>
      </c>
      <c r="L97">
        <f>SAM_working!K96</f>
        <v>52881.594550727801</v>
      </c>
      <c r="M97">
        <f>SAM_working!L96</f>
        <v>919838.005645753</v>
      </c>
      <c r="N97">
        <f>SAM_working!M96</f>
        <v>1897739.60541612</v>
      </c>
      <c r="O97">
        <f>SAM_working!N96</f>
        <v>1163819.38341559</v>
      </c>
      <c r="P97">
        <f>SAM_working!O96</f>
        <v>272513.17330382799</v>
      </c>
      <c r="Q97">
        <f>SAM_working!P96</f>
        <v>4248.7402317014003</v>
      </c>
      <c r="R97">
        <f>SAM_working!Q96</f>
        <v>16375.480979575001</v>
      </c>
      <c r="S97">
        <f>SAM_working!R96</f>
        <v>45277.461138790401</v>
      </c>
      <c r="T97">
        <f>SAM_working!S96</f>
        <v>0</v>
      </c>
      <c r="U97">
        <f>SAM_working!T96</f>
        <v>66404.837651858703</v>
      </c>
      <c r="V97">
        <f>SAM_working!U96</f>
        <v>316288.23194470297</v>
      </c>
      <c r="W97">
        <f>SAM_working!V96</f>
        <v>98316.093214738605</v>
      </c>
      <c r="X97">
        <f>SAM_working!W96</f>
        <v>3757548.8063734998</v>
      </c>
      <c r="Y97">
        <f>SAM_working!X96</f>
        <v>795135.72700952401</v>
      </c>
      <c r="Z97">
        <f>SAM_working!Y96</f>
        <v>235077.08996091801</v>
      </c>
      <c r="AA97">
        <f>SAM_working!Z96</f>
        <v>150177.31266645799</v>
      </c>
      <c r="AB97">
        <f>SAM_working!AA96</f>
        <v>3397877.10542501</v>
      </c>
      <c r="AC97">
        <f>SAM_working!AB96</f>
        <v>590700.85970766202</v>
      </c>
      <c r="AD97">
        <f>SAM_working!AC96</f>
        <v>445489.55753003201</v>
      </c>
      <c r="AE97">
        <f>SAM_working!AD96</f>
        <v>3407127.5336208902</v>
      </c>
      <c r="AF97">
        <f>SAM_working!AE96</f>
        <v>241205.10971149299</v>
      </c>
      <c r="AG97">
        <f>SAM_working!AF96</f>
        <v>1007293.37231202</v>
      </c>
      <c r="AH97">
        <f>SAM_working!AG96</f>
        <v>59267.376639713497</v>
      </c>
      <c r="AI97">
        <f>SAM_working!AH96</f>
        <v>464264.67131733597</v>
      </c>
      <c r="AJ97">
        <f>SAM_working!AI96</f>
        <v>3714313.92064144</v>
      </c>
      <c r="AK97">
        <f>SAM_working!AJ96</f>
        <v>65160.153874375399</v>
      </c>
      <c r="AL97">
        <f>SAM_working!AK96</f>
        <v>20868.691430020201</v>
      </c>
      <c r="AM97">
        <f>SAM_working!AL96</f>
        <v>8579.4111203403099</v>
      </c>
      <c r="AN97">
        <f>SAM_working!AM96</f>
        <v>327125.33629078901</v>
      </c>
      <c r="AO97">
        <f>SAM_working!AN96</f>
        <v>99220.410274146096</v>
      </c>
      <c r="AP97">
        <f>SAM_working!AO96</f>
        <v>47814.603107299001</v>
      </c>
      <c r="AQ97">
        <f>SAM_working!AP96</f>
        <v>255261.482306622</v>
      </c>
      <c r="AR97">
        <f>SAM_working!AQ96</f>
        <v>130222.555447429</v>
      </c>
      <c r="AS97">
        <f>SAM_working!AR96</f>
        <v>423299.75258674298</v>
      </c>
      <c r="AT97">
        <f>SAM_working!AS96</f>
        <v>6985785.2975802198</v>
      </c>
      <c r="AU97">
        <f>SAM_working!AT96</f>
        <v>29332.037563912501</v>
      </c>
      <c r="AV97">
        <f>SAM_working!AU96</f>
        <v>477068.09053380601</v>
      </c>
      <c r="AW97">
        <f>SAM_working!AV96</f>
        <v>607447.79761222599</v>
      </c>
      <c r="AX97">
        <f>SAM_working!AW96</f>
        <v>17765.506372336</v>
      </c>
      <c r="AY97">
        <f>SAM_working!AX96</f>
        <v>67428.437738911598</v>
      </c>
      <c r="AZ97">
        <f>SAM_working!AY96</f>
        <v>432955.551261393</v>
      </c>
      <c r="BA97">
        <f>SAM_working!AZ96</f>
        <v>96238.693905072098</v>
      </c>
      <c r="BB97">
        <f>SAM_working!BA96</f>
        <v>43589.716440832803</v>
      </c>
      <c r="BC97">
        <f>SAM_working!BB96</f>
        <v>345763.27664177498</v>
      </c>
      <c r="BD97">
        <f>SAM_working!BC96</f>
        <v>409339.184924028</v>
      </c>
      <c r="BE97">
        <f>SAM_working!BD96</f>
        <v>153942.28335618699</v>
      </c>
      <c r="BF97">
        <f>SAM_working!BE96</f>
        <v>2266197.2590352199</v>
      </c>
      <c r="BG97">
        <f>SAM_working!BF96</f>
        <v>443695.45164624701</v>
      </c>
      <c r="BH97">
        <f>SAM_working!BG96</f>
        <v>457980.74664788198</v>
      </c>
      <c r="BI97">
        <f>SAM_working!BH96</f>
        <v>386173.93565775797</v>
      </c>
      <c r="BJ97">
        <f>SAM_working!BI96</f>
        <v>12900657.2375581</v>
      </c>
      <c r="BK97">
        <f>SAM_working!BJ96</f>
        <v>676314.41382545198</v>
      </c>
      <c r="BL97">
        <f>SAM_working!BK96</f>
        <v>407930.67981673399</v>
      </c>
      <c r="BM97">
        <f>SAM_working!BL96</f>
        <v>84728.295754537903</v>
      </c>
      <c r="BN97">
        <f>SAM_working!BM96</f>
        <v>911867.46775869001</v>
      </c>
      <c r="BO97">
        <f>SAM_working!BN96</f>
        <v>429975.26714550197</v>
      </c>
      <c r="BP97">
        <f>SAM_working!BO96</f>
        <v>1095563.3257609699</v>
      </c>
      <c r="BQ97">
        <f>SAM_working!BP96</f>
        <v>3426268.6717162002</v>
      </c>
      <c r="BR97">
        <f>SAM_working!BQ96</f>
        <v>924341.11989805405</v>
      </c>
      <c r="BS97">
        <f>SAM_working!BR96</f>
        <v>560219.13305708906</v>
      </c>
      <c r="BT97">
        <f>SAM_working!BS96</f>
        <v>54357.403861872997</v>
      </c>
      <c r="BU97">
        <f>SAM_working!BT96</f>
        <v>682200.35950048803</v>
      </c>
      <c r="BV97">
        <f>SAM_working!BU96</f>
        <v>0</v>
      </c>
      <c r="BW97">
        <f>SAM_working!BV96</f>
        <v>0</v>
      </c>
      <c r="BX97">
        <f>SAM_working!BW96</f>
        <v>127601.489886222</v>
      </c>
      <c r="BY97">
        <f>SAM_working!BX96</f>
        <v>0</v>
      </c>
      <c r="BZ97">
        <f>SAM_working!BY96</f>
        <v>588260.60909662303</v>
      </c>
      <c r="CA97">
        <f>SAM_working!BZ96</f>
        <v>5641.2096836701903</v>
      </c>
      <c r="CB97">
        <f>SAM_working!CA96</f>
        <v>345682.21337106999</v>
      </c>
      <c r="CC97">
        <f>SAM_working!CB96</f>
        <v>284509.715600917</v>
      </c>
      <c r="CD97">
        <f>SAM_working!CC96</f>
        <v>1204619.5972688999</v>
      </c>
      <c r="CE97">
        <f>SAM_working!CD96</f>
        <v>4585724.89171209</v>
      </c>
      <c r="CF97">
        <f>SAM_working!CE96</f>
        <v>1205486.6650856701</v>
      </c>
      <c r="CG97">
        <f>SAM_working!CF96</f>
        <v>25797.376713363799</v>
      </c>
      <c r="CH97">
        <f>SAM_working!CG96</f>
        <v>0</v>
      </c>
      <c r="CI97">
        <f>SAM_working!CH96</f>
        <v>3160.7190874861099</v>
      </c>
      <c r="CJ97">
        <f>SAM_working!CI96</f>
        <v>0</v>
      </c>
      <c r="CK97">
        <f>SAM_working!CJ96</f>
        <v>92009103684.775101</v>
      </c>
      <c r="CL97">
        <f>SAM_working!CK96</f>
        <v>6611504571.2605696</v>
      </c>
      <c r="CM97">
        <f>SAM_working!CL96</f>
        <v>8382536549.2801495</v>
      </c>
      <c r="CN97">
        <f>SAM_working!CM96</f>
        <v>0</v>
      </c>
      <c r="CO97">
        <f>SAM_working!CN96</f>
        <v>14417263.05127579</v>
      </c>
      <c r="CP97">
        <f>SAM_working!CO96</f>
        <v>44955880.325563781</v>
      </c>
      <c r="CQ97">
        <f>SAM_working!CP96</f>
        <v>67011951.080362171</v>
      </c>
      <c r="CR97">
        <f>SAM_working!CQ96</f>
        <v>43952186.939989358</v>
      </c>
      <c r="CS97">
        <f>SAM_working!CR96</f>
        <v>165005391.10347492</v>
      </c>
      <c r="CT97">
        <f>SAM_working!CS96</f>
        <v>278772225.16653919</v>
      </c>
      <c r="CU97">
        <f>SAM_working!CT96</f>
        <v>430790645.75471842</v>
      </c>
      <c r="CV97">
        <f>SAM_working!CU96</f>
        <v>298982032.22336692</v>
      </c>
      <c r="CW97">
        <f>SAM_working!CV96</f>
        <v>1517557058.6158359</v>
      </c>
      <c r="CX97">
        <f>SAM_working!CW96</f>
        <v>77258428680.452927</v>
      </c>
      <c r="CY97">
        <f>SAM_working!CX96</f>
        <v>11759920.583409101</v>
      </c>
      <c r="CZ97">
        <f>SAM_working!CY96</f>
        <v>0</v>
      </c>
      <c r="DA97">
        <f>SAM_working!CZ96</f>
        <v>25642722004.830631</v>
      </c>
      <c r="DB97">
        <f>SAM_working!DA96</f>
        <v>0</v>
      </c>
      <c r="DC97">
        <f>SAM_working!DB96</f>
        <v>0</v>
      </c>
      <c r="DD97">
        <f>SAM_working!DC96</f>
        <v>0</v>
      </c>
      <c r="DE97">
        <f>SAM_working!DD96</f>
        <v>10697564451.634199</v>
      </c>
      <c r="DF97">
        <f>SAM_working!DE96</f>
        <v>13337149689.00601</v>
      </c>
      <c r="DG97">
        <f>SAM_working!DF96</f>
        <v>14541.2930860661</v>
      </c>
      <c r="DH97">
        <f>SAM_working!DG96</f>
        <v>626794844.58313847</v>
      </c>
      <c r="DI97">
        <f>SAM_working!DH96</f>
        <v>586256779.058272</v>
      </c>
      <c r="DJ97">
        <f t="shared" si="2"/>
        <v>238093838368.27634</v>
      </c>
    </row>
    <row r="98" spans="1:114">
      <c r="A98" t="s">
        <v>115</v>
      </c>
      <c r="B98">
        <f>SAM_working!B97</f>
        <v>45274.226644721901</v>
      </c>
      <c r="D98">
        <f>SAM_working!C97</f>
        <v>0</v>
      </c>
      <c r="E98">
        <f>SAM_working!D97</f>
        <v>0</v>
      </c>
      <c r="F98">
        <f>SAM_working!E97</f>
        <v>630758.793561436</v>
      </c>
      <c r="G98">
        <f>SAM_working!F97</f>
        <v>184.299355319433</v>
      </c>
      <c r="H98">
        <f>SAM_working!G97</f>
        <v>2107.4030370569399</v>
      </c>
      <c r="I98">
        <f>SAM_working!H97</f>
        <v>1688.11766148268</v>
      </c>
      <c r="J98">
        <f>SAM_working!I97</f>
        <v>374703.65950211999</v>
      </c>
      <c r="K98">
        <f>SAM_working!J97</f>
        <v>2947.9208944380598</v>
      </c>
      <c r="L98">
        <f>SAM_working!K97</f>
        <v>180613.22332791699</v>
      </c>
      <c r="M98">
        <f>SAM_working!L97</f>
        <v>3141639.51655871</v>
      </c>
      <c r="N98">
        <f>SAM_working!M97</f>
        <v>6481590.9974586703</v>
      </c>
      <c r="O98">
        <f>SAM_working!N97</f>
        <v>3974940.0901396801</v>
      </c>
      <c r="P98">
        <f>SAM_working!O97</f>
        <v>930748.83705537498</v>
      </c>
      <c r="Q98">
        <f>SAM_working!P97</f>
        <v>14511.261902181601</v>
      </c>
      <c r="R98">
        <f>SAM_working!Q97</f>
        <v>55929.259100326002</v>
      </c>
      <c r="S98">
        <f>SAM_working!R97</f>
        <v>154641.86112120299</v>
      </c>
      <c r="T98">
        <f>SAM_working!S97</f>
        <v>0</v>
      </c>
      <c r="U98">
        <f>SAM_working!T97</f>
        <v>226800.87230282201</v>
      </c>
      <c r="V98">
        <f>SAM_working!U97</f>
        <v>1080259.3521914601</v>
      </c>
      <c r="W98">
        <f>SAM_working!V97</f>
        <v>335791.43464533699</v>
      </c>
      <c r="X98">
        <f>SAM_working!W97</f>
        <v>12833633.4692038</v>
      </c>
      <c r="Y98">
        <f>SAM_working!X97</f>
        <v>2715727.9930470702</v>
      </c>
      <c r="Z98">
        <f>SAM_working!Y97</f>
        <v>802888.62900416902</v>
      </c>
      <c r="AA98">
        <f>SAM_working!Z97</f>
        <v>512919.64135828498</v>
      </c>
      <c r="AB98">
        <f>SAM_working!AA97</f>
        <v>11605201.0476771</v>
      </c>
      <c r="AC98">
        <f>SAM_working!AB97</f>
        <v>2017495.6372018899</v>
      </c>
      <c r="AD98">
        <f>SAM_working!AC97</f>
        <v>1521537.0419143101</v>
      </c>
      <c r="AE98">
        <f>SAM_working!AD97</f>
        <v>11636795.209460899</v>
      </c>
      <c r="AF98">
        <f>SAM_working!AE97</f>
        <v>823818.43282668397</v>
      </c>
      <c r="AG98">
        <f>SAM_working!AF97</f>
        <v>3440336.9330250099</v>
      </c>
      <c r="AH98">
        <f>SAM_working!AG97</f>
        <v>202423.39558841899</v>
      </c>
      <c r="AI98">
        <f>SAM_working!AH97</f>
        <v>1585662.07158263</v>
      </c>
      <c r="AJ98">
        <f>SAM_working!AI97</f>
        <v>12685967.8751796</v>
      </c>
      <c r="AK98">
        <f>SAM_working!AJ97</f>
        <v>222549.74578167399</v>
      </c>
      <c r="AL98">
        <f>SAM_working!AK97</f>
        <v>71275.491176726602</v>
      </c>
      <c r="AM98">
        <f>SAM_working!AL97</f>
        <v>29302.351978316299</v>
      </c>
      <c r="AN98">
        <f>SAM_working!AM97</f>
        <v>1117272.69046381</v>
      </c>
      <c r="AO98">
        <f>SAM_working!AN97</f>
        <v>338880.06350378197</v>
      </c>
      <c r="AP98">
        <f>SAM_working!AO97</f>
        <v>163307.284183159</v>
      </c>
      <c r="AQ98">
        <f>SAM_working!AP97</f>
        <v>871826.94664464495</v>
      </c>
      <c r="AR98">
        <f>SAM_working!AQ97</f>
        <v>444765.62571872998</v>
      </c>
      <c r="AS98">
        <f>SAM_working!AR97</f>
        <v>1445749.38403685</v>
      </c>
      <c r="AT98">
        <f>SAM_working!AS97</f>
        <v>23859439.3908149</v>
      </c>
      <c r="AU98">
        <f>SAM_working!AT97</f>
        <v>100181.431672069</v>
      </c>
      <c r="AV98">
        <f>SAM_working!AU97</f>
        <v>1629391.2146606999</v>
      </c>
      <c r="AW98">
        <f>SAM_working!AV97</f>
        <v>2074693.58029557</v>
      </c>
      <c r="AX98">
        <f>SAM_working!AW97</f>
        <v>60676.7892916364</v>
      </c>
      <c r="AY98">
        <f>SAM_working!AX97</f>
        <v>230296.90362888199</v>
      </c>
      <c r="AZ98">
        <f>SAM_working!AY97</f>
        <v>1478728.0590796601</v>
      </c>
      <c r="BA98">
        <f>SAM_working!AZ97</f>
        <v>328696.22905167501</v>
      </c>
      <c r="BB98">
        <f>SAM_working!BA97</f>
        <v>148877.49239059901</v>
      </c>
      <c r="BC98">
        <f>SAM_working!BB97</f>
        <v>1180929.2142805399</v>
      </c>
      <c r="BD98">
        <f>SAM_working!BC97</f>
        <v>1398068.08496726</v>
      </c>
      <c r="BE98">
        <f>SAM_working!BD97</f>
        <v>525778.62372794095</v>
      </c>
      <c r="BF98">
        <f>SAM_working!BE97</f>
        <v>7740031.1985412799</v>
      </c>
      <c r="BG98">
        <f>SAM_working!BF97</f>
        <v>1515409.4043229199</v>
      </c>
      <c r="BH98">
        <f>SAM_working!BG97</f>
        <v>1564199.7858981299</v>
      </c>
      <c r="BI98">
        <f>SAM_working!BH97</f>
        <v>1318948.86825827</v>
      </c>
      <c r="BJ98">
        <f>SAM_working!BI97</f>
        <v>44061252.436116703</v>
      </c>
      <c r="BK98">
        <f>SAM_working!BJ97</f>
        <v>2309902.4774483601</v>
      </c>
      <c r="BL98">
        <f>SAM_working!BK97</f>
        <v>1393257.43866085</v>
      </c>
      <c r="BM98">
        <f>SAM_working!BL97</f>
        <v>289383.30497255299</v>
      </c>
      <c r="BN98">
        <f>SAM_working!BM97</f>
        <v>3114416.72663208</v>
      </c>
      <c r="BO98">
        <f>SAM_working!BN97</f>
        <v>1468549.1163836799</v>
      </c>
      <c r="BP98">
        <f>SAM_working!BO97</f>
        <v>3741816.5111441398</v>
      </c>
      <c r="BQ98">
        <f>SAM_working!BP97</f>
        <v>11702170.368416101</v>
      </c>
      <c r="BR98">
        <f>SAM_working!BQ97</f>
        <v>3157019.5743469</v>
      </c>
      <c r="BS98">
        <f>SAM_working!BR97</f>
        <v>1913387.52643607</v>
      </c>
      <c r="BT98">
        <f>SAM_working!BS97</f>
        <v>185653.742226181</v>
      </c>
      <c r="BU98">
        <f>SAM_working!BT97</f>
        <v>2330005.4949487401</v>
      </c>
      <c r="BV98">
        <f>SAM_working!BU97</f>
        <v>0</v>
      </c>
      <c r="BW98">
        <f>SAM_working!BV97</f>
        <v>0</v>
      </c>
      <c r="BX98">
        <f>SAM_working!BW97</f>
        <v>435813.56775630801</v>
      </c>
      <c r="BY98">
        <f>SAM_working!BX97</f>
        <v>0</v>
      </c>
      <c r="BZ98">
        <f>SAM_working!BY97</f>
        <v>2009161.1394937099</v>
      </c>
      <c r="CA98">
        <f>SAM_working!BZ97</f>
        <v>19267.1395991842</v>
      </c>
      <c r="CB98">
        <f>SAM_working!CA97</f>
        <v>1180652.34860091</v>
      </c>
      <c r="CC98">
        <f>SAM_working!CB97</f>
        <v>971722.15095551696</v>
      </c>
      <c r="CD98">
        <f>SAM_working!CC97</f>
        <v>4114290.2402083501</v>
      </c>
      <c r="CE98">
        <f>SAM_working!CD97</f>
        <v>15662208.392613299</v>
      </c>
      <c r="CF98">
        <f>SAM_working!CE97</f>
        <v>4117251.64699953</v>
      </c>
      <c r="CG98">
        <f>SAM_working!CF97</f>
        <v>88109.055734611204</v>
      </c>
      <c r="CH98">
        <f>SAM_working!CG97</f>
        <v>0</v>
      </c>
      <c r="CI98">
        <f>SAM_working!CH97</f>
        <v>10795.205161170399</v>
      </c>
      <c r="CJ98">
        <f>SAM_working!CI97</f>
        <v>0</v>
      </c>
      <c r="CK98">
        <f>SAM_working!CJ97</f>
        <v>157978861427.11499</v>
      </c>
      <c r="CL98">
        <f>SAM_working!CK97</f>
        <v>14077981073.493799</v>
      </c>
      <c r="CM98">
        <f>SAM_working!CL97</f>
        <v>12034342898.47834</v>
      </c>
      <c r="CN98">
        <f>SAM_working!CM97</f>
        <v>0</v>
      </c>
      <c r="CO98">
        <f>SAM_working!CN97</f>
        <v>30364311.910047241</v>
      </c>
      <c r="CP98">
        <f>SAM_working!CO97</f>
        <v>87505744.337637424</v>
      </c>
      <c r="CQ98">
        <f>SAM_working!CP97</f>
        <v>128698315.95220384</v>
      </c>
      <c r="CR98">
        <f>SAM_working!CQ97</f>
        <v>85930458.752006084</v>
      </c>
      <c r="CS98">
        <f>SAM_working!CR97</f>
        <v>317329116.55133283</v>
      </c>
      <c r="CT98">
        <f>SAM_working!CS97</f>
        <v>534136590.00481457</v>
      </c>
      <c r="CU98">
        <f>SAM_working!CT97</f>
        <v>830528521.5352447</v>
      </c>
      <c r="CV98">
        <f>SAM_working!CU97</f>
        <v>582159682.73586905</v>
      </c>
      <c r="CW98">
        <f>SAM_working!CV97</f>
        <v>2909689281.6336007</v>
      </c>
      <c r="CX98">
        <f>SAM_working!CW97</f>
        <v>80698804861.072556</v>
      </c>
      <c r="CY98">
        <f>SAM_working!CX97</f>
        <v>40165149.721655197</v>
      </c>
      <c r="CZ98">
        <f>SAM_working!CY97</f>
        <v>0</v>
      </c>
      <c r="DA98">
        <f>SAM_working!CZ97</f>
        <v>26032100987.31316</v>
      </c>
      <c r="DB98">
        <f>SAM_working!DA97</f>
        <v>0</v>
      </c>
      <c r="DC98">
        <f>SAM_working!DB97</f>
        <v>0</v>
      </c>
      <c r="DD98">
        <f>SAM_working!DC97</f>
        <v>0</v>
      </c>
      <c r="DE98">
        <f>SAM_working!DD97</f>
        <v>19966185247.663898</v>
      </c>
      <c r="DF98">
        <f>SAM_working!DE97</f>
        <v>8894814860.6991634</v>
      </c>
      <c r="DG98">
        <f>SAM_working!DF97</f>
        <v>49664.7243326026</v>
      </c>
      <c r="DH98">
        <f>SAM_working!DG97</f>
        <v>2036986677.7772019</v>
      </c>
      <c r="DI98">
        <f>SAM_working!DH97</f>
        <v>1283741114.6987391</v>
      </c>
      <c r="DJ98">
        <f t="shared" si="2"/>
        <v>328784530886.1333</v>
      </c>
    </row>
    <row r="99" spans="1:114">
      <c r="A99" t="s">
        <v>116</v>
      </c>
      <c r="B99">
        <f>SAM_working!B98</f>
        <v>80064.585959223594</v>
      </c>
      <c r="D99">
        <f>SAM_working!C98</f>
        <v>0</v>
      </c>
      <c r="E99">
        <f>SAM_working!D98</f>
        <v>0</v>
      </c>
      <c r="F99">
        <f>SAM_working!E98</f>
        <v>1115456.7485588</v>
      </c>
      <c r="G99">
        <f>SAM_working!F98</f>
        <v>325.92167044608101</v>
      </c>
      <c r="H99">
        <f>SAM_working!G98</f>
        <v>3726.8080344083501</v>
      </c>
      <c r="I99">
        <f>SAM_working!H98</f>
        <v>2985.32855519952</v>
      </c>
      <c r="J99">
        <f>SAM_working!I98</f>
        <v>662639.55408591405</v>
      </c>
      <c r="K99">
        <f>SAM_working!J98</f>
        <v>5213.2103261722596</v>
      </c>
      <c r="L99">
        <f>SAM_working!K98</f>
        <v>319402.98081704101</v>
      </c>
      <c r="M99">
        <f>SAM_working!L98</f>
        <v>5555789.3699711096</v>
      </c>
      <c r="N99">
        <f>SAM_working!M98</f>
        <v>11462280.816872999</v>
      </c>
      <c r="O99">
        <f>SAM_working!N98</f>
        <v>7029428.3550584903</v>
      </c>
      <c r="P99">
        <f>SAM_working!O98</f>
        <v>1645970.0318162099</v>
      </c>
      <c r="Q99">
        <f>SAM_working!P98</f>
        <v>25662.2423406866</v>
      </c>
      <c r="R99">
        <f>SAM_working!Q98</f>
        <v>98907.332156402001</v>
      </c>
      <c r="S99">
        <f>SAM_working!R98</f>
        <v>273474.28106927901</v>
      </c>
      <c r="T99">
        <f>SAM_working!S98</f>
        <v>0</v>
      </c>
      <c r="U99">
        <f>SAM_working!T98</f>
        <v>401082.89598433499</v>
      </c>
      <c r="V99">
        <f>SAM_working!U98</f>
        <v>1910369.8543655099</v>
      </c>
      <c r="W99">
        <f>SAM_working!V98</f>
        <v>593825.76304407895</v>
      </c>
      <c r="X99">
        <f>SAM_working!W98</f>
        <v>22695463.317958701</v>
      </c>
      <c r="Y99">
        <f>SAM_working!X98</f>
        <v>4802591.97020509</v>
      </c>
      <c r="Z99">
        <f>SAM_working!Y98</f>
        <v>1419857.39827278</v>
      </c>
      <c r="AA99">
        <f>SAM_working!Z98</f>
        <v>907065.71396492596</v>
      </c>
      <c r="AB99">
        <f>SAM_working!AA98</f>
        <v>20523058.828750599</v>
      </c>
      <c r="AC99">
        <f>SAM_working!AB98</f>
        <v>3567812.5246550301</v>
      </c>
      <c r="AD99">
        <f>SAM_working!AC98</f>
        <v>2690741.3402873301</v>
      </c>
      <c r="AE99">
        <f>SAM_working!AD98</f>
        <v>20578931.0913914</v>
      </c>
      <c r="AF99">
        <f>SAM_working!AE98</f>
        <v>1456870.4231535301</v>
      </c>
      <c r="AG99">
        <f>SAM_working!AF98</f>
        <v>6084016.7246674402</v>
      </c>
      <c r="AH99">
        <f>SAM_working!AG98</f>
        <v>357972.88120295899</v>
      </c>
      <c r="AI99">
        <f>SAM_working!AH98</f>
        <v>2804142.3706418802</v>
      </c>
      <c r="AJ99">
        <f>SAM_working!AI98</f>
        <v>22434326.1208786</v>
      </c>
      <c r="AK99">
        <f>SAM_working!AJ98</f>
        <v>393565.04951846501</v>
      </c>
      <c r="AL99">
        <f>SAM_working!AK98</f>
        <v>126046.166064554</v>
      </c>
      <c r="AM99">
        <f>SAM_working!AL98</f>
        <v>51819.342982611401</v>
      </c>
      <c r="AN99">
        <f>SAM_working!AM98</f>
        <v>1975825.58543739</v>
      </c>
      <c r="AO99">
        <f>SAM_working!AN98</f>
        <v>599287.80644183198</v>
      </c>
      <c r="AP99">
        <f>SAM_working!AO98</f>
        <v>288798.52978723898</v>
      </c>
      <c r="AQ99">
        <f>SAM_working!AP98</f>
        <v>1541770.4218109499</v>
      </c>
      <c r="AR99">
        <f>SAM_working!AQ98</f>
        <v>786539.67855719395</v>
      </c>
      <c r="AS99">
        <f>SAM_working!AR98</f>
        <v>2556715.6948269601</v>
      </c>
      <c r="AT99">
        <f>SAM_working!AS98</f>
        <v>42193898.772371098</v>
      </c>
      <c r="AU99">
        <f>SAM_working!AT98</f>
        <v>177164.48059000701</v>
      </c>
      <c r="AV99">
        <f>SAM_working!AU98</f>
        <v>2881474.5747316801</v>
      </c>
      <c r="AW99">
        <f>SAM_working!AV98</f>
        <v>3668963.4436415001</v>
      </c>
      <c r="AX99">
        <f>SAM_working!AW98</f>
        <v>107303.036893205</v>
      </c>
      <c r="AY99">
        <f>SAM_working!AX98</f>
        <v>407265.40469548298</v>
      </c>
      <c r="AZ99">
        <f>SAM_working!AY98</f>
        <v>2615036.3809759701</v>
      </c>
      <c r="BA99">
        <f>SAM_working!AZ98</f>
        <v>581278.34389963106</v>
      </c>
      <c r="BB99">
        <f>SAM_working!BA98</f>
        <v>263280.36214596202</v>
      </c>
      <c r="BC99">
        <f>SAM_working!BB98</f>
        <v>2088398.0930361301</v>
      </c>
      <c r="BD99">
        <f>SAM_working!BC98</f>
        <v>2472394.3546091998</v>
      </c>
      <c r="BE99">
        <f>SAM_working!BD98</f>
        <v>929806.00519866904</v>
      </c>
      <c r="BF99">
        <f>SAM_working!BE98</f>
        <v>13687752.1528007</v>
      </c>
      <c r="BG99">
        <f>SAM_working!BF98</f>
        <v>2679905.0035230801</v>
      </c>
      <c r="BH99">
        <f>SAM_working!BG98</f>
        <v>2766187.6855060598</v>
      </c>
      <c r="BI99">
        <f>SAM_working!BH98</f>
        <v>2332477.0595677602</v>
      </c>
      <c r="BJ99">
        <f>SAM_working!BI98</f>
        <v>77919518.334915206</v>
      </c>
      <c r="BK99">
        <f>SAM_working!BJ98</f>
        <v>4084915.3960015401</v>
      </c>
      <c r="BL99">
        <f>SAM_working!BK98</f>
        <v>2463887.0330432099</v>
      </c>
      <c r="BM99">
        <f>SAM_working!BL98</f>
        <v>511755.94180669001</v>
      </c>
      <c r="BN99">
        <f>SAM_working!BM98</f>
        <v>5507647.6000136798</v>
      </c>
      <c r="BO99">
        <f>SAM_working!BN98</f>
        <v>2597035.5691928798</v>
      </c>
      <c r="BP99">
        <f>SAM_working!BO98</f>
        <v>6617164.1550296396</v>
      </c>
      <c r="BQ99">
        <f>SAM_working!BP98</f>
        <v>20694542.895759501</v>
      </c>
      <c r="BR99">
        <f>SAM_working!BQ98</f>
        <v>5582988.0224959403</v>
      </c>
      <c r="BS99">
        <f>SAM_working!BR98</f>
        <v>3383703.96220796</v>
      </c>
      <c r="BT99">
        <f>SAM_working!BS98</f>
        <v>328316.81741939898</v>
      </c>
      <c r="BU99">
        <f>SAM_working!BT98</f>
        <v>4120466.3019359298</v>
      </c>
      <c r="BV99">
        <f>SAM_working!BU98</f>
        <v>0</v>
      </c>
      <c r="BW99">
        <f>SAM_working!BV98</f>
        <v>0</v>
      </c>
      <c r="BX99">
        <f>SAM_working!BW98</f>
        <v>770708.53427573002</v>
      </c>
      <c r="BY99">
        <f>SAM_working!BX98</f>
        <v>0</v>
      </c>
      <c r="BZ99">
        <f>SAM_working!BY98</f>
        <v>3553073.4963460602</v>
      </c>
      <c r="CA99">
        <f>SAM_working!BZ98</f>
        <v>34072.709109589799</v>
      </c>
      <c r="CB99">
        <f>SAM_working!CA98</f>
        <v>2087908.4737173901</v>
      </c>
      <c r="CC99">
        <f>SAM_working!CB98</f>
        <v>1718428.72754469</v>
      </c>
      <c r="CD99">
        <f>SAM_working!CC98</f>
        <v>7275860.2191774603</v>
      </c>
      <c r="CE99">
        <f>SAM_working!CD98</f>
        <v>27697617.896425199</v>
      </c>
      <c r="CF99">
        <f>SAM_working!CE98</f>
        <v>7281097.2784529896</v>
      </c>
      <c r="CG99">
        <f>SAM_working!CF98</f>
        <v>155815.25272662399</v>
      </c>
      <c r="CH99">
        <f>SAM_working!CG98</f>
        <v>0</v>
      </c>
      <c r="CI99">
        <f>SAM_working!CH98</f>
        <v>19090.6326983002</v>
      </c>
      <c r="CJ99">
        <f>SAM_working!CI98</f>
        <v>0</v>
      </c>
      <c r="CK99">
        <f>SAM_working!CJ98</f>
        <v>328235543452.88007</v>
      </c>
      <c r="CL99">
        <f>SAM_working!CK98</f>
        <v>32608249224.800098</v>
      </c>
      <c r="CM99">
        <f>SAM_working!CL98</f>
        <v>22427428070.189423</v>
      </c>
      <c r="CN99">
        <f>SAM_working!CM98</f>
        <v>0</v>
      </c>
      <c r="CO99">
        <f>SAM_working!CN98</f>
        <v>52475766.366633102</v>
      </c>
      <c r="CP99">
        <f>SAM_working!CO98</f>
        <v>150474793.7101838</v>
      </c>
      <c r="CQ99">
        <f>SAM_working!CP98</f>
        <v>221112019.38241708</v>
      </c>
      <c r="CR99">
        <f>SAM_working!CQ98</f>
        <v>147808899.95872951</v>
      </c>
      <c r="CS99">
        <f>SAM_working!CR98</f>
        <v>545241597.66474676</v>
      </c>
      <c r="CT99">
        <f>SAM_working!CS98</f>
        <v>917536933.85353053</v>
      </c>
      <c r="CU99">
        <f>SAM_working!CT98</f>
        <v>1427267972.00021</v>
      </c>
      <c r="CV99">
        <f>SAM_working!CU98</f>
        <v>1001103598.0306089</v>
      </c>
      <c r="CW99">
        <f>SAM_working!CV98</f>
        <v>4998479265.537529</v>
      </c>
      <c r="CX99">
        <f>SAM_working!CW98</f>
        <v>104195364737.65918</v>
      </c>
      <c r="CY99">
        <f>SAM_working!CX98</f>
        <v>71029508.8569877</v>
      </c>
      <c r="CZ99">
        <f>SAM_working!CY98</f>
        <v>0</v>
      </c>
      <c r="DA99">
        <f>SAM_working!CZ98</f>
        <v>32886309685.753109</v>
      </c>
      <c r="DB99">
        <f>SAM_working!DA98</f>
        <v>0</v>
      </c>
      <c r="DC99">
        <f>SAM_working!DB98</f>
        <v>0</v>
      </c>
      <c r="DD99">
        <f>SAM_working!DC98</f>
        <v>0</v>
      </c>
      <c r="DE99">
        <f>SAM_working!DD98</f>
        <v>34398763704.012703</v>
      </c>
      <c r="DF99">
        <f>SAM_working!DE98</f>
        <v>137361.69308440201</v>
      </c>
      <c r="DG99">
        <f>SAM_working!DF98</f>
        <v>87828.901455843501</v>
      </c>
      <c r="DH99">
        <f>SAM_working!DG98</f>
        <v>3634753118.330442</v>
      </c>
      <c r="DI99">
        <f>SAM_working!DH98</f>
        <v>2494885030.3867168</v>
      </c>
      <c r="DJ99">
        <f t="shared" si="2"/>
        <v>570828140595.43457</v>
      </c>
    </row>
    <row r="100" spans="1:114">
      <c r="A100" t="s">
        <v>117</v>
      </c>
      <c r="B100">
        <f>SAM_working!B99</f>
        <v>91587.285320265903</v>
      </c>
      <c r="D100">
        <f>SAM_working!C99</f>
        <v>0</v>
      </c>
      <c r="E100">
        <f>SAM_working!D99</f>
        <v>0</v>
      </c>
      <c r="F100">
        <f>SAM_working!E99</f>
        <v>1275990.55523376</v>
      </c>
      <c r="G100">
        <f>SAM_working!F99</f>
        <v>372.827520002482</v>
      </c>
      <c r="H100">
        <f>SAM_working!G99</f>
        <v>4263.1611303785803</v>
      </c>
      <c r="I100">
        <f>SAM_working!H99</f>
        <v>3414.9697382941099</v>
      </c>
      <c r="J100">
        <f>SAM_working!I99</f>
        <v>758005.01779237494</v>
      </c>
      <c r="K100">
        <f>SAM_working!J99</f>
        <v>5963.4828040060602</v>
      </c>
      <c r="L100">
        <f>SAM_working!K99</f>
        <v>365370.67650774098</v>
      </c>
      <c r="M100">
        <f>SAM_working!L99</f>
        <v>6355364.9857877595</v>
      </c>
      <c r="N100">
        <f>SAM_working!M99</f>
        <v>13111904.233547401</v>
      </c>
      <c r="O100">
        <f>SAM_working!N99</f>
        <v>8041086.48886282</v>
      </c>
      <c r="P100">
        <f>SAM_working!O99</f>
        <v>1882854.01250104</v>
      </c>
      <c r="Q100">
        <f>SAM_working!P99</f>
        <v>29355.489484592901</v>
      </c>
      <c r="R100">
        <f>SAM_working!Q99</f>
        <v>113141.833457906</v>
      </c>
      <c r="S100">
        <f>SAM_working!R99</f>
        <v>312832.03064089798</v>
      </c>
      <c r="T100">
        <f>SAM_working!S99</f>
        <v>0</v>
      </c>
      <c r="U100">
        <f>SAM_working!T99</f>
        <v>458805.76526436198</v>
      </c>
      <c r="V100">
        <f>SAM_working!U99</f>
        <v>2185305.6107492698</v>
      </c>
      <c r="W100">
        <f>SAM_working!V99</f>
        <v>679287.71427284495</v>
      </c>
      <c r="X100">
        <f>SAM_working!W99</f>
        <v>25961738.8821087</v>
      </c>
      <c r="Y100">
        <f>SAM_working!X99</f>
        <v>5493769.2586833304</v>
      </c>
      <c r="Z100">
        <f>SAM_working!Y99</f>
        <v>1624199.80184409</v>
      </c>
      <c r="AA100">
        <f>SAM_working!Z99</f>
        <v>1037608.39269744</v>
      </c>
      <c r="AB100">
        <f>SAM_working!AA99</f>
        <v>23476687.252847102</v>
      </c>
      <c r="AC100">
        <f>SAM_working!AB99</f>
        <v>4081283.3757888698</v>
      </c>
      <c r="AD100">
        <f>SAM_working!AC99</f>
        <v>3077986.2520170901</v>
      </c>
      <c r="AE100">
        <f>SAM_working!AD99</f>
        <v>23540600.514855001</v>
      </c>
      <c r="AF100">
        <f>SAM_working!AE99</f>
        <v>1666539.65072615</v>
      </c>
      <c r="AG100">
        <f>SAM_working!AF99</f>
        <v>6959613.5292471796</v>
      </c>
      <c r="AH100">
        <f>SAM_working!AG99</f>
        <v>409491.46260933299</v>
      </c>
      <c r="AI100">
        <f>SAM_working!AH99</f>
        <v>3207707.68126402</v>
      </c>
      <c r="AJ100">
        <f>SAM_working!AI99</f>
        <v>25663019.4584064</v>
      </c>
      <c r="AK100">
        <f>SAM_working!AJ99</f>
        <v>450205.96872492402</v>
      </c>
      <c r="AL100">
        <f>SAM_working!AK99</f>
        <v>144186.42195638601</v>
      </c>
      <c r="AM100">
        <f>SAM_working!AL99</f>
        <v>59277.056066639198</v>
      </c>
      <c r="AN100">
        <f>SAM_working!AM99</f>
        <v>2260181.5705223</v>
      </c>
      <c r="AO100">
        <f>SAM_working!AN99</f>
        <v>685535.84159540897</v>
      </c>
      <c r="AP100">
        <f>SAM_working!AO99</f>
        <v>330361.70774889301</v>
      </c>
      <c r="AQ100">
        <f>SAM_working!AP99</f>
        <v>1763658.24951199</v>
      </c>
      <c r="AR100">
        <f>SAM_working!AQ99</f>
        <v>899736.54509892699</v>
      </c>
      <c r="AS100">
        <f>SAM_working!AR99</f>
        <v>2924671.9635092602</v>
      </c>
      <c r="AT100">
        <f>SAM_working!AS99</f>
        <v>48266341.470968202</v>
      </c>
      <c r="AU100">
        <f>SAM_working!AT99</f>
        <v>202661.559265135</v>
      </c>
      <c r="AV100">
        <f>SAM_working!AU99</f>
        <v>3296169.3470000299</v>
      </c>
      <c r="AW100">
        <f>SAM_working!AV99</f>
        <v>4196991.6876052702</v>
      </c>
      <c r="AX100">
        <f>SAM_working!AW99</f>
        <v>122745.827483253</v>
      </c>
      <c r="AY100">
        <f>SAM_working!AX99</f>
        <v>465878.04550585698</v>
      </c>
      <c r="AZ100">
        <f>SAM_working!AY99</f>
        <v>2991386.0201475401</v>
      </c>
      <c r="BA100">
        <f>SAM_working!AZ99</f>
        <v>664934.50125803205</v>
      </c>
      <c r="BB100">
        <f>SAM_working!BA99</f>
        <v>301171.02784201998</v>
      </c>
      <c r="BC100">
        <f>SAM_working!BB99</f>
        <v>2388955.2380451001</v>
      </c>
      <c r="BD100">
        <f>SAM_working!BC99</f>
        <v>2828215.3022702499</v>
      </c>
      <c r="BE100">
        <f>SAM_working!BD99</f>
        <v>1063621.4110193199</v>
      </c>
      <c r="BF100">
        <f>SAM_working!BE99</f>
        <v>15657659.960298801</v>
      </c>
      <c r="BG100">
        <f>SAM_working!BF99</f>
        <v>3065590.3761730599</v>
      </c>
      <c r="BH100">
        <f>SAM_working!BG99</f>
        <v>3164290.6506864098</v>
      </c>
      <c r="BI100">
        <f>SAM_working!BH99</f>
        <v>2668161.4523855201</v>
      </c>
      <c r="BJ100">
        <f>SAM_working!BI99</f>
        <v>89133504.810630202</v>
      </c>
      <c r="BK100">
        <f>SAM_working!BJ99</f>
        <v>4672806.4274669401</v>
      </c>
      <c r="BL100">
        <f>SAM_working!BK99</f>
        <v>2818483.62779469</v>
      </c>
      <c r="BM100">
        <f>SAM_working!BL99</f>
        <v>585406.60511829203</v>
      </c>
      <c r="BN100">
        <f>SAM_working!BM99</f>
        <v>6300294.77006019</v>
      </c>
      <c r="BO100">
        <f>SAM_working!BN99</f>
        <v>2970794.57556536</v>
      </c>
      <c r="BP100">
        <f>SAM_working!BO99</f>
        <v>7569490.2336270502</v>
      </c>
      <c r="BQ100">
        <f>SAM_working!BP99</f>
        <v>23672850.887303699</v>
      </c>
      <c r="BR100">
        <f>SAM_working!BQ99</f>
        <v>6386478.0018519098</v>
      </c>
      <c r="BS100">
        <f>SAM_working!BR99</f>
        <v>3870678.3593921</v>
      </c>
      <c r="BT100">
        <f>SAM_working!BS99</f>
        <v>375567.37066930399</v>
      </c>
      <c r="BU100">
        <f>SAM_working!BT99</f>
        <v>4713473.7328204699</v>
      </c>
      <c r="BV100">
        <f>SAM_working!BU99</f>
        <v>0</v>
      </c>
      <c r="BW100">
        <f>SAM_working!BV99</f>
        <v>0</v>
      </c>
      <c r="BX100">
        <f>SAM_working!BW99</f>
        <v>881627.02125787304</v>
      </c>
      <c r="BY100">
        <f>SAM_working!BX99</f>
        <v>0</v>
      </c>
      <c r="BZ100">
        <f>SAM_working!BY99</f>
        <v>4064423.14257959</v>
      </c>
      <c r="CA100">
        <f>SAM_working!BZ99</f>
        <v>38976.37005759</v>
      </c>
      <c r="CB100">
        <f>SAM_working!CA99</f>
        <v>2388395.1539116902</v>
      </c>
      <c r="CC100">
        <f>SAM_working!CB99</f>
        <v>1965740.7864737201</v>
      </c>
      <c r="CD100">
        <f>SAM_working!CC99</f>
        <v>8322984.2240558099</v>
      </c>
      <c r="CE100">
        <f>SAM_working!CD99</f>
        <v>31683791.311473899</v>
      </c>
      <c r="CF100">
        <f>SAM_working!CE99</f>
        <v>8328974.9880916299</v>
      </c>
      <c r="CG100">
        <f>SAM_working!CF99</f>
        <v>178239.802751126</v>
      </c>
      <c r="CH100">
        <f>SAM_working!CG99</f>
        <v>0</v>
      </c>
      <c r="CI100">
        <f>SAM_working!CH99</f>
        <v>21838.109857635402</v>
      </c>
      <c r="CJ100">
        <f>SAM_working!CI99</f>
        <v>0</v>
      </c>
      <c r="CK100">
        <f>SAM_working!CJ99</f>
        <v>296445293549.22864</v>
      </c>
      <c r="CL100">
        <f>SAM_working!CK99</f>
        <v>30861199051.688202</v>
      </c>
      <c r="CM100">
        <f>SAM_working!CL99</f>
        <v>22385484828.889221</v>
      </c>
      <c r="CN100">
        <f>SAM_working!CM99</f>
        <v>0</v>
      </c>
      <c r="CO100">
        <f>SAM_working!CN99</f>
        <v>46764699.431586802</v>
      </c>
      <c r="CP100">
        <f>SAM_working!CO99</f>
        <v>125731166.900447</v>
      </c>
      <c r="CQ100">
        <f>SAM_working!CP99</f>
        <v>182547993.2503157</v>
      </c>
      <c r="CR100">
        <f>SAM_working!CQ99</f>
        <v>123983391.07745899</v>
      </c>
      <c r="CS100">
        <f>SAM_working!CR99</f>
        <v>450701511.76410973</v>
      </c>
      <c r="CT100">
        <f>SAM_working!CS99</f>
        <v>755897971.81872022</v>
      </c>
      <c r="CU100">
        <f>SAM_working!CT99</f>
        <v>1182432937.9553909</v>
      </c>
      <c r="CV100">
        <f>SAM_working!CU99</f>
        <v>836734861.81382096</v>
      </c>
      <c r="CW100">
        <f>SAM_working!CV99</f>
        <v>4120496310.3492432</v>
      </c>
      <c r="CX100">
        <f>SAM_working!CW99</f>
        <v>64102838889.987427</v>
      </c>
      <c r="CY100">
        <f>SAM_working!CX99</f>
        <v>81251902.022655204</v>
      </c>
      <c r="CZ100">
        <f>SAM_working!CY99</f>
        <v>0</v>
      </c>
      <c r="DA100">
        <f>SAM_working!CZ99</f>
        <v>19683034594.214001</v>
      </c>
      <c r="DB100">
        <f>SAM_working!DA99</f>
        <v>0</v>
      </c>
      <c r="DC100">
        <f>SAM_working!DB99</f>
        <v>0</v>
      </c>
      <c r="DD100">
        <f>SAM_working!DC99</f>
        <v>0</v>
      </c>
      <c r="DE100">
        <f>SAM_working!DD99</f>
        <v>27808580645.013</v>
      </c>
      <c r="DF100">
        <f>SAM_working!DE99</f>
        <v>157130.45194542201</v>
      </c>
      <c r="DG100">
        <f>SAM_working!DF99</f>
        <v>100469.02211045699</v>
      </c>
      <c r="DH100">
        <f>SAM_working!DG99</f>
        <v>4105381606.3365684</v>
      </c>
      <c r="DI100">
        <f>SAM_working!DH99</f>
        <v>2490546882.3877702</v>
      </c>
      <c r="DJ100">
        <f t="shared" ref="DJ100:DJ113" si="3">SUM(B100:DI100)</f>
        <v>476262842954.77179</v>
      </c>
    </row>
    <row r="101" spans="1:114">
      <c r="A101" t="s">
        <v>118</v>
      </c>
      <c r="B101">
        <f>SAM_working!B100</f>
        <v>231740.026428777</v>
      </c>
      <c r="D101">
        <f>SAM_working!C100</f>
        <v>0</v>
      </c>
      <c r="E101">
        <f>SAM_working!D100</f>
        <v>0</v>
      </c>
      <c r="F101">
        <f>SAM_working!E100</f>
        <v>3228593.18254421</v>
      </c>
      <c r="G101">
        <f>SAM_working!F100</f>
        <v>943.35211527044498</v>
      </c>
      <c r="H101">
        <f>SAM_working!G100</f>
        <v>10786.9238570548</v>
      </c>
      <c r="I101">
        <f>SAM_working!H100</f>
        <v>8640.7755687746903</v>
      </c>
      <c r="J101">
        <f>SAM_working!I100</f>
        <v>1917952.9368306401</v>
      </c>
      <c r="K101">
        <f>SAM_working!J100</f>
        <v>15089.1868644798</v>
      </c>
      <c r="L101">
        <f>SAM_working!K100</f>
        <v>924484.33135804103</v>
      </c>
      <c r="M101">
        <f>SAM_working!L100</f>
        <v>16080752.3077124</v>
      </c>
      <c r="N101">
        <f>SAM_working!M100</f>
        <v>33176581.476222798</v>
      </c>
      <c r="O101">
        <f>SAM_working!N100</f>
        <v>20346073.026719801</v>
      </c>
      <c r="P101">
        <f>SAM_working!O100</f>
        <v>4764118.0442540199</v>
      </c>
      <c r="Q101">
        <f>SAM_working!P100</f>
        <v>74277.143221363294</v>
      </c>
      <c r="R101">
        <f>SAM_working!Q100</f>
        <v>286278.72727147798</v>
      </c>
      <c r="S101">
        <f>SAM_working!R100</f>
        <v>791547.67820646695</v>
      </c>
      <c r="T101">
        <f>SAM_working!S100</f>
        <v>0</v>
      </c>
      <c r="U101">
        <f>SAM_working!T100</f>
        <v>1160899.7886141201</v>
      </c>
      <c r="V101">
        <f>SAM_working!U100</f>
        <v>5529400.4863132797</v>
      </c>
      <c r="W101">
        <f>SAM_working!V100</f>
        <v>1718777.36421455</v>
      </c>
      <c r="X101">
        <f>SAM_working!W100</f>
        <v>65690057.671636499</v>
      </c>
      <c r="Y101">
        <f>SAM_working!X100</f>
        <v>13900687.510815</v>
      </c>
      <c r="Z101">
        <f>SAM_working!Y100</f>
        <v>4109654.5627352302</v>
      </c>
      <c r="AA101">
        <f>SAM_working!Z100</f>
        <v>2625423.3380276798</v>
      </c>
      <c r="AB101">
        <f>SAM_working!AA100</f>
        <v>59402220.574727401</v>
      </c>
      <c r="AC101">
        <f>SAM_working!AB100</f>
        <v>10326725.0913851</v>
      </c>
      <c r="AD101">
        <f>SAM_working!AC100</f>
        <v>7788118.3277305802</v>
      </c>
      <c r="AE101">
        <f>SAM_working!AD100</f>
        <v>59563938.011542603</v>
      </c>
      <c r="AF101">
        <f>SAM_working!AE100</f>
        <v>4216785.5653040903</v>
      </c>
      <c r="AG101">
        <f>SAM_working!AF100</f>
        <v>17609660.746707801</v>
      </c>
      <c r="AH101">
        <f>SAM_working!AG100</f>
        <v>1036121.5755616101</v>
      </c>
      <c r="AI101">
        <f>SAM_working!AH100</f>
        <v>8116347.8121720301</v>
      </c>
      <c r="AJ101">
        <f>SAM_working!AI100</f>
        <v>64934218.617105</v>
      </c>
      <c r="AK101">
        <f>SAM_working!AJ100</f>
        <v>1139140.0315652899</v>
      </c>
      <c r="AL101">
        <f>SAM_working!AK100</f>
        <v>364829.73720643902</v>
      </c>
      <c r="AM101">
        <f>SAM_working!AL100</f>
        <v>149986.61103959399</v>
      </c>
      <c r="AN101">
        <f>SAM_working!AM100</f>
        <v>5718856.4444848401</v>
      </c>
      <c r="AO101">
        <f>SAM_working!AN100</f>
        <v>1734586.77690538</v>
      </c>
      <c r="AP101">
        <f>SAM_working!AO100</f>
        <v>835902.39209594799</v>
      </c>
      <c r="AQ101">
        <f>SAM_working!AP100</f>
        <v>4462521.2760051303</v>
      </c>
      <c r="AR101">
        <f>SAM_working!AQ100</f>
        <v>2276571.1420646799</v>
      </c>
      <c r="AS101">
        <f>SAM_working!AR100</f>
        <v>7400192.6768449498</v>
      </c>
      <c r="AT101">
        <f>SAM_working!AS100</f>
        <v>122126594.41744</v>
      </c>
      <c r="AU101">
        <f>SAM_working!AT100</f>
        <v>512787.28194608499</v>
      </c>
      <c r="AV101">
        <f>SAM_working!AU100</f>
        <v>8340179.1953592496</v>
      </c>
      <c r="AW101">
        <f>SAM_working!AV100</f>
        <v>10619497.6868889</v>
      </c>
      <c r="AX101">
        <f>SAM_working!AW100</f>
        <v>310579.36923802498</v>
      </c>
      <c r="AY101">
        <f>SAM_working!AX100</f>
        <v>1178794.52590593</v>
      </c>
      <c r="AZ101">
        <f>SAM_working!AY100</f>
        <v>7568996.86395959</v>
      </c>
      <c r="BA101">
        <f>SAM_working!AZ100</f>
        <v>1682459.9436057899</v>
      </c>
      <c r="BB101">
        <f>SAM_working!BA100</f>
        <v>762042.26064388303</v>
      </c>
      <c r="BC101">
        <f>SAM_working!BB100</f>
        <v>6044687.8413944803</v>
      </c>
      <c r="BD101">
        <f>SAM_working!BC100</f>
        <v>7156131.8430010704</v>
      </c>
      <c r="BE101">
        <f>SAM_working!BD100</f>
        <v>2691243.1462284001</v>
      </c>
      <c r="BF101">
        <f>SAM_working!BE100</f>
        <v>39618015.975953102</v>
      </c>
      <c r="BG101">
        <f>SAM_working!BF100</f>
        <v>7756753.4872327195</v>
      </c>
      <c r="BH101">
        <f>SAM_working!BG100</f>
        <v>8006491.2553548701</v>
      </c>
      <c r="BI101">
        <f>SAM_working!BH100</f>
        <v>6751153.3214452304</v>
      </c>
      <c r="BJ101">
        <f>SAM_working!BI100</f>
        <v>225531313.52539799</v>
      </c>
      <c r="BK101">
        <f>SAM_working!BJ100</f>
        <v>11823434.674486799</v>
      </c>
      <c r="BL101">
        <f>SAM_working!BK100</f>
        <v>7131508.1357661998</v>
      </c>
      <c r="BM101">
        <f>SAM_working!BL100</f>
        <v>1481233.3575267</v>
      </c>
      <c r="BN101">
        <f>SAM_working!BM100</f>
        <v>15941410.1140496</v>
      </c>
      <c r="BO101">
        <f>SAM_working!BN100</f>
        <v>7516895.0695348</v>
      </c>
      <c r="BP101">
        <f>SAM_working!BO100</f>
        <v>19152809.919620499</v>
      </c>
      <c r="BQ101">
        <f>SAM_working!BP100</f>
        <v>59898566.390354097</v>
      </c>
      <c r="BR101">
        <f>SAM_working!BQ100</f>
        <v>16159476.4574649</v>
      </c>
      <c r="BS101">
        <f>SAM_working!BR100</f>
        <v>9793838.7644768301</v>
      </c>
      <c r="BT101">
        <f>SAM_working!BS100</f>
        <v>950284.66124252102</v>
      </c>
      <c r="BU101">
        <f>SAM_working!BT100</f>
        <v>11926333.7000934</v>
      </c>
      <c r="BV101">
        <f>SAM_working!BU100</f>
        <v>0</v>
      </c>
      <c r="BW101">
        <f>SAM_working!BV100</f>
        <v>0</v>
      </c>
      <c r="BX101">
        <f>SAM_working!BW100</f>
        <v>2230749.26276273</v>
      </c>
      <c r="BY101">
        <f>SAM_working!BX100</f>
        <v>0</v>
      </c>
      <c r="BZ101">
        <f>SAM_working!BY100</f>
        <v>10284064.247406101</v>
      </c>
      <c r="CA101">
        <f>SAM_working!BZ100</f>
        <v>98620.512614375606</v>
      </c>
      <c r="CB101">
        <f>SAM_working!CA100</f>
        <v>6043270.6805797899</v>
      </c>
      <c r="CC101">
        <f>SAM_working!CB100</f>
        <v>4973843.4785635704</v>
      </c>
      <c r="CD101">
        <f>SAM_working!CC100</f>
        <v>21059348.765545301</v>
      </c>
      <c r="CE101">
        <f>SAM_working!CD100</f>
        <v>80168361.909730494</v>
      </c>
      <c r="CF101">
        <f>SAM_working!CE100</f>
        <v>21074506.9811331</v>
      </c>
      <c r="CG101">
        <f>SAM_working!CF100</f>
        <v>450993.78648213198</v>
      </c>
      <c r="CH101">
        <f>SAM_working!CG100</f>
        <v>0</v>
      </c>
      <c r="CI101">
        <f>SAM_working!CH100</f>
        <v>55256.186902650297</v>
      </c>
      <c r="CJ101">
        <f>SAM_working!CI100</f>
        <v>0</v>
      </c>
      <c r="CK101">
        <f>SAM_working!CJ100</f>
        <v>936533050398.41003</v>
      </c>
      <c r="CL101">
        <f>SAM_working!CK100</f>
        <v>162106422035.01901</v>
      </c>
      <c r="CM101">
        <f>SAM_working!CL100</f>
        <v>109551074857.9933</v>
      </c>
      <c r="CN101">
        <f>SAM_working!CM100</f>
        <v>0</v>
      </c>
      <c r="CO101">
        <f>SAM_working!CN100</f>
        <v>247070002.9166576</v>
      </c>
      <c r="CP101">
        <f>SAM_working!CO100</f>
        <v>768521944.24000919</v>
      </c>
      <c r="CQ101">
        <f>SAM_working!CP100</f>
        <v>1145112709.3453088</v>
      </c>
      <c r="CR101">
        <f>SAM_working!CQ100</f>
        <v>751463500.22243166</v>
      </c>
      <c r="CS101">
        <f>SAM_working!CR100</f>
        <v>2819756640.4740419</v>
      </c>
      <c r="CT101">
        <f>SAM_working!CS100</f>
        <v>4763381461.3189497</v>
      </c>
      <c r="CU101">
        <f>SAM_working!CT100</f>
        <v>7362269728.2584496</v>
      </c>
      <c r="CV101">
        <f>SAM_working!CU100</f>
        <v>5111157537.2756701</v>
      </c>
      <c r="CW101">
        <f>SAM_working!CV100</f>
        <v>25931027240.650494</v>
      </c>
      <c r="CX101">
        <f>SAM_working!CW100</f>
        <v>184707748755.98535</v>
      </c>
      <c r="CY101">
        <f>SAM_working!CX100</f>
        <v>205588776.39265499</v>
      </c>
      <c r="CZ101">
        <f>SAM_working!CY100</f>
        <v>0</v>
      </c>
      <c r="DA101">
        <f>SAM_working!CZ100</f>
        <v>47796260282.924194</v>
      </c>
      <c r="DB101">
        <f>SAM_working!DA100</f>
        <v>0</v>
      </c>
      <c r="DC101">
        <f>SAM_working!DB100</f>
        <v>0</v>
      </c>
      <c r="DD101">
        <f>SAM_working!DC100</f>
        <v>0</v>
      </c>
      <c r="DE101">
        <f>SAM_working!DD100</f>
        <v>187724222879.55499</v>
      </c>
      <c r="DF101">
        <f>SAM_working!DE100</f>
        <v>397581.552496791</v>
      </c>
      <c r="DG101">
        <f>SAM_working!DF100</f>
        <v>254213.16679203801</v>
      </c>
      <c r="DH101">
        <f>SAM_working!DG100</f>
        <v>10511567053.080709</v>
      </c>
      <c r="DI101">
        <f>SAM_working!DH100</f>
        <v>7159077457.7252502</v>
      </c>
      <c r="DJ101">
        <f t="shared" si="3"/>
        <v>1696393967068.7561</v>
      </c>
    </row>
    <row r="102" spans="1:114">
      <c r="A102" t="s">
        <v>119</v>
      </c>
      <c r="B102">
        <f>SAM_working!B101</f>
        <v>1781144.7473840101</v>
      </c>
      <c r="D102">
        <f>SAM_working!C101</f>
        <v>73077.0745749794</v>
      </c>
      <c r="E102">
        <f>SAM_working!D101</f>
        <v>42041.851183647399</v>
      </c>
      <c r="F102">
        <f>SAM_working!E101</f>
        <v>1950537.7552290801</v>
      </c>
      <c r="G102">
        <f>SAM_working!F101</f>
        <v>194757.19656467799</v>
      </c>
      <c r="H102">
        <f>SAM_working!G101</f>
        <v>681.66955074012299</v>
      </c>
      <c r="I102">
        <f>SAM_working!H101</f>
        <v>1225.1267481412999</v>
      </c>
      <c r="J102">
        <f>SAM_working!I101</f>
        <v>138119.599258489</v>
      </c>
      <c r="K102">
        <f>SAM_working!J101</f>
        <v>9715.3301576369195</v>
      </c>
      <c r="L102">
        <f>SAM_working!K101</f>
        <v>59339.694525048501</v>
      </c>
      <c r="M102">
        <f>SAM_working!L101</f>
        <v>1753691.3941195901</v>
      </c>
      <c r="N102">
        <f>SAM_working!M101</f>
        <v>2570260.51419097</v>
      </c>
      <c r="O102">
        <f>SAM_working!N101</f>
        <v>18246603.7717719</v>
      </c>
      <c r="P102">
        <f>SAM_working!O101</f>
        <v>899607.22870704695</v>
      </c>
      <c r="Q102">
        <f>SAM_working!P101</f>
        <v>52208.961986533301</v>
      </c>
      <c r="R102">
        <f>SAM_working!Q101</f>
        <v>19112.723249653001</v>
      </c>
      <c r="S102">
        <f>SAM_working!R101</f>
        <v>317669.89724517602</v>
      </c>
      <c r="T102">
        <f>SAM_working!S101</f>
        <v>4837.1577439539096</v>
      </c>
      <c r="U102">
        <f>SAM_working!T101</f>
        <v>2167954.1444622902</v>
      </c>
      <c r="V102">
        <f>SAM_working!U101</f>
        <v>444535.83813364798</v>
      </c>
      <c r="W102">
        <f>SAM_working!V101</f>
        <v>122467.932791012</v>
      </c>
      <c r="X102">
        <f>SAM_working!W101</f>
        <v>4207347.52947425</v>
      </c>
      <c r="Y102">
        <f>SAM_working!X101</f>
        <v>2561874.1502435501</v>
      </c>
      <c r="Z102">
        <f>SAM_working!Y101</f>
        <v>580307.16049401904</v>
      </c>
      <c r="AA102">
        <f>SAM_working!Z101</f>
        <v>204245.428815716</v>
      </c>
      <c r="AB102">
        <f>SAM_working!AA101</f>
        <v>3757243.9925226201</v>
      </c>
      <c r="AC102">
        <f>SAM_working!AB101</f>
        <v>689299.47661183204</v>
      </c>
      <c r="AD102">
        <f>SAM_working!AC101</f>
        <v>503542.551510702</v>
      </c>
      <c r="AE102">
        <f>SAM_working!AD101</f>
        <v>3905183.1670992901</v>
      </c>
      <c r="AF102">
        <f>SAM_working!AE101</f>
        <v>277358.82431992202</v>
      </c>
      <c r="AG102">
        <f>SAM_working!AF101</f>
        <v>1148853.94316237</v>
      </c>
      <c r="AH102">
        <f>SAM_working!AG101</f>
        <v>89970.703580832007</v>
      </c>
      <c r="AI102">
        <f>SAM_working!AH101</f>
        <v>708092.65400407498</v>
      </c>
      <c r="AJ102">
        <f>SAM_working!AI101</f>
        <v>4235581.6913523898</v>
      </c>
      <c r="AK102">
        <f>SAM_working!AJ101</f>
        <v>155505.41944134401</v>
      </c>
      <c r="AL102">
        <f>SAM_working!AK101</f>
        <v>24419.716552265301</v>
      </c>
      <c r="AM102">
        <f>SAM_working!AL101</f>
        <v>14731.555893435499</v>
      </c>
      <c r="AN102">
        <f>SAM_working!AM101</f>
        <v>453340.79762491398</v>
      </c>
      <c r="AO102">
        <f>SAM_working!AN101</f>
        <v>119469.43261267499</v>
      </c>
      <c r="AP102">
        <f>SAM_working!AO101</f>
        <v>91862.373211041398</v>
      </c>
      <c r="AQ102">
        <f>SAM_working!AP101</f>
        <v>294684.75099901902</v>
      </c>
      <c r="AR102">
        <f>SAM_working!AQ101</f>
        <v>156930.06449966301</v>
      </c>
      <c r="AS102">
        <f>SAM_working!AR101</f>
        <v>508460.65274954698</v>
      </c>
      <c r="AT102">
        <f>SAM_working!AS101</f>
        <v>7691117.4572633402</v>
      </c>
      <c r="AU102">
        <f>SAM_working!AT101</f>
        <v>32627.908746942499</v>
      </c>
      <c r="AV102">
        <f>SAM_working!AU101</f>
        <v>527107.72322514199</v>
      </c>
      <c r="AW102">
        <f>SAM_working!AV101</f>
        <v>710263.13551594899</v>
      </c>
      <c r="AX102">
        <f>SAM_working!AW101</f>
        <v>25236.778221271099</v>
      </c>
      <c r="AY102">
        <f>SAM_working!AX101</f>
        <v>81341.908561756994</v>
      </c>
      <c r="AZ102">
        <f>SAM_working!AY101</f>
        <v>480214.69438308501</v>
      </c>
      <c r="BA102">
        <f>SAM_working!AZ101</f>
        <v>106767.037055493</v>
      </c>
      <c r="BB102">
        <f>SAM_working!BA101</f>
        <v>69232.068723678007</v>
      </c>
      <c r="BC102">
        <f>SAM_working!BB101</f>
        <v>386614.64748930099</v>
      </c>
      <c r="BD102">
        <f>SAM_working!BC101</f>
        <v>460676.95139912801</v>
      </c>
      <c r="BE102">
        <f>SAM_working!BD101</f>
        <v>174843.94301469499</v>
      </c>
      <c r="BF102">
        <f>SAM_working!BE101</f>
        <v>2510942.5746327601</v>
      </c>
      <c r="BG102">
        <f>SAM_working!BF101</f>
        <v>520774.8858926</v>
      </c>
      <c r="BH102">
        <f>SAM_working!BG101</f>
        <v>529629.88922603196</v>
      </c>
      <c r="BI102">
        <f>SAM_working!BH101</f>
        <v>428187.97404046502</v>
      </c>
      <c r="BJ102">
        <f>SAM_working!BI101</f>
        <v>14210409.901721099</v>
      </c>
      <c r="BK102">
        <f>SAM_working!BJ101</f>
        <v>762922.73485370504</v>
      </c>
      <c r="BL102">
        <f>SAM_working!BK101</f>
        <v>453853.26972248399</v>
      </c>
      <c r="BM102">
        <f>SAM_working!BL101</f>
        <v>118582.817912564</v>
      </c>
      <c r="BN102">
        <f>SAM_working!BM101</f>
        <v>1526898.4692669499</v>
      </c>
      <c r="BO102">
        <f>SAM_working!BN101</f>
        <v>488794.37467761303</v>
      </c>
      <c r="BP102">
        <f>SAM_working!BO101</f>
        <v>1210499.85540101</v>
      </c>
      <c r="BQ102">
        <f>SAM_working!BP101</f>
        <v>4028568.0630987301</v>
      </c>
      <c r="BR102">
        <f>SAM_working!BQ101</f>
        <v>1053840.1329087301</v>
      </c>
      <c r="BS102">
        <f>SAM_working!BR101</f>
        <v>1114630.688969</v>
      </c>
      <c r="BT102">
        <f>SAM_working!BS101</f>
        <v>76168.660123466194</v>
      </c>
      <c r="BU102">
        <f>SAM_working!BT101</f>
        <v>822757.64991920604</v>
      </c>
      <c r="BV102">
        <f>SAM_working!BU101</f>
        <v>59484.578399137499</v>
      </c>
      <c r="BW102">
        <f>SAM_working!BV101</f>
        <v>59132.200628030398</v>
      </c>
      <c r="BX102">
        <f>SAM_working!BW101</f>
        <v>176866.312944926</v>
      </c>
      <c r="BY102">
        <f>SAM_working!BX101</f>
        <v>31542.039128882599</v>
      </c>
      <c r="BZ102">
        <f>SAM_working!BY101</f>
        <v>659536.45629038103</v>
      </c>
      <c r="CA102">
        <f>SAM_working!BZ101</f>
        <v>8461.7034362520899</v>
      </c>
      <c r="CB102">
        <f>SAM_working!CA101</f>
        <v>427296.12565800297</v>
      </c>
      <c r="CC102">
        <f>SAM_working!CB101</f>
        <v>377278.728902373</v>
      </c>
      <c r="CD102">
        <f>SAM_working!CC101</f>
        <v>1651848.87064847</v>
      </c>
      <c r="CE102">
        <f>SAM_working!CD101</f>
        <v>5076878.3526614504</v>
      </c>
      <c r="CF102">
        <f>SAM_working!CE101</f>
        <v>1352257.21260754</v>
      </c>
      <c r="CG102">
        <f>SAM_working!CF101</f>
        <v>50926.187373299501</v>
      </c>
      <c r="CH102">
        <f>SAM_working!CG101</f>
        <v>0</v>
      </c>
      <c r="CI102">
        <f>SAM_working!CH101</f>
        <v>446467.09202173701</v>
      </c>
      <c r="CJ102">
        <f>SAM_working!CI101</f>
        <v>0</v>
      </c>
      <c r="CK102">
        <f>SAM_working!CJ101</f>
        <v>242952420437.76398</v>
      </c>
      <c r="CL102">
        <f>SAM_working!CK101</f>
        <v>11254186545.0618</v>
      </c>
      <c r="CM102">
        <f>SAM_working!CL101</f>
        <v>9596343151.2516155</v>
      </c>
      <c r="CN102">
        <f>SAM_working!CM101</f>
        <v>11802373878.386639</v>
      </c>
      <c r="CO102">
        <f>SAM_working!CN101</f>
        <v>-3733352126.9122372</v>
      </c>
      <c r="CP102">
        <f>SAM_working!CO101</f>
        <v>-4016727768.8007541</v>
      </c>
      <c r="CQ102">
        <f>SAM_working!CP101</f>
        <v>-3424060341.9917626</v>
      </c>
      <c r="CR102">
        <f>SAM_working!CQ101</f>
        <v>-2255376963.4667683</v>
      </c>
      <c r="CS102">
        <f>SAM_working!CR101</f>
        <v>3773238267.5703645</v>
      </c>
      <c r="CT102">
        <f>SAM_working!CS101</f>
        <v>8205279430.4808874</v>
      </c>
      <c r="CU102">
        <f>SAM_working!CT101</f>
        <v>36635583408.394272</v>
      </c>
      <c r="CV102">
        <f>SAM_working!CU101</f>
        <v>48505404059.532379</v>
      </c>
      <c r="CW102">
        <f>SAM_working!CV101</f>
        <v>278985452429.69427</v>
      </c>
      <c r="CX102">
        <f>SAM_working!CW101</f>
        <v>556556.66773283901</v>
      </c>
      <c r="CY102">
        <f>SAM_working!CX101</f>
        <v>13028098.842686299</v>
      </c>
      <c r="CZ102">
        <f>SAM_working!CY101</f>
        <v>0</v>
      </c>
      <c r="DA102">
        <f>SAM_working!CZ101</f>
        <v>1115867.3056119501</v>
      </c>
      <c r="DB102">
        <f>SAM_working!DA101</f>
        <v>134515.860880008</v>
      </c>
      <c r="DC102">
        <f>SAM_working!DB101</f>
        <v>141592.727352621</v>
      </c>
      <c r="DD102">
        <f>SAM_working!DC101</f>
        <v>0</v>
      </c>
      <c r="DE102">
        <f>SAM_working!DD101</f>
        <v>67128125356.565063</v>
      </c>
      <c r="DF102">
        <f>SAM_working!DE101</f>
        <v>244132897970.45029</v>
      </c>
      <c r="DG102">
        <f>SAM_working!DF101</f>
        <v>105758.828459928</v>
      </c>
      <c r="DH102">
        <f>SAM_working!DG101</f>
        <v>5144435115.8087273</v>
      </c>
      <c r="DI102">
        <f>SAM_working!DH101</f>
        <v>222931515.864362</v>
      </c>
      <c r="DJ102">
        <f t="shared" si="3"/>
        <v>955030756133.58887</v>
      </c>
    </row>
    <row r="103" spans="1:114">
      <c r="A103" t="s">
        <v>162</v>
      </c>
      <c r="B103">
        <f>SAM_working!B102</f>
        <v>0</v>
      </c>
      <c r="D103">
        <f>SAM_working!C102</f>
        <v>0</v>
      </c>
      <c r="E103">
        <f>SAM_working!D102</f>
        <v>0</v>
      </c>
      <c r="F103">
        <f>SAM_working!E102</f>
        <v>0</v>
      </c>
      <c r="G103">
        <f>SAM_working!F102</f>
        <v>0</v>
      </c>
      <c r="H103">
        <f>SAM_working!G102</f>
        <v>0</v>
      </c>
      <c r="I103">
        <f>SAM_working!H102</f>
        <v>0</v>
      </c>
      <c r="J103">
        <f>SAM_working!I102</f>
        <v>0</v>
      </c>
      <c r="K103">
        <f>SAM_working!J102</f>
        <v>0</v>
      </c>
      <c r="L103">
        <f>SAM_working!K102</f>
        <v>0</v>
      </c>
      <c r="M103">
        <f>SAM_working!L102</f>
        <v>0</v>
      </c>
      <c r="N103">
        <f>SAM_working!M102</f>
        <v>0</v>
      </c>
      <c r="O103">
        <f>SAM_working!N102</f>
        <v>0</v>
      </c>
      <c r="P103">
        <f>SAM_working!O102</f>
        <v>0</v>
      </c>
      <c r="Q103">
        <f>SAM_working!P102</f>
        <v>0</v>
      </c>
      <c r="R103">
        <f>SAM_working!Q102</f>
        <v>0</v>
      </c>
      <c r="S103">
        <f>SAM_working!R102</f>
        <v>0</v>
      </c>
      <c r="T103">
        <f>SAM_working!S102</f>
        <v>0</v>
      </c>
      <c r="U103">
        <f>SAM_working!T102</f>
        <v>0</v>
      </c>
      <c r="V103">
        <f>SAM_working!U102</f>
        <v>0</v>
      </c>
      <c r="W103">
        <f>SAM_working!V102</f>
        <v>0</v>
      </c>
      <c r="X103">
        <f>SAM_working!W102</f>
        <v>0</v>
      </c>
      <c r="Y103">
        <f>SAM_working!X102</f>
        <v>0</v>
      </c>
      <c r="Z103">
        <f>SAM_working!Y102</f>
        <v>0</v>
      </c>
      <c r="AA103">
        <f>SAM_working!Z102</f>
        <v>0</v>
      </c>
      <c r="AB103">
        <f>SAM_working!AA102</f>
        <v>0</v>
      </c>
      <c r="AC103">
        <f>SAM_working!AB102</f>
        <v>0</v>
      </c>
      <c r="AD103">
        <f>SAM_working!AC102</f>
        <v>0</v>
      </c>
      <c r="AE103">
        <f>SAM_working!AD102</f>
        <v>0</v>
      </c>
      <c r="AF103">
        <f>SAM_working!AE102</f>
        <v>0</v>
      </c>
      <c r="AG103">
        <f>SAM_working!AF102</f>
        <v>0</v>
      </c>
      <c r="AH103">
        <f>SAM_working!AG102</f>
        <v>0</v>
      </c>
      <c r="AI103">
        <f>SAM_working!AH102</f>
        <v>0</v>
      </c>
      <c r="AJ103">
        <f>SAM_working!AI102</f>
        <v>0</v>
      </c>
      <c r="AK103">
        <f>SAM_working!AJ102</f>
        <v>0</v>
      </c>
      <c r="AL103">
        <f>SAM_working!AK102</f>
        <v>0</v>
      </c>
      <c r="AM103">
        <f>SAM_working!AL102</f>
        <v>0</v>
      </c>
      <c r="AN103">
        <f>SAM_working!AM102</f>
        <v>0</v>
      </c>
      <c r="AO103">
        <f>SAM_working!AN102</f>
        <v>0</v>
      </c>
      <c r="AP103">
        <f>SAM_working!AO102</f>
        <v>0</v>
      </c>
      <c r="AQ103">
        <f>SAM_working!AP102</f>
        <v>0</v>
      </c>
      <c r="AR103">
        <f>SAM_working!AQ102</f>
        <v>0</v>
      </c>
      <c r="AS103">
        <f>SAM_working!AR102</f>
        <v>0</v>
      </c>
      <c r="AT103">
        <f>SAM_working!AS102</f>
        <v>0</v>
      </c>
      <c r="AU103">
        <f>SAM_working!AT102</f>
        <v>0</v>
      </c>
      <c r="AV103">
        <f>SAM_working!AU102</f>
        <v>0</v>
      </c>
      <c r="AW103">
        <f>SAM_working!AV102</f>
        <v>0</v>
      </c>
      <c r="AX103">
        <f>SAM_working!AW102</f>
        <v>0</v>
      </c>
      <c r="AY103">
        <f>SAM_working!AX102</f>
        <v>0</v>
      </c>
      <c r="AZ103">
        <f>SAM_working!AY102</f>
        <v>0</v>
      </c>
      <c r="BA103">
        <f>SAM_working!AZ102</f>
        <v>0</v>
      </c>
      <c r="BB103">
        <f>SAM_working!BA102</f>
        <v>0</v>
      </c>
      <c r="BC103">
        <f>SAM_working!BB102</f>
        <v>0</v>
      </c>
      <c r="BD103">
        <f>SAM_working!BC102</f>
        <v>0</v>
      </c>
      <c r="BE103">
        <f>SAM_working!BD102</f>
        <v>0</v>
      </c>
      <c r="BF103">
        <f>SAM_working!BE102</f>
        <v>0</v>
      </c>
      <c r="BG103">
        <f>SAM_working!BF102</f>
        <v>0</v>
      </c>
      <c r="BH103">
        <f>SAM_working!BG102</f>
        <v>0</v>
      </c>
      <c r="BI103">
        <f>SAM_working!BH102</f>
        <v>0</v>
      </c>
      <c r="BJ103">
        <f>SAM_working!BI102</f>
        <v>0</v>
      </c>
      <c r="BK103">
        <f>SAM_working!BJ102</f>
        <v>0</v>
      </c>
      <c r="BL103">
        <f>SAM_working!BK102</f>
        <v>0</v>
      </c>
      <c r="BM103">
        <f>SAM_working!BL102</f>
        <v>0</v>
      </c>
      <c r="BN103">
        <f>SAM_working!BM102</f>
        <v>0</v>
      </c>
      <c r="BO103">
        <f>SAM_working!BN102</f>
        <v>0</v>
      </c>
      <c r="BP103">
        <f>SAM_working!BO102</f>
        <v>0</v>
      </c>
      <c r="BQ103">
        <f>SAM_working!BP102</f>
        <v>0</v>
      </c>
      <c r="BR103">
        <f>SAM_working!BQ102</f>
        <v>0</v>
      </c>
      <c r="BS103">
        <f>SAM_working!BR102</f>
        <v>0</v>
      </c>
      <c r="BT103">
        <f>SAM_working!BS102</f>
        <v>0</v>
      </c>
      <c r="BU103">
        <f>SAM_working!BT102</f>
        <v>0</v>
      </c>
      <c r="BV103">
        <f>SAM_working!BU102</f>
        <v>0</v>
      </c>
      <c r="BW103">
        <f>SAM_working!BV102</f>
        <v>0</v>
      </c>
      <c r="BX103">
        <f>SAM_working!BW102</f>
        <v>0</v>
      </c>
      <c r="BY103">
        <f>SAM_working!BX102</f>
        <v>0</v>
      </c>
      <c r="BZ103">
        <f>SAM_working!BY102</f>
        <v>0</v>
      </c>
      <c r="CA103">
        <f>SAM_working!BZ102</f>
        <v>0</v>
      </c>
      <c r="CB103">
        <f>SAM_working!CA102</f>
        <v>0</v>
      </c>
      <c r="CC103">
        <f>SAM_working!CB102</f>
        <v>0</v>
      </c>
      <c r="CD103">
        <f>SAM_working!CC102</f>
        <v>0</v>
      </c>
      <c r="CE103">
        <f>SAM_working!CD102</f>
        <v>0</v>
      </c>
      <c r="CF103">
        <f>SAM_working!CE102</f>
        <v>0</v>
      </c>
      <c r="CG103">
        <f>SAM_working!CF102</f>
        <v>0</v>
      </c>
      <c r="CH103">
        <f>SAM_working!CG102</f>
        <v>0</v>
      </c>
      <c r="CI103">
        <f>SAM_working!CH102</f>
        <v>0</v>
      </c>
      <c r="CJ103">
        <f>SAM_working!CI102</f>
        <v>0</v>
      </c>
      <c r="CK103">
        <f>SAM_working!CJ102</f>
        <v>0</v>
      </c>
      <c r="CL103">
        <f>SAM_working!CK102</f>
        <v>0</v>
      </c>
      <c r="CM103">
        <f>SAM_working!CL102</f>
        <v>0</v>
      </c>
      <c r="CN103">
        <f>SAM_working!CM102</f>
        <v>0</v>
      </c>
      <c r="CO103">
        <f>SAM_working!CN102</f>
        <v>0</v>
      </c>
      <c r="CP103">
        <f>SAM_working!CO102</f>
        <v>0</v>
      </c>
      <c r="CQ103">
        <f>SAM_working!CP102</f>
        <v>0</v>
      </c>
      <c r="CR103">
        <f>SAM_working!CQ102</f>
        <v>0</v>
      </c>
      <c r="CS103">
        <f>SAM_working!CR102</f>
        <v>0</v>
      </c>
      <c r="CT103">
        <f>SAM_working!CS102</f>
        <v>0</v>
      </c>
      <c r="CU103">
        <f>SAM_working!CT102</f>
        <v>0</v>
      </c>
      <c r="CV103">
        <f>SAM_working!CU102</f>
        <v>0</v>
      </c>
      <c r="CW103">
        <f>SAM_working!CV102</f>
        <v>0</v>
      </c>
      <c r="CX103">
        <f>SAM_working!CW102</f>
        <v>110874290592.78</v>
      </c>
      <c r="CY103">
        <f>SAM_working!CX102</f>
        <v>0</v>
      </c>
      <c r="CZ103">
        <f>SAM_working!CY102</f>
        <v>0</v>
      </c>
      <c r="DA103">
        <f>SAM_working!CZ102</f>
        <v>0</v>
      </c>
      <c r="DB103">
        <f>SAM_working!DA102</f>
        <v>0</v>
      </c>
      <c r="DC103">
        <f>SAM_working!DB102</f>
        <v>0</v>
      </c>
      <c r="DD103">
        <f>SAM_working!DC102</f>
        <v>0</v>
      </c>
      <c r="DE103">
        <f>SAM_working!DD102</f>
        <v>0</v>
      </c>
      <c r="DF103">
        <f>SAM_working!DE102</f>
        <v>0</v>
      </c>
      <c r="DG103">
        <f>SAM_working!DF102</f>
        <v>0</v>
      </c>
      <c r="DH103">
        <f>SAM_working!DG102</f>
        <v>0</v>
      </c>
      <c r="DI103">
        <f>SAM_working!DH102</f>
        <v>0</v>
      </c>
      <c r="DJ103">
        <f t="shared" si="3"/>
        <v>110874290592.78</v>
      </c>
    </row>
    <row r="104" spans="1:114">
      <c r="A104" t="s">
        <v>120</v>
      </c>
      <c r="B104">
        <f>SAM_working!B103</f>
        <v>18059.617371616601</v>
      </c>
      <c r="D104">
        <f>SAM_working!C103</f>
        <v>0</v>
      </c>
      <c r="E104">
        <f>SAM_working!D103</f>
        <v>0</v>
      </c>
      <c r="F104">
        <f>SAM_working!E103</f>
        <v>251605.898315881</v>
      </c>
      <c r="G104">
        <f>SAM_working!F103</f>
        <v>73.515907074971494</v>
      </c>
      <c r="H104">
        <f>SAM_working!G103</f>
        <v>840.63042745464702</v>
      </c>
      <c r="I104">
        <f>SAM_working!H103</f>
        <v>673.38000677256298</v>
      </c>
      <c r="J104">
        <f>SAM_working!I103</f>
        <v>149467.04162293399</v>
      </c>
      <c r="K104">
        <f>SAM_working!J103</f>
        <v>1175.90795781272</v>
      </c>
      <c r="L104">
        <f>SAM_working!K103</f>
        <v>72045.531139664105</v>
      </c>
      <c r="M104">
        <f>SAM_working!L103</f>
        <v>1253181.1539008401</v>
      </c>
      <c r="N104">
        <f>SAM_working!M103</f>
        <v>2585467.7605424002</v>
      </c>
      <c r="O104">
        <f>SAM_working!N103</f>
        <v>1585579.7530534</v>
      </c>
      <c r="P104">
        <f>SAM_working!O103</f>
        <v>371270.12678099098</v>
      </c>
      <c r="Q104">
        <f>SAM_working!P103</f>
        <v>5788.4553079002098</v>
      </c>
      <c r="R104">
        <f>SAM_working!Q103</f>
        <v>22309.8458899385</v>
      </c>
      <c r="S104">
        <f>SAM_working!R103</f>
        <v>61685.710578762497</v>
      </c>
      <c r="T104">
        <f>SAM_working!S103</f>
        <v>0</v>
      </c>
      <c r="U104">
        <f>SAM_working!T103</f>
        <v>90469.507198426407</v>
      </c>
      <c r="V104">
        <f>SAM_working!U103</f>
        <v>430908.97423341399</v>
      </c>
      <c r="W104">
        <f>SAM_working!V103</f>
        <v>133945.188593695</v>
      </c>
      <c r="X104">
        <f>SAM_working!W103</f>
        <v>5119259.3914448004</v>
      </c>
      <c r="Y104">
        <f>SAM_working!X103</f>
        <v>1083287.60256219</v>
      </c>
      <c r="Z104">
        <f>SAM_working!Y103</f>
        <v>320267.45692689897</v>
      </c>
      <c r="AA104">
        <f>SAM_working!Z103</f>
        <v>204600.56751510201</v>
      </c>
      <c r="AB104">
        <f>SAM_working!AA103</f>
        <v>4629245.0688645197</v>
      </c>
      <c r="AC104">
        <f>SAM_working!AB103</f>
        <v>804766.90508019296</v>
      </c>
      <c r="AD104">
        <f>SAM_working!AC103</f>
        <v>606931.997079566</v>
      </c>
      <c r="AE104">
        <f>SAM_working!AD103</f>
        <v>4641847.7904409701</v>
      </c>
      <c r="AF104">
        <f>SAM_working!AE103</f>
        <v>328616.23009675898</v>
      </c>
      <c r="AG104">
        <f>SAM_working!AF103</f>
        <v>1372329.76120015</v>
      </c>
      <c r="AH104">
        <f>SAM_working!AG103</f>
        <v>80745.477997389899</v>
      </c>
      <c r="AI104">
        <f>SAM_working!AH103</f>
        <v>632511.08667597303</v>
      </c>
      <c r="AJ104">
        <f>SAM_working!AI103</f>
        <v>5060356.4719547201</v>
      </c>
      <c r="AK104">
        <f>SAM_working!AJ103</f>
        <v>88773.758335110804</v>
      </c>
      <c r="AL104">
        <f>SAM_working!AK103</f>
        <v>28431.365790668398</v>
      </c>
      <c r="AM104">
        <f>SAM_working!AL103</f>
        <v>11688.532395473099</v>
      </c>
      <c r="AN104">
        <f>SAM_working!AM103</f>
        <v>445673.37279709103</v>
      </c>
      <c r="AO104">
        <f>SAM_working!AN103</f>
        <v>135177.224114129</v>
      </c>
      <c r="AP104">
        <f>SAM_working!AO103</f>
        <v>65142.295847245499</v>
      </c>
      <c r="AQ104">
        <f>SAM_working!AP103</f>
        <v>347766.53821656498</v>
      </c>
      <c r="AR104">
        <f>SAM_working!AQ103</f>
        <v>177414.339587936</v>
      </c>
      <c r="AS104">
        <f>SAM_working!AR103</f>
        <v>576700.75506413798</v>
      </c>
      <c r="AT104">
        <f>SAM_working!AS103</f>
        <v>9517387.2207848802</v>
      </c>
      <c r="AU104">
        <f>SAM_working!AT103</f>
        <v>39961.772023978701</v>
      </c>
      <c r="AV104">
        <f>SAM_working!AU103</f>
        <v>649954.37948306801</v>
      </c>
      <c r="AW104">
        <f>SAM_working!AV103</f>
        <v>827582.82140321296</v>
      </c>
      <c r="AX104">
        <f>SAM_working!AW103</f>
        <v>24203.607198951599</v>
      </c>
      <c r="AY104">
        <f>SAM_working!AX103</f>
        <v>91864.0531188522</v>
      </c>
      <c r="AZ104">
        <f>SAM_working!AY103</f>
        <v>589855.75067278103</v>
      </c>
      <c r="BA104">
        <f>SAM_working!AZ103</f>
        <v>131114.95365230099</v>
      </c>
      <c r="BB104">
        <f>SAM_working!BA103</f>
        <v>59386.3384772676</v>
      </c>
      <c r="BC104">
        <f>SAM_working!BB103</f>
        <v>471065.57822024799</v>
      </c>
      <c r="BD104">
        <f>SAM_working!BC103</f>
        <v>557680.97094422695</v>
      </c>
      <c r="BE104">
        <f>SAM_working!BD103</f>
        <v>209729.93843084801</v>
      </c>
      <c r="BF104">
        <f>SAM_working!BE103</f>
        <v>3087452.0063464502</v>
      </c>
      <c r="BG104">
        <f>SAM_working!BF103</f>
        <v>604487.71920904797</v>
      </c>
      <c r="BH104">
        <f>SAM_working!BG103</f>
        <v>623949.90968615795</v>
      </c>
      <c r="BI104">
        <f>SAM_working!BH103</f>
        <v>526120.79009964003</v>
      </c>
      <c r="BJ104">
        <f>SAM_working!BI103</f>
        <v>17575769.237424299</v>
      </c>
      <c r="BK104">
        <f>SAM_working!BJ103</f>
        <v>921406.23926769802</v>
      </c>
      <c r="BL104">
        <f>SAM_working!BK103</f>
        <v>555762.03299558803</v>
      </c>
      <c r="BM104">
        <f>SAM_working!BL103</f>
        <v>115433.264107393</v>
      </c>
      <c r="BN104">
        <f>SAM_working!BM103</f>
        <v>1242322.1463307999</v>
      </c>
      <c r="BO104">
        <f>SAM_working!BN103</f>
        <v>585795.43150311999</v>
      </c>
      <c r="BP104">
        <f>SAM_working!BO103</f>
        <v>1492588.1560903101</v>
      </c>
      <c r="BQ104">
        <f>SAM_working!BP103</f>
        <v>4667925.5491093798</v>
      </c>
      <c r="BR104">
        <f>SAM_working!BQ103</f>
        <v>1259316.1666750601</v>
      </c>
      <c r="BS104">
        <f>SAM_working!BR103</f>
        <v>763238.80432506197</v>
      </c>
      <c r="BT104">
        <f>SAM_working!BS103</f>
        <v>74056.163886003298</v>
      </c>
      <c r="BU104">
        <f>SAM_working!BT103</f>
        <v>929425.21233422402</v>
      </c>
      <c r="BV104">
        <f>SAM_working!BU103</f>
        <v>0</v>
      </c>
      <c r="BW104">
        <f>SAM_working!BV103</f>
        <v>0</v>
      </c>
      <c r="BX104">
        <f>SAM_working!BW103</f>
        <v>173843.41737741401</v>
      </c>
      <c r="BY104">
        <f>SAM_working!BX103</f>
        <v>0</v>
      </c>
      <c r="BZ104">
        <f>SAM_working!BY103</f>
        <v>801442.32394984097</v>
      </c>
      <c r="CA104">
        <f>SAM_working!BZ103</f>
        <v>7685.5463868504403</v>
      </c>
      <c r="CB104">
        <f>SAM_working!CA103</f>
        <v>470955.13816178398</v>
      </c>
      <c r="CC104">
        <f>SAM_working!CB103</f>
        <v>387614.135863473</v>
      </c>
      <c r="CD104">
        <f>SAM_working!CC103</f>
        <v>1641165.6918407399</v>
      </c>
      <c r="CE104">
        <f>SAM_working!CD103</f>
        <v>6247560.9574679397</v>
      </c>
      <c r="CF104">
        <f>SAM_working!CE103</f>
        <v>1642346.9792418401</v>
      </c>
      <c r="CG104">
        <f>SAM_working!CF103</f>
        <v>35146.173694543402</v>
      </c>
      <c r="CH104">
        <f>SAM_working!CG103</f>
        <v>0</v>
      </c>
      <c r="CI104">
        <f>SAM_working!CH103</f>
        <v>4306.1425695620801</v>
      </c>
      <c r="CJ104">
        <f>SAM_working!CI103</f>
        <v>0</v>
      </c>
      <c r="CK104">
        <f>SAM_working!CJ103</f>
        <v>0</v>
      </c>
      <c r="CL104">
        <f>SAM_working!CK103</f>
        <v>0</v>
      </c>
      <c r="CM104">
        <f>SAM_working!CL103</f>
        <v>0</v>
      </c>
      <c r="CN104">
        <f>SAM_working!CM103</f>
        <v>0</v>
      </c>
      <c r="CO104">
        <f>SAM_working!CN103</f>
        <v>3085919.7529135202</v>
      </c>
      <c r="CP104">
        <f>SAM_working!CO103</f>
        <v>3328566.0952679799</v>
      </c>
      <c r="CQ104">
        <f>SAM_working!CP103</f>
        <v>3436285.3922734498</v>
      </c>
      <c r="CR104">
        <f>SAM_working!CQ103</f>
        <v>3586116.9829460201</v>
      </c>
      <c r="CS104">
        <f>SAM_working!CR103</f>
        <v>8839864.1076716706</v>
      </c>
      <c r="CT104">
        <f>SAM_working!CS103</f>
        <v>13195926.048195399</v>
      </c>
      <c r="CU104">
        <f>SAM_working!CT103</f>
        <v>24882151.964993801</v>
      </c>
      <c r="CV104">
        <f>SAM_working!CU103</f>
        <v>22309617.039462801</v>
      </c>
      <c r="CW104">
        <f>SAM_working!CV103</f>
        <v>73589816.712706298</v>
      </c>
      <c r="CX104">
        <f>SAM_working!CW103</f>
        <v>651670.00182894198</v>
      </c>
      <c r="CY104">
        <f>SAM_working!CX103</f>
        <v>16021637.2405192</v>
      </c>
      <c r="CZ104">
        <f>SAM_working!CY103</f>
        <v>0</v>
      </c>
      <c r="DA104">
        <f>SAM_working!CZ103</f>
        <v>0</v>
      </c>
      <c r="DB104">
        <f>SAM_working!DA103</f>
        <v>0</v>
      </c>
      <c r="DC104">
        <f>SAM_working!DB103</f>
        <v>0</v>
      </c>
      <c r="DD104">
        <f>SAM_working!DC103</f>
        <v>0</v>
      </c>
      <c r="DE104">
        <f>SAM_working!DD103</f>
        <v>0</v>
      </c>
      <c r="DF104">
        <f>SAM_working!DE103</f>
        <v>43391391732.310707</v>
      </c>
      <c r="DG104">
        <f>SAM_working!DF103</f>
        <v>19810.960557140399</v>
      </c>
      <c r="DH104">
        <f>SAM_working!DG103</f>
        <v>770686237.828596</v>
      </c>
      <c r="DI104">
        <f>SAM_working!DH103</f>
        <v>222309288.63744</v>
      </c>
      <c r="DJ104">
        <f t="shared" si="3"/>
        <v>44650737625.785255</v>
      </c>
    </row>
    <row r="105" spans="1:114">
      <c r="A105" t="s">
        <v>121</v>
      </c>
      <c r="B105">
        <f>SAM_working!B104</f>
        <v>123032368.95938499</v>
      </c>
      <c r="D105">
        <f>SAM_working!C104</f>
        <v>207681315.77174401</v>
      </c>
      <c r="E105">
        <f>SAM_working!D104</f>
        <v>268180838.36703199</v>
      </c>
      <c r="F105">
        <f>SAM_working!E104</f>
        <v>96521752.025299802</v>
      </c>
      <c r="G105">
        <f>SAM_working!F104</f>
        <v>3494355.9294684599</v>
      </c>
      <c r="H105">
        <f>SAM_working!G104</f>
        <v>11007.3101993538</v>
      </c>
      <c r="I105">
        <f>SAM_working!H104</f>
        <v>32571.336079255099</v>
      </c>
      <c r="J105">
        <f>SAM_working!I104</f>
        <v>18827089.326312501</v>
      </c>
      <c r="K105">
        <f>SAM_working!J104</f>
        <v>3003103.3052750598</v>
      </c>
      <c r="L105">
        <f>SAM_working!K104</f>
        <v>2616308.5823894702</v>
      </c>
      <c r="M105">
        <f>SAM_working!L104</f>
        <v>162276535.29038399</v>
      </c>
      <c r="N105">
        <f>SAM_working!M104</f>
        <v>283120961.62124503</v>
      </c>
      <c r="O105">
        <f>SAM_working!N104</f>
        <v>383783352.10777003</v>
      </c>
      <c r="P105">
        <f>SAM_working!O104</f>
        <v>29972324.033031799</v>
      </c>
      <c r="Q105">
        <f>SAM_working!P104</f>
        <v>3002482.4658829099</v>
      </c>
      <c r="R105">
        <f>SAM_working!Q104</f>
        <v>1439291.8507590001</v>
      </c>
      <c r="S105">
        <f>SAM_working!R104</f>
        <v>6253277.2450226899</v>
      </c>
      <c r="T105">
        <f>SAM_working!S104</f>
        <v>142723.70675261499</v>
      </c>
      <c r="U105">
        <f>SAM_working!T104</f>
        <v>11920026.5685397</v>
      </c>
      <c r="V105">
        <f>SAM_working!U104</f>
        <v>18429533.400734302</v>
      </c>
      <c r="W105">
        <f>SAM_working!V104</f>
        <v>13958751.1010742</v>
      </c>
      <c r="X105">
        <f>SAM_working!W104</f>
        <v>97343678.315070197</v>
      </c>
      <c r="Y105">
        <f>SAM_working!X104</f>
        <v>115685377.202824</v>
      </c>
      <c r="Z105">
        <f>SAM_working!Y104</f>
        <v>26428898.516276699</v>
      </c>
      <c r="AA105">
        <f>SAM_working!Z104</f>
        <v>29398161.267898299</v>
      </c>
      <c r="AB105">
        <f>SAM_working!AA104</f>
        <v>41552909.042405397</v>
      </c>
      <c r="AC105">
        <f>SAM_working!AB104</f>
        <v>66788217.921004198</v>
      </c>
      <c r="AD105">
        <f>SAM_working!AC104</f>
        <v>30273094.5979927</v>
      </c>
      <c r="AE105">
        <f>SAM_working!AD104</f>
        <v>162456690.10339099</v>
      </c>
      <c r="AF105">
        <f>SAM_working!AE104</f>
        <v>14768535.858796701</v>
      </c>
      <c r="AG105">
        <f>SAM_working!AF104</f>
        <v>96600040.186218798</v>
      </c>
      <c r="AH105">
        <f>SAM_working!AG104</f>
        <v>9968468.8215097208</v>
      </c>
      <c r="AI105">
        <f>SAM_working!AH104</f>
        <v>33875016.987960704</v>
      </c>
      <c r="AJ105">
        <f>SAM_working!AI104</f>
        <v>573406220.16070497</v>
      </c>
      <c r="AK105">
        <f>SAM_working!AJ104</f>
        <v>57681828.184326299</v>
      </c>
      <c r="AL105">
        <f>SAM_working!AK104</f>
        <v>2666851.0586951701</v>
      </c>
      <c r="AM105">
        <f>SAM_working!AL104</f>
        <v>8109260.4506944399</v>
      </c>
      <c r="AN105">
        <f>SAM_working!AM104</f>
        <v>56829305.449239701</v>
      </c>
      <c r="AO105">
        <f>SAM_working!AN104</f>
        <v>16807305.746872801</v>
      </c>
      <c r="AP105">
        <f>SAM_working!AO104</f>
        <v>23976240.430915199</v>
      </c>
      <c r="AQ105">
        <f>SAM_working!AP104</f>
        <v>22242146.358302899</v>
      </c>
      <c r="AR105">
        <f>SAM_working!AQ104</f>
        <v>23606481.7650172</v>
      </c>
      <c r="AS105">
        <f>SAM_working!AR104</f>
        <v>34499568.178007603</v>
      </c>
      <c r="AT105">
        <f>SAM_working!AS104</f>
        <v>69795959.7248988</v>
      </c>
      <c r="AU105">
        <f>SAM_working!AT104</f>
        <v>7260537.9129940001</v>
      </c>
      <c r="AV105">
        <f>SAM_working!AU104</f>
        <v>15697983.7487264</v>
      </c>
      <c r="AW105">
        <f>SAM_working!AV104</f>
        <v>116285173.26192801</v>
      </c>
      <c r="AX105">
        <f>SAM_working!AW104</f>
        <v>51365546.741086401</v>
      </c>
      <c r="AY105">
        <f>SAM_working!AX104</f>
        <v>5903196.4440026404</v>
      </c>
      <c r="AZ105">
        <f>SAM_working!AY104</f>
        <v>14794730.4482482</v>
      </c>
      <c r="BA105">
        <f>SAM_working!AZ104</f>
        <v>4441263.9656954799</v>
      </c>
      <c r="BB105">
        <f>SAM_working!BA104</f>
        <v>38710541.908015497</v>
      </c>
      <c r="BC105">
        <f>SAM_working!BB104</f>
        <v>66124241.167125598</v>
      </c>
      <c r="BD105">
        <f>SAM_working!BC104</f>
        <v>48842046.206946999</v>
      </c>
      <c r="BE105">
        <f>SAM_working!BD104</f>
        <v>42017172.643553503</v>
      </c>
      <c r="BF105">
        <f>SAM_working!BE104</f>
        <v>98091688.879609704</v>
      </c>
      <c r="BG105">
        <f>SAM_working!BF104</f>
        <v>77555326.874028906</v>
      </c>
      <c r="BH105">
        <f>SAM_working!BG104</f>
        <v>174691560.22387499</v>
      </c>
      <c r="BI105">
        <f>SAM_working!BH104</f>
        <v>38328170.699872002</v>
      </c>
      <c r="BJ105">
        <f>SAM_working!BI104</f>
        <v>188937922.35243699</v>
      </c>
      <c r="BK105">
        <f>SAM_working!BJ104</f>
        <v>59797633.2467345</v>
      </c>
      <c r="BL105">
        <f>SAM_working!BK104</f>
        <v>105415895.043871</v>
      </c>
      <c r="BM105">
        <f>SAM_working!BL104</f>
        <v>57140062.063073099</v>
      </c>
      <c r="BN105">
        <f>SAM_working!BM104</f>
        <v>4136510041.0833201</v>
      </c>
      <c r="BO105">
        <f>SAM_working!BN104</f>
        <v>46257281.081564099</v>
      </c>
      <c r="BP105">
        <f>SAM_working!BO104</f>
        <v>231550176.287644</v>
      </c>
      <c r="BQ105">
        <f>SAM_working!BP104</f>
        <v>916080550.37881804</v>
      </c>
      <c r="BR105">
        <f>SAM_working!BQ104</f>
        <v>141048341.68010399</v>
      </c>
      <c r="BS105">
        <f>SAM_working!BR104</f>
        <v>377079140.61651999</v>
      </c>
      <c r="BT105">
        <f>SAM_working!BS104</f>
        <v>1004020982.14825</v>
      </c>
      <c r="BU105">
        <f>SAM_working!BT104</f>
        <v>75166529.795130804</v>
      </c>
      <c r="BV105">
        <f>SAM_working!BU104</f>
        <v>271717107.98341203</v>
      </c>
      <c r="BW105">
        <f>SAM_working!BV104</f>
        <v>208676058.50218999</v>
      </c>
      <c r="BX105">
        <f>SAM_working!BW104</f>
        <v>94349555.724716395</v>
      </c>
      <c r="BY105">
        <f>SAM_working!BX104</f>
        <v>135751519.59630901</v>
      </c>
      <c r="BZ105">
        <f>SAM_working!BY104</f>
        <v>132071208.46454901</v>
      </c>
      <c r="CA105">
        <f>SAM_working!BZ104</f>
        <v>4409526.2987219999</v>
      </c>
      <c r="CB105">
        <f>SAM_working!CA104</f>
        <v>81219985.326192901</v>
      </c>
      <c r="CC105">
        <f>SAM_working!CB104</f>
        <v>120441224.497742</v>
      </c>
      <c r="CD105">
        <f>SAM_working!CC104</f>
        <v>482405221.74595499</v>
      </c>
      <c r="CE105">
        <f>SAM_working!CD104</f>
        <v>120830526.74762399</v>
      </c>
      <c r="CF105">
        <f>SAM_working!CE104</f>
        <v>92228027.9050152</v>
      </c>
      <c r="CG105">
        <f>SAM_working!CF104</f>
        <v>97676798.528104395</v>
      </c>
      <c r="CH105">
        <f>SAM_working!CG104</f>
        <v>0</v>
      </c>
      <c r="CI105">
        <f>SAM_working!CH104</f>
        <v>745797853.21576905</v>
      </c>
      <c r="CJ105">
        <f>SAM_working!CI104</f>
        <v>0</v>
      </c>
      <c r="CK105">
        <f>SAM_working!CJ104</f>
        <v>11800267643.28236</v>
      </c>
      <c r="CL105">
        <f>SAM_working!CK104</f>
        <v>0</v>
      </c>
      <c r="CM105">
        <f>SAM_working!CL104</f>
        <v>9961428849.2794094</v>
      </c>
      <c r="CN105">
        <f>SAM_working!CM104</f>
        <v>234309760096.20135</v>
      </c>
      <c r="CO105">
        <f>SAM_working!CN104</f>
        <v>488937460.63693321</v>
      </c>
      <c r="CP105">
        <f>SAM_working!CO104</f>
        <v>1033968665.9989893</v>
      </c>
      <c r="CQ105">
        <f>SAM_working!CP104</f>
        <v>1055025953.162627</v>
      </c>
      <c r="CR105">
        <f>SAM_working!CQ104</f>
        <v>1642697739.9317861</v>
      </c>
      <c r="CS105">
        <f>SAM_working!CR104</f>
        <v>8280152561.5992918</v>
      </c>
      <c r="CT105">
        <f>SAM_working!CS104</f>
        <v>10880005467.751524</v>
      </c>
      <c r="CU105">
        <f>SAM_working!CT104</f>
        <v>23223844230.538982</v>
      </c>
      <c r="CV105">
        <f>SAM_working!CU104</f>
        <v>23411857180.289139</v>
      </c>
      <c r="CW105">
        <f>SAM_working!CV104</f>
        <v>90424538913.990845</v>
      </c>
      <c r="CX105">
        <f>SAM_working!CW104</f>
        <v>122018589722.18472</v>
      </c>
      <c r="CY105">
        <f>SAM_working!CX104</f>
        <v>160616335.513356</v>
      </c>
      <c r="CZ105">
        <f>SAM_working!CY104</f>
        <v>60384508.366782703</v>
      </c>
      <c r="DA105">
        <f>SAM_working!CZ104</f>
        <v>4270384884.29459</v>
      </c>
      <c r="DB105">
        <f>SAM_working!DA104</f>
        <v>216892236.888861</v>
      </c>
      <c r="DC105">
        <f>SAM_working!DB104</f>
        <v>220855750.242183</v>
      </c>
      <c r="DD105">
        <f>SAM_working!DC104</f>
        <v>39396680.585596003</v>
      </c>
      <c r="DE105">
        <f>SAM_working!DD104</f>
        <v>41081840204.859421</v>
      </c>
      <c r="DF105">
        <f>SAM_working!DE104</f>
        <v>40874437056.746155</v>
      </c>
      <c r="DG105">
        <f>SAM_working!DF104</f>
        <v>1278390.7869410301</v>
      </c>
      <c r="DH105">
        <f>SAM_working!DG104</f>
        <v>4557407809.413969</v>
      </c>
      <c r="DI105">
        <f>SAM_working!DH104</f>
        <v>5483824489.0152397</v>
      </c>
      <c r="DJ105">
        <f t="shared" si="3"/>
        <v>649477541409.63391</v>
      </c>
    </row>
    <row r="106" spans="1:114">
      <c r="A106" t="s">
        <v>122</v>
      </c>
      <c r="B106">
        <f>SAM_working!B105</f>
        <v>1664.0837828858701</v>
      </c>
      <c r="D106">
        <f>SAM_working!C105</f>
        <v>0</v>
      </c>
      <c r="E106">
        <f>SAM_working!D105</f>
        <v>0</v>
      </c>
      <c r="F106">
        <f>SAM_working!E105</f>
        <v>0</v>
      </c>
      <c r="G106">
        <f>SAM_working!F105</f>
        <v>0</v>
      </c>
      <c r="H106">
        <f>SAM_working!G105</f>
        <v>0</v>
      </c>
      <c r="I106">
        <f>SAM_working!H105</f>
        <v>0</v>
      </c>
      <c r="J106">
        <f>SAM_working!I105</f>
        <v>250.11368009889799</v>
      </c>
      <c r="K106">
        <f>SAM_working!J105</f>
        <v>0</v>
      </c>
      <c r="L106">
        <f>SAM_working!K105</f>
        <v>811.34585023998102</v>
      </c>
      <c r="M106">
        <f>SAM_working!L105</f>
        <v>3108603.2328177299</v>
      </c>
      <c r="N106">
        <f>SAM_working!M105</f>
        <v>125117.913521069</v>
      </c>
      <c r="O106">
        <f>SAM_working!N105</f>
        <v>0</v>
      </c>
      <c r="P106">
        <f>SAM_working!O105</f>
        <v>0</v>
      </c>
      <c r="Q106">
        <f>SAM_working!P105</f>
        <v>0</v>
      </c>
      <c r="R106">
        <f>SAM_working!Q105</f>
        <v>0</v>
      </c>
      <c r="S106">
        <f>SAM_working!R105</f>
        <v>0</v>
      </c>
      <c r="T106">
        <f>SAM_working!S105</f>
        <v>0</v>
      </c>
      <c r="U106">
        <f>SAM_working!T105</f>
        <v>0</v>
      </c>
      <c r="V106">
        <f>SAM_working!U105</f>
        <v>0</v>
      </c>
      <c r="W106">
        <f>SAM_working!V105</f>
        <v>384513.955334395</v>
      </c>
      <c r="X106">
        <f>SAM_working!W105</f>
        <v>155798.21713102501</v>
      </c>
      <c r="Y106">
        <f>SAM_working!X105</f>
        <v>0</v>
      </c>
      <c r="Z106">
        <f>SAM_working!Y105</f>
        <v>14145.6398288453</v>
      </c>
      <c r="AA106">
        <f>SAM_working!Z105</f>
        <v>0</v>
      </c>
      <c r="AB106">
        <f>SAM_working!AA105</f>
        <v>0</v>
      </c>
      <c r="AC106">
        <f>SAM_working!AB105</f>
        <v>0</v>
      </c>
      <c r="AD106">
        <f>SAM_working!AC105</f>
        <v>0</v>
      </c>
      <c r="AE106">
        <f>SAM_working!AD105</f>
        <v>0</v>
      </c>
      <c r="AF106">
        <f>SAM_working!AE105</f>
        <v>0</v>
      </c>
      <c r="AG106">
        <f>SAM_working!AF105</f>
        <v>0</v>
      </c>
      <c r="AH106">
        <f>SAM_working!AG105</f>
        <v>0</v>
      </c>
      <c r="AI106">
        <f>SAM_working!AH105</f>
        <v>0</v>
      </c>
      <c r="AJ106">
        <f>SAM_working!AI105</f>
        <v>45915964.667855099</v>
      </c>
      <c r="AK106">
        <f>SAM_working!AJ105</f>
        <v>1425607.2605187199</v>
      </c>
      <c r="AL106">
        <f>SAM_working!AK105</f>
        <v>517847.69798310398</v>
      </c>
      <c r="AM106">
        <f>SAM_working!AL105</f>
        <v>6564225.7907601204</v>
      </c>
      <c r="AN106">
        <f>SAM_working!AM105</f>
        <v>12458131.6966874</v>
      </c>
      <c r="AO106">
        <f>SAM_working!AN105</f>
        <v>204893.019323902</v>
      </c>
      <c r="AP106">
        <f>SAM_working!AO105</f>
        <v>9990795.4323146697</v>
      </c>
      <c r="AQ106">
        <f>SAM_working!AP105</f>
        <v>286622.20277610997</v>
      </c>
      <c r="AR106">
        <f>SAM_working!AQ105</f>
        <v>3953959.5745144198</v>
      </c>
      <c r="AS106">
        <f>SAM_working!AR105</f>
        <v>434570.34698588302</v>
      </c>
      <c r="AT106">
        <f>SAM_working!AS105</f>
        <v>5036026.27270843</v>
      </c>
      <c r="AU106">
        <f>SAM_working!AT105</f>
        <v>122240.365165928</v>
      </c>
      <c r="AV106">
        <f>SAM_working!AU105</f>
        <v>0</v>
      </c>
      <c r="AW106">
        <f>SAM_working!AV105</f>
        <v>8940.7169180669898</v>
      </c>
      <c r="AX106">
        <f>SAM_working!AW105</f>
        <v>0</v>
      </c>
      <c r="AY106">
        <f>SAM_working!AX105</f>
        <v>48840.4491319933</v>
      </c>
      <c r="AZ106">
        <f>SAM_working!AY105</f>
        <v>246113.096302105</v>
      </c>
      <c r="BA106">
        <f>SAM_working!AZ105</f>
        <v>0</v>
      </c>
      <c r="BB106">
        <f>SAM_working!BA105</f>
        <v>1413.33793900662</v>
      </c>
      <c r="BC106">
        <f>SAM_working!BB105</f>
        <v>295753.359930153</v>
      </c>
      <c r="BD106">
        <f>SAM_working!BC105</f>
        <v>55752.095620953602</v>
      </c>
      <c r="BE106">
        <f>SAM_working!BD105</f>
        <v>2965.9807335492501</v>
      </c>
      <c r="BF106">
        <f>SAM_working!BE105</f>
        <v>621049.89326537901</v>
      </c>
      <c r="BG106">
        <f>SAM_working!BF105</f>
        <v>4873586.37886554</v>
      </c>
      <c r="BH106">
        <f>SAM_working!BG105</f>
        <v>21835628.714701001</v>
      </c>
      <c r="BI106">
        <f>SAM_working!BH105</f>
        <v>284308.84378026001</v>
      </c>
      <c r="BJ106">
        <f>SAM_working!BI105</f>
        <v>301187.70177384297</v>
      </c>
      <c r="BK106">
        <f>SAM_working!BJ105</f>
        <v>128802.774207432</v>
      </c>
      <c r="BL106">
        <f>SAM_working!BK105</f>
        <v>501164.55377919099</v>
      </c>
      <c r="BM106">
        <f>SAM_working!BL105</f>
        <v>425149.59134271601</v>
      </c>
      <c r="BN106">
        <f>SAM_working!BM105</f>
        <v>168674.92250301101</v>
      </c>
      <c r="BO106">
        <f>SAM_working!BN105</f>
        <v>146562.19676274899</v>
      </c>
      <c r="BP106">
        <f>SAM_working!BO105</f>
        <v>543894.37159014796</v>
      </c>
      <c r="BQ106">
        <f>SAM_working!BP105</f>
        <v>9357175.9511831496</v>
      </c>
      <c r="BR106">
        <f>SAM_working!BQ105</f>
        <v>368600.21593392303</v>
      </c>
      <c r="BS106">
        <f>SAM_working!BR105</f>
        <v>10205654.711463001</v>
      </c>
      <c r="BT106">
        <f>SAM_working!BS105</f>
        <v>157018.36138951301</v>
      </c>
      <c r="BU106">
        <f>SAM_working!BT105</f>
        <v>80938435.029194906</v>
      </c>
      <c r="BV106">
        <f>SAM_working!BU105</f>
        <v>483934.82224719698</v>
      </c>
      <c r="BW106">
        <f>SAM_working!BV105</f>
        <v>463219.57240989403</v>
      </c>
      <c r="BX106">
        <f>SAM_working!BW105</f>
        <v>95547.9206147199</v>
      </c>
      <c r="BY106">
        <f>SAM_working!BX105</f>
        <v>664528.25399937504</v>
      </c>
      <c r="BZ106">
        <f>SAM_working!BY105</f>
        <v>129769122.40108</v>
      </c>
      <c r="CA106">
        <f>SAM_working!BZ105</f>
        <v>1974385.36624944</v>
      </c>
      <c r="CB106">
        <f>SAM_working!CA105</f>
        <v>5348818.6305953199</v>
      </c>
      <c r="CC106">
        <f>SAM_working!CB105</f>
        <v>176734.98790256301</v>
      </c>
      <c r="CD106">
        <f>SAM_working!CC105</f>
        <v>2007064.7880374</v>
      </c>
      <c r="CE106">
        <f>SAM_working!CD105</f>
        <v>141847.48347172799</v>
      </c>
      <c r="CF106">
        <f>SAM_working!CE105</f>
        <v>4628188.2631739601</v>
      </c>
      <c r="CG106">
        <f>SAM_working!CF105</f>
        <v>91318607.458448797</v>
      </c>
      <c r="CH106">
        <f>SAM_working!CG105</f>
        <v>0</v>
      </c>
      <c r="CI106">
        <f>SAM_working!CH105</f>
        <v>1737356.4568227199</v>
      </c>
      <c r="CJ106">
        <f>SAM_working!CI105</f>
        <v>0</v>
      </c>
      <c r="CK106">
        <f>SAM_working!CJ105</f>
        <v>0</v>
      </c>
      <c r="CL106">
        <f>SAM_working!CK105</f>
        <v>0</v>
      </c>
      <c r="CM106">
        <f>SAM_working!CL105</f>
        <v>0</v>
      </c>
      <c r="CN106">
        <f>SAM_working!CM105</f>
        <v>0</v>
      </c>
      <c r="CO106">
        <f>SAM_working!CN105</f>
        <v>265373645.601897</v>
      </c>
      <c r="CP106">
        <f>SAM_working!CO105</f>
        <v>289651645.76413202</v>
      </c>
      <c r="CQ106">
        <f>SAM_working!CP105</f>
        <v>181670747.69714299</v>
      </c>
      <c r="CR106">
        <f>SAM_working!CQ105</f>
        <v>226705265.96781901</v>
      </c>
      <c r="CS106">
        <f>SAM_working!CR105</f>
        <v>642043629.88406503</v>
      </c>
      <c r="CT106">
        <f>SAM_working!CS105</f>
        <v>1078651196.04936</v>
      </c>
      <c r="CU106">
        <f>SAM_working!CT105</f>
        <v>1688441467.2102001</v>
      </c>
      <c r="CV106">
        <f>SAM_working!CU105</f>
        <v>1268806546.90941</v>
      </c>
      <c r="CW106">
        <f>SAM_working!CV105</f>
        <v>6376827410.2636003</v>
      </c>
      <c r="CX106">
        <f>SAM_working!CW105</f>
        <v>161294.33548311199</v>
      </c>
      <c r="CY106">
        <f>SAM_working!CX105</f>
        <v>331610.00530244998</v>
      </c>
      <c r="CZ106">
        <f>SAM_working!CY105</f>
        <v>0</v>
      </c>
      <c r="DA106">
        <f>SAM_working!CZ105</f>
        <v>156438003212.50549</v>
      </c>
      <c r="DB106">
        <f>SAM_working!DA105</f>
        <v>95978173.527409196</v>
      </c>
      <c r="DC106">
        <f>SAM_working!DB105</f>
        <v>67265131.753648505</v>
      </c>
      <c r="DD106">
        <f>SAM_working!DC105</f>
        <v>0</v>
      </c>
      <c r="DE106">
        <f>SAM_working!DD105</f>
        <v>0</v>
      </c>
      <c r="DF106">
        <f>SAM_working!DE105</f>
        <v>0</v>
      </c>
      <c r="DG106">
        <f>SAM_working!DF105</f>
        <v>0</v>
      </c>
      <c r="DH106">
        <f>SAM_working!DG105</f>
        <v>70719769.251459599</v>
      </c>
      <c r="DI106">
        <f>SAM_working!DH105</f>
        <v>114812657.96664</v>
      </c>
      <c r="DJ106">
        <f t="shared" si="3"/>
        <v>169266471223.17599</v>
      </c>
    </row>
    <row r="107" spans="1:114">
      <c r="A107" t="s">
        <v>257</v>
      </c>
      <c r="B107">
        <f>SAM_working!B106</f>
        <v>0</v>
      </c>
      <c r="D107">
        <f>SAM_working!C106</f>
        <v>0</v>
      </c>
      <c r="E107">
        <f>SAM_working!D106</f>
        <v>0</v>
      </c>
      <c r="F107">
        <f>SAM_working!E106</f>
        <v>0</v>
      </c>
      <c r="G107">
        <f>SAM_working!F106</f>
        <v>0</v>
      </c>
      <c r="H107">
        <f>SAM_working!G106</f>
        <v>0</v>
      </c>
      <c r="I107">
        <f>SAM_working!H106</f>
        <v>0</v>
      </c>
      <c r="J107">
        <f>SAM_working!I106</f>
        <v>0</v>
      </c>
      <c r="K107">
        <f>SAM_working!J106</f>
        <v>0</v>
      </c>
      <c r="L107">
        <f>SAM_working!K106</f>
        <v>0</v>
      </c>
      <c r="M107">
        <f>SAM_working!L106</f>
        <v>0</v>
      </c>
      <c r="N107">
        <f>SAM_working!M106</f>
        <v>0</v>
      </c>
      <c r="O107">
        <f>SAM_working!N106</f>
        <v>0</v>
      </c>
      <c r="P107">
        <f>SAM_working!O106</f>
        <v>0</v>
      </c>
      <c r="Q107">
        <f>SAM_working!P106</f>
        <v>0</v>
      </c>
      <c r="R107">
        <f>SAM_working!Q106</f>
        <v>0</v>
      </c>
      <c r="S107">
        <f>SAM_working!R106</f>
        <v>0</v>
      </c>
      <c r="T107">
        <f>SAM_working!S106</f>
        <v>0</v>
      </c>
      <c r="U107">
        <f>SAM_working!T106</f>
        <v>0</v>
      </c>
      <c r="V107">
        <f>SAM_working!U106</f>
        <v>0</v>
      </c>
      <c r="W107">
        <f>SAM_working!V106</f>
        <v>0</v>
      </c>
      <c r="X107">
        <f>SAM_working!W106</f>
        <v>0</v>
      </c>
      <c r="Y107">
        <f>SAM_working!X106</f>
        <v>0</v>
      </c>
      <c r="Z107">
        <f>SAM_working!Y106</f>
        <v>0</v>
      </c>
      <c r="AA107">
        <f>SAM_working!Z106</f>
        <v>0</v>
      </c>
      <c r="AB107">
        <f>SAM_working!AA106</f>
        <v>0</v>
      </c>
      <c r="AC107">
        <f>SAM_working!AB106</f>
        <v>0</v>
      </c>
      <c r="AD107">
        <f>SAM_working!AC106</f>
        <v>0</v>
      </c>
      <c r="AE107">
        <f>SAM_working!AD106</f>
        <v>0</v>
      </c>
      <c r="AF107">
        <f>SAM_working!AE106</f>
        <v>0</v>
      </c>
      <c r="AG107">
        <f>SAM_working!AF106</f>
        <v>0</v>
      </c>
      <c r="AH107">
        <f>SAM_working!AG106</f>
        <v>0</v>
      </c>
      <c r="AI107">
        <f>SAM_working!AH106</f>
        <v>0</v>
      </c>
      <c r="AJ107">
        <f>SAM_working!AI106</f>
        <v>0</v>
      </c>
      <c r="AK107">
        <f>SAM_working!AJ106</f>
        <v>0</v>
      </c>
      <c r="AL107">
        <f>SAM_working!AK106</f>
        <v>0</v>
      </c>
      <c r="AM107">
        <f>SAM_working!AL106</f>
        <v>0</v>
      </c>
      <c r="AN107">
        <f>SAM_working!AM106</f>
        <v>0</v>
      </c>
      <c r="AO107">
        <f>SAM_working!AN106</f>
        <v>0</v>
      </c>
      <c r="AP107">
        <f>SAM_working!AO106</f>
        <v>0</v>
      </c>
      <c r="AQ107">
        <f>SAM_working!AP106</f>
        <v>0</v>
      </c>
      <c r="AR107">
        <f>SAM_working!AQ106</f>
        <v>0</v>
      </c>
      <c r="AS107">
        <f>SAM_working!AR106</f>
        <v>0</v>
      </c>
      <c r="AT107">
        <f>SAM_working!AS106</f>
        <v>0</v>
      </c>
      <c r="AU107">
        <f>SAM_working!AT106</f>
        <v>0</v>
      </c>
      <c r="AV107">
        <f>SAM_working!AU106</f>
        <v>0</v>
      </c>
      <c r="AW107">
        <f>SAM_working!AV106</f>
        <v>0</v>
      </c>
      <c r="AX107">
        <f>SAM_working!AW106</f>
        <v>0</v>
      </c>
      <c r="AY107">
        <f>SAM_working!AX106</f>
        <v>0</v>
      </c>
      <c r="AZ107">
        <f>SAM_working!AY106</f>
        <v>0</v>
      </c>
      <c r="BA107">
        <f>SAM_working!AZ106</f>
        <v>0</v>
      </c>
      <c r="BB107">
        <f>SAM_working!BA106</f>
        <v>0</v>
      </c>
      <c r="BC107">
        <f>SAM_working!BB106</f>
        <v>0</v>
      </c>
      <c r="BD107">
        <f>SAM_working!BC106</f>
        <v>0</v>
      </c>
      <c r="BE107">
        <f>SAM_working!BD106</f>
        <v>0</v>
      </c>
      <c r="BF107">
        <f>SAM_working!BE106</f>
        <v>0</v>
      </c>
      <c r="BG107">
        <f>SAM_working!BF106</f>
        <v>0</v>
      </c>
      <c r="BH107">
        <f>SAM_working!BG106</f>
        <v>0</v>
      </c>
      <c r="BI107">
        <f>SAM_working!BH106</f>
        <v>0</v>
      </c>
      <c r="BJ107">
        <f>SAM_working!BI106</f>
        <v>0</v>
      </c>
      <c r="BK107">
        <f>SAM_working!BJ106</f>
        <v>0</v>
      </c>
      <c r="BL107">
        <f>SAM_working!BK106</f>
        <v>0</v>
      </c>
      <c r="BM107">
        <f>SAM_working!BL106</f>
        <v>0</v>
      </c>
      <c r="BN107">
        <f>SAM_working!BM106</f>
        <v>0</v>
      </c>
      <c r="BO107">
        <f>SAM_working!BN106</f>
        <v>0</v>
      </c>
      <c r="BP107">
        <f>SAM_working!BO106</f>
        <v>0</v>
      </c>
      <c r="BQ107">
        <f>SAM_working!BP106</f>
        <v>58364.879714394003</v>
      </c>
      <c r="BR107">
        <f>SAM_working!BQ106</f>
        <v>0</v>
      </c>
      <c r="BS107">
        <f>SAM_working!BR106</f>
        <v>45914.773157934796</v>
      </c>
      <c r="BT107">
        <f>SAM_working!BS106</f>
        <v>0</v>
      </c>
      <c r="BU107">
        <f>SAM_working!BT106</f>
        <v>0</v>
      </c>
      <c r="BV107">
        <f>SAM_working!BU106</f>
        <v>13627982.387876799</v>
      </c>
      <c r="BW107">
        <f>SAM_working!BV106</f>
        <v>477715616.89286703</v>
      </c>
      <c r="BX107">
        <f>SAM_working!BW106</f>
        <v>37488.864025337498</v>
      </c>
      <c r="BY107">
        <f>SAM_working!BX106</f>
        <v>0</v>
      </c>
      <c r="BZ107">
        <f>SAM_working!BY106</f>
        <v>110637.432702287</v>
      </c>
      <c r="CA107">
        <f>SAM_working!BZ106</f>
        <v>0</v>
      </c>
      <c r="CB107">
        <f>SAM_working!CA106</f>
        <v>2302.73626137058</v>
      </c>
      <c r="CC107">
        <f>SAM_working!CB106</f>
        <v>0</v>
      </c>
      <c r="CD107">
        <f>SAM_working!CC106</f>
        <v>0</v>
      </c>
      <c r="CE107">
        <f>SAM_working!CD106</f>
        <v>0</v>
      </c>
      <c r="CF107">
        <f>SAM_working!CE106</f>
        <v>0</v>
      </c>
      <c r="CG107">
        <f>SAM_working!CF106</f>
        <v>53896.881847443401</v>
      </c>
      <c r="CH107">
        <f>SAM_working!CG106</f>
        <v>0</v>
      </c>
      <c r="CI107">
        <f>SAM_working!CH106</f>
        <v>0</v>
      </c>
      <c r="CJ107">
        <f>SAM_working!CI106</f>
        <v>0</v>
      </c>
      <c r="CK107">
        <f>SAM_working!CJ106</f>
        <v>0</v>
      </c>
      <c r="CL107">
        <f>SAM_working!CK106</f>
        <v>0</v>
      </c>
      <c r="CM107">
        <f>SAM_working!CL106</f>
        <v>0</v>
      </c>
      <c r="CN107">
        <f>SAM_working!CM106</f>
        <v>0</v>
      </c>
      <c r="CO107">
        <f>SAM_working!CN106</f>
        <v>959367984.85610402</v>
      </c>
      <c r="CP107">
        <f>SAM_working!CO106</f>
        <v>1230815904.7009101</v>
      </c>
      <c r="CQ107">
        <f>SAM_working!CP106</f>
        <v>1012258814.66891</v>
      </c>
      <c r="CR107">
        <f>SAM_working!CQ106</f>
        <v>913858637.92711604</v>
      </c>
      <c r="CS107">
        <f>SAM_working!CR106</f>
        <v>3108119707.4320502</v>
      </c>
      <c r="CT107">
        <f>SAM_working!CS106</f>
        <v>7416290749.3625202</v>
      </c>
      <c r="CU107">
        <f>SAM_working!CT106</f>
        <v>11112311693.8668</v>
      </c>
      <c r="CV107">
        <f>SAM_working!CU106</f>
        <v>6277544938.66362</v>
      </c>
      <c r="CW107">
        <f>SAM_working!CV106</f>
        <v>17776055968.760899</v>
      </c>
      <c r="CX107">
        <f>SAM_working!CW106</f>
        <v>255030.46604822201</v>
      </c>
      <c r="CY107">
        <f>SAM_working!CX106</f>
        <v>0</v>
      </c>
      <c r="CZ107">
        <f>SAM_working!CY106</f>
        <v>0</v>
      </c>
      <c r="DA107">
        <f>SAM_working!CZ106</f>
        <v>35768342705.527802</v>
      </c>
      <c r="DB107">
        <f>SAM_working!DA106</f>
        <v>0</v>
      </c>
      <c r="DC107">
        <f>SAM_working!DB106</f>
        <v>14764324.6095447</v>
      </c>
      <c r="DD107">
        <f>SAM_working!DC106</f>
        <v>0</v>
      </c>
      <c r="DE107">
        <f>SAM_working!DD106</f>
        <v>0</v>
      </c>
      <c r="DF107">
        <f>SAM_working!DE106</f>
        <v>0</v>
      </c>
      <c r="DG107">
        <f>SAM_working!DF106</f>
        <v>0</v>
      </c>
      <c r="DH107">
        <f>SAM_working!DG106</f>
        <v>85930507.118835002</v>
      </c>
      <c r="DI107">
        <f>SAM_working!DH106</f>
        <v>294586118.72133899</v>
      </c>
      <c r="DJ107">
        <f t="shared" si="3"/>
        <v>86462155291.53096</v>
      </c>
    </row>
    <row r="108" spans="1:114">
      <c r="A108" t="s">
        <v>123</v>
      </c>
      <c r="B108">
        <f>SAM_working!B107</f>
        <v>91351.500041238702</v>
      </c>
      <c r="D108">
        <f>SAM_working!C107</f>
        <v>0</v>
      </c>
      <c r="E108">
        <f>SAM_working!D107</f>
        <v>0</v>
      </c>
      <c r="F108">
        <f>SAM_working!E107</f>
        <v>1272705.6037467699</v>
      </c>
      <c r="G108">
        <f>SAM_working!F107</f>
        <v>371.86770073799102</v>
      </c>
      <c r="H108">
        <f>SAM_working!G107</f>
        <v>4252.1859100393203</v>
      </c>
      <c r="I108">
        <f>SAM_working!H107</f>
        <v>3406.1781293955801</v>
      </c>
      <c r="J108">
        <f>SAM_working!I107</f>
        <v>756053.58507986204</v>
      </c>
      <c r="K108">
        <f>SAM_working!J107</f>
        <v>5948.1302203805099</v>
      </c>
      <c r="L108">
        <f>SAM_working!K107</f>
        <v>364430.05438309198</v>
      </c>
      <c r="M108">
        <f>SAM_working!L107</f>
        <v>6339003.5279581696</v>
      </c>
      <c r="N108">
        <f>SAM_working!M107</f>
        <v>13078148.5218514</v>
      </c>
      <c r="O108">
        <f>SAM_working!N107</f>
        <v>8020385.2548997402</v>
      </c>
      <c r="P108">
        <f>SAM_working!O107</f>
        <v>1878006.7320389899</v>
      </c>
      <c r="Q108">
        <f>SAM_working!P107</f>
        <v>29279.915759977099</v>
      </c>
      <c r="R108">
        <f>SAM_working!Q107</f>
        <v>112850.55745078099</v>
      </c>
      <c r="S108">
        <f>SAM_working!R107</f>
        <v>312026.66571087099</v>
      </c>
      <c r="T108">
        <f>SAM_working!S107</f>
        <v>0</v>
      </c>
      <c r="U108">
        <f>SAM_working!T107</f>
        <v>457624.60081556399</v>
      </c>
      <c r="V108">
        <f>SAM_working!U107</f>
        <v>2179679.6890791501</v>
      </c>
      <c r="W108">
        <f>SAM_working!V107</f>
        <v>677538.933940624</v>
      </c>
      <c r="X108">
        <f>SAM_working!W107</f>
        <v>25894902.139159702</v>
      </c>
      <c r="Y108">
        <f>SAM_working!X107</f>
        <v>5479625.9208494797</v>
      </c>
      <c r="Z108">
        <f>SAM_working!Y107</f>
        <v>1620018.4091744099</v>
      </c>
      <c r="AA108">
        <f>SAM_working!Z107</f>
        <v>1034937.13998438</v>
      </c>
      <c r="AB108">
        <f>SAM_working!AA107</f>
        <v>23416248.107443999</v>
      </c>
      <c r="AC108">
        <f>SAM_working!AB107</f>
        <v>4070776.3874423499</v>
      </c>
      <c r="AD108">
        <f>SAM_working!AC107</f>
        <v>3070062.1843396099</v>
      </c>
      <c r="AE108">
        <f>SAM_working!AD107</f>
        <v>23479996.829076398</v>
      </c>
      <c r="AF108">
        <f>SAM_working!AE107</f>
        <v>1662249.2569757299</v>
      </c>
      <c r="AG108">
        <f>SAM_working!AF107</f>
        <v>6941696.4743614802</v>
      </c>
      <c r="AH108">
        <f>SAM_working!AG107</f>
        <v>408437.25450137298</v>
      </c>
      <c r="AI108">
        <f>SAM_working!AH107</f>
        <v>3199449.6545300698</v>
      </c>
      <c r="AJ108">
        <f>SAM_working!AI107</f>
        <v>25596951.7484341</v>
      </c>
      <c r="AK108">
        <f>SAM_working!AJ107</f>
        <v>449046.94387137197</v>
      </c>
      <c r="AL108">
        <f>SAM_working!AK107</f>
        <v>143815.22375333801</v>
      </c>
      <c r="AM108">
        <f>SAM_working!AL107</f>
        <v>59124.451290160599</v>
      </c>
      <c r="AN108">
        <f>SAM_working!AM107</f>
        <v>2254362.8857518798</v>
      </c>
      <c r="AO108">
        <f>SAM_working!AN107</f>
        <v>683770.97588147805</v>
      </c>
      <c r="AP108">
        <f>SAM_working!AO107</f>
        <v>329511.21384933998</v>
      </c>
      <c r="AQ108">
        <f>SAM_working!AP107</f>
        <v>1759117.8304896799</v>
      </c>
      <c r="AR108">
        <f>SAM_working!AQ107</f>
        <v>897420.23414380604</v>
      </c>
      <c r="AS108">
        <f>SAM_working!AR107</f>
        <v>2917142.5931106601</v>
      </c>
      <c r="AT108">
        <f>SAM_working!AS107</f>
        <v>48142083.035405204</v>
      </c>
      <c r="AU108">
        <f>SAM_working!AT107</f>
        <v>202139.82077127899</v>
      </c>
      <c r="AV108">
        <f>SAM_working!AU107</f>
        <v>3287683.58168353</v>
      </c>
      <c r="AW108">
        <f>SAM_working!AV107</f>
        <v>4186186.8160264599</v>
      </c>
      <c r="AX108">
        <f>SAM_working!AW107</f>
        <v>122429.826642292</v>
      </c>
      <c r="AY108">
        <f>SAM_working!AX107</f>
        <v>464678.67394933401</v>
      </c>
      <c r="AZ108">
        <f>SAM_working!AY107</f>
        <v>2983684.8989168699</v>
      </c>
      <c r="BA108">
        <f>SAM_working!AZ107</f>
        <v>663222.67230310896</v>
      </c>
      <c r="BB108">
        <f>SAM_working!BA107</f>
        <v>300395.68337595899</v>
      </c>
      <c r="BC108">
        <f>SAM_working!BB107</f>
        <v>2382805.03416673</v>
      </c>
      <c r="BD108">
        <f>SAM_working!BC107</f>
        <v>2820934.2530300301</v>
      </c>
      <c r="BE108">
        <f>SAM_working!BD107</f>
        <v>1060883.1895478601</v>
      </c>
      <c r="BF108">
        <f>SAM_working!BE107</f>
        <v>15617350.372458801</v>
      </c>
      <c r="BG108">
        <f>SAM_working!BF107</f>
        <v>3057698.2208405701</v>
      </c>
      <c r="BH108">
        <f>SAM_working!BG107</f>
        <v>3156144.39816471</v>
      </c>
      <c r="BI108">
        <f>SAM_working!BH107</f>
        <v>2661292.4509696499</v>
      </c>
      <c r="BJ108">
        <f>SAM_working!BI107</f>
        <v>88904036.623763904</v>
      </c>
      <c r="BK108">
        <f>SAM_working!BJ107</f>
        <v>4660776.6029832503</v>
      </c>
      <c r="BL108">
        <f>SAM_working!BK107</f>
        <v>2811227.6320930002</v>
      </c>
      <c r="BM108">
        <f>SAM_working!BL107</f>
        <v>583899.51535960298</v>
      </c>
      <c r="BN108">
        <f>SAM_working!BM107</f>
        <v>6284075.0867808098</v>
      </c>
      <c r="BO108">
        <f>SAM_working!BN107</f>
        <v>2963146.4656177498</v>
      </c>
      <c r="BP108">
        <f>SAM_working!BO107</f>
        <v>7550003.0923651503</v>
      </c>
      <c r="BQ108">
        <f>SAM_working!BP107</f>
        <v>23611906.7318752</v>
      </c>
      <c r="BR108">
        <f>SAM_working!BQ107</f>
        <v>6370036.4456642596</v>
      </c>
      <c r="BS108">
        <f>SAM_working!BR107</f>
        <v>3860713.5594332102</v>
      </c>
      <c r="BT108">
        <f>SAM_working!BS107</f>
        <v>374600.49784435797</v>
      </c>
      <c r="BU108">
        <f>SAM_working!BT107</f>
        <v>4701339.2131063603</v>
      </c>
      <c r="BV108">
        <f>SAM_working!BU107</f>
        <v>0</v>
      </c>
      <c r="BW108">
        <f>SAM_working!BV107</f>
        <v>0</v>
      </c>
      <c r="BX108">
        <f>SAM_working!BW107</f>
        <v>879357.33204852103</v>
      </c>
      <c r="BY108">
        <f>SAM_working!BX107</f>
        <v>0</v>
      </c>
      <c r="BZ108">
        <f>SAM_working!BY107</f>
        <v>4053959.5597644998</v>
      </c>
      <c r="CA108">
        <f>SAM_working!BZ107</f>
        <v>38876.028025861902</v>
      </c>
      <c r="CB108">
        <f>SAM_working!CA107</f>
        <v>2382246.3919320898</v>
      </c>
      <c r="CC108">
        <f>SAM_working!CB107</f>
        <v>1960680.1196113599</v>
      </c>
      <c r="CD108">
        <f>SAM_working!CC107</f>
        <v>8301557.2634166097</v>
      </c>
      <c r="CE108">
        <f>SAM_working!CD107</f>
        <v>31602223.531089399</v>
      </c>
      <c r="CF108">
        <f>SAM_working!CE107</f>
        <v>8307532.6046351101</v>
      </c>
      <c r="CG108">
        <f>SAM_working!CF107</f>
        <v>177780.936419643</v>
      </c>
      <c r="CH108">
        <f>SAM_working!CG107</f>
        <v>0</v>
      </c>
      <c r="CI108">
        <f>SAM_working!CH107</f>
        <v>21781.889119044899</v>
      </c>
      <c r="CJ108">
        <f>SAM_working!CI107</f>
        <v>0</v>
      </c>
      <c r="CK108">
        <f>SAM_working!CJ107</f>
        <v>0</v>
      </c>
      <c r="CL108">
        <f>SAM_working!CK107</f>
        <v>0</v>
      </c>
      <c r="CM108">
        <f>SAM_working!CL107</f>
        <v>0</v>
      </c>
      <c r="CN108">
        <f>SAM_working!CM107</f>
        <v>0</v>
      </c>
      <c r="CO108">
        <f>SAM_working!CN107</f>
        <v>15609599.7293161</v>
      </c>
      <c r="CP108">
        <f>SAM_working!CO107</f>
        <v>16836984.944488801</v>
      </c>
      <c r="CQ108">
        <f>SAM_working!CP107</f>
        <v>17381864.670473699</v>
      </c>
      <c r="CR108">
        <f>SAM_working!CQ107</f>
        <v>18139762.264860999</v>
      </c>
      <c r="CS108">
        <f>SAM_working!CR107</f>
        <v>44714947.7078996</v>
      </c>
      <c r="CT108">
        <f>SAM_working!CS107</f>
        <v>66749345.466780499</v>
      </c>
      <c r="CU108">
        <f>SAM_working!CT107</f>
        <v>125862129.827215</v>
      </c>
      <c r="CV108">
        <f>SAM_working!CU107</f>
        <v>112849399.849609</v>
      </c>
      <c r="CW108">
        <f>SAM_working!CV107</f>
        <v>372241560.05824399</v>
      </c>
      <c r="CX108">
        <f>SAM_working!CW107</f>
        <v>3296361.76525603</v>
      </c>
      <c r="CY108">
        <f>SAM_working!CX107</f>
        <v>81042724.489737704</v>
      </c>
      <c r="CZ108">
        <f>SAM_working!CY107</f>
        <v>0</v>
      </c>
      <c r="DA108">
        <f>SAM_working!CZ107</f>
        <v>0</v>
      </c>
      <c r="DB108">
        <f>SAM_working!DA107</f>
        <v>0</v>
      </c>
      <c r="DC108">
        <f>SAM_working!DB107</f>
        <v>0</v>
      </c>
      <c r="DD108">
        <f>SAM_working!DC107</f>
        <v>0</v>
      </c>
      <c r="DE108">
        <f>SAM_working!DD107</f>
        <v>0</v>
      </c>
      <c r="DF108">
        <f>SAM_working!DE107</f>
        <v>72850233361.120407</v>
      </c>
      <c r="DG108">
        <f>SAM_working!DF107</f>
        <v>100210.371400055</v>
      </c>
      <c r="DH108">
        <f>SAM_working!DG107</f>
        <v>3898385133.9746699</v>
      </c>
      <c r="DI108">
        <f>SAM_working!DH107</f>
        <v>1124513691.0845201</v>
      </c>
      <c r="DJ108">
        <f t="shared" si="3"/>
        <v>79220420174.739212</v>
      </c>
    </row>
    <row r="109" spans="1:114">
      <c r="A109" t="s">
        <v>141</v>
      </c>
      <c r="B109">
        <f>SAM_working!B108</f>
        <v>0</v>
      </c>
      <c r="D109">
        <f>SAM_working!C108</f>
        <v>0</v>
      </c>
      <c r="E109">
        <f>SAM_working!D108</f>
        <v>0</v>
      </c>
      <c r="F109">
        <f>SAM_working!E108</f>
        <v>0</v>
      </c>
      <c r="G109">
        <f>SAM_working!F108</f>
        <v>0</v>
      </c>
      <c r="H109">
        <f>SAM_working!G108</f>
        <v>0</v>
      </c>
      <c r="I109">
        <f>SAM_working!H108</f>
        <v>0</v>
      </c>
      <c r="J109">
        <f>SAM_working!I108</f>
        <v>0</v>
      </c>
      <c r="K109">
        <f>SAM_working!J108</f>
        <v>0</v>
      </c>
      <c r="L109">
        <f>SAM_working!K108</f>
        <v>0</v>
      </c>
      <c r="M109">
        <f>SAM_working!L108</f>
        <v>0</v>
      </c>
      <c r="N109">
        <f>SAM_working!M108</f>
        <v>0</v>
      </c>
      <c r="O109">
        <f>SAM_working!N108</f>
        <v>0</v>
      </c>
      <c r="P109">
        <f>SAM_working!O108</f>
        <v>0</v>
      </c>
      <c r="Q109">
        <f>SAM_working!P108</f>
        <v>0</v>
      </c>
      <c r="R109">
        <f>SAM_working!Q108</f>
        <v>0</v>
      </c>
      <c r="S109">
        <f>SAM_working!R108</f>
        <v>0</v>
      </c>
      <c r="T109">
        <f>SAM_working!S108</f>
        <v>0</v>
      </c>
      <c r="U109">
        <f>SAM_working!T108</f>
        <v>0</v>
      </c>
      <c r="V109">
        <f>SAM_working!U108</f>
        <v>0</v>
      </c>
      <c r="W109">
        <f>SAM_working!V108</f>
        <v>0</v>
      </c>
      <c r="X109">
        <f>SAM_working!W108</f>
        <v>0</v>
      </c>
      <c r="Y109">
        <f>SAM_working!X108</f>
        <v>0</v>
      </c>
      <c r="Z109">
        <f>SAM_working!Y108</f>
        <v>0</v>
      </c>
      <c r="AA109">
        <f>SAM_working!Z108</f>
        <v>0</v>
      </c>
      <c r="AB109">
        <f>SAM_working!AA108</f>
        <v>0</v>
      </c>
      <c r="AC109">
        <f>SAM_working!AB108</f>
        <v>0</v>
      </c>
      <c r="AD109">
        <f>SAM_working!AC108</f>
        <v>0</v>
      </c>
      <c r="AE109">
        <f>SAM_working!AD108</f>
        <v>0</v>
      </c>
      <c r="AF109">
        <f>SAM_working!AE108</f>
        <v>0</v>
      </c>
      <c r="AG109">
        <f>SAM_working!AF108</f>
        <v>0</v>
      </c>
      <c r="AH109">
        <f>SAM_working!AG108</f>
        <v>0</v>
      </c>
      <c r="AI109">
        <f>SAM_working!AH108</f>
        <v>0</v>
      </c>
      <c r="AJ109">
        <f>SAM_working!AI108</f>
        <v>0</v>
      </c>
      <c r="AK109">
        <f>SAM_working!AJ108</f>
        <v>0</v>
      </c>
      <c r="AL109">
        <f>SAM_working!AK108</f>
        <v>0</v>
      </c>
      <c r="AM109">
        <f>SAM_working!AL108</f>
        <v>0</v>
      </c>
      <c r="AN109">
        <f>SAM_working!AM108</f>
        <v>0</v>
      </c>
      <c r="AO109">
        <f>SAM_working!AN108</f>
        <v>0</v>
      </c>
      <c r="AP109">
        <f>SAM_working!AO108</f>
        <v>0</v>
      </c>
      <c r="AQ109">
        <f>SAM_working!AP108</f>
        <v>0</v>
      </c>
      <c r="AR109">
        <f>SAM_working!AQ108</f>
        <v>0</v>
      </c>
      <c r="AS109">
        <f>SAM_working!AR108</f>
        <v>0</v>
      </c>
      <c r="AT109">
        <f>SAM_working!AS108</f>
        <v>0</v>
      </c>
      <c r="AU109">
        <f>SAM_working!AT108</f>
        <v>0</v>
      </c>
      <c r="AV109">
        <f>SAM_working!AU108</f>
        <v>0</v>
      </c>
      <c r="AW109">
        <f>SAM_working!AV108</f>
        <v>0</v>
      </c>
      <c r="AX109">
        <f>SAM_working!AW108</f>
        <v>0</v>
      </c>
      <c r="AY109">
        <f>SAM_working!AX108</f>
        <v>0</v>
      </c>
      <c r="AZ109">
        <f>SAM_working!AY108</f>
        <v>0</v>
      </c>
      <c r="BA109">
        <f>SAM_working!AZ108</f>
        <v>0</v>
      </c>
      <c r="BB109">
        <f>SAM_working!BA108</f>
        <v>0</v>
      </c>
      <c r="BC109">
        <f>SAM_working!BB108</f>
        <v>0</v>
      </c>
      <c r="BD109">
        <f>SAM_working!BC108</f>
        <v>0</v>
      </c>
      <c r="BE109">
        <f>SAM_working!BD108</f>
        <v>0</v>
      </c>
      <c r="BF109">
        <f>SAM_working!BE108</f>
        <v>0</v>
      </c>
      <c r="BG109">
        <f>SAM_working!BF108</f>
        <v>0</v>
      </c>
      <c r="BH109">
        <f>SAM_working!BG108</f>
        <v>0</v>
      </c>
      <c r="BI109">
        <f>SAM_working!BH108</f>
        <v>0</v>
      </c>
      <c r="BJ109">
        <f>SAM_working!BI108</f>
        <v>0</v>
      </c>
      <c r="BK109">
        <f>SAM_working!BJ108</f>
        <v>0</v>
      </c>
      <c r="BL109">
        <f>SAM_working!BK108</f>
        <v>0</v>
      </c>
      <c r="BM109">
        <f>SAM_working!BL108</f>
        <v>0</v>
      </c>
      <c r="BN109">
        <f>SAM_working!BM108</f>
        <v>0</v>
      </c>
      <c r="BO109">
        <f>SAM_working!BN108</f>
        <v>0</v>
      </c>
      <c r="BP109">
        <f>SAM_working!BO108</f>
        <v>0</v>
      </c>
      <c r="BQ109">
        <f>SAM_working!BP108</f>
        <v>0</v>
      </c>
      <c r="BR109">
        <f>SAM_working!BQ108</f>
        <v>0</v>
      </c>
      <c r="BS109">
        <f>SAM_working!BR108</f>
        <v>0</v>
      </c>
      <c r="BT109">
        <f>SAM_working!BS108</f>
        <v>0</v>
      </c>
      <c r="BU109">
        <f>SAM_working!BT108</f>
        <v>0</v>
      </c>
      <c r="BV109">
        <f>SAM_working!BU108</f>
        <v>0</v>
      </c>
      <c r="BW109">
        <f>SAM_working!BV108</f>
        <v>0</v>
      </c>
      <c r="BX109">
        <f>SAM_working!BW108</f>
        <v>0</v>
      </c>
      <c r="BY109">
        <f>SAM_working!BX108</f>
        <v>0</v>
      </c>
      <c r="BZ109">
        <f>SAM_working!BY108</f>
        <v>0</v>
      </c>
      <c r="CA109">
        <f>SAM_working!BZ108</f>
        <v>0</v>
      </c>
      <c r="CB109">
        <f>SAM_working!CA108</f>
        <v>0</v>
      </c>
      <c r="CC109">
        <f>SAM_working!CB108</f>
        <v>0</v>
      </c>
      <c r="CD109">
        <f>SAM_working!CC108</f>
        <v>0</v>
      </c>
      <c r="CE109">
        <f>SAM_working!CD108</f>
        <v>0</v>
      </c>
      <c r="CF109">
        <f>SAM_working!CE108</f>
        <v>0</v>
      </c>
      <c r="CG109">
        <f>SAM_working!CF108</f>
        <v>0</v>
      </c>
      <c r="CH109">
        <f>SAM_working!CG108</f>
        <v>0</v>
      </c>
      <c r="CI109">
        <f>SAM_working!CH108</f>
        <v>0</v>
      </c>
      <c r="CJ109">
        <f>SAM_working!CI108</f>
        <v>0</v>
      </c>
      <c r="CK109">
        <f>SAM_working!CJ108</f>
        <v>0</v>
      </c>
      <c r="CL109">
        <f>SAM_working!CK108</f>
        <v>0</v>
      </c>
      <c r="CM109">
        <f>SAM_working!CL108</f>
        <v>518910717847.87402</v>
      </c>
      <c r="CN109">
        <f>SAM_working!CM108</f>
        <v>0</v>
      </c>
      <c r="CO109">
        <f>SAM_working!CN108</f>
        <v>0</v>
      </c>
      <c r="CP109">
        <f>SAM_working!CO108</f>
        <v>0</v>
      </c>
      <c r="CQ109">
        <f>SAM_working!CP108</f>
        <v>0</v>
      </c>
      <c r="CR109">
        <f>SAM_working!CQ108</f>
        <v>0</v>
      </c>
      <c r="CS109">
        <f>SAM_working!CR108</f>
        <v>0</v>
      </c>
      <c r="CT109">
        <f>SAM_working!CS108</f>
        <v>0</v>
      </c>
      <c r="CU109">
        <f>SAM_working!CT108</f>
        <v>0</v>
      </c>
      <c r="CV109">
        <f>SAM_working!CU108</f>
        <v>0</v>
      </c>
      <c r="CW109">
        <f>SAM_working!CV108</f>
        <v>0</v>
      </c>
      <c r="CX109">
        <f>SAM_working!CW108</f>
        <v>0</v>
      </c>
      <c r="CY109">
        <f>SAM_working!CX108</f>
        <v>0</v>
      </c>
      <c r="CZ109">
        <f>SAM_working!CY108</f>
        <v>0</v>
      </c>
      <c r="DA109">
        <f>SAM_working!CZ108</f>
        <v>0</v>
      </c>
      <c r="DB109">
        <f>SAM_working!DA108</f>
        <v>0</v>
      </c>
      <c r="DC109">
        <f>SAM_working!DB108</f>
        <v>0</v>
      </c>
      <c r="DD109">
        <f>SAM_working!DC108</f>
        <v>0</v>
      </c>
      <c r="DE109">
        <f>SAM_working!DD108</f>
        <v>0</v>
      </c>
      <c r="DF109">
        <f>SAM_working!DE108</f>
        <v>0</v>
      </c>
      <c r="DG109">
        <f>SAM_working!DF108</f>
        <v>0</v>
      </c>
      <c r="DH109">
        <f>SAM_working!DG108</f>
        <v>0</v>
      </c>
      <c r="DI109">
        <f>SAM_working!DH108</f>
        <v>0</v>
      </c>
      <c r="DJ109">
        <f t="shared" si="3"/>
        <v>518910717847.87402</v>
      </c>
    </row>
    <row r="110" spans="1:114">
      <c r="A110" t="s">
        <v>124</v>
      </c>
      <c r="B110">
        <f>SAM_working!B109</f>
        <v>120782.85959789599</v>
      </c>
      <c r="D110">
        <f>SAM_working!C109</f>
        <v>0</v>
      </c>
      <c r="E110">
        <f>SAM_working!D109</f>
        <v>0</v>
      </c>
      <c r="F110">
        <f>SAM_working!E109</f>
        <v>1682742.17913672</v>
      </c>
      <c r="G110">
        <f>SAM_working!F109</f>
        <v>491.67495078847401</v>
      </c>
      <c r="H110">
        <f>SAM_working!G109</f>
        <v>5622.1427510723197</v>
      </c>
      <c r="I110">
        <f>SAM_working!H109</f>
        <v>4503.5706538205804</v>
      </c>
      <c r="J110">
        <f>SAM_working!I109</f>
        <v>999636.72160789301</v>
      </c>
      <c r="K110">
        <f>SAM_working!J109</f>
        <v>7864.4814475285302</v>
      </c>
      <c r="L110">
        <f>SAM_working!K109</f>
        <v>481841.065247274</v>
      </c>
      <c r="M110">
        <f>SAM_working!L109</f>
        <v>8381285.1760760201</v>
      </c>
      <c r="N110">
        <f>SAM_working!M109</f>
        <v>17291628.227255501</v>
      </c>
      <c r="O110">
        <f>SAM_working!N109</f>
        <v>10604369.558532501</v>
      </c>
      <c r="P110">
        <f>SAM_working!O109</f>
        <v>2483057.4575937102</v>
      </c>
      <c r="Q110">
        <f>SAM_working!P109</f>
        <v>38713.233528503297</v>
      </c>
      <c r="R110">
        <f>SAM_working!Q109</f>
        <v>149208.420551046</v>
      </c>
      <c r="S110">
        <f>SAM_working!R109</f>
        <v>412554.50581920001</v>
      </c>
      <c r="T110">
        <f>SAM_working!S109</f>
        <v>0</v>
      </c>
      <c r="U110">
        <f>SAM_working!T109</f>
        <v>605060.75854143396</v>
      </c>
      <c r="V110">
        <f>SAM_working!U109</f>
        <v>2881922.5271132598</v>
      </c>
      <c r="W110">
        <f>SAM_working!V109</f>
        <v>895826.44941042096</v>
      </c>
      <c r="X110">
        <f>SAM_working!W109</f>
        <v>34237646.102838799</v>
      </c>
      <c r="Y110">
        <f>SAM_working!X109</f>
        <v>7245035.8007058501</v>
      </c>
      <c r="Z110">
        <f>SAM_working!Y109</f>
        <v>2141951.21013874</v>
      </c>
      <c r="AA110">
        <f>SAM_working!Z109</f>
        <v>1368370.1659518699</v>
      </c>
      <c r="AB110">
        <f>SAM_working!AA109</f>
        <v>30960426.5523188</v>
      </c>
      <c r="AC110">
        <f>SAM_working!AB109</f>
        <v>5382287.2381616402</v>
      </c>
      <c r="AD110">
        <f>SAM_working!AC109</f>
        <v>4059165.85497237</v>
      </c>
      <c r="AE110">
        <f>SAM_working!AD109</f>
        <v>31044713.650954299</v>
      </c>
      <c r="AF110">
        <f>SAM_working!AE109</f>
        <v>2197787.8691797401</v>
      </c>
      <c r="AG110">
        <f>SAM_working!AF109</f>
        <v>9178151.9762184601</v>
      </c>
      <c r="AH110">
        <f>SAM_working!AG109</f>
        <v>540026.37660815299</v>
      </c>
      <c r="AI110">
        <f>SAM_working!AH109</f>
        <v>4230239.0025253501</v>
      </c>
      <c r="AJ110">
        <f>SAM_working!AI109</f>
        <v>33843702.925180003</v>
      </c>
      <c r="AK110">
        <f>SAM_working!AJ109</f>
        <v>593719.57712786505</v>
      </c>
      <c r="AL110">
        <f>SAM_working!AK109</f>
        <v>190149.19263283</v>
      </c>
      <c r="AM110">
        <f>SAM_working!AL109</f>
        <v>78172.994376210394</v>
      </c>
      <c r="AN110">
        <f>SAM_working!AM109</f>
        <v>2980666.9380312199</v>
      </c>
      <c r="AO110">
        <f>SAM_working!AN109</f>
        <v>904066.31242756499</v>
      </c>
      <c r="AP110">
        <f>SAM_working!AO109</f>
        <v>435672.174625821</v>
      </c>
      <c r="AQ110">
        <f>SAM_working!AP109</f>
        <v>2325865.2768731201</v>
      </c>
      <c r="AR110">
        <f>SAM_working!AQ109</f>
        <v>1186548.4649072001</v>
      </c>
      <c r="AS110">
        <f>SAM_working!AR109</f>
        <v>3856979.0763334101</v>
      </c>
      <c r="AT110">
        <f>SAM_working!AS109</f>
        <v>63652358.783278599</v>
      </c>
      <c r="AU110">
        <f>SAM_working!AT109</f>
        <v>267264.638022798</v>
      </c>
      <c r="AV110">
        <f>SAM_working!AU109</f>
        <v>4346899.8787051197</v>
      </c>
      <c r="AW110">
        <f>SAM_working!AV109</f>
        <v>5534880.2616534801</v>
      </c>
      <c r="AX110">
        <f>SAM_working!AW109</f>
        <v>161873.910721283</v>
      </c>
      <c r="AY110">
        <f>SAM_working!AX109</f>
        <v>614387.49236107303</v>
      </c>
      <c r="AZ110">
        <f>SAM_working!AY109</f>
        <v>3944959.7879351201</v>
      </c>
      <c r="BA110">
        <f>SAM_working!AZ109</f>
        <v>876897.81639892096</v>
      </c>
      <c r="BB110">
        <f>SAM_working!BA109</f>
        <v>397176.28755558003</v>
      </c>
      <c r="BC110">
        <f>SAM_working!BB109</f>
        <v>3150490.2027990702</v>
      </c>
      <c r="BD110">
        <f>SAM_working!BC109</f>
        <v>3729774.61415315</v>
      </c>
      <c r="BE110">
        <f>SAM_working!BD109</f>
        <v>1402675.43800685</v>
      </c>
      <c r="BF110">
        <f>SAM_working!BE109</f>
        <v>20648902.716171101</v>
      </c>
      <c r="BG110">
        <f>SAM_working!BF109</f>
        <v>4042818.5058133001</v>
      </c>
      <c r="BH110">
        <f>SAM_working!BG109</f>
        <v>4172981.7851061798</v>
      </c>
      <c r="BI110">
        <f>SAM_working!BH109</f>
        <v>3518699.8824245101</v>
      </c>
      <c r="BJ110">
        <f>SAM_working!BI109</f>
        <v>117546879.56264301</v>
      </c>
      <c r="BK110">
        <f>SAM_working!BJ109</f>
        <v>6162372.0004724497</v>
      </c>
      <c r="BL110">
        <f>SAM_working!BK109</f>
        <v>3716940.7424238599</v>
      </c>
      <c r="BM110">
        <f>SAM_working!BL109</f>
        <v>772018.55635782401</v>
      </c>
      <c r="BN110">
        <f>SAM_working!BM109</f>
        <v>8308660.0500993105</v>
      </c>
      <c r="BO110">
        <f>SAM_working!BN109</f>
        <v>3917804.3421634701</v>
      </c>
      <c r="BP110">
        <f>SAM_working!BO109</f>
        <v>9982441.0442867503</v>
      </c>
      <c r="BQ110">
        <f>SAM_working!BP109</f>
        <v>31219121.901088301</v>
      </c>
      <c r="BR110">
        <f>SAM_working!BQ109</f>
        <v>8422316.1885992493</v>
      </c>
      <c r="BS110">
        <f>SAM_working!BR109</f>
        <v>5104546.9815625502</v>
      </c>
      <c r="BT110">
        <f>SAM_working!BS109</f>
        <v>495288.19248739397</v>
      </c>
      <c r="BU110">
        <f>SAM_working!BT109</f>
        <v>6216002.95389097</v>
      </c>
      <c r="BV110">
        <f>SAM_working!BU109</f>
        <v>0</v>
      </c>
      <c r="BW110">
        <f>SAM_working!BV109</f>
        <v>0</v>
      </c>
      <c r="BX110">
        <f>SAM_working!BW109</f>
        <v>1162666.1097546299</v>
      </c>
      <c r="BY110">
        <f>SAM_working!BX109</f>
        <v>0</v>
      </c>
      <c r="BZ110">
        <f>SAM_working!BY109</f>
        <v>5360052.4140440403</v>
      </c>
      <c r="CA110">
        <f>SAM_working!BZ109</f>
        <v>51400.993225637802</v>
      </c>
      <c r="CB110">
        <f>SAM_working!CA109</f>
        <v>3149751.5788403801</v>
      </c>
      <c r="CC110">
        <f>SAM_working!CB109</f>
        <v>2592366.3157857298</v>
      </c>
      <c r="CD110">
        <f>SAM_working!CC109</f>
        <v>10976128.7437918</v>
      </c>
      <c r="CE110">
        <f>SAM_working!CD109</f>
        <v>41783735.636675902</v>
      </c>
      <c r="CF110">
        <f>SAM_working!CE109</f>
        <v>10984029.202997399</v>
      </c>
      <c r="CG110">
        <f>SAM_working!CF109</f>
        <v>235057.879433428</v>
      </c>
      <c r="CH110">
        <f>SAM_working!CG109</f>
        <v>0</v>
      </c>
      <c r="CI110">
        <f>SAM_working!CH109</f>
        <v>28799.514557012099</v>
      </c>
      <c r="CJ110">
        <f>SAM_working!CI109</f>
        <v>0</v>
      </c>
      <c r="CK110">
        <f>SAM_working!CJ109</f>
        <v>0</v>
      </c>
      <c r="CL110">
        <f>SAM_working!CK109</f>
        <v>0</v>
      </c>
      <c r="CM110">
        <f>SAM_working!CL109</f>
        <v>695156187048.30286</v>
      </c>
      <c r="CN110">
        <f>SAM_working!CM109</f>
        <v>0</v>
      </c>
      <c r="CO110">
        <f>SAM_working!CN109</f>
        <v>20638654.993450899</v>
      </c>
      <c r="CP110">
        <f>SAM_working!CO109</f>
        <v>22261475.5935486</v>
      </c>
      <c r="CQ110">
        <f>SAM_working!CP109</f>
        <v>22981903.078720301</v>
      </c>
      <c r="CR110">
        <f>SAM_working!CQ109</f>
        <v>23983977.907170199</v>
      </c>
      <c r="CS110">
        <f>SAM_working!CR109</f>
        <v>59121079.002451397</v>
      </c>
      <c r="CT110">
        <f>SAM_working!CS109</f>
        <v>88254454.695611298</v>
      </c>
      <c r="CU110">
        <f>SAM_working!CT109</f>
        <v>10686082974.907742</v>
      </c>
      <c r="CV110">
        <f>SAM_working!CU109</f>
        <v>23787183692.222408</v>
      </c>
      <c r="CW110">
        <f>SAM_working!CV109</f>
        <v>318361491934.05194</v>
      </c>
      <c r="CX110">
        <f>SAM_working!CW109</f>
        <v>4358373.9741225801</v>
      </c>
      <c r="CY110">
        <f>SAM_working!CX109</f>
        <v>107152832.838608</v>
      </c>
      <c r="CZ110">
        <f>SAM_working!CY109</f>
        <v>0</v>
      </c>
      <c r="DA110">
        <f>SAM_working!CZ109</f>
        <v>0</v>
      </c>
      <c r="DB110">
        <f>SAM_working!DA109</f>
        <v>0</v>
      </c>
      <c r="DC110">
        <f>SAM_working!DB109</f>
        <v>0</v>
      </c>
      <c r="DD110">
        <f>SAM_working!DC109</f>
        <v>0</v>
      </c>
      <c r="DE110">
        <f>SAM_working!DD109</f>
        <v>117434371178.64799</v>
      </c>
      <c r="DF110">
        <f>SAM_working!DE109</f>
        <v>207219.43280131699</v>
      </c>
      <c r="DG110">
        <f>SAM_working!DF109</f>
        <v>132495.856265107</v>
      </c>
      <c r="DH110">
        <f>SAM_working!DG109</f>
        <v>91012020707.546234</v>
      </c>
      <c r="DI110">
        <f>SAM_working!DH109</f>
        <v>1486806228.7413001</v>
      </c>
      <c r="DJ110">
        <f t="shared" si="3"/>
        <v>1258897916110.4421</v>
      </c>
    </row>
    <row r="111" spans="1:114">
      <c r="A111" t="s">
        <v>125</v>
      </c>
      <c r="B111">
        <f>SAM_working!B110</f>
        <v>17539140.338444401</v>
      </c>
      <c r="D111">
        <f>SAM_working!C110</f>
        <v>12286129.1108108</v>
      </c>
      <c r="E111">
        <f>SAM_working!D110</f>
        <v>4836337.3192049796</v>
      </c>
      <c r="F111">
        <f>SAM_working!E110</f>
        <v>20097903.176135801</v>
      </c>
      <c r="G111">
        <f>SAM_working!F110</f>
        <v>7881.9665294579099</v>
      </c>
      <c r="H111">
        <f>SAM_working!G110</f>
        <v>528.78547808478902</v>
      </c>
      <c r="I111">
        <f>SAM_working!H110</f>
        <v>10408.877350863</v>
      </c>
      <c r="J111">
        <f>SAM_working!I110</f>
        <v>9932574.1449612901</v>
      </c>
      <c r="K111">
        <f>SAM_working!J110</f>
        <v>1336083.4378052901</v>
      </c>
      <c r="L111">
        <f>SAM_working!K110</f>
        <v>125184.842476971</v>
      </c>
      <c r="M111">
        <f>SAM_working!L110</f>
        <v>28177026.390949</v>
      </c>
      <c r="N111">
        <f>SAM_working!M110</f>
        <v>35688469.380092502</v>
      </c>
      <c r="O111">
        <f>SAM_working!N110</f>
        <v>228847264.249284</v>
      </c>
      <c r="P111">
        <f>SAM_working!O110</f>
        <v>39564865.6681825</v>
      </c>
      <c r="Q111">
        <f>SAM_working!P110</f>
        <v>618793.24596314097</v>
      </c>
      <c r="R111">
        <f>SAM_working!Q110</f>
        <v>187442.503912385</v>
      </c>
      <c r="S111">
        <f>SAM_working!R110</f>
        <v>330939.58954238502</v>
      </c>
      <c r="T111">
        <f>SAM_working!S110</f>
        <v>84251.9779380564</v>
      </c>
      <c r="U111">
        <f>SAM_working!T110</f>
        <v>1481287.41704257</v>
      </c>
      <c r="V111">
        <f>SAM_working!U110</f>
        <v>1745322.0275746</v>
      </c>
      <c r="W111">
        <f>SAM_working!V110</f>
        <v>651781.63251992106</v>
      </c>
      <c r="X111">
        <f>SAM_working!W110</f>
        <v>179313287.90922499</v>
      </c>
      <c r="Y111">
        <f>SAM_working!X110</f>
        <v>27699358.574774001</v>
      </c>
      <c r="Z111">
        <f>SAM_working!Y110</f>
        <v>2760389.3378759902</v>
      </c>
      <c r="AA111">
        <f>SAM_working!Z110</f>
        <v>7029666.8603624003</v>
      </c>
      <c r="AB111">
        <f>SAM_working!AA110</f>
        <v>5322363.2622227101</v>
      </c>
      <c r="AC111">
        <f>SAM_working!AB110</f>
        <v>7757792.6120438101</v>
      </c>
      <c r="AD111">
        <f>SAM_working!AC110</f>
        <v>4527423.7458398398</v>
      </c>
      <c r="AE111">
        <f>SAM_working!AD110</f>
        <v>18701852.849535599</v>
      </c>
      <c r="AF111">
        <f>SAM_working!AE110</f>
        <v>3745220.5917155799</v>
      </c>
      <c r="AG111">
        <f>SAM_working!AF110</f>
        <v>18747000.186733801</v>
      </c>
      <c r="AH111">
        <f>SAM_working!AG110</f>
        <v>960126.27121033799</v>
      </c>
      <c r="AI111">
        <f>SAM_working!AH110</f>
        <v>4323831.3440062702</v>
      </c>
      <c r="AJ111">
        <f>SAM_working!AI110</f>
        <v>10990794.4255994</v>
      </c>
      <c r="AK111">
        <f>SAM_working!AJ110</f>
        <v>1132627.7353803799</v>
      </c>
      <c r="AL111">
        <f>SAM_working!AK110</f>
        <v>48611.536919354803</v>
      </c>
      <c r="AM111">
        <f>SAM_working!AL110</f>
        <v>93890.306808640104</v>
      </c>
      <c r="AN111">
        <f>SAM_working!AM110</f>
        <v>813503.76445284404</v>
      </c>
      <c r="AO111">
        <f>SAM_working!AN110</f>
        <v>119527.407090812</v>
      </c>
      <c r="AP111">
        <f>SAM_working!AO110</f>
        <v>317775.07831021002</v>
      </c>
      <c r="AQ111">
        <f>SAM_working!AP110</f>
        <v>270889.74890262203</v>
      </c>
      <c r="AR111">
        <f>SAM_working!AQ110</f>
        <v>360144.07076951902</v>
      </c>
      <c r="AS111">
        <f>SAM_working!AR110</f>
        <v>438772.22396003403</v>
      </c>
      <c r="AT111">
        <f>SAM_working!AS110</f>
        <v>1628091.3852041301</v>
      </c>
      <c r="AU111">
        <f>SAM_working!AT110</f>
        <v>329300.58645629702</v>
      </c>
      <c r="AV111">
        <f>SAM_working!AU110</f>
        <v>338082.55896045797</v>
      </c>
      <c r="AW111">
        <f>SAM_working!AV110</f>
        <v>3598550.6631423798</v>
      </c>
      <c r="AX111">
        <f>SAM_working!AW110</f>
        <v>631975.47248657502</v>
      </c>
      <c r="AY111">
        <f>SAM_working!AX110</f>
        <v>80513.655473368402</v>
      </c>
      <c r="AZ111">
        <f>SAM_working!AY110</f>
        <v>177774.26587231099</v>
      </c>
      <c r="BA111">
        <f>SAM_working!AZ110</f>
        <v>233186.754183688</v>
      </c>
      <c r="BB111">
        <f>SAM_working!BA110</f>
        <v>655876.85110888002</v>
      </c>
      <c r="BC111">
        <f>SAM_working!BB110</f>
        <v>7130428.9131179601</v>
      </c>
      <c r="BD111">
        <f>SAM_working!BC110</f>
        <v>2853510.8558563399</v>
      </c>
      <c r="BE111">
        <f>SAM_working!BD110</f>
        <v>1498593.19906237</v>
      </c>
      <c r="BF111">
        <f>SAM_working!BE110</f>
        <v>1987822.12475305</v>
      </c>
      <c r="BG111">
        <f>SAM_working!BF110</f>
        <v>1065101.83810195</v>
      </c>
      <c r="BH111">
        <f>SAM_working!BG110</f>
        <v>1965539.5557200499</v>
      </c>
      <c r="BI111">
        <f>SAM_working!BH110</f>
        <v>239384.04095007299</v>
      </c>
      <c r="BJ111">
        <f>SAM_working!BI110</f>
        <v>714601.36308616598</v>
      </c>
      <c r="BK111">
        <f>SAM_working!BJ110</f>
        <v>260491.86282696199</v>
      </c>
      <c r="BL111">
        <f>SAM_working!BK110</f>
        <v>133875.39044737801</v>
      </c>
      <c r="BM111">
        <f>SAM_working!BL110</f>
        <v>160415.98106082299</v>
      </c>
      <c r="BN111">
        <f>SAM_working!BM110</f>
        <v>2917724.67352285</v>
      </c>
      <c r="BO111">
        <f>SAM_working!BN110</f>
        <v>2812814.2345785899</v>
      </c>
      <c r="BP111">
        <f>SAM_working!BO110</f>
        <v>313070.79144893098</v>
      </c>
      <c r="BQ111">
        <f>SAM_working!BP110</f>
        <v>9752488.7983824201</v>
      </c>
      <c r="BR111">
        <f>SAM_working!BQ110</f>
        <v>726192.100138671</v>
      </c>
      <c r="BS111">
        <f>SAM_working!BR110</f>
        <v>8003399.8168992903</v>
      </c>
      <c r="BT111">
        <f>SAM_working!BS110</f>
        <v>874201.71139033197</v>
      </c>
      <c r="BU111">
        <f>SAM_working!BT110</f>
        <v>2051864.2711103701</v>
      </c>
      <c r="BV111">
        <f>SAM_working!BU110</f>
        <v>6729810.7443363098</v>
      </c>
      <c r="BW111">
        <f>SAM_working!BV110</f>
        <v>3971209.5582689098</v>
      </c>
      <c r="BX111">
        <f>SAM_working!BW110</f>
        <v>1060459.62803953</v>
      </c>
      <c r="BY111">
        <f>SAM_working!BX110</f>
        <v>3125668.35032321</v>
      </c>
      <c r="BZ111">
        <f>SAM_working!BY110</f>
        <v>470871.583827266</v>
      </c>
      <c r="CA111">
        <f>SAM_working!BZ110</f>
        <v>47911.498805782103</v>
      </c>
      <c r="CB111">
        <f>SAM_working!CA110</f>
        <v>1527868.85554408</v>
      </c>
      <c r="CC111">
        <f>SAM_working!CB110</f>
        <v>1015621.30325854</v>
      </c>
      <c r="CD111">
        <f>SAM_working!CC110</f>
        <v>13926708.4857223</v>
      </c>
      <c r="CE111">
        <f>SAM_working!CD110</f>
        <v>2973404.95113324</v>
      </c>
      <c r="CF111">
        <f>SAM_working!CE110</f>
        <v>1273262.42710045</v>
      </c>
      <c r="CG111">
        <f>SAM_working!CF110</f>
        <v>1018704.7353128</v>
      </c>
      <c r="CH111">
        <f>SAM_working!CG110</f>
        <v>0</v>
      </c>
      <c r="CI111">
        <f>SAM_working!CH110</f>
        <v>39428014.989806697</v>
      </c>
      <c r="CJ111">
        <f>SAM_working!CI110</f>
        <v>0</v>
      </c>
      <c r="CK111">
        <f>SAM_working!CJ110</f>
        <v>0</v>
      </c>
      <c r="CL111">
        <f>SAM_working!CK110</f>
        <v>0</v>
      </c>
      <c r="CM111">
        <f>SAM_working!CL110</f>
        <v>0</v>
      </c>
      <c r="CN111">
        <f>SAM_working!CM110</f>
        <v>0</v>
      </c>
      <c r="CO111">
        <f>SAM_working!CN110</f>
        <v>14445796.0801777</v>
      </c>
      <c r="CP111">
        <f>SAM_working!CO110</f>
        <v>15813293.748931101</v>
      </c>
      <c r="CQ111">
        <f>SAM_working!CP110</f>
        <v>12815537.241869099</v>
      </c>
      <c r="CR111">
        <f>SAM_working!CQ110</f>
        <v>15283348.366869999</v>
      </c>
      <c r="CS111">
        <f>SAM_working!CR110</f>
        <v>36434544.903357901</v>
      </c>
      <c r="CT111">
        <f>SAM_working!CS110</f>
        <v>46195108.477516897</v>
      </c>
      <c r="CU111">
        <f>SAM_working!CT110</f>
        <v>76760518.769217804</v>
      </c>
      <c r="CV111">
        <f>SAM_working!CU110</f>
        <v>59412913.289179496</v>
      </c>
      <c r="CW111">
        <f>SAM_working!CV110</f>
        <v>119866528.819002</v>
      </c>
      <c r="CX111">
        <f>SAM_working!CW110</f>
        <v>1324813.6782209701</v>
      </c>
      <c r="CY111">
        <f>SAM_working!CX110</f>
        <v>8061069.5920140799</v>
      </c>
      <c r="CZ111">
        <f>SAM_working!CY110</f>
        <v>663916.26053582702</v>
      </c>
      <c r="DA111">
        <f>SAM_working!CZ110</f>
        <v>22270571.183682799</v>
      </c>
      <c r="DB111">
        <f>SAM_working!DA110</f>
        <v>5964762.9915869096</v>
      </c>
      <c r="DC111">
        <f>SAM_working!DB110</f>
        <v>9802965.0215780996</v>
      </c>
      <c r="DD111">
        <f>SAM_working!DC110</f>
        <v>1922858.0850661399</v>
      </c>
      <c r="DE111">
        <f>SAM_working!DD110</f>
        <v>0</v>
      </c>
      <c r="DF111">
        <f>SAM_working!DE110</f>
        <v>6161804281.0067377</v>
      </c>
      <c r="DG111">
        <f>SAM_working!DF110</f>
        <v>2329982.9882343998</v>
      </c>
      <c r="DH111">
        <f>SAM_working!DG110</f>
        <v>523774964.97522998</v>
      </c>
      <c r="DI111">
        <f>SAM_working!DH110</f>
        <v>1019261504.3471299</v>
      </c>
      <c r="DJ111">
        <f t="shared" si="3"/>
        <v>8982938136.5788994</v>
      </c>
    </row>
    <row r="112" spans="1:114">
      <c r="A112" t="s">
        <v>126</v>
      </c>
      <c r="B112">
        <f>SAM_working!B111</f>
        <v>498519653.46661699</v>
      </c>
      <c r="D112">
        <f>SAM_working!C111</f>
        <v>705480678.83424199</v>
      </c>
      <c r="E112">
        <f>SAM_working!D111</f>
        <v>629880523.08252001</v>
      </c>
      <c r="F112">
        <f>SAM_working!E111</f>
        <v>880937236.40550303</v>
      </c>
      <c r="G112">
        <f>SAM_working!F111</f>
        <v>7402836.5247651003</v>
      </c>
      <c r="H112">
        <f>SAM_working!G111</f>
        <v>485388.140081827</v>
      </c>
      <c r="I112">
        <f>SAM_working!H111</f>
        <v>2318036.67284108</v>
      </c>
      <c r="J112">
        <f>SAM_working!I111</f>
        <v>786192762.75312996</v>
      </c>
      <c r="K112">
        <f>SAM_working!J111</f>
        <v>80917733.787643507</v>
      </c>
      <c r="L112">
        <f>SAM_working!K111</f>
        <v>73849276.9882157</v>
      </c>
      <c r="M112">
        <f>SAM_working!L111</f>
        <v>2400469090.6024699</v>
      </c>
      <c r="N112">
        <f>SAM_working!M111</f>
        <v>11479097692.7218</v>
      </c>
      <c r="O112">
        <f>SAM_working!N111</f>
        <v>6945764744.5648098</v>
      </c>
      <c r="P112">
        <f>SAM_working!O111</f>
        <v>2835043127.7283702</v>
      </c>
      <c r="Q112">
        <f>SAM_working!P111</f>
        <v>221039522.55609101</v>
      </c>
      <c r="R112">
        <f>SAM_working!Q111</f>
        <v>269143383.41947901</v>
      </c>
      <c r="S112">
        <f>SAM_working!R111</f>
        <v>376482031.33345902</v>
      </c>
      <c r="T112">
        <f>SAM_working!S111</f>
        <v>46564014.876637302</v>
      </c>
      <c r="U112">
        <f>SAM_working!T111</f>
        <v>720092949.40131199</v>
      </c>
      <c r="V112">
        <f>SAM_working!U111</f>
        <v>841743655.19968998</v>
      </c>
      <c r="W112">
        <f>SAM_working!V111</f>
        <v>589937272.59310198</v>
      </c>
      <c r="X112">
        <f>SAM_working!W111</f>
        <v>21655472871.5979</v>
      </c>
      <c r="Y112">
        <f>SAM_working!X111</f>
        <v>5717255895.5912104</v>
      </c>
      <c r="Z112">
        <f>SAM_working!Y111</f>
        <v>2306540521.3935099</v>
      </c>
      <c r="AA112">
        <f>SAM_working!Z111</f>
        <v>744227619.19635904</v>
      </c>
      <c r="AB112">
        <f>SAM_working!AA111</f>
        <v>2421603909.1161299</v>
      </c>
      <c r="AC112">
        <f>SAM_working!AB111</f>
        <v>4376689189.0390997</v>
      </c>
      <c r="AD112">
        <f>SAM_working!AC111</f>
        <v>2923927604.6395001</v>
      </c>
      <c r="AE112">
        <f>SAM_working!AD111</f>
        <v>21322586430.875801</v>
      </c>
      <c r="AF112">
        <f>SAM_working!AE111</f>
        <v>2285161467.41259</v>
      </c>
      <c r="AG112">
        <f>SAM_working!AF111</f>
        <v>15194018982.481001</v>
      </c>
      <c r="AH112">
        <f>SAM_working!AG111</f>
        <v>655043212.84829104</v>
      </c>
      <c r="AI112">
        <f>SAM_working!AH111</f>
        <v>2134247566.16575</v>
      </c>
      <c r="AJ112">
        <f>SAM_working!AI111</f>
        <v>9462676430.7748108</v>
      </c>
      <c r="AK112">
        <f>SAM_working!AJ111</f>
        <v>407112373.031344</v>
      </c>
      <c r="AL112">
        <f>SAM_working!AK111</f>
        <v>30431674.185920998</v>
      </c>
      <c r="AM112">
        <f>SAM_working!AL111</f>
        <v>67497066.979762793</v>
      </c>
      <c r="AN112">
        <f>SAM_working!AM111</f>
        <v>434645976.04382598</v>
      </c>
      <c r="AO112">
        <f>SAM_working!AN111</f>
        <v>158732070.17295399</v>
      </c>
      <c r="AP112">
        <f>SAM_working!AO111</f>
        <v>82846994.5925363</v>
      </c>
      <c r="AQ112">
        <f>SAM_working!AP111</f>
        <v>303580544.77094001</v>
      </c>
      <c r="AR112">
        <f>SAM_working!AQ111</f>
        <v>239169710.91698301</v>
      </c>
      <c r="AS112">
        <f>SAM_working!AR111</f>
        <v>431095149.84135097</v>
      </c>
      <c r="AT112">
        <f>SAM_working!AS111</f>
        <v>3083729463.8979502</v>
      </c>
      <c r="AU112">
        <f>SAM_working!AT111</f>
        <v>92490661.893389493</v>
      </c>
      <c r="AV112">
        <f>SAM_working!AU111</f>
        <v>325852491.61613703</v>
      </c>
      <c r="AW112">
        <f>SAM_working!AV111</f>
        <v>1326659648.0030601</v>
      </c>
      <c r="AX112">
        <f>SAM_working!AW111</f>
        <v>529856768.96059501</v>
      </c>
      <c r="AY112">
        <f>SAM_working!AX111</f>
        <v>89969196.2556528</v>
      </c>
      <c r="AZ112">
        <f>SAM_working!AY111</f>
        <v>270257933.06763601</v>
      </c>
      <c r="BA112">
        <f>SAM_working!AZ111</f>
        <v>95465476.8099567</v>
      </c>
      <c r="BB112">
        <f>SAM_working!BA111</f>
        <v>278250780.70233601</v>
      </c>
      <c r="BC112">
        <f>SAM_working!BB111</f>
        <v>956867420.70463502</v>
      </c>
      <c r="BD112">
        <f>SAM_working!BC111</f>
        <v>2107630791.47562</v>
      </c>
      <c r="BE112">
        <f>SAM_working!BD111</f>
        <v>916425108.52758503</v>
      </c>
      <c r="BF112">
        <f>SAM_working!BE111</f>
        <v>2383359117.9935598</v>
      </c>
      <c r="BG112">
        <f>SAM_working!BF111</f>
        <v>1276282941.6675401</v>
      </c>
      <c r="BH112">
        <f>SAM_working!BG111</f>
        <v>2297870937.62464</v>
      </c>
      <c r="BI112">
        <f>SAM_working!BH111</f>
        <v>659739151.13106799</v>
      </c>
      <c r="BJ112">
        <f>SAM_working!BI111</f>
        <v>6728083721.5445299</v>
      </c>
      <c r="BK112">
        <f>SAM_working!BJ111</f>
        <v>771917911.84992397</v>
      </c>
      <c r="BL112">
        <f>SAM_working!BK111</f>
        <v>5373802010.1716805</v>
      </c>
      <c r="BM112">
        <f>SAM_working!BL111</f>
        <v>367623227.19654697</v>
      </c>
      <c r="BN112">
        <f>SAM_working!BM111</f>
        <v>6295919861.69242</v>
      </c>
      <c r="BO112">
        <f>SAM_working!BN111</f>
        <v>740272875.99182498</v>
      </c>
      <c r="BP112">
        <f>SAM_working!BO111</f>
        <v>906438595.01438606</v>
      </c>
      <c r="BQ112">
        <f>SAM_working!BP111</f>
        <v>11274131165.3484</v>
      </c>
      <c r="BR112">
        <f>SAM_working!BQ111</f>
        <v>1289562398.15694</v>
      </c>
      <c r="BS112">
        <f>SAM_working!BR111</f>
        <v>2881264902.4887099</v>
      </c>
      <c r="BT112">
        <f>SAM_working!BS111</f>
        <v>620233016.63470399</v>
      </c>
      <c r="BU112">
        <f>SAM_working!BT111</f>
        <v>988667210.14184499</v>
      </c>
      <c r="BV112">
        <f>SAM_working!BU111</f>
        <v>3162821282.1901999</v>
      </c>
      <c r="BW112">
        <f>SAM_working!BV111</f>
        <v>2875720799.4040799</v>
      </c>
      <c r="BX112">
        <f>SAM_working!BW111</f>
        <v>521481164.36403</v>
      </c>
      <c r="BY112">
        <f>SAM_working!BX111</f>
        <v>1584157510.5709701</v>
      </c>
      <c r="BZ112">
        <f>SAM_working!BY111</f>
        <v>908650224.64582705</v>
      </c>
      <c r="CA112">
        <f>SAM_working!BZ111</f>
        <v>49145895.647661701</v>
      </c>
      <c r="CB112">
        <f>SAM_working!CA111</f>
        <v>605790666.95065296</v>
      </c>
      <c r="CC112">
        <f>SAM_working!CB111</f>
        <v>579768648.45917201</v>
      </c>
      <c r="CD112">
        <f>SAM_working!CC111</f>
        <v>3788224423.5357499</v>
      </c>
      <c r="CE112">
        <f>SAM_working!CD111</f>
        <v>4022301042.6313801</v>
      </c>
      <c r="CF112">
        <f>SAM_working!CE111</f>
        <v>1112915551.0982101</v>
      </c>
      <c r="CG112">
        <f>SAM_working!CF111</f>
        <v>730726008.54504395</v>
      </c>
      <c r="CH112">
        <f>SAM_working!CG111</f>
        <v>0</v>
      </c>
      <c r="CI112">
        <f>SAM_working!CH111</f>
        <v>3778332064.1923199</v>
      </c>
      <c r="CJ112">
        <f>SAM_working!CI111</f>
        <v>0</v>
      </c>
      <c r="CK112">
        <f>SAM_working!CJ111</f>
        <v>4374623792.0031605</v>
      </c>
      <c r="CL112">
        <f>SAM_working!CK111</f>
        <v>0</v>
      </c>
      <c r="CM112">
        <f>SAM_working!CL111</f>
        <v>4495791866.5565701</v>
      </c>
      <c r="CN112">
        <f>SAM_working!CM111</f>
        <v>0</v>
      </c>
      <c r="CO112">
        <f>SAM_working!CN111</f>
        <v>3729918328.926815</v>
      </c>
      <c r="CP112">
        <f>SAM_working!CO111</f>
        <v>5237453591.4983196</v>
      </c>
      <c r="CQ112">
        <f>SAM_working!CP111</f>
        <v>3958970355.0214081</v>
      </c>
      <c r="CR112">
        <f>SAM_working!CQ111</f>
        <v>4739980784.7846937</v>
      </c>
      <c r="CS112">
        <f>SAM_working!CR111</f>
        <v>11585031303.00816</v>
      </c>
      <c r="CT112">
        <f>SAM_working!CS111</f>
        <v>15183888863.63283</v>
      </c>
      <c r="CU112">
        <f>SAM_working!CT111</f>
        <v>27005133394.653923</v>
      </c>
      <c r="CV112">
        <f>SAM_working!CU111</f>
        <v>20275841408.305626</v>
      </c>
      <c r="CW112">
        <f>SAM_working!CV111</f>
        <v>59784289506.207138</v>
      </c>
      <c r="CX112">
        <f>SAM_working!CW111</f>
        <v>13690226749.19512</v>
      </c>
      <c r="CY112">
        <f>SAM_working!CX111</f>
        <v>11302366726.250799</v>
      </c>
      <c r="CZ112">
        <f>SAM_working!CY111</f>
        <v>2999165242.0063901</v>
      </c>
      <c r="DA112">
        <f>SAM_working!CZ111</f>
        <v>5576524676.3385897</v>
      </c>
      <c r="DB112">
        <f>SAM_working!DA111</f>
        <v>1380491979.8438599</v>
      </c>
      <c r="DC112">
        <f>SAM_working!DB111</f>
        <v>4057455977.4339299</v>
      </c>
      <c r="DD112">
        <f>SAM_working!DC111</f>
        <v>2181120842.5318098</v>
      </c>
      <c r="DE112">
        <f>SAM_working!DD111</f>
        <v>2273419822.2455602</v>
      </c>
      <c r="DF112">
        <f>SAM_working!DE111</f>
        <v>81061836764.10965</v>
      </c>
      <c r="DG112">
        <f>SAM_working!DF111</f>
        <v>1748788684.84252</v>
      </c>
      <c r="DH112">
        <f>SAM_working!DG111</f>
        <v>0</v>
      </c>
      <c r="DI112">
        <f>SAM_working!DH111</f>
        <v>0</v>
      </c>
      <c r="DJ112">
        <f t="shared" si="3"/>
        <v>489036905601.51575</v>
      </c>
    </row>
    <row r="113" spans="1:114" s="33" customFormat="1">
      <c r="A113" s="33" t="s">
        <v>128</v>
      </c>
      <c r="B113" s="33">
        <f>SAM_working!B112</f>
        <v>1335568281.4178801</v>
      </c>
      <c r="C113" s="34">
        <f>'FTS sector'!M22</f>
        <v>1991877.4534749649</v>
      </c>
      <c r="D113" s="33">
        <f>SAM_working!C112</f>
        <v>1629175641.29738</v>
      </c>
      <c r="E113" s="33">
        <f>SAM_working!D112</f>
        <v>1309263084.5862601</v>
      </c>
      <c r="F113" s="33">
        <f>SAM_working!E112</f>
        <v>3557362310.9393802</v>
      </c>
      <c r="G113" s="33">
        <f>SAM_working!F112</f>
        <v>1304828.0248652899</v>
      </c>
      <c r="H113" s="33">
        <f>SAM_working!G112</f>
        <v>523416.61331960099</v>
      </c>
      <c r="I113" s="33">
        <f>SAM_working!H112</f>
        <v>4952957.6312201396</v>
      </c>
      <c r="J113" s="33">
        <f>SAM_working!I112</f>
        <v>1665281072.01509</v>
      </c>
      <c r="K113" s="33">
        <f>SAM_working!J112</f>
        <v>367959758.35441202</v>
      </c>
      <c r="L113" s="33">
        <f>SAM_working!K112</f>
        <v>155128058.31389499</v>
      </c>
      <c r="M113" s="33">
        <f>SAM_working!L112</f>
        <v>8454297223.0392199</v>
      </c>
      <c r="N113" s="33">
        <f>SAM_working!M112</f>
        <v>27220450566.425701</v>
      </c>
      <c r="O113" s="33">
        <f>SAM_working!N112</f>
        <v>25311225626.874298</v>
      </c>
      <c r="P113" s="33">
        <f>SAM_working!O112</f>
        <v>4282035555.8994298</v>
      </c>
      <c r="Q113" s="33">
        <f>SAM_working!P112</f>
        <v>503514510.82314599</v>
      </c>
      <c r="R113" s="33">
        <f>SAM_working!Q112</f>
        <v>527788546.79309201</v>
      </c>
      <c r="S113" s="33">
        <f>SAM_working!R112</f>
        <v>626341321.95241594</v>
      </c>
      <c r="T113" s="33">
        <f>SAM_working!S112</f>
        <v>91024193.383060098</v>
      </c>
      <c r="U113" s="33">
        <f>SAM_working!T112</f>
        <v>1966839560.1756301</v>
      </c>
      <c r="V113" s="33">
        <f>SAM_working!U112</f>
        <v>3322054488.6564102</v>
      </c>
      <c r="W113" s="33">
        <f>SAM_working!V112</f>
        <v>1371268560.5689399</v>
      </c>
      <c r="X113" s="33">
        <f>SAM_working!W112</f>
        <v>34195162681.446098</v>
      </c>
      <c r="Y113" s="33">
        <f>SAM_working!X112</f>
        <v>12619961199.1721</v>
      </c>
      <c r="Z113" s="33">
        <f>SAM_working!Y112</f>
        <v>4989330271.7619104</v>
      </c>
      <c r="AA113" s="33">
        <f>SAM_working!Z112</f>
        <v>2625110672.34831</v>
      </c>
      <c r="AB113" s="33">
        <f>SAM_working!AA112</f>
        <v>2748447918.28897</v>
      </c>
      <c r="AC113" s="33">
        <f>SAM_working!AB112</f>
        <v>9019755428.4282207</v>
      </c>
      <c r="AD113" s="33">
        <f>SAM_working!AC112</f>
        <v>5056380130.93783</v>
      </c>
      <c r="AE113" s="33">
        <f>SAM_working!AD112</f>
        <v>25729465027.768902</v>
      </c>
      <c r="AF113" s="33">
        <f>SAM_working!AE112</f>
        <v>4023365237.4816098</v>
      </c>
      <c r="AG113" s="33">
        <f>SAM_working!AF112</f>
        <v>26585708892.3489</v>
      </c>
      <c r="AH113" s="33">
        <f>SAM_working!AG112</f>
        <v>1585926315.1057701</v>
      </c>
      <c r="AI113" s="33">
        <f>SAM_working!AH112</f>
        <v>4042409485.6908498</v>
      </c>
      <c r="AJ113" s="33">
        <f>SAM_working!AI112</f>
        <v>15969627726.1637</v>
      </c>
      <c r="AK113" s="33">
        <f>SAM_working!AJ112</f>
        <v>813580007.30271697</v>
      </c>
      <c r="AL113" s="33">
        <f>SAM_working!AK112</f>
        <v>65696235.709530897</v>
      </c>
      <c r="AM113" s="33">
        <f>SAM_working!AL112</f>
        <v>186190791.14774501</v>
      </c>
      <c r="AN113" s="33">
        <f>SAM_working!AM112</f>
        <v>1034712494.6373</v>
      </c>
      <c r="AO113" s="33">
        <f>SAM_working!AN112</f>
        <v>375980457.81836802</v>
      </c>
      <c r="AP113" s="33">
        <f>SAM_working!AO112</f>
        <v>281854447.32671201</v>
      </c>
      <c r="AQ113" s="33">
        <f>SAM_working!AP112</f>
        <v>604722808.80730796</v>
      </c>
      <c r="AR113" s="33">
        <f>SAM_working!AQ112</f>
        <v>572504445.70039904</v>
      </c>
      <c r="AS113" s="33">
        <f>SAM_working!AR112</f>
        <v>735376370.64042902</v>
      </c>
      <c r="AT113" s="33">
        <f>SAM_working!AS112</f>
        <v>1170180888.97914</v>
      </c>
      <c r="AU113" s="33">
        <f>SAM_working!AT112</f>
        <v>346899128.58323401</v>
      </c>
      <c r="AV113" s="33">
        <f>SAM_working!AU112</f>
        <v>514033249.45528698</v>
      </c>
      <c r="AW113" s="33">
        <f>SAM_working!AV112</f>
        <v>3219039177.3282399</v>
      </c>
      <c r="AX113" s="33">
        <f>SAM_working!AW112</f>
        <v>1991513600.7636199</v>
      </c>
      <c r="AY113" s="33">
        <f>SAM_working!AX112</f>
        <v>273116940.043369</v>
      </c>
      <c r="AZ113" s="33">
        <f>SAM_working!AY112</f>
        <v>318783387.07926899</v>
      </c>
      <c r="BA113" s="33">
        <f>SAM_working!AZ112</f>
        <v>158257895.05613199</v>
      </c>
      <c r="BB113" s="33">
        <f>SAM_working!BA112</f>
        <v>872877417.14184105</v>
      </c>
      <c r="BC113" s="33">
        <f>SAM_working!BB112</f>
        <v>1846765033.3724401</v>
      </c>
      <c r="BD113" s="33">
        <f>SAM_working!BC112</f>
        <v>1920119341.5977199</v>
      </c>
      <c r="BE113" s="33">
        <f>SAM_working!BD112</f>
        <v>2157465501.5020399</v>
      </c>
      <c r="BF113" s="33">
        <f>SAM_working!BE112</f>
        <v>3730676867.8340001</v>
      </c>
      <c r="BG113" s="33">
        <f>SAM_working!BF112</f>
        <v>2588651774.2719302</v>
      </c>
      <c r="BH113" s="33">
        <f>SAM_working!BG112</f>
        <v>4056007859.0402002</v>
      </c>
      <c r="BI113" s="33">
        <f>SAM_working!BH112</f>
        <v>1743495351.7123699</v>
      </c>
      <c r="BJ113" s="33">
        <f>SAM_working!BI112</f>
        <v>6350202113.8578501</v>
      </c>
      <c r="BK113" s="33">
        <f>SAM_working!BJ112</f>
        <v>2856817655.5988402</v>
      </c>
      <c r="BL113" s="33">
        <f>SAM_working!BK112</f>
        <v>13891805093.2061</v>
      </c>
      <c r="BM113" s="33">
        <f>SAM_working!BL112</f>
        <v>2778834790.4414902</v>
      </c>
      <c r="BN113" s="33">
        <f>SAM_working!BM112</f>
        <v>32063218360.970299</v>
      </c>
      <c r="BO113" s="33">
        <f>SAM_working!BN112</f>
        <v>2037524289.9721701</v>
      </c>
      <c r="BP113" s="33">
        <f>SAM_working!BO112</f>
        <v>2821550154.14045</v>
      </c>
      <c r="BQ113" s="33">
        <f>SAM_working!BP112</f>
        <v>18397725691.475399</v>
      </c>
      <c r="BR113" s="33">
        <f>SAM_working!BQ112</f>
        <v>2422561970.6740999</v>
      </c>
      <c r="BS113" s="33">
        <f>SAM_working!BR112</f>
        <v>6473351651.2605801</v>
      </c>
      <c r="BT113" s="33">
        <f>SAM_working!BS112</f>
        <v>1469146677.3559501</v>
      </c>
      <c r="BU113" s="33">
        <f>SAM_working!BT112</f>
        <v>2311784839.2948999</v>
      </c>
      <c r="BV113" s="33">
        <f>SAM_working!BU112</f>
        <v>8701261581.4938107</v>
      </c>
      <c r="BW113" s="33">
        <f>SAM_working!BV112</f>
        <v>6908601224.3064003</v>
      </c>
      <c r="BX113" s="33">
        <f>SAM_working!BW112</f>
        <v>1641177772.0286601</v>
      </c>
      <c r="BY113" s="33">
        <f>SAM_working!BX112</f>
        <v>4583511576.4310703</v>
      </c>
      <c r="BZ113" s="33">
        <f>SAM_working!BY112</f>
        <v>2961084826.9300299</v>
      </c>
      <c r="CA113" s="33">
        <f>SAM_working!BZ112</f>
        <v>146114168.71500799</v>
      </c>
      <c r="CB113" s="33">
        <f>SAM_working!CA112</f>
        <v>1517869812.5264599</v>
      </c>
      <c r="CC113" s="33">
        <f>SAM_working!CB112</f>
        <v>1851494724.71506</v>
      </c>
      <c r="CD113" s="33">
        <f>SAM_working!CC112</f>
        <v>13671703891.014</v>
      </c>
      <c r="CE113" s="33">
        <f>SAM_working!CD112</f>
        <v>4171178943.7458</v>
      </c>
      <c r="CF113" s="33">
        <f>SAM_working!CE112</f>
        <v>1760003385.56651</v>
      </c>
      <c r="CG113" s="33">
        <f>SAM_working!CF112</f>
        <v>2142990241.4050701</v>
      </c>
      <c r="CH113" s="33">
        <f>SAM_working!CG112</f>
        <v>0</v>
      </c>
      <c r="CI113" s="33">
        <f>SAM_working!CH112</f>
        <v>11582204445.7209</v>
      </c>
      <c r="CJ113" s="33">
        <f>SAM_working!CI112</f>
        <v>0</v>
      </c>
      <c r="CK113" s="33">
        <f>SAM_working!CJ112</f>
        <v>8813885412.3132305</v>
      </c>
      <c r="CL113" s="33">
        <f>SAM_working!CK112</f>
        <v>0</v>
      </c>
      <c r="CM113" s="33">
        <f>SAM_working!CL112</f>
        <v>-3876567494.5690899</v>
      </c>
      <c r="CN113" s="33">
        <f>SAM_working!CM112</f>
        <v>0</v>
      </c>
      <c r="CO113" s="33">
        <f>SAM_working!CN112</f>
        <v>12511860494.900101</v>
      </c>
      <c r="CP113" s="33">
        <f>SAM_working!CO112</f>
        <v>16079008098.8391</v>
      </c>
      <c r="CQ113" s="33">
        <f>SAM_working!CP112</f>
        <v>13037323047.973</v>
      </c>
      <c r="CR113" s="33">
        <f>SAM_working!CQ112</f>
        <v>14005128959.9806</v>
      </c>
      <c r="CS113" s="33">
        <f>SAM_working!CR112</f>
        <v>35003186632.546501</v>
      </c>
      <c r="CT113" s="33">
        <f>SAM_working!CS112</f>
        <v>46346966039.918999</v>
      </c>
      <c r="CU113" s="33">
        <f>SAM_working!CT112</f>
        <v>75973585431.4375</v>
      </c>
      <c r="CV113" s="33">
        <f>SAM_working!CU112</f>
        <v>57974896026.452499</v>
      </c>
      <c r="CW113" s="33">
        <f>SAM_working!CV112</f>
        <v>144807571369.54999</v>
      </c>
      <c r="CX113" s="33">
        <f>SAM_working!CW112</f>
        <v>828151462.46749997</v>
      </c>
      <c r="CY113" s="33">
        <f>SAM_working!CX112</f>
        <v>11428235513.6234</v>
      </c>
      <c r="CZ113" s="33">
        <f>SAM_working!CY112</f>
        <v>1475637196.2393999</v>
      </c>
      <c r="DA113" s="33">
        <f>SAM_working!CZ112</f>
        <v>16342088439.0723</v>
      </c>
      <c r="DB113" s="33">
        <f>SAM_working!DA112</f>
        <v>4815468822.3667803</v>
      </c>
      <c r="DC113" s="33">
        <f>SAM_working!DB112</f>
        <v>12840644324.263399</v>
      </c>
      <c r="DD113" s="33">
        <f>SAM_working!DC112</f>
        <v>3348051103.13872</v>
      </c>
      <c r="DE113" s="33">
        <f>SAM_working!DD112</f>
        <v>0</v>
      </c>
      <c r="DF113" s="33">
        <f>SAM_working!DE112</f>
        <v>295831782017.16901</v>
      </c>
      <c r="DG113" s="33">
        <f>SAM_working!DF112</f>
        <v>2929698422.3038402</v>
      </c>
      <c r="DH113" s="33">
        <f>SAM_working!DG112</f>
        <v>0</v>
      </c>
      <c r="DI113" s="33">
        <f>SAM_working!DH112</f>
        <v>0</v>
      </c>
      <c r="DJ113" s="33">
        <f t="shared" si="3"/>
        <v>1190504825103.8669</v>
      </c>
    </row>
    <row r="114" spans="1:114">
      <c r="A114" t="s">
        <v>258</v>
      </c>
      <c r="B114">
        <f>SUM(B2:B113)</f>
        <v>19263875456.186958</v>
      </c>
      <c r="C114">
        <f t="shared" ref="C114:AI114" si="4">SUM(C2:C113)</f>
        <v>22582304</v>
      </c>
      <c r="D114">
        <f t="shared" si="4"/>
        <v>14120331180.926062</v>
      </c>
      <c r="E114">
        <f t="shared" si="4"/>
        <v>17230428407.764118</v>
      </c>
      <c r="F114">
        <f t="shared" si="4"/>
        <v>17956509913.876839</v>
      </c>
      <c r="G114">
        <f t="shared" si="4"/>
        <v>806638561.04971993</v>
      </c>
      <c r="H114">
        <f t="shared" si="4"/>
        <v>317108053.39087194</v>
      </c>
      <c r="I114">
        <f t="shared" si="4"/>
        <v>14764520906.606392</v>
      </c>
      <c r="J114">
        <f t="shared" si="4"/>
        <v>11974432686.750832</v>
      </c>
      <c r="K114">
        <f t="shared" si="4"/>
        <v>3872593535.0071425</v>
      </c>
      <c r="L114">
        <f t="shared" si="4"/>
        <v>2623338971.6967325</v>
      </c>
      <c r="M114">
        <f t="shared" si="4"/>
        <v>93106158327.395828</v>
      </c>
      <c r="N114">
        <f t="shared" si="4"/>
        <v>294175168578.53076</v>
      </c>
      <c r="O114">
        <f t="shared" si="4"/>
        <v>113979150962.71408</v>
      </c>
      <c r="P114">
        <f t="shared" si="4"/>
        <v>32007511020.039146</v>
      </c>
      <c r="Q114">
        <f t="shared" si="4"/>
        <v>1669854172.5652881</v>
      </c>
      <c r="R114">
        <f t="shared" si="4"/>
        <v>1947430790.1245162</v>
      </c>
      <c r="S114">
        <f t="shared" si="4"/>
        <v>6015238582.9896221</v>
      </c>
      <c r="T114">
        <f t="shared" si="4"/>
        <v>766758269.79462576</v>
      </c>
      <c r="U114">
        <f t="shared" si="4"/>
        <v>10922736107.469425</v>
      </c>
      <c r="V114">
        <f t="shared" si="4"/>
        <v>13242788026.940174</v>
      </c>
      <c r="W114">
        <f t="shared" si="4"/>
        <v>8348959469.3643045</v>
      </c>
      <c r="X114">
        <f t="shared" si="4"/>
        <v>96554838599.748596</v>
      </c>
      <c r="Y114">
        <f t="shared" si="4"/>
        <v>100122940391.86691</v>
      </c>
      <c r="Z114">
        <f t="shared" si="4"/>
        <v>21297642224.803329</v>
      </c>
      <c r="AA114">
        <f t="shared" si="4"/>
        <v>15275431905.956306</v>
      </c>
      <c r="AB114">
        <f t="shared" si="4"/>
        <v>12096036433.610527</v>
      </c>
      <c r="AC114">
        <f t="shared" si="4"/>
        <v>42930878379.927811</v>
      </c>
      <c r="AD114">
        <f t="shared" si="4"/>
        <v>37430328269.17717</v>
      </c>
      <c r="AE114">
        <f t="shared" si="4"/>
        <v>193518162510.50406</v>
      </c>
      <c r="AF114">
        <f t="shared" si="4"/>
        <v>19501465924.676125</v>
      </c>
      <c r="AG114">
        <f t="shared" si="4"/>
        <v>119994660462.94623</v>
      </c>
      <c r="AH114">
        <f t="shared" si="4"/>
        <v>8434280837.6057081</v>
      </c>
      <c r="AI114">
        <f t="shared" si="4"/>
        <v>33468656921.630013</v>
      </c>
      <c r="AJ114">
        <f t="shared" ref="AJ114:BO114" si="5">SUM(AJ2:AJ113)</f>
        <v>350614184571.05652</v>
      </c>
      <c r="AK114">
        <f t="shared" si="5"/>
        <v>46528543622.837273</v>
      </c>
      <c r="AL114">
        <f t="shared" si="5"/>
        <v>17190040474.123188</v>
      </c>
      <c r="AM114">
        <f t="shared" si="5"/>
        <v>25095453029.868191</v>
      </c>
      <c r="AN114">
        <f t="shared" si="5"/>
        <v>49198215285.083687</v>
      </c>
      <c r="AO114">
        <f t="shared" si="5"/>
        <v>24711116177.961338</v>
      </c>
      <c r="AP114">
        <f t="shared" si="5"/>
        <v>11640681830.099844</v>
      </c>
      <c r="AQ114">
        <f t="shared" si="5"/>
        <v>31661560730.86063</v>
      </c>
      <c r="AR114">
        <f t="shared" si="5"/>
        <v>23571329923.182121</v>
      </c>
      <c r="AS114">
        <f t="shared" si="5"/>
        <v>35660633262.562698</v>
      </c>
      <c r="AT114">
        <f t="shared" si="5"/>
        <v>37153549578.686195</v>
      </c>
      <c r="AU114">
        <f t="shared" si="5"/>
        <v>4374592090.2211075</v>
      </c>
      <c r="AV114">
        <f t="shared" si="5"/>
        <v>5527906119.1106329</v>
      </c>
      <c r="AW114">
        <f t="shared" si="5"/>
        <v>57971748639.654877</v>
      </c>
      <c r="AX114">
        <f t="shared" si="5"/>
        <v>34059294086.417534</v>
      </c>
      <c r="AY114">
        <f t="shared" si="5"/>
        <v>2533115400.8671741</v>
      </c>
      <c r="AZ114">
        <f t="shared" si="5"/>
        <v>16001046282.558661</v>
      </c>
      <c r="BA114">
        <f t="shared" si="5"/>
        <v>22161819589.622742</v>
      </c>
      <c r="BB114">
        <f t="shared" si="5"/>
        <v>28981092426.332859</v>
      </c>
      <c r="BC114">
        <f t="shared" si="5"/>
        <v>116222346806.87421</v>
      </c>
      <c r="BD114">
        <f t="shared" si="5"/>
        <v>84174871634.580048</v>
      </c>
      <c r="BE114">
        <f t="shared" si="5"/>
        <v>73994949048.192719</v>
      </c>
      <c r="BF114">
        <f t="shared" si="5"/>
        <v>63717306409.805931</v>
      </c>
      <c r="BG114">
        <f t="shared" si="5"/>
        <v>89038730390.395309</v>
      </c>
      <c r="BH114">
        <f t="shared" si="5"/>
        <v>174765860353.28912</v>
      </c>
      <c r="BI114">
        <f t="shared" si="5"/>
        <v>38503968279.054283</v>
      </c>
      <c r="BJ114">
        <f t="shared" si="5"/>
        <v>105047948473.43828</v>
      </c>
      <c r="BK114">
        <f t="shared" si="5"/>
        <v>75630605129.044739</v>
      </c>
      <c r="BL114">
        <f t="shared" si="5"/>
        <v>102428491576.69876</v>
      </c>
      <c r="BM114">
        <f t="shared" si="5"/>
        <v>28745559592.159855</v>
      </c>
      <c r="BN114">
        <f t="shared" si="5"/>
        <v>696517631989.90027</v>
      </c>
      <c r="BO114">
        <f t="shared" si="5"/>
        <v>31005243485.083252</v>
      </c>
      <c r="BP114">
        <f t="shared" ref="BP114:BQ114" si="6">SUM(BP2:BP113)</f>
        <v>52195634077.901855</v>
      </c>
      <c r="BQ114">
        <f t="shared" si="6"/>
        <v>685300175826.40466</v>
      </c>
      <c r="BR114">
        <f t="shared" ref="BR114:DJ114" si="7">SUM(BR2:BR113)</f>
        <v>113321423811.20461</v>
      </c>
      <c r="BS114">
        <f t="shared" si="7"/>
        <v>168908141018.65784</v>
      </c>
      <c r="BT114">
        <f t="shared" si="7"/>
        <v>21637752622.569946</v>
      </c>
      <c r="BU114">
        <f t="shared" si="7"/>
        <v>52764867325.558914</v>
      </c>
      <c r="BV114">
        <f t="shared" si="7"/>
        <v>211837702592.58789</v>
      </c>
      <c r="BW114">
        <f t="shared" si="7"/>
        <v>110834841984.30763</v>
      </c>
      <c r="BX114">
        <f t="shared" si="7"/>
        <v>37541210989.432968</v>
      </c>
      <c r="BY114">
        <f t="shared" si="7"/>
        <v>69790705030.248337</v>
      </c>
      <c r="BZ114">
        <f t="shared" si="7"/>
        <v>65253320722.979492</v>
      </c>
      <c r="CA114">
        <f t="shared" si="7"/>
        <v>2668003705.6074376</v>
      </c>
      <c r="CB114">
        <f t="shared" si="7"/>
        <v>29869145114.19416</v>
      </c>
      <c r="CC114">
        <f t="shared" si="7"/>
        <v>35534798040.868179</v>
      </c>
      <c r="CD114">
        <f t="shared" si="7"/>
        <v>198922651752.13745</v>
      </c>
      <c r="CE114">
        <f t="shared" si="7"/>
        <v>67592462938.949097</v>
      </c>
      <c r="CF114">
        <f t="shared" si="7"/>
        <v>35351007452.88147</v>
      </c>
      <c r="CG114">
        <f t="shared" si="7"/>
        <v>49705395977.172539</v>
      </c>
      <c r="CH114">
        <f t="shared" si="7"/>
        <v>6139339372.0393696</v>
      </c>
      <c r="CI114">
        <f t="shared" si="7"/>
        <v>105482475886.03592</v>
      </c>
      <c r="CJ114">
        <f t="shared" si="7"/>
        <v>396324135643.62927</v>
      </c>
      <c r="CK114">
        <f t="shared" si="7"/>
        <v>2139212072285.3591</v>
      </c>
      <c r="CL114">
        <f t="shared" si="7"/>
        <v>262854036100.82431</v>
      </c>
      <c r="CM114">
        <f t="shared" si="7"/>
        <v>1414795180669.4429</v>
      </c>
      <c r="CN114">
        <f t="shared" si="7"/>
        <v>246112133974.58798</v>
      </c>
      <c r="CO114">
        <f t="shared" si="7"/>
        <v>75500060866.692688</v>
      </c>
      <c r="CP114">
        <f t="shared" si="7"/>
        <v>111368932669.23286</v>
      </c>
      <c r="CQ114">
        <f t="shared" si="7"/>
        <v>79979541602.60936</v>
      </c>
      <c r="CR114">
        <f t="shared" si="7"/>
        <v>91198585975.790176</v>
      </c>
      <c r="CS114">
        <f t="shared" si="7"/>
        <v>238093838368.27603</v>
      </c>
      <c r="CT114">
        <f t="shared" si="7"/>
        <v>328784530886.13403</v>
      </c>
      <c r="CU114">
        <f t="shared" si="7"/>
        <v>570832039806.59229</v>
      </c>
      <c r="CV114">
        <f t="shared" si="7"/>
        <v>476266742165.92944</v>
      </c>
      <c r="CW114">
        <f t="shared" si="7"/>
        <v>1696397866279.9124</v>
      </c>
      <c r="CX114">
        <f t="shared" si="7"/>
        <v>955030756133.59009</v>
      </c>
      <c r="CY114">
        <f t="shared" si="7"/>
        <v>110874290592.78027</v>
      </c>
      <c r="CZ114">
        <f t="shared" si="7"/>
        <v>44650737625.785225</v>
      </c>
      <c r="DA114">
        <f t="shared" si="7"/>
        <v>649477541409.63318</v>
      </c>
      <c r="DB114">
        <f t="shared" si="7"/>
        <v>169266482514.32785</v>
      </c>
      <c r="DC114">
        <f t="shared" si="7"/>
        <v>86462166582.682938</v>
      </c>
      <c r="DD114">
        <f t="shared" si="7"/>
        <v>79220420174.739243</v>
      </c>
      <c r="DE114">
        <f t="shared" si="7"/>
        <v>518910717847.87335</v>
      </c>
      <c r="DF114">
        <f t="shared" si="7"/>
        <v>1258897916110.4409</v>
      </c>
      <c r="DG114">
        <f t="shared" si="7"/>
        <v>8982938136.5788956</v>
      </c>
      <c r="DH114">
        <f t="shared" si="7"/>
        <v>489036905601.51611</v>
      </c>
      <c r="DI114" s="35">
        <f t="shared" si="7"/>
        <v>1190507123864.1743</v>
      </c>
      <c r="DJ114">
        <f t="shared" si="7"/>
        <v>19693877623568.133</v>
      </c>
    </row>
    <row r="115" spans="1:114">
      <c r="A115" t="s">
        <v>259</v>
      </c>
      <c r="B115" cm="1">
        <f t="array" ref="B115:DI115">TRANSPOSE(DJ2:DJ113)</f>
        <v>19264045688.041836</v>
      </c>
      <c r="C115">
        <v>22582303.999999993</v>
      </c>
      <c r="D115">
        <v>14120485877.751774</v>
      </c>
      <c r="E115">
        <v>17230571241.32798</v>
      </c>
      <c r="F115">
        <v>17956509913.876865</v>
      </c>
      <c r="G115">
        <v>806638561.04971933</v>
      </c>
      <c r="H115">
        <v>317108053.39087224</v>
      </c>
      <c r="I115">
        <v>14764841725.402023</v>
      </c>
      <c r="J115">
        <v>11974432686.750835</v>
      </c>
      <c r="K115">
        <v>3872593535.0071445</v>
      </c>
      <c r="L115">
        <v>2623338971.6967258</v>
      </c>
      <c r="M115">
        <v>93106933094.986481</v>
      </c>
      <c r="N115">
        <v>294176227393.62335</v>
      </c>
      <c r="O115">
        <v>113977050808.44202</v>
      </c>
      <c r="P115">
        <v>32007511020.039154</v>
      </c>
      <c r="Q115">
        <v>1669854172.5652895</v>
      </c>
      <c r="R115">
        <v>1947430790.1245134</v>
      </c>
      <c r="S115">
        <v>6015238582.9896202</v>
      </c>
      <c r="T115">
        <v>766758269.79462588</v>
      </c>
      <c r="U115">
        <v>10922736107.469427</v>
      </c>
      <c r="V115">
        <v>13242788026.940178</v>
      </c>
      <c r="W115">
        <v>8348959469.364315</v>
      </c>
      <c r="X115">
        <v>96556050551.312393</v>
      </c>
      <c r="Y115">
        <v>100123214700.31116</v>
      </c>
      <c r="Z115">
        <v>21297642224.803314</v>
      </c>
      <c r="AA115">
        <v>15275431905.956308</v>
      </c>
      <c r="AB115">
        <v>12096036433.61054</v>
      </c>
      <c r="AC115">
        <v>42930878379.927826</v>
      </c>
      <c r="AD115">
        <v>37430328269.177177</v>
      </c>
      <c r="AE115">
        <v>193518162510.50409</v>
      </c>
      <c r="AF115">
        <v>19501465924.676056</v>
      </c>
      <c r="AG115">
        <v>119994660462.94638</v>
      </c>
      <c r="AH115">
        <v>8434280837.605711</v>
      </c>
      <c r="AI115">
        <v>33468656921.62999</v>
      </c>
      <c r="AJ115">
        <v>350614145790.18732</v>
      </c>
      <c r="AK115">
        <v>46528543622.837318</v>
      </c>
      <c r="AL115">
        <v>17190040474.12318</v>
      </c>
      <c r="AM115">
        <v>25095607078.244305</v>
      </c>
      <c r="AN115">
        <v>49195844143.163826</v>
      </c>
      <c r="AO115">
        <v>24711116177.961353</v>
      </c>
      <c r="AP115">
        <v>11640757981.832479</v>
      </c>
      <c r="AQ115">
        <v>31661560730.860634</v>
      </c>
      <c r="AR115">
        <v>23571329923.182125</v>
      </c>
      <c r="AS115">
        <v>35660633262.562607</v>
      </c>
      <c r="AT115">
        <v>37153549578.686165</v>
      </c>
      <c r="AU115">
        <v>4374592090.2211199</v>
      </c>
      <c r="AV115">
        <v>5527906119.1106243</v>
      </c>
      <c r="AW115">
        <v>57971937317.289856</v>
      </c>
      <c r="AX115">
        <v>34059294086.417583</v>
      </c>
      <c r="AY115">
        <v>2533115400.8671737</v>
      </c>
      <c r="AZ115">
        <v>16001046282.558725</v>
      </c>
      <c r="BA115">
        <v>22161819589.622761</v>
      </c>
      <c r="BB115">
        <v>28981092426.33287</v>
      </c>
      <c r="BC115">
        <v>116222346806.87424</v>
      </c>
      <c r="BD115">
        <v>84174871634.580109</v>
      </c>
      <c r="BE115">
        <v>73994949048.192719</v>
      </c>
      <c r="BF115">
        <v>63717306409.805855</v>
      </c>
      <c r="BG115">
        <v>89038730390.395294</v>
      </c>
      <c r="BH115">
        <v>174765860353.28891</v>
      </c>
      <c r="BI115">
        <v>38503968279.054214</v>
      </c>
      <c r="BJ115">
        <v>105047948473.43817</v>
      </c>
      <c r="BK115">
        <v>75630605129.044662</v>
      </c>
      <c r="BL115">
        <v>102428491576.69881</v>
      </c>
      <c r="BM115">
        <v>28745559592.159901</v>
      </c>
      <c r="BN115">
        <v>696517631989.90015</v>
      </c>
      <c r="BO115">
        <v>31005243485.08326</v>
      </c>
      <c r="BP115">
        <v>52195634077.901863</v>
      </c>
      <c r="BQ115">
        <v>685300175826.40381</v>
      </c>
      <c r="BR115">
        <v>113321423811.20442</v>
      </c>
      <c r="BS115">
        <v>168908141018.65765</v>
      </c>
      <c r="BT115">
        <v>21637752622.569942</v>
      </c>
      <c r="BU115">
        <v>52764867325.55896</v>
      </c>
      <c r="BV115">
        <v>211837702592.58832</v>
      </c>
      <c r="BW115">
        <v>110834841984.30762</v>
      </c>
      <c r="BX115">
        <v>37541210989.432953</v>
      </c>
      <c r="BY115">
        <v>69790705030.24823</v>
      </c>
      <c r="BZ115">
        <v>65253320722.979492</v>
      </c>
      <c r="CA115">
        <v>2668003705.6074443</v>
      </c>
      <c r="CB115">
        <v>29869145114.194191</v>
      </c>
      <c r="CC115">
        <v>35534798040.868149</v>
      </c>
      <c r="CD115">
        <v>198922651752.13757</v>
      </c>
      <c r="CE115">
        <v>67593204209.057495</v>
      </c>
      <c r="CF115">
        <v>35351007452.881447</v>
      </c>
      <c r="CG115">
        <v>49705395977.172462</v>
      </c>
      <c r="CH115">
        <v>6139339372.0393639</v>
      </c>
      <c r="CI115">
        <v>105482475886.03595</v>
      </c>
      <c r="CJ115">
        <v>396324135643.62805</v>
      </c>
      <c r="CK115">
        <v>2139222868516.3257</v>
      </c>
      <c r="CL115">
        <v>262856500351.4194</v>
      </c>
      <c r="CM115">
        <v>1414795180669.4421</v>
      </c>
      <c r="CN115">
        <v>246112133974.58804</v>
      </c>
      <c r="CO115">
        <v>75500060866.692749</v>
      </c>
      <c r="CP115">
        <v>111368932669.233</v>
      </c>
      <c r="CQ115">
        <v>79979541602.609451</v>
      </c>
      <c r="CR115">
        <v>91198585975.790268</v>
      </c>
      <c r="CS115">
        <v>238093838368.27634</v>
      </c>
      <c r="CT115">
        <v>328784530886.1333</v>
      </c>
      <c r="CU115">
        <v>570828140595.43457</v>
      </c>
      <c r="CV115">
        <v>476262842954.77179</v>
      </c>
      <c r="CW115">
        <v>1696393967068.7561</v>
      </c>
      <c r="CX115">
        <v>955030756133.58887</v>
      </c>
      <c r="CY115">
        <v>110874290592.78</v>
      </c>
      <c r="CZ115">
        <v>44650737625.785255</v>
      </c>
      <c r="DA115">
        <v>649477541409.63391</v>
      </c>
      <c r="DB115">
        <v>169266471223.17599</v>
      </c>
      <c r="DC115">
        <v>86462155291.53096</v>
      </c>
      <c r="DD115">
        <v>79220420174.739212</v>
      </c>
      <c r="DE115">
        <v>518910717847.87402</v>
      </c>
      <c r="DF115">
        <v>1258897916110.4421</v>
      </c>
      <c r="DG115">
        <v>8982938136.5788994</v>
      </c>
      <c r="DH115">
        <v>489036905601.51575</v>
      </c>
      <c r="DI115">
        <v>1190504825103.8669</v>
      </c>
    </row>
    <row r="116" spans="1:114" s="29" customFormat="1">
      <c r="A116" s="29" t="s">
        <v>260</v>
      </c>
      <c r="B116" s="29">
        <f>B114-B115</f>
        <v>-170231.85487747192</v>
      </c>
      <c r="C116" s="29">
        <f t="shared" ref="C116:BN116" si="8">C114-C115</f>
        <v>0</v>
      </c>
      <c r="D116" s="29">
        <f t="shared" si="8"/>
        <v>-154696.82571220398</v>
      </c>
      <c r="E116" s="29">
        <f t="shared" si="8"/>
        <v>-142833.56386184692</v>
      </c>
      <c r="F116" s="29">
        <f t="shared" si="8"/>
        <v>0</v>
      </c>
      <c r="G116" s="29">
        <f t="shared" si="8"/>
        <v>0</v>
      </c>
      <c r="H116" s="29">
        <f t="shared" si="8"/>
        <v>0</v>
      </c>
      <c r="I116" s="29">
        <f t="shared" si="8"/>
        <v>-320818.79563140869</v>
      </c>
      <c r="J116" s="29">
        <f t="shared" si="8"/>
        <v>0</v>
      </c>
      <c r="K116" s="29">
        <f t="shared" si="8"/>
        <v>0</v>
      </c>
      <c r="L116" s="29">
        <f t="shared" si="8"/>
        <v>6.67572021484375E-6</v>
      </c>
      <c r="M116" s="29">
        <f t="shared" si="8"/>
        <v>-774767.59065246582</v>
      </c>
      <c r="N116" s="29">
        <f t="shared" si="8"/>
        <v>-1058815.092590332</v>
      </c>
      <c r="O116" s="29">
        <f t="shared" si="8"/>
        <v>2100154.272064209</v>
      </c>
      <c r="P116" s="29">
        <f t="shared" si="8"/>
        <v>0</v>
      </c>
      <c r="Q116" s="29">
        <f t="shared" si="8"/>
        <v>0</v>
      </c>
      <c r="R116" s="29">
        <f t="shared" si="8"/>
        <v>2.86102294921875E-6</v>
      </c>
      <c r="S116" s="29">
        <f t="shared" si="8"/>
        <v>0</v>
      </c>
      <c r="T116" s="29">
        <f t="shared" si="8"/>
        <v>0</v>
      </c>
      <c r="U116" s="29">
        <f t="shared" si="8"/>
        <v>0</v>
      </c>
      <c r="V116" s="29">
        <f t="shared" si="8"/>
        <v>0</v>
      </c>
      <c r="W116" s="29">
        <f t="shared" si="8"/>
        <v>-1.049041748046875E-5</v>
      </c>
      <c r="X116" s="29">
        <f t="shared" si="8"/>
        <v>-1211951.5637969971</v>
      </c>
      <c r="Y116" s="29">
        <f t="shared" si="8"/>
        <v>-274308.44424438477</v>
      </c>
      <c r="Z116" s="29">
        <f t="shared" si="8"/>
        <v>0</v>
      </c>
      <c r="AA116" s="29">
        <f t="shared" si="8"/>
        <v>0</v>
      </c>
      <c r="AB116" s="29">
        <f t="shared" si="8"/>
        <v>0</v>
      </c>
      <c r="AC116" s="29">
        <f t="shared" si="8"/>
        <v>0</v>
      </c>
      <c r="AD116" s="29">
        <f t="shared" si="8"/>
        <v>0</v>
      </c>
      <c r="AE116" s="29">
        <f t="shared" si="8"/>
        <v>0</v>
      </c>
      <c r="AF116" s="29">
        <f t="shared" si="8"/>
        <v>6.866455078125E-5</v>
      </c>
      <c r="AG116" s="29">
        <f t="shared" si="8"/>
        <v>-1.52587890625E-4</v>
      </c>
      <c r="AH116" s="29">
        <f t="shared" si="8"/>
        <v>0</v>
      </c>
      <c r="AI116" s="29">
        <f t="shared" si="8"/>
        <v>0</v>
      </c>
      <c r="AJ116" s="29">
        <f t="shared" si="8"/>
        <v>38780.869201660156</v>
      </c>
      <c r="AK116" s="29">
        <f t="shared" si="8"/>
        <v>0</v>
      </c>
      <c r="AL116" s="29">
        <f t="shared" si="8"/>
        <v>0</v>
      </c>
      <c r="AM116" s="29">
        <f t="shared" si="8"/>
        <v>-154048.3761138916</v>
      </c>
      <c r="AN116" s="29">
        <f t="shared" si="8"/>
        <v>2371141.9198608398</v>
      </c>
      <c r="AO116" s="29">
        <f t="shared" si="8"/>
        <v>0</v>
      </c>
      <c r="AP116" s="29">
        <f t="shared" si="8"/>
        <v>-76151.732635498047</v>
      </c>
      <c r="AQ116" s="29">
        <f t="shared" si="8"/>
        <v>0</v>
      </c>
      <c r="AR116" s="29">
        <f t="shared" si="8"/>
        <v>0</v>
      </c>
      <c r="AS116" s="29">
        <f t="shared" si="8"/>
        <v>9.1552734375E-5</v>
      </c>
      <c r="AT116" s="29">
        <f t="shared" si="8"/>
        <v>0</v>
      </c>
      <c r="AU116" s="29">
        <f t="shared" si="8"/>
        <v>-1.239776611328125E-5</v>
      </c>
      <c r="AV116" s="29">
        <f t="shared" si="8"/>
        <v>8.58306884765625E-6</v>
      </c>
      <c r="AW116" s="29">
        <f t="shared" si="8"/>
        <v>-188677.63497924805</v>
      </c>
      <c r="AX116" s="29">
        <f t="shared" si="8"/>
        <v>-4.9591064453125E-5</v>
      </c>
      <c r="AY116" s="29">
        <f t="shared" si="8"/>
        <v>0</v>
      </c>
      <c r="AZ116" s="29">
        <f t="shared" si="8"/>
        <v>-6.4849853515625E-5</v>
      </c>
      <c r="BA116" s="29">
        <f t="shared" si="8"/>
        <v>0</v>
      </c>
      <c r="BB116" s="29">
        <f t="shared" si="8"/>
        <v>0</v>
      </c>
      <c r="BC116" s="29">
        <f t="shared" si="8"/>
        <v>0</v>
      </c>
      <c r="BD116" s="29">
        <f t="shared" si="8"/>
        <v>0</v>
      </c>
      <c r="BE116" s="29">
        <f t="shared" si="8"/>
        <v>0</v>
      </c>
      <c r="BF116" s="29">
        <f t="shared" si="8"/>
        <v>7.62939453125E-5</v>
      </c>
      <c r="BG116" s="29">
        <f t="shared" si="8"/>
        <v>0</v>
      </c>
      <c r="BH116" s="29">
        <f t="shared" si="8"/>
        <v>0</v>
      </c>
      <c r="BI116" s="29">
        <f t="shared" si="8"/>
        <v>6.866455078125E-5</v>
      </c>
      <c r="BJ116" s="29">
        <f t="shared" si="8"/>
        <v>0</v>
      </c>
      <c r="BK116" s="29">
        <f t="shared" si="8"/>
        <v>0</v>
      </c>
      <c r="BL116" s="29">
        <f t="shared" si="8"/>
        <v>0</v>
      </c>
      <c r="BM116" s="29">
        <f t="shared" si="8"/>
        <v>-4.57763671875E-5</v>
      </c>
      <c r="BN116" s="29">
        <f t="shared" si="8"/>
        <v>0</v>
      </c>
      <c r="BO116" s="29">
        <f t="shared" ref="BO116:DI116" si="9">BO114-BO115</f>
        <v>0</v>
      </c>
      <c r="BP116" s="29">
        <f t="shared" si="9"/>
        <v>0</v>
      </c>
      <c r="BQ116" s="29">
        <f t="shared" si="9"/>
        <v>0</v>
      </c>
      <c r="BR116" s="29">
        <f t="shared" si="9"/>
        <v>1.8310546875E-4</v>
      </c>
      <c r="BS116" s="29">
        <f t="shared" si="9"/>
        <v>0</v>
      </c>
      <c r="BT116" s="29">
        <f t="shared" si="9"/>
        <v>0</v>
      </c>
      <c r="BU116" s="29">
        <f t="shared" si="9"/>
        <v>0</v>
      </c>
      <c r="BV116" s="29">
        <f t="shared" si="9"/>
        <v>-4.2724609375E-4</v>
      </c>
      <c r="BW116" s="29">
        <f t="shared" si="9"/>
        <v>0</v>
      </c>
      <c r="BX116" s="29">
        <f t="shared" si="9"/>
        <v>0</v>
      </c>
      <c r="BY116" s="29">
        <f t="shared" si="9"/>
        <v>0</v>
      </c>
      <c r="BZ116" s="29">
        <f t="shared" si="9"/>
        <v>0</v>
      </c>
      <c r="CA116" s="29">
        <f t="shared" si="9"/>
        <v>-6.67572021484375E-6</v>
      </c>
      <c r="CB116" s="29">
        <f t="shared" si="9"/>
        <v>-3.0517578125E-5</v>
      </c>
      <c r="CC116" s="29">
        <f t="shared" si="9"/>
        <v>0</v>
      </c>
      <c r="CD116" s="29">
        <f t="shared" si="9"/>
        <v>0</v>
      </c>
      <c r="CE116" s="29">
        <f t="shared" si="9"/>
        <v>-741270.1083984375</v>
      </c>
      <c r="CF116" s="29">
        <f t="shared" si="9"/>
        <v>0</v>
      </c>
      <c r="CG116" s="29">
        <f t="shared" si="9"/>
        <v>7.62939453125E-5</v>
      </c>
      <c r="CH116" s="29">
        <f t="shared" si="9"/>
        <v>0</v>
      </c>
      <c r="CI116" s="29">
        <f t="shared" si="9"/>
        <v>0</v>
      </c>
      <c r="CJ116" s="29">
        <f t="shared" si="9"/>
        <v>1.220703125E-3</v>
      </c>
      <c r="CK116" s="29">
        <f t="shared" si="9"/>
        <v>-10796230.966552734</v>
      </c>
      <c r="CL116" s="29">
        <f t="shared" si="9"/>
        <v>-2464250.5950927734</v>
      </c>
      <c r="CM116" s="29">
        <f t="shared" si="9"/>
        <v>0</v>
      </c>
      <c r="CN116" s="29">
        <f t="shared" si="9"/>
        <v>0</v>
      </c>
      <c r="CO116" s="29">
        <f t="shared" si="9"/>
        <v>0</v>
      </c>
      <c r="CP116" s="29">
        <f t="shared" si="9"/>
        <v>-1.373291015625E-4</v>
      </c>
      <c r="CQ116" s="29">
        <f t="shared" si="9"/>
        <v>0</v>
      </c>
      <c r="CR116" s="29">
        <f t="shared" si="9"/>
        <v>0</v>
      </c>
      <c r="CS116" s="29">
        <f t="shared" si="9"/>
        <v>-3.0517578125E-4</v>
      </c>
      <c r="CT116" s="29">
        <f t="shared" si="9"/>
        <v>7.32421875E-4</v>
      </c>
      <c r="CU116" s="29">
        <f t="shared" si="9"/>
        <v>3899211.1577148438</v>
      </c>
      <c r="CV116" s="29">
        <f t="shared" si="9"/>
        <v>3899211.1576538086</v>
      </c>
      <c r="CW116" s="29">
        <f t="shared" si="9"/>
        <v>3899211.15625</v>
      </c>
      <c r="CX116" s="29">
        <f t="shared" si="9"/>
        <v>1.220703125E-3</v>
      </c>
      <c r="CY116" s="29">
        <f t="shared" si="9"/>
        <v>2.74658203125E-4</v>
      </c>
      <c r="CZ116" s="29">
        <f t="shared" si="9"/>
        <v>0</v>
      </c>
      <c r="DA116" s="29">
        <f t="shared" si="9"/>
        <v>0</v>
      </c>
      <c r="DB116" s="29">
        <f t="shared" si="9"/>
        <v>11291.15185546875</v>
      </c>
      <c r="DC116" s="29">
        <f t="shared" si="9"/>
        <v>11291.151977539062</v>
      </c>
      <c r="DD116" s="29">
        <f t="shared" si="9"/>
        <v>0</v>
      </c>
      <c r="DE116" s="29">
        <f t="shared" si="9"/>
        <v>-6.7138671875E-4</v>
      </c>
      <c r="DF116" s="29">
        <f t="shared" si="9"/>
        <v>0</v>
      </c>
      <c r="DG116" s="29">
        <f t="shared" si="9"/>
        <v>0</v>
      </c>
      <c r="DH116" s="29">
        <f t="shared" si="9"/>
        <v>0</v>
      </c>
      <c r="DI116" s="29">
        <f t="shared" si="9"/>
        <v>2298760.3073730469</v>
      </c>
    </row>
    <row r="119" spans="1:114">
      <c r="A119" t="s">
        <v>319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0241-5DF8-3C42-966B-354D4F35A0BD}">
  <dimension ref="A1:J121"/>
  <sheetViews>
    <sheetView topLeftCell="A98" zoomScale="150" zoomScaleNormal="150" workbookViewId="0">
      <selection activeCell="C124" sqref="C124"/>
    </sheetView>
  </sheetViews>
  <sheetFormatPr baseColWidth="10" defaultColWidth="11" defaultRowHeight="16"/>
  <cols>
    <col min="1" max="1" width="45" customWidth="1"/>
    <col min="2" max="3" width="17.6640625" bestFit="1" customWidth="1"/>
    <col min="4" max="5" width="13" bestFit="1" customWidth="1"/>
    <col min="6" max="6" width="12.5" customWidth="1"/>
    <col min="7" max="7" width="13" customWidth="1"/>
    <col min="8" max="8" width="13.5" customWidth="1"/>
  </cols>
  <sheetData>
    <row r="1" spans="1:10">
      <c r="B1" t="s">
        <v>89</v>
      </c>
      <c r="C1" t="s">
        <v>90</v>
      </c>
      <c r="D1" t="s">
        <v>262</v>
      </c>
      <c r="E1" t="s">
        <v>263</v>
      </c>
      <c r="F1" t="s">
        <v>261</v>
      </c>
      <c r="G1" t="s">
        <v>264</v>
      </c>
      <c r="H1" t="s">
        <v>265</v>
      </c>
      <c r="J1" t="s">
        <v>266</v>
      </c>
    </row>
    <row r="2" spans="1:10">
      <c r="A2" t="s">
        <v>4</v>
      </c>
      <c r="B2">
        <f>SAM_working2!D2</f>
        <v>17115399.9848276</v>
      </c>
      <c r="C2">
        <f>SAM_working2!E2</f>
        <v>14958023.7806489</v>
      </c>
      <c r="D2" s="37">
        <f>IF(B2=0,0,B2/SUM(B2:C2))</f>
        <v>0.5336318351909296</v>
      </c>
      <c r="E2" s="37">
        <f>IF(C2=0,0,C2/SUM(B2:C2))</f>
        <v>0.4663681648090704</v>
      </c>
      <c r="F2" s="8">
        <f>SAM_working2!C2</f>
        <v>170231.85487422833</v>
      </c>
      <c r="G2" s="39">
        <f>$F2*D2</f>
        <v>90841.137124490459</v>
      </c>
      <c r="H2" s="39">
        <f>$F2*E2</f>
        <v>79390.717749737873</v>
      </c>
      <c r="I2" s="8"/>
      <c r="J2" s="8"/>
    </row>
    <row r="3" spans="1:10">
      <c r="A3" t="s">
        <v>261</v>
      </c>
      <c r="B3">
        <f>SAM_working2!D3</f>
        <v>0</v>
      </c>
      <c r="C3">
        <f>SAM_working2!E3</f>
        <v>0</v>
      </c>
      <c r="D3" s="37">
        <f>IF(B3=0,0,B3/SUM(B3:C3))</f>
        <v>0</v>
      </c>
      <c r="E3" s="37">
        <f>IF(C3=0,0,C3/SUM(B3:C3))</f>
        <v>0</v>
      </c>
      <c r="F3" s="8">
        <f>SAM_working2!C3</f>
        <v>0</v>
      </c>
      <c r="G3" s="39">
        <f t="shared" ref="G3:G66" si="0">$F3*D3</f>
        <v>0</v>
      </c>
      <c r="H3" s="39">
        <f t="shared" ref="H3:H66" si="1">$F3*E3</f>
        <v>0</v>
      </c>
    </row>
    <row r="4" spans="1:10">
      <c r="A4" t="s">
        <v>89</v>
      </c>
      <c r="B4">
        <f>SAM_working2!D4</f>
        <v>304676517.56116599</v>
      </c>
      <c r="C4">
        <f>SAM_working2!E4</f>
        <v>17342114.1825023</v>
      </c>
      <c r="D4" s="37">
        <f t="shared" ref="D4:D67" si="2">IF(B4=0,0,B4/SUM(B4:C4))</f>
        <v>0.94614561869107339</v>
      </c>
      <c r="E4" s="37">
        <f t="shared" ref="E4:E67" si="3">IF(C4=0,0,C4/SUM(B4:C4))</f>
        <v>5.3854381308926509E-2</v>
      </c>
      <c r="F4" s="8">
        <f>SAM_working2!C4</f>
        <v>154696.82569783597</v>
      </c>
      <c r="G4" s="39">
        <f t="shared" si="0"/>
        <v>146365.72385942415</v>
      </c>
      <c r="H4" s="39">
        <f>$F4*E4</f>
        <v>8331.1018384117997</v>
      </c>
      <c r="I4" s="8"/>
    </row>
    <row r="5" spans="1:10">
      <c r="A5" t="s">
        <v>90</v>
      </c>
      <c r="B5">
        <f>SAM_working2!D5</f>
        <v>9732045.5304186307</v>
      </c>
      <c r="C5">
        <f>SAM_working2!E5</f>
        <v>180896486.395762</v>
      </c>
      <c r="D5" s="37">
        <f t="shared" si="2"/>
        <v>5.1052407696174709E-2</v>
      </c>
      <c r="E5" s="37">
        <f t="shared" si="3"/>
        <v>0.9489475923038253</v>
      </c>
      <c r="F5" s="8">
        <f>SAM_working2!C5</f>
        <v>142833.56389318555</v>
      </c>
      <c r="G5" s="39">
        <f t="shared" si="0"/>
        <v>7291.9973365725282</v>
      </c>
      <c r="H5" s="39">
        <f t="shared" si="1"/>
        <v>135541.56655661302</v>
      </c>
    </row>
    <row r="6" spans="1:10">
      <c r="A6" t="s">
        <v>5</v>
      </c>
      <c r="B6">
        <f>SAM_working2!D6</f>
        <v>23836903.570210099</v>
      </c>
      <c r="C6">
        <f>SAM_working2!E6</f>
        <v>53965282.010933101</v>
      </c>
      <c r="D6" s="37">
        <f t="shared" si="2"/>
        <v>0.3063783284770269</v>
      </c>
      <c r="E6" s="37">
        <f t="shared" si="3"/>
        <v>0.69362167152297305</v>
      </c>
      <c r="F6" s="8">
        <f>SAM_working2!C6</f>
        <v>0</v>
      </c>
      <c r="G6" s="39">
        <f t="shared" si="0"/>
        <v>0</v>
      </c>
      <c r="H6" s="39">
        <f t="shared" si="1"/>
        <v>0</v>
      </c>
    </row>
    <row r="7" spans="1:10">
      <c r="A7" t="s">
        <v>6</v>
      </c>
      <c r="B7">
        <f>SAM_working2!D7</f>
        <v>435.11687667099699</v>
      </c>
      <c r="C7">
        <f>SAM_working2!E7</f>
        <v>0</v>
      </c>
      <c r="D7" s="37">
        <f t="shared" si="2"/>
        <v>1</v>
      </c>
      <c r="E7" s="37">
        <f t="shared" si="3"/>
        <v>0</v>
      </c>
      <c r="F7" s="8">
        <f>SAM_working2!C7</f>
        <v>0</v>
      </c>
      <c r="G7" s="39">
        <f t="shared" si="0"/>
        <v>0</v>
      </c>
      <c r="H7" s="39">
        <f t="shared" si="1"/>
        <v>0</v>
      </c>
    </row>
    <row r="8" spans="1:10">
      <c r="A8" t="s">
        <v>7</v>
      </c>
      <c r="B8">
        <f>SAM_working2!D8</f>
        <v>0</v>
      </c>
      <c r="C8">
        <f>SAM_working2!E8</f>
        <v>0</v>
      </c>
      <c r="D8" s="37">
        <f t="shared" si="2"/>
        <v>0</v>
      </c>
      <c r="E8" s="37">
        <f t="shared" si="3"/>
        <v>0</v>
      </c>
      <c r="F8" s="8">
        <f>SAM_working2!C8</f>
        <v>0</v>
      </c>
      <c r="G8" s="39">
        <f t="shared" si="0"/>
        <v>0</v>
      </c>
      <c r="H8" s="39">
        <f t="shared" si="1"/>
        <v>0</v>
      </c>
    </row>
    <row r="9" spans="1:10">
      <c r="A9" t="s">
        <v>8</v>
      </c>
      <c r="B9">
        <f>SAM_working2!D9</f>
        <v>1827821918.6596301</v>
      </c>
      <c r="C9">
        <f>SAM_working2!E9</f>
        <v>2394699722.7957501</v>
      </c>
      <c r="D9" s="37">
        <f t="shared" si="2"/>
        <v>0.43287449393145871</v>
      </c>
      <c r="E9" s="37">
        <f t="shared" si="3"/>
        <v>0.56712550606854129</v>
      </c>
      <c r="F9" s="8">
        <f>SAM_working2!C9</f>
        <v>320818.79563038709</v>
      </c>
      <c r="G9" s="39">
        <f t="shared" si="0"/>
        <v>138874.27380220388</v>
      </c>
      <c r="H9" s="39">
        <f t="shared" si="1"/>
        <v>181944.52182818321</v>
      </c>
    </row>
    <row r="10" spans="1:10">
      <c r="A10" t="s">
        <v>9</v>
      </c>
      <c r="B10">
        <f>SAM_working2!D10</f>
        <v>2946357.3750663502</v>
      </c>
      <c r="C10">
        <f>SAM_working2!E10</f>
        <v>1792671.4966201501</v>
      </c>
      <c r="D10" s="37">
        <f t="shared" si="2"/>
        <v>0.62172176090115616</v>
      </c>
      <c r="E10" s="37">
        <f t="shared" si="3"/>
        <v>0.37827823909884384</v>
      </c>
      <c r="F10" s="8">
        <f>SAM_working2!C10</f>
        <v>0</v>
      </c>
      <c r="G10" s="39">
        <f t="shared" si="0"/>
        <v>0</v>
      </c>
      <c r="H10" s="39">
        <f t="shared" si="1"/>
        <v>0</v>
      </c>
    </row>
    <row r="11" spans="1:10">
      <c r="A11" t="s">
        <v>10</v>
      </c>
      <c r="B11">
        <f>SAM_working2!D11</f>
        <v>7449937.4659241298</v>
      </c>
      <c r="C11">
        <f>SAM_working2!E11</f>
        <v>3573634.5434321398</v>
      </c>
      <c r="D11" s="37">
        <f t="shared" si="2"/>
        <v>0.67581882348126243</v>
      </c>
      <c r="E11" s="37">
        <f t="shared" si="3"/>
        <v>0.32418117651873762</v>
      </c>
      <c r="F11" s="8">
        <f>SAM_working2!C11</f>
        <v>0</v>
      </c>
      <c r="G11" s="39">
        <f t="shared" si="0"/>
        <v>0</v>
      </c>
      <c r="H11" s="39">
        <f t="shared" si="1"/>
        <v>0</v>
      </c>
    </row>
    <row r="12" spans="1:10">
      <c r="A12" t="s">
        <v>11</v>
      </c>
      <c r="B12">
        <f>SAM_working2!D12</f>
        <v>3855.5697195767598</v>
      </c>
      <c r="C12">
        <f>SAM_working2!E12</f>
        <v>2302.4112997238399</v>
      </c>
      <c r="D12" s="37">
        <f t="shared" si="2"/>
        <v>0.62610938674420613</v>
      </c>
      <c r="E12" s="37">
        <f t="shared" si="3"/>
        <v>0.37389061325579387</v>
      </c>
      <c r="F12" s="8">
        <f>SAM_working2!C12</f>
        <v>0</v>
      </c>
      <c r="G12" s="39">
        <f t="shared" si="0"/>
        <v>0</v>
      </c>
      <c r="H12" s="39">
        <f t="shared" si="1"/>
        <v>0</v>
      </c>
    </row>
    <row r="13" spans="1:10">
      <c r="A13" t="s">
        <v>12</v>
      </c>
      <c r="B13">
        <f>SAM_working2!D13</f>
        <v>263414447.98969001</v>
      </c>
      <c r="C13">
        <f>SAM_working2!E13</f>
        <v>250452388.762321</v>
      </c>
      <c r="D13" s="37">
        <f t="shared" si="2"/>
        <v>0.51261227452358871</v>
      </c>
      <c r="E13" s="37">
        <f t="shared" si="3"/>
        <v>0.48738772547641129</v>
      </c>
      <c r="F13" s="8">
        <f>SAM_working2!C13</f>
        <v>774767.59046584833</v>
      </c>
      <c r="G13" s="39">
        <f t="shared" si="0"/>
        <v>397155.37677585881</v>
      </c>
      <c r="H13" s="39">
        <f t="shared" si="1"/>
        <v>377612.21368998953</v>
      </c>
      <c r="J13" s="8"/>
    </row>
    <row r="14" spans="1:10">
      <c r="A14" t="s">
        <v>13</v>
      </c>
      <c r="B14">
        <f>SAM_working2!D14</f>
        <v>97896334.877569601</v>
      </c>
      <c r="C14">
        <f>SAM_working2!E14</f>
        <v>71954936.5772416</v>
      </c>
      <c r="D14" s="37">
        <f t="shared" si="2"/>
        <v>0.57636504006750888</v>
      </c>
      <c r="E14" s="37">
        <f t="shared" si="3"/>
        <v>0.42363495993249101</v>
      </c>
      <c r="F14" s="8">
        <f>SAM_working2!C14</f>
        <v>1058815.0919759746</v>
      </c>
      <c r="G14" s="39">
        <f t="shared" si="0"/>
        <v>610264.00291081576</v>
      </c>
      <c r="H14" s="39">
        <f t="shared" si="1"/>
        <v>448551.0890651588</v>
      </c>
    </row>
    <row r="15" spans="1:10">
      <c r="A15" t="s">
        <v>14</v>
      </c>
      <c r="B15">
        <f>SAM_working2!D15</f>
        <v>456834.58787873399</v>
      </c>
      <c r="C15">
        <f>SAM_working2!E15</f>
        <v>319246.14342915401</v>
      </c>
      <c r="D15" s="37">
        <f t="shared" si="2"/>
        <v>0.58864312622329218</v>
      </c>
      <c r="E15" s="37">
        <f t="shared" si="3"/>
        <v>0.41135687377670788</v>
      </c>
      <c r="F15" s="8">
        <f>SAM_working2!C15</f>
        <v>0</v>
      </c>
      <c r="G15" s="39">
        <f t="shared" si="0"/>
        <v>0</v>
      </c>
      <c r="H15" s="39">
        <f t="shared" si="1"/>
        <v>0</v>
      </c>
    </row>
    <row r="16" spans="1:10">
      <c r="A16" t="s">
        <v>15</v>
      </c>
      <c r="B16">
        <f>SAM_working2!D16</f>
        <v>2067.7035741412101</v>
      </c>
      <c r="C16">
        <f>SAM_working2!E16</f>
        <v>1704.5255074183799</v>
      </c>
      <c r="D16" s="37">
        <f t="shared" si="2"/>
        <v>0.54813838964582162</v>
      </c>
      <c r="E16" s="37">
        <f t="shared" si="3"/>
        <v>0.45186161035417849</v>
      </c>
      <c r="F16" s="8">
        <f>SAM_working2!C16</f>
        <v>0</v>
      </c>
      <c r="G16" s="39">
        <f t="shared" si="0"/>
        <v>0</v>
      </c>
      <c r="H16" s="39">
        <f t="shared" si="1"/>
        <v>0</v>
      </c>
    </row>
    <row r="17" spans="1:8">
      <c r="A17" t="s">
        <v>16</v>
      </c>
      <c r="B17">
        <f>SAM_working2!D17</f>
        <v>218275.766024429</v>
      </c>
      <c r="C17">
        <f>SAM_working2!E17</f>
        <v>157394.70915025499</v>
      </c>
      <c r="D17" s="37">
        <f t="shared" si="2"/>
        <v>0.58102986646191024</v>
      </c>
      <c r="E17" s="37">
        <f t="shared" si="3"/>
        <v>0.41897013353808982</v>
      </c>
      <c r="F17" s="8">
        <f>SAM_working2!C17</f>
        <v>0</v>
      </c>
      <c r="G17" s="39">
        <f t="shared" si="0"/>
        <v>0</v>
      </c>
      <c r="H17" s="39">
        <f t="shared" si="1"/>
        <v>0</v>
      </c>
    </row>
    <row r="18" spans="1:8">
      <c r="A18" t="s">
        <v>17</v>
      </c>
      <c r="B18">
        <f>SAM_working2!D18</f>
        <v>2408279.3832716099</v>
      </c>
      <c r="C18">
        <f>SAM_working2!E18</f>
        <v>2051757.9079181801</v>
      </c>
      <c r="D18" s="37">
        <f t="shared" si="2"/>
        <v>0.53996844107757691</v>
      </c>
      <c r="E18" s="37">
        <f t="shared" si="3"/>
        <v>0.46003155892242309</v>
      </c>
      <c r="F18" s="8">
        <f>SAM_working2!C18</f>
        <v>0</v>
      </c>
      <c r="G18" s="39">
        <f t="shared" si="0"/>
        <v>0</v>
      </c>
      <c r="H18" s="39">
        <f t="shared" si="1"/>
        <v>0</v>
      </c>
    </row>
    <row r="19" spans="1:8">
      <c r="A19" t="s">
        <v>18</v>
      </c>
      <c r="B19">
        <f>SAM_working2!D19</f>
        <v>22220.169674348599</v>
      </c>
      <c r="C19">
        <f>SAM_working2!E19</f>
        <v>18684.460365478299</v>
      </c>
      <c r="D19" s="37">
        <f t="shared" si="2"/>
        <v>0.54321893762916018</v>
      </c>
      <c r="E19" s="37">
        <f t="shared" si="3"/>
        <v>0.45678106237083987</v>
      </c>
      <c r="F19" s="8">
        <f>SAM_working2!C19</f>
        <v>0</v>
      </c>
      <c r="G19" s="39">
        <f t="shared" si="0"/>
        <v>0</v>
      </c>
      <c r="H19" s="39">
        <f t="shared" si="1"/>
        <v>0</v>
      </c>
    </row>
    <row r="20" spans="1:8">
      <c r="A20" t="s">
        <v>19</v>
      </c>
      <c r="B20">
        <f>SAM_working2!D20</f>
        <v>52185.414027008301</v>
      </c>
      <c r="C20">
        <f>SAM_working2!E20</f>
        <v>37309.1909936589</v>
      </c>
      <c r="D20" s="37">
        <f t="shared" si="2"/>
        <v>0.58311240118839569</v>
      </c>
      <c r="E20" s="37">
        <f t="shared" si="3"/>
        <v>0.41688759881160437</v>
      </c>
      <c r="F20" s="8">
        <f>SAM_working2!C20</f>
        <v>0</v>
      </c>
      <c r="G20" s="39">
        <f t="shared" si="0"/>
        <v>0</v>
      </c>
      <c r="H20" s="39">
        <f t="shared" si="1"/>
        <v>0</v>
      </c>
    </row>
    <row r="21" spans="1:8">
      <c r="A21" t="s">
        <v>20</v>
      </c>
      <c r="B21">
        <f>SAM_working2!D21</f>
        <v>103934958.67116299</v>
      </c>
      <c r="C21">
        <f>SAM_working2!E21</f>
        <v>73901984.086216301</v>
      </c>
      <c r="D21" s="37">
        <f t="shared" si="2"/>
        <v>0.58443963925403364</v>
      </c>
      <c r="E21" s="37">
        <f t="shared" si="3"/>
        <v>0.41556036074596631</v>
      </c>
      <c r="F21" s="8">
        <f>SAM_working2!C21</f>
        <v>0</v>
      </c>
      <c r="G21" s="39">
        <f t="shared" si="0"/>
        <v>0</v>
      </c>
      <c r="H21" s="39">
        <f t="shared" si="1"/>
        <v>0</v>
      </c>
    </row>
    <row r="22" spans="1:8">
      <c r="A22" t="s">
        <v>21</v>
      </c>
      <c r="B22">
        <f>SAM_working2!D22</f>
        <v>49677693.453873903</v>
      </c>
      <c r="C22">
        <f>SAM_working2!E22</f>
        <v>43611822.731466398</v>
      </c>
      <c r="D22" s="37">
        <f t="shared" si="2"/>
        <v>0.53251099893345089</v>
      </c>
      <c r="E22" s="37">
        <f t="shared" si="3"/>
        <v>0.46748900106654906</v>
      </c>
      <c r="F22" s="8">
        <f>SAM_working2!C22</f>
        <v>0</v>
      </c>
      <c r="G22" s="39">
        <f t="shared" si="0"/>
        <v>0</v>
      </c>
      <c r="H22" s="39">
        <f t="shared" si="1"/>
        <v>0</v>
      </c>
    </row>
    <row r="23" spans="1:8">
      <c r="A23" t="s">
        <v>22</v>
      </c>
      <c r="B23">
        <f>SAM_working2!D23</f>
        <v>876813.87111740396</v>
      </c>
      <c r="C23">
        <f>SAM_working2!E23</f>
        <v>503044.992806061</v>
      </c>
      <c r="D23" s="37">
        <f t="shared" si="2"/>
        <v>0.63543735815436064</v>
      </c>
      <c r="E23" s="37">
        <f t="shared" si="3"/>
        <v>0.36456264184563941</v>
      </c>
      <c r="F23" s="8">
        <f>SAM_working2!C23</f>
        <v>0</v>
      </c>
      <c r="G23" s="39">
        <f t="shared" si="0"/>
        <v>0</v>
      </c>
      <c r="H23" s="39">
        <f t="shared" si="1"/>
        <v>0</v>
      </c>
    </row>
    <row r="24" spans="1:8">
      <c r="A24" t="s">
        <v>23</v>
      </c>
      <c r="B24">
        <f>SAM_working2!D24</f>
        <v>231768870.77464801</v>
      </c>
      <c r="C24">
        <f>SAM_working2!E24</f>
        <v>143188748.80188301</v>
      </c>
      <c r="D24" s="37">
        <f t="shared" si="2"/>
        <v>0.61812017858552315</v>
      </c>
      <c r="E24" s="37">
        <f t="shared" si="3"/>
        <v>0.38187982141447679</v>
      </c>
      <c r="F24" s="8">
        <f>SAM_working2!C24</f>
        <v>1211951.5637258552</v>
      </c>
      <c r="G24" s="39">
        <f t="shared" si="0"/>
        <v>749131.71700722969</v>
      </c>
      <c r="H24" s="39">
        <f t="shared" si="1"/>
        <v>462819.84671862546</v>
      </c>
    </row>
    <row r="25" spans="1:8">
      <c r="A25" t="s">
        <v>24</v>
      </c>
      <c r="B25">
        <f>SAM_working2!D25</f>
        <v>413665519.93169898</v>
      </c>
      <c r="C25">
        <f>SAM_working2!E25</f>
        <v>289307292.70294201</v>
      </c>
      <c r="D25" s="37">
        <f t="shared" si="2"/>
        <v>0.58845166199435239</v>
      </c>
      <c r="E25" s="37">
        <f t="shared" si="3"/>
        <v>0.41154833800564766</v>
      </c>
      <c r="F25" s="8">
        <f>SAM_working2!C25</f>
        <v>274308.4442407171</v>
      </c>
      <c r="G25" s="39">
        <f t="shared" si="0"/>
        <v>161417.25991253511</v>
      </c>
      <c r="H25" s="39">
        <f t="shared" si="1"/>
        <v>112891.18432818199</v>
      </c>
    </row>
    <row r="26" spans="1:8">
      <c r="A26" t="s">
        <v>25</v>
      </c>
      <c r="B26">
        <f>SAM_working2!D26</f>
        <v>10166531.458246401</v>
      </c>
      <c r="C26">
        <f>SAM_working2!E26</f>
        <v>7049585.42501444</v>
      </c>
      <c r="D26" s="37">
        <f t="shared" si="2"/>
        <v>0.59052407271533325</v>
      </c>
      <c r="E26" s="37">
        <f t="shared" si="3"/>
        <v>0.40947592728466681</v>
      </c>
      <c r="F26" s="8">
        <f>SAM_working2!C26</f>
        <v>0</v>
      </c>
      <c r="G26" s="39">
        <f t="shared" si="0"/>
        <v>0</v>
      </c>
      <c r="H26" s="39">
        <f t="shared" si="1"/>
        <v>0</v>
      </c>
    </row>
    <row r="27" spans="1:8">
      <c r="A27" t="s">
        <v>26</v>
      </c>
      <c r="B27">
        <f>SAM_working2!D27</f>
        <v>178539.566359922</v>
      </c>
      <c r="C27">
        <f>SAM_working2!E27</f>
        <v>99576.574968529007</v>
      </c>
      <c r="D27" s="37">
        <f t="shared" si="2"/>
        <v>0.64196046121993855</v>
      </c>
      <c r="E27" s="37">
        <f t="shared" si="3"/>
        <v>0.35803953878006156</v>
      </c>
      <c r="F27" s="8">
        <f>SAM_working2!C27</f>
        <v>0</v>
      </c>
      <c r="G27" s="39">
        <f t="shared" si="0"/>
        <v>0</v>
      </c>
      <c r="H27" s="39">
        <f t="shared" si="1"/>
        <v>0</v>
      </c>
    </row>
    <row r="28" spans="1:8">
      <c r="A28" t="s">
        <v>27</v>
      </c>
      <c r="B28">
        <f>SAM_working2!D28</f>
        <v>382580.20764350001</v>
      </c>
      <c r="C28">
        <f>SAM_working2!E28</f>
        <v>279955.59197031701</v>
      </c>
      <c r="D28" s="37">
        <f t="shared" si="2"/>
        <v>0.57744835504209846</v>
      </c>
      <c r="E28" s="37">
        <f t="shared" si="3"/>
        <v>0.42255164495790154</v>
      </c>
      <c r="F28" s="8">
        <f>SAM_working2!C28</f>
        <v>0</v>
      </c>
      <c r="G28" s="39">
        <f t="shared" si="0"/>
        <v>0</v>
      </c>
      <c r="H28" s="39">
        <f t="shared" si="1"/>
        <v>0</v>
      </c>
    </row>
    <row r="29" spans="1:8">
      <c r="A29" t="s">
        <v>28</v>
      </c>
      <c r="B29">
        <f>SAM_working2!D29</f>
        <v>10588176.2330117</v>
      </c>
      <c r="C29">
        <f>SAM_working2!E29</f>
        <v>6278585.4533872204</v>
      </c>
      <c r="D29" s="37">
        <f t="shared" si="2"/>
        <v>0.62775394766796477</v>
      </c>
      <c r="E29" s="37">
        <f t="shared" si="3"/>
        <v>0.37224605233203534</v>
      </c>
      <c r="F29" s="8">
        <f>SAM_working2!C29</f>
        <v>0</v>
      </c>
      <c r="G29" s="39">
        <f t="shared" si="0"/>
        <v>0</v>
      </c>
      <c r="H29" s="39">
        <f t="shared" si="1"/>
        <v>0</v>
      </c>
    </row>
    <row r="30" spans="1:8">
      <c r="A30" t="s">
        <v>29</v>
      </c>
      <c r="B30">
        <f>SAM_working2!D30</f>
        <v>2172236.2826597402</v>
      </c>
      <c r="C30">
        <f>SAM_working2!E30</f>
        <v>1928394.2419242801</v>
      </c>
      <c r="D30" s="37">
        <f t="shared" si="2"/>
        <v>0.52973226181602839</v>
      </c>
      <c r="E30" s="37">
        <f t="shared" si="3"/>
        <v>0.47026773818397155</v>
      </c>
      <c r="F30" s="8">
        <f>SAM_working2!C30</f>
        <v>0</v>
      </c>
      <c r="G30" s="39">
        <f t="shared" si="0"/>
        <v>0</v>
      </c>
      <c r="H30" s="39">
        <f t="shared" si="1"/>
        <v>0</v>
      </c>
    </row>
    <row r="31" spans="1:8">
      <c r="A31" t="s">
        <v>30</v>
      </c>
      <c r="B31">
        <f>SAM_working2!D31</f>
        <v>610998.14323962096</v>
      </c>
      <c r="C31">
        <f>SAM_working2!E31</f>
        <v>473192.99882981501</v>
      </c>
      <c r="D31" s="37">
        <f t="shared" si="2"/>
        <v>0.56355205233773276</v>
      </c>
      <c r="E31" s="37">
        <f t="shared" si="3"/>
        <v>0.43644794766226735</v>
      </c>
      <c r="F31" s="8">
        <f>SAM_working2!C31</f>
        <v>0</v>
      </c>
      <c r="G31" s="39">
        <f t="shared" si="0"/>
        <v>0</v>
      </c>
      <c r="H31" s="39">
        <f t="shared" si="1"/>
        <v>0</v>
      </c>
    </row>
    <row r="32" spans="1:8">
      <c r="A32" t="s">
        <v>31</v>
      </c>
      <c r="B32">
        <f>SAM_working2!D32</f>
        <v>9482410.5517662298</v>
      </c>
      <c r="C32">
        <f>SAM_working2!E32</f>
        <v>8132748.66565092</v>
      </c>
      <c r="D32" s="37">
        <f t="shared" si="2"/>
        <v>0.53830967036564781</v>
      </c>
      <c r="E32" s="37">
        <f t="shared" si="3"/>
        <v>0.46169032963435208</v>
      </c>
      <c r="F32" s="8">
        <f>SAM_working2!C32</f>
        <v>0</v>
      </c>
      <c r="G32" s="39">
        <f t="shared" si="0"/>
        <v>0</v>
      </c>
      <c r="H32" s="39">
        <f t="shared" si="1"/>
        <v>0</v>
      </c>
    </row>
    <row r="33" spans="1:8">
      <c r="A33" t="s">
        <v>32</v>
      </c>
      <c r="B33">
        <f>SAM_working2!D33</f>
        <v>7478244.8110276796</v>
      </c>
      <c r="C33">
        <f>SAM_working2!E33</f>
        <v>6574580.3341469299</v>
      </c>
      <c r="D33" s="37">
        <f t="shared" si="2"/>
        <v>0.5321524130395604</v>
      </c>
      <c r="E33" s="37">
        <f t="shared" si="3"/>
        <v>0.46784758696043954</v>
      </c>
      <c r="F33" s="8">
        <f>SAM_working2!C33</f>
        <v>0</v>
      </c>
      <c r="G33" s="39">
        <f t="shared" si="0"/>
        <v>0</v>
      </c>
      <c r="H33" s="39">
        <f t="shared" si="1"/>
        <v>0</v>
      </c>
    </row>
    <row r="34" spans="1:8">
      <c r="A34" t="s">
        <v>33</v>
      </c>
      <c r="B34">
        <f>SAM_working2!D34</f>
        <v>803789.97839025396</v>
      </c>
      <c r="C34">
        <f>SAM_working2!E34</f>
        <v>573186.34371740499</v>
      </c>
      <c r="D34" s="37">
        <f t="shared" si="2"/>
        <v>0.58373551199481677</v>
      </c>
      <c r="E34" s="37">
        <f t="shared" si="3"/>
        <v>0.41626448800518329</v>
      </c>
      <c r="F34" s="8">
        <f>SAM_working2!C34</f>
        <v>0</v>
      </c>
      <c r="G34" s="39">
        <f t="shared" si="0"/>
        <v>0</v>
      </c>
      <c r="H34" s="39">
        <f t="shared" si="1"/>
        <v>0</v>
      </c>
    </row>
    <row r="35" spans="1:8">
      <c r="A35" t="s">
        <v>34</v>
      </c>
      <c r="B35">
        <f>SAM_working2!D35</f>
        <v>912549.41471122205</v>
      </c>
      <c r="C35">
        <f>SAM_working2!E35</f>
        <v>625329.96724111901</v>
      </c>
      <c r="D35" s="37">
        <f t="shared" si="2"/>
        <v>0.59338165620813421</v>
      </c>
      <c r="E35" s="37">
        <f t="shared" si="3"/>
        <v>0.40661834379186568</v>
      </c>
      <c r="F35" s="8">
        <f>SAM_working2!C35</f>
        <v>0</v>
      </c>
      <c r="G35" s="39">
        <f t="shared" si="0"/>
        <v>0</v>
      </c>
      <c r="H35" s="39">
        <f t="shared" si="1"/>
        <v>0</v>
      </c>
    </row>
    <row r="36" spans="1:8">
      <c r="A36" t="s">
        <v>35</v>
      </c>
      <c r="B36">
        <f>SAM_working2!D36</f>
        <v>902344915.08644998</v>
      </c>
      <c r="C36">
        <f>SAM_working2!E36</f>
        <v>665039733.66325998</v>
      </c>
      <c r="D36" s="37">
        <f t="shared" si="2"/>
        <v>0.5757010034558161</v>
      </c>
      <c r="E36" s="37">
        <f t="shared" si="3"/>
        <v>0.42429899654418379</v>
      </c>
      <c r="F36" s="8">
        <f>SAM_working2!C36</f>
        <v>2061373.4032402399</v>
      </c>
      <c r="G36" s="39">
        <f t="shared" si="0"/>
        <v>1186734.7367425368</v>
      </c>
      <c r="H36" s="39">
        <f t="shared" si="1"/>
        <v>874638.66649770294</v>
      </c>
    </row>
    <row r="37" spans="1:8">
      <c r="A37" t="s">
        <v>36</v>
      </c>
      <c r="B37">
        <f>SAM_working2!D37</f>
        <v>1661.91547578313</v>
      </c>
      <c r="C37">
        <f>SAM_working2!E37</f>
        <v>1551.84145762096</v>
      </c>
      <c r="D37" s="37">
        <f t="shared" si="2"/>
        <v>0.51712544234724944</v>
      </c>
      <c r="E37" s="37">
        <f t="shared" si="3"/>
        <v>0.48287455765275056</v>
      </c>
      <c r="F37" s="8">
        <f>SAM_working2!C37</f>
        <v>0</v>
      </c>
      <c r="G37" s="39">
        <f t="shared" si="0"/>
        <v>0</v>
      </c>
      <c r="H37" s="39">
        <f t="shared" si="1"/>
        <v>0</v>
      </c>
    </row>
    <row r="38" spans="1:8">
      <c r="A38" t="s">
        <v>37</v>
      </c>
      <c r="B38">
        <f>SAM_working2!D38</f>
        <v>2924.1189368993</v>
      </c>
      <c r="C38">
        <f>SAM_working2!E38</f>
        <v>2730.4451155415099</v>
      </c>
      <c r="D38" s="37">
        <f t="shared" si="2"/>
        <v>0.51712544234724778</v>
      </c>
      <c r="E38" s="37">
        <f t="shared" si="3"/>
        <v>0.48287455765275217</v>
      </c>
      <c r="F38" s="8">
        <f>SAM_working2!C38</f>
        <v>0</v>
      </c>
      <c r="G38" s="39">
        <f t="shared" si="0"/>
        <v>0</v>
      </c>
      <c r="H38" s="39">
        <f t="shared" si="1"/>
        <v>0</v>
      </c>
    </row>
    <row r="39" spans="1:8">
      <c r="A39" t="s">
        <v>38</v>
      </c>
      <c r="B39">
        <f>SAM_working2!D39</f>
        <v>65623.121216648797</v>
      </c>
      <c r="C39">
        <f>SAM_working2!E39</f>
        <v>61276.690596616703</v>
      </c>
      <c r="D39" s="37">
        <f t="shared" si="2"/>
        <v>0.51712544155080353</v>
      </c>
      <c r="E39" s="37">
        <f t="shared" si="3"/>
        <v>0.48287455844919647</v>
      </c>
      <c r="F39" s="8">
        <f>SAM_working2!C39</f>
        <v>154048.37618438635</v>
      </c>
      <c r="G39" s="39">
        <f t="shared" si="0"/>
        <v>79662.334554535075</v>
      </c>
      <c r="H39" s="39">
        <f t="shared" si="1"/>
        <v>74386.041629851272</v>
      </c>
    </row>
    <row r="40" spans="1:8">
      <c r="A40" t="s">
        <v>39</v>
      </c>
      <c r="B40">
        <f>SAM_working2!D40</f>
        <v>1032282.9104846</v>
      </c>
      <c r="C40">
        <f>SAM_working2!E40</f>
        <v>435156.22300357401</v>
      </c>
      <c r="D40" s="37">
        <f t="shared" si="2"/>
        <v>0.70345875813657321</v>
      </c>
      <c r="E40" s="37">
        <f t="shared" si="3"/>
        <v>0.29654124186342673</v>
      </c>
      <c r="F40" s="8">
        <f>SAM_working2!C40</f>
        <v>0</v>
      </c>
      <c r="G40" s="39">
        <f t="shared" si="0"/>
        <v>0</v>
      </c>
      <c r="H40" s="39">
        <f t="shared" si="1"/>
        <v>0</v>
      </c>
    </row>
    <row r="41" spans="1:8">
      <c r="A41" t="s">
        <v>40</v>
      </c>
      <c r="B41">
        <f>SAM_working2!D41</f>
        <v>1932.3289610511199</v>
      </c>
      <c r="C41">
        <f>SAM_working2!E41</f>
        <v>1804.34458624181</v>
      </c>
      <c r="D41" s="37">
        <f t="shared" si="2"/>
        <v>0.51712544234724889</v>
      </c>
      <c r="E41" s="37">
        <f t="shared" si="3"/>
        <v>0.48287455765275117</v>
      </c>
      <c r="F41" s="8">
        <f>SAM_working2!C41</f>
        <v>0</v>
      </c>
      <c r="G41" s="39">
        <f t="shared" si="0"/>
        <v>0</v>
      </c>
      <c r="H41" s="39">
        <f t="shared" si="1"/>
        <v>0</v>
      </c>
    </row>
    <row r="42" spans="1:8">
      <c r="A42" t="s">
        <v>41</v>
      </c>
      <c r="B42">
        <f>SAM_working2!D42</f>
        <v>25385015.527389999</v>
      </c>
      <c r="C42">
        <f>SAM_working2!E42</f>
        <v>13623736.071205201</v>
      </c>
      <c r="D42" s="37">
        <f t="shared" si="2"/>
        <v>0.65075180535395993</v>
      </c>
      <c r="E42" s="37">
        <f t="shared" si="3"/>
        <v>0.34924819464604001</v>
      </c>
      <c r="F42" s="8">
        <f>SAM_working2!C42</f>
        <v>76151.732629672217</v>
      </c>
      <c r="G42" s="39">
        <f t="shared" si="0"/>
        <v>49555.87748959125</v>
      </c>
      <c r="H42" s="39">
        <f t="shared" si="1"/>
        <v>26595.855140080959</v>
      </c>
    </row>
    <row r="43" spans="1:8">
      <c r="A43" t="s">
        <v>42</v>
      </c>
      <c r="B43">
        <f>SAM_working2!D43</f>
        <v>1632.5523008939099</v>
      </c>
      <c r="C43">
        <f>SAM_working2!E43</f>
        <v>1524.4231004394801</v>
      </c>
      <c r="D43" s="37">
        <f t="shared" si="2"/>
        <v>0.51712544234724789</v>
      </c>
      <c r="E43" s="37">
        <f t="shared" si="3"/>
        <v>0.48287455765275206</v>
      </c>
      <c r="F43" s="8">
        <f>SAM_working2!C43</f>
        <v>0</v>
      </c>
      <c r="G43" s="39">
        <f t="shared" si="0"/>
        <v>0</v>
      </c>
      <c r="H43" s="39">
        <f t="shared" si="1"/>
        <v>0</v>
      </c>
    </row>
    <row r="44" spans="1:8">
      <c r="A44" t="s">
        <v>43</v>
      </c>
      <c r="B44">
        <f>SAM_working2!D44</f>
        <v>4127.0103239402597</v>
      </c>
      <c r="C44">
        <f>SAM_working2!E44</f>
        <v>3853.6651292102001</v>
      </c>
      <c r="D44" s="37">
        <f t="shared" si="2"/>
        <v>0.51712544234724855</v>
      </c>
      <c r="E44" s="37">
        <f t="shared" si="3"/>
        <v>0.4828745576527515</v>
      </c>
      <c r="F44" s="8">
        <f>SAM_working2!C44</f>
        <v>0</v>
      </c>
      <c r="G44" s="39">
        <f t="shared" si="0"/>
        <v>0</v>
      </c>
      <c r="H44" s="39">
        <f t="shared" si="1"/>
        <v>0</v>
      </c>
    </row>
    <row r="45" spans="1:8">
      <c r="A45" t="s">
        <v>44</v>
      </c>
      <c r="B45">
        <f>SAM_working2!D45</f>
        <v>2860378.9090048401</v>
      </c>
      <c r="C45">
        <f>SAM_working2!E45</f>
        <v>1195357.6593566299</v>
      </c>
      <c r="D45" s="37">
        <f t="shared" si="2"/>
        <v>0.70526743066067576</v>
      </c>
      <c r="E45" s="37">
        <f t="shared" si="3"/>
        <v>0.29473256933932424</v>
      </c>
      <c r="F45" s="8">
        <f>SAM_working2!C45</f>
        <v>0</v>
      </c>
      <c r="G45" s="39">
        <f t="shared" si="0"/>
        <v>0</v>
      </c>
      <c r="H45" s="39">
        <f t="shared" si="1"/>
        <v>0</v>
      </c>
    </row>
    <row r="46" spans="1:8">
      <c r="A46" t="s">
        <v>45</v>
      </c>
      <c r="B46">
        <f>SAM_working2!D46</f>
        <v>15559168.6721182</v>
      </c>
      <c r="C46">
        <f>SAM_working2!E46</f>
        <v>19858484.0576782</v>
      </c>
      <c r="D46" s="37">
        <f t="shared" si="2"/>
        <v>0.43930547263592307</v>
      </c>
      <c r="E46" s="37">
        <f t="shared" si="3"/>
        <v>0.56069452736407688</v>
      </c>
      <c r="F46" s="8">
        <f>SAM_working2!C46</f>
        <v>0</v>
      </c>
      <c r="G46" s="39">
        <f t="shared" si="0"/>
        <v>0</v>
      </c>
      <c r="H46" s="39">
        <f t="shared" si="1"/>
        <v>0</v>
      </c>
    </row>
    <row r="47" spans="1:8">
      <c r="A47" t="s">
        <v>46</v>
      </c>
      <c r="B47">
        <f>SAM_working2!D47</f>
        <v>12255236.448468599</v>
      </c>
      <c r="C47">
        <f>SAM_working2!E47</f>
        <v>6269553.87081818</v>
      </c>
      <c r="D47" s="37">
        <f t="shared" si="2"/>
        <v>0.6615587133371903</v>
      </c>
      <c r="E47" s="37">
        <f t="shared" si="3"/>
        <v>0.33844128666280976</v>
      </c>
      <c r="F47" s="8">
        <f>SAM_working2!C47</f>
        <v>0</v>
      </c>
      <c r="G47" s="39">
        <f t="shared" si="0"/>
        <v>0</v>
      </c>
      <c r="H47" s="39">
        <f t="shared" si="1"/>
        <v>0</v>
      </c>
    </row>
    <row r="48" spans="1:8">
      <c r="A48" t="s">
        <v>47</v>
      </c>
      <c r="B48">
        <f>SAM_working2!D48</f>
        <v>2862448.5147840302</v>
      </c>
      <c r="C48">
        <f>SAM_working2!E48</f>
        <v>2188746.1941943299</v>
      </c>
      <c r="D48" s="37">
        <f t="shared" si="2"/>
        <v>0.56668742341214962</v>
      </c>
      <c r="E48" s="37">
        <f t="shared" si="3"/>
        <v>0.43331257658785027</v>
      </c>
      <c r="F48" s="8">
        <f>SAM_working2!C48</f>
        <v>0</v>
      </c>
      <c r="G48" s="39">
        <f t="shared" si="0"/>
        <v>0</v>
      </c>
      <c r="H48" s="39">
        <f t="shared" si="1"/>
        <v>0</v>
      </c>
    </row>
    <row r="49" spans="1:8">
      <c r="A49" t="s">
        <v>48</v>
      </c>
      <c r="B49">
        <f>SAM_working2!D49</f>
        <v>100052066.679335</v>
      </c>
      <c r="C49">
        <f>SAM_working2!E49</f>
        <v>86048333.348037705</v>
      </c>
      <c r="D49" s="37">
        <f t="shared" si="2"/>
        <v>0.5376241354914808</v>
      </c>
      <c r="E49" s="37">
        <f t="shared" si="3"/>
        <v>0.4623758645085192</v>
      </c>
      <c r="F49" s="8">
        <f>SAM_working2!C49</f>
        <v>188677.6349279368</v>
      </c>
      <c r="G49" s="39">
        <f t="shared" si="0"/>
        <v>101437.65036470925</v>
      </c>
      <c r="H49" s="39">
        <f t="shared" si="1"/>
        <v>87239.984563227554</v>
      </c>
    </row>
    <row r="50" spans="1:8">
      <c r="A50" t="s">
        <v>49</v>
      </c>
      <c r="B50">
        <f>SAM_working2!D50</f>
        <v>0</v>
      </c>
      <c r="C50">
        <f>SAM_working2!E50</f>
        <v>0</v>
      </c>
      <c r="D50" s="37">
        <f t="shared" si="2"/>
        <v>0</v>
      </c>
      <c r="E50" s="37">
        <f t="shared" si="3"/>
        <v>0</v>
      </c>
      <c r="F50" s="8">
        <f>SAM_working2!C50</f>
        <v>0</v>
      </c>
      <c r="G50" s="39">
        <f t="shared" si="0"/>
        <v>0</v>
      </c>
      <c r="H50" s="39">
        <f t="shared" si="1"/>
        <v>0</v>
      </c>
    </row>
    <row r="51" spans="1:8">
      <c r="A51" t="s">
        <v>50</v>
      </c>
      <c r="B51">
        <f>SAM_working2!D51</f>
        <v>2444472.4576290902</v>
      </c>
      <c r="C51">
        <f>SAM_working2!E51</f>
        <v>1436955.1557980201</v>
      </c>
      <c r="D51" s="37">
        <f t="shared" si="2"/>
        <v>0.62978694982559291</v>
      </c>
      <c r="E51" s="37">
        <f t="shared" si="3"/>
        <v>0.37021305017440714</v>
      </c>
      <c r="F51" s="8">
        <f>SAM_working2!C51</f>
        <v>0</v>
      </c>
      <c r="G51" s="39">
        <f t="shared" si="0"/>
        <v>0</v>
      </c>
      <c r="H51" s="39">
        <f t="shared" si="1"/>
        <v>0</v>
      </c>
    </row>
    <row r="52" spans="1:8">
      <c r="A52" t="s">
        <v>51</v>
      </c>
      <c r="B52">
        <f>SAM_working2!D52</f>
        <v>92114.998959966004</v>
      </c>
      <c r="C52">
        <f>SAM_working2!E52</f>
        <v>79138.903111722393</v>
      </c>
      <c r="D52" s="37">
        <f t="shared" si="2"/>
        <v>0.5378855479824679</v>
      </c>
      <c r="E52" s="37">
        <f t="shared" si="3"/>
        <v>0.46211445201753215</v>
      </c>
      <c r="F52" s="8">
        <f>SAM_working2!C52</f>
        <v>0</v>
      </c>
      <c r="G52" s="39">
        <f t="shared" si="0"/>
        <v>0</v>
      </c>
      <c r="H52" s="39">
        <f t="shared" si="1"/>
        <v>0</v>
      </c>
    </row>
    <row r="53" spans="1:8">
      <c r="A53" t="s">
        <v>52</v>
      </c>
      <c r="B53">
        <f>SAM_working2!D53</f>
        <v>5434.4440926187999</v>
      </c>
      <c r="C53">
        <f>SAM_working2!E53</f>
        <v>4673.5231689295897</v>
      </c>
      <c r="D53" s="37">
        <f t="shared" si="2"/>
        <v>0.53763966107131256</v>
      </c>
      <c r="E53" s="37">
        <f t="shared" si="3"/>
        <v>0.46236033892868739</v>
      </c>
      <c r="F53" s="8">
        <f>SAM_working2!C53</f>
        <v>0</v>
      </c>
      <c r="G53" s="39">
        <f t="shared" si="0"/>
        <v>0</v>
      </c>
      <c r="H53" s="39">
        <f t="shared" si="1"/>
        <v>0</v>
      </c>
    </row>
    <row r="54" spans="1:8">
      <c r="A54" t="s">
        <v>53</v>
      </c>
      <c r="B54">
        <f>SAM_working2!D54</f>
        <v>57127232.512540102</v>
      </c>
      <c r="C54">
        <f>SAM_working2!E54</f>
        <v>56376592.142779097</v>
      </c>
      <c r="D54" s="37">
        <f t="shared" si="2"/>
        <v>0.50330667434353205</v>
      </c>
      <c r="E54" s="37">
        <f t="shared" si="3"/>
        <v>0.49669332565646795</v>
      </c>
      <c r="F54" s="8">
        <f>SAM_working2!C54</f>
        <v>0</v>
      </c>
      <c r="G54" s="39">
        <f t="shared" si="0"/>
        <v>0</v>
      </c>
      <c r="H54" s="39">
        <f t="shared" si="1"/>
        <v>0</v>
      </c>
    </row>
    <row r="55" spans="1:8">
      <c r="A55" t="s">
        <v>54</v>
      </c>
      <c r="B55">
        <f>SAM_working2!D55</f>
        <v>13429809.267439499</v>
      </c>
      <c r="C55">
        <f>SAM_working2!E55</f>
        <v>9968202.0331391599</v>
      </c>
      <c r="D55" s="37">
        <f t="shared" si="2"/>
        <v>0.57397225323621259</v>
      </c>
      <c r="E55" s="37">
        <f t="shared" si="3"/>
        <v>0.4260277467637873</v>
      </c>
      <c r="F55" s="8">
        <f>SAM_working2!C55</f>
        <v>0</v>
      </c>
      <c r="G55" s="39">
        <f t="shared" si="0"/>
        <v>0</v>
      </c>
      <c r="H55" s="39">
        <f t="shared" si="1"/>
        <v>0</v>
      </c>
    </row>
    <row r="56" spans="1:8">
      <c r="A56" t="s">
        <v>55</v>
      </c>
      <c r="B56">
        <f>SAM_working2!D56</f>
        <v>16016.905015345301</v>
      </c>
      <c r="C56">
        <f>SAM_working2!E56</f>
        <v>12508.660342110299</v>
      </c>
      <c r="D56" s="37">
        <f t="shared" si="2"/>
        <v>0.56149299109891382</v>
      </c>
      <c r="E56" s="37">
        <f t="shared" si="3"/>
        <v>0.43850700890108624</v>
      </c>
      <c r="F56" s="8">
        <f>SAM_working2!C56</f>
        <v>0</v>
      </c>
      <c r="G56" s="39">
        <f t="shared" si="0"/>
        <v>0</v>
      </c>
      <c r="H56" s="39">
        <f t="shared" si="1"/>
        <v>0</v>
      </c>
    </row>
    <row r="57" spans="1:8">
      <c r="A57" t="s">
        <v>56</v>
      </c>
      <c r="B57">
        <f>SAM_working2!D57</f>
        <v>4599623.4083722997</v>
      </c>
      <c r="C57">
        <f>SAM_working2!E57</f>
        <v>3584933.7006020099</v>
      </c>
      <c r="D57" s="37">
        <f t="shared" si="2"/>
        <v>0.56198806448901739</v>
      </c>
      <c r="E57" s="37">
        <f t="shared" si="3"/>
        <v>0.43801193551098266</v>
      </c>
      <c r="F57" s="8">
        <f>SAM_working2!C57</f>
        <v>0</v>
      </c>
      <c r="G57" s="39">
        <f t="shared" si="0"/>
        <v>0</v>
      </c>
      <c r="H57" s="39">
        <f t="shared" si="1"/>
        <v>0</v>
      </c>
    </row>
    <row r="58" spans="1:8">
      <c r="A58" t="s">
        <v>57</v>
      </c>
      <c r="B58">
        <f>SAM_working2!D58</f>
        <v>7701012.1278729104</v>
      </c>
      <c r="C58">
        <f>SAM_working2!E58</f>
        <v>14962641.139429901</v>
      </c>
      <c r="D58" s="37">
        <f t="shared" si="2"/>
        <v>0.3397957088843781</v>
      </c>
      <c r="E58" s="37">
        <f t="shared" si="3"/>
        <v>0.66020429111562196</v>
      </c>
      <c r="F58" s="8">
        <f>SAM_working2!C58</f>
        <v>0</v>
      </c>
      <c r="G58" s="39">
        <f t="shared" si="0"/>
        <v>0</v>
      </c>
      <c r="H58" s="39">
        <f t="shared" si="1"/>
        <v>0</v>
      </c>
    </row>
    <row r="59" spans="1:8">
      <c r="A59" t="s">
        <v>58</v>
      </c>
      <c r="B59">
        <f>SAM_working2!D59</f>
        <v>506958.374632044</v>
      </c>
      <c r="C59">
        <f>SAM_working2!E59</f>
        <v>379462.90199712</v>
      </c>
      <c r="D59" s="37">
        <f t="shared" si="2"/>
        <v>0.57191584633423798</v>
      </c>
      <c r="E59" s="37">
        <f t="shared" si="3"/>
        <v>0.42808415366576202</v>
      </c>
      <c r="F59" s="8">
        <f>SAM_working2!C59</f>
        <v>0</v>
      </c>
      <c r="G59" s="39">
        <f t="shared" si="0"/>
        <v>0</v>
      </c>
      <c r="H59" s="39">
        <f t="shared" si="1"/>
        <v>0</v>
      </c>
    </row>
    <row r="60" spans="1:8">
      <c r="A60" t="s">
        <v>59</v>
      </c>
      <c r="B60">
        <f>SAM_working2!D60</f>
        <v>15416845.5612086</v>
      </c>
      <c r="C60">
        <f>SAM_working2!E60</f>
        <v>11995997.3084243</v>
      </c>
      <c r="D60" s="37">
        <f t="shared" si="2"/>
        <v>0.56239499254150338</v>
      </c>
      <c r="E60" s="37">
        <f t="shared" si="3"/>
        <v>0.43760500745849656</v>
      </c>
      <c r="F60" s="8">
        <f>SAM_working2!C60</f>
        <v>0</v>
      </c>
      <c r="G60" s="39">
        <f t="shared" si="0"/>
        <v>0</v>
      </c>
      <c r="H60" s="39">
        <f t="shared" si="1"/>
        <v>0</v>
      </c>
    </row>
    <row r="61" spans="1:8">
      <c r="A61" t="s">
        <v>60</v>
      </c>
      <c r="B61">
        <f>SAM_working2!D61</f>
        <v>28984787.383993901</v>
      </c>
      <c r="C61">
        <f>SAM_working2!E61</f>
        <v>18241842.542672701</v>
      </c>
      <c r="D61" s="37">
        <f t="shared" si="2"/>
        <v>0.61373821144979879</v>
      </c>
      <c r="E61" s="37">
        <f t="shared" si="3"/>
        <v>0.38626178855020127</v>
      </c>
      <c r="F61" s="8">
        <f>SAM_working2!C61</f>
        <v>0</v>
      </c>
      <c r="G61" s="39">
        <f t="shared" si="0"/>
        <v>0</v>
      </c>
      <c r="H61" s="39">
        <f t="shared" si="1"/>
        <v>0</v>
      </c>
    </row>
    <row r="62" spans="1:8">
      <c r="A62" t="s">
        <v>61</v>
      </c>
      <c r="B62">
        <f>SAM_working2!D62</f>
        <v>5504182.9524065098</v>
      </c>
      <c r="C62">
        <f>SAM_working2!E62</f>
        <v>5143588.8875624202</v>
      </c>
      <c r="D62" s="37">
        <f t="shared" si="2"/>
        <v>0.51693284145564211</v>
      </c>
      <c r="E62" s="37">
        <f t="shared" si="3"/>
        <v>0.48306715854435783</v>
      </c>
      <c r="F62" s="8">
        <f>SAM_working2!C62</f>
        <v>0</v>
      </c>
      <c r="G62" s="39">
        <f t="shared" si="0"/>
        <v>0</v>
      </c>
      <c r="H62" s="39">
        <f t="shared" si="1"/>
        <v>0</v>
      </c>
    </row>
    <row r="63" spans="1:8">
      <c r="A63" t="s">
        <v>62</v>
      </c>
      <c r="B63">
        <f>SAM_working2!D63</f>
        <v>65663691.384568602</v>
      </c>
      <c r="C63">
        <f>SAM_working2!E63</f>
        <v>93597673.088352293</v>
      </c>
      <c r="D63" s="37">
        <f t="shared" si="2"/>
        <v>0.41230144926790047</v>
      </c>
      <c r="E63" s="37">
        <f t="shared" si="3"/>
        <v>0.58769855073209953</v>
      </c>
      <c r="F63" s="8">
        <f>SAM_working2!C63</f>
        <v>0</v>
      </c>
      <c r="G63" s="39">
        <f t="shared" si="0"/>
        <v>0</v>
      </c>
      <c r="H63" s="39">
        <f t="shared" si="1"/>
        <v>0</v>
      </c>
    </row>
    <row r="64" spans="1:8">
      <c r="A64" t="s">
        <v>63</v>
      </c>
      <c r="B64">
        <f>SAM_working2!D64</f>
        <v>132922654.297087</v>
      </c>
      <c r="C64">
        <f>SAM_working2!E64</f>
        <v>191562108.75235999</v>
      </c>
      <c r="D64" s="37">
        <f t="shared" si="2"/>
        <v>0.40964220645649058</v>
      </c>
      <c r="E64" s="37">
        <f t="shared" si="3"/>
        <v>0.59035779354350937</v>
      </c>
      <c r="F64" s="8">
        <f>SAM_working2!C64</f>
        <v>0</v>
      </c>
      <c r="G64" s="39">
        <f t="shared" si="0"/>
        <v>0</v>
      </c>
      <c r="H64" s="39">
        <f t="shared" si="1"/>
        <v>0</v>
      </c>
    </row>
    <row r="65" spans="1:8">
      <c r="A65" t="s">
        <v>64</v>
      </c>
      <c r="B65">
        <f>SAM_working2!D65</f>
        <v>0</v>
      </c>
      <c r="C65">
        <f>SAM_working2!E65</f>
        <v>0</v>
      </c>
      <c r="D65" s="37">
        <f t="shared" si="2"/>
        <v>0</v>
      </c>
      <c r="E65" s="37">
        <f t="shared" si="3"/>
        <v>0</v>
      </c>
      <c r="F65" s="8">
        <f>SAM_working2!C65</f>
        <v>0</v>
      </c>
      <c r="G65" s="39">
        <f t="shared" si="0"/>
        <v>0</v>
      </c>
      <c r="H65" s="39">
        <f t="shared" si="1"/>
        <v>0</v>
      </c>
    </row>
    <row r="66" spans="1:8">
      <c r="A66" t="s">
        <v>65</v>
      </c>
      <c r="B66">
        <f>SAM_working2!D66</f>
        <v>122035072.328554</v>
      </c>
      <c r="C66">
        <f>SAM_working2!E66</f>
        <v>62722371.411726199</v>
      </c>
      <c r="D66" s="37">
        <f t="shared" si="2"/>
        <v>0.66051505075001382</v>
      </c>
      <c r="E66" s="37">
        <f t="shared" si="3"/>
        <v>0.33948494924998618</v>
      </c>
      <c r="F66" s="8">
        <f>SAM_working2!C66</f>
        <v>0</v>
      </c>
      <c r="G66" s="39">
        <f t="shared" si="0"/>
        <v>0</v>
      </c>
      <c r="H66" s="39">
        <f t="shared" si="1"/>
        <v>0</v>
      </c>
    </row>
    <row r="67" spans="1:8">
      <c r="A67" t="s">
        <v>66</v>
      </c>
      <c r="B67">
        <f>SAM_working2!D67</f>
        <v>110183884.88582499</v>
      </c>
      <c r="C67">
        <f>SAM_working2!E67</f>
        <v>60060674.996074803</v>
      </c>
      <c r="D67" s="37">
        <f t="shared" si="2"/>
        <v>0.64720943190349545</v>
      </c>
      <c r="E67" s="37">
        <f t="shared" si="3"/>
        <v>0.35279056809650444</v>
      </c>
      <c r="F67" s="8">
        <f>SAM_working2!C67</f>
        <v>0</v>
      </c>
      <c r="G67" s="39">
        <f t="shared" ref="G67:G113" si="4">$F67*D67</f>
        <v>0</v>
      </c>
      <c r="H67" s="39">
        <f t="shared" ref="H67:H113" si="5">$F67*E67</f>
        <v>0</v>
      </c>
    </row>
    <row r="68" spans="1:8">
      <c r="A68" t="s">
        <v>67</v>
      </c>
      <c r="B68">
        <f>SAM_working2!D68</f>
        <v>18667077.945554901</v>
      </c>
      <c r="C68">
        <f>SAM_working2!E68</f>
        <v>13388438.4723974</v>
      </c>
      <c r="D68" s="37">
        <f t="shared" ref="D68:D113" si="6">IF(B68=0,0,B68/SUM(B68:C68))</f>
        <v>0.58233589820130405</v>
      </c>
      <c r="E68" s="37">
        <f t="shared" ref="E68:E113" si="7">IF(C68=0,0,C68/SUM(B68:C68))</f>
        <v>0.41766410179869601</v>
      </c>
      <c r="F68" s="8">
        <f>SAM_working2!C68</f>
        <v>0</v>
      </c>
      <c r="G68" s="39">
        <f t="shared" si="4"/>
        <v>0</v>
      </c>
      <c r="H68" s="39">
        <f t="shared" si="5"/>
        <v>0</v>
      </c>
    </row>
    <row r="69" spans="1:8">
      <c r="A69" t="s">
        <v>68</v>
      </c>
      <c r="B69">
        <f>SAM_working2!D69</f>
        <v>94199171.762634799</v>
      </c>
      <c r="C69">
        <f>SAM_working2!E69</f>
        <v>73421094.183102697</v>
      </c>
      <c r="D69" s="37">
        <f t="shared" si="6"/>
        <v>0.56197961046744327</v>
      </c>
      <c r="E69" s="37">
        <f t="shared" si="7"/>
        <v>0.43802038953255679</v>
      </c>
      <c r="F69" s="8">
        <f>SAM_working2!C69</f>
        <v>0</v>
      </c>
      <c r="G69" s="39">
        <f t="shared" si="4"/>
        <v>0</v>
      </c>
      <c r="H69" s="39">
        <f t="shared" si="5"/>
        <v>0</v>
      </c>
    </row>
    <row r="70" spans="1:8">
      <c r="A70" t="s">
        <v>69</v>
      </c>
      <c r="B70">
        <f>SAM_working2!D70</f>
        <v>0</v>
      </c>
      <c r="C70">
        <f>SAM_working2!E70</f>
        <v>0</v>
      </c>
      <c r="D70" s="37">
        <f t="shared" si="6"/>
        <v>0</v>
      </c>
      <c r="E70" s="37">
        <f t="shared" si="7"/>
        <v>0</v>
      </c>
      <c r="F70" s="8">
        <f>SAM_working2!C70</f>
        <v>0</v>
      </c>
      <c r="G70" s="39">
        <f t="shared" si="4"/>
        <v>0</v>
      </c>
      <c r="H70" s="39">
        <f t="shared" si="5"/>
        <v>0</v>
      </c>
    </row>
    <row r="71" spans="1:8">
      <c r="A71" t="s">
        <v>70</v>
      </c>
      <c r="B71">
        <f>SAM_working2!D71</f>
        <v>52484432.656303003</v>
      </c>
      <c r="C71">
        <f>SAM_working2!E71</f>
        <v>53746108.270326599</v>
      </c>
      <c r="D71" s="37">
        <f t="shared" si="6"/>
        <v>0.49406161541201699</v>
      </c>
      <c r="E71" s="37">
        <f t="shared" si="7"/>
        <v>0.50593838458798301</v>
      </c>
      <c r="F71" s="8">
        <f>SAM_working2!C71</f>
        <v>0</v>
      </c>
      <c r="G71" s="39">
        <f t="shared" si="4"/>
        <v>0</v>
      </c>
      <c r="H71" s="39">
        <f t="shared" si="5"/>
        <v>0</v>
      </c>
    </row>
    <row r="72" spans="1:8">
      <c r="A72" t="s">
        <v>71</v>
      </c>
      <c r="B72">
        <f>SAM_working2!D72</f>
        <v>5773433.4925548201</v>
      </c>
      <c r="C72">
        <f>SAM_working2!E72</f>
        <v>5116876.7112378897</v>
      </c>
      <c r="D72" s="37">
        <f t="shared" si="6"/>
        <v>0.53014408079433195</v>
      </c>
      <c r="E72" s="37">
        <f t="shared" si="7"/>
        <v>0.46985591920566805</v>
      </c>
      <c r="F72" s="8">
        <f>SAM_working2!C72</f>
        <v>0</v>
      </c>
      <c r="G72" s="39">
        <f t="shared" si="4"/>
        <v>0</v>
      </c>
      <c r="H72" s="39">
        <f t="shared" si="5"/>
        <v>0</v>
      </c>
    </row>
    <row r="73" spans="1:8">
      <c r="A73" t="s">
        <v>72</v>
      </c>
      <c r="B73">
        <f>SAM_working2!D73</f>
        <v>0</v>
      </c>
      <c r="C73">
        <f>SAM_working2!E73</f>
        <v>0</v>
      </c>
      <c r="D73" s="37">
        <f t="shared" si="6"/>
        <v>0</v>
      </c>
      <c r="E73" s="37">
        <f t="shared" si="7"/>
        <v>0</v>
      </c>
      <c r="F73" s="8">
        <f>SAM_working2!C73</f>
        <v>0</v>
      </c>
      <c r="G73" s="39">
        <f t="shared" si="4"/>
        <v>0</v>
      </c>
      <c r="H73" s="39">
        <f t="shared" si="5"/>
        <v>0</v>
      </c>
    </row>
    <row r="74" spans="1:8">
      <c r="A74" t="s">
        <v>73</v>
      </c>
      <c r="B74">
        <f>SAM_working2!D74</f>
        <v>0</v>
      </c>
      <c r="C74">
        <f>SAM_working2!E74</f>
        <v>0</v>
      </c>
      <c r="D74" s="37">
        <f t="shared" si="6"/>
        <v>0</v>
      </c>
      <c r="E74" s="37">
        <f t="shared" si="7"/>
        <v>0</v>
      </c>
      <c r="F74" s="8">
        <f>SAM_working2!C74</f>
        <v>0</v>
      </c>
      <c r="G74" s="39">
        <f t="shared" si="4"/>
        <v>0</v>
      </c>
      <c r="H74" s="39">
        <f t="shared" si="5"/>
        <v>0</v>
      </c>
    </row>
    <row r="75" spans="1:8">
      <c r="A75" t="s">
        <v>74</v>
      </c>
      <c r="B75">
        <f>SAM_working2!D75</f>
        <v>0</v>
      </c>
      <c r="C75">
        <f>SAM_working2!E75</f>
        <v>0</v>
      </c>
      <c r="D75" s="37">
        <f t="shared" si="6"/>
        <v>0</v>
      </c>
      <c r="E75" s="37">
        <f t="shared" si="7"/>
        <v>0</v>
      </c>
      <c r="F75" s="8">
        <f>SAM_working2!C75</f>
        <v>0</v>
      </c>
      <c r="G75" s="39">
        <f t="shared" si="4"/>
        <v>0</v>
      </c>
      <c r="H75" s="39">
        <f t="shared" si="5"/>
        <v>0</v>
      </c>
    </row>
    <row r="76" spans="1:8">
      <c r="A76" t="s">
        <v>75</v>
      </c>
      <c r="B76">
        <f>SAM_working2!D76</f>
        <v>0</v>
      </c>
      <c r="C76">
        <f>SAM_working2!E76</f>
        <v>0</v>
      </c>
      <c r="D76" s="37">
        <f t="shared" si="6"/>
        <v>0</v>
      </c>
      <c r="E76" s="37">
        <f t="shared" si="7"/>
        <v>0</v>
      </c>
      <c r="F76" s="8">
        <f>SAM_working2!C76</f>
        <v>0</v>
      </c>
      <c r="G76" s="39">
        <f t="shared" si="4"/>
        <v>0</v>
      </c>
      <c r="H76" s="39">
        <f t="shared" si="5"/>
        <v>0</v>
      </c>
    </row>
    <row r="77" spans="1:8">
      <c r="A77" t="s">
        <v>76</v>
      </c>
      <c r="B77">
        <f>SAM_working2!D77</f>
        <v>0</v>
      </c>
      <c r="C77">
        <f>SAM_working2!E77</f>
        <v>0</v>
      </c>
      <c r="D77" s="37">
        <f t="shared" si="6"/>
        <v>0</v>
      </c>
      <c r="E77" s="37">
        <f t="shared" si="7"/>
        <v>0</v>
      </c>
      <c r="F77" s="8">
        <f>SAM_working2!C77</f>
        <v>0</v>
      </c>
      <c r="G77" s="39">
        <f t="shared" si="4"/>
        <v>0</v>
      </c>
      <c r="H77" s="39">
        <f t="shared" si="5"/>
        <v>0</v>
      </c>
    </row>
    <row r="78" spans="1:8">
      <c r="A78" t="s">
        <v>77</v>
      </c>
      <c r="B78">
        <f>SAM_working2!D78</f>
        <v>2348887.0691192499</v>
      </c>
      <c r="C78">
        <f>SAM_working2!E78</f>
        <v>2457747.6359075401</v>
      </c>
      <c r="D78" s="37">
        <f t="shared" si="6"/>
        <v>0.48867600998735727</v>
      </c>
      <c r="E78" s="37">
        <f t="shared" si="7"/>
        <v>0.51132399001264262</v>
      </c>
      <c r="F78" s="8">
        <f>SAM_working2!C78</f>
        <v>0</v>
      </c>
      <c r="G78" s="39">
        <f t="shared" si="4"/>
        <v>0</v>
      </c>
      <c r="H78" s="39">
        <f t="shared" si="5"/>
        <v>0</v>
      </c>
    </row>
    <row r="79" spans="1:8">
      <c r="A79" t="s">
        <v>78</v>
      </c>
      <c r="B79">
        <f>SAM_working2!D79</f>
        <v>72.771237737382904</v>
      </c>
      <c r="C79">
        <f>SAM_working2!E79</f>
        <v>76.143863986693006</v>
      </c>
      <c r="D79" s="37">
        <f t="shared" si="6"/>
        <v>0.48867600998735772</v>
      </c>
      <c r="E79" s="37">
        <f t="shared" si="7"/>
        <v>0.51132399001264239</v>
      </c>
      <c r="F79" s="8">
        <f>SAM_working2!C79</f>
        <v>0</v>
      </c>
      <c r="G79" s="39">
        <f t="shared" si="4"/>
        <v>0</v>
      </c>
      <c r="H79" s="39">
        <f t="shared" si="5"/>
        <v>0</v>
      </c>
    </row>
    <row r="80" spans="1:8">
      <c r="A80" t="s">
        <v>79</v>
      </c>
      <c r="B80">
        <f>SAM_working2!D80</f>
        <v>368941.24309391202</v>
      </c>
      <c r="C80">
        <f>SAM_working2!E80</f>
        <v>313751.46947829699</v>
      </c>
      <c r="D80" s="37">
        <f t="shared" si="6"/>
        <v>0.54042065529575833</v>
      </c>
      <c r="E80" s="37">
        <f t="shared" si="7"/>
        <v>0.45957934470424155</v>
      </c>
      <c r="F80" s="8">
        <f>SAM_working2!C80</f>
        <v>0</v>
      </c>
      <c r="G80" s="39">
        <f t="shared" si="4"/>
        <v>0</v>
      </c>
      <c r="H80" s="39">
        <f t="shared" si="5"/>
        <v>0</v>
      </c>
    </row>
    <row r="81" spans="1:8">
      <c r="A81" t="s">
        <v>80</v>
      </c>
      <c r="B81">
        <f>SAM_working2!D81</f>
        <v>8.5894672797129399</v>
      </c>
      <c r="C81">
        <f>SAM_working2!E81</f>
        <v>9.3726598890828594</v>
      </c>
      <c r="D81" s="37">
        <f t="shared" si="6"/>
        <v>0.47819877896392754</v>
      </c>
      <c r="E81" s="37">
        <f t="shared" si="7"/>
        <v>0.52180122103607252</v>
      </c>
      <c r="F81" s="8">
        <f>SAM_working2!C81</f>
        <v>0</v>
      </c>
      <c r="G81" s="39">
        <f t="shared" si="4"/>
        <v>0</v>
      </c>
      <c r="H81" s="39">
        <f t="shared" si="5"/>
        <v>0</v>
      </c>
    </row>
    <row r="82" spans="1:8">
      <c r="A82" t="s">
        <v>81</v>
      </c>
      <c r="B82">
        <f>SAM_working2!D82</f>
        <v>11346559.7487491</v>
      </c>
      <c r="C82">
        <f>SAM_working2!E82</f>
        <v>12381145.648853</v>
      </c>
      <c r="D82" s="37">
        <f t="shared" si="6"/>
        <v>0.47819877896392682</v>
      </c>
      <c r="E82" s="37">
        <f t="shared" si="7"/>
        <v>0.52180122103607318</v>
      </c>
      <c r="F82" s="8">
        <f>SAM_working2!C82</f>
        <v>0</v>
      </c>
      <c r="G82" s="39">
        <f t="shared" si="4"/>
        <v>0</v>
      </c>
      <c r="H82" s="39">
        <f t="shared" si="5"/>
        <v>0</v>
      </c>
    </row>
    <row r="83" spans="1:8">
      <c r="A83" t="s">
        <v>82</v>
      </c>
      <c r="B83">
        <f>SAM_working2!D83</f>
        <v>5585400.4655892504</v>
      </c>
      <c r="C83">
        <f>SAM_working2!E83</f>
        <v>4107211.7750271098</v>
      </c>
      <c r="D83" s="37">
        <f t="shared" si="6"/>
        <v>0.5762533697762029</v>
      </c>
      <c r="E83" s="37">
        <f t="shared" si="7"/>
        <v>0.42374663022379705</v>
      </c>
      <c r="F83" s="8">
        <f>SAM_working2!C83</f>
        <v>741270.1082652231</v>
      </c>
      <c r="G83" s="39">
        <f t="shared" si="4"/>
        <v>427159.39780220558</v>
      </c>
      <c r="H83" s="39">
        <f t="shared" si="5"/>
        <v>314110.71046301752</v>
      </c>
    </row>
    <row r="84" spans="1:8">
      <c r="A84" t="s">
        <v>83</v>
      </c>
      <c r="B84">
        <f>SAM_working2!D84</f>
        <v>468.81155278786798</v>
      </c>
      <c r="C84">
        <f>SAM_working2!E84</f>
        <v>240.95330776589</v>
      </c>
      <c r="D84" s="37">
        <f t="shared" si="6"/>
        <v>0.66051671312961524</v>
      </c>
      <c r="E84" s="37">
        <f t="shared" si="7"/>
        <v>0.33948328687038465</v>
      </c>
      <c r="F84" s="8">
        <f>SAM_working2!C84</f>
        <v>0</v>
      </c>
      <c r="G84" s="39">
        <f t="shared" si="4"/>
        <v>0</v>
      </c>
      <c r="H84" s="39">
        <f t="shared" si="5"/>
        <v>0</v>
      </c>
    </row>
    <row r="85" spans="1:8">
      <c r="A85" t="s">
        <v>84</v>
      </c>
      <c r="B85">
        <f>SAM_working2!D85</f>
        <v>1390896.4132231199</v>
      </c>
      <c r="C85">
        <f>SAM_working2!E85</f>
        <v>1176957.0749548201</v>
      </c>
      <c r="D85" s="37">
        <f t="shared" si="6"/>
        <v>0.54165723224733187</v>
      </c>
      <c r="E85" s="37">
        <f t="shared" si="7"/>
        <v>0.45834276775266802</v>
      </c>
      <c r="F85" s="8">
        <f>SAM_working2!C85</f>
        <v>0</v>
      </c>
      <c r="G85" s="39">
        <f t="shared" si="4"/>
        <v>0</v>
      </c>
      <c r="H85" s="39">
        <f t="shared" si="5"/>
        <v>0</v>
      </c>
    </row>
    <row r="86" spans="1:8">
      <c r="A86" t="s">
        <v>85</v>
      </c>
      <c r="B86">
        <f>SAM_working2!D86</f>
        <v>0</v>
      </c>
      <c r="C86">
        <f>SAM_working2!E86</f>
        <v>0</v>
      </c>
      <c r="D86" s="37">
        <f t="shared" si="6"/>
        <v>0</v>
      </c>
      <c r="E86" s="37">
        <f t="shared" si="7"/>
        <v>0</v>
      </c>
      <c r="F86" s="8">
        <f>SAM_working2!C86</f>
        <v>0</v>
      </c>
      <c r="G86" s="39">
        <f t="shared" si="4"/>
        <v>0</v>
      </c>
      <c r="H86" s="39">
        <f t="shared" si="5"/>
        <v>0</v>
      </c>
    </row>
    <row r="87" spans="1:8">
      <c r="A87" t="s">
        <v>86</v>
      </c>
      <c r="B87">
        <f>SAM_working2!D87</f>
        <v>109631685.22266699</v>
      </c>
      <c r="C87">
        <f>SAM_working2!E87</f>
        <v>103339953.088682</v>
      </c>
      <c r="D87" s="37">
        <f t="shared" si="6"/>
        <v>0.51477129110681619</v>
      </c>
      <c r="E87" s="37">
        <f t="shared" si="7"/>
        <v>0.48522870889318387</v>
      </c>
      <c r="F87" s="8">
        <f>SAM_working2!C87</f>
        <v>0</v>
      </c>
      <c r="G87" s="39">
        <f t="shared" si="4"/>
        <v>0</v>
      </c>
      <c r="H87" s="39">
        <f t="shared" si="5"/>
        <v>0</v>
      </c>
    </row>
    <row r="88" spans="1:8">
      <c r="A88" t="s">
        <v>88</v>
      </c>
      <c r="B88">
        <f>SAM_working2!D88</f>
        <v>0</v>
      </c>
      <c r="C88">
        <f>SAM_working2!E88</f>
        <v>0</v>
      </c>
      <c r="D88" s="37">
        <f t="shared" si="6"/>
        <v>0</v>
      </c>
      <c r="E88" s="37">
        <f t="shared" si="7"/>
        <v>0</v>
      </c>
      <c r="F88" s="8">
        <f>SAM_working2!C88</f>
        <v>0</v>
      </c>
      <c r="G88" s="39">
        <f t="shared" si="4"/>
        <v>0</v>
      </c>
      <c r="H88" s="39">
        <f t="shared" si="5"/>
        <v>0</v>
      </c>
    </row>
    <row r="89" spans="1:8">
      <c r="A89" t="s">
        <v>94</v>
      </c>
      <c r="B89">
        <f>SAM_working2!D89</f>
        <v>1419978541.1028299</v>
      </c>
      <c r="C89">
        <f>SAM_working2!E89</f>
        <v>2213151302.9349198</v>
      </c>
      <c r="D89" s="37">
        <f t="shared" si="6"/>
        <v>0.39084167152273014</v>
      </c>
      <c r="E89" s="37">
        <f t="shared" si="7"/>
        <v>0.60915832847726992</v>
      </c>
      <c r="F89" s="8">
        <f>SAM_working2!C89</f>
        <v>10796230.966032183</v>
      </c>
      <c r="G89" s="39">
        <f t="shared" si="4"/>
        <v>4219616.9569094777</v>
      </c>
      <c r="H89" s="39">
        <f t="shared" si="5"/>
        <v>6576614.0091227051</v>
      </c>
    </row>
    <row r="90" spans="1:8">
      <c r="A90" t="s">
        <v>96</v>
      </c>
      <c r="B90">
        <f>SAM_working2!D90</f>
        <v>1133494217.47839</v>
      </c>
      <c r="C90">
        <f>SAM_working2!E90</f>
        <v>3074537572.8036699</v>
      </c>
      <c r="D90" s="37">
        <f t="shared" si="6"/>
        <v>0.26936446157466248</v>
      </c>
      <c r="E90" s="37">
        <f t="shared" si="7"/>
        <v>0.73063553842533757</v>
      </c>
      <c r="F90" s="8">
        <f>SAM_working2!C90</f>
        <v>2464250.5947413631</v>
      </c>
      <c r="G90" s="39">
        <f t="shared" si="4"/>
        <v>663781.53463754908</v>
      </c>
      <c r="H90" s="39">
        <f t="shared" si="5"/>
        <v>1800469.0601038141</v>
      </c>
    </row>
    <row r="91" spans="1:8">
      <c r="A91" t="s">
        <v>108</v>
      </c>
      <c r="B91">
        <f>SAM_working2!D91</f>
        <v>3428269290.3756099</v>
      </c>
      <c r="C91">
        <f>SAM_working2!E91</f>
        <v>4251547164.6873202</v>
      </c>
      <c r="D91" s="37">
        <f t="shared" si="6"/>
        <v>0.44639989906471245</v>
      </c>
      <c r="E91" s="37">
        <f t="shared" si="7"/>
        <v>0.55360010093528755</v>
      </c>
      <c r="F91" s="8">
        <f>SAM_working2!C91</f>
        <v>0</v>
      </c>
      <c r="G91" s="39">
        <f t="shared" si="4"/>
        <v>0</v>
      </c>
      <c r="H91" s="39">
        <f t="shared" si="5"/>
        <v>0</v>
      </c>
    </row>
    <row r="92" spans="1:8">
      <c r="A92" t="s">
        <v>109</v>
      </c>
      <c r="B92">
        <f>SAM_working2!D92</f>
        <v>252278116.528182</v>
      </c>
      <c r="C92">
        <f>SAM_working2!E92</f>
        <v>309927034.881091</v>
      </c>
      <c r="D92" s="37">
        <f t="shared" si="6"/>
        <v>0.44872964236595736</v>
      </c>
      <c r="E92" s="37">
        <f t="shared" si="7"/>
        <v>0.55127035763404253</v>
      </c>
      <c r="F92" s="8">
        <f>SAM_working2!C92</f>
        <v>0</v>
      </c>
      <c r="G92" s="39">
        <f t="shared" si="4"/>
        <v>0</v>
      </c>
      <c r="H92" s="39">
        <f t="shared" si="5"/>
        <v>0</v>
      </c>
    </row>
    <row r="93" spans="1:8">
      <c r="A93" t="s">
        <v>110</v>
      </c>
      <c r="B93">
        <f>SAM_working2!D93</f>
        <v>0</v>
      </c>
      <c r="C93">
        <f>SAM_working2!E93</f>
        <v>0</v>
      </c>
      <c r="D93" s="37">
        <f t="shared" si="6"/>
        <v>0</v>
      </c>
      <c r="E93" s="37">
        <f t="shared" si="7"/>
        <v>0</v>
      </c>
      <c r="F93" s="8">
        <f>SAM_working2!C93</f>
        <v>0</v>
      </c>
      <c r="G93" s="39">
        <f t="shared" si="4"/>
        <v>0</v>
      </c>
      <c r="H93" s="39">
        <f t="shared" si="5"/>
        <v>0</v>
      </c>
    </row>
    <row r="94" spans="1:8">
      <c r="A94" t="s">
        <v>111</v>
      </c>
      <c r="B94">
        <f>SAM_working2!D94</f>
        <v>0</v>
      </c>
      <c r="C94">
        <f>SAM_working2!E94</f>
        <v>0</v>
      </c>
      <c r="D94" s="37">
        <f t="shared" si="6"/>
        <v>0</v>
      </c>
      <c r="E94" s="37">
        <f t="shared" si="7"/>
        <v>0</v>
      </c>
      <c r="F94" s="8">
        <f>SAM_working2!C94</f>
        <v>0</v>
      </c>
      <c r="G94" s="39">
        <f t="shared" si="4"/>
        <v>0</v>
      </c>
      <c r="H94" s="39">
        <f t="shared" si="5"/>
        <v>0</v>
      </c>
    </row>
    <row r="95" spans="1:8">
      <c r="A95" t="s">
        <v>112</v>
      </c>
      <c r="B95">
        <f>SAM_working2!D95</f>
        <v>0</v>
      </c>
      <c r="C95">
        <f>SAM_working2!E95</f>
        <v>0</v>
      </c>
      <c r="D95" s="37">
        <f t="shared" si="6"/>
        <v>0</v>
      </c>
      <c r="E95" s="37">
        <f t="shared" si="7"/>
        <v>0</v>
      </c>
      <c r="F95" s="8">
        <f>SAM_working2!C95</f>
        <v>0</v>
      </c>
      <c r="G95" s="39">
        <f t="shared" si="4"/>
        <v>0</v>
      </c>
      <c r="H95" s="39">
        <f t="shared" si="5"/>
        <v>0</v>
      </c>
    </row>
    <row r="96" spans="1:8">
      <c r="A96" t="s">
        <v>113</v>
      </c>
      <c r="B96">
        <f>SAM_working2!D96</f>
        <v>0</v>
      </c>
      <c r="C96">
        <f>SAM_working2!E96</f>
        <v>0</v>
      </c>
      <c r="D96" s="37">
        <f t="shared" si="6"/>
        <v>0</v>
      </c>
      <c r="E96" s="37">
        <f t="shared" si="7"/>
        <v>0</v>
      </c>
      <c r="F96" s="8">
        <f>SAM_working2!C96</f>
        <v>0</v>
      </c>
      <c r="G96" s="39">
        <f t="shared" si="4"/>
        <v>0</v>
      </c>
      <c r="H96" s="39">
        <f t="shared" si="5"/>
        <v>0</v>
      </c>
    </row>
    <row r="97" spans="1:8">
      <c r="A97" t="s">
        <v>114</v>
      </c>
      <c r="B97">
        <f>SAM_working2!D97</f>
        <v>0</v>
      </c>
      <c r="C97">
        <f>SAM_working2!E97</f>
        <v>0</v>
      </c>
      <c r="D97" s="37">
        <f t="shared" si="6"/>
        <v>0</v>
      </c>
      <c r="E97" s="37">
        <f t="shared" si="7"/>
        <v>0</v>
      </c>
      <c r="F97" s="8">
        <f>SAM_working2!C97</f>
        <v>0</v>
      </c>
      <c r="G97" s="39">
        <f t="shared" si="4"/>
        <v>0</v>
      </c>
      <c r="H97" s="39">
        <f t="shared" si="5"/>
        <v>0</v>
      </c>
    </row>
    <row r="98" spans="1:8">
      <c r="A98" t="s">
        <v>115</v>
      </c>
      <c r="B98">
        <f>SAM_working2!D98</f>
        <v>0</v>
      </c>
      <c r="C98">
        <f>SAM_working2!E98</f>
        <v>0</v>
      </c>
      <c r="D98" s="37">
        <f t="shared" si="6"/>
        <v>0</v>
      </c>
      <c r="E98" s="37">
        <f t="shared" si="7"/>
        <v>0</v>
      </c>
      <c r="F98" s="8">
        <f>SAM_working2!C98</f>
        <v>0</v>
      </c>
      <c r="G98" s="39">
        <f t="shared" si="4"/>
        <v>0</v>
      </c>
      <c r="H98" s="39">
        <f t="shared" si="5"/>
        <v>0</v>
      </c>
    </row>
    <row r="99" spans="1:8">
      <c r="A99" t="s">
        <v>116</v>
      </c>
      <c r="B99">
        <f>SAM_working2!D99</f>
        <v>0</v>
      </c>
      <c r="C99">
        <f>SAM_working2!E99</f>
        <v>0</v>
      </c>
      <c r="D99" s="37">
        <f t="shared" si="6"/>
        <v>0</v>
      </c>
      <c r="E99" s="37">
        <f t="shared" si="7"/>
        <v>0</v>
      </c>
      <c r="F99" s="8">
        <f>SAM_working2!C99</f>
        <v>0</v>
      </c>
      <c r="G99" s="39">
        <f t="shared" si="4"/>
        <v>0</v>
      </c>
      <c r="H99" s="39">
        <f t="shared" si="5"/>
        <v>0</v>
      </c>
    </row>
    <row r="100" spans="1:8">
      <c r="A100" t="s">
        <v>117</v>
      </c>
      <c r="B100">
        <f>SAM_working2!D100</f>
        <v>0</v>
      </c>
      <c r="C100">
        <f>SAM_working2!E100</f>
        <v>0</v>
      </c>
      <c r="D100" s="37">
        <f t="shared" si="6"/>
        <v>0</v>
      </c>
      <c r="E100" s="37">
        <f t="shared" si="7"/>
        <v>0</v>
      </c>
      <c r="F100" s="8">
        <f>SAM_working2!C100</f>
        <v>0</v>
      </c>
      <c r="G100" s="39">
        <f t="shared" si="4"/>
        <v>0</v>
      </c>
      <c r="H100" s="39">
        <f t="shared" si="5"/>
        <v>0</v>
      </c>
    </row>
    <row r="101" spans="1:8">
      <c r="A101" t="s">
        <v>118</v>
      </c>
      <c r="B101">
        <f>SAM_working2!D101</f>
        <v>0</v>
      </c>
      <c r="C101">
        <f>SAM_working2!E101</f>
        <v>0</v>
      </c>
      <c r="D101" s="37">
        <f t="shared" si="6"/>
        <v>0</v>
      </c>
      <c r="E101" s="37">
        <f t="shared" si="7"/>
        <v>0</v>
      </c>
      <c r="F101" s="8">
        <f>SAM_working2!C101</f>
        <v>0</v>
      </c>
      <c r="G101" s="39">
        <f t="shared" si="4"/>
        <v>0</v>
      </c>
      <c r="H101" s="39">
        <f t="shared" si="5"/>
        <v>0</v>
      </c>
    </row>
    <row r="102" spans="1:8">
      <c r="A102" t="s">
        <v>119</v>
      </c>
      <c r="B102">
        <f>SAM_working2!D102</f>
        <v>73077.0745749794</v>
      </c>
      <c r="C102">
        <f>SAM_working2!E102</f>
        <v>42041.851183647399</v>
      </c>
      <c r="D102" s="37">
        <f t="shared" si="6"/>
        <v>0.63479635597192963</v>
      </c>
      <c r="E102" s="37">
        <f t="shared" si="7"/>
        <v>0.36520364402807032</v>
      </c>
      <c r="F102" s="8">
        <f>SAM_working2!C102</f>
        <v>0</v>
      </c>
      <c r="G102" s="39">
        <f t="shared" si="4"/>
        <v>0</v>
      </c>
      <c r="H102" s="39">
        <f t="shared" si="5"/>
        <v>0</v>
      </c>
    </row>
    <row r="103" spans="1:8">
      <c r="A103" t="s">
        <v>162</v>
      </c>
      <c r="B103">
        <f>SAM_working2!D103</f>
        <v>0</v>
      </c>
      <c r="C103">
        <f>SAM_working2!E103</f>
        <v>0</v>
      </c>
      <c r="D103" s="37">
        <f t="shared" si="6"/>
        <v>0</v>
      </c>
      <c r="E103" s="37">
        <f t="shared" si="7"/>
        <v>0</v>
      </c>
      <c r="F103" s="8">
        <f>SAM_working2!C103</f>
        <v>0</v>
      </c>
      <c r="G103" s="39">
        <f t="shared" si="4"/>
        <v>0</v>
      </c>
      <c r="H103" s="39">
        <f t="shared" si="5"/>
        <v>0</v>
      </c>
    </row>
    <row r="104" spans="1:8">
      <c r="A104" t="s">
        <v>120</v>
      </c>
      <c r="B104">
        <f>SAM_working2!D104</f>
        <v>0</v>
      </c>
      <c r="C104">
        <f>SAM_working2!E104</f>
        <v>0</v>
      </c>
      <c r="D104" s="37">
        <f t="shared" si="6"/>
        <v>0</v>
      </c>
      <c r="E104" s="37">
        <f t="shared" si="7"/>
        <v>0</v>
      </c>
      <c r="F104" s="8">
        <f>SAM_working2!C104</f>
        <v>0</v>
      </c>
      <c r="G104" s="39">
        <f t="shared" si="4"/>
        <v>0</v>
      </c>
      <c r="H104" s="39">
        <f t="shared" si="5"/>
        <v>0</v>
      </c>
    </row>
    <row r="105" spans="1:8">
      <c r="A105" t="s">
        <v>121</v>
      </c>
      <c r="B105">
        <f>SAM_working2!D105</f>
        <v>207681315.77174401</v>
      </c>
      <c r="C105">
        <f>SAM_working2!E105</f>
        <v>268180838.36703199</v>
      </c>
      <c r="D105" s="37">
        <f t="shared" si="6"/>
        <v>0.43643167241910513</v>
      </c>
      <c r="E105" s="37">
        <f t="shared" si="7"/>
        <v>0.56356832758089481</v>
      </c>
      <c r="F105" s="8">
        <f>SAM_working2!C105</f>
        <v>0</v>
      </c>
      <c r="G105" s="39">
        <f t="shared" si="4"/>
        <v>0</v>
      </c>
      <c r="H105" s="39">
        <f t="shared" si="5"/>
        <v>0</v>
      </c>
    </row>
    <row r="106" spans="1:8">
      <c r="A106" t="s">
        <v>122</v>
      </c>
      <c r="B106">
        <f>SAM_working2!D106</f>
        <v>0</v>
      </c>
      <c r="C106">
        <f>SAM_working2!E106</f>
        <v>0</v>
      </c>
      <c r="D106" s="37">
        <f t="shared" si="6"/>
        <v>0</v>
      </c>
      <c r="E106" s="37">
        <f t="shared" si="7"/>
        <v>0</v>
      </c>
      <c r="F106" s="8">
        <f>SAM_working2!C106</f>
        <v>0</v>
      </c>
      <c r="G106" s="39">
        <f t="shared" si="4"/>
        <v>0</v>
      </c>
      <c r="H106" s="39">
        <f t="shared" si="5"/>
        <v>0</v>
      </c>
    </row>
    <row r="107" spans="1:8">
      <c r="A107" t="s">
        <v>257</v>
      </c>
      <c r="B107">
        <f>SAM_working2!D107</f>
        <v>0</v>
      </c>
      <c r="C107">
        <f>SAM_working2!E107</f>
        <v>0</v>
      </c>
      <c r="D107" s="37">
        <f t="shared" si="6"/>
        <v>0</v>
      </c>
      <c r="E107" s="37">
        <f t="shared" si="7"/>
        <v>0</v>
      </c>
      <c r="F107" s="8">
        <f>SAM_working2!C107</f>
        <v>0</v>
      </c>
      <c r="G107" s="39">
        <f t="shared" si="4"/>
        <v>0</v>
      </c>
      <c r="H107" s="39">
        <f t="shared" si="5"/>
        <v>0</v>
      </c>
    </row>
    <row r="108" spans="1:8">
      <c r="A108" t="s">
        <v>123</v>
      </c>
      <c r="B108">
        <f>SAM_working2!D108</f>
        <v>0</v>
      </c>
      <c r="C108">
        <f>SAM_working2!E108</f>
        <v>0</v>
      </c>
      <c r="D108" s="37">
        <f t="shared" si="6"/>
        <v>0</v>
      </c>
      <c r="E108" s="37">
        <f t="shared" si="7"/>
        <v>0</v>
      </c>
      <c r="F108" s="8">
        <f>SAM_working2!C108</f>
        <v>0</v>
      </c>
      <c r="G108" s="39">
        <f t="shared" si="4"/>
        <v>0</v>
      </c>
      <c r="H108" s="39">
        <f t="shared" si="5"/>
        <v>0</v>
      </c>
    </row>
    <row r="109" spans="1:8">
      <c r="A109" t="s">
        <v>141</v>
      </c>
      <c r="B109">
        <f>SAM_working2!D109</f>
        <v>0</v>
      </c>
      <c r="C109">
        <f>SAM_working2!E109</f>
        <v>0</v>
      </c>
      <c r="D109" s="37">
        <f t="shared" si="6"/>
        <v>0</v>
      </c>
      <c r="E109" s="37">
        <f t="shared" si="7"/>
        <v>0</v>
      </c>
      <c r="F109" s="8">
        <f>SAM_working2!C109</f>
        <v>0</v>
      </c>
      <c r="G109" s="39">
        <f t="shared" si="4"/>
        <v>0</v>
      </c>
      <c r="H109" s="39">
        <f t="shared" si="5"/>
        <v>0</v>
      </c>
    </row>
    <row r="110" spans="1:8">
      <c r="A110" t="s">
        <v>124</v>
      </c>
      <c r="B110">
        <f>SAM_working2!D110</f>
        <v>0</v>
      </c>
      <c r="C110">
        <f>SAM_working2!E110</f>
        <v>0</v>
      </c>
      <c r="D110" s="37">
        <f t="shared" si="6"/>
        <v>0</v>
      </c>
      <c r="E110" s="37">
        <f t="shared" si="7"/>
        <v>0</v>
      </c>
      <c r="F110" s="8">
        <f>SAM_working2!C110</f>
        <v>0</v>
      </c>
      <c r="G110" s="39">
        <f t="shared" si="4"/>
        <v>0</v>
      </c>
      <c r="H110" s="39">
        <f t="shared" si="5"/>
        <v>0</v>
      </c>
    </row>
    <row r="111" spans="1:8">
      <c r="A111" t="s">
        <v>125</v>
      </c>
      <c r="B111">
        <f>SAM_working2!D111</f>
        <v>12286129.1108108</v>
      </c>
      <c r="C111">
        <f>SAM_working2!E111</f>
        <v>4836337.3192049796</v>
      </c>
      <c r="D111" s="37">
        <f t="shared" si="6"/>
        <v>0.71754435384806159</v>
      </c>
      <c r="E111" s="37">
        <f t="shared" si="7"/>
        <v>0.2824556461519383</v>
      </c>
      <c r="F111" s="8">
        <f>SAM_working2!C111</f>
        <v>0</v>
      </c>
      <c r="G111" s="39">
        <f t="shared" si="4"/>
        <v>0</v>
      </c>
      <c r="H111" s="39">
        <f t="shared" si="5"/>
        <v>0</v>
      </c>
    </row>
    <row r="112" spans="1:8">
      <c r="A112" t="s">
        <v>126</v>
      </c>
      <c r="B112">
        <f>SAM_working2!D112</f>
        <v>705480678.83424199</v>
      </c>
      <c r="C112">
        <f>SAM_working2!E112</f>
        <v>629880523.08252001</v>
      </c>
      <c r="D112" s="37">
        <f t="shared" si="6"/>
        <v>0.52830700624041138</v>
      </c>
      <c r="E112" s="37">
        <f t="shared" si="7"/>
        <v>0.47169299375958867</v>
      </c>
      <c r="F112" s="8">
        <f>SAM_working2!C112</f>
        <v>0</v>
      </c>
      <c r="G112" s="39">
        <f t="shared" si="4"/>
        <v>0</v>
      </c>
      <c r="H112" s="39">
        <f t="shared" si="5"/>
        <v>0</v>
      </c>
    </row>
    <row r="113" spans="1:8">
      <c r="A113" s="33" t="s">
        <v>128</v>
      </c>
      <c r="B113" s="33">
        <f>SAM_working2!D113</f>
        <v>1629175641.29738</v>
      </c>
      <c r="C113" s="33">
        <f>SAM_working2!E113</f>
        <v>1309263084.5862601</v>
      </c>
      <c r="D113" s="42">
        <f t="shared" si="6"/>
        <v>0.55443580529570446</v>
      </c>
      <c r="E113" s="42">
        <f t="shared" si="7"/>
        <v>0.44556419470429542</v>
      </c>
      <c r="F113" s="34">
        <f>SAM_working2!C113</f>
        <v>1991877.4534749649</v>
      </c>
      <c r="G113" s="43">
        <f t="shared" si="4"/>
        <v>1104368.1799677494</v>
      </c>
      <c r="H113" s="43">
        <f t="shared" si="5"/>
        <v>887509.27350721543</v>
      </c>
    </row>
    <row r="114" spans="1:8">
      <c r="A114" t="s">
        <v>258</v>
      </c>
      <c r="B114" s="29">
        <f>SAM_working!C113</f>
        <v>14120331180.926062</v>
      </c>
      <c r="C114" s="29">
        <f>SAM_working!D113</f>
        <v>17230428407.764118</v>
      </c>
      <c r="F114" s="39">
        <f>SUM(F2:F113)</f>
        <v>22582304</v>
      </c>
      <c r="G114" s="39">
        <f>SUM(G2:G113)</f>
        <v>10133658.157197485</v>
      </c>
      <c r="H114" s="39">
        <f>SUM(H2:H113)</f>
        <v>12448645.842802517</v>
      </c>
    </row>
    <row r="115" spans="1:8">
      <c r="G115" s="39"/>
      <c r="H115" s="39"/>
    </row>
    <row r="116" spans="1:8">
      <c r="C116" s="37"/>
      <c r="F116" s="39"/>
      <c r="G116" s="39"/>
      <c r="H116" s="39"/>
    </row>
    <row r="117" spans="1:8">
      <c r="A117" t="s">
        <v>357</v>
      </c>
      <c r="B117" s="39"/>
      <c r="C117" s="39"/>
      <c r="D117" s="29"/>
      <c r="E117" s="29"/>
      <c r="G117" s="39"/>
    </row>
    <row r="118" spans="1:8">
      <c r="B118" s="39"/>
      <c r="C118" s="39"/>
    </row>
    <row r="121" spans="1:8">
      <c r="B121" s="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C4B7-65AB-6246-A4BD-77034634B571}">
  <dimension ref="A1:P15"/>
  <sheetViews>
    <sheetView zoomScale="150" zoomScaleNormal="150" workbookViewId="0">
      <selection activeCell="B20" sqref="B20"/>
    </sheetView>
  </sheetViews>
  <sheetFormatPr baseColWidth="10" defaultColWidth="11" defaultRowHeight="16"/>
  <cols>
    <col min="1" max="1" width="24.5" bestFit="1" customWidth="1"/>
    <col min="2" max="2" width="24.5" customWidth="1"/>
    <col min="3" max="3" width="18.33203125" bestFit="1" customWidth="1"/>
    <col min="4" max="4" width="15.83203125" customWidth="1"/>
    <col min="5" max="5" width="12.83203125" customWidth="1"/>
    <col min="6" max="6" width="13" customWidth="1"/>
    <col min="7" max="7" width="12.5" customWidth="1"/>
    <col min="10" max="10" width="17.5" customWidth="1"/>
    <col min="11" max="11" width="11.5" bestFit="1" customWidth="1"/>
  </cols>
  <sheetData>
    <row r="1" spans="1:16">
      <c r="B1" t="s">
        <v>14</v>
      </c>
      <c r="C1" t="s">
        <v>35</v>
      </c>
      <c r="D1" t="s">
        <v>39</v>
      </c>
      <c r="E1" t="s">
        <v>116</v>
      </c>
      <c r="F1" t="s">
        <v>117</v>
      </c>
      <c r="G1" t="s">
        <v>118</v>
      </c>
      <c r="H1" t="s">
        <v>122</v>
      </c>
      <c r="I1" t="s">
        <v>257</v>
      </c>
      <c r="J1" s="35" t="s">
        <v>128</v>
      </c>
      <c r="P1" s="35"/>
    </row>
    <row r="2" spans="1:16">
      <c r="A2" t="s">
        <v>89</v>
      </c>
      <c r="B2">
        <f>SAM_working2!O4</f>
        <v>747353491.91196501</v>
      </c>
      <c r="C2" s="29">
        <f>SAM_working2!AJ4</f>
        <v>87289.4375718839</v>
      </c>
      <c r="D2" s="29">
        <f>SAM_working2!AN4</f>
        <v>4602.5469728267599</v>
      </c>
      <c r="E2" s="29">
        <f>SAM_working2!CU4</f>
        <v>533576045.40204602</v>
      </c>
      <c r="F2" s="29">
        <f>SAM_working2!CV4</f>
        <v>421142165.992329</v>
      </c>
      <c r="G2" s="29">
        <f>SAM_working2!CW4</f>
        <v>761993368.51093102</v>
      </c>
      <c r="H2">
        <f>SAM_working2!DB4</f>
        <v>7029484.1791272396</v>
      </c>
      <c r="I2">
        <f>SAM_working2!DC4</f>
        <v>8289050.6885772496</v>
      </c>
      <c r="J2" s="29">
        <f>SAM_working2!DI4</f>
        <v>9121752958.0933208</v>
      </c>
      <c r="K2" s="37"/>
      <c r="L2" s="37"/>
      <c r="M2" s="37"/>
      <c r="N2" s="37"/>
      <c r="O2" s="37"/>
      <c r="P2" s="37"/>
    </row>
    <row r="3" spans="1:16">
      <c r="A3" t="s">
        <v>90</v>
      </c>
      <c r="B3">
        <f>SAM_working2!O5</f>
        <v>1131313601.3841701</v>
      </c>
      <c r="C3" s="29">
        <f>SAM_working2!AJ5</f>
        <v>66976.228649174402</v>
      </c>
      <c r="D3" s="29">
        <f>SAM_working2!AN5</f>
        <v>3531.4838426671499</v>
      </c>
      <c r="E3" s="29">
        <f>SAM_working2!CU5</f>
        <v>295447133.761729</v>
      </c>
      <c r="F3" s="29">
        <f>SAM_working2!CV5</f>
        <v>219078005.48959899</v>
      </c>
      <c r="G3" s="29">
        <f>SAM_working2!CW5</f>
        <v>438786836.17530102</v>
      </c>
      <c r="H3">
        <f>SAM_working2!DB5</f>
        <v>6234760.9055498196</v>
      </c>
      <c r="I3">
        <f>SAM_working2!DC5</f>
        <v>12725109.1206351</v>
      </c>
      <c r="J3" s="29">
        <f>SAM_working2!DI5</f>
        <v>10929144287.532101</v>
      </c>
      <c r="K3" s="37"/>
      <c r="L3" s="37"/>
      <c r="M3" s="37"/>
      <c r="N3" s="37"/>
      <c r="O3" s="37"/>
      <c r="P3" s="37"/>
    </row>
    <row r="4" spans="1:16">
      <c r="A4" t="s">
        <v>267</v>
      </c>
      <c r="B4" s="29">
        <f>SAM_working2!O3</f>
        <v>2100154.2719999999</v>
      </c>
      <c r="C4" s="29">
        <f>SAM_working2!AJ3</f>
        <v>2100154.2719999999</v>
      </c>
      <c r="D4" s="29">
        <f>SAM_working2!AN3</f>
        <v>2371141.92</v>
      </c>
      <c r="E4" s="29">
        <f>SAM_working2!CU3</f>
        <v>3899211.157333333</v>
      </c>
      <c r="F4" s="29">
        <f>SAM_working2!CV3</f>
        <v>3899211.157333333</v>
      </c>
      <c r="G4" s="29">
        <f>SAM_working2!CW3</f>
        <v>3899211.157333333</v>
      </c>
      <c r="H4" s="29">
        <f>SAM_working2!DB3</f>
        <v>11291.152</v>
      </c>
      <c r="I4" s="29">
        <f>SAM_working2!DC3</f>
        <v>11291.152</v>
      </c>
      <c r="J4" s="29">
        <f>SAM_working2!DI3</f>
        <v>4290637.76</v>
      </c>
    </row>
    <row r="6" spans="1:16">
      <c r="A6" t="s">
        <v>268</v>
      </c>
    </row>
    <row r="7" spans="1:16">
      <c r="A7" t="s">
        <v>89</v>
      </c>
      <c r="B7" s="37">
        <f>B2/SUM(B$2:B$3)</f>
        <v>0.39781049797424617</v>
      </c>
      <c r="C7" s="37">
        <f>C2/SUM(C$2:C$3)</f>
        <v>0.5658383988489093</v>
      </c>
      <c r="D7" s="37">
        <f t="shared" ref="D7:G7" si="0">D2/SUM(D$2:D$3)</f>
        <v>0.56583839884890907</v>
      </c>
      <c r="E7" s="37">
        <f t="shared" si="0"/>
        <v>0.64362017711043651</v>
      </c>
      <c r="F7" s="37">
        <f t="shared" si="0"/>
        <v>0.65780833649384152</v>
      </c>
      <c r="G7" s="37">
        <f t="shared" si="0"/>
        <v>0.63458188729055742</v>
      </c>
      <c r="H7" s="37">
        <f t="shared" ref="H7:I7" si="1">H2/SUM(H$2:H$3)</f>
        <v>0.52995735032427471</v>
      </c>
      <c r="I7" s="37">
        <f t="shared" si="1"/>
        <v>0.39445073054709673</v>
      </c>
      <c r="J7" s="37">
        <f>J2/SUM(J$2:J$3)</f>
        <v>0.45492991392609367</v>
      </c>
    </row>
    <row r="8" spans="1:16">
      <c r="A8" t="s">
        <v>90</v>
      </c>
      <c r="B8" s="37">
        <f>B3/SUM(B$2:B$3)</f>
        <v>0.60218950202575394</v>
      </c>
      <c r="C8" s="37">
        <f>C3/SUM(C$2:C$3)</f>
        <v>0.43416160115109076</v>
      </c>
      <c r="D8" s="37">
        <f t="shared" ref="D8:G8" si="2">D3/SUM(D$2:D$3)</f>
        <v>0.43416160115109093</v>
      </c>
      <c r="E8" s="37">
        <f t="shared" si="2"/>
        <v>0.35637982288956349</v>
      </c>
      <c r="F8" s="37">
        <f t="shared" si="2"/>
        <v>0.34219166350615848</v>
      </c>
      <c r="G8" s="37">
        <f t="shared" si="2"/>
        <v>0.36541811270944252</v>
      </c>
      <c r="H8" s="37">
        <f t="shared" ref="H8:I8" si="3">H3/SUM(H$2:H$3)</f>
        <v>0.47004264967572523</v>
      </c>
      <c r="I8" s="37">
        <f t="shared" si="3"/>
        <v>0.60554926945290333</v>
      </c>
      <c r="J8" s="37">
        <f>J3/SUM(J$2:J$3)</f>
        <v>0.54507008607390639</v>
      </c>
    </row>
    <row r="10" spans="1:16">
      <c r="A10" t="s">
        <v>269</v>
      </c>
    </row>
    <row r="11" spans="1:16">
      <c r="A11" t="s">
        <v>89</v>
      </c>
      <c r="B11" s="39">
        <f>B7*B$4</f>
        <v>835463.41676706041</v>
      </c>
      <c r="C11" s="39">
        <f>C7*C$4</f>
        <v>1188347.9306041766</v>
      </c>
      <c r="D11" s="39">
        <f t="shared" ref="D11:G11" si="4">D7*D$4</f>
        <v>1341683.1474563279</v>
      </c>
      <c r="E11" s="39">
        <f t="shared" si="4"/>
        <v>2509610.9756738697</v>
      </c>
      <c r="F11" s="39">
        <f t="shared" si="4"/>
        <v>2564933.6050436664</v>
      </c>
      <c r="G11" s="39">
        <f t="shared" si="4"/>
        <v>2474368.7751649851</v>
      </c>
      <c r="H11" s="39">
        <f t="shared" ref="H11:I11" si="5">H7*H$4</f>
        <v>5983.8289960286347</v>
      </c>
      <c r="I11" s="39">
        <f t="shared" si="5"/>
        <v>4453.8031551183121</v>
      </c>
      <c r="J11" s="39">
        <f>J7*J$4</f>
        <v>1951939.4668448472</v>
      </c>
      <c r="K11" s="39"/>
    </row>
    <row r="12" spans="1:16">
      <c r="A12" t="s">
        <v>90</v>
      </c>
      <c r="B12" s="39">
        <f>B8*B$4</f>
        <v>1264690.8552329398</v>
      </c>
      <c r="C12" s="39">
        <f>C8*C$4</f>
        <v>911806.34139582328</v>
      </c>
      <c r="D12" s="39">
        <f t="shared" ref="D12:G12" si="6">D8*D$4</f>
        <v>1029458.7725436719</v>
      </c>
      <c r="E12" s="39">
        <f t="shared" si="6"/>
        <v>1389600.1816594631</v>
      </c>
      <c r="F12" s="39">
        <f t="shared" si="6"/>
        <v>1334277.5522896666</v>
      </c>
      <c r="G12" s="39">
        <f t="shared" si="6"/>
        <v>1424842.3821683477</v>
      </c>
      <c r="H12" s="39">
        <f t="shared" ref="H12:I12" si="7">H8*H$4</f>
        <v>5307.3230039713644</v>
      </c>
      <c r="I12" s="39">
        <f t="shared" si="7"/>
        <v>6837.3488448816879</v>
      </c>
      <c r="J12" s="39">
        <f>J8*J$4</f>
        <v>2338698.2931551528</v>
      </c>
      <c r="K12" s="39"/>
    </row>
    <row r="15" spans="1:16">
      <c r="A15" t="s">
        <v>356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0FB7-E217-B74B-A27C-55E0820B5689}">
  <dimension ref="A1:DJ122"/>
  <sheetViews>
    <sheetView zoomScale="160" zoomScaleNormal="160" workbookViewId="0">
      <pane xSplit="1" ySplit="1" topLeftCell="B101" activePane="bottomRight" state="frozen"/>
      <selection pane="topRight" activeCell="B1" sqref="B1"/>
      <selection pane="bottomLeft" activeCell="A2" sqref="A2"/>
      <selection pane="bottomRight" activeCell="E114" sqref="E114"/>
    </sheetView>
  </sheetViews>
  <sheetFormatPr baseColWidth="10" defaultColWidth="11" defaultRowHeight="16"/>
  <cols>
    <col min="1" max="1" width="45" customWidth="1"/>
    <col min="2" max="2" width="18" bestFit="1" customWidth="1"/>
    <col min="3" max="3" width="12.83203125" customWidth="1"/>
    <col min="4" max="6" width="18" bestFit="1" customWidth="1"/>
    <col min="7" max="8" width="15.33203125" bestFit="1" customWidth="1"/>
    <col min="9" max="10" width="18" bestFit="1" customWidth="1"/>
    <col min="11" max="12" width="17" bestFit="1" customWidth="1"/>
    <col min="13" max="13" width="18" bestFit="1" customWidth="1"/>
    <col min="14" max="15" width="19" bestFit="1" customWidth="1"/>
    <col min="16" max="16" width="18" bestFit="1" customWidth="1"/>
    <col min="17" max="19" width="17" bestFit="1" customWidth="1"/>
    <col min="20" max="20" width="15.33203125" bestFit="1" customWidth="1"/>
    <col min="21" max="22" width="18" bestFit="1" customWidth="1"/>
    <col min="23" max="23" width="17" bestFit="1" customWidth="1"/>
    <col min="24" max="24" width="18" bestFit="1" customWidth="1"/>
    <col min="25" max="25" width="19" bestFit="1" customWidth="1"/>
    <col min="26" max="30" width="18" bestFit="1" customWidth="1"/>
    <col min="31" max="31" width="19" bestFit="1" customWidth="1"/>
    <col min="32" max="32" width="18" bestFit="1" customWidth="1"/>
    <col min="33" max="33" width="19" bestFit="1" customWidth="1"/>
    <col min="34" max="34" width="17" bestFit="1" customWidth="1"/>
    <col min="35" max="35" width="18" bestFit="1" customWidth="1"/>
    <col min="36" max="36" width="19" bestFit="1" customWidth="1"/>
    <col min="37" max="46" width="18" bestFit="1" customWidth="1"/>
    <col min="47" max="48" width="17" bestFit="1" customWidth="1"/>
    <col min="49" max="50" width="18" bestFit="1" customWidth="1"/>
    <col min="51" max="51" width="17" bestFit="1" customWidth="1"/>
    <col min="52" max="54" width="18" bestFit="1" customWidth="1"/>
    <col min="55" max="55" width="19" bestFit="1" customWidth="1"/>
    <col min="56" max="59" width="18" bestFit="1" customWidth="1"/>
    <col min="60" max="60" width="19" bestFit="1" customWidth="1"/>
    <col min="61" max="61" width="18" bestFit="1" customWidth="1"/>
    <col min="62" max="62" width="19" bestFit="1" customWidth="1"/>
    <col min="63" max="63" width="18" bestFit="1" customWidth="1"/>
    <col min="64" max="64" width="19" bestFit="1" customWidth="1"/>
    <col min="65" max="65" width="18" bestFit="1" customWidth="1"/>
    <col min="66" max="66" width="19" bestFit="1" customWidth="1"/>
    <col min="67" max="68" width="18" bestFit="1" customWidth="1"/>
    <col min="69" max="71" width="19" bestFit="1" customWidth="1"/>
    <col min="72" max="73" width="18" bestFit="1" customWidth="1"/>
    <col min="74" max="75" width="19" bestFit="1" customWidth="1"/>
    <col min="76" max="78" width="18" bestFit="1" customWidth="1"/>
    <col min="79" max="79" width="17" bestFit="1" customWidth="1"/>
    <col min="80" max="81" width="18" bestFit="1" customWidth="1"/>
    <col min="82" max="82" width="19" bestFit="1" customWidth="1"/>
    <col min="83" max="85" width="18" bestFit="1" customWidth="1"/>
    <col min="86" max="86" width="17" bestFit="1" customWidth="1"/>
    <col min="87" max="88" width="19" bestFit="1" customWidth="1"/>
    <col min="89" max="89" width="20.6640625" bestFit="1" customWidth="1"/>
    <col min="90" max="90" width="19" bestFit="1" customWidth="1"/>
    <col min="91" max="91" width="20.6640625" bestFit="1" customWidth="1"/>
    <col min="92" max="92" width="19" bestFit="1" customWidth="1"/>
    <col min="93" max="93" width="18" bestFit="1" customWidth="1"/>
    <col min="94" max="94" width="19" bestFit="1" customWidth="1"/>
    <col min="95" max="96" width="18" bestFit="1" customWidth="1"/>
    <col min="97" max="100" width="19" bestFit="1" customWidth="1"/>
    <col min="101" max="101" width="20.6640625" bestFit="1" customWidth="1"/>
    <col min="102" max="103" width="19" bestFit="1" customWidth="1"/>
    <col min="104" max="104" width="18" bestFit="1" customWidth="1"/>
    <col min="105" max="106" width="19" bestFit="1" customWidth="1"/>
    <col min="107" max="108" width="18" bestFit="1" customWidth="1"/>
    <col min="109" max="109" width="19" bestFit="1" customWidth="1"/>
    <col min="110" max="110" width="20.6640625" bestFit="1" customWidth="1"/>
    <col min="111" max="111" width="17" bestFit="1" customWidth="1"/>
    <col min="112" max="112" width="19" bestFit="1" customWidth="1"/>
    <col min="113" max="113" width="20.6640625" style="35" bestFit="1" customWidth="1"/>
    <col min="114" max="114" width="20.6640625" bestFit="1" customWidth="1"/>
  </cols>
  <sheetData>
    <row r="1" spans="1:114">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c r="CK1" t="s">
        <v>94</v>
      </c>
      <c r="CL1" t="s">
        <v>96</v>
      </c>
      <c r="CM1" t="s">
        <v>108</v>
      </c>
      <c r="CN1" t="s">
        <v>109</v>
      </c>
      <c r="CO1" t="s">
        <v>110</v>
      </c>
      <c r="CP1" t="s">
        <v>111</v>
      </c>
      <c r="CQ1" t="s">
        <v>112</v>
      </c>
      <c r="CR1" t="s">
        <v>113</v>
      </c>
      <c r="CS1" t="s">
        <v>114</v>
      </c>
      <c r="CT1" t="s">
        <v>115</v>
      </c>
      <c r="CU1" t="s">
        <v>116</v>
      </c>
      <c r="CV1" t="s">
        <v>117</v>
      </c>
      <c r="CW1" t="s">
        <v>118</v>
      </c>
      <c r="CX1" t="s">
        <v>119</v>
      </c>
      <c r="CY1" t="s">
        <v>162</v>
      </c>
      <c r="CZ1" t="s">
        <v>120</v>
      </c>
      <c r="DA1" t="s">
        <v>121</v>
      </c>
      <c r="DB1" t="s">
        <v>122</v>
      </c>
      <c r="DC1" t="s">
        <v>257</v>
      </c>
      <c r="DD1" t="s">
        <v>123</v>
      </c>
      <c r="DE1" t="s">
        <v>141</v>
      </c>
      <c r="DF1" t="s">
        <v>124</v>
      </c>
      <c r="DG1" t="s">
        <v>125</v>
      </c>
      <c r="DH1" t="s">
        <v>126</v>
      </c>
      <c r="DI1" s="35" t="s">
        <v>128</v>
      </c>
      <c r="DJ1" t="s">
        <v>258</v>
      </c>
    </row>
    <row r="2" spans="1:114">
      <c r="A2" t="s">
        <v>4</v>
      </c>
      <c r="B2" s="29">
        <f>SAM_working2!B2</f>
        <v>350003675.26807201</v>
      </c>
      <c r="C2" s="29">
        <f>SAM_working2!C2</f>
        <v>170231.85487422833</v>
      </c>
      <c r="D2" s="60">
        <f>SAM_working2!D2-FV_proportion_col!G2</f>
        <v>17024558.84770311</v>
      </c>
      <c r="E2" s="60">
        <f>SAM_working2!E2-FV_proportion_col!H2</f>
        <v>14878633.062899163</v>
      </c>
      <c r="F2" s="29">
        <f>SAM_working2!F2</f>
        <v>338766849.08129603</v>
      </c>
      <c r="G2" s="29">
        <f>SAM_working2!G2</f>
        <v>6476600.6610449199</v>
      </c>
      <c r="H2" s="29">
        <f>SAM_working2!H2</f>
        <v>177.57912190014801</v>
      </c>
      <c r="I2" s="29">
        <f>SAM_working2!I2</f>
        <v>119434.912282875</v>
      </c>
      <c r="J2" s="29">
        <f>SAM_working2!J2</f>
        <v>0</v>
      </c>
      <c r="K2" s="29">
        <f>SAM_working2!K2</f>
        <v>388693.052789771</v>
      </c>
      <c r="L2" s="29">
        <f>SAM_working2!L2</f>
        <v>89626.475585460896</v>
      </c>
      <c r="M2" s="29">
        <f>SAM_working2!M2</f>
        <v>5018.2716951063403</v>
      </c>
      <c r="N2" s="29">
        <f>SAM_working2!N2</f>
        <v>77333386.112156406</v>
      </c>
      <c r="O2" s="29">
        <f>SAM_working2!O2</f>
        <v>3161354828.1445599</v>
      </c>
      <c r="P2" s="29">
        <f>SAM_working2!P2</f>
        <v>88518566.4327095</v>
      </c>
      <c r="Q2" s="29">
        <f>SAM_working2!Q2</f>
        <v>8898969.2891278304</v>
      </c>
      <c r="R2" s="29">
        <f>SAM_working2!R2</f>
        <v>307.24735464350903</v>
      </c>
      <c r="S2" s="29">
        <f>SAM_working2!S2</f>
        <v>8624970.8016608693</v>
      </c>
      <c r="T2" s="29">
        <f>SAM_working2!T2</f>
        <v>147370.66879870699</v>
      </c>
      <c r="U2" s="29">
        <f>SAM_working2!U2</f>
        <v>67456208.528098598</v>
      </c>
      <c r="V2" s="29">
        <f>SAM_working2!V2</f>
        <v>2572526.9709706102</v>
      </c>
      <c r="W2" s="29">
        <f>SAM_working2!W2</f>
        <v>169451.31244500101</v>
      </c>
      <c r="X2" s="29">
        <f>SAM_working2!X2</f>
        <v>740.96881074266003</v>
      </c>
      <c r="Y2" s="29">
        <f>SAM_working2!Y2</f>
        <v>287775248.75818998</v>
      </c>
      <c r="Z2" s="29">
        <f>SAM_working2!Z2</f>
        <v>9412174.4006961994</v>
      </c>
      <c r="AA2" s="29">
        <f>SAM_working2!AA2</f>
        <v>39748.938288073303</v>
      </c>
      <c r="AB2" s="29">
        <f>SAM_working2!AB2</f>
        <v>4018.0799975795298</v>
      </c>
      <c r="AC2" s="29">
        <f>SAM_working2!AC2</f>
        <v>3238.0837672965599</v>
      </c>
      <c r="AD2" s="29">
        <f>SAM_working2!AD2</f>
        <v>3920.8077024129898</v>
      </c>
      <c r="AE2" s="29">
        <f>SAM_working2!AE2</f>
        <v>41106.794999054298</v>
      </c>
      <c r="AF2" s="29">
        <f>SAM_working2!AF2</f>
        <v>4074.6214118343401</v>
      </c>
      <c r="AG2" s="29">
        <f>SAM_working2!AG2</f>
        <v>16024.139854453901</v>
      </c>
      <c r="AH2" s="29">
        <f>SAM_working2!AH2</f>
        <v>721216.84409559704</v>
      </c>
      <c r="AI2" s="29">
        <f>SAM_working2!AI2</f>
        <v>14726032.157393901</v>
      </c>
      <c r="AJ2" s="29">
        <f>SAM_working2!AJ2</f>
        <v>2276261.9291060702</v>
      </c>
      <c r="AK2" s="29">
        <f>SAM_working2!AK2</f>
        <v>12539322.2790849</v>
      </c>
      <c r="AL2" s="29">
        <f>SAM_working2!AL2</f>
        <v>1711.7622117001199</v>
      </c>
      <c r="AM2" s="29">
        <f>SAM_working2!AM2</f>
        <v>2715.36149556899</v>
      </c>
      <c r="AN2" s="29">
        <f>SAM_working2!AN2</f>
        <v>7745341.3675034102</v>
      </c>
      <c r="AO2" s="29">
        <f>SAM_working2!AO2</f>
        <v>2875.9914423454202</v>
      </c>
      <c r="AP2" s="29">
        <f>SAM_working2!AP2</f>
        <v>4764014.1974461302</v>
      </c>
      <c r="AQ2" s="29">
        <f>SAM_working2!AQ2</f>
        <v>3176.8186246732198</v>
      </c>
      <c r="AR2" s="29">
        <f>SAM_working2!AR2</f>
        <v>15981.1991315634</v>
      </c>
      <c r="AS2" s="29">
        <f>SAM_working2!AS2</f>
        <v>543367.15903136495</v>
      </c>
      <c r="AT2" s="29">
        <f>SAM_working2!AT2</f>
        <v>0</v>
      </c>
      <c r="AU2" s="29">
        <f>SAM_working2!AU2</f>
        <v>13294.1901458551</v>
      </c>
      <c r="AV2" s="29">
        <f>SAM_working2!AV2</f>
        <v>0</v>
      </c>
      <c r="AW2" s="29">
        <f>SAM_working2!AW2</f>
        <v>4668.8731212409302</v>
      </c>
      <c r="AX2" s="29">
        <f>SAM_working2!AX2</f>
        <v>0</v>
      </c>
      <c r="AY2" s="29">
        <f>SAM_working2!AY2</f>
        <v>29.103440100599499</v>
      </c>
      <c r="AZ2" s="29">
        <f>SAM_working2!AZ2</f>
        <v>24807.806820526199</v>
      </c>
      <c r="BA2" s="29">
        <f>SAM_working2!BA2</f>
        <v>140.96414622578499</v>
      </c>
      <c r="BB2" s="29">
        <f>SAM_working2!BB2</f>
        <v>2429.01028425394</v>
      </c>
      <c r="BC2" s="29">
        <f>SAM_working2!BC2</f>
        <v>3389.2414400269599</v>
      </c>
      <c r="BD2" s="29">
        <f>SAM_working2!BD2</f>
        <v>4593.51782923669</v>
      </c>
      <c r="BE2" s="29">
        <f>SAM_working2!BE2</f>
        <v>3541.7296600127302</v>
      </c>
      <c r="BF2" s="29">
        <f>SAM_working2!BF2</f>
        <v>13101.164053983</v>
      </c>
      <c r="BG2" s="29">
        <f>SAM_working2!BG2</f>
        <v>48360.449930672898</v>
      </c>
      <c r="BH2" s="29">
        <f>SAM_working2!BH2</f>
        <v>14600.8397131737</v>
      </c>
      <c r="BI2" s="29">
        <f>SAM_working2!BI2</f>
        <v>12127.847671313</v>
      </c>
      <c r="BJ2" s="29">
        <f>SAM_working2!BJ2</f>
        <v>31166.7788591399</v>
      </c>
      <c r="BK2" s="29">
        <f>SAM_working2!BK2</f>
        <v>49524.648784032797</v>
      </c>
      <c r="BL2" s="29">
        <f>SAM_working2!BL2</f>
        <v>2904.0969704756799</v>
      </c>
      <c r="BM2" s="29">
        <f>SAM_working2!BM2</f>
        <v>3422.3682813257901</v>
      </c>
      <c r="BN2" s="29">
        <f>SAM_working2!BN2</f>
        <v>540085.91265973297</v>
      </c>
      <c r="BO2" s="29">
        <f>SAM_working2!BO2</f>
        <v>20402.650761876601</v>
      </c>
      <c r="BP2" s="29">
        <f>SAM_working2!BP2</f>
        <v>0</v>
      </c>
      <c r="BQ2" s="29">
        <f>SAM_working2!BQ2</f>
        <v>27273529.0309131</v>
      </c>
      <c r="BR2" s="29">
        <f>SAM_working2!BR2</f>
        <v>341187.06135093299</v>
      </c>
      <c r="BS2" s="29">
        <f>SAM_working2!BS2</f>
        <v>92326280.037323594</v>
      </c>
      <c r="BT2" s="29">
        <f>SAM_working2!BT2</f>
        <v>4089.2610750275198</v>
      </c>
      <c r="BU2" s="29">
        <f>SAM_working2!BU2</f>
        <v>1940220.27434416</v>
      </c>
      <c r="BV2" s="29">
        <f>SAM_working2!BV2</f>
        <v>39002.7650105754</v>
      </c>
      <c r="BW2" s="29">
        <f>SAM_working2!BW2</f>
        <v>4749.1152216564096</v>
      </c>
      <c r="BX2" s="29">
        <f>SAM_working2!BX2</f>
        <v>3462.7923143878002</v>
      </c>
      <c r="BY2" s="29">
        <f>SAM_working2!BY2</f>
        <v>24264.338644027899</v>
      </c>
      <c r="BZ2" s="29">
        <f>SAM_working2!BZ2</f>
        <v>31906.6496691625</v>
      </c>
      <c r="CA2" s="29">
        <f>SAM_working2!CA2</f>
        <v>0</v>
      </c>
      <c r="CB2" s="29">
        <f>SAM_working2!CB2</f>
        <v>2756045.2742685801</v>
      </c>
      <c r="CC2" s="29">
        <f>SAM_working2!CC2</f>
        <v>430027.846795791</v>
      </c>
      <c r="CD2" s="29">
        <f>SAM_working2!CD2</f>
        <v>2869076.23314727</v>
      </c>
      <c r="CE2" s="29">
        <f>SAM_working2!CE2</f>
        <v>3836.6811923569799</v>
      </c>
      <c r="CF2" s="29">
        <f>SAM_working2!CF2</f>
        <v>2983.8287538997602</v>
      </c>
      <c r="CG2" s="29">
        <f>SAM_working2!CG2</f>
        <v>607244.80059401202</v>
      </c>
      <c r="CH2" s="29">
        <f>SAM_working2!CH2</f>
        <v>0</v>
      </c>
      <c r="CI2" s="29">
        <f>SAM_working2!CI2</f>
        <v>40110.7607501241</v>
      </c>
      <c r="CJ2" s="29">
        <f>SAM_working2!CJ2</f>
        <v>0</v>
      </c>
      <c r="CK2" s="29">
        <f>SAM_working2!CK2</f>
        <v>0</v>
      </c>
      <c r="CL2" s="29">
        <f>SAM_working2!CL2</f>
        <v>0</v>
      </c>
      <c r="CM2" s="29">
        <f>SAM_working2!CM2</f>
        <v>0</v>
      </c>
      <c r="CN2" s="29">
        <f>SAM_working2!CN2</f>
        <v>0</v>
      </c>
      <c r="CO2" s="29">
        <f>SAM_working2!CO2</f>
        <v>55011828.978377402</v>
      </c>
      <c r="CP2" s="29">
        <f>SAM_working2!CP2</f>
        <v>62071825.748533398</v>
      </c>
      <c r="CQ2" s="29">
        <f>SAM_working2!CQ2</f>
        <v>51558298.766263597</v>
      </c>
      <c r="CR2" s="29">
        <f>SAM_working2!CR2</f>
        <v>60737984.7294809</v>
      </c>
      <c r="CS2" s="29">
        <f>SAM_working2!CS2</f>
        <v>151313875.23524401</v>
      </c>
      <c r="CT2" s="29">
        <f>SAM_working2!CT2</f>
        <v>202811899.745821</v>
      </c>
      <c r="CU2" s="29">
        <f>SAM_working2!CU2</f>
        <v>349547102.42521697</v>
      </c>
      <c r="CV2" s="29">
        <f>SAM_working2!CV2</f>
        <v>273351064.12546903</v>
      </c>
      <c r="CW2" s="29">
        <f>SAM_working2!CW2</f>
        <v>583573988.66109598</v>
      </c>
      <c r="CX2" s="29">
        <f>SAM_working2!CX2</f>
        <v>4969562.7630031696</v>
      </c>
      <c r="CY2" s="29">
        <f>SAM_working2!CY2</f>
        <v>1635.6765239353199</v>
      </c>
      <c r="CZ2" s="29">
        <f>SAM_working2!CZ2</f>
        <v>82.413125341454901</v>
      </c>
      <c r="DA2" s="29">
        <f>SAM_working2!DA2</f>
        <v>167600343.10072201</v>
      </c>
      <c r="DB2" s="29">
        <f>SAM_working2!DB2</f>
        <v>8089421.2859032499</v>
      </c>
      <c r="DC2" s="29">
        <f>SAM_working2!DC2</f>
        <v>2377363.5947174998</v>
      </c>
      <c r="DD2" s="29">
        <f>SAM_working2!DD2</f>
        <v>0</v>
      </c>
      <c r="DE2" s="29">
        <f>SAM_working2!DE2</f>
        <v>0</v>
      </c>
      <c r="DF2" s="29">
        <f>SAM_working2!DF2</f>
        <v>252771.22888103599</v>
      </c>
      <c r="DG2" s="29">
        <f>SAM_working2!DG2</f>
        <v>6587933.5049799699</v>
      </c>
      <c r="DH2" s="29">
        <f>SAM_working2!DH2</f>
        <v>6342222276.5925798</v>
      </c>
      <c r="DI2" s="29">
        <f>SAM_working2!DI2</f>
        <v>6328663192.4295502</v>
      </c>
      <c r="DJ2" s="29">
        <f>SUM(B2:DI2)</f>
        <v>19263875456.186962</v>
      </c>
    </row>
    <row r="3" spans="1:114">
      <c r="A3" t="s">
        <v>261</v>
      </c>
      <c r="B3" s="29">
        <f>SAM_working2!B3</f>
        <v>0</v>
      </c>
      <c r="C3" s="29">
        <f>SAM_working2!C3</f>
        <v>0</v>
      </c>
      <c r="D3" s="60">
        <f>SAM_working2!D3-FV_proportion_col!G3</f>
        <v>0</v>
      </c>
      <c r="E3" s="60">
        <f>SAM_working2!E3-FV_proportion_col!H3</f>
        <v>0</v>
      </c>
      <c r="F3" s="29">
        <f>SAM_working2!F3</f>
        <v>0</v>
      </c>
      <c r="G3" s="29">
        <f>SAM_working2!G3</f>
        <v>0</v>
      </c>
      <c r="H3" s="29">
        <f>SAM_working2!H3</f>
        <v>0</v>
      </c>
      <c r="I3" s="29">
        <f>SAM_working2!I3</f>
        <v>0</v>
      </c>
      <c r="J3" s="29">
        <f>SAM_working2!J3</f>
        <v>0</v>
      </c>
      <c r="K3" s="29">
        <f>SAM_working2!K3</f>
        <v>0</v>
      </c>
      <c r="L3" s="29">
        <f>SAM_working2!L3</f>
        <v>0</v>
      </c>
      <c r="M3" s="29">
        <f>SAM_working2!M3</f>
        <v>0</v>
      </c>
      <c r="N3" s="29">
        <f>SAM_working2!N3</f>
        <v>0</v>
      </c>
      <c r="O3" s="29">
        <f>SAM_working2!O3</f>
        <v>2100154.2719999999</v>
      </c>
      <c r="P3" s="29">
        <f>SAM_working2!P3</f>
        <v>0</v>
      </c>
      <c r="Q3" s="29">
        <f>SAM_working2!Q3</f>
        <v>0</v>
      </c>
      <c r="R3" s="29">
        <f>SAM_working2!R3</f>
        <v>0</v>
      </c>
      <c r="S3" s="29">
        <f>SAM_working2!S3</f>
        <v>0</v>
      </c>
      <c r="T3" s="29">
        <f>SAM_working2!T3</f>
        <v>0</v>
      </c>
      <c r="U3" s="29">
        <f>SAM_working2!U3</f>
        <v>0</v>
      </c>
      <c r="V3" s="29">
        <f>SAM_working2!V3</f>
        <v>0</v>
      </c>
      <c r="W3" s="29">
        <f>SAM_working2!W3</f>
        <v>0</v>
      </c>
      <c r="X3" s="29">
        <f>SAM_working2!X3</f>
        <v>0</v>
      </c>
      <c r="Y3" s="29">
        <f>SAM_working2!Y3</f>
        <v>0</v>
      </c>
      <c r="Z3" s="29">
        <f>SAM_working2!Z3</f>
        <v>0</v>
      </c>
      <c r="AA3" s="29">
        <f>SAM_working2!AA3</f>
        <v>0</v>
      </c>
      <c r="AB3" s="29">
        <f>SAM_working2!AB3</f>
        <v>0</v>
      </c>
      <c r="AC3" s="29">
        <f>SAM_working2!AC3</f>
        <v>0</v>
      </c>
      <c r="AD3" s="29">
        <f>SAM_working2!AD3</f>
        <v>0</v>
      </c>
      <c r="AE3" s="29">
        <f>SAM_working2!AE3</f>
        <v>0</v>
      </c>
      <c r="AF3" s="29">
        <f>SAM_working2!AF3</f>
        <v>0</v>
      </c>
      <c r="AG3" s="29">
        <f>SAM_working2!AG3</f>
        <v>0</v>
      </c>
      <c r="AH3" s="29">
        <f>SAM_working2!AH3</f>
        <v>0</v>
      </c>
      <c r="AI3" s="29">
        <f>SAM_working2!AI3</f>
        <v>0</v>
      </c>
      <c r="AJ3" s="29">
        <f>SAM_working2!AJ3</f>
        <v>2100154.2719999999</v>
      </c>
      <c r="AK3" s="29">
        <f>SAM_working2!AK3</f>
        <v>0</v>
      </c>
      <c r="AL3" s="29">
        <f>SAM_working2!AL3</f>
        <v>0</v>
      </c>
      <c r="AM3" s="29">
        <f>SAM_working2!AM3</f>
        <v>0</v>
      </c>
      <c r="AN3" s="29">
        <f>SAM_working2!AN3</f>
        <v>2371141.92</v>
      </c>
      <c r="AO3" s="29">
        <f>SAM_working2!AO3</f>
        <v>0</v>
      </c>
      <c r="AP3" s="29">
        <f>SAM_working2!AP3</f>
        <v>0</v>
      </c>
      <c r="AQ3" s="29">
        <f>SAM_working2!AQ3</f>
        <v>0</v>
      </c>
      <c r="AR3" s="29">
        <f>SAM_working2!AR3</f>
        <v>0</v>
      </c>
      <c r="AS3" s="29">
        <f>SAM_working2!AS3</f>
        <v>0</v>
      </c>
      <c r="AT3" s="29">
        <f>SAM_working2!AT3</f>
        <v>0</v>
      </c>
      <c r="AU3" s="29">
        <f>SAM_working2!AU3</f>
        <v>0</v>
      </c>
      <c r="AV3" s="29">
        <f>SAM_working2!AV3</f>
        <v>0</v>
      </c>
      <c r="AW3" s="29">
        <f>SAM_working2!AW3</f>
        <v>0</v>
      </c>
      <c r="AX3" s="29">
        <f>SAM_working2!AX3</f>
        <v>0</v>
      </c>
      <c r="AY3" s="29">
        <f>SAM_working2!AY3</f>
        <v>0</v>
      </c>
      <c r="AZ3" s="29">
        <f>SAM_working2!AZ3</f>
        <v>0</v>
      </c>
      <c r="BA3" s="29">
        <f>SAM_working2!BA3</f>
        <v>0</v>
      </c>
      <c r="BB3" s="29">
        <f>SAM_working2!BB3</f>
        <v>0</v>
      </c>
      <c r="BC3" s="29">
        <f>SAM_working2!BC3</f>
        <v>0</v>
      </c>
      <c r="BD3" s="29">
        <f>SAM_working2!BD3</f>
        <v>0</v>
      </c>
      <c r="BE3" s="29">
        <f>SAM_working2!BE3</f>
        <v>0</v>
      </c>
      <c r="BF3" s="29">
        <f>SAM_working2!BF3</f>
        <v>0</v>
      </c>
      <c r="BG3" s="29">
        <f>SAM_working2!BG3</f>
        <v>0</v>
      </c>
      <c r="BH3" s="29">
        <f>SAM_working2!BH3</f>
        <v>0</v>
      </c>
      <c r="BI3" s="29">
        <f>SAM_working2!BI3</f>
        <v>0</v>
      </c>
      <c r="BJ3" s="29">
        <f>SAM_working2!BJ3</f>
        <v>0</v>
      </c>
      <c r="BK3" s="29">
        <f>SAM_working2!BK3</f>
        <v>0</v>
      </c>
      <c r="BL3" s="29">
        <f>SAM_working2!BL3</f>
        <v>0</v>
      </c>
      <c r="BM3" s="29">
        <f>SAM_working2!BM3</f>
        <v>0</v>
      </c>
      <c r="BN3" s="29">
        <f>SAM_working2!BN3</f>
        <v>0</v>
      </c>
      <c r="BO3" s="29">
        <f>SAM_working2!BO3</f>
        <v>0</v>
      </c>
      <c r="BP3" s="29">
        <f>SAM_working2!BP3</f>
        <v>0</v>
      </c>
      <c r="BQ3" s="29">
        <f>SAM_working2!BQ3</f>
        <v>0</v>
      </c>
      <c r="BR3" s="29">
        <f>SAM_working2!BR3</f>
        <v>0</v>
      </c>
      <c r="BS3" s="29">
        <f>SAM_working2!BS3</f>
        <v>0</v>
      </c>
      <c r="BT3" s="29">
        <f>SAM_working2!BT3</f>
        <v>0</v>
      </c>
      <c r="BU3" s="29">
        <f>SAM_working2!BU3</f>
        <v>0</v>
      </c>
      <c r="BV3" s="29">
        <f>SAM_working2!BV3</f>
        <v>0</v>
      </c>
      <c r="BW3" s="29">
        <f>SAM_working2!BW3</f>
        <v>0</v>
      </c>
      <c r="BX3" s="29">
        <f>SAM_working2!BX3</f>
        <v>0</v>
      </c>
      <c r="BY3" s="29">
        <f>SAM_working2!BY3</f>
        <v>0</v>
      </c>
      <c r="BZ3" s="29">
        <f>SAM_working2!BZ3</f>
        <v>0</v>
      </c>
      <c r="CA3" s="29">
        <f>SAM_working2!CA3</f>
        <v>0</v>
      </c>
      <c r="CB3" s="29">
        <f>SAM_working2!CB3</f>
        <v>0</v>
      </c>
      <c r="CC3" s="29">
        <f>SAM_working2!CC3</f>
        <v>0</v>
      </c>
      <c r="CD3" s="29">
        <f>SAM_working2!CD3</f>
        <v>0</v>
      </c>
      <c r="CE3" s="29">
        <f>SAM_working2!CE3</f>
        <v>0</v>
      </c>
      <c r="CF3" s="29">
        <f>SAM_working2!CF3</f>
        <v>0</v>
      </c>
      <c r="CG3" s="29">
        <f>SAM_working2!CG3</f>
        <v>0</v>
      </c>
      <c r="CH3" s="29">
        <f>SAM_working2!CH3</f>
        <v>0</v>
      </c>
      <c r="CI3" s="29">
        <f>SAM_working2!CI3</f>
        <v>0</v>
      </c>
      <c r="CJ3" s="29">
        <f>SAM_working2!CJ3</f>
        <v>0</v>
      </c>
      <c r="CK3" s="29">
        <f>SAM_working2!CK3</f>
        <v>0</v>
      </c>
      <c r="CL3" s="29">
        <f>SAM_working2!CL3</f>
        <v>0</v>
      </c>
      <c r="CM3" s="29">
        <f>SAM_working2!CM3</f>
        <v>0</v>
      </c>
      <c r="CN3" s="29">
        <f>SAM_working2!CN3</f>
        <v>0</v>
      </c>
      <c r="CO3" s="29">
        <f>SAM_working2!CO3</f>
        <v>0</v>
      </c>
      <c r="CP3" s="29">
        <f>SAM_working2!CP3</f>
        <v>0</v>
      </c>
      <c r="CQ3" s="29">
        <f>SAM_working2!CQ3</f>
        <v>0</v>
      </c>
      <c r="CR3" s="29">
        <f>SAM_working2!CR3</f>
        <v>0</v>
      </c>
      <c r="CS3" s="29">
        <f>SAM_working2!CS3</f>
        <v>0</v>
      </c>
      <c r="CT3" s="29">
        <f>SAM_working2!CT3</f>
        <v>0</v>
      </c>
      <c r="CU3" s="29">
        <f>SAM_working2!CU3</f>
        <v>3899211.157333333</v>
      </c>
      <c r="CV3" s="29">
        <f>SAM_working2!CV3</f>
        <v>3899211.157333333</v>
      </c>
      <c r="CW3" s="29">
        <f>SAM_working2!CW3</f>
        <v>3899211.157333333</v>
      </c>
      <c r="CX3" s="29">
        <f>SAM_working2!CX3</f>
        <v>0</v>
      </c>
      <c r="CY3" s="29">
        <f>SAM_working2!CY3</f>
        <v>0</v>
      </c>
      <c r="CZ3" s="29">
        <f>SAM_working2!CZ3</f>
        <v>0</v>
      </c>
      <c r="DA3" s="29">
        <f>SAM_working2!DA3</f>
        <v>0</v>
      </c>
      <c r="DB3" s="29">
        <f>SAM_working2!DB3</f>
        <v>11291.152</v>
      </c>
      <c r="DC3" s="29">
        <f>SAM_working2!DC3</f>
        <v>11291.152</v>
      </c>
      <c r="DD3" s="29">
        <f>SAM_working2!DD3</f>
        <v>0</v>
      </c>
      <c r="DE3" s="29">
        <f>SAM_working2!DE3</f>
        <v>0</v>
      </c>
      <c r="DF3" s="29">
        <f>SAM_working2!DF3</f>
        <v>0</v>
      </c>
      <c r="DG3" s="29">
        <f>SAM_working2!DG3</f>
        <v>0</v>
      </c>
      <c r="DH3" s="29">
        <f>SAM_working2!DH3</f>
        <v>0</v>
      </c>
      <c r="DI3" s="29">
        <f>SAM_working2!DI3</f>
        <v>4290637.76</v>
      </c>
      <c r="DJ3" s="29">
        <f t="shared" ref="DJ3:DJ66" si="0">SUM(B3:DI3)</f>
        <v>22582303.999999993</v>
      </c>
    </row>
    <row r="4" spans="1:114">
      <c r="A4" t="s">
        <v>89</v>
      </c>
      <c r="B4" s="29">
        <f>SAM_working2!B4</f>
        <v>7410753.3991879597</v>
      </c>
      <c r="C4" s="29">
        <f>SAM_working2!C4</f>
        <v>154696.82569783597</v>
      </c>
      <c r="D4" s="60">
        <f>SAM_working2!D4-FV_proportion_col!G4</f>
        <v>304530151.83730656</v>
      </c>
      <c r="E4" s="60">
        <f>SAM_working2!E4-FV_proportion_col!H4</f>
        <v>17333783.080663886</v>
      </c>
      <c r="F4" s="29">
        <f>SAM_working2!F4</f>
        <v>2872211.6958160801</v>
      </c>
      <c r="G4" s="29">
        <f>SAM_working2!G4</f>
        <v>225033.370572427</v>
      </c>
      <c r="H4" s="29">
        <f>SAM_working2!H4</f>
        <v>192.66055906246001</v>
      </c>
      <c r="I4" s="29">
        <f>SAM_working2!I4</f>
        <v>0</v>
      </c>
      <c r="J4" s="29">
        <f>SAM_working2!J4</f>
        <v>0</v>
      </c>
      <c r="K4" s="29">
        <f>SAM_working2!K4</f>
        <v>0</v>
      </c>
      <c r="L4" s="29">
        <f>SAM_working2!L4</f>
        <v>182.82512289380199</v>
      </c>
      <c r="M4" s="29">
        <f>SAM_working2!M4</f>
        <v>5519.7325748061703</v>
      </c>
      <c r="N4" s="29">
        <f>SAM_working2!N4</f>
        <v>17511.125454338599</v>
      </c>
      <c r="O4" s="29">
        <f>SAM_working2!O4-FV_proportion_row!B11</f>
        <v>746518028.49519801</v>
      </c>
      <c r="P4" s="29">
        <f>SAM_working2!P4</f>
        <v>287.84724037818398</v>
      </c>
      <c r="Q4" s="29">
        <f>SAM_working2!Q4</f>
        <v>0</v>
      </c>
      <c r="R4" s="29">
        <f>SAM_working2!R4</f>
        <v>0</v>
      </c>
      <c r="S4" s="29">
        <f>SAM_working2!S4</f>
        <v>0</v>
      </c>
      <c r="T4" s="29">
        <f>SAM_working2!T4</f>
        <v>0</v>
      </c>
      <c r="U4" s="29">
        <f>SAM_working2!U4</f>
        <v>620.223144371383</v>
      </c>
      <c r="V4" s="29">
        <f>SAM_working2!V4</f>
        <v>905.95705306615798</v>
      </c>
      <c r="W4" s="29">
        <f>SAM_working2!W4</f>
        <v>990.09943674784495</v>
      </c>
      <c r="X4" s="29">
        <f>SAM_working2!X4</f>
        <v>815.011607593912</v>
      </c>
      <c r="Y4" s="29">
        <f>SAM_working2!Y4</f>
        <v>474.65275000094903</v>
      </c>
      <c r="Z4" s="29">
        <f>SAM_working2!Z4</f>
        <v>1433.0190913358999</v>
      </c>
      <c r="AA4" s="29">
        <f>SAM_working2!AA4</f>
        <v>1824.68745795666</v>
      </c>
      <c r="AB4" s="29">
        <f>SAM_working2!AB4</f>
        <v>405.47866304352101</v>
      </c>
      <c r="AC4" s="29">
        <f>SAM_working2!AC4</f>
        <v>2526.5646138981201</v>
      </c>
      <c r="AD4" s="29">
        <f>SAM_working2!AD4</f>
        <v>671.58663059567004</v>
      </c>
      <c r="AE4" s="29">
        <f>SAM_working2!AE4</f>
        <v>647.02487859338203</v>
      </c>
      <c r="AF4" s="29">
        <f>SAM_working2!AF4</f>
        <v>0</v>
      </c>
      <c r="AG4" s="29">
        <f>SAM_working2!AG4</f>
        <v>778.66906769910099</v>
      </c>
      <c r="AH4" s="29">
        <f>SAM_working2!AH4</f>
        <v>686.60650955850895</v>
      </c>
      <c r="AI4" s="29">
        <f>SAM_working2!AI4</f>
        <v>2142.8299903563002</v>
      </c>
      <c r="AJ4" s="29">
        <f>SAM_working2!AJ4-FV_proportion_row!C11</f>
        <v>-1101058.4930322927</v>
      </c>
      <c r="AK4" s="29">
        <f>SAM_working2!AK4</f>
        <v>691.43962129801605</v>
      </c>
      <c r="AL4" s="29">
        <f>SAM_working2!AL4</f>
        <v>1639.40227949172</v>
      </c>
      <c r="AM4" s="29">
        <f>SAM_working2!AM4</f>
        <v>2538.1364484144601</v>
      </c>
      <c r="AN4" s="29">
        <f>SAM_working2!AN4-FV_proportion_row!D11</f>
        <v>-1337080.6004835011</v>
      </c>
      <c r="AO4" s="29">
        <f>SAM_working2!AO4</f>
        <v>43.443995668339703</v>
      </c>
      <c r="AP4" s="29">
        <f>SAM_working2!AP4</f>
        <v>3869.4397628147799</v>
      </c>
      <c r="AQ4" s="29">
        <f>SAM_working2!AQ4</f>
        <v>61.511504096355402</v>
      </c>
      <c r="AR4" s="29">
        <f>SAM_working2!AR4</f>
        <v>15490.8400927691</v>
      </c>
      <c r="AS4" s="29">
        <f>SAM_working2!AS4</f>
        <v>262.13056008988298</v>
      </c>
      <c r="AT4" s="29">
        <f>SAM_working2!AT4</f>
        <v>0</v>
      </c>
      <c r="AU4" s="29">
        <f>SAM_working2!AU4</f>
        <v>0</v>
      </c>
      <c r="AV4" s="29">
        <f>SAM_working2!AV4</f>
        <v>0</v>
      </c>
      <c r="AW4" s="29">
        <f>SAM_working2!AW4</f>
        <v>0</v>
      </c>
      <c r="AX4" s="29">
        <f>SAM_working2!AX4</f>
        <v>0</v>
      </c>
      <c r="AY4" s="29">
        <f>SAM_working2!AY4</f>
        <v>0</v>
      </c>
      <c r="AZ4" s="29">
        <f>SAM_working2!AZ4</f>
        <v>231494.82281967701</v>
      </c>
      <c r="BA4" s="29">
        <f>SAM_working2!BA4</f>
        <v>0</v>
      </c>
      <c r="BB4" s="29">
        <f>SAM_working2!BB4</f>
        <v>155.19798012430701</v>
      </c>
      <c r="BC4" s="29">
        <f>SAM_working2!BC4</f>
        <v>3358.3605628677601</v>
      </c>
      <c r="BD4" s="29">
        <f>SAM_working2!BD4</f>
        <v>2918.6458090900501</v>
      </c>
      <c r="BE4" s="29">
        <f>SAM_working2!BE4</f>
        <v>293.71441154525502</v>
      </c>
      <c r="BF4" s="29">
        <f>SAM_working2!BF4</f>
        <v>5532.2079669859304</v>
      </c>
      <c r="BG4" s="29">
        <f>SAM_working2!BG4</f>
        <v>29982.794531350701</v>
      </c>
      <c r="BH4" s="29">
        <f>SAM_working2!BH4</f>
        <v>9724.7511392515808</v>
      </c>
      <c r="BI4" s="29">
        <f>SAM_working2!BI4</f>
        <v>12940.394474561699</v>
      </c>
      <c r="BJ4" s="29">
        <f>SAM_working2!BJ4</f>
        <v>34192.733495431799</v>
      </c>
      <c r="BK4" s="29">
        <f>SAM_working2!BK4</f>
        <v>21357.575351451102</v>
      </c>
      <c r="BL4" s="29">
        <f>SAM_working2!BL4</f>
        <v>3194.2946939206799</v>
      </c>
      <c r="BM4" s="29">
        <f>SAM_working2!BM4</f>
        <v>3764.3553065966598</v>
      </c>
      <c r="BN4" s="29">
        <f>SAM_working2!BN4</f>
        <v>144.87385482369501</v>
      </c>
      <c r="BO4" s="29">
        <f>SAM_working2!BO4</f>
        <v>12122.9370074625</v>
      </c>
      <c r="BP4" s="29">
        <f>SAM_working2!BP4</f>
        <v>0</v>
      </c>
      <c r="BQ4" s="29">
        <f>SAM_working2!BQ4</f>
        <v>804859.50388186995</v>
      </c>
      <c r="BR4" s="29">
        <f>SAM_working2!BR4</f>
        <v>141764.991006244</v>
      </c>
      <c r="BS4" s="29">
        <f>SAM_working2!BS4</f>
        <v>63399.060607744301</v>
      </c>
      <c r="BT4" s="29">
        <f>SAM_working2!BT4</f>
        <v>4223.97285378584</v>
      </c>
      <c r="BU4" s="29">
        <f>SAM_working2!BU4</f>
        <v>2565714.8530795299</v>
      </c>
      <c r="BV4" s="29">
        <f>SAM_working2!BV4</f>
        <v>35801.280918119701</v>
      </c>
      <c r="BW4" s="29">
        <f>SAM_working2!BW4</f>
        <v>1309.30860866901</v>
      </c>
      <c r="BX4" s="29">
        <f>SAM_working2!BX4</f>
        <v>3766.94602857771</v>
      </c>
      <c r="BY4" s="29">
        <f>SAM_working2!BY4</f>
        <v>13490.169224887701</v>
      </c>
      <c r="BZ4" s="29">
        <f>SAM_working2!BZ4</f>
        <v>34973.615062436002</v>
      </c>
      <c r="CA4" s="29">
        <f>SAM_working2!CA4</f>
        <v>0</v>
      </c>
      <c r="CB4" s="29">
        <f>SAM_working2!CB4</f>
        <v>58365.056981036098</v>
      </c>
      <c r="CC4" s="29">
        <f>SAM_working2!CC4</f>
        <v>321851.83844207198</v>
      </c>
      <c r="CD4" s="29">
        <f>SAM_working2!CD4</f>
        <v>31577426.1870462</v>
      </c>
      <c r="CE4" s="29">
        <f>SAM_working2!CE4</f>
        <v>1659.75497798164</v>
      </c>
      <c r="CF4" s="29">
        <f>SAM_working2!CF4</f>
        <v>2965.7928698737101</v>
      </c>
      <c r="CG4" s="29">
        <f>SAM_working2!CG4</f>
        <v>217990.97434137299</v>
      </c>
      <c r="CH4" s="29">
        <f>SAM_working2!CH4</f>
        <v>0</v>
      </c>
      <c r="CI4" s="29">
        <f>SAM_working2!CI4</f>
        <v>33636.976449995003</v>
      </c>
      <c r="CJ4" s="29">
        <f>SAM_working2!CJ4</f>
        <v>0</v>
      </c>
      <c r="CK4" s="29">
        <f>SAM_working2!CK4</f>
        <v>0</v>
      </c>
      <c r="CL4" s="29">
        <f>SAM_working2!CL4</f>
        <v>0</v>
      </c>
      <c r="CM4" s="29">
        <f>SAM_working2!CM4</f>
        <v>0</v>
      </c>
      <c r="CN4" s="29">
        <f>SAM_working2!CN4</f>
        <v>0</v>
      </c>
      <c r="CO4" s="29">
        <f>SAM_working2!CO4</f>
        <v>115710466.06971</v>
      </c>
      <c r="CP4" s="29">
        <f>SAM_working2!CP4</f>
        <v>114403054.424062</v>
      </c>
      <c r="CQ4" s="29">
        <f>SAM_working2!CQ4</f>
        <v>90574670.802549794</v>
      </c>
      <c r="CR4" s="29">
        <f>SAM_working2!CR4</f>
        <v>109548702.971054</v>
      </c>
      <c r="CS4" s="29">
        <f>SAM_working2!CS4</f>
        <v>253796185.467352</v>
      </c>
      <c r="CT4" s="29">
        <f>SAM_working2!CT4</f>
        <v>330003809.64583999</v>
      </c>
      <c r="CU4" s="29">
        <f>SAM_working2!CU4-FV_proportion_row!E11</f>
        <v>531066434.42637217</v>
      </c>
      <c r="CV4" s="29">
        <f>SAM_working2!CV4-FV_proportion_row!F11</f>
        <v>418577232.38728535</v>
      </c>
      <c r="CW4" s="29">
        <f>SAM_working2!CW4-FV_proportion_row!G11</f>
        <v>759518999.73576605</v>
      </c>
      <c r="CX4" s="29">
        <f>SAM_working2!CX4</f>
        <v>130.32492097220799</v>
      </c>
      <c r="CY4" s="29">
        <f>SAM_working2!CY4</f>
        <v>762.32387902623702</v>
      </c>
      <c r="CZ4" s="29">
        <f>SAM_working2!CZ4</f>
        <v>0</v>
      </c>
      <c r="DA4" s="29">
        <f>SAM_working2!DA4</f>
        <v>15440229.922684399</v>
      </c>
      <c r="DB4" s="29">
        <f>SAM_working2!DB4-FV_proportion_row!H11</f>
        <v>7023500.3501312109</v>
      </c>
      <c r="DC4" s="29">
        <f>SAM_working2!DC4-FV_proportion_row!I11</f>
        <v>8284596.885422131</v>
      </c>
      <c r="DD4" s="29">
        <f>SAM_working2!DD4</f>
        <v>0</v>
      </c>
      <c r="DE4" s="29">
        <f>SAM_working2!DE4</f>
        <v>0</v>
      </c>
      <c r="DF4" s="29">
        <f>SAM_working2!DF4</f>
        <v>0</v>
      </c>
      <c r="DG4" s="29">
        <f>SAM_working2!DG4</f>
        <v>0</v>
      </c>
      <c r="DH4" s="29">
        <f>SAM_working2!DH4</f>
        <v>1120780491.1140399</v>
      </c>
      <c r="DI4" s="29">
        <f>SAM_working2!DI4-FV_proportion_row!J11</f>
        <v>9119801018.6264763</v>
      </c>
      <c r="DJ4" s="29">
        <f t="shared" si="0"/>
        <v>14107454395.976368</v>
      </c>
    </row>
    <row r="5" spans="1:114">
      <c r="A5" t="s">
        <v>90</v>
      </c>
      <c r="B5" s="29">
        <f>SAM_working2!B5</f>
        <v>5704749.29270034</v>
      </c>
      <c r="C5" s="29">
        <f>SAM_working2!C5</f>
        <v>142833.56389318555</v>
      </c>
      <c r="D5" s="60">
        <f>SAM_working2!D5-FV_proportion_col!G5</f>
        <v>9724753.5330820587</v>
      </c>
      <c r="E5" s="60">
        <f>SAM_working2!E5-FV_proportion_col!H5</f>
        <v>180760944.82920539</v>
      </c>
      <c r="F5" s="29">
        <f>SAM_working2!F5</f>
        <v>2211005.93806552</v>
      </c>
      <c r="G5" s="29">
        <f>SAM_working2!G5</f>
        <v>173229.25195020501</v>
      </c>
      <c r="H5" s="29">
        <f>SAM_working2!H5</f>
        <v>148.308868332738</v>
      </c>
      <c r="I5" s="29">
        <f>SAM_working2!I5</f>
        <v>0</v>
      </c>
      <c r="J5" s="29">
        <f>SAM_working2!J5</f>
        <v>0</v>
      </c>
      <c r="K5" s="29">
        <f>SAM_working2!K5</f>
        <v>0</v>
      </c>
      <c r="L5" s="29">
        <f>SAM_working2!L5</f>
        <v>140.279712807919</v>
      </c>
      <c r="M5" s="29">
        <f>SAM_working2!M5</f>
        <v>4235.2303015822399</v>
      </c>
      <c r="N5" s="29">
        <f>SAM_working2!N5</f>
        <v>13436.094617614201</v>
      </c>
      <c r="O5" s="29">
        <f>SAM_working2!O5-FV_proportion_row!B12</f>
        <v>1130048910.5289371</v>
      </c>
      <c r="P5" s="29">
        <f>SAM_working2!P5</f>
        <v>1346536906.01144</v>
      </c>
      <c r="Q5" s="29">
        <f>SAM_working2!Q5</f>
        <v>0</v>
      </c>
      <c r="R5" s="29">
        <f>SAM_working2!R5</f>
        <v>0</v>
      </c>
      <c r="S5" s="29">
        <f>SAM_working2!S5</f>
        <v>0</v>
      </c>
      <c r="T5" s="29">
        <f>SAM_working2!T5</f>
        <v>0</v>
      </c>
      <c r="U5" s="29">
        <f>SAM_working2!U5</f>
        <v>475.8904202667</v>
      </c>
      <c r="V5" s="29">
        <f>SAM_working2!V5</f>
        <v>695.13091641268204</v>
      </c>
      <c r="W5" s="29">
        <f>SAM_working2!W5</f>
        <v>759.692445107494</v>
      </c>
      <c r="X5" s="29">
        <f>SAM_working2!X5</f>
        <v>625.34947297590895</v>
      </c>
      <c r="Y5" s="29">
        <f>SAM_working2!Y5</f>
        <v>364.195852297057</v>
      </c>
      <c r="Z5" s="29">
        <f>SAM_working2!Z5</f>
        <v>1099.5398411280401</v>
      </c>
      <c r="AA5" s="29">
        <f>SAM_working2!AA5</f>
        <v>1400.0626856685201</v>
      </c>
      <c r="AB5" s="29">
        <f>SAM_working2!AB5</f>
        <v>311.11933360780199</v>
      </c>
      <c r="AC5" s="29">
        <f>SAM_working2!AC5</f>
        <v>1938.60533398442</v>
      </c>
      <c r="AD5" s="29">
        <f>SAM_working2!AD5</f>
        <v>515.30106023953294</v>
      </c>
      <c r="AE5" s="29">
        <f>SAM_working2!AE5</f>
        <v>496.45509715522599</v>
      </c>
      <c r="AF5" s="29">
        <f>SAM_working2!AF5</f>
        <v>0</v>
      </c>
      <c r="AG5" s="29">
        <f>SAM_working2!AG5</f>
        <v>597.46424047361302</v>
      </c>
      <c r="AH5" s="29">
        <f>SAM_working2!AH5</f>
        <v>526.825648731348</v>
      </c>
      <c r="AI5" s="29">
        <f>SAM_working2!AI5</f>
        <v>1644.1699635448199</v>
      </c>
      <c r="AJ5" s="29">
        <f>SAM_working2!AJ5-FV_proportion_row!C12</f>
        <v>-844830.11274664884</v>
      </c>
      <c r="AK5" s="29">
        <f>SAM_working2!AK5</f>
        <v>530.53404239221504</v>
      </c>
      <c r="AL5" s="29">
        <f>SAM_working2!AL5</f>
        <v>1257.8953991860999</v>
      </c>
      <c r="AM5" s="29">
        <f>SAM_working2!AM5</f>
        <v>1947.48427576725</v>
      </c>
      <c r="AN5" s="29">
        <f>SAM_working2!AN5-FV_proportion_row!D12</f>
        <v>-1025927.2887010047</v>
      </c>
      <c r="AO5" s="29">
        <f>SAM_working2!AO5</f>
        <v>33.334101676623497</v>
      </c>
      <c r="AP5" s="29">
        <f>SAM_working2!AP5</f>
        <v>2968.9787161827999</v>
      </c>
      <c r="AQ5" s="29">
        <f>SAM_working2!AQ5</f>
        <v>47.197102851297601</v>
      </c>
      <c r="AR5" s="29">
        <f>SAM_working2!AR5</f>
        <v>11885.951804497499</v>
      </c>
      <c r="AS5" s="29">
        <f>SAM_working2!AS5</f>
        <v>201.12990548321699</v>
      </c>
      <c r="AT5" s="29">
        <f>SAM_working2!AT5</f>
        <v>0</v>
      </c>
      <c r="AU5" s="29">
        <f>SAM_working2!AU5</f>
        <v>0</v>
      </c>
      <c r="AV5" s="29">
        <f>SAM_working2!AV5</f>
        <v>0</v>
      </c>
      <c r="AW5" s="29">
        <f>SAM_working2!AW5</f>
        <v>0</v>
      </c>
      <c r="AX5" s="29">
        <f>SAM_working2!AX5</f>
        <v>0</v>
      </c>
      <c r="AY5" s="29">
        <f>SAM_working2!AY5</f>
        <v>0</v>
      </c>
      <c r="AZ5" s="29">
        <f>SAM_working2!AZ5</f>
        <v>370347.88389691798</v>
      </c>
      <c r="BA5" s="29">
        <f>SAM_working2!BA5</f>
        <v>0</v>
      </c>
      <c r="BB5" s="29">
        <f>SAM_working2!BB5</f>
        <v>119.081708988394</v>
      </c>
      <c r="BC5" s="29">
        <f>SAM_working2!BC5</f>
        <v>2576.8332481208699</v>
      </c>
      <c r="BD5" s="29">
        <f>SAM_working2!BD5</f>
        <v>2239.4449373624402</v>
      </c>
      <c r="BE5" s="29">
        <f>SAM_working2!BE5</f>
        <v>225.363848507017</v>
      </c>
      <c r="BF5" s="29">
        <f>SAM_working2!BF5</f>
        <v>4244.8025332561101</v>
      </c>
      <c r="BG5" s="29">
        <f>SAM_working2!BG5</f>
        <v>23005.469595553699</v>
      </c>
      <c r="BH5" s="29">
        <f>SAM_working2!BH5</f>
        <v>7461.6949538992903</v>
      </c>
      <c r="BI5" s="29">
        <f>SAM_working2!BI5</f>
        <v>9929.0228376718096</v>
      </c>
      <c r="BJ5" s="29">
        <f>SAM_working2!BJ5</f>
        <v>26235.709616577598</v>
      </c>
      <c r="BK5" s="29">
        <f>SAM_working2!BK5</f>
        <v>16387.433461840901</v>
      </c>
      <c r="BL5" s="29">
        <f>SAM_working2!BL5</f>
        <v>2450.9473052417402</v>
      </c>
      <c r="BM5" s="29">
        <f>SAM_working2!BM5</f>
        <v>2888.3485647816801</v>
      </c>
      <c r="BN5" s="29">
        <f>SAM_working2!BN5</f>
        <v>111.16012081036099</v>
      </c>
      <c r="BO5" s="29">
        <f>SAM_working2!BO5</f>
        <v>9301.7966835071402</v>
      </c>
      <c r="BP5" s="29">
        <f>SAM_working2!BP5</f>
        <v>0</v>
      </c>
      <c r="BQ5" s="29">
        <f>SAM_working2!BQ5</f>
        <v>719480.65787418804</v>
      </c>
      <c r="BR5" s="29">
        <f>SAM_working2!BR5</f>
        <v>108830.638494112</v>
      </c>
      <c r="BS5" s="29">
        <f>SAM_working2!BS5</f>
        <v>48645.404272542502</v>
      </c>
      <c r="BT5" s="29">
        <f>SAM_working2!BT5</f>
        <v>3241.0080707656002</v>
      </c>
      <c r="BU5" s="29">
        <f>SAM_working2!BU5</f>
        <v>4117955.3642816101</v>
      </c>
      <c r="BV5" s="29">
        <f>SAM_working2!BV5</f>
        <v>27469.930422345398</v>
      </c>
      <c r="BW5" s="29">
        <f>SAM_working2!BW5</f>
        <v>1004.61814379698</v>
      </c>
      <c r="BX5" s="29">
        <f>SAM_working2!BX5</f>
        <v>2890.33639736024</v>
      </c>
      <c r="BY5" s="29">
        <f>SAM_working2!BY5</f>
        <v>10350.8589773886</v>
      </c>
      <c r="BZ5" s="29">
        <f>SAM_working2!BZ5</f>
        <v>26834.871483516301</v>
      </c>
      <c r="CA5" s="29">
        <f>SAM_working2!CA5</f>
        <v>0</v>
      </c>
      <c r="CB5" s="29">
        <f>SAM_working2!CB5</f>
        <v>185543.914931557</v>
      </c>
      <c r="CC5" s="29">
        <f>SAM_working2!CC5</f>
        <v>687992.14640027203</v>
      </c>
      <c r="CD5" s="29">
        <f>SAM_working2!CD5</f>
        <v>14220552.1604777</v>
      </c>
      <c r="CE5" s="29">
        <f>SAM_working2!CE5</f>
        <v>1273.51180164677</v>
      </c>
      <c r="CF5" s="29">
        <f>SAM_working2!CF5</f>
        <v>2275.6203603118902</v>
      </c>
      <c r="CG5" s="29">
        <f>SAM_working2!CG5</f>
        <v>261013.93629592899</v>
      </c>
      <c r="CH5" s="29">
        <f>SAM_working2!CH5</f>
        <v>0</v>
      </c>
      <c r="CI5" s="29">
        <f>SAM_working2!CI5</f>
        <v>25809.2833273955</v>
      </c>
      <c r="CJ5" s="29">
        <f>SAM_working2!CJ5</f>
        <v>0</v>
      </c>
      <c r="CK5" s="29">
        <f>SAM_working2!CK5</f>
        <v>0</v>
      </c>
      <c r="CL5" s="29">
        <f>SAM_working2!CL5</f>
        <v>0</v>
      </c>
      <c r="CM5" s="29">
        <f>SAM_working2!CM5</f>
        <v>0</v>
      </c>
      <c r="CN5" s="29">
        <f>SAM_working2!CN5</f>
        <v>0</v>
      </c>
      <c r="CO5" s="29">
        <f>SAM_working2!CO5</f>
        <v>67897754.626660705</v>
      </c>
      <c r="CP5" s="29">
        <f>SAM_working2!CP5</f>
        <v>63281798.041024603</v>
      </c>
      <c r="CQ5" s="29">
        <f>SAM_working2!CQ5</f>
        <v>50884302.956194602</v>
      </c>
      <c r="CR5" s="29">
        <f>SAM_working2!CR5</f>
        <v>57475102.559894197</v>
      </c>
      <c r="CS5" s="29">
        <f>SAM_working2!CS5</f>
        <v>136171504.848683</v>
      </c>
      <c r="CT5" s="29">
        <f>SAM_working2!CT5</f>
        <v>162615857.543286</v>
      </c>
      <c r="CU5" s="29">
        <f>SAM_working2!CU5-FV_proportion_row!E12</f>
        <v>294057533.58006954</v>
      </c>
      <c r="CV5" s="29">
        <f>SAM_working2!CV5-FV_proportion_row!F12</f>
        <v>217743727.93730932</v>
      </c>
      <c r="CW5" s="29">
        <f>SAM_working2!CW5-FV_proportion_row!G12</f>
        <v>437361993.79313266</v>
      </c>
      <c r="CX5" s="29">
        <f>SAM_working2!CX5</f>
        <v>99.996883340347495</v>
      </c>
      <c r="CY5" s="29">
        <f>SAM_working2!CY5</f>
        <v>584.92275636832198</v>
      </c>
      <c r="CZ5" s="29">
        <f>SAM_working2!CZ5</f>
        <v>0</v>
      </c>
      <c r="DA5" s="29">
        <f>SAM_working2!DA5</f>
        <v>18518553.514624499</v>
      </c>
      <c r="DB5" s="29">
        <f>SAM_working2!DB5-FV_proportion_row!H12</f>
        <v>6229453.5825458486</v>
      </c>
      <c r="DC5" s="29">
        <f>SAM_working2!DC5-FV_proportion_row!I12</f>
        <v>12718271.771790218</v>
      </c>
      <c r="DD5" s="29">
        <f>SAM_working2!DD5</f>
        <v>0</v>
      </c>
      <c r="DE5" s="29">
        <f>SAM_working2!DE5</f>
        <v>0</v>
      </c>
      <c r="DF5" s="29">
        <f>SAM_working2!DF5</f>
        <v>0</v>
      </c>
      <c r="DG5" s="29">
        <f>SAM_working2!DG5</f>
        <v>0</v>
      </c>
      <c r="DH5" s="29">
        <f>SAM_working2!DH5</f>
        <v>2074551212.7756801</v>
      </c>
      <c r="DI5" s="29">
        <f>SAM_working2!DI5-FV_proportion_row!J12</f>
        <v>10926805589.238945</v>
      </c>
      <c r="DJ5" s="29">
        <f t="shared" si="0"/>
        <v>17220722888.713791</v>
      </c>
    </row>
    <row r="6" spans="1:114">
      <c r="A6" t="s">
        <v>5</v>
      </c>
      <c r="B6" s="29">
        <f>SAM_working2!B6</f>
        <v>20004130.942457799</v>
      </c>
      <c r="C6" s="29">
        <f>SAM_working2!C6</f>
        <v>0</v>
      </c>
      <c r="D6" s="60">
        <f>SAM_working2!D6-FV_proportion_col!G6</f>
        <v>23836903.570210099</v>
      </c>
      <c r="E6" s="60">
        <f>SAM_working2!E6-FV_proportion_col!H6</f>
        <v>53965282.010933101</v>
      </c>
      <c r="F6" s="29">
        <f>SAM_working2!F6</f>
        <v>2276168496.2072701</v>
      </c>
      <c r="G6" s="29">
        <f>SAM_working2!G6</f>
        <v>280654.08153468202</v>
      </c>
      <c r="H6" s="29">
        <f>SAM_working2!H6</f>
        <v>194.50563269564299</v>
      </c>
      <c r="I6" s="29">
        <f>SAM_working2!I6</f>
        <v>832586.669576657</v>
      </c>
      <c r="J6" s="29">
        <f>SAM_working2!J6</f>
        <v>0</v>
      </c>
      <c r="K6" s="29">
        <f>SAM_working2!K6</f>
        <v>1.1188251274507399</v>
      </c>
      <c r="L6" s="29">
        <f>SAM_working2!L6</f>
        <v>185.11211036404299</v>
      </c>
      <c r="M6" s="29">
        <f>SAM_working2!M6</f>
        <v>5588.7797551819003</v>
      </c>
      <c r="N6" s="29">
        <f>SAM_working2!N6</f>
        <v>17730.174805270199</v>
      </c>
      <c r="O6" s="29">
        <f>SAM_working2!O6</f>
        <v>9551858964.3569908</v>
      </c>
      <c r="P6" s="29">
        <f>SAM_working2!P6</f>
        <v>309073.32772471698</v>
      </c>
      <c r="Q6" s="29">
        <f>SAM_working2!Q6</f>
        <v>1713479.00890016</v>
      </c>
      <c r="R6" s="29">
        <f>SAM_working2!R6</f>
        <v>5075172.9491796102</v>
      </c>
      <c r="S6" s="29">
        <f>SAM_working2!S6</f>
        <v>73504.489849569698</v>
      </c>
      <c r="T6" s="29">
        <f>SAM_working2!T6</f>
        <v>1255.9353623264401</v>
      </c>
      <c r="U6" s="29">
        <f>SAM_working2!U6</f>
        <v>572851.41429637896</v>
      </c>
      <c r="V6" s="29">
        <f>SAM_working2!V6</f>
        <v>22768.8484742785</v>
      </c>
      <c r="W6" s="29">
        <f>SAM_working2!W6</f>
        <v>2438.5705594036699</v>
      </c>
      <c r="X6" s="29">
        <f>SAM_working2!X6</f>
        <v>825.20671264931002</v>
      </c>
      <c r="Y6" s="29">
        <f>SAM_working2!Y6</f>
        <v>37515.769123239203</v>
      </c>
      <c r="Z6" s="29">
        <f>SAM_working2!Z6</f>
        <v>81566.0136890133</v>
      </c>
      <c r="AA6" s="29">
        <f>SAM_working2!AA6</f>
        <v>2138.1401108988498</v>
      </c>
      <c r="AB6" s="29">
        <f>SAM_working2!AB6</f>
        <v>410.55085775698598</v>
      </c>
      <c r="AC6" s="29">
        <f>SAM_working2!AC6</f>
        <v>2558.1697977113799</v>
      </c>
      <c r="AD6" s="29">
        <f>SAM_working2!AD6</f>
        <v>679.98761064175403</v>
      </c>
      <c r="AE6" s="29">
        <f>SAM_working2!AE6</f>
        <v>655.11861192092294</v>
      </c>
      <c r="AF6" s="29">
        <f>SAM_working2!AF6</f>
        <v>0</v>
      </c>
      <c r="AG6" s="29">
        <f>SAM_working2!AG6</f>
        <v>788.40955835544605</v>
      </c>
      <c r="AH6" s="29">
        <f>SAM_working2!AH6</f>
        <v>6113.9405378500296</v>
      </c>
      <c r="AI6" s="29">
        <f>SAM_working2!AI6</f>
        <v>1247973.4586097801</v>
      </c>
      <c r="AJ6" s="29">
        <f>SAM_working2!AJ6</f>
        <v>88381.354518808395</v>
      </c>
      <c r="AK6" s="29">
        <f>SAM_working2!AK6</f>
        <v>700.08894544618204</v>
      </c>
      <c r="AL6" s="29">
        <f>SAM_working2!AL6</f>
        <v>1659.9098137547201</v>
      </c>
      <c r="AM6" s="29">
        <f>SAM_working2!AM6</f>
        <v>2569.88638607843</v>
      </c>
      <c r="AN6" s="29">
        <f>SAM_working2!AN6</f>
        <v>4660.1209379987404</v>
      </c>
      <c r="AO6" s="29">
        <f>SAM_working2!AO6</f>
        <v>43.987443265573901</v>
      </c>
      <c r="AP6" s="29">
        <f>SAM_working2!AP6</f>
        <v>3917.8431775880899</v>
      </c>
      <c r="AQ6" s="29">
        <f>SAM_working2!AQ6</f>
        <v>62.280960924374398</v>
      </c>
      <c r="AR6" s="29">
        <f>SAM_working2!AR6</f>
        <v>15684.617384614599</v>
      </c>
      <c r="AS6" s="29">
        <f>SAM_working2!AS6</f>
        <v>102003.954992214</v>
      </c>
      <c r="AT6" s="29">
        <f>SAM_working2!AT6</f>
        <v>0</v>
      </c>
      <c r="AU6" s="29">
        <f>SAM_working2!AU6</f>
        <v>0</v>
      </c>
      <c r="AV6" s="29">
        <f>SAM_working2!AV6</f>
        <v>0</v>
      </c>
      <c r="AW6" s="29">
        <f>SAM_working2!AW6</f>
        <v>0</v>
      </c>
      <c r="AX6" s="29">
        <f>SAM_working2!AX6</f>
        <v>0</v>
      </c>
      <c r="AY6" s="29">
        <f>SAM_working2!AY6</f>
        <v>0</v>
      </c>
      <c r="AZ6" s="29">
        <f>SAM_working2!AZ6</f>
        <v>362728.33050449099</v>
      </c>
      <c r="BA6" s="29">
        <f>SAM_working2!BA6</f>
        <v>0</v>
      </c>
      <c r="BB6" s="29">
        <f>SAM_working2!BB6</f>
        <v>157.13937543329399</v>
      </c>
      <c r="BC6" s="29">
        <f>SAM_working2!BC6</f>
        <v>3400.3708096339701</v>
      </c>
      <c r="BD6" s="29">
        <f>SAM_working2!BD6</f>
        <v>2955.1555966389801</v>
      </c>
      <c r="BE6" s="29">
        <f>SAM_working2!BE6</f>
        <v>297.38853011496298</v>
      </c>
      <c r="BF6" s="29">
        <f>SAM_working2!BF6</f>
        <v>5601.4112039536103</v>
      </c>
      <c r="BG6" s="29">
        <f>SAM_working2!BG6</f>
        <v>30357.8539013687</v>
      </c>
      <c r="BH6" s="29">
        <f>SAM_working2!BH6</f>
        <v>9846.39954103934</v>
      </c>
      <c r="BI6" s="29">
        <f>SAM_working2!BI6</f>
        <v>13102.2678514525</v>
      </c>
      <c r="BJ6" s="29">
        <f>SAM_working2!BJ6</f>
        <v>34620.4556368946</v>
      </c>
      <c r="BK6" s="29">
        <f>SAM_working2!BK6</f>
        <v>21624.7405334041</v>
      </c>
      <c r="BL6" s="29">
        <f>SAM_working2!BL6</f>
        <v>3234.25261559809</v>
      </c>
      <c r="BM6" s="29">
        <f>SAM_working2!BM6</f>
        <v>3811.44420380868</v>
      </c>
      <c r="BN6" s="29">
        <f>SAM_working2!BN6</f>
        <v>146.686104067689</v>
      </c>
      <c r="BO6" s="29">
        <f>SAM_working2!BO6</f>
        <v>12274.584683666701</v>
      </c>
      <c r="BP6" s="29">
        <f>SAM_working2!BP6</f>
        <v>0</v>
      </c>
      <c r="BQ6" s="29">
        <f>SAM_working2!BQ6</f>
        <v>171482992.81401101</v>
      </c>
      <c r="BR6" s="29">
        <f>SAM_working2!BR6</f>
        <v>2023212.4915841599</v>
      </c>
      <c r="BS6" s="29">
        <f>SAM_working2!BS6</f>
        <v>1070195.11334541</v>
      </c>
      <c r="BT6" s="29">
        <f>SAM_working2!BT6</f>
        <v>4276.8111773069304</v>
      </c>
      <c r="BU6" s="29">
        <f>SAM_working2!BU6</f>
        <v>6709281.6375115998</v>
      </c>
      <c r="BV6" s="29">
        <f>SAM_working2!BV6</f>
        <v>36249.124625714998</v>
      </c>
      <c r="BW6" s="29">
        <f>SAM_working2!BW6</f>
        <v>1325.6869506348701</v>
      </c>
      <c r="BX6" s="29">
        <f>SAM_working2!BX6</f>
        <v>3814.0673335278798</v>
      </c>
      <c r="BY6" s="29">
        <f>SAM_working2!BY6</f>
        <v>13658.919818353301</v>
      </c>
      <c r="BZ6" s="29">
        <f>SAM_working2!BZ6</f>
        <v>35411.105371047997</v>
      </c>
      <c r="CA6" s="29">
        <f>SAM_working2!CA6</f>
        <v>0</v>
      </c>
      <c r="CB6" s="29">
        <f>SAM_working2!CB6</f>
        <v>36490752.375555001</v>
      </c>
      <c r="CC6" s="29">
        <f>SAM_working2!CC6</f>
        <v>2358002.8581903898</v>
      </c>
      <c r="CD6" s="29">
        <f>SAM_working2!CD6</f>
        <v>317424117.38011199</v>
      </c>
      <c r="CE6" s="29">
        <f>SAM_working2!CE6</f>
        <v>1680.51710726799</v>
      </c>
      <c r="CF6" s="29">
        <f>SAM_working2!CF6</f>
        <v>3002.8924272286899</v>
      </c>
      <c r="CG6" s="29">
        <f>SAM_working2!CG6</f>
        <v>178132.948223835</v>
      </c>
      <c r="CH6" s="29">
        <f>SAM_working2!CH6</f>
        <v>0</v>
      </c>
      <c r="CI6" s="29">
        <f>SAM_working2!CI6</f>
        <v>34057.746541437002</v>
      </c>
      <c r="CJ6" s="29">
        <f>SAM_working2!CJ6</f>
        <v>0</v>
      </c>
      <c r="CK6" s="29">
        <f>SAM_working2!CK6</f>
        <v>0</v>
      </c>
      <c r="CL6" s="29">
        <f>SAM_working2!CL6</f>
        <v>0</v>
      </c>
      <c r="CM6" s="29">
        <f>SAM_working2!CM6</f>
        <v>0</v>
      </c>
      <c r="CN6" s="29">
        <f>SAM_working2!CN6</f>
        <v>0</v>
      </c>
      <c r="CO6" s="29">
        <f>SAM_working2!CO6</f>
        <v>72814811.026466101</v>
      </c>
      <c r="CP6" s="29">
        <f>SAM_working2!CP6</f>
        <v>73927106.074376404</v>
      </c>
      <c r="CQ6" s="29">
        <f>SAM_working2!CQ6</f>
        <v>59091509.758134797</v>
      </c>
      <c r="CR6" s="29">
        <f>SAM_working2!CR6</f>
        <v>66499059.680129401</v>
      </c>
      <c r="CS6" s="29">
        <f>SAM_working2!CS6</f>
        <v>159817153.09028399</v>
      </c>
      <c r="CT6" s="29">
        <f>SAM_working2!CT6</f>
        <v>197986736.970305</v>
      </c>
      <c r="CU6" s="29">
        <f>SAM_working2!CU6</f>
        <v>310239257.47289097</v>
      </c>
      <c r="CV6" s="29">
        <f>SAM_working2!CV6</f>
        <v>246047521.24179599</v>
      </c>
      <c r="CW6" s="29">
        <f>SAM_working2!CW6</f>
        <v>483883567.43715501</v>
      </c>
      <c r="CX6" s="29">
        <f>SAM_working2!CX6</f>
        <v>131.95517537382401</v>
      </c>
      <c r="CY6" s="29">
        <f>SAM_working2!CY6</f>
        <v>2140964.2242888799</v>
      </c>
      <c r="CZ6" s="29">
        <f>SAM_working2!CZ6</f>
        <v>0</v>
      </c>
      <c r="DA6" s="29">
        <f>SAM_working2!DA6</f>
        <v>99671831.739711598</v>
      </c>
      <c r="DB6" s="29">
        <f>SAM_working2!DB6</f>
        <v>2954875.4348019501</v>
      </c>
      <c r="DC6" s="29">
        <f>SAM_working2!DC6</f>
        <v>38809810.378395803</v>
      </c>
      <c r="DD6" s="29">
        <f>SAM_working2!DD6</f>
        <v>0</v>
      </c>
      <c r="DE6" s="29">
        <f>SAM_working2!DE6</f>
        <v>0</v>
      </c>
      <c r="DF6" s="29">
        <f>SAM_working2!DF6</f>
        <v>0</v>
      </c>
      <c r="DG6" s="29">
        <f>SAM_working2!DG6</f>
        <v>57306791.385540999</v>
      </c>
      <c r="DH6" s="29">
        <f>SAM_working2!DH6</f>
        <v>45033692.275024503</v>
      </c>
      <c r="DI6" s="29">
        <f>SAM_working2!DI6</f>
        <v>3565568599.8771801</v>
      </c>
      <c r="DJ6" s="29">
        <f t="shared" si="0"/>
        <v>17956509913.876865</v>
      </c>
    </row>
    <row r="7" spans="1:114">
      <c r="A7" t="s">
        <v>6</v>
      </c>
      <c r="B7" s="29">
        <f>SAM_working2!B7</f>
        <v>26271.042314882201</v>
      </c>
      <c r="C7" s="29">
        <f>SAM_working2!C7</f>
        <v>0</v>
      </c>
      <c r="D7" s="60">
        <f>SAM_working2!D7-FV_proportion_col!G7</f>
        <v>435.11687667099699</v>
      </c>
      <c r="E7" s="60">
        <f>SAM_working2!E7-FV_proportion_col!H7</f>
        <v>0</v>
      </c>
      <c r="F7" s="29">
        <f>SAM_working2!F7</f>
        <v>25724.501224816799</v>
      </c>
      <c r="G7" s="29">
        <f>SAM_working2!G7</f>
        <v>18717017.4328252</v>
      </c>
      <c r="H7" s="29">
        <f>SAM_working2!H7</f>
        <v>0</v>
      </c>
      <c r="I7" s="29">
        <f>SAM_working2!I7</f>
        <v>6178.0757272463097</v>
      </c>
      <c r="J7" s="29">
        <f>SAM_working2!J7</f>
        <v>0</v>
      </c>
      <c r="K7" s="29">
        <f>SAM_working2!K7</f>
        <v>421.35742438186702</v>
      </c>
      <c r="L7" s="29">
        <f>SAM_working2!L7</f>
        <v>6.8234766022794897</v>
      </c>
      <c r="M7" s="29">
        <f>SAM_working2!M7</f>
        <v>0</v>
      </c>
      <c r="N7" s="29">
        <f>SAM_working2!N7</f>
        <v>5849.4682790819097</v>
      </c>
      <c r="O7" s="29">
        <f>SAM_working2!O7</f>
        <v>78494311.939821899</v>
      </c>
      <c r="P7" s="29">
        <f>SAM_working2!P7</f>
        <v>14372045.881715801</v>
      </c>
      <c r="Q7" s="29">
        <f>SAM_working2!Q7</f>
        <v>680.95767699736496</v>
      </c>
      <c r="R7" s="29">
        <f>SAM_working2!R7</f>
        <v>0</v>
      </c>
      <c r="S7" s="29">
        <f>SAM_working2!S7</f>
        <v>25732145.247529801</v>
      </c>
      <c r="T7" s="29">
        <f>SAM_working2!T7</f>
        <v>439672.61361901899</v>
      </c>
      <c r="U7" s="29">
        <f>SAM_working2!U7</f>
        <v>200321592.790351</v>
      </c>
      <c r="V7" s="29">
        <f>SAM_working2!V7</f>
        <v>7649702.5232077502</v>
      </c>
      <c r="W7" s="29">
        <f>SAM_working2!W7</f>
        <v>502738.933495779</v>
      </c>
      <c r="X7" s="29">
        <f>SAM_working2!X7</f>
        <v>0</v>
      </c>
      <c r="Y7" s="29">
        <f>SAM_working2!Y7</f>
        <v>12986809.0682342</v>
      </c>
      <c r="Z7" s="29">
        <f>SAM_working2!Z7</f>
        <v>28046349.1361214</v>
      </c>
      <c r="AA7" s="29">
        <f>SAM_working2!AA7</f>
        <v>101741.613392435</v>
      </c>
      <c r="AB7" s="29">
        <f>SAM_working2!AB7</f>
        <v>0</v>
      </c>
      <c r="AC7" s="29">
        <f>SAM_working2!AC7</f>
        <v>0</v>
      </c>
      <c r="AD7" s="29">
        <f>SAM_working2!AD7</f>
        <v>0</v>
      </c>
      <c r="AE7" s="29">
        <f>SAM_working2!AE7</f>
        <v>0</v>
      </c>
      <c r="AF7" s="29">
        <f>SAM_working2!AF7</f>
        <v>0</v>
      </c>
      <c r="AG7" s="29">
        <f>SAM_working2!AG7</f>
        <v>0</v>
      </c>
      <c r="AH7" s="29">
        <f>SAM_working2!AH7</f>
        <v>1896971.7069047301</v>
      </c>
      <c r="AI7" s="29">
        <f>SAM_working2!AI7</f>
        <v>12507925.2851467</v>
      </c>
      <c r="AJ7" s="29">
        <f>SAM_working2!AJ7</f>
        <v>163.18034043727201</v>
      </c>
      <c r="AK7" s="29">
        <f>SAM_working2!AK7</f>
        <v>959.32345628044095</v>
      </c>
      <c r="AL7" s="29">
        <f>SAM_working2!AL7</f>
        <v>0</v>
      </c>
      <c r="AM7" s="29">
        <f>SAM_working2!AM7</f>
        <v>0</v>
      </c>
      <c r="AN7" s="29">
        <f>SAM_working2!AN7</f>
        <v>591.30149104468398</v>
      </c>
      <c r="AO7" s="29">
        <f>SAM_working2!AO7</f>
        <v>0</v>
      </c>
      <c r="AP7" s="29">
        <f>SAM_working2!AP7</f>
        <v>364.23301872011302</v>
      </c>
      <c r="AQ7" s="29">
        <f>SAM_working2!AQ7</f>
        <v>0</v>
      </c>
      <c r="AR7" s="29">
        <f>SAM_working2!AR7</f>
        <v>0</v>
      </c>
      <c r="AS7" s="29">
        <f>SAM_working2!AS7</f>
        <v>41.405000862010198</v>
      </c>
      <c r="AT7" s="29">
        <f>SAM_working2!AT7</f>
        <v>0</v>
      </c>
      <c r="AU7" s="29">
        <f>SAM_working2!AU7</f>
        <v>0</v>
      </c>
      <c r="AV7" s="29">
        <f>SAM_working2!AV7</f>
        <v>0</v>
      </c>
      <c r="AW7" s="29">
        <f>SAM_working2!AW7</f>
        <v>0</v>
      </c>
      <c r="AX7" s="29">
        <f>SAM_working2!AX7</f>
        <v>0</v>
      </c>
      <c r="AY7" s="29">
        <f>SAM_working2!AY7</f>
        <v>0</v>
      </c>
      <c r="AZ7" s="29">
        <f>SAM_working2!AZ7</f>
        <v>1.8684839083975</v>
      </c>
      <c r="BA7" s="29">
        <f>SAM_working2!BA7</f>
        <v>0</v>
      </c>
      <c r="BB7" s="29">
        <f>SAM_working2!BB7</f>
        <v>0</v>
      </c>
      <c r="BC7" s="29">
        <f>SAM_working2!BC7</f>
        <v>0</v>
      </c>
      <c r="BD7" s="29">
        <f>SAM_working2!BD7</f>
        <v>0</v>
      </c>
      <c r="BE7" s="29">
        <f>SAM_working2!BE7</f>
        <v>0</v>
      </c>
      <c r="BF7" s="29">
        <f>SAM_working2!BF7</f>
        <v>0</v>
      </c>
      <c r="BG7" s="29">
        <f>SAM_working2!BG7</f>
        <v>0</v>
      </c>
      <c r="BH7" s="29">
        <f>SAM_working2!BH7</f>
        <v>0</v>
      </c>
      <c r="BI7" s="29">
        <f>SAM_working2!BI7</f>
        <v>0</v>
      </c>
      <c r="BJ7" s="29">
        <f>SAM_working2!BJ7</f>
        <v>0</v>
      </c>
      <c r="BK7" s="29">
        <f>SAM_working2!BK7</f>
        <v>2.26497894947852</v>
      </c>
      <c r="BL7" s="29">
        <f>SAM_working2!BL7</f>
        <v>0</v>
      </c>
      <c r="BM7" s="29">
        <f>SAM_working2!BM7</f>
        <v>0</v>
      </c>
      <c r="BN7" s="29">
        <f>SAM_working2!BN7</f>
        <v>28.635415053921498</v>
      </c>
      <c r="BO7" s="29">
        <f>SAM_working2!BO7</f>
        <v>0</v>
      </c>
      <c r="BP7" s="29">
        <f>SAM_working2!BP7</f>
        <v>0</v>
      </c>
      <c r="BQ7" s="29">
        <f>SAM_working2!BQ7</f>
        <v>4284158.4262254396</v>
      </c>
      <c r="BR7" s="29">
        <f>SAM_working2!BR7</f>
        <v>16.2534789233382</v>
      </c>
      <c r="BS7" s="29">
        <f>SAM_working2!BS7</f>
        <v>301460.37103174202</v>
      </c>
      <c r="BT7" s="29">
        <f>SAM_working2!BT7</f>
        <v>0</v>
      </c>
      <c r="BU7" s="29">
        <f>SAM_working2!BU7</f>
        <v>345652.33566414798</v>
      </c>
      <c r="BV7" s="29">
        <f>SAM_working2!BV7</f>
        <v>0</v>
      </c>
      <c r="BW7" s="29">
        <f>SAM_working2!BW7</f>
        <v>0</v>
      </c>
      <c r="BX7" s="29">
        <f>SAM_working2!BX7</f>
        <v>0</v>
      </c>
      <c r="BY7" s="29">
        <f>SAM_working2!BY7</f>
        <v>0</v>
      </c>
      <c r="BZ7" s="29">
        <f>SAM_working2!BZ7</f>
        <v>0</v>
      </c>
      <c r="CA7" s="29">
        <f>SAM_working2!CA7</f>
        <v>0</v>
      </c>
      <c r="CB7" s="29">
        <f>SAM_working2!CB7</f>
        <v>206.54915892370599</v>
      </c>
      <c r="CC7" s="29">
        <f>SAM_working2!CC7</f>
        <v>28.940259459620901</v>
      </c>
      <c r="CD7" s="29">
        <f>SAM_working2!CD7</f>
        <v>208.20817544594601</v>
      </c>
      <c r="CE7" s="29">
        <f>SAM_working2!CE7</f>
        <v>0</v>
      </c>
      <c r="CF7" s="29">
        <f>SAM_working2!CF7</f>
        <v>0</v>
      </c>
      <c r="CG7" s="29">
        <f>SAM_working2!CG7</f>
        <v>45.365127091786299</v>
      </c>
      <c r="CH7" s="29">
        <f>SAM_working2!CH7</f>
        <v>0</v>
      </c>
      <c r="CI7" s="29">
        <f>SAM_working2!CI7</f>
        <v>0</v>
      </c>
      <c r="CJ7" s="29">
        <f>SAM_working2!CJ7</f>
        <v>0</v>
      </c>
      <c r="CK7" s="29">
        <f>SAM_working2!CK7</f>
        <v>0</v>
      </c>
      <c r="CL7" s="29">
        <f>SAM_working2!CL7</f>
        <v>0</v>
      </c>
      <c r="CM7" s="29">
        <f>SAM_working2!CM7</f>
        <v>0</v>
      </c>
      <c r="CN7" s="29">
        <f>SAM_working2!CN7</f>
        <v>0</v>
      </c>
      <c r="CO7" s="29">
        <f>SAM_working2!CO7</f>
        <v>4072.2602265052501</v>
      </c>
      <c r="CP7" s="29">
        <f>SAM_working2!CP7</f>
        <v>4560.4274905427301</v>
      </c>
      <c r="CQ7" s="29">
        <f>SAM_working2!CQ7</f>
        <v>3774.9106550920401</v>
      </c>
      <c r="CR7" s="29">
        <f>SAM_working2!CR7</f>
        <v>4500.5543189436703</v>
      </c>
      <c r="CS7" s="29">
        <f>SAM_working2!CS7</f>
        <v>11307.0956453124</v>
      </c>
      <c r="CT7" s="29">
        <f>SAM_working2!CT7</f>
        <v>15129.2256019702</v>
      </c>
      <c r="CU7" s="29">
        <f>SAM_working2!CU7</f>
        <v>25903.500940649599</v>
      </c>
      <c r="CV7" s="29">
        <f>SAM_working2!CV7</f>
        <v>20151.828295971602</v>
      </c>
      <c r="CW7" s="29">
        <f>SAM_working2!CW7</f>
        <v>43258.420319287099</v>
      </c>
      <c r="CX7" s="29">
        <f>SAM_working2!CX7</f>
        <v>380.22431186098902</v>
      </c>
      <c r="CY7" s="29">
        <f>SAM_working2!CY7</f>
        <v>0</v>
      </c>
      <c r="CZ7" s="29">
        <f>SAM_working2!CZ7</f>
        <v>0</v>
      </c>
      <c r="DA7" s="29">
        <f>SAM_working2!DA7</f>
        <v>12202.280802036001</v>
      </c>
      <c r="DB7" s="29">
        <f>SAM_working2!DB7</f>
        <v>614.938223721545</v>
      </c>
      <c r="DC7" s="29">
        <f>SAM_working2!DC7</f>
        <v>181.563743042005</v>
      </c>
      <c r="DD7" s="29">
        <f>SAM_working2!DD7</f>
        <v>0</v>
      </c>
      <c r="DE7" s="29">
        <f>SAM_working2!DE7</f>
        <v>0</v>
      </c>
      <c r="DF7" s="29">
        <f>SAM_working2!DF7</f>
        <v>0</v>
      </c>
      <c r="DG7" s="29">
        <f>SAM_working2!DG7</f>
        <v>5845719.2850371096</v>
      </c>
      <c r="DH7" s="29">
        <f>SAM_working2!DH7</f>
        <v>81326849.407854602</v>
      </c>
      <c r="DI7" s="29">
        <f>SAM_working2!DI7</f>
        <v>312551434.94958001</v>
      </c>
      <c r="DJ7" s="29">
        <f t="shared" si="0"/>
        <v>806638561.04971933</v>
      </c>
    </row>
    <row r="8" spans="1:114">
      <c r="A8" t="s">
        <v>7</v>
      </c>
      <c r="B8" s="29">
        <f>SAM_working2!B8</f>
        <v>0</v>
      </c>
      <c r="C8" s="29">
        <f>SAM_working2!C8</f>
        <v>0</v>
      </c>
      <c r="D8" s="60">
        <f>SAM_working2!D8-FV_proportion_col!G8</f>
        <v>0</v>
      </c>
      <c r="E8" s="60">
        <f>SAM_working2!E8-FV_proportion_col!H8</f>
        <v>0</v>
      </c>
      <c r="F8" s="29">
        <f>SAM_working2!F8</f>
        <v>0</v>
      </c>
      <c r="G8" s="29">
        <f>SAM_working2!G8</f>
        <v>0</v>
      </c>
      <c r="H8" s="29">
        <f>SAM_working2!H8</f>
        <v>0</v>
      </c>
      <c r="I8" s="29">
        <f>SAM_working2!I8</f>
        <v>0</v>
      </c>
      <c r="J8" s="29">
        <f>SAM_working2!J8</f>
        <v>0</v>
      </c>
      <c r="K8" s="29">
        <f>SAM_working2!K8</f>
        <v>0</v>
      </c>
      <c r="L8" s="29">
        <f>SAM_working2!L8</f>
        <v>0</v>
      </c>
      <c r="M8" s="29">
        <f>SAM_working2!M8</f>
        <v>0</v>
      </c>
      <c r="N8" s="29">
        <f>SAM_working2!N8</f>
        <v>0</v>
      </c>
      <c r="O8" s="29">
        <f>SAM_working2!O8</f>
        <v>44900790.455039799</v>
      </c>
      <c r="P8" s="29">
        <f>SAM_working2!P8</f>
        <v>0</v>
      </c>
      <c r="Q8" s="29">
        <f>SAM_working2!Q8</f>
        <v>0</v>
      </c>
      <c r="R8" s="29">
        <f>SAM_working2!R8</f>
        <v>0</v>
      </c>
      <c r="S8" s="29">
        <f>SAM_working2!S8</f>
        <v>0</v>
      </c>
      <c r="T8" s="29">
        <f>SAM_working2!T8</f>
        <v>0</v>
      </c>
      <c r="U8" s="29">
        <f>SAM_working2!U8</f>
        <v>0</v>
      </c>
      <c r="V8" s="29">
        <f>SAM_working2!V8</f>
        <v>0</v>
      </c>
      <c r="W8" s="29">
        <f>SAM_working2!W8</f>
        <v>0</v>
      </c>
      <c r="X8" s="29">
        <f>SAM_working2!X8</f>
        <v>0</v>
      </c>
      <c r="Y8" s="29">
        <f>SAM_working2!Y8</f>
        <v>69107.702997459201</v>
      </c>
      <c r="Z8" s="29">
        <f>SAM_working2!Z8</f>
        <v>0</v>
      </c>
      <c r="AA8" s="29">
        <f>SAM_working2!AA8</f>
        <v>0</v>
      </c>
      <c r="AB8" s="29">
        <f>SAM_working2!AB8</f>
        <v>0</v>
      </c>
      <c r="AC8" s="29">
        <f>SAM_working2!AC8</f>
        <v>0</v>
      </c>
      <c r="AD8" s="29">
        <f>SAM_working2!AD8</f>
        <v>0</v>
      </c>
      <c r="AE8" s="29">
        <f>SAM_working2!AE8</f>
        <v>0</v>
      </c>
      <c r="AF8" s="29">
        <f>SAM_working2!AF8</f>
        <v>0</v>
      </c>
      <c r="AG8" s="29">
        <f>SAM_working2!AG8</f>
        <v>0</v>
      </c>
      <c r="AH8" s="29">
        <f>SAM_working2!AH8</f>
        <v>0</v>
      </c>
      <c r="AI8" s="29">
        <f>SAM_working2!AI8</f>
        <v>0</v>
      </c>
      <c r="AJ8" s="29">
        <f>SAM_working2!AJ8</f>
        <v>0</v>
      </c>
      <c r="AK8" s="29">
        <f>SAM_working2!AK8</f>
        <v>0</v>
      </c>
      <c r="AL8" s="29">
        <f>SAM_working2!AL8</f>
        <v>0</v>
      </c>
      <c r="AM8" s="29">
        <f>SAM_working2!AM8</f>
        <v>0</v>
      </c>
      <c r="AN8" s="29">
        <f>SAM_working2!AN8</f>
        <v>4618407.1917085601</v>
      </c>
      <c r="AO8" s="29">
        <f>SAM_working2!AO8</f>
        <v>0</v>
      </c>
      <c r="AP8" s="29">
        <f>SAM_working2!AP8</f>
        <v>0</v>
      </c>
      <c r="AQ8" s="29">
        <f>SAM_working2!AQ8</f>
        <v>0</v>
      </c>
      <c r="AR8" s="29">
        <f>SAM_working2!AR8</f>
        <v>0</v>
      </c>
      <c r="AS8" s="29">
        <f>SAM_working2!AS8</f>
        <v>0</v>
      </c>
      <c r="AT8" s="29">
        <f>SAM_working2!AT8</f>
        <v>0</v>
      </c>
      <c r="AU8" s="29">
        <f>SAM_working2!AU8</f>
        <v>0</v>
      </c>
      <c r="AV8" s="29">
        <f>SAM_working2!AV8</f>
        <v>0</v>
      </c>
      <c r="AW8" s="29">
        <f>SAM_working2!AW8</f>
        <v>0</v>
      </c>
      <c r="AX8" s="29">
        <f>SAM_working2!AX8</f>
        <v>0</v>
      </c>
      <c r="AY8" s="29">
        <f>SAM_working2!AY8</f>
        <v>0</v>
      </c>
      <c r="AZ8" s="29">
        <f>SAM_working2!AZ8</f>
        <v>2999.57214909306</v>
      </c>
      <c r="BA8" s="29">
        <f>SAM_working2!BA8</f>
        <v>0</v>
      </c>
      <c r="BB8" s="29">
        <f>SAM_working2!BB8</f>
        <v>0</v>
      </c>
      <c r="BC8" s="29">
        <f>SAM_working2!BC8</f>
        <v>0</v>
      </c>
      <c r="BD8" s="29">
        <f>SAM_working2!BD8</f>
        <v>0</v>
      </c>
      <c r="BE8" s="29">
        <f>SAM_working2!BE8</f>
        <v>0</v>
      </c>
      <c r="BF8" s="29">
        <f>SAM_working2!BF8</f>
        <v>0</v>
      </c>
      <c r="BG8" s="29">
        <f>SAM_working2!BG8</f>
        <v>0</v>
      </c>
      <c r="BH8" s="29">
        <f>SAM_working2!BH8</f>
        <v>0</v>
      </c>
      <c r="BI8" s="29">
        <f>SAM_working2!BI8</f>
        <v>0</v>
      </c>
      <c r="BJ8" s="29">
        <f>SAM_working2!BJ8</f>
        <v>0</v>
      </c>
      <c r="BK8" s="29">
        <f>SAM_working2!BK8</f>
        <v>0</v>
      </c>
      <c r="BL8" s="29">
        <f>SAM_working2!BL8</f>
        <v>0</v>
      </c>
      <c r="BM8" s="29">
        <f>SAM_working2!BM8</f>
        <v>0</v>
      </c>
      <c r="BN8" s="29">
        <f>SAM_working2!BN8</f>
        <v>0</v>
      </c>
      <c r="BO8" s="29">
        <f>SAM_working2!BO8</f>
        <v>0</v>
      </c>
      <c r="BP8" s="29">
        <f>SAM_working2!BP8</f>
        <v>0</v>
      </c>
      <c r="BQ8" s="29">
        <f>SAM_working2!BQ8</f>
        <v>401153.579994175</v>
      </c>
      <c r="BR8" s="29">
        <f>SAM_working2!BR8</f>
        <v>0</v>
      </c>
      <c r="BS8" s="29">
        <f>SAM_working2!BS8</f>
        <v>0</v>
      </c>
      <c r="BT8" s="29">
        <f>SAM_working2!BT8</f>
        <v>0</v>
      </c>
      <c r="BU8" s="29">
        <f>SAM_working2!BU8</f>
        <v>584992.12509632704</v>
      </c>
      <c r="BV8" s="29">
        <f>SAM_working2!BV8</f>
        <v>0</v>
      </c>
      <c r="BW8" s="29">
        <f>SAM_working2!BW8</f>
        <v>0</v>
      </c>
      <c r="BX8" s="29">
        <f>SAM_working2!BX8</f>
        <v>0</v>
      </c>
      <c r="BY8" s="29">
        <f>SAM_working2!BY8</f>
        <v>0</v>
      </c>
      <c r="BZ8" s="29">
        <f>SAM_working2!BZ8</f>
        <v>0</v>
      </c>
      <c r="CA8" s="29">
        <f>SAM_working2!CA8</f>
        <v>0</v>
      </c>
      <c r="CB8" s="29">
        <f>SAM_working2!CB8</f>
        <v>2253892.1922114901</v>
      </c>
      <c r="CC8" s="29">
        <f>SAM_working2!CC8</f>
        <v>3517546.3229235099</v>
      </c>
      <c r="CD8" s="29">
        <f>SAM_working2!CD8</f>
        <v>63700216.474466398</v>
      </c>
      <c r="CE8" s="29">
        <f>SAM_working2!CE8</f>
        <v>0</v>
      </c>
      <c r="CF8" s="29">
        <f>SAM_working2!CF8</f>
        <v>0</v>
      </c>
      <c r="CG8" s="29">
        <f>SAM_working2!CG8</f>
        <v>1333627.60016964</v>
      </c>
      <c r="CH8" s="29">
        <f>SAM_working2!CH8</f>
        <v>0</v>
      </c>
      <c r="CI8" s="29">
        <f>SAM_working2!CI8</f>
        <v>1312.88514309061</v>
      </c>
      <c r="CJ8" s="29">
        <f>SAM_working2!CJ8</f>
        <v>0</v>
      </c>
      <c r="CK8" s="29">
        <f>SAM_working2!CK8</f>
        <v>0</v>
      </c>
      <c r="CL8" s="29">
        <f>SAM_working2!CL8</f>
        <v>0</v>
      </c>
      <c r="CM8" s="29">
        <f>SAM_working2!CM8</f>
        <v>0</v>
      </c>
      <c r="CN8" s="29">
        <f>SAM_working2!CN8</f>
        <v>0</v>
      </c>
      <c r="CO8" s="29">
        <f>SAM_working2!CO8</f>
        <v>7051646.9533646703</v>
      </c>
      <c r="CP8" s="29">
        <f>SAM_working2!CP8</f>
        <v>5413076.1428176695</v>
      </c>
      <c r="CQ8" s="29">
        <f>SAM_working2!CQ8</f>
        <v>3636610.1247154698</v>
      </c>
      <c r="CR8" s="29">
        <f>SAM_working2!CR8</f>
        <v>6670115.2679724405</v>
      </c>
      <c r="CS8" s="29">
        <f>SAM_working2!CS8</f>
        <v>6224911.4109399803</v>
      </c>
      <c r="CT8" s="29">
        <f>SAM_working2!CT8</f>
        <v>13966018.7559774</v>
      </c>
      <c r="CU8" s="29">
        <f>SAM_working2!CU8</f>
        <v>21297171.738558799</v>
      </c>
      <c r="CV8" s="29">
        <f>SAM_working2!CV8</f>
        <v>11960841.7650942</v>
      </c>
      <c r="CW8" s="29">
        <f>SAM_working2!CW8</f>
        <v>27860890.0315313</v>
      </c>
      <c r="CX8" s="29">
        <f>SAM_working2!CX8</f>
        <v>0</v>
      </c>
      <c r="CY8" s="29">
        <f>SAM_working2!CY8</f>
        <v>0</v>
      </c>
      <c r="CZ8" s="29">
        <f>SAM_working2!CZ8</f>
        <v>0</v>
      </c>
      <c r="DA8" s="29">
        <f>SAM_working2!DA8</f>
        <v>3353589.6967152501</v>
      </c>
      <c r="DB8" s="29">
        <f>SAM_working2!DB8</f>
        <v>463624.10441881302</v>
      </c>
      <c r="DC8" s="29">
        <f>SAM_working2!DC8</f>
        <v>5535505.3869289802</v>
      </c>
      <c r="DD8" s="29">
        <f>SAM_working2!DD8</f>
        <v>0</v>
      </c>
      <c r="DE8" s="29">
        <f>SAM_working2!DE8</f>
        <v>0</v>
      </c>
      <c r="DF8" s="29">
        <f>SAM_working2!DF8</f>
        <v>0</v>
      </c>
      <c r="DG8" s="29">
        <f>SAM_working2!DG8</f>
        <v>94697.440785796105</v>
      </c>
      <c r="DH8" s="29">
        <f>SAM_working2!DH8</f>
        <v>79598687.247434303</v>
      </c>
      <c r="DI8" s="29">
        <f>SAM_working2!DI8</f>
        <v>2596621.2217176701</v>
      </c>
      <c r="DJ8" s="29">
        <f t="shared" si="0"/>
        <v>317108053.39087224</v>
      </c>
    </row>
    <row r="9" spans="1:114">
      <c r="A9" t="s">
        <v>8</v>
      </c>
      <c r="B9" s="29">
        <f>SAM_working2!B9</f>
        <v>1071426862.11158</v>
      </c>
      <c r="C9" s="29">
        <f>SAM_working2!C9</f>
        <v>320818.79563038709</v>
      </c>
      <c r="D9" s="60">
        <f>SAM_working2!D9-FV_proportion_col!G9</f>
        <v>1827683044.3858278</v>
      </c>
      <c r="E9" s="60">
        <f>SAM_working2!E9-FV_proportion_col!H9</f>
        <v>2394517778.273922</v>
      </c>
      <c r="F9" s="29">
        <f>SAM_working2!F9</f>
        <v>415039569.28338498</v>
      </c>
      <c r="G9" s="29">
        <f>SAM_working2!G9</f>
        <v>32537106.1974365</v>
      </c>
      <c r="H9" s="29">
        <f>SAM_working2!H9</f>
        <v>27856.388829474501</v>
      </c>
      <c r="I9" s="29">
        <f>SAM_working2!I9</f>
        <v>0</v>
      </c>
      <c r="J9" s="29">
        <f>SAM_working2!J9</f>
        <v>0</v>
      </c>
      <c r="K9" s="29">
        <f>SAM_working2!K9</f>
        <v>0</v>
      </c>
      <c r="L9" s="29">
        <f>SAM_working2!L9</f>
        <v>0</v>
      </c>
      <c r="M9" s="29">
        <f>SAM_working2!M9</f>
        <v>0</v>
      </c>
      <c r="N9" s="29">
        <f>SAM_working2!N9</f>
        <v>0</v>
      </c>
      <c r="O9" s="29">
        <f>SAM_working2!O9</f>
        <v>0</v>
      </c>
      <c r="P9" s="29">
        <f>SAM_working2!P9</f>
        <v>0</v>
      </c>
      <c r="Q9" s="29">
        <f>SAM_working2!Q9</f>
        <v>0</v>
      </c>
      <c r="R9" s="29">
        <f>SAM_working2!R9</f>
        <v>0</v>
      </c>
      <c r="S9" s="29">
        <f>SAM_working2!S9</f>
        <v>0</v>
      </c>
      <c r="T9" s="29">
        <f>SAM_working2!T9</f>
        <v>0</v>
      </c>
      <c r="U9" s="29">
        <f>SAM_working2!U9</f>
        <v>0</v>
      </c>
      <c r="V9" s="29">
        <f>SAM_working2!V9</f>
        <v>0</v>
      </c>
      <c r="W9" s="29">
        <f>SAM_working2!W9</f>
        <v>0</v>
      </c>
      <c r="X9" s="29">
        <f>SAM_working2!X9</f>
        <v>0</v>
      </c>
      <c r="Y9" s="29">
        <f>SAM_working2!Y9</f>
        <v>0</v>
      </c>
      <c r="Z9" s="29">
        <f>SAM_working2!Z9</f>
        <v>0</v>
      </c>
      <c r="AA9" s="29">
        <f>SAM_working2!AA9</f>
        <v>0</v>
      </c>
      <c r="AB9" s="29">
        <f>SAM_working2!AB9</f>
        <v>0</v>
      </c>
      <c r="AC9" s="29">
        <f>SAM_working2!AC9</f>
        <v>0</v>
      </c>
      <c r="AD9" s="29">
        <f>SAM_working2!AD9</f>
        <v>0</v>
      </c>
      <c r="AE9" s="29">
        <f>SAM_working2!AE9</f>
        <v>0</v>
      </c>
      <c r="AF9" s="29">
        <f>SAM_working2!AF9</f>
        <v>0</v>
      </c>
      <c r="AG9" s="29">
        <f>SAM_working2!AG9</f>
        <v>0</v>
      </c>
      <c r="AH9" s="29">
        <f>SAM_working2!AH9</f>
        <v>0</v>
      </c>
      <c r="AI9" s="29">
        <f>SAM_working2!AI9</f>
        <v>0</v>
      </c>
      <c r="AJ9" s="29">
        <f>SAM_working2!AJ9</f>
        <v>0</v>
      </c>
      <c r="AK9" s="29">
        <f>SAM_working2!AK9</f>
        <v>0</v>
      </c>
      <c r="AL9" s="29">
        <f>SAM_working2!AL9</f>
        <v>0</v>
      </c>
      <c r="AM9" s="29">
        <f>SAM_working2!AM9</f>
        <v>0</v>
      </c>
      <c r="AN9" s="29">
        <f>SAM_working2!AN9</f>
        <v>0</v>
      </c>
      <c r="AO9" s="29">
        <f>SAM_working2!AO9</f>
        <v>0</v>
      </c>
      <c r="AP9" s="29">
        <f>SAM_working2!AP9</f>
        <v>0</v>
      </c>
      <c r="AQ9" s="29">
        <f>SAM_working2!AQ9</f>
        <v>0</v>
      </c>
      <c r="AR9" s="29">
        <f>SAM_working2!AR9</f>
        <v>0</v>
      </c>
      <c r="AS9" s="29">
        <f>SAM_working2!AS9</f>
        <v>0</v>
      </c>
      <c r="AT9" s="29">
        <f>SAM_working2!AT9</f>
        <v>0</v>
      </c>
      <c r="AU9" s="29">
        <f>SAM_working2!AU9</f>
        <v>0</v>
      </c>
      <c r="AV9" s="29">
        <f>SAM_working2!AV9</f>
        <v>0</v>
      </c>
      <c r="AW9" s="29">
        <f>SAM_working2!AW9</f>
        <v>0</v>
      </c>
      <c r="AX9" s="29">
        <f>SAM_working2!AX9</f>
        <v>0</v>
      </c>
      <c r="AY9" s="29">
        <f>SAM_working2!AY9</f>
        <v>0</v>
      </c>
      <c r="AZ9" s="29">
        <f>SAM_working2!AZ9</f>
        <v>0</v>
      </c>
      <c r="BA9" s="29">
        <f>SAM_working2!BA9</f>
        <v>0</v>
      </c>
      <c r="BB9" s="29">
        <f>SAM_working2!BB9</f>
        <v>0</v>
      </c>
      <c r="BC9" s="29">
        <f>SAM_working2!BC9</f>
        <v>0</v>
      </c>
      <c r="BD9" s="29">
        <f>SAM_working2!BD9</f>
        <v>0</v>
      </c>
      <c r="BE9" s="29">
        <f>SAM_working2!BE9</f>
        <v>0</v>
      </c>
      <c r="BF9" s="29">
        <f>SAM_working2!BF9</f>
        <v>0</v>
      </c>
      <c r="BG9" s="29">
        <f>SAM_working2!BG9</f>
        <v>0</v>
      </c>
      <c r="BH9" s="29">
        <f>SAM_working2!BH9</f>
        <v>0</v>
      </c>
      <c r="BI9" s="29">
        <f>SAM_working2!BI9</f>
        <v>0</v>
      </c>
      <c r="BJ9" s="29">
        <f>SAM_working2!BJ9</f>
        <v>0</v>
      </c>
      <c r="BK9" s="29">
        <f>SAM_working2!BK9</f>
        <v>0</v>
      </c>
      <c r="BL9" s="29">
        <f>SAM_working2!BL9</f>
        <v>0</v>
      </c>
      <c r="BM9" s="29">
        <f>SAM_working2!BM9</f>
        <v>0</v>
      </c>
      <c r="BN9" s="29">
        <f>SAM_working2!BN9</f>
        <v>0</v>
      </c>
      <c r="BO9" s="29">
        <f>SAM_working2!BO9</f>
        <v>0</v>
      </c>
      <c r="BP9" s="29">
        <f>SAM_working2!BP9</f>
        <v>0</v>
      </c>
      <c r="BQ9" s="29">
        <f>SAM_working2!BQ9</f>
        <v>97216934.067463905</v>
      </c>
      <c r="BR9" s="29">
        <f>SAM_working2!BR9</f>
        <v>3227933.1723494101</v>
      </c>
      <c r="BS9" s="29">
        <f>SAM_working2!BS9</f>
        <v>0</v>
      </c>
      <c r="BT9" s="29">
        <f>SAM_working2!BT9</f>
        <v>0</v>
      </c>
      <c r="BU9" s="29">
        <f>SAM_working2!BU9</f>
        <v>0</v>
      </c>
      <c r="BV9" s="29">
        <f>SAM_working2!BV9</f>
        <v>0</v>
      </c>
      <c r="BW9" s="29">
        <f>SAM_working2!BW9</f>
        <v>0</v>
      </c>
      <c r="BX9" s="29">
        <f>SAM_working2!BX9</f>
        <v>0</v>
      </c>
      <c r="BY9" s="29">
        <f>SAM_working2!BY9</f>
        <v>0</v>
      </c>
      <c r="BZ9" s="29">
        <f>SAM_working2!BZ9</f>
        <v>0</v>
      </c>
      <c r="CA9" s="29">
        <f>SAM_working2!CA9</f>
        <v>0</v>
      </c>
      <c r="CB9" s="29">
        <f>SAM_working2!CB9</f>
        <v>0</v>
      </c>
      <c r="CC9" s="29">
        <f>SAM_working2!CC9</f>
        <v>0</v>
      </c>
      <c r="CD9" s="29">
        <f>SAM_working2!CD9</f>
        <v>0</v>
      </c>
      <c r="CE9" s="29">
        <f>SAM_working2!CE9</f>
        <v>0</v>
      </c>
      <c r="CF9" s="29">
        <f>SAM_working2!CF9</f>
        <v>0</v>
      </c>
      <c r="CG9" s="29">
        <f>SAM_working2!CG9</f>
        <v>0</v>
      </c>
      <c r="CH9" s="29">
        <f>SAM_working2!CH9</f>
        <v>0</v>
      </c>
      <c r="CI9" s="29">
        <f>SAM_working2!CI9</f>
        <v>0</v>
      </c>
      <c r="CJ9" s="29">
        <f>SAM_working2!CJ9</f>
        <v>0</v>
      </c>
      <c r="CK9" s="29">
        <f>SAM_working2!CK9</f>
        <v>0</v>
      </c>
      <c r="CL9" s="29">
        <f>SAM_working2!CL9</f>
        <v>0</v>
      </c>
      <c r="CM9" s="29">
        <f>SAM_working2!CM9</f>
        <v>0</v>
      </c>
      <c r="CN9" s="29">
        <f>SAM_working2!CN9</f>
        <v>0</v>
      </c>
      <c r="CO9" s="29">
        <f>SAM_working2!CO9</f>
        <v>1933651.45295034</v>
      </c>
      <c r="CP9" s="29">
        <f>SAM_working2!CP9</f>
        <v>2132879.6871353202</v>
      </c>
      <c r="CQ9" s="29">
        <f>SAM_working2!CQ9</f>
        <v>1945303.5408109501</v>
      </c>
      <c r="CR9" s="29">
        <f>SAM_working2!CR9</f>
        <v>1986615.9132578899</v>
      </c>
      <c r="CS9" s="29">
        <f>SAM_working2!CS9</f>
        <v>5350633.9670643704</v>
      </c>
      <c r="CT9" s="29">
        <f>SAM_working2!CT9</f>
        <v>4735380.8186218701</v>
      </c>
      <c r="CU9" s="29">
        <f>SAM_working2!CU9</f>
        <v>6753597.8404015098</v>
      </c>
      <c r="CV9" s="29">
        <f>SAM_working2!CV9</f>
        <v>6411981.4795923401</v>
      </c>
      <c r="CW9" s="29">
        <f>SAM_working2!CW9</f>
        <v>12130746.749476399</v>
      </c>
      <c r="CX9" s="29">
        <f>SAM_working2!CX9</f>
        <v>0</v>
      </c>
      <c r="CY9" s="29">
        <f>SAM_working2!CY9</f>
        <v>0</v>
      </c>
      <c r="CZ9" s="29">
        <f>SAM_working2!CZ9</f>
        <v>0</v>
      </c>
      <c r="DA9" s="29">
        <f>SAM_working2!DA9</f>
        <v>1268897025.93536</v>
      </c>
      <c r="DB9" s="29">
        <f>SAM_working2!DB9</f>
        <v>0</v>
      </c>
      <c r="DC9" s="29">
        <f>SAM_working2!DC9</f>
        <v>0</v>
      </c>
      <c r="DD9" s="29">
        <f>SAM_working2!DD9</f>
        <v>0</v>
      </c>
      <c r="DE9" s="29">
        <f>SAM_working2!DE9</f>
        <v>0</v>
      </c>
      <c r="DF9" s="29">
        <f>SAM_working2!DF9</f>
        <v>0</v>
      </c>
      <c r="DG9" s="29">
        <f>SAM_working2!DG9</f>
        <v>0</v>
      </c>
      <c r="DH9" s="29">
        <f>SAM_working2!DH9</f>
        <v>36054972.959648401</v>
      </c>
      <c r="DI9" s="29">
        <f>SAM_working2!DI9</f>
        <v>7574190213.5856504</v>
      </c>
      <c r="DJ9" s="29">
        <f t="shared" si="0"/>
        <v>14764520906.606392</v>
      </c>
    </row>
    <row r="10" spans="1:114">
      <c r="A10" t="s">
        <v>9</v>
      </c>
      <c r="B10" s="29">
        <f>SAM_working2!B10</f>
        <v>4173471.26477058</v>
      </c>
      <c r="C10" s="29">
        <f>SAM_working2!C10</f>
        <v>0</v>
      </c>
      <c r="D10" s="60">
        <f>SAM_working2!D10-FV_proportion_col!G10</f>
        <v>2946357.3750663502</v>
      </c>
      <c r="E10" s="60">
        <f>SAM_working2!E10-FV_proportion_col!H10</f>
        <v>1792671.4966201501</v>
      </c>
      <c r="F10" s="29">
        <f>SAM_working2!F10</f>
        <v>3992392.5992723</v>
      </c>
      <c r="G10" s="29">
        <f>SAM_working2!G10</f>
        <v>2679.2507717707399</v>
      </c>
      <c r="H10" s="29">
        <f>SAM_working2!H10</f>
        <v>3947.16004209327</v>
      </c>
      <c r="I10" s="29">
        <f>SAM_working2!I10</f>
        <v>2106.7941877448802</v>
      </c>
      <c r="J10" s="29">
        <f>SAM_working2!J10</f>
        <v>117349623.994983</v>
      </c>
      <c r="K10" s="29">
        <f>SAM_working2!K10</f>
        <v>1086431.15036607</v>
      </c>
      <c r="L10" s="29">
        <f>SAM_working2!L10</f>
        <v>454602.43364088301</v>
      </c>
      <c r="M10" s="29">
        <f>SAM_working2!M10</f>
        <v>496399641.59611702</v>
      </c>
      <c r="N10" s="29">
        <f>SAM_working2!N10</f>
        <v>95129385.940337002</v>
      </c>
      <c r="O10" s="29">
        <f>SAM_working2!O10</f>
        <v>3677437.1857458199</v>
      </c>
      <c r="P10" s="29">
        <f>SAM_working2!P10</f>
        <v>880453.02455556195</v>
      </c>
      <c r="Q10" s="29">
        <f>SAM_working2!Q10</f>
        <v>64010.425258400399</v>
      </c>
      <c r="R10" s="29">
        <f>SAM_working2!R10</f>
        <v>32608.020860542099</v>
      </c>
      <c r="S10" s="29">
        <f>SAM_working2!S10</f>
        <v>153.20237961021601</v>
      </c>
      <c r="T10" s="29">
        <f>SAM_working2!T10</f>
        <v>6737.2681477700798</v>
      </c>
      <c r="U10" s="29">
        <f>SAM_working2!U10</f>
        <v>1111648.6517358101</v>
      </c>
      <c r="V10" s="29">
        <f>SAM_working2!V10</f>
        <v>1217828.09671284</v>
      </c>
      <c r="W10" s="29">
        <f>SAM_working2!W10</f>
        <v>675249.87786064204</v>
      </c>
      <c r="X10" s="29">
        <f>SAM_working2!X10</f>
        <v>6324197454.4058504</v>
      </c>
      <c r="Y10" s="29">
        <f>SAM_working2!Y10</f>
        <v>26551719.391208</v>
      </c>
      <c r="Z10" s="29">
        <f>SAM_working2!Z10</f>
        <v>993644.59028895199</v>
      </c>
      <c r="AA10" s="29">
        <f>SAM_working2!AA10</f>
        <v>1279687.3811579</v>
      </c>
      <c r="AB10" s="29">
        <f>SAM_working2!AB10</f>
        <v>887570.28623556602</v>
      </c>
      <c r="AC10" s="29">
        <f>SAM_working2!AC10</f>
        <v>1702004.12892829</v>
      </c>
      <c r="AD10" s="29">
        <f>SAM_working2!AD10</f>
        <v>1036274.58739168</v>
      </c>
      <c r="AE10" s="29">
        <f>SAM_working2!AE10</f>
        <v>2320499.1589008998</v>
      </c>
      <c r="AF10" s="29">
        <f>SAM_working2!AF10</f>
        <v>1521050.4674437901</v>
      </c>
      <c r="AG10" s="29">
        <f>SAM_working2!AG10</f>
        <v>867972.70049269404</v>
      </c>
      <c r="AH10" s="29">
        <f>SAM_working2!AH10</f>
        <v>394673.16901619901</v>
      </c>
      <c r="AI10" s="29">
        <f>SAM_working2!AI10</f>
        <v>1941835.2548166499</v>
      </c>
      <c r="AJ10" s="29">
        <f>SAM_working2!AJ10</f>
        <v>8608050.2153148092</v>
      </c>
      <c r="AK10" s="29">
        <f>SAM_working2!AK10</f>
        <v>878486.71961719496</v>
      </c>
      <c r="AL10" s="29">
        <f>SAM_working2!AL10</f>
        <v>30152.574906928599</v>
      </c>
      <c r="AM10" s="29">
        <f>SAM_working2!AM10</f>
        <v>308016.01534502499</v>
      </c>
      <c r="AN10" s="29">
        <f>SAM_working2!AN10</f>
        <v>624983.79254720605</v>
      </c>
      <c r="AO10" s="29">
        <f>SAM_working2!AO10</f>
        <v>91788.658038405396</v>
      </c>
      <c r="AP10" s="29">
        <f>SAM_working2!AP10</f>
        <v>207143.097124258</v>
      </c>
      <c r="AQ10" s="29">
        <f>SAM_working2!AQ10</f>
        <v>180610.51000734599</v>
      </c>
      <c r="AR10" s="29">
        <f>SAM_working2!AR10</f>
        <v>277254.27068988699</v>
      </c>
      <c r="AS10" s="29">
        <f>SAM_working2!AS10</f>
        <v>300796.329109877</v>
      </c>
      <c r="AT10" s="29">
        <f>SAM_working2!AT10</f>
        <v>41965871.577982403</v>
      </c>
      <c r="AU10" s="29">
        <f>SAM_working2!AU10</f>
        <v>3907900.1177864298</v>
      </c>
      <c r="AV10" s="29">
        <f>SAM_working2!AV10</f>
        <v>5099197.65345072</v>
      </c>
      <c r="AW10" s="29">
        <f>SAM_working2!AW10</f>
        <v>37430549.593055502</v>
      </c>
      <c r="AX10" s="29">
        <f>SAM_working2!AX10</f>
        <v>8081658.5138359498</v>
      </c>
      <c r="AY10" s="29">
        <f>SAM_working2!AY10</f>
        <v>274518.45435705502</v>
      </c>
      <c r="AZ10" s="29">
        <f>SAM_working2!AZ10</f>
        <v>824425.27798784897</v>
      </c>
      <c r="BA10" s="29">
        <f>SAM_working2!BA10</f>
        <v>3132621.1061214898</v>
      </c>
      <c r="BB10" s="29">
        <f>SAM_working2!BB10</f>
        <v>7902867.1834660601</v>
      </c>
      <c r="BC10" s="29">
        <f>SAM_working2!BC10</f>
        <v>250131.293521563</v>
      </c>
      <c r="BD10" s="29">
        <f>SAM_working2!BD10</f>
        <v>268527.03494563099</v>
      </c>
      <c r="BE10" s="29">
        <f>SAM_working2!BE10</f>
        <v>96285.8596931996</v>
      </c>
      <c r="BF10" s="29">
        <f>SAM_working2!BF10</f>
        <v>693525.18554286705</v>
      </c>
      <c r="BG10" s="29">
        <f>SAM_working2!BG10</f>
        <v>1382398.5506298901</v>
      </c>
      <c r="BH10" s="29">
        <f>SAM_working2!BH10</f>
        <v>828582.44308711297</v>
      </c>
      <c r="BI10" s="29">
        <f>SAM_working2!BI10</f>
        <v>3093071.5997786699</v>
      </c>
      <c r="BJ10" s="29">
        <f>SAM_working2!BJ10</f>
        <v>7259110.91078954</v>
      </c>
      <c r="BK10" s="29">
        <f>SAM_working2!BK10</f>
        <v>3059569.6807364998</v>
      </c>
      <c r="BL10" s="29">
        <f>SAM_working2!BL10</f>
        <v>41443.822517066197</v>
      </c>
      <c r="BM10" s="29">
        <f>SAM_working2!BM10</f>
        <v>1333657.4555220101</v>
      </c>
      <c r="BN10" s="29">
        <f>SAM_working2!BN10</f>
        <v>15023624.834726101</v>
      </c>
      <c r="BO10" s="29">
        <f>SAM_working2!BO10</f>
        <v>3361524.83622564</v>
      </c>
      <c r="BP10" s="29">
        <f>SAM_working2!BP10</f>
        <v>770187.84215172997</v>
      </c>
      <c r="BQ10" s="29">
        <f>SAM_working2!BQ10</f>
        <v>7023835.6636019303</v>
      </c>
      <c r="BR10" s="29">
        <f>SAM_working2!BR10</f>
        <v>1385774.9351150999</v>
      </c>
      <c r="BS10" s="29">
        <f>SAM_working2!BS10</f>
        <v>9579893.9836381897</v>
      </c>
      <c r="BT10" s="29">
        <f>SAM_working2!BT10</f>
        <v>3170632.4678062699</v>
      </c>
      <c r="BU10" s="29">
        <f>SAM_working2!BU10</f>
        <v>7916522.0043392098</v>
      </c>
      <c r="BV10" s="29">
        <f>SAM_working2!BV10</f>
        <v>1712190.7022329301</v>
      </c>
      <c r="BW10" s="29">
        <f>SAM_working2!BW10</f>
        <v>1917450.93180303</v>
      </c>
      <c r="BX10" s="29">
        <f>SAM_working2!BX10</f>
        <v>1280094.5403565499</v>
      </c>
      <c r="BY10" s="29">
        <f>SAM_working2!BY10</f>
        <v>1585246.8702580701</v>
      </c>
      <c r="BZ10" s="29">
        <f>SAM_working2!BZ10</f>
        <v>494327.31875991297</v>
      </c>
      <c r="CA10" s="29">
        <f>SAM_working2!CA10</f>
        <v>87378.598814182697</v>
      </c>
      <c r="CB10" s="29">
        <f>SAM_working2!CB10</f>
        <v>2009157.3030519299</v>
      </c>
      <c r="CC10" s="29">
        <f>SAM_working2!CC10</f>
        <v>1584804.9884959899</v>
      </c>
      <c r="CD10" s="29">
        <f>SAM_working2!CD10</f>
        <v>8264881.8478963198</v>
      </c>
      <c r="CE10" s="29">
        <f>SAM_working2!CE10</f>
        <v>2400186.3974064998</v>
      </c>
      <c r="CF10" s="29">
        <f>SAM_working2!CF10</f>
        <v>1211546.71710182</v>
      </c>
      <c r="CG10" s="29">
        <f>SAM_working2!CG10</f>
        <v>2530051.24233808</v>
      </c>
      <c r="CH10" s="29">
        <f>SAM_working2!CH10</f>
        <v>0</v>
      </c>
      <c r="CI10" s="29">
        <f>SAM_working2!CI10</f>
        <v>401665750.74825501</v>
      </c>
      <c r="CJ10" s="29">
        <f>SAM_working2!CJ10</f>
        <v>0</v>
      </c>
      <c r="CK10" s="29">
        <f>SAM_working2!CK10</f>
        <v>0</v>
      </c>
      <c r="CL10" s="29">
        <f>SAM_working2!CL10</f>
        <v>0</v>
      </c>
      <c r="CM10" s="29">
        <f>SAM_working2!CM10</f>
        <v>0</v>
      </c>
      <c r="CN10" s="29">
        <f>SAM_working2!CN10</f>
        <v>0</v>
      </c>
      <c r="CO10" s="29">
        <f>SAM_working2!CO10</f>
        <v>10406658.4580721</v>
      </c>
      <c r="CP10" s="29">
        <f>SAM_working2!CP10</f>
        <v>12921014.8340535</v>
      </c>
      <c r="CQ10" s="29">
        <f>SAM_working2!CQ10</f>
        <v>11759337.758559801</v>
      </c>
      <c r="CR10" s="29">
        <f>SAM_working2!CR10</f>
        <v>13101844.3841317</v>
      </c>
      <c r="CS10" s="29">
        <f>SAM_working2!CS10</f>
        <v>33554072.736889899</v>
      </c>
      <c r="CT10" s="29">
        <f>SAM_working2!CT10</f>
        <v>42534635.384929799</v>
      </c>
      <c r="CU10" s="29">
        <f>SAM_working2!CU10</f>
        <v>68828494.628306106</v>
      </c>
      <c r="CV10" s="29">
        <f>SAM_working2!CV10</f>
        <v>47798845.920030802</v>
      </c>
      <c r="CW10" s="29">
        <f>SAM_working2!CW10</f>
        <v>91764558.620893598</v>
      </c>
      <c r="CX10" s="29">
        <f>SAM_working2!CX10</f>
        <v>973700.29431687202</v>
      </c>
      <c r="CY10" s="29">
        <f>SAM_working2!CY10</f>
        <v>38760719.199952297</v>
      </c>
      <c r="CZ10" s="29">
        <f>SAM_working2!CZ10</f>
        <v>706.87170035806901</v>
      </c>
      <c r="DA10" s="29">
        <f>SAM_working2!DA10</f>
        <v>168007756.52327701</v>
      </c>
      <c r="DB10" s="29">
        <f>SAM_working2!DB10</f>
        <v>54161176.5722242</v>
      </c>
      <c r="DC10" s="29">
        <f>SAM_working2!DC10</f>
        <v>12648041.194493201</v>
      </c>
      <c r="DD10" s="29">
        <f>SAM_working2!DD10</f>
        <v>8886.1661461879303</v>
      </c>
      <c r="DE10" s="29">
        <f>SAM_working2!DE10</f>
        <v>0</v>
      </c>
      <c r="DF10" s="29">
        <f>SAM_working2!DF10</f>
        <v>2950874.4390652399</v>
      </c>
      <c r="DG10" s="29">
        <f>SAM_working2!DG10</f>
        <v>8036498.1522631301</v>
      </c>
      <c r="DH10" s="29">
        <f>SAM_working2!DH10</f>
        <v>3538728776.7976899</v>
      </c>
      <c r="DI10" s="29">
        <f>SAM_working2!DI10</f>
        <v>109384005.210795</v>
      </c>
      <c r="DJ10" s="29">
        <f t="shared" si="0"/>
        <v>11974432686.750835</v>
      </c>
    </row>
    <row r="11" spans="1:114">
      <c r="A11" t="s">
        <v>10</v>
      </c>
      <c r="B11" s="29">
        <f>SAM_working2!B11</f>
        <v>9474926.2937118709</v>
      </c>
      <c r="C11" s="29">
        <f>SAM_working2!C11</f>
        <v>0</v>
      </c>
      <c r="D11" s="60">
        <f>SAM_working2!D11-FV_proportion_col!G11</f>
        <v>7449937.4659241298</v>
      </c>
      <c r="E11" s="60">
        <f>SAM_working2!E11-FV_proportion_col!H11</f>
        <v>3573634.5434321398</v>
      </c>
      <c r="F11" s="29">
        <f>SAM_working2!F11</f>
        <v>7329170.7918587504</v>
      </c>
      <c r="G11" s="29">
        <f>SAM_working2!G11</f>
        <v>14.3399648470401</v>
      </c>
      <c r="H11" s="29">
        <f>SAM_working2!H11</f>
        <v>51.079472474591199</v>
      </c>
      <c r="I11" s="29">
        <f>SAM_working2!I11</f>
        <v>5147.4061828927297</v>
      </c>
      <c r="J11" s="29">
        <f>SAM_working2!J11</f>
        <v>1650095.7828522499</v>
      </c>
      <c r="K11" s="29">
        <f>SAM_working2!K11</f>
        <v>73517377.657836199</v>
      </c>
      <c r="L11" s="29">
        <f>SAM_working2!L11</f>
        <v>407615.43258060102</v>
      </c>
      <c r="M11" s="29">
        <f>SAM_working2!M11</f>
        <v>424197135.50725001</v>
      </c>
      <c r="N11" s="29">
        <f>SAM_working2!N11</f>
        <v>641682980.54788804</v>
      </c>
      <c r="O11" s="29">
        <f>SAM_working2!O11</f>
        <v>46566717.673891298</v>
      </c>
      <c r="P11" s="29">
        <f>SAM_working2!P11</f>
        <v>7635269.0659194002</v>
      </c>
      <c r="Q11" s="29">
        <f>SAM_working2!Q11</f>
        <v>1524454.20420333</v>
      </c>
      <c r="R11" s="29">
        <f>SAM_working2!R11</f>
        <v>542278.08199064701</v>
      </c>
      <c r="S11" s="29">
        <f>SAM_working2!S11</f>
        <v>5511.2412227998202</v>
      </c>
      <c r="T11" s="29">
        <f>SAM_working2!T11</f>
        <v>13090.2897251426</v>
      </c>
      <c r="U11" s="29">
        <f>SAM_working2!U11</f>
        <v>575234.68838723097</v>
      </c>
      <c r="V11" s="29">
        <f>SAM_working2!V11</f>
        <v>12143291.2521124</v>
      </c>
      <c r="W11" s="29">
        <f>SAM_working2!W11</f>
        <v>519176.67200471001</v>
      </c>
      <c r="X11" s="29">
        <f>SAM_working2!X11</f>
        <v>92341706.854734302</v>
      </c>
      <c r="Y11" s="29">
        <f>SAM_working2!Y11</f>
        <v>168924753.06022799</v>
      </c>
      <c r="Z11" s="29">
        <f>SAM_working2!Z11</f>
        <v>8402869.76324719</v>
      </c>
      <c r="AA11" s="29">
        <f>SAM_working2!AA11</f>
        <v>338829135.04028398</v>
      </c>
      <c r="AB11" s="29">
        <f>SAM_working2!AB11</f>
        <v>151657049.06837299</v>
      </c>
      <c r="AC11" s="29">
        <f>SAM_working2!AC11</f>
        <v>19911855.355820801</v>
      </c>
      <c r="AD11" s="29">
        <f>SAM_working2!AD11</f>
        <v>3640828.6388289402</v>
      </c>
      <c r="AE11" s="29">
        <f>SAM_working2!AE11</f>
        <v>3881332.4211776899</v>
      </c>
      <c r="AF11" s="29">
        <f>SAM_working2!AF11</f>
        <v>3288312.4475718099</v>
      </c>
      <c r="AG11" s="29">
        <f>SAM_working2!AG11</f>
        <v>6066007.5941800904</v>
      </c>
      <c r="AH11" s="29">
        <f>SAM_working2!AH11</f>
        <v>601637.036578445</v>
      </c>
      <c r="AI11" s="29">
        <f>SAM_working2!AI11</f>
        <v>6328362.6686594496</v>
      </c>
      <c r="AJ11" s="29">
        <f>SAM_working2!AJ11</f>
        <v>1744137.9415067199</v>
      </c>
      <c r="AK11" s="29">
        <f>SAM_working2!AK11</f>
        <v>21326.0312009345</v>
      </c>
      <c r="AL11" s="29">
        <f>SAM_working2!AL11</f>
        <v>2534.9645540932202</v>
      </c>
      <c r="AM11" s="29">
        <f>SAM_working2!AM11</f>
        <v>3611.2322432538399</v>
      </c>
      <c r="AN11" s="29">
        <f>SAM_working2!AN11</f>
        <v>11315.6468452018</v>
      </c>
      <c r="AO11" s="29">
        <f>SAM_working2!AO11</f>
        <v>5744.4172824441603</v>
      </c>
      <c r="AP11" s="29">
        <f>SAM_working2!AP11</f>
        <v>3044.1958358389902</v>
      </c>
      <c r="AQ11" s="29">
        <f>SAM_working2!AQ11</f>
        <v>89210.798095810693</v>
      </c>
      <c r="AR11" s="29">
        <f>SAM_working2!AR11</f>
        <v>23750.902932368401</v>
      </c>
      <c r="AS11" s="29">
        <f>SAM_working2!AS11</f>
        <v>4149.7976342702596</v>
      </c>
      <c r="AT11" s="29">
        <f>SAM_working2!AT11</f>
        <v>224704.79288674501</v>
      </c>
      <c r="AU11" s="29">
        <f>SAM_working2!AU11</f>
        <v>1718616.1655662099</v>
      </c>
      <c r="AV11" s="29">
        <f>SAM_working2!AV11</f>
        <v>27881.044240278399</v>
      </c>
      <c r="AW11" s="29">
        <f>SAM_working2!AW11</f>
        <v>460999.47989747999</v>
      </c>
      <c r="AX11" s="29">
        <f>SAM_working2!AX11</f>
        <v>137584.05306047201</v>
      </c>
      <c r="AY11" s="29">
        <f>SAM_working2!AY11</f>
        <v>985.22413664422697</v>
      </c>
      <c r="AZ11" s="29">
        <f>SAM_working2!AZ11</f>
        <v>30205.093395369498</v>
      </c>
      <c r="BA11" s="29">
        <f>SAM_working2!BA11</f>
        <v>17709.356828036602</v>
      </c>
      <c r="BB11" s="29">
        <f>SAM_working2!BB11</f>
        <v>160340.23194269801</v>
      </c>
      <c r="BC11" s="29">
        <f>SAM_working2!BC11</f>
        <v>364096.76769223303</v>
      </c>
      <c r="BD11" s="29">
        <f>SAM_working2!BD11</f>
        <v>1746912.39187744</v>
      </c>
      <c r="BE11" s="29">
        <f>SAM_working2!BE11</f>
        <v>6520385.4873341499</v>
      </c>
      <c r="BF11" s="29">
        <f>SAM_working2!BF11</f>
        <v>4112023.4508305499</v>
      </c>
      <c r="BG11" s="29">
        <f>SAM_working2!BG11</f>
        <v>2304796.4000464398</v>
      </c>
      <c r="BH11" s="29">
        <f>SAM_working2!BH11</f>
        <v>55596390.218664102</v>
      </c>
      <c r="BI11" s="29">
        <f>SAM_working2!BI11</f>
        <v>18983.009236100901</v>
      </c>
      <c r="BJ11" s="29">
        <f>SAM_working2!BJ11</f>
        <v>48209.966279295397</v>
      </c>
      <c r="BK11" s="29">
        <f>SAM_working2!BK11</f>
        <v>20342.8388876434</v>
      </c>
      <c r="BL11" s="29">
        <f>SAM_working2!BL11</f>
        <v>3163.0035957445398</v>
      </c>
      <c r="BM11" s="29">
        <f>SAM_working2!BM11</f>
        <v>7138.0406909574504</v>
      </c>
      <c r="BN11" s="29">
        <f>SAM_working2!BN11</f>
        <v>2300278.4797426001</v>
      </c>
      <c r="BO11" s="29">
        <f>SAM_working2!BO11</f>
        <v>98644.168181006506</v>
      </c>
      <c r="BP11" s="29">
        <f>SAM_working2!BP11</f>
        <v>13698.752571156399</v>
      </c>
      <c r="BQ11" s="29">
        <f>SAM_working2!BQ11</f>
        <v>68273966.247343794</v>
      </c>
      <c r="BR11" s="29">
        <f>SAM_working2!BR11</f>
        <v>1565870.9962182899</v>
      </c>
      <c r="BS11" s="29">
        <f>SAM_working2!BS11</f>
        <v>38510154.979720302</v>
      </c>
      <c r="BT11" s="29">
        <f>SAM_working2!BT11</f>
        <v>3449983.3384772199</v>
      </c>
      <c r="BU11" s="29">
        <f>SAM_working2!BU11</f>
        <v>28049653.246525802</v>
      </c>
      <c r="BV11" s="29">
        <f>SAM_working2!BV11</f>
        <v>3544067.9647617098</v>
      </c>
      <c r="BW11" s="29">
        <f>SAM_working2!BW11</f>
        <v>5161848.4040199602</v>
      </c>
      <c r="BX11" s="29">
        <f>SAM_working2!BX11</f>
        <v>1502522.55451863</v>
      </c>
      <c r="BY11" s="29">
        <f>SAM_working2!BY11</f>
        <v>1343949.72156006</v>
      </c>
      <c r="BZ11" s="29">
        <f>SAM_working2!BZ11</f>
        <v>14228142.8153404</v>
      </c>
      <c r="CA11" s="29">
        <f>SAM_working2!CA11</f>
        <v>76538.767398232303</v>
      </c>
      <c r="CB11" s="29">
        <f>SAM_working2!CB11</f>
        <v>30922492.7699004</v>
      </c>
      <c r="CC11" s="29">
        <f>SAM_working2!CC11</f>
        <v>5423069.2322441004</v>
      </c>
      <c r="CD11" s="29">
        <f>SAM_working2!CD11</f>
        <v>42203720.147743396</v>
      </c>
      <c r="CE11" s="29">
        <f>SAM_working2!CE11</f>
        <v>8646329.0512840897</v>
      </c>
      <c r="CF11" s="29">
        <f>SAM_working2!CF11</f>
        <v>38043452.682721399</v>
      </c>
      <c r="CG11" s="29">
        <f>SAM_working2!CG11</f>
        <v>10145496.739057399</v>
      </c>
      <c r="CH11" s="29">
        <f>SAM_working2!CH11</f>
        <v>0</v>
      </c>
      <c r="CI11" s="29">
        <f>SAM_working2!CI11</f>
        <v>226206162.29950601</v>
      </c>
      <c r="CJ11" s="29">
        <f>SAM_working2!CJ11</f>
        <v>0</v>
      </c>
      <c r="CK11" s="29">
        <f>SAM_working2!CK11</f>
        <v>0</v>
      </c>
      <c r="CL11" s="29">
        <f>SAM_working2!CL11</f>
        <v>0</v>
      </c>
      <c r="CM11" s="29">
        <f>SAM_working2!CM11</f>
        <v>0</v>
      </c>
      <c r="CN11" s="29">
        <f>SAM_working2!CN11</f>
        <v>0</v>
      </c>
      <c r="CO11" s="29">
        <f>SAM_working2!CO11</f>
        <v>1172916.4590135801</v>
      </c>
      <c r="CP11" s="29">
        <f>SAM_working2!CP11</f>
        <v>2095126.29359011</v>
      </c>
      <c r="CQ11" s="29">
        <f>SAM_working2!CQ11</f>
        <v>1623258.64003744</v>
      </c>
      <c r="CR11" s="29">
        <f>SAM_working2!CR11</f>
        <v>1918456.7973094101</v>
      </c>
      <c r="CS11" s="29">
        <f>SAM_working2!CS11</f>
        <v>5134694.2702353103</v>
      </c>
      <c r="CT11" s="29">
        <f>SAM_working2!CT11</f>
        <v>4886285.91569163</v>
      </c>
      <c r="CU11" s="29">
        <f>SAM_working2!CU11</f>
        <v>7586122.2579303999</v>
      </c>
      <c r="CV11" s="29">
        <f>SAM_working2!CV11</f>
        <v>5448868.1526459903</v>
      </c>
      <c r="CW11" s="29">
        <f>SAM_working2!CW11</f>
        <v>10902207.7891858</v>
      </c>
      <c r="CX11" s="29">
        <f>SAM_working2!CX11</f>
        <v>41934867.914566301</v>
      </c>
      <c r="CY11" s="29">
        <f>SAM_working2!CY11</f>
        <v>1553355.9364273599</v>
      </c>
      <c r="CZ11" s="29">
        <f>SAM_working2!CZ11</f>
        <v>0</v>
      </c>
      <c r="DA11" s="29">
        <f>SAM_working2!DA11</f>
        <v>98187380.406237602</v>
      </c>
      <c r="DB11" s="29">
        <f>SAM_working2!DB11</f>
        <v>11536933.189297499</v>
      </c>
      <c r="DC11" s="29">
        <f>SAM_working2!DC11</f>
        <v>37856241.071134701</v>
      </c>
      <c r="DD11" s="29">
        <f>SAM_working2!DD11</f>
        <v>0</v>
      </c>
      <c r="DE11" s="29">
        <f>SAM_working2!DE11</f>
        <v>0</v>
      </c>
      <c r="DF11" s="29">
        <f>SAM_working2!DF11</f>
        <v>45728851.0391168</v>
      </c>
      <c r="DG11" s="29">
        <f>SAM_working2!DG11</f>
        <v>763619.76190152799</v>
      </c>
      <c r="DH11" s="29">
        <f>SAM_working2!DH11</f>
        <v>302482879.42306501</v>
      </c>
      <c r="DI11" s="29">
        <f>SAM_working2!DI11</f>
        <v>643954173.41760695</v>
      </c>
      <c r="DJ11" s="29">
        <f t="shared" si="0"/>
        <v>3872593535.0071445</v>
      </c>
    </row>
    <row r="12" spans="1:114">
      <c r="A12" t="s">
        <v>11</v>
      </c>
      <c r="B12" s="29">
        <f>SAM_working2!B12</f>
        <v>3959.0694772043398</v>
      </c>
      <c r="C12" s="29">
        <f>SAM_working2!C12</f>
        <v>0</v>
      </c>
      <c r="D12" s="60">
        <f>SAM_working2!D12-FV_proportion_col!G12</f>
        <v>3855.5697195767598</v>
      </c>
      <c r="E12" s="60">
        <f>SAM_working2!E12-FV_proportion_col!H12</f>
        <v>2302.4112997238399</v>
      </c>
      <c r="F12" s="29">
        <f>SAM_working2!F12</f>
        <v>13529.3598976346</v>
      </c>
      <c r="G12" s="29">
        <f>SAM_working2!G12</f>
        <v>1.67533595066152</v>
      </c>
      <c r="H12" s="29">
        <f>SAM_working2!H12</f>
        <v>12.5178579965523</v>
      </c>
      <c r="I12" s="29">
        <f>SAM_working2!I12</f>
        <v>3.1711650419442998</v>
      </c>
      <c r="J12" s="29">
        <f>SAM_working2!J12</f>
        <v>13164548.50742</v>
      </c>
      <c r="K12" s="29">
        <f>SAM_working2!K12</f>
        <v>545444.29162279202</v>
      </c>
      <c r="L12" s="29">
        <f>SAM_working2!L12</f>
        <v>725832.30491593503</v>
      </c>
      <c r="M12" s="29">
        <f>SAM_working2!M12</f>
        <v>20392.9030513953</v>
      </c>
      <c r="N12" s="29">
        <f>SAM_working2!N12</f>
        <v>1333632.0184267</v>
      </c>
      <c r="O12" s="29">
        <f>SAM_working2!O12</f>
        <v>140842.31815362399</v>
      </c>
      <c r="P12" s="29">
        <f>SAM_working2!P12</f>
        <v>100865.178040545</v>
      </c>
      <c r="Q12" s="29">
        <f>SAM_working2!Q12</f>
        <v>1431.77787906096</v>
      </c>
      <c r="R12" s="29">
        <f>SAM_working2!R12</f>
        <v>1770.5807253315099</v>
      </c>
      <c r="S12" s="29">
        <f>SAM_working2!S12</f>
        <v>368.91522240964099</v>
      </c>
      <c r="T12" s="29">
        <f>SAM_working2!T12</f>
        <v>263.051776864602</v>
      </c>
      <c r="U12" s="29">
        <f>SAM_working2!U12</f>
        <v>24880.8232012851</v>
      </c>
      <c r="V12" s="29">
        <f>SAM_working2!V12</f>
        <v>30373.5939174944</v>
      </c>
      <c r="W12" s="29">
        <f>SAM_working2!W12</f>
        <v>7272.44451321818</v>
      </c>
      <c r="X12" s="29">
        <f>SAM_working2!X12</f>
        <v>29302.741173401799</v>
      </c>
      <c r="Y12" s="29">
        <f>SAM_working2!Y12</f>
        <v>78968.954825862995</v>
      </c>
      <c r="Z12" s="29">
        <f>SAM_working2!Z12</f>
        <v>48947.131673316697</v>
      </c>
      <c r="AA12" s="29">
        <f>SAM_working2!AA12</f>
        <v>19298.5355858615</v>
      </c>
      <c r="AB12" s="29">
        <f>SAM_working2!AB12</f>
        <v>22232.738416862499</v>
      </c>
      <c r="AC12" s="29">
        <f>SAM_working2!AC12</f>
        <v>364025.88919272402</v>
      </c>
      <c r="AD12" s="29">
        <f>SAM_working2!AD12</f>
        <v>178233.30409678901</v>
      </c>
      <c r="AE12" s="29">
        <f>SAM_working2!AE12</f>
        <v>475936.74128437898</v>
      </c>
      <c r="AF12" s="29">
        <f>SAM_working2!AF12</f>
        <v>125128.517334053</v>
      </c>
      <c r="AG12" s="29">
        <f>SAM_working2!AG12</f>
        <v>317739.762176121</v>
      </c>
      <c r="AH12" s="29">
        <f>SAM_working2!AH12</f>
        <v>38292.422358150703</v>
      </c>
      <c r="AI12" s="29">
        <f>SAM_working2!AI12</f>
        <v>75599.448351971601</v>
      </c>
      <c r="AJ12" s="29">
        <f>SAM_working2!AJ12</f>
        <v>33080.8430781844</v>
      </c>
      <c r="AK12" s="29">
        <f>SAM_working2!AK12</f>
        <v>2554.2504409930498</v>
      </c>
      <c r="AL12" s="29">
        <f>SAM_working2!AL12</f>
        <v>441.60211811302599</v>
      </c>
      <c r="AM12" s="29">
        <f>SAM_working2!AM12</f>
        <v>372.68977438333098</v>
      </c>
      <c r="AN12" s="29">
        <f>SAM_working2!AN12</f>
        <v>1527.4505556296899</v>
      </c>
      <c r="AO12" s="29">
        <f>SAM_working2!AO12</f>
        <v>584.49817866680098</v>
      </c>
      <c r="AP12" s="29">
        <f>SAM_working2!AP12</f>
        <v>580.45026695807201</v>
      </c>
      <c r="AQ12" s="29">
        <f>SAM_working2!AQ12</f>
        <v>870.72369859561695</v>
      </c>
      <c r="AR12" s="29">
        <f>SAM_working2!AR12</f>
        <v>4296.3858571197497</v>
      </c>
      <c r="AS12" s="29">
        <f>SAM_working2!AS12</f>
        <v>834.73487320961601</v>
      </c>
      <c r="AT12" s="29">
        <f>SAM_working2!AT12</f>
        <v>28734.8471235658</v>
      </c>
      <c r="AU12" s="29">
        <f>SAM_working2!AU12</f>
        <v>4597.1657375423702</v>
      </c>
      <c r="AV12" s="29">
        <f>SAM_working2!AV12</f>
        <v>23567.722841753399</v>
      </c>
      <c r="AW12" s="29">
        <f>SAM_working2!AW12</f>
        <v>44958.133546525001</v>
      </c>
      <c r="AX12" s="29">
        <f>SAM_working2!AX12</f>
        <v>13703.4281839332</v>
      </c>
      <c r="AY12" s="29">
        <f>SAM_working2!AY12</f>
        <v>26270.727155528701</v>
      </c>
      <c r="AZ12" s="29">
        <f>SAM_working2!AZ12</f>
        <v>1344.6080665921099</v>
      </c>
      <c r="BA12" s="29">
        <f>SAM_working2!BA12</f>
        <v>2529.7969425490201</v>
      </c>
      <c r="BB12" s="29">
        <f>SAM_working2!BB12</f>
        <v>11172.151505265099</v>
      </c>
      <c r="BC12" s="29">
        <f>SAM_working2!BC12</f>
        <v>9199.0877503871798</v>
      </c>
      <c r="BD12" s="29">
        <f>SAM_working2!BD12</f>
        <v>707.65986195164305</v>
      </c>
      <c r="BE12" s="29">
        <f>SAM_working2!BE12</f>
        <v>40615.583720984803</v>
      </c>
      <c r="BF12" s="29">
        <f>SAM_working2!BF12</f>
        <v>51165.7793515339</v>
      </c>
      <c r="BG12" s="29">
        <f>SAM_working2!BG12</f>
        <v>20611.2031433786</v>
      </c>
      <c r="BH12" s="29">
        <f>SAM_working2!BH12</f>
        <v>11843.998218864601</v>
      </c>
      <c r="BI12" s="29">
        <f>SAM_working2!BI12</f>
        <v>2904.4227435542002</v>
      </c>
      <c r="BJ12" s="29">
        <f>SAM_working2!BJ12</f>
        <v>6624.0960113465999</v>
      </c>
      <c r="BK12" s="29">
        <f>SAM_working2!BK12</f>
        <v>2716.4885329381</v>
      </c>
      <c r="BL12" s="29">
        <f>SAM_working2!BL12</f>
        <v>25.704050570519598</v>
      </c>
      <c r="BM12" s="29">
        <f>SAM_working2!BM12</f>
        <v>1112.26558572561</v>
      </c>
      <c r="BN12" s="29">
        <f>SAM_working2!BN12</f>
        <v>36702.721667494101</v>
      </c>
      <c r="BO12" s="29">
        <f>SAM_working2!BO12</f>
        <v>23620.229579523999</v>
      </c>
      <c r="BP12" s="29">
        <f>SAM_working2!BP12</f>
        <v>481.59858506504298</v>
      </c>
      <c r="BQ12" s="29">
        <f>SAM_working2!BQ12</f>
        <v>226095.84686492299</v>
      </c>
      <c r="BR12" s="29">
        <f>SAM_working2!BR12</f>
        <v>10420.668406054199</v>
      </c>
      <c r="BS12" s="29">
        <f>SAM_working2!BS12</f>
        <v>34368.506457347903</v>
      </c>
      <c r="BT12" s="29">
        <f>SAM_working2!BT12</f>
        <v>41367.696239654702</v>
      </c>
      <c r="BU12" s="29">
        <f>SAM_working2!BU12</f>
        <v>9582.5011708414204</v>
      </c>
      <c r="BV12" s="29">
        <f>SAM_working2!BV12</f>
        <v>5883.4642748671304</v>
      </c>
      <c r="BW12" s="29">
        <f>SAM_working2!BW12</f>
        <v>11133.868959862801</v>
      </c>
      <c r="BX12" s="29">
        <f>SAM_working2!BX12</f>
        <v>1023.08093798732</v>
      </c>
      <c r="BY12" s="29">
        <f>SAM_working2!BY12</f>
        <v>28977.046379067498</v>
      </c>
      <c r="BZ12" s="29">
        <f>SAM_working2!BZ12</f>
        <v>990.17243467073899</v>
      </c>
      <c r="CA12" s="29">
        <f>SAM_working2!CA12</f>
        <v>71.288275827194695</v>
      </c>
      <c r="CB12" s="29">
        <f>SAM_working2!CB12</f>
        <v>6224.6439771272198</v>
      </c>
      <c r="CC12" s="29">
        <f>SAM_working2!CC12</f>
        <v>13829.527737725501</v>
      </c>
      <c r="CD12" s="29">
        <f>SAM_working2!CD12</f>
        <v>46778.282719580697</v>
      </c>
      <c r="CE12" s="29">
        <f>SAM_working2!CE12</f>
        <v>74239.461391356497</v>
      </c>
      <c r="CF12" s="29">
        <f>SAM_working2!CF12</f>
        <v>3631.2883403757601</v>
      </c>
      <c r="CG12" s="29">
        <f>SAM_working2!CG12</f>
        <v>12379.299663408499</v>
      </c>
      <c r="CH12" s="29">
        <f>SAM_working2!CH12</f>
        <v>0</v>
      </c>
      <c r="CI12" s="29">
        <f>SAM_working2!CI12</f>
        <v>191278.240770362</v>
      </c>
      <c r="CJ12" s="29">
        <f>SAM_working2!CJ12</f>
        <v>0</v>
      </c>
      <c r="CK12" s="29">
        <f>SAM_working2!CK12</f>
        <v>0</v>
      </c>
      <c r="CL12" s="29">
        <f>SAM_working2!CL12</f>
        <v>0</v>
      </c>
      <c r="CM12" s="29">
        <f>SAM_working2!CM12</f>
        <v>0</v>
      </c>
      <c r="CN12" s="29">
        <f>SAM_working2!CN12</f>
        <v>0</v>
      </c>
      <c r="CO12" s="29">
        <f>SAM_working2!CO12</f>
        <v>12742.5325559353</v>
      </c>
      <c r="CP12" s="29">
        <f>SAM_working2!CP12</f>
        <v>17100.902341839501</v>
      </c>
      <c r="CQ12" s="29">
        <f>SAM_working2!CQ12</f>
        <v>14758.7090008061</v>
      </c>
      <c r="CR12" s="29">
        <f>SAM_working2!CR12</f>
        <v>16370.6872442206</v>
      </c>
      <c r="CS12" s="29">
        <f>SAM_working2!CS12</f>
        <v>46653.842023329198</v>
      </c>
      <c r="CT12" s="29">
        <f>SAM_working2!CT12</f>
        <v>56951.926697440402</v>
      </c>
      <c r="CU12" s="29">
        <f>SAM_working2!CU12</f>
        <v>87470.317848610503</v>
      </c>
      <c r="CV12" s="29">
        <f>SAM_working2!CV12</f>
        <v>66331.879437138399</v>
      </c>
      <c r="CW12" s="29">
        <f>SAM_working2!CW12</f>
        <v>150903.154224931</v>
      </c>
      <c r="CX12" s="29">
        <f>SAM_working2!CX12</f>
        <v>4290.6707902850103</v>
      </c>
      <c r="CY12" s="29">
        <f>SAM_working2!CY12</f>
        <v>170422.64142944201</v>
      </c>
      <c r="CZ12" s="29">
        <f>SAM_working2!CZ12</f>
        <v>3539.2472560288902</v>
      </c>
      <c r="DA12" s="29">
        <f>SAM_working2!DA12</f>
        <v>192407.18634702099</v>
      </c>
      <c r="DB12" s="29">
        <f>SAM_working2!DB12</f>
        <v>38073.061560308401</v>
      </c>
      <c r="DC12" s="29">
        <f>SAM_working2!DC12</f>
        <v>21664.489206310602</v>
      </c>
      <c r="DD12" s="29">
        <f>SAM_working2!DD12</f>
        <v>1757.14630291658</v>
      </c>
      <c r="DE12" s="29">
        <f>SAM_working2!DE12</f>
        <v>0</v>
      </c>
      <c r="DF12" s="29">
        <f>SAM_working2!DF12</f>
        <v>2593834511.7739902</v>
      </c>
      <c r="DG12" s="29">
        <f>SAM_working2!DG12</f>
        <v>37061.4286578963</v>
      </c>
      <c r="DH12" s="29">
        <f>SAM_working2!DH12</f>
        <v>5830052.9713100903</v>
      </c>
      <c r="DI12" s="29">
        <f>SAM_working2!DI12</f>
        <v>3711990.5246621598</v>
      </c>
      <c r="DJ12" s="29">
        <f t="shared" si="0"/>
        <v>2623338971.6967258</v>
      </c>
    </row>
    <row r="13" spans="1:114">
      <c r="A13" t="s">
        <v>12</v>
      </c>
      <c r="B13" s="29">
        <f>SAM_working2!B13</f>
        <v>142837478.59415701</v>
      </c>
      <c r="C13" s="29">
        <f>SAM_working2!C13</f>
        <v>774767.59046584833</v>
      </c>
      <c r="D13" s="60">
        <f>SAM_working2!D13-FV_proportion_col!G13</f>
        <v>263017292.61291414</v>
      </c>
      <c r="E13" s="60">
        <f>SAM_working2!E13-FV_proportion_col!H13</f>
        <v>250074776.54863101</v>
      </c>
      <c r="F13" s="29">
        <f>SAM_working2!F13</f>
        <v>107550434.48353501</v>
      </c>
      <c r="G13" s="29">
        <f>SAM_working2!G13</f>
        <v>23327.794088041301</v>
      </c>
      <c r="H13" s="29">
        <f>SAM_working2!H13</f>
        <v>13537.649225524399</v>
      </c>
      <c r="I13" s="29">
        <f>SAM_working2!I13</f>
        <v>92923.830130671893</v>
      </c>
      <c r="J13" s="29">
        <f>SAM_working2!J13</f>
        <v>103995392.50324801</v>
      </c>
      <c r="K13" s="29">
        <f>SAM_working2!K13</f>
        <v>40465757.764634803</v>
      </c>
      <c r="L13" s="29">
        <f>SAM_working2!L13</f>
        <v>4084343.5659324098</v>
      </c>
      <c r="M13" s="29">
        <f>SAM_working2!M13</f>
        <v>4420352316.2190504</v>
      </c>
      <c r="N13" s="29">
        <f>SAM_working2!N13</f>
        <v>557678544.36508703</v>
      </c>
      <c r="O13" s="29">
        <f>SAM_working2!O13</f>
        <v>396519547.547867</v>
      </c>
      <c r="P13" s="29">
        <f>SAM_working2!P13</f>
        <v>79381036.933417201</v>
      </c>
      <c r="Q13" s="29">
        <f>SAM_working2!Q13</f>
        <v>14151331.5249277</v>
      </c>
      <c r="R13" s="29">
        <f>SAM_working2!R13</f>
        <v>6359190.8336356096</v>
      </c>
      <c r="S13" s="29">
        <f>SAM_working2!S13</f>
        <v>1027474.1638073</v>
      </c>
      <c r="T13" s="29">
        <f>SAM_working2!T13</f>
        <v>910010.85119209997</v>
      </c>
      <c r="U13" s="29">
        <f>SAM_working2!U13</f>
        <v>66275229.800918698</v>
      </c>
      <c r="V13" s="29">
        <f>SAM_working2!V13</f>
        <v>100420945.264173</v>
      </c>
      <c r="W13" s="29">
        <f>SAM_working2!W13</f>
        <v>52174993.492255501</v>
      </c>
      <c r="X13" s="29">
        <f>SAM_working2!X13</f>
        <v>454534563.662368</v>
      </c>
      <c r="Y13" s="29">
        <f>SAM_working2!Y13</f>
        <v>651148187.61261904</v>
      </c>
      <c r="Z13" s="29">
        <f>SAM_working2!Z13</f>
        <v>176362529.17373699</v>
      </c>
      <c r="AA13" s="29">
        <f>SAM_working2!AA13</f>
        <v>219768984.48783299</v>
      </c>
      <c r="AB13" s="29">
        <f>SAM_working2!AB13</f>
        <v>104777777.340849</v>
      </c>
      <c r="AC13" s="29">
        <f>SAM_working2!AC13</f>
        <v>234440335.15959901</v>
      </c>
      <c r="AD13" s="29">
        <f>SAM_working2!AD13</f>
        <v>79814024.224198505</v>
      </c>
      <c r="AE13" s="29">
        <f>SAM_working2!AE13</f>
        <v>928712699.43689096</v>
      </c>
      <c r="AF13" s="29">
        <f>SAM_working2!AF13</f>
        <v>71595598.796243206</v>
      </c>
      <c r="AG13" s="29">
        <f>SAM_working2!AG13</f>
        <v>240476522.77151099</v>
      </c>
      <c r="AH13" s="29">
        <f>SAM_working2!AH13</f>
        <v>29963408.572175201</v>
      </c>
      <c r="AI13" s="29">
        <f>SAM_working2!AI13</f>
        <v>82007185.157925293</v>
      </c>
      <c r="AJ13" s="29">
        <f>SAM_working2!AJ13</f>
        <v>873048694.36545205</v>
      </c>
      <c r="AK13" s="29">
        <f>SAM_working2!AK13</f>
        <v>122840525.34221201</v>
      </c>
      <c r="AL13" s="29">
        <f>SAM_working2!AL13</f>
        <v>8875751.3105914798</v>
      </c>
      <c r="AM13" s="29">
        <f>SAM_working2!AM13</f>
        <v>32174350.607477698</v>
      </c>
      <c r="AN13" s="29">
        <f>SAM_working2!AN13</f>
        <v>321347202.404607</v>
      </c>
      <c r="AO13" s="29">
        <f>SAM_working2!AO13</f>
        <v>62776904.7827347</v>
      </c>
      <c r="AP13" s="29">
        <f>SAM_working2!AP13</f>
        <v>90652003.488318101</v>
      </c>
      <c r="AQ13" s="29">
        <f>SAM_working2!AQ13</f>
        <v>83837751.278352901</v>
      </c>
      <c r="AR13" s="29">
        <f>SAM_working2!AR13</f>
        <v>82873665.727708995</v>
      </c>
      <c r="AS13" s="29">
        <f>SAM_working2!AS13</f>
        <v>237773794.83658001</v>
      </c>
      <c r="AT13" s="29">
        <f>SAM_working2!AT13</f>
        <v>14431954.1274225</v>
      </c>
      <c r="AU13" s="29">
        <f>SAM_working2!AU13</f>
        <v>2051014.54951614</v>
      </c>
      <c r="AV13" s="29">
        <f>SAM_working2!AV13</f>
        <v>15620285.9140788</v>
      </c>
      <c r="AW13" s="29">
        <f>SAM_working2!AW13</f>
        <v>260225163.65193099</v>
      </c>
      <c r="AX13" s="29">
        <f>SAM_working2!AX13</f>
        <v>36245665.395358302</v>
      </c>
      <c r="AY13" s="29">
        <f>SAM_working2!AY13</f>
        <v>42612105.385954797</v>
      </c>
      <c r="AZ13" s="29">
        <f>SAM_working2!AZ13</f>
        <v>21525795.302715801</v>
      </c>
      <c r="BA13" s="29">
        <f>SAM_working2!BA13</f>
        <v>5597721.3972512102</v>
      </c>
      <c r="BB13" s="29">
        <f>SAM_working2!BB13</f>
        <v>129018850.189455</v>
      </c>
      <c r="BC13" s="29">
        <f>SAM_working2!BC13</f>
        <v>36666022.532022402</v>
      </c>
      <c r="BD13" s="29">
        <f>SAM_working2!BD13</f>
        <v>61966723.374947302</v>
      </c>
      <c r="BE13" s="29">
        <f>SAM_working2!BE13</f>
        <v>32353696.995126098</v>
      </c>
      <c r="BF13" s="29">
        <f>SAM_working2!BF13</f>
        <v>100617459.43407901</v>
      </c>
      <c r="BG13" s="29">
        <f>SAM_working2!BG13</f>
        <v>198112716.04807699</v>
      </c>
      <c r="BH13" s="29">
        <f>SAM_working2!BH13</f>
        <v>154738870.24783599</v>
      </c>
      <c r="BI13" s="29">
        <f>SAM_working2!BI13</f>
        <v>20708751.7026667</v>
      </c>
      <c r="BJ13" s="29">
        <f>SAM_working2!BJ13</f>
        <v>84196152.704917893</v>
      </c>
      <c r="BK13" s="29">
        <f>SAM_working2!BK13</f>
        <v>111783989.1594</v>
      </c>
      <c r="BL13" s="29">
        <f>SAM_working2!BL13</f>
        <v>29463541.590087298</v>
      </c>
      <c r="BM13" s="29">
        <f>SAM_working2!BM13</f>
        <v>150901451.53632101</v>
      </c>
      <c r="BN13" s="29">
        <f>SAM_working2!BN13</f>
        <v>3118242645.2436299</v>
      </c>
      <c r="BO13" s="29">
        <f>SAM_working2!BO13</f>
        <v>99219173.868723705</v>
      </c>
      <c r="BP13" s="29">
        <f>SAM_working2!BP13</f>
        <v>34679836.126597703</v>
      </c>
      <c r="BQ13" s="29">
        <f>SAM_working2!BQ13</f>
        <v>479555697.81146097</v>
      </c>
      <c r="BR13" s="29">
        <f>SAM_working2!BR13</f>
        <v>212980698.27217799</v>
      </c>
      <c r="BS13" s="29">
        <f>SAM_working2!BS13</f>
        <v>168721255.363904</v>
      </c>
      <c r="BT13" s="29">
        <f>SAM_working2!BT13</f>
        <v>100197865.24231499</v>
      </c>
      <c r="BU13" s="29">
        <f>SAM_working2!BU13</f>
        <v>323246225.32251102</v>
      </c>
      <c r="BV13" s="29">
        <f>SAM_working2!BV13</f>
        <v>361065666.649571</v>
      </c>
      <c r="BW13" s="29">
        <f>SAM_working2!BW13</f>
        <v>333865677.78479397</v>
      </c>
      <c r="BX13" s="29">
        <f>SAM_working2!BX13</f>
        <v>191333070.13654</v>
      </c>
      <c r="BY13" s="29">
        <f>SAM_working2!BY13</f>
        <v>91717044.163737297</v>
      </c>
      <c r="BZ13" s="29">
        <f>SAM_working2!BZ13</f>
        <v>69914977.703908205</v>
      </c>
      <c r="CA13" s="29">
        <f>SAM_working2!CA13</f>
        <v>13666926.6589405</v>
      </c>
      <c r="CB13" s="29">
        <f>SAM_working2!CB13</f>
        <v>182432848.192296</v>
      </c>
      <c r="CC13" s="29">
        <f>SAM_working2!CC13</f>
        <v>354534668.87111998</v>
      </c>
      <c r="CD13" s="29">
        <f>SAM_working2!CD13</f>
        <v>1424375175.80354</v>
      </c>
      <c r="CE13" s="29">
        <f>SAM_working2!CE13</f>
        <v>179533203.03111199</v>
      </c>
      <c r="CF13" s="29">
        <f>SAM_working2!CF13</f>
        <v>154692707.13702801</v>
      </c>
      <c r="CG13" s="29">
        <f>SAM_working2!CG13</f>
        <v>109662936.91011</v>
      </c>
      <c r="CH13" s="29">
        <f>SAM_working2!CH13</f>
        <v>0</v>
      </c>
      <c r="CI13" s="29">
        <f>SAM_working2!CI13</f>
        <v>2652349987.6036901</v>
      </c>
      <c r="CJ13" s="29">
        <f>SAM_working2!CJ13</f>
        <v>0</v>
      </c>
      <c r="CK13" s="29">
        <f>SAM_working2!CK13</f>
        <v>0</v>
      </c>
      <c r="CL13" s="29">
        <f>SAM_working2!CL13</f>
        <v>0</v>
      </c>
      <c r="CM13" s="29">
        <f>SAM_working2!CM13</f>
        <v>0</v>
      </c>
      <c r="CN13" s="29">
        <f>SAM_working2!CN13</f>
        <v>0</v>
      </c>
      <c r="CO13" s="29">
        <f>SAM_working2!CO13</f>
        <v>690804991.72075903</v>
      </c>
      <c r="CP13" s="29">
        <f>SAM_working2!CP13</f>
        <v>894278612.23693097</v>
      </c>
      <c r="CQ13" s="29">
        <f>SAM_working2!CQ13</f>
        <v>739615297.61682403</v>
      </c>
      <c r="CR13" s="29">
        <f>SAM_working2!CR13</f>
        <v>775822377.39794195</v>
      </c>
      <c r="CS13" s="29">
        <f>SAM_working2!CS13</f>
        <v>1723325367.96521</v>
      </c>
      <c r="CT13" s="29">
        <f>SAM_working2!CT13</f>
        <v>2057724095.14627</v>
      </c>
      <c r="CU13" s="29">
        <f>SAM_working2!CU13</f>
        <v>3137177086.6252098</v>
      </c>
      <c r="CV13" s="29">
        <f>SAM_working2!CV13</f>
        <v>2214889915.3812199</v>
      </c>
      <c r="CW13" s="29">
        <f>SAM_working2!CW13</f>
        <v>4487042007.6586304</v>
      </c>
      <c r="CX13" s="29">
        <f>SAM_working2!CX13</f>
        <v>29960511.300901201</v>
      </c>
      <c r="CY13" s="29">
        <f>SAM_working2!CY13</f>
        <v>466529069.821347</v>
      </c>
      <c r="CZ13" s="29">
        <f>SAM_working2!CZ13</f>
        <v>0</v>
      </c>
      <c r="DA13" s="29">
        <f>SAM_working2!DA13</f>
        <v>1678424564.0323901</v>
      </c>
      <c r="DB13" s="29">
        <f>SAM_working2!DB13</f>
        <v>471326354.05615598</v>
      </c>
      <c r="DC13" s="29">
        <f>SAM_working2!DC13</f>
        <v>584072376.92686403</v>
      </c>
      <c r="DD13" s="29">
        <f>SAM_working2!DD13</f>
        <v>0</v>
      </c>
      <c r="DE13" s="29">
        <f>SAM_working2!DE13</f>
        <v>0</v>
      </c>
      <c r="DF13" s="29">
        <f>SAM_working2!DF13</f>
        <v>0</v>
      </c>
      <c r="DG13" s="29">
        <f>SAM_working2!DG13</f>
        <v>0</v>
      </c>
      <c r="DH13" s="29">
        <f>SAM_working2!DH13</f>
        <v>319884444.01751798</v>
      </c>
      <c r="DI13" s="29">
        <f>SAM_working2!DI13</f>
        <v>48872471921.881699</v>
      </c>
      <c r="DJ13" s="29">
        <f t="shared" si="0"/>
        <v>93106158327.396011</v>
      </c>
    </row>
    <row r="14" spans="1:114">
      <c r="A14" t="s">
        <v>13</v>
      </c>
      <c r="B14" s="29">
        <f>SAM_working2!B14</f>
        <v>46657717.766351096</v>
      </c>
      <c r="C14" s="29">
        <f>SAM_working2!C14</f>
        <v>1058815.0919759746</v>
      </c>
      <c r="D14" s="60">
        <f>SAM_working2!D14-FV_proportion_col!G14</f>
        <v>97286070.874658778</v>
      </c>
      <c r="E14" s="60">
        <f>SAM_working2!E14-FV_proportion_col!H14</f>
        <v>71506385.488176435</v>
      </c>
      <c r="F14" s="29">
        <f>SAM_working2!F14</f>
        <v>19524970.825993899</v>
      </c>
      <c r="G14" s="29">
        <f>SAM_working2!G14</f>
        <v>0</v>
      </c>
      <c r="H14" s="29">
        <f>SAM_working2!H14</f>
        <v>12576.927430618</v>
      </c>
      <c r="I14" s="29">
        <f>SAM_working2!I14</f>
        <v>53787.844878858901</v>
      </c>
      <c r="J14" s="29">
        <f>SAM_working2!J14</f>
        <v>9992563.1339758299</v>
      </c>
      <c r="K14" s="29">
        <f>SAM_working2!K14</f>
        <v>63769688.143493503</v>
      </c>
      <c r="L14" s="29">
        <f>SAM_working2!L14</f>
        <v>29847410.479906298</v>
      </c>
      <c r="M14" s="29">
        <f>SAM_working2!M14</f>
        <v>381706445.90464699</v>
      </c>
      <c r="N14" s="29">
        <f>SAM_working2!N14</f>
        <v>37463381.357452802</v>
      </c>
      <c r="O14" s="29">
        <f>SAM_working2!O14</f>
        <v>190702591.93815801</v>
      </c>
      <c r="P14" s="29">
        <f>SAM_working2!P14</f>
        <v>38437345.409348302</v>
      </c>
      <c r="Q14" s="29">
        <f>SAM_working2!Q14</f>
        <v>4052221.1331618498</v>
      </c>
      <c r="R14" s="29">
        <f>SAM_working2!R14</f>
        <v>2002102.34049372</v>
      </c>
      <c r="S14" s="29">
        <f>SAM_working2!S14</f>
        <v>500502.68653096497</v>
      </c>
      <c r="T14" s="29">
        <f>SAM_working2!T14</f>
        <v>436143.33237040398</v>
      </c>
      <c r="U14" s="29">
        <f>SAM_working2!U14</f>
        <v>30503274.107867401</v>
      </c>
      <c r="V14" s="29">
        <f>SAM_working2!V14</f>
        <v>57639371.931583799</v>
      </c>
      <c r="W14" s="29">
        <f>SAM_working2!W14</f>
        <v>24705457.9810468</v>
      </c>
      <c r="X14" s="29">
        <f>SAM_working2!X14</f>
        <v>1608557693.58354</v>
      </c>
      <c r="Y14" s="29">
        <f>SAM_working2!Y14</f>
        <v>157546944.255229</v>
      </c>
      <c r="Z14" s="29">
        <f>SAM_working2!Z14</f>
        <v>59262257.371734902</v>
      </c>
      <c r="AA14" s="29">
        <f>SAM_working2!AA14</f>
        <v>103044635.37514099</v>
      </c>
      <c r="AB14" s="29">
        <f>SAM_working2!AB14</f>
        <v>47865176.4245454</v>
      </c>
      <c r="AC14" s="29">
        <f>SAM_working2!AC14</f>
        <v>141885553.41295701</v>
      </c>
      <c r="AD14" s="29">
        <f>SAM_working2!AD14</f>
        <v>61786814.976324297</v>
      </c>
      <c r="AE14" s="29">
        <f>SAM_working2!AE14</f>
        <v>472323633.96207601</v>
      </c>
      <c r="AF14" s="29">
        <f>SAM_working2!AF14</f>
        <v>27171754.1977305</v>
      </c>
      <c r="AG14" s="29">
        <f>SAM_working2!AG14</f>
        <v>114121442.09581099</v>
      </c>
      <c r="AH14" s="29">
        <f>SAM_working2!AH14</f>
        <v>12871510.831745001</v>
      </c>
      <c r="AI14" s="29">
        <f>SAM_working2!AI14</f>
        <v>60800315.1191293</v>
      </c>
      <c r="AJ14" s="29">
        <f>SAM_working2!AJ14</f>
        <v>420942585.402318</v>
      </c>
      <c r="AK14" s="29">
        <f>SAM_working2!AK14</f>
        <v>77857799.801716104</v>
      </c>
      <c r="AL14" s="29">
        <f>SAM_working2!AL14</f>
        <v>3533566.67813191</v>
      </c>
      <c r="AM14" s="29">
        <f>SAM_working2!AM14</f>
        <v>17701652.1115481</v>
      </c>
      <c r="AN14" s="29">
        <f>SAM_working2!AN14</f>
        <v>75608918.848018706</v>
      </c>
      <c r="AO14" s="29">
        <f>SAM_working2!AO14</f>
        <v>21128488.920676898</v>
      </c>
      <c r="AP14" s="29">
        <f>SAM_working2!AP14</f>
        <v>62398819.265822701</v>
      </c>
      <c r="AQ14" s="29">
        <f>SAM_working2!AQ14</f>
        <v>42669369.360964499</v>
      </c>
      <c r="AR14" s="29">
        <f>SAM_working2!AR14</f>
        <v>33434818.630897701</v>
      </c>
      <c r="AS14" s="29">
        <f>SAM_working2!AS14</f>
        <v>133831475.14771099</v>
      </c>
      <c r="AT14" s="29">
        <f>SAM_working2!AT14</f>
        <v>27440115.037131298</v>
      </c>
      <c r="AU14" s="29">
        <f>SAM_working2!AU14</f>
        <v>134065784.653322</v>
      </c>
      <c r="AV14" s="29">
        <f>SAM_working2!AV14</f>
        <v>5980123.61732079</v>
      </c>
      <c r="AW14" s="29">
        <f>SAM_working2!AW14</f>
        <v>75785790.940319806</v>
      </c>
      <c r="AX14" s="29">
        <f>SAM_working2!AX14</f>
        <v>83831080.476236805</v>
      </c>
      <c r="AY14" s="29">
        <f>SAM_working2!AY14</f>
        <v>64869637.908454098</v>
      </c>
      <c r="AZ14" s="29">
        <f>SAM_working2!AZ14</f>
        <v>34440285.232744299</v>
      </c>
      <c r="BA14" s="29">
        <f>SAM_working2!BA14</f>
        <v>11440235.452583401</v>
      </c>
      <c r="BB14" s="29">
        <f>SAM_working2!BB14</f>
        <v>86453284.2352909</v>
      </c>
      <c r="BC14" s="29">
        <f>SAM_working2!BC14</f>
        <v>10158490.8179584</v>
      </c>
      <c r="BD14" s="29">
        <f>SAM_working2!BD14</f>
        <v>30190293.710981298</v>
      </c>
      <c r="BE14" s="29">
        <f>SAM_working2!BE14</f>
        <v>9281085.1007569898</v>
      </c>
      <c r="BF14" s="29">
        <f>SAM_working2!BF14</f>
        <v>214816729.84220201</v>
      </c>
      <c r="BG14" s="29">
        <f>SAM_working2!BG14</f>
        <v>40970773.058742099</v>
      </c>
      <c r="BH14" s="29">
        <f>SAM_working2!BH14</f>
        <v>177336497.51370999</v>
      </c>
      <c r="BI14" s="29">
        <f>SAM_working2!BI14</f>
        <v>50310272.478500098</v>
      </c>
      <c r="BJ14" s="29">
        <f>SAM_working2!BJ14</f>
        <v>213256048.855737</v>
      </c>
      <c r="BK14" s="29">
        <f>SAM_working2!BK14</f>
        <v>351805991.55856299</v>
      </c>
      <c r="BL14" s="29">
        <f>SAM_working2!BL14</f>
        <v>51797521.555940799</v>
      </c>
      <c r="BM14" s="29">
        <f>SAM_working2!BM14</f>
        <v>9234151.8243285101</v>
      </c>
      <c r="BN14" s="29">
        <f>SAM_working2!BN14</f>
        <v>18560528643.702099</v>
      </c>
      <c r="BO14" s="29">
        <f>SAM_working2!BO14</f>
        <v>106706455.124102</v>
      </c>
      <c r="BP14" s="29">
        <f>SAM_working2!BP14</f>
        <v>0</v>
      </c>
      <c r="BQ14" s="29">
        <f>SAM_working2!BQ14</f>
        <v>280536110.60535401</v>
      </c>
      <c r="BR14" s="29">
        <f>SAM_working2!BR14</f>
        <v>76502467.257941693</v>
      </c>
      <c r="BS14" s="29">
        <f>SAM_working2!BS14</f>
        <v>104178439.50506</v>
      </c>
      <c r="BT14" s="29">
        <f>SAM_working2!BT14</f>
        <v>17238876.7797314</v>
      </c>
      <c r="BU14" s="29">
        <f>SAM_working2!BU14</f>
        <v>59788885.653507501</v>
      </c>
      <c r="BV14" s="29">
        <f>SAM_working2!BV14</f>
        <v>149917537.18821999</v>
      </c>
      <c r="BW14" s="29">
        <f>SAM_working2!BW14</f>
        <v>100376529.886967</v>
      </c>
      <c r="BX14" s="29">
        <f>SAM_working2!BX14</f>
        <v>67427679.659557998</v>
      </c>
      <c r="BY14" s="29">
        <f>SAM_working2!BY14</f>
        <v>67729564.764707193</v>
      </c>
      <c r="BZ14" s="29">
        <f>SAM_working2!BZ14</f>
        <v>17156043.101712398</v>
      </c>
      <c r="CA14" s="29">
        <f>SAM_working2!CA14</f>
        <v>6547900.5166396797</v>
      </c>
      <c r="CB14" s="29">
        <f>SAM_working2!CB14</f>
        <v>78765834.783862606</v>
      </c>
      <c r="CC14" s="29">
        <f>SAM_working2!CC14</f>
        <v>558880706.04228795</v>
      </c>
      <c r="CD14" s="29">
        <f>SAM_working2!CD14</f>
        <v>307113189.936032</v>
      </c>
      <c r="CE14" s="29">
        <f>SAM_working2!CE14</f>
        <v>95095474.113000095</v>
      </c>
      <c r="CF14" s="29">
        <f>SAM_working2!CF14</f>
        <v>77050477.472693101</v>
      </c>
      <c r="CG14" s="29">
        <f>SAM_working2!CG14</f>
        <v>307322396.02808899</v>
      </c>
      <c r="CH14" s="29">
        <f>SAM_working2!CH14</f>
        <v>0</v>
      </c>
      <c r="CI14" s="29">
        <f>SAM_working2!CI14</f>
        <v>13389138799.314301</v>
      </c>
      <c r="CJ14" s="29">
        <f>SAM_working2!CJ14</f>
        <v>0</v>
      </c>
      <c r="CK14" s="29">
        <f>SAM_working2!CK14</f>
        <v>0</v>
      </c>
      <c r="CL14" s="29">
        <f>SAM_working2!CL14</f>
        <v>0</v>
      </c>
      <c r="CM14" s="29">
        <f>SAM_working2!CM14</f>
        <v>0</v>
      </c>
      <c r="CN14" s="29">
        <f>SAM_working2!CN14</f>
        <v>0</v>
      </c>
      <c r="CO14" s="29">
        <f>SAM_working2!CO14</f>
        <v>0</v>
      </c>
      <c r="CP14" s="29">
        <f>SAM_working2!CP14</f>
        <v>0</v>
      </c>
      <c r="CQ14" s="29">
        <f>SAM_working2!CQ14</f>
        <v>0</v>
      </c>
      <c r="CR14" s="29">
        <f>SAM_working2!CR14</f>
        <v>0</v>
      </c>
      <c r="CS14" s="29">
        <f>SAM_working2!CS14</f>
        <v>0</v>
      </c>
      <c r="CT14" s="29">
        <f>SAM_working2!CT14</f>
        <v>0</v>
      </c>
      <c r="CU14" s="29">
        <f>SAM_working2!CU14</f>
        <v>0</v>
      </c>
      <c r="CV14" s="29">
        <f>SAM_working2!CV14</f>
        <v>0</v>
      </c>
      <c r="CW14" s="29">
        <f>SAM_working2!CW14</f>
        <v>0</v>
      </c>
      <c r="CX14" s="29">
        <f>SAM_working2!CX14</f>
        <v>29149269.252664</v>
      </c>
      <c r="CY14" s="29">
        <f>SAM_working2!CY14</f>
        <v>2806293243.0697999</v>
      </c>
      <c r="CZ14" s="29">
        <f>SAM_working2!CZ14</f>
        <v>3412171650.4778099</v>
      </c>
      <c r="DA14" s="29">
        <f>SAM_working2!DA14</f>
        <v>8599137660.7919292</v>
      </c>
      <c r="DB14" s="29">
        <f>SAM_working2!DB14</f>
        <v>1779437065.78578</v>
      </c>
      <c r="DC14" s="29">
        <f>SAM_working2!DC14</f>
        <v>2093017629.2145801</v>
      </c>
      <c r="DD14" s="29">
        <f>SAM_working2!DD14</f>
        <v>47332005026.670502</v>
      </c>
      <c r="DE14" s="29">
        <f>SAM_working2!DE14</f>
        <v>0</v>
      </c>
      <c r="DF14" s="29">
        <f>SAM_working2!DF14</f>
        <v>187135102945.46301</v>
      </c>
      <c r="DG14" s="29">
        <f>SAM_working2!DG14</f>
        <v>0</v>
      </c>
      <c r="DH14" s="29">
        <f>SAM_working2!DH14</f>
        <v>13122292.033198001</v>
      </c>
      <c r="DI14" s="29">
        <f>SAM_working2!DI14</f>
        <v>61539.992126515201</v>
      </c>
      <c r="DJ14" s="29">
        <f t="shared" si="0"/>
        <v>294175168578.53137</v>
      </c>
    </row>
    <row r="15" spans="1:114">
      <c r="A15" t="s">
        <v>14</v>
      </c>
      <c r="B15" s="29">
        <f>SAM_working2!B15</f>
        <v>261125.34975840899</v>
      </c>
      <c r="C15" s="29">
        <f>SAM_working2!C15</f>
        <v>0</v>
      </c>
      <c r="D15" s="60">
        <f>SAM_working2!D15-FV_proportion_col!G15</f>
        <v>456834.58787873399</v>
      </c>
      <c r="E15" s="60">
        <f>SAM_working2!E15-FV_proportion_col!H15</f>
        <v>319246.14342915401</v>
      </c>
      <c r="F15" s="29">
        <f>SAM_working2!F15</f>
        <v>1560303443.4695699</v>
      </c>
      <c r="G15" s="29">
        <f>SAM_working2!G15</f>
        <v>3.0781259886691701</v>
      </c>
      <c r="H15" s="29">
        <f>SAM_working2!H15</f>
        <v>21033.8268753224</v>
      </c>
      <c r="I15" s="29">
        <f>SAM_working2!I15</f>
        <v>389916.210894469</v>
      </c>
      <c r="J15" s="29">
        <f>SAM_working2!J15</f>
        <v>119725.9179032</v>
      </c>
      <c r="K15" s="29">
        <f>SAM_working2!K15</f>
        <v>23998.257816037501</v>
      </c>
      <c r="L15" s="29">
        <f>SAM_working2!L15</f>
        <v>13024.6940218822</v>
      </c>
      <c r="M15" s="29">
        <f>SAM_working2!M15</f>
        <v>50556.012377609302</v>
      </c>
      <c r="N15" s="29">
        <f>SAM_working2!N15</f>
        <v>697161.86304805696</v>
      </c>
      <c r="O15" s="29">
        <f>SAM_working2!O15</f>
        <v>11766210569.813999</v>
      </c>
      <c r="P15" s="29">
        <f>SAM_working2!P15</f>
        <v>842389981.25832903</v>
      </c>
      <c r="Q15" s="29">
        <f>SAM_working2!Q15</f>
        <v>89305.700790778894</v>
      </c>
      <c r="R15" s="29">
        <f>SAM_working2!R15</f>
        <v>2026333.5624531601</v>
      </c>
      <c r="S15" s="29">
        <f>SAM_working2!S15</f>
        <v>30741.136294175401</v>
      </c>
      <c r="T15" s="29">
        <f>SAM_working2!T15</f>
        <v>7640039.1022314504</v>
      </c>
      <c r="U15" s="29">
        <f>SAM_working2!U15</f>
        <v>2424727.8487015599</v>
      </c>
      <c r="V15" s="29">
        <f>SAM_working2!V15</f>
        <v>3226552.67550033</v>
      </c>
      <c r="W15" s="29">
        <f>SAM_working2!W15</f>
        <v>21571574.261543199</v>
      </c>
      <c r="X15" s="29">
        <f>SAM_working2!X15</f>
        <v>23485602.731056899</v>
      </c>
      <c r="Y15" s="29">
        <f>SAM_working2!Y15</f>
        <v>305119131.70301902</v>
      </c>
      <c r="Z15" s="29">
        <f>SAM_working2!Z15</f>
        <v>22416837.515922699</v>
      </c>
      <c r="AA15" s="29">
        <f>SAM_working2!AA15</f>
        <v>74467045.8301052</v>
      </c>
      <c r="AB15" s="29">
        <f>SAM_working2!AB15</f>
        <v>158164.63860308801</v>
      </c>
      <c r="AC15" s="29">
        <f>SAM_working2!AC15</f>
        <v>297371.31166398502</v>
      </c>
      <c r="AD15" s="29">
        <f>SAM_working2!AD15</f>
        <v>56761.081521908003</v>
      </c>
      <c r="AE15" s="29">
        <f>SAM_working2!AE15</f>
        <v>571922.95354298397</v>
      </c>
      <c r="AF15" s="29">
        <f>SAM_working2!AF15</f>
        <v>121209.56237107499</v>
      </c>
      <c r="AG15" s="29">
        <f>SAM_working2!AG15</f>
        <v>486963.70903439098</v>
      </c>
      <c r="AH15" s="29">
        <f>SAM_working2!AH15</f>
        <v>60319.889034609798</v>
      </c>
      <c r="AI15" s="29">
        <f>SAM_working2!AI15</f>
        <v>741535.28897664801</v>
      </c>
      <c r="AJ15" s="29">
        <f>SAM_working2!AJ15</f>
        <v>184736104.76502699</v>
      </c>
      <c r="AK15" s="29">
        <f>SAM_working2!AK15</f>
        <v>6572.5314247194401</v>
      </c>
      <c r="AL15" s="29">
        <f>SAM_working2!AL15</f>
        <v>661.82996995379699</v>
      </c>
      <c r="AM15" s="29">
        <f>SAM_working2!AM15</f>
        <v>1202.2314993299101</v>
      </c>
      <c r="AN15" s="29">
        <f>SAM_working2!AN15</f>
        <v>40193708.346291602</v>
      </c>
      <c r="AO15" s="29">
        <f>SAM_working2!AO15</f>
        <v>2570.7568738783398</v>
      </c>
      <c r="AP15" s="29">
        <f>SAM_working2!AP15</f>
        <v>24968.2457757917</v>
      </c>
      <c r="AQ15" s="29">
        <f>SAM_working2!AQ15</f>
        <v>7988.4859994895196</v>
      </c>
      <c r="AR15" s="29">
        <f>SAM_working2!AR15</f>
        <v>6225.33668182973</v>
      </c>
      <c r="AS15" s="29">
        <f>SAM_working2!AS15</f>
        <v>9451330.9074146301</v>
      </c>
      <c r="AT15" s="29">
        <f>SAM_working2!AT15</f>
        <v>10339915.142121499</v>
      </c>
      <c r="AU15" s="29">
        <f>SAM_working2!AU15</f>
        <v>61846.271923076303</v>
      </c>
      <c r="AV15" s="29">
        <f>SAM_working2!AV15</f>
        <v>14689081.8417996</v>
      </c>
      <c r="AW15" s="29">
        <f>SAM_working2!AW15</f>
        <v>1117987.4442980699</v>
      </c>
      <c r="AX15" s="29">
        <f>SAM_working2!AX15</f>
        <v>11549.6615495269</v>
      </c>
      <c r="AY15" s="29">
        <f>SAM_working2!AY15</f>
        <v>303.90062682421302</v>
      </c>
      <c r="AZ15" s="29">
        <f>SAM_working2!AZ15</f>
        <v>138633.717531617</v>
      </c>
      <c r="BA15" s="29">
        <f>SAM_working2!BA15</f>
        <v>3738.0178787938098</v>
      </c>
      <c r="BB15" s="29">
        <f>SAM_working2!BB15</f>
        <v>18266.359530464098</v>
      </c>
      <c r="BC15" s="29">
        <f>SAM_working2!BC15</f>
        <v>1000013.99292847</v>
      </c>
      <c r="BD15" s="29">
        <f>SAM_working2!BD15</f>
        <v>3553453.8213010002</v>
      </c>
      <c r="BE15" s="29">
        <f>SAM_working2!BE15</f>
        <v>2878.8834586520602</v>
      </c>
      <c r="BF15" s="29">
        <f>SAM_working2!BF15</f>
        <v>19062.015050244201</v>
      </c>
      <c r="BG15" s="29">
        <f>SAM_working2!BG15</f>
        <v>17824.508970385301</v>
      </c>
      <c r="BH15" s="29">
        <f>SAM_working2!BH15</f>
        <v>33378995.352454599</v>
      </c>
      <c r="BI15" s="29">
        <f>SAM_working2!BI15</f>
        <v>6908.0104733342496</v>
      </c>
      <c r="BJ15" s="29">
        <f>SAM_working2!BJ15</f>
        <v>18734.4241145735</v>
      </c>
      <c r="BK15" s="29">
        <f>SAM_working2!BK15</f>
        <v>6837.7023846550101</v>
      </c>
      <c r="BL15" s="29">
        <f>SAM_working2!BL15</f>
        <v>3970.5513243293199</v>
      </c>
      <c r="BM15" s="29">
        <f>SAM_working2!BM15</f>
        <v>2044.3619449089299</v>
      </c>
      <c r="BN15" s="29">
        <f>SAM_working2!BN15</f>
        <v>639829.23056614702</v>
      </c>
      <c r="BO15" s="29">
        <f>SAM_working2!BO15</f>
        <v>9439.9073958458393</v>
      </c>
      <c r="BP15" s="29">
        <f>SAM_working2!BP15</f>
        <v>2062.6875766719299</v>
      </c>
      <c r="BQ15" s="29">
        <f>SAM_working2!BQ15</f>
        <v>562384420.13808298</v>
      </c>
      <c r="BR15" s="29">
        <f>SAM_working2!BR15</f>
        <v>3360964.5640305802</v>
      </c>
      <c r="BS15" s="29">
        <f>SAM_working2!BS15</f>
        <v>383973.85497456498</v>
      </c>
      <c r="BT15" s="29">
        <f>SAM_working2!BT15</f>
        <v>110729.7066933</v>
      </c>
      <c r="BU15" s="29">
        <f>SAM_working2!BU15</f>
        <v>350862215.45825899</v>
      </c>
      <c r="BV15" s="29">
        <f>SAM_working2!BV15</f>
        <v>1327300.59137756</v>
      </c>
      <c r="BW15" s="29">
        <f>SAM_working2!BW15</f>
        <v>290724839.49778497</v>
      </c>
      <c r="BX15" s="29">
        <f>SAM_working2!BX15</f>
        <v>319261799.010351</v>
      </c>
      <c r="BY15" s="29">
        <f>SAM_working2!BY15</f>
        <v>1157844091.7729399</v>
      </c>
      <c r="BZ15" s="29">
        <f>SAM_working2!BZ15</f>
        <v>34257766.585132599</v>
      </c>
      <c r="CA15" s="29">
        <f>SAM_working2!CA15</f>
        <v>918841.80193725298</v>
      </c>
      <c r="CB15" s="29">
        <f>SAM_working2!CB15</f>
        <v>184472405.73098499</v>
      </c>
      <c r="CC15" s="29">
        <f>SAM_working2!CC15</f>
        <v>253402031.04880899</v>
      </c>
      <c r="CD15" s="29">
        <f>SAM_working2!CD15</f>
        <v>5342758877.8679199</v>
      </c>
      <c r="CE15" s="29">
        <f>SAM_working2!CE15</f>
        <v>113599.015223963</v>
      </c>
      <c r="CF15" s="29">
        <f>SAM_working2!CF15</f>
        <v>540345.74619809503</v>
      </c>
      <c r="CG15" s="29">
        <f>SAM_working2!CG15</f>
        <v>113048429.46642099</v>
      </c>
      <c r="CH15" s="29">
        <f>SAM_working2!CH15</f>
        <v>0</v>
      </c>
      <c r="CI15" s="29">
        <f>SAM_working2!CI15</f>
        <v>617433.86113560502</v>
      </c>
      <c r="CJ15" s="29">
        <f>SAM_working2!CJ15</f>
        <v>0</v>
      </c>
      <c r="CK15" s="29">
        <f>SAM_working2!CK15</f>
        <v>0</v>
      </c>
      <c r="CL15" s="29">
        <f>SAM_working2!CL15</f>
        <v>0</v>
      </c>
      <c r="CM15" s="29">
        <f>SAM_working2!CM15</f>
        <v>0</v>
      </c>
      <c r="CN15" s="29">
        <f>SAM_working2!CN15</f>
        <v>0</v>
      </c>
      <c r="CO15" s="29">
        <f>SAM_working2!CO15</f>
        <v>1743151566.8616199</v>
      </c>
      <c r="CP15" s="29">
        <f>SAM_working2!CP15</f>
        <v>1662945427.1645601</v>
      </c>
      <c r="CQ15" s="29">
        <f>SAM_working2!CQ15</f>
        <v>1326610559.5334101</v>
      </c>
      <c r="CR15" s="29">
        <f>SAM_working2!CR15</f>
        <v>1601998070.43489</v>
      </c>
      <c r="CS15" s="29">
        <f>SAM_working2!CS15</f>
        <v>3783670786.64884</v>
      </c>
      <c r="CT15" s="29">
        <f>SAM_working2!CT15</f>
        <v>4755414917.8779602</v>
      </c>
      <c r="CU15" s="29">
        <f>SAM_working2!CU15</f>
        <v>7356430144.4773598</v>
      </c>
      <c r="CV15" s="29">
        <f>SAM_working2!CV15</f>
        <v>5162557208.5265102</v>
      </c>
      <c r="CW15" s="29">
        <f>SAM_working2!CW15</f>
        <v>10198615023.8629</v>
      </c>
      <c r="CX15" s="29">
        <f>SAM_working2!CX15</f>
        <v>1731317.35245271</v>
      </c>
      <c r="CY15" s="29">
        <f>SAM_working2!CY15</f>
        <v>564345536.59213495</v>
      </c>
      <c r="CZ15" s="29">
        <f>SAM_working2!CZ15</f>
        <v>24701.293198002601</v>
      </c>
      <c r="DA15" s="29">
        <f>SAM_working2!DA15</f>
        <v>2099100399.1934099</v>
      </c>
      <c r="DB15" s="29">
        <f>SAM_working2!DB15</f>
        <v>1079817411.2009101</v>
      </c>
      <c r="DC15" s="29">
        <f>SAM_working2!DC15</f>
        <v>2289563005.08883</v>
      </c>
      <c r="DD15" s="29">
        <f>SAM_working2!DD15</f>
        <v>16569.025176326701</v>
      </c>
      <c r="DE15" s="29">
        <f>SAM_working2!DE15</f>
        <v>0</v>
      </c>
      <c r="DF15" s="29">
        <f>SAM_working2!DF15</f>
        <v>450088.167848229</v>
      </c>
      <c r="DG15" s="29">
        <f>SAM_working2!DG15</f>
        <v>379155900.30803698</v>
      </c>
      <c r="DH15" s="29">
        <f>SAM_working2!DH15</f>
        <v>4827072339.90026</v>
      </c>
      <c r="DI15" s="29">
        <f>SAM_working2!DI15</f>
        <v>41592266296.982903</v>
      </c>
      <c r="DJ15" s="29">
        <f t="shared" si="0"/>
        <v>113977050808.44202</v>
      </c>
    </row>
    <row r="16" spans="1:114">
      <c r="A16" t="s">
        <v>15</v>
      </c>
      <c r="B16" s="29">
        <f>SAM_working2!B16</f>
        <v>427.63126456697699</v>
      </c>
      <c r="C16" s="29">
        <f>SAM_working2!C16</f>
        <v>0</v>
      </c>
      <c r="D16" s="60">
        <f>SAM_working2!D16-FV_proportion_col!G16</f>
        <v>2067.7035741412101</v>
      </c>
      <c r="E16" s="60">
        <f>SAM_working2!E16-FV_proportion_col!H16</f>
        <v>1704.5255074183799</v>
      </c>
      <c r="F16" s="29">
        <f>SAM_working2!F16</f>
        <v>37303337.820707798</v>
      </c>
      <c r="G16" s="29">
        <f>SAM_working2!G16</f>
        <v>1.00562516029371E-3</v>
      </c>
      <c r="H16" s="29">
        <f>SAM_working2!H16</f>
        <v>48.138238928406501</v>
      </c>
      <c r="I16" s="29">
        <f>SAM_working2!I16</f>
        <v>890.86992188249496</v>
      </c>
      <c r="J16" s="29">
        <f>SAM_working2!J16</f>
        <v>185.79833973797699</v>
      </c>
      <c r="K16" s="29">
        <f>SAM_working2!K16</f>
        <v>73.263958487927098</v>
      </c>
      <c r="L16" s="29">
        <f>SAM_working2!L16</f>
        <v>28.185253862767102</v>
      </c>
      <c r="M16" s="29">
        <f>SAM_working2!M16</f>
        <v>82.558412185864199</v>
      </c>
      <c r="N16" s="29">
        <f>SAM_working2!N16</f>
        <v>5567.1486238381804</v>
      </c>
      <c r="O16" s="29">
        <f>SAM_working2!O16</f>
        <v>173912575.30245</v>
      </c>
      <c r="P16" s="29">
        <f>SAM_working2!P16</f>
        <v>787445548.95619702</v>
      </c>
      <c r="Q16" s="29">
        <f>SAM_working2!Q16</f>
        <v>256.887178353141</v>
      </c>
      <c r="R16" s="29">
        <f>SAM_working2!R16</f>
        <v>4611.2920267377503</v>
      </c>
      <c r="S16" s="29">
        <f>SAM_working2!S16</f>
        <v>13.8946978611578</v>
      </c>
      <c r="T16" s="29">
        <f>SAM_working2!T16</f>
        <v>17406.083957835999</v>
      </c>
      <c r="U16" s="29">
        <f>SAM_working2!U16</f>
        <v>6718.2907079097404</v>
      </c>
      <c r="V16" s="29">
        <f>SAM_working2!V16</f>
        <v>51467.652547474099</v>
      </c>
      <c r="W16" s="29">
        <f>SAM_working2!W16</f>
        <v>59464.510200611803</v>
      </c>
      <c r="X16" s="29">
        <f>SAM_working2!X16</f>
        <v>52257.859384352203</v>
      </c>
      <c r="Y16" s="29">
        <f>SAM_working2!Y16</f>
        <v>703283.995533876</v>
      </c>
      <c r="Z16" s="29">
        <f>SAM_working2!Z16</f>
        <v>54133.922863192602</v>
      </c>
      <c r="AA16" s="29">
        <f>SAM_working2!AA16</f>
        <v>172934.00791304299</v>
      </c>
      <c r="AB16" s="29">
        <f>SAM_working2!AB16</f>
        <v>1097.3046337415101</v>
      </c>
      <c r="AC16" s="29">
        <f>SAM_working2!AC16</f>
        <v>2541.801287197</v>
      </c>
      <c r="AD16" s="29">
        <f>SAM_working2!AD16</f>
        <v>1991.6935784013399</v>
      </c>
      <c r="AE16" s="29">
        <f>SAM_working2!AE16</f>
        <v>5318.2369196822001</v>
      </c>
      <c r="AF16" s="29">
        <f>SAM_working2!AF16</f>
        <v>2766.87876212332</v>
      </c>
      <c r="AG16" s="29">
        <f>SAM_working2!AG16</f>
        <v>9239.6590770987696</v>
      </c>
      <c r="AH16" s="29">
        <f>SAM_working2!AH16</f>
        <v>1846.77681661268</v>
      </c>
      <c r="AI16" s="29">
        <f>SAM_working2!AI16</f>
        <v>6855.8526056813598</v>
      </c>
      <c r="AJ16" s="29">
        <f>SAM_working2!AJ16</f>
        <v>1738700.97082007</v>
      </c>
      <c r="AK16" s="29">
        <f>SAM_working2!AK16</f>
        <v>134.417348876082</v>
      </c>
      <c r="AL16" s="29">
        <f>SAM_working2!AL16</f>
        <v>23.096141573456201</v>
      </c>
      <c r="AM16" s="29">
        <f>SAM_working2!AM16</f>
        <v>34.801607841145497</v>
      </c>
      <c r="AN16" s="29">
        <f>SAM_working2!AN16</f>
        <v>92928.779155207405</v>
      </c>
      <c r="AO16" s="29">
        <f>SAM_working2!AO16</f>
        <v>232.19183848119101</v>
      </c>
      <c r="AP16" s="29">
        <f>SAM_working2!AP16</f>
        <v>99.577591696592705</v>
      </c>
      <c r="AQ16" s="29">
        <f>SAM_working2!AQ16</f>
        <v>321.29574416976101</v>
      </c>
      <c r="AR16" s="29">
        <f>SAM_working2!AR16</f>
        <v>197.82462757868001</v>
      </c>
      <c r="AS16" s="29">
        <f>SAM_working2!AS16</f>
        <v>21913.899797337399</v>
      </c>
      <c r="AT16" s="29">
        <f>SAM_working2!AT16</f>
        <v>24962216.193272199</v>
      </c>
      <c r="AU16" s="29">
        <f>SAM_working2!AU16</f>
        <v>156.53363525112701</v>
      </c>
      <c r="AV16" s="29">
        <f>SAM_working2!AV16</f>
        <v>2046704.9804517401</v>
      </c>
      <c r="AW16" s="29">
        <f>SAM_working2!AW16</f>
        <v>1086692.18556027</v>
      </c>
      <c r="AX16" s="29">
        <f>SAM_working2!AX16</f>
        <v>2762.2463739048999</v>
      </c>
      <c r="AY16" s="29">
        <f>SAM_working2!AY16</f>
        <v>55.444380895688496</v>
      </c>
      <c r="AZ16" s="29">
        <f>SAM_working2!AZ16</f>
        <v>51750.580126665802</v>
      </c>
      <c r="BA16" s="29">
        <f>SAM_working2!BA16</f>
        <v>262.64466862543298</v>
      </c>
      <c r="BB16" s="29">
        <f>SAM_working2!BB16</f>
        <v>366.59227568192</v>
      </c>
      <c r="BC16" s="29">
        <f>SAM_working2!BC16</f>
        <v>2876.6763435344401</v>
      </c>
      <c r="BD16" s="29">
        <f>SAM_working2!BD16</f>
        <v>8304.5232877233593</v>
      </c>
      <c r="BE16" s="29">
        <f>SAM_working2!BE16</f>
        <v>14.336872456523301</v>
      </c>
      <c r="BF16" s="29">
        <f>SAM_working2!BF16</f>
        <v>493.48821004881</v>
      </c>
      <c r="BG16" s="29">
        <f>SAM_working2!BG16</f>
        <v>243.78201611509101</v>
      </c>
      <c r="BH16" s="29">
        <f>SAM_working2!BH16</f>
        <v>76759.815924776005</v>
      </c>
      <c r="BI16" s="29">
        <f>SAM_working2!BI16</f>
        <v>377.945418250557</v>
      </c>
      <c r="BJ16" s="29">
        <f>SAM_working2!BJ16</f>
        <v>718.54537146422604</v>
      </c>
      <c r="BK16" s="29">
        <f>SAM_working2!BK16</f>
        <v>432.56499090796399</v>
      </c>
      <c r="BL16" s="29">
        <f>SAM_working2!BL16</f>
        <v>470.03548296567197</v>
      </c>
      <c r="BM16" s="29">
        <f>SAM_working2!BM16</f>
        <v>2.9695605394121398</v>
      </c>
      <c r="BN16" s="29">
        <f>SAM_working2!BN16</f>
        <v>2808.4069640443499</v>
      </c>
      <c r="BO16" s="29">
        <f>SAM_working2!BO16</f>
        <v>331.17918713324201</v>
      </c>
      <c r="BP16" s="29">
        <f>SAM_working2!BP16</f>
        <v>2569.4486882862102</v>
      </c>
      <c r="BQ16" s="29">
        <f>SAM_working2!BQ16</f>
        <v>33418515.938214</v>
      </c>
      <c r="BR16" s="29">
        <f>SAM_working2!BR16</f>
        <v>1662802.48060881</v>
      </c>
      <c r="BS16" s="29">
        <f>SAM_working2!BS16</f>
        <v>5827.3802404903399</v>
      </c>
      <c r="BT16" s="29">
        <f>SAM_working2!BT16</f>
        <v>640.91800206764105</v>
      </c>
      <c r="BU16" s="29">
        <f>SAM_working2!BU16</f>
        <v>44410282.4024252</v>
      </c>
      <c r="BV16" s="29">
        <f>SAM_working2!BV16</f>
        <v>6244.6279858543503</v>
      </c>
      <c r="BW16" s="29">
        <f>SAM_working2!BW16</f>
        <v>18851893.266851299</v>
      </c>
      <c r="BX16" s="29">
        <f>SAM_working2!BX16</f>
        <v>8764808.8380957805</v>
      </c>
      <c r="BY16" s="29">
        <f>SAM_working2!BY16</f>
        <v>15014071.135182099</v>
      </c>
      <c r="BZ16" s="29">
        <f>SAM_working2!BZ16</f>
        <v>4334010.6618979704</v>
      </c>
      <c r="CA16" s="29">
        <f>SAM_working2!CA16</f>
        <v>3556207.4891193602</v>
      </c>
      <c r="CB16" s="29">
        <f>SAM_working2!CB16</f>
        <v>182419430.89138201</v>
      </c>
      <c r="CC16" s="29">
        <f>SAM_working2!CC16</f>
        <v>70927637.456480399</v>
      </c>
      <c r="CD16" s="29">
        <f>SAM_working2!CD16</f>
        <v>1733219260.95486</v>
      </c>
      <c r="CE16" s="29">
        <f>SAM_working2!CE16</f>
        <v>618.92084062752394</v>
      </c>
      <c r="CF16" s="29">
        <f>SAM_working2!CF16</f>
        <v>1388.2524608061201</v>
      </c>
      <c r="CG16" s="29">
        <f>SAM_working2!CG16</f>
        <v>32247506.556203801</v>
      </c>
      <c r="CH16" s="29">
        <f>SAM_working2!CH16</f>
        <v>0</v>
      </c>
      <c r="CI16" s="29">
        <f>SAM_working2!CI16</f>
        <v>75486.4948026161</v>
      </c>
      <c r="CJ16" s="29">
        <f>SAM_working2!CJ16</f>
        <v>0</v>
      </c>
      <c r="CK16" s="29">
        <f>SAM_working2!CK16</f>
        <v>0</v>
      </c>
      <c r="CL16" s="29">
        <f>SAM_working2!CL16</f>
        <v>0</v>
      </c>
      <c r="CM16" s="29">
        <f>SAM_working2!CM16</f>
        <v>0</v>
      </c>
      <c r="CN16" s="29">
        <f>SAM_working2!CN16</f>
        <v>0</v>
      </c>
      <c r="CO16" s="29">
        <f>SAM_working2!CO16</f>
        <v>601412947.39138198</v>
      </c>
      <c r="CP16" s="29">
        <f>SAM_working2!CP16</f>
        <v>617028476.95230806</v>
      </c>
      <c r="CQ16" s="29">
        <f>SAM_working2!CQ16</f>
        <v>523554850.51822603</v>
      </c>
      <c r="CR16" s="29">
        <f>SAM_working2!CR16</f>
        <v>540523953.10284996</v>
      </c>
      <c r="CS16" s="29">
        <f>SAM_working2!CS16</f>
        <v>1273734499.14482</v>
      </c>
      <c r="CT16" s="29">
        <f>SAM_working2!CT16</f>
        <v>1511631157.9277401</v>
      </c>
      <c r="CU16" s="29">
        <f>SAM_working2!CU16</f>
        <v>2593033244.4380798</v>
      </c>
      <c r="CV16" s="29">
        <f>SAM_working2!CV16</f>
        <v>1854697003.77318</v>
      </c>
      <c r="CW16" s="29">
        <f>SAM_working2!CW16</f>
        <v>3254152653.9215498</v>
      </c>
      <c r="CX16" s="29">
        <f>SAM_working2!CX16</f>
        <v>5206.94657998606</v>
      </c>
      <c r="CY16" s="29">
        <f>SAM_working2!CY16</f>
        <v>18151048.9614846</v>
      </c>
      <c r="CZ16" s="29">
        <f>SAM_working2!CZ16</f>
        <v>0</v>
      </c>
      <c r="DA16" s="29">
        <f>SAM_working2!DA16</f>
        <v>446265848.03150302</v>
      </c>
      <c r="DB16" s="29">
        <f>SAM_working2!DB16</f>
        <v>45412274.357470699</v>
      </c>
      <c r="DC16" s="29">
        <f>SAM_working2!DC16</f>
        <v>80965532.082963794</v>
      </c>
      <c r="DD16" s="29">
        <f>SAM_working2!DD16</f>
        <v>0</v>
      </c>
      <c r="DE16" s="29">
        <f>SAM_working2!DE16</f>
        <v>0</v>
      </c>
      <c r="DF16" s="29">
        <f>SAM_working2!DF16</f>
        <v>408.36103013236198</v>
      </c>
      <c r="DG16" s="29">
        <f>SAM_working2!DG16</f>
        <v>203603642.66668701</v>
      </c>
      <c r="DH16" s="29">
        <f>SAM_working2!DH16</f>
        <v>1023494933.7721601</v>
      </c>
      <c r="DI16" s="29">
        <f>SAM_working2!DI16</f>
        <v>14240998000.545601</v>
      </c>
      <c r="DJ16" s="29">
        <f t="shared" si="0"/>
        <v>32007511020.039154</v>
      </c>
    </row>
    <row r="17" spans="1:114">
      <c r="A17" t="s">
        <v>16</v>
      </c>
      <c r="B17" s="29">
        <f>SAM_working2!B17</f>
        <v>113709.516186319</v>
      </c>
      <c r="C17" s="29">
        <f>SAM_working2!C17</f>
        <v>0</v>
      </c>
      <c r="D17" s="60">
        <f>SAM_working2!D17-FV_proportion_col!G17</f>
        <v>218275.766024429</v>
      </c>
      <c r="E17" s="60">
        <f>SAM_working2!E17-FV_proportion_col!H17</f>
        <v>157394.70915025499</v>
      </c>
      <c r="F17" s="29">
        <f>SAM_working2!F17</f>
        <v>51915.483030527103</v>
      </c>
      <c r="G17" s="29">
        <f>SAM_working2!G17</f>
        <v>0</v>
      </c>
      <c r="H17" s="29">
        <f>SAM_working2!H17</f>
        <v>52.420503228026597</v>
      </c>
      <c r="I17" s="29">
        <f>SAM_working2!I17</f>
        <v>837.79680065342302</v>
      </c>
      <c r="J17" s="29">
        <f>SAM_working2!J17</f>
        <v>48280.857040556402</v>
      </c>
      <c r="K17" s="29">
        <f>SAM_working2!K17</f>
        <v>9633.6933433716604</v>
      </c>
      <c r="L17" s="29">
        <f>SAM_working2!L17</f>
        <v>5282.9214167413702</v>
      </c>
      <c r="M17" s="29">
        <f>SAM_working2!M17</f>
        <v>18299.805641925399</v>
      </c>
      <c r="N17" s="29">
        <f>SAM_working2!N17</f>
        <v>3237764.1242828001</v>
      </c>
      <c r="O17" s="29">
        <f>SAM_working2!O17</f>
        <v>169741.381916349</v>
      </c>
      <c r="P17" s="29">
        <f>SAM_working2!P17</f>
        <v>26401.430616637099</v>
      </c>
      <c r="Q17" s="29">
        <f>SAM_working2!Q17</f>
        <v>55964913.489610702</v>
      </c>
      <c r="R17" s="29">
        <f>SAM_working2!R17</f>
        <v>32952931.226927001</v>
      </c>
      <c r="S17" s="29">
        <f>SAM_working2!S17</f>
        <v>85821438.405592099</v>
      </c>
      <c r="T17" s="29">
        <f>SAM_working2!T17</f>
        <v>603580.366605683</v>
      </c>
      <c r="U17" s="29">
        <f>SAM_working2!U17</f>
        <v>2794553.4032843299</v>
      </c>
      <c r="V17" s="29">
        <f>SAM_working2!V17</f>
        <v>13937351.295965601</v>
      </c>
      <c r="W17" s="29">
        <f>SAM_working2!W17</f>
        <v>2341861.52146204</v>
      </c>
      <c r="X17" s="29">
        <f>SAM_working2!X17</f>
        <v>846512.394729094</v>
      </c>
      <c r="Y17" s="29">
        <f>SAM_working2!Y17</f>
        <v>1815072.24988554</v>
      </c>
      <c r="Z17" s="29">
        <f>SAM_working2!Z17</f>
        <v>5130477.9052064596</v>
      </c>
      <c r="AA17" s="29">
        <f>SAM_working2!AA17</f>
        <v>1366891.44632015</v>
      </c>
      <c r="AB17" s="29">
        <f>SAM_working2!AB17</f>
        <v>17858.594292158701</v>
      </c>
      <c r="AC17" s="29">
        <f>SAM_working2!AC17</f>
        <v>141740.31012231301</v>
      </c>
      <c r="AD17" s="29">
        <f>SAM_working2!AD17</f>
        <v>5684240.2610972403</v>
      </c>
      <c r="AE17" s="29">
        <f>SAM_working2!AE17</f>
        <v>303752.51788014697</v>
      </c>
      <c r="AF17" s="29">
        <f>SAM_working2!AF17</f>
        <v>52611.638145209101</v>
      </c>
      <c r="AG17" s="29">
        <f>SAM_working2!AG17</f>
        <v>3670469.4208031199</v>
      </c>
      <c r="AH17" s="29">
        <f>SAM_working2!AH17</f>
        <v>33887969.892315</v>
      </c>
      <c r="AI17" s="29">
        <f>SAM_working2!AI17</f>
        <v>61809015.972694002</v>
      </c>
      <c r="AJ17" s="29">
        <f>SAM_working2!AJ17</f>
        <v>10174734.8321147</v>
      </c>
      <c r="AK17" s="29">
        <f>SAM_working2!AK17</f>
        <v>73597.043683416297</v>
      </c>
      <c r="AL17" s="29">
        <f>SAM_working2!AL17</f>
        <v>391866.899596292</v>
      </c>
      <c r="AM17" s="29">
        <f>SAM_working2!AM17</f>
        <v>679.91641543799597</v>
      </c>
      <c r="AN17" s="29">
        <f>SAM_working2!AN17</f>
        <v>17385.560713446499</v>
      </c>
      <c r="AO17" s="29">
        <f>SAM_working2!AO17</f>
        <v>4378.6305247647297</v>
      </c>
      <c r="AP17" s="29">
        <f>SAM_working2!AP17</f>
        <v>1113.77174701183</v>
      </c>
      <c r="AQ17" s="29">
        <f>SAM_working2!AQ17</f>
        <v>4549001.4328618497</v>
      </c>
      <c r="AR17" s="29">
        <f>SAM_working2!AR17</f>
        <v>3861033.201957</v>
      </c>
      <c r="AS17" s="29">
        <f>SAM_working2!AS17</f>
        <v>339400.791286049</v>
      </c>
      <c r="AT17" s="29">
        <f>SAM_working2!AT17</f>
        <v>264.49187681271798</v>
      </c>
      <c r="AU17" s="29">
        <f>SAM_working2!AU17</f>
        <v>1713.9741853550399</v>
      </c>
      <c r="AV17" s="29">
        <f>SAM_working2!AV17</f>
        <v>13893.8352538131</v>
      </c>
      <c r="AW17" s="29">
        <f>SAM_working2!AW17</f>
        <v>11074.7709270789</v>
      </c>
      <c r="AX17" s="29">
        <f>SAM_working2!AX17</f>
        <v>1212.2872088056599</v>
      </c>
      <c r="AY17" s="29">
        <f>SAM_working2!AY17</f>
        <v>567.45914994721704</v>
      </c>
      <c r="AZ17" s="29">
        <f>SAM_working2!AZ17</f>
        <v>3628.73978951959</v>
      </c>
      <c r="BA17" s="29">
        <f>SAM_working2!BA17</f>
        <v>2047.6534633405799</v>
      </c>
      <c r="BB17" s="29">
        <f>SAM_working2!BB17</f>
        <v>5974.98476488302</v>
      </c>
      <c r="BC17" s="29">
        <f>SAM_working2!BC17</f>
        <v>10502.8508959559</v>
      </c>
      <c r="BD17" s="29">
        <f>SAM_working2!BD17</f>
        <v>6374390.6559849298</v>
      </c>
      <c r="BE17" s="29">
        <f>SAM_working2!BE17</f>
        <v>4201.9632579632898</v>
      </c>
      <c r="BF17" s="29">
        <f>SAM_working2!BF17</f>
        <v>15321.0773426915</v>
      </c>
      <c r="BG17" s="29">
        <f>SAM_working2!BG17</f>
        <v>7086.0300079321896</v>
      </c>
      <c r="BH17" s="29">
        <f>SAM_working2!BH17</f>
        <v>40459.973380771502</v>
      </c>
      <c r="BI17" s="29">
        <f>SAM_working2!BI17</f>
        <v>427.669185258418</v>
      </c>
      <c r="BJ17" s="29">
        <f>SAM_working2!BJ17</f>
        <v>1733.95225948303</v>
      </c>
      <c r="BK17" s="29">
        <f>SAM_working2!BK17</f>
        <v>624.80729786922097</v>
      </c>
      <c r="BL17" s="29">
        <f>SAM_working2!BL17</f>
        <v>1365.45940202821</v>
      </c>
      <c r="BM17" s="29">
        <f>SAM_working2!BM17</f>
        <v>2.3709649743800898</v>
      </c>
      <c r="BN17" s="29">
        <f>SAM_working2!BN17</f>
        <v>297680.10999641498</v>
      </c>
      <c r="BO17" s="29">
        <f>SAM_working2!BO17</f>
        <v>361624.80228665803</v>
      </c>
      <c r="BP17" s="29">
        <f>SAM_working2!BP17</f>
        <v>1835.7234577192701</v>
      </c>
      <c r="BQ17" s="29">
        <f>SAM_working2!BQ17</f>
        <v>6306257.6279738098</v>
      </c>
      <c r="BR17" s="29">
        <f>SAM_working2!BR17</f>
        <v>180414.88029402</v>
      </c>
      <c r="BS17" s="29">
        <f>SAM_working2!BS17</f>
        <v>255239.78614079501</v>
      </c>
      <c r="BT17" s="29">
        <f>SAM_working2!BT17</f>
        <v>73991.137465895896</v>
      </c>
      <c r="BU17" s="29">
        <f>SAM_working2!BU17</f>
        <v>500421.186447324</v>
      </c>
      <c r="BV17" s="29">
        <f>SAM_working2!BV17</f>
        <v>856988.93706806598</v>
      </c>
      <c r="BW17" s="29">
        <f>SAM_working2!BW17</f>
        <v>680999.51073624601</v>
      </c>
      <c r="BX17" s="29">
        <f>SAM_working2!BX17</f>
        <v>255511.47495285599</v>
      </c>
      <c r="BY17" s="29">
        <f>SAM_working2!BY17</f>
        <v>5159554.7198601495</v>
      </c>
      <c r="BZ17" s="29">
        <f>SAM_working2!BZ17</f>
        <v>1947.2730401654001</v>
      </c>
      <c r="CA17" s="29">
        <f>SAM_working2!CA17</f>
        <v>2232.97101905003</v>
      </c>
      <c r="CB17" s="29">
        <f>SAM_working2!CB17</f>
        <v>1463440.99145032</v>
      </c>
      <c r="CC17" s="29">
        <f>SAM_working2!CC17</f>
        <v>210290.049012809</v>
      </c>
      <c r="CD17" s="29">
        <f>SAM_working2!CD17</f>
        <v>767160.10295113805</v>
      </c>
      <c r="CE17" s="29">
        <f>SAM_working2!CE17</f>
        <v>1671350.3774546301</v>
      </c>
      <c r="CF17" s="29">
        <f>SAM_working2!CF17</f>
        <v>530012.873378088</v>
      </c>
      <c r="CG17" s="29">
        <f>SAM_working2!CG17</f>
        <v>36574.383190902801</v>
      </c>
      <c r="CH17" s="29">
        <f>SAM_working2!CH17</f>
        <v>0</v>
      </c>
      <c r="CI17" s="29">
        <f>SAM_working2!CI17</f>
        <v>83735.568997734299</v>
      </c>
      <c r="CJ17" s="29">
        <f>SAM_working2!CJ17</f>
        <v>0</v>
      </c>
      <c r="CK17" s="29">
        <f>SAM_working2!CK17</f>
        <v>0</v>
      </c>
      <c r="CL17" s="29">
        <f>SAM_working2!CL17</f>
        <v>0</v>
      </c>
      <c r="CM17" s="29">
        <f>SAM_working2!CM17</f>
        <v>0</v>
      </c>
      <c r="CN17" s="29">
        <f>SAM_working2!CN17</f>
        <v>0</v>
      </c>
      <c r="CO17" s="29">
        <f>SAM_working2!CO17</f>
        <v>684207.23210702196</v>
      </c>
      <c r="CP17" s="29">
        <f>SAM_working2!CP17</f>
        <v>968165.58192635304</v>
      </c>
      <c r="CQ17" s="29">
        <f>SAM_working2!CQ17</f>
        <v>699827.06955771602</v>
      </c>
      <c r="CR17" s="29">
        <f>SAM_working2!CR17</f>
        <v>866457.12520112901</v>
      </c>
      <c r="CS17" s="29">
        <f>SAM_working2!CS17</f>
        <v>2207640.0947860898</v>
      </c>
      <c r="CT17" s="29">
        <f>SAM_working2!CT17</f>
        <v>2833121.5970132002</v>
      </c>
      <c r="CU17" s="29">
        <f>SAM_working2!CU17</f>
        <v>5224471.8524624696</v>
      </c>
      <c r="CV17" s="29">
        <f>SAM_working2!CV17</f>
        <v>3727129.3799151098</v>
      </c>
      <c r="CW17" s="29">
        <f>SAM_working2!CW17</f>
        <v>14592938.3672795</v>
      </c>
      <c r="CX17" s="29">
        <f>SAM_working2!CX17</f>
        <v>183886.31585561499</v>
      </c>
      <c r="CY17" s="29">
        <f>SAM_working2!CY17</f>
        <v>2584710.2963802</v>
      </c>
      <c r="CZ17" s="29">
        <f>SAM_working2!CZ17</f>
        <v>2353.0681469056699</v>
      </c>
      <c r="DA17" s="29">
        <f>SAM_working2!DA17</f>
        <v>1568405.3453321599</v>
      </c>
      <c r="DB17" s="29">
        <f>SAM_working2!DB17</f>
        <v>144205.08033167801</v>
      </c>
      <c r="DC17" s="29">
        <f>SAM_working2!DC17</f>
        <v>1543314.0764345599</v>
      </c>
      <c r="DD17" s="29">
        <f>SAM_working2!DD17</f>
        <v>1657.77777384511</v>
      </c>
      <c r="DE17" s="29">
        <f>SAM_working2!DE17</f>
        <v>0</v>
      </c>
      <c r="DF17" s="29">
        <f>SAM_working2!DF17</f>
        <v>2017479.8463866001</v>
      </c>
      <c r="DG17" s="29">
        <f>SAM_working2!DG17</f>
        <v>718786.97640534095</v>
      </c>
      <c r="DH17" s="29">
        <f>SAM_working2!DH17</f>
        <v>169144370.75073799</v>
      </c>
      <c r="DI17" s="29">
        <f>SAM_working2!DI17</f>
        <v>1101333260.93769</v>
      </c>
      <c r="DJ17" s="29">
        <f t="shared" si="0"/>
        <v>1669854172.5652895</v>
      </c>
    </row>
    <row r="18" spans="1:114">
      <c r="A18" t="s">
        <v>17</v>
      </c>
      <c r="B18" s="29">
        <f>SAM_working2!B18</f>
        <v>518399.244199401</v>
      </c>
      <c r="C18" s="29">
        <f>SAM_working2!C18</f>
        <v>0</v>
      </c>
      <c r="D18" s="60">
        <f>SAM_working2!D18-FV_proportion_col!G18</f>
        <v>2408279.3832716099</v>
      </c>
      <c r="E18" s="60">
        <f>SAM_working2!E18-FV_proportion_col!H18</f>
        <v>2051757.9079181801</v>
      </c>
      <c r="F18" s="29">
        <f>SAM_working2!F18</f>
        <v>151013.48134328201</v>
      </c>
      <c r="G18" s="29">
        <f>SAM_working2!G18</f>
        <v>3.9734831837847401E-2</v>
      </c>
      <c r="H18" s="29">
        <f>SAM_working2!H18</f>
        <v>3936.1435049694101</v>
      </c>
      <c r="I18" s="29">
        <f>SAM_working2!I18</f>
        <v>9330.0192958893094</v>
      </c>
      <c r="J18" s="29">
        <f>SAM_working2!J18</f>
        <v>19788.920752891299</v>
      </c>
      <c r="K18" s="29">
        <f>SAM_working2!K18</f>
        <v>29404.2430304968</v>
      </c>
      <c r="L18" s="29">
        <f>SAM_working2!L18</f>
        <v>13812.982660595901</v>
      </c>
      <c r="M18" s="29">
        <f>SAM_working2!M18</f>
        <v>15658.505543233599</v>
      </c>
      <c r="N18" s="29">
        <f>SAM_working2!N18</f>
        <v>38395545.029775798</v>
      </c>
      <c r="O18" s="29">
        <f>SAM_working2!O18</f>
        <v>6341085.7881608699</v>
      </c>
      <c r="P18" s="29">
        <f>SAM_working2!P18</f>
        <v>1365980.3803862699</v>
      </c>
      <c r="Q18" s="29">
        <f>SAM_working2!Q18</f>
        <v>175996.83888298599</v>
      </c>
      <c r="R18" s="29">
        <f>SAM_working2!R18</f>
        <v>3371106.4155873</v>
      </c>
      <c r="S18" s="29">
        <f>SAM_working2!S18</f>
        <v>2383937.1417738502</v>
      </c>
      <c r="T18" s="29">
        <f>SAM_working2!T18</f>
        <v>12522.4800482274</v>
      </c>
      <c r="U18" s="29">
        <f>SAM_working2!U18</f>
        <v>1724741.52040887</v>
      </c>
      <c r="V18" s="29">
        <f>SAM_working2!V18</f>
        <v>220092.35022964299</v>
      </c>
      <c r="W18" s="29">
        <f>SAM_working2!W18</f>
        <v>516005.565446369</v>
      </c>
      <c r="X18" s="29">
        <f>SAM_working2!X18</f>
        <v>174549.739016901</v>
      </c>
      <c r="Y18" s="29">
        <f>SAM_working2!Y18</f>
        <v>1490033.46725082</v>
      </c>
      <c r="Z18" s="29">
        <f>SAM_working2!Z18</f>
        <v>3061536.6392812799</v>
      </c>
      <c r="AA18" s="29">
        <f>SAM_working2!AA18</f>
        <v>1043172.20535782</v>
      </c>
      <c r="AB18" s="29">
        <f>SAM_working2!AB18</f>
        <v>45620.072056997102</v>
      </c>
      <c r="AC18" s="29">
        <f>SAM_working2!AC18</f>
        <v>498256.966002759</v>
      </c>
      <c r="AD18" s="29">
        <f>SAM_working2!AD18</f>
        <v>804199.29224056401</v>
      </c>
      <c r="AE18" s="29">
        <f>SAM_working2!AE18</f>
        <v>2777360.1121918098</v>
      </c>
      <c r="AF18" s="29">
        <f>SAM_working2!AF18</f>
        <v>390181.90189035702</v>
      </c>
      <c r="AG18" s="29">
        <f>SAM_working2!AG18</f>
        <v>57306670.403837897</v>
      </c>
      <c r="AH18" s="29">
        <f>SAM_working2!AH18</f>
        <v>3048982.7474265001</v>
      </c>
      <c r="AI18" s="29">
        <f>SAM_working2!AI18</f>
        <v>1415818.7007029499</v>
      </c>
      <c r="AJ18" s="29">
        <f>SAM_working2!AJ18</f>
        <v>38717711.703371704</v>
      </c>
      <c r="AK18" s="29">
        <f>SAM_working2!AK18</f>
        <v>533580.81144695799</v>
      </c>
      <c r="AL18" s="29">
        <f>SAM_working2!AL18</f>
        <v>41193.446054446802</v>
      </c>
      <c r="AM18" s="29">
        <f>SAM_working2!AM18</f>
        <v>64248.448284553102</v>
      </c>
      <c r="AN18" s="29">
        <f>SAM_working2!AN18</f>
        <v>1498907.22904888</v>
      </c>
      <c r="AO18" s="29">
        <f>SAM_working2!AO18</f>
        <v>360179.92196513701</v>
      </c>
      <c r="AP18" s="29">
        <f>SAM_working2!AP18</f>
        <v>115878.39289882001</v>
      </c>
      <c r="AQ18" s="29">
        <f>SAM_working2!AQ18</f>
        <v>4939289.3438243698</v>
      </c>
      <c r="AR18" s="29">
        <f>SAM_working2!AR18</f>
        <v>281112.57152660401</v>
      </c>
      <c r="AS18" s="29">
        <f>SAM_working2!AS18</f>
        <v>26333285.521427799</v>
      </c>
      <c r="AT18" s="29">
        <f>SAM_working2!AT18</f>
        <v>46700.872951502301</v>
      </c>
      <c r="AU18" s="29">
        <f>SAM_working2!AU18</f>
        <v>4125.0993979864197</v>
      </c>
      <c r="AV18" s="29">
        <f>SAM_working2!AV18</f>
        <v>1093972.9641249001</v>
      </c>
      <c r="AW18" s="29">
        <f>SAM_working2!AW18</f>
        <v>825304.62002914399</v>
      </c>
      <c r="AX18" s="29">
        <f>SAM_working2!AX18</f>
        <v>94263.856869543</v>
      </c>
      <c r="AY18" s="29">
        <f>SAM_working2!AY18</f>
        <v>41856.68509667</v>
      </c>
      <c r="AZ18" s="29">
        <f>SAM_working2!AZ18</f>
        <v>278566.47693239001</v>
      </c>
      <c r="BA18" s="29">
        <f>SAM_working2!BA18</f>
        <v>204741.75383678501</v>
      </c>
      <c r="BB18" s="29">
        <f>SAM_working2!BB18</f>
        <v>182655.24079861899</v>
      </c>
      <c r="BC18" s="29">
        <f>SAM_working2!BC18</f>
        <v>249624.819163765</v>
      </c>
      <c r="BD18" s="29">
        <f>SAM_working2!BD18</f>
        <v>217659.453073382</v>
      </c>
      <c r="BE18" s="29">
        <f>SAM_working2!BE18</f>
        <v>596946.79229729297</v>
      </c>
      <c r="BF18" s="29">
        <f>SAM_working2!BF18</f>
        <v>464163.53621657199</v>
      </c>
      <c r="BG18" s="29">
        <f>SAM_working2!BG18</f>
        <v>259154.59620872399</v>
      </c>
      <c r="BH18" s="29">
        <f>SAM_working2!BH18</f>
        <v>2394330.1415750398</v>
      </c>
      <c r="BI18" s="29">
        <f>SAM_working2!BI18</f>
        <v>69318.309363535402</v>
      </c>
      <c r="BJ18" s="29">
        <f>SAM_working2!BJ18</f>
        <v>294228.52167635597</v>
      </c>
      <c r="BK18" s="29">
        <f>SAM_working2!BK18</f>
        <v>69466.491180498706</v>
      </c>
      <c r="BL18" s="29">
        <f>SAM_working2!BL18</f>
        <v>405846.13460192602</v>
      </c>
      <c r="BM18" s="29">
        <f>SAM_working2!BM18</f>
        <v>514.83466903270096</v>
      </c>
      <c r="BN18" s="29">
        <f>SAM_working2!BN18</f>
        <v>3547078.9870277299</v>
      </c>
      <c r="BO18" s="29">
        <f>SAM_working2!BO18</f>
        <v>2191918.9633481898</v>
      </c>
      <c r="BP18" s="29">
        <f>SAM_working2!BP18</f>
        <v>393747.43981046299</v>
      </c>
      <c r="BQ18" s="29">
        <f>SAM_working2!BQ18</f>
        <v>8024947.3170453301</v>
      </c>
      <c r="BR18" s="29">
        <f>SAM_working2!BR18</f>
        <v>280385.53984923998</v>
      </c>
      <c r="BS18" s="29">
        <f>SAM_working2!BS18</f>
        <v>2703005.46565209</v>
      </c>
      <c r="BT18" s="29">
        <f>SAM_working2!BT18</f>
        <v>2358438.6482816199</v>
      </c>
      <c r="BU18" s="29">
        <f>SAM_working2!BU18</f>
        <v>623362.05950412399</v>
      </c>
      <c r="BV18" s="29">
        <f>SAM_working2!BV18</f>
        <v>1817170.88063359</v>
      </c>
      <c r="BW18" s="29">
        <f>SAM_working2!BW18</f>
        <v>3689789.05576271</v>
      </c>
      <c r="BX18" s="29">
        <f>SAM_working2!BX18</f>
        <v>18660515.1598626</v>
      </c>
      <c r="BY18" s="29">
        <f>SAM_working2!BY18</f>
        <v>29941490.417467799</v>
      </c>
      <c r="BZ18" s="29">
        <f>SAM_working2!BZ18</f>
        <v>110224.241779424</v>
      </c>
      <c r="CA18" s="29">
        <f>SAM_working2!CA18</f>
        <v>94238.668912914407</v>
      </c>
      <c r="CB18" s="29">
        <f>SAM_working2!CB18</f>
        <v>5968217.3633607104</v>
      </c>
      <c r="CC18" s="29">
        <f>SAM_working2!CC18</f>
        <v>16413887.06415</v>
      </c>
      <c r="CD18" s="29">
        <f>SAM_working2!CD18</f>
        <v>5196593.20590162</v>
      </c>
      <c r="CE18" s="29">
        <f>SAM_working2!CE18</f>
        <v>1637565.6342309001</v>
      </c>
      <c r="CF18" s="29">
        <f>SAM_working2!CF18</f>
        <v>7115264.1949187201</v>
      </c>
      <c r="CG18" s="29">
        <f>SAM_working2!CG18</f>
        <v>2352267.5581832798</v>
      </c>
      <c r="CH18" s="29">
        <f>SAM_working2!CH18</f>
        <v>0</v>
      </c>
      <c r="CI18" s="29">
        <f>SAM_working2!CI18</f>
        <v>1816828.95111276</v>
      </c>
      <c r="CJ18" s="29">
        <f>SAM_working2!CJ18</f>
        <v>0</v>
      </c>
      <c r="CK18" s="29">
        <f>SAM_working2!CK18</f>
        <v>0</v>
      </c>
      <c r="CL18" s="29">
        <f>SAM_working2!CL18</f>
        <v>0</v>
      </c>
      <c r="CM18" s="29">
        <f>SAM_working2!CM18</f>
        <v>0</v>
      </c>
      <c r="CN18" s="29">
        <f>SAM_working2!CN18</f>
        <v>0</v>
      </c>
      <c r="CO18" s="29">
        <f>SAM_working2!CO18</f>
        <v>5688941.5620474601</v>
      </c>
      <c r="CP18" s="29">
        <f>SAM_working2!CP18</f>
        <v>7629128.1975763803</v>
      </c>
      <c r="CQ18" s="29">
        <f>SAM_working2!CQ18</f>
        <v>9100283.3226762991</v>
      </c>
      <c r="CR18" s="29">
        <f>SAM_working2!CR18</f>
        <v>7475904.4381483402</v>
      </c>
      <c r="CS18" s="29">
        <f>SAM_working2!CS18</f>
        <v>17619211.736886799</v>
      </c>
      <c r="CT18" s="29">
        <f>SAM_working2!CT18</f>
        <v>26740451.013689399</v>
      </c>
      <c r="CU18" s="29">
        <f>SAM_working2!CU18</f>
        <v>51549922.412338197</v>
      </c>
      <c r="CV18" s="29">
        <f>SAM_working2!CV18</f>
        <v>47000649.649669804</v>
      </c>
      <c r="CW18" s="29">
        <f>SAM_working2!CW18</f>
        <v>128220665.63455001</v>
      </c>
      <c r="CX18" s="29">
        <f>SAM_working2!CX18</f>
        <v>1546491.91742651</v>
      </c>
      <c r="CY18" s="29">
        <f>SAM_working2!CY18</f>
        <v>36024602.065865502</v>
      </c>
      <c r="CZ18" s="29">
        <f>SAM_working2!CZ18</f>
        <v>302476.565898487</v>
      </c>
      <c r="DA18" s="29">
        <f>SAM_working2!DA18</f>
        <v>17959238.503350701</v>
      </c>
      <c r="DB18" s="29">
        <f>SAM_working2!DB18</f>
        <v>2635604.9135009898</v>
      </c>
      <c r="DC18" s="29">
        <f>SAM_working2!DC18</f>
        <v>32914158.118457701</v>
      </c>
      <c r="DD18" s="29">
        <f>SAM_working2!DD18</f>
        <v>192175.42512953599</v>
      </c>
      <c r="DE18" s="29">
        <f>SAM_working2!DE18</f>
        <v>0</v>
      </c>
      <c r="DF18" s="29">
        <f>SAM_working2!DF18</f>
        <v>126526933.451618</v>
      </c>
      <c r="DG18" s="29">
        <f>SAM_working2!DG18</f>
        <v>1491015.3871482599</v>
      </c>
      <c r="DH18" s="29">
        <f>SAM_working2!DH18</f>
        <v>128541493.273577</v>
      </c>
      <c r="DI18" s="29">
        <f>SAM_working2!DI18</f>
        <v>970870900.49903703</v>
      </c>
      <c r="DJ18" s="29">
        <f t="shared" si="0"/>
        <v>1947430790.1245134</v>
      </c>
    </row>
    <row r="19" spans="1:114">
      <c r="A19" t="s">
        <v>18</v>
      </c>
      <c r="B19" s="29">
        <f>SAM_working2!B19</f>
        <v>6789.9335112812696</v>
      </c>
      <c r="C19" s="29">
        <f>SAM_working2!C19</f>
        <v>0</v>
      </c>
      <c r="D19" s="60">
        <f>SAM_working2!D19-FV_proportion_col!G19</f>
        <v>22220.169674348599</v>
      </c>
      <c r="E19" s="60">
        <f>SAM_working2!E19-FV_proportion_col!H19</f>
        <v>18684.460365478299</v>
      </c>
      <c r="F19" s="29">
        <f>SAM_working2!F19</f>
        <v>2791.0911544635801</v>
      </c>
      <c r="G19" s="29">
        <f>SAM_working2!G19</f>
        <v>0</v>
      </c>
      <c r="H19" s="29">
        <f>SAM_working2!H19</f>
        <v>36.860195368187199</v>
      </c>
      <c r="I19" s="29">
        <f>SAM_working2!I19</f>
        <v>84.802175587472206</v>
      </c>
      <c r="J19" s="29">
        <f>SAM_working2!J19</f>
        <v>158.591809599632</v>
      </c>
      <c r="K19" s="29">
        <f>SAM_working2!K19</f>
        <v>739.31041165966201</v>
      </c>
      <c r="L19" s="29">
        <f>SAM_working2!L19</f>
        <v>363.251117418695</v>
      </c>
      <c r="M19" s="29">
        <f>SAM_working2!M19</f>
        <v>1218.24621945789</v>
      </c>
      <c r="N19" s="29">
        <f>SAM_working2!N19</f>
        <v>503349.09912765201</v>
      </c>
      <c r="O19" s="29">
        <f>SAM_working2!O19</f>
        <v>119692.19115167001</v>
      </c>
      <c r="P19" s="29">
        <f>SAM_working2!P19</f>
        <v>31032.876669859299</v>
      </c>
      <c r="Q19" s="29">
        <f>SAM_working2!Q19</f>
        <v>1621519.76068273</v>
      </c>
      <c r="R19" s="29">
        <f>SAM_working2!R19</f>
        <v>1337774.60494182</v>
      </c>
      <c r="S19" s="29">
        <f>SAM_working2!S19</f>
        <v>17197801.0279098</v>
      </c>
      <c r="T19" s="29">
        <f>SAM_working2!T19</f>
        <v>16418.361545036802</v>
      </c>
      <c r="U19" s="29">
        <f>SAM_working2!U19</f>
        <v>88096.310268153</v>
      </c>
      <c r="V19" s="29">
        <f>SAM_working2!V19</f>
        <v>357555.42579971498</v>
      </c>
      <c r="W19" s="29">
        <f>SAM_working2!W19</f>
        <v>20472648.650995299</v>
      </c>
      <c r="X19" s="29">
        <f>SAM_working2!X19</f>
        <v>3457.4424680073998</v>
      </c>
      <c r="Y19" s="29">
        <f>SAM_working2!Y19</f>
        <v>53208.776154774401</v>
      </c>
      <c r="Z19" s="29">
        <f>SAM_working2!Z19</f>
        <v>175267.31263072399</v>
      </c>
      <c r="AA19" s="29">
        <f>SAM_working2!AA19</f>
        <v>44806.829350861597</v>
      </c>
      <c r="AB19" s="29">
        <f>SAM_working2!AB19</f>
        <v>716.44813221819902</v>
      </c>
      <c r="AC19" s="29">
        <f>SAM_working2!AC19</f>
        <v>9796.6496534807102</v>
      </c>
      <c r="AD19" s="29">
        <f>SAM_working2!AD19</f>
        <v>163051.97574150801</v>
      </c>
      <c r="AE19" s="29">
        <f>SAM_working2!AE19</f>
        <v>73902.5044545493</v>
      </c>
      <c r="AF19" s="29">
        <f>SAM_working2!AF19</f>
        <v>9552.4780002655498</v>
      </c>
      <c r="AG19" s="29">
        <f>SAM_working2!AG19</f>
        <v>597185.45333675202</v>
      </c>
      <c r="AH19" s="29">
        <f>SAM_working2!AH19</f>
        <v>894832.95226738695</v>
      </c>
      <c r="AI19" s="29">
        <f>SAM_working2!AI19</f>
        <v>1598156.2391647999</v>
      </c>
      <c r="AJ19" s="29">
        <f>SAM_working2!AJ19</f>
        <v>8446310.9477574397</v>
      </c>
      <c r="AK19" s="29">
        <f>SAM_working2!AK19</f>
        <v>23754.8068687185</v>
      </c>
      <c r="AL19" s="29">
        <f>SAM_working2!AL19</f>
        <v>15303.3077221118</v>
      </c>
      <c r="AM19" s="29">
        <f>SAM_working2!AM19</f>
        <v>3998.7744140705399</v>
      </c>
      <c r="AN19" s="29">
        <f>SAM_working2!AN19</f>
        <v>41514.486656055698</v>
      </c>
      <c r="AO19" s="29">
        <f>SAM_working2!AO19</f>
        <v>16264.9674383291</v>
      </c>
      <c r="AP19" s="29">
        <f>SAM_working2!AP19</f>
        <v>8605.9993168148903</v>
      </c>
      <c r="AQ19" s="29">
        <f>SAM_working2!AQ19</f>
        <v>670916.56870219798</v>
      </c>
      <c r="AR19" s="29">
        <f>SAM_working2!AR19</f>
        <v>130184.963892302</v>
      </c>
      <c r="AS19" s="29">
        <f>SAM_working2!AS19</f>
        <v>3189404.9905247302</v>
      </c>
      <c r="AT19" s="29">
        <f>SAM_working2!AT19</f>
        <v>1442.91711282648</v>
      </c>
      <c r="AU19" s="29">
        <f>SAM_working2!AU19</f>
        <v>232.44901185741699</v>
      </c>
      <c r="AV19" s="29">
        <f>SAM_working2!AV19</f>
        <v>9512.65977512881</v>
      </c>
      <c r="AW19" s="29">
        <f>SAM_working2!AW19</f>
        <v>19333.404455793301</v>
      </c>
      <c r="AX19" s="29">
        <f>SAM_working2!AX19</f>
        <v>10222.0543254556</v>
      </c>
      <c r="AY19" s="29">
        <f>SAM_working2!AY19</f>
        <v>661.53747119111597</v>
      </c>
      <c r="AZ19" s="29">
        <f>SAM_working2!AZ19</f>
        <v>5592.76021827149</v>
      </c>
      <c r="BA19" s="29">
        <f>SAM_working2!BA19</f>
        <v>3754.7029869411699</v>
      </c>
      <c r="BB19" s="29">
        <f>SAM_working2!BB19</f>
        <v>2714.20646941626</v>
      </c>
      <c r="BC19" s="29">
        <f>SAM_working2!BC19</f>
        <v>51248.889795118397</v>
      </c>
      <c r="BD19" s="29">
        <f>SAM_working2!BD19</f>
        <v>287593.54780410399</v>
      </c>
      <c r="BE19" s="29">
        <f>SAM_working2!BE19</f>
        <v>189784.590669884</v>
      </c>
      <c r="BF19" s="29">
        <f>SAM_working2!BF19</f>
        <v>6459821.0396727901</v>
      </c>
      <c r="BG19" s="29">
        <f>SAM_working2!BG19</f>
        <v>23543.622975283201</v>
      </c>
      <c r="BH19" s="29">
        <f>SAM_working2!BH19</f>
        <v>535035.02104108699</v>
      </c>
      <c r="BI19" s="29">
        <f>SAM_working2!BI19</f>
        <v>15123.2023816827</v>
      </c>
      <c r="BJ19" s="29">
        <f>SAM_working2!BJ19</f>
        <v>63390.047144299198</v>
      </c>
      <c r="BK19" s="29">
        <f>SAM_working2!BK19</f>
        <v>14907.5230971001</v>
      </c>
      <c r="BL19" s="29">
        <f>SAM_working2!BL19</f>
        <v>86580.923221941499</v>
      </c>
      <c r="BM19" s="29">
        <f>SAM_working2!BM19</f>
        <v>0</v>
      </c>
      <c r="BN19" s="29">
        <f>SAM_working2!BN19</f>
        <v>40946.200820088401</v>
      </c>
      <c r="BO19" s="29">
        <f>SAM_working2!BO19</f>
        <v>2866939.8734455798</v>
      </c>
      <c r="BP19" s="29">
        <f>SAM_working2!BP19</f>
        <v>48274.927280484197</v>
      </c>
      <c r="BQ19" s="29">
        <f>SAM_working2!BQ19</f>
        <v>1364585.6664182099</v>
      </c>
      <c r="BR19" s="29">
        <f>SAM_working2!BR19</f>
        <v>72070.936213594803</v>
      </c>
      <c r="BS19" s="29">
        <f>SAM_working2!BS19</f>
        <v>1507069.5750885401</v>
      </c>
      <c r="BT19" s="29">
        <f>SAM_working2!BT19</f>
        <v>286571.477768782</v>
      </c>
      <c r="BU19" s="29">
        <f>SAM_working2!BU19</f>
        <v>918962.08085009502</v>
      </c>
      <c r="BV19" s="29">
        <f>SAM_working2!BV19</f>
        <v>537243.37715205201</v>
      </c>
      <c r="BW19" s="29">
        <f>SAM_working2!BW19</f>
        <v>219086.66658505099</v>
      </c>
      <c r="BX19" s="29">
        <f>SAM_working2!BX19</f>
        <v>175475.95184971899</v>
      </c>
      <c r="BY19" s="29">
        <f>SAM_working2!BY19</f>
        <v>22407643.138321701</v>
      </c>
      <c r="BZ19" s="29">
        <f>SAM_working2!BZ19</f>
        <v>1828753.5557555601</v>
      </c>
      <c r="CA19" s="29">
        <f>SAM_working2!CA19</f>
        <v>21667.194107152402</v>
      </c>
      <c r="CB19" s="29">
        <f>SAM_working2!CB19</f>
        <v>367393.21222543</v>
      </c>
      <c r="CC19" s="29">
        <f>SAM_working2!CC19</f>
        <v>265578.20194888802</v>
      </c>
      <c r="CD19" s="29">
        <f>SAM_working2!CD19</f>
        <v>2637144.05001166</v>
      </c>
      <c r="CE19" s="29">
        <f>SAM_working2!CE19</f>
        <v>2655349.6056518801</v>
      </c>
      <c r="CF19" s="29">
        <f>SAM_working2!CF19</f>
        <v>374004.77106305398</v>
      </c>
      <c r="CG19" s="29">
        <f>SAM_working2!CG19</f>
        <v>7293713.42644748</v>
      </c>
      <c r="CH19" s="29">
        <f>SAM_working2!CH19</f>
        <v>0</v>
      </c>
      <c r="CI19" s="29">
        <f>SAM_working2!CI19</f>
        <v>768857.54685894598</v>
      </c>
      <c r="CJ19" s="29">
        <f>SAM_working2!CJ19</f>
        <v>0</v>
      </c>
      <c r="CK19" s="29">
        <f>SAM_working2!CK19</f>
        <v>0</v>
      </c>
      <c r="CL19" s="29">
        <f>SAM_working2!CL19</f>
        <v>0</v>
      </c>
      <c r="CM19" s="29">
        <f>SAM_working2!CM19</f>
        <v>0</v>
      </c>
      <c r="CN19" s="29">
        <f>SAM_working2!CN19</f>
        <v>0</v>
      </c>
      <c r="CO19" s="29">
        <f>SAM_working2!CO19</f>
        <v>53004501.2836634</v>
      </c>
      <c r="CP19" s="29">
        <f>SAM_working2!CP19</f>
        <v>43842303.923000902</v>
      </c>
      <c r="CQ19" s="29">
        <f>SAM_working2!CQ19</f>
        <v>35154994.149475202</v>
      </c>
      <c r="CR19" s="29">
        <f>SAM_working2!CR19</f>
        <v>51633309.793785803</v>
      </c>
      <c r="CS19" s="29">
        <f>SAM_working2!CS19</f>
        <v>129652503.441662</v>
      </c>
      <c r="CT19" s="29">
        <f>SAM_working2!CT19</f>
        <v>185905056.21397299</v>
      </c>
      <c r="CU19" s="29">
        <f>SAM_working2!CU19</f>
        <v>293028055.20275098</v>
      </c>
      <c r="CV19" s="29">
        <f>SAM_working2!CV19</f>
        <v>231342652.903896</v>
      </c>
      <c r="CW19" s="29">
        <f>SAM_working2!CW19</f>
        <v>557429041.87107003</v>
      </c>
      <c r="CX19" s="29">
        <f>SAM_working2!CX19</f>
        <v>64950.8076335367</v>
      </c>
      <c r="CY19" s="29">
        <f>SAM_working2!CY19</f>
        <v>610016.82844886102</v>
      </c>
      <c r="CZ19" s="29">
        <f>SAM_working2!CZ19</f>
        <v>1632.00071514617</v>
      </c>
      <c r="DA19" s="29">
        <f>SAM_working2!DA19</f>
        <v>10401556.326806201</v>
      </c>
      <c r="DB19" s="29">
        <f>SAM_working2!DB19</f>
        <v>2530964.6519230301</v>
      </c>
      <c r="DC19" s="29">
        <f>SAM_working2!DC19</f>
        <v>4057490.3206237899</v>
      </c>
      <c r="DD19" s="29">
        <f>SAM_working2!DD19</f>
        <v>1056.6584740513999</v>
      </c>
      <c r="DE19" s="29">
        <f>SAM_working2!DE19</f>
        <v>0</v>
      </c>
      <c r="DF19" s="29">
        <f>SAM_working2!DF19</f>
        <v>1005573.42500564</v>
      </c>
      <c r="DG19" s="29">
        <f>SAM_working2!DG19</f>
        <v>6892464.8860357897</v>
      </c>
      <c r="DH19" s="29">
        <f>SAM_working2!DH19</f>
        <v>620997783.00647902</v>
      </c>
      <c r="DI19" s="29">
        <f>SAM_working2!DI19</f>
        <v>3675275678.8583298</v>
      </c>
      <c r="DJ19" s="29">
        <f t="shared" si="0"/>
        <v>6015238582.9896202</v>
      </c>
    </row>
    <row r="20" spans="1:114">
      <c r="A20" t="s">
        <v>19</v>
      </c>
      <c r="B20" s="29">
        <f>SAM_working2!B20</f>
        <v>29273.470650394102</v>
      </c>
      <c r="C20" s="29">
        <f>SAM_working2!C20</f>
        <v>0</v>
      </c>
      <c r="D20" s="60">
        <f>SAM_working2!D20-FV_proportion_col!G20</f>
        <v>52185.414027008301</v>
      </c>
      <c r="E20" s="60">
        <f>SAM_working2!E20-FV_proportion_col!H20</f>
        <v>37309.1909936589</v>
      </c>
      <c r="F20" s="29">
        <f>SAM_working2!F20</f>
        <v>259382.246794112</v>
      </c>
      <c r="G20" s="29">
        <f>SAM_working2!G20</f>
        <v>2.2288741360371699E-2</v>
      </c>
      <c r="H20" s="29">
        <f>SAM_working2!H20</f>
        <v>15.7093006096837</v>
      </c>
      <c r="I20" s="29">
        <f>SAM_working2!I20</f>
        <v>260.57832201668498</v>
      </c>
      <c r="J20" s="29">
        <f>SAM_working2!J20</f>
        <v>19034.923195763098</v>
      </c>
      <c r="K20" s="29">
        <f>SAM_working2!K20</f>
        <v>5155.94005122011</v>
      </c>
      <c r="L20" s="29">
        <f>SAM_working2!L20</f>
        <v>3903.24421723863</v>
      </c>
      <c r="M20" s="29">
        <f>SAM_working2!M20</f>
        <v>5705.46503326539</v>
      </c>
      <c r="N20" s="29">
        <f>SAM_working2!N20</f>
        <v>2385981.2073374102</v>
      </c>
      <c r="O20" s="29">
        <f>SAM_working2!O20</f>
        <v>1891302.0807749799</v>
      </c>
      <c r="P20" s="29">
        <f>SAM_working2!P20</f>
        <v>277000.720354138</v>
      </c>
      <c r="Q20" s="29">
        <f>SAM_working2!Q20</f>
        <v>13745.441925372301</v>
      </c>
      <c r="R20" s="29">
        <f>SAM_working2!R20</f>
        <v>103877.282193758</v>
      </c>
      <c r="S20" s="29">
        <f>SAM_working2!S20</f>
        <v>332316.03199476498</v>
      </c>
      <c r="T20" s="29">
        <f>SAM_working2!T20</f>
        <v>506162.49670452398</v>
      </c>
      <c r="U20" s="29">
        <f>SAM_working2!U20</f>
        <v>23235.8082835725</v>
      </c>
      <c r="V20" s="29">
        <f>SAM_working2!V20</f>
        <v>17710.676955064901</v>
      </c>
      <c r="W20" s="29">
        <f>SAM_working2!W20</f>
        <v>135519.23406568001</v>
      </c>
      <c r="X20" s="29">
        <f>SAM_working2!X20</f>
        <v>235545.834173454</v>
      </c>
      <c r="Y20" s="29">
        <f>SAM_working2!Y20</f>
        <v>527976.71095131803</v>
      </c>
      <c r="Z20" s="29">
        <f>SAM_working2!Z20</f>
        <v>188980.94629017299</v>
      </c>
      <c r="AA20" s="29">
        <f>SAM_working2!AA20</f>
        <v>391589.97266455</v>
      </c>
      <c r="AB20" s="29">
        <f>SAM_working2!AB20</f>
        <v>19194.3026257192</v>
      </c>
      <c r="AC20" s="29">
        <f>SAM_working2!AC20</f>
        <v>51525.656006699501</v>
      </c>
      <c r="AD20" s="29">
        <f>SAM_working2!AD20</f>
        <v>26781.923510796401</v>
      </c>
      <c r="AE20" s="29">
        <f>SAM_working2!AE20</f>
        <v>115280.67407642701</v>
      </c>
      <c r="AF20" s="29">
        <f>SAM_working2!AF20</f>
        <v>43336.970455770301</v>
      </c>
      <c r="AG20" s="29">
        <f>SAM_working2!AG20</f>
        <v>848679.94691908499</v>
      </c>
      <c r="AH20" s="29">
        <f>SAM_working2!AH20</f>
        <v>20128.950346318299</v>
      </c>
      <c r="AI20" s="29">
        <f>SAM_working2!AI20</f>
        <v>187454.048132425</v>
      </c>
      <c r="AJ20" s="29">
        <f>SAM_working2!AJ20</f>
        <v>264035.92110975599</v>
      </c>
      <c r="AK20" s="29">
        <f>SAM_working2!AK20</f>
        <v>19972.473605764699</v>
      </c>
      <c r="AL20" s="29">
        <f>SAM_working2!AL20</f>
        <v>766.05804820653805</v>
      </c>
      <c r="AM20" s="29">
        <f>SAM_working2!AM20</f>
        <v>1698.79810770523</v>
      </c>
      <c r="AN20" s="29">
        <f>SAM_working2!AN20</f>
        <v>13438.266365794199</v>
      </c>
      <c r="AO20" s="29">
        <f>SAM_working2!AO20</f>
        <v>4066.1582152728201</v>
      </c>
      <c r="AP20" s="29">
        <f>SAM_working2!AP20</f>
        <v>4615.4024261102704</v>
      </c>
      <c r="AQ20" s="29">
        <f>SAM_working2!AQ20</f>
        <v>82232.381313483507</v>
      </c>
      <c r="AR20" s="29">
        <f>SAM_working2!AR20</f>
        <v>5555.5303579291103</v>
      </c>
      <c r="AS20" s="29">
        <f>SAM_working2!AS20</f>
        <v>65274.890397403098</v>
      </c>
      <c r="AT20" s="29">
        <f>SAM_working2!AT20</f>
        <v>1658.68420872152</v>
      </c>
      <c r="AU20" s="29">
        <f>SAM_working2!AU20</f>
        <v>675.58132564304196</v>
      </c>
      <c r="AV20" s="29">
        <f>SAM_working2!AV20</f>
        <v>4693.39366115965</v>
      </c>
      <c r="AW20" s="29">
        <f>SAM_working2!AW20</f>
        <v>6795.8569462969799</v>
      </c>
      <c r="AX20" s="29">
        <f>SAM_working2!AX20</f>
        <v>1025.35757050488</v>
      </c>
      <c r="AY20" s="29">
        <f>SAM_working2!AY20</f>
        <v>89.785706346838097</v>
      </c>
      <c r="AZ20" s="29">
        <f>SAM_working2!AZ20</f>
        <v>990.08744408047198</v>
      </c>
      <c r="BA20" s="29">
        <f>SAM_working2!BA20</f>
        <v>429.57118021584603</v>
      </c>
      <c r="BB20" s="29">
        <f>SAM_working2!BB20</f>
        <v>2413.0646073580601</v>
      </c>
      <c r="BC20" s="29">
        <f>SAM_working2!BC20</f>
        <v>5381.2260500259999</v>
      </c>
      <c r="BD20" s="29">
        <f>SAM_working2!BD20</f>
        <v>5843.2513628796996</v>
      </c>
      <c r="BE20" s="29">
        <f>SAM_working2!BE20</f>
        <v>13803.273057045</v>
      </c>
      <c r="BF20" s="29">
        <f>SAM_working2!BF20</f>
        <v>46289.536200745701</v>
      </c>
      <c r="BG20" s="29">
        <f>SAM_working2!BG20</f>
        <v>34463.219777412603</v>
      </c>
      <c r="BH20" s="29">
        <f>SAM_working2!BH20</f>
        <v>51195.479236978899</v>
      </c>
      <c r="BI20" s="29">
        <f>SAM_working2!BI20</f>
        <v>2217.9329960710102</v>
      </c>
      <c r="BJ20" s="29">
        <f>SAM_working2!BJ20</f>
        <v>7704.5522968589403</v>
      </c>
      <c r="BK20" s="29">
        <f>SAM_working2!BK20</f>
        <v>2145.66672714061</v>
      </c>
      <c r="BL20" s="29">
        <f>SAM_working2!BL20</f>
        <v>6749.96276214101</v>
      </c>
      <c r="BM20" s="29">
        <f>SAM_working2!BM20</f>
        <v>186.45004282074501</v>
      </c>
      <c r="BN20" s="29">
        <f>SAM_working2!BN20</f>
        <v>86701.827731943398</v>
      </c>
      <c r="BO20" s="29">
        <f>SAM_working2!BO20</f>
        <v>24573.405669568401</v>
      </c>
      <c r="BP20" s="29">
        <f>SAM_working2!BP20</f>
        <v>5701.5475091247299</v>
      </c>
      <c r="BQ20" s="29">
        <f>SAM_working2!BQ20</f>
        <v>325271.53071726899</v>
      </c>
      <c r="BR20" s="29">
        <f>SAM_working2!BR20</f>
        <v>8888.6281143284104</v>
      </c>
      <c r="BS20" s="29">
        <f>SAM_working2!BS20</f>
        <v>95117.867620766105</v>
      </c>
      <c r="BT20" s="29">
        <f>SAM_working2!BT20</f>
        <v>22657.510529245901</v>
      </c>
      <c r="BU20" s="29">
        <f>SAM_working2!BU20</f>
        <v>65449.643875538801</v>
      </c>
      <c r="BV20" s="29">
        <f>SAM_working2!BV20</f>
        <v>202840.474508963</v>
      </c>
      <c r="BW20" s="29">
        <f>SAM_working2!BW20</f>
        <v>278489.69281273498</v>
      </c>
      <c r="BX20" s="29">
        <f>SAM_working2!BX20</f>
        <v>98871.016319828705</v>
      </c>
      <c r="BY20" s="29">
        <f>SAM_working2!BY20</f>
        <v>282430.82001799502</v>
      </c>
      <c r="BZ20" s="29">
        <f>SAM_working2!BZ20</f>
        <v>12699.608288825701</v>
      </c>
      <c r="CA20" s="29">
        <f>SAM_working2!CA20</f>
        <v>2040.6560075283801</v>
      </c>
      <c r="CB20" s="29">
        <f>SAM_working2!CB20</f>
        <v>56950.218894060199</v>
      </c>
      <c r="CC20" s="29">
        <f>SAM_working2!CC20</f>
        <v>81676.043284109401</v>
      </c>
      <c r="CD20" s="29">
        <f>SAM_working2!CD20</f>
        <v>901798.34033497295</v>
      </c>
      <c r="CE20" s="29">
        <f>SAM_working2!CE20</f>
        <v>396746.30969154101</v>
      </c>
      <c r="CF20" s="29">
        <f>SAM_working2!CF20</f>
        <v>41247.165505031699</v>
      </c>
      <c r="CG20" s="29">
        <f>SAM_working2!CG20</f>
        <v>71220.5689949925</v>
      </c>
      <c r="CH20" s="29">
        <f>SAM_working2!CH20</f>
        <v>0</v>
      </c>
      <c r="CI20" s="29">
        <f>SAM_working2!CI20</f>
        <v>232504.69465883399</v>
      </c>
      <c r="CJ20" s="29">
        <f>SAM_working2!CJ20</f>
        <v>0</v>
      </c>
      <c r="CK20" s="29">
        <f>SAM_working2!CK20</f>
        <v>0</v>
      </c>
      <c r="CL20" s="29">
        <f>SAM_working2!CL20</f>
        <v>0</v>
      </c>
      <c r="CM20" s="29">
        <f>SAM_working2!CM20</f>
        <v>0</v>
      </c>
      <c r="CN20" s="29">
        <f>SAM_working2!CN20</f>
        <v>0</v>
      </c>
      <c r="CO20" s="29">
        <f>SAM_working2!CO20</f>
        <v>2122132.3588882601</v>
      </c>
      <c r="CP20" s="29">
        <f>SAM_working2!CP20</f>
        <v>2610393.8486206299</v>
      </c>
      <c r="CQ20" s="29">
        <f>SAM_working2!CQ20</f>
        <v>2412535.7397638401</v>
      </c>
      <c r="CR20" s="29">
        <f>SAM_working2!CR20</f>
        <v>3752167.6251211101</v>
      </c>
      <c r="CS20" s="29">
        <f>SAM_working2!CS20</f>
        <v>7900913.9221532298</v>
      </c>
      <c r="CT20" s="29">
        <f>SAM_working2!CT20</f>
        <v>12073580.345819401</v>
      </c>
      <c r="CU20" s="29">
        <f>SAM_working2!CU20</f>
        <v>18413520.668043502</v>
      </c>
      <c r="CV20" s="29">
        <f>SAM_working2!CV20</f>
        <v>12633831.0551288</v>
      </c>
      <c r="CW20" s="29">
        <f>SAM_working2!CW20</f>
        <v>26450635.861768201</v>
      </c>
      <c r="CX20" s="29">
        <f>SAM_working2!CX20</f>
        <v>27192.770504147898</v>
      </c>
      <c r="CY20" s="29">
        <f>SAM_working2!CY20</f>
        <v>642819.14012245496</v>
      </c>
      <c r="CZ20" s="29">
        <f>SAM_working2!CZ20</f>
        <v>8893.2720018381806</v>
      </c>
      <c r="DA20" s="29">
        <f>SAM_working2!DA20</f>
        <v>610763.33468026097</v>
      </c>
      <c r="DB20" s="29">
        <f>SAM_working2!DB20</f>
        <v>209568.520609873</v>
      </c>
      <c r="DC20" s="29">
        <f>SAM_working2!DC20</f>
        <v>683936.25555952697</v>
      </c>
      <c r="DD20" s="29">
        <f>SAM_working2!DD20</f>
        <v>6900.5566746145996</v>
      </c>
      <c r="DE20" s="29">
        <f>SAM_working2!DE20</f>
        <v>0</v>
      </c>
      <c r="DF20" s="29">
        <f>SAM_working2!DF20</f>
        <v>567777.71300113504</v>
      </c>
      <c r="DG20" s="29">
        <f>SAM_working2!DG20</f>
        <v>195540.96824093399</v>
      </c>
      <c r="DH20" s="29">
        <f>SAM_working2!DH20</f>
        <v>174549741.63192201</v>
      </c>
      <c r="DI20" s="29">
        <f>SAM_working2!DI20</f>
        <v>488179585.70019102</v>
      </c>
      <c r="DJ20" s="29">
        <f t="shared" si="0"/>
        <v>766758269.79462588</v>
      </c>
    </row>
    <row r="21" spans="1:114">
      <c r="A21" t="s">
        <v>20</v>
      </c>
      <c r="B21" s="29">
        <f>SAM_working2!B21</f>
        <v>3823068.5729373698</v>
      </c>
      <c r="C21" s="29">
        <f>SAM_working2!C21</f>
        <v>0</v>
      </c>
      <c r="D21" s="60">
        <f>SAM_working2!D21-FV_proportion_col!G21</f>
        <v>103934958.67116299</v>
      </c>
      <c r="E21" s="60">
        <f>SAM_working2!E21-FV_proportion_col!H21</f>
        <v>73901984.086216301</v>
      </c>
      <c r="F21" s="29">
        <f>SAM_working2!F21</f>
        <v>965615.67313680705</v>
      </c>
      <c r="G21" s="29">
        <f>SAM_working2!G21</f>
        <v>1.8032109776798</v>
      </c>
      <c r="H21" s="29">
        <f>SAM_working2!H21</f>
        <v>15424.821559481999</v>
      </c>
      <c r="I21" s="29">
        <f>SAM_working2!I21</f>
        <v>42.885349066711399</v>
      </c>
      <c r="J21" s="29">
        <f>SAM_working2!J21</f>
        <v>73818.360931523493</v>
      </c>
      <c r="K21" s="29">
        <f>SAM_working2!K21</f>
        <v>2624112.22661715</v>
      </c>
      <c r="L21" s="29">
        <f>SAM_working2!L21</f>
        <v>1184253.71362867</v>
      </c>
      <c r="M21" s="29">
        <f>SAM_working2!M21</f>
        <v>70078.969371904997</v>
      </c>
      <c r="N21" s="29">
        <f>SAM_working2!N21</f>
        <v>3547926658.0827198</v>
      </c>
      <c r="O21" s="29">
        <f>SAM_working2!O21</f>
        <v>3793730.1784425201</v>
      </c>
      <c r="P21" s="29">
        <f>SAM_working2!P21</f>
        <v>13092439.077849001</v>
      </c>
      <c r="Q21" s="29">
        <f>SAM_working2!Q21</f>
        <v>8006.9209841366101</v>
      </c>
      <c r="R21" s="29">
        <f>SAM_working2!R21</f>
        <v>1249194.83769024</v>
      </c>
      <c r="S21" s="29">
        <f>SAM_working2!S21</f>
        <v>2315.76865166777</v>
      </c>
      <c r="T21" s="29">
        <f>SAM_working2!T21</f>
        <v>3247.0935371789601</v>
      </c>
      <c r="U21" s="29">
        <f>SAM_working2!U21</f>
        <v>1257802579.93155</v>
      </c>
      <c r="V21" s="29">
        <f>SAM_working2!V21</f>
        <v>31116005.7551236</v>
      </c>
      <c r="W21" s="29">
        <f>SAM_working2!W21</f>
        <v>264933.13879804203</v>
      </c>
      <c r="X21" s="29">
        <f>SAM_working2!X21</f>
        <v>244448.18906525601</v>
      </c>
      <c r="Y21" s="29">
        <f>SAM_working2!Y21</f>
        <v>8931413.5787687395</v>
      </c>
      <c r="Z21" s="29">
        <f>SAM_working2!Z21</f>
        <v>41894755.104559503</v>
      </c>
      <c r="AA21" s="29">
        <f>SAM_working2!AA21</f>
        <v>17503511.273605902</v>
      </c>
      <c r="AB21" s="29">
        <f>SAM_working2!AB21</f>
        <v>14963115.5397026</v>
      </c>
      <c r="AC21" s="29">
        <f>SAM_working2!AC21</f>
        <v>4740988.6036104998</v>
      </c>
      <c r="AD21" s="29">
        <f>SAM_working2!AD21</f>
        <v>13991254.0152514</v>
      </c>
      <c r="AE21" s="29">
        <f>SAM_working2!AE21</f>
        <v>165666477.68992999</v>
      </c>
      <c r="AF21" s="29">
        <f>SAM_working2!AF21</f>
        <v>16923369.893734299</v>
      </c>
      <c r="AG21" s="29">
        <f>SAM_working2!AG21</f>
        <v>63843274.046626903</v>
      </c>
      <c r="AH21" s="29">
        <f>SAM_working2!AH21</f>
        <v>342821015.725954</v>
      </c>
      <c r="AI21" s="29">
        <f>SAM_working2!AI21</f>
        <v>92828513.746393695</v>
      </c>
      <c r="AJ21" s="29">
        <f>SAM_working2!AJ21</f>
        <v>261107381.440934</v>
      </c>
      <c r="AK21" s="29">
        <f>SAM_working2!AK21</f>
        <v>7930644.0367441503</v>
      </c>
      <c r="AL21" s="29">
        <f>SAM_working2!AL21</f>
        <v>900725.09393738001</v>
      </c>
      <c r="AM21" s="29">
        <f>SAM_working2!AM21</f>
        <v>1653370.19186347</v>
      </c>
      <c r="AN21" s="29">
        <f>SAM_working2!AN21</f>
        <v>45482609.500618801</v>
      </c>
      <c r="AO21" s="29">
        <f>SAM_working2!AO21</f>
        <v>11473609.5890017</v>
      </c>
      <c r="AP21" s="29">
        <f>SAM_working2!AP21</f>
        <v>2374587.3578061401</v>
      </c>
      <c r="AQ21" s="29">
        <f>SAM_working2!AQ21</f>
        <v>12645524.8485092</v>
      </c>
      <c r="AR21" s="29">
        <f>SAM_working2!AR21</f>
        <v>7726388.5887901001</v>
      </c>
      <c r="AS21" s="29">
        <f>SAM_working2!AS21</f>
        <v>8246904.1805737801</v>
      </c>
      <c r="AT21" s="29">
        <f>SAM_working2!AT21</f>
        <v>248008.33637713399</v>
      </c>
      <c r="AU21" s="29">
        <f>SAM_working2!AU21</f>
        <v>53712766.081452198</v>
      </c>
      <c r="AV21" s="29">
        <f>SAM_working2!AV21</f>
        <v>59153.698742350003</v>
      </c>
      <c r="AW21" s="29">
        <f>SAM_working2!AW21</f>
        <v>18971381.235908799</v>
      </c>
      <c r="AX21" s="29">
        <f>SAM_working2!AX21</f>
        <v>28500.632946106802</v>
      </c>
      <c r="AY21" s="29">
        <f>SAM_working2!AY21</f>
        <v>177644.172685578</v>
      </c>
      <c r="AZ21" s="29">
        <f>SAM_working2!AZ21</f>
        <v>638150.254787212</v>
      </c>
      <c r="BA21" s="29">
        <f>SAM_working2!BA21</f>
        <v>594373.13215553097</v>
      </c>
      <c r="BB21" s="29">
        <f>SAM_working2!BB21</f>
        <v>9271080.8621293399</v>
      </c>
      <c r="BC21" s="29">
        <f>SAM_working2!BC21</f>
        <v>1395328.44129919</v>
      </c>
      <c r="BD21" s="29">
        <f>SAM_working2!BD21</f>
        <v>7858221.0883520404</v>
      </c>
      <c r="BE21" s="29">
        <f>SAM_working2!BE21</f>
        <v>13477900.540547499</v>
      </c>
      <c r="BF21" s="29">
        <f>SAM_working2!BF21</f>
        <v>33036249.2605148</v>
      </c>
      <c r="BG21" s="29">
        <f>SAM_working2!BG21</f>
        <v>85491751.134848297</v>
      </c>
      <c r="BH21" s="29">
        <f>SAM_working2!BH21</f>
        <v>23328752.792493001</v>
      </c>
      <c r="BI21" s="29">
        <f>SAM_working2!BI21</f>
        <v>1483508.3828562901</v>
      </c>
      <c r="BJ21" s="29">
        <f>SAM_working2!BJ21</f>
        <v>768117.28969958704</v>
      </c>
      <c r="BK21" s="29">
        <f>SAM_working2!BK21</f>
        <v>2078568.7074386301</v>
      </c>
      <c r="BL21" s="29">
        <f>SAM_working2!BL21</f>
        <v>24474.846736424901</v>
      </c>
      <c r="BM21" s="29">
        <f>SAM_working2!BM21</f>
        <v>3423.7099441548598</v>
      </c>
      <c r="BN21" s="29">
        <f>SAM_working2!BN21</f>
        <v>670534915.18621004</v>
      </c>
      <c r="BO21" s="29">
        <f>SAM_working2!BO21</f>
        <v>38074135.944343902</v>
      </c>
      <c r="BP21" s="29">
        <f>SAM_working2!BP21</f>
        <v>103352.28885513201</v>
      </c>
      <c r="BQ21" s="29">
        <f>SAM_working2!BQ21</f>
        <v>94327517.489438295</v>
      </c>
      <c r="BR21" s="29">
        <f>SAM_working2!BR21</f>
        <v>274009.67392772099</v>
      </c>
      <c r="BS21" s="29">
        <f>SAM_working2!BS21</f>
        <v>59585695.716216803</v>
      </c>
      <c r="BT21" s="29">
        <f>SAM_working2!BT21</f>
        <v>1130222.80581871</v>
      </c>
      <c r="BU21" s="29">
        <f>SAM_working2!BU21</f>
        <v>1668532.08935558</v>
      </c>
      <c r="BV21" s="29">
        <f>SAM_working2!BV21</f>
        <v>26493336.751881201</v>
      </c>
      <c r="BW21" s="29">
        <f>SAM_working2!BW21</f>
        <v>14593721.543878101</v>
      </c>
      <c r="BX21" s="29">
        <f>SAM_working2!BX21</f>
        <v>213549.73498468599</v>
      </c>
      <c r="BY21" s="29">
        <f>SAM_working2!BY21</f>
        <v>48671420.315640599</v>
      </c>
      <c r="BZ21" s="29">
        <f>SAM_working2!BZ21</f>
        <v>551120.18081257504</v>
      </c>
      <c r="CA21" s="29">
        <f>SAM_working2!CA21</f>
        <v>460.72052483849399</v>
      </c>
      <c r="CB21" s="29">
        <f>SAM_working2!CB21</f>
        <v>10022694.5677926</v>
      </c>
      <c r="CC21" s="29">
        <f>SAM_working2!CC21</f>
        <v>18001095.441234801</v>
      </c>
      <c r="CD21" s="29">
        <f>SAM_working2!CD21</f>
        <v>54986750.456985697</v>
      </c>
      <c r="CE21" s="29">
        <f>SAM_working2!CE21</f>
        <v>9938453.4893555492</v>
      </c>
      <c r="CF21" s="29">
        <f>SAM_working2!CF21</f>
        <v>1267454.2952799301</v>
      </c>
      <c r="CG21" s="29">
        <f>SAM_working2!CG21</f>
        <v>19356458.8420172</v>
      </c>
      <c r="CH21" s="29">
        <f>SAM_working2!CH21</f>
        <v>0</v>
      </c>
      <c r="CI21" s="29">
        <f>SAM_working2!CI21</f>
        <v>39926399.187761702</v>
      </c>
      <c r="CJ21" s="29">
        <f>SAM_working2!CJ21</f>
        <v>0</v>
      </c>
      <c r="CK21" s="29">
        <f>SAM_working2!CK21</f>
        <v>0</v>
      </c>
      <c r="CL21" s="29">
        <f>SAM_working2!CL21</f>
        <v>0</v>
      </c>
      <c r="CM21" s="29">
        <f>SAM_working2!CM21</f>
        <v>0</v>
      </c>
      <c r="CN21" s="29">
        <f>SAM_working2!CN21</f>
        <v>0</v>
      </c>
      <c r="CO21" s="29">
        <f>SAM_working2!CO21</f>
        <v>8155873.2854737798</v>
      </c>
      <c r="CP21" s="29">
        <f>SAM_working2!CP21</f>
        <v>11953323.854215899</v>
      </c>
      <c r="CQ21" s="29">
        <f>SAM_working2!CQ21</f>
        <v>10672396.817081399</v>
      </c>
      <c r="CR21" s="29">
        <f>SAM_working2!CR21</f>
        <v>10657895.449802799</v>
      </c>
      <c r="CS21" s="29">
        <f>SAM_working2!CS21</f>
        <v>25947620.036224101</v>
      </c>
      <c r="CT21" s="29">
        <f>SAM_working2!CT21</f>
        <v>30718494.4448695</v>
      </c>
      <c r="CU21" s="29">
        <f>SAM_working2!CU21</f>
        <v>48983582.903230898</v>
      </c>
      <c r="CV21" s="29">
        <f>SAM_working2!CV21</f>
        <v>38916822.9419581</v>
      </c>
      <c r="CW21" s="29">
        <f>SAM_working2!CW21</f>
        <v>81632285.385533705</v>
      </c>
      <c r="CX21" s="29">
        <f>SAM_working2!CX21</f>
        <v>2285037.32507913</v>
      </c>
      <c r="CY21" s="29">
        <f>SAM_working2!CY21</f>
        <v>4617532.3459424302</v>
      </c>
      <c r="CZ21" s="29">
        <f>SAM_working2!CZ21</f>
        <v>341501.10315848503</v>
      </c>
      <c r="DA21" s="29">
        <f>SAM_working2!DA21</f>
        <v>119207228.328655</v>
      </c>
      <c r="DB21" s="29">
        <f>SAM_working2!DB21</f>
        <v>175633113.70408201</v>
      </c>
      <c r="DC21" s="29">
        <f>SAM_working2!DC21</f>
        <v>6551053.4414620399</v>
      </c>
      <c r="DD21" s="29">
        <f>SAM_working2!DD21</f>
        <v>66291.480010093204</v>
      </c>
      <c r="DE21" s="29">
        <f>SAM_working2!DE21</f>
        <v>0</v>
      </c>
      <c r="DF21" s="29">
        <f>SAM_working2!DF21</f>
        <v>1029614978.17431</v>
      </c>
      <c r="DG21" s="29">
        <f>SAM_working2!DG21</f>
        <v>45238173.713991001</v>
      </c>
      <c r="DH21" s="29">
        <f>SAM_working2!DH21</f>
        <v>335949987.04731399</v>
      </c>
      <c r="DI21" s="29">
        <f>SAM_working2!DI21</f>
        <v>1387477911.5573599</v>
      </c>
      <c r="DJ21" s="29">
        <f t="shared" si="0"/>
        <v>10922736107.469427</v>
      </c>
    </row>
    <row r="22" spans="1:114">
      <c r="A22" t="s">
        <v>21</v>
      </c>
      <c r="B22" s="29">
        <f>SAM_working2!B22</f>
        <v>2676502.4184526401</v>
      </c>
      <c r="C22" s="29">
        <f>SAM_working2!C22</f>
        <v>0</v>
      </c>
      <c r="D22" s="60">
        <f>SAM_working2!D22-FV_proportion_col!G22</f>
        <v>49677693.453873903</v>
      </c>
      <c r="E22" s="60">
        <f>SAM_working2!E22-FV_proportion_col!H22</f>
        <v>43611822.731466398</v>
      </c>
      <c r="F22" s="29">
        <f>SAM_working2!F22</f>
        <v>308912.71589293098</v>
      </c>
      <c r="G22" s="29">
        <f>SAM_working2!G22</f>
        <v>7.8975184958874296</v>
      </c>
      <c r="H22" s="29">
        <f>SAM_working2!H22</f>
        <v>159.933304919085</v>
      </c>
      <c r="I22" s="29">
        <f>SAM_working2!I22</f>
        <v>247.919430327714</v>
      </c>
      <c r="J22" s="29">
        <f>SAM_working2!J22</f>
        <v>925046.44358606206</v>
      </c>
      <c r="K22" s="29">
        <f>SAM_working2!K22</f>
        <v>1470095.8678610499</v>
      </c>
      <c r="L22" s="29">
        <f>SAM_working2!L22</f>
        <v>364413.13442431</v>
      </c>
      <c r="M22" s="29">
        <f>SAM_working2!M22</f>
        <v>393779.75370617601</v>
      </c>
      <c r="N22" s="29">
        <f>SAM_working2!N22</f>
        <v>172227272.33469501</v>
      </c>
      <c r="O22" s="29">
        <f>SAM_working2!O22</f>
        <v>1048780806.06086</v>
      </c>
      <c r="P22" s="29">
        <f>SAM_working2!P22</f>
        <v>211852426.84089899</v>
      </c>
      <c r="Q22" s="29">
        <f>SAM_working2!Q22</f>
        <v>4596002.6518763099</v>
      </c>
      <c r="R22" s="29">
        <f>SAM_working2!R22</f>
        <v>4646738.0794838304</v>
      </c>
      <c r="S22" s="29">
        <f>SAM_working2!S22</f>
        <v>782836.85213434696</v>
      </c>
      <c r="T22" s="29">
        <f>SAM_working2!T22</f>
        <v>911656.77741102502</v>
      </c>
      <c r="U22" s="29">
        <f>SAM_working2!U22</f>
        <v>43100828.865955502</v>
      </c>
      <c r="V22" s="29">
        <f>SAM_working2!V22</f>
        <v>1517428827.5843501</v>
      </c>
      <c r="W22" s="29">
        <f>SAM_working2!W22</f>
        <v>352972090.21190798</v>
      </c>
      <c r="X22" s="29">
        <f>SAM_working2!X22</f>
        <v>9243685.8138177898</v>
      </c>
      <c r="Y22" s="29">
        <f>SAM_working2!Y22</f>
        <v>307754156.11234599</v>
      </c>
      <c r="Z22" s="29">
        <f>SAM_working2!Z22</f>
        <v>147815200.156414</v>
      </c>
      <c r="AA22" s="29">
        <f>SAM_working2!AA22</f>
        <v>90002955.019700304</v>
      </c>
      <c r="AB22" s="29">
        <f>SAM_working2!AB22</f>
        <v>24741285.247773498</v>
      </c>
      <c r="AC22" s="29">
        <f>SAM_working2!AC22</f>
        <v>73474860.915490597</v>
      </c>
      <c r="AD22" s="29">
        <f>SAM_working2!AD22</f>
        <v>66554902.595836401</v>
      </c>
      <c r="AE22" s="29">
        <f>SAM_working2!AE22</f>
        <v>157958833.52501199</v>
      </c>
      <c r="AF22" s="29">
        <f>SAM_working2!AF22</f>
        <v>89620865.833622694</v>
      </c>
      <c r="AG22" s="29">
        <f>SAM_working2!AG22</f>
        <v>299466101.85888797</v>
      </c>
      <c r="AH22" s="29">
        <f>SAM_working2!AH22</f>
        <v>61424360.291844897</v>
      </c>
      <c r="AI22" s="29">
        <f>SAM_working2!AI22</f>
        <v>190964664.93313301</v>
      </c>
      <c r="AJ22" s="29">
        <f>SAM_working2!AJ22</f>
        <v>366819461.23655701</v>
      </c>
      <c r="AK22" s="29">
        <f>SAM_working2!AK22</f>
        <v>4711107.2855492504</v>
      </c>
      <c r="AL22" s="29">
        <f>SAM_working2!AL22</f>
        <v>783216.37923992798</v>
      </c>
      <c r="AM22" s="29">
        <f>SAM_working2!AM22</f>
        <v>1210238.9027348999</v>
      </c>
      <c r="AN22" s="29">
        <f>SAM_working2!AN22</f>
        <v>32318615.242029</v>
      </c>
      <c r="AO22" s="29">
        <f>SAM_working2!AO22</f>
        <v>7944159.7001140704</v>
      </c>
      <c r="AP22" s="29">
        <f>SAM_working2!AP22</f>
        <v>1586146.76792238</v>
      </c>
      <c r="AQ22" s="29">
        <f>SAM_working2!AQ22</f>
        <v>11041674.929095101</v>
      </c>
      <c r="AR22" s="29">
        <f>SAM_working2!AR22</f>
        <v>6680597.51335466</v>
      </c>
      <c r="AS22" s="29">
        <f>SAM_working2!AS22</f>
        <v>9704149.2928747796</v>
      </c>
      <c r="AT22" s="29">
        <f>SAM_working2!AT22</f>
        <v>1688039.08027987</v>
      </c>
      <c r="AU22" s="29">
        <f>SAM_working2!AU22</f>
        <v>1035556.55851047</v>
      </c>
      <c r="AV22" s="29">
        <f>SAM_working2!AV22</f>
        <v>182649.24000668299</v>
      </c>
      <c r="AW22" s="29">
        <f>SAM_working2!AW22</f>
        <v>11733106.9558549</v>
      </c>
      <c r="AX22" s="29">
        <f>SAM_working2!AX22</f>
        <v>94772448.093772694</v>
      </c>
      <c r="AY22" s="29">
        <f>SAM_working2!AY22</f>
        <v>1876832.24855124</v>
      </c>
      <c r="AZ22" s="29">
        <f>SAM_working2!AZ22</f>
        <v>24103478.421201002</v>
      </c>
      <c r="BA22" s="29">
        <f>SAM_working2!BA22</f>
        <v>9039298.3477445394</v>
      </c>
      <c r="BB22" s="29">
        <f>SAM_working2!BB22</f>
        <v>12137953.283857699</v>
      </c>
      <c r="BC22" s="29">
        <f>SAM_working2!BC22</f>
        <v>20902179.824987199</v>
      </c>
      <c r="BD22" s="29">
        <f>SAM_working2!BD22</f>
        <v>6540875.2227258598</v>
      </c>
      <c r="BE22" s="29">
        <f>SAM_working2!BE22</f>
        <v>985361.90869983495</v>
      </c>
      <c r="BF22" s="29">
        <f>SAM_working2!BF22</f>
        <v>15566397.064821601</v>
      </c>
      <c r="BG22" s="29">
        <f>SAM_working2!BG22</f>
        <v>8049162.6999250101</v>
      </c>
      <c r="BH22" s="29">
        <f>SAM_working2!BH22</f>
        <v>17946468.9255521</v>
      </c>
      <c r="BI22" s="29">
        <f>SAM_working2!BI22</f>
        <v>12944970.551758099</v>
      </c>
      <c r="BJ22" s="29">
        <f>SAM_working2!BJ22</f>
        <v>17860807.384386301</v>
      </c>
      <c r="BK22" s="29">
        <f>SAM_working2!BK22</f>
        <v>14599808.9662394</v>
      </c>
      <c r="BL22" s="29">
        <f>SAM_working2!BL22</f>
        <v>16305362.157067601</v>
      </c>
      <c r="BM22" s="29">
        <f>SAM_working2!BM22</f>
        <v>90316.689350948203</v>
      </c>
      <c r="BN22" s="29">
        <f>SAM_working2!BN22</f>
        <v>68116144.444079593</v>
      </c>
      <c r="BO22" s="29">
        <f>SAM_working2!BO22</f>
        <v>11193780.7996848</v>
      </c>
      <c r="BP22" s="29">
        <f>SAM_working2!BP22</f>
        <v>87956601.668009996</v>
      </c>
      <c r="BQ22" s="29">
        <f>SAM_working2!BQ22</f>
        <v>200819843.39104801</v>
      </c>
      <c r="BR22" s="29">
        <f>SAM_working2!BR22</f>
        <v>20983279.838617802</v>
      </c>
      <c r="BS22" s="29">
        <f>SAM_working2!BS22</f>
        <v>183508405.04512599</v>
      </c>
      <c r="BT22" s="29">
        <f>SAM_working2!BT22</f>
        <v>17035988.146448798</v>
      </c>
      <c r="BU22" s="29">
        <f>SAM_working2!BU22</f>
        <v>16792078.017749399</v>
      </c>
      <c r="BV22" s="29">
        <f>SAM_working2!BV22</f>
        <v>149490451.43309301</v>
      </c>
      <c r="BW22" s="29">
        <f>SAM_working2!BW22</f>
        <v>83525584.656930104</v>
      </c>
      <c r="BX22" s="29">
        <f>SAM_working2!BX22</f>
        <v>62074896.511330597</v>
      </c>
      <c r="BY22" s="29">
        <f>SAM_working2!BY22</f>
        <v>138173037.74703601</v>
      </c>
      <c r="BZ22" s="29">
        <f>SAM_working2!BZ22</f>
        <v>3599572.7599690901</v>
      </c>
      <c r="CA22" s="29">
        <f>SAM_working2!CA22</f>
        <v>148001.15198454299</v>
      </c>
      <c r="CB22" s="29">
        <f>SAM_working2!CB22</f>
        <v>6462701.2894842196</v>
      </c>
      <c r="CC22" s="29">
        <f>SAM_working2!CC22</f>
        <v>143514456.82381001</v>
      </c>
      <c r="CD22" s="29">
        <f>SAM_working2!CD22</f>
        <v>313286469.587641</v>
      </c>
      <c r="CE22" s="29">
        <f>SAM_working2!CE22</f>
        <v>15850342.3680562</v>
      </c>
      <c r="CF22" s="29">
        <f>SAM_working2!CF22</f>
        <v>9293012.7919623796</v>
      </c>
      <c r="CG22" s="29">
        <f>SAM_working2!CG22</f>
        <v>54367435.1981465</v>
      </c>
      <c r="CH22" s="29">
        <f>SAM_working2!CH22</f>
        <v>0</v>
      </c>
      <c r="CI22" s="29">
        <f>SAM_working2!CI22</f>
        <v>10174137.971251201</v>
      </c>
      <c r="CJ22" s="29">
        <f>SAM_working2!CJ22</f>
        <v>0</v>
      </c>
      <c r="CK22" s="29">
        <f>SAM_working2!CK22</f>
        <v>0</v>
      </c>
      <c r="CL22" s="29">
        <f>SAM_working2!CL22</f>
        <v>0</v>
      </c>
      <c r="CM22" s="29">
        <f>SAM_working2!CM22</f>
        <v>0</v>
      </c>
      <c r="CN22" s="29">
        <f>SAM_working2!CN22</f>
        <v>0</v>
      </c>
      <c r="CO22" s="29">
        <f>SAM_working2!CO22</f>
        <v>66289592.4748291</v>
      </c>
      <c r="CP22" s="29">
        <f>SAM_working2!CP22</f>
        <v>80349182.051929995</v>
      </c>
      <c r="CQ22" s="29">
        <f>SAM_working2!CQ22</f>
        <v>70882928.218647197</v>
      </c>
      <c r="CR22" s="29">
        <f>SAM_working2!CR22</f>
        <v>68219761.085086897</v>
      </c>
      <c r="CS22" s="29">
        <f>SAM_working2!CS22</f>
        <v>163217679.004899</v>
      </c>
      <c r="CT22" s="29">
        <f>SAM_working2!CT22</f>
        <v>191133882.83604899</v>
      </c>
      <c r="CU22" s="29">
        <f>SAM_working2!CU22</f>
        <v>317494386.47940898</v>
      </c>
      <c r="CV22" s="29">
        <f>SAM_working2!CV22</f>
        <v>209761008.13782001</v>
      </c>
      <c r="CW22" s="29">
        <f>SAM_working2!CW22</f>
        <v>426527989.189888</v>
      </c>
      <c r="CX22" s="29">
        <f>SAM_working2!CX22</f>
        <v>44160092.717121497</v>
      </c>
      <c r="CY22" s="29">
        <f>SAM_working2!CY22</f>
        <v>18074130.224404801</v>
      </c>
      <c r="CZ22" s="29">
        <f>SAM_working2!CZ22</f>
        <v>1637991.29197006</v>
      </c>
      <c r="DA22" s="29">
        <f>SAM_working2!DA22</f>
        <v>311511977.83801502</v>
      </c>
      <c r="DB22" s="29">
        <f>SAM_working2!DB22</f>
        <v>195546728.79342201</v>
      </c>
      <c r="DC22" s="29">
        <f>SAM_working2!DC22</f>
        <v>365820645.067173</v>
      </c>
      <c r="DD22" s="29">
        <f>SAM_working2!DD22</f>
        <v>1076253.8037823299</v>
      </c>
      <c r="DE22" s="29">
        <f>SAM_working2!DE22</f>
        <v>0</v>
      </c>
      <c r="DF22" s="29">
        <f>SAM_working2!DF22</f>
        <v>5739498.7529362096</v>
      </c>
      <c r="DG22" s="29">
        <f>SAM_working2!DG22</f>
        <v>33904626.520918898</v>
      </c>
      <c r="DH22" s="29">
        <f>SAM_working2!DH22</f>
        <v>544211339.72914398</v>
      </c>
      <c r="DI22" s="29">
        <f>SAM_working2!DI22</f>
        <v>2823951629.3735399</v>
      </c>
      <c r="DJ22" s="29">
        <f t="shared" si="0"/>
        <v>13242788026.940178</v>
      </c>
    </row>
    <row r="23" spans="1:114">
      <c r="A23" t="s">
        <v>22</v>
      </c>
      <c r="B23" s="29">
        <f>SAM_working2!B23</f>
        <v>302363.87030101998</v>
      </c>
      <c r="C23" s="29">
        <f>SAM_working2!C23</f>
        <v>0</v>
      </c>
      <c r="D23" s="60">
        <f>SAM_working2!D23-FV_proportion_col!G23</f>
        <v>876813.87111740396</v>
      </c>
      <c r="E23" s="60">
        <f>SAM_working2!E23-FV_proportion_col!H23</f>
        <v>503044.992806061</v>
      </c>
      <c r="F23" s="29">
        <f>SAM_working2!F23</f>
        <v>981673.86298993998</v>
      </c>
      <c r="G23" s="29">
        <f>SAM_working2!G23</f>
        <v>181.225917440155</v>
      </c>
      <c r="H23" s="29">
        <f>SAM_working2!H23</f>
        <v>477.85749013353399</v>
      </c>
      <c r="I23" s="29">
        <f>SAM_working2!I23</f>
        <v>3147.6422111275801</v>
      </c>
      <c r="J23" s="29">
        <f>SAM_working2!J23</f>
        <v>3456938.3583016298</v>
      </c>
      <c r="K23" s="29">
        <f>SAM_working2!K23</f>
        <v>119041.30465447799</v>
      </c>
      <c r="L23" s="29">
        <f>SAM_working2!L23</f>
        <v>78058.152020119902</v>
      </c>
      <c r="M23" s="29">
        <f>SAM_working2!M23</f>
        <v>8235397.51164582</v>
      </c>
      <c r="N23" s="29">
        <f>SAM_working2!N23</f>
        <v>22590689.092864498</v>
      </c>
      <c r="O23" s="29">
        <f>SAM_working2!O23</f>
        <v>17717959.535193302</v>
      </c>
      <c r="P23" s="29">
        <f>SAM_working2!P23</f>
        <v>3310286.61748139</v>
      </c>
      <c r="Q23" s="29">
        <f>SAM_working2!Q23</f>
        <v>126030.223994788</v>
      </c>
      <c r="R23" s="29">
        <f>SAM_working2!R23</f>
        <v>187137.761337245</v>
      </c>
      <c r="S23" s="29">
        <f>SAM_working2!S23</f>
        <v>716487.939713803</v>
      </c>
      <c r="T23" s="29">
        <f>SAM_working2!T23</f>
        <v>23769.418316356499</v>
      </c>
      <c r="U23" s="29">
        <f>SAM_working2!U23</f>
        <v>1540759.59945187</v>
      </c>
      <c r="V23" s="29">
        <f>SAM_working2!V23</f>
        <v>9130968.8799581695</v>
      </c>
      <c r="W23" s="29">
        <f>SAM_working2!W23</f>
        <v>77186293.459904894</v>
      </c>
      <c r="X23" s="29">
        <f>SAM_working2!X23</f>
        <v>1705764.29587477</v>
      </c>
      <c r="Y23" s="29">
        <f>SAM_working2!Y23</f>
        <v>23441627.383447301</v>
      </c>
      <c r="Z23" s="29">
        <f>SAM_working2!Z23</f>
        <v>2463754.0544304601</v>
      </c>
      <c r="AA23" s="29">
        <f>SAM_working2!AA23</f>
        <v>1412084.6213005199</v>
      </c>
      <c r="AB23" s="29">
        <f>SAM_working2!AB23</f>
        <v>624080.74604425498</v>
      </c>
      <c r="AC23" s="29">
        <f>SAM_working2!AC23</f>
        <v>5757240.44465404</v>
      </c>
      <c r="AD23" s="29">
        <f>SAM_working2!AD23</f>
        <v>8222366.4348756503</v>
      </c>
      <c r="AE23" s="29">
        <f>SAM_working2!AE23</f>
        <v>10660929.6184147</v>
      </c>
      <c r="AF23" s="29">
        <f>SAM_working2!AF23</f>
        <v>1601237.70078328</v>
      </c>
      <c r="AG23" s="29">
        <f>SAM_working2!AG23</f>
        <v>8445290.7459231298</v>
      </c>
      <c r="AH23" s="29">
        <f>SAM_working2!AH23</f>
        <v>1372312.59527561</v>
      </c>
      <c r="AI23" s="29">
        <f>SAM_working2!AI23</f>
        <v>4172200.4953798498</v>
      </c>
      <c r="AJ23" s="29">
        <f>SAM_working2!AJ23</f>
        <v>773853122.66141796</v>
      </c>
      <c r="AK23" s="29">
        <f>SAM_working2!AK23</f>
        <v>28541064.338280901</v>
      </c>
      <c r="AL23" s="29">
        <f>SAM_working2!AL23</f>
        <v>7400585.7316018697</v>
      </c>
      <c r="AM23" s="29">
        <f>SAM_working2!AM23</f>
        <v>5305023.5530968197</v>
      </c>
      <c r="AN23" s="29">
        <f>SAM_working2!AN23</f>
        <v>39909224.553253897</v>
      </c>
      <c r="AO23" s="29">
        <f>SAM_working2!AO23</f>
        <v>19462501.5978892</v>
      </c>
      <c r="AP23" s="29">
        <f>SAM_working2!AP23</f>
        <v>10374307.175530201</v>
      </c>
      <c r="AQ23" s="29">
        <f>SAM_working2!AQ23</f>
        <v>27566235.782879502</v>
      </c>
      <c r="AR23" s="29">
        <f>SAM_working2!AR23</f>
        <v>44193417.759519301</v>
      </c>
      <c r="AS23" s="29">
        <f>SAM_working2!AS23</f>
        <v>27326682.537184902</v>
      </c>
      <c r="AT23" s="29">
        <f>SAM_working2!AT23</f>
        <v>1553823.3190597701</v>
      </c>
      <c r="AU23" s="29">
        <f>SAM_working2!AU23</f>
        <v>742321.32548342599</v>
      </c>
      <c r="AV23" s="29">
        <f>SAM_working2!AV23</f>
        <v>465203.07464126899</v>
      </c>
      <c r="AW23" s="29">
        <f>SAM_working2!AW23</f>
        <v>17205587.636935499</v>
      </c>
      <c r="AX23" s="29">
        <f>SAM_working2!AX23</f>
        <v>15691602.2785824</v>
      </c>
      <c r="AY23" s="29">
        <f>SAM_working2!AY23</f>
        <v>548918.85473287303</v>
      </c>
      <c r="AZ23" s="29">
        <f>SAM_working2!AZ23</f>
        <v>4850733.3062162399</v>
      </c>
      <c r="BA23" s="29">
        <f>SAM_working2!BA23</f>
        <v>596755.06053697004</v>
      </c>
      <c r="BB23" s="29">
        <f>SAM_working2!BB23</f>
        <v>1820313.78814191</v>
      </c>
      <c r="BC23" s="29">
        <f>SAM_working2!BC23</f>
        <v>80048923.163489193</v>
      </c>
      <c r="BD23" s="29">
        <f>SAM_working2!BD23</f>
        <v>63805782.8394631</v>
      </c>
      <c r="BE23" s="29">
        <f>SAM_working2!BE23</f>
        <v>32051059.491062898</v>
      </c>
      <c r="BF23" s="29">
        <f>SAM_working2!BF23</f>
        <v>22844028.3101888</v>
      </c>
      <c r="BG23" s="29">
        <f>SAM_working2!BG23</f>
        <v>42787924.588896498</v>
      </c>
      <c r="BH23" s="29">
        <f>SAM_working2!BH23</f>
        <v>784689875.23958397</v>
      </c>
      <c r="BI23" s="29">
        <f>SAM_working2!BI23</f>
        <v>29072118.856755201</v>
      </c>
      <c r="BJ23" s="29">
        <f>SAM_working2!BJ23</f>
        <v>111454507.246793</v>
      </c>
      <c r="BK23" s="29">
        <f>SAM_working2!BK23</f>
        <v>27391249.482838999</v>
      </c>
      <c r="BL23" s="29">
        <f>SAM_working2!BL23</f>
        <v>129099301.37553801</v>
      </c>
      <c r="BM23" s="29">
        <f>SAM_working2!BM23</f>
        <v>1485772.35644075</v>
      </c>
      <c r="BN23" s="29">
        <f>SAM_working2!BN23</f>
        <v>43476579.421345502</v>
      </c>
      <c r="BO23" s="29">
        <f>SAM_working2!BO23</f>
        <v>9181541.7218667697</v>
      </c>
      <c r="BP23" s="29">
        <f>SAM_working2!BP23</f>
        <v>63504737.527829401</v>
      </c>
      <c r="BQ23" s="29">
        <f>SAM_working2!BQ23</f>
        <v>620179980.04429901</v>
      </c>
      <c r="BR23" s="29">
        <f>SAM_working2!BR23</f>
        <v>83479957.966435507</v>
      </c>
      <c r="BS23" s="29">
        <f>SAM_working2!BS23</f>
        <v>178782374.467397</v>
      </c>
      <c r="BT23" s="29">
        <f>SAM_working2!BT23</f>
        <v>2641948.2490186901</v>
      </c>
      <c r="BU23" s="29">
        <f>SAM_working2!BU23</f>
        <v>81225538.182954803</v>
      </c>
      <c r="BV23" s="29">
        <f>SAM_working2!BV23</f>
        <v>128154615.875809</v>
      </c>
      <c r="BW23" s="29">
        <f>SAM_working2!BW23</f>
        <v>135763840.995381</v>
      </c>
      <c r="BX23" s="29">
        <f>SAM_working2!BX23</f>
        <v>11245813.0929805</v>
      </c>
      <c r="BY23" s="29">
        <f>SAM_working2!BY23</f>
        <v>301304914.83625698</v>
      </c>
      <c r="BZ23" s="29">
        <f>SAM_working2!BZ23</f>
        <v>38053964.9675055</v>
      </c>
      <c r="CA23" s="29">
        <f>SAM_working2!CA23</f>
        <v>30668456.266291801</v>
      </c>
      <c r="CB23" s="29">
        <f>SAM_working2!CB23</f>
        <v>21681651.716079298</v>
      </c>
      <c r="CC23" s="29">
        <f>SAM_working2!CC23</f>
        <v>53125612.619017199</v>
      </c>
      <c r="CD23" s="29">
        <f>SAM_working2!CD23</f>
        <v>89587749.290445402</v>
      </c>
      <c r="CE23" s="29">
        <f>SAM_working2!CE23</f>
        <v>13775996.187072599</v>
      </c>
      <c r="CF23" s="29">
        <f>SAM_working2!CF23</f>
        <v>50263451.5147954</v>
      </c>
      <c r="CG23" s="29">
        <f>SAM_working2!CG23</f>
        <v>123380671.207426</v>
      </c>
      <c r="CH23" s="29">
        <f>SAM_working2!CH23</f>
        <v>0</v>
      </c>
      <c r="CI23" s="29">
        <f>SAM_working2!CI23</f>
        <v>83255450.408522204</v>
      </c>
      <c r="CJ23" s="29">
        <f>SAM_working2!CJ23</f>
        <v>0</v>
      </c>
      <c r="CK23" s="29">
        <f>SAM_working2!CK23</f>
        <v>0</v>
      </c>
      <c r="CL23" s="29">
        <f>SAM_working2!CL23</f>
        <v>0</v>
      </c>
      <c r="CM23" s="29">
        <f>SAM_working2!CM23</f>
        <v>0</v>
      </c>
      <c r="CN23" s="29">
        <f>SAM_working2!CN23</f>
        <v>0</v>
      </c>
      <c r="CO23" s="29">
        <f>SAM_working2!CO23</f>
        <v>8717983.1290735397</v>
      </c>
      <c r="CP23" s="29">
        <f>SAM_working2!CP23</f>
        <v>11661154.547019901</v>
      </c>
      <c r="CQ23" s="29">
        <f>SAM_working2!CQ23</f>
        <v>11848444.3328388</v>
      </c>
      <c r="CR23" s="29">
        <f>SAM_working2!CR23</f>
        <v>10148731.229972901</v>
      </c>
      <c r="CS23" s="29">
        <f>SAM_working2!CS23</f>
        <v>22167002.763976999</v>
      </c>
      <c r="CT23" s="29">
        <f>SAM_working2!CT23</f>
        <v>33989207.964537703</v>
      </c>
      <c r="CU23" s="29">
        <f>SAM_working2!CU23</f>
        <v>64072931.573931701</v>
      </c>
      <c r="CV23" s="29">
        <f>SAM_working2!CV23</f>
        <v>55913491.012933701</v>
      </c>
      <c r="CW23" s="29">
        <f>SAM_working2!CW23</f>
        <v>135894258.230353</v>
      </c>
      <c r="CX23" s="29">
        <f>SAM_working2!CX23</f>
        <v>36647694.189531498</v>
      </c>
      <c r="CY23" s="29">
        <f>SAM_working2!CY23</f>
        <v>84606235.010224193</v>
      </c>
      <c r="CZ23" s="29">
        <f>SAM_working2!CZ23</f>
        <v>67037769.715437099</v>
      </c>
      <c r="DA23" s="29">
        <f>SAM_working2!DA23</f>
        <v>267297545.39947101</v>
      </c>
      <c r="DB23" s="29">
        <f>SAM_working2!DB23</f>
        <v>313767849.58162898</v>
      </c>
      <c r="DC23" s="29">
        <f>SAM_working2!DC23</f>
        <v>197749760.65674001</v>
      </c>
      <c r="DD23" s="29">
        <f>SAM_working2!DD23</f>
        <v>43761090.053585999</v>
      </c>
      <c r="DE23" s="29">
        <f>SAM_working2!DE23</f>
        <v>0</v>
      </c>
      <c r="DF23" s="29">
        <f>SAM_working2!DF23</f>
        <v>114054562.157094</v>
      </c>
      <c r="DG23" s="29">
        <f>SAM_working2!DG23</f>
        <v>30642345.606088299</v>
      </c>
      <c r="DH23" s="29">
        <f>SAM_working2!DH23</f>
        <v>535560221.81972498</v>
      </c>
      <c r="DI23" s="29">
        <f>SAM_working2!DI23</f>
        <v>1571581966.2313099</v>
      </c>
      <c r="DJ23" s="29">
        <f t="shared" si="0"/>
        <v>8348959469.364315</v>
      </c>
    </row>
    <row r="24" spans="1:114">
      <c r="A24" t="s">
        <v>23</v>
      </c>
      <c r="B24" s="29">
        <f>SAM_working2!B24</f>
        <v>308461341.67428303</v>
      </c>
      <c r="C24" s="29">
        <f>SAM_working2!C24</f>
        <v>1211951.5637258552</v>
      </c>
      <c r="D24" s="60">
        <f>SAM_working2!D24-FV_proportion_col!G24</f>
        <v>231019739.05764079</v>
      </c>
      <c r="E24" s="60">
        <f>SAM_working2!E24-FV_proportion_col!H24</f>
        <v>142725928.95516437</v>
      </c>
      <c r="F24" s="29">
        <f>SAM_working2!F24</f>
        <v>288779305.54212803</v>
      </c>
      <c r="G24" s="29">
        <f>SAM_working2!G24</f>
        <v>189873.672378149</v>
      </c>
      <c r="H24" s="29">
        <f>SAM_working2!H24</f>
        <v>279995.83895040001</v>
      </c>
      <c r="I24" s="29">
        <f>SAM_working2!I24</f>
        <v>238617.167922375</v>
      </c>
      <c r="J24" s="29">
        <f>SAM_working2!J24</f>
        <v>164528195.85596001</v>
      </c>
      <c r="K24" s="29">
        <f>SAM_working2!K24</f>
        <v>74220074.251563296</v>
      </c>
      <c r="L24" s="29">
        <f>SAM_working2!L24</f>
        <v>32743404.489855301</v>
      </c>
      <c r="M24" s="29">
        <f>SAM_working2!M24</f>
        <v>282701426.82551998</v>
      </c>
      <c r="N24" s="29">
        <f>SAM_working2!N24</f>
        <v>6734616854.26513</v>
      </c>
      <c r="O24" s="29">
        <f>SAM_working2!O24</f>
        <v>269932815.29080302</v>
      </c>
      <c r="P24" s="29">
        <f>SAM_working2!P24</f>
        <v>63376193.918329403</v>
      </c>
      <c r="Q24" s="29">
        <f>SAM_working2!Q24</f>
        <v>8570149.0776222497</v>
      </c>
      <c r="R24" s="29">
        <f>SAM_working2!R24</f>
        <v>10261076.3892102</v>
      </c>
      <c r="S24" s="29">
        <f>SAM_working2!S24</f>
        <v>106336.323121386</v>
      </c>
      <c r="T24" s="29">
        <f>SAM_working2!T24</f>
        <v>704506.03342201596</v>
      </c>
      <c r="U24" s="29">
        <f>SAM_working2!U24</f>
        <v>78682223.8332773</v>
      </c>
      <c r="V24" s="29">
        <f>SAM_working2!V24</f>
        <v>92709705.296042994</v>
      </c>
      <c r="W24" s="29">
        <f>SAM_working2!W24</f>
        <v>56723251.203199297</v>
      </c>
      <c r="X24" s="29">
        <f>SAM_working2!X24</f>
        <v>1867374062.9614899</v>
      </c>
      <c r="Y24" s="29">
        <f>SAM_working2!Y24</f>
        <v>1122922349.11988</v>
      </c>
      <c r="Z24" s="29">
        <f>SAM_working2!Z24</f>
        <v>150565934.64689299</v>
      </c>
      <c r="AA24" s="29">
        <f>SAM_working2!AA24</f>
        <v>80036388.523517907</v>
      </c>
      <c r="AB24" s="29">
        <f>SAM_working2!AB24</f>
        <v>56071054.556624703</v>
      </c>
      <c r="AC24" s="29">
        <f>SAM_working2!AC24</f>
        <v>134397922.87827301</v>
      </c>
      <c r="AD24" s="29">
        <f>SAM_working2!AD24</f>
        <v>73045656.300418496</v>
      </c>
      <c r="AE24" s="29">
        <f>SAM_working2!AE24</f>
        <v>193328272.19062299</v>
      </c>
      <c r="AF24" s="29">
        <f>SAM_working2!AF24</f>
        <v>113457034.381607</v>
      </c>
      <c r="AG24" s="29">
        <f>SAM_working2!AG24</f>
        <v>77654583.459614098</v>
      </c>
      <c r="AH24" s="29">
        <f>SAM_working2!AH24</f>
        <v>31019490.276769701</v>
      </c>
      <c r="AI24" s="29">
        <f>SAM_working2!AI24</f>
        <v>155522978.01016101</v>
      </c>
      <c r="AJ24" s="29">
        <f>SAM_working2!AJ24</f>
        <v>611619371.61093998</v>
      </c>
      <c r="AK24" s="29">
        <f>SAM_working2!AK24</f>
        <v>60408614.483282097</v>
      </c>
      <c r="AL24" s="29">
        <f>SAM_working2!AL24</f>
        <v>2163148.0840060301</v>
      </c>
      <c r="AM24" s="29">
        <f>SAM_working2!AM24</f>
        <v>20649991.632355802</v>
      </c>
      <c r="AN24" s="29">
        <f>SAM_working2!AN24</f>
        <v>44359475.491634801</v>
      </c>
      <c r="AO24" s="29">
        <f>SAM_working2!AO24</f>
        <v>6591531.68080597</v>
      </c>
      <c r="AP24" s="29">
        <f>SAM_working2!AP24</f>
        <v>14706162.8460923</v>
      </c>
      <c r="AQ24" s="29">
        <f>SAM_working2!AQ24</f>
        <v>12812687.597271301</v>
      </c>
      <c r="AR24" s="29">
        <f>SAM_working2!AR24</f>
        <v>19904682.425761599</v>
      </c>
      <c r="AS24" s="29">
        <f>SAM_working2!AS24</f>
        <v>20728220.5602776</v>
      </c>
      <c r="AT24" s="29">
        <f>SAM_working2!AT24</f>
        <v>2974047191.0391698</v>
      </c>
      <c r="AU24" s="29">
        <f>SAM_working2!AU24</f>
        <v>277062315.88157701</v>
      </c>
      <c r="AV24" s="29">
        <f>SAM_working2!AV24</f>
        <v>361375877.17416298</v>
      </c>
      <c r="AW24" s="29">
        <f>SAM_working2!AW24</f>
        <v>2652923101.0342102</v>
      </c>
      <c r="AX24" s="29">
        <f>SAM_working2!AX24</f>
        <v>572796187.30625498</v>
      </c>
      <c r="AY24" s="29">
        <f>SAM_working2!AY24</f>
        <v>10771298.8515715</v>
      </c>
      <c r="AZ24" s="29">
        <f>SAM_working2!AZ24</f>
        <v>58402538.486297801</v>
      </c>
      <c r="BA24" s="29">
        <f>SAM_working2!BA24</f>
        <v>222012267.213135</v>
      </c>
      <c r="BB24" s="29">
        <f>SAM_working2!BB24</f>
        <v>488849025.39883602</v>
      </c>
      <c r="BC24" s="29">
        <f>SAM_working2!BC24</f>
        <v>16639477.8253031</v>
      </c>
      <c r="BD24" s="29">
        <f>SAM_working2!BD24</f>
        <v>19636762.294391599</v>
      </c>
      <c r="BE24" s="29">
        <f>SAM_working2!BE24</f>
        <v>6405300.9492000705</v>
      </c>
      <c r="BF24" s="29">
        <f>SAM_working2!BF24</f>
        <v>48684597.453222699</v>
      </c>
      <c r="BG24" s="29">
        <f>SAM_working2!BG24</f>
        <v>96446465.493504897</v>
      </c>
      <c r="BH24" s="29">
        <f>SAM_working2!BH24</f>
        <v>38272434.985376202</v>
      </c>
      <c r="BI24" s="29">
        <f>SAM_working2!BI24</f>
        <v>219230087.732306</v>
      </c>
      <c r="BJ24" s="29">
        <f>SAM_working2!BJ24</f>
        <v>514547672.90186799</v>
      </c>
      <c r="BK24" s="29">
        <f>SAM_working2!BK24</f>
        <v>216879150.74121201</v>
      </c>
      <c r="BL24" s="29">
        <f>SAM_working2!BL24</f>
        <v>2948306.71209695</v>
      </c>
      <c r="BM24" s="29">
        <f>SAM_working2!BM24</f>
        <v>94513902.693302095</v>
      </c>
      <c r="BN24" s="29">
        <f>SAM_working2!BN24</f>
        <v>1044371225.09442</v>
      </c>
      <c r="BO24" s="29">
        <f>SAM_working2!BO24</f>
        <v>238396310.19782799</v>
      </c>
      <c r="BP24" s="29">
        <f>SAM_working2!BP24</f>
        <v>54585643.8816365</v>
      </c>
      <c r="BQ24" s="29">
        <f>SAM_working2!BQ24</f>
        <v>515271943.17739999</v>
      </c>
      <c r="BR24" s="29">
        <f>SAM_working2!BR24</f>
        <v>97398292.167889103</v>
      </c>
      <c r="BS24" s="29">
        <f>SAM_working2!BS24</f>
        <v>695326844.17867804</v>
      </c>
      <c r="BT24" s="29">
        <f>SAM_working2!BT24</f>
        <v>227084919.88426501</v>
      </c>
      <c r="BU24" s="29">
        <f>SAM_working2!BU24</f>
        <v>223541371.87165001</v>
      </c>
      <c r="BV24" s="29">
        <f>SAM_working2!BV24</f>
        <v>180602970.31349099</v>
      </c>
      <c r="BW24" s="29">
        <f>SAM_working2!BW24</f>
        <v>210361437.8881</v>
      </c>
      <c r="BX24" s="29">
        <f>SAM_working2!BX24</f>
        <v>92796130.675665393</v>
      </c>
      <c r="BY24" s="29">
        <f>SAM_working2!BY24</f>
        <v>113989435.59651799</v>
      </c>
      <c r="BZ24" s="29">
        <f>SAM_working2!BZ24</f>
        <v>34302253.499123499</v>
      </c>
      <c r="CA24" s="29">
        <f>SAM_working2!CA24</f>
        <v>6437592.1798783196</v>
      </c>
      <c r="CB24" s="29">
        <f>SAM_working2!CB24</f>
        <v>121030570.81430501</v>
      </c>
      <c r="CC24" s="29">
        <f>SAM_working2!CC24</f>
        <v>112178156.60719401</v>
      </c>
      <c r="CD24" s="29">
        <f>SAM_working2!CD24</f>
        <v>585797602.54295897</v>
      </c>
      <c r="CE24" s="29">
        <f>SAM_working2!CE24</f>
        <v>172306785.23979399</v>
      </c>
      <c r="CF24" s="29">
        <f>SAM_working2!CF24</f>
        <v>89416849.797275901</v>
      </c>
      <c r="CG24" s="29">
        <f>SAM_working2!CG24</f>
        <v>178283429.27882901</v>
      </c>
      <c r="CH24" s="29">
        <f>SAM_working2!CH24</f>
        <v>0</v>
      </c>
      <c r="CI24" s="29">
        <f>SAM_working2!CI24</f>
        <v>2851602170.31283</v>
      </c>
      <c r="CJ24" s="29">
        <f>SAM_working2!CJ24</f>
        <v>0</v>
      </c>
      <c r="CK24" s="29">
        <f>SAM_working2!CK24</f>
        <v>0</v>
      </c>
      <c r="CL24" s="29">
        <f>SAM_working2!CL24</f>
        <v>0</v>
      </c>
      <c r="CM24" s="29">
        <f>SAM_working2!CM24</f>
        <v>0</v>
      </c>
      <c r="CN24" s="29">
        <f>SAM_working2!CN24</f>
        <v>0</v>
      </c>
      <c r="CO24" s="29">
        <f>SAM_working2!CO24</f>
        <v>753836652.57704306</v>
      </c>
      <c r="CP24" s="29">
        <f>SAM_working2!CP24</f>
        <v>946747771.48756003</v>
      </c>
      <c r="CQ24" s="29">
        <f>SAM_working2!CQ24</f>
        <v>856692270.02740204</v>
      </c>
      <c r="CR24" s="29">
        <f>SAM_working2!CR24</f>
        <v>956800838.09328496</v>
      </c>
      <c r="CS24" s="29">
        <f>SAM_working2!CS24</f>
        <v>2455079771.7608299</v>
      </c>
      <c r="CT24" s="29">
        <f>SAM_working2!CT24</f>
        <v>3083613309.9746799</v>
      </c>
      <c r="CU24" s="29">
        <f>SAM_working2!CU24</f>
        <v>4985184600.7083597</v>
      </c>
      <c r="CV24" s="29">
        <f>SAM_working2!CV24</f>
        <v>3463747898.16049</v>
      </c>
      <c r="CW24" s="29">
        <f>SAM_working2!CW24</f>
        <v>6652414151.5020504</v>
      </c>
      <c r="CX24" s="29">
        <f>SAM_working2!CX24</f>
        <v>69051358.039890304</v>
      </c>
      <c r="CY24" s="29">
        <f>SAM_working2!CY24</f>
        <v>2769668211.5806198</v>
      </c>
      <c r="CZ24" s="29">
        <f>SAM_working2!CZ24</f>
        <v>71.3398876812021</v>
      </c>
      <c r="DA24" s="29">
        <f>SAM_working2!DA24</f>
        <v>11943099106.3675</v>
      </c>
      <c r="DB24" s="29">
        <f>SAM_working2!DB24</f>
        <v>3846797935.4590302</v>
      </c>
      <c r="DC24" s="29">
        <f>SAM_working2!DC24</f>
        <v>1000260367.18215</v>
      </c>
      <c r="DD24" s="29">
        <f>SAM_working2!DD24</f>
        <v>112.293550208957</v>
      </c>
      <c r="DE24" s="29">
        <f>SAM_working2!DE24</f>
        <v>0</v>
      </c>
      <c r="DF24" s="29">
        <f>SAM_working2!DF24</f>
        <v>16976459.2497706</v>
      </c>
      <c r="DG24" s="29">
        <f>SAM_working2!DG24</f>
        <v>579760532.40920699</v>
      </c>
      <c r="DH24" s="29">
        <f>SAM_working2!DH24</f>
        <v>11811451402.7665</v>
      </c>
      <c r="DI24" s="29">
        <f>SAM_working2!DI24</f>
        <v>9914007301.1585903</v>
      </c>
      <c r="DJ24" s="29">
        <f t="shared" si="0"/>
        <v>96554838599.748642</v>
      </c>
    </row>
    <row r="25" spans="1:114">
      <c r="A25" t="s">
        <v>24</v>
      </c>
      <c r="B25" s="29">
        <f>SAM_working2!B25</f>
        <v>234616207.753833</v>
      </c>
      <c r="C25" s="29">
        <f>SAM_working2!C25</f>
        <v>274308.4442407171</v>
      </c>
      <c r="D25" s="60">
        <f>SAM_working2!D25-FV_proportion_col!G25</f>
        <v>413504102.67178643</v>
      </c>
      <c r="E25" s="60">
        <f>SAM_working2!E25-FV_proportion_col!H25</f>
        <v>289194401.51861382</v>
      </c>
      <c r="F25" s="29">
        <f>SAM_working2!F25</f>
        <v>117749729.89841799</v>
      </c>
      <c r="G25" s="29">
        <f>SAM_working2!G25</f>
        <v>552.43257108662101</v>
      </c>
      <c r="H25" s="29">
        <f>SAM_working2!H25</f>
        <v>6910.09208896789</v>
      </c>
      <c r="I25" s="29">
        <f>SAM_working2!I25</f>
        <v>1584091.6412998999</v>
      </c>
      <c r="J25" s="29">
        <f>SAM_working2!J25</f>
        <v>106133610.059311</v>
      </c>
      <c r="K25" s="29">
        <f>SAM_working2!K25</f>
        <v>21060634.083925299</v>
      </c>
      <c r="L25" s="29">
        <f>SAM_working2!L25</f>
        <v>11516554.8528932</v>
      </c>
      <c r="M25" s="29">
        <f>SAM_working2!M25</f>
        <v>40720486.352930799</v>
      </c>
      <c r="N25" s="29">
        <f>SAM_working2!N25</f>
        <v>577001913.49212003</v>
      </c>
      <c r="O25" s="29">
        <f>SAM_working2!O25</f>
        <v>266258731.662599</v>
      </c>
      <c r="P25" s="29">
        <f>SAM_working2!P25</f>
        <v>43241784.1177065</v>
      </c>
      <c r="Q25" s="29">
        <f>SAM_working2!Q25</f>
        <v>72731797.700321198</v>
      </c>
      <c r="R25" s="29">
        <f>SAM_working2!R25</f>
        <v>140956669.042999</v>
      </c>
      <c r="S25" s="29">
        <f>SAM_working2!S25</f>
        <v>1806796.2363106799</v>
      </c>
      <c r="T25" s="29">
        <f>SAM_working2!T25</f>
        <v>4092834.78209193</v>
      </c>
      <c r="U25" s="29">
        <f>SAM_working2!U25</f>
        <v>51063067.002795503</v>
      </c>
      <c r="V25" s="29">
        <f>SAM_working2!V25</f>
        <v>128305785.582001</v>
      </c>
      <c r="W25" s="29">
        <f>SAM_working2!W25</f>
        <v>160444910.48518401</v>
      </c>
      <c r="X25" s="29">
        <f>SAM_working2!X25</f>
        <v>1758632164.01864</v>
      </c>
      <c r="Y25" s="29">
        <f>SAM_working2!Y25</f>
        <v>3981011738.2733698</v>
      </c>
      <c r="Z25" s="29">
        <f>SAM_working2!Z25</f>
        <v>1429968668.5569201</v>
      </c>
      <c r="AA25" s="29">
        <f>SAM_working2!AA25</f>
        <v>120486608.246916</v>
      </c>
      <c r="AB25" s="29">
        <f>SAM_working2!AB25</f>
        <v>38631536.119934998</v>
      </c>
      <c r="AC25" s="29">
        <f>SAM_working2!AC25</f>
        <v>269691230.92021698</v>
      </c>
      <c r="AD25" s="29">
        <f>SAM_working2!AD25</f>
        <v>50631037.821038298</v>
      </c>
      <c r="AE25" s="29">
        <f>SAM_working2!AE25</f>
        <v>532929782.74904299</v>
      </c>
      <c r="AF25" s="29">
        <f>SAM_working2!AF25</f>
        <v>110381799.509367</v>
      </c>
      <c r="AG25" s="29">
        <f>SAM_working2!AG25</f>
        <v>407125958.13170999</v>
      </c>
      <c r="AH25" s="29">
        <f>SAM_working2!AH25</f>
        <v>55718953.248132899</v>
      </c>
      <c r="AI25" s="29">
        <f>SAM_working2!AI25</f>
        <v>328344950.76217002</v>
      </c>
      <c r="AJ25" s="29">
        <f>SAM_working2!AJ25</f>
        <v>89486694.856071904</v>
      </c>
      <c r="AK25" s="29">
        <f>SAM_working2!AK25</f>
        <v>2497656.9548774301</v>
      </c>
      <c r="AL25" s="29">
        <f>SAM_working2!AL25</f>
        <v>494940.483888246</v>
      </c>
      <c r="AM25" s="29">
        <f>SAM_working2!AM25</f>
        <v>569481.57999190094</v>
      </c>
      <c r="AN25" s="29">
        <f>SAM_working2!AN25</f>
        <v>2166193.8387434101</v>
      </c>
      <c r="AO25" s="29">
        <f>SAM_working2!AO25</f>
        <v>1728548.13967145</v>
      </c>
      <c r="AP25" s="29">
        <f>SAM_working2!AP25</f>
        <v>726534.41083657404</v>
      </c>
      <c r="AQ25" s="29">
        <f>SAM_working2!AQ25</f>
        <v>766079.61163931002</v>
      </c>
      <c r="AR25" s="29">
        <f>SAM_working2!AR25</f>
        <v>4799045.7287536496</v>
      </c>
      <c r="AS25" s="29">
        <f>SAM_working2!AS25</f>
        <v>951239.95030917099</v>
      </c>
      <c r="AT25" s="29">
        <f>SAM_working2!AT25</f>
        <v>8986106.6875277199</v>
      </c>
      <c r="AU25" s="29">
        <f>SAM_working2!AU25</f>
        <v>4531505.8261964004</v>
      </c>
      <c r="AV25" s="29">
        <f>SAM_working2!AV25</f>
        <v>1315036.9208275699</v>
      </c>
      <c r="AW25" s="29">
        <f>SAM_working2!AW25</f>
        <v>15536252.8411026</v>
      </c>
      <c r="AX25" s="29">
        <f>SAM_working2!AX25</f>
        <v>3702091.63491354</v>
      </c>
      <c r="AY25" s="29">
        <f>SAM_working2!AY25</f>
        <v>135627.82019735299</v>
      </c>
      <c r="AZ25" s="29">
        <f>SAM_working2!AZ25</f>
        <v>995077.77763158304</v>
      </c>
      <c r="BA25" s="29">
        <f>SAM_working2!BA25</f>
        <v>1063402.77786912</v>
      </c>
      <c r="BB25" s="29">
        <f>SAM_working2!BB25</f>
        <v>10872443.837060001</v>
      </c>
      <c r="BC25" s="29">
        <f>SAM_working2!BC25</f>
        <v>8758727.8898165897</v>
      </c>
      <c r="BD25" s="29">
        <f>SAM_working2!BD25</f>
        <v>12960448.4524961</v>
      </c>
      <c r="BE25" s="29">
        <f>SAM_working2!BE25</f>
        <v>2774831.8042841498</v>
      </c>
      <c r="BF25" s="29">
        <f>SAM_working2!BF25</f>
        <v>15176815.388315899</v>
      </c>
      <c r="BG25" s="29">
        <f>SAM_working2!BG25</f>
        <v>11347022.618618401</v>
      </c>
      <c r="BH25" s="29">
        <f>SAM_working2!BH25</f>
        <v>76223215.110802993</v>
      </c>
      <c r="BI25" s="29">
        <f>SAM_working2!BI25</f>
        <v>1196098.2457952199</v>
      </c>
      <c r="BJ25" s="29">
        <f>SAM_working2!BJ25</f>
        <v>3672079.01908434</v>
      </c>
      <c r="BK25" s="29">
        <f>SAM_working2!BK25</f>
        <v>1618397.87550472</v>
      </c>
      <c r="BL25" s="29">
        <f>SAM_working2!BL25</f>
        <v>699035.09742031503</v>
      </c>
      <c r="BM25" s="29">
        <f>SAM_working2!BM25</f>
        <v>283079.43555635499</v>
      </c>
      <c r="BN25" s="29">
        <f>SAM_working2!BN25</f>
        <v>562620260.994995</v>
      </c>
      <c r="BO25" s="29">
        <f>SAM_working2!BO25</f>
        <v>5898467.0887040496</v>
      </c>
      <c r="BP25" s="29">
        <f>SAM_working2!BP25</f>
        <v>951057.46510969405</v>
      </c>
      <c r="BQ25" s="29">
        <f>SAM_working2!BQ25</f>
        <v>493259105.76956201</v>
      </c>
      <c r="BR25" s="29">
        <f>SAM_working2!BR25</f>
        <v>20753739.463154901</v>
      </c>
      <c r="BS25" s="29">
        <f>SAM_working2!BS25</f>
        <v>335206137.38948703</v>
      </c>
      <c r="BT25" s="29">
        <f>SAM_working2!BT25</f>
        <v>98091633.825275198</v>
      </c>
      <c r="BU25" s="29">
        <f>SAM_working2!BU25</f>
        <v>33467931.761383299</v>
      </c>
      <c r="BV25" s="29">
        <f>SAM_working2!BV25</f>
        <v>1056031958.48598</v>
      </c>
      <c r="BW25" s="29">
        <f>SAM_working2!BW25</f>
        <v>1324310106.13395</v>
      </c>
      <c r="BX25" s="29">
        <f>SAM_working2!BX25</f>
        <v>40589598.358519703</v>
      </c>
      <c r="BY25" s="29">
        <f>SAM_working2!BY25</f>
        <v>36476122.898760803</v>
      </c>
      <c r="BZ25" s="29">
        <f>SAM_working2!BZ25</f>
        <v>685094.38135861303</v>
      </c>
      <c r="CA25" s="29">
        <f>SAM_working2!CA25</f>
        <v>4457568.27800918</v>
      </c>
      <c r="CB25" s="29">
        <f>SAM_working2!CB25</f>
        <v>31962246.109845299</v>
      </c>
      <c r="CC25" s="29">
        <f>SAM_working2!CC25</f>
        <v>4786642.9362654798</v>
      </c>
      <c r="CD25" s="29">
        <f>SAM_working2!CD25</f>
        <v>77184345.996024102</v>
      </c>
      <c r="CE25" s="29">
        <f>SAM_working2!CE25</f>
        <v>72174183.561654896</v>
      </c>
      <c r="CF25" s="29">
        <f>SAM_working2!CF25</f>
        <v>121159970.17558099</v>
      </c>
      <c r="CG25" s="29">
        <f>SAM_working2!CG25</f>
        <v>12916287.8665394</v>
      </c>
      <c r="CH25" s="29">
        <f>SAM_working2!CH25</f>
        <v>0</v>
      </c>
      <c r="CI25" s="29">
        <f>SAM_working2!CI25</f>
        <v>164836122.430911</v>
      </c>
      <c r="CJ25" s="29">
        <f>SAM_working2!CJ25</f>
        <v>0</v>
      </c>
      <c r="CK25" s="29">
        <f>SAM_working2!CK25</f>
        <v>0</v>
      </c>
      <c r="CL25" s="29">
        <f>SAM_working2!CL25</f>
        <v>0</v>
      </c>
      <c r="CM25" s="29">
        <f>SAM_working2!CM25</f>
        <v>0</v>
      </c>
      <c r="CN25" s="29">
        <f>SAM_working2!CN25</f>
        <v>0</v>
      </c>
      <c r="CO25" s="29">
        <f>SAM_working2!CO25</f>
        <v>302845762.73365802</v>
      </c>
      <c r="CP25" s="29">
        <f>SAM_working2!CP25</f>
        <v>564591645.22848797</v>
      </c>
      <c r="CQ25" s="29">
        <f>SAM_working2!CQ25</f>
        <v>425274237.04060203</v>
      </c>
      <c r="CR25" s="29">
        <f>SAM_working2!CR25</f>
        <v>514658533.78872102</v>
      </c>
      <c r="CS25" s="29">
        <f>SAM_working2!CS25</f>
        <v>1399380754.75775</v>
      </c>
      <c r="CT25" s="29">
        <f>SAM_working2!CT25</f>
        <v>1268133068.76265</v>
      </c>
      <c r="CU25" s="29">
        <f>SAM_working2!CU25</f>
        <v>1970233191.73277</v>
      </c>
      <c r="CV25" s="29">
        <f>SAM_working2!CV25</f>
        <v>1400151685.3095801</v>
      </c>
      <c r="CW25" s="29">
        <f>SAM_working2!CW25</f>
        <v>2738164779.81356</v>
      </c>
      <c r="CX25" s="29">
        <f>SAM_working2!CX25</f>
        <v>40399248.828454502</v>
      </c>
      <c r="CY25" s="29">
        <f>SAM_working2!CY25</f>
        <v>420088539.28342199</v>
      </c>
      <c r="CZ25" s="29">
        <f>SAM_working2!CZ25</f>
        <v>70947.051616963494</v>
      </c>
      <c r="DA25" s="29">
        <f>SAM_working2!DA25</f>
        <v>801071433.10585296</v>
      </c>
      <c r="DB25" s="29">
        <f>SAM_working2!DB25</f>
        <v>180134778.77653399</v>
      </c>
      <c r="DC25" s="29">
        <f>SAM_working2!DC25</f>
        <v>1889605512.6812301</v>
      </c>
      <c r="DD25" s="29">
        <f>SAM_working2!DD25</f>
        <v>175612.377177613</v>
      </c>
      <c r="DE25" s="29">
        <f>SAM_working2!DE25</f>
        <v>0</v>
      </c>
      <c r="DF25" s="29">
        <f>SAM_working2!DF25</f>
        <v>302911194.28492099</v>
      </c>
      <c r="DG25" s="29">
        <f>SAM_working2!DG25</f>
        <v>204170505.72656</v>
      </c>
      <c r="DH25" s="29">
        <f>SAM_working2!DH25</f>
        <v>15155703274.4834</v>
      </c>
      <c r="DI25" s="29">
        <f>SAM_working2!DI25</f>
        <v>53995503083.849602</v>
      </c>
      <c r="DJ25" s="29">
        <f t="shared" si="0"/>
        <v>100122940391.86693</v>
      </c>
    </row>
    <row r="26" spans="1:114">
      <c r="A26" t="s">
        <v>25</v>
      </c>
      <c r="B26" s="29">
        <f>SAM_working2!B26</f>
        <v>33384032.963528398</v>
      </c>
      <c r="C26" s="29">
        <f>SAM_working2!C26</f>
        <v>0</v>
      </c>
      <c r="D26" s="60">
        <f>SAM_working2!D26-FV_proportion_col!G26</f>
        <v>10166531.458246401</v>
      </c>
      <c r="E26" s="60">
        <f>SAM_working2!E26-FV_proportion_col!H26</f>
        <v>7049585.42501444</v>
      </c>
      <c r="F26" s="29">
        <f>SAM_working2!F26</f>
        <v>18205542.4972969</v>
      </c>
      <c r="G26" s="29">
        <f>SAM_working2!G26</f>
        <v>28.174331380157401</v>
      </c>
      <c r="H26" s="29">
        <f>SAM_working2!H26</f>
        <v>28818.206352200501</v>
      </c>
      <c r="I26" s="29">
        <f>SAM_working2!I26</f>
        <v>28199.200432254602</v>
      </c>
      <c r="J26" s="29">
        <f>SAM_working2!J26</f>
        <v>1099334.60392586</v>
      </c>
      <c r="K26" s="29">
        <f>SAM_working2!K26</f>
        <v>8319400.3313692501</v>
      </c>
      <c r="L26" s="29">
        <f>SAM_working2!L26</f>
        <v>4093725.5659515201</v>
      </c>
      <c r="M26" s="29">
        <f>SAM_working2!M26</f>
        <v>375029.14008999302</v>
      </c>
      <c r="N26" s="29">
        <f>SAM_working2!N26</f>
        <v>1625330108.2309401</v>
      </c>
      <c r="O26" s="29">
        <f>SAM_working2!O26</f>
        <v>948817536.90397596</v>
      </c>
      <c r="P26" s="29">
        <f>SAM_working2!P26</f>
        <v>312288157.40877599</v>
      </c>
      <c r="Q26" s="29">
        <f>SAM_working2!Q26</f>
        <v>6759587.3858288703</v>
      </c>
      <c r="R26" s="29">
        <f>SAM_working2!R26</f>
        <v>4920398.5533218002</v>
      </c>
      <c r="S26" s="29">
        <f>SAM_working2!S26</f>
        <v>928602.59105944005</v>
      </c>
      <c r="T26" s="29">
        <f>SAM_working2!T26</f>
        <v>3654401.9716010098</v>
      </c>
      <c r="U26" s="29">
        <f>SAM_working2!U26</f>
        <v>45951517.911064602</v>
      </c>
      <c r="V26" s="29">
        <f>SAM_working2!V26</f>
        <v>58468182.220049597</v>
      </c>
      <c r="W26" s="29">
        <f>SAM_working2!W26</f>
        <v>85741109.160358503</v>
      </c>
      <c r="X26" s="29">
        <f>SAM_working2!X26</f>
        <v>17848774.261299498</v>
      </c>
      <c r="Y26" s="29">
        <f>SAM_working2!Y26</f>
        <v>449911593.47376698</v>
      </c>
      <c r="Z26" s="29">
        <f>SAM_working2!Z26</f>
        <v>541552304.19426298</v>
      </c>
      <c r="AA26" s="29">
        <f>SAM_working2!AA26</f>
        <v>44408966.4554362</v>
      </c>
      <c r="AB26" s="29">
        <f>SAM_working2!AB26</f>
        <v>8483830.5749361496</v>
      </c>
      <c r="AC26" s="29">
        <f>SAM_working2!AC26</f>
        <v>100661452.467685</v>
      </c>
      <c r="AD26" s="29">
        <f>SAM_working2!AD26</f>
        <v>213837984.40521199</v>
      </c>
      <c r="AE26" s="29">
        <f>SAM_working2!AE26</f>
        <v>815262482.61386001</v>
      </c>
      <c r="AF26" s="29">
        <f>SAM_working2!AF26</f>
        <v>106298462.36368901</v>
      </c>
      <c r="AG26" s="29">
        <f>SAM_working2!AG26</f>
        <v>970708890.81401002</v>
      </c>
      <c r="AH26" s="29">
        <f>SAM_working2!AH26</f>
        <v>133606454.486588</v>
      </c>
      <c r="AI26" s="29">
        <f>SAM_working2!AI26</f>
        <v>309849323.76138699</v>
      </c>
      <c r="AJ26" s="29">
        <f>SAM_working2!AJ26</f>
        <v>885178450.33472097</v>
      </c>
      <c r="AK26" s="29">
        <f>SAM_working2!AK26</f>
        <v>23079896.1873625</v>
      </c>
      <c r="AL26" s="29">
        <f>SAM_working2!AL26</f>
        <v>2045418.3022988599</v>
      </c>
      <c r="AM26" s="29">
        <f>SAM_working2!AM26</f>
        <v>5842558.46316134</v>
      </c>
      <c r="AN26" s="29">
        <f>SAM_working2!AN26</f>
        <v>49906022.134139098</v>
      </c>
      <c r="AO26" s="29">
        <f>SAM_working2!AO26</f>
        <v>13287229.0048241</v>
      </c>
      <c r="AP26" s="29">
        <f>SAM_working2!AP26</f>
        <v>14249485.3256821</v>
      </c>
      <c r="AQ26" s="29">
        <f>SAM_working2!AQ26</f>
        <v>16242492.811592201</v>
      </c>
      <c r="AR26" s="29">
        <f>SAM_working2!AR26</f>
        <v>17932879.057651799</v>
      </c>
      <c r="AS26" s="29">
        <f>SAM_working2!AS26</f>
        <v>11864997.1709584</v>
      </c>
      <c r="AT26" s="29">
        <f>SAM_working2!AT26</f>
        <v>13387453.309108799</v>
      </c>
      <c r="AU26" s="29">
        <f>SAM_working2!AU26</f>
        <v>139113.53777484101</v>
      </c>
      <c r="AV26" s="29">
        <f>SAM_working2!AV26</f>
        <v>125475.93672908199</v>
      </c>
      <c r="AW26" s="29">
        <f>SAM_working2!AW26</f>
        <v>41232377.926228903</v>
      </c>
      <c r="AX26" s="29">
        <f>SAM_working2!AX26</f>
        <v>7404434.0779259196</v>
      </c>
      <c r="AY26" s="29">
        <f>SAM_working2!AY26</f>
        <v>3139676.3895814801</v>
      </c>
      <c r="AZ26" s="29">
        <f>SAM_working2!AZ26</f>
        <v>2838685.7331842398</v>
      </c>
      <c r="BA26" s="29">
        <f>SAM_working2!BA26</f>
        <v>27079854.019510798</v>
      </c>
      <c r="BB26" s="29">
        <f>SAM_working2!BB26</f>
        <v>11981141.5054588</v>
      </c>
      <c r="BC26" s="29">
        <f>SAM_working2!BC26</f>
        <v>8422823.2823995296</v>
      </c>
      <c r="BD26" s="29">
        <f>SAM_working2!BD26</f>
        <v>7686078.3145645699</v>
      </c>
      <c r="BE26" s="29">
        <f>SAM_working2!BE26</f>
        <v>157422766.49751601</v>
      </c>
      <c r="BF26" s="29">
        <f>SAM_working2!BF26</f>
        <v>103574831.471286</v>
      </c>
      <c r="BG26" s="29">
        <f>SAM_working2!BG26</f>
        <v>13397899.918931199</v>
      </c>
      <c r="BH26" s="29">
        <f>SAM_working2!BH26</f>
        <v>27308107.596747302</v>
      </c>
      <c r="BI26" s="29">
        <f>SAM_working2!BI26</f>
        <v>754387.62597180298</v>
      </c>
      <c r="BJ26" s="29">
        <f>SAM_working2!BJ26</f>
        <v>6784123.96903395</v>
      </c>
      <c r="BK26" s="29">
        <f>SAM_working2!BK26</f>
        <v>1140858.7760856</v>
      </c>
      <c r="BL26" s="29">
        <f>SAM_working2!BL26</f>
        <v>12449107.482525701</v>
      </c>
      <c r="BM26" s="29">
        <f>SAM_working2!BM26</f>
        <v>29734.904190191199</v>
      </c>
      <c r="BN26" s="29">
        <f>SAM_working2!BN26</f>
        <v>21958644.455107201</v>
      </c>
      <c r="BO26" s="29">
        <f>SAM_working2!BO26</f>
        <v>65503103.485028803</v>
      </c>
      <c r="BP26" s="29">
        <f>SAM_working2!BP26</f>
        <v>72852135.9096255</v>
      </c>
      <c r="BQ26" s="29">
        <f>SAM_working2!BQ26</f>
        <v>482978822.46882898</v>
      </c>
      <c r="BR26" s="29">
        <f>SAM_working2!BR26</f>
        <v>4231036.6129988804</v>
      </c>
      <c r="BS26" s="29">
        <f>SAM_working2!BS26</f>
        <v>92571098.455403894</v>
      </c>
      <c r="BT26" s="29">
        <f>SAM_working2!BT26</f>
        <v>21870573.999213502</v>
      </c>
      <c r="BU26" s="29">
        <f>SAM_working2!BU26</f>
        <v>29704442.998852</v>
      </c>
      <c r="BV26" s="29">
        <f>SAM_working2!BV26</f>
        <v>357024471.05698597</v>
      </c>
      <c r="BW26" s="29">
        <f>SAM_working2!BW26</f>
        <v>102613506.58762699</v>
      </c>
      <c r="BX26" s="29">
        <f>SAM_working2!BX26</f>
        <v>58803311.755326599</v>
      </c>
      <c r="BY26" s="29">
        <f>SAM_working2!BY26</f>
        <v>85184777.721222594</v>
      </c>
      <c r="BZ26" s="29">
        <f>SAM_working2!BZ26</f>
        <v>2266677.0743173999</v>
      </c>
      <c r="CA26" s="29">
        <f>SAM_working2!CA26</f>
        <v>330464.005658362</v>
      </c>
      <c r="CB26" s="29">
        <f>SAM_working2!CB26</f>
        <v>11114971.6554548</v>
      </c>
      <c r="CC26" s="29">
        <f>SAM_working2!CC26</f>
        <v>6714501.4337644903</v>
      </c>
      <c r="CD26" s="29">
        <f>SAM_working2!CD26</f>
        <v>437586592.99048501</v>
      </c>
      <c r="CE26" s="29">
        <f>SAM_working2!CE26</f>
        <v>207800020.511632</v>
      </c>
      <c r="CF26" s="29">
        <f>SAM_working2!CF26</f>
        <v>36082386.546693198</v>
      </c>
      <c r="CG26" s="29">
        <f>SAM_working2!CG26</f>
        <v>27746121.166663099</v>
      </c>
      <c r="CH26" s="29">
        <f>SAM_working2!CH26</f>
        <v>0</v>
      </c>
      <c r="CI26" s="29">
        <f>SAM_working2!CI26</f>
        <v>403007435.81153101</v>
      </c>
      <c r="CJ26" s="29">
        <f>SAM_working2!CJ26</f>
        <v>0</v>
      </c>
      <c r="CK26" s="29">
        <f>SAM_working2!CK26</f>
        <v>0</v>
      </c>
      <c r="CL26" s="29">
        <f>SAM_working2!CL26</f>
        <v>0</v>
      </c>
      <c r="CM26" s="29">
        <f>SAM_working2!CM26</f>
        <v>0</v>
      </c>
      <c r="CN26" s="29">
        <f>SAM_working2!CN26</f>
        <v>0</v>
      </c>
      <c r="CO26" s="29">
        <f>SAM_working2!CO26</f>
        <v>64308210.249000601</v>
      </c>
      <c r="CP26" s="29">
        <f>SAM_working2!CP26</f>
        <v>88582384.148935199</v>
      </c>
      <c r="CQ26" s="29">
        <f>SAM_working2!CQ26</f>
        <v>80512795.296355799</v>
      </c>
      <c r="CR26" s="29">
        <f>SAM_working2!CR26</f>
        <v>84417054.021426499</v>
      </c>
      <c r="CS26" s="29">
        <f>SAM_working2!CS26</f>
        <v>201186202.71267101</v>
      </c>
      <c r="CT26" s="29">
        <f>SAM_working2!CT26</f>
        <v>246640587.07823899</v>
      </c>
      <c r="CU26" s="29">
        <f>SAM_working2!CU26</f>
        <v>333869260.83099002</v>
      </c>
      <c r="CV26" s="29">
        <f>SAM_working2!CV26</f>
        <v>239345240.49122399</v>
      </c>
      <c r="CW26" s="29">
        <f>SAM_working2!CW26</f>
        <v>514723345.931907</v>
      </c>
      <c r="CX26" s="29">
        <f>SAM_working2!CX26</f>
        <v>10900186.2607859</v>
      </c>
      <c r="CY26" s="29">
        <f>SAM_working2!CY26</f>
        <v>118030761.15400501</v>
      </c>
      <c r="CZ26" s="29">
        <f>SAM_working2!CZ26</f>
        <v>887368.39721448801</v>
      </c>
      <c r="DA26" s="29">
        <f>SAM_working2!DA26</f>
        <v>181648953.120469</v>
      </c>
      <c r="DB26" s="29">
        <f>SAM_working2!DB26</f>
        <v>75443256.537939399</v>
      </c>
      <c r="DC26" s="29">
        <f>SAM_working2!DC26</f>
        <v>417525691.17764997</v>
      </c>
      <c r="DD26" s="29">
        <f>SAM_working2!DD26</f>
        <v>486660.62721124198</v>
      </c>
      <c r="DE26" s="29">
        <f>SAM_working2!DE26</f>
        <v>0</v>
      </c>
      <c r="DF26" s="29">
        <f>SAM_working2!DF26</f>
        <v>96893878.687672898</v>
      </c>
      <c r="DG26" s="29">
        <f>SAM_working2!DG26</f>
        <v>49930309.0698037</v>
      </c>
      <c r="DH26" s="29">
        <f>SAM_working2!DH26</f>
        <v>1418696730.1086299</v>
      </c>
      <c r="DI26" s="29">
        <f>SAM_working2!DI26</f>
        <v>6171699541.3559704</v>
      </c>
      <c r="DJ26" s="29">
        <f t="shared" si="0"/>
        <v>21297642224.803314</v>
      </c>
    </row>
    <row r="27" spans="1:114">
      <c r="A27" t="s">
        <v>26</v>
      </c>
      <c r="B27" s="29">
        <f>SAM_working2!B27</f>
        <v>5965279.4869233202</v>
      </c>
      <c r="C27" s="29">
        <f>SAM_working2!C27</f>
        <v>0</v>
      </c>
      <c r="D27" s="60">
        <f>SAM_working2!D27-FV_proportion_col!G27</f>
        <v>178539.566359922</v>
      </c>
      <c r="E27" s="60">
        <f>SAM_working2!E27-FV_proportion_col!H27</f>
        <v>99576.574968529007</v>
      </c>
      <c r="F27" s="29">
        <f>SAM_working2!F27</f>
        <v>167583.27804528899</v>
      </c>
      <c r="G27" s="29">
        <f>SAM_working2!G27</f>
        <v>10.397706773074599</v>
      </c>
      <c r="H27" s="29">
        <f>SAM_working2!H27</f>
        <v>10259.348678111101</v>
      </c>
      <c r="I27" s="29">
        <f>SAM_working2!I27</f>
        <v>104.678755622457</v>
      </c>
      <c r="J27" s="29">
        <f>SAM_working2!J27</f>
        <v>20966302.148170799</v>
      </c>
      <c r="K27" s="29">
        <f>SAM_working2!K27</f>
        <v>9984536.4609035105</v>
      </c>
      <c r="L27" s="29">
        <f>SAM_working2!L27</f>
        <v>8232402.8281231904</v>
      </c>
      <c r="M27" s="29">
        <f>SAM_working2!M27</f>
        <v>7972665.3823089702</v>
      </c>
      <c r="N27" s="29">
        <f>SAM_working2!N27</f>
        <v>7117581947.6241198</v>
      </c>
      <c r="O27" s="29">
        <f>SAM_working2!O27</f>
        <v>85796108.294697195</v>
      </c>
      <c r="P27" s="29">
        <f>SAM_working2!P27</f>
        <v>454413133.20270997</v>
      </c>
      <c r="Q27" s="29">
        <f>SAM_working2!Q27</f>
        <v>144577.62414697601</v>
      </c>
      <c r="R27" s="29">
        <f>SAM_working2!R27</f>
        <v>13940.3086986666</v>
      </c>
      <c r="S27" s="29">
        <f>SAM_working2!S27</f>
        <v>2070.69191747784</v>
      </c>
      <c r="T27" s="29">
        <f>SAM_working2!T27</f>
        <v>2475.0134526385</v>
      </c>
      <c r="U27" s="29">
        <f>SAM_working2!U27</f>
        <v>42528362.356143102</v>
      </c>
      <c r="V27" s="29">
        <f>SAM_working2!V27</f>
        <v>5915287.5814731801</v>
      </c>
      <c r="W27" s="29">
        <f>SAM_working2!W27</f>
        <v>115267.99540447901</v>
      </c>
      <c r="X27" s="29">
        <f>SAM_working2!X27</f>
        <v>67043112.311698496</v>
      </c>
      <c r="Y27" s="29">
        <f>SAM_working2!Y27</f>
        <v>95396079.735083595</v>
      </c>
      <c r="Z27" s="29">
        <f>SAM_working2!Z27</f>
        <v>64360882.863400601</v>
      </c>
      <c r="AA27" s="29">
        <f>SAM_working2!AA27</f>
        <v>1156262587.0178499</v>
      </c>
      <c r="AB27" s="29">
        <f>SAM_working2!AB27</f>
        <v>49191041.026868701</v>
      </c>
      <c r="AC27" s="29">
        <f>SAM_working2!AC27</f>
        <v>65771378.551259503</v>
      </c>
      <c r="AD27" s="29">
        <f>SAM_working2!AD27</f>
        <v>59896558.675697498</v>
      </c>
      <c r="AE27" s="29">
        <f>SAM_working2!AE27</f>
        <v>177042194.25561899</v>
      </c>
      <c r="AF27" s="29">
        <f>SAM_working2!AF27</f>
        <v>96775500.074105501</v>
      </c>
      <c r="AG27" s="29">
        <f>SAM_working2!AG27</f>
        <v>459534928.53794402</v>
      </c>
      <c r="AH27" s="29">
        <f>SAM_working2!AH27</f>
        <v>15972661.495018</v>
      </c>
      <c r="AI27" s="29">
        <f>SAM_working2!AI27</f>
        <v>65006348.784948498</v>
      </c>
      <c r="AJ27" s="29">
        <f>SAM_working2!AJ27</f>
        <v>6613304.1027714098</v>
      </c>
      <c r="AK27" s="29">
        <f>SAM_working2!AK27</f>
        <v>9175531.8137364294</v>
      </c>
      <c r="AL27" s="29">
        <f>SAM_working2!AL27</f>
        <v>774862.68051500397</v>
      </c>
      <c r="AM27" s="29">
        <f>SAM_working2!AM27</f>
        <v>527768.70150593098</v>
      </c>
      <c r="AN27" s="29">
        <f>SAM_working2!AN27</f>
        <v>3148687.2417749101</v>
      </c>
      <c r="AO27" s="29">
        <f>SAM_working2!AO27</f>
        <v>136610.03246392301</v>
      </c>
      <c r="AP27" s="29">
        <f>SAM_working2!AP27</f>
        <v>117942.747110183</v>
      </c>
      <c r="AQ27" s="29">
        <f>SAM_working2!AQ27</f>
        <v>4701248.4599757297</v>
      </c>
      <c r="AR27" s="29">
        <f>SAM_working2!AR27</f>
        <v>6760386.1230712896</v>
      </c>
      <c r="AS27" s="29">
        <f>SAM_working2!AS27</f>
        <v>198849.817695729</v>
      </c>
      <c r="AT27" s="29">
        <f>SAM_working2!AT27</f>
        <v>170726.94975228401</v>
      </c>
      <c r="AU27" s="29">
        <f>SAM_working2!AU27</f>
        <v>631254.36599679699</v>
      </c>
      <c r="AV27" s="29">
        <f>SAM_working2!AV27</f>
        <v>45350.074016606901</v>
      </c>
      <c r="AW27" s="29">
        <f>SAM_working2!AW27</f>
        <v>12225737.3172617</v>
      </c>
      <c r="AX27" s="29">
        <f>SAM_working2!AX27</f>
        <v>61309.282832983299</v>
      </c>
      <c r="AY27" s="29">
        <f>SAM_working2!AY27</f>
        <v>33628.821509138099</v>
      </c>
      <c r="AZ27" s="29">
        <f>SAM_working2!AZ27</f>
        <v>169659.86596701699</v>
      </c>
      <c r="BA27" s="29">
        <f>SAM_working2!BA27</f>
        <v>370739.780953334</v>
      </c>
      <c r="BB27" s="29">
        <f>SAM_working2!BB27</f>
        <v>2742327.6256595999</v>
      </c>
      <c r="BC27" s="29">
        <f>SAM_working2!BC27</f>
        <v>235918.031138116</v>
      </c>
      <c r="BD27" s="29">
        <f>SAM_working2!BD27</f>
        <v>225599.93902046801</v>
      </c>
      <c r="BE27" s="29">
        <f>SAM_working2!BE27</f>
        <v>37983073.157659598</v>
      </c>
      <c r="BF27" s="29">
        <f>SAM_working2!BF27</f>
        <v>133521775.731433</v>
      </c>
      <c r="BG27" s="29">
        <f>SAM_working2!BG27</f>
        <v>94513715.076896995</v>
      </c>
      <c r="BH27" s="29">
        <f>SAM_working2!BH27</f>
        <v>1867346.4216233499</v>
      </c>
      <c r="BI27" s="29">
        <f>SAM_working2!BI27</f>
        <v>684442.447405193</v>
      </c>
      <c r="BJ27" s="29">
        <f>SAM_working2!BJ27</f>
        <v>2416364.8967845198</v>
      </c>
      <c r="BK27" s="29">
        <f>SAM_working2!BK27</f>
        <v>842615.48264048295</v>
      </c>
      <c r="BL27" s="29">
        <f>SAM_working2!BL27</f>
        <v>1042037.5672602199</v>
      </c>
      <c r="BM27" s="29">
        <f>SAM_working2!BM27</f>
        <v>5546.0451348537799</v>
      </c>
      <c r="BN27" s="29">
        <f>SAM_working2!BN27</f>
        <v>36201701.050695799</v>
      </c>
      <c r="BO27" s="29">
        <f>SAM_working2!BO27</f>
        <v>59773719.734919198</v>
      </c>
      <c r="BP27" s="29">
        <f>SAM_working2!BP27</f>
        <v>8695474.3953701891</v>
      </c>
      <c r="BQ27" s="29">
        <f>SAM_working2!BQ27</f>
        <v>410013105.29412597</v>
      </c>
      <c r="BR27" s="29">
        <f>SAM_working2!BR27</f>
        <v>2897787.0569949402</v>
      </c>
      <c r="BS27" s="29">
        <f>SAM_working2!BS27</f>
        <v>81968476.796407506</v>
      </c>
      <c r="BT27" s="29">
        <f>SAM_working2!BT27</f>
        <v>19560020.475228801</v>
      </c>
      <c r="BU27" s="29">
        <f>SAM_working2!BU27</f>
        <v>7850287.3381727701</v>
      </c>
      <c r="BV27" s="29">
        <f>SAM_working2!BV27</f>
        <v>113566299.343392</v>
      </c>
      <c r="BW27" s="29">
        <f>SAM_working2!BW27</f>
        <v>94874999.8223636</v>
      </c>
      <c r="BX27" s="29">
        <f>SAM_working2!BX27</f>
        <v>8236923.7641762896</v>
      </c>
      <c r="BY27" s="29">
        <f>SAM_working2!BY27</f>
        <v>37238381.449774802</v>
      </c>
      <c r="BZ27" s="29">
        <f>SAM_working2!BZ27</f>
        <v>1924482.9184496</v>
      </c>
      <c r="CA27" s="29">
        <f>SAM_working2!CA27</f>
        <v>1694.28729329519</v>
      </c>
      <c r="CB27" s="29">
        <f>SAM_working2!CB27</f>
        <v>11727386.155884501</v>
      </c>
      <c r="CC27" s="29">
        <f>SAM_working2!CC27</f>
        <v>5538392.9150160505</v>
      </c>
      <c r="CD27" s="29">
        <f>SAM_working2!CD27</f>
        <v>182670307.14426699</v>
      </c>
      <c r="CE27" s="29">
        <f>SAM_working2!CE27</f>
        <v>42830729.265712202</v>
      </c>
      <c r="CF27" s="29">
        <f>SAM_working2!CF27</f>
        <v>24493748.666525599</v>
      </c>
      <c r="CG27" s="29">
        <f>SAM_working2!CG27</f>
        <v>23681711.677997202</v>
      </c>
      <c r="CH27" s="29">
        <f>SAM_working2!CH27</f>
        <v>0</v>
      </c>
      <c r="CI27" s="29">
        <f>SAM_working2!CI27</f>
        <v>592893440.66856396</v>
      </c>
      <c r="CJ27" s="29">
        <f>SAM_working2!CJ27</f>
        <v>0</v>
      </c>
      <c r="CK27" s="29">
        <f>SAM_working2!CK27</f>
        <v>0</v>
      </c>
      <c r="CL27" s="29">
        <f>SAM_working2!CL27</f>
        <v>0</v>
      </c>
      <c r="CM27" s="29">
        <f>SAM_working2!CM27</f>
        <v>0</v>
      </c>
      <c r="CN27" s="29">
        <f>SAM_working2!CN27</f>
        <v>0</v>
      </c>
      <c r="CO27" s="29">
        <f>SAM_working2!CO27</f>
        <v>49908069.4302257</v>
      </c>
      <c r="CP27" s="29">
        <f>SAM_working2!CP27</f>
        <v>45376137.571742497</v>
      </c>
      <c r="CQ27" s="29">
        <f>SAM_working2!CQ27</f>
        <v>44605782.512410797</v>
      </c>
      <c r="CR27" s="29">
        <f>SAM_working2!CR27</f>
        <v>64575971.121146098</v>
      </c>
      <c r="CS27" s="29">
        <f>SAM_working2!CS27</f>
        <v>110073079.287301</v>
      </c>
      <c r="CT27" s="29">
        <f>SAM_working2!CT27</f>
        <v>158465704.85897899</v>
      </c>
      <c r="CU27" s="29">
        <f>SAM_working2!CU27</f>
        <v>173588746.39715901</v>
      </c>
      <c r="CV27" s="29">
        <f>SAM_working2!CV27</f>
        <v>135249160.08354801</v>
      </c>
      <c r="CW27" s="29">
        <f>SAM_working2!CW27</f>
        <v>293613537.57391101</v>
      </c>
      <c r="CX27" s="29">
        <f>SAM_working2!CX27</f>
        <v>14879400.1063566</v>
      </c>
      <c r="CY27" s="29">
        <f>SAM_working2!CY27</f>
        <v>19209522.297400601</v>
      </c>
      <c r="CZ27" s="29">
        <f>SAM_working2!CZ27</f>
        <v>6220.3166009997904</v>
      </c>
      <c r="DA27" s="29">
        <f>SAM_working2!DA27</f>
        <v>55849027.030777097</v>
      </c>
      <c r="DB27" s="29">
        <f>SAM_working2!DB27</f>
        <v>16051673.451625699</v>
      </c>
      <c r="DC27" s="29">
        <f>SAM_working2!DC27</f>
        <v>61264877.515783101</v>
      </c>
      <c r="DD27" s="29">
        <f>SAM_working2!DD27</f>
        <v>10080.4019432899</v>
      </c>
      <c r="DE27" s="29">
        <f>SAM_working2!DE27</f>
        <v>0</v>
      </c>
      <c r="DF27" s="29">
        <f>SAM_working2!DF27</f>
        <v>3506146.1224010899</v>
      </c>
      <c r="DG27" s="29">
        <f>SAM_working2!DG27</f>
        <v>56372440.621104702</v>
      </c>
      <c r="DH27" s="29">
        <f>SAM_working2!DH27</f>
        <v>553892767.09451401</v>
      </c>
      <c r="DI27" s="29">
        <f>SAM_working2!DI27</f>
        <v>1198006427.1652801</v>
      </c>
      <c r="DJ27" s="29">
        <f t="shared" si="0"/>
        <v>15275431905.956308</v>
      </c>
    </row>
    <row r="28" spans="1:114">
      <c r="A28" t="s">
        <v>27</v>
      </c>
      <c r="B28" s="29">
        <f>SAM_working2!B28</f>
        <v>628288.80886873906</v>
      </c>
      <c r="C28" s="29">
        <f>SAM_working2!C28</f>
        <v>0</v>
      </c>
      <c r="D28" s="60">
        <f>SAM_working2!D28-FV_proportion_col!G28</f>
        <v>382580.20764350001</v>
      </c>
      <c r="E28" s="60">
        <f>SAM_working2!E28-FV_proportion_col!H28</f>
        <v>279955.59197031701</v>
      </c>
      <c r="F28" s="29">
        <f>SAM_working2!F28</f>
        <v>847865.53545494296</v>
      </c>
      <c r="G28" s="29">
        <f>SAM_working2!G28</f>
        <v>137.01826880691499</v>
      </c>
      <c r="H28" s="29">
        <f>SAM_working2!H28</f>
        <v>349.20678558583103</v>
      </c>
      <c r="I28" s="29">
        <f>SAM_working2!I28</f>
        <v>245.874639638578</v>
      </c>
      <c r="J28" s="29">
        <f>SAM_working2!J28</f>
        <v>30743899.986735899</v>
      </c>
      <c r="K28" s="29">
        <f>SAM_working2!K28</f>
        <v>5459151.9156329604</v>
      </c>
      <c r="L28" s="29">
        <f>SAM_working2!L28</f>
        <v>1499534.19522427</v>
      </c>
      <c r="M28" s="29">
        <f>SAM_working2!M28</f>
        <v>450023.44230506901</v>
      </c>
      <c r="N28" s="29">
        <f>SAM_working2!N28</f>
        <v>150099154.589526</v>
      </c>
      <c r="O28" s="29">
        <f>SAM_working2!O28</f>
        <v>11682917.8721395</v>
      </c>
      <c r="P28" s="29">
        <f>SAM_working2!P28</f>
        <v>36193982.539255597</v>
      </c>
      <c r="Q28" s="29">
        <f>SAM_working2!Q28</f>
        <v>21871.887095326601</v>
      </c>
      <c r="R28" s="29">
        <f>SAM_working2!R28</f>
        <v>1241431.0044436599</v>
      </c>
      <c r="S28" s="29">
        <f>SAM_working2!S28</f>
        <v>6671.5542985676102</v>
      </c>
      <c r="T28" s="29">
        <f>SAM_working2!T28</f>
        <v>3214.07575000322</v>
      </c>
      <c r="U28" s="29">
        <f>SAM_working2!U28</f>
        <v>6242128.8344950601</v>
      </c>
      <c r="V28" s="29">
        <f>SAM_working2!V28</f>
        <v>11871353.542595601</v>
      </c>
      <c r="W28" s="29">
        <f>SAM_working2!W28</f>
        <v>238328.26406434301</v>
      </c>
      <c r="X28" s="29">
        <f>SAM_working2!X28</f>
        <v>1769179.2165675799</v>
      </c>
      <c r="Y28" s="29">
        <f>SAM_working2!Y28</f>
        <v>2377080.5011497298</v>
      </c>
      <c r="Z28" s="29">
        <f>SAM_working2!Z28</f>
        <v>20073273.021568701</v>
      </c>
      <c r="AA28" s="29">
        <f>SAM_working2!AA28</f>
        <v>27799580.281124201</v>
      </c>
      <c r="AB28" s="29">
        <f>SAM_working2!AB28</f>
        <v>650518489.56375599</v>
      </c>
      <c r="AC28" s="29">
        <f>SAM_working2!AC28</f>
        <v>1820051602.5509601</v>
      </c>
      <c r="AD28" s="29">
        <f>SAM_working2!AD28</f>
        <v>508529958.64948702</v>
      </c>
      <c r="AE28" s="29">
        <f>SAM_working2!AE28</f>
        <v>654444364.60361302</v>
      </c>
      <c r="AF28" s="29">
        <f>SAM_working2!AF28</f>
        <v>518448156.06621099</v>
      </c>
      <c r="AG28" s="29">
        <f>SAM_working2!AG28</f>
        <v>675328971.58798897</v>
      </c>
      <c r="AH28" s="29">
        <f>SAM_working2!AH28</f>
        <v>66237014.041570298</v>
      </c>
      <c r="AI28" s="29">
        <f>SAM_working2!AI28</f>
        <v>162592947.51068601</v>
      </c>
      <c r="AJ28" s="29">
        <f>SAM_working2!AJ28</f>
        <v>13611989.392464699</v>
      </c>
      <c r="AK28" s="29">
        <f>SAM_working2!AK28</f>
        <v>82394.059087503498</v>
      </c>
      <c r="AL28" s="29">
        <f>SAM_working2!AL28</f>
        <v>12808.9895589428</v>
      </c>
      <c r="AM28" s="29">
        <f>SAM_working2!AM28</f>
        <v>17484.007857207602</v>
      </c>
      <c r="AN28" s="29">
        <f>SAM_working2!AN28</f>
        <v>64183.809809738799</v>
      </c>
      <c r="AO28" s="29">
        <f>SAM_working2!AO28</f>
        <v>16103.4985729542</v>
      </c>
      <c r="AP28" s="29">
        <f>SAM_working2!AP28</f>
        <v>18622.705163807299</v>
      </c>
      <c r="AQ28" s="29">
        <f>SAM_working2!AQ28</f>
        <v>166179.16885983301</v>
      </c>
      <c r="AR28" s="29">
        <f>SAM_working2!AR28</f>
        <v>120218.770418441</v>
      </c>
      <c r="AS28" s="29">
        <f>SAM_working2!AS28</f>
        <v>50609.572948625297</v>
      </c>
      <c r="AT28" s="29">
        <f>SAM_working2!AT28</f>
        <v>2534530.8229213399</v>
      </c>
      <c r="AU28" s="29">
        <f>SAM_working2!AU28</f>
        <v>7904527.7991147302</v>
      </c>
      <c r="AV28" s="29">
        <f>SAM_working2!AV28</f>
        <v>491253.66415525199</v>
      </c>
      <c r="AW28" s="29">
        <f>SAM_working2!AW28</f>
        <v>2133107.7395518101</v>
      </c>
      <c r="AX28" s="29">
        <f>SAM_working2!AX28</f>
        <v>497956.14061691298</v>
      </c>
      <c r="AY28" s="29">
        <f>SAM_working2!AY28</f>
        <v>279325.57339185203</v>
      </c>
      <c r="AZ28" s="29">
        <f>SAM_working2!AZ28</f>
        <v>1928594.0732031299</v>
      </c>
      <c r="BA28" s="29">
        <f>SAM_working2!BA28</f>
        <v>168114.40486808401</v>
      </c>
      <c r="BB28" s="29">
        <f>SAM_working2!BB28</f>
        <v>424849.56715413602</v>
      </c>
      <c r="BC28" s="29">
        <f>SAM_working2!BC28</f>
        <v>246609.312906532</v>
      </c>
      <c r="BD28" s="29">
        <f>SAM_working2!BD28</f>
        <v>413891.53113495302</v>
      </c>
      <c r="BE28" s="29">
        <f>SAM_working2!BE28</f>
        <v>2693954.8125277502</v>
      </c>
      <c r="BF28" s="29">
        <f>SAM_working2!BF28</f>
        <v>6123037.35522631</v>
      </c>
      <c r="BG28" s="29">
        <f>SAM_working2!BG28</f>
        <v>4482202.8498419896</v>
      </c>
      <c r="BH28" s="29">
        <f>SAM_working2!BH28</f>
        <v>19999362.238626201</v>
      </c>
      <c r="BI28" s="29">
        <f>SAM_working2!BI28</f>
        <v>187837.406694198</v>
      </c>
      <c r="BJ28" s="29">
        <f>SAM_working2!BJ28</f>
        <v>1148644.8409295001</v>
      </c>
      <c r="BK28" s="29">
        <f>SAM_working2!BK28</f>
        <v>201868.336737137</v>
      </c>
      <c r="BL28" s="29">
        <f>SAM_working2!BL28</f>
        <v>27674.2661713938</v>
      </c>
      <c r="BM28" s="29">
        <f>SAM_working2!BM28</f>
        <v>74464.815010579798</v>
      </c>
      <c r="BN28" s="29">
        <f>SAM_working2!BN28</f>
        <v>97591359.984542593</v>
      </c>
      <c r="BO28" s="29">
        <f>SAM_working2!BO28</f>
        <v>3033330.8238256001</v>
      </c>
      <c r="BP28" s="29">
        <f>SAM_working2!BP28</f>
        <v>104076.309756669</v>
      </c>
      <c r="BQ28" s="29">
        <f>SAM_working2!BQ28</f>
        <v>38686828.491143599</v>
      </c>
      <c r="BR28" s="29">
        <f>SAM_working2!BR28</f>
        <v>1064305.3149564301</v>
      </c>
      <c r="BS28" s="29">
        <f>SAM_working2!BS28</f>
        <v>18556326.494793002</v>
      </c>
      <c r="BT28" s="29">
        <f>SAM_working2!BT28</f>
        <v>10159865.8535528</v>
      </c>
      <c r="BU28" s="29">
        <f>SAM_working2!BU28</f>
        <v>6973237.9018238997</v>
      </c>
      <c r="BV28" s="29">
        <f>SAM_working2!BV28</f>
        <v>9225809.7113384902</v>
      </c>
      <c r="BW28" s="29">
        <f>SAM_working2!BW28</f>
        <v>625882.43520083895</v>
      </c>
      <c r="BX28" s="29">
        <f>SAM_working2!BX28</f>
        <v>429205.41454506299</v>
      </c>
      <c r="BY28" s="29">
        <f>SAM_working2!BY28</f>
        <v>8179533.9971288303</v>
      </c>
      <c r="BZ28" s="29">
        <f>SAM_working2!BZ28</f>
        <v>1297672.44914964</v>
      </c>
      <c r="CA28" s="29">
        <f>SAM_working2!CA28</f>
        <v>5138.3823059693405</v>
      </c>
      <c r="CB28" s="29">
        <f>SAM_working2!CB28</f>
        <v>9181623.0249874908</v>
      </c>
      <c r="CC28" s="29">
        <f>SAM_working2!CC28</f>
        <v>939173.94890928594</v>
      </c>
      <c r="CD28" s="29">
        <f>SAM_working2!CD28</f>
        <v>4483619.5712325899</v>
      </c>
      <c r="CE28" s="29">
        <f>SAM_working2!CE28</f>
        <v>25927123.074549299</v>
      </c>
      <c r="CF28" s="29">
        <f>SAM_working2!CF28</f>
        <v>3167821.3475235198</v>
      </c>
      <c r="CG28" s="29">
        <f>SAM_working2!CG28</f>
        <v>1940993.9009265499</v>
      </c>
      <c r="CH28" s="29">
        <f>SAM_working2!CH28</f>
        <v>0</v>
      </c>
      <c r="CI28" s="29">
        <f>SAM_working2!CI28</f>
        <v>32267338.481038701</v>
      </c>
      <c r="CJ28" s="29">
        <f>SAM_working2!CJ28</f>
        <v>0</v>
      </c>
      <c r="CK28" s="29">
        <f>SAM_working2!CK28</f>
        <v>0</v>
      </c>
      <c r="CL28" s="29">
        <f>SAM_working2!CL28</f>
        <v>0</v>
      </c>
      <c r="CM28" s="29">
        <f>SAM_working2!CM28</f>
        <v>0</v>
      </c>
      <c r="CN28" s="29">
        <f>SAM_working2!CN28</f>
        <v>0</v>
      </c>
      <c r="CO28" s="29">
        <f>SAM_working2!CO28</f>
        <v>1742710.40548895</v>
      </c>
      <c r="CP28" s="29">
        <f>SAM_working2!CP28</f>
        <v>2451727.9007901498</v>
      </c>
      <c r="CQ28" s="29">
        <f>SAM_working2!CQ28</f>
        <v>2030621.34649727</v>
      </c>
      <c r="CR28" s="29">
        <f>SAM_working2!CR28</f>
        <v>2356581.3107255399</v>
      </c>
      <c r="CS28" s="29">
        <f>SAM_working2!CS28</f>
        <v>5535326.7154995603</v>
      </c>
      <c r="CT28" s="29">
        <f>SAM_working2!CT28</f>
        <v>6262175.6477163602</v>
      </c>
      <c r="CU28" s="29">
        <f>SAM_working2!CU28</f>
        <v>9249606.6861113701</v>
      </c>
      <c r="CV28" s="29">
        <f>SAM_working2!CV28</f>
        <v>6881664.9665760202</v>
      </c>
      <c r="CW28" s="29">
        <f>SAM_working2!CW28</f>
        <v>14867799.813452199</v>
      </c>
      <c r="CX28" s="29">
        <f>SAM_working2!CX28</f>
        <v>4284905.4204985201</v>
      </c>
      <c r="CY28" s="29">
        <f>SAM_working2!CY28</f>
        <v>9977167.6639021207</v>
      </c>
      <c r="CZ28" s="29">
        <f>SAM_working2!CZ28</f>
        <v>39535.735398923898</v>
      </c>
      <c r="DA28" s="29">
        <f>SAM_working2!DA28</f>
        <v>11048348.160029801</v>
      </c>
      <c r="DB28" s="29">
        <f>SAM_working2!DB28</f>
        <v>2970629.2300691302</v>
      </c>
      <c r="DC28" s="29">
        <f>SAM_working2!DC28</f>
        <v>1560249.1137862301</v>
      </c>
      <c r="DD28" s="29">
        <f>SAM_working2!DD28</f>
        <v>50396.962870944699</v>
      </c>
      <c r="DE28" s="29">
        <f>SAM_working2!DE28</f>
        <v>0</v>
      </c>
      <c r="DF28" s="29">
        <f>SAM_working2!DF28</f>
        <v>11553230.705519101</v>
      </c>
      <c r="DG28" s="29">
        <f>SAM_working2!DG28</f>
        <v>20424559.027814601</v>
      </c>
      <c r="DH28" s="29">
        <f>SAM_working2!DH28</f>
        <v>1784372563.9361899</v>
      </c>
      <c r="DI28" s="29">
        <f>SAM_working2!DI28</f>
        <v>4492350260.88097</v>
      </c>
      <c r="DJ28" s="29">
        <f t="shared" si="0"/>
        <v>12096036433.61054</v>
      </c>
    </row>
    <row r="29" spans="1:114">
      <c r="A29" t="s">
        <v>28</v>
      </c>
      <c r="B29" s="29">
        <f>SAM_working2!B29</f>
        <v>7106895.9626933401</v>
      </c>
      <c r="C29" s="29">
        <f>SAM_working2!C29</f>
        <v>0</v>
      </c>
      <c r="D29" s="60">
        <f>SAM_working2!D29-FV_proportion_col!G29</f>
        <v>10588176.2330117</v>
      </c>
      <c r="E29" s="60">
        <f>SAM_working2!E29-FV_proportion_col!H29</f>
        <v>6278585.4533872204</v>
      </c>
      <c r="F29" s="29">
        <f>SAM_working2!F29</f>
        <v>55443937.574523099</v>
      </c>
      <c r="G29" s="29">
        <f>SAM_working2!G29</f>
        <v>154.88202405628999</v>
      </c>
      <c r="H29" s="29">
        <f>SAM_working2!H29</f>
        <v>50744.639419134197</v>
      </c>
      <c r="I29" s="29">
        <f>SAM_working2!I29</f>
        <v>10113.7862300336</v>
      </c>
      <c r="J29" s="29">
        <f>SAM_working2!J29</f>
        <v>108231177.333813</v>
      </c>
      <c r="K29" s="29">
        <f>SAM_working2!K29</f>
        <v>8820423.1437810808</v>
      </c>
      <c r="L29" s="29">
        <f>SAM_working2!L29</f>
        <v>7054428.8287519701</v>
      </c>
      <c r="M29" s="29">
        <f>SAM_working2!M29</f>
        <v>90120409.860009804</v>
      </c>
      <c r="N29" s="29">
        <f>SAM_working2!N29</f>
        <v>6401191834.0130301</v>
      </c>
      <c r="O29" s="29">
        <f>SAM_working2!O29</f>
        <v>699383978.65883994</v>
      </c>
      <c r="P29" s="29">
        <f>SAM_working2!P29</f>
        <v>505025156.187024</v>
      </c>
      <c r="Q29" s="29">
        <f>SAM_working2!Q29</f>
        <v>7101059.7968021901</v>
      </c>
      <c r="R29" s="29">
        <f>SAM_working2!R29</f>
        <v>8910693.7008095197</v>
      </c>
      <c r="S29" s="29">
        <f>SAM_working2!S29</f>
        <v>1999621.4676387999</v>
      </c>
      <c r="T29" s="29">
        <f>SAM_working2!T29</f>
        <v>1318422.5336837601</v>
      </c>
      <c r="U29" s="29">
        <f>SAM_working2!U29</f>
        <v>125097507.33783101</v>
      </c>
      <c r="V29" s="29">
        <f>SAM_working2!V29</f>
        <v>148962648.118009</v>
      </c>
      <c r="W29" s="29">
        <f>SAM_working2!W29</f>
        <v>35161345.142601997</v>
      </c>
      <c r="X29" s="29">
        <f>SAM_working2!X29</f>
        <v>70586893.899676502</v>
      </c>
      <c r="Y29" s="29">
        <f>SAM_working2!Y29</f>
        <v>359622258.52532703</v>
      </c>
      <c r="Z29" s="29">
        <f>SAM_working2!Z29</f>
        <v>246174001.48074999</v>
      </c>
      <c r="AA29" s="29">
        <f>SAM_working2!AA29</f>
        <v>95043771.485857397</v>
      </c>
      <c r="AB29" s="29">
        <f>SAM_working2!AB29</f>
        <v>128681303.91895799</v>
      </c>
      <c r="AC29" s="29">
        <f>SAM_working2!AC29</f>
        <v>1866474214.14657</v>
      </c>
      <c r="AD29" s="29">
        <f>SAM_working2!AD29</f>
        <v>905552040.26506102</v>
      </c>
      <c r="AE29" s="29">
        <f>SAM_working2!AE29</f>
        <v>2397976588.74189</v>
      </c>
      <c r="AF29" s="29">
        <f>SAM_working2!AF29</f>
        <v>636392049.11250699</v>
      </c>
      <c r="AG29" s="29">
        <f>SAM_working2!AG29</f>
        <v>1621223279.0267301</v>
      </c>
      <c r="AH29" s="29">
        <f>SAM_working2!AH29</f>
        <v>193901554.235717</v>
      </c>
      <c r="AI29" s="29">
        <f>SAM_working2!AI29</f>
        <v>379123699.70423102</v>
      </c>
      <c r="AJ29" s="29">
        <f>SAM_working2!AJ29</f>
        <v>150496909.48340201</v>
      </c>
      <c r="AK29" s="29">
        <f>SAM_working2!AK29</f>
        <v>10486846.758401001</v>
      </c>
      <c r="AL29" s="29">
        <f>SAM_working2!AL29</f>
        <v>2162770.1078574802</v>
      </c>
      <c r="AM29" s="29">
        <f>SAM_working2!AM29</f>
        <v>1047647.00328952</v>
      </c>
      <c r="AN29" s="29">
        <f>SAM_working2!AN29</f>
        <v>6508535.7680971399</v>
      </c>
      <c r="AO29" s="29">
        <f>SAM_working2!AO29</f>
        <v>2876802.31172411</v>
      </c>
      <c r="AP29" s="29">
        <f>SAM_working2!AP29</f>
        <v>2454022.8128690999</v>
      </c>
      <c r="AQ29" s="29">
        <f>SAM_working2!AQ29</f>
        <v>4154311.9989458099</v>
      </c>
      <c r="AR29" s="29">
        <f>SAM_working2!AR29</f>
        <v>20960320.2676269</v>
      </c>
      <c r="AS29" s="29">
        <f>SAM_working2!AS29</f>
        <v>3733895.6099924999</v>
      </c>
      <c r="AT29" s="29">
        <f>SAM_working2!AT29</f>
        <v>15228652.4469095</v>
      </c>
      <c r="AU29" s="29">
        <f>SAM_working2!AU29</f>
        <v>11156420.635472501</v>
      </c>
      <c r="AV29" s="29">
        <f>SAM_working2!AV29</f>
        <v>102040457.50330999</v>
      </c>
      <c r="AW29" s="29">
        <f>SAM_working2!AW29</f>
        <v>109024037.324579</v>
      </c>
      <c r="AX29" s="29">
        <f>SAM_working2!AX29</f>
        <v>43579089.310949802</v>
      </c>
      <c r="AY29" s="29">
        <f>SAM_working2!AY29</f>
        <v>130832795.93626501</v>
      </c>
      <c r="AZ29" s="29">
        <f>SAM_working2!AZ29</f>
        <v>4483859.5269503398</v>
      </c>
      <c r="BA29" s="29">
        <f>SAM_working2!BA29</f>
        <v>3073985.6165474001</v>
      </c>
      <c r="BB29" s="29">
        <f>SAM_working2!BB29</f>
        <v>34604650.126525402</v>
      </c>
      <c r="BC29" s="29">
        <f>SAM_working2!BC29</f>
        <v>45782066.168405503</v>
      </c>
      <c r="BD29" s="29">
        <f>SAM_working2!BD29</f>
        <v>3217723.8690489498</v>
      </c>
      <c r="BE29" s="29">
        <f>SAM_working2!BE29</f>
        <v>204045477.053949</v>
      </c>
      <c r="BF29" s="29">
        <f>SAM_working2!BF29</f>
        <v>255570316.84013301</v>
      </c>
      <c r="BG29" s="29">
        <f>SAM_working2!BG29</f>
        <v>99747096.909775496</v>
      </c>
      <c r="BH29" s="29">
        <f>SAM_working2!BH29</f>
        <v>61474027.676555797</v>
      </c>
      <c r="BI29" s="29">
        <f>SAM_working2!BI29</f>
        <v>5108490.8542669797</v>
      </c>
      <c r="BJ29" s="29">
        <f>SAM_working2!BJ29</f>
        <v>15825429.043522</v>
      </c>
      <c r="BK29" s="29">
        <f>SAM_working2!BK29</f>
        <v>4477729.03997951</v>
      </c>
      <c r="BL29" s="29">
        <f>SAM_working2!BL29</f>
        <v>769674.51967437495</v>
      </c>
      <c r="BM29" s="29">
        <f>SAM_working2!BM29</f>
        <v>1431853.53125693</v>
      </c>
      <c r="BN29" s="29">
        <f>SAM_working2!BN29</f>
        <v>144898278.51815999</v>
      </c>
      <c r="BO29" s="29">
        <f>SAM_working2!BO29</f>
        <v>109249059.288754</v>
      </c>
      <c r="BP29" s="29">
        <f>SAM_working2!BP29</f>
        <v>1073314.8935610601</v>
      </c>
      <c r="BQ29" s="29">
        <f>SAM_working2!BQ29</f>
        <v>567165142.19179296</v>
      </c>
      <c r="BR29" s="29">
        <f>SAM_working2!BR29</f>
        <v>29449529.728952099</v>
      </c>
      <c r="BS29" s="29">
        <f>SAM_working2!BS29</f>
        <v>145568026.66070199</v>
      </c>
      <c r="BT29" s="29">
        <f>SAM_working2!BT29</f>
        <v>198186599.25790799</v>
      </c>
      <c r="BU29" s="29">
        <f>SAM_working2!BU29</f>
        <v>39447310.159177303</v>
      </c>
      <c r="BV29" s="29">
        <f>SAM_working2!BV29</f>
        <v>28073417.567377601</v>
      </c>
      <c r="BW29" s="29">
        <f>SAM_working2!BW29</f>
        <v>51841820.031035997</v>
      </c>
      <c r="BX29" s="29">
        <f>SAM_working2!BX29</f>
        <v>1689309.2755195801</v>
      </c>
      <c r="BY29" s="29">
        <f>SAM_working2!BY29</f>
        <v>141859383.088447</v>
      </c>
      <c r="BZ29" s="29">
        <f>SAM_working2!BZ29</f>
        <v>3901895.7262102999</v>
      </c>
      <c r="CA29" s="29">
        <f>SAM_working2!CA29</f>
        <v>188175.45688853401</v>
      </c>
      <c r="CB29" s="29">
        <f>SAM_working2!CB29</f>
        <v>26538002.048952099</v>
      </c>
      <c r="CC29" s="29">
        <f>SAM_working2!CC29</f>
        <v>64660167.971143998</v>
      </c>
      <c r="CD29" s="29">
        <f>SAM_working2!CD29</f>
        <v>212719646.865787</v>
      </c>
      <c r="CE29" s="29">
        <f>SAM_working2!CE29</f>
        <v>368868251.88245499</v>
      </c>
      <c r="CF29" s="29">
        <f>SAM_working2!CF29</f>
        <v>15661770.231232099</v>
      </c>
      <c r="CG29" s="29">
        <f>SAM_working2!CG29</f>
        <v>54810998.1213746</v>
      </c>
      <c r="CH29" s="29">
        <f>SAM_working2!CH29</f>
        <v>0</v>
      </c>
      <c r="CI29" s="29">
        <f>SAM_working2!CI29</f>
        <v>835159878.39914703</v>
      </c>
      <c r="CJ29" s="29">
        <f>SAM_working2!CJ29</f>
        <v>0</v>
      </c>
      <c r="CK29" s="29">
        <f>SAM_working2!CK29</f>
        <v>0</v>
      </c>
      <c r="CL29" s="29">
        <f>SAM_working2!CL29</f>
        <v>0</v>
      </c>
      <c r="CM29" s="29">
        <f>SAM_working2!CM29</f>
        <v>0</v>
      </c>
      <c r="CN29" s="29">
        <f>SAM_working2!CN29</f>
        <v>0</v>
      </c>
      <c r="CO29" s="29">
        <f>SAM_working2!CO29</f>
        <v>33302623.675819799</v>
      </c>
      <c r="CP29" s="29">
        <f>SAM_working2!CP29</f>
        <v>47769855.266729899</v>
      </c>
      <c r="CQ29" s="29">
        <f>SAM_working2!CQ29</f>
        <v>39651578.497889698</v>
      </c>
      <c r="CR29" s="29">
        <f>SAM_working2!CR29</f>
        <v>43512169.915728599</v>
      </c>
      <c r="CS29" s="29">
        <f>SAM_working2!CS29</f>
        <v>134791708.600357</v>
      </c>
      <c r="CT29" s="29">
        <f>SAM_working2!CT29</f>
        <v>160506899.28126901</v>
      </c>
      <c r="CU29" s="29">
        <f>SAM_working2!CU29</f>
        <v>237206477.96787599</v>
      </c>
      <c r="CV29" s="29">
        <f>SAM_working2!CV29</f>
        <v>194528938.26177099</v>
      </c>
      <c r="CW29" s="29">
        <f>SAM_working2!CW29</f>
        <v>501957203.55326998</v>
      </c>
      <c r="CX29" s="29">
        <f>SAM_working2!CX29</f>
        <v>19238305.617431398</v>
      </c>
      <c r="CY29" s="29">
        <f>SAM_working2!CY29</f>
        <v>738859391.14179695</v>
      </c>
      <c r="CZ29" s="29">
        <f>SAM_working2!CZ29</f>
        <v>17926440.168866001</v>
      </c>
      <c r="DA29" s="29">
        <f>SAM_working2!DA29</f>
        <v>441744355.2432</v>
      </c>
      <c r="DB29" s="29">
        <f>SAM_working2!DB29</f>
        <v>23637576.220216598</v>
      </c>
      <c r="DC29" s="29">
        <f>SAM_working2!DC29</f>
        <v>73415283.463145196</v>
      </c>
      <c r="DD29" s="29">
        <f>SAM_working2!DD29</f>
        <v>9361727.6521704104</v>
      </c>
      <c r="DE29" s="29">
        <f>SAM_working2!DE29</f>
        <v>0</v>
      </c>
      <c r="DF29" s="29">
        <f>SAM_working2!DF29</f>
        <v>2592296896.9752698</v>
      </c>
      <c r="DG29" s="29">
        <f>SAM_working2!DG29</f>
        <v>162187378.725923</v>
      </c>
      <c r="DH29" s="29">
        <f>SAM_working2!DH29</f>
        <v>2868817794.76124</v>
      </c>
      <c r="DI29" s="29">
        <f>SAM_working2!DI29</f>
        <v>13064190932.319799</v>
      </c>
      <c r="DJ29" s="29">
        <f t="shared" si="0"/>
        <v>42930878379.927826</v>
      </c>
    </row>
    <row r="30" spans="1:114">
      <c r="A30" t="s">
        <v>29</v>
      </c>
      <c r="B30" s="29">
        <f>SAM_working2!B30</f>
        <v>2629149.5587546201</v>
      </c>
      <c r="C30" s="29">
        <f>SAM_working2!C30</f>
        <v>0</v>
      </c>
      <c r="D30" s="60">
        <f>SAM_working2!D30-FV_proportion_col!G30</f>
        <v>2172236.2826597402</v>
      </c>
      <c r="E30" s="60">
        <f>SAM_working2!E30-FV_proportion_col!H30</f>
        <v>1928394.2419242801</v>
      </c>
      <c r="F30" s="29">
        <f>SAM_working2!F30</f>
        <v>4750820.7168355202</v>
      </c>
      <c r="G30" s="29">
        <f>SAM_working2!G30</f>
        <v>2.62458495635267</v>
      </c>
      <c r="H30" s="29">
        <f>SAM_working2!H30</f>
        <v>5240.0914534737803</v>
      </c>
      <c r="I30" s="29">
        <f>SAM_working2!I30</f>
        <v>1637.0259257473899</v>
      </c>
      <c r="J30" s="29">
        <f>SAM_working2!J30</f>
        <v>23086747.416894998</v>
      </c>
      <c r="K30" s="29">
        <f>SAM_working2!K30</f>
        <v>4099818.5677594901</v>
      </c>
      <c r="L30" s="29">
        <f>SAM_working2!L30</f>
        <v>5998589.6887814999</v>
      </c>
      <c r="M30" s="29">
        <f>SAM_working2!M30</f>
        <v>3205196.7184257698</v>
      </c>
      <c r="N30" s="29">
        <f>SAM_working2!N30</f>
        <v>573804391.58578205</v>
      </c>
      <c r="O30" s="29">
        <f>SAM_working2!O30</f>
        <v>25946048.483708899</v>
      </c>
      <c r="P30" s="29">
        <f>SAM_working2!P30</f>
        <v>50727021.149092801</v>
      </c>
      <c r="Q30" s="29">
        <f>SAM_working2!Q30</f>
        <v>66988.822340883999</v>
      </c>
      <c r="R30" s="29">
        <f>SAM_working2!R30</f>
        <v>88541.973329753193</v>
      </c>
      <c r="S30" s="29">
        <f>SAM_working2!S30</f>
        <v>39745.0260906603</v>
      </c>
      <c r="T30" s="29">
        <f>SAM_working2!T30</f>
        <v>6138.9651837565598</v>
      </c>
      <c r="U30" s="29">
        <f>SAM_working2!U30</f>
        <v>4566383.4900011504</v>
      </c>
      <c r="V30" s="29">
        <f>SAM_working2!V30</f>
        <v>1505310.5439011101</v>
      </c>
      <c r="W30" s="29">
        <f>SAM_working2!W30</f>
        <v>7867953.6339220405</v>
      </c>
      <c r="X30" s="29">
        <f>SAM_working2!X30</f>
        <v>733084.02503868204</v>
      </c>
      <c r="Y30" s="29">
        <f>SAM_working2!Y30</f>
        <v>22507690.879862402</v>
      </c>
      <c r="Z30" s="29">
        <f>SAM_working2!Z30</f>
        <v>11325865.189309999</v>
      </c>
      <c r="AA30" s="29">
        <f>SAM_working2!AA30</f>
        <v>1462210.6729641401</v>
      </c>
      <c r="AB30" s="29">
        <f>SAM_working2!AB30</f>
        <v>4302501.4500466697</v>
      </c>
      <c r="AC30" s="29">
        <f>SAM_working2!AC30</f>
        <v>42764643.942226902</v>
      </c>
      <c r="AD30" s="29">
        <f>SAM_working2!AD30</f>
        <v>240287870.59124801</v>
      </c>
      <c r="AE30" s="29">
        <f>SAM_working2!AE30</f>
        <v>33257131.431131199</v>
      </c>
      <c r="AF30" s="29">
        <f>SAM_working2!AF30</f>
        <v>33762670.690307401</v>
      </c>
      <c r="AG30" s="29">
        <f>SAM_working2!AG30</f>
        <v>511091568.06693101</v>
      </c>
      <c r="AH30" s="29">
        <f>SAM_working2!AH30</f>
        <v>974492.39386731095</v>
      </c>
      <c r="AI30" s="29">
        <f>SAM_working2!AI30</f>
        <v>11014524.3548561</v>
      </c>
      <c r="AJ30" s="29">
        <f>SAM_working2!AJ30</f>
        <v>19308391.690315999</v>
      </c>
      <c r="AK30" s="29">
        <f>SAM_working2!AK30</f>
        <v>1764201.63788053</v>
      </c>
      <c r="AL30" s="29">
        <f>SAM_working2!AL30</f>
        <v>45964.709656295898</v>
      </c>
      <c r="AM30" s="29">
        <f>SAM_working2!AM30</f>
        <v>263637.68778547598</v>
      </c>
      <c r="AN30" s="29">
        <f>SAM_working2!AN30</f>
        <v>1040342.3245846099</v>
      </c>
      <c r="AO30" s="29">
        <f>SAM_working2!AO30</f>
        <v>207735.27773182999</v>
      </c>
      <c r="AP30" s="29">
        <f>SAM_working2!AP30</f>
        <v>440721.952568479</v>
      </c>
      <c r="AQ30" s="29">
        <f>SAM_working2!AQ30</f>
        <v>1111583.67732951</v>
      </c>
      <c r="AR30" s="29">
        <f>SAM_working2!AR30</f>
        <v>429518.44224966801</v>
      </c>
      <c r="AS30" s="29">
        <f>SAM_working2!AS30</f>
        <v>991020.33357193496</v>
      </c>
      <c r="AT30" s="29">
        <f>SAM_working2!AT30</f>
        <v>180275.554482231</v>
      </c>
      <c r="AU30" s="29">
        <f>SAM_working2!AU30</f>
        <v>446176.51787440601</v>
      </c>
      <c r="AV30" s="29">
        <f>SAM_working2!AV30</f>
        <v>734993.32206207502</v>
      </c>
      <c r="AW30" s="29">
        <f>SAM_working2!AW30</f>
        <v>10362908.468780201</v>
      </c>
      <c r="AX30" s="29">
        <f>SAM_working2!AX30</f>
        <v>2758176.20876117</v>
      </c>
      <c r="AY30" s="29">
        <f>SAM_working2!AY30</f>
        <v>1405310.02765748</v>
      </c>
      <c r="AZ30" s="29">
        <f>SAM_working2!AZ30</f>
        <v>5145282.1087868903</v>
      </c>
      <c r="BA30" s="29">
        <f>SAM_working2!BA30</f>
        <v>82717.413697282696</v>
      </c>
      <c r="BB30" s="29">
        <f>SAM_working2!BB30</f>
        <v>11228313.969598399</v>
      </c>
      <c r="BC30" s="29">
        <f>SAM_working2!BC30</f>
        <v>1016254.4330502599</v>
      </c>
      <c r="BD30" s="29">
        <f>SAM_working2!BD30</f>
        <v>1490127.6877008299</v>
      </c>
      <c r="BE30" s="29">
        <f>SAM_working2!BE30</f>
        <v>14084495.498906</v>
      </c>
      <c r="BF30" s="29">
        <f>SAM_working2!BF30</f>
        <v>4934759.9290383896</v>
      </c>
      <c r="BG30" s="29">
        <f>SAM_working2!BG30</f>
        <v>4553896.1393999802</v>
      </c>
      <c r="BH30" s="29">
        <f>SAM_working2!BH30</f>
        <v>21372113.878643502</v>
      </c>
      <c r="BI30" s="29">
        <f>SAM_working2!BI30</f>
        <v>30850.213335866101</v>
      </c>
      <c r="BJ30" s="29">
        <f>SAM_working2!BJ30</f>
        <v>1116356.7041092601</v>
      </c>
      <c r="BK30" s="29">
        <f>SAM_working2!BK30</f>
        <v>80300.749959856097</v>
      </c>
      <c r="BL30" s="29">
        <f>SAM_working2!BL30</f>
        <v>1647389.10918585</v>
      </c>
      <c r="BM30" s="29">
        <f>SAM_working2!BM30</f>
        <v>8049.2550238274098</v>
      </c>
      <c r="BN30" s="29">
        <f>SAM_working2!BN30</f>
        <v>3024532.6940954602</v>
      </c>
      <c r="BO30" s="29">
        <f>SAM_working2!BO30</f>
        <v>9254362.5754453205</v>
      </c>
      <c r="BP30" s="29">
        <f>SAM_working2!BP30</f>
        <v>37200.970842364201</v>
      </c>
      <c r="BQ30" s="29">
        <f>SAM_working2!BQ30</f>
        <v>56070227.010986298</v>
      </c>
      <c r="BR30" s="29">
        <f>SAM_working2!BR30</f>
        <v>1435237.80260789</v>
      </c>
      <c r="BS30" s="29">
        <f>SAM_working2!BS30</f>
        <v>31255491.766586199</v>
      </c>
      <c r="BT30" s="29">
        <f>SAM_working2!BT30</f>
        <v>45545225.089009702</v>
      </c>
      <c r="BU30" s="29">
        <f>SAM_working2!BU30</f>
        <v>31987204.902026501</v>
      </c>
      <c r="BV30" s="29">
        <f>SAM_working2!BV30</f>
        <v>7480928.8903079899</v>
      </c>
      <c r="BW30" s="29">
        <f>SAM_working2!BW30</f>
        <v>7044211.1697933301</v>
      </c>
      <c r="BX30" s="29">
        <f>SAM_working2!BX30</f>
        <v>2104402.21973756</v>
      </c>
      <c r="BY30" s="29">
        <f>SAM_working2!BY30</f>
        <v>3692376.5637744898</v>
      </c>
      <c r="BZ30" s="29">
        <f>SAM_working2!BZ30</f>
        <v>175980.85321432701</v>
      </c>
      <c r="CA30" s="29">
        <f>SAM_working2!CA30</f>
        <v>34025.332075797502</v>
      </c>
      <c r="CB30" s="29">
        <f>SAM_working2!CB30</f>
        <v>2197451.2528711399</v>
      </c>
      <c r="CC30" s="29">
        <f>SAM_working2!CC30</f>
        <v>687136.17411996296</v>
      </c>
      <c r="CD30" s="29">
        <f>SAM_working2!CD30</f>
        <v>9238464.8046975601</v>
      </c>
      <c r="CE30" s="29">
        <f>SAM_working2!CE30</f>
        <v>104696768.81731901</v>
      </c>
      <c r="CF30" s="29">
        <f>SAM_working2!CF30</f>
        <v>3920382.3359841299</v>
      </c>
      <c r="CG30" s="29">
        <f>SAM_working2!CG30</f>
        <v>4483643.2795233103</v>
      </c>
      <c r="CH30" s="29">
        <f>SAM_working2!CH30</f>
        <v>0</v>
      </c>
      <c r="CI30" s="29">
        <f>SAM_working2!CI30</f>
        <v>42504164.093640499</v>
      </c>
      <c r="CJ30" s="29">
        <f>SAM_working2!CJ30</f>
        <v>0</v>
      </c>
      <c r="CK30" s="29">
        <f>SAM_working2!CK30</f>
        <v>0</v>
      </c>
      <c r="CL30" s="29">
        <f>SAM_working2!CL30</f>
        <v>0</v>
      </c>
      <c r="CM30" s="29">
        <f>SAM_working2!CM30</f>
        <v>0</v>
      </c>
      <c r="CN30" s="29">
        <f>SAM_working2!CN30</f>
        <v>0</v>
      </c>
      <c r="CO30" s="29">
        <f>SAM_working2!CO30</f>
        <v>3355124.0937566301</v>
      </c>
      <c r="CP30" s="29">
        <f>SAM_working2!CP30</f>
        <v>4309871.38329715</v>
      </c>
      <c r="CQ30" s="29">
        <f>SAM_working2!CQ30</f>
        <v>3086748.0860824399</v>
      </c>
      <c r="CR30" s="29">
        <f>SAM_working2!CR30</f>
        <v>3879802.0327194599</v>
      </c>
      <c r="CS30" s="29">
        <f>SAM_working2!CS30</f>
        <v>8972021.5893145707</v>
      </c>
      <c r="CT30" s="29">
        <f>SAM_working2!CT30</f>
        <v>13655917.050924299</v>
      </c>
      <c r="CU30" s="29">
        <f>SAM_working2!CU30</f>
        <v>24905031.132790901</v>
      </c>
      <c r="CV30" s="29">
        <f>SAM_working2!CV30</f>
        <v>20401578.260177098</v>
      </c>
      <c r="CW30" s="29">
        <f>SAM_working2!CW30</f>
        <v>44535764.332291201</v>
      </c>
      <c r="CX30" s="29">
        <f>SAM_working2!CX30</f>
        <v>885718.627086533</v>
      </c>
      <c r="CY30" s="29">
        <f>SAM_working2!CY30</f>
        <v>27908812.322083902</v>
      </c>
      <c r="CZ30" s="29">
        <f>SAM_working2!CZ30</f>
        <v>4183721.2267097798</v>
      </c>
      <c r="DA30" s="29">
        <f>SAM_working2!DA30</f>
        <v>72323078.702673703</v>
      </c>
      <c r="DB30" s="29">
        <f>SAM_working2!DB30</f>
        <v>15577667.8215618</v>
      </c>
      <c r="DC30" s="29">
        <f>SAM_working2!DC30</f>
        <v>18065623.6049642</v>
      </c>
      <c r="DD30" s="29">
        <f>SAM_working2!DD30</f>
        <v>50344431.605768502</v>
      </c>
      <c r="DE30" s="29">
        <f>SAM_working2!DE30</f>
        <v>0</v>
      </c>
      <c r="DF30" s="29">
        <f>SAM_working2!DF30</f>
        <v>9066789062.9312992</v>
      </c>
      <c r="DG30" s="29">
        <f>SAM_working2!DG30</f>
        <v>82155078.060745597</v>
      </c>
      <c r="DH30" s="29">
        <f>SAM_working2!DH30</f>
        <v>10241635221.733</v>
      </c>
      <c r="DI30" s="29">
        <f>SAM_working2!DI30</f>
        <v>15622226100.7624</v>
      </c>
      <c r="DJ30" s="29">
        <f t="shared" si="0"/>
        <v>37430328269.177177</v>
      </c>
    </row>
    <row r="31" spans="1:114">
      <c r="A31" t="s">
        <v>30</v>
      </c>
      <c r="B31" s="29">
        <f>SAM_working2!B31</f>
        <v>1218730.10445959</v>
      </c>
      <c r="C31" s="29">
        <f>SAM_working2!C31</f>
        <v>0</v>
      </c>
      <c r="D31" s="60">
        <f>SAM_working2!D31-FV_proportion_col!G31</f>
        <v>610998.14323962096</v>
      </c>
      <c r="E31" s="60">
        <f>SAM_working2!E31-FV_proportion_col!H31</f>
        <v>473192.99882981501</v>
      </c>
      <c r="F31" s="29">
        <f>SAM_working2!F31</f>
        <v>777826.18294881796</v>
      </c>
      <c r="G31" s="29">
        <f>SAM_working2!G31</f>
        <v>8.4112109550312297</v>
      </c>
      <c r="H31" s="29">
        <f>SAM_working2!H31</f>
        <v>493.41435429260298</v>
      </c>
      <c r="I31" s="29">
        <f>SAM_working2!I31</f>
        <v>1525.1081957055701</v>
      </c>
      <c r="J31" s="29">
        <f>SAM_working2!J31</f>
        <v>811622.50077454397</v>
      </c>
      <c r="K31" s="29">
        <f>SAM_working2!K31</f>
        <v>123754.162566639</v>
      </c>
      <c r="L31" s="29">
        <f>SAM_working2!L31</f>
        <v>381054.31130614801</v>
      </c>
      <c r="M31" s="29">
        <f>SAM_working2!M31</f>
        <v>1150049.7943108201</v>
      </c>
      <c r="N31" s="29">
        <f>SAM_working2!N31</f>
        <v>167167423.12144801</v>
      </c>
      <c r="O31" s="29">
        <f>SAM_working2!O31</f>
        <v>10686019.6985739</v>
      </c>
      <c r="P31" s="29">
        <f>SAM_working2!P31</f>
        <v>169383152.32966</v>
      </c>
      <c r="Q31" s="29">
        <f>SAM_working2!Q31</f>
        <v>4015465.7056334498</v>
      </c>
      <c r="R31" s="29">
        <f>SAM_working2!R31</f>
        <v>5466054.6011020504</v>
      </c>
      <c r="S31" s="29">
        <f>SAM_working2!S31</f>
        <v>779423.44343648397</v>
      </c>
      <c r="T31" s="29">
        <f>SAM_working2!T31</f>
        <v>1258986.93624438</v>
      </c>
      <c r="U31" s="29">
        <f>SAM_working2!U31</f>
        <v>39851788.633493297</v>
      </c>
      <c r="V31" s="29">
        <f>SAM_working2!V31</f>
        <v>25479168.534273699</v>
      </c>
      <c r="W31" s="29">
        <f>SAM_working2!W31</f>
        <v>21030383.5107954</v>
      </c>
      <c r="X31" s="29">
        <f>SAM_working2!X31</f>
        <v>11340608.4994829</v>
      </c>
      <c r="Y31" s="29">
        <f>SAM_working2!Y31</f>
        <v>96647587.641675696</v>
      </c>
      <c r="Z31" s="29">
        <f>SAM_working2!Z31</f>
        <v>54148543.880503699</v>
      </c>
      <c r="AA31" s="29">
        <f>SAM_working2!AA31</f>
        <v>26795944.766768999</v>
      </c>
      <c r="AB31" s="29">
        <f>SAM_working2!AB31</f>
        <v>25658491.502333902</v>
      </c>
      <c r="AC31" s="29">
        <f>SAM_working2!AC31</f>
        <v>210134606.762716</v>
      </c>
      <c r="AD31" s="29">
        <f>SAM_working2!AD31</f>
        <v>216046478.82801101</v>
      </c>
      <c r="AE31" s="29">
        <f>SAM_working2!AE31</f>
        <v>7775069617.3434095</v>
      </c>
      <c r="AF31" s="29">
        <f>SAM_working2!AF31</f>
        <v>238973557.77241701</v>
      </c>
      <c r="AG31" s="29">
        <f>SAM_working2!AG31</f>
        <v>664733437.51874399</v>
      </c>
      <c r="AH31" s="29">
        <f>SAM_working2!AH31</f>
        <v>37944868.265140399</v>
      </c>
      <c r="AI31" s="29">
        <f>SAM_working2!AI31</f>
        <v>134767382.523399</v>
      </c>
      <c r="AJ31" s="29">
        <f>SAM_working2!AJ31</f>
        <v>1551950042.84271</v>
      </c>
      <c r="AK31" s="29">
        <f>SAM_working2!AK31</f>
        <v>8126127.6936513698</v>
      </c>
      <c r="AL31" s="29">
        <f>SAM_working2!AL31</f>
        <v>102392.483227324</v>
      </c>
      <c r="AM31" s="29">
        <f>SAM_working2!AM31</f>
        <v>466966.52186377998</v>
      </c>
      <c r="AN31" s="29">
        <f>SAM_working2!AN31</f>
        <v>2223163.2618820001</v>
      </c>
      <c r="AO31" s="29">
        <f>SAM_working2!AO31</f>
        <v>4841476.1160338903</v>
      </c>
      <c r="AP31" s="29">
        <f>SAM_working2!AP31</f>
        <v>962002.27646985895</v>
      </c>
      <c r="AQ31" s="29">
        <f>SAM_working2!AQ31</f>
        <v>706094.05485794903</v>
      </c>
      <c r="AR31" s="29">
        <f>SAM_working2!AR31</f>
        <v>914503.98005333799</v>
      </c>
      <c r="AS31" s="29">
        <f>SAM_working2!AS31</f>
        <v>1599503.14948507</v>
      </c>
      <c r="AT31" s="29">
        <f>SAM_working2!AT31</f>
        <v>162825.64010232399</v>
      </c>
      <c r="AU31" s="29">
        <f>SAM_working2!AU31</f>
        <v>696961.88250888896</v>
      </c>
      <c r="AV31" s="29">
        <f>SAM_working2!AV31</f>
        <v>119916.07859528399</v>
      </c>
      <c r="AW31" s="29">
        <f>SAM_working2!AW31</f>
        <v>2181523.0445321598</v>
      </c>
      <c r="AX31" s="29">
        <f>SAM_working2!AX31</f>
        <v>325603.69911570603</v>
      </c>
      <c r="AY31" s="29">
        <f>SAM_working2!AY31</f>
        <v>120084.252208783</v>
      </c>
      <c r="AZ31" s="29">
        <f>SAM_working2!AZ31</f>
        <v>353565.07794795098</v>
      </c>
      <c r="BA31" s="29">
        <f>SAM_working2!BA31</f>
        <v>54206.003847441098</v>
      </c>
      <c r="BB31" s="29">
        <f>SAM_working2!BB31</f>
        <v>1901649.5122207</v>
      </c>
      <c r="BC31" s="29">
        <f>SAM_working2!BC31</f>
        <v>62831069.547340199</v>
      </c>
      <c r="BD31" s="29">
        <f>SAM_working2!BD31</f>
        <v>143899177.23672199</v>
      </c>
      <c r="BE31" s="29">
        <f>SAM_working2!BE31</f>
        <v>5155819.2759736003</v>
      </c>
      <c r="BF31" s="29">
        <f>SAM_working2!BF31</f>
        <v>179072060.13141301</v>
      </c>
      <c r="BG31" s="29">
        <f>SAM_working2!BG31</f>
        <v>117035341.404788</v>
      </c>
      <c r="BH31" s="29">
        <f>SAM_working2!BH31</f>
        <v>33905094.5485745</v>
      </c>
      <c r="BI31" s="29">
        <f>SAM_working2!BI31</f>
        <v>2572429.1270992998</v>
      </c>
      <c r="BJ31" s="29">
        <f>SAM_working2!BJ31</f>
        <v>11008379.5090602</v>
      </c>
      <c r="BK31" s="29">
        <f>SAM_working2!BK31</f>
        <v>3446475.0150271598</v>
      </c>
      <c r="BL31" s="29">
        <f>SAM_working2!BL31</f>
        <v>723217.78540767101</v>
      </c>
      <c r="BM31" s="29">
        <f>SAM_working2!BM31</f>
        <v>6813683.7342282096</v>
      </c>
      <c r="BN31" s="29">
        <f>SAM_working2!BN31</f>
        <v>6911871.9124721298</v>
      </c>
      <c r="BO31" s="29">
        <f>SAM_working2!BO31</f>
        <v>2556288.5814550398</v>
      </c>
      <c r="BP31" s="29">
        <f>SAM_working2!BP31</f>
        <v>1092023.02291929</v>
      </c>
      <c r="BQ31" s="29">
        <f>SAM_working2!BQ31</f>
        <v>433159802.488702</v>
      </c>
      <c r="BR31" s="29">
        <f>SAM_working2!BR31</f>
        <v>26724578.918411698</v>
      </c>
      <c r="BS31" s="29">
        <f>SAM_working2!BS31</f>
        <v>79940667.462794393</v>
      </c>
      <c r="BT31" s="29">
        <f>SAM_working2!BT31</f>
        <v>8943365.0255021807</v>
      </c>
      <c r="BU31" s="29">
        <f>SAM_working2!BU31</f>
        <v>31499147.253334001</v>
      </c>
      <c r="BV31" s="29">
        <f>SAM_working2!BV31</f>
        <v>58785903.144251503</v>
      </c>
      <c r="BW31" s="29">
        <f>SAM_working2!BW31</f>
        <v>9824065.4673387408</v>
      </c>
      <c r="BX31" s="29">
        <f>SAM_working2!BX31</f>
        <v>2583757.90936981</v>
      </c>
      <c r="BY31" s="29">
        <f>SAM_working2!BY31</f>
        <v>7216814.8389988802</v>
      </c>
      <c r="BZ31" s="29">
        <f>SAM_working2!BZ31</f>
        <v>689220.65284700401</v>
      </c>
      <c r="CA31" s="29">
        <f>SAM_working2!CA31</f>
        <v>50352.335513856196</v>
      </c>
      <c r="CB31" s="29">
        <f>SAM_working2!CB31</f>
        <v>1349770.6633399699</v>
      </c>
      <c r="CC31" s="29">
        <f>SAM_working2!CC31</f>
        <v>23261191.442045402</v>
      </c>
      <c r="CD31" s="29">
        <f>SAM_working2!CD31</f>
        <v>4501884.1254651304</v>
      </c>
      <c r="CE31" s="29">
        <f>SAM_working2!CE31</f>
        <v>287783908.59306198</v>
      </c>
      <c r="CF31" s="29">
        <f>SAM_working2!CF31</f>
        <v>3247890.4924311698</v>
      </c>
      <c r="CG31" s="29">
        <f>SAM_working2!CG31</f>
        <v>9143245.8864795603</v>
      </c>
      <c r="CH31" s="29">
        <f>SAM_working2!CH31</f>
        <v>0</v>
      </c>
      <c r="CI31" s="29">
        <f>SAM_working2!CI31</f>
        <v>46476494.240257204</v>
      </c>
      <c r="CJ31" s="29">
        <f>SAM_working2!CJ31</f>
        <v>0</v>
      </c>
      <c r="CK31" s="29">
        <f>SAM_working2!CK31</f>
        <v>0</v>
      </c>
      <c r="CL31" s="29">
        <f>SAM_working2!CL31</f>
        <v>0</v>
      </c>
      <c r="CM31" s="29">
        <f>SAM_working2!CM31</f>
        <v>0</v>
      </c>
      <c r="CN31" s="29">
        <f>SAM_working2!CN31</f>
        <v>0</v>
      </c>
      <c r="CO31" s="29">
        <f>SAM_working2!CO31</f>
        <v>34507077.831493102</v>
      </c>
      <c r="CP31" s="29">
        <f>SAM_working2!CP31</f>
        <v>44952392.255416103</v>
      </c>
      <c r="CQ31" s="29">
        <f>SAM_working2!CQ31</f>
        <v>40776472.151937999</v>
      </c>
      <c r="CR31" s="29">
        <f>SAM_working2!CR31</f>
        <v>53772970.037605599</v>
      </c>
      <c r="CS31" s="29">
        <f>SAM_working2!CS31</f>
        <v>127093902.72701199</v>
      </c>
      <c r="CT31" s="29">
        <f>SAM_working2!CT31</f>
        <v>155013811.71698999</v>
      </c>
      <c r="CU31" s="29">
        <f>SAM_working2!CU31</f>
        <v>269269032.44678599</v>
      </c>
      <c r="CV31" s="29">
        <f>SAM_working2!CV31</f>
        <v>233472110.08099499</v>
      </c>
      <c r="CW31" s="29">
        <f>SAM_working2!CW31</f>
        <v>460297243.48869902</v>
      </c>
      <c r="CX31" s="29">
        <f>SAM_working2!CX31</f>
        <v>13724226.341980999</v>
      </c>
      <c r="CY31" s="29">
        <f>SAM_working2!CY31</f>
        <v>453595018.23179001</v>
      </c>
      <c r="CZ31" s="29">
        <f>SAM_working2!CZ31</f>
        <v>57199336.543274999</v>
      </c>
      <c r="DA31" s="29">
        <f>SAM_working2!DA31</f>
        <v>31066700.3328964</v>
      </c>
      <c r="DB31" s="29">
        <f>SAM_working2!DB31</f>
        <v>11484454.6100331</v>
      </c>
      <c r="DC31" s="29">
        <f>SAM_working2!DC31</f>
        <v>8027673.9181545395</v>
      </c>
      <c r="DD31" s="29">
        <f>SAM_working2!DD31</f>
        <v>78933559.731343597</v>
      </c>
      <c r="DE31" s="29">
        <f>SAM_working2!DE31</f>
        <v>0</v>
      </c>
      <c r="DF31" s="29">
        <f>SAM_working2!DF31</f>
        <v>10025332279.3867</v>
      </c>
      <c r="DG31" s="29">
        <f>SAM_working2!DG31</f>
        <v>319604214.45056999</v>
      </c>
      <c r="DH31" s="29">
        <f>SAM_working2!DH31</f>
        <v>29539431735.747002</v>
      </c>
      <c r="DI31" s="29">
        <f>SAM_working2!DI31</f>
        <v>138427666452.17801</v>
      </c>
      <c r="DJ31" s="29">
        <f t="shared" si="0"/>
        <v>193518162510.50409</v>
      </c>
    </row>
    <row r="32" spans="1:114">
      <c r="A32" t="s">
        <v>31</v>
      </c>
      <c r="B32" s="29">
        <f>SAM_working2!B32</f>
        <v>8761353.1617261991</v>
      </c>
      <c r="C32" s="29">
        <f>SAM_working2!C32</f>
        <v>0</v>
      </c>
      <c r="D32" s="60">
        <f>SAM_working2!D32-FV_proportion_col!G32</f>
        <v>9482410.5517662298</v>
      </c>
      <c r="E32" s="60">
        <f>SAM_working2!E32-FV_proportion_col!H32</f>
        <v>8132748.66565092</v>
      </c>
      <c r="F32" s="29">
        <f>SAM_working2!F32</f>
        <v>19837523.178110801</v>
      </c>
      <c r="G32" s="29">
        <f>SAM_working2!G32</f>
        <v>6.3403995088363496</v>
      </c>
      <c r="H32" s="29">
        <f>SAM_working2!H32</f>
        <v>12784.598943808</v>
      </c>
      <c r="I32" s="29">
        <f>SAM_working2!I32</f>
        <v>746.99604100628903</v>
      </c>
      <c r="J32" s="29">
        <f>SAM_working2!J32</f>
        <v>879312.77980732499</v>
      </c>
      <c r="K32" s="29">
        <f>SAM_working2!K32</f>
        <v>148090.886818142</v>
      </c>
      <c r="L32" s="29">
        <f>SAM_working2!L32</f>
        <v>1030164.9383842699</v>
      </c>
      <c r="M32" s="29">
        <f>SAM_working2!M32</f>
        <v>95412.012637434294</v>
      </c>
      <c r="N32" s="29">
        <f>SAM_working2!N32</f>
        <v>364488145.694987</v>
      </c>
      <c r="O32" s="29">
        <f>SAM_working2!O32</f>
        <v>8262160.0195565</v>
      </c>
      <c r="P32" s="29">
        <f>SAM_working2!P32</f>
        <v>5783928.1696235603</v>
      </c>
      <c r="Q32" s="29">
        <f>SAM_working2!Q32</f>
        <v>75372.559275054096</v>
      </c>
      <c r="R32" s="29">
        <f>SAM_working2!R32</f>
        <v>103850.97981398</v>
      </c>
      <c r="S32" s="29">
        <f>SAM_working2!S32</f>
        <v>5840.08689501546</v>
      </c>
      <c r="T32" s="29">
        <f>SAM_working2!T32</f>
        <v>5717.0762239800297</v>
      </c>
      <c r="U32" s="29">
        <f>SAM_working2!U32</f>
        <v>3187691.3624118902</v>
      </c>
      <c r="V32" s="29">
        <f>SAM_working2!V32</f>
        <v>5812860.3053289503</v>
      </c>
      <c r="W32" s="29">
        <f>SAM_working2!W32</f>
        <v>1341235.67778099</v>
      </c>
      <c r="X32" s="29">
        <f>SAM_working2!X32</f>
        <v>928112.679715281</v>
      </c>
      <c r="Y32" s="29">
        <f>SAM_working2!Y32</f>
        <v>4681349.62736216</v>
      </c>
      <c r="Z32" s="29">
        <f>SAM_working2!Z32</f>
        <v>5370782.1401029602</v>
      </c>
      <c r="AA32" s="29">
        <f>SAM_working2!AA32</f>
        <v>3216677.1397187598</v>
      </c>
      <c r="AB32" s="29">
        <f>SAM_working2!AB32</f>
        <v>14924908.487576401</v>
      </c>
      <c r="AC32" s="29">
        <f>SAM_working2!AC32</f>
        <v>48522495.566169403</v>
      </c>
      <c r="AD32" s="29">
        <f>SAM_working2!AD32</f>
        <v>66449715.6624749</v>
      </c>
      <c r="AE32" s="29">
        <f>SAM_working2!AE32</f>
        <v>263336980.30625701</v>
      </c>
      <c r="AF32" s="29">
        <f>SAM_working2!AF32</f>
        <v>108177497.88224301</v>
      </c>
      <c r="AG32" s="29">
        <f>SAM_working2!AG32</f>
        <v>170828459.61933699</v>
      </c>
      <c r="AH32" s="29">
        <f>SAM_working2!AH32</f>
        <v>1943184.02160093</v>
      </c>
      <c r="AI32" s="29">
        <f>SAM_working2!AI32</f>
        <v>17094849.318479002</v>
      </c>
      <c r="AJ32" s="29">
        <f>SAM_working2!AJ32</f>
        <v>12958490.5359834</v>
      </c>
      <c r="AK32" s="29">
        <f>SAM_working2!AK32</f>
        <v>2273322.3358621402</v>
      </c>
      <c r="AL32" s="29">
        <f>SAM_working2!AL32</f>
        <v>63807.631687255198</v>
      </c>
      <c r="AM32" s="29">
        <f>SAM_working2!AM32</f>
        <v>425498.54249654699</v>
      </c>
      <c r="AN32" s="29">
        <f>SAM_working2!AN32</f>
        <v>1573893.0264219099</v>
      </c>
      <c r="AO32" s="29">
        <f>SAM_working2!AO32</f>
        <v>64036.251986171599</v>
      </c>
      <c r="AP32" s="29">
        <f>SAM_working2!AP32</f>
        <v>780380.89654067601</v>
      </c>
      <c r="AQ32" s="29">
        <f>SAM_working2!AQ32</f>
        <v>259404.42398709699</v>
      </c>
      <c r="AR32" s="29">
        <f>SAM_working2!AR32</f>
        <v>526166.305066881</v>
      </c>
      <c r="AS32" s="29">
        <f>SAM_working2!AS32</f>
        <v>3353492.07146532</v>
      </c>
      <c r="AT32" s="29">
        <f>SAM_working2!AT32</f>
        <v>124610.477273546</v>
      </c>
      <c r="AU32" s="29">
        <f>SAM_working2!AU32</f>
        <v>755379.74049552204</v>
      </c>
      <c r="AV32" s="29">
        <f>SAM_working2!AV32</f>
        <v>206806.69236584299</v>
      </c>
      <c r="AW32" s="29">
        <f>SAM_working2!AW32</f>
        <v>1754353.0679250001</v>
      </c>
      <c r="AX32" s="29">
        <f>SAM_working2!AX32</f>
        <v>4095910.11953511</v>
      </c>
      <c r="AY32" s="29">
        <f>SAM_working2!AY32</f>
        <v>77778.578782516997</v>
      </c>
      <c r="AZ32" s="29">
        <f>SAM_working2!AZ32</f>
        <v>285849.68810685701</v>
      </c>
      <c r="BA32" s="29">
        <f>SAM_working2!BA32</f>
        <v>76578.018871925204</v>
      </c>
      <c r="BB32" s="29">
        <f>SAM_working2!BB32</f>
        <v>1277595.73132473</v>
      </c>
      <c r="BC32" s="29">
        <f>SAM_working2!BC32</f>
        <v>114703.00642816701</v>
      </c>
      <c r="BD32" s="29">
        <f>SAM_working2!BD32</f>
        <v>63297.427876933201</v>
      </c>
      <c r="BE32" s="29">
        <f>SAM_working2!BE32</f>
        <v>357601.447595187</v>
      </c>
      <c r="BF32" s="29">
        <f>SAM_working2!BF32</f>
        <v>28358450.916664701</v>
      </c>
      <c r="BG32" s="29">
        <f>SAM_working2!BG32</f>
        <v>4624899.0010179495</v>
      </c>
      <c r="BH32" s="29">
        <f>SAM_working2!BH32</f>
        <v>458509.07849856099</v>
      </c>
      <c r="BI32" s="29">
        <f>SAM_working2!BI32</f>
        <v>696580.24617799197</v>
      </c>
      <c r="BJ32" s="29">
        <f>SAM_working2!BJ32</f>
        <v>2163759.2930292599</v>
      </c>
      <c r="BK32" s="29">
        <f>SAM_working2!BK32</f>
        <v>968819.86461019004</v>
      </c>
      <c r="BL32" s="29">
        <f>SAM_working2!BL32</f>
        <v>577538.23430901405</v>
      </c>
      <c r="BM32" s="29">
        <f>SAM_working2!BM32</f>
        <v>4712.4343925742996</v>
      </c>
      <c r="BN32" s="29">
        <f>SAM_working2!BN32</f>
        <v>23174389.143643402</v>
      </c>
      <c r="BO32" s="29">
        <f>SAM_working2!BO32</f>
        <v>4111861.6640250599</v>
      </c>
      <c r="BP32" s="29">
        <f>SAM_working2!BP32</f>
        <v>314522.66516342998</v>
      </c>
      <c r="BQ32" s="29">
        <f>SAM_working2!BQ32</f>
        <v>86851944.212386698</v>
      </c>
      <c r="BR32" s="29">
        <f>SAM_working2!BR32</f>
        <v>1217179.6423206001</v>
      </c>
      <c r="BS32" s="29">
        <f>SAM_working2!BS32</f>
        <v>14783639.5318371</v>
      </c>
      <c r="BT32" s="29">
        <f>SAM_working2!BT32</f>
        <v>18480391.414799199</v>
      </c>
      <c r="BU32" s="29">
        <f>SAM_working2!BU32</f>
        <v>4597289.1313943798</v>
      </c>
      <c r="BV32" s="29">
        <f>SAM_working2!BV32</f>
        <v>1321577.52769841</v>
      </c>
      <c r="BW32" s="29">
        <f>SAM_working2!BW32</f>
        <v>4292491.5738466904</v>
      </c>
      <c r="BX32" s="29">
        <f>SAM_working2!BX32</f>
        <v>3834722.8263243898</v>
      </c>
      <c r="BY32" s="29">
        <f>SAM_working2!BY32</f>
        <v>12176917.5036093</v>
      </c>
      <c r="BZ32" s="29">
        <f>SAM_working2!BZ32</f>
        <v>328882.85883260297</v>
      </c>
      <c r="CA32" s="29">
        <f>SAM_working2!CA32</f>
        <v>996.42093039277097</v>
      </c>
      <c r="CB32" s="29">
        <f>SAM_working2!CB32</f>
        <v>3571263.9988481798</v>
      </c>
      <c r="CC32" s="29">
        <f>SAM_working2!CC32</f>
        <v>4231537.5285563897</v>
      </c>
      <c r="CD32" s="29">
        <f>SAM_working2!CD32</f>
        <v>6686020.9210102204</v>
      </c>
      <c r="CE32" s="29">
        <f>SAM_working2!CE32</f>
        <v>36435338.088319302</v>
      </c>
      <c r="CF32" s="29">
        <f>SAM_working2!CF32</f>
        <v>12746911.833092401</v>
      </c>
      <c r="CG32" s="29">
        <f>SAM_working2!CG32</f>
        <v>1160245.8004884401</v>
      </c>
      <c r="CH32" s="29">
        <f>SAM_working2!CH32</f>
        <v>0</v>
      </c>
      <c r="CI32" s="29">
        <f>SAM_working2!CI32</f>
        <v>55775969.651112102</v>
      </c>
      <c r="CJ32" s="29">
        <f>SAM_working2!CJ32</f>
        <v>0</v>
      </c>
      <c r="CK32" s="29">
        <f>SAM_working2!CK32</f>
        <v>0</v>
      </c>
      <c r="CL32" s="29">
        <f>SAM_working2!CL32</f>
        <v>0</v>
      </c>
      <c r="CM32" s="29">
        <f>SAM_working2!CM32</f>
        <v>0</v>
      </c>
      <c r="CN32" s="29">
        <f>SAM_working2!CN32</f>
        <v>0</v>
      </c>
      <c r="CO32" s="29">
        <f>SAM_working2!CO32</f>
        <v>21194291.367097698</v>
      </c>
      <c r="CP32" s="29">
        <f>SAM_working2!CP32</f>
        <v>24289388.048230801</v>
      </c>
      <c r="CQ32" s="29">
        <f>SAM_working2!CQ32</f>
        <v>19112379.504362799</v>
      </c>
      <c r="CR32" s="29">
        <f>SAM_working2!CR32</f>
        <v>23065613.917801801</v>
      </c>
      <c r="CS32" s="29">
        <f>SAM_working2!CS32</f>
        <v>52442392.560093202</v>
      </c>
      <c r="CT32" s="29">
        <f>SAM_working2!CT32</f>
        <v>71139497.745148405</v>
      </c>
      <c r="CU32" s="29">
        <f>SAM_working2!CU32</f>
        <v>124616374.451812</v>
      </c>
      <c r="CV32" s="29">
        <f>SAM_working2!CV32</f>
        <v>96633130.752191901</v>
      </c>
      <c r="CW32" s="29">
        <f>SAM_working2!CW32</f>
        <v>182891603.835219</v>
      </c>
      <c r="CX32" s="29">
        <f>SAM_working2!CX32</f>
        <v>7163696.9057748197</v>
      </c>
      <c r="CY32" s="29">
        <f>SAM_working2!CY32</f>
        <v>28211520.409586798</v>
      </c>
      <c r="CZ32" s="29">
        <f>SAM_working2!CZ32</f>
        <v>1632221.1078326399</v>
      </c>
      <c r="DA32" s="29">
        <f>SAM_working2!DA32</f>
        <v>14927767.3627751</v>
      </c>
      <c r="DB32" s="29">
        <f>SAM_working2!DB32</f>
        <v>4775207.5353319496</v>
      </c>
      <c r="DC32" s="29">
        <f>SAM_working2!DC32</f>
        <v>7763369.7588286102</v>
      </c>
      <c r="DD32" s="29">
        <f>SAM_working2!DD32</f>
        <v>4225794.2927393299</v>
      </c>
      <c r="DE32" s="29">
        <f>SAM_working2!DE32</f>
        <v>0</v>
      </c>
      <c r="DF32" s="29">
        <f>SAM_working2!DF32</f>
        <v>1592809533.57426</v>
      </c>
      <c r="DG32" s="29">
        <f>SAM_working2!DG32</f>
        <v>26837728.560662098</v>
      </c>
      <c r="DH32" s="29">
        <f>SAM_working2!DH32</f>
        <v>3635811520.06287</v>
      </c>
      <c r="DI32" s="29">
        <f>SAM_working2!DI32</f>
        <v>12053584205.405199</v>
      </c>
      <c r="DJ32" s="29">
        <f t="shared" si="0"/>
        <v>19501465924.676056</v>
      </c>
    </row>
    <row r="33" spans="1:114">
      <c r="A33" t="s">
        <v>32</v>
      </c>
      <c r="B33" s="29">
        <f>SAM_working2!B33</f>
        <v>5591438.8425399596</v>
      </c>
      <c r="C33" s="29">
        <f>SAM_working2!C33</f>
        <v>0</v>
      </c>
      <c r="D33" s="60">
        <f>SAM_working2!D33-FV_proportion_col!G33</f>
        <v>7478244.8110276796</v>
      </c>
      <c r="E33" s="60">
        <f>SAM_working2!E33-FV_proportion_col!H33</f>
        <v>6574580.3341469299</v>
      </c>
      <c r="F33" s="29">
        <f>SAM_working2!F33</f>
        <v>17485267.961208899</v>
      </c>
      <c r="G33" s="29">
        <f>SAM_working2!G33</f>
        <v>1.59923488630678</v>
      </c>
      <c r="H33" s="29">
        <f>SAM_working2!H33</f>
        <v>26702.919677721198</v>
      </c>
      <c r="I33" s="29">
        <f>SAM_working2!I33</f>
        <v>15598.608930174199</v>
      </c>
      <c r="J33" s="29">
        <f>SAM_working2!J33</f>
        <v>9767421.4085423108</v>
      </c>
      <c r="K33" s="29">
        <f>SAM_working2!K33</f>
        <v>7917116.4241372403</v>
      </c>
      <c r="L33" s="29">
        <f>SAM_working2!L33</f>
        <v>2061686.2066003799</v>
      </c>
      <c r="M33" s="29">
        <f>SAM_working2!M33</f>
        <v>639605.96308575699</v>
      </c>
      <c r="N33" s="29">
        <f>SAM_working2!N33</f>
        <v>89939616.088635802</v>
      </c>
      <c r="O33" s="29">
        <f>SAM_working2!O33</f>
        <v>98378830.693013594</v>
      </c>
      <c r="P33" s="29">
        <f>SAM_working2!P33</f>
        <v>124822716.19049101</v>
      </c>
      <c r="Q33" s="29">
        <f>SAM_working2!Q33</f>
        <v>78022.421584588694</v>
      </c>
      <c r="R33" s="29">
        <f>SAM_working2!R33</f>
        <v>498374.64836414001</v>
      </c>
      <c r="S33" s="29">
        <f>SAM_working2!S33</f>
        <v>129595.261558415</v>
      </c>
      <c r="T33" s="29">
        <f>SAM_working2!T33</f>
        <v>4341.42994160339</v>
      </c>
      <c r="U33" s="29">
        <f>SAM_working2!U33</f>
        <v>61730995.8494239</v>
      </c>
      <c r="V33" s="29">
        <f>SAM_working2!V33</f>
        <v>30693759.857882399</v>
      </c>
      <c r="W33" s="29">
        <f>SAM_working2!W33</f>
        <v>4109454.12491776</v>
      </c>
      <c r="X33" s="29">
        <f>SAM_working2!X33</f>
        <v>5020001.3533898601</v>
      </c>
      <c r="Y33" s="29">
        <f>SAM_working2!Y33</f>
        <v>41428510.251933001</v>
      </c>
      <c r="Z33" s="29">
        <f>SAM_working2!Z33</f>
        <v>13335921.321314501</v>
      </c>
      <c r="AA33" s="29">
        <f>SAM_working2!AA33</f>
        <v>19505815.784808699</v>
      </c>
      <c r="AB33" s="29">
        <f>SAM_working2!AB33</f>
        <v>9888687.2592882495</v>
      </c>
      <c r="AC33" s="29">
        <f>SAM_working2!AC33</f>
        <v>49057954.013581403</v>
      </c>
      <c r="AD33" s="29">
        <f>SAM_working2!AD33</f>
        <v>167320558.35354799</v>
      </c>
      <c r="AE33" s="29">
        <f>SAM_working2!AE33</f>
        <v>195939459.18763399</v>
      </c>
      <c r="AF33" s="29">
        <f>SAM_working2!AF33</f>
        <v>33905765.976478301</v>
      </c>
      <c r="AG33" s="29">
        <f>SAM_working2!AG33</f>
        <v>11332188183.7927</v>
      </c>
      <c r="AH33" s="29">
        <f>SAM_working2!AH33</f>
        <v>14141632.598659299</v>
      </c>
      <c r="AI33" s="29">
        <f>SAM_working2!AI33</f>
        <v>52208292.844423801</v>
      </c>
      <c r="AJ33" s="29">
        <f>SAM_working2!AJ33</f>
        <v>308769231.368819</v>
      </c>
      <c r="AK33" s="29">
        <f>SAM_working2!AK33</f>
        <v>42144295.9285082</v>
      </c>
      <c r="AL33" s="29">
        <f>SAM_working2!AL33</f>
        <v>1220879.0747175701</v>
      </c>
      <c r="AM33" s="29">
        <f>SAM_working2!AM33</f>
        <v>14450551.2852757</v>
      </c>
      <c r="AN33" s="29">
        <f>SAM_working2!AN33</f>
        <v>55316561.161940403</v>
      </c>
      <c r="AO33" s="29">
        <f>SAM_working2!AO33</f>
        <v>19810707.354915101</v>
      </c>
      <c r="AP33" s="29">
        <f>SAM_working2!AP33</f>
        <v>5456066.0476823105</v>
      </c>
      <c r="AQ33" s="29">
        <f>SAM_working2!AQ33</f>
        <v>4222675.5262017502</v>
      </c>
      <c r="AR33" s="29">
        <f>SAM_working2!AR33</f>
        <v>8864200.3245171402</v>
      </c>
      <c r="AS33" s="29">
        <f>SAM_working2!AS33</f>
        <v>8239853.7216030303</v>
      </c>
      <c r="AT33" s="29">
        <f>SAM_working2!AT33</f>
        <v>14142802.6418608</v>
      </c>
      <c r="AU33" s="29">
        <f>SAM_working2!AU33</f>
        <v>3533003.7573137898</v>
      </c>
      <c r="AV33" s="29">
        <f>SAM_working2!AV33</f>
        <v>43509650.995542198</v>
      </c>
      <c r="AW33" s="29">
        <f>SAM_working2!AW33</f>
        <v>263715523.232907</v>
      </c>
      <c r="AX33" s="29">
        <f>SAM_working2!AX33</f>
        <v>55705891.325195298</v>
      </c>
      <c r="AY33" s="29">
        <f>SAM_working2!AY33</f>
        <v>127879.21996294201</v>
      </c>
      <c r="AZ33" s="29">
        <f>SAM_working2!AZ33</f>
        <v>19404342.595746499</v>
      </c>
      <c r="BA33" s="29">
        <f>SAM_working2!BA33</f>
        <v>18797874.215543199</v>
      </c>
      <c r="BB33" s="29">
        <f>SAM_working2!BB33</f>
        <v>60830218.729828</v>
      </c>
      <c r="BC33" s="29">
        <f>SAM_working2!BC33</f>
        <v>4363472.6724694204</v>
      </c>
      <c r="BD33" s="29">
        <f>SAM_working2!BD33</f>
        <v>5510562.7711825604</v>
      </c>
      <c r="BE33" s="29">
        <f>SAM_working2!BE33</f>
        <v>61467440.748641796</v>
      </c>
      <c r="BF33" s="29">
        <f>SAM_working2!BF33</f>
        <v>7196579.9624854596</v>
      </c>
      <c r="BG33" s="29">
        <f>SAM_working2!BG33</f>
        <v>2416122.9513589698</v>
      </c>
      <c r="BH33" s="29">
        <f>SAM_working2!BH33</f>
        <v>20387258.589961499</v>
      </c>
      <c r="BI33" s="29">
        <f>SAM_working2!BI33</f>
        <v>935392.98704858206</v>
      </c>
      <c r="BJ33" s="29">
        <f>SAM_working2!BJ33</f>
        <v>1179070.22983349</v>
      </c>
      <c r="BK33" s="29">
        <f>SAM_working2!BK33</f>
        <v>1845881.5757164201</v>
      </c>
      <c r="BL33" s="29">
        <f>SAM_working2!BL33</f>
        <v>24350.7764795476</v>
      </c>
      <c r="BM33" s="29">
        <f>SAM_working2!BM33</f>
        <v>7452.7564071618699</v>
      </c>
      <c r="BN33" s="29">
        <f>SAM_working2!BN33</f>
        <v>261582.55209903</v>
      </c>
      <c r="BO33" s="29">
        <f>SAM_working2!BO33</f>
        <v>63539222.594560899</v>
      </c>
      <c r="BP33" s="29">
        <f>SAM_working2!BP33</f>
        <v>80930.880597809301</v>
      </c>
      <c r="BQ33" s="29">
        <f>SAM_working2!BQ33</f>
        <v>379627606.00530899</v>
      </c>
      <c r="BR33" s="29">
        <f>SAM_working2!BR33</f>
        <v>19236550.390788399</v>
      </c>
      <c r="BS33" s="29">
        <f>SAM_working2!BS33</f>
        <v>508461962.07697499</v>
      </c>
      <c r="BT33" s="29">
        <f>SAM_working2!BT33</f>
        <v>59548599.427354902</v>
      </c>
      <c r="BU33" s="29">
        <f>SAM_working2!BU33</f>
        <v>21692544.030036598</v>
      </c>
      <c r="BV33" s="29">
        <f>SAM_working2!BV33</f>
        <v>28016477.044325501</v>
      </c>
      <c r="BW33" s="29">
        <f>SAM_working2!BW33</f>
        <v>38754809.716481604</v>
      </c>
      <c r="BX33" s="29">
        <f>SAM_working2!BX33</f>
        <v>4625673.7883139299</v>
      </c>
      <c r="BY33" s="29">
        <f>SAM_working2!BY33</f>
        <v>150140696.557845</v>
      </c>
      <c r="BZ33" s="29">
        <f>SAM_working2!BZ33</f>
        <v>4171152.1231351998</v>
      </c>
      <c r="CA33" s="29">
        <f>SAM_working2!CA33</f>
        <v>142765.743805976</v>
      </c>
      <c r="CB33" s="29">
        <f>SAM_working2!CB33</f>
        <v>5686269.5662044697</v>
      </c>
      <c r="CC33" s="29">
        <f>SAM_working2!CC33</f>
        <v>5988956.7911274098</v>
      </c>
      <c r="CD33" s="29">
        <f>SAM_working2!CD33</f>
        <v>53724392.530185297</v>
      </c>
      <c r="CE33" s="29">
        <f>SAM_working2!CE33</f>
        <v>874849497.26895797</v>
      </c>
      <c r="CF33" s="29">
        <f>SAM_working2!CF33</f>
        <v>29525710.454009999</v>
      </c>
      <c r="CG33" s="29">
        <f>SAM_working2!CG33</f>
        <v>74305768.511644393</v>
      </c>
      <c r="CH33" s="29">
        <f>SAM_working2!CH33</f>
        <v>0</v>
      </c>
      <c r="CI33" s="29">
        <f>SAM_working2!CI33</f>
        <v>131410491.420573</v>
      </c>
      <c r="CJ33" s="29">
        <f>SAM_working2!CJ33</f>
        <v>0</v>
      </c>
      <c r="CK33" s="29">
        <f>SAM_working2!CK33</f>
        <v>0</v>
      </c>
      <c r="CL33" s="29">
        <f>SAM_working2!CL33</f>
        <v>0</v>
      </c>
      <c r="CM33" s="29">
        <f>SAM_working2!CM33</f>
        <v>0</v>
      </c>
      <c r="CN33" s="29">
        <f>SAM_working2!CN33</f>
        <v>0</v>
      </c>
      <c r="CO33" s="29">
        <f>SAM_working2!CO33</f>
        <v>81061814.686802894</v>
      </c>
      <c r="CP33" s="29">
        <f>SAM_working2!CP33</f>
        <v>85856612.893236503</v>
      </c>
      <c r="CQ33" s="29">
        <f>SAM_working2!CQ33</f>
        <v>86886052.112108901</v>
      </c>
      <c r="CR33" s="29">
        <f>SAM_working2!CR33</f>
        <v>89660746.143821895</v>
      </c>
      <c r="CS33" s="29">
        <f>SAM_working2!CS33</f>
        <v>216122398.88152599</v>
      </c>
      <c r="CT33" s="29">
        <f>SAM_working2!CT33</f>
        <v>379505999.56057501</v>
      </c>
      <c r="CU33" s="29">
        <f>SAM_working2!CU33</f>
        <v>864445946.87782395</v>
      </c>
      <c r="CV33" s="29">
        <f>SAM_working2!CV33</f>
        <v>968905343.18493795</v>
      </c>
      <c r="CW33" s="29">
        <f>SAM_working2!CW33</f>
        <v>2087438488.402</v>
      </c>
      <c r="CX33" s="29">
        <f>SAM_working2!CX33</f>
        <v>10908631.605459901</v>
      </c>
      <c r="CY33" s="29">
        <f>SAM_working2!CY33</f>
        <v>3936076418.6426401</v>
      </c>
      <c r="CZ33" s="29">
        <f>SAM_working2!CZ33</f>
        <v>209593727.501313</v>
      </c>
      <c r="DA33" s="29">
        <f>SAM_working2!DA33</f>
        <v>383904328.64433599</v>
      </c>
      <c r="DB33" s="29">
        <f>SAM_working2!DB33</f>
        <v>101345744.74378499</v>
      </c>
      <c r="DC33" s="29">
        <f>SAM_working2!DC33</f>
        <v>28918141.719154801</v>
      </c>
      <c r="DD33" s="29">
        <f>SAM_working2!DD33</f>
        <v>110250019.958121</v>
      </c>
      <c r="DE33" s="29">
        <f>SAM_working2!DE33</f>
        <v>0</v>
      </c>
      <c r="DF33" s="29">
        <f>SAM_working2!DF33</f>
        <v>29232164902.501598</v>
      </c>
      <c r="DG33" s="29">
        <f>SAM_working2!DG33</f>
        <v>248413452.98423499</v>
      </c>
      <c r="DH33" s="29">
        <f>SAM_working2!DH33</f>
        <v>18110121020.017799</v>
      </c>
      <c r="DI33" s="29">
        <f>SAM_working2!DI33</f>
        <v>46853809063.498398</v>
      </c>
      <c r="DJ33" s="29">
        <f t="shared" si="0"/>
        <v>119994660462.94638</v>
      </c>
    </row>
    <row r="34" spans="1:114">
      <c r="A34" t="s">
        <v>33</v>
      </c>
      <c r="B34" s="29">
        <f>SAM_working2!B34</f>
        <v>44283.114653589801</v>
      </c>
      <c r="C34" s="29">
        <f>SAM_working2!C34</f>
        <v>0</v>
      </c>
      <c r="D34" s="60">
        <f>SAM_working2!D34-FV_proportion_col!G34</f>
        <v>803789.97839025396</v>
      </c>
      <c r="E34" s="60">
        <f>SAM_working2!E34-FV_proportion_col!H34</f>
        <v>573186.34371740499</v>
      </c>
      <c r="F34" s="29">
        <f>SAM_working2!F34</f>
        <v>33248.298389935597</v>
      </c>
      <c r="G34" s="29">
        <f>SAM_working2!G34</f>
        <v>0.41237839723122299</v>
      </c>
      <c r="H34" s="29">
        <f>SAM_working2!H34</f>
        <v>160.50454702830299</v>
      </c>
      <c r="I34" s="29">
        <f>SAM_working2!I34</f>
        <v>72.584288095491701</v>
      </c>
      <c r="J34" s="29">
        <f>SAM_working2!J34</f>
        <v>56898.908378195702</v>
      </c>
      <c r="K34" s="29">
        <f>SAM_working2!K34</f>
        <v>28131.0144639303</v>
      </c>
      <c r="L34" s="29">
        <f>SAM_working2!L34</f>
        <v>14786.2037963232</v>
      </c>
      <c r="M34" s="29">
        <f>SAM_working2!M34</f>
        <v>40519.507010314002</v>
      </c>
      <c r="N34" s="29">
        <f>SAM_working2!N34</f>
        <v>537749934.98716998</v>
      </c>
      <c r="O34" s="29">
        <f>SAM_working2!O34</f>
        <v>456107.61417257698</v>
      </c>
      <c r="P34" s="29">
        <f>SAM_working2!P34</f>
        <v>389935.606396847</v>
      </c>
      <c r="Q34" s="29">
        <f>SAM_working2!Q34</f>
        <v>13999.787677877601</v>
      </c>
      <c r="R34" s="29">
        <f>SAM_working2!R34</f>
        <v>36988.670602501603</v>
      </c>
      <c r="S34" s="29">
        <f>SAM_working2!S34</f>
        <v>36114.548246868399</v>
      </c>
      <c r="T34" s="29">
        <f>SAM_working2!T34</f>
        <v>1490.6130091007601</v>
      </c>
      <c r="U34" s="29">
        <f>SAM_working2!U34</f>
        <v>20108499.403376602</v>
      </c>
      <c r="V34" s="29">
        <f>SAM_working2!V34</f>
        <v>294111.28422557702</v>
      </c>
      <c r="W34" s="29">
        <f>SAM_working2!W34</f>
        <v>46806.402712338</v>
      </c>
      <c r="X34" s="29">
        <f>SAM_working2!X34</f>
        <v>47184.434447164604</v>
      </c>
      <c r="Y34" s="29">
        <f>SAM_working2!Y34</f>
        <v>305969.19006096403</v>
      </c>
      <c r="Z34" s="29">
        <f>SAM_working2!Z34</f>
        <v>6779748.8345280401</v>
      </c>
      <c r="AA34" s="29">
        <f>SAM_working2!AA34</f>
        <v>345301.71005258401</v>
      </c>
      <c r="AB34" s="29">
        <f>SAM_working2!AB34</f>
        <v>398514.459834348</v>
      </c>
      <c r="AC34" s="29">
        <f>SAM_working2!AC34</f>
        <v>1268422.56411103</v>
      </c>
      <c r="AD34" s="29">
        <f>SAM_working2!AD34</f>
        <v>975010.39249322098</v>
      </c>
      <c r="AE34" s="29">
        <f>SAM_working2!AE34</f>
        <v>17730626.7149822</v>
      </c>
      <c r="AF34" s="29">
        <f>SAM_working2!AF34</f>
        <v>590385.05934749998</v>
      </c>
      <c r="AG34" s="29">
        <f>SAM_working2!AG34</f>
        <v>7728608.0999417603</v>
      </c>
      <c r="AH34" s="29">
        <f>SAM_working2!AH34</f>
        <v>55750123.707297899</v>
      </c>
      <c r="AI34" s="29">
        <f>SAM_working2!AI34</f>
        <v>6736679.3253872497</v>
      </c>
      <c r="AJ34" s="29">
        <f>SAM_working2!AJ34</f>
        <v>15625208.978416</v>
      </c>
      <c r="AK34" s="29">
        <f>SAM_working2!AK34</f>
        <v>2216274.17372467</v>
      </c>
      <c r="AL34" s="29">
        <f>SAM_working2!AL34</f>
        <v>727598.59529723297</v>
      </c>
      <c r="AM34" s="29">
        <f>SAM_working2!AM34</f>
        <v>94704.765995100606</v>
      </c>
      <c r="AN34" s="29">
        <f>SAM_working2!AN34</f>
        <v>386786.84730854398</v>
      </c>
      <c r="AO34" s="29">
        <f>SAM_working2!AO34</f>
        <v>108366.774624835</v>
      </c>
      <c r="AP34" s="29">
        <f>SAM_working2!AP34</f>
        <v>31665.1249813135</v>
      </c>
      <c r="AQ34" s="29">
        <f>SAM_working2!AQ34</f>
        <v>2741851.67741659</v>
      </c>
      <c r="AR34" s="29">
        <f>SAM_working2!AR34</f>
        <v>6918252.0982615398</v>
      </c>
      <c r="AS34" s="29">
        <f>SAM_working2!AS34</f>
        <v>220169.23271460799</v>
      </c>
      <c r="AT34" s="29">
        <f>SAM_working2!AT34</f>
        <v>8047.1630495774998</v>
      </c>
      <c r="AU34" s="29">
        <f>SAM_working2!AU34</f>
        <v>410900.35013849201</v>
      </c>
      <c r="AV34" s="29">
        <f>SAM_working2!AV34</f>
        <v>34262.952603222097</v>
      </c>
      <c r="AW34" s="29">
        <f>SAM_working2!AW34</f>
        <v>192307.331585376</v>
      </c>
      <c r="AX34" s="29">
        <f>SAM_working2!AX34</f>
        <v>20572.352813580401</v>
      </c>
      <c r="AY34" s="29">
        <f>SAM_working2!AY34</f>
        <v>38250.878364359</v>
      </c>
      <c r="AZ34" s="29">
        <f>SAM_working2!AZ34</f>
        <v>11059.9884436107</v>
      </c>
      <c r="BA34" s="29">
        <f>SAM_working2!BA34</f>
        <v>11591.051856661999</v>
      </c>
      <c r="BB34" s="29">
        <f>SAM_working2!BB34</f>
        <v>87083.510576733504</v>
      </c>
      <c r="BC34" s="29">
        <f>SAM_working2!BC34</f>
        <v>73385.676197424793</v>
      </c>
      <c r="BD34" s="29">
        <f>SAM_working2!BD34</f>
        <v>87418.5072066055</v>
      </c>
      <c r="BE34" s="29">
        <f>SAM_working2!BE34</f>
        <v>210152.364711392</v>
      </c>
      <c r="BF34" s="29">
        <f>SAM_working2!BF34</f>
        <v>4953817.1708386997</v>
      </c>
      <c r="BG34" s="29">
        <f>SAM_working2!BG34</f>
        <v>19252744.592362199</v>
      </c>
      <c r="BH34" s="29">
        <f>SAM_working2!BH34</f>
        <v>439628.05448275199</v>
      </c>
      <c r="BI34" s="29">
        <f>SAM_working2!BI34</f>
        <v>35099.931400929403</v>
      </c>
      <c r="BJ34" s="29">
        <f>SAM_working2!BJ34</f>
        <v>77333.0938827543</v>
      </c>
      <c r="BK34" s="29">
        <f>SAM_working2!BK34</f>
        <v>36290.588959503802</v>
      </c>
      <c r="BL34" s="29">
        <f>SAM_working2!BL34</f>
        <v>47410.8170340543</v>
      </c>
      <c r="BM34" s="29">
        <f>SAM_working2!BM34</f>
        <v>3896.1466866707901</v>
      </c>
      <c r="BN34" s="29">
        <f>SAM_working2!BN34</f>
        <v>223839857.18077701</v>
      </c>
      <c r="BO34" s="29">
        <f>SAM_working2!BO34</f>
        <v>356249.62163989001</v>
      </c>
      <c r="BP34" s="29">
        <f>SAM_working2!BP34</f>
        <v>35143.549699952899</v>
      </c>
      <c r="BQ34" s="29">
        <f>SAM_working2!BQ34</f>
        <v>15725649.410155401</v>
      </c>
      <c r="BR34" s="29">
        <f>SAM_working2!BR34</f>
        <v>141693.410796051</v>
      </c>
      <c r="BS34" s="29">
        <f>SAM_working2!BS34</f>
        <v>647697.47297595302</v>
      </c>
      <c r="BT34" s="29">
        <f>SAM_working2!BT34</f>
        <v>100982.325217102</v>
      </c>
      <c r="BU34" s="29">
        <f>SAM_working2!BU34</f>
        <v>68012.272021209297</v>
      </c>
      <c r="BV34" s="29">
        <f>SAM_working2!BV34</f>
        <v>4140942.52586678</v>
      </c>
      <c r="BW34" s="29">
        <f>SAM_working2!BW34</f>
        <v>2529571.31604956</v>
      </c>
      <c r="BX34" s="29">
        <f>SAM_working2!BX34</f>
        <v>160937.88059781201</v>
      </c>
      <c r="BY34" s="29">
        <f>SAM_working2!BY34</f>
        <v>7198486.51089451</v>
      </c>
      <c r="BZ34" s="29">
        <f>SAM_working2!BZ34</f>
        <v>21228310.585891899</v>
      </c>
      <c r="CA34" s="29">
        <f>SAM_working2!CA34</f>
        <v>7032.8271697371201</v>
      </c>
      <c r="CB34" s="29">
        <f>SAM_working2!CB34</f>
        <v>5287881.6714416798</v>
      </c>
      <c r="CC34" s="29">
        <f>SAM_working2!CC34</f>
        <v>326093.33715956</v>
      </c>
      <c r="CD34" s="29">
        <f>SAM_working2!CD34</f>
        <v>12850235.1114383</v>
      </c>
      <c r="CE34" s="29">
        <f>SAM_working2!CE34</f>
        <v>7520140.9772643698</v>
      </c>
      <c r="CF34" s="29">
        <f>SAM_working2!CF34</f>
        <v>1631671.9360800399</v>
      </c>
      <c r="CG34" s="29">
        <f>SAM_working2!CG34</f>
        <v>5804099.5200514402</v>
      </c>
      <c r="CH34" s="29">
        <f>SAM_working2!CH34</f>
        <v>0</v>
      </c>
      <c r="CI34" s="29">
        <f>SAM_working2!CI34</f>
        <v>30859012.314224299</v>
      </c>
      <c r="CJ34" s="29">
        <f>SAM_working2!CJ34</f>
        <v>0</v>
      </c>
      <c r="CK34" s="29">
        <f>SAM_working2!CK34</f>
        <v>0</v>
      </c>
      <c r="CL34" s="29">
        <f>SAM_working2!CL34</f>
        <v>0</v>
      </c>
      <c r="CM34" s="29">
        <f>SAM_working2!CM34</f>
        <v>0</v>
      </c>
      <c r="CN34" s="29">
        <f>SAM_working2!CN34</f>
        <v>0</v>
      </c>
      <c r="CO34" s="29">
        <f>SAM_working2!CO34</f>
        <v>15785496.7217388</v>
      </c>
      <c r="CP34" s="29">
        <f>SAM_working2!CP34</f>
        <v>21114811.521277402</v>
      </c>
      <c r="CQ34" s="29">
        <f>SAM_working2!CQ34</f>
        <v>32019930.5465106</v>
      </c>
      <c r="CR34" s="29">
        <f>SAM_working2!CR34</f>
        <v>24320850.2404356</v>
      </c>
      <c r="CS34" s="29">
        <f>SAM_working2!CS34</f>
        <v>58408166.078429498</v>
      </c>
      <c r="CT34" s="29">
        <f>SAM_working2!CT34</f>
        <v>83752830.036359996</v>
      </c>
      <c r="CU34" s="29">
        <f>SAM_working2!CU34</f>
        <v>162205795.04448301</v>
      </c>
      <c r="CV34" s="29">
        <f>SAM_working2!CV34</f>
        <v>168945641.578417</v>
      </c>
      <c r="CW34" s="29">
        <f>SAM_working2!CW34</f>
        <v>484864414.46708298</v>
      </c>
      <c r="CX34" s="29">
        <f>SAM_working2!CX34</f>
        <v>48293.229530543802</v>
      </c>
      <c r="CY34" s="29">
        <f>SAM_working2!CY34</f>
        <v>505694.36740489199</v>
      </c>
      <c r="CZ34" s="29">
        <f>SAM_working2!CZ34</f>
        <v>403847.00603393198</v>
      </c>
      <c r="DA34" s="29">
        <f>SAM_working2!DA34</f>
        <v>1303772.9221633601</v>
      </c>
      <c r="DB34" s="29">
        <f>SAM_working2!DB34</f>
        <v>1431610.0231554301</v>
      </c>
      <c r="DC34" s="29">
        <f>SAM_working2!DC34</f>
        <v>455931.54228373198</v>
      </c>
      <c r="DD34" s="29">
        <f>SAM_working2!DD34</f>
        <v>16570470.3998625</v>
      </c>
      <c r="DE34" s="29">
        <f>SAM_working2!DE34</f>
        <v>0</v>
      </c>
      <c r="DF34" s="29">
        <f>SAM_working2!DF34</f>
        <v>1944295021.52424</v>
      </c>
      <c r="DG34" s="29">
        <f>SAM_working2!DG34</f>
        <v>7990534.3695944902</v>
      </c>
      <c r="DH34" s="29">
        <f>SAM_working2!DH34</f>
        <v>201510316.21739301</v>
      </c>
      <c r="DI34" s="29">
        <f>SAM_working2!DI34</f>
        <v>4153399936.9398799</v>
      </c>
      <c r="DJ34" s="29">
        <f t="shared" si="0"/>
        <v>8434280837.605711</v>
      </c>
    </row>
    <row r="35" spans="1:114">
      <c r="A35" t="s">
        <v>34</v>
      </c>
      <c r="B35" s="29">
        <f>SAM_working2!B35</f>
        <v>391721.91014959302</v>
      </c>
      <c r="C35" s="29">
        <f>SAM_working2!C35</f>
        <v>0</v>
      </c>
      <c r="D35" s="60">
        <f>SAM_working2!D35-FV_proportion_col!G35</f>
        <v>912549.41471122205</v>
      </c>
      <c r="E35" s="60">
        <f>SAM_working2!E35-FV_proportion_col!H35</f>
        <v>625329.96724111901</v>
      </c>
      <c r="F35" s="29">
        <f>SAM_working2!F35</f>
        <v>1674937.4479319099</v>
      </c>
      <c r="G35" s="29">
        <f>SAM_working2!G35</f>
        <v>50.665983745021002</v>
      </c>
      <c r="H35" s="29">
        <f>SAM_working2!H35</f>
        <v>389.66794408309403</v>
      </c>
      <c r="I35" s="29">
        <f>SAM_working2!I35</f>
        <v>1431.2772650013901</v>
      </c>
      <c r="J35" s="29">
        <f>SAM_working2!J35</f>
        <v>1261154.4611458001</v>
      </c>
      <c r="K35" s="29">
        <f>SAM_working2!K35</f>
        <v>185876.91948727099</v>
      </c>
      <c r="L35" s="29">
        <f>SAM_working2!L35</f>
        <v>67455.176970547298</v>
      </c>
      <c r="M35" s="29">
        <f>SAM_working2!M35</f>
        <v>1917216.5473992799</v>
      </c>
      <c r="N35" s="29">
        <f>SAM_working2!N35</f>
        <v>38972442.768252403</v>
      </c>
      <c r="O35" s="29">
        <f>SAM_working2!O35</f>
        <v>4964473.2336641597</v>
      </c>
      <c r="P35" s="29">
        <f>SAM_working2!P35</f>
        <v>2251859.5194398402</v>
      </c>
      <c r="Q35" s="29">
        <f>SAM_working2!Q35</f>
        <v>96876.943739745198</v>
      </c>
      <c r="R35" s="29">
        <f>SAM_working2!R35</f>
        <v>251738.49599716501</v>
      </c>
      <c r="S35" s="29">
        <f>SAM_working2!S35</f>
        <v>18672365.974770799</v>
      </c>
      <c r="T35" s="29">
        <f>SAM_working2!T35</f>
        <v>373949.80613803799</v>
      </c>
      <c r="U35" s="29">
        <f>SAM_working2!U35</f>
        <v>2694077.5202072002</v>
      </c>
      <c r="V35" s="29">
        <f>SAM_working2!V35</f>
        <v>1166548.6187322801</v>
      </c>
      <c r="W35" s="29">
        <f>SAM_working2!W35</f>
        <v>841895.05256640399</v>
      </c>
      <c r="X35" s="29">
        <f>SAM_working2!X35</f>
        <v>1185265.11182615</v>
      </c>
      <c r="Y35" s="29">
        <f>SAM_working2!Y35</f>
        <v>5331789.3680576403</v>
      </c>
      <c r="Z35" s="29">
        <f>SAM_working2!Z35</f>
        <v>3807371.43790241</v>
      </c>
      <c r="AA35" s="29">
        <f>SAM_working2!AA35</f>
        <v>2448924.4978842302</v>
      </c>
      <c r="AB35" s="29">
        <f>SAM_working2!AB35</f>
        <v>643953.51614927896</v>
      </c>
      <c r="AC35" s="29">
        <f>SAM_working2!AC35</f>
        <v>4737651.5826187199</v>
      </c>
      <c r="AD35" s="29">
        <f>SAM_working2!AD35</f>
        <v>16140700.4717359</v>
      </c>
      <c r="AE35" s="29">
        <f>SAM_working2!AE35</f>
        <v>9357963.0188226402</v>
      </c>
      <c r="AF35" s="29">
        <f>SAM_working2!AF35</f>
        <v>6082454.2602000302</v>
      </c>
      <c r="AG35" s="29">
        <f>SAM_working2!AG35</f>
        <v>25817629.641334198</v>
      </c>
      <c r="AH35" s="29">
        <f>SAM_working2!AH35</f>
        <v>1379646.3769829799</v>
      </c>
      <c r="AI35" s="29">
        <f>SAM_working2!AI35</f>
        <v>219227673.65436</v>
      </c>
      <c r="AJ35" s="29">
        <f>SAM_working2!AJ35</f>
        <v>29423561.247938801</v>
      </c>
      <c r="AK35" s="29">
        <f>SAM_working2!AK35</f>
        <v>10303942.1386155</v>
      </c>
      <c r="AL35" s="29">
        <f>SAM_working2!AL35</f>
        <v>244854.21908243001</v>
      </c>
      <c r="AM35" s="29">
        <f>SAM_working2!AM35</f>
        <v>704245.65899031598</v>
      </c>
      <c r="AN35" s="29">
        <f>SAM_working2!AN35</f>
        <v>2776962.4966243999</v>
      </c>
      <c r="AO35" s="29">
        <f>SAM_working2!AO35</f>
        <v>884980.296455067</v>
      </c>
      <c r="AP35" s="29">
        <f>SAM_working2!AP35</f>
        <v>428520.82160076097</v>
      </c>
      <c r="AQ35" s="29">
        <f>SAM_working2!AQ35</f>
        <v>9873521.8958299495</v>
      </c>
      <c r="AR35" s="29">
        <f>SAM_working2!AR35</f>
        <v>1457112.0426153</v>
      </c>
      <c r="AS35" s="29">
        <f>SAM_working2!AS35</f>
        <v>971434.66148993303</v>
      </c>
      <c r="AT35" s="29">
        <f>SAM_working2!AT35</f>
        <v>280889.24862466898</v>
      </c>
      <c r="AU35" s="29">
        <f>SAM_working2!AU35</f>
        <v>198240.50485536901</v>
      </c>
      <c r="AV35" s="29">
        <f>SAM_working2!AV35</f>
        <v>218361.61392569201</v>
      </c>
      <c r="AW35" s="29">
        <f>SAM_working2!AW35</f>
        <v>728770.96874581405</v>
      </c>
      <c r="AX35" s="29">
        <f>SAM_working2!AX35</f>
        <v>1381726.3638613599</v>
      </c>
      <c r="AY35" s="29">
        <f>SAM_working2!AY35</f>
        <v>224383.98407929801</v>
      </c>
      <c r="AZ35" s="29">
        <f>SAM_working2!AZ35</f>
        <v>862591.20567552606</v>
      </c>
      <c r="BA35" s="29">
        <f>SAM_working2!BA35</f>
        <v>293748.77371824603</v>
      </c>
      <c r="BB35" s="29">
        <f>SAM_working2!BB35</f>
        <v>1814022.74900907</v>
      </c>
      <c r="BC35" s="29">
        <f>SAM_working2!BC35</f>
        <v>2883845.0106162298</v>
      </c>
      <c r="BD35" s="29">
        <f>SAM_working2!BD35</f>
        <v>1713535.6534998701</v>
      </c>
      <c r="BE35" s="29">
        <f>SAM_working2!BE35</f>
        <v>1664935.3167819099</v>
      </c>
      <c r="BF35" s="29">
        <f>SAM_working2!BF35</f>
        <v>6530235.3282109899</v>
      </c>
      <c r="BG35" s="29">
        <f>SAM_working2!BG35</f>
        <v>7128923.3123550098</v>
      </c>
      <c r="BH35" s="29">
        <f>SAM_working2!BH35</f>
        <v>13039948.484355399</v>
      </c>
      <c r="BI35" s="29">
        <f>SAM_working2!BI35</f>
        <v>2938571.3414088702</v>
      </c>
      <c r="BJ35" s="29">
        <f>SAM_working2!BJ35</f>
        <v>7280600.3178969398</v>
      </c>
      <c r="BK35" s="29">
        <f>SAM_working2!BK35</f>
        <v>2746603.2841363</v>
      </c>
      <c r="BL35" s="29">
        <f>SAM_working2!BL35</f>
        <v>3069368.7605218301</v>
      </c>
      <c r="BM35" s="29">
        <f>SAM_working2!BM35</f>
        <v>425359.429678416</v>
      </c>
      <c r="BN35" s="29">
        <f>SAM_working2!BN35</f>
        <v>17949900.925241899</v>
      </c>
      <c r="BO35" s="29">
        <f>SAM_working2!BO35</f>
        <v>2500943.9363234299</v>
      </c>
      <c r="BP35" s="29">
        <f>SAM_working2!BP35</f>
        <v>1247186.65940674</v>
      </c>
      <c r="BQ35" s="29">
        <f>SAM_working2!BQ35</f>
        <v>98973629.186400503</v>
      </c>
      <c r="BR35" s="29">
        <f>SAM_working2!BR35</f>
        <v>5281041.5067788297</v>
      </c>
      <c r="BS35" s="29">
        <f>SAM_working2!BS35</f>
        <v>35564904.604662597</v>
      </c>
      <c r="BT35" s="29">
        <f>SAM_working2!BT35</f>
        <v>4198426.4098147796</v>
      </c>
      <c r="BU35" s="29">
        <f>SAM_working2!BU35</f>
        <v>9867994.7488604095</v>
      </c>
      <c r="BV35" s="29">
        <f>SAM_working2!BV35</f>
        <v>361223198.58294898</v>
      </c>
      <c r="BW35" s="29">
        <f>SAM_working2!BW35</f>
        <v>227637746.600876</v>
      </c>
      <c r="BX35" s="29">
        <f>SAM_working2!BX35</f>
        <v>9546454.5611527506</v>
      </c>
      <c r="BY35" s="29">
        <f>SAM_working2!BY35</f>
        <v>46521277.023570299</v>
      </c>
      <c r="BZ35" s="29">
        <f>SAM_working2!BZ35</f>
        <v>4505662.4683978697</v>
      </c>
      <c r="CA35" s="29">
        <f>SAM_working2!CA35</f>
        <v>726352.49419138802</v>
      </c>
      <c r="CB35" s="29">
        <f>SAM_working2!CB35</f>
        <v>9573646.8240491394</v>
      </c>
      <c r="CC35" s="29">
        <f>SAM_working2!CC35</f>
        <v>2341861.1484674099</v>
      </c>
      <c r="CD35" s="29">
        <f>SAM_working2!CD35</f>
        <v>24173923.472929399</v>
      </c>
      <c r="CE35" s="29">
        <f>SAM_working2!CE35</f>
        <v>8161890.4249896798</v>
      </c>
      <c r="CF35" s="29">
        <f>SAM_working2!CF35</f>
        <v>26416616.245349601</v>
      </c>
      <c r="CG35" s="29">
        <f>SAM_working2!CG35</f>
        <v>14463957.8493506</v>
      </c>
      <c r="CH35" s="29">
        <f>SAM_working2!CH35</f>
        <v>0</v>
      </c>
      <c r="CI35" s="29">
        <f>SAM_working2!CI35</f>
        <v>6411731.2454367597</v>
      </c>
      <c r="CJ35" s="29">
        <f>SAM_working2!CJ35</f>
        <v>0</v>
      </c>
      <c r="CK35" s="29">
        <f>SAM_working2!CK35</f>
        <v>0</v>
      </c>
      <c r="CL35" s="29">
        <f>SAM_working2!CL35</f>
        <v>0</v>
      </c>
      <c r="CM35" s="29">
        <f>SAM_working2!CM35</f>
        <v>0</v>
      </c>
      <c r="CN35" s="29">
        <f>SAM_working2!CN35</f>
        <v>0</v>
      </c>
      <c r="CO35" s="29">
        <f>SAM_working2!CO35</f>
        <v>52807119.787311301</v>
      </c>
      <c r="CP35" s="29">
        <f>SAM_working2!CP35</f>
        <v>78508776.886467904</v>
      </c>
      <c r="CQ35" s="29">
        <f>SAM_working2!CQ35</f>
        <v>68865909.348070204</v>
      </c>
      <c r="CR35" s="29">
        <f>SAM_working2!CR35</f>
        <v>65027396.534677804</v>
      </c>
      <c r="CS35" s="29">
        <f>SAM_working2!CS35</f>
        <v>171373322.450398</v>
      </c>
      <c r="CT35" s="29">
        <f>SAM_working2!CT35</f>
        <v>295405239.36364597</v>
      </c>
      <c r="CU35" s="29">
        <f>SAM_working2!CU35</f>
        <v>485393881.83499599</v>
      </c>
      <c r="CV35" s="29">
        <f>SAM_working2!CV35</f>
        <v>382116693.739375</v>
      </c>
      <c r="CW35" s="29">
        <f>SAM_working2!CW35</f>
        <v>1086961108.4047999</v>
      </c>
      <c r="CX35" s="29">
        <f>SAM_working2!CX35</f>
        <v>3169646.3732964201</v>
      </c>
      <c r="CY35" s="29">
        <f>SAM_working2!CY35</f>
        <v>29079849.771762699</v>
      </c>
      <c r="CZ35" s="29">
        <f>SAM_working2!CZ35</f>
        <v>19672481.480303299</v>
      </c>
      <c r="DA35" s="29">
        <f>SAM_working2!DA35</f>
        <v>35092711.214771502</v>
      </c>
      <c r="DB35" s="29">
        <f>SAM_working2!DB35</f>
        <v>18591513.086574402</v>
      </c>
      <c r="DC35" s="29">
        <f>SAM_working2!DC35</f>
        <v>134075617.797426</v>
      </c>
      <c r="DD35" s="29">
        <f>SAM_working2!DD35</f>
        <v>25578257.778955199</v>
      </c>
      <c r="DE35" s="29">
        <f>SAM_working2!DE35</f>
        <v>0</v>
      </c>
      <c r="DF35" s="29">
        <f>SAM_working2!DF35</f>
        <v>3271274228.5502601</v>
      </c>
      <c r="DG35" s="29">
        <f>SAM_working2!DG35</f>
        <v>37499998.398701198</v>
      </c>
      <c r="DH35" s="29">
        <f>SAM_working2!DH35</f>
        <v>5627566020.4168901</v>
      </c>
      <c r="DI35" s="29">
        <f>SAM_working2!DI35</f>
        <v>20177329640.033298</v>
      </c>
      <c r="DJ35" s="29">
        <f t="shared" si="0"/>
        <v>33468656921.62999</v>
      </c>
    </row>
    <row r="36" spans="1:114">
      <c r="A36" t="s">
        <v>35</v>
      </c>
      <c r="B36" s="29">
        <f>SAM_working2!B36</f>
        <v>705447831.77918804</v>
      </c>
      <c r="C36" s="29">
        <f>SAM_working2!C36</f>
        <v>2061373.4032402399</v>
      </c>
      <c r="D36" s="60">
        <f>SAM_working2!D36-FV_proportion_col!G36</f>
        <v>901158180.34970748</v>
      </c>
      <c r="E36" s="60">
        <f>SAM_working2!E36-FV_proportion_col!H36</f>
        <v>664165094.99676228</v>
      </c>
      <c r="F36" s="29">
        <f>SAM_working2!F36</f>
        <v>2000647538.1607201</v>
      </c>
      <c r="G36" s="29">
        <f>SAM_working2!G36</f>
        <v>7946154.1919646002</v>
      </c>
      <c r="H36" s="29">
        <f>SAM_working2!H36</f>
        <v>352739.55848411901</v>
      </c>
      <c r="I36" s="29">
        <f>SAM_working2!I36</f>
        <v>3140540.1324364999</v>
      </c>
      <c r="J36" s="29">
        <f>SAM_working2!J36</f>
        <v>409946452.11191303</v>
      </c>
      <c r="K36" s="29">
        <f>SAM_working2!K36</f>
        <v>131427753.017784</v>
      </c>
      <c r="L36" s="29">
        <f>SAM_working2!L36</f>
        <v>88275105.808831796</v>
      </c>
      <c r="M36" s="29">
        <f>SAM_working2!M36</f>
        <v>725889416.32830095</v>
      </c>
      <c r="N36" s="29">
        <f>SAM_working2!N36</f>
        <v>18100443847.573601</v>
      </c>
      <c r="O36" s="29">
        <f>SAM_working2!O36</f>
        <v>11483745809.5811</v>
      </c>
      <c r="P36" s="29">
        <f>SAM_working2!P36</f>
        <v>3530293725.6104598</v>
      </c>
      <c r="Q36" s="29">
        <f>SAM_working2!Q36</f>
        <v>111068427.09683999</v>
      </c>
      <c r="R36" s="29">
        <f>SAM_working2!R36</f>
        <v>96754436.029268995</v>
      </c>
      <c r="S36" s="29">
        <f>SAM_working2!S36</f>
        <v>327046188.115421</v>
      </c>
      <c r="T36" s="29">
        <f>SAM_working2!T36</f>
        <v>74956734.349721104</v>
      </c>
      <c r="U36" s="29">
        <f>SAM_working2!U36</f>
        <v>1282698409.2221799</v>
      </c>
      <c r="V36" s="29">
        <f>SAM_working2!V36</f>
        <v>1205252857.00843</v>
      </c>
      <c r="W36" s="29">
        <f>SAM_working2!W36</f>
        <v>519777318.71478301</v>
      </c>
      <c r="X36" s="29">
        <f>SAM_working2!X36</f>
        <v>4153602939.4082699</v>
      </c>
      <c r="Y36" s="29">
        <f>SAM_working2!Y36</f>
        <v>8225392532.0052299</v>
      </c>
      <c r="Z36" s="29">
        <f>SAM_working2!Z36</f>
        <v>1655238654.1331501</v>
      </c>
      <c r="AA36" s="29">
        <f>SAM_working2!AA36</f>
        <v>939850817.08482897</v>
      </c>
      <c r="AB36" s="29">
        <f>SAM_working2!AB36</f>
        <v>1300775887.9082899</v>
      </c>
      <c r="AC36" s="29">
        <f>SAM_working2!AC36</f>
        <v>2880067418.8466601</v>
      </c>
      <c r="AD36" s="29">
        <f>SAM_working2!AD36</f>
        <v>3208999734.5202198</v>
      </c>
      <c r="AE36" s="29">
        <f>SAM_working2!AE36</f>
        <v>16747353614.8543</v>
      </c>
      <c r="AF36" s="29">
        <f>SAM_working2!AF36</f>
        <v>2337823495.7017999</v>
      </c>
      <c r="AG36" s="29">
        <f>SAM_working2!AG36</f>
        <v>16559966256.989</v>
      </c>
      <c r="AH36" s="29">
        <f>SAM_working2!AH36</f>
        <v>711340356.80659902</v>
      </c>
      <c r="AI36" s="29">
        <f>SAM_working2!AI36</f>
        <v>3098726606.8610601</v>
      </c>
      <c r="AJ36" s="29">
        <f>SAM_working2!AJ36</f>
        <v>9927888642.5999508</v>
      </c>
      <c r="AK36" s="29">
        <f>SAM_working2!AK36</f>
        <v>475346216.29792303</v>
      </c>
      <c r="AL36" s="29">
        <f>SAM_working2!AL36</f>
        <v>46704365.0309444</v>
      </c>
      <c r="AM36" s="29">
        <f>SAM_working2!AM36</f>
        <v>80857803.170380503</v>
      </c>
      <c r="AN36" s="29">
        <f>SAM_working2!AN36</f>
        <v>361556625.70055801</v>
      </c>
      <c r="AO36" s="29">
        <f>SAM_working2!AO36</f>
        <v>110544180.072952</v>
      </c>
      <c r="AP36" s="29">
        <f>SAM_working2!AP36</f>
        <v>80321567.440769807</v>
      </c>
      <c r="AQ36" s="29">
        <f>SAM_working2!AQ36</f>
        <v>243546400.288176</v>
      </c>
      <c r="AR36" s="29">
        <f>SAM_working2!AR36</f>
        <v>341619316.51030701</v>
      </c>
      <c r="AS36" s="29">
        <f>SAM_working2!AS36</f>
        <v>289634954.420138</v>
      </c>
      <c r="AT36" s="29">
        <f>SAM_working2!AT36</f>
        <v>456974127.41084498</v>
      </c>
      <c r="AU36" s="29">
        <f>SAM_working2!AU36</f>
        <v>162133694.961824</v>
      </c>
      <c r="AV36" s="29">
        <f>SAM_working2!AV36</f>
        <v>174234165.403413</v>
      </c>
      <c r="AW36" s="29">
        <f>SAM_working2!AW36</f>
        <v>1754894596.6069</v>
      </c>
      <c r="AX36" s="29">
        <f>SAM_working2!AX36</f>
        <v>407806334.37520301</v>
      </c>
      <c r="AY36" s="29">
        <f>SAM_working2!AY36</f>
        <v>64764848.505491696</v>
      </c>
      <c r="AZ36" s="29">
        <f>SAM_working2!AZ36</f>
        <v>114192356.11376099</v>
      </c>
      <c r="BA36" s="29">
        <f>SAM_working2!BA36</f>
        <v>147491809.184944</v>
      </c>
      <c r="BB36" s="29">
        <f>SAM_working2!BB36</f>
        <v>431347137.93820697</v>
      </c>
      <c r="BC36" s="29">
        <f>SAM_working2!BC36</f>
        <v>2385083388.9181399</v>
      </c>
      <c r="BD36" s="29">
        <f>SAM_working2!BD36</f>
        <v>84594200.264200702</v>
      </c>
      <c r="BE36" s="29">
        <f>SAM_working2!BE36</f>
        <v>536700415.505647</v>
      </c>
      <c r="BF36" s="29">
        <f>SAM_working2!BF36</f>
        <v>1205128162.0132799</v>
      </c>
      <c r="BG36" s="29">
        <f>SAM_working2!BG36</f>
        <v>665028930.51306701</v>
      </c>
      <c r="BH36" s="29">
        <f>SAM_working2!BH36</f>
        <v>701888967.45330095</v>
      </c>
      <c r="BI36" s="29">
        <f>SAM_working2!BI36</f>
        <v>126196795.604819</v>
      </c>
      <c r="BJ36" s="29">
        <f>SAM_working2!BJ36</f>
        <v>377281449.90052301</v>
      </c>
      <c r="BK36" s="29">
        <f>SAM_working2!BK36</f>
        <v>132681428.81099001</v>
      </c>
      <c r="BL36" s="29">
        <f>SAM_working2!BL36</f>
        <v>88992627.805802703</v>
      </c>
      <c r="BM36" s="29">
        <f>SAM_working2!BM36</f>
        <v>118711625.725683</v>
      </c>
      <c r="BN36" s="29">
        <f>SAM_working2!BN36</f>
        <v>1715092175.34358</v>
      </c>
      <c r="BO36" s="29">
        <f>SAM_working2!BO36</f>
        <v>2702179760.8557301</v>
      </c>
      <c r="BP36" s="29">
        <f>SAM_working2!BP36</f>
        <v>193439763.402924</v>
      </c>
      <c r="BQ36" s="29">
        <f>SAM_working2!BQ36</f>
        <v>5050760859.2235699</v>
      </c>
      <c r="BR36" s="29">
        <f>SAM_working2!BR36</f>
        <v>594934449.60994196</v>
      </c>
      <c r="BS36" s="29">
        <f>SAM_working2!BS36</f>
        <v>2132962374.5092599</v>
      </c>
      <c r="BT36" s="29">
        <f>SAM_working2!BT36</f>
        <v>656425548.81840396</v>
      </c>
      <c r="BU36" s="29">
        <f>SAM_working2!BU36</f>
        <v>626458389.52085996</v>
      </c>
      <c r="BV36" s="29">
        <f>SAM_working2!BV36</f>
        <v>5831132936.9410496</v>
      </c>
      <c r="BW36" s="29">
        <f>SAM_working2!BW36</f>
        <v>2814778589.9298401</v>
      </c>
      <c r="BX36" s="29">
        <f>SAM_working2!BX36</f>
        <v>538246093.48433697</v>
      </c>
      <c r="BY36" s="29">
        <f>SAM_working2!BY36</f>
        <v>1346498258.7885201</v>
      </c>
      <c r="BZ36" s="29">
        <f>SAM_working2!BZ36</f>
        <v>108035579.322574</v>
      </c>
      <c r="CA36" s="29">
        <f>SAM_working2!CA36</f>
        <v>40183912.0261712</v>
      </c>
      <c r="CB36" s="29">
        <f>SAM_working2!CB36</f>
        <v>605459861.12939799</v>
      </c>
      <c r="CC36" s="29">
        <f>SAM_working2!CC36</f>
        <v>472116267.30520701</v>
      </c>
      <c r="CD36" s="29">
        <f>SAM_working2!CD36</f>
        <v>5222338109.7263203</v>
      </c>
      <c r="CE36" s="29">
        <f>SAM_working2!CE36</f>
        <v>2658019386.1156201</v>
      </c>
      <c r="CF36" s="29">
        <f>SAM_working2!CF36</f>
        <v>541986047.75276899</v>
      </c>
      <c r="CG36" s="29">
        <f>SAM_working2!CG36</f>
        <v>548115455.86395705</v>
      </c>
      <c r="CH36" s="29">
        <f>SAM_working2!CH36</f>
        <v>0</v>
      </c>
      <c r="CI36" s="29">
        <f>SAM_working2!CI36</f>
        <v>2619824707.0977502</v>
      </c>
      <c r="CJ36" s="29">
        <f>SAM_working2!CJ36</f>
        <v>0</v>
      </c>
      <c r="CK36" s="29">
        <f>SAM_working2!CK36</f>
        <v>0</v>
      </c>
      <c r="CL36" s="29">
        <f>SAM_working2!CL36</f>
        <v>0</v>
      </c>
      <c r="CM36" s="29">
        <f>SAM_working2!CM36</f>
        <v>0</v>
      </c>
      <c r="CN36" s="29">
        <f>SAM_working2!CN36</f>
        <v>0</v>
      </c>
      <c r="CO36" s="29">
        <f>SAM_working2!CO36</f>
        <v>3373060381.4389801</v>
      </c>
      <c r="CP36" s="29">
        <f>SAM_working2!CP36</f>
        <v>4230406030.3887401</v>
      </c>
      <c r="CQ36" s="29">
        <f>SAM_working2!CQ36</f>
        <v>3515707000.4918098</v>
      </c>
      <c r="CR36" s="29">
        <f>SAM_working2!CR36</f>
        <v>4071033598.8407698</v>
      </c>
      <c r="CS36" s="29">
        <f>SAM_working2!CS36</f>
        <v>10021866981.9781</v>
      </c>
      <c r="CT36" s="29">
        <f>SAM_working2!CT36</f>
        <v>12302337600.4666</v>
      </c>
      <c r="CU36" s="29">
        <f>SAM_working2!CU36</f>
        <v>20344039701.716999</v>
      </c>
      <c r="CV36" s="29">
        <f>SAM_working2!CV36</f>
        <v>15580127539.4806</v>
      </c>
      <c r="CW36" s="29">
        <f>SAM_working2!CW36</f>
        <v>32866439221.301201</v>
      </c>
      <c r="CX36" s="29">
        <f>SAM_working2!CX36</f>
        <v>256437892.36308101</v>
      </c>
      <c r="CY36" s="29">
        <f>SAM_working2!CY36</f>
        <v>6021827773.0803003</v>
      </c>
      <c r="CZ36" s="29">
        <f>SAM_working2!CZ36</f>
        <v>525546420.67410803</v>
      </c>
      <c r="DA36" s="29">
        <f>SAM_working2!DA36</f>
        <v>4995123847.07199</v>
      </c>
      <c r="DB36" s="29">
        <f>SAM_working2!DB36</f>
        <v>1778481137.8309</v>
      </c>
      <c r="DC36" s="29">
        <f>SAM_working2!DC36</f>
        <v>4091741101.7128201</v>
      </c>
      <c r="DD36" s="29">
        <f>SAM_working2!DD36</f>
        <v>1364551597.9883499</v>
      </c>
      <c r="DE36" s="29">
        <f>SAM_working2!DE36</f>
        <v>0</v>
      </c>
      <c r="DF36" s="29">
        <f>SAM_working2!DF36</f>
        <v>508241671.12026799</v>
      </c>
      <c r="DG36" s="29">
        <f>SAM_working2!DG36</f>
        <v>1524867269.7177999</v>
      </c>
      <c r="DH36" s="29">
        <f>SAM_working2!DH36</f>
        <v>28425291559.5723</v>
      </c>
      <c r="DI36" s="29">
        <f>SAM_working2!DI36</f>
        <v>31510186179.972</v>
      </c>
      <c r="DJ36" s="29">
        <f t="shared" si="0"/>
        <v>350612084416.78406</v>
      </c>
    </row>
    <row r="37" spans="1:114">
      <c r="A37" t="s">
        <v>36</v>
      </c>
      <c r="B37" s="29">
        <f>SAM_working2!B37</f>
        <v>10102.256997258301</v>
      </c>
      <c r="C37" s="29">
        <f>SAM_working2!C37</f>
        <v>0</v>
      </c>
      <c r="D37" s="60">
        <f>SAM_working2!D37-FV_proportion_col!G37</f>
        <v>1661.91547578313</v>
      </c>
      <c r="E37" s="60">
        <f>SAM_working2!E37-FV_proportion_col!H37</f>
        <v>1551.84145762096</v>
      </c>
      <c r="F37" s="29">
        <f>SAM_working2!F37</f>
        <v>589901.70931385201</v>
      </c>
      <c r="G37" s="29">
        <f>SAM_working2!G37</f>
        <v>0</v>
      </c>
      <c r="H37" s="29">
        <f>SAM_working2!H37</f>
        <v>1590.36216007863</v>
      </c>
      <c r="I37" s="29">
        <f>SAM_working2!I37</f>
        <v>0</v>
      </c>
      <c r="J37" s="29">
        <f>SAM_working2!J37</f>
        <v>4236172.4238142399</v>
      </c>
      <c r="K37" s="29">
        <f>SAM_working2!K37</f>
        <v>5222249.1964942599</v>
      </c>
      <c r="L37" s="29">
        <f>SAM_working2!L37</f>
        <v>1767443.91086762</v>
      </c>
      <c r="M37" s="29">
        <f>SAM_working2!M37</f>
        <v>657656.12454018102</v>
      </c>
      <c r="N37" s="29">
        <f>SAM_working2!N37</f>
        <v>243221233.915382</v>
      </c>
      <c r="O37" s="29">
        <f>SAM_working2!O37</f>
        <v>72772921.670578793</v>
      </c>
      <c r="P37" s="29">
        <f>SAM_working2!P37</f>
        <v>86447726.924234703</v>
      </c>
      <c r="Q37" s="29">
        <f>SAM_working2!Q37</f>
        <v>50847.359835962801</v>
      </c>
      <c r="R37" s="29">
        <f>SAM_working2!R37</f>
        <v>346220.09095170099</v>
      </c>
      <c r="S37" s="29">
        <f>SAM_working2!S37</f>
        <v>0</v>
      </c>
      <c r="T37" s="29">
        <f>SAM_working2!T37</f>
        <v>0</v>
      </c>
      <c r="U37" s="29">
        <f>SAM_working2!U37</f>
        <v>24758791.541007198</v>
      </c>
      <c r="V37" s="29">
        <f>SAM_working2!V37</f>
        <v>22239321.115005601</v>
      </c>
      <c r="W37" s="29">
        <f>SAM_working2!W37</f>
        <v>4488158.2005597502</v>
      </c>
      <c r="X37" s="29">
        <f>SAM_working2!X37</f>
        <v>1950387.6050720101</v>
      </c>
      <c r="Y37" s="29">
        <f>SAM_working2!Y37</f>
        <v>44360018.139648698</v>
      </c>
      <c r="Z37" s="29">
        <f>SAM_working2!Z37</f>
        <v>7818882.0935808998</v>
      </c>
      <c r="AA37" s="29">
        <f>SAM_working2!AA37</f>
        <v>15855646.452278901</v>
      </c>
      <c r="AB37" s="29">
        <f>SAM_working2!AB37</f>
        <v>4691406.86616241</v>
      </c>
      <c r="AC37" s="29">
        <f>SAM_working2!AC37</f>
        <v>34841279.394447103</v>
      </c>
      <c r="AD37" s="29">
        <f>SAM_working2!AD37</f>
        <v>78951234.192807302</v>
      </c>
      <c r="AE37" s="29">
        <f>SAM_working2!AE37</f>
        <v>69693164.296480194</v>
      </c>
      <c r="AF37" s="29">
        <f>SAM_working2!AF37</f>
        <v>754062.54594139603</v>
      </c>
      <c r="AG37" s="29">
        <f>SAM_working2!AG37</f>
        <v>136888823.98017001</v>
      </c>
      <c r="AH37" s="29">
        <f>SAM_working2!AH37</f>
        <v>10328258.443477999</v>
      </c>
      <c r="AI37" s="29">
        <f>SAM_working2!AI37</f>
        <v>43159364.107215203</v>
      </c>
      <c r="AJ37" s="29">
        <f>SAM_working2!AJ37</f>
        <v>4018296.3493561498</v>
      </c>
      <c r="AK37" s="29">
        <f>SAM_working2!AK37</f>
        <v>30735603.999169301</v>
      </c>
      <c r="AL37" s="29">
        <f>SAM_working2!AL37</f>
        <v>1435588.64310162</v>
      </c>
      <c r="AM37" s="29">
        <f>SAM_working2!AM37</f>
        <v>13404479.7770939</v>
      </c>
      <c r="AN37" s="29">
        <f>SAM_working2!AN37</f>
        <v>51713697.2206707</v>
      </c>
      <c r="AO37" s="29">
        <f>SAM_working2!AO37</f>
        <v>18688427.909956399</v>
      </c>
      <c r="AP37" s="29">
        <f>SAM_working2!AP37</f>
        <v>3658749.7369349701</v>
      </c>
      <c r="AQ37" s="29">
        <f>SAM_working2!AQ37</f>
        <v>3342834.81417449</v>
      </c>
      <c r="AR37" s="29">
        <f>SAM_working2!AR37</f>
        <v>10395067.6590288</v>
      </c>
      <c r="AS37" s="29">
        <f>SAM_working2!AS37</f>
        <v>12358704.612810099</v>
      </c>
      <c r="AT37" s="29">
        <f>SAM_working2!AT37</f>
        <v>0</v>
      </c>
      <c r="AU37" s="29">
        <f>SAM_working2!AU37</f>
        <v>331090.59888600401</v>
      </c>
      <c r="AV37" s="29">
        <f>SAM_working2!AV37</f>
        <v>2712244.9613995398</v>
      </c>
      <c r="AW37" s="29">
        <f>SAM_working2!AW37</f>
        <v>177152620.49870899</v>
      </c>
      <c r="AX37" s="29">
        <f>SAM_working2!AX37</f>
        <v>1303392.6355683799</v>
      </c>
      <c r="AY37" s="29">
        <f>SAM_working2!AY37</f>
        <v>8047.6802094633304</v>
      </c>
      <c r="AZ37" s="29">
        <f>SAM_working2!AZ37</f>
        <v>441825.82475822698</v>
      </c>
      <c r="BA37" s="29">
        <f>SAM_working2!BA37</f>
        <v>314707.69326773298</v>
      </c>
      <c r="BB37" s="29">
        <f>SAM_working2!BB37</f>
        <v>5757381.5262491005</v>
      </c>
      <c r="BC37" s="29">
        <f>SAM_working2!BC37</f>
        <v>3829996.0895541599</v>
      </c>
      <c r="BD37" s="29">
        <f>SAM_working2!BD37</f>
        <v>5254704.6434602896</v>
      </c>
      <c r="BE37" s="29">
        <f>SAM_working2!BE37</f>
        <v>322044.25563383102</v>
      </c>
      <c r="BF37" s="29">
        <f>SAM_working2!BF37</f>
        <v>5824391.2111081304</v>
      </c>
      <c r="BG37" s="29">
        <f>SAM_working2!BG37</f>
        <v>2112511.4914633199</v>
      </c>
      <c r="BH37" s="29">
        <f>SAM_working2!BH37</f>
        <v>391022.98872100801</v>
      </c>
      <c r="BI37" s="29">
        <f>SAM_working2!BI37</f>
        <v>904437.36427314801</v>
      </c>
      <c r="BJ37" s="29">
        <f>SAM_working2!BJ37</f>
        <v>1003147.19109403</v>
      </c>
      <c r="BK37" s="29">
        <f>SAM_working2!BK37</f>
        <v>1605695.72628431</v>
      </c>
      <c r="BL37" s="29">
        <f>SAM_working2!BL37</f>
        <v>586769.80566859199</v>
      </c>
      <c r="BM37" s="29">
        <f>SAM_working2!BM37</f>
        <v>0</v>
      </c>
      <c r="BN37" s="29">
        <f>SAM_working2!BN37</f>
        <v>80968559.572530299</v>
      </c>
      <c r="BO37" s="29">
        <f>SAM_working2!BO37</f>
        <v>59828766.178502597</v>
      </c>
      <c r="BP37" s="29">
        <f>SAM_working2!BP37</f>
        <v>0</v>
      </c>
      <c r="BQ37" s="29">
        <f>SAM_working2!BQ37</f>
        <v>85558768.419525102</v>
      </c>
      <c r="BR37" s="29">
        <f>SAM_working2!BR37</f>
        <v>0</v>
      </c>
      <c r="BS37" s="29">
        <f>SAM_working2!BS37</f>
        <v>281520470.369497</v>
      </c>
      <c r="BT37" s="29">
        <f>SAM_working2!BT37</f>
        <v>9855773.6689832304</v>
      </c>
      <c r="BU37" s="29">
        <f>SAM_working2!BU37</f>
        <v>315550.71649937099</v>
      </c>
      <c r="BV37" s="29">
        <f>SAM_working2!BV37</f>
        <v>291510.40517843701</v>
      </c>
      <c r="BW37" s="29">
        <f>SAM_working2!BW37</f>
        <v>115325.842985241</v>
      </c>
      <c r="BX37" s="29">
        <f>SAM_working2!BX37</f>
        <v>10245.3453854374</v>
      </c>
      <c r="BY37" s="29">
        <f>SAM_working2!BY37</f>
        <v>190498.496592487</v>
      </c>
      <c r="BZ37" s="29">
        <f>SAM_working2!BZ37</f>
        <v>923078.70231417497</v>
      </c>
      <c r="CA37" s="29">
        <f>SAM_working2!CA37</f>
        <v>14317.277244687501</v>
      </c>
      <c r="CB37" s="29">
        <f>SAM_working2!CB37</f>
        <v>1966036.4509034499</v>
      </c>
      <c r="CC37" s="29">
        <f>SAM_working2!CC37</f>
        <v>5648240.3993682396</v>
      </c>
      <c r="CD37" s="29">
        <f>SAM_working2!CD37</f>
        <v>20030371.0216421</v>
      </c>
      <c r="CE37" s="29">
        <f>SAM_working2!CE37</f>
        <v>874769266.19961095</v>
      </c>
      <c r="CF37" s="29">
        <f>SAM_working2!CF37</f>
        <v>26217868.145266999</v>
      </c>
      <c r="CG37" s="29">
        <f>SAM_working2!CG37</f>
        <v>51486498.473988697</v>
      </c>
      <c r="CH37" s="29">
        <f>SAM_working2!CH37</f>
        <v>0</v>
      </c>
      <c r="CI37" s="29">
        <f>SAM_working2!CI37</f>
        <v>563412.66206952406</v>
      </c>
      <c r="CJ37" s="29">
        <f>SAM_working2!CJ37</f>
        <v>0</v>
      </c>
      <c r="CK37" s="29">
        <f>SAM_working2!CK37</f>
        <v>0</v>
      </c>
      <c r="CL37" s="29">
        <f>SAM_working2!CL37</f>
        <v>0</v>
      </c>
      <c r="CM37" s="29">
        <f>SAM_working2!CM37</f>
        <v>0</v>
      </c>
      <c r="CN37" s="29">
        <f>SAM_working2!CN37</f>
        <v>0</v>
      </c>
      <c r="CO37" s="29">
        <f>SAM_working2!CO37</f>
        <v>1283457247.86866</v>
      </c>
      <c r="CP37" s="29">
        <f>SAM_working2!CP37</f>
        <v>1566395125.2054</v>
      </c>
      <c r="CQ37" s="29">
        <f>SAM_working2!CQ37</f>
        <v>1333491739.0086601</v>
      </c>
      <c r="CR37" s="29">
        <f>SAM_working2!CR37</f>
        <v>1528504031.3462601</v>
      </c>
      <c r="CS37" s="29">
        <f>SAM_working2!CS37</f>
        <v>3789040413.26794</v>
      </c>
      <c r="CT37" s="29">
        <f>SAM_working2!CT37</f>
        <v>4966686545.7306099</v>
      </c>
      <c r="CU37" s="29">
        <f>SAM_working2!CU37</f>
        <v>8181359850.8888798</v>
      </c>
      <c r="CV37" s="29">
        <f>SAM_working2!CV37</f>
        <v>6744926414.1979303</v>
      </c>
      <c r="CW37" s="29">
        <f>SAM_working2!CW37</f>
        <v>14337428966.2404</v>
      </c>
      <c r="CX37" s="29">
        <f>SAM_working2!CX37</f>
        <v>55170.867078543401</v>
      </c>
      <c r="CY37" s="29">
        <f>SAM_working2!CY37</f>
        <v>0</v>
      </c>
      <c r="CZ37" s="29">
        <f>SAM_working2!CZ37</f>
        <v>0</v>
      </c>
      <c r="DA37" s="29">
        <f>SAM_working2!DA37</f>
        <v>301427.45119191002</v>
      </c>
      <c r="DB37" s="29">
        <f>SAM_working2!DB37</f>
        <v>891595.95235080097</v>
      </c>
      <c r="DC37" s="29">
        <f>SAM_working2!DC37</f>
        <v>51744.416221650499</v>
      </c>
      <c r="DD37" s="29">
        <f>SAM_working2!DD37</f>
        <v>0</v>
      </c>
      <c r="DE37" s="29">
        <f>SAM_working2!DE37</f>
        <v>0</v>
      </c>
      <c r="DF37" s="29">
        <f>SAM_working2!DF37</f>
        <v>19718511.958520401</v>
      </c>
      <c r="DG37" s="29">
        <f>SAM_working2!DG37</f>
        <v>0</v>
      </c>
      <c r="DH37" s="29">
        <f>SAM_working2!DH37</f>
        <v>0</v>
      </c>
      <c r="DI37" s="29">
        <f>SAM_working2!DI37</f>
        <v>246718.50455299401</v>
      </c>
      <c r="DJ37" s="29">
        <f t="shared" si="0"/>
        <v>46528543622.837318</v>
      </c>
    </row>
    <row r="38" spans="1:114">
      <c r="A38" t="s">
        <v>37</v>
      </c>
      <c r="B38" s="29">
        <f>SAM_working2!B38</f>
        <v>1722.9288609338801</v>
      </c>
      <c r="C38" s="29">
        <f>SAM_working2!C38</f>
        <v>0</v>
      </c>
      <c r="D38" s="60">
        <f>SAM_working2!D38-FV_proportion_col!G38</f>
        <v>2924.1189368993</v>
      </c>
      <c r="E38" s="60">
        <f>SAM_working2!E38-FV_proportion_col!H38</f>
        <v>2730.4451155415099</v>
      </c>
      <c r="F38" s="29">
        <f>SAM_working2!F38</f>
        <v>5974.6602125450399</v>
      </c>
      <c r="G38" s="29">
        <f>SAM_working2!G38</f>
        <v>0</v>
      </c>
      <c r="H38" s="29">
        <f>SAM_working2!H38</f>
        <v>0</v>
      </c>
      <c r="I38" s="29">
        <f>SAM_working2!I38</f>
        <v>0</v>
      </c>
      <c r="J38" s="29">
        <f>SAM_working2!J38</f>
        <v>64046.124983166301</v>
      </c>
      <c r="K38" s="29">
        <f>SAM_working2!K38</f>
        <v>4406.9346433727096</v>
      </c>
      <c r="L38" s="29">
        <f>SAM_working2!L38</f>
        <v>1368.4782121002099</v>
      </c>
      <c r="M38" s="29">
        <f>SAM_working2!M38</f>
        <v>143571.81612716301</v>
      </c>
      <c r="N38" s="29">
        <f>SAM_working2!N38</f>
        <v>189367914.32384101</v>
      </c>
      <c r="O38" s="29">
        <f>SAM_working2!O38</f>
        <v>3449618.9094023202</v>
      </c>
      <c r="P38" s="29">
        <f>SAM_working2!P38</f>
        <v>3179532.7243817202</v>
      </c>
      <c r="Q38" s="29">
        <f>SAM_working2!Q38</f>
        <v>0</v>
      </c>
      <c r="R38" s="29">
        <f>SAM_working2!R38</f>
        <v>360192.950207469</v>
      </c>
      <c r="S38" s="29">
        <f>SAM_working2!S38</f>
        <v>0</v>
      </c>
      <c r="T38" s="29">
        <f>SAM_working2!T38</f>
        <v>0</v>
      </c>
      <c r="U38" s="29">
        <f>SAM_working2!U38</f>
        <v>6774052.7592278197</v>
      </c>
      <c r="V38" s="29">
        <f>SAM_working2!V38</f>
        <v>472638.85975732899</v>
      </c>
      <c r="W38" s="29">
        <f>SAM_working2!W38</f>
        <v>25540163.839258298</v>
      </c>
      <c r="X38" s="29">
        <f>SAM_working2!X38</f>
        <v>3186305.26053571</v>
      </c>
      <c r="Y38" s="29">
        <f>SAM_working2!Y38</f>
        <v>15942940.2696817</v>
      </c>
      <c r="Z38" s="29">
        <f>SAM_working2!Z38</f>
        <v>493063.994693488</v>
      </c>
      <c r="AA38" s="29">
        <f>SAM_working2!AA38</f>
        <v>9474.8187513631092</v>
      </c>
      <c r="AB38" s="29">
        <f>SAM_working2!AB38</f>
        <v>19552.266521514</v>
      </c>
      <c r="AC38" s="29">
        <f>SAM_working2!AC38</f>
        <v>1009760.5184121</v>
      </c>
      <c r="AD38" s="29">
        <f>SAM_working2!AD38</f>
        <v>2806672.8952198001</v>
      </c>
      <c r="AE38" s="29">
        <f>SAM_working2!AE38</f>
        <v>4461580.6240699096</v>
      </c>
      <c r="AF38" s="29">
        <f>SAM_working2!AF38</f>
        <v>2200743.5584514602</v>
      </c>
      <c r="AG38" s="29">
        <f>SAM_working2!AG38</f>
        <v>1311243.59331285</v>
      </c>
      <c r="AH38" s="29">
        <f>SAM_working2!AH38</f>
        <v>1852249.9586003199</v>
      </c>
      <c r="AI38" s="29">
        <f>SAM_working2!AI38</f>
        <v>6374280.7488630097</v>
      </c>
      <c r="AJ38" s="29">
        <f>SAM_working2!AJ38</f>
        <v>15758694.044903301</v>
      </c>
      <c r="AK38" s="29">
        <f>SAM_working2!AK38</f>
        <v>3784727.6030365401</v>
      </c>
      <c r="AL38" s="29">
        <f>SAM_working2!AL38</f>
        <v>255835.844501552</v>
      </c>
      <c r="AM38" s="29">
        <f>SAM_working2!AM38</f>
        <v>338728.85157110897</v>
      </c>
      <c r="AN38" s="29">
        <f>SAM_working2!AN38</f>
        <v>1733633.3226630499</v>
      </c>
      <c r="AO38" s="29">
        <f>SAM_working2!AO38</f>
        <v>572906.00081522204</v>
      </c>
      <c r="AP38" s="29">
        <f>SAM_working2!AP38</f>
        <v>633853.90699434699</v>
      </c>
      <c r="AQ38" s="29">
        <f>SAM_working2!AQ38</f>
        <v>563718.16658322804</v>
      </c>
      <c r="AR38" s="29">
        <f>SAM_working2!AR38</f>
        <v>2163089.7818231499</v>
      </c>
      <c r="AS38" s="29">
        <f>SAM_working2!AS38</f>
        <v>4914188.4738136502</v>
      </c>
      <c r="AT38" s="29">
        <f>SAM_working2!AT38</f>
        <v>0</v>
      </c>
      <c r="AU38" s="29">
        <f>SAM_working2!AU38</f>
        <v>24207.890591024101</v>
      </c>
      <c r="AV38" s="29">
        <f>SAM_working2!AV38</f>
        <v>4772160.1782430802</v>
      </c>
      <c r="AW38" s="29">
        <f>SAM_working2!AW38</f>
        <v>2181390.61565866</v>
      </c>
      <c r="AX38" s="29">
        <f>SAM_working2!AX38</f>
        <v>4893.7128779510704</v>
      </c>
      <c r="AY38" s="29">
        <f>SAM_working2!AY38</f>
        <v>225367.310643948</v>
      </c>
      <c r="AZ38" s="29">
        <f>SAM_working2!AZ38</f>
        <v>44662.866426472603</v>
      </c>
      <c r="BA38" s="29">
        <f>SAM_working2!BA38</f>
        <v>390507.49568986602</v>
      </c>
      <c r="BB38" s="29">
        <f>SAM_working2!BB38</f>
        <v>6211.3142199937702</v>
      </c>
      <c r="BC38" s="29">
        <f>SAM_working2!BC38</f>
        <v>417814.95121767803</v>
      </c>
      <c r="BD38" s="29">
        <f>SAM_working2!BD38</f>
        <v>478889.86063238</v>
      </c>
      <c r="BE38" s="29">
        <f>SAM_working2!BE38</f>
        <v>0</v>
      </c>
      <c r="BF38" s="29">
        <f>SAM_working2!BF38</f>
        <v>80615.261709471801</v>
      </c>
      <c r="BG38" s="29">
        <f>SAM_working2!BG38</f>
        <v>1171328.5105256201</v>
      </c>
      <c r="BH38" s="29">
        <f>SAM_working2!BH38</f>
        <v>7927719.60130197</v>
      </c>
      <c r="BI38" s="29">
        <f>SAM_working2!BI38</f>
        <v>1523394.4338495999</v>
      </c>
      <c r="BJ38" s="29">
        <f>SAM_working2!BJ38</f>
        <v>6642329.2137161102</v>
      </c>
      <c r="BK38" s="29">
        <f>SAM_working2!BK38</f>
        <v>2501546.5455315402</v>
      </c>
      <c r="BL38" s="29">
        <f>SAM_working2!BL38</f>
        <v>526103.968339368</v>
      </c>
      <c r="BM38" s="29">
        <f>SAM_working2!BM38</f>
        <v>0</v>
      </c>
      <c r="BN38" s="29">
        <f>SAM_working2!BN38</f>
        <v>59225656.281515799</v>
      </c>
      <c r="BO38" s="29">
        <f>SAM_working2!BO38</f>
        <v>915802.82817285298</v>
      </c>
      <c r="BP38" s="29">
        <f>SAM_working2!BP38</f>
        <v>0</v>
      </c>
      <c r="BQ38" s="29">
        <f>SAM_working2!BQ38</f>
        <v>13181230.7406669</v>
      </c>
      <c r="BR38" s="29">
        <f>SAM_working2!BR38</f>
        <v>0</v>
      </c>
      <c r="BS38" s="29">
        <f>SAM_working2!BS38</f>
        <v>15345874.665250299</v>
      </c>
      <c r="BT38" s="29">
        <f>SAM_working2!BT38</f>
        <v>427037.03469520999</v>
      </c>
      <c r="BU38" s="29">
        <f>SAM_working2!BU38</f>
        <v>3876225.8746207198</v>
      </c>
      <c r="BV38" s="29">
        <f>SAM_working2!BV38</f>
        <v>10933825.6318953</v>
      </c>
      <c r="BW38" s="29">
        <f>SAM_working2!BW38</f>
        <v>2844350.9342268598</v>
      </c>
      <c r="BX38" s="29">
        <f>SAM_working2!BX38</f>
        <v>2378815.6428051498</v>
      </c>
      <c r="BY38" s="29">
        <f>SAM_working2!BY38</f>
        <v>4618475.2670823298</v>
      </c>
      <c r="BZ38" s="29">
        <f>SAM_working2!BZ38</f>
        <v>4617.5379585248802</v>
      </c>
      <c r="CA38" s="29">
        <f>SAM_working2!CA38</f>
        <v>270107.76176006201</v>
      </c>
      <c r="CB38" s="29">
        <f>SAM_working2!CB38</f>
        <v>473888.84845634497</v>
      </c>
      <c r="CC38" s="29">
        <f>SAM_working2!CC38</f>
        <v>36779579.4734741</v>
      </c>
      <c r="CD38" s="29">
        <f>SAM_working2!CD38</f>
        <v>106012554.92056</v>
      </c>
      <c r="CE38" s="29">
        <f>SAM_working2!CE38</f>
        <v>34726638.484032102</v>
      </c>
      <c r="CF38" s="29">
        <f>SAM_working2!CF38</f>
        <v>2272125.9375639502</v>
      </c>
      <c r="CG38" s="29">
        <f>SAM_working2!CG38</f>
        <v>3826599.71888672</v>
      </c>
      <c r="CH38" s="29">
        <f>SAM_working2!CH38</f>
        <v>0</v>
      </c>
      <c r="CI38" s="29">
        <f>SAM_working2!CI38</f>
        <v>0</v>
      </c>
      <c r="CJ38" s="29">
        <f>SAM_working2!CJ38</f>
        <v>0</v>
      </c>
      <c r="CK38" s="29">
        <f>SAM_working2!CK38</f>
        <v>0</v>
      </c>
      <c r="CL38" s="29">
        <f>SAM_working2!CL38</f>
        <v>0</v>
      </c>
      <c r="CM38" s="29">
        <f>SAM_working2!CM38</f>
        <v>0</v>
      </c>
      <c r="CN38" s="29">
        <f>SAM_working2!CN38</f>
        <v>0</v>
      </c>
      <c r="CO38" s="29">
        <f>SAM_working2!CO38</f>
        <v>451885985.36786598</v>
      </c>
      <c r="CP38" s="29">
        <f>SAM_working2!CP38</f>
        <v>551534590.46451795</v>
      </c>
      <c r="CQ38" s="29">
        <f>SAM_working2!CQ38</f>
        <v>469535297.281358</v>
      </c>
      <c r="CR38" s="29">
        <f>SAM_working2!CR38</f>
        <v>538994679.30756795</v>
      </c>
      <c r="CS38" s="29">
        <f>SAM_working2!CS38</f>
        <v>1336127573.7673299</v>
      </c>
      <c r="CT38" s="29">
        <f>SAM_working2!CT38</f>
        <v>1750601874.7486401</v>
      </c>
      <c r="CU38" s="29">
        <f>SAM_working2!CU38</f>
        <v>2885283902.9976201</v>
      </c>
      <c r="CV38" s="29">
        <f>SAM_working2!CV38</f>
        <v>2378479690.3607702</v>
      </c>
      <c r="CW38" s="29">
        <f>SAM_working2!CW38</f>
        <v>5054899035.3322401</v>
      </c>
      <c r="CX38" s="29">
        <f>SAM_working2!CX38</f>
        <v>589038.42213447404</v>
      </c>
      <c r="CY38" s="29">
        <f>SAM_working2!CY38</f>
        <v>106581.878433918</v>
      </c>
      <c r="CZ38" s="29">
        <f>SAM_working2!CZ38</f>
        <v>0</v>
      </c>
      <c r="DA38" s="29">
        <f>SAM_working2!DA38</f>
        <v>1163862.1695592001</v>
      </c>
      <c r="DB38" s="29">
        <f>SAM_working2!DB38</f>
        <v>6160871.4526361097</v>
      </c>
      <c r="DC38" s="29">
        <f>SAM_working2!DC38</f>
        <v>449919.53481006599</v>
      </c>
      <c r="DD38" s="29">
        <f>SAM_working2!DD38</f>
        <v>0</v>
      </c>
      <c r="DE38" s="29">
        <f>SAM_working2!DE38</f>
        <v>0</v>
      </c>
      <c r="DF38" s="29">
        <f>SAM_working2!DF38</f>
        <v>8645329.1950810701</v>
      </c>
      <c r="DG38" s="29">
        <f>SAM_working2!DG38</f>
        <v>0</v>
      </c>
      <c r="DH38" s="29">
        <f>SAM_working2!DH38</f>
        <v>0</v>
      </c>
      <c r="DI38" s="29">
        <f>SAM_working2!DI38</f>
        <v>1128791586.15083</v>
      </c>
      <c r="DJ38" s="29">
        <f t="shared" si="0"/>
        <v>17190040474.12318</v>
      </c>
    </row>
    <row r="39" spans="1:114">
      <c r="A39" t="s">
        <v>38</v>
      </c>
      <c r="B39" s="29">
        <f>SAM_working2!B39</f>
        <v>46812.145774868201</v>
      </c>
      <c r="C39" s="29">
        <f>SAM_working2!C39</f>
        <v>154048.37618438635</v>
      </c>
      <c r="D39" s="60">
        <f>SAM_working2!D39-FV_proportion_col!G39</f>
        <v>-14039.213337886278</v>
      </c>
      <c r="E39" s="60">
        <f>SAM_working2!E39-FV_proportion_col!H39</f>
        <v>-13109.351033234569</v>
      </c>
      <c r="F39" s="29">
        <f>SAM_working2!F39</f>
        <v>366230.95564372803</v>
      </c>
      <c r="G39" s="29">
        <f>SAM_working2!G39</f>
        <v>0</v>
      </c>
      <c r="H39" s="29">
        <f>SAM_working2!H39</f>
        <v>0</v>
      </c>
      <c r="I39" s="29">
        <f>SAM_working2!I39</f>
        <v>0</v>
      </c>
      <c r="J39" s="29">
        <f>SAM_working2!J39</f>
        <v>1271834.20470208</v>
      </c>
      <c r="K39" s="29">
        <f>SAM_working2!K39</f>
        <v>75355.624882849093</v>
      </c>
      <c r="L39" s="29">
        <f>SAM_working2!L39</f>
        <v>30533.764198617198</v>
      </c>
      <c r="M39" s="29">
        <f>SAM_working2!M39</f>
        <v>541574.37183834706</v>
      </c>
      <c r="N39" s="29">
        <f>SAM_working2!N39</f>
        <v>11252579626.287901</v>
      </c>
      <c r="O39" s="29">
        <f>SAM_working2!O39</f>
        <v>57381129.782053404</v>
      </c>
      <c r="P39" s="29">
        <f>SAM_working2!P39</f>
        <v>60545964.452505201</v>
      </c>
      <c r="Q39" s="29">
        <f>SAM_working2!Q39</f>
        <v>0</v>
      </c>
      <c r="R39" s="29">
        <f>SAM_working2!R39</f>
        <v>457592.129765035</v>
      </c>
      <c r="S39" s="29">
        <f>SAM_working2!S39</f>
        <v>0</v>
      </c>
      <c r="T39" s="29">
        <f>SAM_working2!T39</f>
        <v>135260.143907816</v>
      </c>
      <c r="U39" s="29">
        <f>SAM_working2!U39</f>
        <v>9975849.6213419009</v>
      </c>
      <c r="V39" s="29">
        <f>SAM_working2!V39</f>
        <v>8494849.1404734198</v>
      </c>
      <c r="W39" s="29">
        <f>SAM_working2!W39</f>
        <v>1014423.20803979</v>
      </c>
      <c r="X39" s="29">
        <f>SAM_working2!X39</f>
        <v>7869090.4955026098</v>
      </c>
      <c r="Y39" s="29">
        <f>SAM_working2!Y39</f>
        <v>172129984.79914701</v>
      </c>
      <c r="Z39" s="29">
        <f>SAM_working2!Z39</f>
        <v>5842378.3260268299</v>
      </c>
      <c r="AA39" s="29">
        <f>SAM_working2!AA39</f>
        <v>192271.78303411801</v>
      </c>
      <c r="AB39" s="29">
        <f>SAM_working2!AB39</f>
        <v>285296.52405798598</v>
      </c>
      <c r="AC39" s="29">
        <f>SAM_working2!AC39</f>
        <v>18804175.1904613</v>
      </c>
      <c r="AD39" s="29">
        <f>SAM_working2!AD39</f>
        <v>44373987.347926699</v>
      </c>
      <c r="AE39" s="29">
        <f>SAM_working2!AE39</f>
        <v>99582877.573843896</v>
      </c>
      <c r="AF39" s="29">
        <f>SAM_working2!AF39</f>
        <v>42051333.247749299</v>
      </c>
      <c r="AG39" s="29">
        <f>SAM_working2!AG39</f>
        <v>21831673.232682001</v>
      </c>
      <c r="AH39" s="29">
        <f>SAM_working2!AH39</f>
        <v>32196033.667092498</v>
      </c>
      <c r="AI39" s="29">
        <f>SAM_working2!AI39</f>
        <v>120654632.93237799</v>
      </c>
      <c r="AJ39" s="29">
        <f>SAM_working2!AJ39</f>
        <v>806390.02786161599</v>
      </c>
      <c r="AK39" s="29">
        <f>SAM_working2!AK39</f>
        <v>12340150.221556099</v>
      </c>
      <c r="AL39" s="29">
        <f>SAM_working2!AL39</f>
        <v>89972.502641358704</v>
      </c>
      <c r="AM39" s="29">
        <f>SAM_working2!AM39</f>
        <v>3826435.4597910699</v>
      </c>
      <c r="AN39" s="29">
        <f>SAM_working2!AN39</f>
        <v>14513857.409670001</v>
      </c>
      <c r="AO39" s="29">
        <f>SAM_working2!AO39</f>
        <v>2419001.1542335702</v>
      </c>
      <c r="AP39" s="29">
        <f>SAM_working2!AP39</f>
        <v>8102802.4939601598</v>
      </c>
      <c r="AQ39" s="29">
        <f>SAM_working2!AQ39</f>
        <v>28051.708896733198</v>
      </c>
      <c r="AR39" s="29">
        <f>SAM_working2!AR39</f>
        <v>768462.31900950498</v>
      </c>
      <c r="AS39" s="29">
        <f>SAM_working2!AS39</f>
        <v>2796536.4935693801</v>
      </c>
      <c r="AT39" s="29">
        <f>SAM_working2!AT39</f>
        <v>135064.166597612</v>
      </c>
      <c r="AU39" s="29">
        <f>SAM_working2!AU39</f>
        <v>259375.07292288</v>
      </c>
      <c r="AV39" s="29">
        <f>SAM_working2!AV39</f>
        <v>3149908.5466123899</v>
      </c>
      <c r="AW39" s="29">
        <f>SAM_working2!AW39</f>
        <v>7901250.6201066403</v>
      </c>
      <c r="AX39" s="29">
        <f>SAM_working2!AX39</f>
        <v>615951.90908140095</v>
      </c>
      <c r="AY39" s="29">
        <f>SAM_working2!AY39</f>
        <v>9346.3005860324502</v>
      </c>
      <c r="AZ39" s="29">
        <f>SAM_working2!AZ39</f>
        <v>41224.209491700698</v>
      </c>
      <c r="BA39" s="29">
        <f>SAM_working2!BA39</f>
        <v>365490.75279586401</v>
      </c>
      <c r="BB39" s="29">
        <f>SAM_working2!BB39</f>
        <v>261932.91789411899</v>
      </c>
      <c r="BC39" s="29">
        <f>SAM_working2!BC39</f>
        <v>68639.283176770507</v>
      </c>
      <c r="BD39" s="29">
        <f>SAM_working2!BD39</f>
        <v>24793.0585792436</v>
      </c>
      <c r="BE39" s="29">
        <f>SAM_working2!BE39</f>
        <v>0</v>
      </c>
      <c r="BF39" s="29">
        <f>SAM_working2!BF39</f>
        <v>671903.72340657096</v>
      </c>
      <c r="BG39" s="29">
        <f>SAM_working2!BG39</f>
        <v>57138.832114504497</v>
      </c>
      <c r="BH39" s="29">
        <f>SAM_working2!BH39</f>
        <v>398017.30353819201</v>
      </c>
      <c r="BI39" s="29">
        <f>SAM_working2!BI39</f>
        <v>386811.45192683302</v>
      </c>
      <c r="BJ39" s="29">
        <f>SAM_working2!BJ39</f>
        <v>1037624.13132337</v>
      </c>
      <c r="BK39" s="29">
        <f>SAM_working2!BK39</f>
        <v>550052.53493476205</v>
      </c>
      <c r="BL39" s="29">
        <f>SAM_working2!BL39</f>
        <v>26865.024804314799</v>
      </c>
      <c r="BM39" s="29">
        <f>SAM_working2!BM39</f>
        <v>0</v>
      </c>
      <c r="BN39" s="29">
        <f>SAM_working2!BN39</f>
        <v>960545095.65418506</v>
      </c>
      <c r="BO39" s="29">
        <f>SAM_working2!BO39</f>
        <v>8443276.1688957494</v>
      </c>
      <c r="BP39" s="29">
        <f>SAM_working2!BP39</f>
        <v>0</v>
      </c>
      <c r="BQ39" s="29">
        <f>SAM_working2!BQ39</f>
        <v>7724404.7949389704</v>
      </c>
      <c r="BR39" s="29">
        <f>SAM_working2!BR39</f>
        <v>0</v>
      </c>
      <c r="BS39" s="29">
        <f>SAM_working2!BS39</f>
        <v>115731289.59632801</v>
      </c>
      <c r="BT39" s="29">
        <f>SAM_working2!BT39</f>
        <v>171161.80871457999</v>
      </c>
      <c r="BU39" s="29">
        <f>SAM_working2!BU39</f>
        <v>2010430.4795943899</v>
      </c>
      <c r="BV39" s="29">
        <f>SAM_working2!BV39</f>
        <v>5037468.1612149803</v>
      </c>
      <c r="BW39" s="29">
        <f>SAM_working2!BW39</f>
        <v>387707.997965471</v>
      </c>
      <c r="BX39" s="29">
        <f>SAM_working2!BX39</f>
        <v>2983416.92080398</v>
      </c>
      <c r="BY39" s="29">
        <f>SAM_working2!BY39</f>
        <v>221238.439401084</v>
      </c>
      <c r="BZ39" s="29">
        <f>SAM_working2!BZ39</f>
        <v>186139799.94761801</v>
      </c>
      <c r="CA39" s="29">
        <f>SAM_working2!CA39</f>
        <v>16627.596179214499</v>
      </c>
      <c r="CB39" s="29">
        <f>SAM_working2!CB39</f>
        <v>32132734.783016399</v>
      </c>
      <c r="CC39" s="29">
        <f>SAM_working2!CC39</f>
        <v>3103297.3328597201</v>
      </c>
      <c r="CD39" s="29">
        <f>SAM_working2!CD39</f>
        <v>691968992.47010505</v>
      </c>
      <c r="CE39" s="29">
        <f>SAM_working2!CE39</f>
        <v>434757604.53092003</v>
      </c>
      <c r="CF39" s="29">
        <f>SAM_working2!CF39</f>
        <v>600749.95675363694</v>
      </c>
      <c r="CG39" s="29">
        <f>SAM_working2!CG39</f>
        <v>2914396.8667748999</v>
      </c>
      <c r="CH39" s="29">
        <f>SAM_working2!CH39</f>
        <v>0</v>
      </c>
      <c r="CI39" s="29">
        <f>SAM_working2!CI39</f>
        <v>0</v>
      </c>
      <c r="CJ39" s="29">
        <f>SAM_working2!CJ39</f>
        <v>0</v>
      </c>
      <c r="CK39" s="29">
        <f>SAM_working2!CK39</f>
        <v>0</v>
      </c>
      <c r="CL39" s="29">
        <f>SAM_working2!CL39</f>
        <v>0</v>
      </c>
      <c r="CM39" s="29">
        <f>SAM_working2!CM39</f>
        <v>0</v>
      </c>
      <c r="CN39" s="29">
        <f>SAM_working2!CN39</f>
        <v>0</v>
      </c>
      <c r="CO39" s="29">
        <f>SAM_working2!CO39</f>
        <v>308630457.13879102</v>
      </c>
      <c r="CP39" s="29">
        <f>SAM_working2!CP39</f>
        <v>376688678.08572</v>
      </c>
      <c r="CQ39" s="29">
        <f>SAM_working2!CQ39</f>
        <v>320684545.87822002</v>
      </c>
      <c r="CR39" s="29">
        <f>SAM_working2!CR39</f>
        <v>368121899.61269802</v>
      </c>
      <c r="CS39" s="29">
        <f>SAM_working2!CS39</f>
        <v>912546701.80430901</v>
      </c>
      <c r="CT39" s="29">
        <f>SAM_working2!CT39</f>
        <v>1195626051.6184599</v>
      </c>
      <c r="CU39" s="29">
        <f>SAM_working2!CU39</f>
        <v>1970586690.5771599</v>
      </c>
      <c r="CV39" s="29">
        <f>SAM_working2!CV39</f>
        <v>1624450963.6292</v>
      </c>
      <c r="CW39" s="29">
        <f>SAM_working2!CW39</f>
        <v>3452390988.9540901</v>
      </c>
      <c r="CX39" s="29">
        <f>SAM_working2!CX39</f>
        <v>64073.558328244399</v>
      </c>
      <c r="CY39" s="29">
        <f>SAM_working2!CY39</f>
        <v>0</v>
      </c>
      <c r="CZ39" s="29">
        <f>SAM_working2!CZ39</f>
        <v>0</v>
      </c>
      <c r="DA39" s="29">
        <f>SAM_working2!DA39</f>
        <v>350067.533797924</v>
      </c>
      <c r="DB39" s="29">
        <f>SAM_working2!DB39</f>
        <v>1035469.04885229</v>
      </c>
      <c r="DC39" s="29">
        <f>SAM_working2!DC39</f>
        <v>60094.195478546397</v>
      </c>
      <c r="DD39" s="29">
        <f>SAM_working2!DD39</f>
        <v>0</v>
      </c>
      <c r="DE39" s="29">
        <f>SAM_working2!DE39</f>
        <v>0</v>
      </c>
      <c r="DF39" s="29">
        <f>SAM_working2!DF39</f>
        <v>9910922.4348478094</v>
      </c>
      <c r="DG39" s="29">
        <f>SAM_working2!DG39</f>
        <v>0</v>
      </c>
      <c r="DH39" s="29">
        <f>SAM_working2!DH39</f>
        <v>0</v>
      </c>
      <c r="DI39" s="29">
        <f>SAM_working2!DI39</f>
        <v>78905011.8960765</v>
      </c>
      <c r="DJ39" s="29">
        <f t="shared" si="0"/>
        <v>25095453029.868122</v>
      </c>
    </row>
    <row r="40" spans="1:114">
      <c r="A40" t="s">
        <v>39</v>
      </c>
      <c r="B40" s="29">
        <f>SAM_working2!B40</f>
        <v>1694269.64776827</v>
      </c>
      <c r="C40" s="29">
        <f>SAM_working2!C40</f>
        <v>0</v>
      </c>
      <c r="D40" s="60">
        <f>SAM_working2!D40-FV_proportion_col!G40</f>
        <v>1032282.9104846</v>
      </c>
      <c r="E40" s="60">
        <f>SAM_working2!E40-FV_proportion_col!H40</f>
        <v>435156.22300357401</v>
      </c>
      <c r="F40" s="29">
        <f>SAM_working2!F40</f>
        <v>1396618.4534160499</v>
      </c>
      <c r="G40" s="29">
        <f>SAM_working2!G40</f>
        <v>0</v>
      </c>
      <c r="H40" s="29">
        <f>SAM_working2!H40</f>
        <v>0</v>
      </c>
      <c r="I40" s="29">
        <f>SAM_working2!I40</f>
        <v>0</v>
      </c>
      <c r="J40" s="29">
        <f>SAM_working2!J40</f>
        <v>7222.4259938264404</v>
      </c>
      <c r="K40" s="29">
        <f>SAM_working2!K40</f>
        <v>2459.88657389539</v>
      </c>
      <c r="L40" s="29">
        <f>SAM_working2!L40</f>
        <v>769.27558264951904</v>
      </c>
      <c r="M40" s="29">
        <f>SAM_working2!M40</f>
        <v>1922010.64267501</v>
      </c>
      <c r="N40" s="29">
        <f>SAM_working2!N40</f>
        <v>29947317.069943599</v>
      </c>
      <c r="O40" s="29">
        <f>SAM_working2!O40</f>
        <v>825399.64620471804</v>
      </c>
      <c r="P40" s="29">
        <f>SAM_working2!P40</f>
        <v>1129958.9009571101</v>
      </c>
      <c r="Q40" s="29">
        <f>SAM_working2!Q40</f>
        <v>0</v>
      </c>
      <c r="R40" s="29">
        <f>SAM_working2!R40</f>
        <v>3521.8128911755298</v>
      </c>
      <c r="S40" s="29">
        <f>SAM_working2!S40</f>
        <v>0</v>
      </c>
      <c r="T40" s="29">
        <f>SAM_working2!T40</f>
        <v>0</v>
      </c>
      <c r="U40" s="29">
        <f>SAM_working2!U40</f>
        <v>18032.445153641998</v>
      </c>
      <c r="V40" s="29">
        <f>SAM_working2!V40</f>
        <v>189056.22271834401</v>
      </c>
      <c r="W40" s="29">
        <f>SAM_working2!W40</f>
        <v>3081911.0457923599</v>
      </c>
      <c r="X40" s="29">
        <f>SAM_working2!X40</f>
        <v>2272400.87325521</v>
      </c>
      <c r="Y40" s="29">
        <f>SAM_working2!Y40</f>
        <v>8675430.6316651795</v>
      </c>
      <c r="Z40" s="29">
        <f>SAM_working2!Z40</f>
        <v>108089.19242423501</v>
      </c>
      <c r="AA40" s="29">
        <f>SAM_working2!AA40</f>
        <v>503615.97810779198</v>
      </c>
      <c r="AB40" s="29">
        <f>SAM_working2!AB40</f>
        <v>2037.1255994744399</v>
      </c>
      <c r="AC40" s="29">
        <f>SAM_working2!AC40</f>
        <v>320589.67264894699</v>
      </c>
      <c r="AD40" s="29">
        <f>SAM_working2!AD40</f>
        <v>897418.32078787498</v>
      </c>
      <c r="AE40" s="29">
        <f>SAM_working2!AE40</f>
        <v>4456841.8331241598</v>
      </c>
      <c r="AF40" s="29">
        <f>SAM_working2!AF40</f>
        <v>747507.50947279902</v>
      </c>
      <c r="AG40" s="29">
        <f>SAM_working2!AG40</f>
        <v>412345.56121273799</v>
      </c>
      <c r="AH40" s="29">
        <f>SAM_working2!AH40</f>
        <v>548674.88808615506</v>
      </c>
      <c r="AI40" s="29">
        <f>SAM_working2!AI40</f>
        <v>2107317.7370099602</v>
      </c>
      <c r="AJ40" s="29">
        <f>SAM_working2!AJ40</f>
        <v>2300423.24309116</v>
      </c>
      <c r="AK40" s="29">
        <f>SAM_working2!AK40</f>
        <v>1842539.11177135</v>
      </c>
      <c r="AL40" s="29">
        <f>SAM_working2!AL40</f>
        <v>82514.922416798596</v>
      </c>
      <c r="AM40" s="29">
        <f>SAM_working2!AM40</f>
        <v>102148.96510431</v>
      </c>
      <c r="AN40" s="29">
        <f>SAM_working2!AN40</f>
        <v>526372.59777805605</v>
      </c>
      <c r="AO40" s="29">
        <f>SAM_working2!AO40</f>
        <v>144875.98084449201</v>
      </c>
      <c r="AP40" s="29">
        <f>SAM_working2!AP40</f>
        <v>236892.55873322199</v>
      </c>
      <c r="AQ40" s="29">
        <f>SAM_working2!AQ40</f>
        <v>61638.802168349102</v>
      </c>
      <c r="AR40" s="29">
        <f>SAM_working2!AR40</f>
        <v>701598.37558661995</v>
      </c>
      <c r="AS40" s="29">
        <f>SAM_working2!AS40</f>
        <v>2389278.23222744</v>
      </c>
      <c r="AT40" s="29">
        <f>SAM_working2!AT40</f>
        <v>0</v>
      </c>
      <c r="AU40" s="29">
        <f>SAM_working2!AU40</f>
        <v>220896.76935492799</v>
      </c>
      <c r="AV40" s="29">
        <f>SAM_working2!AV40</f>
        <v>2682619.4740658002</v>
      </c>
      <c r="AW40" s="29">
        <f>SAM_working2!AW40</f>
        <v>33780154.384204097</v>
      </c>
      <c r="AX40" s="29">
        <f>SAM_working2!AX40</f>
        <v>5481907.8527371902</v>
      </c>
      <c r="AY40" s="29">
        <f>SAM_working2!AY40</f>
        <v>18904.469139311499</v>
      </c>
      <c r="AZ40" s="29">
        <f>SAM_working2!AZ40</f>
        <v>143005.50127114999</v>
      </c>
      <c r="BA40" s="29">
        <f>SAM_working2!BA40</f>
        <v>1271519.9905594599</v>
      </c>
      <c r="BB40" s="29">
        <f>SAM_working2!BB40</f>
        <v>2628.2787382772199</v>
      </c>
      <c r="BC40" s="29">
        <f>SAM_working2!BC40</f>
        <v>14952.578709843499</v>
      </c>
      <c r="BD40" s="29">
        <f>SAM_working2!BD40</f>
        <v>54295.732902265299</v>
      </c>
      <c r="BE40" s="29">
        <f>SAM_working2!BE40</f>
        <v>0</v>
      </c>
      <c r="BF40" s="29">
        <f>SAM_working2!BF40</f>
        <v>4352.0136212753896</v>
      </c>
      <c r="BG40" s="29">
        <f>SAM_working2!BG40</f>
        <v>93269.377354189797</v>
      </c>
      <c r="BH40" s="29">
        <f>SAM_working2!BH40</f>
        <v>1179634.41607155</v>
      </c>
      <c r="BI40" s="29">
        <f>SAM_working2!BI40</f>
        <v>254968.21243040499</v>
      </c>
      <c r="BJ40" s="29">
        <f>SAM_working2!BJ40</f>
        <v>990837.327646608</v>
      </c>
      <c r="BK40" s="29">
        <f>SAM_working2!BK40</f>
        <v>369311.69573901797</v>
      </c>
      <c r="BL40" s="29">
        <f>SAM_working2!BL40</f>
        <v>54339.043310782399</v>
      </c>
      <c r="BM40" s="29">
        <f>SAM_working2!BM40</f>
        <v>0</v>
      </c>
      <c r="BN40" s="29">
        <f>SAM_working2!BN40</f>
        <v>22487749.030306999</v>
      </c>
      <c r="BO40" s="29">
        <f>SAM_working2!BO40</f>
        <v>387899.01370481402</v>
      </c>
      <c r="BP40" s="29">
        <f>SAM_working2!BP40</f>
        <v>0</v>
      </c>
      <c r="BQ40" s="29">
        <f>SAM_working2!BQ40</f>
        <v>1318912.62445135</v>
      </c>
      <c r="BR40" s="29">
        <f>SAM_working2!BR40</f>
        <v>0</v>
      </c>
      <c r="BS40" s="29">
        <f>SAM_working2!BS40</f>
        <v>9122439.6102111693</v>
      </c>
      <c r="BT40" s="29">
        <f>SAM_working2!BT40</f>
        <v>19585.2135819793</v>
      </c>
      <c r="BU40" s="29">
        <f>SAM_working2!BU40</f>
        <v>1997831.3367359799</v>
      </c>
      <c r="BV40" s="29">
        <f>SAM_working2!BV40</f>
        <v>849854.35029707605</v>
      </c>
      <c r="BW40" s="29">
        <f>SAM_working2!BW40</f>
        <v>418242.56575161399</v>
      </c>
      <c r="BX40" s="29">
        <f>SAM_working2!BX40</f>
        <v>22762.8318973479</v>
      </c>
      <c r="BY40" s="29">
        <f>SAM_working2!BY40</f>
        <v>647131.42143304797</v>
      </c>
      <c r="BZ40" s="29">
        <f>SAM_working2!BZ40</f>
        <v>715.48928463939706</v>
      </c>
      <c r="CA40" s="29">
        <f>SAM_working2!CA40</f>
        <v>14160.891548814699</v>
      </c>
      <c r="CB40" s="29">
        <f>SAM_working2!CB40</f>
        <v>1930.2639592206999</v>
      </c>
      <c r="CC40" s="29">
        <f>SAM_working2!CC40</f>
        <v>4980911.5129048303</v>
      </c>
      <c r="CD40" s="29">
        <f>SAM_working2!CD40</f>
        <v>241203127.876845</v>
      </c>
      <c r="CE40" s="29">
        <f>SAM_working2!CE40</f>
        <v>7784193.2165619005</v>
      </c>
      <c r="CF40" s="29">
        <f>SAM_working2!CF40</f>
        <v>319484.16068365599</v>
      </c>
      <c r="CG40" s="29">
        <f>SAM_working2!CG40</f>
        <v>478037.30822996999</v>
      </c>
      <c r="CH40" s="29">
        <f>SAM_working2!CH40</f>
        <v>0</v>
      </c>
      <c r="CI40" s="29">
        <f>SAM_working2!CI40</f>
        <v>0</v>
      </c>
      <c r="CJ40" s="29">
        <f>SAM_working2!CJ40</f>
        <v>0</v>
      </c>
      <c r="CK40" s="29">
        <f>SAM_working2!CK40</f>
        <v>0</v>
      </c>
      <c r="CL40" s="29">
        <f>SAM_working2!CL40</f>
        <v>0</v>
      </c>
      <c r="CM40" s="29">
        <f>SAM_working2!CM40</f>
        <v>0</v>
      </c>
      <c r="CN40" s="29">
        <f>SAM_working2!CN40</f>
        <v>0</v>
      </c>
      <c r="CO40" s="29">
        <f>SAM_working2!CO40</f>
        <v>1171454519.44082</v>
      </c>
      <c r="CP40" s="29">
        <f>SAM_working2!CP40</f>
        <v>1429703135.4422801</v>
      </c>
      <c r="CQ40" s="29">
        <f>SAM_working2!CQ40</f>
        <v>1217124535.7657599</v>
      </c>
      <c r="CR40" s="29">
        <f>SAM_working2!CR40</f>
        <v>1395163810.9349</v>
      </c>
      <c r="CS40" s="29">
        <f>SAM_working2!CS40</f>
        <v>3458500708.14814</v>
      </c>
      <c r="CT40" s="29">
        <f>SAM_working2!CT40</f>
        <v>4533369010.7157898</v>
      </c>
      <c r="CU40" s="29">
        <f>SAM_working2!CU40</f>
        <v>7467669570.4545403</v>
      </c>
      <c r="CV40" s="29">
        <f>SAM_working2!CV40</f>
        <v>6156528932.1129103</v>
      </c>
      <c r="CW40" s="29">
        <f>SAM_working2!CW40</f>
        <v>13086642051.625099</v>
      </c>
      <c r="CX40" s="29">
        <f>SAM_working2!CX40</f>
        <v>54568.243109437499</v>
      </c>
      <c r="CY40" s="29">
        <f>SAM_working2!CY40</f>
        <v>0</v>
      </c>
      <c r="CZ40" s="29">
        <f>SAM_working2!CZ40</f>
        <v>0</v>
      </c>
      <c r="DA40" s="29">
        <f>SAM_working2!DA40</f>
        <v>596269.99927630799</v>
      </c>
      <c r="DB40" s="29">
        <f>SAM_working2!DB40</f>
        <v>1373018.1247357801</v>
      </c>
      <c r="DC40" s="29">
        <f>SAM_working2!DC40</f>
        <v>51179.218914923797</v>
      </c>
      <c r="DD40" s="29">
        <f>SAM_working2!DD40</f>
        <v>0</v>
      </c>
      <c r="DE40" s="29">
        <f>SAM_working2!DE40</f>
        <v>0</v>
      </c>
      <c r="DF40" s="29">
        <f>SAM_working2!DF40</f>
        <v>1090781.90094195</v>
      </c>
      <c r="DG40" s="29">
        <f>SAM_working2!DG40</f>
        <v>0</v>
      </c>
      <c r="DH40" s="29">
        <f>SAM_working2!DH40</f>
        <v>0</v>
      </c>
      <c r="DI40" s="29">
        <f>SAM_working2!DI40</f>
        <v>8866722946.4780903</v>
      </c>
      <c r="DJ40" s="29">
        <f t="shared" si="0"/>
        <v>49195844143.163826</v>
      </c>
    </row>
    <row r="41" spans="1:114">
      <c r="A41" t="s">
        <v>40</v>
      </c>
      <c r="B41" s="29">
        <f>SAM_working2!B41</f>
        <v>1059.1840789016001</v>
      </c>
      <c r="C41" s="29">
        <f>SAM_working2!C41</f>
        <v>0</v>
      </c>
      <c r="D41" s="60">
        <f>SAM_working2!D41-FV_proportion_col!G41</f>
        <v>1932.3289610511199</v>
      </c>
      <c r="E41" s="60">
        <f>SAM_working2!E41-FV_proportion_col!H41</f>
        <v>1804.34458624181</v>
      </c>
      <c r="F41" s="29">
        <f>SAM_working2!F41</f>
        <v>1486.67856228394</v>
      </c>
      <c r="G41" s="29">
        <f>SAM_working2!G41</f>
        <v>0</v>
      </c>
      <c r="H41" s="29">
        <f>SAM_working2!H41</f>
        <v>0</v>
      </c>
      <c r="I41" s="29">
        <f>SAM_working2!I41</f>
        <v>0</v>
      </c>
      <c r="J41" s="29">
        <f>SAM_working2!J41</f>
        <v>4043.0189302745798</v>
      </c>
      <c r="K41" s="29">
        <f>SAM_working2!K41</f>
        <v>2891.7254099226202</v>
      </c>
      <c r="L41" s="29">
        <f>SAM_working2!L41</f>
        <v>904.32370873830303</v>
      </c>
      <c r="M41" s="29">
        <f>SAM_working2!M41</f>
        <v>73882.387275712797</v>
      </c>
      <c r="N41" s="29">
        <f>SAM_working2!N41</f>
        <v>7544796.3460021801</v>
      </c>
      <c r="O41" s="29">
        <f>SAM_working2!O41</f>
        <v>124826.217050566</v>
      </c>
      <c r="P41" s="29">
        <f>SAM_working2!P41</f>
        <v>365342.15712562599</v>
      </c>
      <c r="Q41" s="29">
        <f>SAM_working2!Q41</f>
        <v>0</v>
      </c>
      <c r="R41" s="29">
        <f>SAM_working2!R41</f>
        <v>4140.0753735885</v>
      </c>
      <c r="S41" s="29">
        <f>SAM_working2!S41</f>
        <v>0</v>
      </c>
      <c r="T41" s="29">
        <f>SAM_working2!T41</f>
        <v>0</v>
      </c>
      <c r="U41" s="29">
        <f>SAM_working2!U41</f>
        <v>21198.083036506599</v>
      </c>
      <c r="V41" s="29">
        <f>SAM_working2!V41</f>
        <v>23652.6657374264</v>
      </c>
      <c r="W41" s="29">
        <f>SAM_working2!W41</f>
        <v>3133989.9246507399</v>
      </c>
      <c r="X41" s="29">
        <f>SAM_working2!X41</f>
        <v>2033170.8679377399</v>
      </c>
      <c r="Y41" s="29">
        <f>SAM_working2!Y41</f>
        <v>4767043.4556790004</v>
      </c>
      <c r="Z41" s="29">
        <f>SAM_working2!Z41</f>
        <v>40981.206899632503</v>
      </c>
      <c r="AA41" s="29">
        <f>SAM_working2!AA41</f>
        <v>6261.1908301456197</v>
      </c>
      <c r="AB41" s="29">
        <f>SAM_working2!AB41</f>
        <v>2394.7477585828701</v>
      </c>
      <c r="AC41" s="29">
        <f>SAM_working2!AC41</f>
        <v>45369.092758173501</v>
      </c>
      <c r="AD41" s="29">
        <f>SAM_working2!AD41</f>
        <v>175142.215789051</v>
      </c>
      <c r="AE41" s="29">
        <f>SAM_working2!AE41</f>
        <v>1425670.5223846601</v>
      </c>
      <c r="AF41" s="29">
        <f>SAM_working2!AF41</f>
        <v>67881.042414923606</v>
      </c>
      <c r="AG41" s="29">
        <f>SAM_working2!AG41</f>
        <v>114368.56865703499</v>
      </c>
      <c r="AH41" s="29">
        <f>SAM_working2!AH41</f>
        <v>66028.845691798895</v>
      </c>
      <c r="AI41" s="29">
        <f>SAM_working2!AI41</f>
        <v>535833.67291029298</v>
      </c>
      <c r="AJ41" s="29">
        <f>SAM_working2!AJ41</f>
        <v>2307539.1945581902</v>
      </c>
      <c r="AK41" s="29">
        <f>SAM_working2!AK41</f>
        <v>1680281.5139230201</v>
      </c>
      <c r="AL41" s="29">
        <f>SAM_working2!AL41</f>
        <v>94968.221174142207</v>
      </c>
      <c r="AM41" s="29">
        <f>SAM_working2!AM41</f>
        <v>33942.0250784331</v>
      </c>
      <c r="AN41" s="29">
        <f>SAM_working2!AN41</f>
        <v>245046.845951419</v>
      </c>
      <c r="AO41" s="29">
        <f>SAM_working2!AO41</f>
        <v>89984.055754930305</v>
      </c>
      <c r="AP41" s="29">
        <f>SAM_working2!AP41</f>
        <v>94485.294724026593</v>
      </c>
      <c r="AQ41" s="29">
        <f>SAM_working2!AQ41</f>
        <v>69601.348596825497</v>
      </c>
      <c r="AR41" s="29">
        <f>SAM_working2!AR41</f>
        <v>817484.50694465404</v>
      </c>
      <c r="AS41" s="29">
        <f>SAM_working2!AS41</f>
        <v>2678472.24064284</v>
      </c>
      <c r="AT41" s="29">
        <f>SAM_working2!AT41</f>
        <v>0</v>
      </c>
      <c r="AU41" s="29">
        <f>SAM_working2!AU41</f>
        <v>319.338856382053</v>
      </c>
      <c r="AV41" s="29">
        <f>SAM_working2!AV41</f>
        <v>3153559.5911745499</v>
      </c>
      <c r="AW41" s="29">
        <f>SAM_working2!AW41</f>
        <v>1151578.1858020099</v>
      </c>
      <c r="AX41" s="29">
        <f>SAM_working2!AX41</f>
        <v>3233.8845735054101</v>
      </c>
      <c r="AY41" s="29">
        <f>SAM_working2!AY41</f>
        <v>22223.192870505802</v>
      </c>
      <c r="AZ41" s="29">
        <f>SAM_working2!AZ41</f>
        <v>377.810255254629</v>
      </c>
      <c r="BA41" s="29">
        <f>SAM_working2!BA41</f>
        <v>248756.498672544</v>
      </c>
      <c r="BB41" s="29">
        <f>SAM_working2!BB41</f>
        <v>3089.6792122411198</v>
      </c>
      <c r="BC41" s="29">
        <f>SAM_working2!BC41</f>
        <v>17577.538841821901</v>
      </c>
      <c r="BD41" s="29">
        <f>SAM_working2!BD41</f>
        <v>24821.796099830499</v>
      </c>
      <c r="BE41" s="29">
        <f>SAM_working2!BE41</f>
        <v>0</v>
      </c>
      <c r="BF41" s="29">
        <f>SAM_working2!BF41</f>
        <v>5116.0197817749104</v>
      </c>
      <c r="BG41" s="29">
        <f>SAM_working2!BG41</f>
        <v>109643.034489866</v>
      </c>
      <c r="BH41" s="29">
        <f>SAM_working2!BH41</f>
        <v>1236194.86136244</v>
      </c>
      <c r="BI41" s="29">
        <f>SAM_working2!BI41</f>
        <v>188631.02642700399</v>
      </c>
      <c r="BJ41" s="29">
        <f>SAM_working2!BJ41</f>
        <v>1051856.59177747</v>
      </c>
      <c r="BK41" s="29">
        <f>SAM_working2!BK41</f>
        <v>395753.97513039497</v>
      </c>
      <c r="BL41" s="29">
        <f>SAM_working2!BL41</f>
        <v>63878.389337214103</v>
      </c>
      <c r="BM41" s="29">
        <f>SAM_working2!BM41</f>
        <v>0</v>
      </c>
      <c r="BN41" s="29">
        <f>SAM_working2!BN41</f>
        <v>5508462.42207749</v>
      </c>
      <c r="BO41" s="29">
        <f>SAM_working2!BO41</f>
        <v>47148.422365144201</v>
      </c>
      <c r="BP41" s="29">
        <f>SAM_working2!BP41</f>
        <v>0</v>
      </c>
      <c r="BQ41" s="29">
        <f>SAM_working2!BQ41</f>
        <v>1343557.1638265101</v>
      </c>
      <c r="BR41" s="29">
        <f>SAM_working2!BR41</f>
        <v>0</v>
      </c>
      <c r="BS41" s="29">
        <f>SAM_working2!BS41</f>
        <v>1965387.5995247101</v>
      </c>
      <c r="BT41" s="29">
        <f>SAM_working2!BT41</f>
        <v>23023.4435907693</v>
      </c>
      <c r="BU41" s="29">
        <f>SAM_working2!BU41</f>
        <v>904481.142023138</v>
      </c>
      <c r="BV41" s="29">
        <f>SAM_working2!BV41</f>
        <v>945771.33381773205</v>
      </c>
      <c r="BW41" s="29">
        <f>SAM_working2!BW41</f>
        <v>338755.53908009001</v>
      </c>
      <c r="BX41" s="29">
        <f>SAM_working2!BX41</f>
        <v>11912.3853726215</v>
      </c>
      <c r="BY41" s="29">
        <f>SAM_working2!BY41</f>
        <v>393409.54659896501</v>
      </c>
      <c r="BZ41" s="29">
        <f>SAM_working2!BZ41</f>
        <v>841.09510043086698</v>
      </c>
      <c r="CA41" s="29">
        <f>SAM_working2!CA41</f>
        <v>16646.869149751001</v>
      </c>
      <c r="CB41" s="29">
        <f>SAM_working2!CB41</f>
        <v>2269.1263076805899</v>
      </c>
      <c r="CC41" s="29">
        <f>SAM_working2!CC41</f>
        <v>5106857.3231165204</v>
      </c>
      <c r="CD41" s="29">
        <f>SAM_working2!CD41</f>
        <v>6304400.83726817</v>
      </c>
      <c r="CE41" s="29">
        <f>SAM_working2!CE41</f>
        <v>2173391.2135642502</v>
      </c>
      <c r="CF41" s="29">
        <f>SAM_working2!CF41</f>
        <v>375570.35162549501</v>
      </c>
      <c r="CG41" s="29">
        <f>SAM_working2!CG41</f>
        <v>540270.56593551696</v>
      </c>
      <c r="CH41" s="29">
        <f>SAM_working2!CH41</f>
        <v>0</v>
      </c>
      <c r="CI41" s="29">
        <f>SAM_working2!CI41</f>
        <v>0</v>
      </c>
      <c r="CJ41" s="29">
        <f>SAM_working2!CJ41</f>
        <v>0</v>
      </c>
      <c r="CK41" s="29">
        <f>SAM_working2!CK41</f>
        <v>0</v>
      </c>
      <c r="CL41" s="29">
        <f>SAM_working2!CL41</f>
        <v>0</v>
      </c>
      <c r="CM41" s="29">
        <f>SAM_working2!CM41</f>
        <v>0</v>
      </c>
      <c r="CN41" s="29">
        <f>SAM_working2!CN41</f>
        <v>0</v>
      </c>
      <c r="CO41" s="29">
        <f>SAM_working2!CO41</f>
        <v>710358656.31208706</v>
      </c>
      <c r="CP41" s="29">
        <f>SAM_working2!CP41</f>
        <v>866970767.53123498</v>
      </c>
      <c r="CQ41" s="29">
        <f>SAM_working2!CQ41</f>
        <v>738066200.18930697</v>
      </c>
      <c r="CR41" s="29">
        <f>SAM_working2!CR41</f>
        <v>846359414.72684002</v>
      </c>
      <c r="CS41" s="29">
        <f>SAM_working2!CS41</f>
        <v>2098059051.8778601</v>
      </c>
      <c r="CT41" s="29">
        <f>SAM_working2!CT41</f>
        <v>2749783426.4853401</v>
      </c>
      <c r="CU41" s="29">
        <f>SAM_working2!CU41</f>
        <v>4530297034.7424297</v>
      </c>
      <c r="CV41" s="29">
        <f>SAM_working2!CV41</f>
        <v>3734794427.3228598</v>
      </c>
      <c r="CW41" s="29">
        <f>SAM_working2!CW41</f>
        <v>7938483619.1119003</v>
      </c>
      <c r="CX41" s="29">
        <f>SAM_working2!CX41</f>
        <v>64147.825696090498</v>
      </c>
      <c r="CY41" s="29">
        <f>SAM_working2!CY41</f>
        <v>0</v>
      </c>
      <c r="CZ41" s="29">
        <f>SAM_working2!CZ41</f>
        <v>0</v>
      </c>
      <c r="DA41" s="29">
        <f>SAM_working2!DA41</f>
        <v>350473.29547219101</v>
      </c>
      <c r="DB41" s="29">
        <f>SAM_working2!DB41</f>
        <v>1325361.9605628799</v>
      </c>
      <c r="DC41" s="29">
        <f>SAM_working2!DC41</f>
        <v>60163.850385148602</v>
      </c>
      <c r="DD41" s="29">
        <f>SAM_working2!DD41</f>
        <v>0</v>
      </c>
      <c r="DE41" s="29">
        <f>SAM_working2!DE41</f>
        <v>0</v>
      </c>
      <c r="DF41" s="29">
        <f>SAM_working2!DF41</f>
        <v>1140586.84172882</v>
      </c>
      <c r="DG41" s="29">
        <f>SAM_working2!DG41</f>
        <v>0</v>
      </c>
      <c r="DH41" s="29">
        <f>SAM_working2!DH41</f>
        <v>0</v>
      </c>
      <c r="DI41" s="29">
        <f>SAM_working2!DI41</f>
        <v>432626177.95509398</v>
      </c>
      <c r="DJ41" s="29">
        <f t="shared" si="0"/>
        <v>24711116177.961353</v>
      </c>
    </row>
    <row r="42" spans="1:114">
      <c r="A42" t="s">
        <v>41</v>
      </c>
      <c r="B42" s="29">
        <f>SAM_working2!B42</f>
        <v>38802035.8618237</v>
      </c>
      <c r="C42" s="29">
        <f>SAM_working2!C42</f>
        <v>76151.732629672217</v>
      </c>
      <c r="D42" s="60">
        <f>SAM_working2!D42-FV_proportion_col!G42</f>
        <v>25335459.649900407</v>
      </c>
      <c r="E42" s="60">
        <f>SAM_working2!E42-FV_proportion_col!H42</f>
        <v>13597140.21606512</v>
      </c>
      <c r="F42" s="29">
        <f>SAM_working2!F42</f>
        <v>30496043.222571399</v>
      </c>
      <c r="G42" s="29">
        <f>SAM_working2!G42</f>
        <v>0</v>
      </c>
      <c r="H42" s="29">
        <f>SAM_working2!H42</f>
        <v>0</v>
      </c>
      <c r="I42" s="29">
        <f>SAM_working2!I42</f>
        <v>0</v>
      </c>
      <c r="J42" s="29">
        <f>SAM_working2!J42</f>
        <v>47190.393338941903</v>
      </c>
      <c r="K42" s="29">
        <f>SAM_working2!K42</f>
        <v>49399.793517534003</v>
      </c>
      <c r="L42" s="29">
        <f>SAM_working2!L42</f>
        <v>11289.2639939988</v>
      </c>
      <c r="M42" s="29">
        <f>SAM_working2!M42</f>
        <v>41967026.243481196</v>
      </c>
      <c r="N42" s="29">
        <f>SAM_working2!N42</f>
        <v>6684154.8083610497</v>
      </c>
      <c r="O42" s="29">
        <f>SAM_working2!O42</f>
        <v>356213.431297948</v>
      </c>
      <c r="P42" s="29">
        <f>SAM_working2!P42</f>
        <v>723514.12152613304</v>
      </c>
      <c r="Q42" s="29">
        <f>SAM_working2!Q42</f>
        <v>0</v>
      </c>
      <c r="R42" s="29">
        <f>SAM_working2!R42</f>
        <v>2727.0453036217</v>
      </c>
      <c r="S42" s="29">
        <f>SAM_working2!S42</f>
        <v>0</v>
      </c>
      <c r="T42" s="29">
        <f>SAM_working2!T42</f>
        <v>0</v>
      </c>
      <c r="U42" s="29">
        <f>SAM_working2!U42</f>
        <v>86323.877313639299</v>
      </c>
      <c r="V42" s="29">
        <f>SAM_working2!V42</f>
        <v>154256.01763309201</v>
      </c>
      <c r="W42" s="29">
        <f>SAM_working2!W42</f>
        <v>605769.80808099103</v>
      </c>
      <c r="X42" s="29">
        <f>SAM_working2!X42</f>
        <v>2796818.64723795</v>
      </c>
      <c r="Y42" s="29">
        <f>SAM_working2!Y42</f>
        <v>5797127.50664292</v>
      </c>
      <c r="Z42" s="29">
        <f>SAM_working2!Z42</f>
        <v>64568.113403776602</v>
      </c>
      <c r="AA42" s="29">
        <f>SAM_working2!AA42</f>
        <v>103895.813796113</v>
      </c>
      <c r="AB42" s="29">
        <f>SAM_working2!AB42</f>
        <v>1577.40742356134</v>
      </c>
      <c r="AC42" s="29">
        <f>SAM_working2!AC42</f>
        <v>94923.082778163502</v>
      </c>
      <c r="AD42" s="29">
        <f>SAM_working2!AD42</f>
        <v>623404.89752236195</v>
      </c>
      <c r="AE42" s="29">
        <f>SAM_working2!AE42</f>
        <v>1270767.8446826001</v>
      </c>
      <c r="AF42" s="29">
        <f>SAM_working2!AF42</f>
        <v>41617.171237817602</v>
      </c>
      <c r="AG42" s="29">
        <f>SAM_working2!AG42</f>
        <v>1170021.21950529</v>
      </c>
      <c r="AH42" s="29">
        <f>SAM_working2!AH42</f>
        <v>38051.996533350699</v>
      </c>
      <c r="AI42" s="29">
        <f>SAM_working2!AI42</f>
        <v>501524.11569515202</v>
      </c>
      <c r="AJ42" s="29">
        <f>SAM_working2!AJ42</f>
        <v>531780.429713925</v>
      </c>
      <c r="AK42" s="29">
        <f>SAM_working2!AK42</f>
        <v>5990269.4620254301</v>
      </c>
      <c r="AL42" s="29">
        <f>SAM_working2!AL42</f>
        <v>60416.959150733099</v>
      </c>
      <c r="AM42" s="29">
        <f>SAM_working2!AM42</f>
        <v>95978.720482184697</v>
      </c>
      <c r="AN42" s="29">
        <f>SAM_working2!AN42</f>
        <v>469854.20636468998</v>
      </c>
      <c r="AO42" s="29">
        <f>SAM_working2!AO42</f>
        <v>212106.049943536</v>
      </c>
      <c r="AP42" s="29">
        <f>SAM_working2!AP42</f>
        <v>61851.194619215501</v>
      </c>
      <c r="AQ42" s="29">
        <f>SAM_working2!AQ42</f>
        <v>26070.7489798856</v>
      </c>
      <c r="AR42" s="29">
        <f>SAM_working2!AR42</f>
        <v>516026.06544738798</v>
      </c>
      <c r="AS42" s="29">
        <f>SAM_working2!AS42</f>
        <v>1812265.1970714501</v>
      </c>
      <c r="AT42" s="29">
        <f>SAM_working2!AT42</f>
        <v>0</v>
      </c>
      <c r="AU42" s="29">
        <f>SAM_working2!AU42</f>
        <v>4550326.7432685299</v>
      </c>
      <c r="AV42" s="29">
        <f>SAM_working2!AV42</f>
        <v>3689763.3458758998</v>
      </c>
      <c r="AW42" s="29">
        <f>SAM_working2!AW42</f>
        <v>705536112.55954695</v>
      </c>
      <c r="AX42" s="29">
        <f>SAM_working2!AX42</f>
        <v>128987170.282796</v>
      </c>
      <c r="AY42" s="29">
        <f>SAM_working2!AY42</f>
        <v>6163.4935578950199</v>
      </c>
      <c r="AZ42" s="29">
        <f>SAM_working2!AZ42</f>
        <v>3464800.1780923498</v>
      </c>
      <c r="BA42" s="29">
        <f>SAM_working2!BA42</f>
        <v>20712359.308800101</v>
      </c>
      <c r="BB42" s="29">
        <f>SAM_working2!BB42</f>
        <v>83186.961498802993</v>
      </c>
      <c r="BC42" s="29">
        <f>SAM_working2!BC42</f>
        <v>13842.814414855</v>
      </c>
      <c r="BD42" s="29">
        <f>SAM_working2!BD42</f>
        <v>16349.983121883701</v>
      </c>
      <c r="BE42" s="29">
        <f>SAM_working2!BE42</f>
        <v>0</v>
      </c>
      <c r="BF42" s="29">
        <f>SAM_working2!BF42</f>
        <v>3369.8946178924598</v>
      </c>
      <c r="BG42" s="29">
        <f>SAM_working2!BG42</f>
        <v>37680.665243069299</v>
      </c>
      <c r="BH42" s="29">
        <f>SAM_working2!BH42</f>
        <v>262475.73183710099</v>
      </c>
      <c r="BI42" s="29">
        <f>SAM_working2!BI42</f>
        <v>51070.947353318697</v>
      </c>
      <c r="BJ42" s="29">
        <f>SAM_working2!BJ42</f>
        <v>226529.39878413701</v>
      </c>
      <c r="BK42" s="29">
        <f>SAM_working2!BK42</f>
        <v>82761.088346641598</v>
      </c>
      <c r="BL42" s="29">
        <f>SAM_working2!BL42</f>
        <v>17716.358016725699</v>
      </c>
      <c r="BM42" s="29">
        <f>SAM_working2!BM42</f>
        <v>0</v>
      </c>
      <c r="BN42" s="29">
        <f>SAM_working2!BN42</f>
        <v>3627910.2253699098</v>
      </c>
      <c r="BO42" s="29">
        <f>SAM_working2!BO42</f>
        <v>722391.42503543105</v>
      </c>
      <c r="BP42" s="29">
        <f>SAM_working2!BP42</f>
        <v>0</v>
      </c>
      <c r="BQ42" s="29">
        <f>SAM_working2!BQ42</f>
        <v>1082476.2921420699</v>
      </c>
      <c r="BR42" s="29">
        <f>SAM_working2!BR42</f>
        <v>0</v>
      </c>
      <c r="BS42" s="29">
        <f>SAM_working2!BS42</f>
        <v>3736643.0543918498</v>
      </c>
      <c r="BT42" s="29">
        <f>SAM_working2!BT42</f>
        <v>112874.039911208</v>
      </c>
      <c r="BU42" s="29">
        <f>SAM_working2!BU42</f>
        <v>241671.48267720701</v>
      </c>
      <c r="BV42" s="29">
        <f>SAM_working2!BV42</f>
        <v>223259.67951160399</v>
      </c>
      <c r="BW42" s="29">
        <f>SAM_working2!BW42</f>
        <v>88324.842910941807</v>
      </c>
      <c r="BX42" s="29">
        <f>SAM_working2!BX42</f>
        <v>7846.6239509987099</v>
      </c>
      <c r="BY42" s="29">
        <f>SAM_working2!BY42</f>
        <v>145897.479270585</v>
      </c>
      <c r="BZ42" s="29">
        <f>SAM_working2!BZ42</f>
        <v>554.02480306562802</v>
      </c>
      <c r="CA42" s="29">
        <f>SAM_working2!CA42</f>
        <v>10965.202861870799</v>
      </c>
      <c r="CB42" s="29">
        <f>SAM_working2!CB42</f>
        <v>1494.66125186055</v>
      </c>
      <c r="CC42" s="29">
        <f>SAM_working2!CC42</f>
        <v>1139303.15068398</v>
      </c>
      <c r="CD42" s="29">
        <f>SAM_working2!CD42</f>
        <v>1668959.75772803</v>
      </c>
      <c r="CE42" s="29">
        <f>SAM_working2!CE42</f>
        <v>7750326.4694277896</v>
      </c>
      <c r="CF42" s="29">
        <f>SAM_working2!CF42</f>
        <v>231995.969033942</v>
      </c>
      <c r="CG42" s="29">
        <f>SAM_working2!CG42</f>
        <v>629841.73341928504</v>
      </c>
      <c r="CH42" s="29">
        <f>SAM_working2!CH42</f>
        <v>0</v>
      </c>
      <c r="CI42" s="29">
        <f>SAM_working2!CI42</f>
        <v>861.589946341467</v>
      </c>
      <c r="CJ42" s="29">
        <f>SAM_working2!CJ42</f>
        <v>0</v>
      </c>
      <c r="CK42" s="29">
        <f>SAM_working2!CK42</f>
        <v>0</v>
      </c>
      <c r="CL42" s="29">
        <f>SAM_working2!CL42</f>
        <v>0</v>
      </c>
      <c r="CM42" s="29">
        <f>SAM_working2!CM42</f>
        <v>0</v>
      </c>
      <c r="CN42" s="29">
        <f>SAM_working2!CN42</f>
        <v>0</v>
      </c>
      <c r="CO42" s="29">
        <f>SAM_working2!CO42</f>
        <v>309692781.03902698</v>
      </c>
      <c r="CP42" s="29">
        <f>SAM_working2!CP42</f>
        <v>377976281.77440602</v>
      </c>
      <c r="CQ42" s="29">
        <f>SAM_working2!CQ42</f>
        <v>321778647.00264001</v>
      </c>
      <c r="CR42" s="29">
        <f>SAM_working2!CR42</f>
        <v>369143617.96107602</v>
      </c>
      <c r="CS42" s="29">
        <f>SAM_working2!CS42</f>
        <v>915078740.48121297</v>
      </c>
      <c r="CT42" s="29">
        <f>SAM_working2!CT42</f>
        <v>1199178858.1848099</v>
      </c>
      <c r="CU42" s="29">
        <f>SAM_working2!CU42</f>
        <v>1975967612.4421699</v>
      </c>
      <c r="CV42" s="29">
        <f>SAM_working2!CV42</f>
        <v>1628952607.63363</v>
      </c>
      <c r="CW42" s="29">
        <f>SAM_working2!CW42</f>
        <v>3462236112.1795502</v>
      </c>
      <c r="CX42" s="29">
        <f>SAM_working2!CX42</f>
        <v>42253.826565103998</v>
      </c>
      <c r="CY42" s="29">
        <f>SAM_working2!CY42</f>
        <v>0</v>
      </c>
      <c r="CZ42" s="29">
        <f>SAM_working2!CZ42</f>
        <v>0</v>
      </c>
      <c r="DA42" s="29">
        <f>SAM_working2!DA42</f>
        <v>230854.86814068299</v>
      </c>
      <c r="DB42" s="29">
        <f>SAM_working2!DB42</f>
        <v>777928.60704865505</v>
      </c>
      <c r="DC42" s="29">
        <f>SAM_working2!DC42</f>
        <v>39629.603530238797</v>
      </c>
      <c r="DD42" s="29">
        <f>SAM_working2!DD42</f>
        <v>0</v>
      </c>
      <c r="DE42" s="29">
        <f>SAM_working2!DE42</f>
        <v>0</v>
      </c>
      <c r="DF42" s="29">
        <f>SAM_working2!DF42</f>
        <v>741564.93396178703</v>
      </c>
      <c r="DG42" s="29">
        <f>SAM_working2!DG42</f>
        <v>0</v>
      </c>
      <c r="DH42" s="29">
        <f>SAM_working2!DH42</f>
        <v>0</v>
      </c>
      <c r="DI42" s="29">
        <f>SAM_working2!DI42</f>
        <v>8403449.7654840108</v>
      </c>
      <c r="DJ42" s="29">
        <f t="shared" si="0"/>
        <v>11640681830.099848</v>
      </c>
    </row>
    <row r="43" spans="1:114">
      <c r="A43" t="s">
        <v>42</v>
      </c>
      <c r="B43" s="29">
        <f>SAM_working2!B43</f>
        <v>894.86492203708599</v>
      </c>
      <c r="C43" s="29">
        <f>SAM_working2!C43</f>
        <v>0</v>
      </c>
      <c r="D43" s="60">
        <f>SAM_working2!D43-FV_proportion_col!G43</f>
        <v>1632.5523008939099</v>
      </c>
      <c r="E43" s="60">
        <f>SAM_working2!E43-FV_proportion_col!H43</f>
        <v>1524.4231004394801</v>
      </c>
      <c r="F43" s="29">
        <f>SAM_working2!F43</f>
        <v>1256.03898532166</v>
      </c>
      <c r="G43" s="29">
        <f>SAM_working2!G43</f>
        <v>0</v>
      </c>
      <c r="H43" s="29">
        <f>SAM_working2!H43</f>
        <v>0</v>
      </c>
      <c r="I43" s="29">
        <f>SAM_working2!I43</f>
        <v>0</v>
      </c>
      <c r="J43" s="29">
        <f>SAM_working2!J43</f>
        <v>3415.79513127362</v>
      </c>
      <c r="K43" s="29">
        <f>SAM_working2!K43</f>
        <v>2443.11039511334</v>
      </c>
      <c r="L43" s="29">
        <f>SAM_working2!L43</f>
        <v>764.02920062355804</v>
      </c>
      <c r="M43" s="29">
        <f>SAM_working2!M43</f>
        <v>62420.459338811699</v>
      </c>
      <c r="N43" s="29">
        <f>SAM_working2!N43</f>
        <v>1234594.42611645</v>
      </c>
      <c r="O43" s="29">
        <f>SAM_working2!O43</f>
        <v>105460.991355702</v>
      </c>
      <c r="P43" s="29">
        <f>SAM_working2!P43</f>
        <v>109339.33035754799</v>
      </c>
      <c r="Q43" s="29">
        <f>SAM_working2!Q43</f>
        <v>0</v>
      </c>
      <c r="R43" s="29">
        <f>SAM_working2!R43</f>
        <v>776069.56236186705</v>
      </c>
      <c r="S43" s="29">
        <f>SAM_working2!S43</f>
        <v>0</v>
      </c>
      <c r="T43" s="29">
        <f>SAM_working2!T43</f>
        <v>0</v>
      </c>
      <c r="U43" s="29">
        <f>SAM_working2!U43</f>
        <v>17909.4656931313</v>
      </c>
      <c r="V43" s="29">
        <f>SAM_working2!V43</f>
        <v>19983.250600821801</v>
      </c>
      <c r="W43" s="29">
        <f>SAM_working2!W43</f>
        <v>16646052.916669499</v>
      </c>
      <c r="X43" s="29">
        <f>SAM_working2!X43</f>
        <v>1717749.84770537</v>
      </c>
      <c r="Y43" s="29">
        <f>SAM_working2!Y43</f>
        <v>3649629.35957791</v>
      </c>
      <c r="Z43" s="29">
        <f>SAM_working2!Z43</f>
        <v>22356.019228159199</v>
      </c>
      <c r="AA43" s="29">
        <f>SAM_working2!AA43</f>
        <v>5289.8454156221096</v>
      </c>
      <c r="AB43" s="29">
        <f>SAM_working2!AB43</f>
        <v>2023.23260797599</v>
      </c>
      <c r="AC43" s="29">
        <f>SAM_working2!AC43</f>
        <v>38330.645694786603</v>
      </c>
      <c r="AD43" s="29">
        <f>SAM_working2!AD43</f>
        <v>93763.569892920903</v>
      </c>
      <c r="AE43" s="29">
        <f>SAM_working2!AE43</f>
        <v>1191872.72540808</v>
      </c>
      <c r="AF43" s="29">
        <f>SAM_working2!AF43</f>
        <v>57221.139865459299</v>
      </c>
      <c r="AG43" s="29">
        <f>SAM_working2!AG43</f>
        <v>86363.5196962185</v>
      </c>
      <c r="AH43" s="29">
        <f>SAM_working2!AH43</f>
        <v>48806.693207419601</v>
      </c>
      <c r="AI43" s="29">
        <f>SAM_working2!AI43</f>
        <v>175452.20994775399</v>
      </c>
      <c r="AJ43" s="29">
        <f>SAM_working2!AJ43</f>
        <v>682078.38356154505</v>
      </c>
      <c r="AK43" s="29">
        <f>SAM_working2!AK43</f>
        <v>1266113.87692877</v>
      </c>
      <c r="AL43" s="29">
        <f>SAM_working2!AL43</f>
        <v>67751.473219530395</v>
      </c>
      <c r="AM43" s="29">
        <f>SAM_working2!AM43</f>
        <v>17894.325980783298</v>
      </c>
      <c r="AN43" s="29">
        <f>SAM_working2!AN43</f>
        <v>80335.323066178695</v>
      </c>
      <c r="AO43" s="29">
        <f>SAM_working2!AO43</f>
        <v>48008.353942480302</v>
      </c>
      <c r="AP43" s="29">
        <f>SAM_working2!AP43</f>
        <v>21230.687628452401</v>
      </c>
      <c r="AQ43" s="29">
        <f>SAM_working2!AQ43</f>
        <v>29466.403675461901</v>
      </c>
      <c r="AR43" s="29">
        <f>SAM_working2!AR43</f>
        <v>586892.22088397504</v>
      </c>
      <c r="AS43" s="29">
        <f>SAM_working2!AS43</f>
        <v>2228064.0462417202</v>
      </c>
      <c r="AT43" s="29">
        <f>SAM_working2!AT43</f>
        <v>0</v>
      </c>
      <c r="AU43" s="29">
        <f>SAM_working2!AU43</f>
        <v>269.79742852260603</v>
      </c>
      <c r="AV43" s="29">
        <f>SAM_working2!AV43</f>
        <v>2664324.2793284901</v>
      </c>
      <c r="AW43" s="29">
        <f>SAM_working2!AW43</f>
        <v>984310.53468142694</v>
      </c>
      <c r="AX43" s="29">
        <f>SAM_working2!AX43</f>
        <v>2732.1878457122002</v>
      </c>
      <c r="AY43" s="29">
        <f>SAM_working2!AY43</f>
        <v>7905.4916054781797</v>
      </c>
      <c r="AZ43" s="29">
        <f>SAM_working2!AZ43</f>
        <v>319.19772147996298</v>
      </c>
      <c r="BA43" s="29">
        <f>SAM_working2!BA43</f>
        <v>210165.04045422401</v>
      </c>
      <c r="BB43" s="29">
        <f>SAM_working2!BB43</f>
        <v>2610.35414188715</v>
      </c>
      <c r="BC43" s="29">
        <f>SAM_working2!BC43</f>
        <v>14850.603628410399</v>
      </c>
      <c r="BD43" s="29">
        <f>SAM_working2!BD43</f>
        <v>20971.005016172199</v>
      </c>
      <c r="BE43" s="29">
        <f>SAM_working2!BE43</f>
        <v>0</v>
      </c>
      <c r="BF43" s="29">
        <f>SAM_working2!BF43</f>
        <v>4322.33332652228</v>
      </c>
      <c r="BG43" s="29">
        <f>SAM_working2!BG43</f>
        <v>48330.411960331898</v>
      </c>
      <c r="BH43" s="29">
        <f>SAM_working2!BH43</f>
        <v>336659.667960878</v>
      </c>
      <c r="BI43" s="29">
        <f>SAM_working2!BI43</f>
        <v>65505.210931601498</v>
      </c>
      <c r="BJ43" s="29">
        <f>SAM_working2!BJ43</f>
        <v>290553.76527295797</v>
      </c>
      <c r="BK43" s="29">
        <f>SAM_working2!BK43</f>
        <v>106151.987186964</v>
      </c>
      <c r="BL43" s="29">
        <f>SAM_working2!BL43</f>
        <v>22723.560634125799</v>
      </c>
      <c r="BM43" s="29">
        <f>SAM_working2!BM43</f>
        <v>0</v>
      </c>
      <c r="BN43" s="29">
        <f>SAM_working2!BN43</f>
        <v>1421751.7245449999</v>
      </c>
      <c r="BO43" s="29">
        <f>SAM_working2!BO43</f>
        <v>39833.934576990498</v>
      </c>
      <c r="BP43" s="29">
        <f>SAM_working2!BP43</f>
        <v>0</v>
      </c>
      <c r="BQ43" s="29">
        <f>SAM_working2!BQ43</f>
        <v>481366.49112645898</v>
      </c>
      <c r="BR43" s="29">
        <f>SAM_working2!BR43</f>
        <v>0</v>
      </c>
      <c r="BS43" s="29">
        <f>SAM_working2!BS43</f>
        <v>517944.80831556302</v>
      </c>
      <c r="BT43" s="29">
        <f>SAM_working2!BT43</f>
        <v>19451.644397114102</v>
      </c>
      <c r="BU43" s="29">
        <f>SAM_working2!BU43</f>
        <v>309975.48056830099</v>
      </c>
      <c r="BV43" s="29">
        <f>SAM_working2!BV43</f>
        <v>286359.92000996298</v>
      </c>
      <c r="BW43" s="29">
        <f>SAM_working2!BW43</f>
        <v>113288.234607338</v>
      </c>
      <c r="BX43" s="29">
        <f>SAM_working2!BX43</f>
        <v>10064.3278350646</v>
      </c>
      <c r="BY43" s="29">
        <f>SAM_working2!BY43</f>
        <v>187132.717313645</v>
      </c>
      <c r="BZ43" s="29">
        <f>SAM_working2!BZ43</f>
        <v>710.60971975086704</v>
      </c>
      <c r="CA43" s="29">
        <f>SAM_working2!CA43</f>
        <v>14064.3156941159</v>
      </c>
      <c r="CB43" s="29">
        <f>SAM_working2!CB43</f>
        <v>1917.0997533503601</v>
      </c>
      <c r="CC43" s="29">
        <f>SAM_working2!CC43</f>
        <v>1461306.22336581</v>
      </c>
      <c r="CD43" s="29">
        <f>SAM_working2!CD43</f>
        <v>1588296.9718374601</v>
      </c>
      <c r="CE43" s="29">
        <f>SAM_working2!CE43</f>
        <v>959519.23125165899</v>
      </c>
      <c r="CF43" s="29">
        <f>SAM_working2!CF43</f>
        <v>108527.287153902</v>
      </c>
      <c r="CG43" s="29">
        <f>SAM_working2!CG43</f>
        <v>169677.999611406</v>
      </c>
      <c r="CH43" s="29">
        <f>SAM_working2!CH43</f>
        <v>0</v>
      </c>
      <c r="CI43" s="29">
        <f>SAM_working2!CI43</f>
        <v>0</v>
      </c>
      <c r="CJ43" s="29">
        <f>SAM_working2!CJ43</f>
        <v>0</v>
      </c>
      <c r="CK43" s="29">
        <f>SAM_working2!CK43</f>
        <v>0</v>
      </c>
      <c r="CL43" s="29">
        <f>SAM_working2!CL43</f>
        <v>0</v>
      </c>
      <c r="CM43" s="29">
        <f>SAM_working2!CM43</f>
        <v>0</v>
      </c>
      <c r="CN43" s="29">
        <f>SAM_working2!CN43</f>
        <v>0</v>
      </c>
      <c r="CO43" s="29">
        <f>SAM_working2!CO43</f>
        <v>695506628.84768701</v>
      </c>
      <c r="CP43" s="29">
        <f>SAM_working2!CP43</f>
        <v>848840818.77013695</v>
      </c>
      <c r="CQ43" s="29">
        <f>SAM_working2!CQ43</f>
        <v>722631074.207196</v>
      </c>
      <c r="CR43" s="29">
        <f>SAM_working2!CR43</f>
        <v>828568087.74101901</v>
      </c>
      <c r="CS43" s="29">
        <f>SAM_working2!CS43</f>
        <v>2053955454.8587</v>
      </c>
      <c r="CT43" s="29">
        <f>SAM_working2!CT43</f>
        <v>2692071830.5551801</v>
      </c>
      <c r="CU43" s="29">
        <f>SAM_working2!CU43</f>
        <v>4435031060.2036695</v>
      </c>
      <c r="CV43" s="29">
        <f>SAM_working2!CV43</f>
        <v>3656282547.2132301</v>
      </c>
      <c r="CW43" s="29">
        <f>SAM_working2!CW43</f>
        <v>7771711532.0382996</v>
      </c>
      <c r="CX43" s="29">
        <f>SAM_working2!CX43</f>
        <v>54196.093185152</v>
      </c>
      <c r="CY43" s="29">
        <f>SAM_working2!CY43</f>
        <v>0</v>
      </c>
      <c r="CZ43" s="29">
        <f>SAM_working2!CZ43</f>
        <v>0</v>
      </c>
      <c r="DA43" s="29">
        <f>SAM_working2!DA43</f>
        <v>296101.74895570701</v>
      </c>
      <c r="DB43" s="29">
        <f>SAM_working2!DB43</f>
        <v>875842.99243143096</v>
      </c>
      <c r="DC43" s="29">
        <f>SAM_working2!DC43</f>
        <v>50830.181794450997</v>
      </c>
      <c r="DD43" s="29">
        <f>SAM_working2!DD43</f>
        <v>0</v>
      </c>
      <c r="DE43" s="29">
        <f>SAM_working2!DE43</f>
        <v>0</v>
      </c>
      <c r="DF43" s="29">
        <f>SAM_working2!DF43</f>
        <v>950420.23873539094</v>
      </c>
      <c r="DG43" s="29">
        <f>SAM_working2!DG43</f>
        <v>0</v>
      </c>
      <c r="DH43" s="29">
        <f>SAM_working2!DH43</f>
        <v>0</v>
      </c>
      <c r="DI43" s="29">
        <f>SAM_working2!DI43</f>
        <v>7911159955.5997</v>
      </c>
      <c r="DJ43" s="29">
        <f t="shared" si="0"/>
        <v>31661560730.860634</v>
      </c>
    </row>
    <row r="44" spans="1:114">
      <c r="A44" t="s">
        <v>43</v>
      </c>
      <c r="B44" s="29">
        <f>SAM_working2!B44</f>
        <v>2431.49255324349</v>
      </c>
      <c r="C44" s="29">
        <f>SAM_working2!C44</f>
        <v>0</v>
      </c>
      <c r="D44" s="60">
        <f>SAM_working2!D44-FV_proportion_col!G44</f>
        <v>4127.0103239402597</v>
      </c>
      <c r="E44" s="60">
        <f>SAM_working2!E44-FV_proportion_col!H44</f>
        <v>3853.6651292102001</v>
      </c>
      <c r="F44" s="29">
        <f>SAM_working2!F44</f>
        <v>8426.3848654050507</v>
      </c>
      <c r="G44" s="29">
        <f>SAM_working2!G44</f>
        <v>0</v>
      </c>
      <c r="H44" s="29">
        <f>SAM_working2!H44</f>
        <v>0</v>
      </c>
      <c r="I44" s="29">
        <f>SAM_working2!I44</f>
        <v>0</v>
      </c>
      <c r="J44" s="29">
        <f>SAM_working2!J44</f>
        <v>88800.5272113174</v>
      </c>
      <c r="K44" s="29">
        <f>SAM_working2!K44</f>
        <v>6219.79154321447</v>
      </c>
      <c r="L44" s="29">
        <f>SAM_working2!L44</f>
        <v>1931.42749364826</v>
      </c>
      <c r="M44" s="29">
        <f>SAM_working2!M44</f>
        <v>266383.43797665002</v>
      </c>
      <c r="N44" s="29">
        <f>SAM_working2!N44</f>
        <v>266650808.04328799</v>
      </c>
      <c r="O44" s="29">
        <f>SAM_working2!O44</f>
        <v>4437074.3260637103</v>
      </c>
      <c r="P44" s="29">
        <f>SAM_working2!P44</f>
        <v>4696218.2650389904</v>
      </c>
      <c r="Q44" s="29">
        <f>SAM_working2!Q44</f>
        <v>0</v>
      </c>
      <c r="R44" s="29">
        <f>SAM_working2!R44</f>
        <v>513121.53689555498</v>
      </c>
      <c r="S44" s="29">
        <f>SAM_working2!S44</f>
        <v>0</v>
      </c>
      <c r="T44" s="29">
        <f>SAM_working2!T44</f>
        <v>0</v>
      </c>
      <c r="U44" s="29">
        <f>SAM_working2!U44</f>
        <v>9697353.0160652995</v>
      </c>
      <c r="V44" s="29">
        <f>SAM_working2!V44</f>
        <v>666579.50694665301</v>
      </c>
      <c r="W44" s="29">
        <f>SAM_working2!W44</f>
        <v>36017043.992731899</v>
      </c>
      <c r="X44" s="29">
        <f>SAM_working2!X44</f>
        <v>4498799.6877762098</v>
      </c>
      <c r="Y44" s="29">
        <f>SAM_working2!Y44</f>
        <v>20020325.989294399</v>
      </c>
      <c r="Z44" s="29">
        <f>SAM_working2!Z44</f>
        <v>695343.60000984604</v>
      </c>
      <c r="AA44" s="29">
        <f>SAM_working2!AA44</f>
        <v>13372.4638594222</v>
      </c>
      <c r="AB44" s="29">
        <f>SAM_working2!AB44</f>
        <v>27575.968576812498</v>
      </c>
      <c r="AC44" s="29">
        <f>SAM_working2!AC44</f>
        <v>1362462.7605481001</v>
      </c>
      <c r="AD44" s="29">
        <f>SAM_working2!AD44</f>
        <v>3599929.9191700201</v>
      </c>
      <c r="AE44" s="29">
        <f>SAM_working2!AE44</f>
        <v>11881983.636110701</v>
      </c>
      <c r="AF44" s="29">
        <f>SAM_working2!AF44</f>
        <v>3360619.1670900402</v>
      </c>
      <c r="AG44" s="29">
        <f>SAM_working2!AG44</f>
        <v>1849419.4413784</v>
      </c>
      <c r="AH44" s="29">
        <f>SAM_working2!AH44</f>
        <v>2382194.1108537102</v>
      </c>
      <c r="AI44" s="29">
        <f>SAM_working2!AI44</f>
        <v>8988935.7939706091</v>
      </c>
      <c r="AJ44" s="29">
        <f>SAM_working2!AJ44</f>
        <v>22222099.683459502</v>
      </c>
      <c r="AK44" s="29">
        <f>SAM_working2!AK44</f>
        <v>5340545.9456311204</v>
      </c>
      <c r="AL44" s="29">
        <f>SAM_working2!AL44</f>
        <v>360947.72231010802</v>
      </c>
      <c r="AM44" s="29">
        <f>SAM_working2!AM44</f>
        <v>477771.54289244203</v>
      </c>
      <c r="AN44" s="29">
        <f>SAM_working2!AN44</f>
        <v>2445176.7747891298</v>
      </c>
      <c r="AO44" s="29">
        <f>SAM_working2!AO44</f>
        <v>808109.59743600094</v>
      </c>
      <c r="AP44" s="29">
        <f>SAM_working2!AP44</f>
        <v>893921.764643598</v>
      </c>
      <c r="AQ44" s="29">
        <f>SAM_working2!AQ44</f>
        <v>795053.17112953495</v>
      </c>
      <c r="AR44" s="29">
        <f>SAM_working2!AR44</f>
        <v>3051859.1436079601</v>
      </c>
      <c r="AS44" s="29">
        <f>SAM_working2!AS44</f>
        <v>6934815.7645648802</v>
      </c>
      <c r="AT44" s="29">
        <f>SAM_working2!AT44</f>
        <v>0</v>
      </c>
      <c r="AU44" s="29">
        <f>SAM_working2!AU44</f>
        <v>34143.8830266027</v>
      </c>
      <c r="AV44" s="29">
        <f>SAM_working2!AV44</f>
        <v>6735278.1292780796</v>
      </c>
      <c r="AW44" s="29">
        <f>SAM_working2!AW44</f>
        <v>3078669.03310986</v>
      </c>
      <c r="AX44" s="29">
        <f>SAM_working2!AX44</f>
        <v>6906.8338208976902</v>
      </c>
      <c r="AY44" s="29">
        <f>SAM_working2!AY44</f>
        <v>317802.22933861602</v>
      </c>
      <c r="AZ44" s="29">
        <f>SAM_working2!AZ44</f>
        <v>62998.514501789003</v>
      </c>
      <c r="BA44" s="29">
        <f>SAM_working2!BA44</f>
        <v>551150.10745667096</v>
      </c>
      <c r="BB44" s="29">
        <f>SAM_working2!BB44</f>
        <v>8763.9549063151298</v>
      </c>
      <c r="BC44" s="29">
        <f>SAM_working2!BC44</f>
        <v>589683.30522770598</v>
      </c>
      <c r="BD44" s="29">
        <f>SAM_working2!BD44</f>
        <v>675325.476939118</v>
      </c>
      <c r="BE44" s="29">
        <f>SAM_working2!BE44</f>
        <v>0</v>
      </c>
      <c r="BF44" s="29">
        <f>SAM_working2!BF44</f>
        <v>113703.342123818</v>
      </c>
      <c r="BG44" s="29">
        <f>SAM_working2!BG44</f>
        <v>1651738.60173282</v>
      </c>
      <c r="BH44" s="29">
        <f>SAM_working2!BH44</f>
        <v>11179239.7274583</v>
      </c>
      <c r="BI44" s="29">
        <f>SAM_working2!BI44</f>
        <v>2148226.4776527998</v>
      </c>
      <c r="BJ44" s="29">
        <f>SAM_working2!BJ44</f>
        <v>9366705.9552393202</v>
      </c>
      <c r="BK44" s="29">
        <f>SAM_working2!BK44</f>
        <v>3527571.1760449102</v>
      </c>
      <c r="BL44" s="29">
        <f>SAM_working2!BL44</f>
        <v>741886.71606546699</v>
      </c>
      <c r="BM44" s="29">
        <f>SAM_working2!BM44</f>
        <v>0</v>
      </c>
      <c r="BN44" s="29">
        <f>SAM_working2!BN44</f>
        <v>83517932.380652398</v>
      </c>
      <c r="BO44" s="29">
        <f>SAM_working2!BO44</f>
        <v>1294989.3908527</v>
      </c>
      <c r="BP44" s="29">
        <f>SAM_working2!BP44</f>
        <v>0</v>
      </c>
      <c r="BQ44" s="29">
        <f>SAM_working2!BQ44</f>
        <v>18587777.473140702</v>
      </c>
      <c r="BR44" s="29">
        <f>SAM_working2!BR44</f>
        <v>0</v>
      </c>
      <c r="BS44" s="29">
        <f>SAM_working2!BS44</f>
        <v>21178966.967124801</v>
      </c>
      <c r="BT44" s="29">
        <f>SAM_working2!BT44</f>
        <v>602253.174909828</v>
      </c>
      <c r="BU44" s="29">
        <f>SAM_working2!BU44</f>
        <v>5466507.9161835602</v>
      </c>
      <c r="BV44" s="29">
        <f>SAM_working2!BV44</f>
        <v>15417082.504957501</v>
      </c>
      <c r="BW44" s="29">
        <f>SAM_working2!BW44</f>
        <v>4010905.0685714199</v>
      </c>
      <c r="BX44" s="29">
        <f>SAM_working2!BX44</f>
        <v>3353858.3800600101</v>
      </c>
      <c r="BY44" s="29">
        <f>SAM_working2!BY44</f>
        <v>6512590.64222378</v>
      </c>
      <c r="BZ44" s="29">
        <f>SAM_working2!BZ44</f>
        <v>6511.6037746288403</v>
      </c>
      <c r="CA44" s="29">
        <f>SAM_working2!CA44</f>
        <v>380903.14293707302</v>
      </c>
      <c r="CB44" s="29">
        <f>SAM_working2!CB44</f>
        <v>673368.69696585205</v>
      </c>
      <c r="CC44" s="29">
        <f>SAM_working2!CC44</f>
        <v>52509405.722100101</v>
      </c>
      <c r="CD44" s="29">
        <f>SAM_working2!CD44</f>
        <v>149476329.614548</v>
      </c>
      <c r="CE44" s="29">
        <f>SAM_working2!CE44</f>
        <v>49131707.740551099</v>
      </c>
      <c r="CF44" s="29">
        <f>SAM_working2!CF44</f>
        <v>3204145.2484870302</v>
      </c>
      <c r="CG44" s="29">
        <f>SAM_working2!CG44</f>
        <v>5421329.0382299004</v>
      </c>
      <c r="CH44" s="29">
        <f>SAM_working2!CH44</f>
        <v>0</v>
      </c>
      <c r="CI44" s="29">
        <f>SAM_working2!CI44</f>
        <v>0</v>
      </c>
      <c r="CJ44" s="29">
        <f>SAM_working2!CJ44</f>
        <v>0</v>
      </c>
      <c r="CK44" s="29">
        <f>SAM_working2!CK44</f>
        <v>0</v>
      </c>
      <c r="CL44" s="29">
        <f>SAM_working2!CL44</f>
        <v>0</v>
      </c>
      <c r="CM44" s="29">
        <f>SAM_working2!CM44</f>
        <v>0</v>
      </c>
      <c r="CN44" s="29">
        <f>SAM_working2!CN44</f>
        <v>0</v>
      </c>
      <c r="CO44" s="29">
        <f>SAM_working2!CO44</f>
        <v>637281055.98131299</v>
      </c>
      <c r="CP44" s="29">
        <f>SAM_working2!CP44</f>
        <v>777812451.81861305</v>
      </c>
      <c r="CQ44" s="29">
        <f>SAM_working2!CQ44</f>
        <v>662171343.57104301</v>
      </c>
      <c r="CR44" s="29">
        <f>SAM_working2!CR44</f>
        <v>760127796.65607703</v>
      </c>
      <c r="CS44" s="29">
        <f>SAM_working2!CS44</f>
        <v>1884300063.97084</v>
      </c>
      <c r="CT44" s="29">
        <f>SAM_working2!CT44</f>
        <v>2468820559.7579899</v>
      </c>
      <c r="CU44" s="29">
        <f>SAM_working2!CU44</f>
        <v>4069028100.1110301</v>
      </c>
      <c r="CV44" s="29">
        <f>SAM_working2!CV44</f>
        <v>3354297539.16641</v>
      </c>
      <c r="CW44" s="29">
        <f>SAM_working2!CW44</f>
        <v>7128770308.0524397</v>
      </c>
      <c r="CX44" s="29">
        <f>SAM_working2!CX44</f>
        <v>830549.52847699495</v>
      </c>
      <c r="CY44" s="29">
        <f>SAM_working2!CY44</f>
        <v>150252.82151936201</v>
      </c>
      <c r="CZ44" s="29">
        <f>SAM_working2!CZ44</f>
        <v>0</v>
      </c>
      <c r="DA44" s="29">
        <f>SAM_working2!DA44</f>
        <v>1641607.4182752201</v>
      </c>
      <c r="DB44" s="29">
        <f>SAM_working2!DB44</f>
        <v>8687785.7804653905</v>
      </c>
      <c r="DC44" s="29">
        <f>SAM_working2!DC44</f>
        <v>634418.14321212901</v>
      </c>
      <c r="DD44" s="29">
        <f>SAM_working2!DD44</f>
        <v>0</v>
      </c>
      <c r="DE44" s="29">
        <f>SAM_working2!DE44</f>
        <v>0</v>
      </c>
      <c r="DF44" s="29">
        <f>SAM_working2!DF44</f>
        <v>12190429.6810886</v>
      </c>
      <c r="DG44" s="29">
        <f>SAM_working2!DG44</f>
        <v>0</v>
      </c>
      <c r="DH44" s="29">
        <f>SAM_working2!DH44</f>
        <v>0</v>
      </c>
      <c r="DI44" s="29">
        <f>SAM_working2!DI44</f>
        <v>917977666.47991705</v>
      </c>
      <c r="DJ44" s="29">
        <f t="shared" si="0"/>
        <v>23571329923.182125</v>
      </c>
    </row>
    <row r="45" spans="1:114">
      <c r="A45" t="s">
        <v>44</v>
      </c>
      <c r="B45" s="29">
        <f>SAM_working2!B45</f>
        <v>4093182.21265805</v>
      </c>
      <c r="C45" s="29">
        <f>SAM_working2!C45</f>
        <v>0</v>
      </c>
      <c r="D45" s="60">
        <f>SAM_working2!D45-FV_proportion_col!G45</f>
        <v>2860378.9090048401</v>
      </c>
      <c r="E45" s="60">
        <f>SAM_working2!E45-FV_proportion_col!H45</f>
        <v>1195357.6593566299</v>
      </c>
      <c r="F45" s="29">
        <f>SAM_working2!F45</f>
        <v>3266784.47555786</v>
      </c>
      <c r="G45" s="29">
        <f>SAM_working2!G45</f>
        <v>0</v>
      </c>
      <c r="H45" s="29">
        <f>SAM_working2!H45</f>
        <v>925.72523623116604</v>
      </c>
      <c r="I45" s="29">
        <f>SAM_working2!I45</f>
        <v>0</v>
      </c>
      <c r="J45" s="29">
        <f>SAM_working2!J45</f>
        <v>291722.09901628102</v>
      </c>
      <c r="K45" s="29">
        <f>SAM_working2!K45</f>
        <v>169760.930875455</v>
      </c>
      <c r="L45" s="29">
        <f>SAM_working2!L45</f>
        <v>66197.330257078298</v>
      </c>
      <c r="M45" s="29">
        <f>SAM_working2!M45</f>
        <v>4371315.4417129997</v>
      </c>
      <c r="N45" s="29">
        <f>SAM_working2!N45</f>
        <v>199781560.83660099</v>
      </c>
      <c r="O45" s="29">
        <f>SAM_working2!O45</f>
        <v>9719550.1491545606</v>
      </c>
      <c r="P45" s="29">
        <f>SAM_working2!P45</f>
        <v>7808987.7497236095</v>
      </c>
      <c r="Q45" s="29">
        <f>SAM_working2!Q45</f>
        <v>0</v>
      </c>
      <c r="R45" s="29">
        <f>SAM_working2!R45</f>
        <v>188275.04134708401</v>
      </c>
      <c r="S45" s="29">
        <f>SAM_working2!S45</f>
        <v>0</v>
      </c>
      <c r="T45" s="29">
        <f>SAM_working2!T45</f>
        <v>0</v>
      </c>
      <c r="U45" s="29">
        <f>SAM_working2!U45</f>
        <v>1190585.6890485301</v>
      </c>
      <c r="V45" s="29">
        <f>SAM_working2!V45</f>
        <v>1695852.5260047601</v>
      </c>
      <c r="W45" s="29">
        <f>SAM_working2!W45</f>
        <v>13497622.6578761</v>
      </c>
      <c r="X45" s="29">
        <f>SAM_working2!X45</f>
        <v>2310071.1120228302</v>
      </c>
      <c r="Y45" s="29">
        <f>SAM_working2!Y45</f>
        <v>23255038.8464326</v>
      </c>
      <c r="Z45" s="29">
        <f>SAM_working2!Z45</f>
        <v>919992.54123758897</v>
      </c>
      <c r="AA45" s="29">
        <f>SAM_working2!AA45</f>
        <v>1592078.3643108499</v>
      </c>
      <c r="AB45" s="29">
        <f>SAM_working2!AB45</f>
        <v>239730.89265569201</v>
      </c>
      <c r="AC45" s="29">
        <f>SAM_working2!AC45</f>
        <v>3004143.9157186202</v>
      </c>
      <c r="AD45" s="29">
        <f>SAM_working2!AD45</f>
        <v>7377915.0700356904</v>
      </c>
      <c r="AE45" s="29">
        <f>SAM_working2!AE45</f>
        <v>14614503.1364832</v>
      </c>
      <c r="AF45" s="29">
        <f>SAM_working2!AF45</f>
        <v>4418194.3775735898</v>
      </c>
      <c r="AG45" s="29">
        <f>SAM_working2!AG45</f>
        <v>7193087.7488472303</v>
      </c>
      <c r="AH45" s="29">
        <f>SAM_working2!AH45</f>
        <v>3618179.48486184</v>
      </c>
      <c r="AI45" s="29">
        <f>SAM_working2!AI45</f>
        <v>14041181.790010501</v>
      </c>
      <c r="AJ45" s="29">
        <f>SAM_working2!AJ45</f>
        <v>7505403.5789113902</v>
      </c>
      <c r="AK45" s="29">
        <f>SAM_working2!AK45</f>
        <v>4468323.2781698499</v>
      </c>
      <c r="AL45" s="29">
        <f>SAM_working2!AL45</f>
        <v>204690.36568436501</v>
      </c>
      <c r="AM45" s="29">
        <f>SAM_working2!AM45</f>
        <v>982651.223463053</v>
      </c>
      <c r="AN45" s="29">
        <f>SAM_working2!AN45</f>
        <v>4530271.8379315296</v>
      </c>
      <c r="AO45" s="29">
        <f>SAM_working2!AO45</f>
        <v>1134648.84240125</v>
      </c>
      <c r="AP45" s="29">
        <f>SAM_working2!AP45</f>
        <v>1437656.9882779999</v>
      </c>
      <c r="AQ45" s="29">
        <f>SAM_working2!AQ45</f>
        <v>475913.35438285797</v>
      </c>
      <c r="AR45" s="29">
        <f>SAM_working2!AR45</f>
        <v>1652563.68770704</v>
      </c>
      <c r="AS45" s="29">
        <f>SAM_working2!AS45</f>
        <v>3386111.0298844101</v>
      </c>
      <c r="AT45" s="29">
        <f>SAM_working2!AT45</f>
        <v>0</v>
      </c>
      <c r="AU45" s="29">
        <f>SAM_working2!AU45</f>
        <v>506985.71051456401</v>
      </c>
      <c r="AV45" s="29">
        <f>SAM_working2!AV45</f>
        <v>2494995.45415245</v>
      </c>
      <c r="AW45" s="29">
        <f>SAM_working2!AW45</f>
        <v>79773718.281357706</v>
      </c>
      <c r="AX45" s="29">
        <f>SAM_working2!AX45</f>
        <v>13439757.909060501</v>
      </c>
      <c r="AY45" s="29">
        <f>SAM_working2!AY45</f>
        <v>58299.1362766483</v>
      </c>
      <c r="AZ45" s="29">
        <f>SAM_working2!AZ45</f>
        <v>384603.30261213903</v>
      </c>
      <c r="BA45" s="29">
        <f>SAM_working2!BA45</f>
        <v>2318602.6328690001</v>
      </c>
      <c r="BB45" s="29">
        <f>SAM_working2!BB45</f>
        <v>210834.273257589</v>
      </c>
      <c r="BC45" s="29">
        <f>SAM_working2!BC45</f>
        <v>351972.86078537197</v>
      </c>
      <c r="BD45" s="29">
        <f>SAM_working2!BD45</f>
        <v>420818.80565077899</v>
      </c>
      <c r="BE45" s="29">
        <f>SAM_working2!BE45</f>
        <v>0</v>
      </c>
      <c r="BF45" s="29">
        <f>SAM_working2!BF45</f>
        <v>309652.33148215897</v>
      </c>
      <c r="BG45" s="29">
        <f>SAM_working2!BG45</f>
        <v>532733.96151480998</v>
      </c>
      <c r="BH45" s="29">
        <f>SAM_working2!BH45</f>
        <v>3702478.49659942</v>
      </c>
      <c r="BI45" s="29">
        <f>SAM_working2!BI45</f>
        <v>713908.85810019402</v>
      </c>
      <c r="BJ45" s="29">
        <f>SAM_working2!BJ45</f>
        <v>3069188.6826985502</v>
      </c>
      <c r="BK45" s="29">
        <f>SAM_working2!BK45</f>
        <v>1196663.81470045</v>
      </c>
      <c r="BL45" s="29">
        <f>SAM_working2!BL45</f>
        <v>255352.61270189399</v>
      </c>
      <c r="BM45" s="29">
        <f>SAM_working2!BM45</f>
        <v>0</v>
      </c>
      <c r="BN45" s="29">
        <f>SAM_working2!BN45</f>
        <v>119262133.24548399</v>
      </c>
      <c r="BO45" s="29">
        <f>SAM_working2!BO45</f>
        <v>4860514.0331035601</v>
      </c>
      <c r="BP45" s="29">
        <f>SAM_working2!BP45</f>
        <v>0</v>
      </c>
      <c r="BQ45" s="29">
        <f>SAM_working2!BQ45</f>
        <v>9006914.9693651106</v>
      </c>
      <c r="BR45" s="29">
        <f>SAM_working2!BR45</f>
        <v>0</v>
      </c>
      <c r="BS45" s="29">
        <f>SAM_working2!BS45</f>
        <v>36631781.985704698</v>
      </c>
      <c r="BT45" s="29">
        <f>SAM_working2!BT45</f>
        <v>484790.17834273301</v>
      </c>
      <c r="BU45" s="29">
        <f>SAM_working2!BU45</f>
        <v>13548824.3980758</v>
      </c>
      <c r="BV45" s="29">
        <f>SAM_working2!BV45</f>
        <v>3402478.5163249802</v>
      </c>
      <c r="BW45" s="29">
        <f>SAM_working2!BW45</f>
        <v>1202334.0535293501</v>
      </c>
      <c r="BX45" s="29">
        <f>SAM_working2!BX45</f>
        <v>168149.93495541299</v>
      </c>
      <c r="BY45" s="29">
        <f>SAM_working2!BY45</f>
        <v>1976689.65286891</v>
      </c>
      <c r="BZ45" s="29">
        <f>SAM_working2!BZ45</f>
        <v>1252372.25828127</v>
      </c>
      <c r="CA45" s="29">
        <f>SAM_working2!CA45</f>
        <v>109753.918954354</v>
      </c>
      <c r="CB45" s="29">
        <f>SAM_working2!CB45</f>
        <v>299658.837745953</v>
      </c>
      <c r="CC45" s="29">
        <f>SAM_working2!CC45</f>
        <v>15896449.092437699</v>
      </c>
      <c r="CD45" s="29">
        <f>SAM_working2!CD45</f>
        <v>59487492.422389001</v>
      </c>
      <c r="CE45" s="29">
        <f>SAM_working2!CE45</f>
        <v>72073245.333980203</v>
      </c>
      <c r="CF45" s="29">
        <f>SAM_working2!CF45</f>
        <v>2085515.33320237</v>
      </c>
      <c r="CG45" s="29">
        <f>SAM_working2!CG45</f>
        <v>3527551.20524236</v>
      </c>
      <c r="CH45" s="29">
        <f>SAM_working2!CH45</f>
        <v>0</v>
      </c>
      <c r="CI45" s="29">
        <f>SAM_working2!CI45</f>
        <v>0</v>
      </c>
      <c r="CJ45" s="29">
        <f>SAM_working2!CJ45</f>
        <v>0</v>
      </c>
      <c r="CK45" s="29">
        <f>SAM_working2!CK45</f>
        <v>0</v>
      </c>
      <c r="CL45" s="29">
        <f>SAM_working2!CL45</f>
        <v>0</v>
      </c>
      <c r="CM45" s="29">
        <f>SAM_working2!CM45</f>
        <v>0</v>
      </c>
      <c r="CN45" s="29">
        <f>SAM_working2!CN45</f>
        <v>0</v>
      </c>
      <c r="CO45" s="29">
        <f>SAM_working2!CO45</f>
        <v>1022363480.54487</v>
      </c>
      <c r="CP45" s="29">
        <f>SAM_working2!CP45</f>
        <v>1247746065.06988</v>
      </c>
      <c r="CQ45" s="29">
        <f>SAM_working2!CQ45</f>
        <v>1062222451.88635</v>
      </c>
      <c r="CR45" s="29">
        <f>SAM_working2!CR45</f>
        <v>1217636095.40218</v>
      </c>
      <c r="CS45" s="29">
        <f>SAM_working2!CS45</f>
        <v>3018423649.58641</v>
      </c>
      <c r="CT45" s="29">
        <f>SAM_working2!CT45</f>
        <v>3956486862.5362101</v>
      </c>
      <c r="CU45" s="29">
        <f>SAM_working2!CU45</f>
        <v>6517458003.2336798</v>
      </c>
      <c r="CV45" s="29">
        <f>SAM_working2!CV45</f>
        <v>5373141979.4298201</v>
      </c>
      <c r="CW45" s="29">
        <f>SAM_working2!CW45</f>
        <v>11421394011.0578</v>
      </c>
      <c r="CX45" s="29">
        <f>SAM_working2!CX45</f>
        <v>170380.73184280301</v>
      </c>
      <c r="CY45" s="29">
        <f>SAM_working2!CY45</f>
        <v>0</v>
      </c>
      <c r="CZ45" s="29">
        <f>SAM_working2!CZ45</f>
        <v>0</v>
      </c>
      <c r="DA45" s="29">
        <f>SAM_working2!DA45</f>
        <v>554566.51680348895</v>
      </c>
      <c r="DB45" s="29">
        <f>SAM_working2!DB45</f>
        <v>2190606.1360580302</v>
      </c>
      <c r="DC45" s="29">
        <f>SAM_working2!DC45</f>
        <v>47599.713553960602</v>
      </c>
      <c r="DD45" s="29">
        <f>SAM_working2!DD45</f>
        <v>0</v>
      </c>
      <c r="DE45" s="29">
        <f>SAM_working2!DE45</f>
        <v>0</v>
      </c>
      <c r="DF45" s="29">
        <f>SAM_working2!DF45</f>
        <v>2497874.63563147</v>
      </c>
      <c r="DG45" s="29">
        <f>SAM_working2!DG45</f>
        <v>0</v>
      </c>
      <c r="DH45" s="29">
        <f>SAM_working2!DH45</f>
        <v>0</v>
      </c>
      <c r="DI45" s="29">
        <f>SAM_working2!DI45</f>
        <v>4722008.6867681202</v>
      </c>
      <c r="DJ45" s="29">
        <f t="shared" si="0"/>
        <v>35660633262.562607</v>
      </c>
    </row>
    <row r="46" spans="1:114">
      <c r="A46" t="s">
        <v>45</v>
      </c>
      <c r="B46" s="29">
        <f>SAM_working2!B46</f>
        <v>10863392.408886701</v>
      </c>
      <c r="C46" s="29">
        <f>SAM_working2!C46</f>
        <v>0</v>
      </c>
      <c r="D46" s="60">
        <f>SAM_working2!D46-FV_proportion_col!G46</f>
        <v>15559168.6721182</v>
      </c>
      <c r="E46" s="60">
        <f>SAM_working2!E46-FV_proportion_col!H46</f>
        <v>19858484.0576782</v>
      </c>
      <c r="F46" s="29">
        <f>SAM_working2!F46</f>
        <v>4265469.79039614</v>
      </c>
      <c r="G46" s="29">
        <f>SAM_working2!G46</f>
        <v>284231.63443176699</v>
      </c>
      <c r="H46" s="29">
        <f>SAM_working2!H46</f>
        <v>277.05590598550702</v>
      </c>
      <c r="I46" s="29">
        <f>SAM_working2!I46</f>
        <v>2342.7268690626302</v>
      </c>
      <c r="J46" s="29">
        <f>SAM_working2!J46</f>
        <v>1065120.8258108899</v>
      </c>
      <c r="K46" s="29">
        <f>SAM_working2!K46</f>
        <v>895018.79285315797</v>
      </c>
      <c r="L46" s="29">
        <f>SAM_working2!L46</f>
        <v>3430785.3662953102</v>
      </c>
      <c r="M46" s="29">
        <f>SAM_working2!M46</f>
        <v>60747753.979805298</v>
      </c>
      <c r="N46" s="29">
        <f>SAM_working2!N46</f>
        <v>84406501.9804869</v>
      </c>
      <c r="O46" s="29">
        <f>SAM_working2!O46</f>
        <v>63528125.8459263</v>
      </c>
      <c r="P46" s="29">
        <f>SAM_working2!P46</f>
        <v>19713096.081201799</v>
      </c>
      <c r="Q46" s="29">
        <f>SAM_working2!Q46</f>
        <v>1131053.8557968601</v>
      </c>
      <c r="R46" s="29">
        <f>SAM_working2!R46</f>
        <v>800736.320498824</v>
      </c>
      <c r="S46" s="29">
        <f>SAM_working2!S46</f>
        <v>1357000.5743928</v>
      </c>
      <c r="T46" s="29">
        <f>SAM_working2!T46</f>
        <v>123665.575668447</v>
      </c>
      <c r="U46" s="29">
        <f>SAM_working2!U46</f>
        <v>11581328.2154945</v>
      </c>
      <c r="V46" s="29">
        <f>SAM_working2!V46</f>
        <v>13768951.3083742</v>
      </c>
      <c r="W46" s="29">
        <f>SAM_working2!W46</f>
        <v>13632659.5617413</v>
      </c>
      <c r="X46" s="29">
        <f>SAM_working2!X46</f>
        <v>14235554.8161007</v>
      </c>
      <c r="Y46" s="29">
        <f>SAM_working2!Y46</f>
        <v>34043626.713432699</v>
      </c>
      <c r="Z46" s="29">
        <f>SAM_working2!Z46</f>
        <v>28158031.2511435</v>
      </c>
      <c r="AA46" s="29">
        <f>SAM_working2!AA46</f>
        <v>37854779.229626201</v>
      </c>
      <c r="AB46" s="29">
        <f>SAM_working2!AB46</f>
        <v>8875448.2633904107</v>
      </c>
      <c r="AC46" s="29">
        <f>SAM_working2!AC46</f>
        <v>42338006.9500788</v>
      </c>
      <c r="AD46" s="29">
        <f>SAM_working2!AD46</f>
        <v>25514752.327828299</v>
      </c>
      <c r="AE46" s="29">
        <f>SAM_working2!AE46</f>
        <v>55441853.890789203</v>
      </c>
      <c r="AF46" s="29">
        <f>SAM_working2!AF46</f>
        <v>7748560.1992720198</v>
      </c>
      <c r="AG46" s="29">
        <f>SAM_working2!AG46</f>
        <v>51100776.687069103</v>
      </c>
      <c r="AH46" s="29">
        <f>SAM_working2!AH46</f>
        <v>12123220.287833201</v>
      </c>
      <c r="AI46" s="29">
        <f>SAM_working2!AI46</f>
        <v>28973760.519894399</v>
      </c>
      <c r="AJ46" s="29">
        <f>SAM_working2!AJ46</f>
        <v>931061103.20432401</v>
      </c>
      <c r="AK46" s="29">
        <f>SAM_working2!AK46</f>
        <v>13825893.326535501</v>
      </c>
      <c r="AL46" s="29">
        <f>SAM_working2!AL46</f>
        <v>411258.54771090701</v>
      </c>
      <c r="AM46" s="29">
        <f>SAM_working2!AM46</f>
        <v>1764262.16281966</v>
      </c>
      <c r="AN46" s="29">
        <f>SAM_working2!AN46</f>
        <v>5584119.95737263</v>
      </c>
      <c r="AO46" s="29">
        <f>SAM_working2!AO46</f>
        <v>2159624.5116781001</v>
      </c>
      <c r="AP46" s="29">
        <f>SAM_working2!AP46</f>
        <v>1304793.63624523</v>
      </c>
      <c r="AQ46" s="29">
        <f>SAM_working2!AQ46</f>
        <v>3859943.9773681299</v>
      </c>
      <c r="AR46" s="29">
        <f>SAM_working2!AR46</f>
        <v>3058645.3279380901</v>
      </c>
      <c r="AS46" s="29">
        <f>SAM_working2!AS46</f>
        <v>6276353.4561935496</v>
      </c>
      <c r="AT46" s="29">
        <f>SAM_working2!AT46</f>
        <v>27559796.525921199</v>
      </c>
      <c r="AU46" s="29">
        <f>SAM_working2!AU46</f>
        <v>1093014.39465051</v>
      </c>
      <c r="AV46" s="29">
        <f>SAM_working2!AV46</f>
        <v>11190661.6117291</v>
      </c>
      <c r="AW46" s="29">
        <f>SAM_working2!AW46</f>
        <v>324582353.06653798</v>
      </c>
      <c r="AX46" s="29">
        <f>SAM_working2!AX46</f>
        <v>9035092.25691141</v>
      </c>
      <c r="AY46" s="29">
        <f>SAM_working2!AY46</f>
        <v>319772.83115175</v>
      </c>
      <c r="AZ46" s="29">
        <f>SAM_working2!AZ46</f>
        <v>37275171.547439598</v>
      </c>
      <c r="BA46" s="29">
        <f>SAM_working2!BA46</f>
        <v>1541535.08535413</v>
      </c>
      <c r="BB46" s="29">
        <f>SAM_working2!BB46</f>
        <v>37517234.388434</v>
      </c>
      <c r="BC46" s="29">
        <f>SAM_working2!BC46</f>
        <v>36636194.408411197</v>
      </c>
      <c r="BD46" s="29">
        <f>SAM_working2!BD46</f>
        <v>42642938.666299</v>
      </c>
      <c r="BE46" s="29">
        <f>SAM_working2!BE46</f>
        <v>5697405.4290063204</v>
      </c>
      <c r="BF46" s="29">
        <f>SAM_working2!BF46</f>
        <v>58157868.4236167</v>
      </c>
      <c r="BG46" s="29">
        <f>SAM_working2!BG46</f>
        <v>238250893.73312801</v>
      </c>
      <c r="BH46" s="29">
        <f>SAM_working2!BH46</f>
        <v>138102630.41384801</v>
      </c>
      <c r="BI46" s="29">
        <f>SAM_working2!BI46</f>
        <v>119811678.079955</v>
      </c>
      <c r="BJ46" s="29">
        <f>SAM_working2!BJ46</f>
        <v>435603300.65157902</v>
      </c>
      <c r="BK46" s="29">
        <f>SAM_working2!BK46</f>
        <v>193438419.233064</v>
      </c>
      <c r="BL46" s="29">
        <f>SAM_working2!BL46</f>
        <v>11124720.4781386</v>
      </c>
      <c r="BM46" s="29">
        <f>SAM_working2!BM46</f>
        <v>48629219.426575102</v>
      </c>
      <c r="BN46" s="29">
        <f>SAM_working2!BN46</f>
        <v>1756150858.8152299</v>
      </c>
      <c r="BO46" s="29">
        <f>SAM_working2!BO46</f>
        <v>165119097.17301199</v>
      </c>
      <c r="BP46" s="29">
        <f>SAM_working2!BP46</f>
        <v>15104325.034418199</v>
      </c>
      <c r="BQ46" s="29">
        <f>SAM_working2!BQ46</f>
        <v>1141966860.2723801</v>
      </c>
      <c r="BR46" s="29">
        <f>SAM_working2!BR46</f>
        <v>41009737.401589103</v>
      </c>
      <c r="BS46" s="29">
        <f>SAM_working2!BS46</f>
        <v>472661817.93345201</v>
      </c>
      <c r="BT46" s="29">
        <f>SAM_working2!BT46</f>
        <v>53970945.531307101</v>
      </c>
      <c r="BU46" s="29">
        <f>SAM_working2!BU46</f>
        <v>92709252.836940393</v>
      </c>
      <c r="BV46" s="29">
        <f>SAM_working2!BV46</f>
        <v>281143595.91532499</v>
      </c>
      <c r="BW46" s="29">
        <f>SAM_working2!BW46</f>
        <v>27606569.550494201</v>
      </c>
      <c r="BX46" s="29">
        <f>SAM_working2!BX46</f>
        <v>28940438.490495201</v>
      </c>
      <c r="BY46" s="29">
        <f>SAM_working2!BY46</f>
        <v>120757888.244249</v>
      </c>
      <c r="BZ46" s="29">
        <f>SAM_working2!BZ46</f>
        <v>27656112.477559399</v>
      </c>
      <c r="CA46" s="29">
        <f>SAM_working2!CA46</f>
        <v>783663.21424515604</v>
      </c>
      <c r="CB46" s="29">
        <f>SAM_working2!CB46</f>
        <v>28649515.424044799</v>
      </c>
      <c r="CC46" s="29">
        <f>SAM_working2!CC46</f>
        <v>19147368.8235978</v>
      </c>
      <c r="CD46" s="29">
        <f>SAM_working2!CD46</f>
        <v>228679332.31884801</v>
      </c>
      <c r="CE46" s="29">
        <f>SAM_working2!CE46</f>
        <v>21855157.225347102</v>
      </c>
      <c r="CF46" s="29">
        <f>SAM_working2!CF46</f>
        <v>28555963.453202799</v>
      </c>
      <c r="CG46" s="29">
        <f>SAM_working2!CG46</f>
        <v>93980286.108413398</v>
      </c>
      <c r="CH46" s="29">
        <f>SAM_working2!CH46</f>
        <v>0</v>
      </c>
      <c r="CI46" s="29">
        <f>SAM_working2!CI46</f>
        <v>43100888.659022003</v>
      </c>
      <c r="CJ46" s="29">
        <f>SAM_working2!CJ46</f>
        <v>0</v>
      </c>
      <c r="CK46" s="29">
        <f>SAM_working2!CK46</f>
        <v>0</v>
      </c>
      <c r="CL46" s="29">
        <f>SAM_working2!CL46</f>
        <v>0</v>
      </c>
      <c r="CM46" s="29">
        <f>SAM_working2!CM46</f>
        <v>0</v>
      </c>
      <c r="CN46" s="29">
        <f>SAM_working2!CN46</f>
        <v>0</v>
      </c>
      <c r="CO46" s="29">
        <f>SAM_working2!CO46</f>
        <v>287483338.95864499</v>
      </c>
      <c r="CP46" s="29">
        <f>SAM_working2!CP46</f>
        <v>345411293.68404597</v>
      </c>
      <c r="CQ46" s="29">
        <f>SAM_working2!CQ46</f>
        <v>453730292.13711601</v>
      </c>
      <c r="CR46" s="29">
        <f>SAM_working2!CR46</f>
        <v>454797086.83252198</v>
      </c>
      <c r="CS46" s="29">
        <f>SAM_working2!CS46</f>
        <v>1101368008.80667</v>
      </c>
      <c r="CT46" s="29">
        <f>SAM_working2!CT46</f>
        <v>1497636769.3085899</v>
      </c>
      <c r="CU46" s="29">
        <f>SAM_working2!CU46</f>
        <v>3319311592.3342199</v>
      </c>
      <c r="CV46" s="29">
        <f>SAM_working2!CV46</f>
        <v>3053293714.7066302</v>
      </c>
      <c r="CW46" s="29">
        <f>SAM_working2!CW46</f>
        <v>11383811240.132</v>
      </c>
      <c r="CX46" s="29">
        <f>SAM_working2!CX46</f>
        <v>126103140.151333</v>
      </c>
      <c r="CY46" s="29">
        <f>SAM_working2!CY46</f>
        <v>1047494686.05964</v>
      </c>
      <c r="CZ46" s="29">
        <f>SAM_working2!CZ46</f>
        <v>10145177.509889601</v>
      </c>
      <c r="DA46" s="29">
        <f>SAM_working2!DA46</f>
        <v>479539986.49252599</v>
      </c>
      <c r="DB46" s="29">
        <f>SAM_working2!DB46</f>
        <v>85223229.734441295</v>
      </c>
      <c r="DC46" s="29">
        <f>SAM_working2!DC46</f>
        <v>204237017.97533</v>
      </c>
      <c r="DD46" s="29">
        <f>SAM_working2!DD46</f>
        <v>8092073.1512839198</v>
      </c>
      <c r="DE46" s="29">
        <f>SAM_working2!DE46</f>
        <v>0</v>
      </c>
      <c r="DF46" s="29">
        <f>SAM_working2!DF46</f>
        <v>14914793.2060345</v>
      </c>
      <c r="DG46" s="29">
        <f>SAM_working2!DG46</f>
        <v>1439117.67057706</v>
      </c>
      <c r="DH46" s="29">
        <f>SAM_working2!DH46</f>
        <v>5024140314.8051996</v>
      </c>
      <c r="DI46" s="29">
        <f>SAM_working2!DI46</f>
        <v>144887595.59927499</v>
      </c>
      <c r="DJ46" s="29">
        <f t="shared" si="0"/>
        <v>37153549578.686165</v>
      </c>
    </row>
    <row r="47" spans="1:114">
      <c r="A47" t="s">
        <v>46</v>
      </c>
      <c r="B47" s="29">
        <f>SAM_working2!B47</f>
        <v>13953207.5685838</v>
      </c>
      <c r="C47" s="29">
        <f>SAM_working2!C47</f>
        <v>0</v>
      </c>
      <c r="D47" s="60">
        <f>SAM_working2!D47-FV_proportion_col!G47</f>
        <v>12255236.448468599</v>
      </c>
      <c r="E47" s="60">
        <f>SAM_working2!E47-FV_proportion_col!H47</f>
        <v>6269553.87081818</v>
      </c>
      <c r="F47" s="29">
        <f>SAM_working2!F47</f>
        <v>41519925.581360899</v>
      </c>
      <c r="G47" s="29">
        <f>SAM_working2!G47</f>
        <v>26363.634930932301</v>
      </c>
      <c r="H47" s="29">
        <f>SAM_working2!H47</f>
        <v>1325.7664632957101</v>
      </c>
      <c r="I47" s="29">
        <f>SAM_working2!I47</f>
        <v>56316.356317014797</v>
      </c>
      <c r="J47" s="29">
        <f>SAM_working2!J47</f>
        <v>7270414.1446724702</v>
      </c>
      <c r="K47" s="29">
        <f>SAM_working2!K47</f>
        <v>4033010.52914835</v>
      </c>
      <c r="L47" s="29">
        <f>SAM_working2!L47</f>
        <v>1423552.9026178201</v>
      </c>
      <c r="M47" s="29">
        <f>SAM_working2!M47</f>
        <v>57043172.985740401</v>
      </c>
      <c r="N47" s="29">
        <f>SAM_working2!N47</f>
        <v>174645144.60289401</v>
      </c>
      <c r="O47" s="29">
        <f>SAM_working2!O47</f>
        <v>421077578.27611399</v>
      </c>
      <c r="P47" s="29">
        <f>SAM_working2!P47</f>
        <v>30556825.304237999</v>
      </c>
      <c r="Q47" s="29">
        <f>SAM_working2!Q47</f>
        <v>1666865.11079232</v>
      </c>
      <c r="R47" s="29">
        <f>SAM_working2!R47</f>
        <v>479010.18748133897</v>
      </c>
      <c r="S47" s="29">
        <f>SAM_working2!S47</f>
        <v>349882.76492115698</v>
      </c>
      <c r="T47" s="29">
        <f>SAM_working2!T47</f>
        <v>58748.638387688203</v>
      </c>
      <c r="U47" s="29">
        <f>SAM_working2!U47</f>
        <v>46735455.892629802</v>
      </c>
      <c r="V47" s="29">
        <f>SAM_working2!V47</f>
        <v>90843342.814724803</v>
      </c>
      <c r="W47" s="29">
        <f>SAM_working2!W47</f>
        <v>5555923.1074920297</v>
      </c>
      <c r="X47" s="29">
        <f>SAM_working2!X47</f>
        <v>205651175.868238</v>
      </c>
      <c r="Y47" s="29">
        <f>SAM_working2!Y47</f>
        <v>173138204.846623</v>
      </c>
      <c r="Z47" s="29">
        <f>SAM_working2!Z47</f>
        <v>82482459.705195606</v>
      </c>
      <c r="AA47" s="29">
        <f>SAM_working2!AA47</f>
        <v>174478030.17333099</v>
      </c>
      <c r="AB47" s="29">
        <f>SAM_working2!AB47</f>
        <v>66227535.7623569</v>
      </c>
      <c r="AC47" s="29">
        <f>SAM_working2!AC47</f>
        <v>51754000.7668861</v>
      </c>
      <c r="AD47" s="29">
        <f>SAM_working2!AD47</f>
        <v>16082300.345019</v>
      </c>
      <c r="AE47" s="29">
        <f>SAM_working2!AE47</f>
        <v>33426050.689644001</v>
      </c>
      <c r="AF47" s="29">
        <f>SAM_working2!AF47</f>
        <v>23000831.782523099</v>
      </c>
      <c r="AG47" s="29">
        <f>SAM_working2!AG47</f>
        <v>93676534.421399996</v>
      </c>
      <c r="AH47" s="29">
        <f>SAM_working2!AH47</f>
        <v>13523097.9601692</v>
      </c>
      <c r="AI47" s="29">
        <f>SAM_working2!AI47</f>
        <v>23643920.434555002</v>
      </c>
      <c r="AJ47" s="29">
        <f>SAM_working2!AJ47</f>
        <v>19856672.574214</v>
      </c>
      <c r="AK47" s="29">
        <f>SAM_working2!AK47</f>
        <v>907612.11585980398</v>
      </c>
      <c r="AL47" s="29">
        <f>SAM_working2!AL47</f>
        <v>71394.377227651697</v>
      </c>
      <c r="AM47" s="29">
        <f>SAM_working2!AM47</f>
        <v>357760.62917080399</v>
      </c>
      <c r="AN47" s="29">
        <f>SAM_working2!AN47</f>
        <v>2504955.3086032202</v>
      </c>
      <c r="AO47" s="29">
        <f>SAM_working2!AO47</f>
        <v>227844.74818898499</v>
      </c>
      <c r="AP47" s="29">
        <f>SAM_working2!AP47</f>
        <v>535984.19475881697</v>
      </c>
      <c r="AQ47" s="29">
        <f>SAM_working2!AQ47</f>
        <v>520037.83856394602</v>
      </c>
      <c r="AR47" s="29">
        <f>SAM_working2!AR47</f>
        <v>618448.61253417504</v>
      </c>
      <c r="AS47" s="29">
        <f>SAM_working2!AS47</f>
        <v>738606.22152565897</v>
      </c>
      <c r="AT47" s="29">
        <f>SAM_working2!AT47</f>
        <v>7530562.9042172199</v>
      </c>
      <c r="AU47" s="29">
        <f>SAM_working2!AU47</f>
        <v>5130412.2708307402</v>
      </c>
      <c r="AV47" s="29">
        <f>SAM_working2!AV47</f>
        <v>978596.67348268395</v>
      </c>
      <c r="AW47" s="29">
        <f>SAM_working2!AW47</f>
        <v>307280581.282763</v>
      </c>
      <c r="AX47" s="29">
        <f>SAM_working2!AX47</f>
        <v>2804213.85354573</v>
      </c>
      <c r="AY47" s="29">
        <f>SAM_working2!AY47</f>
        <v>144508.70866931701</v>
      </c>
      <c r="AZ47" s="29">
        <f>SAM_working2!AZ47</f>
        <v>3580224.596343</v>
      </c>
      <c r="BA47" s="29">
        <f>SAM_working2!BA47</f>
        <v>644167.26755752903</v>
      </c>
      <c r="BB47" s="29">
        <f>SAM_working2!BB47</f>
        <v>2004074.49044631</v>
      </c>
      <c r="BC47" s="29">
        <f>SAM_working2!BC47</f>
        <v>1194955.6556580199</v>
      </c>
      <c r="BD47" s="29">
        <f>SAM_working2!BD47</f>
        <v>584137.47098894499</v>
      </c>
      <c r="BE47" s="29">
        <f>SAM_working2!BE47</f>
        <v>830998.33550375002</v>
      </c>
      <c r="BF47" s="29">
        <f>SAM_working2!BF47</f>
        <v>11645626.510803699</v>
      </c>
      <c r="BG47" s="29">
        <f>SAM_working2!BG47</f>
        <v>1515374.9244526401</v>
      </c>
      <c r="BH47" s="29">
        <f>SAM_working2!BH47</f>
        <v>3516139.3663305398</v>
      </c>
      <c r="BI47" s="29">
        <f>SAM_working2!BI47</f>
        <v>1239418.98361716</v>
      </c>
      <c r="BJ47" s="29">
        <f>SAM_working2!BJ47</f>
        <v>3107303.3368878402</v>
      </c>
      <c r="BK47" s="29">
        <f>SAM_working2!BK47</f>
        <v>1377664.68103766</v>
      </c>
      <c r="BL47" s="29">
        <f>SAM_working2!BL47</f>
        <v>5317690.0399131496</v>
      </c>
      <c r="BM47" s="29">
        <f>SAM_working2!BM47</f>
        <v>234666.01538000099</v>
      </c>
      <c r="BN47" s="29">
        <f>SAM_working2!BN47</f>
        <v>39405336.150654301</v>
      </c>
      <c r="BO47" s="29">
        <f>SAM_working2!BO47</f>
        <v>3404923.1679319902</v>
      </c>
      <c r="BP47" s="29">
        <f>SAM_working2!BP47</f>
        <v>4804981.4584997296</v>
      </c>
      <c r="BQ47" s="29">
        <f>SAM_working2!BQ47</f>
        <v>71586158.807507604</v>
      </c>
      <c r="BR47" s="29">
        <f>SAM_working2!BR47</f>
        <v>1847597.13253133</v>
      </c>
      <c r="BS47" s="29">
        <f>SAM_working2!BS47</f>
        <v>37355524.312593304</v>
      </c>
      <c r="BT47" s="29">
        <f>SAM_working2!BT47</f>
        <v>3887532.6434712899</v>
      </c>
      <c r="BU47" s="29">
        <f>SAM_working2!BU47</f>
        <v>5200952.4605806302</v>
      </c>
      <c r="BV47" s="29">
        <f>SAM_working2!BV47</f>
        <v>28306557.010261901</v>
      </c>
      <c r="BW47" s="29">
        <f>SAM_working2!BW47</f>
        <v>8284525.82741269</v>
      </c>
      <c r="BX47" s="29">
        <f>SAM_working2!BX47</f>
        <v>4778645.2097964799</v>
      </c>
      <c r="BY47" s="29">
        <f>SAM_working2!BY47</f>
        <v>14217348.9104633</v>
      </c>
      <c r="BZ47" s="29">
        <f>SAM_working2!BZ47</f>
        <v>1751077.7111805901</v>
      </c>
      <c r="CA47" s="29">
        <f>SAM_working2!CA47</f>
        <v>114261.843437538</v>
      </c>
      <c r="CB47" s="29">
        <f>SAM_working2!CB47</f>
        <v>5092853.49880978</v>
      </c>
      <c r="CC47" s="29">
        <f>SAM_working2!CC47</f>
        <v>5472972.3000117596</v>
      </c>
      <c r="CD47" s="29">
        <f>SAM_working2!CD47</f>
        <v>77759403.823112205</v>
      </c>
      <c r="CE47" s="29">
        <f>SAM_working2!CE47</f>
        <v>11056859.579748999</v>
      </c>
      <c r="CF47" s="29">
        <f>SAM_working2!CF47</f>
        <v>3059458.30717939</v>
      </c>
      <c r="CG47" s="29">
        <f>SAM_working2!CG47</f>
        <v>4057881.47710572</v>
      </c>
      <c r="CH47" s="29">
        <f>SAM_working2!CH47</f>
        <v>0</v>
      </c>
      <c r="CI47" s="29">
        <f>SAM_working2!CI47</f>
        <v>197455595.81206599</v>
      </c>
      <c r="CJ47" s="29">
        <f>SAM_working2!CJ47</f>
        <v>0</v>
      </c>
      <c r="CK47" s="29">
        <f>SAM_working2!CK47</f>
        <v>0</v>
      </c>
      <c r="CL47" s="29">
        <f>SAM_working2!CL47</f>
        <v>0</v>
      </c>
      <c r="CM47" s="29">
        <f>SAM_working2!CM47</f>
        <v>0</v>
      </c>
      <c r="CN47" s="29">
        <f>SAM_working2!CN47</f>
        <v>0</v>
      </c>
      <c r="CO47" s="29">
        <f>SAM_working2!CO47</f>
        <v>16791490.6009872</v>
      </c>
      <c r="CP47" s="29">
        <f>SAM_working2!CP47</f>
        <v>20842418.407138601</v>
      </c>
      <c r="CQ47" s="29">
        <f>SAM_working2!CQ47</f>
        <v>18843146.187004801</v>
      </c>
      <c r="CR47" s="29">
        <f>SAM_working2!CR47</f>
        <v>19866759.014104798</v>
      </c>
      <c r="CS47" s="29">
        <f>SAM_working2!CS47</f>
        <v>48974472.934270598</v>
      </c>
      <c r="CT47" s="29">
        <f>SAM_working2!CT47</f>
        <v>69348476.507548496</v>
      </c>
      <c r="CU47" s="29">
        <f>SAM_working2!CU47</f>
        <v>124079710.907665</v>
      </c>
      <c r="CV47" s="29">
        <f>SAM_working2!CV47</f>
        <v>97510259.318844706</v>
      </c>
      <c r="CW47" s="29">
        <f>SAM_working2!CW47</f>
        <v>246844368.806851</v>
      </c>
      <c r="CX47" s="29">
        <f>SAM_working2!CX47</f>
        <v>29602443.0716464</v>
      </c>
      <c r="CY47" s="29">
        <f>SAM_working2!CY47</f>
        <v>31733919.693585102</v>
      </c>
      <c r="CZ47" s="29">
        <f>SAM_working2!CZ47</f>
        <v>233910.474415529</v>
      </c>
      <c r="DA47" s="29">
        <f>SAM_working2!DA47</f>
        <v>134166927.63819399</v>
      </c>
      <c r="DB47" s="29">
        <f>SAM_working2!DB47</f>
        <v>31209371.8303256</v>
      </c>
      <c r="DC47" s="29">
        <f>SAM_working2!DC47</f>
        <v>104219891.12765799</v>
      </c>
      <c r="DD47" s="29">
        <f>SAM_working2!DD47</f>
        <v>3108513.7240411099</v>
      </c>
      <c r="DE47" s="29">
        <f>SAM_working2!DE47</f>
        <v>0</v>
      </c>
      <c r="DF47" s="29">
        <f>SAM_working2!DF47</f>
        <v>1612927.2221593</v>
      </c>
      <c r="DG47" s="29">
        <f>SAM_working2!DG47</f>
        <v>0</v>
      </c>
      <c r="DH47" s="29">
        <f>SAM_working2!DH47</f>
        <v>581009363.69975901</v>
      </c>
      <c r="DI47" s="29">
        <f>SAM_working2!DI47</f>
        <v>5787638.3767502103</v>
      </c>
      <c r="DJ47" s="29">
        <f t="shared" si="0"/>
        <v>4374592090.2211199</v>
      </c>
    </row>
    <row r="48" spans="1:114">
      <c r="A48" t="s">
        <v>47</v>
      </c>
      <c r="B48" s="29">
        <f>SAM_working2!B48</f>
        <v>6594734.7858117102</v>
      </c>
      <c r="C48" s="29">
        <f>SAM_working2!C48</f>
        <v>0</v>
      </c>
      <c r="D48" s="60">
        <f>SAM_working2!D48-FV_proportion_col!G48</f>
        <v>2862448.5147840302</v>
      </c>
      <c r="E48" s="60">
        <f>SAM_working2!E48-FV_proportion_col!H48</f>
        <v>2188746.1941943299</v>
      </c>
      <c r="F48" s="29">
        <f>SAM_working2!F48</f>
        <v>12214997.766995801</v>
      </c>
      <c r="G48" s="29">
        <f>SAM_working2!G48</f>
        <v>0</v>
      </c>
      <c r="H48" s="29">
        <f>SAM_working2!H48</f>
        <v>1370.59052721542</v>
      </c>
      <c r="I48" s="29">
        <f>SAM_working2!I48</f>
        <v>7624.8366222274699</v>
      </c>
      <c r="J48" s="29">
        <f>SAM_working2!J48</f>
        <v>3037386.7186330301</v>
      </c>
      <c r="K48" s="29">
        <f>SAM_working2!K48</f>
        <v>1224826.6256860001</v>
      </c>
      <c r="L48" s="29">
        <f>SAM_working2!L48</f>
        <v>445804.42356323497</v>
      </c>
      <c r="M48" s="29">
        <f>SAM_working2!M48</f>
        <v>4228590.2595158601</v>
      </c>
      <c r="N48" s="29">
        <f>SAM_working2!N48</f>
        <v>69493924.501591206</v>
      </c>
      <c r="O48" s="29">
        <f>SAM_working2!O48</f>
        <v>100009494.10461199</v>
      </c>
      <c r="P48" s="29">
        <f>SAM_working2!P48</f>
        <v>15114155.163675399</v>
      </c>
      <c r="Q48" s="29">
        <f>SAM_working2!Q48</f>
        <v>739962.88032537699</v>
      </c>
      <c r="R48" s="29">
        <f>SAM_working2!R48</f>
        <v>73859.024213817902</v>
      </c>
      <c r="S48" s="29">
        <f>SAM_working2!S48</f>
        <v>0</v>
      </c>
      <c r="T48" s="29">
        <f>SAM_working2!T48</f>
        <v>0</v>
      </c>
      <c r="U48" s="29">
        <f>SAM_working2!U48</f>
        <v>425832.69401292398</v>
      </c>
      <c r="V48" s="29">
        <f>SAM_working2!V48</f>
        <v>995830.39119752299</v>
      </c>
      <c r="W48" s="29">
        <f>SAM_working2!W48</f>
        <v>48407.617106176796</v>
      </c>
      <c r="X48" s="29">
        <f>SAM_working2!X48</f>
        <v>9791501.7555149104</v>
      </c>
      <c r="Y48" s="29">
        <f>SAM_working2!Y48</f>
        <v>30612855.597401101</v>
      </c>
      <c r="Z48" s="29">
        <f>SAM_working2!Z48</f>
        <v>3284628.6430291398</v>
      </c>
      <c r="AA48" s="29">
        <f>SAM_working2!AA48</f>
        <v>17797468.3432693</v>
      </c>
      <c r="AB48" s="29">
        <f>SAM_working2!AB48</f>
        <v>9109848.6889393106</v>
      </c>
      <c r="AC48" s="29">
        <f>SAM_working2!AC48</f>
        <v>6760447.7100046203</v>
      </c>
      <c r="AD48" s="29">
        <f>SAM_working2!AD48</f>
        <v>2119381.5571483499</v>
      </c>
      <c r="AE48" s="29">
        <f>SAM_working2!AE48</f>
        <v>8449255.4399080891</v>
      </c>
      <c r="AF48" s="29">
        <f>SAM_working2!AF48</f>
        <v>6233204.9555857303</v>
      </c>
      <c r="AG48" s="29">
        <f>SAM_working2!AG48</f>
        <v>4350766.7631241996</v>
      </c>
      <c r="AH48" s="29">
        <f>SAM_working2!AH48</f>
        <v>686957.66004371201</v>
      </c>
      <c r="AI48" s="29">
        <f>SAM_working2!AI48</f>
        <v>4254223.8593987199</v>
      </c>
      <c r="AJ48" s="29">
        <f>SAM_working2!AJ48</f>
        <v>2592518.1802990302</v>
      </c>
      <c r="AK48" s="29">
        <f>SAM_working2!AK48</f>
        <v>662154.92491089797</v>
      </c>
      <c r="AL48" s="29">
        <f>SAM_working2!AL48</f>
        <v>10410.3106125296</v>
      </c>
      <c r="AM48" s="29">
        <f>SAM_working2!AM48</f>
        <v>45009.271210272898</v>
      </c>
      <c r="AN48" s="29">
        <f>SAM_working2!AN48</f>
        <v>408124.55144051602</v>
      </c>
      <c r="AO48" s="29">
        <f>SAM_working2!AO48</f>
        <v>46397.9064910288</v>
      </c>
      <c r="AP48" s="29">
        <f>SAM_working2!AP48</f>
        <v>165127.771055155</v>
      </c>
      <c r="AQ48" s="29">
        <f>SAM_working2!AQ48</f>
        <v>141959.600377133</v>
      </c>
      <c r="AR48" s="29">
        <f>SAM_working2!AR48</f>
        <v>95025.396230286002</v>
      </c>
      <c r="AS48" s="29">
        <f>SAM_working2!AS48</f>
        <v>119167.735825166</v>
      </c>
      <c r="AT48" s="29">
        <f>SAM_working2!AT48</f>
        <v>1517568.84431354</v>
      </c>
      <c r="AU48" s="29">
        <f>SAM_working2!AU48</f>
        <v>275524.97098800802</v>
      </c>
      <c r="AV48" s="29">
        <f>SAM_working2!AV48</f>
        <v>181406.68170130401</v>
      </c>
      <c r="AW48" s="29">
        <f>SAM_working2!AW48</f>
        <v>1830163.55915467</v>
      </c>
      <c r="AX48" s="29">
        <f>SAM_working2!AX48</f>
        <v>297435.13057329599</v>
      </c>
      <c r="AY48" s="29">
        <f>SAM_working2!AY48</f>
        <v>76822.213635602893</v>
      </c>
      <c r="AZ48" s="29">
        <f>SAM_working2!AZ48</f>
        <v>98932.618846677899</v>
      </c>
      <c r="BA48" s="29">
        <f>SAM_working2!BA48</f>
        <v>113316.25461780799</v>
      </c>
      <c r="BB48" s="29">
        <f>SAM_working2!BB48</f>
        <v>376843.01371882198</v>
      </c>
      <c r="BC48" s="29">
        <f>SAM_working2!BC48</f>
        <v>1082.1587109505001</v>
      </c>
      <c r="BD48" s="29">
        <f>SAM_working2!BD48</f>
        <v>2990.5142407674598</v>
      </c>
      <c r="BE48" s="29">
        <f>SAM_working2!BE48</f>
        <v>199216.12774550999</v>
      </c>
      <c r="BF48" s="29">
        <f>SAM_working2!BF48</f>
        <v>910973.37633988995</v>
      </c>
      <c r="BG48" s="29">
        <f>SAM_working2!BG48</f>
        <v>129348.783142377</v>
      </c>
      <c r="BH48" s="29">
        <f>SAM_working2!BH48</f>
        <v>785921.21310371603</v>
      </c>
      <c r="BI48" s="29">
        <f>SAM_working2!BI48</f>
        <v>95581.4332406506</v>
      </c>
      <c r="BJ48" s="29">
        <f>SAM_working2!BJ48</f>
        <v>204859.65477669399</v>
      </c>
      <c r="BK48" s="29">
        <f>SAM_working2!BK48</f>
        <v>111839.65149852099</v>
      </c>
      <c r="BL48" s="29">
        <f>SAM_working2!BL48</f>
        <v>7.5571410552220897</v>
      </c>
      <c r="BM48" s="29">
        <f>SAM_working2!BM48</f>
        <v>48233.509260873303</v>
      </c>
      <c r="BN48" s="29">
        <f>SAM_working2!BN48</f>
        <v>7264530.17247249</v>
      </c>
      <c r="BO48" s="29">
        <f>SAM_working2!BO48</f>
        <v>816374.34559422196</v>
      </c>
      <c r="BP48" s="29">
        <f>SAM_working2!BP48</f>
        <v>217.04121967966401</v>
      </c>
      <c r="BQ48" s="29">
        <f>SAM_working2!BQ48</f>
        <v>208766488.090175</v>
      </c>
      <c r="BR48" s="29">
        <f>SAM_working2!BR48</f>
        <v>2015279.8479580299</v>
      </c>
      <c r="BS48" s="29">
        <f>SAM_working2!BS48</f>
        <v>6981319.7557837302</v>
      </c>
      <c r="BT48" s="29">
        <f>SAM_working2!BT48</f>
        <v>1511672.93973538</v>
      </c>
      <c r="BU48" s="29">
        <f>SAM_working2!BU48</f>
        <v>1644525.6449684501</v>
      </c>
      <c r="BV48" s="29">
        <f>SAM_working2!BV48</f>
        <v>7894214.3580807596</v>
      </c>
      <c r="BW48" s="29">
        <f>SAM_working2!BW48</f>
        <v>2730208.8133968902</v>
      </c>
      <c r="BX48" s="29">
        <f>SAM_working2!BX48</f>
        <v>557261.13793947396</v>
      </c>
      <c r="BY48" s="29">
        <f>SAM_working2!BY48</f>
        <v>2253015.5342321298</v>
      </c>
      <c r="BZ48" s="29">
        <f>SAM_working2!BZ48</f>
        <v>236775.16008330099</v>
      </c>
      <c r="CA48" s="29">
        <f>SAM_working2!CA48</f>
        <v>1214.03184897035</v>
      </c>
      <c r="CB48" s="29">
        <f>SAM_working2!CB48</f>
        <v>739451.16204963496</v>
      </c>
      <c r="CC48" s="29">
        <f>SAM_working2!CC48</f>
        <v>665517.74849180796</v>
      </c>
      <c r="CD48" s="29">
        <f>SAM_working2!CD48</f>
        <v>6491479.8528674496</v>
      </c>
      <c r="CE48" s="29">
        <f>SAM_working2!CE48</f>
        <v>2547802.6760858302</v>
      </c>
      <c r="CF48" s="29">
        <f>SAM_working2!CF48</f>
        <v>1014268.2372755</v>
      </c>
      <c r="CG48" s="29">
        <f>SAM_working2!CG48</f>
        <v>508952.55162559799</v>
      </c>
      <c r="CH48" s="29">
        <f>SAM_working2!CH48</f>
        <v>0</v>
      </c>
      <c r="CI48" s="29">
        <f>SAM_working2!CI48</f>
        <v>63297503.687163301</v>
      </c>
      <c r="CJ48" s="29">
        <f>SAM_working2!CJ48</f>
        <v>0</v>
      </c>
      <c r="CK48" s="29">
        <f>SAM_working2!CK48</f>
        <v>0</v>
      </c>
      <c r="CL48" s="29">
        <f>SAM_working2!CL48</f>
        <v>0</v>
      </c>
      <c r="CM48" s="29">
        <f>SAM_working2!CM48</f>
        <v>0</v>
      </c>
      <c r="CN48" s="29">
        <f>SAM_working2!CN48</f>
        <v>0</v>
      </c>
      <c r="CO48" s="29">
        <f>SAM_working2!CO48</f>
        <v>43820849.574971803</v>
      </c>
      <c r="CP48" s="29">
        <f>SAM_working2!CP48</f>
        <v>52644720.855381504</v>
      </c>
      <c r="CQ48" s="29">
        <f>SAM_working2!CQ48</f>
        <v>67239578.340525702</v>
      </c>
      <c r="CR48" s="29">
        <f>SAM_working2!CR48</f>
        <v>67773693.576391995</v>
      </c>
      <c r="CS48" s="29">
        <f>SAM_working2!CS48</f>
        <v>164241725.683157</v>
      </c>
      <c r="CT48" s="29">
        <f>SAM_working2!CT48</f>
        <v>235800966.556999</v>
      </c>
      <c r="CU48" s="29">
        <f>SAM_working2!CU48</f>
        <v>503228402.47815901</v>
      </c>
      <c r="CV48" s="29">
        <f>SAM_working2!CV48</f>
        <v>477892452.69509798</v>
      </c>
      <c r="CW48" s="29">
        <f>SAM_working2!CW48</f>
        <v>1748808424.2518899</v>
      </c>
      <c r="CX48" s="29">
        <f>SAM_working2!CX48</f>
        <v>4824801.3205255</v>
      </c>
      <c r="CY48" s="29">
        <f>SAM_working2!CY48</f>
        <v>170439015.02059299</v>
      </c>
      <c r="CZ48" s="29">
        <f>SAM_working2!CZ48</f>
        <v>0</v>
      </c>
      <c r="DA48" s="29">
        <f>SAM_working2!DA48</f>
        <v>37089229.831474297</v>
      </c>
      <c r="DB48" s="29">
        <f>SAM_working2!DB48</f>
        <v>4443658.7693381002</v>
      </c>
      <c r="DC48" s="29">
        <f>SAM_working2!DC48</f>
        <v>28806327.155376799</v>
      </c>
      <c r="DD48" s="29">
        <f>SAM_working2!DD48</f>
        <v>0</v>
      </c>
      <c r="DE48" s="29">
        <f>SAM_working2!DE48</f>
        <v>0</v>
      </c>
      <c r="DF48" s="29">
        <f>SAM_working2!DF48</f>
        <v>2508.36941208501</v>
      </c>
      <c r="DG48" s="29">
        <f>SAM_working2!DG48</f>
        <v>158875.65073301501</v>
      </c>
      <c r="DH48" s="29">
        <f>SAM_working2!DH48</f>
        <v>1266967449.3987701</v>
      </c>
      <c r="DI48" s="29">
        <f>SAM_working2!DI48</f>
        <v>1082865.8111419301</v>
      </c>
      <c r="DJ48" s="29">
        <f t="shared" si="0"/>
        <v>5527906119.1106243</v>
      </c>
    </row>
    <row r="49" spans="1:114">
      <c r="A49" t="s">
        <v>48</v>
      </c>
      <c r="B49" s="29">
        <f>SAM_working2!B49</f>
        <v>138389574.012768</v>
      </c>
      <c r="C49" s="29">
        <f>SAM_working2!C49</f>
        <v>188677.6349279368</v>
      </c>
      <c r="D49" s="60">
        <f>SAM_working2!D49-FV_proportion_col!G49</f>
        <v>99950629.028970286</v>
      </c>
      <c r="E49" s="60">
        <f>SAM_working2!E49-FV_proportion_col!H49</f>
        <v>85961093.363474473</v>
      </c>
      <c r="F49" s="29">
        <f>SAM_working2!F49</f>
        <v>419697404.45533699</v>
      </c>
      <c r="G49" s="29">
        <f>SAM_working2!G49</f>
        <v>2915930.2518113898</v>
      </c>
      <c r="H49" s="29">
        <f>SAM_working2!H49</f>
        <v>124297.459450786</v>
      </c>
      <c r="I49" s="29">
        <f>SAM_working2!I49</f>
        <v>302432.58311529201</v>
      </c>
      <c r="J49" s="29">
        <f>SAM_working2!J49</f>
        <v>42929676.4544769</v>
      </c>
      <c r="K49" s="29">
        <f>SAM_working2!K49</f>
        <v>31901302.0293593</v>
      </c>
      <c r="L49" s="29">
        <f>SAM_working2!L49</f>
        <v>10455548.117742101</v>
      </c>
      <c r="M49" s="29">
        <f>SAM_working2!M49</f>
        <v>85965227.094346195</v>
      </c>
      <c r="N49" s="29">
        <f>SAM_working2!N49</f>
        <v>4006695374.0227699</v>
      </c>
      <c r="O49" s="29">
        <f>SAM_working2!O49</f>
        <v>3743492631.5643601</v>
      </c>
      <c r="P49" s="29">
        <f>SAM_working2!P49</f>
        <v>659577662.96718299</v>
      </c>
      <c r="Q49" s="29">
        <f>SAM_working2!Q49</f>
        <v>33636612.206477404</v>
      </c>
      <c r="R49" s="29">
        <f>SAM_working2!R49</f>
        <v>23695179.490605</v>
      </c>
      <c r="S49" s="29">
        <f>SAM_working2!S49</f>
        <v>89245871.632548094</v>
      </c>
      <c r="T49" s="29">
        <f>SAM_working2!T49</f>
        <v>5432883.4522428699</v>
      </c>
      <c r="U49" s="29">
        <f>SAM_working2!U49</f>
        <v>279014433.17651498</v>
      </c>
      <c r="V49" s="29">
        <f>SAM_working2!V49</f>
        <v>312223915.21110499</v>
      </c>
      <c r="W49" s="29">
        <f>SAM_working2!W49</f>
        <v>84568181.642561406</v>
      </c>
      <c r="X49" s="29">
        <f>SAM_working2!X49</f>
        <v>1533693321.57865</v>
      </c>
      <c r="Y49" s="29">
        <f>SAM_working2!Y49</f>
        <v>802103322.87323403</v>
      </c>
      <c r="Z49" s="29">
        <f>SAM_working2!Z49</f>
        <v>266239760.13133401</v>
      </c>
      <c r="AA49" s="29">
        <f>SAM_working2!AA49</f>
        <v>496467049.94016802</v>
      </c>
      <c r="AB49" s="29">
        <f>SAM_working2!AB49</f>
        <v>437208183.42070299</v>
      </c>
      <c r="AC49" s="29">
        <f>SAM_working2!AC49</f>
        <v>537040712.82546198</v>
      </c>
      <c r="AD49" s="29">
        <f>SAM_working2!AD49</f>
        <v>339010842.06566501</v>
      </c>
      <c r="AE49" s="29">
        <f>SAM_working2!AE49</f>
        <v>1328526950.9185901</v>
      </c>
      <c r="AF49" s="29">
        <f>SAM_working2!AF49</f>
        <v>283008753.09328699</v>
      </c>
      <c r="AG49" s="29">
        <f>SAM_working2!AG49</f>
        <v>1308166552.7850599</v>
      </c>
      <c r="AH49" s="29">
        <f>SAM_working2!AH49</f>
        <v>148367397.33693299</v>
      </c>
      <c r="AI49" s="29">
        <f>SAM_working2!AI49</f>
        <v>318845935.00298601</v>
      </c>
      <c r="AJ49" s="29">
        <f>SAM_working2!AJ49</f>
        <v>1822855905.13991</v>
      </c>
      <c r="AK49" s="29">
        <f>SAM_working2!AK49</f>
        <v>207166620.36584499</v>
      </c>
      <c r="AL49" s="29">
        <f>SAM_working2!AL49</f>
        <v>11478146.219420699</v>
      </c>
      <c r="AM49" s="29">
        <f>SAM_working2!AM49</f>
        <v>23200019.1239517</v>
      </c>
      <c r="AN49" s="29">
        <f>SAM_working2!AN49</f>
        <v>183940723.25741199</v>
      </c>
      <c r="AO49" s="29">
        <f>SAM_working2!AO49</f>
        <v>29574507.682760101</v>
      </c>
      <c r="AP49" s="29">
        <f>SAM_working2!AP49</f>
        <v>68051911.424050599</v>
      </c>
      <c r="AQ49" s="29">
        <f>SAM_working2!AQ49</f>
        <v>136046200.76747</v>
      </c>
      <c r="AR49" s="29">
        <f>SAM_working2!AR49</f>
        <v>98568875.458379805</v>
      </c>
      <c r="AS49" s="29">
        <f>SAM_working2!AS49</f>
        <v>120067145.587154</v>
      </c>
      <c r="AT49" s="29">
        <f>SAM_working2!AT49</f>
        <v>219091136.92031699</v>
      </c>
      <c r="AU49" s="29">
        <f>SAM_working2!AU49</f>
        <v>27100589.028180499</v>
      </c>
      <c r="AV49" s="29">
        <f>SAM_working2!AV49</f>
        <v>28550060.474661801</v>
      </c>
      <c r="AW49" s="29">
        <f>SAM_working2!AW49</f>
        <v>2178996680.9330401</v>
      </c>
      <c r="AX49" s="29">
        <f>SAM_working2!AX49</f>
        <v>83416676.580287799</v>
      </c>
      <c r="AY49" s="29">
        <f>SAM_working2!AY49</f>
        <v>9985261.5855048802</v>
      </c>
      <c r="AZ49" s="29">
        <f>SAM_working2!AZ49</f>
        <v>159318421.769449</v>
      </c>
      <c r="BA49" s="29">
        <f>SAM_working2!BA49</f>
        <v>21829550.597654302</v>
      </c>
      <c r="BB49" s="29">
        <f>SAM_working2!BB49</f>
        <v>202542605.18446201</v>
      </c>
      <c r="BC49" s="29">
        <f>SAM_working2!BC49</f>
        <v>80379771.923305601</v>
      </c>
      <c r="BD49" s="29">
        <f>SAM_working2!BD49</f>
        <v>54565284.542213596</v>
      </c>
      <c r="BE49" s="29">
        <f>SAM_working2!BE49</f>
        <v>53770113.6248402</v>
      </c>
      <c r="BF49" s="29">
        <f>SAM_working2!BF49</f>
        <v>105606963.17463</v>
      </c>
      <c r="BG49" s="29">
        <f>SAM_working2!BG49</f>
        <v>181654148.92603099</v>
      </c>
      <c r="BH49" s="29">
        <f>SAM_working2!BH49</f>
        <v>237282811.26641101</v>
      </c>
      <c r="BI49" s="29">
        <f>SAM_working2!BI49</f>
        <v>16671589.095122701</v>
      </c>
      <c r="BJ49" s="29">
        <f>SAM_working2!BJ49</f>
        <v>118925015.878194</v>
      </c>
      <c r="BK49" s="29">
        <f>SAM_working2!BK49</f>
        <v>19259880.0243182</v>
      </c>
      <c r="BL49" s="29">
        <f>SAM_working2!BL49</f>
        <v>21549349.456150699</v>
      </c>
      <c r="BM49" s="29">
        <f>SAM_working2!BM49</f>
        <v>7076746.3454054203</v>
      </c>
      <c r="BN49" s="29">
        <f>SAM_working2!BN49</f>
        <v>425843607.93744701</v>
      </c>
      <c r="BO49" s="29">
        <f>SAM_working2!BO49</f>
        <v>94600521.460688293</v>
      </c>
      <c r="BP49" s="29">
        <f>SAM_working2!BP49</f>
        <v>157217191.719309</v>
      </c>
      <c r="BQ49" s="29">
        <f>SAM_working2!BQ49</f>
        <v>916613276.27533102</v>
      </c>
      <c r="BR49" s="29">
        <f>SAM_working2!BR49</f>
        <v>48049792.327568598</v>
      </c>
      <c r="BS49" s="29">
        <f>SAM_working2!BS49</f>
        <v>310562325.68542898</v>
      </c>
      <c r="BT49" s="29">
        <f>SAM_working2!BT49</f>
        <v>125920299.071907</v>
      </c>
      <c r="BU49" s="29">
        <f>SAM_working2!BU49</f>
        <v>110391610.743029</v>
      </c>
      <c r="BV49" s="29">
        <f>SAM_working2!BV49</f>
        <v>355243060.93524897</v>
      </c>
      <c r="BW49" s="29">
        <f>SAM_working2!BW49</f>
        <v>211948463.533658</v>
      </c>
      <c r="BX49" s="29">
        <f>SAM_working2!BX49</f>
        <v>72046397.851426005</v>
      </c>
      <c r="BY49" s="29">
        <f>SAM_working2!BY49</f>
        <v>276783390.85936803</v>
      </c>
      <c r="BZ49" s="29">
        <f>SAM_working2!BZ49</f>
        <v>56085014.5713787</v>
      </c>
      <c r="CA49" s="29">
        <f>SAM_working2!CA49</f>
        <v>11350125.6439765</v>
      </c>
      <c r="CB49" s="29">
        <f>SAM_working2!CB49</f>
        <v>125215875.456783</v>
      </c>
      <c r="CC49" s="29">
        <f>SAM_working2!CC49</f>
        <v>86391573.912417904</v>
      </c>
      <c r="CD49" s="29">
        <f>SAM_working2!CD49</f>
        <v>637275354.30494106</v>
      </c>
      <c r="CE49" s="29">
        <f>SAM_working2!CE49</f>
        <v>241234375.72738099</v>
      </c>
      <c r="CF49" s="29">
        <f>SAM_working2!CF49</f>
        <v>106722991.168966</v>
      </c>
      <c r="CG49" s="29">
        <f>SAM_working2!CG49</f>
        <v>109344646.86191501</v>
      </c>
      <c r="CH49" s="29">
        <f>SAM_working2!CH49</f>
        <v>0</v>
      </c>
      <c r="CI49" s="29">
        <f>SAM_working2!CI49</f>
        <v>581188318.79580796</v>
      </c>
      <c r="CJ49" s="29">
        <f>SAM_working2!CJ49</f>
        <v>0</v>
      </c>
      <c r="CK49" s="29">
        <f>SAM_working2!CK49</f>
        <v>0</v>
      </c>
      <c r="CL49" s="29">
        <f>SAM_working2!CL49</f>
        <v>0</v>
      </c>
      <c r="CM49" s="29">
        <f>SAM_working2!CM49</f>
        <v>0</v>
      </c>
      <c r="CN49" s="29">
        <f>SAM_working2!CN49</f>
        <v>0</v>
      </c>
      <c r="CO49" s="29">
        <f>SAM_working2!CO49</f>
        <v>517349552.15240198</v>
      </c>
      <c r="CP49" s="29">
        <f>SAM_working2!CP49</f>
        <v>626733458.60316503</v>
      </c>
      <c r="CQ49" s="29">
        <f>SAM_working2!CQ49</f>
        <v>531085062.07004303</v>
      </c>
      <c r="CR49" s="29">
        <f>SAM_working2!CR49</f>
        <v>556097428.38220799</v>
      </c>
      <c r="CS49" s="29">
        <f>SAM_working2!CS49</f>
        <v>1343595550.6984</v>
      </c>
      <c r="CT49" s="29">
        <f>SAM_working2!CT49</f>
        <v>1876832517.2295201</v>
      </c>
      <c r="CU49" s="29">
        <f>SAM_working2!CU49</f>
        <v>3008599442.1746001</v>
      </c>
      <c r="CV49" s="29">
        <f>SAM_working2!CV49</f>
        <v>2456178400.4528599</v>
      </c>
      <c r="CW49" s="29">
        <f>SAM_working2!CW49</f>
        <v>5687596862.2693701</v>
      </c>
      <c r="CX49" s="29">
        <f>SAM_working2!CX49</f>
        <v>40747383.749239698</v>
      </c>
      <c r="CY49" s="29">
        <f>SAM_working2!CY49</f>
        <v>1681789360.0585799</v>
      </c>
      <c r="CZ49" s="29">
        <f>SAM_working2!CZ49</f>
        <v>19593110.415023699</v>
      </c>
      <c r="DA49" s="29">
        <f>SAM_working2!DA49</f>
        <v>1012032802.27607</v>
      </c>
      <c r="DB49" s="29">
        <f>SAM_working2!DB49</f>
        <v>333070779.78006798</v>
      </c>
      <c r="DC49" s="29">
        <f>SAM_working2!DC49</f>
        <v>455454427.81988901</v>
      </c>
      <c r="DD49" s="29">
        <f>SAM_working2!DD49</f>
        <v>92625058.123230904</v>
      </c>
      <c r="DE49" s="29">
        <f>SAM_working2!DE49</f>
        <v>0</v>
      </c>
      <c r="DF49" s="29">
        <f>SAM_working2!DF49</f>
        <v>66555062.9313519</v>
      </c>
      <c r="DG49" s="29">
        <f>SAM_working2!DG49</f>
        <v>93683762.232389301</v>
      </c>
      <c r="DH49" s="29">
        <f>SAM_working2!DH49</f>
        <v>4202393709.9979701</v>
      </c>
      <c r="DI49" s="29">
        <f>SAM_working2!DI49</f>
        <v>3826140661.21383</v>
      </c>
      <c r="DJ49" s="29">
        <f t="shared" si="0"/>
        <v>57971748639.65493</v>
      </c>
    </row>
    <row r="50" spans="1:114">
      <c r="A50" t="s">
        <v>49</v>
      </c>
      <c r="B50" s="29">
        <f>SAM_working2!B50</f>
        <v>0</v>
      </c>
      <c r="C50" s="29">
        <f>SAM_working2!C50</f>
        <v>0</v>
      </c>
      <c r="D50" s="60">
        <f>SAM_working2!D50-FV_proportion_col!G50</f>
        <v>0</v>
      </c>
      <c r="E50" s="60">
        <f>SAM_working2!E50-FV_proportion_col!H50</f>
        <v>0</v>
      </c>
      <c r="F50" s="29">
        <f>SAM_working2!F50</f>
        <v>0</v>
      </c>
      <c r="G50" s="29">
        <f>SAM_working2!G50</f>
        <v>0</v>
      </c>
      <c r="H50" s="29">
        <f>SAM_working2!H50</f>
        <v>2957.2034554379402</v>
      </c>
      <c r="I50" s="29">
        <f>SAM_working2!I50</f>
        <v>0</v>
      </c>
      <c r="J50" s="29">
        <f>SAM_working2!J50</f>
        <v>0</v>
      </c>
      <c r="K50" s="29">
        <f>SAM_working2!K50</f>
        <v>44467.745093840102</v>
      </c>
      <c r="L50" s="29">
        <f>SAM_working2!L50</f>
        <v>1681508.9604091099</v>
      </c>
      <c r="M50" s="29">
        <f>SAM_working2!M50</f>
        <v>293632117.98813599</v>
      </c>
      <c r="N50" s="29">
        <f>SAM_working2!N50</f>
        <v>86997734.695592001</v>
      </c>
      <c r="O50" s="29">
        <f>SAM_working2!O50</f>
        <v>21679262.125336599</v>
      </c>
      <c r="P50" s="29">
        <f>SAM_working2!P50</f>
        <v>7009707.0641230298</v>
      </c>
      <c r="Q50" s="29">
        <f>SAM_working2!Q50</f>
        <v>277569.94236996002</v>
      </c>
      <c r="R50" s="29">
        <f>SAM_working2!R50</f>
        <v>286396.52894989401</v>
      </c>
      <c r="S50" s="29">
        <f>SAM_working2!S50</f>
        <v>0</v>
      </c>
      <c r="T50" s="29">
        <f>SAM_working2!T50</f>
        <v>0</v>
      </c>
      <c r="U50" s="29">
        <f>SAM_working2!U50</f>
        <v>5386780.4610788599</v>
      </c>
      <c r="V50" s="29">
        <f>SAM_working2!V50</f>
        <v>6854896.6230055904</v>
      </c>
      <c r="W50" s="29">
        <f>SAM_working2!W50</f>
        <v>6961534.2847521901</v>
      </c>
      <c r="X50" s="29">
        <f>SAM_working2!X50</f>
        <v>6650030.51199417</v>
      </c>
      <c r="Y50" s="29">
        <f>SAM_working2!Y50</f>
        <v>7415773.4415063001</v>
      </c>
      <c r="Z50" s="29">
        <f>SAM_working2!Z50</f>
        <v>11679450.6903797</v>
      </c>
      <c r="AA50" s="29">
        <f>SAM_working2!AA50</f>
        <v>12122891.576095</v>
      </c>
      <c r="AB50" s="29">
        <f>SAM_working2!AB50</f>
        <v>3535016.1390187098</v>
      </c>
      <c r="AC50" s="29">
        <f>SAM_working2!AC50</f>
        <v>20445129.908873498</v>
      </c>
      <c r="AD50" s="29">
        <f>SAM_working2!AD50</f>
        <v>10619516.857349001</v>
      </c>
      <c r="AE50" s="29">
        <f>SAM_working2!AE50</f>
        <v>13695051.482452899</v>
      </c>
      <c r="AF50" s="29">
        <f>SAM_working2!AF50</f>
        <v>1847082.8075699699</v>
      </c>
      <c r="AG50" s="29">
        <f>SAM_working2!AG50</f>
        <v>10368725.7287009</v>
      </c>
      <c r="AH50" s="29">
        <f>SAM_working2!AH50</f>
        <v>6156163.3035635296</v>
      </c>
      <c r="AI50" s="29">
        <f>SAM_working2!AI50</f>
        <v>15032239.0174831</v>
      </c>
      <c r="AJ50" s="29">
        <f>SAM_working2!AJ50</f>
        <v>224020767.94982901</v>
      </c>
      <c r="AK50" s="29">
        <f>SAM_working2!AK50</f>
        <v>10148808.5856952</v>
      </c>
      <c r="AL50" s="29">
        <f>SAM_working2!AL50</f>
        <v>27750.707353413702</v>
      </c>
      <c r="AM50" s="29">
        <f>SAM_working2!AM50</f>
        <v>1586866.13281506</v>
      </c>
      <c r="AN50" s="29">
        <f>SAM_working2!AN50</f>
        <v>793357.096480584</v>
      </c>
      <c r="AO50" s="29">
        <f>SAM_working2!AO50</f>
        <v>48610.9687255596</v>
      </c>
      <c r="AP50" s="29">
        <f>SAM_working2!AP50</f>
        <v>1540443.87712373</v>
      </c>
      <c r="AQ50" s="29">
        <f>SAM_working2!AQ50</f>
        <v>268335.54207519599</v>
      </c>
      <c r="AR50" s="29">
        <f>SAM_working2!AR50</f>
        <v>106333.009278065</v>
      </c>
      <c r="AS50" s="29">
        <f>SAM_working2!AS50</f>
        <v>2640891.9757038499</v>
      </c>
      <c r="AT50" s="29">
        <f>SAM_working2!AT50</f>
        <v>171023.683312687</v>
      </c>
      <c r="AU50" s="29">
        <f>SAM_working2!AU50</f>
        <v>21392116.616792601</v>
      </c>
      <c r="AV50" s="29">
        <f>SAM_working2!AV50</f>
        <v>0</v>
      </c>
      <c r="AW50" s="29">
        <f>SAM_working2!AW50</f>
        <v>0</v>
      </c>
      <c r="AX50" s="29">
        <f>SAM_working2!AX50</f>
        <v>0</v>
      </c>
      <c r="AY50" s="29">
        <f>SAM_working2!AY50</f>
        <v>195271.92197093301</v>
      </c>
      <c r="AZ50" s="29">
        <f>SAM_working2!AZ50</f>
        <v>8286438.4330054503</v>
      </c>
      <c r="BA50" s="29">
        <f>SAM_working2!BA50</f>
        <v>0</v>
      </c>
      <c r="BB50" s="29">
        <f>SAM_working2!BB50</f>
        <v>601792.99323272204</v>
      </c>
      <c r="BC50" s="29">
        <f>SAM_working2!BC50</f>
        <v>24074625.459777001</v>
      </c>
      <c r="BD50" s="29">
        <f>SAM_working2!BD50</f>
        <v>21937116.074545301</v>
      </c>
      <c r="BE50" s="29">
        <f>SAM_working2!BE50</f>
        <v>2195614.6606272999</v>
      </c>
      <c r="BF50" s="29">
        <f>SAM_working2!BF50</f>
        <v>84785307.101907998</v>
      </c>
      <c r="BG50" s="29">
        <f>SAM_working2!BG50</f>
        <v>221466399.702371</v>
      </c>
      <c r="BH50" s="29">
        <f>SAM_working2!BH50</f>
        <v>68554378.020982996</v>
      </c>
      <c r="BI50" s="29">
        <f>SAM_working2!BI50</f>
        <v>94710152.012079895</v>
      </c>
      <c r="BJ50" s="29">
        <f>SAM_working2!BJ50</f>
        <v>253637367.29043201</v>
      </c>
      <c r="BK50" s="29">
        <f>SAM_working2!BK50</f>
        <v>157747171.322611</v>
      </c>
      <c r="BL50" s="29">
        <f>SAM_working2!BL50</f>
        <v>87585075.825757399</v>
      </c>
      <c r="BM50" s="29">
        <f>SAM_working2!BM50</f>
        <v>27524263.377133701</v>
      </c>
      <c r="BN50" s="29">
        <f>SAM_working2!BN50</f>
        <v>1265092389.78269</v>
      </c>
      <c r="BO50" s="29">
        <f>SAM_working2!BO50</f>
        <v>133167050.00835299</v>
      </c>
      <c r="BP50" s="29">
        <f>SAM_working2!BP50</f>
        <v>0</v>
      </c>
      <c r="BQ50" s="29">
        <f>SAM_working2!BQ50</f>
        <v>1067849115.90373</v>
      </c>
      <c r="BR50" s="29">
        <f>SAM_working2!BR50</f>
        <v>27022278.262756798</v>
      </c>
      <c r="BS50" s="29">
        <f>SAM_working2!BS50</f>
        <v>339223502.08651799</v>
      </c>
      <c r="BT50" s="29">
        <f>SAM_working2!BT50</f>
        <v>28892326.829511199</v>
      </c>
      <c r="BU50" s="29">
        <f>SAM_working2!BU50</f>
        <v>82269858.825287506</v>
      </c>
      <c r="BV50" s="29">
        <f>SAM_working2!BV50</f>
        <v>244591781.450102</v>
      </c>
      <c r="BW50" s="29">
        <f>SAM_working2!BW50</f>
        <v>236432595.986774</v>
      </c>
      <c r="BX50" s="29">
        <f>SAM_working2!BX50</f>
        <v>81528559.894222394</v>
      </c>
      <c r="BY50" s="29">
        <f>SAM_working2!BY50</f>
        <v>60078914.311990403</v>
      </c>
      <c r="BZ50" s="29">
        <f>SAM_working2!BZ50</f>
        <v>890139979.57196403</v>
      </c>
      <c r="CA50" s="29">
        <f>SAM_working2!CA50</f>
        <v>0</v>
      </c>
      <c r="CB50" s="29">
        <f>SAM_working2!CB50</f>
        <v>13152292.822541101</v>
      </c>
      <c r="CC50" s="29">
        <f>SAM_working2!CC50</f>
        <v>14460850.639255101</v>
      </c>
      <c r="CD50" s="29">
        <f>SAM_working2!CD50</f>
        <v>170960512.354985</v>
      </c>
      <c r="CE50" s="29">
        <f>SAM_working2!CE50</f>
        <v>9038404.4387778491</v>
      </c>
      <c r="CF50" s="29">
        <f>SAM_working2!CF50</f>
        <v>14416496.2898429</v>
      </c>
      <c r="CG50" s="29">
        <f>SAM_working2!CG50</f>
        <v>69698878.996023402</v>
      </c>
      <c r="CH50" s="29">
        <f>SAM_working2!CH50</f>
        <v>0</v>
      </c>
      <c r="CI50" s="29">
        <f>SAM_working2!CI50</f>
        <v>66231244.777398102</v>
      </c>
      <c r="CJ50" s="29">
        <f>SAM_working2!CJ50</f>
        <v>0</v>
      </c>
      <c r="CK50" s="29">
        <f>SAM_working2!CK50</f>
        <v>0</v>
      </c>
      <c r="CL50" s="29">
        <f>SAM_working2!CL50</f>
        <v>0</v>
      </c>
      <c r="CM50" s="29">
        <f>SAM_working2!CM50</f>
        <v>0</v>
      </c>
      <c r="CN50" s="29">
        <f>SAM_working2!CN50</f>
        <v>0</v>
      </c>
      <c r="CO50" s="29">
        <f>SAM_working2!CO50</f>
        <v>775375179.65631902</v>
      </c>
      <c r="CP50" s="29">
        <f>SAM_working2!CP50</f>
        <v>781377767.07083797</v>
      </c>
      <c r="CQ50" s="29">
        <f>SAM_working2!CQ50</f>
        <v>696070748.46072304</v>
      </c>
      <c r="CR50" s="29">
        <f>SAM_working2!CR50</f>
        <v>727180559.71417105</v>
      </c>
      <c r="CS50" s="29">
        <f>SAM_working2!CS50</f>
        <v>1825926823.08829</v>
      </c>
      <c r="CT50" s="29">
        <f>SAM_working2!CT50</f>
        <v>2017907738.1668301</v>
      </c>
      <c r="CU50" s="29">
        <f>SAM_working2!CU50</f>
        <v>3262334374.53936</v>
      </c>
      <c r="CV50" s="29">
        <f>SAM_working2!CV50</f>
        <v>2279594318.4011798</v>
      </c>
      <c r="CW50" s="29">
        <f>SAM_working2!CW50</f>
        <v>5671584003.8379402</v>
      </c>
      <c r="CX50" s="29">
        <f>SAM_working2!CX50</f>
        <v>318734.89274236298</v>
      </c>
      <c r="CY50" s="29">
        <f>SAM_working2!CY50</f>
        <v>10067819.5484054</v>
      </c>
      <c r="CZ50" s="29">
        <f>SAM_working2!CZ50</f>
        <v>0</v>
      </c>
      <c r="DA50" s="29">
        <f>SAM_working2!DA50</f>
        <v>815616063.13156402</v>
      </c>
      <c r="DB50" s="29">
        <f>SAM_working2!DB50</f>
        <v>2294483823.73843</v>
      </c>
      <c r="DC50" s="29">
        <f>SAM_working2!DC50</f>
        <v>32225677.192199498</v>
      </c>
      <c r="DD50" s="29">
        <f>SAM_working2!DD50</f>
        <v>0</v>
      </c>
      <c r="DE50" s="29">
        <f>SAM_working2!DE50</f>
        <v>0</v>
      </c>
      <c r="DF50" s="29">
        <f>SAM_working2!DF50</f>
        <v>0</v>
      </c>
      <c r="DG50" s="29">
        <f>SAM_working2!DG50</f>
        <v>0</v>
      </c>
      <c r="DH50" s="29">
        <f>SAM_working2!DH50</f>
        <v>0</v>
      </c>
      <c r="DI50" s="29">
        <f>SAM_working2!DI50</f>
        <v>6188555136.3169603</v>
      </c>
      <c r="DJ50" s="29">
        <f t="shared" si="0"/>
        <v>34059294086.417583</v>
      </c>
    </row>
    <row r="51" spans="1:114">
      <c r="A51" t="s">
        <v>50</v>
      </c>
      <c r="B51" s="29">
        <f>SAM_working2!B51</f>
        <v>2600228.2324993098</v>
      </c>
      <c r="C51" s="29">
        <f>SAM_working2!C51</f>
        <v>0</v>
      </c>
      <c r="D51" s="60">
        <f>SAM_working2!D51-FV_proportion_col!G51</f>
        <v>2444472.4576290902</v>
      </c>
      <c r="E51" s="60">
        <f>SAM_working2!E51-FV_proportion_col!H51</f>
        <v>1436955.1557980201</v>
      </c>
      <c r="F51" s="29">
        <f>SAM_working2!F51</f>
        <v>1541379.62960666</v>
      </c>
      <c r="G51" s="29">
        <f>SAM_working2!G51</f>
        <v>0</v>
      </c>
      <c r="H51" s="29">
        <f>SAM_working2!H51</f>
        <v>1902.33870266842</v>
      </c>
      <c r="I51" s="29">
        <f>SAM_working2!I51</f>
        <v>4645.2495523007301</v>
      </c>
      <c r="J51" s="29">
        <f>SAM_working2!J51</f>
        <v>106939576.51656599</v>
      </c>
      <c r="K51" s="29">
        <f>SAM_working2!K51</f>
        <v>411697.59276119497</v>
      </c>
      <c r="L51" s="29">
        <f>SAM_working2!L51</f>
        <v>168980.54615982101</v>
      </c>
      <c r="M51" s="29">
        <f>SAM_working2!M51</f>
        <v>186944258.25271499</v>
      </c>
      <c r="N51" s="29">
        <f>SAM_working2!N51</f>
        <v>20341693.1831473</v>
      </c>
      <c r="O51" s="29">
        <f>SAM_working2!O51</f>
        <v>1818494.9448017001</v>
      </c>
      <c r="P51" s="29">
        <f>SAM_working2!P51</f>
        <v>399418.723724877</v>
      </c>
      <c r="Q51" s="29">
        <f>SAM_working2!Q51</f>
        <v>344650.798149582</v>
      </c>
      <c r="R51" s="29">
        <f>SAM_working2!R51</f>
        <v>44908.583243606103</v>
      </c>
      <c r="S51" s="29">
        <f>SAM_working2!S51</f>
        <v>0</v>
      </c>
      <c r="T51" s="29">
        <f>SAM_working2!T51</f>
        <v>0</v>
      </c>
      <c r="U51" s="29">
        <f>SAM_working2!U51</f>
        <v>326209.65709191503</v>
      </c>
      <c r="V51" s="29">
        <f>SAM_working2!V51</f>
        <v>474742.16708278598</v>
      </c>
      <c r="W51" s="29">
        <f>SAM_working2!W51</f>
        <v>253337.420583178</v>
      </c>
      <c r="X51" s="29">
        <f>SAM_working2!X51</f>
        <v>1073503833.51902</v>
      </c>
      <c r="Y51" s="29">
        <f>SAM_working2!Y51</f>
        <v>9717158.2312940806</v>
      </c>
      <c r="Z51" s="29">
        <f>SAM_working2!Z51</f>
        <v>634573.73366944597</v>
      </c>
      <c r="AA51" s="29">
        <f>SAM_working2!AA51</f>
        <v>382920.634281996</v>
      </c>
      <c r="AB51" s="29">
        <f>SAM_working2!AB51</f>
        <v>139371.90676185899</v>
      </c>
      <c r="AC51" s="29">
        <f>SAM_working2!AC51</f>
        <v>583861.32477091695</v>
      </c>
      <c r="AD51" s="29">
        <f>SAM_working2!AD51</f>
        <v>236530.95272320299</v>
      </c>
      <c r="AE51" s="29">
        <f>SAM_working2!AE51</f>
        <v>787279.20906784397</v>
      </c>
      <c r="AF51" s="29">
        <f>SAM_working2!AF51</f>
        <v>520316.73332974699</v>
      </c>
      <c r="AG51" s="29">
        <f>SAM_working2!AG51</f>
        <v>201156.05355007999</v>
      </c>
      <c r="AH51" s="29">
        <f>SAM_working2!AH51</f>
        <v>148490.59687546201</v>
      </c>
      <c r="AI51" s="29">
        <f>SAM_working2!AI51</f>
        <v>818576.29853959603</v>
      </c>
      <c r="AJ51" s="29">
        <f>SAM_working2!AJ51</f>
        <v>3694010.9408562202</v>
      </c>
      <c r="AK51" s="29">
        <f>SAM_working2!AK51</f>
        <v>351463.29949146498</v>
      </c>
      <c r="AL51" s="29">
        <f>SAM_working2!AL51</f>
        <v>12935.3847789801</v>
      </c>
      <c r="AM51" s="29">
        <f>SAM_working2!AM51</f>
        <v>121869.04895166001</v>
      </c>
      <c r="AN51" s="29">
        <f>SAM_working2!AN51</f>
        <v>283551.48880240001</v>
      </c>
      <c r="AO51" s="29">
        <f>SAM_working2!AO51</f>
        <v>45917.881431030299</v>
      </c>
      <c r="AP51" s="29">
        <f>SAM_working2!AP51</f>
        <v>92580.9969986793</v>
      </c>
      <c r="AQ51" s="29">
        <f>SAM_working2!AQ51</f>
        <v>75104.314162179697</v>
      </c>
      <c r="AR51" s="29">
        <f>SAM_working2!AR51</f>
        <v>121551.16024780901</v>
      </c>
      <c r="AS51" s="29">
        <f>SAM_working2!AS51</f>
        <v>120998.00679758099</v>
      </c>
      <c r="AT51" s="29">
        <f>SAM_working2!AT51</f>
        <v>16185597.515463101</v>
      </c>
      <c r="AU51" s="29">
        <f>SAM_working2!AU51</f>
        <v>1507010.1025072201</v>
      </c>
      <c r="AV51" s="29">
        <f>SAM_working2!AV51</f>
        <v>1963097.21896337</v>
      </c>
      <c r="AW51" s="29">
        <f>SAM_working2!AW51</f>
        <v>14452767.9344387</v>
      </c>
      <c r="AX51" s="29">
        <f>SAM_working2!AX51</f>
        <v>3076360.8336035698</v>
      </c>
      <c r="AY51" s="29">
        <f>SAM_working2!AY51</f>
        <v>90590.3869131596</v>
      </c>
      <c r="AZ51" s="29">
        <f>SAM_working2!AZ51</f>
        <v>310761.721788536</v>
      </c>
      <c r="BA51" s="29">
        <f>SAM_working2!BA51</f>
        <v>1211456.99540569</v>
      </c>
      <c r="BB51" s="29">
        <f>SAM_working2!BB51</f>
        <v>2687139.2883967501</v>
      </c>
      <c r="BC51" s="29">
        <f>SAM_working2!BC51</f>
        <v>91541.411645929198</v>
      </c>
      <c r="BD51" s="29">
        <f>SAM_working2!BD51</f>
        <v>91546.800180144099</v>
      </c>
      <c r="BE51" s="29">
        <f>SAM_working2!BE51</f>
        <v>0</v>
      </c>
      <c r="BF51" s="29">
        <f>SAM_working2!BF51</f>
        <v>173218.028482094</v>
      </c>
      <c r="BG51" s="29">
        <f>SAM_working2!BG51</f>
        <v>511520.30581695802</v>
      </c>
      <c r="BH51" s="29">
        <f>SAM_working2!BH51</f>
        <v>157444.00882212099</v>
      </c>
      <c r="BI51" s="29">
        <f>SAM_working2!BI51</f>
        <v>1184884.6731704399</v>
      </c>
      <c r="BJ51" s="29">
        <f>SAM_working2!BJ51</f>
        <v>2792878.2292776299</v>
      </c>
      <c r="BK51" s="29">
        <f>SAM_working2!BK51</f>
        <v>1181820.0835042901</v>
      </c>
      <c r="BL51" s="29">
        <f>SAM_working2!BL51</f>
        <v>0</v>
      </c>
      <c r="BM51" s="29">
        <f>SAM_working2!BM51</f>
        <v>500169.50606614701</v>
      </c>
      <c r="BN51" s="29">
        <f>SAM_working2!BN51</f>
        <v>6148386.1058289297</v>
      </c>
      <c r="BO51" s="29">
        <f>SAM_working2!BO51</f>
        <v>1302250.2583393599</v>
      </c>
      <c r="BP51" s="29">
        <f>SAM_working2!BP51</f>
        <v>311604.03108714399</v>
      </c>
      <c r="BQ51" s="29">
        <f>SAM_working2!BQ51</f>
        <v>2241803.4836436301</v>
      </c>
      <c r="BR51" s="29">
        <f>SAM_working2!BR51</f>
        <v>510984.48740227002</v>
      </c>
      <c r="BS51" s="29">
        <f>SAM_working2!BS51</f>
        <v>5403767.5367067503</v>
      </c>
      <c r="BT51" s="29">
        <f>SAM_working2!BT51</f>
        <v>1087962.99727897</v>
      </c>
      <c r="BU51" s="29">
        <f>SAM_working2!BU51</f>
        <v>1406143.77969541</v>
      </c>
      <c r="BV51" s="29">
        <f>SAM_working2!BV51</f>
        <v>896776.24583617598</v>
      </c>
      <c r="BW51" s="29">
        <f>SAM_working2!BW51</f>
        <v>771597.922850398</v>
      </c>
      <c r="BX51" s="29">
        <f>SAM_working2!BX51</f>
        <v>491577.76010974002</v>
      </c>
      <c r="BY51" s="29">
        <f>SAM_working2!BY51</f>
        <v>639984.42800942296</v>
      </c>
      <c r="BZ51" s="29">
        <f>SAM_working2!BZ51</f>
        <v>145382.83669231099</v>
      </c>
      <c r="CA51" s="29">
        <f>SAM_working2!CA51</f>
        <v>35814.535683465198</v>
      </c>
      <c r="CB51" s="29">
        <f>SAM_working2!CB51</f>
        <v>607340.91008577705</v>
      </c>
      <c r="CC51" s="29">
        <f>SAM_working2!CC51</f>
        <v>613912.09050523199</v>
      </c>
      <c r="CD51" s="29">
        <f>SAM_working2!CD51</f>
        <v>3121896.65138738</v>
      </c>
      <c r="CE51" s="29">
        <f>SAM_working2!CE51</f>
        <v>969569.26820421102</v>
      </c>
      <c r="CF51" s="29">
        <f>SAM_working2!CF51</f>
        <v>437929.65270966099</v>
      </c>
      <c r="CG51" s="29">
        <f>SAM_working2!CG51</f>
        <v>924551.68366954406</v>
      </c>
      <c r="CH51" s="29">
        <f>SAM_working2!CH51</f>
        <v>0</v>
      </c>
      <c r="CI51" s="29">
        <f>SAM_working2!CI51</f>
        <v>381074313.66136998</v>
      </c>
      <c r="CJ51" s="29">
        <f>SAM_working2!CJ51</f>
        <v>0</v>
      </c>
      <c r="CK51" s="29">
        <f>SAM_working2!CK51</f>
        <v>0</v>
      </c>
      <c r="CL51" s="29">
        <f>SAM_working2!CL51</f>
        <v>0</v>
      </c>
      <c r="CM51" s="29">
        <f>SAM_working2!CM51</f>
        <v>0</v>
      </c>
      <c r="CN51" s="29">
        <f>SAM_working2!CN51</f>
        <v>0</v>
      </c>
      <c r="CO51" s="29">
        <f>SAM_working2!CO51</f>
        <v>4322027.1242700899</v>
      </c>
      <c r="CP51" s="29">
        <f>SAM_working2!CP51</f>
        <v>5382169.27868573</v>
      </c>
      <c r="CQ51" s="29">
        <f>SAM_working2!CQ51</f>
        <v>4744583.04653876</v>
      </c>
      <c r="CR51" s="29">
        <f>SAM_working2!CR51</f>
        <v>5006789.1996481</v>
      </c>
      <c r="CS51" s="29">
        <f>SAM_working2!CS51</f>
        <v>12340445.7707811</v>
      </c>
      <c r="CT51" s="29">
        <f>SAM_working2!CT51</f>
        <v>17605946.2408791</v>
      </c>
      <c r="CU51" s="29">
        <f>SAM_working2!CU51</f>
        <v>28389097.2579276</v>
      </c>
      <c r="CV51" s="29">
        <f>SAM_working2!CV51</f>
        <v>23366794.582183201</v>
      </c>
      <c r="CW51" s="29">
        <f>SAM_working2!CW51</f>
        <v>53294380.043199897</v>
      </c>
      <c r="CX51" s="29">
        <f>SAM_working2!CX51</f>
        <v>384454.78545265598</v>
      </c>
      <c r="CY51" s="29">
        <f>SAM_working2!CY51</f>
        <v>14963392.910118399</v>
      </c>
      <c r="CZ51" s="29">
        <f>SAM_working2!CZ51</f>
        <v>0</v>
      </c>
      <c r="DA51" s="29">
        <f>SAM_working2!DA51</f>
        <v>59121862.914540902</v>
      </c>
      <c r="DB51" s="29">
        <f>SAM_working2!DB51</f>
        <v>21046870.795169499</v>
      </c>
      <c r="DC51" s="29">
        <f>SAM_working2!DC51</f>
        <v>6698425.5695115803</v>
      </c>
      <c r="DD51" s="29">
        <f>SAM_working2!DD51</f>
        <v>0</v>
      </c>
      <c r="DE51" s="29">
        <f>SAM_working2!DE51</f>
        <v>0</v>
      </c>
      <c r="DF51" s="29">
        <f>SAM_working2!DF51</f>
        <v>0</v>
      </c>
      <c r="DG51" s="29">
        <f>SAM_working2!DG51</f>
        <v>0</v>
      </c>
      <c r="DH51" s="29">
        <f>SAM_working2!DH51</f>
        <v>399897504.853414</v>
      </c>
      <c r="DI51" s="29">
        <f>SAM_working2!DI51</f>
        <v>145697.95709357999</v>
      </c>
      <c r="DJ51" s="29">
        <f t="shared" si="0"/>
        <v>2533115400.8671737</v>
      </c>
    </row>
    <row r="52" spans="1:114">
      <c r="A52" t="s">
        <v>51</v>
      </c>
      <c r="B52" s="29">
        <f>SAM_working2!B52</f>
        <v>128596.487228682</v>
      </c>
      <c r="C52" s="29">
        <f>SAM_working2!C52</f>
        <v>0</v>
      </c>
      <c r="D52" s="60">
        <f>SAM_working2!D52-FV_proportion_col!G52</f>
        <v>92114.998959966004</v>
      </c>
      <c r="E52" s="60">
        <f>SAM_working2!E52-FV_proportion_col!H52</f>
        <v>79138.903111722393</v>
      </c>
      <c r="F52" s="29">
        <f>SAM_working2!F52</f>
        <v>386298.37425476499</v>
      </c>
      <c r="G52" s="29">
        <f>SAM_working2!G52</f>
        <v>2645.6957363207798</v>
      </c>
      <c r="H52" s="29">
        <f>SAM_working2!H52</f>
        <v>20195.687952826302</v>
      </c>
      <c r="I52" s="29">
        <f>SAM_working2!I52</f>
        <v>80082.979799205204</v>
      </c>
      <c r="J52" s="29">
        <f>SAM_working2!J52</f>
        <v>473852.625948495</v>
      </c>
      <c r="K52" s="29">
        <f>SAM_working2!K52</f>
        <v>7785683.1616599103</v>
      </c>
      <c r="L52" s="29">
        <f>SAM_working2!L52</f>
        <v>67266.323433976504</v>
      </c>
      <c r="M52" s="29">
        <f>SAM_working2!M52</f>
        <v>216103173.66297299</v>
      </c>
      <c r="N52" s="29">
        <f>SAM_working2!N52</f>
        <v>3763626.9473232101</v>
      </c>
      <c r="O52" s="29">
        <f>SAM_working2!O52</f>
        <v>29085143.3339816</v>
      </c>
      <c r="P52" s="29">
        <f>SAM_working2!P52</f>
        <v>8611156.4752762895</v>
      </c>
      <c r="Q52" s="29">
        <f>SAM_working2!Q52</f>
        <v>31115.8814662488</v>
      </c>
      <c r="R52" s="29">
        <f>SAM_working2!R52</f>
        <v>2011595.9522804799</v>
      </c>
      <c r="S52" s="29">
        <f>SAM_working2!S52</f>
        <v>80985.246869739902</v>
      </c>
      <c r="T52" s="29">
        <f>SAM_working2!T52</f>
        <v>4932.5025420567499</v>
      </c>
      <c r="U52" s="29">
        <f>SAM_working2!U52</f>
        <v>32445662.926499002</v>
      </c>
      <c r="V52" s="29">
        <f>SAM_working2!V52</f>
        <v>28237327.534448698</v>
      </c>
      <c r="W52" s="29">
        <f>SAM_working2!W52</f>
        <v>19098960.652483098</v>
      </c>
      <c r="X52" s="29">
        <f>SAM_working2!X52</f>
        <v>76889081.767622501</v>
      </c>
      <c r="Y52" s="29">
        <f>SAM_working2!Y52</f>
        <v>7154015.1979552703</v>
      </c>
      <c r="Z52" s="29">
        <f>SAM_working2!Z52</f>
        <v>22123854.0594404</v>
      </c>
      <c r="AA52" s="29">
        <f>SAM_working2!AA52</f>
        <v>47769078.8340514</v>
      </c>
      <c r="AB52" s="29">
        <f>SAM_working2!AB52</f>
        <v>6862299.8054053904</v>
      </c>
      <c r="AC52" s="29">
        <f>SAM_working2!AC52</f>
        <v>5950432.9419691702</v>
      </c>
      <c r="AD52" s="29">
        <f>SAM_working2!AD52</f>
        <v>1812418.76845571</v>
      </c>
      <c r="AE52" s="29">
        <f>SAM_working2!AE52</f>
        <v>1222957.3542037001</v>
      </c>
      <c r="AF52" s="29">
        <f>SAM_working2!AF52</f>
        <v>482919.05961005</v>
      </c>
      <c r="AG52" s="29">
        <f>SAM_working2!AG52</f>
        <v>1265438.8051347199</v>
      </c>
      <c r="AH52" s="29">
        <f>SAM_working2!AH52</f>
        <v>24481802.5855463</v>
      </c>
      <c r="AI52" s="29">
        <f>SAM_working2!AI52</f>
        <v>17465410.054528099</v>
      </c>
      <c r="AJ52" s="29">
        <f>SAM_working2!AJ52</f>
        <v>1621255861.5243101</v>
      </c>
      <c r="AK52" s="29">
        <f>SAM_working2!AK52</f>
        <v>54425127.974386297</v>
      </c>
      <c r="AL52" s="29">
        <f>SAM_working2!AL52</f>
        <v>5868488.6428600503</v>
      </c>
      <c r="AM52" s="29">
        <f>SAM_working2!AM52</f>
        <v>20316444.123085499</v>
      </c>
      <c r="AN52" s="29">
        <f>SAM_working2!AN52</f>
        <v>29827683.061146401</v>
      </c>
      <c r="AO52" s="29">
        <f>SAM_working2!AO52</f>
        <v>17182760.5190349</v>
      </c>
      <c r="AP52" s="29">
        <f>SAM_working2!AP52</f>
        <v>6763916.7339666402</v>
      </c>
      <c r="AQ52" s="29">
        <f>SAM_working2!AQ52</f>
        <v>26978607.402814299</v>
      </c>
      <c r="AR52" s="29">
        <f>SAM_working2!AR52</f>
        <v>48254076.249658003</v>
      </c>
      <c r="AS52" s="29">
        <f>SAM_working2!AS52</f>
        <v>11503599.448727399</v>
      </c>
      <c r="AT52" s="29">
        <f>SAM_working2!AT52</f>
        <v>1823727379.5657699</v>
      </c>
      <c r="AU52" s="29">
        <f>SAM_working2!AU52</f>
        <v>36754416.702221803</v>
      </c>
      <c r="AV52" s="29">
        <f>SAM_working2!AV52</f>
        <v>172339368.800919</v>
      </c>
      <c r="AW52" s="29">
        <f>SAM_working2!AW52</f>
        <v>2556968968.91258</v>
      </c>
      <c r="AX52" s="29">
        <f>SAM_working2!AX52</f>
        <v>77796837.450274706</v>
      </c>
      <c r="AY52" s="29">
        <f>SAM_working2!AY52</f>
        <v>21585630.301037099</v>
      </c>
      <c r="AZ52" s="29">
        <f>SAM_working2!AZ52</f>
        <v>356056555.00019902</v>
      </c>
      <c r="BA52" s="29">
        <f>SAM_working2!BA52</f>
        <v>200600737.43421799</v>
      </c>
      <c r="BB52" s="29">
        <f>SAM_working2!BB52</f>
        <v>282496597.91902</v>
      </c>
      <c r="BC52" s="29">
        <f>SAM_working2!BC52</f>
        <v>9197158.3043937702</v>
      </c>
      <c r="BD52" s="29">
        <f>SAM_working2!BD52</f>
        <v>25209856.044718001</v>
      </c>
      <c r="BE52" s="29">
        <f>SAM_working2!BE52</f>
        <v>311380.61694102403</v>
      </c>
      <c r="BF52" s="29">
        <f>SAM_working2!BF52</f>
        <v>7933618.4419078603</v>
      </c>
      <c r="BG52" s="29">
        <f>SAM_working2!BG52</f>
        <v>80700010.791664094</v>
      </c>
      <c r="BH52" s="29">
        <f>SAM_working2!BH52</f>
        <v>97686903.265883699</v>
      </c>
      <c r="BI52" s="29">
        <f>SAM_working2!BI52</f>
        <v>546017.38818794105</v>
      </c>
      <c r="BJ52" s="29">
        <f>SAM_working2!BJ52</f>
        <v>1572856.98200673</v>
      </c>
      <c r="BK52" s="29">
        <f>SAM_working2!BK52</f>
        <v>746070.52836146206</v>
      </c>
      <c r="BL52" s="29">
        <f>SAM_working2!BL52</f>
        <v>189636.380787186</v>
      </c>
      <c r="BM52" s="29">
        <f>SAM_working2!BM52</f>
        <v>40305.275387620102</v>
      </c>
      <c r="BN52" s="29">
        <f>SAM_working2!BN52</f>
        <v>1919853.48574388</v>
      </c>
      <c r="BO52" s="29">
        <f>SAM_working2!BO52</f>
        <v>77866554.936618507</v>
      </c>
      <c r="BP52" s="29">
        <f>SAM_working2!BP52</f>
        <v>1909865.4281372901</v>
      </c>
      <c r="BQ52" s="29">
        <f>SAM_working2!BQ52</f>
        <v>593598898.74948895</v>
      </c>
      <c r="BR52" s="29">
        <f>SAM_working2!BR52</f>
        <v>40454311.204722203</v>
      </c>
      <c r="BS52" s="29">
        <f>SAM_working2!BS52</f>
        <v>38100816.2970443</v>
      </c>
      <c r="BT52" s="29">
        <f>SAM_working2!BT52</f>
        <v>113274345.386839</v>
      </c>
      <c r="BU52" s="29">
        <f>SAM_working2!BU52</f>
        <v>12302235.5998907</v>
      </c>
      <c r="BV52" s="29">
        <f>SAM_working2!BV52</f>
        <v>53508033.784751497</v>
      </c>
      <c r="BW52" s="29">
        <f>SAM_working2!BW52</f>
        <v>48504206.9405597</v>
      </c>
      <c r="BX52" s="29">
        <f>SAM_working2!BX52</f>
        <v>6881133.66436511</v>
      </c>
      <c r="BY52" s="29">
        <f>SAM_working2!BY52</f>
        <v>54924147.319514602</v>
      </c>
      <c r="BZ52" s="29">
        <f>SAM_working2!BZ52</f>
        <v>10059950.150862999</v>
      </c>
      <c r="CA52" s="29">
        <f>SAM_working2!CA52</f>
        <v>10215884.5625575</v>
      </c>
      <c r="CB52" s="29">
        <f>SAM_working2!CB52</f>
        <v>58103554.629817002</v>
      </c>
      <c r="CC52" s="29">
        <f>SAM_working2!CC52</f>
        <v>3318526.9581067199</v>
      </c>
      <c r="CD52" s="29">
        <f>SAM_working2!CD52</f>
        <v>22720453.434737802</v>
      </c>
      <c r="CE52" s="29">
        <f>SAM_working2!CE52</f>
        <v>8902081.9436278306</v>
      </c>
      <c r="CF52" s="29">
        <f>SAM_working2!CF52</f>
        <v>15786997.5537185</v>
      </c>
      <c r="CG52" s="29">
        <f>SAM_working2!CG52</f>
        <v>19653233.171599101</v>
      </c>
      <c r="CH52" s="29">
        <f>SAM_working2!CH52</f>
        <v>0</v>
      </c>
      <c r="CI52" s="29">
        <f>SAM_working2!CI52</f>
        <v>570021986.60973704</v>
      </c>
      <c r="CJ52" s="29">
        <f>SAM_working2!CJ52</f>
        <v>0</v>
      </c>
      <c r="CK52" s="29">
        <f>SAM_working2!CK52</f>
        <v>0</v>
      </c>
      <c r="CL52" s="29">
        <f>SAM_working2!CL52</f>
        <v>0</v>
      </c>
      <c r="CM52" s="29">
        <f>SAM_working2!CM52</f>
        <v>0</v>
      </c>
      <c r="CN52" s="29">
        <f>SAM_working2!CN52</f>
        <v>0</v>
      </c>
      <c r="CO52" s="29">
        <f>SAM_working2!CO52</f>
        <v>38220848.559285998</v>
      </c>
      <c r="CP52" s="29">
        <f>SAM_working2!CP52</f>
        <v>51695444.244143397</v>
      </c>
      <c r="CQ52" s="29">
        <f>SAM_working2!CQ52</f>
        <v>52506748.264481999</v>
      </c>
      <c r="CR52" s="29">
        <f>SAM_working2!CR52</f>
        <v>47737031.9892819</v>
      </c>
      <c r="CS52" s="29">
        <f>SAM_working2!CS52</f>
        <v>124007696.088604</v>
      </c>
      <c r="CT52" s="29">
        <f>SAM_working2!CT52</f>
        <v>170384736.925401</v>
      </c>
      <c r="CU52" s="29">
        <f>SAM_working2!CU52</f>
        <v>286339619.38868701</v>
      </c>
      <c r="CV52" s="29">
        <f>SAM_working2!CV52</f>
        <v>234097538.62142801</v>
      </c>
      <c r="CW52" s="29">
        <f>SAM_working2!CW52</f>
        <v>638619362.35098505</v>
      </c>
      <c r="CX52" s="29">
        <f>SAM_working2!CX52</f>
        <v>6937608.4522134699</v>
      </c>
      <c r="CY52" s="29">
        <f>SAM_working2!CY52</f>
        <v>1616087.5666231201</v>
      </c>
      <c r="CZ52" s="29">
        <f>SAM_working2!CZ52</f>
        <v>17773.996666640702</v>
      </c>
      <c r="DA52" s="29">
        <f>SAM_working2!DA52</f>
        <v>47935200.060378797</v>
      </c>
      <c r="DB52" s="29">
        <f>SAM_working2!DB52</f>
        <v>7257565.6736086197</v>
      </c>
      <c r="DC52" s="29">
        <f>SAM_working2!DC52</f>
        <v>3319926.9198897802</v>
      </c>
      <c r="DD52" s="29">
        <f>SAM_working2!DD52</f>
        <v>84025.325201420506</v>
      </c>
      <c r="DE52" s="29">
        <f>SAM_working2!DE52</f>
        <v>0</v>
      </c>
      <c r="DF52" s="29">
        <f>SAM_working2!DF52</f>
        <v>60404.2041358563</v>
      </c>
      <c r="DG52" s="29">
        <f>SAM_working2!DG52</f>
        <v>85056.531247388004</v>
      </c>
      <c r="DH52" s="29">
        <f>SAM_working2!DH52</f>
        <v>62475066.8782399</v>
      </c>
      <c r="DI52" s="29">
        <f>SAM_working2!DI52</f>
        <v>4308715331.3311596</v>
      </c>
      <c r="DJ52" s="29">
        <f t="shared" si="0"/>
        <v>16001046282.558725</v>
      </c>
    </row>
    <row r="53" spans="1:114">
      <c r="A53" t="s">
        <v>52</v>
      </c>
      <c r="B53" s="29">
        <f>SAM_working2!B53</f>
        <v>7522.42346646234</v>
      </c>
      <c r="C53" s="29">
        <f>SAM_working2!C53</f>
        <v>0</v>
      </c>
      <c r="D53" s="60">
        <f>SAM_working2!D53-FV_proportion_col!G53</f>
        <v>5434.4440926187999</v>
      </c>
      <c r="E53" s="60">
        <f>SAM_working2!E53-FV_proportion_col!H53</f>
        <v>4673.5231689295897</v>
      </c>
      <c r="F53" s="29">
        <f>SAM_working2!F53</f>
        <v>22820.2665230235</v>
      </c>
      <c r="G53" s="29">
        <f>SAM_working2!G53</f>
        <v>158.706289355129</v>
      </c>
      <c r="H53" s="29">
        <f>SAM_working2!H53</f>
        <v>6.7584560798163897</v>
      </c>
      <c r="I53" s="29">
        <f>SAM_working2!I53</f>
        <v>16.4423875432588</v>
      </c>
      <c r="J53" s="29">
        <f>SAM_working2!J53</f>
        <v>2306.5886010745098</v>
      </c>
      <c r="K53" s="29">
        <f>SAM_working2!K53</f>
        <v>1732.2679106246001</v>
      </c>
      <c r="L53" s="29">
        <f>SAM_working2!L53</f>
        <v>565.73296007992201</v>
      </c>
      <c r="M53" s="29">
        <f>SAM_working2!M53</f>
        <v>4593.3054612961696</v>
      </c>
      <c r="N53" s="29">
        <f>SAM_working2!N53</f>
        <v>217584.59946532999</v>
      </c>
      <c r="O53" s="29">
        <f>SAM_working2!O53</f>
        <v>203532.82011398501</v>
      </c>
      <c r="P53" s="29">
        <f>SAM_working2!P53</f>
        <v>35845.350001901301</v>
      </c>
      <c r="Q53" s="29">
        <f>SAM_working2!Q53</f>
        <v>1825.20274342673</v>
      </c>
      <c r="R53" s="29">
        <f>SAM_working2!R53</f>
        <v>1287.4041781455701</v>
      </c>
      <c r="S53" s="29">
        <f>SAM_working2!S53</f>
        <v>4856.6393641361401</v>
      </c>
      <c r="T53" s="29">
        <f>SAM_working2!T53</f>
        <v>295.48530198662797</v>
      </c>
      <c r="U53" s="29">
        <f>SAM_working2!U53</f>
        <v>15167.0719011661</v>
      </c>
      <c r="V53" s="29">
        <f>SAM_working2!V53</f>
        <v>16968.090974413899</v>
      </c>
      <c r="W53" s="29">
        <f>SAM_working2!W53</f>
        <v>2646800.1289701001</v>
      </c>
      <c r="X53" s="29">
        <f>SAM_working2!X53</f>
        <v>83350.479229725606</v>
      </c>
      <c r="Y53" s="29">
        <f>SAM_working2!Y53</f>
        <v>43453.2597458358</v>
      </c>
      <c r="Z53" s="29">
        <f>SAM_working2!Z53</f>
        <v>112964.900879865</v>
      </c>
      <c r="AA53" s="29">
        <f>SAM_working2!AA53</f>
        <v>26974.760517770701</v>
      </c>
      <c r="AB53" s="29">
        <f>SAM_working2!AB53</f>
        <v>23772.7149172178</v>
      </c>
      <c r="AC53" s="29">
        <f>SAM_working2!AC53</f>
        <v>29160.8171435283</v>
      </c>
      <c r="AD53" s="29">
        <f>SAM_working2!AD53</f>
        <v>18419.0559088351</v>
      </c>
      <c r="AE53" s="29">
        <f>SAM_working2!AE53</f>
        <v>72113.507944863304</v>
      </c>
      <c r="AF53" s="29">
        <f>SAM_working2!AF53</f>
        <v>15381.930616064299</v>
      </c>
      <c r="AG53" s="29">
        <f>SAM_working2!AG53</f>
        <v>71113.989876758802</v>
      </c>
      <c r="AH53" s="29">
        <f>SAM_working2!AH53</f>
        <v>8058.0824991586396</v>
      </c>
      <c r="AI53" s="29">
        <f>SAM_working2!AI53</f>
        <v>17310.466306881899</v>
      </c>
      <c r="AJ53" s="29">
        <f>SAM_working2!AJ53</f>
        <v>6331807039.1441202</v>
      </c>
      <c r="AK53" s="29">
        <f>SAM_working2!AK53</f>
        <v>124816439.790785</v>
      </c>
      <c r="AL53" s="29">
        <f>SAM_working2!AL53</f>
        <v>19458839.848781299</v>
      </c>
      <c r="AM53" s="29">
        <f>SAM_working2!AM53</f>
        <v>45425502.9858521</v>
      </c>
      <c r="AN53" s="29">
        <f>SAM_working2!AN53</f>
        <v>160870536.177587</v>
      </c>
      <c r="AO53" s="29">
        <f>SAM_working2!AO53</f>
        <v>77195214.2224347</v>
      </c>
      <c r="AP53" s="29">
        <f>SAM_working2!AP53</f>
        <v>34240160.764060996</v>
      </c>
      <c r="AQ53" s="29">
        <f>SAM_working2!AQ53</f>
        <v>148845736.45825401</v>
      </c>
      <c r="AR53" s="29">
        <f>SAM_working2!AR53</f>
        <v>142607142.2123</v>
      </c>
      <c r="AS53" s="29">
        <f>SAM_working2!AS53</f>
        <v>59003271.365929499</v>
      </c>
      <c r="AT53" s="29">
        <f>SAM_working2!AT53</f>
        <v>160861.80624926899</v>
      </c>
      <c r="AU53" s="29">
        <f>SAM_working2!AU53</f>
        <v>70465.993537112096</v>
      </c>
      <c r="AV53" s="29">
        <f>SAM_working2!AV53</f>
        <v>51781146.0080394</v>
      </c>
      <c r="AW53" s="29">
        <f>SAM_working2!AW53</f>
        <v>2520288227.73067</v>
      </c>
      <c r="AX53" s="29">
        <f>SAM_working2!AX53</f>
        <v>125741991.441027</v>
      </c>
      <c r="AY53" s="29">
        <f>SAM_working2!AY53</f>
        <v>2381492.2135940301</v>
      </c>
      <c r="AZ53" s="29">
        <f>SAM_working2!AZ53</f>
        <v>10250610.522372801</v>
      </c>
      <c r="BA53" s="29">
        <f>SAM_working2!BA53</f>
        <v>50568589.663697399</v>
      </c>
      <c r="BB53" s="29">
        <f>SAM_working2!BB53</f>
        <v>186990446.88060501</v>
      </c>
      <c r="BC53" s="29">
        <f>SAM_working2!BC53</f>
        <v>45542899.617485799</v>
      </c>
      <c r="BD53" s="29">
        <f>SAM_working2!BD53</f>
        <v>124573801.128425</v>
      </c>
      <c r="BE53" s="29">
        <f>SAM_working2!BE53</f>
        <v>2918.4815084213001</v>
      </c>
      <c r="BF53" s="29">
        <f>SAM_working2!BF53</f>
        <v>3464673.8106145901</v>
      </c>
      <c r="BG53" s="29">
        <f>SAM_working2!BG53</f>
        <v>578105746.79050899</v>
      </c>
      <c r="BH53" s="29">
        <f>SAM_working2!BH53</f>
        <v>476478629.02395499</v>
      </c>
      <c r="BI53" s="29">
        <f>SAM_working2!BI53</f>
        <v>31361548.6658834</v>
      </c>
      <c r="BJ53" s="29">
        <f>SAM_working2!BJ53</f>
        <v>728284318.81129098</v>
      </c>
      <c r="BK53" s="29">
        <f>SAM_working2!BK53</f>
        <v>40107640.4017912</v>
      </c>
      <c r="BL53" s="29">
        <f>SAM_working2!BL53</f>
        <v>7933326.3579053003</v>
      </c>
      <c r="BM53" s="29">
        <f>SAM_working2!BM53</f>
        <v>263.346497952275</v>
      </c>
      <c r="BN53" s="29">
        <f>SAM_working2!BN53</f>
        <v>14719.1100876112</v>
      </c>
      <c r="BO53" s="29">
        <f>SAM_working2!BO53</f>
        <v>210839585.51209399</v>
      </c>
      <c r="BP53" s="29">
        <f>SAM_working2!BP53</f>
        <v>611900992.47499704</v>
      </c>
      <c r="BQ53" s="29">
        <f>SAM_working2!BQ53</f>
        <v>720210233.51344395</v>
      </c>
      <c r="BR53" s="29">
        <f>SAM_working2!BR53</f>
        <v>769900.83358434902</v>
      </c>
      <c r="BS53" s="29">
        <f>SAM_working2!BS53</f>
        <v>178532470.883012</v>
      </c>
      <c r="BT53" s="29">
        <f>SAM_working2!BT53</f>
        <v>39710027.2211053</v>
      </c>
      <c r="BU53" s="29">
        <f>SAM_working2!BU53</f>
        <v>67690579.211222902</v>
      </c>
      <c r="BV53" s="29">
        <f>SAM_working2!BV53</f>
        <v>236733221.68479499</v>
      </c>
      <c r="BW53" s="29">
        <f>SAM_working2!BW53</f>
        <v>235455324.69699401</v>
      </c>
      <c r="BX53" s="29">
        <f>SAM_working2!BX53</f>
        <v>32834746.258200701</v>
      </c>
      <c r="BY53" s="29">
        <f>SAM_working2!BY53</f>
        <v>293869167.251737</v>
      </c>
      <c r="BZ53" s="29">
        <f>SAM_working2!BZ53</f>
        <v>42151435.173482597</v>
      </c>
      <c r="CA53" s="29">
        <f>SAM_working2!CA53</f>
        <v>25415699.682712398</v>
      </c>
      <c r="CB53" s="29">
        <f>SAM_working2!CB53</f>
        <v>10497594.262747699</v>
      </c>
      <c r="CC53" s="29">
        <f>SAM_working2!CC53</f>
        <v>7173028.52482697</v>
      </c>
      <c r="CD53" s="29">
        <f>SAM_working2!CD53</f>
        <v>107115862.615263</v>
      </c>
      <c r="CE53" s="29">
        <f>SAM_working2!CE53</f>
        <v>24474040.739615701</v>
      </c>
      <c r="CF53" s="29">
        <f>SAM_working2!CF53</f>
        <v>82228120.123377502</v>
      </c>
      <c r="CG53" s="29">
        <f>SAM_working2!CG53</f>
        <v>123044665.53011601</v>
      </c>
      <c r="CH53" s="29">
        <f>SAM_working2!CH53</f>
        <v>0</v>
      </c>
      <c r="CI53" s="29">
        <f>SAM_working2!CI53</f>
        <v>77578143.7142791</v>
      </c>
      <c r="CJ53" s="29">
        <f>SAM_working2!CJ53</f>
        <v>0</v>
      </c>
      <c r="CK53" s="29">
        <f>SAM_working2!CK53</f>
        <v>0</v>
      </c>
      <c r="CL53" s="29">
        <f>SAM_working2!CL53</f>
        <v>0</v>
      </c>
      <c r="CM53" s="29">
        <f>SAM_working2!CM53</f>
        <v>0</v>
      </c>
      <c r="CN53" s="29">
        <f>SAM_working2!CN53</f>
        <v>0</v>
      </c>
      <c r="CO53" s="29">
        <f>SAM_working2!CO53</f>
        <v>446705332.42684901</v>
      </c>
      <c r="CP53" s="29">
        <f>SAM_working2!CP53</f>
        <v>332855872.81415099</v>
      </c>
      <c r="CQ53" s="29">
        <f>SAM_working2!CQ53</f>
        <v>157424344.250873</v>
      </c>
      <c r="CR53" s="29">
        <f>SAM_working2!CR53</f>
        <v>109355005.528262</v>
      </c>
      <c r="CS53" s="29">
        <f>SAM_working2!CS53</f>
        <v>157246645.01943499</v>
      </c>
      <c r="CT53" s="29">
        <f>SAM_working2!CT53</f>
        <v>117773676.485223</v>
      </c>
      <c r="CU53" s="29">
        <f>SAM_working2!CU53</f>
        <v>107296670.29707301</v>
      </c>
      <c r="CV53" s="29">
        <f>SAM_working2!CV53</f>
        <v>44562545.2272911</v>
      </c>
      <c r="CW53" s="29">
        <f>SAM_working2!CW53</f>
        <v>51099616.415656097</v>
      </c>
      <c r="CX53" s="29">
        <f>SAM_working2!CX53</f>
        <v>2123.6512908569798</v>
      </c>
      <c r="CY53" s="29">
        <f>SAM_working2!CY53</f>
        <v>416250.28260587301</v>
      </c>
      <c r="CZ53" s="29">
        <f>SAM_working2!CZ53</f>
        <v>1066.4006277112001</v>
      </c>
      <c r="DA53" s="29">
        <f>SAM_working2!DA53</f>
        <v>89225103.272443101</v>
      </c>
      <c r="DB53" s="29">
        <f>SAM_working2!DB53</f>
        <v>12260812.5639074</v>
      </c>
      <c r="DC53" s="29">
        <f>SAM_working2!DC53</f>
        <v>14239808.159199201</v>
      </c>
      <c r="DD53" s="29">
        <f>SAM_working2!DD53</f>
        <v>5041.3343278390603</v>
      </c>
      <c r="DE53" s="29">
        <f>SAM_working2!DE53</f>
        <v>0</v>
      </c>
      <c r="DF53" s="29">
        <f>SAM_working2!DF53</f>
        <v>3622.41417436866</v>
      </c>
      <c r="DG53" s="29">
        <f>SAM_working2!DG53</f>
        <v>5098.9567625955797</v>
      </c>
      <c r="DH53" s="29">
        <f>SAM_working2!DH53</f>
        <v>1868937348.38325</v>
      </c>
      <c r="DI53" s="29">
        <f>SAM_working2!DI53</f>
        <v>3392088497.8379698</v>
      </c>
      <c r="DJ53" s="29">
        <f t="shared" si="0"/>
        <v>22161819589.622761</v>
      </c>
    </row>
    <row r="54" spans="1:114">
      <c r="A54" t="s">
        <v>53</v>
      </c>
      <c r="B54" s="29">
        <f>SAM_working2!B54</f>
        <v>23771469.361607</v>
      </c>
      <c r="C54" s="29">
        <f>SAM_working2!C54</f>
        <v>0</v>
      </c>
      <c r="D54" s="60">
        <f>SAM_working2!D54-FV_proportion_col!G54</f>
        <v>57127232.512540102</v>
      </c>
      <c r="E54" s="60">
        <f>SAM_working2!E54-FV_proportion_col!H54</f>
        <v>56376592.142779097</v>
      </c>
      <c r="F54" s="29">
        <f>SAM_working2!F54</f>
        <v>14060116.7067177</v>
      </c>
      <c r="G54" s="29">
        <f>SAM_working2!G54</f>
        <v>0</v>
      </c>
      <c r="H54" s="29">
        <f>SAM_working2!H54</f>
        <v>0</v>
      </c>
      <c r="I54" s="29">
        <f>SAM_working2!I54</f>
        <v>0</v>
      </c>
      <c r="J54" s="29">
        <f>SAM_working2!J54</f>
        <v>346385.865203058</v>
      </c>
      <c r="K54" s="29">
        <f>SAM_working2!K54</f>
        <v>5426311.1660901001</v>
      </c>
      <c r="L54" s="29">
        <f>SAM_working2!L54</f>
        <v>0</v>
      </c>
      <c r="M54" s="29">
        <f>SAM_working2!M54</f>
        <v>129052176.85969099</v>
      </c>
      <c r="N54" s="29">
        <f>SAM_working2!N54</f>
        <v>0</v>
      </c>
      <c r="O54" s="29">
        <f>SAM_working2!O54</f>
        <v>465406088.777098</v>
      </c>
      <c r="P54" s="29">
        <f>SAM_working2!P54</f>
        <v>388613952.82686102</v>
      </c>
      <c r="Q54" s="29">
        <f>SAM_working2!Q54</f>
        <v>37044810.318682902</v>
      </c>
      <c r="R54" s="29">
        <f>SAM_working2!R54</f>
        <v>24862332.910589699</v>
      </c>
      <c r="S54" s="29">
        <f>SAM_working2!S54</f>
        <v>60914830.377958097</v>
      </c>
      <c r="T54" s="29">
        <f>SAM_working2!T54</f>
        <v>1308667.05962978</v>
      </c>
      <c r="U54" s="29">
        <f>SAM_working2!U54</f>
        <v>166990576.808925</v>
      </c>
      <c r="V54" s="29">
        <f>SAM_working2!V54</f>
        <v>308575199.388264</v>
      </c>
      <c r="W54" s="29">
        <f>SAM_working2!W54</f>
        <v>94232895.4705991</v>
      </c>
      <c r="X54" s="29">
        <f>SAM_working2!X54</f>
        <v>172544733.88719901</v>
      </c>
      <c r="Y54" s="29">
        <f>SAM_working2!Y54</f>
        <v>379944684.04552102</v>
      </c>
      <c r="Z54" s="29">
        <f>SAM_working2!Z54</f>
        <v>325722726.40293902</v>
      </c>
      <c r="AA54" s="29">
        <f>SAM_working2!AA54</f>
        <v>320428428.73460901</v>
      </c>
      <c r="AB54" s="29">
        <f>SAM_working2!AB54</f>
        <v>6039284.2456948301</v>
      </c>
      <c r="AC54" s="29">
        <f>SAM_working2!AC54</f>
        <v>101608247.142498</v>
      </c>
      <c r="AD54" s="29">
        <f>SAM_working2!AD54</f>
        <v>60737063.807017997</v>
      </c>
      <c r="AE54" s="29">
        <f>SAM_working2!AE54</f>
        <v>545850706.90895104</v>
      </c>
      <c r="AF54" s="29">
        <f>SAM_working2!AF54</f>
        <v>20194387.700038001</v>
      </c>
      <c r="AG54" s="29">
        <f>SAM_working2!AG54</f>
        <v>53916701.209303401</v>
      </c>
      <c r="AH54" s="29">
        <f>SAM_working2!AH54</f>
        <v>15200558.441679301</v>
      </c>
      <c r="AI54" s="29">
        <f>SAM_working2!AI54</f>
        <v>131001335.383514</v>
      </c>
      <c r="AJ54" s="29">
        <f>SAM_working2!AJ54</f>
        <v>5154377423.6799202</v>
      </c>
      <c r="AK54" s="29">
        <f>SAM_working2!AK54</f>
        <v>797653130.49699605</v>
      </c>
      <c r="AL54" s="29">
        <f>SAM_working2!AL54</f>
        <v>41371545.763756402</v>
      </c>
      <c r="AM54" s="29">
        <f>SAM_working2!AM54</f>
        <v>85892891.015689105</v>
      </c>
      <c r="AN54" s="29">
        <f>SAM_working2!AN54</f>
        <v>912851771.97328901</v>
      </c>
      <c r="AO54" s="29">
        <f>SAM_working2!AO54</f>
        <v>85765361.450274199</v>
      </c>
      <c r="AP54" s="29">
        <f>SAM_working2!AP54</f>
        <v>357274723.45381898</v>
      </c>
      <c r="AQ54" s="29">
        <f>SAM_working2!AQ54</f>
        <v>592297740.07098901</v>
      </c>
      <c r="AR54" s="29">
        <f>SAM_working2!AR54</f>
        <v>374087576.96377599</v>
      </c>
      <c r="AS54" s="29">
        <f>SAM_working2!AS54</f>
        <v>659765631.26340997</v>
      </c>
      <c r="AT54" s="29">
        <f>SAM_working2!AT54</f>
        <v>13350240.9111939</v>
      </c>
      <c r="AU54" s="29">
        <f>SAM_working2!AU54</f>
        <v>85899.442285209894</v>
      </c>
      <c r="AV54" s="29">
        <f>SAM_working2!AV54</f>
        <v>84299925.867431805</v>
      </c>
      <c r="AW54" s="29">
        <f>SAM_working2!AW54</f>
        <v>1115439043.37868</v>
      </c>
      <c r="AX54" s="29">
        <f>SAM_working2!AX54</f>
        <v>81754249.936341599</v>
      </c>
      <c r="AY54" s="29">
        <f>SAM_working2!AY54</f>
        <v>9950342.0372181498</v>
      </c>
      <c r="AZ54" s="29">
        <f>SAM_working2!AZ54</f>
        <v>20442564.856456898</v>
      </c>
      <c r="BA54" s="29">
        <f>SAM_working2!BA54</f>
        <v>26169198.484884299</v>
      </c>
      <c r="BB54" s="29">
        <f>SAM_working2!BB54</f>
        <v>1110796744.6224101</v>
      </c>
      <c r="BC54" s="29">
        <f>SAM_working2!BC54</f>
        <v>34137052.096017197</v>
      </c>
      <c r="BD54" s="29">
        <f>SAM_working2!BD54</f>
        <v>59677999.8956367</v>
      </c>
      <c r="BE54" s="29">
        <f>SAM_working2!BE54</f>
        <v>39277856.084468998</v>
      </c>
      <c r="BF54" s="29">
        <f>SAM_working2!BF54</f>
        <v>21658328.493070502</v>
      </c>
      <c r="BG54" s="29">
        <f>SAM_working2!BG54</f>
        <v>252063076.82133299</v>
      </c>
      <c r="BH54" s="29">
        <f>SAM_working2!BH54</f>
        <v>206084114.80557901</v>
      </c>
      <c r="BI54" s="29">
        <f>SAM_working2!BI54</f>
        <v>0</v>
      </c>
      <c r="BJ54" s="29">
        <f>SAM_working2!BJ54</f>
        <v>0</v>
      </c>
      <c r="BK54" s="29">
        <f>SAM_working2!BK54</f>
        <v>0</v>
      </c>
      <c r="BL54" s="29">
        <f>SAM_working2!BL54</f>
        <v>2890555.17060911</v>
      </c>
      <c r="BM54" s="29">
        <f>SAM_working2!BM54</f>
        <v>0</v>
      </c>
      <c r="BN54" s="29">
        <f>SAM_working2!BN54</f>
        <v>38448104.701703601</v>
      </c>
      <c r="BO54" s="29">
        <f>SAM_working2!BO54</f>
        <v>96871661.0041278</v>
      </c>
      <c r="BP54" s="29">
        <f>SAM_working2!BP54</f>
        <v>63597660.654256098</v>
      </c>
      <c r="BQ54" s="29">
        <f>SAM_working2!BQ54</f>
        <v>339011830.97688502</v>
      </c>
      <c r="BR54" s="29">
        <f>SAM_working2!BR54</f>
        <v>1592225.1871306</v>
      </c>
      <c r="BS54" s="29">
        <f>SAM_working2!BS54</f>
        <v>1973599734.6967101</v>
      </c>
      <c r="BT54" s="29">
        <f>SAM_working2!BT54</f>
        <v>53495579.622741401</v>
      </c>
      <c r="BU54" s="29">
        <f>SAM_working2!BU54</f>
        <v>24801867.386719301</v>
      </c>
      <c r="BV54" s="29">
        <f>SAM_working2!BV54</f>
        <v>168945875.10150599</v>
      </c>
      <c r="BW54" s="29">
        <f>SAM_working2!BW54</f>
        <v>147448038.39799699</v>
      </c>
      <c r="BX54" s="29">
        <f>SAM_working2!BX54</f>
        <v>31578235.2554361</v>
      </c>
      <c r="BY54" s="29">
        <f>SAM_working2!BY54</f>
        <v>126295375.845364</v>
      </c>
      <c r="BZ54" s="29">
        <f>SAM_working2!BZ54</f>
        <v>53627156.887190603</v>
      </c>
      <c r="CA54" s="29">
        <f>SAM_working2!CA54</f>
        <v>16237497.312801</v>
      </c>
      <c r="CB54" s="29">
        <f>SAM_working2!CB54</f>
        <v>20385426.9003172</v>
      </c>
      <c r="CC54" s="29">
        <f>SAM_working2!CC54</f>
        <v>17079474.034874901</v>
      </c>
      <c r="CD54" s="29">
        <f>SAM_working2!CD54</f>
        <v>345423504.38640702</v>
      </c>
      <c r="CE54" s="29">
        <f>SAM_working2!CE54</f>
        <v>66617323.07079</v>
      </c>
      <c r="CF54" s="29">
        <f>SAM_working2!CF54</f>
        <v>59835538.037708998</v>
      </c>
      <c r="CG54" s="29">
        <f>SAM_working2!CG54</f>
        <v>45472379.560928397</v>
      </c>
      <c r="CH54" s="29">
        <f>SAM_working2!CH54</f>
        <v>0</v>
      </c>
      <c r="CI54" s="29">
        <f>SAM_working2!CI54</f>
        <v>33659902.883002803</v>
      </c>
      <c r="CJ54" s="29">
        <f>SAM_working2!CJ54</f>
        <v>0</v>
      </c>
      <c r="CK54" s="29">
        <f>SAM_working2!CK54</f>
        <v>0</v>
      </c>
      <c r="CL54" s="29">
        <f>SAM_working2!CL54</f>
        <v>0</v>
      </c>
      <c r="CM54" s="29">
        <f>SAM_working2!CM54</f>
        <v>0</v>
      </c>
      <c r="CN54" s="29">
        <f>SAM_working2!CN54</f>
        <v>0</v>
      </c>
      <c r="CO54" s="29">
        <f>SAM_working2!CO54</f>
        <v>1680072.68453399</v>
      </c>
      <c r="CP54" s="29">
        <f>SAM_working2!CP54</f>
        <v>2308861.8022804498</v>
      </c>
      <c r="CQ54" s="29">
        <f>SAM_working2!CQ54</f>
        <v>1878162.53222365</v>
      </c>
      <c r="CR54" s="29">
        <f>SAM_working2!CR54</f>
        <v>2039381.25704992</v>
      </c>
      <c r="CS54" s="29">
        <f>SAM_working2!CS54</f>
        <v>4654296.2093342897</v>
      </c>
      <c r="CT54" s="29">
        <f>SAM_working2!CT54</f>
        <v>5867029.4483792903</v>
      </c>
      <c r="CU54" s="29">
        <f>SAM_working2!CU54</f>
        <v>9318081.3952531796</v>
      </c>
      <c r="CV54" s="29">
        <f>SAM_working2!CV54</f>
        <v>7283339.3569340399</v>
      </c>
      <c r="CW54" s="29">
        <f>SAM_working2!CW54</f>
        <v>19446110.3564265</v>
      </c>
      <c r="CX54" s="29">
        <f>SAM_working2!CX54</f>
        <v>89017587.261890694</v>
      </c>
      <c r="CY54" s="29">
        <f>SAM_working2!CY54</f>
        <v>123302490.546902</v>
      </c>
      <c r="CZ54" s="29">
        <f>SAM_working2!CZ54</f>
        <v>0</v>
      </c>
      <c r="DA54" s="29">
        <f>SAM_working2!DA54</f>
        <v>1300457280.86924</v>
      </c>
      <c r="DB54" s="29">
        <f>SAM_working2!DB54</f>
        <v>169035160.27728</v>
      </c>
      <c r="DC54" s="29">
        <f>SAM_working2!DC54</f>
        <v>639326448.38135099</v>
      </c>
      <c r="DD54" s="29">
        <f>SAM_working2!DD54</f>
        <v>0</v>
      </c>
      <c r="DE54" s="29">
        <f>SAM_working2!DE54</f>
        <v>0</v>
      </c>
      <c r="DF54" s="29">
        <f>SAM_working2!DF54</f>
        <v>0</v>
      </c>
      <c r="DG54" s="29">
        <f>SAM_working2!DG54</f>
        <v>0</v>
      </c>
      <c r="DH54" s="29">
        <f>SAM_working2!DH54</f>
        <v>30932496.028472699</v>
      </c>
      <c r="DI54" s="29">
        <f>SAM_working2!DI54</f>
        <v>6743807750.5229902</v>
      </c>
      <c r="DJ54" s="29">
        <f t="shared" si="0"/>
        <v>28981092426.33287</v>
      </c>
    </row>
    <row r="55" spans="1:114">
      <c r="A55" t="s">
        <v>54</v>
      </c>
      <c r="B55" s="29">
        <f>SAM_working2!B55</f>
        <v>4879809.8660864197</v>
      </c>
      <c r="C55" s="29">
        <f>SAM_working2!C55</f>
        <v>0</v>
      </c>
      <c r="D55" s="60">
        <f>SAM_working2!D55-FV_proportion_col!G55</f>
        <v>13429809.267439499</v>
      </c>
      <c r="E55" s="60">
        <f>SAM_working2!E55-FV_proportion_col!H55</f>
        <v>9968202.0331391599</v>
      </c>
      <c r="F55" s="29">
        <f>SAM_working2!F55</f>
        <v>4331865.6372632002</v>
      </c>
      <c r="G55" s="29">
        <f>SAM_working2!G55</f>
        <v>415.53428249791</v>
      </c>
      <c r="H55" s="29">
        <f>SAM_working2!H55</f>
        <v>743.00774639138001</v>
      </c>
      <c r="I55" s="29">
        <f>SAM_working2!I55</f>
        <v>6646.2272048252898</v>
      </c>
      <c r="J55" s="29">
        <f>SAM_working2!J55</f>
        <v>10144840.3848026</v>
      </c>
      <c r="K55" s="29">
        <f>SAM_working2!K55</f>
        <v>499470.75598182302</v>
      </c>
      <c r="L55" s="29">
        <f>SAM_working2!L55</f>
        <v>466000.56062266103</v>
      </c>
      <c r="M55" s="29">
        <f>SAM_working2!M55</f>
        <v>161616577.397264</v>
      </c>
      <c r="N55" s="29">
        <f>SAM_working2!N55</f>
        <v>370047578.98005497</v>
      </c>
      <c r="O55" s="29">
        <f>SAM_working2!O55</f>
        <v>59266346.905282304</v>
      </c>
      <c r="P55" s="29">
        <f>SAM_working2!P55</f>
        <v>15903456.9045972</v>
      </c>
      <c r="Q55" s="29">
        <f>SAM_working2!Q55</f>
        <v>1488302.8550841899</v>
      </c>
      <c r="R55" s="29">
        <f>SAM_working2!R55</f>
        <v>1152167.0012362199</v>
      </c>
      <c r="S55" s="29">
        <f>SAM_working2!S55</f>
        <v>1399866.14350095</v>
      </c>
      <c r="T55" s="29">
        <f>SAM_working2!T55</f>
        <v>193640.81055355899</v>
      </c>
      <c r="U55" s="29">
        <f>SAM_working2!U55</f>
        <v>19025148.335558102</v>
      </c>
      <c r="V55" s="29">
        <f>SAM_working2!V55</f>
        <v>22918486.968655601</v>
      </c>
      <c r="W55" s="29">
        <f>SAM_working2!W55</f>
        <v>16020993.848734699</v>
      </c>
      <c r="X55" s="29">
        <f>SAM_working2!X55</f>
        <v>10949817.6827845</v>
      </c>
      <c r="Y55" s="29">
        <f>SAM_working2!Y55</f>
        <v>43215598.227657303</v>
      </c>
      <c r="Z55" s="29">
        <f>SAM_working2!Z55</f>
        <v>14273047.369926101</v>
      </c>
      <c r="AA55" s="29">
        <f>SAM_working2!AA55</f>
        <v>32098242.914417502</v>
      </c>
      <c r="AB55" s="29">
        <f>SAM_working2!AB55</f>
        <v>11159804.8374511</v>
      </c>
      <c r="AC55" s="29">
        <f>SAM_working2!AC55</f>
        <v>74577895.272659093</v>
      </c>
      <c r="AD55" s="29">
        <f>SAM_working2!AD55</f>
        <v>68434968.9725274</v>
      </c>
      <c r="AE55" s="29">
        <f>SAM_working2!AE55</f>
        <v>364624663.86048001</v>
      </c>
      <c r="AF55" s="29">
        <f>SAM_working2!AF55</f>
        <v>20666760.2579454</v>
      </c>
      <c r="AG55" s="29">
        <f>SAM_working2!AG55</f>
        <v>167891404.68033099</v>
      </c>
      <c r="AH55" s="29">
        <f>SAM_working2!AH55</f>
        <v>19996155.649033301</v>
      </c>
      <c r="AI55" s="29">
        <f>SAM_working2!AI55</f>
        <v>50592515.337528698</v>
      </c>
      <c r="AJ55" s="29">
        <f>SAM_working2!AJ55</f>
        <v>1144924960.3385</v>
      </c>
      <c r="AK55" s="29">
        <f>SAM_working2!AK55</f>
        <v>158822165.54012901</v>
      </c>
      <c r="AL55" s="29">
        <f>SAM_working2!AL55</f>
        <v>5659782.7046170104</v>
      </c>
      <c r="AM55" s="29">
        <f>SAM_working2!AM55</f>
        <v>22608840.5334397</v>
      </c>
      <c r="AN55" s="29">
        <f>SAM_working2!AN55</f>
        <v>56052831.687068701</v>
      </c>
      <c r="AO55" s="29">
        <f>SAM_working2!AO55</f>
        <v>32995612.167714801</v>
      </c>
      <c r="AP55" s="29">
        <f>SAM_working2!AP55</f>
        <v>30325386.809782401</v>
      </c>
      <c r="AQ55" s="29">
        <f>SAM_working2!AQ55</f>
        <v>46193618.020189598</v>
      </c>
      <c r="AR55" s="29">
        <f>SAM_working2!AR55</f>
        <v>48637616.863512099</v>
      </c>
      <c r="AS55" s="29">
        <f>SAM_working2!AS55</f>
        <v>63235156.315405697</v>
      </c>
      <c r="AT55" s="29">
        <f>SAM_working2!AT55</f>
        <v>28438948.616149198</v>
      </c>
      <c r="AU55" s="29">
        <f>SAM_working2!AU55</f>
        <v>8380530.0738409404</v>
      </c>
      <c r="AV55" s="29">
        <f>SAM_working2!AV55</f>
        <v>766621.96399822098</v>
      </c>
      <c r="AW55" s="29">
        <f>SAM_working2!AW55</f>
        <v>13592497.2842947</v>
      </c>
      <c r="AX55" s="29">
        <f>SAM_working2!AX55</f>
        <v>17511939.399073601</v>
      </c>
      <c r="AY55" s="29">
        <f>SAM_working2!AY55</f>
        <v>1326299.8592988199</v>
      </c>
      <c r="AZ55" s="29">
        <f>SAM_working2!AZ55</f>
        <v>27415572.334715098</v>
      </c>
      <c r="BA55" s="29">
        <f>SAM_working2!BA55</f>
        <v>3386805.9825637499</v>
      </c>
      <c r="BB55" s="29">
        <f>SAM_working2!BB55</f>
        <v>35060918.182626396</v>
      </c>
      <c r="BC55" s="29">
        <f>SAM_working2!BC55</f>
        <v>10827261938.556299</v>
      </c>
      <c r="BD55" s="29">
        <f>SAM_working2!BD55</f>
        <v>36151822.449119799</v>
      </c>
      <c r="BE55" s="29">
        <f>SAM_working2!BE55</f>
        <v>33312519.340226799</v>
      </c>
      <c r="BF55" s="29">
        <f>SAM_working2!BF55</f>
        <v>243629403.04196</v>
      </c>
      <c r="BG55" s="29">
        <f>SAM_working2!BG55</f>
        <v>864055793.68368006</v>
      </c>
      <c r="BH55" s="29">
        <f>SAM_working2!BH55</f>
        <v>886969824.95897603</v>
      </c>
      <c r="BI55" s="29">
        <f>SAM_working2!BI55</f>
        <v>509911585.32079297</v>
      </c>
      <c r="BJ55" s="29">
        <f>SAM_working2!BJ55</f>
        <v>540868071.84540796</v>
      </c>
      <c r="BK55" s="29">
        <f>SAM_working2!BK55</f>
        <v>297764384.18663001</v>
      </c>
      <c r="BL55" s="29">
        <f>SAM_working2!BL55</f>
        <v>121008284.136751</v>
      </c>
      <c r="BM55" s="29">
        <f>SAM_working2!BM55</f>
        <v>87678003.627932206</v>
      </c>
      <c r="BN55" s="29">
        <f>SAM_working2!BN55</f>
        <v>354037316.17244202</v>
      </c>
      <c r="BO55" s="29">
        <f>SAM_working2!BO55</f>
        <v>39351559.310959697</v>
      </c>
      <c r="BP55" s="29">
        <f>SAM_working2!BP55</f>
        <v>204096288.345321</v>
      </c>
      <c r="BQ55" s="29">
        <f>SAM_working2!BQ55</f>
        <v>3179149731.9029799</v>
      </c>
      <c r="BR55" s="29">
        <f>SAM_working2!BR55</f>
        <v>150951862.62371099</v>
      </c>
      <c r="BS55" s="29">
        <f>SAM_working2!BS55</f>
        <v>1310715840.1959801</v>
      </c>
      <c r="BT55" s="29">
        <f>SAM_working2!BT55</f>
        <v>51062014.1946842</v>
      </c>
      <c r="BU55" s="29">
        <f>SAM_working2!BU55</f>
        <v>284224130.34894598</v>
      </c>
      <c r="BV55" s="29">
        <f>SAM_working2!BV55</f>
        <v>725399700.39856803</v>
      </c>
      <c r="BW55" s="29">
        <f>SAM_working2!BW55</f>
        <v>331984605.75660098</v>
      </c>
      <c r="BX55" s="29">
        <f>SAM_working2!BX55</f>
        <v>34356448.6964297</v>
      </c>
      <c r="BY55" s="29">
        <f>SAM_working2!BY55</f>
        <v>450134016.055502</v>
      </c>
      <c r="BZ55" s="29">
        <f>SAM_working2!BZ55</f>
        <v>76664386.058665201</v>
      </c>
      <c r="CA55" s="29">
        <f>SAM_working2!CA55</f>
        <v>5049846.9179761698</v>
      </c>
      <c r="CB55" s="29">
        <f>SAM_working2!CB55</f>
        <v>57572636.815221198</v>
      </c>
      <c r="CC55" s="29">
        <f>SAM_working2!CC55</f>
        <v>53723071.103744499</v>
      </c>
      <c r="CD55" s="29">
        <f>SAM_working2!CD55</f>
        <v>366250582.66355199</v>
      </c>
      <c r="CE55" s="29">
        <f>SAM_working2!CE55</f>
        <v>63149238.5274029</v>
      </c>
      <c r="CF55" s="29">
        <f>SAM_working2!CF55</f>
        <v>110011381.82337999</v>
      </c>
      <c r="CG55" s="29">
        <f>SAM_working2!CG55</f>
        <v>278719029.79883599</v>
      </c>
      <c r="CH55" s="29">
        <f>SAM_working2!CH55</f>
        <v>0</v>
      </c>
      <c r="CI55" s="29">
        <f>SAM_working2!CI55</f>
        <v>353876216.61822402</v>
      </c>
      <c r="CJ55" s="29">
        <f>SAM_working2!CJ55</f>
        <v>0</v>
      </c>
      <c r="CK55" s="29">
        <f>SAM_working2!CK55</f>
        <v>0</v>
      </c>
      <c r="CL55" s="29">
        <f>SAM_working2!CL55</f>
        <v>0</v>
      </c>
      <c r="CM55" s="29">
        <f>SAM_working2!CM55</f>
        <v>0</v>
      </c>
      <c r="CN55" s="29">
        <f>SAM_working2!CN55</f>
        <v>0</v>
      </c>
      <c r="CO55" s="29">
        <f>SAM_working2!CO55</f>
        <v>1129284928.2858701</v>
      </c>
      <c r="CP55" s="29">
        <f>SAM_working2!CP55</f>
        <v>1754759015.51261</v>
      </c>
      <c r="CQ55" s="29">
        <f>SAM_working2!CQ55</f>
        <v>1324525378.4681799</v>
      </c>
      <c r="CR55" s="29">
        <f>SAM_working2!CR55</f>
        <v>1893572124.5220101</v>
      </c>
      <c r="CS55" s="29">
        <f>SAM_working2!CS55</f>
        <v>3295624941.1305799</v>
      </c>
      <c r="CT55" s="29">
        <f>SAM_working2!CT55</f>
        <v>4103137037.9256401</v>
      </c>
      <c r="CU55" s="29">
        <f>SAM_working2!CU55</f>
        <v>7781567686.1664</v>
      </c>
      <c r="CV55" s="29">
        <f>SAM_working2!CV55</f>
        <v>7358543567.5968103</v>
      </c>
      <c r="CW55" s="29">
        <f>SAM_working2!CW55</f>
        <v>14047113437.465</v>
      </c>
      <c r="CX55" s="29">
        <f>SAM_working2!CX55</f>
        <v>133755819.92595799</v>
      </c>
      <c r="CY55" s="29">
        <f>SAM_working2!CY55</f>
        <v>149557887.861738</v>
      </c>
      <c r="CZ55" s="29">
        <f>SAM_working2!CZ55</f>
        <v>484561712.12392998</v>
      </c>
      <c r="DA55" s="29">
        <f>SAM_working2!DA55</f>
        <v>2540295479.5114498</v>
      </c>
      <c r="DB55" s="29">
        <f>SAM_working2!DB55</f>
        <v>1008684423.29594</v>
      </c>
      <c r="DC55" s="29">
        <f>SAM_working2!DC55</f>
        <v>1337690402.6699901</v>
      </c>
      <c r="DD55" s="29">
        <f>SAM_working2!DD55</f>
        <v>1391099061.11483</v>
      </c>
      <c r="DE55" s="29">
        <f>SAM_working2!DE55</f>
        <v>0</v>
      </c>
      <c r="DF55" s="29">
        <f>SAM_working2!DF55</f>
        <v>407417888.579292</v>
      </c>
      <c r="DG55" s="29">
        <f>SAM_working2!DG55</f>
        <v>32567730.9149497</v>
      </c>
      <c r="DH55" s="29">
        <f>SAM_working2!DH55</f>
        <v>1014665220.5804</v>
      </c>
      <c r="DI55" s="29">
        <f>SAM_working2!DI55</f>
        <v>38768254178.581001</v>
      </c>
      <c r="DJ55" s="29">
        <f t="shared" si="0"/>
        <v>116222346806.87424</v>
      </c>
    </row>
    <row r="56" spans="1:114">
      <c r="A56" t="s">
        <v>55</v>
      </c>
      <c r="B56" s="29">
        <f>SAM_working2!B56</f>
        <v>7689.35427865766</v>
      </c>
      <c r="C56" s="29">
        <f>SAM_working2!C56</f>
        <v>0</v>
      </c>
      <c r="D56" s="60">
        <f>SAM_working2!D56-FV_proportion_col!G56</f>
        <v>16016.905015345301</v>
      </c>
      <c r="E56" s="60">
        <f>SAM_working2!E56-FV_proportion_col!H56</f>
        <v>12508.660342110299</v>
      </c>
      <c r="F56" s="29">
        <f>SAM_working2!F56</f>
        <v>22709.322568675401</v>
      </c>
      <c r="G56" s="29">
        <f>SAM_working2!G56</f>
        <v>12.715788410459901</v>
      </c>
      <c r="H56" s="29">
        <f>SAM_working2!H56</f>
        <v>22.787016199224901</v>
      </c>
      <c r="I56" s="29">
        <f>SAM_working2!I56</f>
        <v>203.701114969267</v>
      </c>
      <c r="J56" s="29">
        <f>SAM_working2!J56</f>
        <v>238274.02052451301</v>
      </c>
      <c r="K56" s="29">
        <f>SAM_working2!K56</f>
        <v>6890.7245450314804</v>
      </c>
      <c r="L56" s="29">
        <f>SAM_working2!L56</f>
        <v>4609.7704998700101</v>
      </c>
      <c r="M56" s="29">
        <f>SAM_working2!M56</f>
        <v>452960.26795673399</v>
      </c>
      <c r="N56" s="29">
        <f>SAM_working2!N56</f>
        <v>1046599.44914424</v>
      </c>
      <c r="O56" s="29">
        <f>SAM_working2!O56</f>
        <v>316850.46199759201</v>
      </c>
      <c r="P56" s="29">
        <f>SAM_working2!P56</f>
        <v>101537.555368502</v>
      </c>
      <c r="Q56" s="29">
        <f>SAM_working2!Q56</f>
        <v>4742.8012389345304</v>
      </c>
      <c r="R56" s="29">
        <f>SAM_working2!R56</f>
        <v>3704.8499704780202</v>
      </c>
      <c r="S56" s="29">
        <f>SAM_working2!S56</f>
        <v>9354.6768702774298</v>
      </c>
      <c r="T56" s="29">
        <f>SAM_working2!T56</f>
        <v>972.88946012019505</v>
      </c>
      <c r="U56" s="29">
        <f>SAM_working2!U56</f>
        <v>33520.712905874898</v>
      </c>
      <c r="V56" s="29">
        <f>SAM_working2!V56</f>
        <v>35091.1828060548</v>
      </c>
      <c r="W56" s="29">
        <f>SAM_working2!W56</f>
        <v>36267.811001513699</v>
      </c>
      <c r="X56" s="29">
        <f>SAM_working2!X56</f>
        <v>103345.011045341</v>
      </c>
      <c r="Y56" s="29">
        <f>SAM_working2!Y56</f>
        <v>160952.418670666</v>
      </c>
      <c r="Z56" s="29">
        <f>SAM_working2!Z56</f>
        <v>66317.193258836094</v>
      </c>
      <c r="AA56" s="29">
        <f>SAM_working2!AA56</f>
        <v>56943.766608257603</v>
      </c>
      <c r="AB56" s="29">
        <f>SAM_working2!AB56</f>
        <v>24660.373514877199</v>
      </c>
      <c r="AC56" s="29">
        <f>SAM_working2!AC56</f>
        <v>282732.854700253</v>
      </c>
      <c r="AD56" s="29">
        <f>SAM_working2!AD56</f>
        <v>510982.59440569603</v>
      </c>
      <c r="AE56" s="29">
        <f>SAM_working2!AE56</f>
        <v>584859.08608882001</v>
      </c>
      <c r="AF56" s="29">
        <f>SAM_working2!AF56</f>
        <v>47793.067134178396</v>
      </c>
      <c r="AG56" s="29">
        <f>SAM_working2!AG56</f>
        <v>260603.40048241001</v>
      </c>
      <c r="AH56" s="29">
        <f>SAM_working2!AH56</f>
        <v>49723.618277626098</v>
      </c>
      <c r="AI56" s="29">
        <f>SAM_working2!AI56</f>
        <v>158937.59598755901</v>
      </c>
      <c r="AJ56" s="29">
        <f>SAM_working2!AJ56</f>
        <v>24217369.3163951</v>
      </c>
      <c r="AK56" s="29">
        <f>SAM_working2!AK56</f>
        <v>27938367.775512598</v>
      </c>
      <c r="AL56" s="29">
        <f>SAM_working2!AL56</f>
        <v>21186.823901454602</v>
      </c>
      <c r="AM56" s="29">
        <f>SAM_working2!AM56</f>
        <v>52245.589309030001</v>
      </c>
      <c r="AN56" s="29">
        <f>SAM_working2!AN56</f>
        <v>35478984.850241303</v>
      </c>
      <c r="AO56" s="29">
        <f>SAM_working2!AO56</f>
        <v>101834.222006579</v>
      </c>
      <c r="AP56" s="29">
        <f>SAM_working2!AP56</f>
        <v>214418.188754323</v>
      </c>
      <c r="AQ56" s="29">
        <f>SAM_working2!AQ56</f>
        <v>175942.99745433399</v>
      </c>
      <c r="AR56" s="29">
        <f>SAM_working2!AR56</f>
        <v>175654.839702217</v>
      </c>
      <c r="AS56" s="29">
        <f>SAM_working2!AS56</f>
        <v>133263.40458911299</v>
      </c>
      <c r="AT56" s="29">
        <f>SAM_working2!AT56</f>
        <v>1948120.6920315099</v>
      </c>
      <c r="AU56" s="29">
        <f>SAM_working2!AU56</f>
        <v>28571.644546753399</v>
      </c>
      <c r="AV56" s="29">
        <f>SAM_working2!AV56</f>
        <v>22265.6986377793</v>
      </c>
      <c r="AW56" s="29">
        <f>SAM_working2!AW56</f>
        <v>351663.50660136901</v>
      </c>
      <c r="AX56" s="29">
        <f>SAM_working2!AX56</f>
        <v>93308.602376738694</v>
      </c>
      <c r="AY56" s="29">
        <f>SAM_working2!AY56</f>
        <v>4327542.2170673702</v>
      </c>
      <c r="AZ56" s="29">
        <f>SAM_working2!AZ56</f>
        <v>769827.41059196403</v>
      </c>
      <c r="BA56" s="29">
        <f>SAM_working2!BA56</f>
        <v>3876.04140175866</v>
      </c>
      <c r="BB56" s="29">
        <f>SAM_working2!BB56</f>
        <v>47593.773385454697</v>
      </c>
      <c r="BC56" s="29">
        <f>SAM_working2!BC56</f>
        <v>25288834.100954499</v>
      </c>
      <c r="BD56" s="29">
        <f>SAM_working2!BD56</f>
        <v>12801898853.310301</v>
      </c>
      <c r="BE56" s="29">
        <f>SAM_working2!BE56</f>
        <v>3953624597.6479402</v>
      </c>
      <c r="BF56" s="29">
        <f>SAM_working2!BF56</f>
        <v>2727693558.6540999</v>
      </c>
      <c r="BG56" s="29">
        <f>SAM_working2!BG56</f>
        <v>5675129.6658132598</v>
      </c>
      <c r="BH56" s="29">
        <f>SAM_working2!BH56</f>
        <v>2649954.7375841602</v>
      </c>
      <c r="BI56" s="29">
        <f>SAM_working2!BI56</f>
        <v>2293105.1407638201</v>
      </c>
      <c r="BJ56" s="29">
        <f>SAM_working2!BJ56</f>
        <v>8912901.0297719799</v>
      </c>
      <c r="BK56" s="29">
        <f>SAM_working2!BK56</f>
        <v>2493668.0354890898</v>
      </c>
      <c r="BL56" s="29">
        <f>SAM_working2!BL56</f>
        <v>647923.112966193</v>
      </c>
      <c r="BM56" s="29">
        <f>SAM_working2!BM56</f>
        <v>108001.69513259501</v>
      </c>
      <c r="BN56" s="29">
        <f>SAM_working2!BN56</f>
        <v>22336297.6472174</v>
      </c>
      <c r="BO56" s="29">
        <f>SAM_working2!BO56</f>
        <v>74079492.464154094</v>
      </c>
      <c r="BP56" s="29">
        <f>SAM_working2!BP56</f>
        <v>233725.52082500901</v>
      </c>
      <c r="BQ56" s="29">
        <f>SAM_working2!BQ56</f>
        <v>719759671.57916903</v>
      </c>
      <c r="BR56" s="29">
        <f>SAM_working2!BR56</f>
        <v>58455968.594079003</v>
      </c>
      <c r="BS56" s="29">
        <f>SAM_working2!BS56</f>
        <v>12018882.780882601</v>
      </c>
      <c r="BT56" s="29">
        <f>SAM_working2!BT56</f>
        <v>83318.168400434195</v>
      </c>
      <c r="BU56" s="29">
        <f>SAM_working2!BU56</f>
        <v>108276000.40782499</v>
      </c>
      <c r="BV56" s="29">
        <f>SAM_working2!BV56</f>
        <v>10978440.600837</v>
      </c>
      <c r="BW56" s="29">
        <f>SAM_working2!BW56</f>
        <v>2529373.6630347702</v>
      </c>
      <c r="BX56" s="29">
        <f>SAM_working2!BX56</f>
        <v>85145009.330462903</v>
      </c>
      <c r="BY56" s="29">
        <f>SAM_working2!BY56</f>
        <v>445417197.737396</v>
      </c>
      <c r="BZ56" s="29">
        <f>SAM_working2!BZ56</f>
        <v>388800823.12895203</v>
      </c>
      <c r="CA56" s="29">
        <f>SAM_working2!CA56</f>
        <v>23312.779160957802</v>
      </c>
      <c r="CB56" s="29">
        <f>SAM_working2!CB56</f>
        <v>5100105.8000828596</v>
      </c>
      <c r="CC56" s="29">
        <f>SAM_working2!CC56</f>
        <v>79074264.159469903</v>
      </c>
      <c r="CD56" s="29">
        <f>SAM_working2!CD56</f>
        <v>877892633.69431305</v>
      </c>
      <c r="CE56" s="29">
        <f>SAM_working2!CE56</f>
        <v>1122910.139804</v>
      </c>
      <c r="CF56" s="29">
        <f>SAM_working2!CF56</f>
        <v>14068391.5906357</v>
      </c>
      <c r="CG56" s="29">
        <f>SAM_working2!CG56</f>
        <v>109811681.909739</v>
      </c>
      <c r="CH56" s="29">
        <f>SAM_working2!CH56</f>
        <v>0</v>
      </c>
      <c r="CI56" s="29">
        <f>SAM_working2!CI56</f>
        <v>998857.61991215497</v>
      </c>
      <c r="CJ56" s="29">
        <f>SAM_working2!CJ56</f>
        <v>0</v>
      </c>
      <c r="CK56" s="29">
        <f>SAM_working2!CK56</f>
        <v>0</v>
      </c>
      <c r="CL56" s="29">
        <f>SAM_working2!CL56</f>
        <v>0</v>
      </c>
      <c r="CM56" s="29">
        <f>SAM_working2!CM56</f>
        <v>0</v>
      </c>
      <c r="CN56" s="29">
        <f>SAM_working2!CN56</f>
        <v>0</v>
      </c>
      <c r="CO56" s="29">
        <f>SAM_working2!CO56</f>
        <v>184692263.87580901</v>
      </c>
      <c r="CP56" s="29">
        <f>SAM_working2!CP56</f>
        <v>247285205.075331</v>
      </c>
      <c r="CQ56" s="29">
        <f>SAM_working2!CQ56</f>
        <v>240272422.35909101</v>
      </c>
      <c r="CR56" s="29">
        <f>SAM_working2!CR56</f>
        <v>252380050.657361</v>
      </c>
      <c r="CS56" s="29">
        <f>SAM_working2!CS56</f>
        <v>652107098.519189</v>
      </c>
      <c r="CT56" s="29">
        <f>SAM_working2!CT56</f>
        <v>977109908.45985603</v>
      </c>
      <c r="CU56" s="29">
        <f>SAM_working2!CU56</f>
        <v>1772414257.51214</v>
      </c>
      <c r="CV56" s="29">
        <f>SAM_working2!CV56</f>
        <v>1557993479.34814</v>
      </c>
      <c r="CW56" s="29">
        <f>SAM_working2!CW56</f>
        <v>3400813755.63166</v>
      </c>
      <c r="CX56" s="29">
        <f>SAM_working2!CX56</f>
        <v>75257829.285026699</v>
      </c>
      <c r="CY56" s="29">
        <f>SAM_working2!CY56</f>
        <v>9163962.6079285108</v>
      </c>
      <c r="CZ56" s="29">
        <f>SAM_working2!CZ56</f>
        <v>4821596.0355642</v>
      </c>
      <c r="DA56" s="29">
        <f>SAM_working2!DA56</f>
        <v>84421760.754533201</v>
      </c>
      <c r="DB56" s="29">
        <f>SAM_working2!DB56</f>
        <v>22441746.039590299</v>
      </c>
      <c r="DC56" s="29">
        <f>SAM_working2!DC56</f>
        <v>16750659.979697499</v>
      </c>
      <c r="DD56" s="29">
        <f>SAM_working2!DD56</f>
        <v>3145755.1624348802</v>
      </c>
      <c r="DE56" s="29">
        <f>SAM_working2!DE56</f>
        <v>0</v>
      </c>
      <c r="DF56" s="29">
        <f>SAM_working2!DF56</f>
        <v>65936808.424319103</v>
      </c>
      <c r="DG56" s="29">
        <f>SAM_working2!DG56</f>
        <v>67904988.753974095</v>
      </c>
      <c r="DH56" s="29">
        <f>SAM_working2!DH56</f>
        <v>17000771299.911301</v>
      </c>
      <c r="DI56" s="29">
        <f>SAM_working2!DI56</f>
        <v>34890933470.544899</v>
      </c>
      <c r="DJ56" s="29">
        <f t="shared" si="0"/>
        <v>84174871634.580109</v>
      </c>
    </row>
    <row r="57" spans="1:114">
      <c r="A57" t="s">
        <v>56</v>
      </c>
      <c r="B57" s="29">
        <f>SAM_working2!B57</f>
        <v>2188960.42713285</v>
      </c>
      <c r="C57" s="29">
        <f>SAM_working2!C57</f>
        <v>0</v>
      </c>
      <c r="D57" s="60">
        <f>SAM_working2!D57-FV_proportion_col!G57</f>
        <v>4599623.4083722997</v>
      </c>
      <c r="E57" s="60">
        <f>SAM_working2!E57-FV_proportion_col!H57</f>
        <v>3584933.7006020099</v>
      </c>
      <c r="F57" s="29">
        <f>SAM_working2!F57</f>
        <v>6450955.7670791401</v>
      </c>
      <c r="G57" s="29">
        <f>SAM_working2!G57</f>
        <v>3737.21828767335</v>
      </c>
      <c r="H57" s="29">
        <f>SAM_working2!H57</f>
        <v>6691.5176552079001</v>
      </c>
      <c r="I57" s="29">
        <f>SAM_working2!I57</f>
        <v>59817.489394636803</v>
      </c>
      <c r="J57" s="29">
        <f>SAM_working2!J57</f>
        <v>78037663.838076502</v>
      </c>
      <c r="K57" s="29">
        <f>SAM_working2!K57</f>
        <v>2124734.8996798499</v>
      </c>
      <c r="L57" s="29">
        <f>SAM_working2!L57</f>
        <v>1330505.51855005</v>
      </c>
      <c r="M57" s="29">
        <f>SAM_working2!M57</f>
        <v>132315335.45595001</v>
      </c>
      <c r="N57" s="29">
        <f>SAM_working2!N57</f>
        <v>305120268.560036</v>
      </c>
      <c r="O57" s="29">
        <f>SAM_working2!O57</f>
        <v>92728058.518254101</v>
      </c>
      <c r="P57" s="29">
        <f>SAM_working2!P57</f>
        <v>29780772.4228586</v>
      </c>
      <c r="Q57" s="29">
        <f>SAM_working2!Q57</f>
        <v>1392801.9683622399</v>
      </c>
      <c r="R57" s="29">
        <f>SAM_working2!R57</f>
        <v>1087968.0656586001</v>
      </c>
      <c r="S57" s="29">
        <f>SAM_working2!S57</f>
        <v>2747055.0044748699</v>
      </c>
      <c r="T57" s="29">
        <f>SAM_working2!T57</f>
        <v>285696.39473048801</v>
      </c>
      <c r="U57" s="29">
        <f>SAM_working2!U57</f>
        <v>9765035.4896311294</v>
      </c>
      <c r="V57" s="29">
        <f>SAM_working2!V57</f>
        <v>10190252.1526582</v>
      </c>
      <c r="W57" s="29">
        <f>SAM_working2!W57</f>
        <v>10524566.3848779</v>
      </c>
      <c r="X57" s="29">
        <f>SAM_working2!X57</f>
        <v>30244991.0617458</v>
      </c>
      <c r="Y57" s="29">
        <f>SAM_working2!Y57</f>
        <v>47206311.197721899</v>
      </c>
      <c r="Z57" s="29">
        <f>SAM_working2!Z57</f>
        <v>19292857.379179299</v>
      </c>
      <c r="AA57" s="29">
        <f>SAM_working2!AA57</f>
        <v>16491171.623920901</v>
      </c>
      <c r="AB57" s="29">
        <f>SAM_working2!AB57</f>
        <v>7190731.5431821803</v>
      </c>
      <c r="AC57" s="29">
        <f>SAM_working2!AC57</f>
        <v>82706396.919443905</v>
      </c>
      <c r="AD57" s="29">
        <f>SAM_working2!AD57</f>
        <v>149967271.63897899</v>
      </c>
      <c r="AE57" s="29">
        <f>SAM_working2!AE57</f>
        <v>171670983.33133799</v>
      </c>
      <c r="AF57" s="29">
        <f>SAM_working2!AF57</f>
        <v>14034982.676932599</v>
      </c>
      <c r="AG57" s="29">
        <f>SAM_working2!AG57</f>
        <v>76429856.828948602</v>
      </c>
      <c r="AH57" s="29">
        <f>SAM_working2!AH57</f>
        <v>14514333.2191216</v>
      </c>
      <c r="AI57" s="29">
        <f>SAM_working2!AI57</f>
        <v>46401073.071339697</v>
      </c>
      <c r="AJ57" s="29">
        <f>SAM_working2!AJ57</f>
        <v>1006945844.31485</v>
      </c>
      <c r="AK57" s="29">
        <f>SAM_working2!AK57</f>
        <v>105854397.028246</v>
      </c>
      <c r="AL57" s="29">
        <f>SAM_working2!AL57</f>
        <v>6013007.3292544298</v>
      </c>
      <c r="AM57" s="29">
        <f>SAM_working2!AM57</f>
        <v>15019673.128654201</v>
      </c>
      <c r="AN57" s="29">
        <f>SAM_working2!AN57</f>
        <v>58857340.6487519</v>
      </c>
      <c r="AO57" s="29">
        <f>SAM_working2!AO57</f>
        <v>29898943.977208201</v>
      </c>
      <c r="AP57" s="29">
        <f>SAM_working2!AP57</f>
        <v>11783775.870544501</v>
      </c>
      <c r="AQ57" s="29">
        <f>SAM_working2!AQ57</f>
        <v>51658868.698663197</v>
      </c>
      <c r="AR57" s="29">
        <f>SAM_working2!AR57</f>
        <v>49610740.670083798</v>
      </c>
      <c r="AS57" s="29">
        <f>SAM_working2!AS57</f>
        <v>39102161.891732298</v>
      </c>
      <c r="AT57" s="29">
        <f>SAM_working2!AT57</f>
        <v>17466713.330982201</v>
      </c>
      <c r="AU57" s="29">
        <f>SAM_working2!AU57</f>
        <v>8390195.6703136805</v>
      </c>
      <c r="AV57" s="29">
        <f>SAM_working2!AV57</f>
        <v>6538927.8112092996</v>
      </c>
      <c r="AW57" s="29">
        <f>SAM_working2!AW57</f>
        <v>25804787.5534949</v>
      </c>
      <c r="AX57" s="29">
        <f>SAM_working2!AX57</f>
        <v>27405460.6584449</v>
      </c>
      <c r="AY57" s="29">
        <f>SAM_working2!AY57</f>
        <v>4317917.6866878299</v>
      </c>
      <c r="AZ57" s="29">
        <f>SAM_working2!AZ57</f>
        <v>4780735.5030542295</v>
      </c>
      <c r="BA57" s="29">
        <f>SAM_working2!BA57</f>
        <v>1138234.9320750099</v>
      </c>
      <c r="BB57" s="29">
        <f>SAM_working2!BB57</f>
        <v>13957776.362805299</v>
      </c>
      <c r="BC57" s="29">
        <f>SAM_working2!BC57</f>
        <v>187148252.84397</v>
      </c>
      <c r="BD57" s="29">
        <f>SAM_working2!BD57</f>
        <v>179090988.44488701</v>
      </c>
      <c r="BE57" s="29">
        <f>SAM_working2!BE57</f>
        <v>10496698108.774</v>
      </c>
      <c r="BF57" s="29">
        <f>SAM_working2!BF57</f>
        <v>1810013160.9406199</v>
      </c>
      <c r="BG57" s="29">
        <f>SAM_working2!BG57</f>
        <v>1946988786.65782</v>
      </c>
      <c r="BH57" s="29">
        <f>SAM_working2!BH57</f>
        <v>776937349.666852</v>
      </c>
      <c r="BI57" s="29">
        <f>SAM_working2!BI57</f>
        <v>162560804.65804201</v>
      </c>
      <c r="BJ57" s="29">
        <f>SAM_working2!BJ57</f>
        <v>474486040.357844</v>
      </c>
      <c r="BK57" s="29">
        <f>SAM_working2!BK57</f>
        <v>133806882.860061</v>
      </c>
      <c r="BL57" s="29">
        <f>SAM_working2!BL57</f>
        <v>189861767.07837</v>
      </c>
      <c r="BM57" s="29">
        <f>SAM_working2!BM57</f>
        <v>31236102.274441801</v>
      </c>
      <c r="BN57" s="29">
        <f>SAM_working2!BN57</f>
        <v>533601457.42137402</v>
      </c>
      <c r="BO57" s="29">
        <f>SAM_working2!BO57</f>
        <v>36841976.258027501</v>
      </c>
      <c r="BP57" s="29">
        <f>SAM_working2!BP57</f>
        <v>68634775.023388803</v>
      </c>
      <c r="BQ57" s="29">
        <f>SAM_working2!BQ57</f>
        <v>2813019097.5293899</v>
      </c>
      <c r="BR57" s="29">
        <f>SAM_working2!BR57</f>
        <v>362212533.85397899</v>
      </c>
      <c r="BS57" s="29">
        <f>SAM_working2!BS57</f>
        <v>368469840.96280998</v>
      </c>
      <c r="BT57" s="29">
        <f>SAM_working2!BT57</f>
        <v>23938365.4435031</v>
      </c>
      <c r="BU57" s="29">
        <f>SAM_working2!BU57</f>
        <v>74399957.966470599</v>
      </c>
      <c r="BV57" s="29">
        <f>SAM_working2!BV57</f>
        <v>260203829.44615099</v>
      </c>
      <c r="BW57" s="29">
        <f>SAM_working2!BW57</f>
        <v>275852020.55032402</v>
      </c>
      <c r="BX57" s="29">
        <f>SAM_working2!BX57</f>
        <v>62470361.863919698</v>
      </c>
      <c r="BY57" s="29">
        <f>SAM_working2!BY57</f>
        <v>60481243.715451002</v>
      </c>
      <c r="BZ57" s="29">
        <f>SAM_working2!BZ57</f>
        <v>191909349.34872001</v>
      </c>
      <c r="CA57" s="29">
        <f>SAM_working2!CA57</f>
        <v>6846024.2403182704</v>
      </c>
      <c r="CB57" s="29">
        <f>SAM_working2!CB57</f>
        <v>86432639.638389394</v>
      </c>
      <c r="CC57" s="29">
        <f>SAM_working2!CC57</f>
        <v>449158274.25549299</v>
      </c>
      <c r="CD57" s="29">
        <f>SAM_working2!CD57</f>
        <v>257240857.344349</v>
      </c>
      <c r="CE57" s="29">
        <f>SAM_working2!CE57</f>
        <v>77567606.370011494</v>
      </c>
      <c r="CF57" s="29">
        <f>SAM_working2!CF57</f>
        <v>105853618.459071</v>
      </c>
      <c r="CG57" s="29">
        <f>SAM_working2!CG57</f>
        <v>143832294.87670901</v>
      </c>
      <c r="CH57" s="29">
        <f>SAM_working2!CH57</f>
        <v>0</v>
      </c>
      <c r="CI57" s="29">
        <f>SAM_working2!CI57</f>
        <v>243078143.18540299</v>
      </c>
      <c r="CJ57" s="29">
        <f>SAM_working2!CJ57</f>
        <v>0</v>
      </c>
      <c r="CK57" s="29">
        <f>SAM_working2!CK57</f>
        <v>0</v>
      </c>
      <c r="CL57" s="29">
        <f>SAM_working2!CL57</f>
        <v>0</v>
      </c>
      <c r="CM57" s="29">
        <f>SAM_working2!CM57</f>
        <v>0</v>
      </c>
      <c r="CN57" s="29">
        <f>SAM_working2!CN57</f>
        <v>0</v>
      </c>
      <c r="CO57" s="29">
        <f>SAM_working2!CO57</f>
        <v>109747954.74508099</v>
      </c>
      <c r="CP57" s="29">
        <f>SAM_working2!CP57</f>
        <v>154730039.008618</v>
      </c>
      <c r="CQ57" s="29">
        <f>SAM_working2!CQ57</f>
        <v>148798011.54086</v>
      </c>
      <c r="CR57" s="29">
        <f>SAM_working2!CR57</f>
        <v>159952539.38969901</v>
      </c>
      <c r="CS57" s="29">
        <f>SAM_working2!CS57</f>
        <v>404310998.42609501</v>
      </c>
      <c r="CT57" s="29">
        <f>SAM_working2!CT57</f>
        <v>535022420.95272499</v>
      </c>
      <c r="CU57" s="29">
        <f>SAM_working2!CU57</f>
        <v>968182318.60961699</v>
      </c>
      <c r="CV57" s="29">
        <f>SAM_working2!CV57</f>
        <v>758912442.84655905</v>
      </c>
      <c r="CW57" s="29">
        <f>SAM_working2!CW57</f>
        <v>1983362471.9090199</v>
      </c>
      <c r="CX57" s="29">
        <f>SAM_working2!CX57</f>
        <v>50628858.526438497</v>
      </c>
      <c r="CY57" s="29">
        <f>SAM_working2!CY57</f>
        <v>534887040.42340302</v>
      </c>
      <c r="CZ57" s="29">
        <f>SAM_working2!CZ57</f>
        <v>1415877226.6224301</v>
      </c>
      <c r="DA57" s="29">
        <f>SAM_working2!DA57</f>
        <v>1686518004.45713</v>
      </c>
      <c r="DB57" s="29">
        <f>SAM_working2!DB57</f>
        <v>641439220.65622795</v>
      </c>
      <c r="DC57" s="29">
        <f>SAM_working2!DC57</f>
        <v>220798385.26838899</v>
      </c>
      <c r="DD57" s="29">
        <f>SAM_working2!DD57</f>
        <v>923761149.24781895</v>
      </c>
      <c r="DE57" s="29">
        <f>SAM_working2!DE57</f>
        <v>0</v>
      </c>
      <c r="DF57" s="29">
        <f>SAM_working2!DF57</f>
        <v>2343557732.4714699</v>
      </c>
      <c r="DG57" s="29">
        <f>SAM_working2!DG57</f>
        <v>382979.16801401001</v>
      </c>
      <c r="DH57" s="29">
        <f>SAM_working2!DH57</f>
        <v>5485518945.7901497</v>
      </c>
      <c r="DI57" s="29">
        <f>SAM_working2!DI57</f>
        <v>29722665898.0616</v>
      </c>
      <c r="DJ57" s="29">
        <f t="shared" si="0"/>
        <v>73994949048.192719</v>
      </c>
    </row>
    <row r="58" spans="1:114">
      <c r="A58" t="s">
        <v>57</v>
      </c>
      <c r="B58" s="29">
        <f>SAM_working2!B58</f>
        <v>17621349.408939902</v>
      </c>
      <c r="C58" s="29">
        <f>SAM_working2!C58</f>
        <v>0</v>
      </c>
      <c r="D58" s="60">
        <f>SAM_working2!D58-FV_proportion_col!G58</f>
        <v>7701012.1278729104</v>
      </c>
      <c r="E58" s="60">
        <f>SAM_working2!E58-FV_proportion_col!H58</f>
        <v>14962641.139429901</v>
      </c>
      <c r="F58" s="29">
        <f>SAM_working2!F58</f>
        <v>37239664.996919602</v>
      </c>
      <c r="G58" s="29">
        <f>SAM_working2!G58</f>
        <v>19793.009569354301</v>
      </c>
      <c r="H58" s="29">
        <f>SAM_working2!H58</f>
        <v>1590.7114816767801</v>
      </c>
      <c r="I58" s="29">
        <f>SAM_working2!I58</f>
        <v>22257.669875772299</v>
      </c>
      <c r="J58" s="29">
        <f>SAM_working2!J58</f>
        <v>8809010.5805599503</v>
      </c>
      <c r="K58" s="29">
        <f>SAM_working2!K58</f>
        <v>3666920.1543306801</v>
      </c>
      <c r="L58" s="29">
        <f>SAM_working2!L58</f>
        <v>5757927.09192234</v>
      </c>
      <c r="M58" s="29">
        <f>SAM_working2!M58</f>
        <v>80863219.574955299</v>
      </c>
      <c r="N58" s="29">
        <f>SAM_working2!N58</f>
        <v>636988113.68002796</v>
      </c>
      <c r="O58" s="29">
        <f>SAM_working2!O58</f>
        <v>104575344.51073</v>
      </c>
      <c r="P58" s="29">
        <f>SAM_working2!P58</f>
        <v>44224530.0491274</v>
      </c>
      <c r="Q58" s="29">
        <f>SAM_working2!Q58</f>
        <v>1759434.96581878</v>
      </c>
      <c r="R58" s="29">
        <f>SAM_working2!R58</f>
        <v>2799618.03103026</v>
      </c>
      <c r="S58" s="29">
        <f>SAM_working2!S58</f>
        <v>2081145.91364841</v>
      </c>
      <c r="T58" s="29">
        <f>SAM_working2!T58</f>
        <v>868927.20756757201</v>
      </c>
      <c r="U58" s="29">
        <f>SAM_working2!U58</f>
        <v>25338139.273170698</v>
      </c>
      <c r="V58" s="29">
        <f>SAM_working2!V58</f>
        <v>26789210.897250202</v>
      </c>
      <c r="W58" s="29">
        <f>SAM_working2!W58</f>
        <v>30415831.075757898</v>
      </c>
      <c r="X58" s="29">
        <f>SAM_working2!X58</f>
        <v>9615506.99753437</v>
      </c>
      <c r="Y58" s="29">
        <f>SAM_working2!Y58</f>
        <v>59769208.441270702</v>
      </c>
      <c r="Z58" s="29">
        <f>SAM_working2!Z58</f>
        <v>27375580.626116</v>
      </c>
      <c r="AA58" s="29">
        <f>SAM_working2!AA58</f>
        <v>66412332.282232299</v>
      </c>
      <c r="AB58" s="29">
        <f>SAM_working2!AB58</f>
        <v>10588199.7931531</v>
      </c>
      <c r="AC58" s="29">
        <f>SAM_working2!AC58</f>
        <v>98890307.164847001</v>
      </c>
      <c r="AD58" s="29">
        <f>SAM_working2!AD58</f>
        <v>61387923.448067203</v>
      </c>
      <c r="AE58" s="29">
        <f>SAM_working2!AE58</f>
        <v>145245053.72689801</v>
      </c>
      <c r="AF58" s="29">
        <f>SAM_working2!AF58</f>
        <v>19826762.038143098</v>
      </c>
      <c r="AG58" s="29">
        <f>SAM_working2!AG58</f>
        <v>99114846.837997094</v>
      </c>
      <c r="AH58" s="29">
        <f>SAM_working2!AH58</f>
        <v>15766199.8832641</v>
      </c>
      <c r="AI58" s="29">
        <f>SAM_working2!AI58</f>
        <v>60356271.6848609</v>
      </c>
      <c r="AJ58" s="29">
        <f>SAM_working2!AJ58</f>
        <v>1130614784.3641701</v>
      </c>
      <c r="AK58" s="29">
        <f>SAM_working2!AK58</f>
        <v>98067861.811995298</v>
      </c>
      <c r="AL58" s="29">
        <f>SAM_working2!AL58</f>
        <v>7193653.8635235596</v>
      </c>
      <c r="AM58" s="29">
        <f>SAM_working2!AM58</f>
        <v>26022859.476677399</v>
      </c>
      <c r="AN58" s="29">
        <f>SAM_working2!AN58</f>
        <v>53753359.039741702</v>
      </c>
      <c r="AO58" s="29">
        <f>SAM_working2!AO58</f>
        <v>50623786.150338598</v>
      </c>
      <c r="AP58" s="29">
        <f>SAM_working2!AP58</f>
        <v>32595044.191946901</v>
      </c>
      <c r="AQ58" s="29">
        <f>SAM_working2!AQ58</f>
        <v>65547872.015050001</v>
      </c>
      <c r="AR58" s="29">
        <f>SAM_working2!AR58</f>
        <v>59345096.430836998</v>
      </c>
      <c r="AS58" s="29">
        <f>SAM_working2!AS58</f>
        <v>30639809.049498901</v>
      </c>
      <c r="AT58" s="29">
        <f>SAM_working2!AT58</f>
        <v>57871061.8011242</v>
      </c>
      <c r="AU58" s="29">
        <f>SAM_working2!AU58</f>
        <v>4518999.70146803</v>
      </c>
      <c r="AV58" s="29">
        <f>SAM_working2!AV58</f>
        <v>4814732.0773608601</v>
      </c>
      <c r="AW58" s="29">
        <f>SAM_working2!AW58</f>
        <v>112077481.45718101</v>
      </c>
      <c r="AX58" s="29">
        <f>SAM_working2!AX58</f>
        <v>159774357.33380499</v>
      </c>
      <c r="AY58" s="29">
        <f>SAM_working2!AY58</f>
        <v>9616543.2419492193</v>
      </c>
      <c r="AZ58" s="29">
        <f>SAM_working2!AZ58</f>
        <v>23276888.519612402</v>
      </c>
      <c r="BA58" s="29">
        <f>SAM_working2!BA58</f>
        <v>4170689.1466777599</v>
      </c>
      <c r="BB58" s="29">
        <f>SAM_working2!BB58</f>
        <v>36786369.976471797</v>
      </c>
      <c r="BC58" s="29">
        <f>SAM_working2!BC58</f>
        <v>174782185.37999901</v>
      </c>
      <c r="BD58" s="29">
        <f>SAM_working2!BD58</f>
        <v>125508589.856591</v>
      </c>
      <c r="BE58" s="29">
        <f>SAM_working2!BE58</f>
        <v>72501542.644744605</v>
      </c>
      <c r="BF58" s="29">
        <f>SAM_working2!BF58</f>
        <v>3132850765.3958502</v>
      </c>
      <c r="BG58" s="29">
        <f>SAM_working2!BG58</f>
        <v>505513601.45596999</v>
      </c>
      <c r="BH58" s="29">
        <f>SAM_working2!BH58</f>
        <v>1465616795.9212301</v>
      </c>
      <c r="BI58" s="29">
        <f>SAM_working2!BI58</f>
        <v>130832045.765361</v>
      </c>
      <c r="BJ58" s="29">
        <f>SAM_working2!BJ58</f>
        <v>441647925.44297999</v>
      </c>
      <c r="BK58" s="29">
        <f>SAM_working2!BK58</f>
        <v>482758701.69067597</v>
      </c>
      <c r="BL58" s="29">
        <f>SAM_working2!BL58</f>
        <v>151250807.657408</v>
      </c>
      <c r="BM58" s="29">
        <f>SAM_working2!BM58</f>
        <v>60708608.579145297</v>
      </c>
      <c r="BN58" s="29">
        <f>SAM_working2!BN58</f>
        <v>857728683.74300802</v>
      </c>
      <c r="BO58" s="29">
        <f>SAM_working2!BO58</f>
        <v>187536424.474053</v>
      </c>
      <c r="BP58" s="29">
        <f>SAM_working2!BP58</f>
        <v>27505591.266347099</v>
      </c>
      <c r="BQ58" s="29">
        <f>SAM_working2!BQ58</f>
        <v>1485903184.12165</v>
      </c>
      <c r="BR58" s="29">
        <f>SAM_working2!BR58</f>
        <v>150433034.073576</v>
      </c>
      <c r="BS58" s="29">
        <f>SAM_working2!BS58</f>
        <v>898914489.88059497</v>
      </c>
      <c r="BT58" s="29">
        <f>SAM_working2!BT58</f>
        <v>97989638.868449897</v>
      </c>
      <c r="BU58" s="29">
        <f>SAM_working2!BU58</f>
        <v>277606940.02183998</v>
      </c>
      <c r="BV58" s="29">
        <f>SAM_working2!BV58</f>
        <v>706706566.32467794</v>
      </c>
      <c r="BW58" s="29">
        <f>SAM_working2!BW58</f>
        <v>150748826.02636999</v>
      </c>
      <c r="BX58" s="29">
        <f>SAM_working2!BX58</f>
        <v>102000451.118101</v>
      </c>
      <c r="BY58" s="29">
        <f>SAM_working2!BY58</f>
        <v>129520504.870819</v>
      </c>
      <c r="BZ58" s="29">
        <f>SAM_working2!BZ58</f>
        <v>155715947.93263301</v>
      </c>
      <c r="CA58" s="29">
        <f>SAM_working2!CA58</f>
        <v>5680250.59371245</v>
      </c>
      <c r="CB58" s="29">
        <f>SAM_working2!CB58</f>
        <v>118797387.57100099</v>
      </c>
      <c r="CC58" s="29">
        <f>SAM_working2!CC58</f>
        <v>87947582.553422004</v>
      </c>
      <c r="CD58" s="29">
        <f>SAM_working2!CD58</f>
        <v>564866314.13117504</v>
      </c>
      <c r="CE58" s="29">
        <f>SAM_working2!CE58</f>
        <v>181338081.22016999</v>
      </c>
      <c r="CF58" s="29">
        <f>SAM_working2!CF58</f>
        <v>212919067.96931601</v>
      </c>
      <c r="CG58" s="29">
        <f>SAM_working2!CG58</f>
        <v>208678630.970397</v>
      </c>
      <c r="CH58" s="29">
        <f>SAM_working2!CH58</f>
        <v>0</v>
      </c>
      <c r="CI58" s="29">
        <f>SAM_working2!CI58</f>
        <v>341091851.26604402</v>
      </c>
      <c r="CJ58" s="29">
        <f>SAM_working2!CJ58</f>
        <v>0</v>
      </c>
      <c r="CK58" s="29">
        <f>SAM_working2!CK58</f>
        <v>0</v>
      </c>
      <c r="CL58" s="29">
        <f>SAM_working2!CL58</f>
        <v>0</v>
      </c>
      <c r="CM58" s="29">
        <f>SAM_working2!CM58</f>
        <v>0</v>
      </c>
      <c r="CN58" s="29">
        <f>SAM_working2!CN58</f>
        <v>0</v>
      </c>
      <c r="CO58" s="29">
        <f>SAM_working2!CO58</f>
        <v>1180014566.6846099</v>
      </c>
      <c r="CP58" s="29">
        <f>SAM_working2!CP58</f>
        <v>1565400250.3623099</v>
      </c>
      <c r="CQ58" s="29">
        <f>SAM_working2!CQ58</f>
        <v>1321048922.2033701</v>
      </c>
      <c r="CR58" s="29">
        <f>SAM_working2!CR58</f>
        <v>1455988708.58865</v>
      </c>
      <c r="CS58" s="29">
        <f>SAM_working2!CS58</f>
        <v>3196797401.58114</v>
      </c>
      <c r="CT58" s="29">
        <f>SAM_working2!CT58</f>
        <v>3955780284.2090998</v>
      </c>
      <c r="CU58" s="29">
        <f>SAM_working2!CU58</f>
        <v>6083690825.2081099</v>
      </c>
      <c r="CV58" s="29">
        <f>SAM_working2!CV58</f>
        <v>4085260649.4781599</v>
      </c>
      <c r="CW58" s="29">
        <f>SAM_working2!CW58</f>
        <v>7030128369.2610502</v>
      </c>
      <c r="CX58" s="29">
        <f>SAM_working2!CX58</f>
        <v>220763540.47027701</v>
      </c>
      <c r="CY58" s="29">
        <f>SAM_working2!CY58</f>
        <v>1011502904.60774</v>
      </c>
      <c r="CZ58" s="29">
        <f>SAM_working2!CZ58</f>
        <v>16192709.3504507</v>
      </c>
      <c r="DA58" s="29">
        <f>SAM_working2!DA58</f>
        <v>5586199756.5491896</v>
      </c>
      <c r="DB58" s="29">
        <f>SAM_working2!DB58</f>
        <v>1579572231.1105101</v>
      </c>
      <c r="DC58" s="29">
        <f>SAM_working2!DC58</f>
        <v>3718239559.4435201</v>
      </c>
      <c r="DD58" s="29">
        <f>SAM_working2!DD58</f>
        <v>10564613.596258501</v>
      </c>
      <c r="DE58" s="29">
        <f>SAM_working2!DE58</f>
        <v>0</v>
      </c>
      <c r="DF58" s="29">
        <f>SAM_working2!DF58</f>
        <v>2848374234.5052099</v>
      </c>
      <c r="DG58" s="29">
        <f>SAM_working2!DG58</f>
        <v>0</v>
      </c>
      <c r="DH58" s="29">
        <f>SAM_working2!DH58</f>
        <v>1036733580.30872</v>
      </c>
      <c r="DI58" s="29">
        <f>SAM_working2!DI58</f>
        <v>427287158.85637897</v>
      </c>
      <c r="DJ58" s="29">
        <f t="shared" si="0"/>
        <v>63717306409.805855</v>
      </c>
    </row>
    <row r="59" spans="1:114">
      <c r="A59" t="s">
        <v>58</v>
      </c>
      <c r="B59" s="29">
        <f>SAM_working2!B59</f>
        <v>203442.97805429299</v>
      </c>
      <c r="C59" s="29">
        <f>SAM_working2!C59</f>
        <v>0</v>
      </c>
      <c r="D59" s="60">
        <f>SAM_working2!D59-FV_proportion_col!G59</f>
        <v>506958.374632044</v>
      </c>
      <c r="E59" s="60">
        <f>SAM_working2!E59-FV_proportion_col!H59</f>
        <v>379462.90199712</v>
      </c>
      <c r="F59" s="29">
        <f>SAM_working2!F59</f>
        <v>241000.87170736099</v>
      </c>
      <c r="G59" s="29">
        <f>SAM_working2!G59</f>
        <v>98.138542052260306</v>
      </c>
      <c r="H59" s="29">
        <f>SAM_working2!H59</f>
        <v>97.159915410966804</v>
      </c>
      <c r="I59" s="29">
        <f>SAM_working2!I59</f>
        <v>917.26582077541002</v>
      </c>
      <c r="J59" s="29">
        <f>SAM_working2!J59</f>
        <v>4721522.05298502</v>
      </c>
      <c r="K59" s="29">
        <f>SAM_working2!K59</f>
        <v>717580.44222597405</v>
      </c>
      <c r="L59" s="29">
        <f>SAM_working2!L59</f>
        <v>351642.783281532</v>
      </c>
      <c r="M59" s="29">
        <f>SAM_working2!M59</f>
        <v>291140519.86418003</v>
      </c>
      <c r="N59" s="29">
        <f>SAM_working2!N59</f>
        <v>463697766.68203098</v>
      </c>
      <c r="O59" s="29">
        <f>SAM_working2!O59</f>
        <v>278643493.46618903</v>
      </c>
      <c r="P59" s="29">
        <f>SAM_working2!P59</f>
        <v>76055378.056984797</v>
      </c>
      <c r="Q59" s="29">
        <f>SAM_working2!Q59</f>
        <v>8100329.7568298001</v>
      </c>
      <c r="R59" s="29">
        <f>SAM_working2!R59</f>
        <v>6267043.2970477697</v>
      </c>
      <c r="S59" s="29">
        <f>SAM_working2!S59</f>
        <v>6624770.3854344403</v>
      </c>
      <c r="T59" s="29">
        <f>SAM_working2!T59</f>
        <v>1013786.8578330399</v>
      </c>
      <c r="U59" s="29">
        <f>SAM_working2!U59</f>
        <v>85846131.252974406</v>
      </c>
      <c r="V59" s="29">
        <f>SAM_working2!V59</f>
        <v>122282425.33057401</v>
      </c>
      <c r="W59" s="29">
        <f>SAM_working2!W59</f>
        <v>44135858.9677632</v>
      </c>
      <c r="X59" s="29">
        <f>SAM_working2!X59</f>
        <v>33445250.197868999</v>
      </c>
      <c r="Y59" s="29">
        <f>SAM_working2!Y59</f>
        <v>139204036.82629299</v>
      </c>
      <c r="Z59" s="29">
        <f>SAM_working2!Z59</f>
        <v>66981384.893139802</v>
      </c>
      <c r="AA59" s="29">
        <f>SAM_working2!AA59</f>
        <v>182686457.06594899</v>
      </c>
      <c r="AB59" s="29">
        <f>SAM_working2!AB59</f>
        <v>52942090.038690001</v>
      </c>
      <c r="AC59" s="29">
        <f>SAM_working2!AC59</f>
        <v>314046681.33130097</v>
      </c>
      <c r="AD59" s="29">
        <f>SAM_working2!AD59</f>
        <v>271510043.58506101</v>
      </c>
      <c r="AE59" s="29">
        <f>SAM_working2!AE59</f>
        <v>244863148.35430199</v>
      </c>
      <c r="AF59" s="29">
        <f>SAM_working2!AF59</f>
        <v>115302474.62037</v>
      </c>
      <c r="AG59" s="29">
        <f>SAM_working2!AG59</f>
        <v>499573917.85992801</v>
      </c>
      <c r="AH59" s="29">
        <f>SAM_working2!AH59</f>
        <v>96587649.499403805</v>
      </c>
      <c r="AI59" s="29">
        <f>SAM_working2!AI59</f>
        <v>215196906.458033</v>
      </c>
      <c r="AJ59" s="29">
        <f>SAM_working2!AJ59</f>
        <v>851661385.95131505</v>
      </c>
      <c r="AK59" s="29">
        <f>SAM_working2!AK59</f>
        <v>492952382.25474799</v>
      </c>
      <c r="AL59" s="29">
        <f>SAM_working2!AL59</f>
        <v>16987841.980830502</v>
      </c>
      <c r="AM59" s="29">
        <f>SAM_working2!AM59</f>
        <v>69636686.803972796</v>
      </c>
      <c r="AN59" s="29">
        <f>SAM_working2!AN59</f>
        <v>219535484.18713799</v>
      </c>
      <c r="AO59" s="29">
        <f>SAM_working2!AO59</f>
        <v>108321571.06887101</v>
      </c>
      <c r="AP59" s="29">
        <f>SAM_working2!AP59</f>
        <v>128051857.608</v>
      </c>
      <c r="AQ59" s="29">
        <f>SAM_working2!AQ59</f>
        <v>173559505.38683999</v>
      </c>
      <c r="AR59" s="29">
        <f>SAM_working2!AR59</f>
        <v>148410396.193441</v>
      </c>
      <c r="AS59" s="29">
        <f>SAM_working2!AS59</f>
        <v>111390018.85377701</v>
      </c>
      <c r="AT59" s="29">
        <f>SAM_working2!AT59</f>
        <v>134537095.596735</v>
      </c>
      <c r="AU59" s="29">
        <f>SAM_working2!AU59</f>
        <v>422483.94270997599</v>
      </c>
      <c r="AV59" s="29">
        <f>SAM_working2!AV59</f>
        <v>237383.39692054299</v>
      </c>
      <c r="AW59" s="29">
        <f>SAM_working2!AW59</f>
        <v>27840846.825252999</v>
      </c>
      <c r="AX59" s="29">
        <f>SAM_working2!AX59</f>
        <v>56118708.134510003</v>
      </c>
      <c r="AY59" s="29">
        <f>SAM_working2!AY59</f>
        <v>5164794.8181575797</v>
      </c>
      <c r="AZ59" s="29">
        <f>SAM_working2!AZ59</f>
        <v>32463039.448894799</v>
      </c>
      <c r="BA59" s="29">
        <f>SAM_working2!BA59</f>
        <v>18772146.7022653</v>
      </c>
      <c r="BB59" s="29">
        <f>SAM_working2!BB59</f>
        <v>35149539.018384703</v>
      </c>
      <c r="BC59" s="29">
        <f>SAM_working2!BC59</f>
        <v>727347646.29212296</v>
      </c>
      <c r="BD59" s="29">
        <f>SAM_working2!BD59</f>
        <v>41326851.690527</v>
      </c>
      <c r="BE59" s="29">
        <f>SAM_working2!BE59</f>
        <v>74674606.639409006</v>
      </c>
      <c r="BF59" s="29">
        <f>SAM_working2!BF59</f>
        <v>556858577.86121702</v>
      </c>
      <c r="BG59" s="29">
        <f>SAM_working2!BG59</f>
        <v>1047735433.67626</v>
      </c>
      <c r="BH59" s="29">
        <f>SAM_working2!BH59</f>
        <v>959104587.45958197</v>
      </c>
      <c r="BI59" s="29">
        <f>SAM_working2!BI59</f>
        <v>2611967429.1052899</v>
      </c>
      <c r="BJ59" s="29">
        <f>SAM_working2!BJ59</f>
        <v>1125359109.1770101</v>
      </c>
      <c r="BK59" s="29">
        <f>SAM_working2!BK59</f>
        <v>1163639727.5948501</v>
      </c>
      <c r="BL59" s="29">
        <f>SAM_working2!BL59</f>
        <v>168576287.31832099</v>
      </c>
      <c r="BM59" s="29">
        <f>SAM_working2!BM59</f>
        <v>405513600.821316</v>
      </c>
      <c r="BN59" s="29">
        <f>SAM_working2!BN59</f>
        <v>330914183.23307002</v>
      </c>
      <c r="BO59" s="29">
        <f>SAM_working2!BO59</f>
        <v>77291548.091145605</v>
      </c>
      <c r="BP59" s="29">
        <f>SAM_working2!BP59</f>
        <v>15850170.801508101</v>
      </c>
      <c r="BQ59" s="29">
        <f>SAM_working2!BQ59</f>
        <v>3755550659.0810099</v>
      </c>
      <c r="BR59" s="29">
        <f>SAM_working2!BR59</f>
        <v>151144956.09158799</v>
      </c>
      <c r="BS59" s="29">
        <f>SAM_working2!BS59</f>
        <v>4616085425.2883396</v>
      </c>
      <c r="BT59" s="29">
        <f>SAM_working2!BT59</f>
        <v>259161227.79597899</v>
      </c>
      <c r="BU59" s="29">
        <f>SAM_working2!BU59</f>
        <v>194029076.81055599</v>
      </c>
      <c r="BV59" s="29">
        <f>SAM_working2!BV59</f>
        <v>304278292.60607499</v>
      </c>
      <c r="BW59" s="29">
        <f>SAM_working2!BW59</f>
        <v>328704004.55377501</v>
      </c>
      <c r="BX59" s="29">
        <f>SAM_working2!BX59</f>
        <v>29889701.0671078</v>
      </c>
      <c r="BY59" s="29">
        <f>SAM_working2!BY59</f>
        <v>141761733.461831</v>
      </c>
      <c r="BZ59" s="29">
        <f>SAM_working2!BZ59</f>
        <v>232355219.082239</v>
      </c>
      <c r="CA59" s="29">
        <f>SAM_working2!CA59</f>
        <v>5254672.8070535297</v>
      </c>
      <c r="CB59" s="29">
        <f>SAM_working2!CB59</f>
        <v>166161465.630294</v>
      </c>
      <c r="CC59" s="29">
        <f>SAM_working2!CC59</f>
        <v>124702701.418097</v>
      </c>
      <c r="CD59" s="29">
        <f>SAM_working2!CD59</f>
        <v>1852723769.6012399</v>
      </c>
      <c r="CE59" s="29">
        <f>SAM_working2!CE59</f>
        <v>168960904.95220199</v>
      </c>
      <c r="CF59" s="29">
        <f>SAM_working2!CF59</f>
        <v>213146988.90237099</v>
      </c>
      <c r="CG59" s="29">
        <f>SAM_working2!CG59</f>
        <v>1086237302.91398</v>
      </c>
      <c r="CH59" s="29">
        <f>SAM_working2!CH59</f>
        <v>0</v>
      </c>
      <c r="CI59" s="29">
        <f>SAM_working2!CI59</f>
        <v>893179853.99239099</v>
      </c>
      <c r="CJ59" s="29">
        <f>SAM_working2!CJ59</f>
        <v>0</v>
      </c>
      <c r="CK59" s="29">
        <f>SAM_working2!CK59</f>
        <v>0</v>
      </c>
      <c r="CL59" s="29">
        <f>SAM_working2!CL59</f>
        <v>0</v>
      </c>
      <c r="CM59" s="29">
        <f>SAM_working2!CM59</f>
        <v>0</v>
      </c>
      <c r="CN59" s="29">
        <f>SAM_working2!CN59</f>
        <v>0</v>
      </c>
      <c r="CO59" s="29">
        <f>SAM_working2!CO59</f>
        <v>350779726.696769</v>
      </c>
      <c r="CP59" s="29">
        <f>SAM_working2!CP59</f>
        <v>508797194.21373701</v>
      </c>
      <c r="CQ59" s="29">
        <f>SAM_working2!CQ59</f>
        <v>472224758.27849901</v>
      </c>
      <c r="CR59" s="29">
        <f>SAM_working2!CR59</f>
        <v>607268515.84107196</v>
      </c>
      <c r="CS59" s="29">
        <f>SAM_working2!CS59</f>
        <v>1237635702.5475399</v>
      </c>
      <c r="CT59" s="29">
        <f>SAM_working2!CT59</f>
        <v>1685744839.57937</v>
      </c>
      <c r="CU59" s="29">
        <f>SAM_working2!CU59</f>
        <v>3127568743.7200899</v>
      </c>
      <c r="CV59" s="29">
        <f>SAM_working2!CV59</f>
        <v>2624756590.3348198</v>
      </c>
      <c r="CW59" s="29">
        <f>SAM_working2!CW59</f>
        <v>5168737912.8467999</v>
      </c>
      <c r="CX59" s="29">
        <f>SAM_working2!CX59</f>
        <v>312560242.00489098</v>
      </c>
      <c r="CY59" s="29">
        <f>SAM_working2!CY59</f>
        <v>638035060.64130402</v>
      </c>
      <c r="CZ59" s="29">
        <f>SAM_working2!CZ59</f>
        <v>30478319.730865501</v>
      </c>
      <c r="DA59" s="29">
        <f>SAM_working2!DA59</f>
        <v>8222727950.5829802</v>
      </c>
      <c r="DB59" s="29">
        <f>SAM_working2!DB59</f>
        <v>331989746.68194097</v>
      </c>
      <c r="DC59" s="29">
        <f>SAM_working2!DC59</f>
        <v>4298138133.4485397</v>
      </c>
      <c r="DD59" s="29">
        <f>SAM_working2!DD59</f>
        <v>53689139.985764302</v>
      </c>
      <c r="DE59" s="29">
        <f>SAM_working2!DE59</f>
        <v>0</v>
      </c>
      <c r="DF59" s="29">
        <f>SAM_working2!DF59</f>
        <v>38023559.532378703</v>
      </c>
      <c r="DG59" s="29">
        <f>SAM_working2!DG59</f>
        <v>1024157.7357631701</v>
      </c>
      <c r="DH59" s="29">
        <f>SAM_working2!DH59</f>
        <v>483675788.91991699</v>
      </c>
      <c r="DI59" s="29">
        <f>SAM_working2!DI59</f>
        <v>28760903155.464401</v>
      </c>
      <c r="DJ59" s="29">
        <f t="shared" si="0"/>
        <v>89038730390.395294</v>
      </c>
    </row>
    <row r="60" spans="1:114">
      <c r="A60" t="s">
        <v>59</v>
      </c>
      <c r="B60" s="29">
        <f>SAM_working2!B60</f>
        <v>7276688.93860038</v>
      </c>
      <c r="C60" s="29">
        <f>SAM_working2!C60</f>
        <v>0</v>
      </c>
      <c r="D60" s="60">
        <f>SAM_working2!D60-FV_proportion_col!G60</f>
        <v>15416845.5612086</v>
      </c>
      <c r="E60" s="60">
        <f>SAM_working2!E60-FV_proportion_col!H60</f>
        <v>11995997.3084243</v>
      </c>
      <c r="F60" s="29">
        <f>SAM_working2!F60</f>
        <v>21046068.510215599</v>
      </c>
      <c r="G60" s="29">
        <f>SAM_working2!G60</f>
        <v>12099.4049002103</v>
      </c>
      <c r="H60" s="29">
        <f>SAM_working2!H60</f>
        <v>21682.441273973702</v>
      </c>
      <c r="I60" s="29">
        <f>SAM_working2!I60</f>
        <v>193826.93302839401</v>
      </c>
      <c r="J60" s="29">
        <f>SAM_working2!J60</f>
        <v>226897361.20098001</v>
      </c>
      <c r="K60" s="29">
        <f>SAM_working2!K60</f>
        <v>6567562.5315157901</v>
      </c>
      <c r="L60" s="29">
        <f>SAM_working2!L60</f>
        <v>4579140.2031681603</v>
      </c>
      <c r="M60" s="29">
        <f>SAM_working2!M60</f>
        <v>439021404.92208302</v>
      </c>
      <c r="N60" s="29">
        <f>SAM_working2!N60</f>
        <v>1002717279.77167</v>
      </c>
      <c r="O60" s="29">
        <f>SAM_working2!O60</f>
        <v>302400859.79368103</v>
      </c>
      <c r="P60" s="29">
        <f>SAM_working2!P60</f>
        <v>96996819.280296594</v>
      </c>
      <c r="Q60" s="29">
        <f>SAM_working2!Q60</f>
        <v>4565815.2157121096</v>
      </c>
      <c r="R60" s="29">
        <f>SAM_working2!R60</f>
        <v>3566197.8072295599</v>
      </c>
      <c r="S60" s="29">
        <f>SAM_working2!S60</f>
        <v>8943904.2437561695</v>
      </c>
      <c r="T60" s="29">
        <f>SAM_working2!T60</f>
        <v>932156.23209457204</v>
      </c>
      <c r="U60" s="29">
        <f>SAM_working2!U60</f>
        <v>32352205.857030299</v>
      </c>
      <c r="V60" s="29">
        <f>SAM_working2!V60</f>
        <v>33881214.227802597</v>
      </c>
      <c r="W60" s="29">
        <f>SAM_working2!W60</f>
        <v>34690226.426638901</v>
      </c>
      <c r="X60" s="29">
        <f>SAM_working2!X60</f>
        <v>98299665.620435402</v>
      </c>
      <c r="Y60" s="29">
        <f>SAM_working2!Y60</f>
        <v>154461316.35846701</v>
      </c>
      <c r="Z60" s="29">
        <f>SAM_working2!Z60</f>
        <v>62992762.293619499</v>
      </c>
      <c r="AA60" s="29">
        <f>SAM_working2!AA60</f>
        <v>54632263.940784499</v>
      </c>
      <c r="AB60" s="29">
        <f>SAM_working2!AB60</f>
        <v>23708488.1942936</v>
      </c>
      <c r="AC60" s="29">
        <f>SAM_working2!AC60</f>
        <v>270578987.42923898</v>
      </c>
      <c r="AD60" s="29">
        <f>SAM_working2!AD60</f>
        <v>487992255.41440803</v>
      </c>
      <c r="AE60" s="29">
        <f>SAM_working2!AE60</f>
        <v>569961296.02795303</v>
      </c>
      <c r="AF60" s="29">
        <f>SAM_working2!AF60</f>
        <v>46234780.636872999</v>
      </c>
      <c r="AG60" s="29">
        <f>SAM_working2!AG60</f>
        <v>253973256.16631201</v>
      </c>
      <c r="AH60" s="29">
        <f>SAM_working2!AH60</f>
        <v>47760034.896490701</v>
      </c>
      <c r="AI60" s="29">
        <f>SAM_working2!AI60</f>
        <v>152152808.47430301</v>
      </c>
      <c r="AJ60" s="29">
        <f>SAM_working2!AJ60</f>
        <v>3316068749.4523501</v>
      </c>
      <c r="AK60" s="29">
        <f>SAM_working2!AK60</f>
        <v>403740445.69721299</v>
      </c>
      <c r="AL60" s="29">
        <f>SAM_working2!AL60</f>
        <v>21143858.0468705</v>
      </c>
      <c r="AM60" s="29">
        <f>SAM_working2!AM60</f>
        <v>54260890.547339</v>
      </c>
      <c r="AN60" s="29">
        <f>SAM_working2!AN60</f>
        <v>233107891.41463101</v>
      </c>
      <c r="AO60" s="29">
        <f>SAM_working2!AO60</f>
        <v>111101314.035708</v>
      </c>
      <c r="AP60" s="29">
        <f>SAM_working2!AP60</f>
        <v>56066557.8552569</v>
      </c>
      <c r="AQ60" s="29">
        <f>SAM_working2!AQ60</f>
        <v>186365754.043919</v>
      </c>
      <c r="AR60" s="29">
        <f>SAM_working2!AR60</f>
        <v>175517960.58446401</v>
      </c>
      <c r="AS60" s="29">
        <f>SAM_working2!AS60</f>
        <v>214849287.949754</v>
      </c>
      <c r="AT60" s="29">
        <f>SAM_working2!AT60</f>
        <v>58447924.019882299</v>
      </c>
      <c r="AU60" s="29">
        <f>SAM_working2!AU60</f>
        <v>27482307.806101199</v>
      </c>
      <c r="AV60" s="29">
        <f>SAM_working2!AV60</f>
        <v>21186393.993701901</v>
      </c>
      <c r="AW60" s="29">
        <f>SAM_working2!AW60</f>
        <v>86809318.114116997</v>
      </c>
      <c r="AX60" s="29">
        <f>SAM_working2!AX60</f>
        <v>89353937.011175394</v>
      </c>
      <c r="AY60" s="29">
        <f>SAM_working2!AY60</f>
        <v>13944906.176702799</v>
      </c>
      <c r="AZ60" s="29">
        <f>SAM_working2!AZ60</f>
        <v>19790701.125216901</v>
      </c>
      <c r="BA60" s="29">
        <f>SAM_working2!BA60</f>
        <v>3817398.9373857598</v>
      </c>
      <c r="BB60" s="29">
        <f>SAM_working2!BB60</f>
        <v>46996691.039940201</v>
      </c>
      <c r="BC60" s="29">
        <f>SAM_working2!BC60</f>
        <v>1128313036.7035899</v>
      </c>
      <c r="BD60" s="29">
        <f>SAM_working2!BD60</f>
        <v>364888446.03397697</v>
      </c>
      <c r="BE60" s="29">
        <f>SAM_working2!BE60</f>
        <v>244497554.38749301</v>
      </c>
      <c r="BF60" s="29">
        <f>SAM_working2!BF60</f>
        <v>691966620.61135304</v>
      </c>
      <c r="BG60" s="29">
        <f>SAM_working2!BG60</f>
        <v>1026820531.70266</v>
      </c>
      <c r="BH60" s="29">
        <f>SAM_working2!BH60</f>
        <v>9430105865.4506092</v>
      </c>
      <c r="BI60" s="29">
        <f>SAM_working2!BI60</f>
        <v>556403346.07477796</v>
      </c>
      <c r="BJ60" s="29">
        <f>SAM_working2!BJ60</f>
        <v>1587323974.1530499</v>
      </c>
      <c r="BK60" s="29">
        <f>SAM_working2!BK60</f>
        <v>449206926.46889198</v>
      </c>
      <c r="BL60" s="29">
        <f>SAM_working2!BL60</f>
        <v>777091501.01043499</v>
      </c>
      <c r="BM60" s="29">
        <f>SAM_working2!BM60</f>
        <v>238530628.077346</v>
      </c>
      <c r="BN60" s="29">
        <f>SAM_working2!BN60</f>
        <v>1793404083.4619801</v>
      </c>
      <c r="BO60" s="29">
        <f>SAM_working2!BO60</f>
        <v>165547612.20501101</v>
      </c>
      <c r="BP60" s="29">
        <f>SAM_working2!BP60</f>
        <v>401573289.29209501</v>
      </c>
      <c r="BQ60" s="29">
        <f>SAM_working2!BQ60</f>
        <v>11036453092.823299</v>
      </c>
      <c r="BR60" s="29">
        <f>SAM_working2!BR60</f>
        <v>1293151666.65066</v>
      </c>
      <c r="BS60" s="29">
        <f>SAM_working2!BS60</f>
        <v>2319264945.9165502</v>
      </c>
      <c r="BT60" s="29">
        <f>SAM_working2!BT60</f>
        <v>128936838.86968</v>
      </c>
      <c r="BU60" s="29">
        <f>SAM_working2!BU60</f>
        <v>1910859726.01191</v>
      </c>
      <c r="BV60" s="29">
        <f>SAM_working2!BV60</f>
        <v>1023064376.96086</v>
      </c>
      <c r="BW60" s="29">
        <f>SAM_working2!BW60</f>
        <v>1036577471.3928601</v>
      </c>
      <c r="BX60" s="29">
        <f>SAM_working2!BX60</f>
        <v>232063293.93145099</v>
      </c>
      <c r="BY60" s="29">
        <f>SAM_working2!BY60</f>
        <v>414861708.36227697</v>
      </c>
      <c r="BZ60" s="29">
        <f>SAM_working2!BZ60</f>
        <v>759846313.23988903</v>
      </c>
      <c r="CA60" s="29">
        <f>SAM_working2!CA60</f>
        <v>26182392.2872089</v>
      </c>
      <c r="CB60" s="29">
        <f>SAM_working2!CB60</f>
        <v>352463244.20230502</v>
      </c>
      <c r="CC60" s="29">
        <f>SAM_working2!CC60</f>
        <v>250102801.45963299</v>
      </c>
      <c r="CD60" s="29">
        <f>SAM_working2!CD60</f>
        <v>1463336041.7074299</v>
      </c>
      <c r="CE60" s="29">
        <f>SAM_working2!CE60</f>
        <v>298172484.46296501</v>
      </c>
      <c r="CF60" s="29">
        <f>SAM_working2!CF60</f>
        <v>1624744767.90938</v>
      </c>
      <c r="CG60" s="29">
        <f>SAM_working2!CG60</f>
        <v>612149936.42793298</v>
      </c>
      <c r="CH60" s="29">
        <f>SAM_working2!CH60</f>
        <v>0</v>
      </c>
      <c r="CI60" s="29">
        <f>SAM_working2!CI60</f>
        <v>1237677008.15168</v>
      </c>
      <c r="CJ60" s="29">
        <f>SAM_working2!CJ60</f>
        <v>0</v>
      </c>
      <c r="CK60" s="29">
        <f>SAM_working2!CK60</f>
        <v>0</v>
      </c>
      <c r="CL60" s="29">
        <f>SAM_working2!CL60</f>
        <v>0</v>
      </c>
      <c r="CM60" s="29">
        <f>SAM_working2!CM60</f>
        <v>0</v>
      </c>
      <c r="CN60" s="29">
        <f>SAM_working2!CN60</f>
        <v>0</v>
      </c>
      <c r="CO60" s="29">
        <f>SAM_working2!CO60</f>
        <v>362746666.70442998</v>
      </c>
      <c r="CP60" s="29">
        <f>SAM_working2!CP60</f>
        <v>552943338.75352895</v>
      </c>
      <c r="CQ60" s="29">
        <f>SAM_working2!CQ60</f>
        <v>410680357.378896</v>
      </c>
      <c r="CR60" s="29">
        <f>SAM_working2!CR60</f>
        <v>497570329.930381</v>
      </c>
      <c r="CS60" s="29">
        <f>SAM_working2!CS60</f>
        <v>1158865028.4667499</v>
      </c>
      <c r="CT60" s="29">
        <f>SAM_working2!CT60</f>
        <v>1393827428.6866</v>
      </c>
      <c r="CU60" s="29">
        <f>SAM_working2!CU60</f>
        <v>2472553984.1433802</v>
      </c>
      <c r="CV60" s="29">
        <f>SAM_working2!CV60</f>
        <v>2257291182.0552402</v>
      </c>
      <c r="CW60" s="29">
        <f>SAM_working2!CW60</f>
        <v>5134657731.0949402</v>
      </c>
      <c r="CX60" s="29">
        <f>SAM_working2!CX60</f>
        <v>108791431.129627</v>
      </c>
      <c r="CY60" s="29">
        <f>SAM_working2!CY60</f>
        <v>1101273925.56057</v>
      </c>
      <c r="CZ60" s="29">
        <f>SAM_working2!CZ60</f>
        <v>4600881189.3901396</v>
      </c>
      <c r="DA60" s="29">
        <f>SAM_working2!DA60</f>
        <v>3284379548.5508499</v>
      </c>
      <c r="DB60" s="29">
        <f>SAM_working2!DB60</f>
        <v>458896724.99581802</v>
      </c>
      <c r="DC60" s="29">
        <f>SAM_working2!DC60</f>
        <v>947111519.11704302</v>
      </c>
      <c r="DD60" s="29">
        <f>SAM_working2!DD60</f>
        <v>3044444366.6037698</v>
      </c>
      <c r="DE60" s="29">
        <f>SAM_working2!DE60</f>
        <v>0</v>
      </c>
      <c r="DF60" s="29">
        <f>SAM_working2!DF60</f>
        <v>7164656726.3118896</v>
      </c>
      <c r="DG60" s="29">
        <f>SAM_working2!DG60</f>
        <v>1293377.68818827</v>
      </c>
      <c r="DH60" s="29">
        <f>SAM_working2!DH60</f>
        <v>20187488267.170898</v>
      </c>
      <c r="DI60" s="29">
        <f>SAM_working2!DI60</f>
        <v>65133050143.038498</v>
      </c>
      <c r="DJ60" s="29">
        <f t="shared" si="0"/>
        <v>174765860353.28891</v>
      </c>
    </row>
    <row r="61" spans="1:114">
      <c r="A61" t="s">
        <v>60</v>
      </c>
      <c r="B61" s="29">
        <f>SAM_working2!B61</f>
        <v>18407845.917299598</v>
      </c>
      <c r="C61" s="29">
        <f>SAM_working2!C61</f>
        <v>0</v>
      </c>
      <c r="D61" s="60">
        <f>SAM_working2!D61-FV_proportion_col!G61</f>
        <v>28984787.383993901</v>
      </c>
      <c r="E61" s="60">
        <f>SAM_working2!E61-FV_proportion_col!H61</f>
        <v>18241842.542672701</v>
      </c>
      <c r="F61" s="29">
        <f>SAM_working2!F61</f>
        <v>16969863.245254599</v>
      </c>
      <c r="G61" s="29">
        <f>SAM_working2!G61</f>
        <v>40933.600433261097</v>
      </c>
      <c r="H61" s="29">
        <f>SAM_working2!H61</f>
        <v>8729.9224653052206</v>
      </c>
      <c r="I61" s="29">
        <f>SAM_working2!I61</f>
        <v>62840.3593310336</v>
      </c>
      <c r="J61" s="29">
        <f>SAM_working2!J61</f>
        <v>28915185.2285222</v>
      </c>
      <c r="K61" s="29">
        <f>SAM_working2!K61</f>
        <v>11243574.4242697</v>
      </c>
      <c r="L61" s="29">
        <f>SAM_working2!L61</f>
        <v>10797743.994327899</v>
      </c>
      <c r="M61" s="29">
        <f>SAM_working2!M61</f>
        <v>76638551.573724002</v>
      </c>
      <c r="N61" s="29">
        <f>SAM_working2!N61</f>
        <v>679738301.33687198</v>
      </c>
      <c r="O61" s="29">
        <f>SAM_working2!O61</f>
        <v>88085975.194460198</v>
      </c>
      <c r="P61" s="29">
        <f>SAM_working2!P61</f>
        <v>35963032.016560301</v>
      </c>
      <c r="Q61" s="29">
        <f>SAM_working2!Q61</f>
        <v>1502132.7626948899</v>
      </c>
      <c r="R61" s="29">
        <f>SAM_working2!R61</f>
        <v>1209290.1754782801</v>
      </c>
      <c r="S61" s="29">
        <f>SAM_working2!S61</f>
        <v>41904363.921826899</v>
      </c>
      <c r="T61" s="29">
        <f>SAM_working2!T61</f>
        <v>26949392.337922599</v>
      </c>
      <c r="U61" s="29">
        <f>SAM_working2!U61</f>
        <v>10644097.114075201</v>
      </c>
      <c r="V61" s="29">
        <f>SAM_working2!V61</f>
        <v>15052127.3546455</v>
      </c>
      <c r="W61" s="29">
        <f>SAM_working2!W61</f>
        <v>12252889.637364401</v>
      </c>
      <c r="X61" s="29">
        <f>SAM_working2!X61</f>
        <v>32615297.530265499</v>
      </c>
      <c r="Y61" s="29">
        <f>SAM_working2!Y61</f>
        <v>51713742.029026903</v>
      </c>
      <c r="Z61" s="29">
        <f>SAM_working2!Z61</f>
        <v>19690259.2786301</v>
      </c>
      <c r="AA61" s="29">
        <f>SAM_working2!AA61</f>
        <v>25270344.778282002</v>
      </c>
      <c r="AB61" s="29">
        <f>SAM_working2!AB61</f>
        <v>10814178.0611444</v>
      </c>
      <c r="AC61" s="29">
        <f>SAM_working2!AC61</f>
        <v>37815388.823308498</v>
      </c>
      <c r="AD61" s="29">
        <f>SAM_working2!AD61</f>
        <v>23510728.904509299</v>
      </c>
      <c r="AE61" s="29">
        <f>SAM_working2!AE61</f>
        <v>70474483.388638407</v>
      </c>
      <c r="AF61" s="29">
        <f>SAM_working2!AF61</f>
        <v>15327419.6926091</v>
      </c>
      <c r="AG61" s="29">
        <f>SAM_working2!AG61</f>
        <v>67271198.080993593</v>
      </c>
      <c r="AH61" s="29">
        <f>SAM_working2!AH61</f>
        <v>11933705.6331964</v>
      </c>
      <c r="AI61" s="29">
        <f>SAM_working2!AI61</f>
        <v>27159177.593134601</v>
      </c>
      <c r="AJ61" s="29">
        <f>SAM_working2!AJ61</f>
        <v>2059514843.33167</v>
      </c>
      <c r="AK61" s="29">
        <f>SAM_working2!AK61</f>
        <v>60556154.583754599</v>
      </c>
      <c r="AL61" s="29">
        <f>SAM_working2!AL61</f>
        <v>6852710.3188519403</v>
      </c>
      <c r="AM61" s="29">
        <f>SAM_working2!AM61</f>
        <v>15677547.569036899</v>
      </c>
      <c r="AN61" s="29">
        <f>SAM_working2!AN61</f>
        <v>83366505.9019811</v>
      </c>
      <c r="AO61" s="29">
        <f>SAM_working2!AO61</f>
        <v>47139326.959565401</v>
      </c>
      <c r="AP61" s="29">
        <f>SAM_working2!AP61</f>
        <v>43056938.252655298</v>
      </c>
      <c r="AQ61" s="29">
        <f>SAM_working2!AQ61</f>
        <v>88406943.399421796</v>
      </c>
      <c r="AR61" s="29">
        <f>SAM_working2!AR61</f>
        <v>64058790.781810999</v>
      </c>
      <c r="AS61" s="29">
        <f>SAM_working2!AS61</f>
        <v>76935511.729848698</v>
      </c>
      <c r="AT61" s="29">
        <f>SAM_working2!AT61</f>
        <v>272087025.41669601</v>
      </c>
      <c r="AU61" s="29">
        <f>SAM_working2!AU61</f>
        <v>223006478.163995</v>
      </c>
      <c r="AV61" s="29">
        <f>SAM_working2!AV61</f>
        <v>92138045.229345098</v>
      </c>
      <c r="AW61" s="29">
        <f>SAM_working2!AW61</f>
        <v>191306565.28865501</v>
      </c>
      <c r="AX61" s="29">
        <f>SAM_working2!AX61</f>
        <v>489934948.93476701</v>
      </c>
      <c r="AY61" s="29">
        <f>SAM_working2!AY61</f>
        <v>3979204.5070264698</v>
      </c>
      <c r="AZ61" s="29">
        <f>SAM_working2!AZ61</f>
        <v>24503897.415545098</v>
      </c>
      <c r="BA61" s="29">
        <f>SAM_working2!BA61</f>
        <v>4529700.4591430398</v>
      </c>
      <c r="BB61" s="29">
        <f>SAM_working2!BB61</f>
        <v>107942391.596976</v>
      </c>
      <c r="BC61" s="29">
        <f>SAM_working2!BC61</f>
        <v>19015235.287651502</v>
      </c>
      <c r="BD61" s="29">
        <f>SAM_working2!BD61</f>
        <v>76677038.082310095</v>
      </c>
      <c r="BE61" s="29">
        <f>SAM_working2!BE61</f>
        <v>86897421.912217498</v>
      </c>
      <c r="BF61" s="29">
        <f>SAM_working2!BF61</f>
        <v>99217387.057396293</v>
      </c>
      <c r="BG61" s="29">
        <f>SAM_working2!BG61</f>
        <v>57285289.434224799</v>
      </c>
      <c r="BH61" s="29">
        <f>SAM_working2!BH61</f>
        <v>270959182.77902597</v>
      </c>
      <c r="BI61" s="29">
        <f>SAM_working2!BI61</f>
        <v>722258084.65799403</v>
      </c>
      <c r="BJ61" s="29">
        <f>SAM_working2!BJ61</f>
        <v>1965922200.0081601</v>
      </c>
      <c r="BK61" s="29">
        <f>SAM_working2!BK61</f>
        <v>1003217128.55801</v>
      </c>
      <c r="BL61" s="29">
        <f>SAM_working2!BL61</f>
        <v>35688438.468942903</v>
      </c>
      <c r="BM61" s="29">
        <f>SAM_working2!BM61</f>
        <v>38379748.122878201</v>
      </c>
      <c r="BN61" s="29">
        <f>SAM_working2!BN61</f>
        <v>11415001112.333599</v>
      </c>
      <c r="BO61" s="29">
        <f>SAM_working2!BO61</f>
        <v>304618418.58832401</v>
      </c>
      <c r="BP61" s="29">
        <f>SAM_working2!BP61</f>
        <v>1051315130.0146199</v>
      </c>
      <c r="BQ61" s="29">
        <f>SAM_working2!BQ61</f>
        <v>696213580.23494804</v>
      </c>
      <c r="BR61" s="29">
        <f>SAM_working2!BR61</f>
        <v>977880915.25152004</v>
      </c>
      <c r="BS61" s="29">
        <f>SAM_working2!BS61</f>
        <v>303277532.00106698</v>
      </c>
      <c r="BT61" s="29">
        <f>SAM_working2!BT61</f>
        <v>49939697.541697599</v>
      </c>
      <c r="BU61" s="29">
        <f>SAM_working2!BU61</f>
        <v>57332538.673978403</v>
      </c>
      <c r="BV61" s="29">
        <f>SAM_working2!BV61</f>
        <v>214774652.55767199</v>
      </c>
      <c r="BW61" s="29">
        <f>SAM_working2!BW61</f>
        <v>134318278.020087</v>
      </c>
      <c r="BX61" s="29">
        <f>SAM_working2!BX61</f>
        <v>32903794.766398899</v>
      </c>
      <c r="BY61" s="29">
        <f>SAM_working2!BY61</f>
        <v>59408802.737880401</v>
      </c>
      <c r="BZ61" s="29">
        <f>SAM_working2!BZ61</f>
        <v>69788925.825441703</v>
      </c>
      <c r="CA61" s="29">
        <f>SAM_working2!CA61</f>
        <v>3716201.9946511998</v>
      </c>
      <c r="CB61" s="29">
        <f>SAM_working2!CB61</f>
        <v>147870013.98768699</v>
      </c>
      <c r="CC61" s="29">
        <f>SAM_working2!CC61</f>
        <v>78324311.947660506</v>
      </c>
      <c r="CD61" s="29">
        <f>SAM_working2!CD61</f>
        <v>588586615.383811</v>
      </c>
      <c r="CE61" s="29">
        <f>SAM_working2!CE61</f>
        <v>64446866.609964803</v>
      </c>
      <c r="CF61" s="29">
        <f>SAM_working2!CF61</f>
        <v>75993604.261315495</v>
      </c>
      <c r="CG61" s="29">
        <f>SAM_working2!CG61</f>
        <v>885516788.23403895</v>
      </c>
      <c r="CH61" s="29">
        <f>SAM_working2!CH61</f>
        <v>0</v>
      </c>
      <c r="CI61" s="29">
        <f>SAM_working2!CI61</f>
        <v>512950389.95380002</v>
      </c>
      <c r="CJ61" s="29">
        <f>SAM_working2!CJ61</f>
        <v>0</v>
      </c>
      <c r="CK61" s="29">
        <f>SAM_working2!CK61</f>
        <v>0</v>
      </c>
      <c r="CL61" s="29">
        <f>SAM_working2!CL61</f>
        <v>0</v>
      </c>
      <c r="CM61" s="29">
        <f>SAM_working2!CM61</f>
        <v>0</v>
      </c>
      <c r="CN61" s="29">
        <f>SAM_working2!CN61</f>
        <v>0</v>
      </c>
      <c r="CO61" s="29">
        <f>SAM_working2!CO61</f>
        <v>250571739.639267</v>
      </c>
      <c r="CP61" s="29">
        <f>SAM_working2!CP61</f>
        <v>395422651.728486</v>
      </c>
      <c r="CQ61" s="29">
        <f>SAM_working2!CQ61</f>
        <v>164013590.80256799</v>
      </c>
      <c r="CR61" s="29">
        <f>SAM_working2!CR61</f>
        <v>268615957.69695199</v>
      </c>
      <c r="CS61" s="29">
        <f>SAM_working2!CS61</f>
        <v>847586282.18161094</v>
      </c>
      <c r="CT61" s="29">
        <f>SAM_working2!CT61</f>
        <v>846687991.66507697</v>
      </c>
      <c r="CU61" s="29">
        <f>SAM_working2!CU61</f>
        <v>1433825177.3250401</v>
      </c>
      <c r="CV61" s="29">
        <f>SAM_working2!CV61</f>
        <v>782473745.75724399</v>
      </c>
      <c r="CW61" s="29">
        <f>SAM_working2!CW61</f>
        <v>2216729773.8245802</v>
      </c>
      <c r="CX61" s="29">
        <f>SAM_working2!CX61</f>
        <v>2884253.0182982101</v>
      </c>
      <c r="CY61" s="29">
        <f>SAM_working2!CY61</f>
        <v>9043531.2791749798</v>
      </c>
      <c r="CZ61" s="29">
        <f>SAM_working2!CZ61</f>
        <v>0</v>
      </c>
      <c r="DA61" s="29">
        <f>SAM_working2!DA61</f>
        <v>1404044214.4082501</v>
      </c>
      <c r="DB61" s="29">
        <f>SAM_working2!DB61</f>
        <v>16180997.862377901</v>
      </c>
      <c r="DC61" s="29">
        <f>SAM_working2!DC61</f>
        <v>437301983.70207298</v>
      </c>
      <c r="DD61" s="29">
        <f>SAM_working2!DD61</f>
        <v>0</v>
      </c>
      <c r="DE61" s="29">
        <f>SAM_working2!DE61</f>
        <v>0</v>
      </c>
      <c r="DF61" s="29">
        <f>SAM_working2!DF61</f>
        <v>0</v>
      </c>
      <c r="DG61" s="29">
        <f>SAM_working2!DG61</f>
        <v>0</v>
      </c>
      <c r="DH61" s="29">
        <f>SAM_working2!DH61</f>
        <v>1837949973.5069499</v>
      </c>
      <c r="DI61" s="29">
        <f>SAM_working2!DI61</f>
        <v>18738135.688611299</v>
      </c>
      <c r="DJ61" s="29">
        <f t="shared" si="0"/>
        <v>38503968279.054214</v>
      </c>
    </row>
    <row r="62" spans="1:114">
      <c r="A62" t="s">
        <v>61</v>
      </c>
      <c r="B62" s="29">
        <f>SAM_working2!B62</f>
        <v>6285220.4354097098</v>
      </c>
      <c r="C62" s="29">
        <f>SAM_working2!C62</f>
        <v>0</v>
      </c>
      <c r="D62" s="60">
        <f>SAM_working2!D62-FV_proportion_col!G62</f>
        <v>5504182.9524065098</v>
      </c>
      <c r="E62" s="60">
        <f>SAM_working2!E62-FV_proportion_col!H62</f>
        <v>5143588.8875624202</v>
      </c>
      <c r="F62" s="29">
        <f>SAM_working2!F62</f>
        <v>13083167.831597701</v>
      </c>
      <c r="G62" s="29">
        <f>SAM_working2!G62</f>
        <v>613.31317177953304</v>
      </c>
      <c r="H62" s="29">
        <f>SAM_working2!H62</f>
        <v>19939.289585603001</v>
      </c>
      <c r="I62" s="29">
        <f>SAM_working2!I62</f>
        <v>36006.430212885498</v>
      </c>
      <c r="J62" s="29">
        <f>SAM_working2!J62</f>
        <v>3406542.4634537501</v>
      </c>
      <c r="K62" s="29">
        <f>SAM_working2!K62</f>
        <v>22163006.0738304</v>
      </c>
      <c r="L62" s="29">
        <f>SAM_working2!L62</f>
        <v>138433007.71726701</v>
      </c>
      <c r="M62" s="29">
        <f>SAM_working2!M62</f>
        <v>84499026.7713103</v>
      </c>
      <c r="N62" s="29">
        <f>SAM_working2!N62</f>
        <v>237108149.030157</v>
      </c>
      <c r="O62" s="29">
        <f>SAM_working2!O62</f>
        <v>20764756.865506198</v>
      </c>
      <c r="P62" s="29">
        <f>SAM_working2!P62</f>
        <v>7166267.6442792797</v>
      </c>
      <c r="Q62" s="29">
        <f>SAM_working2!Q62</f>
        <v>266810.52245666098</v>
      </c>
      <c r="R62" s="29">
        <f>SAM_working2!R62</f>
        <v>273960.992092714</v>
      </c>
      <c r="S62" s="29">
        <f>SAM_working2!S62</f>
        <v>292437.03489936102</v>
      </c>
      <c r="T62" s="29">
        <f>SAM_working2!T62</f>
        <v>57390.291675901797</v>
      </c>
      <c r="U62" s="29">
        <f>SAM_working2!U62</f>
        <v>3247768.2411180302</v>
      </c>
      <c r="V62" s="29">
        <f>SAM_working2!V62</f>
        <v>2310347.2124598101</v>
      </c>
      <c r="W62" s="29">
        <f>SAM_working2!W62</f>
        <v>3525653.04028551</v>
      </c>
      <c r="X62" s="29">
        <f>SAM_working2!X62</f>
        <v>5331938.4452013699</v>
      </c>
      <c r="Y62" s="29">
        <f>SAM_working2!Y62</f>
        <v>7021490.4962387802</v>
      </c>
      <c r="Z62" s="29">
        <f>SAM_working2!Z62</f>
        <v>7961178.4642969202</v>
      </c>
      <c r="AA62" s="29">
        <f>SAM_working2!AA62</f>
        <v>9207181.3091695998</v>
      </c>
      <c r="AB62" s="29">
        <f>SAM_working2!AB62</f>
        <v>84669029.469197601</v>
      </c>
      <c r="AC62" s="29">
        <f>SAM_working2!AC62</f>
        <v>253466017.28267699</v>
      </c>
      <c r="AD62" s="29">
        <f>SAM_working2!AD62</f>
        <v>176880964.399813</v>
      </c>
      <c r="AE62" s="29">
        <f>SAM_working2!AE62</f>
        <v>107967548.380541</v>
      </c>
      <c r="AF62" s="29">
        <f>SAM_working2!AF62</f>
        <v>75837691.108354002</v>
      </c>
      <c r="AG62" s="29">
        <f>SAM_working2!AG62</f>
        <v>183524355.93104699</v>
      </c>
      <c r="AH62" s="29">
        <f>SAM_working2!AH62</f>
        <v>74953400.474721596</v>
      </c>
      <c r="AI62" s="29">
        <f>SAM_working2!AI62</f>
        <v>193185309.39465001</v>
      </c>
      <c r="AJ62" s="29">
        <f>SAM_working2!AJ62</f>
        <v>708889918.66994095</v>
      </c>
      <c r="AK62" s="29">
        <f>SAM_working2!AK62</f>
        <v>14157938.609303599</v>
      </c>
      <c r="AL62" s="29">
        <f>SAM_working2!AL62</f>
        <v>1747428.8980079</v>
      </c>
      <c r="AM62" s="29">
        <f>SAM_working2!AM62</f>
        <v>3829406.7940997202</v>
      </c>
      <c r="AN62" s="29">
        <f>SAM_working2!AN62</f>
        <v>23929594.5652458</v>
      </c>
      <c r="AO62" s="29">
        <f>SAM_working2!AO62</f>
        <v>12488673.4462387</v>
      </c>
      <c r="AP62" s="29">
        <f>SAM_working2!AP62</f>
        <v>13843457.1837599</v>
      </c>
      <c r="AQ62" s="29">
        <f>SAM_working2!AQ62</f>
        <v>25167391.301692098</v>
      </c>
      <c r="AR62" s="29">
        <f>SAM_working2!AR62</f>
        <v>16502728.637162801</v>
      </c>
      <c r="AS62" s="29">
        <f>SAM_working2!AS62</f>
        <v>19010276.938084599</v>
      </c>
      <c r="AT62" s="29">
        <f>SAM_working2!AT62</f>
        <v>257882073.42577499</v>
      </c>
      <c r="AU62" s="29">
        <f>SAM_working2!AU62</f>
        <v>44121544.1475427</v>
      </c>
      <c r="AV62" s="29">
        <f>SAM_working2!AV62</f>
        <v>54718185.008570299</v>
      </c>
      <c r="AW62" s="29">
        <f>SAM_working2!AW62</f>
        <v>66175783.484319396</v>
      </c>
      <c r="AX62" s="29">
        <f>SAM_working2!AX62</f>
        <v>623994770.83047497</v>
      </c>
      <c r="AY62" s="29">
        <f>SAM_working2!AY62</f>
        <v>7931742.6035788702</v>
      </c>
      <c r="AZ62" s="29">
        <f>SAM_working2!AZ62</f>
        <v>67632171.262005404</v>
      </c>
      <c r="BA62" s="29">
        <f>SAM_working2!BA62</f>
        <v>732920.15720936703</v>
      </c>
      <c r="BB62" s="29">
        <f>SAM_working2!BB62</f>
        <v>5719618.6335230898</v>
      </c>
      <c r="BC62" s="29">
        <f>SAM_working2!BC62</f>
        <v>20204336.501725599</v>
      </c>
      <c r="BD62" s="29">
        <f>SAM_working2!BD62</f>
        <v>106792677.709112</v>
      </c>
      <c r="BE62" s="29">
        <f>SAM_working2!BE62</f>
        <v>16245506.9727905</v>
      </c>
      <c r="BF62" s="29">
        <f>SAM_working2!BF62</f>
        <v>19613944.5941283</v>
      </c>
      <c r="BG62" s="29">
        <f>SAM_working2!BG62</f>
        <v>26424663.029673401</v>
      </c>
      <c r="BH62" s="29">
        <f>SAM_working2!BH62</f>
        <v>10832704.212145001</v>
      </c>
      <c r="BI62" s="29">
        <f>SAM_working2!BI62</f>
        <v>1412368495.53882</v>
      </c>
      <c r="BJ62" s="29">
        <f>SAM_working2!BJ62</f>
        <v>6246260475.2721901</v>
      </c>
      <c r="BK62" s="29">
        <f>SAM_working2!BK62</f>
        <v>1899291662.25261</v>
      </c>
      <c r="BL62" s="29">
        <f>SAM_working2!BL62</f>
        <v>280772713.99981302</v>
      </c>
      <c r="BM62" s="29">
        <f>SAM_working2!BM62</f>
        <v>13205759945.6534</v>
      </c>
      <c r="BN62" s="29">
        <f>SAM_working2!BN62</f>
        <v>2731312996.27385</v>
      </c>
      <c r="BO62" s="29">
        <f>SAM_working2!BO62</f>
        <v>71521829.507547498</v>
      </c>
      <c r="BP62" s="29">
        <f>SAM_working2!BP62</f>
        <v>782536268.85211504</v>
      </c>
      <c r="BQ62" s="29">
        <f>SAM_working2!BQ62</f>
        <v>588974421.55809498</v>
      </c>
      <c r="BR62" s="29">
        <f>SAM_working2!BR62</f>
        <v>1117893446.3333199</v>
      </c>
      <c r="BS62" s="29">
        <f>SAM_working2!BS62</f>
        <v>164255563.13362899</v>
      </c>
      <c r="BT62" s="29">
        <f>SAM_working2!BT62</f>
        <v>6481767.4072836395</v>
      </c>
      <c r="BU62" s="29">
        <f>SAM_working2!BU62</f>
        <v>48683390.165752299</v>
      </c>
      <c r="BV62" s="29">
        <f>SAM_working2!BV62</f>
        <v>233223335.00048</v>
      </c>
      <c r="BW62" s="29">
        <f>SAM_working2!BW62</f>
        <v>706423198.69452298</v>
      </c>
      <c r="BX62" s="29">
        <f>SAM_working2!BX62</f>
        <v>45146156.928645901</v>
      </c>
      <c r="BY62" s="29">
        <f>SAM_working2!BY62</f>
        <v>411205951.66953498</v>
      </c>
      <c r="BZ62" s="29">
        <f>SAM_working2!BZ62</f>
        <v>287928951.644265</v>
      </c>
      <c r="CA62" s="29">
        <f>SAM_working2!CA62</f>
        <v>1563415.8703022599</v>
      </c>
      <c r="CB62" s="29">
        <f>SAM_working2!CB62</f>
        <v>22951939.327468</v>
      </c>
      <c r="CC62" s="29">
        <f>SAM_working2!CC62</f>
        <v>22064302.192750402</v>
      </c>
      <c r="CD62" s="29">
        <f>SAM_working2!CD62</f>
        <v>1611255531.6582699</v>
      </c>
      <c r="CE62" s="29">
        <f>SAM_working2!CE62</f>
        <v>16453684.3368912</v>
      </c>
      <c r="CF62" s="29">
        <f>SAM_working2!CF62</f>
        <v>16317778.126182299</v>
      </c>
      <c r="CG62" s="29">
        <f>SAM_working2!CG62</f>
        <v>887125927.82907605</v>
      </c>
      <c r="CH62" s="29">
        <f>SAM_working2!CH62</f>
        <v>0</v>
      </c>
      <c r="CI62" s="29">
        <f>SAM_working2!CI62</f>
        <v>949563577.04617298</v>
      </c>
      <c r="CJ62" s="29">
        <f>SAM_working2!CJ62</f>
        <v>0</v>
      </c>
      <c r="CK62" s="29">
        <f>SAM_working2!CK62</f>
        <v>0</v>
      </c>
      <c r="CL62" s="29">
        <f>SAM_working2!CL62</f>
        <v>0</v>
      </c>
      <c r="CM62" s="29">
        <f>SAM_working2!CM62</f>
        <v>0</v>
      </c>
      <c r="CN62" s="29">
        <f>SAM_working2!CN62</f>
        <v>0</v>
      </c>
      <c r="CO62" s="29">
        <f>SAM_working2!CO62</f>
        <v>150259827.39241099</v>
      </c>
      <c r="CP62" s="29">
        <f>SAM_working2!CP62</f>
        <v>458657227.88728201</v>
      </c>
      <c r="CQ62" s="29">
        <f>SAM_working2!CQ62</f>
        <v>589026107.065027</v>
      </c>
      <c r="CR62" s="29">
        <f>SAM_working2!CR62</f>
        <v>485833911.563743</v>
      </c>
      <c r="CS62" s="29">
        <f>SAM_working2!CS62</f>
        <v>1959943025.66132</v>
      </c>
      <c r="CT62" s="29">
        <f>SAM_working2!CT62</f>
        <v>2896878635.4538798</v>
      </c>
      <c r="CU62" s="29">
        <f>SAM_working2!CU62</f>
        <v>6628823867.9833403</v>
      </c>
      <c r="CV62" s="29">
        <f>SAM_working2!CV62</f>
        <v>4882086914.5823498</v>
      </c>
      <c r="CW62" s="29">
        <f>SAM_working2!CW62</f>
        <v>38449924436.238297</v>
      </c>
      <c r="CX62" s="29">
        <f>SAM_working2!CX62</f>
        <v>231801.44858215799</v>
      </c>
      <c r="CY62" s="29">
        <f>SAM_working2!CY62</f>
        <v>0</v>
      </c>
      <c r="CZ62" s="29">
        <f>SAM_working2!CZ62</f>
        <v>0</v>
      </c>
      <c r="DA62" s="29">
        <f>SAM_working2!DA62</f>
        <v>377903806.05404401</v>
      </c>
      <c r="DB62" s="29">
        <f>SAM_working2!DB62</f>
        <v>361906.89471341699</v>
      </c>
      <c r="DC62" s="29">
        <f>SAM_working2!DC62</f>
        <v>29750104.6672699</v>
      </c>
      <c r="DD62" s="29">
        <f>SAM_working2!DD62</f>
        <v>0</v>
      </c>
      <c r="DE62" s="29">
        <f>SAM_working2!DE62</f>
        <v>0</v>
      </c>
      <c r="DF62" s="29">
        <f>SAM_working2!DF62</f>
        <v>16225.7813606236</v>
      </c>
      <c r="DG62" s="29">
        <f>SAM_working2!DG62</f>
        <v>0</v>
      </c>
      <c r="DH62" s="29">
        <f>SAM_working2!DH62</f>
        <v>10352608198.2356</v>
      </c>
      <c r="DI62" s="29">
        <f>SAM_working2!DI62</f>
        <v>116122344.443224</v>
      </c>
      <c r="DJ62" s="29">
        <f t="shared" si="0"/>
        <v>105047948473.43817</v>
      </c>
    </row>
    <row r="63" spans="1:114">
      <c r="A63" t="s">
        <v>62</v>
      </c>
      <c r="B63" s="29">
        <f>SAM_working2!B63</f>
        <v>54657661.256053098</v>
      </c>
      <c r="C63" s="29">
        <f>SAM_working2!C63</f>
        <v>0</v>
      </c>
      <c r="D63" s="60">
        <f>SAM_working2!D63-FV_proportion_col!G63</f>
        <v>65663691.384568602</v>
      </c>
      <c r="E63" s="60">
        <f>SAM_working2!E63-FV_proportion_col!H63</f>
        <v>93597673.088352293</v>
      </c>
      <c r="F63" s="29">
        <f>SAM_working2!F63</f>
        <v>69641366.554435194</v>
      </c>
      <c r="G63" s="29">
        <f>SAM_working2!G63</f>
        <v>377227.83631620603</v>
      </c>
      <c r="H63" s="29">
        <f>SAM_working2!H63</f>
        <v>49439.019822734997</v>
      </c>
      <c r="I63" s="29">
        <f>SAM_working2!I63</f>
        <v>265163.75215576898</v>
      </c>
      <c r="J63" s="29">
        <f>SAM_working2!J63</f>
        <v>56045109.394141302</v>
      </c>
      <c r="K63" s="29">
        <f>SAM_working2!K63</f>
        <v>13693151.975586001</v>
      </c>
      <c r="L63" s="29">
        <f>SAM_working2!L63</f>
        <v>9576623.88953848</v>
      </c>
      <c r="M63" s="29">
        <f>SAM_working2!M63</f>
        <v>948291072.86092198</v>
      </c>
      <c r="N63" s="29">
        <f>SAM_working2!N63</f>
        <v>737808848.73629296</v>
      </c>
      <c r="O63" s="29">
        <f>SAM_working2!O63</f>
        <v>223393983.71882501</v>
      </c>
      <c r="P63" s="29">
        <f>SAM_working2!P63</f>
        <v>60745420.188040599</v>
      </c>
      <c r="Q63" s="29">
        <f>SAM_working2!Q63</f>
        <v>5567671.0742083797</v>
      </c>
      <c r="R63" s="29">
        <f>SAM_working2!R63</f>
        <v>4854875.3531773696</v>
      </c>
      <c r="S63" s="29">
        <f>SAM_working2!S63</f>
        <v>35751292.466242701</v>
      </c>
      <c r="T63" s="29">
        <f>SAM_working2!T63</f>
        <v>4468395.8792686798</v>
      </c>
      <c r="U63" s="29">
        <f>SAM_working2!U63</f>
        <v>33629598.884874098</v>
      </c>
      <c r="V63" s="29">
        <f>SAM_working2!V63</f>
        <v>57972607.904618502</v>
      </c>
      <c r="W63" s="29">
        <f>SAM_working2!W63</f>
        <v>38533459.002694502</v>
      </c>
      <c r="X63" s="29">
        <f>SAM_working2!X63</f>
        <v>141560545.435417</v>
      </c>
      <c r="Y63" s="29">
        <f>SAM_working2!Y63</f>
        <v>277436291.51269501</v>
      </c>
      <c r="Z63" s="29">
        <f>SAM_working2!Z63</f>
        <v>82893816.600630596</v>
      </c>
      <c r="AA63" s="29">
        <f>SAM_working2!AA63</f>
        <v>55272656.5256228</v>
      </c>
      <c r="AB63" s="29">
        <f>SAM_working2!AB63</f>
        <v>31971800.642563201</v>
      </c>
      <c r="AC63" s="29">
        <f>SAM_working2!AC63</f>
        <v>138847673.33987901</v>
      </c>
      <c r="AD63" s="29">
        <f>SAM_working2!AD63</f>
        <v>87691294.495370299</v>
      </c>
      <c r="AE63" s="29">
        <f>SAM_working2!AE63</f>
        <v>503398430.05986202</v>
      </c>
      <c r="AF63" s="29">
        <f>SAM_working2!AF63</f>
        <v>80743455.246878907</v>
      </c>
      <c r="AG63" s="29">
        <f>SAM_working2!AG63</f>
        <v>278291341.09878701</v>
      </c>
      <c r="AH63" s="29">
        <f>SAM_working2!AH63</f>
        <v>29634123.795779798</v>
      </c>
      <c r="AI63" s="29">
        <f>SAM_working2!AI63</f>
        <v>206042058.76501101</v>
      </c>
      <c r="AJ63" s="29">
        <f>SAM_working2!AJ63</f>
        <v>1556233725.17472</v>
      </c>
      <c r="AK63" s="29">
        <f>SAM_working2!AK63</f>
        <v>163664279.40232599</v>
      </c>
      <c r="AL63" s="29">
        <f>SAM_working2!AL63</f>
        <v>5745056.2972374</v>
      </c>
      <c r="AM63" s="29">
        <f>SAM_working2!AM63</f>
        <v>21618268.309316698</v>
      </c>
      <c r="AN63" s="29">
        <f>SAM_working2!AN63</f>
        <v>86397068.115393907</v>
      </c>
      <c r="AO63" s="29">
        <f>SAM_working2!AO63</f>
        <v>28382486.1461551</v>
      </c>
      <c r="AP63" s="29">
        <f>SAM_working2!AP63</f>
        <v>30340214.969595</v>
      </c>
      <c r="AQ63" s="29">
        <f>SAM_working2!AQ63</f>
        <v>47373875.414376602</v>
      </c>
      <c r="AR63" s="29">
        <f>SAM_working2!AR63</f>
        <v>52009488.286142901</v>
      </c>
      <c r="AS63" s="29">
        <f>SAM_working2!AS63</f>
        <v>97613954.635246307</v>
      </c>
      <c r="AT63" s="29">
        <f>SAM_working2!AT63</f>
        <v>99000667.746481299</v>
      </c>
      <c r="AU63" s="29">
        <f>SAM_working2!AU63</f>
        <v>61926406.880925097</v>
      </c>
      <c r="AV63" s="29">
        <f>SAM_working2!AV63</f>
        <v>49482262.545394897</v>
      </c>
      <c r="AW63" s="29">
        <f>SAM_working2!AW63</f>
        <v>177957495.95302799</v>
      </c>
      <c r="AX63" s="29">
        <f>SAM_working2!AX63</f>
        <v>405222997.61470503</v>
      </c>
      <c r="AY63" s="29">
        <f>SAM_working2!AY63</f>
        <v>84919540.426441401</v>
      </c>
      <c r="AZ63" s="29">
        <f>SAM_working2!AZ63</f>
        <v>29638746.242817599</v>
      </c>
      <c r="BA63" s="29">
        <f>SAM_working2!BA63</f>
        <v>11550702.538817501</v>
      </c>
      <c r="BB63" s="29">
        <f>SAM_working2!BB63</f>
        <v>20524058.713688001</v>
      </c>
      <c r="BC63" s="29">
        <f>SAM_working2!BC63</f>
        <v>331628076.010059</v>
      </c>
      <c r="BD63" s="29">
        <f>SAM_working2!BD63</f>
        <v>466685208.31807202</v>
      </c>
      <c r="BE63" s="29">
        <f>SAM_working2!BE63</f>
        <v>659332933.41154599</v>
      </c>
      <c r="BF63" s="29">
        <f>SAM_working2!BF63</f>
        <v>681974029.71854496</v>
      </c>
      <c r="BG63" s="29">
        <f>SAM_working2!BG63</f>
        <v>316810325.24268103</v>
      </c>
      <c r="BH63" s="29">
        <f>SAM_working2!BH63</f>
        <v>470303233.88652802</v>
      </c>
      <c r="BI63" s="29">
        <f>SAM_working2!BI63</f>
        <v>996864147.31933403</v>
      </c>
      <c r="BJ63" s="29">
        <f>SAM_working2!BJ63</f>
        <v>3512524779.7235298</v>
      </c>
      <c r="BK63" s="29">
        <f>SAM_working2!BK63</f>
        <v>1817134100.0862401</v>
      </c>
      <c r="BL63" s="29">
        <f>SAM_working2!BL63</f>
        <v>70275250.151565999</v>
      </c>
      <c r="BM63" s="29">
        <f>SAM_working2!BM63</f>
        <v>646738446.05027699</v>
      </c>
      <c r="BN63" s="29">
        <f>SAM_working2!BN63</f>
        <v>13964922081.0112</v>
      </c>
      <c r="BO63" s="29">
        <f>SAM_working2!BO63</f>
        <v>226658928.50426599</v>
      </c>
      <c r="BP63" s="29">
        <f>SAM_working2!BP63</f>
        <v>1232154291.67307</v>
      </c>
      <c r="BQ63" s="29">
        <f>SAM_working2!BQ63</f>
        <v>2112902817.3926699</v>
      </c>
      <c r="BR63" s="29">
        <f>SAM_working2!BR63</f>
        <v>810422593.411273</v>
      </c>
      <c r="BS63" s="29">
        <f>SAM_working2!BS63</f>
        <v>526235933.21071798</v>
      </c>
      <c r="BT63" s="29">
        <f>SAM_working2!BT63</f>
        <v>100594109.98364501</v>
      </c>
      <c r="BU63" s="29">
        <f>SAM_working2!BU63</f>
        <v>142620831.831065</v>
      </c>
      <c r="BV63" s="29">
        <f>SAM_working2!BV63</f>
        <v>549949664.52703094</v>
      </c>
      <c r="BW63" s="29">
        <f>SAM_working2!BW63</f>
        <v>295238266.20733202</v>
      </c>
      <c r="BX63" s="29">
        <f>SAM_working2!BX63</f>
        <v>66657204.2412517</v>
      </c>
      <c r="BY63" s="29">
        <f>SAM_working2!BY63</f>
        <v>180281414.185078</v>
      </c>
      <c r="BZ63" s="29">
        <f>SAM_working2!BZ63</f>
        <v>172281272.362764</v>
      </c>
      <c r="CA63" s="29">
        <f>SAM_working2!CA63</f>
        <v>5016960.0225498797</v>
      </c>
      <c r="CB63" s="29">
        <f>SAM_working2!CB63</f>
        <v>135489858.13756001</v>
      </c>
      <c r="CC63" s="29">
        <f>SAM_working2!CC63</f>
        <v>352567414.98063803</v>
      </c>
      <c r="CD63" s="29">
        <f>SAM_working2!CD63</f>
        <v>449925387.49153501</v>
      </c>
      <c r="CE63" s="29">
        <f>SAM_working2!CE63</f>
        <v>103986569.69298799</v>
      </c>
      <c r="CF63" s="29">
        <f>SAM_working2!CF63</f>
        <v>233907606.313636</v>
      </c>
      <c r="CG63" s="29">
        <f>SAM_working2!CG63</f>
        <v>304059835.18120199</v>
      </c>
      <c r="CH63" s="29">
        <f>SAM_working2!CH63</f>
        <v>0</v>
      </c>
      <c r="CI63" s="29">
        <f>SAM_working2!CI63</f>
        <v>123235980.181787</v>
      </c>
      <c r="CJ63" s="29">
        <f>SAM_working2!CJ63</f>
        <v>0</v>
      </c>
      <c r="CK63" s="29">
        <f>SAM_working2!CK63</f>
        <v>0</v>
      </c>
      <c r="CL63" s="29">
        <f>SAM_working2!CL63</f>
        <v>0</v>
      </c>
      <c r="CM63" s="29">
        <f>SAM_working2!CM63</f>
        <v>0</v>
      </c>
      <c r="CN63" s="29">
        <f>SAM_working2!CN63</f>
        <v>0</v>
      </c>
      <c r="CO63" s="29">
        <f>SAM_working2!CO63</f>
        <v>1785797887.58779</v>
      </c>
      <c r="CP63" s="29">
        <f>SAM_working2!CP63</f>
        <v>2647573750.8421102</v>
      </c>
      <c r="CQ63" s="29">
        <f>SAM_working2!CQ63</f>
        <v>1696763358.55019</v>
      </c>
      <c r="CR63" s="29">
        <f>SAM_working2!CR63</f>
        <v>1996707987.1489501</v>
      </c>
      <c r="CS63" s="29">
        <f>SAM_working2!CS63</f>
        <v>4327804598.2261801</v>
      </c>
      <c r="CT63" s="29">
        <f>SAM_working2!CT63</f>
        <v>4552183503.4023304</v>
      </c>
      <c r="CU63" s="29">
        <f>SAM_working2!CU63</f>
        <v>5709018513.5834599</v>
      </c>
      <c r="CV63" s="29">
        <f>SAM_working2!CV63</f>
        <v>2645188183.80621</v>
      </c>
      <c r="CW63" s="29">
        <f>SAM_working2!CW63</f>
        <v>6818990013.8898602</v>
      </c>
      <c r="CX63" s="29">
        <f>SAM_working2!CX63</f>
        <v>70460928.901709095</v>
      </c>
      <c r="CY63" s="29">
        <f>SAM_working2!CY63</f>
        <v>98949.553498314097</v>
      </c>
      <c r="CZ63" s="29">
        <f>SAM_working2!CZ63</f>
        <v>0</v>
      </c>
      <c r="DA63" s="29">
        <f>SAM_working2!DA63</f>
        <v>1115062971.8971601</v>
      </c>
      <c r="DB63" s="29">
        <f>SAM_working2!DB63</f>
        <v>177043.95155091799</v>
      </c>
      <c r="DC63" s="29">
        <f>SAM_working2!DC63</f>
        <v>13752525.553112</v>
      </c>
      <c r="DD63" s="29">
        <f>SAM_working2!DD63</f>
        <v>0</v>
      </c>
      <c r="DE63" s="29">
        <f>SAM_working2!DE63</f>
        <v>0</v>
      </c>
      <c r="DF63" s="29">
        <f>SAM_working2!DF63</f>
        <v>0</v>
      </c>
      <c r="DG63" s="29">
        <f>SAM_working2!DG63</f>
        <v>0</v>
      </c>
      <c r="DH63" s="29">
        <f>SAM_working2!DH63</f>
        <v>2729059868.0282302</v>
      </c>
      <c r="DI63" s="29">
        <f>SAM_working2!DI63</f>
        <v>4616376.5092665898</v>
      </c>
      <c r="DJ63" s="29">
        <f t="shared" si="0"/>
        <v>75630605129.044662</v>
      </c>
    </row>
    <row r="64" spans="1:114">
      <c r="A64" t="s">
        <v>63</v>
      </c>
      <c r="B64" s="29">
        <f>SAM_working2!B64</f>
        <v>198476686.49809501</v>
      </c>
      <c r="C64" s="29">
        <f>SAM_working2!C64</f>
        <v>0</v>
      </c>
      <c r="D64" s="60">
        <f>SAM_working2!D64-FV_proportion_col!G64</f>
        <v>132922654.297087</v>
      </c>
      <c r="E64" s="60">
        <f>SAM_working2!E64-FV_proportion_col!H64</f>
        <v>191562108.75235999</v>
      </c>
      <c r="F64" s="29">
        <f>SAM_working2!F64</f>
        <v>66637623.7937245</v>
      </c>
      <c r="G64" s="29">
        <f>SAM_working2!G64</f>
        <v>32261.013483441999</v>
      </c>
      <c r="H64" s="29">
        <f>SAM_working2!H64</f>
        <v>291531.75971925701</v>
      </c>
      <c r="I64" s="29">
        <f>SAM_working2!I64</f>
        <v>431107.37675598799</v>
      </c>
      <c r="J64" s="29">
        <f>SAM_working2!J64</f>
        <v>75708090.593512699</v>
      </c>
      <c r="K64" s="29">
        <f>SAM_working2!K64</f>
        <v>28275634.276681598</v>
      </c>
      <c r="L64" s="29">
        <f>SAM_working2!L64</f>
        <v>35435039.466743998</v>
      </c>
      <c r="M64" s="29">
        <f>SAM_working2!M64</f>
        <v>120922086.384694</v>
      </c>
      <c r="N64" s="29">
        <f>SAM_working2!N64</f>
        <v>52852291.142583698</v>
      </c>
      <c r="O64" s="29">
        <f>SAM_working2!O64</f>
        <v>314658883.39971399</v>
      </c>
      <c r="P64" s="29">
        <f>SAM_working2!P64</f>
        <v>255428439.04544801</v>
      </c>
      <c r="Q64" s="29">
        <f>SAM_working2!Q64</f>
        <v>12302324.493998</v>
      </c>
      <c r="R64" s="29">
        <f>SAM_working2!R64</f>
        <v>8195091.9144489504</v>
      </c>
      <c r="S64" s="29">
        <f>SAM_working2!S64</f>
        <v>17938114.285772</v>
      </c>
      <c r="T64" s="29">
        <f>SAM_working2!T64</f>
        <v>2752879.5171087799</v>
      </c>
      <c r="U64" s="29">
        <f>SAM_working2!U64</f>
        <v>19706604.138829</v>
      </c>
      <c r="V64" s="29">
        <f>SAM_working2!V64</f>
        <v>15988711.1509296</v>
      </c>
      <c r="W64" s="29">
        <f>SAM_working2!W64</f>
        <v>5948797.1972363302</v>
      </c>
      <c r="X64" s="29">
        <f>SAM_working2!X64</f>
        <v>15742670.6150408</v>
      </c>
      <c r="Y64" s="29">
        <f>SAM_working2!Y64</f>
        <v>265042123.217985</v>
      </c>
      <c r="Z64" s="29">
        <f>SAM_working2!Z64</f>
        <v>67983753.493461594</v>
      </c>
      <c r="AA64" s="29">
        <f>SAM_working2!AA64</f>
        <v>97025208.440320402</v>
      </c>
      <c r="AB64" s="29">
        <f>SAM_working2!AB64</f>
        <v>35487062.301598102</v>
      </c>
      <c r="AC64" s="29">
        <f>SAM_working2!AC64</f>
        <v>80595710.225776002</v>
      </c>
      <c r="AD64" s="29">
        <f>SAM_working2!AD64</f>
        <v>125622343.907061</v>
      </c>
      <c r="AE64" s="29">
        <f>SAM_working2!AE64</f>
        <v>391053713.23358202</v>
      </c>
      <c r="AF64" s="29">
        <f>SAM_working2!AF64</f>
        <v>118604356.31911799</v>
      </c>
      <c r="AG64" s="29">
        <f>SAM_working2!AG64</f>
        <v>335874984.66509598</v>
      </c>
      <c r="AH64" s="29">
        <f>SAM_working2!AH64</f>
        <v>48667660.076607399</v>
      </c>
      <c r="AI64" s="29">
        <f>SAM_working2!AI64</f>
        <v>102467065.838383</v>
      </c>
      <c r="AJ64" s="29">
        <f>SAM_working2!AJ64</f>
        <v>4145815613.4068198</v>
      </c>
      <c r="AK64" s="29">
        <f>SAM_working2!AK64</f>
        <v>194213449.256062</v>
      </c>
      <c r="AL64" s="29">
        <f>SAM_working2!AL64</f>
        <v>13737035.270129399</v>
      </c>
      <c r="AM64" s="29">
        <f>SAM_working2!AM64</f>
        <v>40128418.669376701</v>
      </c>
      <c r="AN64" s="29">
        <f>SAM_working2!AN64</f>
        <v>110091266.69208901</v>
      </c>
      <c r="AO64" s="29">
        <f>SAM_working2!AO64</f>
        <v>68717362.655821607</v>
      </c>
      <c r="AP64" s="29">
        <f>SAM_working2!AP64</f>
        <v>47406403.793396197</v>
      </c>
      <c r="AQ64" s="29">
        <f>SAM_working2!AQ64</f>
        <v>96790704.393118903</v>
      </c>
      <c r="AR64" s="29">
        <f>SAM_working2!AR64</f>
        <v>129873675.89926299</v>
      </c>
      <c r="AS64" s="29">
        <f>SAM_working2!AS64</f>
        <v>102751196.980443</v>
      </c>
      <c r="AT64" s="29">
        <f>SAM_working2!AT64</f>
        <v>62432232.154914103</v>
      </c>
      <c r="AU64" s="29">
        <f>SAM_working2!AU64</f>
        <v>1991612.3367608699</v>
      </c>
      <c r="AV64" s="29">
        <f>SAM_working2!AV64</f>
        <v>48942842.189021602</v>
      </c>
      <c r="AW64" s="29">
        <f>SAM_working2!AW64</f>
        <v>1316693621.9459</v>
      </c>
      <c r="AX64" s="29">
        <f>SAM_working2!AX64</f>
        <v>1416620948.7033999</v>
      </c>
      <c r="AY64" s="29">
        <f>SAM_working2!AY64</f>
        <v>24386449.033777799</v>
      </c>
      <c r="AZ64" s="29">
        <f>SAM_working2!AZ64</f>
        <v>94625917.5328843</v>
      </c>
      <c r="BA64" s="29">
        <f>SAM_working2!BA64</f>
        <v>12431979.1715737</v>
      </c>
      <c r="BB64" s="29">
        <f>SAM_working2!BB64</f>
        <v>226381834.95785999</v>
      </c>
      <c r="BC64" s="29">
        <f>SAM_working2!BC64</f>
        <v>28527606.271055602</v>
      </c>
      <c r="BD64" s="29">
        <f>SAM_working2!BD64</f>
        <v>297278213.14605701</v>
      </c>
      <c r="BE64" s="29">
        <f>SAM_working2!BE64</f>
        <v>1471305.16932844</v>
      </c>
      <c r="BF64" s="29">
        <f>SAM_working2!BF64</f>
        <v>206386714.48507401</v>
      </c>
      <c r="BG64" s="29">
        <f>SAM_working2!BG64</f>
        <v>89396382.7911015</v>
      </c>
      <c r="BH64" s="29">
        <f>SAM_working2!BH64</f>
        <v>162457852.74768901</v>
      </c>
      <c r="BI64" s="29">
        <f>SAM_working2!BI64</f>
        <v>221234510.505014</v>
      </c>
      <c r="BJ64" s="29">
        <f>SAM_working2!BJ64</f>
        <v>1362336878.0840499</v>
      </c>
      <c r="BK64" s="29">
        <f>SAM_working2!BK64</f>
        <v>40535448.805377103</v>
      </c>
      <c r="BL64" s="29">
        <f>SAM_working2!BL64</f>
        <v>25047507133.157001</v>
      </c>
      <c r="BM64" s="29">
        <f>SAM_working2!BM64</f>
        <v>1065222264.41338</v>
      </c>
      <c r="BN64" s="29">
        <f>SAM_working2!BN64</f>
        <v>8626994325.7478104</v>
      </c>
      <c r="BO64" s="29">
        <f>SAM_working2!BO64</f>
        <v>554337197.22416902</v>
      </c>
      <c r="BP64" s="29">
        <f>SAM_working2!BP64</f>
        <v>986419133.06289005</v>
      </c>
      <c r="BQ64" s="29">
        <f>SAM_working2!BQ64</f>
        <v>2007344265.1693001</v>
      </c>
      <c r="BR64" s="29">
        <f>SAM_working2!BR64</f>
        <v>31088904.829734001</v>
      </c>
      <c r="BS64" s="29">
        <f>SAM_working2!BS64</f>
        <v>726288527.71466506</v>
      </c>
      <c r="BT64" s="29">
        <f>SAM_working2!BT64</f>
        <v>136695408.95364001</v>
      </c>
      <c r="BU64" s="29">
        <f>SAM_working2!BU64</f>
        <v>420621635.82593</v>
      </c>
      <c r="BV64" s="29">
        <f>SAM_working2!BV64</f>
        <v>1234579166.04216</v>
      </c>
      <c r="BW64" s="29">
        <f>SAM_working2!BW64</f>
        <v>924974115.50339496</v>
      </c>
      <c r="BX64" s="29">
        <f>SAM_working2!BX64</f>
        <v>271680462.72570199</v>
      </c>
      <c r="BY64" s="29">
        <f>SAM_working2!BY64</f>
        <v>1955308119.7544799</v>
      </c>
      <c r="BZ64" s="29">
        <f>SAM_working2!BZ64</f>
        <v>224625265.583689</v>
      </c>
      <c r="CA64" s="29">
        <f>SAM_working2!CA64</f>
        <v>107722590.474346</v>
      </c>
      <c r="CB64" s="29">
        <f>SAM_working2!CB64</f>
        <v>169302884.09252799</v>
      </c>
      <c r="CC64" s="29">
        <f>SAM_working2!CC64</f>
        <v>115369682.068976</v>
      </c>
      <c r="CD64" s="29">
        <f>SAM_working2!CD64</f>
        <v>840060110.74555099</v>
      </c>
      <c r="CE64" s="29">
        <f>SAM_working2!CE64</f>
        <v>119969287.46318799</v>
      </c>
      <c r="CF64" s="29">
        <f>SAM_working2!CF64</f>
        <v>199806473.366413</v>
      </c>
      <c r="CG64" s="29">
        <f>SAM_working2!CG64</f>
        <v>245178705.690465</v>
      </c>
      <c r="CH64" s="29">
        <f>SAM_working2!CH64</f>
        <v>0</v>
      </c>
      <c r="CI64" s="29">
        <f>SAM_working2!CI64</f>
        <v>2742163547.78266</v>
      </c>
      <c r="CJ64" s="29">
        <f>SAM_working2!CJ64</f>
        <v>0</v>
      </c>
      <c r="CK64" s="29">
        <f>SAM_working2!CK64</f>
        <v>0</v>
      </c>
      <c r="CL64" s="29">
        <f>SAM_working2!CL64</f>
        <v>0</v>
      </c>
      <c r="CM64" s="29">
        <f>SAM_working2!CM64</f>
        <v>0</v>
      </c>
      <c r="CN64" s="29">
        <f>SAM_working2!CN64</f>
        <v>0</v>
      </c>
      <c r="CO64" s="29">
        <f>SAM_working2!CO64</f>
        <v>1027176360.93232</v>
      </c>
      <c r="CP64" s="29">
        <f>SAM_working2!CP64</f>
        <v>1542433455.0701399</v>
      </c>
      <c r="CQ64" s="29">
        <f>SAM_working2!CQ64</f>
        <v>1349567603.0409501</v>
      </c>
      <c r="CR64" s="29">
        <f>SAM_working2!CR64</f>
        <v>1381879437.40979</v>
      </c>
      <c r="CS64" s="29">
        <f>SAM_working2!CS64</f>
        <v>3344282830.2181902</v>
      </c>
      <c r="CT64" s="29">
        <f>SAM_working2!CT64</f>
        <v>4339551063.8224697</v>
      </c>
      <c r="CU64" s="29">
        <f>SAM_working2!CU64</f>
        <v>7142581413.1921101</v>
      </c>
      <c r="CV64" s="29">
        <f>SAM_working2!CV64</f>
        <v>5220362585.39746</v>
      </c>
      <c r="CW64" s="29">
        <f>SAM_working2!CW64</f>
        <v>12472832251.776199</v>
      </c>
      <c r="CX64" s="29">
        <f>SAM_working2!CX64</f>
        <v>26995981.487328399</v>
      </c>
      <c r="CY64" s="29">
        <f>SAM_working2!CY64</f>
        <v>0</v>
      </c>
      <c r="CZ64" s="29">
        <f>SAM_working2!CZ64</f>
        <v>0</v>
      </c>
      <c r="DA64" s="29">
        <f>SAM_working2!DA64</f>
        <v>118167389.52771001</v>
      </c>
      <c r="DB64" s="29">
        <f>SAM_working2!DB64</f>
        <v>64763678.170146398</v>
      </c>
      <c r="DC64" s="29">
        <f>SAM_working2!DC64</f>
        <v>462665803.18099701</v>
      </c>
      <c r="DD64" s="29">
        <f>SAM_working2!DD64</f>
        <v>0</v>
      </c>
      <c r="DE64" s="29">
        <f>SAM_working2!DE64</f>
        <v>0</v>
      </c>
      <c r="DF64" s="29">
        <f>SAM_working2!DF64</f>
        <v>2903623.2728606001</v>
      </c>
      <c r="DG64" s="29">
        <f>SAM_working2!DG64</f>
        <v>0</v>
      </c>
      <c r="DH64" s="29">
        <f>SAM_working2!DH64</f>
        <v>1372687012.91803</v>
      </c>
      <c r="DI64" s="29">
        <f>SAM_working2!DI64</f>
        <v>2090790.00972243</v>
      </c>
      <c r="DJ64" s="29">
        <f t="shared" si="0"/>
        <v>102428491576.69881</v>
      </c>
    </row>
    <row r="65" spans="1:114">
      <c r="A65" t="s">
        <v>64</v>
      </c>
      <c r="B65" s="29">
        <f>SAM_working2!B65</f>
        <v>0</v>
      </c>
      <c r="C65" s="29">
        <f>SAM_working2!C65</f>
        <v>0</v>
      </c>
      <c r="D65" s="60">
        <f>SAM_working2!D65-FV_proportion_col!G65</f>
        <v>0</v>
      </c>
      <c r="E65" s="60">
        <f>SAM_working2!E65-FV_proportion_col!H65</f>
        <v>0</v>
      </c>
      <c r="F65" s="29">
        <f>SAM_working2!F65</f>
        <v>0</v>
      </c>
      <c r="G65" s="29">
        <f>SAM_working2!G65</f>
        <v>0</v>
      </c>
      <c r="H65" s="29">
        <f>SAM_working2!H65</f>
        <v>0</v>
      </c>
      <c r="I65" s="29">
        <f>SAM_working2!I65</f>
        <v>0</v>
      </c>
      <c r="J65" s="29">
        <f>SAM_working2!J65</f>
        <v>0</v>
      </c>
      <c r="K65" s="29">
        <f>SAM_working2!K65</f>
        <v>0</v>
      </c>
      <c r="L65" s="29">
        <f>SAM_working2!L65</f>
        <v>0</v>
      </c>
      <c r="M65" s="29">
        <f>SAM_working2!M65</f>
        <v>0</v>
      </c>
      <c r="N65" s="29">
        <f>SAM_working2!N65</f>
        <v>0</v>
      </c>
      <c r="O65" s="29">
        <f>SAM_working2!O65</f>
        <v>0</v>
      </c>
      <c r="P65" s="29">
        <f>SAM_working2!P65</f>
        <v>0</v>
      </c>
      <c r="Q65" s="29">
        <f>SAM_working2!Q65</f>
        <v>0</v>
      </c>
      <c r="R65" s="29">
        <f>SAM_working2!R65</f>
        <v>0</v>
      </c>
      <c r="S65" s="29">
        <f>SAM_working2!S65</f>
        <v>0</v>
      </c>
      <c r="T65" s="29">
        <f>SAM_working2!T65</f>
        <v>0</v>
      </c>
      <c r="U65" s="29">
        <f>SAM_working2!U65</f>
        <v>0</v>
      </c>
      <c r="V65" s="29">
        <f>SAM_working2!V65</f>
        <v>0</v>
      </c>
      <c r="W65" s="29">
        <f>SAM_working2!W65</f>
        <v>0</v>
      </c>
      <c r="X65" s="29">
        <f>SAM_working2!X65</f>
        <v>0</v>
      </c>
      <c r="Y65" s="29">
        <f>SAM_working2!Y65</f>
        <v>0</v>
      </c>
      <c r="Z65" s="29">
        <f>SAM_working2!Z65</f>
        <v>0</v>
      </c>
      <c r="AA65" s="29">
        <f>SAM_working2!AA65</f>
        <v>0</v>
      </c>
      <c r="AB65" s="29">
        <f>SAM_working2!AB65</f>
        <v>0</v>
      </c>
      <c r="AC65" s="29">
        <f>SAM_working2!AC65</f>
        <v>0</v>
      </c>
      <c r="AD65" s="29">
        <f>SAM_working2!AD65</f>
        <v>0</v>
      </c>
      <c r="AE65" s="29">
        <f>SAM_working2!AE65</f>
        <v>0</v>
      </c>
      <c r="AF65" s="29">
        <f>SAM_working2!AF65</f>
        <v>0</v>
      </c>
      <c r="AG65" s="29">
        <f>SAM_working2!AG65</f>
        <v>0</v>
      </c>
      <c r="AH65" s="29">
        <f>SAM_working2!AH65</f>
        <v>0</v>
      </c>
      <c r="AI65" s="29">
        <f>SAM_working2!AI65</f>
        <v>0</v>
      </c>
      <c r="AJ65" s="29">
        <f>SAM_working2!AJ65</f>
        <v>0</v>
      </c>
      <c r="AK65" s="29">
        <f>SAM_working2!AK65</f>
        <v>0</v>
      </c>
      <c r="AL65" s="29">
        <f>SAM_working2!AL65</f>
        <v>0</v>
      </c>
      <c r="AM65" s="29">
        <f>SAM_working2!AM65</f>
        <v>0</v>
      </c>
      <c r="AN65" s="29">
        <f>SAM_working2!AN65</f>
        <v>0</v>
      </c>
      <c r="AO65" s="29">
        <f>SAM_working2!AO65</f>
        <v>0</v>
      </c>
      <c r="AP65" s="29">
        <f>SAM_working2!AP65</f>
        <v>0</v>
      </c>
      <c r="AQ65" s="29">
        <f>SAM_working2!AQ65</f>
        <v>0</v>
      </c>
      <c r="AR65" s="29">
        <f>SAM_working2!AR65</f>
        <v>0</v>
      </c>
      <c r="AS65" s="29">
        <f>SAM_working2!AS65</f>
        <v>0</v>
      </c>
      <c r="AT65" s="29">
        <f>SAM_working2!AT65</f>
        <v>0</v>
      </c>
      <c r="AU65" s="29">
        <f>SAM_working2!AU65</f>
        <v>0</v>
      </c>
      <c r="AV65" s="29">
        <f>SAM_working2!AV65</f>
        <v>0</v>
      </c>
      <c r="AW65" s="29">
        <f>SAM_working2!AW65</f>
        <v>0</v>
      </c>
      <c r="AX65" s="29">
        <f>SAM_working2!AX65</f>
        <v>0</v>
      </c>
      <c r="AY65" s="29">
        <f>SAM_working2!AY65</f>
        <v>0</v>
      </c>
      <c r="AZ65" s="29">
        <f>SAM_working2!AZ65</f>
        <v>0</v>
      </c>
      <c r="BA65" s="29">
        <f>SAM_working2!BA65</f>
        <v>0</v>
      </c>
      <c r="BB65" s="29">
        <f>SAM_working2!BB65</f>
        <v>0</v>
      </c>
      <c r="BC65" s="29">
        <f>SAM_working2!BC65</f>
        <v>0</v>
      </c>
      <c r="BD65" s="29">
        <f>SAM_working2!BD65</f>
        <v>0</v>
      </c>
      <c r="BE65" s="29">
        <f>SAM_working2!BE65</f>
        <v>0</v>
      </c>
      <c r="BF65" s="29">
        <f>SAM_working2!BF65</f>
        <v>0</v>
      </c>
      <c r="BG65" s="29">
        <f>SAM_working2!BG65</f>
        <v>0</v>
      </c>
      <c r="BH65" s="29">
        <f>SAM_working2!BH65</f>
        <v>0</v>
      </c>
      <c r="BI65" s="29">
        <f>SAM_working2!BI65</f>
        <v>0</v>
      </c>
      <c r="BJ65" s="29">
        <f>SAM_working2!BJ65</f>
        <v>0</v>
      </c>
      <c r="BK65" s="29">
        <f>SAM_working2!BK65</f>
        <v>0</v>
      </c>
      <c r="BL65" s="29">
        <f>SAM_working2!BL65</f>
        <v>369093528.30084097</v>
      </c>
      <c r="BM65" s="29">
        <f>SAM_working2!BM65</f>
        <v>800934601.64769697</v>
      </c>
      <c r="BN65" s="29">
        <f>SAM_working2!BN65</f>
        <v>0</v>
      </c>
      <c r="BO65" s="29">
        <f>SAM_working2!BO65</f>
        <v>0</v>
      </c>
      <c r="BP65" s="29">
        <f>SAM_working2!BP65</f>
        <v>0</v>
      </c>
      <c r="BQ65" s="29">
        <f>SAM_working2!BQ65</f>
        <v>0</v>
      </c>
      <c r="BR65" s="29">
        <f>SAM_working2!BR65</f>
        <v>8347334.1624229504</v>
      </c>
      <c r="BS65" s="29">
        <f>SAM_working2!BS65</f>
        <v>0</v>
      </c>
      <c r="BT65" s="29">
        <f>SAM_working2!BT65</f>
        <v>0</v>
      </c>
      <c r="BU65" s="29">
        <f>SAM_working2!BU65</f>
        <v>0</v>
      </c>
      <c r="BV65" s="29">
        <f>SAM_working2!BV65</f>
        <v>0</v>
      </c>
      <c r="BW65" s="29">
        <f>SAM_working2!BW65</f>
        <v>0</v>
      </c>
      <c r="BX65" s="29">
        <f>SAM_working2!BX65</f>
        <v>0</v>
      </c>
      <c r="BY65" s="29">
        <f>SAM_working2!BY65</f>
        <v>0</v>
      </c>
      <c r="BZ65" s="29">
        <f>SAM_working2!BZ65</f>
        <v>0</v>
      </c>
      <c r="CA65" s="29">
        <f>SAM_working2!CA65</f>
        <v>0</v>
      </c>
      <c r="CB65" s="29">
        <f>SAM_working2!CB65</f>
        <v>0</v>
      </c>
      <c r="CC65" s="29">
        <f>SAM_working2!CC65</f>
        <v>0</v>
      </c>
      <c r="CD65" s="29">
        <f>SAM_working2!CD65</f>
        <v>0</v>
      </c>
      <c r="CE65" s="29">
        <f>SAM_working2!CE65</f>
        <v>0</v>
      </c>
      <c r="CF65" s="29">
        <f>SAM_working2!CF65</f>
        <v>0</v>
      </c>
      <c r="CG65" s="29">
        <f>SAM_working2!CG65</f>
        <v>0</v>
      </c>
      <c r="CH65" s="29">
        <f>SAM_working2!CH65</f>
        <v>0</v>
      </c>
      <c r="CI65" s="29">
        <f>SAM_working2!CI65</f>
        <v>0</v>
      </c>
      <c r="CJ65" s="29">
        <f>SAM_working2!CJ65</f>
        <v>0</v>
      </c>
      <c r="CK65" s="29">
        <f>SAM_working2!CK65</f>
        <v>0</v>
      </c>
      <c r="CL65" s="29">
        <f>SAM_working2!CL65</f>
        <v>0</v>
      </c>
      <c r="CM65" s="29">
        <f>SAM_working2!CM65</f>
        <v>0</v>
      </c>
      <c r="CN65" s="29">
        <f>SAM_working2!CN65</f>
        <v>0</v>
      </c>
      <c r="CO65" s="29">
        <f>SAM_working2!CO65</f>
        <v>1301359186.7681301</v>
      </c>
      <c r="CP65" s="29">
        <f>SAM_working2!CP65</f>
        <v>1398109093.0847399</v>
      </c>
      <c r="CQ65" s="29">
        <f>SAM_working2!CQ65</f>
        <v>1040866746.66216</v>
      </c>
      <c r="CR65" s="29">
        <f>SAM_working2!CR65</f>
        <v>1084301849.7799101</v>
      </c>
      <c r="CS65" s="29">
        <f>SAM_working2!CS65</f>
        <v>2479544834.4942799</v>
      </c>
      <c r="CT65" s="29">
        <f>SAM_working2!CT65</f>
        <v>2361620025.7362299</v>
      </c>
      <c r="CU65" s="29">
        <f>SAM_working2!CU65</f>
        <v>4498694850.1280203</v>
      </c>
      <c r="CV65" s="29">
        <f>SAM_working2!CV65</f>
        <v>3764242892.8536</v>
      </c>
      <c r="CW65" s="29">
        <f>SAM_working2!CW65</f>
        <v>9635097714.3946705</v>
      </c>
      <c r="CX65" s="29">
        <f>SAM_working2!CX65</f>
        <v>0</v>
      </c>
      <c r="CY65" s="29">
        <f>SAM_working2!CY65</f>
        <v>0</v>
      </c>
      <c r="CZ65" s="29">
        <f>SAM_working2!CZ65</f>
        <v>0</v>
      </c>
      <c r="DA65" s="29">
        <f>SAM_working2!DA65</f>
        <v>0</v>
      </c>
      <c r="DB65" s="29">
        <f>SAM_working2!DB65</f>
        <v>0</v>
      </c>
      <c r="DC65" s="29">
        <f>SAM_working2!DC65</f>
        <v>0</v>
      </c>
      <c r="DD65" s="29">
        <f>SAM_working2!DD65</f>
        <v>0</v>
      </c>
      <c r="DE65" s="29">
        <f>SAM_working2!DE65</f>
        <v>0</v>
      </c>
      <c r="DF65" s="29">
        <f>SAM_working2!DF65</f>
        <v>0</v>
      </c>
      <c r="DG65" s="29">
        <f>SAM_working2!DG65</f>
        <v>0</v>
      </c>
      <c r="DH65" s="29">
        <f>SAM_working2!DH65</f>
        <v>0</v>
      </c>
      <c r="DI65" s="29">
        <f>SAM_working2!DI65</f>
        <v>3346934.1471977802</v>
      </c>
      <c r="DJ65" s="29">
        <f t="shared" si="0"/>
        <v>28745559592.159901</v>
      </c>
    </row>
    <row r="66" spans="1:114">
      <c r="A66" t="s">
        <v>65</v>
      </c>
      <c r="B66" s="29">
        <f>SAM_working2!B66</f>
        <v>106315812.463801</v>
      </c>
      <c r="C66" s="29">
        <f>SAM_working2!C66</f>
        <v>0</v>
      </c>
      <c r="D66" s="60">
        <f>SAM_working2!D66-FV_proportion_col!G66</f>
        <v>122035072.328554</v>
      </c>
      <c r="E66" s="60">
        <f>SAM_working2!E66-FV_proportion_col!H66</f>
        <v>62722371.411726199</v>
      </c>
      <c r="F66" s="29">
        <f>SAM_working2!F66</f>
        <v>174851969.31967199</v>
      </c>
      <c r="G66" s="29">
        <f>SAM_working2!G66</f>
        <v>101459.65584242099</v>
      </c>
      <c r="H66" s="29">
        <f>SAM_working2!H66</f>
        <v>9088.5296459118908</v>
      </c>
      <c r="I66" s="29">
        <f>SAM_working2!I66</f>
        <v>9232.0981790310307</v>
      </c>
      <c r="J66" s="29">
        <f>SAM_working2!J66</f>
        <v>55662836.333477803</v>
      </c>
      <c r="K66" s="29">
        <f>SAM_working2!K66</f>
        <v>7676431.9201945001</v>
      </c>
      <c r="L66" s="29">
        <f>SAM_working2!L66</f>
        <v>10896499.4671377</v>
      </c>
      <c r="M66" s="29">
        <f>SAM_working2!M66</f>
        <v>695342380.13603497</v>
      </c>
      <c r="N66" s="29">
        <f>SAM_working2!N66</f>
        <v>2119470770.0536301</v>
      </c>
      <c r="O66" s="29">
        <f>SAM_working2!O66</f>
        <v>488688954.40309799</v>
      </c>
      <c r="P66" s="29">
        <f>SAM_working2!P66</f>
        <v>270163667.76373899</v>
      </c>
      <c r="Q66" s="29">
        <f>SAM_working2!Q66</f>
        <v>10215192.425703401</v>
      </c>
      <c r="R66" s="29">
        <f>SAM_working2!R66</f>
        <v>21071511.194855399</v>
      </c>
      <c r="S66" s="29">
        <f>SAM_working2!S66</f>
        <v>19754466.706659202</v>
      </c>
      <c r="T66" s="29">
        <f>SAM_working2!T66</f>
        <v>399514.59564832598</v>
      </c>
      <c r="U66" s="29">
        <f>SAM_working2!U66</f>
        <v>67470815.549275801</v>
      </c>
      <c r="V66" s="29">
        <f>SAM_working2!V66</f>
        <v>179086646.95095399</v>
      </c>
      <c r="W66" s="29">
        <f>SAM_working2!W66</f>
        <v>166451974.18090299</v>
      </c>
      <c r="X66" s="29">
        <f>SAM_working2!X66</f>
        <v>4107346.5769575601</v>
      </c>
      <c r="Y66" s="29">
        <f>SAM_working2!Y66</f>
        <v>98125802.0895928</v>
      </c>
      <c r="Z66" s="29">
        <f>SAM_working2!Z66</f>
        <v>206844839.71648699</v>
      </c>
      <c r="AA66" s="29">
        <f>SAM_working2!AA66</f>
        <v>98827686.631736204</v>
      </c>
      <c r="AB66" s="29">
        <f>SAM_working2!AB66</f>
        <v>28638346.812125899</v>
      </c>
      <c r="AC66" s="29">
        <f>SAM_working2!AC66</f>
        <v>567174277.94036198</v>
      </c>
      <c r="AD66" s="29">
        <f>SAM_working2!AD66</f>
        <v>111786985.877554</v>
      </c>
      <c r="AE66" s="29">
        <f>SAM_working2!AE66</f>
        <v>29162068.533489101</v>
      </c>
      <c r="AF66" s="29">
        <f>SAM_working2!AF66</f>
        <v>114554496.09964</v>
      </c>
      <c r="AG66" s="29">
        <f>SAM_working2!AG66</f>
        <v>57145906.525523499</v>
      </c>
      <c r="AH66" s="29">
        <f>SAM_working2!AH66</f>
        <v>102720715.40688001</v>
      </c>
      <c r="AI66" s="29">
        <f>SAM_working2!AI66</f>
        <v>127490970.11273301</v>
      </c>
      <c r="AJ66" s="29">
        <f>SAM_working2!AJ66</f>
        <v>10066759473.8636</v>
      </c>
      <c r="AK66" s="29">
        <f>SAM_working2!AK66</f>
        <v>950890259.06704605</v>
      </c>
      <c r="AL66" s="29">
        <f>SAM_working2!AL66</f>
        <v>205833132.427856</v>
      </c>
      <c r="AM66" s="29">
        <f>SAM_working2!AM66</f>
        <v>323875616.70464998</v>
      </c>
      <c r="AN66" s="29">
        <f>SAM_working2!AN66</f>
        <v>2036555913.1689899</v>
      </c>
      <c r="AO66" s="29">
        <f>SAM_working2!AO66</f>
        <v>1461322699.9075501</v>
      </c>
      <c r="AP66" s="29">
        <f>SAM_working2!AP66</f>
        <v>450273808.81800801</v>
      </c>
      <c r="AQ66" s="29">
        <f>SAM_working2!AQ66</f>
        <v>2845090847.3561602</v>
      </c>
      <c r="AR66" s="29">
        <f>SAM_working2!AR66</f>
        <v>1964449040.78128</v>
      </c>
      <c r="AS66" s="29">
        <f>SAM_working2!AS66</f>
        <v>1288150048.34516</v>
      </c>
      <c r="AT66" s="29">
        <f>SAM_working2!AT66</f>
        <v>29177206.932397898</v>
      </c>
      <c r="AU66" s="29">
        <f>SAM_working2!AU66</f>
        <v>7976603.5548206596</v>
      </c>
      <c r="AV66" s="29">
        <f>SAM_working2!AV66</f>
        <v>63724729.013560399</v>
      </c>
      <c r="AW66" s="29">
        <f>SAM_working2!AW66</f>
        <v>881259171.85218203</v>
      </c>
      <c r="AX66" s="29">
        <f>SAM_working2!AX66</f>
        <v>562499899.39459395</v>
      </c>
      <c r="AY66" s="29">
        <f>SAM_working2!AY66</f>
        <v>23555718.083404701</v>
      </c>
      <c r="AZ66" s="29">
        <f>SAM_working2!AZ66</f>
        <v>181168734.0492</v>
      </c>
      <c r="BA66" s="29">
        <f>SAM_working2!BA66</f>
        <v>66735749.422596902</v>
      </c>
      <c r="BB66" s="29">
        <f>SAM_working2!BB66</f>
        <v>1023366273.55452</v>
      </c>
      <c r="BC66" s="29">
        <f>SAM_working2!BC66</f>
        <v>561536331.31416798</v>
      </c>
      <c r="BD66" s="29">
        <f>SAM_working2!BD66</f>
        <v>1060743383.33178</v>
      </c>
      <c r="BE66" s="29">
        <f>SAM_working2!BE66</f>
        <v>277725316.526088</v>
      </c>
      <c r="BF66" s="29">
        <f>SAM_working2!BF66</f>
        <v>2043795537.8192999</v>
      </c>
      <c r="BG66" s="29">
        <f>SAM_working2!BG66</f>
        <v>1825310004.5671501</v>
      </c>
      <c r="BH66" s="29">
        <f>SAM_working2!BH66</f>
        <v>1282976007.63749</v>
      </c>
      <c r="BI66" s="29">
        <f>SAM_working2!BI66</f>
        <v>512791981.09674698</v>
      </c>
      <c r="BJ66" s="29">
        <f>SAM_working2!BJ66</f>
        <v>4053084402.6166701</v>
      </c>
      <c r="BK66" s="29">
        <f>SAM_working2!BK66</f>
        <v>1438896992.9751</v>
      </c>
      <c r="BL66" s="29">
        <f>SAM_working2!BL66</f>
        <v>1728318946.0229101</v>
      </c>
      <c r="BM66" s="29">
        <f>SAM_working2!BM66</f>
        <v>67451395.235291794</v>
      </c>
      <c r="BN66" s="29">
        <f>SAM_working2!BN66</f>
        <v>35572112780.740196</v>
      </c>
      <c r="BO66" s="29">
        <f>SAM_working2!BO66</f>
        <v>1211417611.83531</v>
      </c>
      <c r="BP66" s="29">
        <f>SAM_working2!BP66</f>
        <v>608715538.52905297</v>
      </c>
      <c r="BQ66" s="29">
        <f>SAM_working2!BQ66</f>
        <v>26127639704.188801</v>
      </c>
      <c r="BR66" s="29">
        <f>SAM_working2!BR66</f>
        <v>3606231752.7205801</v>
      </c>
      <c r="BS66" s="29">
        <f>SAM_working2!BS66</f>
        <v>3731627994.4351001</v>
      </c>
      <c r="BT66" s="29">
        <f>SAM_working2!BT66</f>
        <v>355620615.83901602</v>
      </c>
      <c r="BU66" s="29">
        <f>SAM_working2!BU66</f>
        <v>2968457138.1638899</v>
      </c>
      <c r="BV66" s="29">
        <f>SAM_working2!BV66</f>
        <v>7987703595.7848597</v>
      </c>
      <c r="BW66" s="29">
        <f>SAM_working2!BW66</f>
        <v>5965713226.8589296</v>
      </c>
      <c r="BX66" s="29">
        <f>SAM_working2!BX66</f>
        <v>3410269841.6759501</v>
      </c>
      <c r="BY66" s="29">
        <f>SAM_working2!BY66</f>
        <v>3415395750.0820999</v>
      </c>
      <c r="BZ66" s="29">
        <f>SAM_working2!BZ66</f>
        <v>2556191234.3274002</v>
      </c>
      <c r="CA66" s="29">
        <f>SAM_working2!CA66</f>
        <v>286494688.05118102</v>
      </c>
      <c r="CB66" s="29">
        <f>SAM_working2!CB66</f>
        <v>1879187216.28598</v>
      </c>
      <c r="CC66" s="29">
        <f>SAM_working2!CC66</f>
        <v>646411594.86004996</v>
      </c>
      <c r="CD66" s="29">
        <f>SAM_working2!CD66</f>
        <v>8695669304.3964996</v>
      </c>
      <c r="CE66" s="29">
        <f>SAM_working2!CE66</f>
        <v>2817414161.41466</v>
      </c>
      <c r="CF66" s="29">
        <f>SAM_working2!CF66</f>
        <v>4307141930.8282003</v>
      </c>
      <c r="CG66" s="29">
        <f>SAM_working2!CG66</f>
        <v>3082507085.2075901</v>
      </c>
      <c r="CH66" s="29">
        <f>SAM_working2!CH66</f>
        <v>0</v>
      </c>
      <c r="CI66" s="29">
        <f>SAM_working2!CI66</f>
        <v>762329752.32394695</v>
      </c>
      <c r="CJ66" s="29">
        <f>SAM_working2!CJ66</f>
        <v>0</v>
      </c>
      <c r="CK66" s="29">
        <f>SAM_working2!CK66</f>
        <v>0</v>
      </c>
      <c r="CL66" s="29">
        <f>SAM_working2!CL66</f>
        <v>0</v>
      </c>
      <c r="CM66" s="29">
        <f>SAM_working2!CM66</f>
        <v>0</v>
      </c>
      <c r="CN66" s="29">
        <f>SAM_working2!CN66</f>
        <v>0</v>
      </c>
      <c r="CO66" s="29">
        <f>SAM_working2!CO66</f>
        <v>15505531331.312799</v>
      </c>
      <c r="CP66" s="29">
        <f>SAM_working2!CP66</f>
        <v>27882318183.055801</v>
      </c>
      <c r="CQ66" s="29">
        <f>SAM_working2!CQ66</f>
        <v>12245508676.2871</v>
      </c>
      <c r="CR66" s="29">
        <f>SAM_working2!CR66</f>
        <v>17474526360.507401</v>
      </c>
      <c r="CS66" s="29">
        <f>SAM_working2!CS66</f>
        <v>38303333368.618202</v>
      </c>
      <c r="CT66" s="29">
        <f>SAM_working2!CT66</f>
        <v>46184133265.845299</v>
      </c>
      <c r="CU66" s="29">
        <f>SAM_working2!CU66</f>
        <v>63198024103.816399</v>
      </c>
      <c r="CV66" s="29">
        <f>SAM_working2!CV66</f>
        <v>46323476629.205597</v>
      </c>
      <c r="CW66" s="29">
        <f>SAM_working2!CW66</f>
        <v>143731773846.383</v>
      </c>
      <c r="CX66" s="29">
        <f>SAM_working2!CX66</f>
        <v>267573585.01838699</v>
      </c>
      <c r="CY66" s="29">
        <f>SAM_working2!CY66</f>
        <v>64175920.828152001</v>
      </c>
      <c r="CZ66" s="29">
        <f>SAM_working2!CZ66</f>
        <v>0</v>
      </c>
      <c r="DA66" s="29">
        <f>SAM_working2!DA66</f>
        <v>2655850411.3645501</v>
      </c>
      <c r="DB66" s="29">
        <f>SAM_working2!DB66</f>
        <v>121615899.848401</v>
      </c>
      <c r="DC66" s="29">
        <f>SAM_working2!DC66</f>
        <v>271397726.79606402</v>
      </c>
      <c r="DD66" s="29">
        <f>SAM_working2!DD66</f>
        <v>0</v>
      </c>
      <c r="DE66" s="29">
        <f>SAM_working2!DE66</f>
        <v>0</v>
      </c>
      <c r="DF66" s="29">
        <f>SAM_working2!DF66</f>
        <v>63854661468.804398</v>
      </c>
      <c r="DG66" s="29">
        <f>SAM_working2!DG66</f>
        <v>0</v>
      </c>
      <c r="DH66" s="29">
        <f>SAM_working2!DH66</f>
        <v>443879430.86580902</v>
      </c>
      <c r="DI66" s="29">
        <f>SAM_working2!DI66</f>
        <v>52585327927.541397</v>
      </c>
      <c r="DJ66" s="29">
        <f t="shared" si="0"/>
        <v>696517631989.90015</v>
      </c>
    </row>
    <row r="67" spans="1:114">
      <c r="A67" t="s">
        <v>66</v>
      </c>
      <c r="B67" s="29">
        <f>SAM_working2!B67</f>
        <v>61398753.885266401</v>
      </c>
      <c r="C67" s="29">
        <f>SAM_working2!C67</f>
        <v>0</v>
      </c>
      <c r="D67" s="60">
        <f>SAM_working2!D67-FV_proportion_col!G67</f>
        <v>110183884.88582499</v>
      </c>
      <c r="E67" s="60">
        <f>SAM_working2!E67-FV_proportion_col!H67</f>
        <v>60060674.996074803</v>
      </c>
      <c r="F67" s="29">
        <f>SAM_working2!F67</f>
        <v>62614195.905689798</v>
      </c>
      <c r="G67" s="29">
        <f>SAM_working2!G67</f>
        <v>143432.07073887001</v>
      </c>
      <c r="H67" s="29">
        <f>SAM_working2!H67</f>
        <v>0.99884284773823995</v>
      </c>
      <c r="I67" s="29">
        <f>SAM_working2!I67</f>
        <v>169278.382539521</v>
      </c>
      <c r="J67" s="29">
        <f>SAM_working2!J67</f>
        <v>101744891.351881</v>
      </c>
      <c r="K67" s="29">
        <f>SAM_working2!K67</f>
        <v>37231035.153898299</v>
      </c>
      <c r="L67" s="29">
        <f>SAM_working2!L67</f>
        <v>39801100.915995903</v>
      </c>
      <c r="M67" s="29">
        <f>SAM_working2!M67</f>
        <v>121365875.967351</v>
      </c>
      <c r="N67" s="29">
        <f>SAM_working2!N67</f>
        <v>2732021994.5427999</v>
      </c>
      <c r="O67" s="29">
        <f>SAM_working2!O67</f>
        <v>151725384.79005101</v>
      </c>
      <c r="P67" s="29">
        <f>SAM_working2!P67</f>
        <v>38802680.476438798</v>
      </c>
      <c r="Q67" s="29">
        <f>SAM_working2!Q67</f>
        <v>916586.82972352498</v>
      </c>
      <c r="R67" s="29">
        <f>SAM_working2!R67</f>
        <v>1353779.36985148</v>
      </c>
      <c r="S67" s="29">
        <f>SAM_working2!S67</f>
        <v>182073793.262918</v>
      </c>
      <c r="T67" s="29">
        <f>SAM_working2!T67</f>
        <v>121698583.027089</v>
      </c>
      <c r="U67" s="29">
        <f>SAM_working2!U67</f>
        <v>16057975.690776501</v>
      </c>
      <c r="V67" s="29">
        <f>SAM_working2!V67</f>
        <v>28506691.865061</v>
      </c>
      <c r="W67" s="29">
        <f>SAM_working2!W67</f>
        <v>21238533.196095701</v>
      </c>
      <c r="X67" s="29">
        <f>SAM_working2!X67</f>
        <v>83001055.729845494</v>
      </c>
      <c r="Y67" s="29">
        <f>SAM_working2!Y67</f>
        <v>77543519.287362695</v>
      </c>
      <c r="Z67" s="29">
        <f>SAM_working2!Z67</f>
        <v>27851457.3159802</v>
      </c>
      <c r="AA67" s="29">
        <f>SAM_working2!AA67</f>
        <v>46746622.245224997</v>
      </c>
      <c r="AB67" s="29">
        <f>SAM_working2!AB67</f>
        <v>14865187.0974048</v>
      </c>
      <c r="AC67" s="29">
        <f>SAM_working2!AC67</f>
        <v>72966071.089417696</v>
      </c>
      <c r="AD67" s="29">
        <f>SAM_working2!AD67</f>
        <v>23195500.031420499</v>
      </c>
      <c r="AE67" s="29">
        <f>SAM_working2!AE67</f>
        <v>45048452.182065398</v>
      </c>
      <c r="AF67" s="29">
        <f>SAM_working2!AF67</f>
        <v>12855823.418885799</v>
      </c>
      <c r="AG67" s="29">
        <f>SAM_working2!AG67</f>
        <v>136086739.40981299</v>
      </c>
      <c r="AH67" s="29">
        <f>SAM_working2!AH67</f>
        <v>13309120.584607899</v>
      </c>
      <c r="AI67" s="29">
        <f>SAM_working2!AI67</f>
        <v>19067340.805032302</v>
      </c>
      <c r="AJ67" s="29">
        <f>SAM_working2!AJ67</f>
        <v>918139855.18273401</v>
      </c>
      <c r="AK67" s="29">
        <f>SAM_working2!AK67</f>
        <v>29067693.106558502</v>
      </c>
      <c r="AL67" s="29">
        <f>SAM_working2!AL67</f>
        <v>1966712.8021909001</v>
      </c>
      <c r="AM67" s="29">
        <f>SAM_working2!AM67</f>
        <v>19189766.350496002</v>
      </c>
      <c r="AN67" s="29">
        <f>SAM_working2!AN67</f>
        <v>23899837.897536099</v>
      </c>
      <c r="AO67" s="29">
        <f>SAM_working2!AO67</f>
        <v>27459823.694478501</v>
      </c>
      <c r="AP67" s="29">
        <f>SAM_working2!AP67</f>
        <v>12742890.826323699</v>
      </c>
      <c r="AQ67" s="29">
        <f>SAM_working2!AQ67</f>
        <v>13635059.052546101</v>
      </c>
      <c r="AR67" s="29">
        <f>SAM_working2!AR67</f>
        <v>16396087.5315683</v>
      </c>
      <c r="AS67" s="29">
        <f>SAM_working2!AS67</f>
        <v>22343793.2283017</v>
      </c>
      <c r="AT67" s="29">
        <f>SAM_working2!AT67</f>
        <v>1183548240.72312</v>
      </c>
      <c r="AU67" s="29">
        <f>SAM_working2!AU67</f>
        <v>261496205.03066501</v>
      </c>
      <c r="AV67" s="29">
        <f>SAM_working2!AV67</f>
        <v>378579925.463557</v>
      </c>
      <c r="AW67" s="29">
        <f>SAM_working2!AW67</f>
        <v>795407352.08554304</v>
      </c>
      <c r="AX67" s="29">
        <f>SAM_working2!AX67</f>
        <v>183612017.39029101</v>
      </c>
      <c r="AY67" s="29">
        <f>SAM_working2!AY67</f>
        <v>6099295.7344255401</v>
      </c>
      <c r="AZ67" s="29">
        <f>SAM_working2!AZ67</f>
        <v>73256911.508478299</v>
      </c>
      <c r="BA67" s="29">
        <f>SAM_working2!BA67</f>
        <v>17115898.091792598</v>
      </c>
      <c r="BB67" s="29">
        <f>SAM_working2!BB67</f>
        <v>462415422.895854</v>
      </c>
      <c r="BC67" s="29">
        <f>SAM_working2!BC67</f>
        <v>25053046.614686999</v>
      </c>
      <c r="BD67" s="29">
        <f>SAM_working2!BD67</f>
        <v>188167215.16465801</v>
      </c>
      <c r="BE67" s="29">
        <f>SAM_working2!BE67</f>
        <v>321161475.11906701</v>
      </c>
      <c r="BF67" s="29">
        <f>SAM_working2!BF67</f>
        <v>271990096.56828201</v>
      </c>
      <c r="BG67" s="29">
        <f>SAM_working2!BG67</f>
        <v>154925760.09765801</v>
      </c>
      <c r="BH67" s="29">
        <f>SAM_working2!BH67</f>
        <v>1152575840.2214701</v>
      </c>
      <c r="BI67" s="29">
        <f>SAM_working2!BI67</f>
        <v>49215033.940170497</v>
      </c>
      <c r="BJ67" s="29">
        <f>SAM_working2!BJ67</f>
        <v>182817477.97693899</v>
      </c>
      <c r="BK67" s="29">
        <f>SAM_working2!BK67</f>
        <v>113550545.305834</v>
      </c>
      <c r="BL67" s="29">
        <f>SAM_working2!BL67</f>
        <v>154384511.20092201</v>
      </c>
      <c r="BM67" s="29">
        <f>SAM_working2!BM67</f>
        <v>2763973.0095490301</v>
      </c>
      <c r="BN67" s="29">
        <f>SAM_working2!BN67</f>
        <v>815351709.57508302</v>
      </c>
      <c r="BO67" s="29">
        <f>SAM_working2!BO67</f>
        <v>683121882.31374395</v>
      </c>
      <c r="BP67" s="29">
        <f>SAM_working2!BP67</f>
        <v>403553950.57935601</v>
      </c>
      <c r="BQ67" s="29">
        <f>SAM_working2!BQ67</f>
        <v>950737141.86171305</v>
      </c>
      <c r="BR67" s="29">
        <f>SAM_working2!BR67</f>
        <v>219691339.48626399</v>
      </c>
      <c r="BS67" s="29">
        <f>SAM_working2!BS67</f>
        <v>535075082.64204001</v>
      </c>
      <c r="BT67" s="29">
        <f>SAM_working2!BT67</f>
        <v>209880305.927609</v>
      </c>
      <c r="BU67" s="29">
        <f>SAM_working2!BU67</f>
        <v>95938634.894453704</v>
      </c>
      <c r="BV67" s="29">
        <f>SAM_working2!BV67</f>
        <v>326943367.34865397</v>
      </c>
      <c r="BW67" s="29">
        <f>SAM_working2!BW67</f>
        <v>255976332.99774</v>
      </c>
      <c r="BX67" s="29">
        <f>SAM_working2!BX67</f>
        <v>51793053.458517998</v>
      </c>
      <c r="BY67" s="29">
        <f>SAM_working2!BY67</f>
        <v>53589228.464085601</v>
      </c>
      <c r="BZ67" s="29">
        <f>SAM_working2!BZ67</f>
        <v>207263734.17152199</v>
      </c>
      <c r="CA67" s="29">
        <f>SAM_working2!CA67</f>
        <v>6052969.2527200701</v>
      </c>
      <c r="CB67" s="29">
        <f>SAM_working2!CB67</f>
        <v>283229521.67236203</v>
      </c>
      <c r="CC67" s="29">
        <f>SAM_working2!CC67</f>
        <v>67230438.696820304</v>
      </c>
      <c r="CD67" s="29">
        <f>SAM_working2!CD67</f>
        <v>85804806.682603195</v>
      </c>
      <c r="CE67" s="29">
        <f>SAM_working2!CE67</f>
        <v>117857854.33381</v>
      </c>
      <c r="CF67" s="29">
        <f>SAM_working2!CF67</f>
        <v>133483231.41951901</v>
      </c>
      <c r="CG67" s="29">
        <f>SAM_working2!CG67</f>
        <v>38904020.114580803</v>
      </c>
      <c r="CH67" s="29">
        <f>SAM_working2!CH67</f>
        <v>0</v>
      </c>
      <c r="CI67" s="29">
        <f>SAM_working2!CI67</f>
        <v>64823316.890743397</v>
      </c>
      <c r="CJ67" s="29">
        <f>SAM_working2!CJ67</f>
        <v>0</v>
      </c>
      <c r="CK67" s="29">
        <f>SAM_working2!CK67</f>
        <v>0</v>
      </c>
      <c r="CL67" s="29">
        <f>SAM_working2!CL67</f>
        <v>0</v>
      </c>
      <c r="CM67" s="29">
        <f>SAM_working2!CM67</f>
        <v>0</v>
      </c>
      <c r="CN67" s="29">
        <f>SAM_working2!CN67</f>
        <v>0</v>
      </c>
      <c r="CO67" s="29">
        <f>SAM_working2!CO67</f>
        <v>190641787.958628</v>
      </c>
      <c r="CP67" s="29">
        <f>SAM_working2!CP67</f>
        <v>268227891.34174499</v>
      </c>
      <c r="CQ67" s="29">
        <f>SAM_working2!CQ67</f>
        <v>273167930.68856901</v>
      </c>
      <c r="CR67" s="29">
        <f>SAM_working2!CR67</f>
        <v>290558289.19838899</v>
      </c>
      <c r="CS67" s="29">
        <f>SAM_working2!CS67</f>
        <v>790679192.25287104</v>
      </c>
      <c r="CT67" s="29">
        <f>SAM_working2!CT67</f>
        <v>1072380010.46584</v>
      </c>
      <c r="CU67" s="29">
        <f>SAM_working2!CU67</f>
        <v>2182496622.4187799</v>
      </c>
      <c r="CV67" s="29">
        <f>SAM_working2!CV67</f>
        <v>1984464326.7799201</v>
      </c>
      <c r="CW67" s="29">
        <f>SAM_working2!CW67</f>
        <v>4978602185.7490597</v>
      </c>
      <c r="CX67" s="29">
        <f>SAM_working2!CX67</f>
        <v>4959068.1460347297</v>
      </c>
      <c r="CY67" s="29">
        <f>SAM_working2!CY67</f>
        <v>41512301.089028999</v>
      </c>
      <c r="CZ67" s="29">
        <f>SAM_working2!CZ67</f>
        <v>0</v>
      </c>
      <c r="DA67" s="29">
        <f>SAM_working2!DA67</f>
        <v>164622783.49965999</v>
      </c>
      <c r="DB67" s="29">
        <f>SAM_working2!DB67</f>
        <v>74275986.132111803</v>
      </c>
      <c r="DC67" s="29">
        <f>SAM_working2!DC67</f>
        <v>916233635.61996996</v>
      </c>
      <c r="DD67" s="29">
        <f>SAM_working2!DD67</f>
        <v>0</v>
      </c>
      <c r="DE67" s="29">
        <f>SAM_working2!DE67</f>
        <v>0</v>
      </c>
      <c r="DF67" s="29">
        <f>SAM_working2!DF67</f>
        <v>7017721.7204271303</v>
      </c>
      <c r="DG67" s="29">
        <f>SAM_working2!DG67</f>
        <v>0</v>
      </c>
      <c r="DH67" s="29">
        <f>SAM_working2!DH67</f>
        <v>578881964.20396101</v>
      </c>
      <c r="DI67" s="29">
        <f>SAM_working2!DI67</f>
        <v>55596084.456667498</v>
      </c>
      <c r="DJ67" s="29">
        <f t="shared" ref="DJ67:DJ113" si="1">SUM(B67:DI67)</f>
        <v>31005243485.08326</v>
      </c>
    </row>
    <row r="68" spans="1:114">
      <c r="A68" t="s">
        <v>67</v>
      </c>
      <c r="B68" s="29">
        <f>SAM_working2!B68</f>
        <v>6593814.8193122996</v>
      </c>
      <c r="C68" s="29">
        <f>SAM_working2!C68</f>
        <v>0</v>
      </c>
      <c r="D68" s="60">
        <f>SAM_working2!D68-FV_proportion_col!G68</f>
        <v>18667077.945554901</v>
      </c>
      <c r="E68" s="60">
        <f>SAM_working2!E68-FV_proportion_col!H68</f>
        <v>13388438.4723974</v>
      </c>
      <c r="F68" s="29">
        <f>SAM_working2!F68</f>
        <v>2724.2308658871402</v>
      </c>
      <c r="G68" s="29">
        <f>SAM_working2!G68</f>
        <v>0</v>
      </c>
      <c r="H68" s="29">
        <f>SAM_working2!H68</f>
        <v>3.8061145616824499</v>
      </c>
      <c r="I68" s="29">
        <f>SAM_working2!I68</f>
        <v>56761.041296832998</v>
      </c>
      <c r="J68" s="29">
        <f>SAM_working2!J68</f>
        <v>12025927.677643901</v>
      </c>
      <c r="K68" s="29">
        <f>SAM_working2!K68</f>
        <v>6039239.0993869202</v>
      </c>
      <c r="L68" s="29">
        <f>SAM_working2!L68</f>
        <v>24413933.405149899</v>
      </c>
      <c r="M68" s="29">
        <f>SAM_working2!M68</f>
        <v>61176617.7682992</v>
      </c>
      <c r="N68" s="29">
        <f>SAM_working2!N68</f>
        <v>240758839.11907101</v>
      </c>
      <c r="O68" s="29">
        <f>SAM_working2!O68</f>
        <v>186527836.91268501</v>
      </c>
      <c r="P68" s="29">
        <f>SAM_working2!P68</f>
        <v>426662853.08796799</v>
      </c>
      <c r="Q68" s="29">
        <f>SAM_working2!Q68</f>
        <v>4282734.1164456503</v>
      </c>
      <c r="R68" s="29">
        <f>SAM_working2!R68</f>
        <v>28.9199059122985</v>
      </c>
      <c r="S68" s="29">
        <f>SAM_working2!S68</f>
        <v>21548151.078337099</v>
      </c>
      <c r="T68" s="29">
        <f>SAM_working2!T68</f>
        <v>867588.59364846803</v>
      </c>
      <c r="U68" s="29">
        <f>SAM_working2!U68</f>
        <v>8871412.2543649692</v>
      </c>
      <c r="V68" s="29">
        <f>SAM_working2!V68</f>
        <v>65274933.563995697</v>
      </c>
      <c r="W68" s="29">
        <f>SAM_working2!W68</f>
        <v>26087694.980721701</v>
      </c>
      <c r="X68" s="29">
        <f>SAM_working2!X68</f>
        <v>74955977.221369997</v>
      </c>
      <c r="Y68" s="29">
        <f>SAM_working2!Y68</f>
        <v>384093644.76184797</v>
      </c>
      <c r="Z68" s="29">
        <f>SAM_working2!Z68</f>
        <v>64204494.830768302</v>
      </c>
      <c r="AA68" s="29">
        <f>SAM_working2!AA68</f>
        <v>63374400.188723601</v>
      </c>
      <c r="AB68" s="29">
        <f>SAM_working2!AB68</f>
        <v>27904598.500925899</v>
      </c>
      <c r="AC68" s="29">
        <f>SAM_working2!AC68</f>
        <v>218604377.20436099</v>
      </c>
      <c r="AD68" s="29">
        <f>SAM_working2!AD68</f>
        <v>158069747.94245899</v>
      </c>
      <c r="AE68" s="29">
        <f>SAM_working2!AE68</f>
        <v>569206479.87926197</v>
      </c>
      <c r="AF68" s="29">
        <f>SAM_working2!AF68</f>
        <v>116473675.226128</v>
      </c>
      <c r="AG68" s="29">
        <f>SAM_working2!AG68</f>
        <v>231251038.159684</v>
      </c>
      <c r="AH68" s="29">
        <f>SAM_working2!AH68</f>
        <v>10151786.906790299</v>
      </c>
      <c r="AI68" s="29">
        <f>SAM_working2!AI68</f>
        <v>254753363.056014</v>
      </c>
      <c r="AJ68" s="29">
        <f>SAM_working2!AJ68</f>
        <v>4407057290.8062897</v>
      </c>
      <c r="AK68" s="29">
        <f>SAM_working2!AK68</f>
        <v>45266402.251020104</v>
      </c>
      <c r="AL68" s="29">
        <f>SAM_working2!AL68</f>
        <v>6818687.2755748304</v>
      </c>
      <c r="AM68" s="29">
        <f>SAM_working2!AM68</f>
        <v>149898585.67144901</v>
      </c>
      <c r="AN68" s="29">
        <f>SAM_working2!AN68</f>
        <v>144759413.93233401</v>
      </c>
      <c r="AO68" s="29">
        <f>SAM_working2!AO68</f>
        <v>38222406.267909199</v>
      </c>
      <c r="AP68" s="29">
        <f>SAM_working2!AP68</f>
        <v>30757935.244978402</v>
      </c>
      <c r="AQ68" s="29">
        <f>SAM_working2!AQ68</f>
        <v>108752663.36636101</v>
      </c>
      <c r="AR68" s="29">
        <f>SAM_working2!AR68</f>
        <v>61747030.425377302</v>
      </c>
      <c r="AS68" s="29">
        <f>SAM_working2!AS68</f>
        <v>419431417.125624</v>
      </c>
      <c r="AT68" s="29">
        <f>SAM_working2!AT68</f>
        <v>84875546.6346412</v>
      </c>
      <c r="AU68" s="29">
        <f>SAM_working2!AU68</f>
        <v>4075285.9325161302</v>
      </c>
      <c r="AV68" s="29">
        <f>SAM_working2!AV68</f>
        <v>573824.03136895294</v>
      </c>
      <c r="AW68" s="29">
        <f>SAM_working2!AW68</f>
        <v>285058374.912889</v>
      </c>
      <c r="AX68" s="29">
        <f>SAM_working2!AX68</f>
        <v>123662.364077911</v>
      </c>
      <c r="AY68" s="29">
        <f>SAM_working2!AY68</f>
        <v>1672.1065819939599</v>
      </c>
      <c r="AZ68" s="29">
        <f>SAM_working2!AZ68</f>
        <v>4408910.7253095796</v>
      </c>
      <c r="BA68" s="29">
        <f>SAM_working2!BA68</f>
        <v>129.56539187920899</v>
      </c>
      <c r="BB68" s="29">
        <f>SAM_working2!BB68</f>
        <v>15989752.429663001</v>
      </c>
      <c r="BC68" s="29">
        <f>SAM_working2!BC68</f>
        <v>199067140.02263501</v>
      </c>
      <c r="BD68" s="29">
        <f>SAM_working2!BD68</f>
        <v>48728944.121319398</v>
      </c>
      <c r="BE68" s="29">
        <f>SAM_working2!BE68</f>
        <v>297434744.81923002</v>
      </c>
      <c r="BF68" s="29">
        <f>SAM_working2!BF68</f>
        <v>355440335.78338403</v>
      </c>
      <c r="BG68" s="29">
        <f>SAM_working2!BG68</f>
        <v>2962984547.4236898</v>
      </c>
      <c r="BH68" s="29">
        <f>SAM_working2!BH68</f>
        <v>191159878.999365</v>
      </c>
      <c r="BI68" s="29">
        <f>SAM_working2!BI68</f>
        <v>101449178.07003701</v>
      </c>
      <c r="BJ68" s="29">
        <f>SAM_working2!BJ68</f>
        <v>1536974276.3195701</v>
      </c>
      <c r="BK68" s="29">
        <f>SAM_working2!BK68</f>
        <v>96710255.738944694</v>
      </c>
      <c r="BL68" s="29">
        <f>SAM_working2!BL68</f>
        <v>193370446.740073</v>
      </c>
      <c r="BM68" s="29">
        <f>SAM_working2!BM68</f>
        <v>2886642.6449963902</v>
      </c>
      <c r="BN68" s="29">
        <f>SAM_working2!BN68</f>
        <v>590963157.33941603</v>
      </c>
      <c r="BO68" s="29">
        <f>SAM_working2!BO68</f>
        <v>191382607.42276201</v>
      </c>
      <c r="BP68" s="29">
        <f>SAM_working2!BP68</f>
        <v>1752197540.91114</v>
      </c>
      <c r="BQ68" s="29">
        <f>SAM_working2!BQ68</f>
        <v>3602562573.2595</v>
      </c>
      <c r="BR68" s="29">
        <f>SAM_working2!BR68</f>
        <v>3293691671.7598</v>
      </c>
      <c r="BS68" s="29">
        <f>SAM_working2!BS68</f>
        <v>583217137.40101302</v>
      </c>
      <c r="BT68" s="29">
        <f>SAM_working2!BT68</f>
        <v>93047977.912827805</v>
      </c>
      <c r="BU68" s="29">
        <f>SAM_working2!BU68</f>
        <v>83641244.716028899</v>
      </c>
      <c r="BV68" s="29">
        <f>SAM_working2!BV68</f>
        <v>312350186.89564103</v>
      </c>
      <c r="BW68" s="29">
        <f>SAM_working2!BW68</f>
        <v>48646961.049482301</v>
      </c>
      <c r="BX68" s="29">
        <f>SAM_working2!BX68</f>
        <v>312698.00114820601</v>
      </c>
      <c r="BY68" s="29">
        <f>SAM_working2!BY68</f>
        <v>89997356.939964101</v>
      </c>
      <c r="BZ68" s="29">
        <f>SAM_working2!BZ68</f>
        <v>459387425.560642</v>
      </c>
      <c r="CA68" s="29">
        <f>SAM_working2!CA68</f>
        <v>273634.01437805902</v>
      </c>
      <c r="CB68" s="29">
        <f>SAM_working2!CB68</f>
        <v>80253490.529080704</v>
      </c>
      <c r="CC68" s="29">
        <f>SAM_working2!CC68</f>
        <v>111773040.048456</v>
      </c>
      <c r="CD68" s="29">
        <f>SAM_working2!CD68</f>
        <v>3052596749.72087</v>
      </c>
      <c r="CE68" s="29">
        <f>SAM_working2!CE68</f>
        <v>9288668.7688356992</v>
      </c>
      <c r="CF68" s="29">
        <f>SAM_working2!CF68</f>
        <v>45068013.261671104</v>
      </c>
      <c r="CG68" s="29">
        <f>SAM_working2!CG68</f>
        <v>6388845.9932798604</v>
      </c>
      <c r="CH68" s="29">
        <f>SAM_working2!CH68</f>
        <v>0</v>
      </c>
      <c r="CI68" s="29">
        <f>SAM_working2!CI68</f>
        <v>186761305.75608701</v>
      </c>
      <c r="CJ68" s="29">
        <f>SAM_working2!CJ68</f>
        <v>0</v>
      </c>
      <c r="CK68" s="29">
        <f>SAM_working2!CK68</f>
        <v>0</v>
      </c>
      <c r="CL68" s="29">
        <f>SAM_working2!CL68</f>
        <v>0</v>
      </c>
      <c r="CM68" s="29">
        <f>SAM_working2!CM68</f>
        <v>0</v>
      </c>
      <c r="CN68" s="29">
        <f>SAM_working2!CN68</f>
        <v>0</v>
      </c>
      <c r="CO68" s="29">
        <f>SAM_working2!CO68</f>
        <v>27072.099263815799</v>
      </c>
      <c r="CP68" s="29">
        <f>SAM_working2!CP68</f>
        <v>91030.054091598198</v>
      </c>
      <c r="CQ68" s="29">
        <f>SAM_working2!CQ68</f>
        <v>125236.656119508</v>
      </c>
      <c r="CR68" s="29">
        <f>SAM_working2!CR68</f>
        <v>100216.77157162099</v>
      </c>
      <c r="CS68" s="29">
        <f>SAM_working2!CS68</f>
        <v>409406.00857770402</v>
      </c>
      <c r="CT68" s="29">
        <f>SAM_working2!CT68</f>
        <v>614776.42653147795</v>
      </c>
      <c r="CU68" s="29">
        <f>SAM_working2!CU68</f>
        <v>1419481.7579815499</v>
      </c>
      <c r="CV68" s="29">
        <f>SAM_working2!CV68</f>
        <v>1053776.9023621799</v>
      </c>
      <c r="CW68" s="29">
        <f>SAM_working2!CW68</f>
        <v>8369573.7449417496</v>
      </c>
      <c r="CX68" s="29">
        <f>SAM_working2!CX68</f>
        <v>0</v>
      </c>
      <c r="CY68" s="29">
        <f>SAM_working2!CY68</f>
        <v>0</v>
      </c>
      <c r="CZ68" s="29">
        <f>SAM_working2!CZ68</f>
        <v>0</v>
      </c>
      <c r="DA68" s="29">
        <f>SAM_working2!DA68</f>
        <v>48721.543439774498</v>
      </c>
      <c r="DB68" s="29">
        <f>SAM_working2!DB68</f>
        <v>0</v>
      </c>
      <c r="DC68" s="29">
        <f>SAM_working2!DC68</f>
        <v>0</v>
      </c>
      <c r="DD68" s="29">
        <f>SAM_working2!DD68</f>
        <v>0</v>
      </c>
      <c r="DE68" s="29">
        <f>SAM_working2!DE68</f>
        <v>0</v>
      </c>
      <c r="DF68" s="29">
        <f>SAM_working2!DF68</f>
        <v>0</v>
      </c>
      <c r="DG68" s="29">
        <f>SAM_working2!DG68</f>
        <v>0</v>
      </c>
      <c r="DH68" s="29">
        <f>SAM_working2!DH68</f>
        <v>19406846138.389099</v>
      </c>
      <c r="DI68" s="29">
        <f>SAM_working2!DI68</f>
        <v>3092410783.7617602</v>
      </c>
      <c r="DJ68" s="29">
        <f t="shared" si="1"/>
        <v>52195634077.901863</v>
      </c>
    </row>
    <row r="69" spans="1:114">
      <c r="A69" t="s">
        <v>68</v>
      </c>
      <c r="B69" s="29">
        <f>SAM_working2!B69</f>
        <v>44802511.492149897</v>
      </c>
      <c r="C69" s="29">
        <f>SAM_working2!C69</f>
        <v>0</v>
      </c>
      <c r="D69" s="60">
        <f>SAM_working2!D69-FV_proportion_col!G69</f>
        <v>94199171.762634799</v>
      </c>
      <c r="E69" s="60">
        <f>SAM_working2!E69-FV_proportion_col!H69</f>
        <v>73421094.183102697</v>
      </c>
      <c r="F69" s="29">
        <f>SAM_working2!F69</f>
        <v>131763629.671147</v>
      </c>
      <c r="G69" s="29">
        <f>SAM_working2!G69</f>
        <v>76233.542777363298</v>
      </c>
      <c r="H69" s="29">
        <f>SAM_working2!H69</f>
        <v>136594.03248980001</v>
      </c>
      <c r="I69" s="29">
        <f>SAM_working2!I69</f>
        <v>1221109.26123986</v>
      </c>
      <c r="J69" s="29">
        <f>SAM_working2!J69</f>
        <v>1428269114.2474401</v>
      </c>
      <c r="K69" s="29">
        <f>SAM_working2!K69</f>
        <v>41324062.174073301</v>
      </c>
      <c r="L69" s="29">
        <f>SAM_working2!L69</f>
        <v>27189543.709838301</v>
      </c>
      <c r="M69" s="29">
        <f>SAM_working2!M69</f>
        <v>2703882707.22194</v>
      </c>
      <c r="N69" s="29">
        <f>SAM_working2!N69</f>
        <v>6234768418.7505503</v>
      </c>
      <c r="O69" s="29">
        <f>SAM_working2!O69</f>
        <v>1893254884.5592599</v>
      </c>
      <c r="P69" s="29">
        <f>SAM_working2!P69</f>
        <v>607977864.95828497</v>
      </c>
      <c r="Q69" s="29">
        <f>SAM_working2!Q69</f>
        <v>28439785.982403301</v>
      </c>
      <c r="R69" s="29">
        <f>SAM_working2!R69</f>
        <v>22211635.3698304</v>
      </c>
      <c r="S69" s="29">
        <f>SAM_working2!S69</f>
        <v>56297059.968249701</v>
      </c>
      <c r="T69" s="29">
        <f>SAM_working2!T69</f>
        <v>5832470.1314091096</v>
      </c>
      <c r="U69" s="29">
        <f>SAM_working2!U69</f>
        <v>199460802.20737699</v>
      </c>
      <c r="V69" s="29">
        <f>SAM_working2!V69</f>
        <v>208140199.357483</v>
      </c>
      <c r="W69" s="29">
        <f>SAM_working2!W69</f>
        <v>215233431.843474</v>
      </c>
      <c r="X69" s="29">
        <f>SAM_working2!X69</f>
        <v>617724732.44057095</v>
      </c>
      <c r="Y69" s="29">
        <f>SAM_working2!Y69</f>
        <v>964232125.08669603</v>
      </c>
      <c r="Z69" s="29">
        <f>SAM_working2!Z69</f>
        <v>393963126.90100098</v>
      </c>
      <c r="AA69" s="29">
        <f>SAM_working2!AA69</f>
        <v>336733060.748321</v>
      </c>
      <c r="AB69" s="29">
        <f>SAM_working2!AB69</f>
        <v>146997726.46915299</v>
      </c>
      <c r="AC69" s="29">
        <f>SAM_working2!AC69</f>
        <v>1689459939.43681</v>
      </c>
      <c r="AD69" s="29">
        <f>SAM_working2!AD69</f>
        <v>3061457361.3664799</v>
      </c>
      <c r="AE69" s="29">
        <f>SAM_working2!AE69</f>
        <v>3511494718.9785099</v>
      </c>
      <c r="AF69" s="29">
        <f>SAM_working2!AF69</f>
        <v>286557426.83481997</v>
      </c>
      <c r="AG69" s="29">
        <f>SAM_working2!AG69</f>
        <v>1563475809.03409</v>
      </c>
      <c r="AH69" s="29">
        <f>SAM_working2!AH69</f>
        <v>296354555.42362899</v>
      </c>
      <c r="AI69" s="29">
        <f>SAM_working2!AI69</f>
        <v>947660686.70662999</v>
      </c>
      <c r="AJ69" s="29">
        <f>SAM_working2!AJ69</f>
        <v>20577775443.9492</v>
      </c>
      <c r="AK69" s="29">
        <f>SAM_working2!AK69</f>
        <v>2159290579.1886501</v>
      </c>
      <c r="AL69" s="29">
        <f>SAM_working2!AL69</f>
        <v>122810434.827815</v>
      </c>
      <c r="AM69" s="29">
        <f>SAM_working2!AM69</f>
        <v>306886382.16959399</v>
      </c>
      <c r="AN69" s="29">
        <f>SAM_working2!AN69</f>
        <v>1197861809.6863899</v>
      </c>
      <c r="AO69" s="29">
        <f>SAM_working2!AO69</f>
        <v>610736449.74447894</v>
      </c>
      <c r="AP69" s="29">
        <f>SAM_working2!AP69</f>
        <v>240794737.33061299</v>
      </c>
      <c r="AQ69" s="29">
        <f>SAM_working2!AQ69</f>
        <v>1054926220.04585</v>
      </c>
      <c r="AR69" s="29">
        <f>SAM_working2!AR69</f>
        <v>1013271925.76318</v>
      </c>
      <c r="AS69" s="29">
        <f>SAM_working2!AS69</f>
        <v>799376228.83017099</v>
      </c>
      <c r="AT69" s="29">
        <f>SAM_working2!AT69</f>
        <v>356937040.31301302</v>
      </c>
      <c r="AU69" s="29">
        <f>SAM_working2!AU69</f>
        <v>171459934.494445</v>
      </c>
      <c r="AV69" s="29">
        <f>SAM_working2!AV69</f>
        <v>133925006.830045</v>
      </c>
      <c r="AW69" s="29">
        <f>SAM_working2!AW69</f>
        <v>527993683.56492001</v>
      </c>
      <c r="AX69" s="29">
        <f>SAM_working2!AX69</f>
        <v>561178048.13030899</v>
      </c>
      <c r="AY69" s="29">
        <f>SAM_working2!AY69</f>
        <v>87758247.817744702</v>
      </c>
      <c r="AZ69" s="29">
        <f>SAM_working2!AZ69</f>
        <v>98205806.056680202</v>
      </c>
      <c r="BA69" s="29">
        <f>SAM_working2!BA69</f>
        <v>23295933.730599299</v>
      </c>
      <c r="BB69" s="29">
        <f>SAM_working2!BB69</f>
        <v>286077993.87497902</v>
      </c>
      <c r="BC69" s="29">
        <f>SAM_working2!BC69</f>
        <v>4038237369.6628399</v>
      </c>
      <c r="BD69" s="29">
        <f>SAM_working2!BD69</f>
        <v>2182614837.0999699</v>
      </c>
      <c r="BE69" s="29">
        <f>SAM_working2!BE69</f>
        <v>1528615052.40396</v>
      </c>
      <c r="BF69" s="29">
        <f>SAM_working2!BF69</f>
        <v>3684928988.6856699</v>
      </c>
      <c r="BG69" s="29">
        <f>SAM_working2!BG69</f>
        <v>5281379920.5283804</v>
      </c>
      <c r="BH69" s="29">
        <f>SAM_working2!BH69</f>
        <v>15876637405.017799</v>
      </c>
      <c r="BI69" s="29">
        <f>SAM_working2!BI69</f>
        <v>3319979380.31916</v>
      </c>
      <c r="BJ69" s="29">
        <f>SAM_working2!BJ69</f>
        <v>9692658521.3397293</v>
      </c>
      <c r="BK69" s="29">
        <f>SAM_working2!BK69</f>
        <v>2733659131.2486801</v>
      </c>
      <c r="BL69" s="29">
        <f>SAM_working2!BL69</f>
        <v>3877612661.41751</v>
      </c>
      <c r="BM69" s="29">
        <f>SAM_working2!BM69</f>
        <v>637957160.47771096</v>
      </c>
      <c r="BN69" s="29">
        <f>SAM_working2!BN69</f>
        <v>10913977856.485001</v>
      </c>
      <c r="BO69" s="29">
        <f>SAM_working2!BO69</f>
        <v>744319769.91609895</v>
      </c>
      <c r="BP69" s="29">
        <f>SAM_working2!BP69</f>
        <v>1409830718.6484699</v>
      </c>
      <c r="BQ69" s="29">
        <f>SAM_working2!BQ69</f>
        <v>56521383754.132599</v>
      </c>
      <c r="BR69" s="29">
        <f>SAM_working2!BR69</f>
        <v>7390205809.9147902</v>
      </c>
      <c r="BS69" s="29">
        <f>SAM_working2!BS69</f>
        <v>7537197052.6137896</v>
      </c>
      <c r="BT69" s="29">
        <f>SAM_working2!BT69</f>
        <v>489179621.20180798</v>
      </c>
      <c r="BU69" s="29">
        <f>SAM_working2!BU69</f>
        <v>1511965747.3550401</v>
      </c>
      <c r="BV69" s="29">
        <f>SAM_working2!BV69</f>
        <v>5327167260.5332403</v>
      </c>
      <c r="BW69" s="29">
        <f>SAM_working2!BW69</f>
        <v>5638793676.5563498</v>
      </c>
      <c r="BX69" s="29">
        <f>SAM_working2!BX69</f>
        <v>1266793034.0527799</v>
      </c>
      <c r="BY69" s="29">
        <f>SAM_working2!BY69</f>
        <v>1192660550.4741001</v>
      </c>
      <c r="BZ69" s="29">
        <f>SAM_working2!BZ69</f>
        <v>3874603336.6188698</v>
      </c>
      <c r="CA69" s="29">
        <f>SAM_working2!CA69</f>
        <v>139848322.41644999</v>
      </c>
      <c r="CB69" s="29">
        <f>SAM_working2!CB69</f>
        <v>1764592190.3374901</v>
      </c>
      <c r="CC69" s="29">
        <f>SAM_working2!CC69</f>
        <v>1213946165.69912</v>
      </c>
      <c r="CD69" s="29">
        <f>SAM_working2!CD69</f>
        <v>5151943103.13311</v>
      </c>
      <c r="CE69" s="29">
        <f>SAM_working2!CE69</f>
        <v>1584868460.53338</v>
      </c>
      <c r="CF69" s="29">
        <f>SAM_working2!CF69</f>
        <v>2160977401.9226499</v>
      </c>
      <c r="CG69" s="29">
        <f>SAM_working2!CG69</f>
        <v>2926121760.9463902</v>
      </c>
      <c r="CH69" s="29">
        <f>SAM_working2!CH69</f>
        <v>0</v>
      </c>
      <c r="CI69" s="29">
        <f>SAM_working2!CI69</f>
        <v>4960822306.9379797</v>
      </c>
      <c r="CJ69" s="29">
        <f>SAM_working2!CJ69</f>
        <v>0</v>
      </c>
      <c r="CK69" s="29">
        <f>SAM_working2!CK69</f>
        <v>0</v>
      </c>
      <c r="CL69" s="29">
        <f>SAM_working2!CL69</f>
        <v>0</v>
      </c>
      <c r="CM69" s="29">
        <f>SAM_working2!CM69</f>
        <v>0</v>
      </c>
      <c r="CN69" s="29">
        <f>SAM_working2!CN69</f>
        <v>0</v>
      </c>
      <c r="CO69" s="29">
        <f>SAM_working2!CO69</f>
        <v>1104249748.1031001</v>
      </c>
      <c r="CP69" s="29">
        <f>SAM_working2!CP69</f>
        <v>1533326452.6640699</v>
      </c>
      <c r="CQ69" s="29">
        <f>SAM_working2!CQ69</f>
        <v>1364477218.0373001</v>
      </c>
      <c r="CR69" s="29">
        <f>SAM_working2!CR69</f>
        <v>1320645064.3441999</v>
      </c>
      <c r="CS69" s="29">
        <f>SAM_working2!CS69</f>
        <v>3247829328.0983</v>
      </c>
      <c r="CT69" s="29">
        <f>SAM_working2!CT69</f>
        <v>3847113253.29316</v>
      </c>
      <c r="CU69" s="29">
        <f>SAM_working2!CU69</f>
        <v>7379289595.9618301</v>
      </c>
      <c r="CV69" s="29">
        <f>SAM_working2!CV69</f>
        <v>5883081371.06493</v>
      </c>
      <c r="CW69" s="29">
        <f>SAM_working2!CW69</f>
        <v>16832973778.348101</v>
      </c>
      <c r="CX69" s="29">
        <f>SAM_working2!CX69</f>
        <v>652041138.21725094</v>
      </c>
      <c r="CY69" s="29">
        <f>SAM_working2!CY69</f>
        <v>6251923529.20961</v>
      </c>
      <c r="CZ69" s="29">
        <f>SAM_working2!CZ69</f>
        <v>28907303015.3937</v>
      </c>
      <c r="DA69" s="29">
        <f>SAM_working2!DA69</f>
        <v>15881167297.6747</v>
      </c>
      <c r="DB69" s="29">
        <f>SAM_working2!DB69</f>
        <v>1709236794.5996799</v>
      </c>
      <c r="DC69" s="29">
        <f>SAM_working2!DC69</f>
        <v>4518458505.0247097</v>
      </c>
      <c r="DD69" s="29">
        <f>SAM_working2!DD69</f>
        <v>18881913055.5751</v>
      </c>
      <c r="DE69" s="29">
        <f>SAM_working2!DE69</f>
        <v>0</v>
      </c>
      <c r="DF69" s="29">
        <f>SAM_working2!DF69</f>
        <v>45095365969.081299</v>
      </c>
      <c r="DG69" s="29">
        <f>SAM_working2!DG69</f>
        <v>663917.56652635999</v>
      </c>
      <c r="DH69" s="29">
        <f>SAM_working2!DH69</f>
        <v>109905351256.203</v>
      </c>
      <c r="DI69" s="29">
        <f>SAM_working2!DI69</f>
        <v>176243711709.10999</v>
      </c>
      <c r="DJ69" s="29">
        <f t="shared" si="1"/>
        <v>685300175826.40381</v>
      </c>
    </row>
    <row r="70" spans="1:114">
      <c r="A70" t="s">
        <v>69</v>
      </c>
      <c r="B70" s="29">
        <f>SAM_working2!B70</f>
        <v>0</v>
      </c>
      <c r="C70" s="29">
        <f>SAM_working2!C70</f>
        <v>0</v>
      </c>
      <c r="D70" s="60">
        <f>SAM_working2!D70-FV_proportion_col!G70</f>
        <v>0</v>
      </c>
      <c r="E70" s="60">
        <f>SAM_working2!E70-FV_proportion_col!H70</f>
        <v>0</v>
      </c>
      <c r="F70" s="29">
        <f>SAM_working2!F70</f>
        <v>0</v>
      </c>
      <c r="G70" s="29">
        <f>SAM_working2!G70</f>
        <v>0</v>
      </c>
      <c r="H70" s="29">
        <f>SAM_working2!H70</f>
        <v>0</v>
      </c>
      <c r="I70" s="29">
        <f>SAM_working2!I70</f>
        <v>0</v>
      </c>
      <c r="J70" s="29">
        <f>SAM_working2!J70</f>
        <v>954810461.04448998</v>
      </c>
      <c r="K70" s="29">
        <f>SAM_working2!K70</f>
        <v>146958385.46809599</v>
      </c>
      <c r="L70" s="29">
        <f>SAM_working2!L70</f>
        <v>79362673.783078</v>
      </c>
      <c r="M70" s="29">
        <f>SAM_working2!M70</f>
        <v>0</v>
      </c>
      <c r="N70" s="29">
        <f>SAM_working2!N70</f>
        <v>1813878792.6449001</v>
      </c>
      <c r="O70" s="29">
        <f>SAM_working2!O70</f>
        <v>3505928321.9973698</v>
      </c>
      <c r="P70" s="29">
        <f>SAM_working2!P70</f>
        <v>387106959.33419001</v>
      </c>
      <c r="Q70" s="29">
        <f>SAM_working2!Q70</f>
        <v>56853626.77121</v>
      </c>
      <c r="R70" s="29">
        <f>SAM_working2!R70</f>
        <v>5608732.82684658</v>
      </c>
      <c r="S70" s="29">
        <f>SAM_working2!S70</f>
        <v>107009400.41677199</v>
      </c>
      <c r="T70" s="29">
        <f>SAM_working2!T70</f>
        <v>3003525.7997584199</v>
      </c>
      <c r="U70" s="29">
        <f>SAM_working2!U70</f>
        <v>47961219.189971901</v>
      </c>
      <c r="V70" s="29">
        <f>SAM_working2!V70</f>
        <v>128182207.662907</v>
      </c>
      <c r="W70" s="29">
        <f>SAM_working2!W70</f>
        <v>39275589.0783443</v>
      </c>
      <c r="X70" s="29">
        <f>SAM_working2!X70</f>
        <v>440692195.09144998</v>
      </c>
      <c r="Y70" s="29">
        <f>SAM_working2!Y70</f>
        <v>3388934120.3937802</v>
      </c>
      <c r="Z70" s="29">
        <f>SAM_working2!Z70</f>
        <v>154443660.95912799</v>
      </c>
      <c r="AA70" s="29">
        <f>SAM_working2!AA70</f>
        <v>322811070.38300699</v>
      </c>
      <c r="AB70" s="29">
        <f>SAM_working2!AB70</f>
        <v>66657202.0244743</v>
      </c>
      <c r="AC70" s="29">
        <f>SAM_working2!AC70</f>
        <v>608100755.38806498</v>
      </c>
      <c r="AD70" s="29">
        <f>SAM_working2!AD70</f>
        <v>1495741831.55461</v>
      </c>
      <c r="AE70" s="29">
        <f>SAM_working2!AE70</f>
        <v>4727447305.8334999</v>
      </c>
      <c r="AF70" s="29">
        <f>SAM_working2!AF70</f>
        <v>380875730.96245301</v>
      </c>
      <c r="AG70" s="29">
        <f>SAM_working2!AG70</f>
        <v>2018448489.31899</v>
      </c>
      <c r="AH70" s="29">
        <f>SAM_working2!AH70</f>
        <v>59218337.8616549</v>
      </c>
      <c r="AI70" s="29">
        <f>SAM_working2!AI70</f>
        <v>770141559.23395097</v>
      </c>
      <c r="AJ70" s="29">
        <f>SAM_working2!AJ70</f>
        <v>14982995576.372299</v>
      </c>
      <c r="AK70" s="29">
        <f>SAM_working2!AK70</f>
        <v>134515384.42239499</v>
      </c>
      <c r="AL70" s="29">
        <f>SAM_working2!AL70</f>
        <v>41279265.772061303</v>
      </c>
      <c r="AM70" s="29">
        <f>SAM_working2!AM70</f>
        <v>15373301.5093529</v>
      </c>
      <c r="AN70" s="29">
        <f>SAM_working2!AN70</f>
        <v>273718409.70797598</v>
      </c>
      <c r="AO70" s="29">
        <f>SAM_working2!AO70</f>
        <v>29421506.914012302</v>
      </c>
      <c r="AP70" s="29">
        <f>SAM_working2!AP70</f>
        <v>4399916.9532063501</v>
      </c>
      <c r="AQ70" s="29">
        <f>SAM_working2!AQ70</f>
        <v>2300807238.1472602</v>
      </c>
      <c r="AR70" s="29">
        <f>SAM_working2!AR70</f>
        <v>402813930.72529602</v>
      </c>
      <c r="AS70" s="29">
        <f>SAM_working2!AS70</f>
        <v>899786887.58319795</v>
      </c>
      <c r="AT70" s="29">
        <f>SAM_working2!AT70</f>
        <v>462914154.69777203</v>
      </c>
      <c r="AU70" s="29">
        <f>SAM_working2!AU70</f>
        <v>0</v>
      </c>
      <c r="AV70" s="29">
        <f>SAM_working2!AV70</f>
        <v>138198053.26705</v>
      </c>
      <c r="AW70" s="29">
        <f>SAM_working2!AW70</f>
        <v>742767957.34345698</v>
      </c>
      <c r="AX70" s="29">
        <f>SAM_working2!AX70</f>
        <v>49400793.1380319</v>
      </c>
      <c r="AY70" s="29">
        <f>SAM_working2!AY70</f>
        <v>0</v>
      </c>
      <c r="AZ70" s="29">
        <f>SAM_working2!AZ70</f>
        <v>153800693.112775</v>
      </c>
      <c r="BA70" s="29">
        <f>SAM_working2!BA70</f>
        <v>120929083.68758</v>
      </c>
      <c r="BB70" s="29">
        <f>SAM_working2!BB70</f>
        <v>220823256.113408</v>
      </c>
      <c r="BC70" s="29">
        <f>SAM_working2!BC70</f>
        <v>331364238.70375699</v>
      </c>
      <c r="BD70" s="29">
        <f>SAM_working2!BD70</f>
        <v>92819872.995533302</v>
      </c>
      <c r="BE70" s="29">
        <f>SAM_working2!BE70</f>
        <v>392799757.04756701</v>
      </c>
      <c r="BF70" s="29">
        <f>SAM_working2!BF70</f>
        <v>60925306.048748396</v>
      </c>
      <c r="BG70" s="29">
        <f>SAM_working2!BG70</f>
        <v>619409539.16495597</v>
      </c>
      <c r="BH70" s="29">
        <f>SAM_working2!BH70</f>
        <v>11970678.1212238</v>
      </c>
      <c r="BI70" s="29">
        <f>SAM_working2!BI70</f>
        <v>215670237.466663</v>
      </c>
      <c r="BJ70" s="29">
        <f>SAM_working2!BJ70</f>
        <v>2520047227.7299399</v>
      </c>
      <c r="BK70" s="29">
        <f>SAM_working2!BK70</f>
        <v>572725726.36330903</v>
      </c>
      <c r="BL70" s="29">
        <f>SAM_working2!BL70</f>
        <v>621604532.31818998</v>
      </c>
      <c r="BM70" s="29">
        <f>SAM_working2!BM70</f>
        <v>148037429.71580899</v>
      </c>
      <c r="BN70" s="29">
        <f>SAM_working2!BN70</f>
        <v>1562034279.0039899</v>
      </c>
      <c r="BO70" s="29">
        <f>SAM_working2!BO70</f>
        <v>1889836644.6538701</v>
      </c>
      <c r="BP70" s="29">
        <f>SAM_working2!BP70</f>
        <v>487274554.43612999</v>
      </c>
      <c r="BQ70" s="29">
        <f>SAM_working2!BQ70</f>
        <v>6500397889.2403803</v>
      </c>
      <c r="BR70" s="29">
        <f>SAM_working2!BR70</f>
        <v>0</v>
      </c>
      <c r="BS70" s="29">
        <f>SAM_working2!BS70</f>
        <v>3030705915.7532401</v>
      </c>
      <c r="BT70" s="29">
        <f>SAM_working2!BT70</f>
        <v>497166739.96106303</v>
      </c>
      <c r="BU70" s="29">
        <f>SAM_working2!BU70</f>
        <v>952755364.10594499</v>
      </c>
      <c r="BV70" s="29">
        <f>SAM_working2!BV70</f>
        <v>8747480908.1125908</v>
      </c>
      <c r="BW70" s="29">
        <f>SAM_working2!BW70</f>
        <v>1201716509.3954501</v>
      </c>
      <c r="BX70" s="29">
        <f>SAM_working2!BX70</f>
        <v>929370638.55288506</v>
      </c>
      <c r="BY70" s="29">
        <f>SAM_working2!BY70</f>
        <v>1314856847.5197201</v>
      </c>
      <c r="BZ70" s="29">
        <f>SAM_working2!BZ70</f>
        <v>1146208953.0030799</v>
      </c>
      <c r="CA70" s="29">
        <f>SAM_working2!CA70</f>
        <v>3834111.28566272</v>
      </c>
      <c r="CB70" s="29">
        <f>SAM_working2!CB70</f>
        <v>384507590.17368698</v>
      </c>
      <c r="CC70" s="29">
        <f>SAM_working2!CC70</f>
        <v>828978515.45085597</v>
      </c>
      <c r="CD70" s="29">
        <f>SAM_working2!CD70</f>
        <v>10922900218.424</v>
      </c>
      <c r="CE70" s="29">
        <f>SAM_working2!CE70</f>
        <v>1355187750.4500401</v>
      </c>
      <c r="CF70" s="29">
        <f>SAM_working2!CF70</f>
        <v>718039421.170228</v>
      </c>
      <c r="CG70" s="29">
        <f>SAM_working2!CG70</f>
        <v>0</v>
      </c>
      <c r="CH70" s="29">
        <f>SAM_working2!CH70</f>
        <v>0</v>
      </c>
      <c r="CI70" s="29">
        <f>SAM_working2!CI70</f>
        <v>0</v>
      </c>
      <c r="CJ70" s="29">
        <f>SAM_working2!CJ70</f>
        <v>0</v>
      </c>
      <c r="CK70" s="29">
        <f>SAM_working2!CK70</f>
        <v>0</v>
      </c>
      <c r="CL70" s="29">
        <f>SAM_working2!CL70</f>
        <v>0</v>
      </c>
      <c r="CM70" s="29">
        <f>SAM_working2!CM70</f>
        <v>0</v>
      </c>
      <c r="CN70" s="29">
        <f>SAM_working2!CN70</f>
        <v>0</v>
      </c>
      <c r="CO70" s="29">
        <f>SAM_working2!CO70</f>
        <v>0</v>
      </c>
      <c r="CP70" s="29">
        <f>SAM_working2!CP70</f>
        <v>0</v>
      </c>
      <c r="CQ70" s="29">
        <f>SAM_working2!CQ70</f>
        <v>0</v>
      </c>
      <c r="CR70" s="29">
        <f>SAM_working2!CR70</f>
        <v>0</v>
      </c>
      <c r="CS70" s="29">
        <f>SAM_working2!CS70</f>
        <v>0</v>
      </c>
      <c r="CT70" s="29">
        <f>SAM_working2!CT70</f>
        <v>0</v>
      </c>
      <c r="CU70" s="29">
        <f>SAM_working2!CU70</f>
        <v>0</v>
      </c>
      <c r="CV70" s="29">
        <f>SAM_working2!CV70</f>
        <v>0</v>
      </c>
      <c r="CW70" s="29">
        <f>SAM_working2!CW70</f>
        <v>0</v>
      </c>
      <c r="CX70" s="29">
        <f>SAM_working2!CX70</f>
        <v>0</v>
      </c>
      <c r="CY70" s="29">
        <f>SAM_working2!CY70</f>
        <v>0</v>
      </c>
      <c r="CZ70" s="29">
        <f>SAM_working2!CZ70</f>
        <v>0</v>
      </c>
      <c r="DA70" s="29">
        <f>SAM_working2!DA70</f>
        <v>0</v>
      </c>
      <c r="DB70" s="29">
        <f>SAM_working2!DB70</f>
        <v>0</v>
      </c>
      <c r="DC70" s="29">
        <f>SAM_working2!DC70</f>
        <v>0</v>
      </c>
      <c r="DD70" s="29">
        <f>SAM_working2!DD70</f>
        <v>0</v>
      </c>
      <c r="DE70" s="29">
        <f>SAM_working2!DE70</f>
        <v>0</v>
      </c>
      <c r="DF70" s="29">
        <f>SAM_working2!DF70</f>
        <v>0</v>
      </c>
      <c r="DG70" s="29">
        <f>SAM_working2!DG70</f>
        <v>0</v>
      </c>
      <c r="DH70" s="29">
        <f>SAM_working2!DH70</f>
        <v>618202840.86657095</v>
      </c>
      <c r="DI70" s="29">
        <f>SAM_working2!DI70</f>
        <v>21959196009.479198</v>
      </c>
      <c r="DJ70" s="29">
        <f t="shared" si="1"/>
        <v>113321423811.20442</v>
      </c>
    </row>
    <row r="71" spans="1:114">
      <c r="A71" t="s">
        <v>70</v>
      </c>
      <c r="B71" s="29">
        <f>SAM_working2!B71</f>
        <v>29947682.045727</v>
      </c>
      <c r="C71" s="29">
        <f>SAM_working2!C71</f>
        <v>0</v>
      </c>
      <c r="D71" s="60">
        <f>SAM_working2!D71-FV_proportion_col!G71</f>
        <v>52484432.656303003</v>
      </c>
      <c r="E71" s="60">
        <f>SAM_working2!E71-FV_proportion_col!H71</f>
        <v>53746108.270326599</v>
      </c>
      <c r="F71" s="29">
        <f>SAM_working2!F71</f>
        <v>19392227.107229099</v>
      </c>
      <c r="G71" s="29">
        <f>SAM_working2!G71</f>
        <v>16187.084732450599</v>
      </c>
      <c r="H71" s="29">
        <f>SAM_working2!H71</f>
        <v>10391.6468179811</v>
      </c>
      <c r="I71" s="29">
        <f>SAM_working2!I71</f>
        <v>140395.75245103301</v>
      </c>
      <c r="J71" s="29">
        <f>SAM_working2!J71</f>
        <v>34770197.527401298</v>
      </c>
      <c r="K71" s="29">
        <f>SAM_working2!K71</f>
        <v>18463628.215065699</v>
      </c>
      <c r="L71" s="29">
        <f>SAM_working2!L71</f>
        <v>28820287.3798289</v>
      </c>
      <c r="M71" s="29">
        <f>SAM_working2!M71</f>
        <v>1192940921.3973999</v>
      </c>
      <c r="N71" s="29">
        <f>SAM_working2!N71</f>
        <v>1696387803.07792</v>
      </c>
      <c r="O71" s="29">
        <f>SAM_working2!O71</f>
        <v>527115054.87042499</v>
      </c>
      <c r="P71" s="29">
        <f>SAM_working2!P71</f>
        <v>115543852.43872701</v>
      </c>
      <c r="Q71" s="29">
        <f>SAM_working2!Q71</f>
        <v>11924499.145874601</v>
      </c>
      <c r="R71" s="29">
        <f>SAM_working2!R71</f>
        <v>5087094.6768024601</v>
      </c>
      <c r="S71" s="29">
        <f>SAM_working2!S71</f>
        <v>228836840.27046701</v>
      </c>
      <c r="T71" s="29">
        <f>SAM_working2!T71</f>
        <v>1050775.36457099</v>
      </c>
      <c r="U71" s="29">
        <f>SAM_working2!U71</f>
        <v>74233446.072582707</v>
      </c>
      <c r="V71" s="29">
        <f>SAM_working2!V71</f>
        <v>127744182.518346</v>
      </c>
      <c r="W71" s="29">
        <f>SAM_working2!W71</f>
        <v>266910703.24769899</v>
      </c>
      <c r="X71" s="29">
        <f>SAM_working2!X71</f>
        <v>360272607.68200701</v>
      </c>
      <c r="Y71" s="29">
        <f>SAM_working2!Y71</f>
        <v>423679266.80515897</v>
      </c>
      <c r="Z71" s="29">
        <f>SAM_working2!Z71</f>
        <v>164221839.015338</v>
      </c>
      <c r="AA71" s="29">
        <f>SAM_working2!AA71</f>
        <v>154763416.50500801</v>
      </c>
      <c r="AB71" s="29">
        <f>SAM_working2!AB71</f>
        <v>207818481.75988701</v>
      </c>
      <c r="AC71" s="29">
        <f>SAM_working2!AC71</f>
        <v>1074791131.22365</v>
      </c>
      <c r="AD71" s="29">
        <f>SAM_working2!AD71</f>
        <v>259435584.394301</v>
      </c>
      <c r="AE71" s="29">
        <f>SAM_working2!AE71</f>
        <v>1326876854.1551001</v>
      </c>
      <c r="AF71" s="29">
        <f>SAM_working2!AF71</f>
        <v>87854772.329838797</v>
      </c>
      <c r="AG71" s="29">
        <f>SAM_working2!AG71</f>
        <v>1906086064.9871099</v>
      </c>
      <c r="AH71" s="29">
        <f>SAM_working2!AH71</f>
        <v>47916290.207940601</v>
      </c>
      <c r="AI71" s="29">
        <f>SAM_working2!AI71</f>
        <v>365258606.71997797</v>
      </c>
      <c r="AJ71" s="29">
        <f>SAM_working2!AJ71</f>
        <v>9121817420.8012791</v>
      </c>
      <c r="AK71" s="29">
        <f>SAM_working2!AK71</f>
        <v>495275371.76292902</v>
      </c>
      <c r="AL71" s="29">
        <f>SAM_working2!AL71</f>
        <v>32157960.549263701</v>
      </c>
      <c r="AM71" s="29">
        <f>SAM_working2!AM71</f>
        <v>131893724.68972</v>
      </c>
      <c r="AN71" s="29">
        <f>SAM_working2!AN71</f>
        <v>337518819.05672902</v>
      </c>
      <c r="AO71" s="29">
        <f>SAM_working2!AO71</f>
        <v>222090897.815855</v>
      </c>
      <c r="AP71" s="29">
        <f>SAM_working2!AP71</f>
        <v>155479778.504839</v>
      </c>
      <c r="AQ71" s="29">
        <f>SAM_working2!AQ71</f>
        <v>254967611.81968501</v>
      </c>
      <c r="AR71" s="29">
        <f>SAM_working2!AR71</f>
        <v>269778224.27663499</v>
      </c>
      <c r="AS71" s="29">
        <f>SAM_working2!AS71</f>
        <v>462347430.66659403</v>
      </c>
      <c r="AT71" s="29">
        <f>SAM_working2!AT71</f>
        <v>564156234.13444102</v>
      </c>
      <c r="AU71" s="29">
        <f>SAM_working2!AU71</f>
        <v>52372610.637125999</v>
      </c>
      <c r="AV71" s="29">
        <f>SAM_working2!AV71</f>
        <v>472266818.83842999</v>
      </c>
      <c r="AW71" s="29">
        <f>SAM_working2!AW71</f>
        <v>1451754667.9253199</v>
      </c>
      <c r="AX71" s="29">
        <f>SAM_working2!AX71</f>
        <v>1811211418.0071499</v>
      </c>
      <c r="AY71" s="29">
        <f>SAM_working2!AY71</f>
        <v>126774360.518526</v>
      </c>
      <c r="AZ71" s="29">
        <f>SAM_working2!AZ71</f>
        <v>290848974.174842</v>
      </c>
      <c r="BA71" s="29">
        <f>SAM_working2!BA71</f>
        <v>60694524.897701703</v>
      </c>
      <c r="BB71" s="29">
        <f>SAM_working2!BB71</f>
        <v>648073450.68486297</v>
      </c>
      <c r="BC71" s="29">
        <f>SAM_working2!BC71</f>
        <v>2165714562.00245</v>
      </c>
      <c r="BD71" s="29">
        <f>SAM_working2!BD71</f>
        <v>460030793.61273599</v>
      </c>
      <c r="BE71" s="29">
        <f>SAM_working2!BE71</f>
        <v>332715797.68813503</v>
      </c>
      <c r="BF71" s="29">
        <f>SAM_working2!BF71</f>
        <v>2473334741.81675</v>
      </c>
      <c r="BG71" s="29">
        <f>SAM_working2!BG71</f>
        <v>2084970306.4370401</v>
      </c>
      <c r="BH71" s="29">
        <f>SAM_working2!BH71</f>
        <v>5309069584.7191</v>
      </c>
      <c r="BI71" s="29">
        <f>SAM_working2!BI71</f>
        <v>822310812.33152294</v>
      </c>
      <c r="BJ71" s="29">
        <f>SAM_working2!BJ71</f>
        <v>2392561318.1943498</v>
      </c>
      <c r="BK71" s="29">
        <f>SAM_working2!BK71</f>
        <v>881545951.63780999</v>
      </c>
      <c r="BL71" s="29">
        <f>SAM_working2!BL71</f>
        <v>837290102.95416796</v>
      </c>
      <c r="BM71" s="29">
        <f>SAM_working2!BM71</f>
        <v>29178070.316919599</v>
      </c>
      <c r="BN71" s="29">
        <f>SAM_working2!BN71</f>
        <v>20327578986.015701</v>
      </c>
      <c r="BO71" s="29">
        <f>SAM_working2!BO71</f>
        <v>782919026.85767996</v>
      </c>
      <c r="BP71" s="29">
        <f>SAM_working2!BP71</f>
        <v>4998779213.7614002</v>
      </c>
      <c r="BQ71" s="29">
        <f>SAM_working2!BQ71</f>
        <v>19444227409.763302</v>
      </c>
      <c r="BR71" s="29">
        <f>SAM_working2!BR71</f>
        <v>1891779676.51366</v>
      </c>
      <c r="BS71" s="29">
        <f>SAM_working2!BS71</f>
        <v>7594515388.3249903</v>
      </c>
      <c r="BT71" s="29">
        <f>SAM_working2!BT71</f>
        <v>646164717.96239495</v>
      </c>
      <c r="BU71" s="29">
        <f>SAM_working2!BU71</f>
        <v>928641116.26744199</v>
      </c>
      <c r="BV71" s="29">
        <f>SAM_working2!BV71</f>
        <v>4185239854.3998299</v>
      </c>
      <c r="BW71" s="29">
        <f>SAM_working2!BW71</f>
        <v>3616512305.9014101</v>
      </c>
      <c r="BX71" s="29">
        <f>SAM_working2!BX71</f>
        <v>1029067090.10662</v>
      </c>
      <c r="BY71" s="29">
        <f>SAM_working2!BY71</f>
        <v>819054769.91066003</v>
      </c>
      <c r="BZ71" s="29">
        <f>SAM_working2!BZ71</f>
        <v>1832426591.2572701</v>
      </c>
      <c r="CA71" s="29">
        <f>SAM_working2!CA71</f>
        <v>43723257.389497198</v>
      </c>
      <c r="CB71" s="29">
        <f>SAM_working2!CB71</f>
        <v>549495374.41159594</v>
      </c>
      <c r="CC71" s="29">
        <f>SAM_working2!CC71</f>
        <v>541939115.17352903</v>
      </c>
      <c r="CD71" s="29">
        <f>SAM_working2!CD71</f>
        <v>1980199578.8129399</v>
      </c>
      <c r="CE71" s="29">
        <f>SAM_working2!CE71</f>
        <v>1252687944.47892</v>
      </c>
      <c r="CF71" s="29">
        <f>SAM_working2!CF71</f>
        <v>722062698.13235903</v>
      </c>
      <c r="CG71" s="29">
        <f>SAM_working2!CG71</f>
        <v>1198749028.2427599</v>
      </c>
      <c r="CH71" s="29">
        <f>SAM_working2!CH71</f>
        <v>0</v>
      </c>
      <c r="CI71" s="29">
        <f>SAM_working2!CI71</f>
        <v>2297904161.2227602</v>
      </c>
      <c r="CJ71" s="29">
        <f>SAM_working2!CJ71</f>
        <v>0</v>
      </c>
      <c r="CK71" s="29">
        <f>SAM_working2!CK71</f>
        <v>0</v>
      </c>
      <c r="CL71" s="29">
        <f>SAM_working2!CL71</f>
        <v>0</v>
      </c>
      <c r="CM71" s="29">
        <f>SAM_working2!CM71</f>
        <v>0</v>
      </c>
      <c r="CN71" s="29">
        <f>SAM_working2!CN71</f>
        <v>0</v>
      </c>
      <c r="CO71" s="29">
        <f>SAM_working2!CO71</f>
        <v>364465860.81288999</v>
      </c>
      <c r="CP71" s="29">
        <f>SAM_working2!CP71</f>
        <v>515638578.17452902</v>
      </c>
      <c r="CQ71" s="29">
        <f>SAM_working2!CQ71</f>
        <v>445489690.82533699</v>
      </c>
      <c r="CR71" s="29">
        <f>SAM_working2!CR71</f>
        <v>489742929.49866402</v>
      </c>
      <c r="CS71" s="29">
        <f>SAM_working2!CS71</f>
        <v>1121423316.69594</v>
      </c>
      <c r="CT71" s="29">
        <f>SAM_working2!CT71</f>
        <v>1590506155.6887</v>
      </c>
      <c r="CU71" s="29">
        <f>SAM_working2!CU71</f>
        <v>2580720822.1398001</v>
      </c>
      <c r="CV71" s="29">
        <f>SAM_working2!CV71</f>
        <v>4103288168.11339</v>
      </c>
      <c r="CW71" s="29">
        <f>SAM_working2!CW71</f>
        <v>5385489456.4775105</v>
      </c>
      <c r="CX71" s="29">
        <f>SAM_working2!CX71</f>
        <v>463935584.40245998</v>
      </c>
      <c r="CY71" s="29">
        <f>SAM_working2!CY71</f>
        <v>1616674923.92031</v>
      </c>
      <c r="CZ71" s="29">
        <f>SAM_working2!CZ71</f>
        <v>306082596.238235</v>
      </c>
      <c r="DA71" s="29">
        <f>SAM_working2!DA71</f>
        <v>10969974149.3846</v>
      </c>
      <c r="DB71" s="29">
        <f>SAM_working2!DB71</f>
        <v>699305837.67758906</v>
      </c>
      <c r="DC71" s="29">
        <f>SAM_working2!DC71</f>
        <v>1361090408.9991701</v>
      </c>
      <c r="DD71" s="29">
        <f>SAM_working2!DD71</f>
        <v>199697548.31093499</v>
      </c>
      <c r="DE71" s="29">
        <f>SAM_working2!DE71</f>
        <v>0</v>
      </c>
      <c r="DF71" s="29">
        <f>SAM_working2!DF71</f>
        <v>481355234.30103999</v>
      </c>
      <c r="DG71" s="29">
        <f>SAM_working2!DG71</f>
        <v>0</v>
      </c>
      <c r="DH71" s="29">
        <f>SAM_working2!DH71</f>
        <v>1475876801.36534</v>
      </c>
      <c r="DI71" s="29">
        <f>SAM_working2!DI71</f>
        <v>12438971682.6996</v>
      </c>
      <c r="DJ71" s="29">
        <f t="shared" si="1"/>
        <v>168908141018.65765</v>
      </c>
    </row>
    <row r="72" spans="1:114">
      <c r="A72" t="s">
        <v>71</v>
      </c>
      <c r="B72" s="29">
        <f>SAM_working2!B72</f>
        <v>5063848.8524397304</v>
      </c>
      <c r="C72" s="29">
        <f>SAM_working2!C72</f>
        <v>0</v>
      </c>
      <c r="D72" s="60">
        <f>SAM_working2!D72-FV_proportion_col!G72</f>
        <v>5773433.4925548201</v>
      </c>
      <c r="E72" s="60">
        <f>SAM_working2!E72-FV_proportion_col!H72</f>
        <v>5116876.7112378897</v>
      </c>
      <c r="F72" s="29">
        <f>SAM_working2!F72</f>
        <v>11835785.0001981</v>
      </c>
      <c r="G72" s="29">
        <f>SAM_working2!G72</f>
        <v>9.1243460354139501</v>
      </c>
      <c r="H72" s="29">
        <f>SAM_working2!H72</f>
        <v>3593.7858604796802</v>
      </c>
      <c r="I72" s="29">
        <f>SAM_working2!I72</f>
        <v>9535.7722747868193</v>
      </c>
      <c r="J72" s="29">
        <f>SAM_working2!J72</f>
        <v>16030864.9601708</v>
      </c>
      <c r="K72" s="29">
        <f>SAM_working2!K72</f>
        <v>2094466.7975117399</v>
      </c>
      <c r="L72" s="29">
        <f>SAM_working2!L72</f>
        <v>1739850.0739040901</v>
      </c>
      <c r="M72" s="29">
        <f>SAM_working2!M72</f>
        <v>46535982.694130197</v>
      </c>
      <c r="N72" s="29">
        <f>SAM_working2!N72</f>
        <v>254212701.99993399</v>
      </c>
      <c r="O72" s="29">
        <f>SAM_working2!O72</f>
        <v>112046617.303562</v>
      </c>
      <c r="P72" s="29">
        <f>SAM_working2!P72</f>
        <v>27920174.664705899</v>
      </c>
      <c r="Q72" s="29">
        <f>SAM_working2!Q72</f>
        <v>2880645.2867210899</v>
      </c>
      <c r="R72" s="29">
        <f>SAM_working2!R72</f>
        <v>1176460.6125769999</v>
      </c>
      <c r="S72" s="29">
        <f>SAM_working2!S72</f>
        <v>409877.593526215</v>
      </c>
      <c r="T72" s="29">
        <f>SAM_working2!T72</f>
        <v>110056.289387276</v>
      </c>
      <c r="U72" s="29">
        <f>SAM_working2!U72</f>
        <v>9841652.3698709104</v>
      </c>
      <c r="V72" s="29">
        <f>SAM_working2!V72</f>
        <v>13249588.062398801</v>
      </c>
      <c r="W72" s="29">
        <f>SAM_working2!W72</f>
        <v>6636926.5713330796</v>
      </c>
      <c r="X72" s="29">
        <f>SAM_working2!X72</f>
        <v>90425882.131961495</v>
      </c>
      <c r="Y72" s="29">
        <f>SAM_working2!Y72</f>
        <v>105604159.04627299</v>
      </c>
      <c r="Z72" s="29">
        <f>SAM_working2!Z72</f>
        <v>20426458.3101223</v>
      </c>
      <c r="AA72" s="29">
        <f>SAM_working2!AA72</f>
        <v>24221716.095177099</v>
      </c>
      <c r="AB72" s="29">
        <f>SAM_working2!AB72</f>
        <v>12699178.7203313</v>
      </c>
      <c r="AC72" s="29">
        <f>SAM_working2!AC72</f>
        <v>35850585.674464002</v>
      </c>
      <c r="AD72" s="29">
        <f>SAM_working2!AD72</f>
        <v>16892473.826159701</v>
      </c>
      <c r="AE72" s="29">
        <f>SAM_working2!AE72</f>
        <v>101621496.933091</v>
      </c>
      <c r="AF72" s="29">
        <f>SAM_working2!AF72</f>
        <v>11190255.448989</v>
      </c>
      <c r="AG72" s="29">
        <f>SAM_working2!AG72</f>
        <v>44820907.970025197</v>
      </c>
      <c r="AH72" s="29">
        <f>SAM_working2!AH72</f>
        <v>8916560.7038081903</v>
      </c>
      <c r="AI72" s="29">
        <f>SAM_working2!AI72</f>
        <v>22640611.861576401</v>
      </c>
      <c r="AJ72" s="29">
        <f>SAM_working2!AJ72</f>
        <v>328902591.54358</v>
      </c>
      <c r="AK72" s="29">
        <f>SAM_working2!AK72</f>
        <v>47955758.021333396</v>
      </c>
      <c r="AL72" s="29">
        <f>SAM_working2!AL72</f>
        <v>1556584.2718205799</v>
      </c>
      <c r="AM72" s="29">
        <f>SAM_working2!AM72</f>
        <v>4371369.8774949899</v>
      </c>
      <c r="AN72" s="29">
        <f>SAM_working2!AN72</f>
        <v>33511295.1842467</v>
      </c>
      <c r="AO72" s="29">
        <f>SAM_working2!AO72</f>
        <v>10462701.6836309</v>
      </c>
      <c r="AP72" s="29">
        <f>SAM_working2!AP72</f>
        <v>21578513.127965301</v>
      </c>
      <c r="AQ72" s="29">
        <f>SAM_working2!AQ72</f>
        <v>13328219.734344199</v>
      </c>
      <c r="AR72" s="29">
        <f>SAM_working2!AR72</f>
        <v>14687374.1300522</v>
      </c>
      <c r="AS72" s="29">
        <f>SAM_working2!AS72</f>
        <v>17700071.878925301</v>
      </c>
      <c r="AT72" s="29">
        <f>SAM_working2!AT72</f>
        <v>7538102.6706755301</v>
      </c>
      <c r="AU72" s="29">
        <f>SAM_working2!AU72</f>
        <v>6642762.7955302102</v>
      </c>
      <c r="AV72" s="29">
        <f>SAM_working2!AV72</f>
        <v>704813.41307978705</v>
      </c>
      <c r="AW72" s="29">
        <f>SAM_working2!AW72</f>
        <v>88283484.099459693</v>
      </c>
      <c r="AX72" s="29">
        <f>SAM_working2!AX72</f>
        <v>7604198.5586707601</v>
      </c>
      <c r="AY72" s="29">
        <f>SAM_working2!AY72</f>
        <v>1740024.72472092</v>
      </c>
      <c r="AZ72" s="29">
        <f>SAM_working2!AZ72</f>
        <v>5020690.6031002002</v>
      </c>
      <c r="BA72" s="29">
        <f>SAM_working2!BA72</f>
        <v>2681228.6709463499</v>
      </c>
      <c r="BB72" s="29">
        <f>SAM_working2!BB72</f>
        <v>24598837.2966723</v>
      </c>
      <c r="BC72" s="29">
        <f>SAM_working2!BC72</f>
        <v>4591527.7758211503</v>
      </c>
      <c r="BD72" s="29">
        <f>SAM_working2!BD72</f>
        <v>12436626.818547299</v>
      </c>
      <c r="BE72" s="29">
        <f>SAM_working2!BE72</f>
        <v>4221251.5594245801</v>
      </c>
      <c r="BF72" s="29">
        <f>SAM_working2!BF72</f>
        <v>8965627.6768775005</v>
      </c>
      <c r="BG72" s="29">
        <f>SAM_working2!BG72</f>
        <v>9554273.5494018309</v>
      </c>
      <c r="BH72" s="29">
        <f>SAM_working2!BH72</f>
        <v>14094781.100536</v>
      </c>
      <c r="BI72" s="29">
        <f>SAM_working2!BI72</f>
        <v>10045316.765093699</v>
      </c>
      <c r="BJ72" s="29">
        <f>SAM_working2!BJ72</f>
        <v>22264149.055599499</v>
      </c>
      <c r="BK72" s="29">
        <f>SAM_working2!BK72</f>
        <v>29711631.455851901</v>
      </c>
      <c r="BL72" s="29">
        <f>SAM_working2!BL72</f>
        <v>92180565.505724102</v>
      </c>
      <c r="BM72" s="29">
        <f>SAM_working2!BM72</f>
        <v>63249498.319412999</v>
      </c>
      <c r="BN72" s="29">
        <f>SAM_working2!BN72</f>
        <v>4390743997.5734997</v>
      </c>
      <c r="BO72" s="29">
        <f>SAM_working2!BO72</f>
        <v>24685149.447104599</v>
      </c>
      <c r="BP72" s="29">
        <f>SAM_working2!BP72</f>
        <v>124882684.02445699</v>
      </c>
      <c r="BQ72" s="29">
        <f>SAM_working2!BQ72</f>
        <v>349097780.03795201</v>
      </c>
      <c r="BR72" s="29">
        <f>SAM_working2!BR72</f>
        <v>74585599.230971605</v>
      </c>
      <c r="BS72" s="29">
        <f>SAM_working2!BS72</f>
        <v>207653722.914323</v>
      </c>
      <c r="BT72" s="29">
        <f>SAM_working2!BT72</f>
        <v>1217929800.4166</v>
      </c>
      <c r="BU72" s="29">
        <f>SAM_working2!BU72</f>
        <v>45252338.893373497</v>
      </c>
      <c r="BV72" s="29">
        <f>SAM_working2!BV72</f>
        <v>187185571.797492</v>
      </c>
      <c r="BW72" s="29">
        <f>SAM_working2!BW72</f>
        <v>129303049.41305999</v>
      </c>
      <c r="BX72" s="29">
        <f>SAM_working2!BX72</f>
        <v>77131786.695294693</v>
      </c>
      <c r="BY72" s="29">
        <f>SAM_working2!BY72</f>
        <v>137389740.67254901</v>
      </c>
      <c r="BZ72" s="29">
        <f>SAM_working2!BZ72</f>
        <v>16187633.890771201</v>
      </c>
      <c r="CA72" s="29">
        <f>SAM_working2!CA72</f>
        <v>3462551.8257901301</v>
      </c>
      <c r="CB72" s="29">
        <f>SAM_working2!CB72</f>
        <v>60277202.2046386</v>
      </c>
      <c r="CC72" s="29">
        <f>SAM_working2!CC72</f>
        <v>105729722.825652</v>
      </c>
      <c r="CD72" s="29">
        <f>SAM_working2!CD72</f>
        <v>285564703.24038899</v>
      </c>
      <c r="CE72" s="29">
        <f>SAM_working2!CE72</f>
        <v>64262033.864530198</v>
      </c>
      <c r="CF72" s="29">
        <f>SAM_working2!CF72</f>
        <v>71486886.206972703</v>
      </c>
      <c r="CG72" s="29">
        <f>SAM_working2!CG72</f>
        <v>69666956.072007</v>
      </c>
      <c r="CH72" s="29">
        <f>SAM_working2!CH72</f>
        <v>0</v>
      </c>
      <c r="CI72" s="29">
        <f>SAM_working2!CI72</f>
        <v>778524601.89763701</v>
      </c>
      <c r="CJ72" s="29">
        <f>SAM_working2!CJ72</f>
        <v>0</v>
      </c>
      <c r="CK72" s="29">
        <f>SAM_working2!CK72</f>
        <v>0</v>
      </c>
      <c r="CL72" s="29">
        <f>SAM_working2!CL72</f>
        <v>0</v>
      </c>
      <c r="CM72" s="29">
        <f>SAM_working2!CM72</f>
        <v>0</v>
      </c>
      <c r="CN72" s="29">
        <f>SAM_working2!CN72</f>
        <v>0</v>
      </c>
      <c r="CO72" s="29">
        <f>SAM_working2!CO72</f>
        <v>153733676.51102301</v>
      </c>
      <c r="CP72" s="29">
        <f>SAM_working2!CP72</f>
        <v>219925418.07179099</v>
      </c>
      <c r="CQ72" s="29">
        <f>SAM_working2!CQ72</f>
        <v>179418607.27150401</v>
      </c>
      <c r="CR72" s="29">
        <f>SAM_working2!CR72</f>
        <v>196808790.617017</v>
      </c>
      <c r="CS72" s="29">
        <f>SAM_working2!CS72</f>
        <v>438303305.90666401</v>
      </c>
      <c r="CT72" s="29">
        <f>SAM_working2!CT72</f>
        <v>575576785.10276198</v>
      </c>
      <c r="CU72" s="29">
        <f>SAM_working2!CU72</f>
        <v>835016487.59591401</v>
      </c>
      <c r="CV72" s="29">
        <f>SAM_working2!CV72</f>
        <v>636264955.92883897</v>
      </c>
      <c r="CW72" s="29">
        <f>SAM_working2!CW72</f>
        <v>1299214014.0334201</v>
      </c>
      <c r="CX72" s="29">
        <f>SAM_working2!CX72</f>
        <v>48936529.1459409</v>
      </c>
      <c r="CY72" s="29">
        <f>SAM_working2!CY72</f>
        <v>22228274.799277201</v>
      </c>
      <c r="CZ72" s="29">
        <f>SAM_working2!CZ72</f>
        <v>0</v>
      </c>
      <c r="DA72" s="29">
        <f>SAM_working2!DA72</f>
        <v>4676336675.8492403</v>
      </c>
      <c r="DB72" s="29">
        <f>SAM_working2!DB72</f>
        <v>229965521.692505</v>
      </c>
      <c r="DC72" s="29">
        <f>SAM_working2!DC72</f>
        <v>192104237.41404101</v>
      </c>
      <c r="DD72" s="29">
        <f>SAM_working2!DD72</f>
        <v>0</v>
      </c>
      <c r="DE72" s="29">
        <f>SAM_working2!DE72</f>
        <v>0</v>
      </c>
      <c r="DF72" s="29">
        <f>SAM_working2!DF72</f>
        <v>3845.5117697359701</v>
      </c>
      <c r="DG72" s="29">
        <f>SAM_working2!DG72</f>
        <v>2458.8156034440899</v>
      </c>
      <c r="DH72" s="29">
        <f>SAM_working2!DH72</f>
        <v>124645473.39703199</v>
      </c>
      <c r="DI72" s="29">
        <f>SAM_working2!DI72</f>
        <v>1460080945.15137</v>
      </c>
      <c r="DJ72" s="29">
        <f t="shared" si="1"/>
        <v>21637752622.569942</v>
      </c>
    </row>
    <row r="73" spans="1:114">
      <c r="A73" t="s">
        <v>72</v>
      </c>
      <c r="B73" s="29">
        <f>SAM_working2!B73</f>
        <v>6855.1742986374502</v>
      </c>
      <c r="C73" s="29">
        <f>SAM_working2!C73</f>
        <v>0</v>
      </c>
      <c r="D73" s="60">
        <f>SAM_working2!D73-FV_proportion_col!G73</f>
        <v>0</v>
      </c>
      <c r="E73" s="60">
        <f>SAM_working2!E73-FV_proportion_col!H73</f>
        <v>0</v>
      </c>
      <c r="F73" s="29">
        <f>SAM_working2!F73</f>
        <v>0</v>
      </c>
      <c r="G73" s="29">
        <f>SAM_working2!G73</f>
        <v>0</v>
      </c>
      <c r="H73" s="29">
        <f>SAM_working2!H73</f>
        <v>0</v>
      </c>
      <c r="I73" s="29">
        <f>SAM_working2!I73</f>
        <v>0</v>
      </c>
      <c r="J73" s="29">
        <f>SAM_working2!J73</f>
        <v>0</v>
      </c>
      <c r="K73" s="29">
        <f>SAM_working2!K73</f>
        <v>0</v>
      </c>
      <c r="L73" s="29">
        <f>SAM_working2!L73</f>
        <v>0</v>
      </c>
      <c r="M73" s="29">
        <f>SAM_working2!M73</f>
        <v>12747495.787266601</v>
      </c>
      <c r="N73" s="29">
        <f>SAM_working2!N73</f>
        <v>505924.61375018302</v>
      </c>
      <c r="O73" s="29">
        <f>SAM_working2!O73</f>
        <v>0</v>
      </c>
      <c r="P73" s="29">
        <f>SAM_working2!P73</f>
        <v>0</v>
      </c>
      <c r="Q73" s="29">
        <f>SAM_working2!Q73</f>
        <v>0</v>
      </c>
      <c r="R73" s="29">
        <f>SAM_working2!R73</f>
        <v>0</v>
      </c>
      <c r="S73" s="29">
        <f>SAM_working2!S73</f>
        <v>0</v>
      </c>
      <c r="T73" s="29">
        <f>SAM_working2!T73</f>
        <v>0</v>
      </c>
      <c r="U73" s="29">
        <f>SAM_working2!U73</f>
        <v>0</v>
      </c>
      <c r="V73" s="29">
        <f>SAM_working2!V73</f>
        <v>0</v>
      </c>
      <c r="W73" s="29">
        <f>SAM_working2!W73</f>
        <v>1584000.8845615599</v>
      </c>
      <c r="X73" s="29">
        <f>SAM_working2!X73</f>
        <v>641808.99113021896</v>
      </c>
      <c r="Y73" s="29">
        <f>SAM_working2!Y73</f>
        <v>0</v>
      </c>
      <c r="Z73" s="29">
        <f>SAM_working2!Z73</f>
        <v>58272.803082254897</v>
      </c>
      <c r="AA73" s="29">
        <f>SAM_working2!AA73</f>
        <v>0</v>
      </c>
      <c r="AB73" s="29">
        <f>SAM_working2!AB73</f>
        <v>0</v>
      </c>
      <c r="AC73" s="29">
        <f>SAM_working2!AC73</f>
        <v>0</v>
      </c>
      <c r="AD73" s="29">
        <f>SAM_working2!AD73</f>
        <v>0</v>
      </c>
      <c r="AE73" s="29">
        <f>SAM_working2!AE73</f>
        <v>0</v>
      </c>
      <c r="AF73" s="29">
        <f>SAM_working2!AF73</f>
        <v>0</v>
      </c>
      <c r="AG73" s="29">
        <f>SAM_working2!AG73</f>
        <v>0</v>
      </c>
      <c r="AH73" s="29">
        <f>SAM_working2!AH73</f>
        <v>0</v>
      </c>
      <c r="AI73" s="29">
        <f>SAM_working2!AI73</f>
        <v>0</v>
      </c>
      <c r="AJ73" s="29">
        <f>SAM_working2!AJ73</f>
        <v>188983806.08848301</v>
      </c>
      <c r="AK73" s="29">
        <f>SAM_working2!AK73</f>
        <v>5148409.6303792298</v>
      </c>
      <c r="AL73" s="29">
        <f>SAM_working2!AL73</f>
        <v>2114153.55454286</v>
      </c>
      <c r="AM73" s="29">
        <f>SAM_working2!AM73</f>
        <v>26978953.168900799</v>
      </c>
      <c r="AN73" s="29">
        <f>SAM_working2!AN73</f>
        <v>50784054.301779099</v>
      </c>
      <c r="AO73" s="29">
        <f>SAM_working2!AO73</f>
        <v>673537.82773683197</v>
      </c>
      <c r="AP73" s="29">
        <f>SAM_working2!AP73</f>
        <v>40938099.382647902</v>
      </c>
      <c r="AQ73" s="29">
        <f>SAM_working2!AQ73</f>
        <v>953649.04200276604</v>
      </c>
      <c r="AR73" s="29">
        <f>SAM_working2!AR73</f>
        <v>16117620.989898499</v>
      </c>
      <c r="AS73" s="29">
        <f>SAM_working2!AS73</f>
        <v>668346.44261313905</v>
      </c>
      <c r="AT73" s="29">
        <f>SAM_working2!AT73</f>
        <v>20734889.9834533</v>
      </c>
      <c r="AU73" s="29">
        <f>SAM_working2!AU73</f>
        <v>503567.799986784</v>
      </c>
      <c r="AV73" s="29">
        <f>SAM_working2!AV73</f>
        <v>0</v>
      </c>
      <c r="AW73" s="29">
        <f>SAM_working2!AW73</f>
        <v>0</v>
      </c>
      <c r="AX73" s="29">
        <f>SAM_working2!AX73</f>
        <v>0</v>
      </c>
      <c r="AY73" s="29">
        <f>SAM_working2!AY73</f>
        <v>201197.67710428499</v>
      </c>
      <c r="AZ73" s="29">
        <f>SAM_working2!AZ73</f>
        <v>971377.85689209297</v>
      </c>
      <c r="BA73" s="29">
        <f>SAM_working2!BA73</f>
        <v>0</v>
      </c>
      <c r="BB73" s="29">
        <f>SAM_working2!BB73</f>
        <v>0</v>
      </c>
      <c r="BC73" s="29">
        <f>SAM_working2!BC73</f>
        <v>0</v>
      </c>
      <c r="BD73" s="29">
        <f>SAM_working2!BD73</f>
        <v>0</v>
      </c>
      <c r="BE73" s="29">
        <f>SAM_working2!BE73</f>
        <v>0</v>
      </c>
      <c r="BF73" s="29">
        <f>SAM_working2!BF73</f>
        <v>1265035.11702697</v>
      </c>
      <c r="BG73" s="29">
        <f>SAM_working2!BG73</f>
        <v>18014767.652835</v>
      </c>
      <c r="BH73" s="29">
        <f>SAM_working2!BH73</f>
        <v>0</v>
      </c>
      <c r="BI73" s="29">
        <f>SAM_working2!BI73</f>
        <v>1038339.19001238</v>
      </c>
      <c r="BJ73" s="29">
        <f>SAM_working2!BJ73</f>
        <v>840528.54524034495</v>
      </c>
      <c r="BK73" s="29">
        <f>SAM_working2!BK73</f>
        <v>472461.64351792802</v>
      </c>
      <c r="BL73" s="29">
        <f>SAM_working2!BL73</f>
        <v>0</v>
      </c>
      <c r="BM73" s="29">
        <f>SAM_working2!BM73</f>
        <v>0</v>
      </c>
      <c r="BN73" s="29">
        <f>SAM_working2!BN73</f>
        <v>0</v>
      </c>
      <c r="BO73" s="29">
        <f>SAM_working2!BO73</f>
        <v>0</v>
      </c>
      <c r="BP73" s="29">
        <f>SAM_working2!BP73</f>
        <v>0</v>
      </c>
      <c r="BQ73" s="29">
        <f>SAM_working2!BQ73</f>
        <v>12921920.306379801</v>
      </c>
      <c r="BR73" s="29">
        <f>SAM_working2!BR73</f>
        <v>0</v>
      </c>
      <c r="BS73" s="29">
        <f>SAM_working2!BS73</f>
        <v>27986302.9421998</v>
      </c>
      <c r="BT73" s="29">
        <f>SAM_working2!BT73</f>
        <v>0</v>
      </c>
      <c r="BU73" s="29">
        <f>SAM_working2!BU73</f>
        <v>311713222.51475799</v>
      </c>
      <c r="BV73" s="29">
        <f>SAM_working2!BV73</f>
        <v>0</v>
      </c>
      <c r="BW73" s="29">
        <f>SAM_working2!BW73</f>
        <v>197733.29543165999</v>
      </c>
      <c r="BX73" s="29">
        <f>SAM_working2!BX73</f>
        <v>0</v>
      </c>
      <c r="BY73" s="29">
        <f>SAM_working2!BY73</f>
        <v>0</v>
      </c>
      <c r="BZ73" s="29">
        <f>SAM_working2!BZ73</f>
        <v>532713764.95729202</v>
      </c>
      <c r="CA73" s="29">
        <f>SAM_working2!CA73</f>
        <v>8083387.7418633001</v>
      </c>
      <c r="CB73" s="29">
        <f>SAM_working2!CB73</f>
        <v>21111607.925566699</v>
      </c>
      <c r="CC73" s="29">
        <f>SAM_working2!CC73</f>
        <v>0</v>
      </c>
      <c r="CD73" s="29">
        <f>SAM_working2!CD73</f>
        <v>0</v>
      </c>
      <c r="CE73" s="29">
        <f>SAM_working2!CE73</f>
        <v>0</v>
      </c>
      <c r="CF73" s="29">
        <f>SAM_working2!CF73</f>
        <v>2357355.4695049799</v>
      </c>
      <c r="CG73" s="29">
        <f>SAM_working2!CG73</f>
        <v>374385969.78637898</v>
      </c>
      <c r="CH73" s="29">
        <f>SAM_working2!CH73</f>
        <v>0</v>
      </c>
      <c r="CI73" s="29">
        <f>SAM_working2!CI73</f>
        <v>1429524.7262627401</v>
      </c>
      <c r="CJ73" s="29">
        <f>SAM_working2!CJ73</f>
        <v>0</v>
      </c>
      <c r="CK73" s="29">
        <f>SAM_working2!CK73</f>
        <v>0</v>
      </c>
      <c r="CL73" s="29">
        <f>SAM_working2!CL73</f>
        <v>0</v>
      </c>
      <c r="CM73" s="29">
        <f>SAM_working2!CM73</f>
        <v>0</v>
      </c>
      <c r="CN73" s="29">
        <f>SAM_working2!CN73</f>
        <v>0</v>
      </c>
      <c r="CO73" s="29">
        <f>SAM_working2!CO73</f>
        <v>1091289282.1781399</v>
      </c>
      <c r="CP73" s="29">
        <f>SAM_working2!CP73</f>
        <v>1190004022.72735</v>
      </c>
      <c r="CQ73" s="29">
        <f>SAM_working2!CQ73</f>
        <v>746482986.827124</v>
      </c>
      <c r="CR73" s="29">
        <f>SAM_working2!CR73</f>
        <v>931047357.39625299</v>
      </c>
      <c r="CS73" s="29">
        <f>SAM_working2!CS73</f>
        <v>2638048228.32934</v>
      </c>
      <c r="CT73" s="29">
        <f>SAM_working2!CT73</f>
        <v>4435203917.0317402</v>
      </c>
      <c r="CU73" s="29">
        <f>SAM_working2!CU73</f>
        <v>6942206100.5478096</v>
      </c>
      <c r="CV73" s="29">
        <f>SAM_working2!CV73</f>
        <v>5213031147.7432899</v>
      </c>
      <c r="CW73" s="29">
        <f>SAM_working2!CW73</f>
        <v>26243727732.047901</v>
      </c>
      <c r="CX73" s="29">
        <f>SAM_working2!CX73</f>
        <v>658693.95252026001</v>
      </c>
      <c r="CY73" s="29">
        <f>SAM_working2!CY73</f>
        <v>0</v>
      </c>
      <c r="CZ73" s="29">
        <f>SAM_working2!CZ73</f>
        <v>0</v>
      </c>
      <c r="DA73" s="29">
        <f>SAM_working2!DA73</f>
        <v>718007090.126598</v>
      </c>
      <c r="DB73" s="29">
        <f>SAM_working2!DB73</f>
        <v>393405945.50906098</v>
      </c>
      <c r="DC73" s="29">
        <f>SAM_working2!DC73</f>
        <v>274746473.58111101</v>
      </c>
      <c r="DD73" s="29">
        <f>SAM_working2!DD73</f>
        <v>0</v>
      </c>
      <c r="DE73" s="29">
        <f>SAM_working2!DE73</f>
        <v>0</v>
      </c>
      <c r="DF73" s="29">
        <f>SAM_working2!DF73</f>
        <v>0</v>
      </c>
      <c r="DG73" s="29">
        <f>SAM_working2!DG73</f>
        <v>0</v>
      </c>
      <c r="DH73" s="29">
        <f>SAM_working2!DH73</f>
        <v>255705783.70944801</v>
      </c>
      <c r="DI73" s="29">
        <f>SAM_working2!DI73</f>
        <v>5454620.0365017997</v>
      </c>
      <c r="DJ73" s="29">
        <f t="shared" si="1"/>
        <v>52764867325.55896</v>
      </c>
    </row>
    <row r="74" spans="1:114">
      <c r="A74" t="s">
        <v>73</v>
      </c>
      <c r="B74" s="29">
        <f>SAM_working2!B74</f>
        <v>0</v>
      </c>
      <c r="C74" s="29">
        <f>SAM_working2!C74</f>
        <v>0</v>
      </c>
      <c r="D74" s="60">
        <f>SAM_working2!D74-FV_proportion_col!G74</f>
        <v>0</v>
      </c>
      <c r="E74" s="60">
        <f>SAM_working2!E74-FV_proportion_col!H74</f>
        <v>0</v>
      </c>
      <c r="F74" s="29">
        <f>SAM_working2!F74</f>
        <v>0</v>
      </c>
      <c r="G74" s="29">
        <f>SAM_working2!G74</f>
        <v>0</v>
      </c>
      <c r="H74" s="29">
        <f>SAM_working2!H74</f>
        <v>0</v>
      </c>
      <c r="I74" s="29">
        <f>SAM_working2!I74</f>
        <v>0</v>
      </c>
      <c r="J74" s="29">
        <f>SAM_working2!J74</f>
        <v>0</v>
      </c>
      <c r="K74" s="29">
        <f>SAM_working2!K74</f>
        <v>0</v>
      </c>
      <c r="L74" s="29">
        <f>SAM_working2!L74</f>
        <v>0</v>
      </c>
      <c r="M74" s="29">
        <f>SAM_working2!M74</f>
        <v>0</v>
      </c>
      <c r="N74" s="29">
        <f>SAM_working2!N74</f>
        <v>0</v>
      </c>
      <c r="O74" s="29">
        <f>SAM_working2!O74</f>
        <v>0</v>
      </c>
      <c r="P74" s="29">
        <f>SAM_working2!P74</f>
        <v>0</v>
      </c>
      <c r="Q74" s="29">
        <f>SAM_working2!Q74</f>
        <v>0</v>
      </c>
      <c r="R74" s="29">
        <f>SAM_working2!R74</f>
        <v>0</v>
      </c>
      <c r="S74" s="29">
        <f>SAM_working2!S74</f>
        <v>0</v>
      </c>
      <c r="T74" s="29">
        <f>SAM_working2!T74</f>
        <v>0</v>
      </c>
      <c r="U74" s="29">
        <f>SAM_working2!U74</f>
        <v>0</v>
      </c>
      <c r="V74" s="29">
        <f>SAM_working2!V74</f>
        <v>0</v>
      </c>
      <c r="W74" s="29">
        <f>SAM_working2!W74</f>
        <v>0</v>
      </c>
      <c r="X74" s="29">
        <f>SAM_working2!X74</f>
        <v>0</v>
      </c>
      <c r="Y74" s="29">
        <f>SAM_working2!Y74</f>
        <v>0</v>
      </c>
      <c r="Z74" s="29">
        <f>SAM_working2!Z74</f>
        <v>0</v>
      </c>
      <c r="AA74" s="29">
        <f>SAM_working2!AA74</f>
        <v>0</v>
      </c>
      <c r="AB74" s="29">
        <f>SAM_working2!AB74</f>
        <v>0</v>
      </c>
      <c r="AC74" s="29">
        <f>SAM_working2!AC74</f>
        <v>0</v>
      </c>
      <c r="AD74" s="29">
        <f>SAM_working2!AD74</f>
        <v>0</v>
      </c>
      <c r="AE74" s="29">
        <f>SAM_working2!AE74</f>
        <v>0</v>
      </c>
      <c r="AF74" s="29">
        <f>SAM_working2!AF74</f>
        <v>0</v>
      </c>
      <c r="AG74" s="29">
        <f>SAM_working2!AG74</f>
        <v>0</v>
      </c>
      <c r="AH74" s="29">
        <f>SAM_working2!AH74</f>
        <v>0</v>
      </c>
      <c r="AI74" s="29">
        <f>SAM_working2!AI74</f>
        <v>0</v>
      </c>
      <c r="AJ74" s="29">
        <f>SAM_working2!AJ74</f>
        <v>0</v>
      </c>
      <c r="AK74" s="29">
        <f>SAM_working2!AK74</f>
        <v>0</v>
      </c>
      <c r="AL74" s="29">
        <f>SAM_working2!AL74</f>
        <v>0</v>
      </c>
      <c r="AM74" s="29">
        <f>SAM_working2!AM74</f>
        <v>0</v>
      </c>
      <c r="AN74" s="29">
        <f>SAM_working2!AN74</f>
        <v>0</v>
      </c>
      <c r="AO74" s="29">
        <f>SAM_working2!AO74</f>
        <v>0</v>
      </c>
      <c r="AP74" s="29">
        <f>SAM_working2!AP74</f>
        <v>0</v>
      </c>
      <c r="AQ74" s="29">
        <f>SAM_working2!AQ74</f>
        <v>0</v>
      </c>
      <c r="AR74" s="29">
        <f>SAM_working2!AR74</f>
        <v>0</v>
      </c>
      <c r="AS74" s="29">
        <f>SAM_working2!AS74</f>
        <v>0</v>
      </c>
      <c r="AT74" s="29">
        <f>SAM_working2!AT74</f>
        <v>0</v>
      </c>
      <c r="AU74" s="29">
        <f>SAM_working2!AU74</f>
        <v>0</v>
      </c>
      <c r="AV74" s="29">
        <f>SAM_working2!AV74</f>
        <v>0</v>
      </c>
      <c r="AW74" s="29">
        <f>SAM_working2!AW74</f>
        <v>0</v>
      </c>
      <c r="AX74" s="29">
        <f>SAM_working2!AX74</f>
        <v>0</v>
      </c>
      <c r="AY74" s="29">
        <f>SAM_working2!AY74</f>
        <v>0</v>
      </c>
      <c r="AZ74" s="29">
        <f>SAM_working2!AZ74</f>
        <v>0</v>
      </c>
      <c r="BA74" s="29">
        <f>SAM_working2!BA74</f>
        <v>0</v>
      </c>
      <c r="BB74" s="29">
        <f>SAM_working2!BB74</f>
        <v>0</v>
      </c>
      <c r="BC74" s="29">
        <f>SAM_working2!BC74</f>
        <v>0</v>
      </c>
      <c r="BD74" s="29">
        <f>SAM_working2!BD74</f>
        <v>0</v>
      </c>
      <c r="BE74" s="29">
        <f>SAM_working2!BE74</f>
        <v>0</v>
      </c>
      <c r="BF74" s="29">
        <f>SAM_working2!BF74</f>
        <v>0</v>
      </c>
      <c r="BG74" s="29">
        <f>SAM_working2!BG74</f>
        <v>0</v>
      </c>
      <c r="BH74" s="29">
        <f>SAM_working2!BH74</f>
        <v>0</v>
      </c>
      <c r="BI74" s="29">
        <f>SAM_working2!BI74</f>
        <v>0</v>
      </c>
      <c r="BJ74" s="29">
        <f>SAM_working2!BJ74</f>
        <v>0</v>
      </c>
      <c r="BK74" s="29">
        <f>SAM_working2!BK74</f>
        <v>0</v>
      </c>
      <c r="BL74" s="29">
        <f>SAM_working2!BL74</f>
        <v>0</v>
      </c>
      <c r="BM74" s="29">
        <f>SAM_working2!BM74</f>
        <v>0</v>
      </c>
      <c r="BN74" s="29">
        <f>SAM_working2!BN74</f>
        <v>0</v>
      </c>
      <c r="BO74" s="29">
        <f>SAM_working2!BO74</f>
        <v>0</v>
      </c>
      <c r="BP74" s="29">
        <f>SAM_working2!BP74</f>
        <v>0</v>
      </c>
      <c r="BQ74" s="29">
        <f>SAM_working2!BQ74</f>
        <v>8582413.5724246502</v>
      </c>
      <c r="BR74" s="29">
        <f>SAM_working2!BR74</f>
        <v>0</v>
      </c>
      <c r="BS74" s="29">
        <f>SAM_working2!BS74</f>
        <v>6751655.6918093804</v>
      </c>
      <c r="BT74" s="29">
        <f>SAM_working2!BT74</f>
        <v>0</v>
      </c>
      <c r="BU74" s="29">
        <f>SAM_working2!BU74</f>
        <v>0</v>
      </c>
      <c r="BV74" s="29">
        <f>SAM_working2!BV74</f>
        <v>2003961656.09904</v>
      </c>
      <c r="BW74" s="29">
        <f>SAM_working2!BW74</f>
        <v>645607081.07247698</v>
      </c>
      <c r="BX74" s="29">
        <f>SAM_working2!BX74</f>
        <v>5512646.2523401696</v>
      </c>
      <c r="BY74" s="29">
        <f>SAM_working2!BY74</f>
        <v>0</v>
      </c>
      <c r="BZ74" s="29">
        <f>SAM_working2!BZ74</f>
        <v>16268965.3210773</v>
      </c>
      <c r="CA74" s="29">
        <f>SAM_working2!CA74</f>
        <v>0</v>
      </c>
      <c r="CB74" s="29">
        <f>SAM_working2!CB74</f>
        <v>338611.765157588</v>
      </c>
      <c r="CC74" s="29">
        <f>SAM_working2!CC74</f>
        <v>0</v>
      </c>
      <c r="CD74" s="29">
        <f>SAM_working2!CD74</f>
        <v>0</v>
      </c>
      <c r="CE74" s="29">
        <f>SAM_working2!CE74</f>
        <v>0</v>
      </c>
      <c r="CF74" s="29">
        <f>SAM_working2!CF74</f>
        <v>0</v>
      </c>
      <c r="CG74" s="29">
        <f>SAM_working2!CG74</f>
        <v>7925405.3557963101</v>
      </c>
      <c r="CH74" s="29">
        <f>SAM_working2!CH74</f>
        <v>0</v>
      </c>
      <c r="CI74" s="29">
        <f>SAM_working2!CI74</f>
        <v>0</v>
      </c>
      <c r="CJ74" s="29">
        <f>SAM_working2!CJ74</f>
        <v>0</v>
      </c>
      <c r="CK74" s="29">
        <f>SAM_working2!CK74</f>
        <v>0</v>
      </c>
      <c r="CL74" s="29">
        <f>SAM_working2!CL74</f>
        <v>0</v>
      </c>
      <c r="CM74" s="29">
        <f>SAM_working2!CM74</f>
        <v>0</v>
      </c>
      <c r="CN74" s="29">
        <f>SAM_working2!CN74</f>
        <v>0</v>
      </c>
      <c r="CO74" s="29">
        <f>SAM_working2!CO74</f>
        <v>4361556718.4391403</v>
      </c>
      <c r="CP74" s="29">
        <f>SAM_working2!CP74</f>
        <v>4273335705.1511002</v>
      </c>
      <c r="CQ74" s="29">
        <f>SAM_working2!CQ74</f>
        <v>5170946070.5942698</v>
      </c>
      <c r="CR74" s="29">
        <f>SAM_working2!CR74</f>
        <v>3739551446.8870101</v>
      </c>
      <c r="CS74" s="29">
        <f>SAM_working2!CS74</f>
        <v>13092066676.0762</v>
      </c>
      <c r="CT74" s="29">
        <f>SAM_working2!CT74</f>
        <v>20448694028.5438</v>
      </c>
      <c r="CU74" s="29">
        <f>SAM_working2!CU74</f>
        <v>31430003065.623901</v>
      </c>
      <c r="CV74" s="29">
        <f>SAM_working2!CV74</f>
        <v>25960344861.6311</v>
      </c>
      <c r="CW74" s="29">
        <f>SAM_working2!CW74</f>
        <v>58892597632.020699</v>
      </c>
      <c r="CX74" s="29">
        <f>SAM_working2!CX74</f>
        <v>37501609.596468396</v>
      </c>
      <c r="CY74" s="29">
        <f>SAM_working2!CY74</f>
        <v>0</v>
      </c>
      <c r="CZ74" s="29">
        <f>SAM_working2!CZ74</f>
        <v>0</v>
      </c>
      <c r="DA74" s="29">
        <f>SAM_working2!DA74</f>
        <v>0</v>
      </c>
      <c r="DB74" s="29">
        <f>SAM_working2!DB74</f>
        <v>0</v>
      </c>
      <c r="DC74" s="29">
        <f>SAM_working2!DC74</f>
        <v>2171058015.3117199</v>
      </c>
      <c r="DD74" s="29">
        <f>SAM_working2!DD74</f>
        <v>0</v>
      </c>
      <c r="DE74" s="29">
        <f>SAM_working2!DE74</f>
        <v>0</v>
      </c>
      <c r="DF74" s="29">
        <f>SAM_working2!DF74</f>
        <v>0</v>
      </c>
      <c r="DG74" s="29">
        <f>SAM_working2!DG74</f>
        <v>0</v>
      </c>
      <c r="DH74" s="29">
        <f>SAM_working2!DH74</f>
        <v>44572044.517315201</v>
      </c>
      <c r="DI74" s="29">
        <f>SAM_working2!DI74</f>
        <v>39520526283.065498</v>
      </c>
      <c r="DJ74" s="29">
        <f t="shared" si="1"/>
        <v>211837702592.58832</v>
      </c>
    </row>
    <row r="75" spans="1:114">
      <c r="A75" t="s">
        <v>74</v>
      </c>
      <c r="B75" s="29">
        <f>SAM_working2!B75</f>
        <v>0</v>
      </c>
      <c r="C75" s="29">
        <f>SAM_working2!C75</f>
        <v>0</v>
      </c>
      <c r="D75" s="60">
        <f>SAM_working2!D75-FV_proportion_col!G75</f>
        <v>0</v>
      </c>
      <c r="E75" s="60">
        <f>SAM_working2!E75-FV_proportion_col!H75</f>
        <v>0</v>
      </c>
      <c r="F75" s="29">
        <f>SAM_working2!F75</f>
        <v>0</v>
      </c>
      <c r="G75" s="29">
        <f>SAM_working2!G75</f>
        <v>0</v>
      </c>
      <c r="H75" s="29">
        <f>SAM_working2!H75</f>
        <v>0</v>
      </c>
      <c r="I75" s="29">
        <f>SAM_working2!I75</f>
        <v>0</v>
      </c>
      <c r="J75" s="29">
        <f>SAM_working2!J75</f>
        <v>0</v>
      </c>
      <c r="K75" s="29">
        <f>SAM_working2!K75</f>
        <v>0</v>
      </c>
      <c r="L75" s="29">
        <f>SAM_working2!L75</f>
        <v>0</v>
      </c>
      <c r="M75" s="29">
        <f>SAM_working2!M75</f>
        <v>0</v>
      </c>
      <c r="N75" s="29">
        <f>SAM_working2!N75</f>
        <v>0</v>
      </c>
      <c r="O75" s="29">
        <f>SAM_working2!O75</f>
        <v>0</v>
      </c>
      <c r="P75" s="29">
        <f>SAM_working2!P75</f>
        <v>0</v>
      </c>
      <c r="Q75" s="29">
        <f>SAM_working2!Q75</f>
        <v>0</v>
      </c>
      <c r="R75" s="29">
        <f>SAM_working2!R75</f>
        <v>0</v>
      </c>
      <c r="S75" s="29">
        <f>SAM_working2!S75</f>
        <v>0</v>
      </c>
      <c r="T75" s="29">
        <f>SAM_working2!T75</f>
        <v>0</v>
      </c>
      <c r="U75" s="29">
        <f>SAM_working2!U75</f>
        <v>0</v>
      </c>
      <c r="V75" s="29">
        <f>SAM_working2!V75</f>
        <v>0</v>
      </c>
      <c r="W75" s="29">
        <f>SAM_working2!W75</f>
        <v>0</v>
      </c>
      <c r="X75" s="29">
        <f>SAM_working2!X75</f>
        <v>0</v>
      </c>
      <c r="Y75" s="29">
        <f>SAM_working2!Y75</f>
        <v>0</v>
      </c>
      <c r="Z75" s="29">
        <f>SAM_working2!Z75</f>
        <v>0</v>
      </c>
      <c r="AA75" s="29">
        <f>SAM_working2!AA75</f>
        <v>0</v>
      </c>
      <c r="AB75" s="29">
        <f>SAM_working2!AB75</f>
        <v>0</v>
      </c>
      <c r="AC75" s="29">
        <f>SAM_working2!AC75</f>
        <v>0</v>
      </c>
      <c r="AD75" s="29">
        <f>SAM_working2!AD75</f>
        <v>0</v>
      </c>
      <c r="AE75" s="29">
        <f>SAM_working2!AE75</f>
        <v>0</v>
      </c>
      <c r="AF75" s="29">
        <f>SAM_working2!AF75</f>
        <v>0</v>
      </c>
      <c r="AG75" s="29">
        <f>SAM_working2!AG75</f>
        <v>0</v>
      </c>
      <c r="AH75" s="29">
        <f>SAM_working2!AH75</f>
        <v>0</v>
      </c>
      <c r="AI75" s="29">
        <f>SAM_working2!AI75</f>
        <v>0</v>
      </c>
      <c r="AJ75" s="29">
        <f>SAM_working2!AJ75</f>
        <v>0</v>
      </c>
      <c r="AK75" s="29">
        <f>SAM_working2!AK75</f>
        <v>0</v>
      </c>
      <c r="AL75" s="29">
        <f>SAM_working2!AL75</f>
        <v>0</v>
      </c>
      <c r="AM75" s="29">
        <f>SAM_working2!AM75</f>
        <v>0</v>
      </c>
      <c r="AN75" s="29">
        <f>SAM_working2!AN75</f>
        <v>0</v>
      </c>
      <c r="AO75" s="29">
        <f>SAM_working2!AO75</f>
        <v>0</v>
      </c>
      <c r="AP75" s="29">
        <f>SAM_working2!AP75</f>
        <v>0</v>
      </c>
      <c r="AQ75" s="29">
        <f>SAM_working2!AQ75</f>
        <v>0</v>
      </c>
      <c r="AR75" s="29">
        <f>SAM_working2!AR75</f>
        <v>0</v>
      </c>
      <c r="AS75" s="29">
        <f>SAM_working2!AS75</f>
        <v>0</v>
      </c>
      <c r="AT75" s="29">
        <f>SAM_working2!AT75</f>
        <v>0</v>
      </c>
      <c r="AU75" s="29">
        <f>SAM_working2!AU75</f>
        <v>0</v>
      </c>
      <c r="AV75" s="29">
        <f>SAM_working2!AV75</f>
        <v>0</v>
      </c>
      <c r="AW75" s="29">
        <f>SAM_working2!AW75</f>
        <v>0</v>
      </c>
      <c r="AX75" s="29">
        <f>SAM_working2!AX75</f>
        <v>0</v>
      </c>
      <c r="AY75" s="29">
        <f>SAM_working2!AY75</f>
        <v>0</v>
      </c>
      <c r="AZ75" s="29">
        <f>SAM_working2!AZ75</f>
        <v>0</v>
      </c>
      <c r="BA75" s="29">
        <f>SAM_working2!BA75</f>
        <v>0</v>
      </c>
      <c r="BB75" s="29">
        <f>SAM_working2!BB75</f>
        <v>0</v>
      </c>
      <c r="BC75" s="29">
        <f>SAM_working2!BC75</f>
        <v>0</v>
      </c>
      <c r="BD75" s="29">
        <f>SAM_working2!BD75</f>
        <v>0</v>
      </c>
      <c r="BE75" s="29">
        <f>SAM_working2!BE75</f>
        <v>0</v>
      </c>
      <c r="BF75" s="29">
        <f>SAM_working2!BF75</f>
        <v>0</v>
      </c>
      <c r="BG75" s="29">
        <f>SAM_working2!BG75</f>
        <v>0</v>
      </c>
      <c r="BH75" s="29">
        <f>SAM_working2!BH75</f>
        <v>0</v>
      </c>
      <c r="BI75" s="29">
        <f>SAM_working2!BI75</f>
        <v>0</v>
      </c>
      <c r="BJ75" s="29">
        <f>SAM_working2!BJ75</f>
        <v>0</v>
      </c>
      <c r="BK75" s="29">
        <f>SAM_working2!BK75</f>
        <v>0</v>
      </c>
      <c r="BL75" s="29">
        <f>SAM_working2!BL75</f>
        <v>0</v>
      </c>
      <c r="BM75" s="29">
        <f>SAM_working2!BM75</f>
        <v>0</v>
      </c>
      <c r="BN75" s="29">
        <f>SAM_working2!BN75</f>
        <v>0</v>
      </c>
      <c r="BO75" s="29">
        <f>SAM_working2!BO75</f>
        <v>0</v>
      </c>
      <c r="BP75" s="29">
        <f>SAM_working2!BP75</f>
        <v>0</v>
      </c>
      <c r="BQ75" s="29">
        <f>SAM_working2!BQ75</f>
        <v>11983.6756735612</v>
      </c>
      <c r="BR75" s="29">
        <f>SAM_working2!BR75</f>
        <v>0</v>
      </c>
      <c r="BS75" s="29">
        <f>SAM_working2!BS75</f>
        <v>9427.3774372934804</v>
      </c>
      <c r="BT75" s="29">
        <f>SAM_working2!BT75</f>
        <v>0</v>
      </c>
      <c r="BU75" s="29">
        <f>SAM_working2!BU75</f>
        <v>0</v>
      </c>
      <c r="BV75" s="29">
        <f>SAM_working2!BV75</f>
        <v>2798143.7093760399</v>
      </c>
      <c r="BW75" s="29">
        <f>SAM_working2!BW75</f>
        <v>1063185889.73181</v>
      </c>
      <c r="BX75" s="29">
        <f>SAM_working2!BX75</f>
        <v>7697.3411073284096</v>
      </c>
      <c r="BY75" s="29">
        <f>SAM_working2!BY75</f>
        <v>0</v>
      </c>
      <c r="BZ75" s="29">
        <f>SAM_working2!BZ75</f>
        <v>22716.454096155401</v>
      </c>
      <c r="CA75" s="29">
        <f>SAM_working2!CA75</f>
        <v>0</v>
      </c>
      <c r="CB75" s="29">
        <f>SAM_working2!CB75</f>
        <v>472.80564361736202</v>
      </c>
      <c r="CC75" s="29">
        <f>SAM_working2!CC75</f>
        <v>0</v>
      </c>
      <c r="CD75" s="29">
        <f>SAM_working2!CD75</f>
        <v>0</v>
      </c>
      <c r="CE75" s="29">
        <f>SAM_working2!CE75</f>
        <v>0</v>
      </c>
      <c r="CF75" s="29">
        <f>SAM_working2!CF75</f>
        <v>0</v>
      </c>
      <c r="CG75" s="29">
        <f>SAM_working2!CG75</f>
        <v>11066.291150373499</v>
      </c>
      <c r="CH75" s="29">
        <f>SAM_working2!CH75</f>
        <v>0</v>
      </c>
      <c r="CI75" s="29">
        <f>SAM_working2!CI75</f>
        <v>0</v>
      </c>
      <c r="CJ75" s="29">
        <f>SAM_working2!CJ75</f>
        <v>0</v>
      </c>
      <c r="CK75" s="29">
        <f>SAM_working2!CK75</f>
        <v>0</v>
      </c>
      <c r="CL75" s="29">
        <f>SAM_working2!CL75</f>
        <v>0</v>
      </c>
      <c r="CM75" s="29">
        <f>SAM_working2!CM75</f>
        <v>0</v>
      </c>
      <c r="CN75" s="29">
        <f>SAM_working2!CN75</f>
        <v>0</v>
      </c>
      <c r="CO75" s="29">
        <f>SAM_working2!CO75</f>
        <v>2092633318.0794001</v>
      </c>
      <c r="CP75" s="29">
        <f>SAM_working2!CP75</f>
        <v>2703067617.0837102</v>
      </c>
      <c r="CQ75" s="29">
        <f>SAM_working2!CQ75</f>
        <v>2200113210.4787698</v>
      </c>
      <c r="CR75" s="29">
        <f>SAM_working2!CR75</f>
        <v>1999121411.02298</v>
      </c>
      <c r="CS75" s="29">
        <f>SAM_working2!CS75</f>
        <v>6794022128.6360703</v>
      </c>
      <c r="CT75" s="29">
        <f>SAM_working2!CT75</f>
        <v>16360849708.8965</v>
      </c>
      <c r="CU75" s="29">
        <f>SAM_working2!CU75</f>
        <v>24503567563.287601</v>
      </c>
      <c r="CV75" s="29">
        <f>SAM_working2!CV75</f>
        <v>13728735422.554001</v>
      </c>
      <c r="CW75" s="29">
        <f>SAM_working2!CW75</f>
        <v>39078220431.3582</v>
      </c>
      <c r="CX75" s="29">
        <f>SAM_working2!CX75</f>
        <v>52363.722960699299</v>
      </c>
      <c r="CY75" s="29">
        <f>SAM_working2!CY75</f>
        <v>0</v>
      </c>
      <c r="CZ75" s="29">
        <f>SAM_working2!CZ75</f>
        <v>0</v>
      </c>
      <c r="DA75" s="29">
        <f>SAM_working2!DA75</f>
        <v>0</v>
      </c>
      <c r="DB75" s="29">
        <f>SAM_working2!DB75</f>
        <v>0</v>
      </c>
      <c r="DC75" s="29">
        <f>SAM_working2!DC75</f>
        <v>3031461.3604237</v>
      </c>
      <c r="DD75" s="29">
        <f>SAM_working2!DD75</f>
        <v>0</v>
      </c>
      <c r="DE75" s="29">
        <f>SAM_working2!DE75</f>
        <v>0</v>
      </c>
      <c r="DF75" s="29">
        <f>SAM_working2!DF75</f>
        <v>0</v>
      </c>
      <c r="DG75" s="29">
        <f>SAM_working2!DG75</f>
        <v>0</v>
      </c>
      <c r="DH75" s="29">
        <f>SAM_working2!DH75</f>
        <v>192235938.52549699</v>
      </c>
      <c r="DI75" s="29">
        <f>SAM_working2!DI75</f>
        <v>113144011.915207</v>
      </c>
      <c r="DJ75" s="29">
        <f t="shared" si="1"/>
        <v>110834841984.30762</v>
      </c>
    </row>
    <row r="76" spans="1:114">
      <c r="A76" t="s">
        <v>75</v>
      </c>
      <c r="B76" s="29">
        <f>SAM_working2!B76</f>
        <v>0</v>
      </c>
      <c r="C76" s="29">
        <f>SAM_working2!C76</f>
        <v>0</v>
      </c>
      <c r="D76" s="60">
        <f>SAM_working2!D76-FV_proportion_col!G76</f>
        <v>0</v>
      </c>
      <c r="E76" s="60">
        <f>SAM_working2!E76-FV_proportion_col!H76</f>
        <v>0</v>
      </c>
      <c r="F76" s="29">
        <f>SAM_working2!F76</f>
        <v>0</v>
      </c>
      <c r="G76" s="29">
        <f>SAM_working2!G76</f>
        <v>0</v>
      </c>
      <c r="H76" s="29">
        <f>SAM_working2!H76</f>
        <v>0</v>
      </c>
      <c r="I76" s="29">
        <f>SAM_working2!I76</f>
        <v>0</v>
      </c>
      <c r="J76" s="29">
        <f>SAM_working2!J76</f>
        <v>0</v>
      </c>
      <c r="K76" s="29">
        <f>SAM_working2!K76</f>
        <v>0</v>
      </c>
      <c r="L76" s="29">
        <f>SAM_working2!L76</f>
        <v>0</v>
      </c>
      <c r="M76" s="29">
        <f>SAM_working2!M76</f>
        <v>0</v>
      </c>
      <c r="N76" s="29">
        <f>SAM_working2!N76</f>
        <v>0</v>
      </c>
      <c r="O76" s="29">
        <f>SAM_working2!O76</f>
        <v>0</v>
      </c>
      <c r="P76" s="29">
        <f>SAM_working2!P76</f>
        <v>0</v>
      </c>
      <c r="Q76" s="29">
        <f>SAM_working2!Q76</f>
        <v>0</v>
      </c>
      <c r="R76" s="29">
        <f>SAM_working2!R76</f>
        <v>0</v>
      </c>
      <c r="S76" s="29">
        <f>SAM_working2!S76</f>
        <v>0</v>
      </c>
      <c r="T76" s="29">
        <f>SAM_working2!T76</f>
        <v>0</v>
      </c>
      <c r="U76" s="29">
        <f>SAM_working2!U76</f>
        <v>0</v>
      </c>
      <c r="V76" s="29">
        <f>SAM_working2!V76</f>
        <v>0</v>
      </c>
      <c r="W76" s="29">
        <f>SAM_working2!W76</f>
        <v>0</v>
      </c>
      <c r="X76" s="29">
        <f>SAM_working2!X76</f>
        <v>0</v>
      </c>
      <c r="Y76" s="29">
        <f>SAM_working2!Y76</f>
        <v>0</v>
      </c>
      <c r="Z76" s="29">
        <f>SAM_working2!Z76</f>
        <v>0</v>
      </c>
      <c r="AA76" s="29">
        <f>SAM_working2!AA76</f>
        <v>0</v>
      </c>
      <c r="AB76" s="29">
        <f>SAM_working2!AB76</f>
        <v>0</v>
      </c>
      <c r="AC76" s="29">
        <f>SAM_working2!AC76</f>
        <v>0</v>
      </c>
      <c r="AD76" s="29">
        <f>SAM_working2!AD76</f>
        <v>0</v>
      </c>
      <c r="AE76" s="29">
        <f>SAM_working2!AE76</f>
        <v>0</v>
      </c>
      <c r="AF76" s="29">
        <f>SAM_working2!AF76</f>
        <v>0</v>
      </c>
      <c r="AG76" s="29">
        <f>SAM_working2!AG76</f>
        <v>0</v>
      </c>
      <c r="AH76" s="29">
        <f>SAM_working2!AH76</f>
        <v>0</v>
      </c>
      <c r="AI76" s="29">
        <f>SAM_working2!AI76</f>
        <v>0</v>
      </c>
      <c r="AJ76" s="29">
        <f>SAM_working2!AJ76</f>
        <v>0</v>
      </c>
      <c r="AK76" s="29">
        <f>SAM_working2!AK76</f>
        <v>0</v>
      </c>
      <c r="AL76" s="29">
        <f>SAM_working2!AL76</f>
        <v>0</v>
      </c>
      <c r="AM76" s="29">
        <f>SAM_working2!AM76</f>
        <v>0</v>
      </c>
      <c r="AN76" s="29">
        <f>SAM_working2!AN76</f>
        <v>0</v>
      </c>
      <c r="AO76" s="29">
        <f>SAM_working2!AO76</f>
        <v>0</v>
      </c>
      <c r="AP76" s="29">
        <f>SAM_working2!AP76</f>
        <v>0</v>
      </c>
      <c r="AQ76" s="29">
        <f>SAM_working2!AQ76</f>
        <v>0</v>
      </c>
      <c r="AR76" s="29">
        <f>SAM_working2!AR76</f>
        <v>0</v>
      </c>
      <c r="AS76" s="29">
        <f>SAM_working2!AS76</f>
        <v>0</v>
      </c>
      <c r="AT76" s="29">
        <f>SAM_working2!AT76</f>
        <v>0</v>
      </c>
      <c r="AU76" s="29">
        <f>SAM_working2!AU76</f>
        <v>0</v>
      </c>
      <c r="AV76" s="29">
        <f>SAM_working2!AV76</f>
        <v>0</v>
      </c>
      <c r="AW76" s="29">
        <f>SAM_working2!AW76</f>
        <v>0</v>
      </c>
      <c r="AX76" s="29">
        <f>SAM_working2!AX76</f>
        <v>0</v>
      </c>
      <c r="AY76" s="29">
        <f>SAM_working2!AY76</f>
        <v>0</v>
      </c>
      <c r="AZ76" s="29">
        <f>SAM_working2!AZ76</f>
        <v>0</v>
      </c>
      <c r="BA76" s="29">
        <f>SAM_working2!BA76</f>
        <v>0</v>
      </c>
      <c r="BB76" s="29">
        <f>SAM_working2!BB76</f>
        <v>0</v>
      </c>
      <c r="BC76" s="29">
        <f>SAM_working2!BC76</f>
        <v>0</v>
      </c>
      <c r="BD76" s="29">
        <f>SAM_working2!BD76</f>
        <v>0</v>
      </c>
      <c r="BE76" s="29">
        <f>SAM_working2!BE76</f>
        <v>0</v>
      </c>
      <c r="BF76" s="29">
        <f>SAM_working2!BF76</f>
        <v>0</v>
      </c>
      <c r="BG76" s="29">
        <f>SAM_working2!BG76</f>
        <v>0</v>
      </c>
      <c r="BH76" s="29">
        <f>SAM_working2!BH76</f>
        <v>0</v>
      </c>
      <c r="BI76" s="29">
        <f>SAM_working2!BI76</f>
        <v>0</v>
      </c>
      <c r="BJ76" s="29">
        <f>SAM_working2!BJ76</f>
        <v>0</v>
      </c>
      <c r="BK76" s="29">
        <f>SAM_working2!BK76</f>
        <v>0</v>
      </c>
      <c r="BL76" s="29">
        <f>SAM_working2!BL76</f>
        <v>0</v>
      </c>
      <c r="BM76" s="29">
        <f>SAM_working2!BM76</f>
        <v>0</v>
      </c>
      <c r="BN76" s="29">
        <f>SAM_working2!BN76</f>
        <v>0</v>
      </c>
      <c r="BO76" s="29">
        <f>SAM_working2!BO76</f>
        <v>0</v>
      </c>
      <c r="BP76" s="29">
        <f>SAM_working2!BP76</f>
        <v>0</v>
      </c>
      <c r="BQ76" s="29">
        <f>SAM_working2!BQ76</f>
        <v>0</v>
      </c>
      <c r="BR76" s="29">
        <f>SAM_working2!BR76</f>
        <v>0</v>
      </c>
      <c r="BS76" s="29">
        <f>SAM_working2!BS76</f>
        <v>0</v>
      </c>
      <c r="BT76" s="29">
        <f>SAM_working2!BT76</f>
        <v>0</v>
      </c>
      <c r="BU76" s="29">
        <f>SAM_working2!BU76</f>
        <v>0</v>
      </c>
      <c r="BV76" s="29">
        <f>SAM_working2!BV76</f>
        <v>0</v>
      </c>
      <c r="BW76" s="29">
        <f>SAM_working2!BW76</f>
        <v>0</v>
      </c>
      <c r="BX76" s="29">
        <f>SAM_working2!BX76</f>
        <v>0</v>
      </c>
      <c r="BY76" s="29">
        <f>SAM_working2!BY76</f>
        <v>0</v>
      </c>
      <c r="BZ76" s="29">
        <f>SAM_working2!BZ76</f>
        <v>0</v>
      </c>
      <c r="CA76" s="29">
        <f>SAM_working2!CA76</f>
        <v>0</v>
      </c>
      <c r="CB76" s="29">
        <f>SAM_working2!CB76</f>
        <v>0</v>
      </c>
      <c r="CC76" s="29">
        <f>SAM_working2!CC76</f>
        <v>0</v>
      </c>
      <c r="CD76" s="29">
        <f>SAM_working2!CD76</f>
        <v>0</v>
      </c>
      <c r="CE76" s="29">
        <f>SAM_working2!CE76</f>
        <v>0</v>
      </c>
      <c r="CF76" s="29">
        <f>SAM_working2!CF76</f>
        <v>0</v>
      </c>
      <c r="CG76" s="29">
        <f>SAM_working2!CG76</f>
        <v>0</v>
      </c>
      <c r="CH76" s="29">
        <f>SAM_working2!CH76</f>
        <v>0</v>
      </c>
      <c r="CI76" s="29">
        <f>SAM_working2!CI76</f>
        <v>0</v>
      </c>
      <c r="CJ76" s="29">
        <f>SAM_working2!CJ76</f>
        <v>0</v>
      </c>
      <c r="CK76" s="29">
        <f>SAM_working2!CK76</f>
        <v>0</v>
      </c>
      <c r="CL76" s="29">
        <f>SAM_working2!CL76</f>
        <v>0</v>
      </c>
      <c r="CM76" s="29">
        <f>SAM_working2!CM76</f>
        <v>0</v>
      </c>
      <c r="CN76" s="29">
        <f>SAM_working2!CN76</f>
        <v>0</v>
      </c>
      <c r="CO76" s="29">
        <f>SAM_working2!CO76</f>
        <v>901428903.51838899</v>
      </c>
      <c r="CP76" s="29">
        <f>SAM_working2!CP76</f>
        <v>6718003888.1932802</v>
      </c>
      <c r="CQ76" s="29">
        <f>SAM_working2!CQ76</f>
        <v>1629205039.9310601</v>
      </c>
      <c r="CR76" s="29">
        <f>SAM_working2!CR76</f>
        <v>1355898371.99649</v>
      </c>
      <c r="CS76" s="29">
        <f>SAM_working2!CS76</f>
        <v>1726120835.7114699</v>
      </c>
      <c r="CT76" s="29">
        <f>SAM_working2!CT76</f>
        <v>6822625400.2966604</v>
      </c>
      <c r="CU76" s="29">
        <f>SAM_working2!CU76</f>
        <v>8939066886.1712093</v>
      </c>
      <c r="CV76" s="29">
        <f>SAM_working2!CV76</f>
        <v>2887923668.6391201</v>
      </c>
      <c r="CW76" s="29">
        <f>SAM_working2!CW76</f>
        <v>4625064658.6317797</v>
      </c>
      <c r="CX76" s="29">
        <f>SAM_working2!CX76</f>
        <v>76573907.110669598</v>
      </c>
      <c r="CY76" s="29">
        <f>SAM_working2!CY76</f>
        <v>0</v>
      </c>
      <c r="CZ76" s="29">
        <f>SAM_working2!CZ76</f>
        <v>0</v>
      </c>
      <c r="DA76" s="29">
        <f>SAM_working2!DA76</f>
        <v>8204.1691611213391</v>
      </c>
      <c r="DB76" s="29">
        <f>SAM_working2!DB76</f>
        <v>0</v>
      </c>
      <c r="DC76" s="29">
        <f>SAM_working2!DC76</f>
        <v>289089446.72983003</v>
      </c>
      <c r="DD76" s="29">
        <f>SAM_working2!DD76</f>
        <v>0</v>
      </c>
      <c r="DE76" s="29">
        <f>SAM_working2!DE76</f>
        <v>0</v>
      </c>
      <c r="DF76" s="29">
        <f>SAM_working2!DF76</f>
        <v>0</v>
      </c>
      <c r="DG76" s="29">
        <f>SAM_working2!DG76</f>
        <v>0</v>
      </c>
      <c r="DH76" s="29">
        <f>SAM_working2!DH76</f>
        <v>0</v>
      </c>
      <c r="DI76" s="29">
        <f>SAM_working2!DI76</f>
        <v>1570201778.3338301</v>
      </c>
      <c r="DJ76" s="29">
        <f t="shared" si="1"/>
        <v>37541210989.432953</v>
      </c>
    </row>
    <row r="77" spans="1:114">
      <c r="A77" t="s">
        <v>76</v>
      </c>
      <c r="B77" s="29">
        <f>SAM_working2!B77</f>
        <v>0</v>
      </c>
      <c r="C77" s="29">
        <f>SAM_working2!C77</f>
        <v>0</v>
      </c>
      <c r="D77" s="60">
        <f>SAM_working2!D77-FV_proportion_col!G77</f>
        <v>0</v>
      </c>
      <c r="E77" s="60">
        <f>SAM_working2!E77-FV_proportion_col!H77</f>
        <v>0</v>
      </c>
      <c r="F77" s="29">
        <f>SAM_working2!F77</f>
        <v>0</v>
      </c>
      <c r="G77" s="29">
        <f>SAM_working2!G77</f>
        <v>0</v>
      </c>
      <c r="H77" s="29">
        <f>SAM_working2!H77</f>
        <v>0</v>
      </c>
      <c r="I77" s="29">
        <f>SAM_working2!I77</f>
        <v>0</v>
      </c>
      <c r="J77" s="29">
        <f>SAM_working2!J77</f>
        <v>0</v>
      </c>
      <c r="K77" s="29">
        <f>SAM_working2!K77</f>
        <v>0</v>
      </c>
      <c r="L77" s="29">
        <f>SAM_working2!L77</f>
        <v>0</v>
      </c>
      <c r="M77" s="29">
        <f>SAM_working2!M77</f>
        <v>0</v>
      </c>
      <c r="N77" s="29">
        <f>SAM_working2!N77</f>
        <v>0</v>
      </c>
      <c r="O77" s="29">
        <f>SAM_working2!O77</f>
        <v>0</v>
      </c>
      <c r="P77" s="29">
        <f>SAM_working2!P77</f>
        <v>0</v>
      </c>
      <c r="Q77" s="29">
        <f>SAM_working2!Q77</f>
        <v>0</v>
      </c>
      <c r="R77" s="29">
        <f>SAM_working2!R77</f>
        <v>0</v>
      </c>
      <c r="S77" s="29">
        <f>SAM_working2!S77</f>
        <v>0</v>
      </c>
      <c r="T77" s="29">
        <f>SAM_working2!T77</f>
        <v>0</v>
      </c>
      <c r="U77" s="29">
        <f>SAM_working2!U77</f>
        <v>0</v>
      </c>
      <c r="V77" s="29">
        <f>SAM_working2!V77</f>
        <v>0</v>
      </c>
      <c r="W77" s="29">
        <f>SAM_working2!W77</f>
        <v>0</v>
      </c>
      <c r="X77" s="29">
        <f>SAM_working2!X77</f>
        <v>0</v>
      </c>
      <c r="Y77" s="29">
        <f>SAM_working2!Y77</f>
        <v>0</v>
      </c>
      <c r="Z77" s="29">
        <f>SAM_working2!Z77</f>
        <v>0</v>
      </c>
      <c r="AA77" s="29">
        <f>SAM_working2!AA77</f>
        <v>0</v>
      </c>
      <c r="AB77" s="29">
        <f>SAM_working2!AB77</f>
        <v>0</v>
      </c>
      <c r="AC77" s="29">
        <f>SAM_working2!AC77</f>
        <v>0</v>
      </c>
      <c r="AD77" s="29">
        <f>SAM_working2!AD77</f>
        <v>0</v>
      </c>
      <c r="AE77" s="29">
        <f>SAM_working2!AE77</f>
        <v>0</v>
      </c>
      <c r="AF77" s="29">
        <f>SAM_working2!AF77</f>
        <v>0</v>
      </c>
      <c r="AG77" s="29">
        <f>SAM_working2!AG77</f>
        <v>0</v>
      </c>
      <c r="AH77" s="29">
        <f>SAM_working2!AH77</f>
        <v>0</v>
      </c>
      <c r="AI77" s="29">
        <f>SAM_working2!AI77</f>
        <v>0</v>
      </c>
      <c r="AJ77" s="29">
        <f>SAM_working2!AJ77</f>
        <v>0</v>
      </c>
      <c r="AK77" s="29">
        <f>SAM_working2!AK77</f>
        <v>0</v>
      </c>
      <c r="AL77" s="29">
        <f>SAM_working2!AL77</f>
        <v>0</v>
      </c>
      <c r="AM77" s="29">
        <f>SAM_working2!AM77</f>
        <v>0</v>
      </c>
      <c r="AN77" s="29">
        <f>SAM_working2!AN77</f>
        <v>0</v>
      </c>
      <c r="AO77" s="29">
        <f>SAM_working2!AO77</f>
        <v>0</v>
      </c>
      <c r="AP77" s="29">
        <f>SAM_working2!AP77</f>
        <v>0</v>
      </c>
      <c r="AQ77" s="29">
        <f>SAM_working2!AQ77</f>
        <v>0</v>
      </c>
      <c r="AR77" s="29">
        <f>SAM_working2!AR77</f>
        <v>0</v>
      </c>
      <c r="AS77" s="29">
        <f>SAM_working2!AS77</f>
        <v>0</v>
      </c>
      <c r="AT77" s="29">
        <f>SAM_working2!AT77</f>
        <v>0</v>
      </c>
      <c r="AU77" s="29">
        <f>SAM_working2!AU77</f>
        <v>0</v>
      </c>
      <c r="AV77" s="29">
        <f>SAM_working2!AV77</f>
        <v>0</v>
      </c>
      <c r="AW77" s="29">
        <f>SAM_working2!AW77</f>
        <v>0</v>
      </c>
      <c r="AX77" s="29">
        <f>SAM_working2!AX77</f>
        <v>0</v>
      </c>
      <c r="AY77" s="29">
        <f>SAM_working2!AY77</f>
        <v>0</v>
      </c>
      <c r="AZ77" s="29">
        <f>SAM_working2!AZ77</f>
        <v>0</v>
      </c>
      <c r="BA77" s="29">
        <f>SAM_working2!BA77</f>
        <v>0</v>
      </c>
      <c r="BB77" s="29">
        <f>SAM_working2!BB77</f>
        <v>0</v>
      </c>
      <c r="BC77" s="29">
        <f>SAM_working2!BC77</f>
        <v>0</v>
      </c>
      <c r="BD77" s="29">
        <f>SAM_working2!BD77</f>
        <v>0</v>
      </c>
      <c r="BE77" s="29">
        <f>SAM_working2!BE77</f>
        <v>0</v>
      </c>
      <c r="BF77" s="29">
        <f>SAM_working2!BF77</f>
        <v>0</v>
      </c>
      <c r="BG77" s="29">
        <f>SAM_working2!BG77</f>
        <v>0</v>
      </c>
      <c r="BH77" s="29">
        <f>SAM_working2!BH77</f>
        <v>0</v>
      </c>
      <c r="BI77" s="29">
        <f>SAM_working2!BI77</f>
        <v>0</v>
      </c>
      <c r="BJ77" s="29">
        <f>SAM_working2!BJ77</f>
        <v>0</v>
      </c>
      <c r="BK77" s="29">
        <f>SAM_working2!BK77</f>
        <v>0</v>
      </c>
      <c r="BL77" s="29">
        <f>SAM_working2!BL77</f>
        <v>0</v>
      </c>
      <c r="BM77" s="29">
        <f>SAM_working2!BM77</f>
        <v>0</v>
      </c>
      <c r="BN77" s="29">
        <f>SAM_working2!BN77</f>
        <v>0</v>
      </c>
      <c r="BO77" s="29">
        <f>SAM_working2!BO77</f>
        <v>0</v>
      </c>
      <c r="BP77" s="29">
        <f>SAM_working2!BP77</f>
        <v>0</v>
      </c>
      <c r="BQ77" s="29">
        <f>SAM_working2!BQ77</f>
        <v>0</v>
      </c>
      <c r="BR77" s="29">
        <f>SAM_working2!BR77</f>
        <v>0</v>
      </c>
      <c r="BS77" s="29">
        <f>SAM_working2!BS77</f>
        <v>0</v>
      </c>
      <c r="BT77" s="29">
        <f>SAM_working2!BT77</f>
        <v>0</v>
      </c>
      <c r="BU77" s="29">
        <f>SAM_working2!BU77</f>
        <v>0</v>
      </c>
      <c r="BV77" s="29">
        <f>SAM_working2!BV77</f>
        <v>0</v>
      </c>
      <c r="BW77" s="29">
        <f>SAM_working2!BW77</f>
        <v>0</v>
      </c>
      <c r="BX77" s="29">
        <f>SAM_working2!BX77</f>
        <v>0</v>
      </c>
      <c r="BY77" s="29">
        <f>SAM_working2!BY77</f>
        <v>0</v>
      </c>
      <c r="BZ77" s="29">
        <f>SAM_working2!BZ77</f>
        <v>0</v>
      </c>
      <c r="CA77" s="29">
        <f>SAM_working2!CA77</f>
        <v>0</v>
      </c>
      <c r="CB77" s="29">
        <f>SAM_working2!CB77</f>
        <v>0</v>
      </c>
      <c r="CC77" s="29">
        <f>SAM_working2!CC77</f>
        <v>0</v>
      </c>
      <c r="CD77" s="29">
        <f>SAM_working2!CD77</f>
        <v>0</v>
      </c>
      <c r="CE77" s="29">
        <f>SAM_working2!CE77</f>
        <v>0</v>
      </c>
      <c r="CF77" s="29">
        <f>SAM_working2!CF77</f>
        <v>0</v>
      </c>
      <c r="CG77" s="29">
        <f>SAM_working2!CG77</f>
        <v>0</v>
      </c>
      <c r="CH77" s="29">
        <f>SAM_working2!CH77</f>
        <v>0</v>
      </c>
      <c r="CI77" s="29">
        <f>SAM_working2!CI77</f>
        <v>0</v>
      </c>
      <c r="CJ77" s="29">
        <f>SAM_working2!CJ77</f>
        <v>0</v>
      </c>
      <c r="CK77" s="29">
        <f>SAM_working2!CK77</f>
        <v>0</v>
      </c>
      <c r="CL77" s="29">
        <f>SAM_working2!CL77</f>
        <v>0</v>
      </c>
      <c r="CM77" s="29">
        <f>SAM_working2!CM77</f>
        <v>0</v>
      </c>
      <c r="CN77" s="29">
        <f>SAM_working2!CN77</f>
        <v>0</v>
      </c>
      <c r="CO77" s="29">
        <f>SAM_working2!CO77</f>
        <v>647887533.537238</v>
      </c>
      <c r="CP77" s="29">
        <f>SAM_working2!CP77</f>
        <v>1290917755.75879</v>
      </c>
      <c r="CQ77" s="29">
        <f>SAM_working2!CQ77</f>
        <v>1056681940.50581</v>
      </c>
      <c r="CR77" s="29">
        <f>SAM_working2!CR77</f>
        <v>1076806431.7921901</v>
      </c>
      <c r="CS77" s="29">
        <f>SAM_working2!CS77</f>
        <v>2947092294.7620902</v>
      </c>
      <c r="CT77" s="29">
        <f>SAM_working2!CT77</f>
        <v>5156290087.6146297</v>
      </c>
      <c r="CU77" s="29">
        <f>SAM_working2!CU77</f>
        <v>7633681375.7979603</v>
      </c>
      <c r="CV77" s="29">
        <f>SAM_working2!CV77</f>
        <v>7085384412.1076899</v>
      </c>
      <c r="CW77" s="29">
        <f>SAM_working2!CW77</f>
        <v>22680204265.8451</v>
      </c>
      <c r="CX77" s="29">
        <f>SAM_working2!CX77</f>
        <v>1652023.97402153</v>
      </c>
      <c r="CY77" s="29">
        <f>SAM_working2!CY77</f>
        <v>0</v>
      </c>
      <c r="CZ77" s="29">
        <f>SAM_working2!CZ77</f>
        <v>0</v>
      </c>
      <c r="DA77" s="29">
        <f>SAM_working2!DA77</f>
        <v>465003579.258201</v>
      </c>
      <c r="DB77" s="29">
        <f>SAM_working2!DB77</f>
        <v>0</v>
      </c>
      <c r="DC77" s="29">
        <f>SAM_working2!DC77</f>
        <v>6236885.5744041596</v>
      </c>
      <c r="DD77" s="29">
        <f>SAM_working2!DD77</f>
        <v>0</v>
      </c>
      <c r="DE77" s="29">
        <f>SAM_working2!DE77</f>
        <v>0</v>
      </c>
      <c r="DF77" s="29">
        <f>SAM_working2!DF77</f>
        <v>0</v>
      </c>
      <c r="DG77" s="29">
        <f>SAM_working2!DG77</f>
        <v>0</v>
      </c>
      <c r="DH77" s="29">
        <f>SAM_working2!DH77</f>
        <v>0</v>
      </c>
      <c r="DI77" s="29">
        <f>SAM_working2!DI77</f>
        <v>19742866443.7201</v>
      </c>
      <c r="DJ77" s="29">
        <f t="shared" si="1"/>
        <v>69790705030.24823</v>
      </c>
    </row>
    <row r="78" spans="1:114">
      <c r="A78" t="s">
        <v>77</v>
      </c>
      <c r="B78" s="29">
        <f>SAM_working2!B78</f>
        <v>1566289.66447702</v>
      </c>
      <c r="C78" s="29">
        <f>SAM_working2!C78</f>
        <v>0</v>
      </c>
      <c r="D78" s="60">
        <f>SAM_working2!D78-FV_proportion_col!G78</f>
        <v>2348887.0691192499</v>
      </c>
      <c r="E78" s="60">
        <f>SAM_working2!E78-FV_proportion_col!H78</f>
        <v>2457747.6359075401</v>
      </c>
      <c r="F78" s="29">
        <f>SAM_working2!F78</f>
        <v>5847183.9185160398</v>
      </c>
      <c r="G78" s="29">
        <f>SAM_working2!G78</f>
        <v>0</v>
      </c>
      <c r="H78" s="29">
        <f>SAM_working2!H78</f>
        <v>0</v>
      </c>
      <c r="I78" s="29">
        <f>SAM_working2!I78</f>
        <v>0</v>
      </c>
      <c r="J78" s="29">
        <f>SAM_working2!J78</f>
        <v>0</v>
      </c>
      <c r="K78" s="29">
        <f>SAM_working2!K78</f>
        <v>0</v>
      </c>
      <c r="L78" s="29">
        <f>SAM_working2!L78</f>
        <v>402763.81559097499</v>
      </c>
      <c r="M78" s="29">
        <f>SAM_working2!M78</f>
        <v>15615086.592786999</v>
      </c>
      <c r="N78" s="29">
        <f>SAM_working2!N78</f>
        <v>30447831.354463801</v>
      </c>
      <c r="O78" s="29">
        <f>SAM_working2!O78</f>
        <v>13729192.463874601</v>
      </c>
      <c r="P78" s="29">
        <f>SAM_working2!P78</f>
        <v>3351346.14091333</v>
      </c>
      <c r="Q78" s="29">
        <f>SAM_working2!Q78</f>
        <v>296880.54185593099</v>
      </c>
      <c r="R78" s="29">
        <f>SAM_working2!R78</f>
        <v>145518.71609621501</v>
      </c>
      <c r="S78" s="29">
        <f>SAM_working2!S78</f>
        <v>0</v>
      </c>
      <c r="T78" s="29">
        <f>SAM_working2!T78</f>
        <v>0</v>
      </c>
      <c r="U78" s="29">
        <f>SAM_working2!U78</f>
        <v>2856015.2458502301</v>
      </c>
      <c r="V78" s="29">
        <f>SAM_working2!V78</f>
        <v>4573792.0319197504</v>
      </c>
      <c r="W78" s="29">
        <f>SAM_working2!W78</f>
        <v>3614832.1165489</v>
      </c>
      <c r="X78" s="29">
        <f>SAM_working2!X78</f>
        <v>7194362.8544664197</v>
      </c>
      <c r="Y78" s="29">
        <f>SAM_working2!Y78</f>
        <v>3242268.7246079599</v>
      </c>
      <c r="Z78" s="29">
        <f>SAM_working2!Z78</f>
        <v>9350336.3209591303</v>
      </c>
      <c r="AA78" s="29">
        <f>SAM_working2!AA78</f>
        <v>5644678.8021835499</v>
      </c>
      <c r="AB78" s="29">
        <f>SAM_working2!AB78</f>
        <v>2746730.4968948499</v>
      </c>
      <c r="AC78" s="29">
        <f>SAM_working2!AC78</f>
        <v>10454061.690672001</v>
      </c>
      <c r="AD78" s="29">
        <f>SAM_working2!AD78</f>
        <v>5889696.6637839302</v>
      </c>
      <c r="AE78" s="29">
        <f>SAM_working2!AE78</f>
        <v>3788448.5032973299</v>
      </c>
      <c r="AF78" s="29">
        <f>SAM_working2!AF78</f>
        <v>1102495.9630458599</v>
      </c>
      <c r="AG78" s="29">
        <f>SAM_working2!AG78</f>
        <v>4097368.5014922</v>
      </c>
      <c r="AH78" s="29">
        <f>SAM_working2!AH78</f>
        <v>2264057.86277792</v>
      </c>
      <c r="AI78" s="29">
        <f>SAM_working2!AI78</f>
        <v>6700341.2210981399</v>
      </c>
      <c r="AJ78" s="29">
        <f>SAM_working2!AJ78</f>
        <v>557892803.43462396</v>
      </c>
      <c r="AK78" s="29">
        <f>SAM_working2!AK78</f>
        <v>35073205.352814101</v>
      </c>
      <c r="AL78" s="29">
        <f>SAM_working2!AL78</f>
        <v>720558.07382695901</v>
      </c>
      <c r="AM78" s="29">
        <f>SAM_working2!AM78</f>
        <v>4681827.2248403402</v>
      </c>
      <c r="AN78" s="29">
        <f>SAM_working2!AN78</f>
        <v>48445753.970675603</v>
      </c>
      <c r="AO78" s="29">
        <f>SAM_working2!AO78</f>
        <v>2980459.3252453799</v>
      </c>
      <c r="AP78" s="29">
        <f>SAM_working2!AP78</f>
        <v>7972188.5543690603</v>
      </c>
      <c r="AQ78" s="29">
        <f>SAM_working2!AQ78</f>
        <v>4872223.0388945099</v>
      </c>
      <c r="AR78" s="29">
        <f>SAM_working2!AR78</f>
        <v>6192190.7847224502</v>
      </c>
      <c r="AS78" s="29">
        <f>SAM_working2!AS78</f>
        <v>7840217.4600250702</v>
      </c>
      <c r="AT78" s="29">
        <f>SAM_working2!AT78</f>
        <v>0</v>
      </c>
      <c r="AU78" s="29">
        <f>SAM_working2!AU78</f>
        <v>10060147.099024899</v>
      </c>
      <c r="AV78" s="29">
        <f>SAM_working2!AV78</f>
        <v>0</v>
      </c>
      <c r="AW78" s="29">
        <f>SAM_working2!AW78</f>
        <v>9777307.0630810596</v>
      </c>
      <c r="AX78" s="29">
        <f>SAM_working2!AX78</f>
        <v>6792111.2805331899</v>
      </c>
      <c r="AY78" s="29">
        <f>SAM_working2!AY78</f>
        <v>0</v>
      </c>
      <c r="AZ78" s="29">
        <f>SAM_working2!AZ78</f>
        <v>11412559.6808984</v>
      </c>
      <c r="BA78" s="29">
        <f>SAM_working2!BA78</f>
        <v>99220.557073233605</v>
      </c>
      <c r="BB78" s="29">
        <f>SAM_working2!BB78</f>
        <v>1070922.3585818999</v>
      </c>
      <c r="BC78" s="29">
        <f>SAM_working2!BC78</f>
        <v>21202564.338010799</v>
      </c>
      <c r="BD78" s="29">
        <f>SAM_working2!BD78</f>
        <v>2728725485.823</v>
      </c>
      <c r="BE78" s="29">
        <f>SAM_working2!BE78</f>
        <v>3656854239.5327001</v>
      </c>
      <c r="BF78" s="29">
        <f>SAM_working2!BF78</f>
        <v>913745616.88211298</v>
      </c>
      <c r="BG78" s="29">
        <f>SAM_working2!BG78</f>
        <v>93355798.443425402</v>
      </c>
      <c r="BH78" s="29">
        <f>SAM_working2!BH78</f>
        <v>26042582.4772508</v>
      </c>
      <c r="BI78" s="29">
        <f>SAM_working2!BI78</f>
        <v>46151208.616168797</v>
      </c>
      <c r="BJ78" s="29">
        <f>SAM_working2!BJ78</f>
        <v>120991191.61984</v>
      </c>
      <c r="BK78" s="29">
        <f>SAM_working2!BK78</f>
        <v>153313702.47374099</v>
      </c>
      <c r="BL78" s="29">
        <f>SAM_working2!BL78</f>
        <v>20690233.190211002</v>
      </c>
      <c r="BM78" s="29">
        <f>SAM_working2!BM78</f>
        <v>43118483.371078096</v>
      </c>
      <c r="BN78" s="29">
        <f>SAM_working2!BN78</f>
        <v>1247252319.21332</v>
      </c>
      <c r="BO78" s="29">
        <f>SAM_working2!BO78</f>
        <v>56433264.028011099</v>
      </c>
      <c r="BP78" s="29">
        <f>SAM_working2!BP78</f>
        <v>0</v>
      </c>
      <c r="BQ78" s="29">
        <f>SAM_working2!BQ78</f>
        <v>1023075889.57612</v>
      </c>
      <c r="BR78" s="29">
        <f>SAM_working2!BR78</f>
        <v>558501987.21993601</v>
      </c>
      <c r="BS78" s="29">
        <f>SAM_working2!BS78</f>
        <v>273651143.48725897</v>
      </c>
      <c r="BT78" s="29">
        <f>SAM_working2!BT78</f>
        <v>15194537.1176742</v>
      </c>
      <c r="BU78" s="29">
        <f>SAM_working2!BU78</f>
        <v>60893641.540834703</v>
      </c>
      <c r="BV78" s="29">
        <f>SAM_working2!BV78</f>
        <v>134604001.64881799</v>
      </c>
      <c r="BW78" s="29">
        <f>SAM_working2!BW78</f>
        <v>104815453.96716499</v>
      </c>
      <c r="BX78" s="29">
        <f>SAM_working2!BX78</f>
        <v>26817553.026404399</v>
      </c>
      <c r="BY78" s="29">
        <f>SAM_working2!BY78</f>
        <v>55272601.338918202</v>
      </c>
      <c r="BZ78" s="29">
        <f>SAM_working2!BZ78</f>
        <v>8476087163.9666901</v>
      </c>
      <c r="CA78" s="29">
        <f>SAM_working2!CA78</f>
        <v>1100310.1246636901</v>
      </c>
      <c r="CB78" s="29">
        <f>SAM_working2!CB78</f>
        <v>153980081.82400501</v>
      </c>
      <c r="CC78" s="29">
        <f>SAM_working2!CC78</f>
        <v>25720966.863346901</v>
      </c>
      <c r="CD78" s="29">
        <f>SAM_working2!CD78</f>
        <v>597642965.86612201</v>
      </c>
      <c r="CE78" s="29">
        <f>SAM_working2!CE78</f>
        <v>8829461.4217552692</v>
      </c>
      <c r="CF78" s="29">
        <f>SAM_working2!CF78</f>
        <v>212410899.446567</v>
      </c>
      <c r="CG78" s="29">
        <f>SAM_working2!CG78</f>
        <v>181229598.055448</v>
      </c>
      <c r="CH78" s="29">
        <f>SAM_working2!CH78</f>
        <v>0</v>
      </c>
      <c r="CI78" s="29">
        <f>SAM_working2!CI78</f>
        <v>10460546.7613468</v>
      </c>
      <c r="CJ78" s="29">
        <f>SAM_working2!CJ78</f>
        <v>0</v>
      </c>
      <c r="CK78" s="29">
        <f>SAM_working2!CK78</f>
        <v>0</v>
      </c>
      <c r="CL78" s="29">
        <f>SAM_working2!CL78</f>
        <v>0</v>
      </c>
      <c r="CM78" s="29">
        <f>SAM_working2!CM78</f>
        <v>0</v>
      </c>
      <c r="CN78" s="29">
        <f>SAM_working2!CN78</f>
        <v>0</v>
      </c>
      <c r="CO78" s="29">
        <f>SAM_working2!CO78</f>
        <v>364521169.79084897</v>
      </c>
      <c r="CP78" s="29">
        <f>SAM_working2!CP78</f>
        <v>439781229.27941501</v>
      </c>
      <c r="CQ78" s="29">
        <f>SAM_working2!CQ78</f>
        <v>494544380.51658899</v>
      </c>
      <c r="CR78" s="29">
        <f>SAM_working2!CR78</f>
        <v>452107520.25338501</v>
      </c>
      <c r="CS78" s="29">
        <f>SAM_working2!CS78</f>
        <v>1294268970.1031499</v>
      </c>
      <c r="CT78" s="29">
        <f>SAM_working2!CT78</f>
        <v>2102423750.4873199</v>
      </c>
      <c r="CU78" s="29">
        <f>SAM_working2!CU78</f>
        <v>4268923893.5268602</v>
      </c>
      <c r="CV78" s="29">
        <f>SAM_working2!CV78</f>
        <v>4281108053.7361698</v>
      </c>
      <c r="CW78" s="29">
        <f>SAM_working2!CW78</f>
        <v>10417631190.622101</v>
      </c>
      <c r="CX78" s="29">
        <f>SAM_working2!CX78</f>
        <v>940993.45106703194</v>
      </c>
      <c r="CY78" s="29">
        <f>SAM_working2!CY78</f>
        <v>0</v>
      </c>
      <c r="CZ78" s="29">
        <f>SAM_working2!CZ78</f>
        <v>0</v>
      </c>
      <c r="DA78" s="29">
        <f>SAM_working2!DA78</f>
        <v>280893299.49001902</v>
      </c>
      <c r="DB78" s="29">
        <f>SAM_working2!DB78</f>
        <v>37728479.692257799</v>
      </c>
      <c r="DC78" s="29">
        <f>SAM_working2!DC78</f>
        <v>47727253.966477901</v>
      </c>
      <c r="DD78" s="29">
        <f>SAM_working2!DD78</f>
        <v>0</v>
      </c>
      <c r="DE78" s="29">
        <f>SAM_working2!DE78</f>
        <v>0</v>
      </c>
      <c r="DF78" s="29">
        <f>SAM_working2!DF78</f>
        <v>5494361.0857168296</v>
      </c>
      <c r="DG78" s="29">
        <f>SAM_working2!DG78</f>
        <v>0</v>
      </c>
      <c r="DH78" s="29">
        <f>SAM_working2!DH78</f>
        <v>508997742.65533602</v>
      </c>
      <c r="DI78" s="29">
        <f>SAM_working2!DI78</f>
        <v>18342451030.888401</v>
      </c>
      <c r="DJ78" s="29">
        <f t="shared" si="1"/>
        <v>65253320722.979492</v>
      </c>
    </row>
    <row r="79" spans="1:114">
      <c r="A79" t="s">
        <v>78</v>
      </c>
      <c r="B79" s="29">
        <f>SAM_working2!B79</f>
        <v>48.5254651182534</v>
      </c>
      <c r="C79" s="29">
        <f>SAM_working2!C79</f>
        <v>0</v>
      </c>
      <c r="D79" s="60">
        <f>SAM_working2!D79-FV_proportion_col!G79</f>
        <v>72.771237737382904</v>
      </c>
      <c r="E79" s="60">
        <f>SAM_working2!E79-FV_proportion_col!H79</f>
        <v>76.143863986693006</v>
      </c>
      <c r="F79" s="29">
        <f>SAM_working2!F79</f>
        <v>181.15251968587901</v>
      </c>
      <c r="G79" s="29">
        <f>SAM_working2!G79</f>
        <v>0</v>
      </c>
      <c r="H79" s="29">
        <f>SAM_working2!H79</f>
        <v>0</v>
      </c>
      <c r="I79" s="29">
        <f>SAM_working2!I79</f>
        <v>0</v>
      </c>
      <c r="J79" s="29">
        <f>SAM_working2!J79</f>
        <v>0</v>
      </c>
      <c r="K79" s="29">
        <f>SAM_working2!K79</f>
        <v>0</v>
      </c>
      <c r="L79" s="29">
        <f>SAM_working2!L79</f>
        <v>12.478088777327301</v>
      </c>
      <c r="M79" s="29">
        <f>SAM_working2!M79</f>
        <v>483.77344048286102</v>
      </c>
      <c r="N79" s="29">
        <f>SAM_working2!N79</f>
        <v>943.30902631016704</v>
      </c>
      <c r="O79" s="29">
        <f>SAM_working2!O79</f>
        <v>425.34625945449301</v>
      </c>
      <c r="P79" s="29">
        <f>SAM_working2!P79</f>
        <v>103.828579060683</v>
      </c>
      <c r="Q79" s="29">
        <f>SAM_working2!Q79</f>
        <v>9.1977025098536895</v>
      </c>
      <c r="R79" s="29">
        <f>SAM_working2!R79</f>
        <v>4.5083381076498901</v>
      </c>
      <c r="S79" s="29">
        <f>SAM_working2!S79</f>
        <v>0</v>
      </c>
      <c r="T79" s="29">
        <f>SAM_working2!T79</f>
        <v>0</v>
      </c>
      <c r="U79" s="29">
        <f>SAM_working2!U79</f>
        <v>88.482655113465398</v>
      </c>
      <c r="V79" s="29">
        <f>SAM_working2!V79</f>
        <v>141.701366443718</v>
      </c>
      <c r="W79" s="29">
        <f>SAM_working2!W79</f>
        <v>111.99167929037201</v>
      </c>
      <c r="X79" s="29">
        <f>SAM_working2!X79</f>
        <v>222.88968104698199</v>
      </c>
      <c r="Y79" s="29">
        <f>SAM_working2!Y79</f>
        <v>100.449234562561</v>
      </c>
      <c r="Z79" s="29">
        <f>SAM_working2!Z79</f>
        <v>289.68423228288299</v>
      </c>
      <c r="AA79" s="29">
        <f>SAM_working2!AA79</f>
        <v>174.878676997821</v>
      </c>
      <c r="AB79" s="29">
        <f>SAM_working2!AB79</f>
        <v>85.096887210079302</v>
      </c>
      <c r="AC79" s="29">
        <f>SAM_working2!AC79</f>
        <v>323.87892062363699</v>
      </c>
      <c r="AD79" s="29">
        <f>SAM_working2!AD79</f>
        <v>182.46961369752</v>
      </c>
      <c r="AE79" s="29">
        <f>SAM_working2!AE79</f>
        <v>117.370515727968</v>
      </c>
      <c r="AF79" s="29">
        <f>SAM_working2!AF79</f>
        <v>34.156599900479002</v>
      </c>
      <c r="AG79" s="29">
        <f>SAM_working2!AG79</f>
        <v>126.94121451805501</v>
      </c>
      <c r="AH79" s="29">
        <f>SAM_working2!AH79</f>
        <v>70.143130825434298</v>
      </c>
      <c r="AI79" s="29">
        <f>SAM_working2!AI79</f>
        <v>207.58431954114599</v>
      </c>
      <c r="AJ79" s="29">
        <f>SAM_working2!AJ79</f>
        <v>17284.164217370799</v>
      </c>
      <c r="AK79" s="29">
        <f>SAM_working2!AK79</f>
        <v>1086.6084617251099</v>
      </c>
      <c r="AL79" s="29">
        <f>SAM_working2!AL79</f>
        <v>22.3237224059962</v>
      </c>
      <c r="AM79" s="29">
        <f>SAM_working2!AM79</f>
        <v>145.04842165611601</v>
      </c>
      <c r="AN79" s="29">
        <f>SAM_working2!AN79</f>
        <v>1500.9054823945601</v>
      </c>
      <c r="AO79" s="29">
        <f>SAM_working2!AO79</f>
        <v>92.338076604660998</v>
      </c>
      <c r="AP79" s="29">
        <f>SAM_working2!AP79</f>
        <v>246.98762073511099</v>
      </c>
      <c r="AQ79" s="29">
        <f>SAM_working2!AQ79</f>
        <v>150.947104155966</v>
      </c>
      <c r="AR79" s="29">
        <f>SAM_working2!AR79</f>
        <v>191.84123137909401</v>
      </c>
      <c r="AS79" s="29">
        <f>SAM_working2!AS79</f>
        <v>242.89900361629401</v>
      </c>
      <c r="AT79" s="29">
        <f>SAM_working2!AT79</f>
        <v>0</v>
      </c>
      <c r="AU79" s="29">
        <f>SAM_working2!AU79</f>
        <v>311.67499103764698</v>
      </c>
      <c r="AV79" s="29">
        <f>SAM_working2!AV79</f>
        <v>0</v>
      </c>
      <c r="AW79" s="29">
        <f>SAM_working2!AW79</f>
        <v>302.91227963788498</v>
      </c>
      <c r="AX79" s="29">
        <f>SAM_working2!AX79</f>
        <v>210.42746210858601</v>
      </c>
      <c r="AY79" s="29">
        <f>SAM_working2!AY79</f>
        <v>0</v>
      </c>
      <c r="AZ79" s="29">
        <f>SAM_working2!AZ79</f>
        <v>353.57429680182099</v>
      </c>
      <c r="BA79" s="29">
        <f>SAM_working2!BA79</f>
        <v>3.0739676002896199</v>
      </c>
      <c r="BB79" s="29">
        <f>SAM_working2!BB79</f>
        <v>33.178413121353003</v>
      </c>
      <c r="BC79" s="29">
        <f>SAM_working2!BC79</f>
        <v>656.87996258674298</v>
      </c>
      <c r="BD79" s="29">
        <f>SAM_working2!BD79</f>
        <v>84539.071145442096</v>
      </c>
      <c r="BE79" s="29">
        <f>SAM_working2!BE79</f>
        <v>113293.57325628</v>
      </c>
      <c r="BF79" s="29">
        <f>SAM_working2!BF79</f>
        <v>28308.895898751201</v>
      </c>
      <c r="BG79" s="29">
        <f>SAM_working2!BG79</f>
        <v>2892.27059572389</v>
      </c>
      <c r="BH79" s="29">
        <f>SAM_working2!BH79</f>
        <v>806.82932170852803</v>
      </c>
      <c r="BI79" s="29">
        <f>SAM_working2!BI79</f>
        <v>1429.8178138185499</v>
      </c>
      <c r="BJ79" s="29">
        <f>SAM_working2!BJ79</f>
        <v>3748.4470348751602</v>
      </c>
      <c r="BK79" s="29">
        <f>SAM_working2!BK79</f>
        <v>4749.8358000235603</v>
      </c>
      <c r="BL79" s="29">
        <f>SAM_working2!BL79</f>
        <v>641.00735115004898</v>
      </c>
      <c r="BM79" s="29">
        <f>SAM_working2!BM79</f>
        <v>1335.8604785749301</v>
      </c>
      <c r="BN79" s="29">
        <f>SAM_working2!BN79</f>
        <v>38641.319215916199</v>
      </c>
      <c r="BO79" s="29">
        <f>SAM_working2!BO79</f>
        <v>1748.3677810099</v>
      </c>
      <c r="BP79" s="29">
        <f>SAM_working2!BP79</f>
        <v>0</v>
      </c>
      <c r="BQ79" s="29">
        <f>SAM_working2!BQ79</f>
        <v>31696.074180205</v>
      </c>
      <c r="BR79" s="29">
        <f>SAM_working2!BR79</f>
        <v>17303.037435521401</v>
      </c>
      <c r="BS79" s="29">
        <f>SAM_working2!BS79</f>
        <v>8478.0288850945199</v>
      </c>
      <c r="BT79" s="29">
        <f>SAM_working2!BT79</f>
        <v>470.74433140558301</v>
      </c>
      <c r="BU79" s="29">
        <f>SAM_working2!BU79</f>
        <v>1886.5554344954601</v>
      </c>
      <c r="BV79" s="29">
        <f>SAM_working2!BV79</f>
        <v>4170.1876319077701</v>
      </c>
      <c r="BW79" s="29">
        <f>SAM_working2!BW79</f>
        <v>3247.30397620024</v>
      </c>
      <c r="BX79" s="29">
        <f>SAM_working2!BX79</f>
        <v>830.83880552465496</v>
      </c>
      <c r="BY79" s="29">
        <f>SAM_working2!BY79</f>
        <v>1712.40910867043</v>
      </c>
      <c r="BZ79" s="29">
        <f>SAM_working2!BZ79</f>
        <v>262598.98238661699</v>
      </c>
      <c r="CA79" s="29">
        <f>SAM_working2!CA79</f>
        <v>34.088880099618699</v>
      </c>
      <c r="CB79" s="29">
        <f>SAM_working2!CB79</f>
        <v>4770.4810029193804</v>
      </c>
      <c r="CC79" s="29">
        <f>SAM_working2!CC79</f>
        <v>796.86529806211695</v>
      </c>
      <c r="CD79" s="29">
        <f>SAM_working2!CD79</f>
        <v>18515.670217992101</v>
      </c>
      <c r="CE79" s="29">
        <f>SAM_working2!CE79</f>
        <v>273.54692554739501</v>
      </c>
      <c r="CF79" s="29">
        <f>SAM_working2!CF79</f>
        <v>6580.73530433006</v>
      </c>
      <c r="CG79" s="29">
        <f>SAM_working2!CG79</f>
        <v>5614.7025280736398</v>
      </c>
      <c r="CH79" s="29">
        <f>SAM_working2!CH79</f>
        <v>0</v>
      </c>
      <c r="CI79" s="29">
        <f>SAM_working2!CI79</f>
        <v>324.079835612708</v>
      </c>
      <c r="CJ79" s="29">
        <f>SAM_working2!CJ79</f>
        <v>0</v>
      </c>
      <c r="CK79" s="29">
        <f>SAM_working2!CK79</f>
        <v>0</v>
      </c>
      <c r="CL79" s="29">
        <f>SAM_working2!CL79</f>
        <v>0</v>
      </c>
      <c r="CM79" s="29">
        <f>SAM_working2!CM79</f>
        <v>0</v>
      </c>
      <c r="CN79" s="29">
        <f>SAM_working2!CN79</f>
        <v>0</v>
      </c>
      <c r="CO79" s="29">
        <f>SAM_working2!CO79</f>
        <v>71635251.616287097</v>
      </c>
      <c r="CP79" s="29">
        <f>SAM_working2!CP79</f>
        <v>76122279.710118696</v>
      </c>
      <c r="CQ79" s="29">
        <f>SAM_working2!CQ79</f>
        <v>64828152.652835101</v>
      </c>
      <c r="CR79" s="29">
        <f>SAM_working2!CR79</f>
        <v>98076044.669075593</v>
      </c>
      <c r="CS79" s="29">
        <f>SAM_working2!CS79</f>
        <v>184580994.255696</v>
      </c>
      <c r="CT79" s="29">
        <f>SAM_working2!CT79</f>
        <v>267725917.293073</v>
      </c>
      <c r="CU79" s="29">
        <f>SAM_working2!CU79</f>
        <v>500544539.72645098</v>
      </c>
      <c r="CV79" s="29">
        <f>SAM_working2!CV79</f>
        <v>404769761.97497302</v>
      </c>
      <c r="CW79" s="29">
        <f>SAM_working2!CW79</f>
        <v>998240705.418136</v>
      </c>
      <c r="CX79" s="29">
        <f>SAM_working2!CX79</f>
        <v>29.153065312159001</v>
      </c>
      <c r="CY79" s="29">
        <f>SAM_working2!CY79</f>
        <v>0</v>
      </c>
      <c r="CZ79" s="29">
        <f>SAM_working2!CZ79</f>
        <v>0</v>
      </c>
      <c r="DA79" s="29">
        <f>SAM_working2!DA79</f>
        <v>8702.3992531453205</v>
      </c>
      <c r="DB79" s="29">
        <f>SAM_working2!DB79</f>
        <v>1168.8719314142199</v>
      </c>
      <c r="DC79" s="29">
        <f>SAM_working2!DC79</f>
        <v>1478.64552136571</v>
      </c>
      <c r="DD79" s="29">
        <f>SAM_working2!DD79</f>
        <v>0</v>
      </c>
      <c r="DE79" s="29">
        <f>SAM_working2!DE79</f>
        <v>0</v>
      </c>
      <c r="DF79" s="29">
        <f>SAM_working2!DF79</f>
        <v>170.221660308959</v>
      </c>
      <c r="DG79" s="29">
        <f>SAM_working2!DG79</f>
        <v>0</v>
      </c>
      <c r="DH79" s="29">
        <f>SAM_working2!DH79</f>
        <v>15769.338690451101</v>
      </c>
      <c r="DI79" s="29">
        <f>SAM_working2!DI79</f>
        <v>773825.49485162704</v>
      </c>
      <c r="DJ79" s="29">
        <f t="shared" si="1"/>
        <v>2668003705.6074443</v>
      </c>
    </row>
    <row r="80" spans="1:114">
      <c r="A80" t="s">
        <v>79</v>
      </c>
      <c r="B80" s="29">
        <f>SAM_working2!B80</f>
        <v>245530.00982539801</v>
      </c>
      <c r="C80" s="29">
        <f>SAM_working2!C80</f>
        <v>0</v>
      </c>
      <c r="D80" s="60">
        <f>SAM_working2!D80-FV_proportion_col!G80</f>
        <v>368941.24309391202</v>
      </c>
      <c r="E80" s="60">
        <f>SAM_working2!E80-FV_proportion_col!H80</f>
        <v>313751.46947829699</v>
      </c>
      <c r="F80" s="29">
        <f>SAM_working2!F80</f>
        <v>773922.27306435397</v>
      </c>
      <c r="G80" s="29">
        <f>SAM_working2!G80</f>
        <v>0</v>
      </c>
      <c r="H80" s="29">
        <f>SAM_working2!H80</f>
        <v>0</v>
      </c>
      <c r="I80" s="29">
        <f>SAM_working2!I80</f>
        <v>0</v>
      </c>
      <c r="J80" s="29">
        <f>SAM_working2!J80</f>
        <v>0</v>
      </c>
      <c r="K80" s="29">
        <f>SAM_working2!K80</f>
        <v>0</v>
      </c>
      <c r="L80" s="29">
        <f>SAM_working2!L80</f>
        <v>82647.085608588401</v>
      </c>
      <c r="M80" s="29">
        <f>SAM_working2!M80</f>
        <v>2495224.9637568002</v>
      </c>
      <c r="N80" s="29">
        <f>SAM_working2!N80</f>
        <v>7915998.97005466</v>
      </c>
      <c r="O80" s="29">
        <f>SAM_working2!O80</f>
        <v>1133031.44688008</v>
      </c>
      <c r="P80" s="29">
        <f>SAM_working2!P80</f>
        <v>130122.90182652</v>
      </c>
      <c r="Q80" s="29">
        <f>SAM_working2!Q80</f>
        <v>0</v>
      </c>
      <c r="R80" s="29">
        <f>SAM_working2!R80</f>
        <v>0</v>
      </c>
      <c r="S80" s="29">
        <f>SAM_working2!S80</f>
        <v>0</v>
      </c>
      <c r="T80" s="29">
        <f>SAM_working2!T80</f>
        <v>0</v>
      </c>
      <c r="U80" s="29">
        <f>SAM_working2!U80</f>
        <v>280375.22687220998</v>
      </c>
      <c r="V80" s="29">
        <f>SAM_working2!V80</f>
        <v>409542.78568135202</v>
      </c>
      <c r="W80" s="29">
        <f>SAM_working2!W80</f>
        <v>447579.80530633201</v>
      </c>
      <c r="X80" s="29">
        <f>SAM_working2!X80</f>
        <v>368430.40517978399</v>
      </c>
      <c r="Y80" s="29">
        <f>SAM_working2!Y80</f>
        <v>214569.34278374401</v>
      </c>
      <c r="Z80" s="29">
        <f>SAM_working2!Z80</f>
        <v>647804.03068114095</v>
      </c>
      <c r="AA80" s="29">
        <f>SAM_working2!AA80</f>
        <v>824859.83413920796</v>
      </c>
      <c r="AB80" s="29">
        <f>SAM_working2!AB80</f>
        <v>183298.82264856799</v>
      </c>
      <c r="AC80" s="29">
        <f>SAM_working2!AC80</f>
        <v>1142147.19856505</v>
      </c>
      <c r="AD80" s="29">
        <f>SAM_working2!AD80</f>
        <v>303594.368617845</v>
      </c>
      <c r="AE80" s="29">
        <f>SAM_working2!AE80</f>
        <v>292491.095783678</v>
      </c>
      <c r="AF80" s="29">
        <f>SAM_working2!AF80</f>
        <v>0</v>
      </c>
      <c r="AG80" s="29">
        <f>SAM_working2!AG80</f>
        <v>352001.56346274703</v>
      </c>
      <c r="AH80" s="29">
        <f>SAM_working2!AH80</f>
        <v>310384.186137582</v>
      </c>
      <c r="AI80" s="29">
        <f>SAM_working2!AI80</f>
        <v>968677.88657524798</v>
      </c>
      <c r="AJ80" s="29">
        <f>SAM_working2!AJ80</f>
        <v>39459662.356795199</v>
      </c>
      <c r="AK80" s="29">
        <f>SAM_working2!AK80</f>
        <v>312569.02043917199</v>
      </c>
      <c r="AL80" s="29">
        <f>SAM_working2!AL80</f>
        <v>741100.667104544</v>
      </c>
      <c r="AM80" s="29">
        <f>SAM_working2!AM80</f>
        <v>1147378.3089441</v>
      </c>
      <c r="AN80" s="29">
        <f>SAM_working2!AN80</f>
        <v>2080606.25180992</v>
      </c>
      <c r="AO80" s="29">
        <f>SAM_working2!AO80</f>
        <v>19639.0932074802</v>
      </c>
      <c r="AP80" s="29">
        <f>SAM_working2!AP80</f>
        <v>1749201.1725346399</v>
      </c>
      <c r="AQ80" s="29">
        <f>SAM_working2!AQ80</f>
        <v>27806.608109967001</v>
      </c>
      <c r="AR80" s="29">
        <f>SAM_working2!AR80</f>
        <v>7002718.0457016304</v>
      </c>
      <c r="AS80" s="29">
        <f>SAM_working2!AS80</f>
        <v>118497.53741426401</v>
      </c>
      <c r="AT80" s="29">
        <f>SAM_working2!AT80</f>
        <v>0</v>
      </c>
      <c r="AU80" s="29">
        <f>SAM_working2!AU80</f>
        <v>0</v>
      </c>
      <c r="AV80" s="29">
        <f>SAM_working2!AV80</f>
        <v>0</v>
      </c>
      <c r="AW80" s="29">
        <f>SAM_working2!AW80</f>
        <v>0</v>
      </c>
      <c r="AX80" s="29">
        <f>SAM_working2!AX80</f>
        <v>0</v>
      </c>
      <c r="AY80" s="29">
        <f>SAM_working2!AY80</f>
        <v>0</v>
      </c>
      <c r="AZ80" s="29">
        <f>SAM_working2!AZ80</f>
        <v>116875.472020441</v>
      </c>
      <c r="BA80" s="29">
        <f>SAM_working2!BA80</f>
        <v>0</v>
      </c>
      <c r="BB80" s="29">
        <f>SAM_working2!BB80</f>
        <v>70158.086299027404</v>
      </c>
      <c r="BC80" s="29">
        <f>SAM_working2!BC80</f>
        <v>1518165.0560413599</v>
      </c>
      <c r="BD80" s="29">
        <f>SAM_working2!BD80</f>
        <v>1319389.6234114901</v>
      </c>
      <c r="BE80" s="29">
        <f>SAM_working2!BE80</f>
        <v>132775.18828502201</v>
      </c>
      <c r="BF80" s="29">
        <f>SAM_working2!BF80</f>
        <v>2500864.5322644599</v>
      </c>
      <c r="BG80" s="29">
        <f>SAM_working2!BG80</f>
        <v>13553884.4289832</v>
      </c>
      <c r="BH80" s="29">
        <f>SAM_working2!BH80</f>
        <v>4396126.3485369096</v>
      </c>
      <c r="BI80" s="29">
        <f>SAM_working2!BI80</f>
        <v>5849775.3099788399</v>
      </c>
      <c r="BJ80" s="29">
        <f>SAM_working2!BJ80</f>
        <v>15457010.1070305</v>
      </c>
      <c r="BK80" s="29">
        <f>SAM_working2!BK80</f>
        <v>9654807.4494585693</v>
      </c>
      <c r="BL80" s="29">
        <f>SAM_working2!BL80</f>
        <v>1443998.1926382801</v>
      </c>
      <c r="BM80" s="29">
        <f>SAM_working2!BM80</f>
        <v>1701697.1757549699</v>
      </c>
      <c r="BN80" s="29">
        <f>SAM_working2!BN80</f>
        <v>65491.009619149401</v>
      </c>
      <c r="BO80" s="29">
        <f>SAM_working2!BO80</f>
        <v>5480239.2407813398</v>
      </c>
      <c r="BP80" s="29">
        <f>SAM_working2!BP80</f>
        <v>0</v>
      </c>
      <c r="BQ80" s="29">
        <f>SAM_working2!BQ80</f>
        <v>59891481.756699599</v>
      </c>
      <c r="BR80" s="29">
        <f>SAM_working2!BR80</f>
        <v>53993469.109702602</v>
      </c>
      <c r="BS80" s="29">
        <f>SAM_working2!BS80</f>
        <v>28659888.239735801</v>
      </c>
      <c r="BT80" s="29">
        <f>SAM_working2!BT80</f>
        <v>1909469.77379019</v>
      </c>
      <c r="BU80" s="29">
        <f>SAM_working2!BU80</f>
        <v>4297679.0148906903</v>
      </c>
      <c r="BV80" s="29">
        <f>SAM_working2!BV80</f>
        <v>16184162.669239299</v>
      </c>
      <c r="BW80" s="29">
        <f>SAM_working2!BW80</f>
        <v>591880.03790696897</v>
      </c>
      <c r="BX80" s="29">
        <f>SAM_working2!BX80</f>
        <v>1702868.3256383501</v>
      </c>
      <c r="BY80" s="29">
        <f>SAM_working2!BY80</f>
        <v>6098303.9593047202</v>
      </c>
      <c r="BZ80" s="29">
        <f>SAM_working2!BZ80</f>
        <v>15810011.8427704</v>
      </c>
      <c r="CA80" s="29">
        <f>SAM_working2!CA80</f>
        <v>0</v>
      </c>
      <c r="CB80" s="29">
        <f>SAM_working2!CB80</f>
        <v>26384239.674017701</v>
      </c>
      <c r="CC80" s="29">
        <f>SAM_working2!CC80</f>
        <v>22577290.9511002</v>
      </c>
      <c r="CD80" s="29">
        <f>SAM_working2!CD80</f>
        <v>49165558.6333827</v>
      </c>
      <c r="CE80" s="29">
        <f>SAM_working2!CE80</f>
        <v>750301.21453390096</v>
      </c>
      <c r="CF80" s="29">
        <f>SAM_working2!CF80</f>
        <v>1340702.7072322699</v>
      </c>
      <c r="CG80" s="29">
        <f>SAM_working2!CG80</f>
        <v>4415775.8828859003</v>
      </c>
      <c r="CH80" s="29">
        <f>SAM_working2!CH80</f>
        <v>0</v>
      </c>
      <c r="CI80" s="29">
        <f>SAM_working2!CI80</f>
        <v>15205777.128844701</v>
      </c>
      <c r="CJ80" s="29">
        <f>SAM_working2!CJ80</f>
        <v>0</v>
      </c>
      <c r="CK80" s="29">
        <f>SAM_working2!CK80</f>
        <v>0</v>
      </c>
      <c r="CL80" s="29">
        <f>SAM_working2!CL80</f>
        <v>0</v>
      </c>
      <c r="CM80" s="29">
        <f>SAM_working2!CM80</f>
        <v>0</v>
      </c>
      <c r="CN80" s="29">
        <f>SAM_working2!CN80</f>
        <v>0</v>
      </c>
      <c r="CO80" s="29">
        <f>SAM_working2!CO80</f>
        <v>883208635.95260799</v>
      </c>
      <c r="CP80" s="29">
        <f>SAM_working2!CP80</f>
        <v>1220937468.2987001</v>
      </c>
      <c r="CQ80" s="29">
        <f>SAM_working2!CQ80</f>
        <v>1098792988.62152</v>
      </c>
      <c r="CR80" s="29">
        <f>SAM_working2!CR80</f>
        <v>947032051.79073799</v>
      </c>
      <c r="CS80" s="29">
        <f>SAM_working2!CS80</f>
        <v>1743319367.01302</v>
      </c>
      <c r="CT80" s="29">
        <f>SAM_working2!CT80</f>
        <v>2512831499.3621702</v>
      </c>
      <c r="CU80" s="29">
        <f>SAM_working2!CU80</f>
        <v>5452700852.7413902</v>
      </c>
      <c r="CV80" s="29">
        <f>SAM_working2!CV80</f>
        <v>4944764098.2458601</v>
      </c>
      <c r="CW80" s="29">
        <f>SAM_working2!CW80</f>
        <v>9024144535.7014904</v>
      </c>
      <c r="CX80" s="29">
        <f>SAM_working2!CX80</f>
        <v>58914.085384092199</v>
      </c>
      <c r="CY80" s="29">
        <f>SAM_working2!CY80</f>
        <v>344612.63252069399</v>
      </c>
      <c r="CZ80" s="29">
        <f>SAM_working2!CZ80</f>
        <v>0</v>
      </c>
      <c r="DA80" s="29">
        <f>SAM_working2!DA80</f>
        <v>94427482.6286318</v>
      </c>
      <c r="DB80" s="29">
        <f>SAM_working2!DB80</f>
        <v>4724288.3183736596</v>
      </c>
      <c r="DC80" s="29">
        <f>SAM_working2!DC80</f>
        <v>0</v>
      </c>
      <c r="DD80" s="29">
        <f>SAM_working2!DD80</f>
        <v>0</v>
      </c>
      <c r="DE80" s="29">
        <f>SAM_working2!DE80</f>
        <v>0</v>
      </c>
      <c r="DF80" s="29">
        <f>SAM_working2!DF80</f>
        <v>0</v>
      </c>
      <c r="DG80" s="29">
        <f>SAM_working2!DG80</f>
        <v>0</v>
      </c>
      <c r="DH80" s="29">
        <f>SAM_working2!DH80</f>
        <v>0</v>
      </c>
      <c r="DI80" s="29">
        <f>SAM_working2!DI80</f>
        <v>1496754094.6809199</v>
      </c>
      <c r="DJ80" s="29">
        <f t="shared" si="1"/>
        <v>29869145114.194191</v>
      </c>
    </row>
    <row r="81" spans="1:114">
      <c r="A81" t="s">
        <v>80</v>
      </c>
      <c r="B81" s="29">
        <f>SAM_working2!B81</f>
        <v>8.6198484410113796</v>
      </c>
      <c r="C81" s="29">
        <f>SAM_working2!C81</f>
        <v>0</v>
      </c>
      <c r="D81" s="60">
        <f>SAM_working2!D81-FV_proportion_col!G81</f>
        <v>8.5894672797129399</v>
      </c>
      <c r="E81" s="60">
        <f>SAM_working2!E81-FV_proportion_col!H81</f>
        <v>9.3726598890828594</v>
      </c>
      <c r="F81" s="29">
        <f>SAM_working2!F81</f>
        <v>38227.310432070102</v>
      </c>
      <c r="G81" s="29">
        <f>SAM_working2!G81</f>
        <v>1.7953228838571599E-2</v>
      </c>
      <c r="H81" s="29">
        <f>SAM_working2!H81</f>
        <v>1.51701119063094E-3</v>
      </c>
      <c r="I81" s="29">
        <f>SAM_working2!I81</f>
        <v>7.1151091147393097E-3</v>
      </c>
      <c r="J81" s="29">
        <f>SAM_working2!J81</f>
        <v>11908.5032821724</v>
      </c>
      <c r="K81" s="29">
        <f>SAM_working2!K81</f>
        <v>40575.816911412498</v>
      </c>
      <c r="L81" s="29">
        <f>SAM_working2!L81</f>
        <v>609399.58419455995</v>
      </c>
      <c r="M81" s="29">
        <f>SAM_working2!M81</f>
        <v>16068639.929406401</v>
      </c>
      <c r="N81" s="29">
        <f>SAM_working2!N81</f>
        <v>11835771.260647301</v>
      </c>
      <c r="O81" s="29">
        <f>SAM_working2!O81</f>
        <v>7701047.6926911501</v>
      </c>
      <c r="P81" s="29">
        <f>SAM_working2!P81</f>
        <v>2361546.0694211498</v>
      </c>
      <c r="Q81" s="29">
        <f>SAM_working2!Q81</f>
        <v>166605.392884378</v>
      </c>
      <c r="R81" s="29">
        <f>SAM_working2!R81</f>
        <v>125830.968037845</v>
      </c>
      <c r="S81" s="29">
        <f>SAM_working2!S81</f>
        <v>96152.388311073504</v>
      </c>
      <c r="T81" s="29">
        <f>SAM_working2!T81</f>
        <v>39795.021333460798</v>
      </c>
      <c r="U81" s="29">
        <f>SAM_working2!U81</f>
        <v>1715745.20444219</v>
      </c>
      <c r="V81" s="29">
        <f>SAM_working2!V81</f>
        <v>2444097.8427269598</v>
      </c>
      <c r="W81" s="29">
        <f>SAM_working2!W81</f>
        <v>3432682.2568184799</v>
      </c>
      <c r="X81" s="29">
        <f>SAM_working2!X81</f>
        <v>2369913.1228976599</v>
      </c>
      <c r="Y81" s="29">
        <f>SAM_working2!Y81</f>
        <v>2717038.0679984898</v>
      </c>
      <c r="Z81" s="29">
        <f>SAM_working2!Z81</f>
        <v>5166080.5405580904</v>
      </c>
      <c r="AA81" s="29">
        <f>SAM_working2!AA81</f>
        <v>4262336.9681368899</v>
      </c>
      <c r="AB81" s="29">
        <f>SAM_working2!AB81</f>
        <v>1233210.5850677299</v>
      </c>
      <c r="AC81" s="29">
        <f>SAM_working2!AC81</f>
        <v>7596411.0000545597</v>
      </c>
      <c r="AD81" s="29">
        <f>SAM_working2!AD81</f>
        <v>4363976.2008443903</v>
      </c>
      <c r="AE81" s="29">
        <f>SAM_working2!AE81</f>
        <v>4985762.3470059801</v>
      </c>
      <c r="AF81" s="29">
        <f>SAM_working2!AF81</f>
        <v>1065031.06976132</v>
      </c>
      <c r="AG81" s="29">
        <f>SAM_working2!AG81</f>
        <v>3911179.7581526502</v>
      </c>
      <c r="AH81" s="29">
        <f>SAM_working2!AH81</f>
        <v>2161736.6062129401</v>
      </c>
      <c r="AI81" s="29">
        <f>SAM_working2!AI81</f>
        <v>5459990.11882242</v>
      </c>
      <c r="AJ81" s="29">
        <f>SAM_working2!AJ81</f>
        <v>102695256.954767</v>
      </c>
      <c r="AK81" s="29">
        <f>SAM_working2!AK81</f>
        <v>633008.18968408799</v>
      </c>
      <c r="AL81" s="29">
        <f>SAM_working2!AL81</f>
        <v>23024.593492591401</v>
      </c>
      <c r="AM81" s="29">
        <f>SAM_working2!AM81</f>
        <v>731032.89979854098</v>
      </c>
      <c r="AN81" s="29">
        <f>SAM_working2!AN81</f>
        <v>1369898.69214443</v>
      </c>
      <c r="AO81" s="29">
        <f>SAM_working2!AO81</f>
        <v>53233.808884822902</v>
      </c>
      <c r="AP81" s="29">
        <f>SAM_working2!AP81</f>
        <v>928479.15750700398</v>
      </c>
      <c r="AQ81" s="29">
        <f>SAM_working2!AQ81</f>
        <v>103357.122859614</v>
      </c>
      <c r="AR81" s="29">
        <f>SAM_working2!AR81</f>
        <v>151869.55718848601</v>
      </c>
      <c r="AS81" s="29">
        <f>SAM_working2!AS81</f>
        <v>1007676.12301277</v>
      </c>
      <c r="AT81" s="29">
        <f>SAM_working2!AT81</f>
        <v>755.64750819863298</v>
      </c>
      <c r="AU81" s="29">
        <f>SAM_working2!AU81</f>
        <v>261600.678686217</v>
      </c>
      <c r="AV81" s="29">
        <f>SAM_working2!AV81</f>
        <v>1.08256674890438</v>
      </c>
      <c r="AW81" s="29">
        <f>SAM_working2!AW81</f>
        <v>93.428241975250103</v>
      </c>
      <c r="AX81" s="29">
        <f>SAM_working2!AX81</f>
        <v>32.219124281674603</v>
      </c>
      <c r="AY81" s="29">
        <f>SAM_working2!AY81</f>
        <v>87340.099782714693</v>
      </c>
      <c r="AZ81" s="29">
        <f>SAM_working2!AZ81</f>
        <v>2456035.1138341902</v>
      </c>
      <c r="BA81" s="29">
        <f>SAM_working2!BA81</f>
        <v>7042.9102413374803</v>
      </c>
      <c r="BB81" s="29">
        <f>SAM_working2!BB81</f>
        <v>336478.51095776801</v>
      </c>
      <c r="BC81" s="29">
        <f>SAM_working2!BC81</f>
        <v>10209986.6261907</v>
      </c>
      <c r="BD81" s="29">
        <f>SAM_working2!BD81</f>
        <v>10682548.1415732</v>
      </c>
      <c r="BE81" s="29">
        <f>SAM_working2!BE81</f>
        <v>1017327.41367381</v>
      </c>
      <c r="BF81" s="29">
        <f>SAM_working2!BF81</f>
        <v>16994466.2167238</v>
      </c>
      <c r="BG81" s="29">
        <f>SAM_working2!BG81</f>
        <v>144425037.41415301</v>
      </c>
      <c r="BH81" s="29">
        <f>SAM_working2!BH81</f>
        <v>28941731.0156633</v>
      </c>
      <c r="BI81" s="29">
        <f>SAM_working2!BI81</f>
        <v>39738882.212869801</v>
      </c>
      <c r="BJ81" s="29">
        <f>SAM_working2!BJ81</f>
        <v>105918081.411153</v>
      </c>
      <c r="BK81" s="29">
        <f>SAM_working2!BK81</f>
        <v>64887463.735435799</v>
      </c>
      <c r="BL81" s="29">
        <f>SAM_working2!BL81</f>
        <v>9839868.0029061101</v>
      </c>
      <c r="BM81" s="29">
        <f>SAM_working2!BM81</f>
        <v>11611059.902843099</v>
      </c>
      <c r="BN81" s="29">
        <f>SAM_working2!BN81</f>
        <v>509979465.79177397</v>
      </c>
      <c r="BO81" s="29">
        <f>SAM_working2!BO81</f>
        <v>38805958.679689102</v>
      </c>
      <c r="BP81" s="29">
        <f>SAM_working2!BP81</f>
        <v>4873811.85929571</v>
      </c>
      <c r="BQ81" s="29">
        <f>SAM_working2!BQ81</f>
        <v>359291411.82116902</v>
      </c>
      <c r="BR81" s="29">
        <f>SAM_working2!BR81</f>
        <v>20625622.166382398</v>
      </c>
      <c r="BS81" s="29">
        <f>SAM_working2!BS81</f>
        <v>123834407.699129</v>
      </c>
      <c r="BT81" s="29">
        <f>SAM_working2!BT81</f>
        <v>14936473.210884299</v>
      </c>
      <c r="BU81" s="29">
        <f>SAM_working2!BU81</f>
        <v>21285463.958553098</v>
      </c>
      <c r="BV81" s="29">
        <f>SAM_working2!BV81</f>
        <v>77661395.674142107</v>
      </c>
      <c r="BW81" s="29">
        <f>SAM_working2!BW81</f>
        <v>4044750.5302750799</v>
      </c>
      <c r="BX81" s="29">
        <f>SAM_working2!BX81</f>
        <v>6313797.8026460102</v>
      </c>
      <c r="BY81" s="29">
        <f>SAM_working2!BY81</f>
        <v>5411334.99869709</v>
      </c>
      <c r="BZ81" s="29">
        <f>SAM_working2!BZ81</f>
        <v>6277130.1497986997</v>
      </c>
      <c r="CA81" s="29">
        <f>SAM_working2!CA81</f>
        <v>46041.294832508902</v>
      </c>
      <c r="CB81" s="29">
        <f>SAM_working2!CB81</f>
        <v>8360850.8619800303</v>
      </c>
      <c r="CC81" s="29">
        <f>SAM_working2!CC81</f>
        <v>4918031.9855653802</v>
      </c>
      <c r="CD81" s="29">
        <f>SAM_working2!CD81</f>
        <v>85876052.609023795</v>
      </c>
      <c r="CE81" s="29">
        <f>SAM_working2!CE81</f>
        <v>3796665.9313867199</v>
      </c>
      <c r="CF81" s="29">
        <f>SAM_working2!CF81</f>
        <v>5924809.8272865601</v>
      </c>
      <c r="CG81" s="29">
        <f>SAM_working2!CG81</f>
        <v>27488488.5413009</v>
      </c>
      <c r="CH81" s="29">
        <f>SAM_working2!CH81</f>
        <v>0</v>
      </c>
      <c r="CI81" s="29">
        <f>SAM_working2!CI81</f>
        <v>9607463.1125077903</v>
      </c>
      <c r="CJ81" s="29">
        <f>SAM_working2!CJ81</f>
        <v>0</v>
      </c>
      <c r="CK81" s="29">
        <f>SAM_working2!CK81</f>
        <v>0</v>
      </c>
      <c r="CL81" s="29">
        <f>SAM_working2!CL81</f>
        <v>0</v>
      </c>
      <c r="CM81" s="29">
        <f>SAM_working2!CM81</f>
        <v>0</v>
      </c>
      <c r="CN81" s="29">
        <f>SAM_working2!CN81</f>
        <v>0</v>
      </c>
      <c r="CO81" s="29">
        <f>SAM_working2!CO81</f>
        <v>116918968.939629</v>
      </c>
      <c r="CP81" s="29">
        <f>SAM_working2!CP81</f>
        <v>103038359.97494</v>
      </c>
      <c r="CQ81" s="29">
        <f>SAM_working2!CQ81</f>
        <v>114353831.70269801</v>
      </c>
      <c r="CR81" s="29">
        <f>SAM_working2!CR81</f>
        <v>134778786.66071299</v>
      </c>
      <c r="CS81" s="29">
        <f>SAM_working2!CS81</f>
        <v>352007458.34796</v>
      </c>
      <c r="CT81" s="29">
        <f>SAM_working2!CT81</f>
        <v>505979603.86632198</v>
      </c>
      <c r="CU81" s="29">
        <f>SAM_working2!CU81</f>
        <v>1224252715.81599</v>
      </c>
      <c r="CV81" s="29">
        <f>SAM_working2!CV81</f>
        <v>1137572304.0208499</v>
      </c>
      <c r="CW81" s="29">
        <f>SAM_working2!CW81</f>
        <v>3986659602.5177598</v>
      </c>
      <c r="CX81" s="29">
        <f>SAM_working2!CX81</f>
        <v>8865172.7723836992</v>
      </c>
      <c r="CY81" s="29">
        <f>SAM_working2!CY81</f>
        <v>82508717.106448099</v>
      </c>
      <c r="CZ81" s="29">
        <f>SAM_working2!CZ81</f>
        <v>0</v>
      </c>
      <c r="DA81" s="29">
        <f>SAM_working2!DA81</f>
        <v>123015881.30766501</v>
      </c>
      <c r="DB81" s="29">
        <f>SAM_working2!DB81</f>
        <v>18026511.233640701</v>
      </c>
      <c r="DC81" s="29">
        <f>SAM_working2!DC81</f>
        <v>22958218.120206799</v>
      </c>
      <c r="DD81" s="29">
        <f>SAM_working2!DD81</f>
        <v>0</v>
      </c>
      <c r="DE81" s="29">
        <f>SAM_working2!DE81</f>
        <v>0</v>
      </c>
      <c r="DF81" s="29">
        <f>SAM_working2!DF81</f>
        <v>0</v>
      </c>
      <c r="DG81" s="29">
        <f>SAM_working2!DG81</f>
        <v>0</v>
      </c>
      <c r="DH81" s="29">
        <f>SAM_working2!DH81</f>
        <v>261.82664113073298</v>
      </c>
      <c r="DI81" s="29">
        <f>SAM_working2!DI81</f>
        <v>25617408831.0289</v>
      </c>
      <c r="DJ81" s="29">
        <f t="shared" si="1"/>
        <v>35534798040.868149</v>
      </c>
    </row>
    <row r="82" spans="1:114">
      <c r="A82" t="s">
        <v>81</v>
      </c>
      <c r="B82" s="29">
        <f>SAM_working2!B82</f>
        <v>11386716.6976442</v>
      </c>
      <c r="C82" s="29">
        <f>SAM_working2!C82</f>
        <v>0</v>
      </c>
      <c r="D82" s="60">
        <f>SAM_working2!D82-FV_proportion_col!G82</f>
        <v>11346559.7487491</v>
      </c>
      <c r="E82" s="60">
        <f>SAM_working2!E82-FV_proportion_col!H82</f>
        <v>12381145.648853</v>
      </c>
      <c r="F82" s="29">
        <f>SAM_working2!F82</f>
        <v>22504789.7773159</v>
      </c>
      <c r="G82" s="29">
        <f>SAM_working2!G82</f>
        <v>23716.0480531658</v>
      </c>
      <c r="H82" s="29">
        <f>SAM_working2!H82</f>
        <v>2005.06110066102</v>
      </c>
      <c r="I82" s="29">
        <f>SAM_working2!I82</f>
        <v>9399.8448203719709</v>
      </c>
      <c r="J82" s="29">
        <f>SAM_working2!J82</f>
        <v>507268.73092837801</v>
      </c>
      <c r="K82" s="29">
        <f>SAM_working2!K82</f>
        <v>823979.10168304294</v>
      </c>
      <c r="L82" s="29">
        <f>SAM_working2!L82</f>
        <v>6288817.0669649998</v>
      </c>
      <c r="M82" s="29">
        <f>SAM_working2!M82</f>
        <v>125223843.39044601</v>
      </c>
      <c r="N82" s="29">
        <f>SAM_working2!N82</f>
        <v>76098715.389017701</v>
      </c>
      <c r="O82" s="29">
        <f>SAM_working2!O82</f>
        <v>61757639.6212283</v>
      </c>
      <c r="P82" s="29">
        <f>SAM_working2!P82</f>
        <v>16053717.0517511</v>
      </c>
      <c r="Q82" s="29">
        <f>SAM_working2!Q82</f>
        <v>1626337.1955168601</v>
      </c>
      <c r="R82" s="29">
        <f>SAM_working2!R82</f>
        <v>1317644.99426889</v>
      </c>
      <c r="S82" s="29">
        <f>SAM_working2!S82</f>
        <v>1838954.63704895</v>
      </c>
      <c r="T82" s="29">
        <f>SAM_working2!T82</f>
        <v>363441.12306533603</v>
      </c>
      <c r="U82" s="29">
        <f>SAM_working2!U82</f>
        <v>13029284.587681601</v>
      </c>
      <c r="V82" s="29">
        <f>SAM_working2!V82</f>
        <v>17986000.363622099</v>
      </c>
      <c r="W82" s="29">
        <f>SAM_working2!W82</f>
        <v>16554021.7398306</v>
      </c>
      <c r="X82" s="29">
        <f>SAM_working2!X82</f>
        <v>27569594.286461499</v>
      </c>
      <c r="Y82" s="29">
        <f>SAM_working2!Y82</f>
        <v>23255281.140719999</v>
      </c>
      <c r="Z82" s="29">
        <f>SAM_working2!Z82</f>
        <v>30748800.944734201</v>
      </c>
      <c r="AA82" s="29">
        <f>SAM_working2!AA82</f>
        <v>28167879.6267014</v>
      </c>
      <c r="AB82" s="29">
        <f>SAM_working2!AB82</f>
        <v>10137905.879022799</v>
      </c>
      <c r="AC82" s="29">
        <f>SAM_working2!AC82</f>
        <v>46222544.106995501</v>
      </c>
      <c r="AD82" s="29">
        <f>SAM_working2!AD82</f>
        <v>28169776.586039901</v>
      </c>
      <c r="AE82" s="29">
        <f>SAM_working2!AE82</f>
        <v>38790399.926326498</v>
      </c>
      <c r="AF82" s="29">
        <f>SAM_working2!AF82</f>
        <v>8232959.3767117802</v>
      </c>
      <c r="AG82" s="29">
        <f>SAM_working2!AG82</f>
        <v>27511433.5428617</v>
      </c>
      <c r="AH82" s="29">
        <f>SAM_working2!AH82</f>
        <v>13011942.337016899</v>
      </c>
      <c r="AI82" s="29">
        <f>SAM_working2!AI82</f>
        <v>34732443.706095003</v>
      </c>
      <c r="AJ82" s="29">
        <f>SAM_working2!AJ82</f>
        <v>1291023581.29106</v>
      </c>
      <c r="AK82" s="29">
        <f>SAM_working2!AK82</f>
        <v>70467293.626549497</v>
      </c>
      <c r="AL82" s="29">
        <f>SAM_working2!AL82</f>
        <v>4662630.3982858201</v>
      </c>
      <c r="AM82" s="29">
        <f>SAM_working2!AM82</f>
        <v>29132369.518679701</v>
      </c>
      <c r="AN82" s="29">
        <f>SAM_working2!AN82</f>
        <v>91594502.806526005</v>
      </c>
      <c r="AO82" s="29">
        <f>SAM_working2!AO82</f>
        <v>25199395.505473498</v>
      </c>
      <c r="AP82" s="29">
        <f>SAM_working2!AP82</f>
        <v>49132378.738133296</v>
      </c>
      <c r="AQ82" s="29">
        <f>SAM_working2!AQ82</f>
        <v>31559080.071402598</v>
      </c>
      <c r="AR82" s="29">
        <f>SAM_working2!AR82</f>
        <v>40798393.164888397</v>
      </c>
      <c r="AS82" s="29">
        <f>SAM_working2!AS82</f>
        <v>98203436.025193095</v>
      </c>
      <c r="AT82" s="29">
        <f>SAM_working2!AT82</f>
        <v>998211813.16980803</v>
      </c>
      <c r="AU82" s="29">
        <f>SAM_working2!AU82</f>
        <v>125030.54595991</v>
      </c>
      <c r="AV82" s="29">
        <f>SAM_working2!AV82</f>
        <v>1430914.23943709</v>
      </c>
      <c r="AW82" s="29">
        <f>SAM_working2!AW82</f>
        <v>123418425.807914</v>
      </c>
      <c r="AX82" s="29">
        <f>SAM_working2!AX82</f>
        <v>42561020.577287197</v>
      </c>
      <c r="AY82" s="29">
        <f>SAM_working2!AY82</f>
        <v>2461771.5172010101</v>
      </c>
      <c r="AZ82" s="29">
        <f>SAM_working2!AZ82</f>
        <v>12619411.5041514</v>
      </c>
      <c r="BA82" s="29">
        <f>SAM_working2!BA82</f>
        <v>37116876.093677402</v>
      </c>
      <c r="BB82" s="29">
        <f>SAM_working2!BB82</f>
        <v>36410110.9100205</v>
      </c>
      <c r="BC82" s="29">
        <f>SAM_working2!BC82</f>
        <v>48780722.733456001</v>
      </c>
      <c r="BD82" s="29">
        <f>SAM_working2!BD82</f>
        <v>78968768.829269007</v>
      </c>
      <c r="BE82" s="29">
        <f>SAM_working2!BE82</f>
        <v>4354534.96606474</v>
      </c>
      <c r="BF82" s="29">
        <f>SAM_working2!BF82</f>
        <v>87467945.1239236</v>
      </c>
      <c r="BG82" s="29">
        <f>SAM_working2!BG82</f>
        <v>652851661.32056499</v>
      </c>
      <c r="BH82" s="29">
        <f>SAM_working2!BH82</f>
        <v>113266045.273886</v>
      </c>
      <c r="BI82" s="29">
        <f>SAM_working2!BI82</f>
        <v>207620438.367434</v>
      </c>
      <c r="BJ82" s="29">
        <f>SAM_working2!BJ82</f>
        <v>579121494.51699901</v>
      </c>
      <c r="BK82" s="29">
        <f>SAM_working2!BK82</f>
        <v>627368756.078174</v>
      </c>
      <c r="BL82" s="29">
        <f>SAM_working2!BL82</f>
        <v>280750661.98182499</v>
      </c>
      <c r="BM82" s="29">
        <f>SAM_working2!BM82</f>
        <v>146971163.39903501</v>
      </c>
      <c r="BN82" s="29">
        <f>SAM_working2!BN82</f>
        <v>7759723289.6963797</v>
      </c>
      <c r="BO82" s="29">
        <f>SAM_working2!BO82</f>
        <v>288324724.39283001</v>
      </c>
      <c r="BP82" s="29">
        <f>SAM_working2!BP82</f>
        <v>489842994.48698997</v>
      </c>
      <c r="BQ82" s="29">
        <f>SAM_working2!BQ82</f>
        <v>4114372264.1936202</v>
      </c>
      <c r="BR82" s="29">
        <f>SAM_working2!BR82</f>
        <v>542933227.64707005</v>
      </c>
      <c r="BS82" s="29">
        <f>SAM_working2!BS82</f>
        <v>1315882503.91259</v>
      </c>
      <c r="BT82" s="29">
        <f>SAM_working2!BT82</f>
        <v>74835571.500407398</v>
      </c>
      <c r="BU82" s="29">
        <f>SAM_working2!BU82</f>
        <v>155955829.72218299</v>
      </c>
      <c r="BV82" s="29">
        <f>SAM_working2!BV82</f>
        <v>5176029472.9187403</v>
      </c>
      <c r="BW82" s="29">
        <f>SAM_working2!BW82</f>
        <v>1317888737.4426</v>
      </c>
      <c r="BX82" s="29">
        <f>SAM_working2!BX82</f>
        <v>878044898.44047797</v>
      </c>
      <c r="BY82" s="29">
        <f>SAM_working2!BY82</f>
        <v>411786073.64958501</v>
      </c>
      <c r="BZ82" s="29">
        <f>SAM_working2!BZ82</f>
        <v>121497551.47458</v>
      </c>
      <c r="CA82" s="29">
        <f>SAM_working2!CA82</f>
        <v>3804046.59779213</v>
      </c>
      <c r="CB82" s="29">
        <f>SAM_working2!CB82</f>
        <v>268537584.283508</v>
      </c>
      <c r="CC82" s="29">
        <f>SAM_working2!CC82</f>
        <v>1134688250.80371</v>
      </c>
      <c r="CD82" s="29">
        <f>SAM_working2!CD82</f>
        <v>1022739706.7766401</v>
      </c>
      <c r="CE82" s="29">
        <f>SAM_working2!CE82</f>
        <v>57694907.565604001</v>
      </c>
      <c r="CF82" s="29">
        <f>SAM_working2!CF82</f>
        <v>183076507.695191</v>
      </c>
      <c r="CG82" s="29">
        <f>SAM_working2!CG82</f>
        <v>185295991.36648199</v>
      </c>
      <c r="CH82" s="29">
        <f>SAM_working2!CH82</f>
        <v>0</v>
      </c>
      <c r="CI82" s="29">
        <f>SAM_working2!CI82</f>
        <v>185599261.294072</v>
      </c>
      <c r="CJ82" s="29">
        <f>SAM_working2!CJ82</f>
        <v>0</v>
      </c>
      <c r="CK82" s="29">
        <f>SAM_working2!CK82</f>
        <v>0</v>
      </c>
      <c r="CL82" s="29">
        <f>SAM_working2!CL82</f>
        <v>0</v>
      </c>
      <c r="CM82" s="29">
        <f>SAM_working2!CM82</f>
        <v>0</v>
      </c>
      <c r="CN82" s="29">
        <f>SAM_working2!CN82</f>
        <v>0</v>
      </c>
      <c r="CO82" s="29">
        <f>SAM_working2!CO82</f>
        <v>4025350701.4405899</v>
      </c>
      <c r="CP82" s="29">
        <f>SAM_working2!CP82</f>
        <v>4789693197.9202404</v>
      </c>
      <c r="CQ82" s="29">
        <f>SAM_working2!CQ82</f>
        <v>4193196654.2196102</v>
      </c>
      <c r="CR82" s="29">
        <f>SAM_working2!CR82</f>
        <v>5432170264.7906904</v>
      </c>
      <c r="CS82" s="29">
        <f>SAM_working2!CS82</f>
        <v>13290202364.1353</v>
      </c>
      <c r="CT82" s="29">
        <f>SAM_working2!CT82</f>
        <v>16930487745.184299</v>
      </c>
      <c r="CU82" s="29">
        <f>SAM_working2!CU82</f>
        <v>31627760249.403301</v>
      </c>
      <c r="CV82" s="29">
        <f>SAM_working2!CV82</f>
        <v>25529110746.278801</v>
      </c>
      <c r="CW82" s="29">
        <f>SAM_working2!CW82</f>
        <v>58083782406.856697</v>
      </c>
      <c r="CX82" s="29">
        <f>SAM_working2!CX82</f>
        <v>14499903.827530799</v>
      </c>
      <c r="CY82" s="29">
        <f>SAM_working2!CY82</f>
        <v>152146300.000301</v>
      </c>
      <c r="CZ82" s="29">
        <f>SAM_working2!CZ82</f>
        <v>0</v>
      </c>
      <c r="DA82" s="29">
        <f>SAM_working2!DA82</f>
        <v>879647664.17826605</v>
      </c>
      <c r="DB82" s="29">
        <f>SAM_working2!DB82</f>
        <v>408238287.29641902</v>
      </c>
      <c r="DC82" s="29">
        <f>SAM_working2!DC82</f>
        <v>973833914.67787504</v>
      </c>
      <c r="DD82" s="29">
        <f>SAM_working2!DD82</f>
        <v>0</v>
      </c>
      <c r="DE82" s="29">
        <f>SAM_working2!DE82</f>
        <v>0</v>
      </c>
      <c r="DF82" s="29">
        <f>SAM_working2!DF82</f>
        <v>40.973424414816797</v>
      </c>
      <c r="DG82" s="29">
        <f>SAM_working2!DG82</f>
        <v>26.198358322696301</v>
      </c>
      <c r="DH82" s="29">
        <f>SAM_working2!DH82</f>
        <v>346888304.94433701</v>
      </c>
      <c r="DI82" s="29">
        <f>SAM_working2!DI82</f>
        <v>29763996.568921499</v>
      </c>
      <c r="DJ82" s="29">
        <f t="shared" si="1"/>
        <v>198922651752.13757</v>
      </c>
    </row>
    <row r="83" spans="1:114">
      <c r="A83" t="s">
        <v>82</v>
      </c>
      <c r="B83" s="29">
        <f>SAM_working2!B83</f>
        <v>5992427.67771817</v>
      </c>
      <c r="C83" s="29">
        <f>SAM_working2!C83</f>
        <v>741270.1082652231</v>
      </c>
      <c r="D83" s="60">
        <f>SAM_working2!D83-FV_proportion_col!G83</f>
        <v>5158241.0677870447</v>
      </c>
      <c r="E83" s="60">
        <f>SAM_working2!E83-FV_proportion_col!H83</f>
        <v>3793101.0645640921</v>
      </c>
      <c r="F83" s="29">
        <f>SAM_working2!F83</f>
        <v>12736192.916870801</v>
      </c>
      <c r="G83" s="29">
        <f>SAM_working2!G83</f>
        <v>237825.49617332499</v>
      </c>
      <c r="H83" s="29">
        <f>SAM_working2!H83</f>
        <v>2751.0959935947399</v>
      </c>
      <c r="I83" s="29">
        <f>SAM_working2!I83</f>
        <v>0</v>
      </c>
      <c r="J83" s="29">
        <f>SAM_working2!J83</f>
        <v>2458445.9097601301</v>
      </c>
      <c r="K83" s="29">
        <f>SAM_working2!K83</f>
        <v>2215191.4770959001</v>
      </c>
      <c r="L83" s="29">
        <f>SAM_working2!L83</f>
        <v>7389986.0620941799</v>
      </c>
      <c r="M83" s="29">
        <f>SAM_working2!M83</f>
        <v>340924498.537516</v>
      </c>
      <c r="N83" s="29">
        <f>SAM_working2!N83</f>
        <v>861342079.70424998</v>
      </c>
      <c r="O83" s="29">
        <f>SAM_working2!O83</f>
        <v>214858477.308204</v>
      </c>
      <c r="P83" s="29">
        <f>SAM_working2!P83</f>
        <v>42923880.184544899</v>
      </c>
      <c r="Q83" s="29">
        <f>SAM_working2!Q83</f>
        <v>4709311.5600915104</v>
      </c>
      <c r="R83" s="29">
        <f>SAM_working2!R83</f>
        <v>2009702.8003349199</v>
      </c>
      <c r="S83" s="29">
        <f>SAM_working2!S83</f>
        <v>1789320.90453344</v>
      </c>
      <c r="T83" s="29">
        <f>SAM_working2!T83</f>
        <v>318515.71113875601</v>
      </c>
      <c r="U83" s="29">
        <f>SAM_working2!U83</f>
        <v>37582081.812666103</v>
      </c>
      <c r="V83" s="29">
        <f>SAM_working2!V83</f>
        <v>67991391.9177939</v>
      </c>
      <c r="W83" s="29">
        <f>SAM_working2!W83</f>
        <v>30820839.351239499</v>
      </c>
      <c r="X83" s="29">
        <f>SAM_working2!X83</f>
        <v>83505408.655244395</v>
      </c>
      <c r="Y83" s="29">
        <f>SAM_working2!Y83</f>
        <v>188228671.96043801</v>
      </c>
      <c r="Z83" s="29">
        <f>SAM_working2!Z83</f>
        <v>72747887.634921893</v>
      </c>
      <c r="AA83" s="29">
        <f>SAM_working2!AA83</f>
        <v>124802885.129757</v>
      </c>
      <c r="AB83" s="29">
        <f>SAM_working2!AB83</f>
        <v>55018221.199797802</v>
      </c>
      <c r="AC83" s="29">
        <f>SAM_working2!AC83</f>
        <v>188743975.82912299</v>
      </c>
      <c r="AD83" s="29">
        <f>SAM_working2!AD83</f>
        <v>78753922.640581802</v>
      </c>
      <c r="AE83" s="29">
        <f>SAM_working2!AE83</f>
        <v>565134728.92945898</v>
      </c>
      <c r="AF83" s="29">
        <f>SAM_working2!AF83</f>
        <v>29438402.710335299</v>
      </c>
      <c r="AG83" s="29">
        <f>SAM_working2!AG83</f>
        <v>143770584.51020899</v>
      </c>
      <c r="AH83" s="29">
        <f>SAM_working2!AH83</f>
        <v>15984250.755838601</v>
      </c>
      <c r="AI83" s="29">
        <f>SAM_working2!AI83</f>
        <v>92949748.599665895</v>
      </c>
      <c r="AJ83" s="29">
        <f>SAM_working2!AJ83</f>
        <v>1959959817.5541201</v>
      </c>
      <c r="AK83" s="29">
        <f>SAM_working2!AK83</f>
        <v>115272293.913175</v>
      </c>
      <c r="AL83" s="29">
        <f>SAM_working2!AL83</f>
        <v>5122987.2329545897</v>
      </c>
      <c r="AM83" s="29">
        <f>SAM_working2!AM83</f>
        <v>45255616.6296468</v>
      </c>
      <c r="AN83" s="29">
        <f>SAM_working2!AN83</f>
        <v>200394956.61526099</v>
      </c>
      <c r="AO83" s="29">
        <f>SAM_working2!AO83</f>
        <v>39204306.188072599</v>
      </c>
      <c r="AP83" s="29">
        <f>SAM_working2!AP83</f>
        <v>89202427.272978902</v>
      </c>
      <c r="AQ83" s="29">
        <f>SAM_working2!AQ83</f>
        <v>34962565.341881402</v>
      </c>
      <c r="AR83" s="29">
        <f>SAM_working2!AR83</f>
        <v>44083684.414438903</v>
      </c>
      <c r="AS83" s="29">
        <f>SAM_working2!AS83</f>
        <v>171216255.960596</v>
      </c>
      <c r="AT83" s="29">
        <f>SAM_working2!AT83</f>
        <v>51589077.838853903</v>
      </c>
      <c r="AU83" s="29">
        <f>SAM_working2!AU83</f>
        <v>2993255.5002770699</v>
      </c>
      <c r="AV83" s="29">
        <f>SAM_working2!AV83</f>
        <v>39831106.892967902</v>
      </c>
      <c r="AW83" s="29">
        <f>SAM_working2!AW83</f>
        <v>915691018.33454204</v>
      </c>
      <c r="AX83" s="29">
        <f>SAM_working2!AX83</f>
        <v>379849950.871705</v>
      </c>
      <c r="AY83" s="29">
        <f>SAM_working2!AY83</f>
        <v>21684248.105781101</v>
      </c>
      <c r="AZ83" s="29">
        <f>SAM_working2!AZ83</f>
        <v>65102860.8065525</v>
      </c>
      <c r="BA83" s="29">
        <f>SAM_working2!BA83</f>
        <v>1707419.6092006699</v>
      </c>
      <c r="BB83" s="29">
        <f>SAM_working2!BB83</f>
        <v>109190517.556272</v>
      </c>
      <c r="BC83" s="29">
        <f>SAM_working2!BC83</f>
        <v>182303683.316248</v>
      </c>
      <c r="BD83" s="29">
        <f>SAM_working2!BD83</f>
        <v>86753223.7332277</v>
      </c>
      <c r="BE83" s="29">
        <f>SAM_working2!BE83</f>
        <v>44176782.743966602</v>
      </c>
      <c r="BF83" s="29">
        <f>SAM_working2!BF83</f>
        <v>207171458.18466499</v>
      </c>
      <c r="BG83" s="29">
        <f>SAM_working2!BG83</f>
        <v>289904097.440382</v>
      </c>
      <c r="BH83" s="29">
        <f>SAM_working2!BH83</f>
        <v>539413896.69885004</v>
      </c>
      <c r="BI83" s="29">
        <f>SAM_working2!BI83</f>
        <v>51625243.2022774</v>
      </c>
      <c r="BJ83" s="29">
        <f>SAM_working2!BJ83</f>
        <v>379347449.06113499</v>
      </c>
      <c r="BK83" s="29">
        <f>SAM_working2!BK83</f>
        <v>216895907.00138</v>
      </c>
      <c r="BL83" s="29">
        <f>SAM_working2!BL83</f>
        <v>267306311.39461499</v>
      </c>
      <c r="BM83" s="29">
        <f>SAM_working2!BM83</f>
        <v>9801252.9498136807</v>
      </c>
      <c r="BN83" s="29">
        <f>SAM_working2!BN83</f>
        <v>1022809372.12308</v>
      </c>
      <c r="BO83" s="29">
        <f>SAM_working2!BO83</f>
        <v>1483220447.40677</v>
      </c>
      <c r="BP83" s="29">
        <f>SAM_working2!BP83</f>
        <v>38966647.094465598</v>
      </c>
      <c r="BQ83" s="29">
        <f>SAM_working2!BQ83</f>
        <v>3230922763.6106</v>
      </c>
      <c r="BR83" s="29">
        <f>SAM_working2!BR83</f>
        <v>690783783.57516897</v>
      </c>
      <c r="BS83" s="29">
        <f>SAM_working2!BS83</f>
        <v>1871386655.03965</v>
      </c>
      <c r="BT83" s="29">
        <f>SAM_working2!BT83</f>
        <v>693131373.04057205</v>
      </c>
      <c r="BU83" s="29">
        <f>SAM_working2!BU83</f>
        <v>298322144.88726199</v>
      </c>
      <c r="BV83" s="29">
        <f>SAM_working2!BV83</f>
        <v>828468286.13178003</v>
      </c>
      <c r="BW83" s="29">
        <f>SAM_working2!BW83</f>
        <v>885596474.35679698</v>
      </c>
      <c r="BX83" s="29">
        <f>SAM_working2!BX83</f>
        <v>100803908.75315</v>
      </c>
      <c r="BY83" s="29">
        <f>SAM_working2!BY83</f>
        <v>79950399.016952097</v>
      </c>
      <c r="BZ83" s="29">
        <f>SAM_working2!BZ83</f>
        <v>124925164.54951499</v>
      </c>
      <c r="CA83" s="29">
        <f>SAM_working2!CA83</f>
        <v>11305300.2875202</v>
      </c>
      <c r="CB83" s="29">
        <f>SAM_working2!CB83</f>
        <v>185095275.63745201</v>
      </c>
      <c r="CC83" s="29">
        <f>SAM_working2!CC83</f>
        <v>183789558.203365</v>
      </c>
      <c r="CD83" s="29">
        <f>SAM_working2!CD83</f>
        <v>1497177669.44839</v>
      </c>
      <c r="CE83" s="29">
        <f>SAM_working2!CE83</f>
        <v>347807280.094612</v>
      </c>
      <c r="CF83" s="29">
        <f>SAM_working2!CF83</f>
        <v>223018516.09073001</v>
      </c>
      <c r="CG83" s="29">
        <f>SAM_working2!CG83</f>
        <v>83931749.636318997</v>
      </c>
      <c r="CH83" s="29">
        <f>SAM_working2!CH83</f>
        <v>0</v>
      </c>
      <c r="CI83" s="29">
        <f>SAM_working2!CI83</f>
        <v>705357324.86564696</v>
      </c>
      <c r="CJ83" s="29">
        <f>SAM_working2!CJ83</f>
        <v>0</v>
      </c>
      <c r="CK83" s="29">
        <f>SAM_working2!CK83</f>
        <v>0</v>
      </c>
      <c r="CL83" s="29">
        <f>SAM_working2!CL83</f>
        <v>0</v>
      </c>
      <c r="CM83" s="29">
        <f>SAM_working2!CM83</f>
        <v>0</v>
      </c>
      <c r="CN83" s="29">
        <f>SAM_working2!CN83</f>
        <v>0</v>
      </c>
      <c r="CO83" s="29">
        <f>SAM_working2!CO83</f>
        <v>1036855936.14714</v>
      </c>
      <c r="CP83" s="29">
        <f>SAM_working2!CP83</f>
        <v>1373744824.07565</v>
      </c>
      <c r="CQ83" s="29">
        <f>SAM_working2!CQ83</f>
        <v>1436962219.2439899</v>
      </c>
      <c r="CR83" s="29">
        <f>SAM_working2!CR83</f>
        <v>1250829296.6091399</v>
      </c>
      <c r="CS83" s="29">
        <f>SAM_working2!CS83</f>
        <v>3168999403.6682701</v>
      </c>
      <c r="CT83" s="29">
        <f>SAM_working2!CT83</f>
        <v>4175341059.2831502</v>
      </c>
      <c r="CU83" s="29">
        <f>SAM_working2!CU83</f>
        <v>7123009539.6624002</v>
      </c>
      <c r="CV83" s="29">
        <f>SAM_working2!CV83</f>
        <v>5086369408.6598902</v>
      </c>
      <c r="CW83" s="29">
        <f>SAM_working2!CW83</f>
        <v>12147375625.3111</v>
      </c>
      <c r="CX83" s="29">
        <f>SAM_working2!CX83</f>
        <v>404362308.90479302</v>
      </c>
      <c r="CY83" s="29">
        <f>SAM_working2!CY83</f>
        <v>989403053.73458302</v>
      </c>
      <c r="CZ83" s="29">
        <f>SAM_working2!CZ83</f>
        <v>0</v>
      </c>
      <c r="DA83" s="29">
        <f>SAM_working2!DA83</f>
        <v>2974507522.9402199</v>
      </c>
      <c r="DB83" s="29">
        <f>SAM_working2!DB83</f>
        <v>713693893.938025</v>
      </c>
      <c r="DC83" s="29">
        <f>SAM_working2!DC83</f>
        <v>982728790.96390796</v>
      </c>
      <c r="DD83" s="29">
        <f>SAM_working2!DD83</f>
        <v>0</v>
      </c>
      <c r="DE83" s="29">
        <f>SAM_working2!DE83</f>
        <v>0</v>
      </c>
      <c r="DF83" s="29">
        <f>SAM_working2!DF83</f>
        <v>0</v>
      </c>
      <c r="DG83" s="29">
        <f>SAM_working2!DG83</f>
        <v>0</v>
      </c>
      <c r="DH83" s="29">
        <f>SAM_working2!DH83</f>
        <v>8898802.0573392399</v>
      </c>
      <c r="DI83" s="29">
        <f>SAM_working2!DI83</f>
        <v>280523266.30999798</v>
      </c>
      <c r="DJ83" s="29">
        <f t="shared" si="1"/>
        <v>67592462938.949234</v>
      </c>
    </row>
    <row r="84" spans="1:114">
      <c r="A84" t="s">
        <v>83</v>
      </c>
      <c r="B84" s="29">
        <f>SAM_working2!B84</f>
        <v>408.42509978231902</v>
      </c>
      <c r="C84" s="29">
        <f>SAM_working2!C84</f>
        <v>0</v>
      </c>
      <c r="D84" s="60">
        <f>SAM_working2!D84-FV_proportion_col!G84</f>
        <v>468.81155278786798</v>
      </c>
      <c r="E84" s="60">
        <f>SAM_working2!E84-FV_proportion_col!H84</f>
        <v>240.95330776589</v>
      </c>
      <c r="F84" s="29">
        <f>SAM_working2!F84</f>
        <v>671.70417383447705</v>
      </c>
      <c r="G84" s="29">
        <f>SAM_working2!G84</f>
        <v>0.389773230298396</v>
      </c>
      <c r="H84" s="29">
        <f>SAM_working2!H84</f>
        <v>3.4915016509140001E-2</v>
      </c>
      <c r="I84" s="29">
        <f>SAM_working2!I84</f>
        <v>34159.628420968897</v>
      </c>
      <c r="J84" s="29">
        <f>SAM_working2!J84</f>
        <v>213.83469029370599</v>
      </c>
      <c r="K84" s="29">
        <f>SAM_working2!K84</f>
        <v>29.4896983216798</v>
      </c>
      <c r="L84" s="29">
        <f>SAM_working2!L84</f>
        <v>41.858532133201003</v>
      </c>
      <c r="M84" s="29">
        <f>SAM_working2!M84</f>
        <v>853842.69322495197</v>
      </c>
      <c r="N84" s="29">
        <f>SAM_working2!N84</f>
        <v>8141.8810058791896</v>
      </c>
      <c r="O84" s="29">
        <f>SAM_working2!O84</f>
        <v>242864.030079207</v>
      </c>
      <c r="P84" s="29">
        <f>SAM_working2!P84</f>
        <v>1037.8716746652001</v>
      </c>
      <c r="Q84" s="29">
        <f>SAM_working2!Q84</f>
        <v>359771.14226439601</v>
      </c>
      <c r="R84" s="29">
        <f>SAM_working2!R84</f>
        <v>115242.193126229</v>
      </c>
      <c r="S84" s="29">
        <f>SAM_working2!S84</f>
        <v>75.889891771713906</v>
      </c>
      <c r="T84" s="29">
        <f>SAM_working2!T84</f>
        <v>1.5347981737593901</v>
      </c>
      <c r="U84" s="29">
        <f>SAM_working2!U84</f>
        <v>75871.106806322903</v>
      </c>
      <c r="V84" s="29">
        <f>SAM_working2!V84</f>
        <v>687.98295249484897</v>
      </c>
      <c r="W84" s="29">
        <f>SAM_working2!W84</f>
        <v>639.44768993923901</v>
      </c>
      <c r="X84" s="29">
        <f>SAM_working2!X84</f>
        <v>151804.852248963</v>
      </c>
      <c r="Y84" s="29">
        <f>SAM_working2!Y84</f>
        <v>225810.55841472399</v>
      </c>
      <c r="Z84" s="29">
        <f>SAM_working2!Z84</f>
        <v>221351.60180085001</v>
      </c>
      <c r="AA84" s="29">
        <f>SAM_working2!AA84</f>
        <v>5627904.1930348696</v>
      </c>
      <c r="AB84" s="29">
        <f>SAM_working2!AB84</f>
        <v>1255360.6190750999</v>
      </c>
      <c r="AC84" s="29">
        <f>SAM_working2!AC84</f>
        <v>16321854.6915907</v>
      </c>
      <c r="AD84" s="29">
        <f>SAM_working2!AD84</f>
        <v>4487647.6779896598</v>
      </c>
      <c r="AE84" s="29">
        <f>SAM_working2!AE84</f>
        <v>112.029163653496</v>
      </c>
      <c r="AF84" s="29">
        <f>SAM_working2!AF84</f>
        <v>440.07759590021402</v>
      </c>
      <c r="AG84" s="29">
        <f>SAM_working2!AG84</f>
        <v>3103063.75081986</v>
      </c>
      <c r="AH84" s="29">
        <f>SAM_working2!AH84</f>
        <v>394.61264502467299</v>
      </c>
      <c r="AI84" s="29">
        <f>SAM_working2!AI84</f>
        <v>2483080.5125787002</v>
      </c>
      <c r="AJ84" s="29">
        <f>SAM_working2!AJ84</f>
        <v>445839508.793118</v>
      </c>
      <c r="AK84" s="29">
        <f>SAM_working2!AK84</f>
        <v>26500185.5943201</v>
      </c>
      <c r="AL84" s="29">
        <f>SAM_working2!AL84</f>
        <v>1740767.7973277799</v>
      </c>
      <c r="AM84" s="29">
        <f>SAM_working2!AM84</f>
        <v>1264203.4307402</v>
      </c>
      <c r="AN84" s="29">
        <f>SAM_working2!AN84</f>
        <v>3853959.7835310898</v>
      </c>
      <c r="AO84" s="29">
        <f>SAM_working2!AO84</f>
        <v>2901042.0317358002</v>
      </c>
      <c r="AP84" s="29">
        <f>SAM_working2!AP84</f>
        <v>9829988.3779821005</v>
      </c>
      <c r="AQ84" s="29">
        <f>SAM_working2!AQ84</f>
        <v>140235.69890955099</v>
      </c>
      <c r="AR84" s="29">
        <f>SAM_working2!AR84</f>
        <v>17028135.939706199</v>
      </c>
      <c r="AS84" s="29">
        <f>SAM_working2!AS84</f>
        <v>3273202.5242574401</v>
      </c>
      <c r="AT84" s="29">
        <f>SAM_working2!AT84</f>
        <v>228556.74245804001</v>
      </c>
      <c r="AU84" s="29">
        <f>SAM_working2!AU84</f>
        <v>1206698.99665229</v>
      </c>
      <c r="AV84" s="29">
        <f>SAM_working2!AV84</f>
        <v>244.808572148933</v>
      </c>
      <c r="AW84" s="29">
        <f>SAM_working2!AW84</f>
        <v>1002144.34839697</v>
      </c>
      <c r="AX84" s="29">
        <f>SAM_working2!AX84</f>
        <v>16622785.1449998</v>
      </c>
      <c r="AY84" s="29">
        <f>SAM_working2!AY84</f>
        <v>90.492067057082394</v>
      </c>
      <c r="AZ84" s="29">
        <f>SAM_working2!AZ84</f>
        <v>20253453.503279202</v>
      </c>
      <c r="BA84" s="29">
        <f>SAM_working2!BA84</f>
        <v>200901.52596997801</v>
      </c>
      <c r="BB84" s="29">
        <f>SAM_working2!BB84</f>
        <v>3931.4128711493499</v>
      </c>
      <c r="BC84" s="29">
        <f>SAM_working2!BC84</f>
        <v>927964.49167749996</v>
      </c>
      <c r="BD84" s="29">
        <f>SAM_working2!BD84</f>
        <v>1687085.44761924</v>
      </c>
      <c r="BE84" s="29">
        <f>SAM_working2!BE84</f>
        <v>418113.95896730101</v>
      </c>
      <c r="BF84" s="29">
        <f>SAM_working2!BF84</f>
        <v>41139913.504697204</v>
      </c>
      <c r="BG84" s="29">
        <f>SAM_working2!BG84</f>
        <v>922555.573133128</v>
      </c>
      <c r="BH84" s="29">
        <f>SAM_working2!BH84</f>
        <v>4928.7460996755699</v>
      </c>
      <c r="BI84" s="29">
        <f>SAM_working2!BI84</f>
        <v>2861523.14508664</v>
      </c>
      <c r="BJ84" s="29">
        <f>SAM_working2!BJ84</f>
        <v>8959080.5679451805</v>
      </c>
      <c r="BK84" s="29">
        <f>SAM_working2!BK84</f>
        <v>2639455.02243543</v>
      </c>
      <c r="BL84" s="29">
        <f>SAM_working2!BL84</f>
        <v>560251.59999442298</v>
      </c>
      <c r="BM84" s="29">
        <f>SAM_working2!BM84</f>
        <v>259.07954217729599</v>
      </c>
      <c r="BN84" s="29">
        <f>SAM_working2!BN84</f>
        <v>124743968.694323</v>
      </c>
      <c r="BO84" s="29">
        <f>SAM_working2!BO84</f>
        <v>9042021.7540236004</v>
      </c>
      <c r="BP84" s="29">
        <f>SAM_working2!BP84</f>
        <v>2336.8068156258901</v>
      </c>
      <c r="BQ84" s="29">
        <f>SAM_working2!BQ84</f>
        <v>610841734.386356</v>
      </c>
      <c r="BR84" s="29">
        <f>SAM_working2!BR84</f>
        <v>1187570.38911768</v>
      </c>
      <c r="BS84" s="29">
        <f>SAM_working2!BS84</f>
        <v>33001452.547949899</v>
      </c>
      <c r="BT84" s="29">
        <f>SAM_working2!BT84</f>
        <v>1715761.51384878</v>
      </c>
      <c r="BU84" s="29">
        <f>SAM_working2!BU84</f>
        <v>6910820.4542899895</v>
      </c>
      <c r="BV84" s="29">
        <f>SAM_working2!BV84</f>
        <v>162674946.31924301</v>
      </c>
      <c r="BW84" s="29">
        <f>SAM_working2!BW84</f>
        <v>223040778.72736999</v>
      </c>
      <c r="BX84" s="29">
        <f>SAM_working2!BX84</f>
        <v>62215294.527661398</v>
      </c>
      <c r="BY84" s="29">
        <f>SAM_working2!BY84</f>
        <v>57941989.750163198</v>
      </c>
      <c r="BZ84" s="29">
        <f>SAM_working2!BZ84</f>
        <v>22046136.2537563</v>
      </c>
      <c r="CA84" s="29">
        <f>SAM_working2!CA84</f>
        <v>95160.604938490898</v>
      </c>
      <c r="CB84" s="29">
        <f>SAM_working2!CB84</f>
        <v>34417643.618479803</v>
      </c>
      <c r="CC84" s="29">
        <f>SAM_working2!CC84</f>
        <v>33566995.059207</v>
      </c>
      <c r="CD84" s="29">
        <f>SAM_working2!CD84</f>
        <v>117724182.109134</v>
      </c>
      <c r="CE84" s="29">
        <f>SAM_working2!CE84</f>
        <v>70554005.321788207</v>
      </c>
      <c r="CF84" s="29">
        <f>SAM_working2!CF84</f>
        <v>270186496.85835999</v>
      </c>
      <c r="CG84" s="29">
        <f>SAM_working2!CG84</f>
        <v>8726860.7433202304</v>
      </c>
      <c r="CH84" s="29">
        <f>SAM_working2!CH84</f>
        <v>0</v>
      </c>
      <c r="CI84" s="29">
        <f>SAM_working2!CI84</f>
        <v>17417883.9367145</v>
      </c>
      <c r="CJ84" s="29">
        <f>SAM_working2!CJ84</f>
        <v>0</v>
      </c>
      <c r="CK84" s="29">
        <f>SAM_working2!CK84</f>
        <v>0</v>
      </c>
      <c r="CL84" s="29">
        <f>SAM_working2!CL84</f>
        <v>0</v>
      </c>
      <c r="CM84" s="29">
        <f>SAM_working2!CM84</f>
        <v>0</v>
      </c>
      <c r="CN84" s="29">
        <f>SAM_working2!CN84</f>
        <v>0</v>
      </c>
      <c r="CO84" s="29">
        <f>SAM_working2!CO84</f>
        <v>1000363491.89107</v>
      </c>
      <c r="CP84" s="29">
        <f>SAM_working2!CP84</f>
        <v>1050606772.89112</v>
      </c>
      <c r="CQ84" s="29">
        <f>SAM_working2!CQ84</f>
        <v>999518463.26139998</v>
      </c>
      <c r="CR84" s="29">
        <f>SAM_working2!CR84</f>
        <v>1254272884.50529</v>
      </c>
      <c r="CS84" s="29">
        <f>SAM_working2!CS84</f>
        <v>2899380220.1926398</v>
      </c>
      <c r="CT84" s="29">
        <f>SAM_working2!CT84</f>
        <v>3418230867.3011198</v>
      </c>
      <c r="CU84" s="29">
        <f>SAM_working2!CU84</f>
        <v>5390894893.1843004</v>
      </c>
      <c r="CV84" s="29">
        <f>SAM_working2!CV84</f>
        <v>4584291365.0722103</v>
      </c>
      <c r="CW84" s="29">
        <f>SAM_working2!CW84</f>
        <v>10772237290.616699</v>
      </c>
      <c r="CX84" s="29">
        <f>SAM_working2!CX84</f>
        <v>428207.23984360602</v>
      </c>
      <c r="CY84" s="29">
        <f>SAM_working2!CY84</f>
        <v>34755544.255862698</v>
      </c>
      <c r="CZ84" s="29">
        <f>SAM_working2!CZ84</f>
        <v>0</v>
      </c>
      <c r="DA84" s="29">
        <f>SAM_working2!DA84</f>
        <v>1152935794.9697299</v>
      </c>
      <c r="DB84" s="29">
        <f>SAM_working2!DB84</f>
        <v>49711964.315782897</v>
      </c>
      <c r="DC84" s="29">
        <f>SAM_working2!DC84</f>
        <v>158330181.94404101</v>
      </c>
      <c r="DD84" s="29">
        <f>SAM_working2!DD84</f>
        <v>0</v>
      </c>
      <c r="DE84" s="29">
        <f>SAM_working2!DE84</f>
        <v>0</v>
      </c>
      <c r="DF84" s="29">
        <f>SAM_working2!DF84</f>
        <v>245307.728117683</v>
      </c>
      <c r="DG84" s="29">
        <f>SAM_working2!DG84</f>
        <v>0</v>
      </c>
      <c r="DH84" s="29">
        <f>SAM_working2!DH84</f>
        <v>1705.2326680497299</v>
      </c>
      <c r="DI84" s="29">
        <f>SAM_working2!DI84</f>
        <v>69164053.737965807</v>
      </c>
      <c r="DJ84" s="29">
        <f t="shared" si="1"/>
        <v>35351007452.881447</v>
      </c>
    </row>
    <row r="85" spans="1:114">
      <c r="A85" t="s">
        <v>84</v>
      </c>
      <c r="B85" s="29">
        <f>SAM_working2!B85</f>
        <v>988183.30998822395</v>
      </c>
      <c r="C85" s="29">
        <f>SAM_working2!C85</f>
        <v>0</v>
      </c>
      <c r="D85" s="60">
        <f>SAM_working2!D85-FV_proportion_col!G85</f>
        <v>1390896.4132231199</v>
      </c>
      <c r="E85" s="60">
        <f>SAM_working2!E85-FV_proportion_col!H85</f>
        <v>1176957.0749548201</v>
      </c>
      <c r="F85" s="29">
        <f>SAM_working2!F85</f>
        <v>4442810.3542545699</v>
      </c>
      <c r="G85" s="29">
        <f>SAM_working2!G85</f>
        <v>0</v>
      </c>
      <c r="H85" s="29">
        <f>SAM_working2!H85</f>
        <v>0</v>
      </c>
      <c r="I85" s="29">
        <f>SAM_working2!I85</f>
        <v>0</v>
      </c>
      <c r="J85" s="29">
        <f>SAM_working2!J85</f>
        <v>737937.90067078895</v>
      </c>
      <c r="K85" s="29">
        <f>SAM_working2!K85</f>
        <v>135186.43104371999</v>
      </c>
      <c r="L85" s="29">
        <f>SAM_working2!L85</f>
        <v>539306.78459237202</v>
      </c>
      <c r="M85" s="29">
        <f>SAM_working2!M85</f>
        <v>26822571.7137523</v>
      </c>
      <c r="N85" s="29">
        <f>SAM_working2!N85</f>
        <v>103316594.675326</v>
      </c>
      <c r="O85" s="29">
        <f>SAM_working2!O85</f>
        <v>6678714.8337863097</v>
      </c>
      <c r="P85" s="29">
        <f>SAM_working2!P85</f>
        <v>1179344.2036673699</v>
      </c>
      <c r="Q85" s="29">
        <f>SAM_working2!Q85</f>
        <v>170361.54910362299</v>
      </c>
      <c r="R85" s="29">
        <f>SAM_working2!R85</f>
        <v>116545.159535713</v>
      </c>
      <c r="S85" s="29">
        <f>SAM_working2!S85</f>
        <v>0</v>
      </c>
      <c r="T85" s="29">
        <f>SAM_working2!T85</f>
        <v>0</v>
      </c>
      <c r="U85" s="29">
        <f>SAM_working2!U85</f>
        <v>1460652.54063323</v>
      </c>
      <c r="V85" s="29">
        <f>SAM_working2!V85</f>
        <v>1701300.0372246201</v>
      </c>
      <c r="W85" s="29">
        <f>SAM_working2!W85</f>
        <v>971665.10646835505</v>
      </c>
      <c r="X85" s="29">
        <f>SAM_working2!X85</f>
        <v>3697932.1195939598</v>
      </c>
      <c r="Y85" s="29">
        <f>SAM_working2!Y85</f>
        <v>912844.91943200398</v>
      </c>
      <c r="Z85" s="29">
        <f>SAM_working2!Z85</f>
        <v>2409542.6980840699</v>
      </c>
      <c r="AA85" s="29">
        <f>SAM_working2!AA85</f>
        <v>2585572.2849802002</v>
      </c>
      <c r="AB85" s="29">
        <f>SAM_working2!AB85</f>
        <v>961083.05241431296</v>
      </c>
      <c r="AC85" s="29">
        <f>SAM_working2!AC85</f>
        <v>3410085.82675118</v>
      </c>
      <c r="AD85" s="29">
        <f>SAM_working2!AD85</f>
        <v>2322823.9886244698</v>
      </c>
      <c r="AE85" s="29">
        <f>SAM_working2!AE85</f>
        <v>390755.77770631801</v>
      </c>
      <c r="AF85" s="29">
        <f>SAM_working2!AF85</f>
        <v>394070.37538721203</v>
      </c>
      <c r="AG85" s="29">
        <f>SAM_working2!AG85</f>
        <v>1131060.69121354</v>
      </c>
      <c r="AH85" s="29">
        <f>SAM_working2!AH85</f>
        <v>1330618.0075284699</v>
      </c>
      <c r="AI85" s="29">
        <f>SAM_working2!AI85</f>
        <v>2542798.65960364</v>
      </c>
      <c r="AJ85" s="29">
        <f>SAM_working2!AJ85</f>
        <v>115681900.459819</v>
      </c>
      <c r="AK85" s="29">
        <f>SAM_working2!AK85</f>
        <v>4254688.9914086703</v>
      </c>
      <c r="AL85" s="29">
        <f>SAM_working2!AL85</f>
        <v>441191.72674215602</v>
      </c>
      <c r="AM85" s="29">
        <f>SAM_working2!AM85</f>
        <v>2454830.1773389699</v>
      </c>
      <c r="AN85" s="29">
        <f>SAM_working2!AN85</f>
        <v>3582217.3929774198</v>
      </c>
      <c r="AO85" s="29">
        <f>SAM_working2!AO85</f>
        <v>1688879.9714194499</v>
      </c>
      <c r="AP85" s="29">
        <f>SAM_working2!AP85</f>
        <v>4514056.1735808197</v>
      </c>
      <c r="AQ85" s="29">
        <f>SAM_working2!AQ85</f>
        <v>4145989.7730408302</v>
      </c>
      <c r="AR85" s="29">
        <f>SAM_working2!AR85</f>
        <v>3898572.3858922599</v>
      </c>
      <c r="AS85" s="29">
        <f>SAM_working2!AS85</f>
        <v>1356585.6477218801</v>
      </c>
      <c r="AT85" s="29">
        <f>SAM_working2!AT85</f>
        <v>5477575.0541730803</v>
      </c>
      <c r="AU85" s="29">
        <f>SAM_working2!AU85</f>
        <v>1903195.2194250999</v>
      </c>
      <c r="AV85" s="29">
        <f>SAM_working2!AV85</f>
        <v>0</v>
      </c>
      <c r="AW85" s="29">
        <f>SAM_working2!AW85</f>
        <v>13066907.834113801</v>
      </c>
      <c r="AX85" s="29">
        <f>SAM_working2!AX85</f>
        <v>7701930.3849769598</v>
      </c>
      <c r="AY85" s="29">
        <f>SAM_working2!AY85</f>
        <v>240546.218703166</v>
      </c>
      <c r="AZ85" s="29">
        <f>SAM_working2!AZ85</f>
        <v>1222475.5054218599</v>
      </c>
      <c r="BA85" s="29">
        <f>SAM_working2!BA85</f>
        <v>260821.83888477201</v>
      </c>
      <c r="BB85" s="29">
        <f>SAM_working2!BB85</f>
        <v>2501955.8256146298</v>
      </c>
      <c r="BC85" s="29">
        <f>SAM_working2!BC85</f>
        <v>3507244.76837578</v>
      </c>
      <c r="BD85" s="29">
        <f>SAM_working2!BD85</f>
        <v>5916562.0195706701</v>
      </c>
      <c r="BE85" s="29">
        <f>SAM_working2!BE85</f>
        <v>353547.157874203</v>
      </c>
      <c r="BF85" s="29">
        <f>SAM_working2!BF85</f>
        <v>12300729.4937496</v>
      </c>
      <c r="BG85" s="29">
        <f>SAM_working2!BG85</f>
        <v>11448096.1947261</v>
      </c>
      <c r="BH85" s="29">
        <f>SAM_working2!BH85</f>
        <v>2090318.9769977201</v>
      </c>
      <c r="BI85" s="29">
        <f>SAM_working2!BI85</f>
        <v>59881805.501371004</v>
      </c>
      <c r="BJ85" s="29">
        <f>SAM_working2!BJ85</f>
        <v>260250714.93430701</v>
      </c>
      <c r="BK85" s="29">
        <f>SAM_working2!BK85</f>
        <v>116653103.14989901</v>
      </c>
      <c r="BL85" s="29">
        <f>SAM_working2!BL85</f>
        <v>179695994.425888</v>
      </c>
      <c r="BM85" s="29">
        <f>SAM_working2!BM85</f>
        <v>11796730.452878701</v>
      </c>
      <c r="BN85" s="29">
        <f>SAM_working2!BN85</f>
        <v>2394455551.65556</v>
      </c>
      <c r="BO85" s="29">
        <f>SAM_working2!BO85</f>
        <v>23374065.225811701</v>
      </c>
      <c r="BP85" s="29">
        <f>SAM_working2!BP85</f>
        <v>431906748.71363002</v>
      </c>
      <c r="BQ85" s="29">
        <f>SAM_working2!BQ85</f>
        <v>192722433.28424799</v>
      </c>
      <c r="BR85" s="29">
        <f>SAM_working2!BR85</f>
        <v>32021092.0230495</v>
      </c>
      <c r="BS85" s="29">
        <f>SAM_working2!BS85</f>
        <v>27123040.7019292</v>
      </c>
      <c r="BT85" s="29">
        <f>SAM_working2!BT85</f>
        <v>2888886.9338342999</v>
      </c>
      <c r="BU85" s="29">
        <f>SAM_working2!BU85</f>
        <v>9434304.8624989893</v>
      </c>
      <c r="BV85" s="29">
        <f>SAM_working2!BV85</f>
        <v>76418041.846757606</v>
      </c>
      <c r="BW85" s="29">
        <f>SAM_working2!BW85</f>
        <v>23640430.2536497</v>
      </c>
      <c r="BX85" s="29">
        <f>SAM_working2!BX85</f>
        <v>11623657.5390049</v>
      </c>
      <c r="BY85" s="29">
        <f>SAM_working2!BY85</f>
        <v>17345302.188815601</v>
      </c>
      <c r="BZ85" s="29">
        <f>SAM_working2!BZ85</f>
        <v>34962131.642292701</v>
      </c>
      <c r="CA85" s="29">
        <f>SAM_working2!CA85</f>
        <v>0</v>
      </c>
      <c r="CB85" s="29">
        <f>SAM_working2!CB85</f>
        <v>1096637.4847713001</v>
      </c>
      <c r="CC85" s="29">
        <f>SAM_working2!CC85</f>
        <v>972740.67436196096</v>
      </c>
      <c r="CD85" s="29">
        <f>SAM_working2!CD85</f>
        <v>39806314.057262398</v>
      </c>
      <c r="CE85" s="29">
        <f>SAM_working2!CE85</f>
        <v>6986892.1280142097</v>
      </c>
      <c r="CF85" s="29">
        <f>SAM_working2!CF85</f>
        <v>35312996.383868597</v>
      </c>
      <c r="CG85" s="29">
        <f>SAM_working2!CG85</f>
        <v>54922017.228779197</v>
      </c>
      <c r="CH85" s="29">
        <f>SAM_working2!CH85</f>
        <v>0</v>
      </c>
      <c r="CI85" s="29">
        <f>SAM_working2!CI85</f>
        <v>4144637.3773349002</v>
      </c>
      <c r="CJ85" s="29">
        <f>SAM_working2!CJ85</f>
        <v>0</v>
      </c>
      <c r="CK85" s="29">
        <f>SAM_working2!CK85</f>
        <v>0</v>
      </c>
      <c r="CL85" s="29">
        <f>SAM_working2!CL85</f>
        <v>0</v>
      </c>
      <c r="CM85" s="29">
        <f>SAM_working2!CM85</f>
        <v>0</v>
      </c>
      <c r="CN85" s="29">
        <f>SAM_working2!CN85</f>
        <v>0</v>
      </c>
      <c r="CO85" s="29">
        <f>SAM_working2!CO85</f>
        <v>634971986.39746404</v>
      </c>
      <c r="CP85" s="29">
        <f>SAM_working2!CP85</f>
        <v>1051007149.82811</v>
      </c>
      <c r="CQ85" s="29">
        <f>SAM_working2!CQ85</f>
        <v>957863274.92770195</v>
      </c>
      <c r="CR85" s="29">
        <f>SAM_working2!CR85</f>
        <v>1289322162.11285</v>
      </c>
      <c r="CS85" s="29">
        <f>SAM_working2!CS85</f>
        <v>3246910057.3151999</v>
      </c>
      <c r="CT85" s="29">
        <f>SAM_working2!CT85</f>
        <v>3928866912.9952698</v>
      </c>
      <c r="CU85" s="29">
        <f>SAM_working2!CU85</f>
        <v>7280253425.00529</v>
      </c>
      <c r="CV85" s="29">
        <f>SAM_working2!CV85</f>
        <v>6303212781.8457899</v>
      </c>
      <c r="CW85" s="29">
        <f>SAM_working2!CW85</f>
        <v>20142975914.413101</v>
      </c>
      <c r="CX85" s="29">
        <f>SAM_working2!CX85</f>
        <v>0</v>
      </c>
      <c r="CY85" s="29">
        <f>SAM_working2!CY85</f>
        <v>0</v>
      </c>
      <c r="CZ85" s="29">
        <f>SAM_working2!CZ85</f>
        <v>0</v>
      </c>
      <c r="DA85" s="29">
        <f>SAM_working2!DA85</f>
        <v>0</v>
      </c>
      <c r="DB85" s="29">
        <f>SAM_working2!DB85</f>
        <v>0</v>
      </c>
      <c r="DC85" s="29">
        <f>SAM_working2!DC85</f>
        <v>0</v>
      </c>
      <c r="DD85" s="29">
        <f>SAM_working2!DD85</f>
        <v>0</v>
      </c>
      <c r="DE85" s="29">
        <f>SAM_working2!DE85</f>
        <v>0</v>
      </c>
      <c r="DF85" s="29">
        <f>SAM_working2!DF85</f>
        <v>0</v>
      </c>
      <c r="DG85" s="29">
        <f>SAM_working2!DG85</f>
        <v>0</v>
      </c>
      <c r="DH85" s="29">
        <f>SAM_working2!DH85</f>
        <v>0</v>
      </c>
      <c r="DI85" s="29">
        <f>SAM_working2!DI85</f>
        <v>436647005.97977197</v>
      </c>
      <c r="DJ85" s="29">
        <f t="shared" si="1"/>
        <v>49705395977.172462</v>
      </c>
    </row>
    <row r="86" spans="1:114">
      <c r="A86" t="s">
        <v>85</v>
      </c>
      <c r="B86" s="29">
        <f>SAM_working2!B86</f>
        <v>0</v>
      </c>
      <c r="C86" s="29">
        <f>SAM_working2!C86</f>
        <v>0</v>
      </c>
      <c r="D86" s="60">
        <f>SAM_working2!D86-FV_proportion_col!G86</f>
        <v>0</v>
      </c>
      <c r="E86" s="60">
        <f>SAM_working2!E86-FV_proportion_col!H86</f>
        <v>0</v>
      </c>
      <c r="F86" s="29">
        <f>SAM_working2!F86</f>
        <v>0</v>
      </c>
      <c r="G86" s="29">
        <f>SAM_working2!G86</f>
        <v>0</v>
      </c>
      <c r="H86" s="29">
        <f>SAM_working2!H86</f>
        <v>0</v>
      </c>
      <c r="I86" s="29">
        <f>SAM_working2!I86</f>
        <v>0</v>
      </c>
      <c r="J86" s="29">
        <f>SAM_working2!J86</f>
        <v>0</v>
      </c>
      <c r="K86" s="29">
        <f>SAM_working2!K86</f>
        <v>0</v>
      </c>
      <c r="L86" s="29">
        <f>SAM_working2!L86</f>
        <v>0</v>
      </c>
      <c r="M86" s="29">
        <f>SAM_working2!M86</f>
        <v>0</v>
      </c>
      <c r="N86" s="29">
        <f>SAM_working2!N86</f>
        <v>0</v>
      </c>
      <c r="O86" s="29">
        <f>SAM_working2!O86</f>
        <v>0</v>
      </c>
      <c r="P86" s="29">
        <f>SAM_working2!P86</f>
        <v>0</v>
      </c>
      <c r="Q86" s="29">
        <f>SAM_working2!Q86</f>
        <v>0</v>
      </c>
      <c r="R86" s="29">
        <f>SAM_working2!R86</f>
        <v>0</v>
      </c>
      <c r="S86" s="29">
        <f>SAM_working2!S86</f>
        <v>0</v>
      </c>
      <c r="T86" s="29">
        <f>SAM_working2!T86</f>
        <v>0</v>
      </c>
      <c r="U86" s="29">
        <f>SAM_working2!U86</f>
        <v>0</v>
      </c>
      <c r="V86" s="29">
        <f>SAM_working2!V86</f>
        <v>0</v>
      </c>
      <c r="W86" s="29">
        <f>SAM_working2!W86</f>
        <v>0</v>
      </c>
      <c r="X86" s="29">
        <f>SAM_working2!X86</f>
        <v>0</v>
      </c>
      <c r="Y86" s="29">
        <f>SAM_working2!Y86</f>
        <v>0</v>
      </c>
      <c r="Z86" s="29">
        <f>SAM_working2!Z86</f>
        <v>0</v>
      </c>
      <c r="AA86" s="29">
        <f>SAM_working2!AA86</f>
        <v>0</v>
      </c>
      <c r="AB86" s="29">
        <f>SAM_working2!AB86</f>
        <v>0</v>
      </c>
      <c r="AC86" s="29">
        <f>SAM_working2!AC86</f>
        <v>0</v>
      </c>
      <c r="AD86" s="29">
        <f>SAM_working2!AD86</f>
        <v>0</v>
      </c>
      <c r="AE86" s="29">
        <f>SAM_working2!AE86</f>
        <v>0</v>
      </c>
      <c r="AF86" s="29">
        <f>SAM_working2!AF86</f>
        <v>0</v>
      </c>
      <c r="AG86" s="29">
        <f>SAM_working2!AG86</f>
        <v>0</v>
      </c>
      <c r="AH86" s="29">
        <f>SAM_working2!AH86</f>
        <v>0</v>
      </c>
      <c r="AI86" s="29">
        <f>SAM_working2!AI86</f>
        <v>0</v>
      </c>
      <c r="AJ86" s="29">
        <f>SAM_working2!AJ86</f>
        <v>0</v>
      </c>
      <c r="AK86" s="29">
        <f>SAM_working2!AK86</f>
        <v>0</v>
      </c>
      <c r="AL86" s="29">
        <f>SAM_working2!AL86</f>
        <v>0</v>
      </c>
      <c r="AM86" s="29">
        <f>SAM_working2!AM86</f>
        <v>0</v>
      </c>
      <c r="AN86" s="29">
        <f>SAM_working2!AN86</f>
        <v>0</v>
      </c>
      <c r="AO86" s="29">
        <f>SAM_working2!AO86</f>
        <v>0</v>
      </c>
      <c r="AP86" s="29">
        <f>SAM_working2!AP86</f>
        <v>0</v>
      </c>
      <c r="AQ86" s="29">
        <f>SAM_working2!AQ86</f>
        <v>0</v>
      </c>
      <c r="AR86" s="29">
        <f>SAM_working2!AR86</f>
        <v>0</v>
      </c>
      <c r="AS86" s="29">
        <f>SAM_working2!AS86</f>
        <v>0</v>
      </c>
      <c r="AT86" s="29">
        <f>SAM_working2!AT86</f>
        <v>0</v>
      </c>
      <c r="AU86" s="29">
        <f>SAM_working2!AU86</f>
        <v>0</v>
      </c>
      <c r="AV86" s="29">
        <f>SAM_working2!AV86</f>
        <v>0</v>
      </c>
      <c r="AW86" s="29">
        <f>SAM_working2!AW86</f>
        <v>0</v>
      </c>
      <c r="AX86" s="29">
        <f>SAM_working2!AX86</f>
        <v>0</v>
      </c>
      <c r="AY86" s="29">
        <f>SAM_working2!AY86</f>
        <v>0</v>
      </c>
      <c r="AZ86" s="29">
        <f>SAM_working2!AZ86</f>
        <v>0</v>
      </c>
      <c r="BA86" s="29">
        <f>SAM_working2!BA86</f>
        <v>0</v>
      </c>
      <c r="BB86" s="29">
        <f>SAM_working2!BB86</f>
        <v>0</v>
      </c>
      <c r="BC86" s="29">
        <f>SAM_working2!BC86</f>
        <v>0</v>
      </c>
      <c r="BD86" s="29">
        <f>SAM_working2!BD86</f>
        <v>0</v>
      </c>
      <c r="BE86" s="29">
        <f>SAM_working2!BE86</f>
        <v>0</v>
      </c>
      <c r="BF86" s="29">
        <f>SAM_working2!BF86</f>
        <v>0</v>
      </c>
      <c r="BG86" s="29">
        <f>SAM_working2!BG86</f>
        <v>0</v>
      </c>
      <c r="BH86" s="29">
        <f>SAM_working2!BH86</f>
        <v>0</v>
      </c>
      <c r="BI86" s="29">
        <f>SAM_working2!BI86</f>
        <v>0</v>
      </c>
      <c r="BJ86" s="29">
        <f>SAM_working2!BJ86</f>
        <v>0</v>
      </c>
      <c r="BK86" s="29">
        <f>SAM_working2!BK86</f>
        <v>0</v>
      </c>
      <c r="BL86" s="29">
        <f>SAM_working2!BL86</f>
        <v>0</v>
      </c>
      <c r="BM86" s="29">
        <f>SAM_working2!BM86</f>
        <v>0</v>
      </c>
      <c r="BN86" s="29">
        <f>SAM_working2!BN86</f>
        <v>0</v>
      </c>
      <c r="BO86" s="29">
        <f>SAM_working2!BO86</f>
        <v>0</v>
      </c>
      <c r="BP86" s="29">
        <f>SAM_working2!BP86</f>
        <v>0</v>
      </c>
      <c r="BQ86" s="29">
        <f>SAM_working2!BQ86</f>
        <v>0</v>
      </c>
      <c r="BR86" s="29">
        <f>SAM_working2!BR86</f>
        <v>0</v>
      </c>
      <c r="BS86" s="29">
        <f>SAM_working2!BS86</f>
        <v>0</v>
      </c>
      <c r="BT86" s="29">
        <f>SAM_working2!BT86</f>
        <v>0</v>
      </c>
      <c r="BU86" s="29">
        <f>SAM_working2!BU86</f>
        <v>0</v>
      </c>
      <c r="BV86" s="29">
        <f>SAM_working2!BV86</f>
        <v>0</v>
      </c>
      <c r="BW86" s="29">
        <f>SAM_working2!BW86</f>
        <v>0</v>
      </c>
      <c r="BX86" s="29">
        <f>SAM_working2!BX86</f>
        <v>0</v>
      </c>
      <c r="BY86" s="29">
        <f>SAM_working2!BY86</f>
        <v>0</v>
      </c>
      <c r="BZ86" s="29">
        <f>SAM_working2!BZ86</f>
        <v>0</v>
      </c>
      <c r="CA86" s="29">
        <f>SAM_working2!CA86</f>
        <v>0</v>
      </c>
      <c r="CB86" s="29">
        <f>SAM_working2!CB86</f>
        <v>0</v>
      </c>
      <c r="CC86" s="29">
        <f>SAM_working2!CC86</f>
        <v>0</v>
      </c>
      <c r="CD86" s="29">
        <f>SAM_working2!CD86</f>
        <v>0</v>
      </c>
      <c r="CE86" s="29">
        <f>SAM_working2!CE86</f>
        <v>0</v>
      </c>
      <c r="CF86" s="29">
        <f>SAM_working2!CF86</f>
        <v>0</v>
      </c>
      <c r="CG86" s="29">
        <f>SAM_working2!CG86</f>
        <v>0</v>
      </c>
      <c r="CH86" s="29">
        <f>SAM_working2!CH86</f>
        <v>0</v>
      </c>
      <c r="CI86" s="29">
        <f>SAM_working2!CI86</f>
        <v>0</v>
      </c>
      <c r="CJ86" s="29">
        <f>SAM_working2!CJ86</f>
        <v>0</v>
      </c>
      <c r="CK86" s="29">
        <f>SAM_working2!CK86</f>
        <v>0</v>
      </c>
      <c r="CL86" s="29">
        <f>SAM_working2!CL86</f>
        <v>0</v>
      </c>
      <c r="CM86" s="29">
        <f>SAM_working2!CM86</f>
        <v>0</v>
      </c>
      <c r="CN86" s="29">
        <f>SAM_working2!CN86</f>
        <v>0</v>
      </c>
      <c r="CO86" s="29">
        <f>SAM_working2!CO86</f>
        <v>67742741.775749296</v>
      </c>
      <c r="CP86" s="29">
        <f>SAM_working2!CP86</f>
        <v>111890754.954017</v>
      </c>
      <c r="CQ86" s="29">
        <f>SAM_working2!CQ86</f>
        <v>79976976.633034602</v>
      </c>
      <c r="CR86" s="29">
        <f>SAM_working2!CR86</f>
        <v>99799855.418081194</v>
      </c>
      <c r="CS86" s="29">
        <f>SAM_working2!CS86</f>
        <v>195212878.487766</v>
      </c>
      <c r="CT86" s="29">
        <f>SAM_working2!CT86</f>
        <v>225355561.273352</v>
      </c>
      <c r="CU86" s="29">
        <f>SAM_working2!CU86</f>
        <v>444418012.61601102</v>
      </c>
      <c r="CV86" s="29">
        <f>SAM_working2!CV86</f>
        <v>434713126.83830202</v>
      </c>
      <c r="CW86" s="29">
        <f>SAM_working2!CW86</f>
        <v>1965606103.55422</v>
      </c>
      <c r="CX86" s="29">
        <f>SAM_working2!CX86</f>
        <v>0</v>
      </c>
      <c r="CY86" s="29">
        <f>SAM_working2!CY86</f>
        <v>0</v>
      </c>
      <c r="CZ86" s="29">
        <f>SAM_working2!CZ86</f>
        <v>0</v>
      </c>
      <c r="DA86" s="29">
        <f>SAM_working2!DA86</f>
        <v>0</v>
      </c>
      <c r="DB86" s="29">
        <f>SAM_working2!DB86</f>
        <v>0</v>
      </c>
      <c r="DC86" s="29">
        <f>SAM_working2!DC86</f>
        <v>0</v>
      </c>
      <c r="DD86" s="29">
        <f>SAM_working2!DD86</f>
        <v>0</v>
      </c>
      <c r="DE86" s="29">
        <f>SAM_working2!DE86</f>
        <v>0</v>
      </c>
      <c r="DF86" s="29">
        <f>SAM_working2!DF86</f>
        <v>0</v>
      </c>
      <c r="DG86" s="29">
        <f>SAM_working2!DG86</f>
        <v>0</v>
      </c>
      <c r="DH86" s="29">
        <f>SAM_working2!DH86</f>
        <v>0</v>
      </c>
      <c r="DI86" s="29">
        <f>SAM_working2!DI86</f>
        <v>2514623360.4888301</v>
      </c>
      <c r="DJ86" s="29">
        <f t="shared" si="1"/>
        <v>6139339372.0393639</v>
      </c>
    </row>
    <row r="87" spans="1:114">
      <c r="A87" t="s">
        <v>86</v>
      </c>
      <c r="B87" s="29">
        <f>SAM_working2!B87</f>
        <v>60650255.8978981</v>
      </c>
      <c r="C87" s="29">
        <f>SAM_working2!C87</f>
        <v>0</v>
      </c>
      <c r="D87" s="60">
        <f>SAM_working2!D87-FV_proportion_col!G87</f>
        <v>109631685.22266699</v>
      </c>
      <c r="E87" s="60">
        <f>SAM_working2!E87-FV_proportion_col!H87</f>
        <v>103339953.088682</v>
      </c>
      <c r="F87" s="29">
        <f>SAM_working2!F87</f>
        <v>48110477.651057698</v>
      </c>
      <c r="G87" s="29">
        <f>SAM_working2!G87</f>
        <v>11196.580323010599</v>
      </c>
      <c r="H87" s="29">
        <f>SAM_working2!H87</f>
        <v>14301.139555871299</v>
      </c>
      <c r="I87" s="29">
        <f>SAM_working2!I87</f>
        <v>72072.227431758904</v>
      </c>
      <c r="J87" s="29">
        <f>SAM_working2!J87</f>
        <v>43201685.485101297</v>
      </c>
      <c r="K87" s="29">
        <f>SAM_working2!K87</f>
        <v>18682228.9539611</v>
      </c>
      <c r="L87" s="29">
        <f>SAM_working2!L87</f>
        <v>2101399.5612129201</v>
      </c>
      <c r="M87" s="29">
        <f>SAM_working2!M87</f>
        <v>1932271544.6812301</v>
      </c>
      <c r="N87" s="29">
        <f>SAM_working2!N87</f>
        <v>263663514.65206999</v>
      </c>
      <c r="O87" s="29">
        <f>SAM_working2!O87</f>
        <v>271420135.23810101</v>
      </c>
      <c r="P87" s="29">
        <f>SAM_working2!P87</f>
        <v>59464226.735031903</v>
      </c>
      <c r="Q87" s="29">
        <f>SAM_working2!Q87</f>
        <v>8445395.69035675</v>
      </c>
      <c r="R87" s="29">
        <f>SAM_working2!R87</f>
        <v>4502591.0686415602</v>
      </c>
      <c r="S87" s="29">
        <f>SAM_working2!S87</f>
        <v>782263.25268696097</v>
      </c>
      <c r="T87" s="29">
        <f>SAM_working2!T87</f>
        <v>508315.01060621301</v>
      </c>
      <c r="U87" s="29">
        <f>SAM_working2!U87</f>
        <v>43133041.236176804</v>
      </c>
      <c r="V87" s="29">
        <f>SAM_working2!V87</f>
        <v>61001605.064862303</v>
      </c>
      <c r="W87" s="29">
        <f>SAM_working2!W87</f>
        <v>37474488.791525401</v>
      </c>
      <c r="X87" s="29">
        <f>SAM_working2!X87</f>
        <v>252039391.38642099</v>
      </c>
      <c r="Y87" s="29">
        <f>SAM_working2!Y87</f>
        <v>361091934.44739097</v>
      </c>
      <c r="Z87" s="29">
        <f>SAM_working2!Z87</f>
        <v>95816382.360290602</v>
      </c>
      <c r="AA87" s="29">
        <f>SAM_working2!AA87</f>
        <v>122695292.829285</v>
      </c>
      <c r="AB87" s="29">
        <f>SAM_working2!AB87</f>
        <v>56198370.8133789</v>
      </c>
      <c r="AC87" s="29">
        <f>SAM_working2!AC87</f>
        <v>145485570.72869599</v>
      </c>
      <c r="AD87" s="29">
        <f>SAM_working2!AD87</f>
        <v>70904139.493369401</v>
      </c>
      <c r="AE87" s="29">
        <f>SAM_working2!AE87</f>
        <v>510333460.289065</v>
      </c>
      <c r="AF87" s="29">
        <f>SAM_working2!AF87</f>
        <v>60060778.008203901</v>
      </c>
      <c r="AG87" s="29">
        <f>SAM_working2!AG87</f>
        <v>131925013.756707</v>
      </c>
      <c r="AH87" s="29">
        <f>SAM_working2!AH87</f>
        <v>24823246.147896498</v>
      </c>
      <c r="AI87" s="29">
        <f>SAM_working2!AI87</f>
        <v>60157443.355795398</v>
      </c>
      <c r="AJ87" s="29">
        <f>SAM_working2!AJ87</f>
        <v>3691247870.2209902</v>
      </c>
      <c r="AK87" s="29">
        <f>SAM_working2!AK87</f>
        <v>179794330.91539201</v>
      </c>
      <c r="AL87" s="29">
        <f>SAM_working2!AL87</f>
        <v>16616679.6830163</v>
      </c>
      <c r="AM87" s="29">
        <f>SAM_working2!AM87</f>
        <v>47732218.368547797</v>
      </c>
      <c r="AN87" s="29">
        <f>SAM_working2!AN87</f>
        <v>264281481.038057</v>
      </c>
      <c r="AO87" s="29">
        <f>SAM_working2!AO87</f>
        <v>108898508.94235</v>
      </c>
      <c r="AP87" s="29">
        <f>SAM_working2!AP87</f>
        <v>76321892.841799095</v>
      </c>
      <c r="AQ87" s="29">
        <f>SAM_working2!AQ87</f>
        <v>151115196.91504699</v>
      </c>
      <c r="AR87" s="29">
        <f>SAM_working2!AR87</f>
        <v>142468642.67006201</v>
      </c>
      <c r="AS87" s="29">
        <f>SAM_working2!AS87</f>
        <v>165637879.91959599</v>
      </c>
      <c r="AT87" s="29">
        <f>SAM_working2!AT87</f>
        <v>463712774.17708302</v>
      </c>
      <c r="AU87" s="29">
        <f>SAM_working2!AU87</f>
        <v>10650089.7120944</v>
      </c>
      <c r="AV87" s="29">
        <f>SAM_working2!AV87</f>
        <v>224310374.08416399</v>
      </c>
      <c r="AW87" s="29">
        <f>SAM_working2!AW87</f>
        <v>1202774267.9579</v>
      </c>
      <c r="AX87" s="29">
        <f>SAM_working2!AX87</f>
        <v>137970722.830975</v>
      </c>
      <c r="AY87" s="29">
        <f>SAM_working2!AY87</f>
        <v>28064970.764058702</v>
      </c>
      <c r="AZ87" s="29">
        <f>SAM_working2!AZ87</f>
        <v>108990600.183191</v>
      </c>
      <c r="BA87" s="29">
        <f>SAM_working2!BA87</f>
        <v>73767990.883067206</v>
      </c>
      <c r="BB87" s="29">
        <f>SAM_working2!BB87</f>
        <v>225265463.87374601</v>
      </c>
      <c r="BC87" s="29">
        <f>SAM_working2!BC87</f>
        <v>48294106.617195003</v>
      </c>
      <c r="BD87" s="29">
        <f>SAM_working2!BD87</f>
        <v>115268932.696675</v>
      </c>
      <c r="BE87" s="29">
        <f>SAM_working2!BE87</f>
        <v>22900969.1757144</v>
      </c>
      <c r="BF87" s="29">
        <f>SAM_working2!BF87</f>
        <v>102754085.093392</v>
      </c>
      <c r="BG87" s="29">
        <f>SAM_working2!BG87</f>
        <v>314482779.76716501</v>
      </c>
      <c r="BH87" s="29">
        <f>SAM_working2!BH87</f>
        <v>303266018.10975099</v>
      </c>
      <c r="BI87" s="29">
        <f>SAM_working2!BI87</f>
        <v>89780855.7805354</v>
      </c>
      <c r="BJ87" s="29">
        <f>SAM_working2!BJ87</f>
        <v>588842070.19513094</v>
      </c>
      <c r="BK87" s="29">
        <f>SAM_working2!BK87</f>
        <v>148497593.773633</v>
      </c>
      <c r="BL87" s="29">
        <f>SAM_working2!BL87</f>
        <v>188924366.82387799</v>
      </c>
      <c r="BM87" s="29">
        <f>SAM_working2!BM87</f>
        <v>69252197.386057407</v>
      </c>
      <c r="BN87" s="29">
        <f>SAM_working2!BN87</f>
        <v>2268431813.5075498</v>
      </c>
      <c r="BO87" s="29">
        <f>SAM_working2!BO87</f>
        <v>324302852.149553</v>
      </c>
      <c r="BP87" s="29">
        <f>SAM_working2!BP87</f>
        <v>270165009.38282597</v>
      </c>
      <c r="BQ87" s="29">
        <f>SAM_working2!BQ87</f>
        <v>1432747036.6380999</v>
      </c>
      <c r="BR87" s="29">
        <f>SAM_working2!BR87</f>
        <v>248802285.827999</v>
      </c>
      <c r="BS87" s="29">
        <f>SAM_working2!BS87</f>
        <v>391323907.19440699</v>
      </c>
      <c r="BT87" s="29">
        <f>SAM_working2!BT87</f>
        <v>180572040.04832399</v>
      </c>
      <c r="BU87" s="29">
        <f>SAM_working2!BU87</f>
        <v>240279815.92128</v>
      </c>
      <c r="BV87" s="29">
        <f>SAM_working2!BV87</f>
        <v>542258445.67628205</v>
      </c>
      <c r="BW87" s="29">
        <f>SAM_working2!BW87</f>
        <v>497662808.46652102</v>
      </c>
      <c r="BX87" s="29">
        <f>SAM_working2!BX87</f>
        <v>213331473.80433401</v>
      </c>
      <c r="BY87" s="29">
        <f>SAM_working2!BY87</f>
        <v>300463677.613639</v>
      </c>
      <c r="BZ87" s="29">
        <f>SAM_working2!BZ87</f>
        <v>128092773.85274699</v>
      </c>
      <c r="CA87" s="29">
        <f>SAM_working2!CA87</f>
        <v>24262555.816727601</v>
      </c>
      <c r="CB87" s="29">
        <f>SAM_working2!CB87</f>
        <v>159291800.742816</v>
      </c>
      <c r="CC87" s="29">
        <f>SAM_working2!CC87</f>
        <v>382984373.80421799</v>
      </c>
      <c r="CD87" s="29">
        <f>SAM_working2!CD87</f>
        <v>1815152545.8764801</v>
      </c>
      <c r="CE87" s="29">
        <f>SAM_working2!CE87</f>
        <v>182814139.05113101</v>
      </c>
      <c r="CF87" s="29">
        <f>SAM_working2!CF87</f>
        <v>237008700.27285901</v>
      </c>
      <c r="CG87" s="29">
        <f>SAM_working2!CG87</f>
        <v>212965837.24369699</v>
      </c>
      <c r="CH87" s="29">
        <f>SAM_working2!CH87</f>
        <v>0</v>
      </c>
      <c r="CI87" s="29">
        <f>SAM_working2!CI87</f>
        <v>1686707901.40641</v>
      </c>
      <c r="CJ87" s="29">
        <f>SAM_working2!CJ87</f>
        <v>0</v>
      </c>
      <c r="CK87" s="29">
        <f>SAM_working2!CK87</f>
        <v>0</v>
      </c>
      <c r="CL87" s="29">
        <f>SAM_working2!CL87</f>
        <v>0</v>
      </c>
      <c r="CM87" s="29">
        <f>SAM_working2!CM87</f>
        <v>0</v>
      </c>
      <c r="CN87" s="29">
        <f>SAM_working2!CN87</f>
        <v>0</v>
      </c>
      <c r="CO87" s="29">
        <f>SAM_working2!CO87</f>
        <v>1346755673.00719</v>
      </c>
      <c r="CP87" s="29">
        <f>SAM_working2!CP87</f>
        <v>2077497812.7607501</v>
      </c>
      <c r="CQ87" s="29">
        <f>SAM_working2!CQ87</f>
        <v>1731553083.74841</v>
      </c>
      <c r="CR87" s="29">
        <f>SAM_working2!CR87</f>
        <v>1519694325.0487499</v>
      </c>
      <c r="CS87" s="29">
        <f>SAM_working2!CS87</f>
        <v>3596448538.8372002</v>
      </c>
      <c r="CT87" s="29">
        <f>SAM_working2!CT87</f>
        <v>4203959688.2607999</v>
      </c>
      <c r="CU87" s="29">
        <f>SAM_working2!CU87</f>
        <v>7899932177.6626596</v>
      </c>
      <c r="CV87" s="29">
        <f>SAM_working2!CV87</f>
        <v>6697324994.4223204</v>
      </c>
      <c r="CW87" s="29">
        <f>SAM_working2!CW87</f>
        <v>11835671253.603901</v>
      </c>
      <c r="CX87" s="29">
        <f>SAM_working2!CX87</f>
        <v>54158851.770186499</v>
      </c>
      <c r="CY87" s="29">
        <f>SAM_working2!CY87</f>
        <v>515004276.56356698</v>
      </c>
      <c r="CZ87" s="29">
        <f>SAM_working2!CZ87</f>
        <v>1723.3605960104301</v>
      </c>
      <c r="DA87" s="29">
        <f>SAM_working2!DA87</f>
        <v>2127380846.0208199</v>
      </c>
      <c r="DB87" s="29">
        <f>SAM_working2!DB87</f>
        <v>518446671.51751202</v>
      </c>
      <c r="DC87" s="29">
        <f>SAM_working2!DC87</f>
        <v>705535430.26871598</v>
      </c>
      <c r="DD87" s="29">
        <f>SAM_working2!DD87</f>
        <v>22902.309430801699</v>
      </c>
      <c r="DE87" s="29">
        <f>SAM_working2!DE87</f>
        <v>0</v>
      </c>
      <c r="DF87" s="29">
        <f>SAM_working2!DF87</f>
        <v>842368934.00944602</v>
      </c>
      <c r="DG87" s="29">
        <f>SAM_working2!DG87</f>
        <v>5665.2336092797104</v>
      </c>
      <c r="DH87" s="29">
        <f>SAM_working2!DH87</f>
        <v>245371531.00602499</v>
      </c>
      <c r="DI87" s="29">
        <f>SAM_working2!DI87</f>
        <v>33553820380.0802</v>
      </c>
      <c r="DJ87" s="29">
        <f t="shared" si="1"/>
        <v>105482475886.03595</v>
      </c>
    </row>
    <row r="88" spans="1:114">
      <c r="A88" t="s">
        <v>88</v>
      </c>
      <c r="B88" s="29">
        <f>SAM_working2!B88</f>
        <v>0</v>
      </c>
      <c r="C88" s="29">
        <f>SAM_working2!C88</f>
        <v>0</v>
      </c>
      <c r="D88" s="60">
        <f>SAM_working2!D88-FV_proportion_col!G88</f>
        <v>0</v>
      </c>
      <c r="E88" s="60">
        <f>SAM_working2!E88-FV_proportion_col!H88</f>
        <v>0</v>
      </c>
      <c r="F88" s="29">
        <f>SAM_working2!F88</f>
        <v>0</v>
      </c>
      <c r="G88" s="29">
        <f>SAM_working2!G88</f>
        <v>0</v>
      </c>
      <c r="H88" s="29">
        <f>SAM_working2!H88</f>
        <v>0</v>
      </c>
      <c r="I88" s="29">
        <f>SAM_working2!I88</f>
        <v>0</v>
      </c>
      <c r="J88" s="29">
        <f>SAM_working2!J88</f>
        <v>0</v>
      </c>
      <c r="K88" s="29">
        <f>SAM_working2!K88</f>
        <v>0</v>
      </c>
      <c r="L88" s="29">
        <f>SAM_working2!L88</f>
        <v>0</v>
      </c>
      <c r="M88" s="29">
        <f>SAM_working2!M88</f>
        <v>0</v>
      </c>
      <c r="N88" s="29">
        <f>SAM_working2!N88</f>
        <v>0</v>
      </c>
      <c r="O88" s="29">
        <f>SAM_working2!O88</f>
        <v>0</v>
      </c>
      <c r="P88" s="29">
        <f>SAM_working2!P88</f>
        <v>0</v>
      </c>
      <c r="Q88" s="29">
        <f>SAM_working2!Q88</f>
        <v>0</v>
      </c>
      <c r="R88" s="29">
        <f>SAM_working2!R88</f>
        <v>0</v>
      </c>
      <c r="S88" s="29">
        <f>SAM_working2!S88</f>
        <v>0</v>
      </c>
      <c r="T88" s="29">
        <f>SAM_working2!T88</f>
        <v>0</v>
      </c>
      <c r="U88" s="29">
        <f>SAM_working2!U88</f>
        <v>0</v>
      </c>
      <c r="V88" s="29">
        <f>SAM_working2!V88</f>
        <v>0</v>
      </c>
      <c r="W88" s="29">
        <f>SAM_working2!W88</f>
        <v>0</v>
      </c>
      <c r="X88" s="29">
        <f>SAM_working2!X88</f>
        <v>0</v>
      </c>
      <c r="Y88" s="29">
        <f>SAM_working2!Y88</f>
        <v>0</v>
      </c>
      <c r="Z88" s="29">
        <f>SAM_working2!Z88</f>
        <v>0</v>
      </c>
      <c r="AA88" s="29">
        <f>SAM_working2!AA88</f>
        <v>0</v>
      </c>
      <c r="AB88" s="29">
        <f>SAM_working2!AB88</f>
        <v>0</v>
      </c>
      <c r="AC88" s="29">
        <f>SAM_working2!AC88</f>
        <v>0</v>
      </c>
      <c r="AD88" s="29">
        <f>SAM_working2!AD88</f>
        <v>0</v>
      </c>
      <c r="AE88" s="29">
        <f>SAM_working2!AE88</f>
        <v>0</v>
      </c>
      <c r="AF88" s="29">
        <f>SAM_working2!AF88</f>
        <v>0</v>
      </c>
      <c r="AG88" s="29">
        <f>SAM_working2!AG88</f>
        <v>0</v>
      </c>
      <c r="AH88" s="29">
        <f>SAM_working2!AH88</f>
        <v>0</v>
      </c>
      <c r="AI88" s="29">
        <f>SAM_working2!AI88</f>
        <v>0</v>
      </c>
      <c r="AJ88" s="29">
        <f>SAM_working2!AJ88</f>
        <v>0</v>
      </c>
      <c r="AK88" s="29">
        <f>SAM_working2!AK88</f>
        <v>0</v>
      </c>
      <c r="AL88" s="29">
        <f>SAM_working2!AL88</f>
        <v>0</v>
      </c>
      <c r="AM88" s="29">
        <f>SAM_working2!AM88</f>
        <v>0</v>
      </c>
      <c r="AN88" s="29">
        <f>SAM_working2!AN88</f>
        <v>0</v>
      </c>
      <c r="AO88" s="29">
        <f>SAM_working2!AO88</f>
        <v>0</v>
      </c>
      <c r="AP88" s="29">
        <f>SAM_working2!AP88</f>
        <v>0</v>
      </c>
      <c r="AQ88" s="29">
        <f>SAM_working2!AQ88</f>
        <v>0</v>
      </c>
      <c r="AR88" s="29">
        <f>SAM_working2!AR88</f>
        <v>0</v>
      </c>
      <c r="AS88" s="29">
        <f>SAM_working2!AS88</f>
        <v>0</v>
      </c>
      <c r="AT88" s="29">
        <f>SAM_working2!AT88</f>
        <v>0</v>
      </c>
      <c r="AU88" s="29">
        <f>SAM_working2!AU88</f>
        <v>0</v>
      </c>
      <c r="AV88" s="29">
        <f>SAM_working2!AV88</f>
        <v>0</v>
      </c>
      <c r="AW88" s="29">
        <f>SAM_working2!AW88</f>
        <v>0</v>
      </c>
      <c r="AX88" s="29">
        <f>SAM_working2!AX88</f>
        <v>0</v>
      </c>
      <c r="AY88" s="29">
        <f>SAM_working2!AY88</f>
        <v>0</v>
      </c>
      <c r="AZ88" s="29">
        <f>SAM_working2!AZ88</f>
        <v>0</v>
      </c>
      <c r="BA88" s="29">
        <f>SAM_working2!BA88</f>
        <v>0</v>
      </c>
      <c r="BB88" s="29">
        <f>SAM_working2!BB88</f>
        <v>0</v>
      </c>
      <c r="BC88" s="29">
        <f>SAM_working2!BC88</f>
        <v>0</v>
      </c>
      <c r="BD88" s="29">
        <f>SAM_working2!BD88</f>
        <v>0</v>
      </c>
      <c r="BE88" s="29">
        <f>SAM_working2!BE88</f>
        <v>0</v>
      </c>
      <c r="BF88" s="29">
        <f>SAM_working2!BF88</f>
        <v>0</v>
      </c>
      <c r="BG88" s="29">
        <f>SAM_working2!BG88</f>
        <v>0</v>
      </c>
      <c r="BH88" s="29">
        <f>SAM_working2!BH88</f>
        <v>0</v>
      </c>
      <c r="BI88" s="29">
        <f>SAM_working2!BI88</f>
        <v>0</v>
      </c>
      <c r="BJ88" s="29">
        <f>SAM_working2!BJ88</f>
        <v>0</v>
      </c>
      <c r="BK88" s="29">
        <f>SAM_working2!BK88</f>
        <v>0</v>
      </c>
      <c r="BL88" s="29">
        <f>SAM_working2!BL88</f>
        <v>0</v>
      </c>
      <c r="BM88" s="29">
        <f>SAM_working2!BM88</f>
        <v>0</v>
      </c>
      <c r="BN88" s="29">
        <f>SAM_working2!BN88</f>
        <v>0</v>
      </c>
      <c r="BO88" s="29">
        <f>SAM_working2!BO88</f>
        <v>0</v>
      </c>
      <c r="BP88" s="29">
        <f>SAM_working2!BP88</f>
        <v>0</v>
      </c>
      <c r="BQ88" s="29">
        <f>SAM_working2!BQ88</f>
        <v>0</v>
      </c>
      <c r="BR88" s="29">
        <f>SAM_working2!BR88</f>
        <v>0</v>
      </c>
      <c r="BS88" s="29">
        <f>SAM_working2!BS88</f>
        <v>0</v>
      </c>
      <c r="BT88" s="29">
        <f>SAM_working2!BT88</f>
        <v>0</v>
      </c>
      <c r="BU88" s="29">
        <f>SAM_working2!BU88</f>
        <v>0</v>
      </c>
      <c r="BV88" s="29">
        <f>SAM_working2!BV88</f>
        <v>0</v>
      </c>
      <c r="BW88" s="29">
        <f>SAM_working2!BW88</f>
        <v>0</v>
      </c>
      <c r="BX88" s="29">
        <f>SAM_working2!BX88</f>
        <v>0</v>
      </c>
      <c r="BY88" s="29">
        <f>SAM_working2!BY88</f>
        <v>0</v>
      </c>
      <c r="BZ88" s="29">
        <f>SAM_working2!BZ88</f>
        <v>0</v>
      </c>
      <c r="CA88" s="29">
        <f>SAM_working2!CA88</f>
        <v>0</v>
      </c>
      <c r="CB88" s="29">
        <f>SAM_working2!CB88</f>
        <v>0</v>
      </c>
      <c r="CC88" s="29">
        <f>SAM_working2!CC88</f>
        <v>0</v>
      </c>
      <c r="CD88" s="29">
        <f>SAM_working2!CD88</f>
        <v>0</v>
      </c>
      <c r="CE88" s="29">
        <f>SAM_working2!CE88</f>
        <v>0</v>
      </c>
      <c r="CF88" s="29">
        <f>SAM_working2!CF88</f>
        <v>0</v>
      </c>
      <c r="CG88" s="29">
        <f>SAM_working2!CG88</f>
        <v>0</v>
      </c>
      <c r="CH88" s="29">
        <f>SAM_working2!CH88</f>
        <v>0</v>
      </c>
      <c r="CI88" s="29">
        <f>SAM_working2!CI88</f>
        <v>0</v>
      </c>
      <c r="CJ88" s="29">
        <f>SAM_working2!CJ88</f>
        <v>0</v>
      </c>
      <c r="CK88" s="29">
        <f>SAM_working2!CK88</f>
        <v>0</v>
      </c>
      <c r="CL88" s="29">
        <f>SAM_working2!CL88</f>
        <v>0</v>
      </c>
      <c r="CM88" s="29">
        <f>SAM_working2!CM88</f>
        <v>0</v>
      </c>
      <c r="CN88" s="29">
        <f>SAM_working2!CN88</f>
        <v>0</v>
      </c>
      <c r="CO88" s="29">
        <f>SAM_working2!CO88</f>
        <v>0</v>
      </c>
      <c r="CP88" s="29">
        <f>SAM_working2!CP88</f>
        <v>0</v>
      </c>
      <c r="CQ88" s="29">
        <f>SAM_working2!CQ88</f>
        <v>0</v>
      </c>
      <c r="CR88" s="29">
        <f>SAM_working2!CR88</f>
        <v>0</v>
      </c>
      <c r="CS88" s="29">
        <f>SAM_working2!CS88</f>
        <v>0</v>
      </c>
      <c r="CT88" s="29">
        <f>SAM_working2!CT88</f>
        <v>0</v>
      </c>
      <c r="CU88" s="29">
        <f>SAM_working2!CU88</f>
        <v>0</v>
      </c>
      <c r="CV88" s="29">
        <f>SAM_working2!CV88</f>
        <v>0</v>
      </c>
      <c r="CW88" s="29">
        <f>SAM_working2!CW88</f>
        <v>0</v>
      </c>
      <c r="CX88" s="29">
        <f>SAM_working2!CX88</f>
        <v>49015411407.182198</v>
      </c>
      <c r="CY88" s="29">
        <f>SAM_working2!CY88</f>
        <v>52397592709.255402</v>
      </c>
      <c r="CZ88" s="29">
        <f>SAM_working2!CZ88</f>
        <v>0</v>
      </c>
      <c r="DA88" s="29">
        <f>SAM_working2!DA88</f>
        <v>124600909564.28999</v>
      </c>
      <c r="DB88" s="29">
        <f>SAM_working2!DB88</f>
        <v>140433612718.53299</v>
      </c>
      <c r="DC88" s="29">
        <f>SAM_working2!DC88</f>
        <v>29876609244.367298</v>
      </c>
      <c r="DD88" s="29">
        <f>SAM_working2!DD88</f>
        <v>0</v>
      </c>
      <c r="DE88" s="29">
        <f>SAM_working2!DE88</f>
        <v>0</v>
      </c>
      <c r="DF88" s="29">
        <f>SAM_working2!DF88</f>
        <v>0</v>
      </c>
      <c r="DG88" s="29">
        <f>SAM_working2!DG88</f>
        <v>0</v>
      </c>
      <c r="DH88" s="29">
        <f>SAM_working2!DH88</f>
        <v>0</v>
      </c>
      <c r="DI88" s="29">
        <f>SAM_working2!DI88</f>
        <v>1.3200245418186601E-4</v>
      </c>
      <c r="DJ88" s="29">
        <f t="shared" si="1"/>
        <v>396324135643.62805</v>
      </c>
    </row>
    <row r="89" spans="1:114">
      <c r="A89" t="s">
        <v>94</v>
      </c>
      <c r="B89" s="29">
        <f>SAM_working2!B89</f>
        <v>4360937256.7583199</v>
      </c>
      <c r="C89" s="29">
        <f>SAM_working2!C89</f>
        <v>10796230.966032183</v>
      </c>
      <c r="D89" s="60">
        <f>SAM_working2!D89-FV_proportion_col!G89</f>
        <v>1415758924.1459205</v>
      </c>
      <c r="E89" s="60">
        <f>SAM_working2!E89-FV_proportion_col!H89</f>
        <v>2206574688.925797</v>
      </c>
      <c r="F89" s="29">
        <f>SAM_working2!F89</f>
        <v>926400514.48873305</v>
      </c>
      <c r="G89" s="29">
        <f>SAM_working2!G89</f>
        <v>395556503.46000397</v>
      </c>
      <c r="H89" s="29">
        <f>SAM_working2!H89</f>
        <v>56623219.5621932</v>
      </c>
      <c r="I89" s="29">
        <f>SAM_working2!I89</f>
        <v>13393490224.6455</v>
      </c>
      <c r="J89" s="29">
        <f>SAM_working2!J89</f>
        <v>1041813620.68399</v>
      </c>
      <c r="K89" s="29">
        <f>SAM_working2!K89</f>
        <v>706880637.184515</v>
      </c>
      <c r="L89" s="29">
        <f>SAM_working2!L89</f>
        <v>958042707.41617894</v>
      </c>
      <c r="M89" s="29">
        <f>SAM_working2!M89</f>
        <v>14831849858.753401</v>
      </c>
      <c r="N89" s="29">
        <f>SAM_working2!N89</f>
        <v>104784544751.36501</v>
      </c>
      <c r="O89" s="29">
        <f>SAM_working2!O89</f>
        <v>14236526390.7999</v>
      </c>
      <c r="P89" s="29">
        <f>SAM_working2!P89</f>
        <v>5992852926.4671202</v>
      </c>
      <c r="Q89" s="29">
        <f>SAM_working2!Q89</f>
        <v>337730998.10268199</v>
      </c>
      <c r="R89" s="29">
        <f>SAM_working2!R89</f>
        <v>537222538.732921</v>
      </c>
      <c r="S89" s="29">
        <f>SAM_working2!S89</f>
        <v>1898556183.5267799</v>
      </c>
      <c r="T89" s="29">
        <f>SAM_working2!T89</f>
        <v>268166389.93127799</v>
      </c>
      <c r="U89" s="29">
        <f>SAM_working2!U89</f>
        <v>2022780273.5465701</v>
      </c>
      <c r="V89" s="29">
        <f>SAM_working2!V89</f>
        <v>2028157200.01301</v>
      </c>
      <c r="W89" s="29">
        <f>SAM_working2!W89</f>
        <v>2472209142.7393899</v>
      </c>
      <c r="X89" s="29">
        <f>SAM_working2!X89</f>
        <v>2924773205.2624502</v>
      </c>
      <c r="Y89" s="29">
        <f>SAM_working2!Y89</f>
        <v>11678077986.0352</v>
      </c>
      <c r="Z89" s="29">
        <f>SAM_working2!Z89</f>
        <v>4198446394.9492402</v>
      </c>
      <c r="AA89" s="29">
        <f>SAM_working2!AA89</f>
        <v>3093100421.49752</v>
      </c>
      <c r="AB89" s="29">
        <f>SAM_working2!AB89</f>
        <v>1511751707.4042499</v>
      </c>
      <c r="AC89" s="29">
        <f>SAM_working2!AC89</f>
        <v>11040613313.3204</v>
      </c>
      <c r="AD89" s="29">
        <f>SAM_working2!AD89</f>
        <v>10447118566.2059</v>
      </c>
      <c r="AE89" s="29">
        <f>SAM_working2!AE89</f>
        <v>54466841500.274803</v>
      </c>
      <c r="AF89" s="29">
        <f>SAM_working2!AF89</f>
        <v>4521673681.6772203</v>
      </c>
      <c r="AG89" s="29">
        <f>SAM_working2!AG89</f>
        <v>22799971418.452801</v>
      </c>
      <c r="AH89" s="29">
        <f>SAM_working2!AH89</f>
        <v>2196966014.1682701</v>
      </c>
      <c r="AI89" s="29">
        <f>SAM_working2!AI89</f>
        <v>11491053437.242701</v>
      </c>
      <c r="AJ89" s="29">
        <f>SAM_working2!AJ89</f>
        <v>81904571377.199493</v>
      </c>
      <c r="AK89" s="29">
        <f>SAM_working2!AK89</f>
        <v>14633840631.2896</v>
      </c>
      <c r="AL89" s="29">
        <f>SAM_working2!AL89</f>
        <v>7169762041.78932</v>
      </c>
      <c r="AM89" s="29">
        <f>SAM_working2!AM89</f>
        <v>7730671283.3962498</v>
      </c>
      <c r="AN89" s="29">
        <f>SAM_working2!AN89</f>
        <v>17776901859.8871</v>
      </c>
      <c r="AO89" s="29">
        <f>SAM_working2!AO89</f>
        <v>8670154832.4087505</v>
      </c>
      <c r="AP89" s="29">
        <f>SAM_working2!AP89</f>
        <v>2631420707.7877698</v>
      </c>
      <c r="AQ89" s="29">
        <f>SAM_working2!AQ89</f>
        <v>7718935088.7440701</v>
      </c>
      <c r="AR89" s="29">
        <f>SAM_working2!AR89</f>
        <v>8652571695.2679005</v>
      </c>
      <c r="AS89" s="29">
        <f>SAM_working2!AS89</f>
        <v>14800188840.2894</v>
      </c>
      <c r="AT89" s="29">
        <f>SAM_working2!AT89</f>
        <v>9770301097.2554798</v>
      </c>
      <c r="AU89" s="29">
        <f>SAM_working2!AU89</f>
        <v>1414856709.60653</v>
      </c>
      <c r="AV89" s="29">
        <f>SAM_working2!AV89</f>
        <v>755228098.91518903</v>
      </c>
      <c r="AW89" s="29">
        <f>SAM_working2!AW89</f>
        <v>12822603964.7003</v>
      </c>
      <c r="AX89" s="29">
        <f>SAM_working2!AX89</f>
        <v>6522875101.8421297</v>
      </c>
      <c r="AY89" s="29">
        <f>SAM_working2!AY89</f>
        <v>496581344.481745</v>
      </c>
      <c r="AZ89" s="29">
        <f>SAM_working2!AZ89</f>
        <v>11385586791.383499</v>
      </c>
      <c r="BA89" s="29">
        <f>SAM_working2!BA89</f>
        <v>10974219901.5933</v>
      </c>
      <c r="BB89" s="29">
        <f>SAM_working2!BB89</f>
        <v>19496864394.3311</v>
      </c>
      <c r="BC89" s="29">
        <f>SAM_working2!BC89</f>
        <v>37853159859.229698</v>
      </c>
      <c r="BD89" s="29">
        <f>SAM_working2!BD89</f>
        <v>21603107818.2691</v>
      </c>
      <c r="BE89" s="29">
        <f>SAM_working2!BE89</f>
        <v>29820556001.131802</v>
      </c>
      <c r="BF89" s="29">
        <f>SAM_working2!BF89</f>
        <v>9362423550.2091999</v>
      </c>
      <c r="BG89" s="29">
        <f>SAM_working2!BG89</f>
        <v>35906878541.1371</v>
      </c>
      <c r="BH89" s="29">
        <f>SAM_working2!BH89</f>
        <v>42262655391.091301</v>
      </c>
      <c r="BI89" s="29">
        <f>SAM_working2!BI89</f>
        <v>14257988096.863501</v>
      </c>
      <c r="BJ89" s="29">
        <f>SAM_working2!BJ89</f>
        <v>41217357141.643402</v>
      </c>
      <c r="BK89" s="29">
        <f>SAM_working2!BK89</f>
        <v>19570958651.986698</v>
      </c>
      <c r="BL89" s="29">
        <f>SAM_working2!BL89</f>
        <v>27646350488.244499</v>
      </c>
      <c r="BM89" s="29">
        <f>SAM_working2!BM89</f>
        <v>4816388769.8402796</v>
      </c>
      <c r="BN89" s="29">
        <f>SAM_working2!BN89</f>
        <v>25671625839.057098</v>
      </c>
      <c r="BO89" s="29">
        <f>SAM_working2!BO89</f>
        <v>6407628939.4836197</v>
      </c>
      <c r="BP89" s="29">
        <f>SAM_working2!BP89</f>
        <v>665939331.27480602</v>
      </c>
      <c r="BQ89" s="29">
        <f>SAM_working2!BQ89</f>
        <v>317095525351.11298</v>
      </c>
      <c r="BR89" s="29">
        <f>SAM_working2!BR89</f>
        <v>74166323629.856506</v>
      </c>
      <c r="BS89" s="29">
        <f>SAM_working2!BS89</f>
        <v>78506428062.147797</v>
      </c>
      <c r="BT89" s="29">
        <f>SAM_working2!BT89</f>
        <v>6361952647.2878599</v>
      </c>
      <c r="BU89" s="29">
        <f>SAM_working2!BU89</f>
        <v>29085374083.448601</v>
      </c>
      <c r="BV89" s="29">
        <f>SAM_working2!BV89</f>
        <v>111878172740.72701</v>
      </c>
      <c r="BW89" s="29">
        <f>SAM_working2!BW89</f>
        <v>55173263782.069901</v>
      </c>
      <c r="BX89" s="29">
        <f>SAM_working2!BX89</f>
        <v>21513257741.642502</v>
      </c>
      <c r="BY89" s="29">
        <f>SAM_working2!BY89</f>
        <v>38848907920.553299</v>
      </c>
      <c r="BZ89" s="29">
        <f>SAM_working2!BZ89</f>
        <v>16469203202.813499</v>
      </c>
      <c r="CA89" s="29">
        <f>SAM_working2!CA89</f>
        <v>1499186329.48051</v>
      </c>
      <c r="CB89" s="29">
        <f>SAM_working2!CB89</f>
        <v>10169409675.4559</v>
      </c>
      <c r="CC89" s="29">
        <f>SAM_working2!CC89</f>
        <v>12655829885.6716</v>
      </c>
      <c r="CD89" s="29">
        <f>SAM_working2!CD89</f>
        <v>65774240649.679901</v>
      </c>
      <c r="CE89" s="29">
        <f>SAM_working2!CE89</f>
        <v>19960492966.2327</v>
      </c>
      <c r="CF89" s="29">
        <f>SAM_working2!CF89</f>
        <v>9935275428.47612</v>
      </c>
      <c r="CG89" s="29">
        <f>SAM_working2!CG89</f>
        <v>26648492348.84</v>
      </c>
      <c r="CH89" s="29">
        <f>SAM_working2!CH89</f>
        <v>6139339372.0393696</v>
      </c>
      <c r="CI89" s="29">
        <f>SAM_working2!CI89</f>
        <v>40995270536.233902</v>
      </c>
      <c r="CJ89" s="29">
        <f>SAM_working2!CJ89</f>
        <v>318691112921.25299</v>
      </c>
      <c r="CK89" s="29">
        <f>SAM_working2!CK89</f>
        <v>0</v>
      </c>
      <c r="CL89" s="29">
        <f>SAM_working2!CL89</f>
        <v>0</v>
      </c>
      <c r="CM89" s="29">
        <f>SAM_working2!CM89</f>
        <v>0</v>
      </c>
      <c r="CN89" s="29">
        <f>SAM_working2!CN89</f>
        <v>0</v>
      </c>
      <c r="CO89" s="29">
        <f>SAM_working2!CO89</f>
        <v>0</v>
      </c>
      <c r="CP89" s="29">
        <f>SAM_working2!CP89</f>
        <v>0</v>
      </c>
      <c r="CQ89" s="29">
        <f>SAM_working2!CQ89</f>
        <v>0</v>
      </c>
      <c r="CR89" s="29">
        <f>SAM_working2!CR89</f>
        <v>0</v>
      </c>
      <c r="CS89" s="29">
        <f>SAM_working2!CS89</f>
        <v>0</v>
      </c>
      <c r="CT89" s="29">
        <f>SAM_working2!CT89</f>
        <v>0</v>
      </c>
      <c r="CU89" s="29">
        <f>SAM_working2!CU89</f>
        <v>0</v>
      </c>
      <c r="CV89" s="29">
        <f>SAM_working2!CV89</f>
        <v>0</v>
      </c>
      <c r="CW89" s="29">
        <f>SAM_working2!CW89</f>
        <v>0</v>
      </c>
      <c r="CX89" s="29">
        <f>SAM_working2!CX89</f>
        <v>0</v>
      </c>
      <c r="CY89" s="29">
        <f>SAM_working2!CY89</f>
        <v>0</v>
      </c>
      <c r="CZ89" s="29">
        <f>SAM_working2!CZ89</f>
        <v>0</v>
      </c>
      <c r="DA89" s="29">
        <f>SAM_working2!DA89</f>
        <v>0</v>
      </c>
      <c r="DB89" s="29">
        <f>SAM_working2!DB89</f>
        <v>0</v>
      </c>
      <c r="DC89" s="29">
        <f>SAM_working2!DC89</f>
        <v>0</v>
      </c>
      <c r="DD89" s="29">
        <f>SAM_working2!DD89</f>
        <v>0</v>
      </c>
      <c r="DE89" s="29">
        <f>SAM_working2!DE89</f>
        <v>0</v>
      </c>
      <c r="DF89" s="29">
        <f>SAM_working2!DF89</f>
        <v>0</v>
      </c>
      <c r="DG89" s="29">
        <f>SAM_working2!DG89</f>
        <v>0</v>
      </c>
      <c r="DH89" s="29">
        <f>SAM_working2!DH89</f>
        <v>0</v>
      </c>
      <c r="DI89" s="29">
        <f>SAM_working2!DI89</f>
        <v>0</v>
      </c>
      <c r="DJ89" s="29">
        <f t="shared" si="1"/>
        <v>2139212072285.3596</v>
      </c>
    </row>
    <row r="90" spans="1:114">
      <c r="A90" t="s">
        <v>96</v>
      </c>
      <c r="B90" s="29">
        <f>SAM_working2!B90</f>
        <v>2959340353.31498</v>
      </c>
      <c r="C90" s="29">
        <f>SAM_working2!C90</f>
        <v>2464250.5947413631</v>
      </c>
      <c r="D90" s="60">
        <f>SAM_working2!D90-FV_proportion_col!G90</f>
        <v>1132830435.9437525</v>
      </c>
      <c r="E90" s="60">
        <f>SAM_working2!E90-FV_proportion_col!H90</f>
        <v>3072737103.743566</v>
      </c>
      <c r="F90" s="29">
        <f>SAM_working2!F90</f>
        <v>747324662.95049</v>
      </c>
      <c r="G90" s="29">
        <f>SAM_working2!G90</f>
        <v>236825290.36710301</v>
      </c>
      <c r="H90" s="29">
        <f>SAM_working2!H90</f>
        <v>105031784.856778</v>
      </c>
      <c r="I90" s="29">
        <f>SAM_working2!I90</f>
        <v>769073448.279333</v>
      </c>
      <c r="J90" s="29">
        <f>SAM_working2!J90</f>
        <v>442076682.41884202</v>
      </c>
      <c r="K90" s="29">
        <f>SAM_working2!K90</f>
        <v>313230583.031425</v>
      </c>
      <c r="L90" s="29">
        <f>SAM_working2!L90</f>
        <v>46877347.589213103</v>
      </c>
      <c r="M90" s="29">
        <f>SAM_working2!M90</f>
        <v>3172634787.6038098</v>
      </c>
      <c r="N90" s="29">
        <f>SAM_working2!N90</f>
        <v>22005385036.732399</v>
      </c>
      <c r="O90" s="29">
        <f>SAM_working2!O90</f>
        <v>930612887.71664906</v>
      </c>
      <c r="P90" s="29">
        <f>SAM_working2!P90</f>
        <v>202078043.925464</v>
      </c>
      <c r="Q90" s="29">
        <f>SAM_working2!Q90</f>
        <v>13361947.8692968</v>
      </c>
      <c r="R90" s="29">
        <f>SAM_working2!R90</f>
        <v>52265514.850419298</v>
      </c>
      <c r="S90" s="29">
        <f>SAM_working2!S90</f>
        <v>515293944.81146902</v>
      </c>
      <c r="T90" s="29">
        <f>SAM_working2!T90</f>
        <v>37618985.480119497</v>
      </c>
      <c r="U90" s="29">
        <f>SAM_working2!U90</f>
        <v>44863956.620953798</v>
      </c>
      <c r="V90" s="29">
        <f>SAM_working2!V90</f>
        <v>102098137.35659499</v>
      </c>
      <c r="W90" s="29">
        <f>SAM_working2!W90</f>
        <v>199192248.516675</v>
      </c>
      <c r="X90" s="29">
        <f>SAM_working2!X90</f>
        <v>125088495.95061401</v>
      </c>
      <c r="Y90" s="29">
        <f>SAM_working2!Y90</f>
        <v>254173811.25640699</v>
      </c>
      <c r="Z90" s="29">
        <f>SAM_working2!Z90</f>
        <v>146676705.27514699</v>
      </c>
      <c r="AA90" s="29">
        <f>SAM_working2!AA90</f>
        <v>123327194.80232599</v>
      </c>
      <c r="AB90" s="29">
        <f>SAM_working2!AB90</f>
        <v>486275067.63745302</v>
      </c>
      <c r="AC90" s="29">
        <f>SAM_working2!AC90</f>
        <v>420798722.85920203</v>
      </c>
      <c r="AD90" s="29">
        <f>SAM_working2!AD90</f>
        <v>165095376.934095</v>
      </c>
      <c r="AE90" s="29">
        <f>SAM_working2!AE90</f>
        <v>-1728131.84689745</v>
      </c>
      <c r="AF90" s="29">
        <f>SAM_working2!AF90</f>
        <v>96729823.328295097</v>
      </c>
      <c r="AG90" s="29">
        <f>SAM_working2!AG90</f>
        <v>184921596.80342701</v>
      </c>
      <c r="AH90" s="29">
        <f>SAM_working2!AH90</f>
        <v>102445841.2823</v>
      </c>
      <c r="AI90" s="29">
        <f>SAM_working2!AI90</f>
        <v>344344561.4357</v>
      </c>
      <c r="AJ90" s="29">
        <f>SAM_working2!AJ90</f>
        <v>7330221181.8446903</v>
      </c>
      <c r="AK90" s="29">
        <f>SAM_working2!AK90</f>
        <v>1441465411.2376201</v>
      </c>
      <c r="AL90" s="29">
        <f>SAM_working2!AL90</f>
        <v>601507423.43397999</v>
      </c>
      <c r="AM90" s="29">
        <f>SAM_working2!AM90</f>
        <v>407727994.01066703</v>
      </c>
      <c r="AN90" s="29">
        <f>SAM_working2!AN90</f>
        <v>2423968206.3118701</v>
      </c>
      <c r="AO90" s="29">
        <f>SAM_working2!AO90</f>
        <v>509857847.19384098</v>
      </c>
      <c r="AP90" s="29">
        <f>SAM_working2!AP90</f>
        <v>2537184370.7388601</v>
      </c>
      <c r="AQ90" s="29">
        <f>SAM_working2!AQ90</f>
        <v>901467037.61990404</v>
      </c>
      <c r="AR90" s="29">
        <f>SAM_working2!AR90</f>
        <v>1934607709.94136</v>
      </c>
      <c r="AS90" s="29">
        <f>SAM_working2!AS90</f>
        <v>247001676.93899801</v>
      </c>
      <c r="AT90" s="29">
        <f>SAM_working2!AT90</f>
        <v>355632434.42028099</v>
      </c>
      <c r="AU90" s="29">
        <f>SAM_working2!AU90</f>
        <v>-60142946.554113299</v>
      </c>
      <c r="AV90" s="29">
        <f>SAM_working2!AV90</f>
        <v>40543362.461484499</v>
      </c>
      <c r="AW90" s="29">
        <f>SAM_working2!AW90</f>
        <v>8623725968.9347801</v>
      </c>
      <c r="AX90" s="29">
        <f>SAM_working2!AX90</f>
        <v>5161392197.8861704</v>
      </c>
      <c r="AY90" s="29">
        <f>SAM_working2!AY90</f>
        <v>241649716.03357899</v>
      </c>
      <c r="AZ90" s="29">
        <f>SAM_working2!AZ90</f>
        <v>4039581454.6113901</v>
      </c>
      <c r="BA90" s="29">
        <f>SAM_working2!BA90</f>
        <v>148022192.77050599</v>
      </c>
      <c r="BB90" s="29">
        <f>SAM_working2!BB90</f>
        <v>210908043.23995301</v>
      </c>
      <c r="BC90" s="29">
        <f>SAM_working2!BC90</f>
        <v>1428330204.43661</v>
      </c>
      <c r="BD90" s="29">
        <f>SAM_working2!BD90</f>
        <v>1493686454.1310699</v>
      </c>
      <c r="BE90" s="29">
        <f>SAM_working2!BE90</f>
        <v>9257047969.4461098</v>
      </c>
      <c r="BF90" s="29">
        <f>SAM_working2!BF90</f>
        <v>-227432658.87812299</v>
      </c>
      <c r="BG90" s="29">
        <f>SAM_working2!BG90</f>
        <v>1610311804.53774</v>
      </c>
      <c r="BH90" s="29">
        <f>SAM_working2!BH90</f>
        <v>541309771.16343296</v>
      </c>
      <c r="BI90" s="29">
        <f>SAM_working2!BI90</f>
        <v>474600167.85750198</v>
      </c>
      <c r="BJ90" s="29">
        <f>SAM_working2!BJ90</f>
        <v>9193438702.5678596</v>
      </c>
      <c r="BK90" s="29">
        <f>SAM_working2!BK90</f>
        <v>609416788.54010606</v>
      </c>
      <c r="BL90" s="29">
        <f>SAM_working2!BL90</f>
        <v>900247692.35549295</v>
      </c>
      <c r="BM90" s="29">
        <f>SAM_working2!BM90</f>
        <v>2070321376.9721501</v>
      </c>
      <c r="BN90" s="29">
        <f>SAM_working2!BN90</f>
        <v>39937212528.358398</v>
      </c>
      <c r="BO90" s="29">
        <f>SAM_working2!BO90</f>
        <v>1662894700.93823</v>
      </c>
      <c r="BP90" s="29">
        <f>SAM_working2!BP90</f>
        <v>143206129.76784599</v>
      </c>
      <c r="BQ90" s="29">
        <f>SAM_working2!BQ90</f>
        <v>48267424852.138</v>
      </c>
      <c r="BR90" s="29">
        <f>SAM_working2!BR90</f>
        <v>95598066.099849105</v>
      </c>
      <c r="BS90" s="29">
        <f>SAM_working2!BS90</f>
        <v>12923051148.166</v>
      </c>
      <c r="BT90" s="29">
        <f>SAM_working2!BT90</f>
        <v>159092545.771341</v>
      </c>
      <c r="BU90" s="29">
        <f>SAM_working2!BU90</f>
        <v>1869420345.2144001</v>
      </c>
      <c r="BV90" s="29">
        <f>SAM_working2!BV90</f>
        <v>11627983737.4142</v>
      </c>
      <c r="BW90" s="29">
        <f>SAM_working2!BW90</f>
        <v>-91451343.822588503</v>
      </c>
      <c r="BX90" s="29">
        <f>SAM_working2!BX90</f>
        <v>186961426.36982301</v>
      </c>
      <c r="BY90" s="29">
        <f>SAM_working2!BY90</f>
        <v>3388280785.6621399</v>
      </c>
      <c r="BZ90" s="29">
        <f>SAM_working2!BZ90</f>
        <v>12164925720.693701</v>
      </c>
      <c r="CA90" s="29">
        <f>SAM_working2!CA90</f>
        <v>-2168195.16246372</v>
      </c>
      <c r="CB90" s="29">
        <f>SAM_working2!CB90</f>
        <v>1512653977.75611</v>
      </c>
      <c r="CC90" s="29">
        <f>SAM_working2!CC90</f>
        <v>783744749.07391298</v>
      </c>
      <c r="CD90" s="29">
        <f>SAM_working2!CD90</f>
        <v>4848864970.7657604</v>
      </c>
      <c r="CE90" s="29">
        <f>SAM_working2!CE90</f>
        <v>10966237753.586</v>
      </c>
      <c r="CF90" s="29">
        <f>SAM_working2!CF90</f>
        <v>8083651342.2646399</v>
      </c>
      <c r="CG90" s="29">
        <f>SAM_working2!CG90</f>
        <v>327484803.271559</v>
      </c>
      <c r="CH90" s="29">
        <f>SAM_working2!CH90</f>
        <v>0</v>
      </c>
      <c r="CI90" s="29">
        <f>SAM_working2!CI90</f>
        <v>0</v>
      </c>
      <c r="CJ90" s="29">
        <f>SAM_working2!CJ90</f>
        <v>0</v>
      </c>
      <c r="CK90" s="29">
        <f>SAM_working2!CK90</f>
        <v>0</v>
      </c>
      <c r="CL90" s="29">
        <f>SAM_working2!CL90</f>
        <v>0</v>
      </c>
      <c r="CM90" s="29">
        <f>SAM_working2!CM90</f>
        <v>0</v>
      </c>
      <c r="CN90" s="29">
        <f>SAM_working2!CN90</f>
        <v>0</v>
      </c>
      <c r="CO90" s="29">
        <f>SAM_working2!CO90</f>
        <v>0</v>
      </c>
      <c r="CP90" s="29">
        <f>SAM_working2!CP90</f>
        <v>0</v>
      </c>
      <c r="CQ90" s="29">
        <f>SAM_working2!CQ90</f>
        <v>0</v>
      </c>
      <c r="CR90" s="29">
        <f>SAM_working2!CR90</f>
        <v>0</v>
      </c>
      <c r="CS90" s="29">
        <f>SAM_working2!CS90</f>
        <v>0</v>
      </c>
      <c r="CT90" s="29">
        <f>SAM_working2!CT90</f>
        <v>0</v>
      </c>
      <c r="CU90" s="29">
        <f>SAM_working2!CU90</f>
        <v>0</v>
      </c>
      <c r="CV90" s="29">
        <f>SAM_working2!CV90</f>
        <v>0</v>
      </c>
      <c r="CW90" s="29">
        <f>SAM_working2!CW90</f>
        <v>0</v>
      </c>
      <c r="CX90" s="29">
        <f>SAM_working2!CX90</f>
        <v>0</v>
      </c>
      <c r="CY90" s="29">
        <f>SAM_working2!CY90</f>
        <v>0</v>
      </c>
      <c r="CZ90" s="29">
        <f>SAM_working2!CZ90</f>
        <v>0</v>
      </c>
      <c r="DA90" s="29">
        <f>SAM_working2!DA90</f>
        <v>0</v>
      </c>
      <c r="DB90" s="29">
        <f>SAM_working2!DB90</f>
        <v>0</v>
      </c>
      <c r="DC90" s="29">
        <f>SAM_working2!DC90</f>
        <v>0</v>
      </c>
      <c r="DD90" s="29">
        <f>SAM_working2!DD90</f>
        <v>0</v>
      </c>
      <c r="DE90" s="29">
        <f>SAM_working2!DE90</f>
        <v>0</v>
      </c>
      <c r="DF90" s="29">
        <f>SAM_working2!DF90</f>
        <v>0</v>
      </c>
      <c r="DG90" s="29">
        <f>SAM_working2!DG90</f>
        <v>0</v>
      </c>
      <c r="DH90" s="29">
        <f>SAM_working2!DH90</f>
        <v>0</v>
      </c>
      <c r="DI90" s="29">
        <f>SAM_working2!DI90</f>
        <v>0</v>
      </c>
      <c r="DJ90" s="29">
        <f t="shared" si="1"/>
        <v>262854036100.82468</v>
      </c>
    </row>
    <row r="91" spans="1:114">
      <c r="A91" t="s">
        <v>108</v>
      </c>
      <c r="B91" s="29">
        <f>SAM_working2!B91</f>
        <v>5831220752.5072298</v>
      </c>
      <c r="C91" s="29">
        <f>SAM_working2!C91</f>
        <v>0</v>
      </c>
      <c r="D91" s="60">
        <f>SAM_working2!D91-FV_proportion_col!G91</f>
        <v>3428269290.3756099</v>
      </c>
      <c r="E91" s="60">
        <f>SAM_working2!E91-FV_proportion_col!H91</f>
        <v>4251547164.6873202</v>
      </c>
      <c r="F91" s="29">
        <f>SAM_working2!F91</f>
        <v>3077777910.38697</v>
      </c>
      <c r="G91" s="29">
        <f>SAM_working2!G91</f>
        <v>69348345.259166807</v>
      </c>
      <c r="H91" s="29">
        <f>SAM_working2!H91</f>
        <v>89377942.160221994</v>
      </c>
      <c r="I91" s="29">
        <f>SAM_working2!I91</f>
        <v>-2779702.5056229099</v>
      </c>
      <c r="J91" s="29">
        <f>SAM_working2!J91</f>
        <v>2269279929.7086101</v>
      </c>
      <c r="K91" s="29">
        <f>SAM_working2!K91</f>
        <v>1316637131.3996</v>
      </c>
      <c r="L91" s="29">
        <f>SAM_working2!L91</f>
        <v>578994931.93002295</v>
      </c>
      <c r="M91" s="29">
        <f>SAM_working2!M91</f>
        <v>35360047664.378304</v>
      </c>
      <c r="N91" s="29">
        <f>SAM_working2!N91</f>
        <v>39603697000.742996</v>
      </c>
      <c r="O91" s="29">
        <f>SAM_working2!O91</f>
        <v>8019892715.3663502</v>
      </c>
      <c r="P91" s="29">
        <f>SAM_working2!P91</f>
        <v>3983161911.9179401</v>
      </c>
      <c r="Q91" s="29">
        <f>SAM_working2!Q91</f>
        <v>9362343.6487567406</v>
      </c>
      <c r="R91" s="29">
        <f>SAM_working2!R91</f>
        <v>42742358.625970997</v>
      </c>
      <c r="S91" s="29">
        <f>SAM_working2!S91</f>
        <v>1118274416.88205</v>
      </c>
      <c r="T91" s="29">
        <f>SAM_working2!T91</f>
        <v>33705051.567446902</v>
      </c>
      <c r="U91" s="29">
        <f>SAM_working2!U91</f>
        <v>1271533497.06267</v>
      </c>
      <c r="V91" s="29">
        <f>SAM_working2!V91</f>
        <v>1278041652.79334</v>
      </c>
      <c r="W91" s="29">
        <f>SAM_working2!W91</f>
        <v>782674291.46313202</v>
      </c>
      <c r="X91" s="29">
        <f>SAM_working2!X91</f>
        <v>14416262010.075199</v>
      </c>
      <c r="Y91" s="29">
        <f>SAM_working2!Y91</f>
        <v>42506077637.5</v>
      </c>
      <c r="Z91" s="29">
        <f>SAM_working2!Z91</f>
        <v>2343280312.4162302</v>
      </c>
      <c r="AA91" s="29">
        <f>SAM_working2!AA91</f>
        <v>2088547041.42641</v>
      </c>
      <c r="AB91" s="29">
        <f>SAM_working2!AB91</f>
        <v>470915898.88909698</v>
      </c>
      <c r="AC91" s="29">
        <f>SAM_working2!AC91</f>
        <v>2696324398.3292198</v>
      </c>
      <c r="AD91" s="29">
        <f>SAM_working2!AD91</f>
        <v>5028189019.5977898</v>
      </c>
      <c r="AE91" s="29">
        <f>SAM_working2!AE91</f>
        <v>40907577166.647697</v>
      </c>
      <c r="AF91" s="29">
        <f>SAM_working2!AF91</f>
        <v>1863515002.1445601</v>
      </c>
      <c r="AG91" s="29">
        <f>SAM_working2!AG91</f>
        <v>9834950907.1577702</v>
      </c>
      <c r="AH91" s="29">
        <f>SAM_working2!AH91</f>
        <v>785061153.29406095</v>
      </c>
      <c r="AI91" s="29">
        <f>SAM_working2!AI91</f>
        <v>4942716447.3750896</v>
      </c>
      <c r="AJ91" s="29">
        <f>SAM_working2!AJ91</f>
        <v>57999214133.606796</v>
      </c>
      <c r="AK91" s="29">
        <f>SAM_working2!AK91</f>
        <v>12193950894.0016</v>
      </c>
      <c r="AL91" s="29">
        <f>SAM_working2!AL91</f>
        <v>5475004978.9635096</v>
      </c>
      <c r="AM91" s="29">
        <f>SAM_working2!AM91</f>
        <v>9508997862.1271496</v>
      </c>
      <c r="AN91" s="29">
        <f>SAM_working2!AN91</f>
        <v>12863879632.8608</v>
      </c>
      <c r="AO91" s="29">
        <f>SAM_working2!AO91</f>
        <v>8785636596.3857193</v>
      </c>
      <c r="AP91" s="29">
        <f>SAM_working2!AP91</f>
        <v>1753334343.16079</v>
      </c>
      <c r="AQ91" s="29">
        <f>SAM_working2!AQ91</f>
        <v>7780633610.8205204</v>
      </c>
      <c r="AR91" s="29">
        <f>SAM_working2!AR91</f>
        <v>2784579788.3520498</v>
      </c>
      <c r="AS91" s="29">
        <f>SAM_working2!AS91</f>
        <v>5118911803.7344198</v>
      </c>
      <c r="AT91" s="29">
        <f>SAM_working2!AT91</f>
        <v>6683105818.1859102</v>
      </c>
      <c r="AU91" s="29">
        <f>SAM_working2!AU91</f>
        <v>1321507999.9554801</v>
      </c>
      <c r="AV91" s="29">
        <f>SAM_working2!AV91</f>
        <v>897046737.72878897</v>
      </c>
      <c r="AW91" s="29">
        <f>SAM_working2!AW91</f>
        <v>6626396343.0029697</v>
      </c>
      <c r="AX91" s="29">
        <f>SAM_working2!AX91</f>
        <v>10427180032.4622</v>
      </c>
      <c r="AY91" s="29">
        <f>SAM_working2!AY91</f>
        <v>290240264.98939598</v>
      </c>
      <c r="AZ91" s="29">
        <f>SAM_working2!AZ91</f>
        <v>-2539960613.7666202</v>
      </c>
      <c r="BA91" s="29">
        <f>SAM_working2!BA91</f>
        <v>9169355881.42379</v>
      </c>
      <c r="BB91" s="29">
        <f>SAM_working2!BB91</f>
        <v>1114155969.05743</v>
      </c>
      <c r="BC91" s="29">
        <f>SAM_working2!BC91</f>
        <v>48551191236.400703</v>
      </c>
      <c r="BD91" s="29">
        <f>SAM_working2!BD91</f>
        <v>32081244628.6078</v>
      </c>
      <c r="BE91" s="29">
        <f>SAM_working2!BE91</f>
        <v>7776615378.9234505</v>
      </c>
      <c r="BF91" s="29">
        <f>SAM_working2!BF91</f>
        <v>24334066244.299599</v>
      </c>
      <c r="BG91" s="29">
        <f>SAM_working2!BG91</f>
        <v>23177854926.837898</v>
      </c>
      <c r="BH91" s="29">
        <f>SAM_working2!BH91</f>
        <v>81300602046.877197</v>
      </c>
      <c r="BI91" s="29">
        <f>SAM_working2!BI91</f>
        <v>6662392968.66642</v>
      </c>
      <c r="BJ91" s="29">
        <f>SAM_working2!BJ91</f>
        <v>-3315708161.31002</v>
      </c>
      <c r="BK91" s="29">
        <f>SAM_working2!BK91</f>
        <v>34414897219.537399</v>
      </c>
      <c r="BL91" s="29">
        <f>SAM_working2!BL91</f>
        <v>13339827617.7286</v>
      </c>
      <c r="BM91" s="29">
        <f>SAM_working2!BM91</f>
        <v>262038806.784356</v>
      </c>
      <c r="BN91" s="29">
        <f>SAM_working2!BN91</f>
        <v>378031655294.29401</v>
      </c>
      <c r="BO91" s="29">
        <f>SAM_working2!BO91</f>
        <v>4177455110.3958502</v>
      </c>
      <c r="BP91" s="29">
        <f>SAM_working2!BP91</f>
        <v>29491628546.310699</v>
      </c>
      <c r="BQ91" s="29">
        <f>SAM_working2!BQ91</f>
        <v>110719166651.991</v>
      </c>
      <c r="BR91" s="29">
        <f>SAM_working2!BR91</f>
        <v>8539023162.2681503</v>
      </c>
      <c r="BS91" s="29">
        <f>SAM_working2!BS91</f>
        <v>18742263081.050701</v>
      </c>
      <c r="BT91" s="29">
        <f>SAM_working2!BT91</f>
        <v>4073494533.9026098</v>
      </c>
      <c r="BU91" s="29">
        <f>SAM_working2!BU91</f>
        <v>3226150891.78019</v>
      </c>
      <c r="BV91" s="29">
        <f>SAM_working2!BV91</f>
        <v>22159366722.531799</v>
      </c>
      <c r="BW91" s="29">
        <f>SAM_working2!BW91</f>
        <v>11125703546.251101</v>
      </c>
      <c r="BX91" s="29">
        <f>SAM_working2!BX91</f>
        <v>2035514621.0234699</v>
      </c>
      <c r="BY91" s="29">
        <f>SAM_working2!BY91</f>
        <v>4484922621.13939</v>
      </c>
      <c r="BZ91" s="29">
        <f>SAM_working2!BZ91</f>
        <v>7558182900.3506899</v>
      </c>
      <c r="CA91" s="29">
        <f>SAM_working2!CA91</f>
        <v>65076179.324048303</v>
      </c>
      <c r="CB91" s="29">
        <f>SAM_working2!CB91</f>
        <v>5278442737.3785</v>
      </c>
      <c r="CC91" s="29">
        <f>SAM_working2!CC91</f>
        <v>8436570470.9377899</v>
      </c>
      <c r="CD91" s="29">
        <f>SAM_working2!CD91</f>
        <v>32674165129.422501</v>
      </c>
      <c r="CE91" s="29">
        <f>SAM_working2!CE91</f>
        <v>6196884217.7422705</v>
      </c>
      <c r="CF91" s="29">
        <f>SAM_working2!CF91</f>
        <v>-843227395.60869503</v>
      </c>
      <c r="CG91" s="29">
        <f>SAM_working2!CG91</f>
        <v>3707403198.3158498</v>
      </c>
      <c r="CH91" s="29">
        <f>SAM_working2!CH91</f>
        <v>0</v>
      </c>
      <c r="CI91" s="29">
        <f>SAM_working2!CI91</f>
        <v>10147897140.646999</v>
      </c>
      <c r="CJ91" s="29">
        <f>SAM_working2!CJ91</f>
        <v>77633022722.376297</v>
      </c>
      <c r="CK91" s="29">
        <f>SAM_working2!CK91</f>
        <v>0</v>
      </c>
      <c r="CL91" s="29">
        <f>SAM_working2!CL91</f>
        <v>0</v>
      </c>
      <c r="CM91" s="29">
        <f>SAM_working2!CM91</f>
        <v>0</v>
      </c>
      <c r="CN91" s="29">
        <f>SAM_working2!CN91</f>
        <v>0</v>
      </c>
      <c r="CO91" s="29">
        <f>SAM_working2!CO91</f>
        <v>0</v>
      </c>
      <c r="CP91" s="29">
        <f>SAM_working2!CP91</f>
        <v>0</v>
      </c>
      <c r="CQ91" s="29">
        <f>SAM_working2!CQ91</f>
        <v>0</v>
      </c>
      <c r="CR91" s="29">
        <f>SAM_working2!CR91</f>
        <v>0</v>
      </c>
      <c r="CS91" s="29">
        <f>SAM_working2!CS91</f>
        <v>0</v>
      </c>
      <c r="CT91" s="29">
        <f>SAM_working2!CT91</f>
        <v>0</v>
      </c>
      <c r="CU91" s="29">
        <f>SAM_working2!CU91</f>
        <v>0</v>
      </c>
      <c r="CV91" s="29">
        <f>SAM_working2!CV91</f>
        <v>0</v>
      </c>
      <c r="CW91" s="29">
        <f>SAM_working2!CW91</f>
        <v>0</v>
      </c>
      <c r="CX91" s="29">
        <f>SAM_working2!CX91</f>
        <v>0</v>
      </c>
      <c r="CY91" s="29">
        <f>SAM_working2!CY91</f>
        <v>0</v>
      </c>
      <c r="CZ91" s="29">
        <f>SAM_working2!CZ91</f>
        <v>0</v>
      </c>
      <c r="DA91" s="29">
        <f>SAM_working2!DA91</f>
        <v>0</v>
      </c>
      <c r="DB91" s="29">
        <f>SAM_working2!DB91</f>
        <v>0</v>
      </c>
      <c r="DC91" s="29">
        <f>SAM_working2!DC91</f>
        <v>0</v>
      </c>
      <c r="DD91" s="29">
        <f>SAM_working2!DD91</f>
        <v>0</v>
      </c>
      <c r="DE91" s="29">
        <f>SAM_working2!DE91</f>
        <v>0</v>
      </c>
      <c r="DF91" s="29">
        <f>SAM_working2!DF91</f>
        <v>0</v>
      </c>
      <c r="DG91" s="29">
        <f>SAM_working2!DG91</f>
        <v>0</v>
      </c>
      <c r="DH91" s="29">
        <f>SAM_working2!DH91</f>
        <v>0</v>
      </c>
      <c r="DI91" s="29">
        <f>SAM_working2!DI91</f>
        <v>0</v>
      </c>
      <c r="DJ91" s="29">
        <f t="shared" si="1"/>
        <v>1414795180669.4421</v>
      </c>
    </row>
    <row r="92" spans="1:114">
      <c r="A92" t="s">
        <v>109</v>
      </c>
      <c r="B92" s="29">
        <f>SAM_working2!B92</f>
        <v>269585942.81386</v>
      </c>
      <c r="C92" s="29">
        <f>SAM_working2!C92</f>
        <v>0</v>
      </c>
      <c r="D92" s="60">
        <f>SAM_working2!D92-FV_proportion_col!G92</f>
        <v>252278116.528182</v>
      </c>
      <c r="E92" s="60">
        <f>SAM_working2!E92-FV_proportion_col!H92</f>
        <v>309927034.881091</v>
      </c>
      <c r="F92" s="29">
        <f>SAM_working2!F92</f>
        <v>77448873.774785504</v>
      </c>
      <c r="G92" s="29">
        <f>SAM_working2!G92</f>
        <v>21601406.863891799</v>
      </c>
      <c r="H92" s="29">
        <f>SAM_working2!H92</f>
        <v>63411010.626343198</v>
      </c>
      <c r="I92" s="29">
        <f>SAM_working2!I92</f>
        <v>587600810.96520305</v>
      </c>
      <c r="J92" s="29">
        <f>SAM_working2!J92</f>
        <v>1295361934.1642699</v>
      </c>
      <c r="K92" s="29">
        <f>SAM_working2!K92</f>
        <v>198818813.24692801</v>
      </c>
      <c r="L92" s="29">
        <f>SAM_working2!L92</f>
        <v>148601213.526077</v>
      </c>
      <c r="M92" s="29">
        <f>SAM_working2!M92</f>
        <v>11040996312.749399</v>
      </c>
      <c r="N92" s="29">
        <f>SAM_working2!N92</f>
        <v>3402908473.1658301</v>
      </c>
      <c r="O92" s="29">
        <f>SAM_working2!O92</f>
        <v>1629606267.0230401</v>
      </c>
      <c r="P92" s="29">
        <f>SAM_working2!P92</f>
        <v>1976280236.66453</v>
      </c>
      <c r="Q92" s="29">
        <f>SAM_working2!Q92</f>
        <v>34030310.971879698</v>
      </c>
      <c r="R92" s="29">
        <f>SAM_working2!R92</f>
        <v>37175243.229224101</v>
      </c>
      <c r="S92" s="29">
        <f>SAM_working2!S92</f>
        <v>86052294.938751206</v>
      </c>
      <c r="T92" s="29">
        <f>SAM_working2!T92</f>
        <v>12594988.457486801</v>
      </c>
      <c r="U92" s="29">
        <f>SAM_working2!U92</f>
        <v>77613831.170175999</v>
      </c>
      <c r="V92" s="29">
        <f>SAM_working2!V92</f>
        <v>149588029.49232</v>
      </c>
      <c r="W92" s="29">
        <f>SAM_working2!W92</f>
        <v>101651006.512804</v>
      </c>
      <c r="X92" s="29">
        <f>SAM_working2!X92</f>
        <v>732623783.34182</v>
      </c>
      <c r="Y92" s="29">
        <f>SAM_working2!Y92</f>
        <v>1985606474.6675799</v>
      </c>
      <c r="Z92" s="29">
        <f>SAM_working2!Z92</f>
        <v>187205585.71657199</v>
      </c>
      <c r="AA92" s="29">
        <f>SAM_working2!AA92</f>
        <v>182310056.60288599</v>
      </c>
      <c r="AB92" s="29">
        <f>SAM_working2!AB92</f>
        <v>142487930.61803699</v>
      </c>
      <c r="AC92" s="29">
        <f>SAM_working2!AC92</f>
        <v>428283023.74823701</v>
      </c>
      <c r="AD92" s="29">
        <f>SAM_working2!AD92</f>
        <v>410068942.476161</v>
      </c>
      <c r="AE92" s="29">
        <f>SAM_working2!AE92</f>
        <v>2963662695.0087099</v>
      </c>
      <c r="AF92" s="29">
        <f>SAM_working2!AF92</f>
        <v>111537704.22409201</v>
      </c>
      <c r="AG92" s="29">
        <f>SAM_working2!AG92</f>
        <v>1014038499.6342</v>
      </c>
      <c r="AH92" s="29">
        <f>SAM_working2!AH92</f>
        <v>54527816.087161303</v>
      </c>
      <c r="AI92" s="29">
        <f>SAM_working2!AI92</f>
        <v>472837602.50029498</v>
      </c>
      <c r="AJ92" s="29">
        <f>SAM_working2!AJ92</f>
        <v>59624739188.605499</v>
      </c>
      <c r="AK92" s="29">
        <f>SAM_working2!AK92</f>
        <v>8773674432.3688202</v>
      </c>
      <c r="AL92" s="29">
        <f>SAM_working2!AL92</f>
        <v>3153427615.18085</v>
      </c>
      <c r="AM92" s="29">
        <f>SAM_working2!AM92</f>
        <v>5417049889.2401104</v>
      </c>
      <c r="AN92" s="29">
        <f>SAM_working2!AN92</f>
        <v>6424715511.4266996</v>
      </c>
      <c r="AO92" s="29">
        <f>SAM_working2!AO92</f>
        <v>2596263256.9188199</v>
      </c>
      <c r="AP92" s="29">
        <f>SAM_working2!AP92</f>
        <v>1948431354.7212501</v>
      </c>
      <c r="AQ92" s="29">
        <f>SAM_working2!AQ92</f>
        <v>5310600799.4047003</v>
      </c>
      <c r="AR92" s="29">
        <f>SAM_working2!AR92</f>
        <v>3288773942.4215498</v>
      </c>
      <c r="AS92" s="29">
        <f>SAM_working2!AS92</f>
        <v>7455529391.9709501</v>
      </c>
      <c r="AT92" s="29">
        <f>SAM_working2!AT92</f>
        <v>4688705001.32059</v>
      </c>
      <c r="AU92" s="29">
        <f>SAM_working2!AU92</f>
        <v>-428613056.09643698</v>
      </c>
      <c r="AV92" s="29">
        <f>SAM_working2!AV92</f>
        <v>107192377.163771</v>
      </c>
      <c r="AW92" s="29">
        <f>SAM_working2!AW92</f>
        <v>819605279.71254003</v>
      </c>
      <c r="AX92" s="29">
        <f>SAM_working2!AX92</f>
        <v>447499862.063959</v>
      </c>
      <c r="AY92" s="29">
        <f>SAM_working2!AY92</f>
        <v>305407245.33177698</v>
      </c>
      <c r="AZ92" s="29">
        <f>SAM_working2!AZ92</f>
        <v>235634015.75875399</v>
      </c>
      <c r="BA92" s="29">
        <f>SAM_working2!BA92</f>
        <v>361060511.37416297</v>
      </c>
      <c r="BB92" s="29">
        <f>SAM_working2!BB92</f>
        <v>244164983.06776601</v>
      </c>
      <c r="BC92" s="29">
        <f>SAM_working2!BC92</f>
        <v>1457311280.8631699</v>
      </c>
      <c r="BD92" s="29">
        <f>SAM_working2!BD92</f>
        <v>2522767348.7230301</v>
      </c>
      <c r="BE92" s="29">
        <f>SAM_working2!BE92</f>
        <v>261329720.51791799</v>
      </c>
      <c r="BF92" s="29">
        <f>SAM_working2!BF92</f>
        <v>753845262.73329699</v>
      </c>
      <c r="BG92" s="29">
        <f>SAM_working2!BG92</f>
        <v>926621983.44835103</v>
      </c>
      <c r="BH92" s="29">
        <f>SAM_working2!BH92</f>
        <v>1268745490.8868799</v>
      </c>
      <c r="BI92" s="29">
        <f>SAM_working2!BI92</f>
        <v>1032562545.4864399</v>
      </c>
      <c r="BJ92" s="29">
        <f>SAM_working2!BJ92</f>
        <v>1295325869.86566</v>
      </c>
      <c r="BK92" s="29">
        <f>SAM_working2!BK92</f>
        <v>1509609198.01442</v>
      </c>
      <c r="BL92" s="29">
        <f>SAM_working2!BL92</f>
        <v>5002864520.8407097</v>
      </c>
      <c r="BM92" s="29">
        <f>SAM_working2!BM92</f>
        <v>91871066.651953995</v>
      </c>
      <c r="BN92" s="29">
        <f>SAM_working2!BN92</f>
        <v>48938603506.488899</v>
      </c>
      <c r="BO92" s="29">
        <f>SAM_working2!BO92</f>
        <v>2011674738.7553201</v>
      </c>
      <c r="BP92" s="29">
        <f>SAM_working2!BP92</f>
        <v>705519991.10068405</v>
      </c>
      <c r="BQ92" s="29">
        <f>SAM_working2!BQ92</f>
        <v>8990224313.8776894</v>
      </c>
      <c r="BR92" s="29">
        <f>SAM_working2!BR92</f>
        <v>1501221183.6616399</v>
      </c>
      <c r="BS92" s="29">
        <f>SAM_working2!BS92</f>
        <v>1527079887.86953</v>
      </c>
      <c r="BT92" s="29">
        <f>SAM_working2!BT92</f>
        <v>647253181.33444595</v>
      </c>
      <c r="BU92" s="29">
        <f>SAM_working2!BU92</f>
        <v>1446401405.36567</v>
      </c>
      <c r="BV92" s="29">
        <f>SAM_working2!BV92</f>
        <v>2380639035.3531098</v>
      </c>
      <c r="BW92" s="29">
        <f>SAM_working2!BW92</f>
        <v>1533971971.73121</v>
      </c>
      <c r="BX92" s="29">
        <f>SAM_working2!BX92</f>
        <v>792192619.53333497</v>
      </c>
      <c r="BY92" s="29">
        <f>SAM_working2!BY92</f>
        <v>-286594934.54971099</v>
      </c>
      <c r="BZ92" s="29">
        <f>SAM_working2!BZ92</f>
        <v>1126678396.61955</v>
      </c>
      <c r="CA92" s="29">
        <f>SAM_working2!CA92</f>
        <v>31101452.7207103</v>
      </c>
      <c r="CB92" s="29">
        <f>SAM_working2!CB92</f>
        <v>1663872468.6814899</v>
      </c>
      <c r="CC92" s="29">
        <f>SAM_working2!CC92</f>
        <v>1703229497.26004</v>
      </c>
      <c r="CD92" s="29">
        <f>SAM_working2!CD92</f>
        <v>13861445238.911301</v>
      </c>
      <c r="CE92" s="29">
        <f>SAM_working2!CE92</f>
        <v>5850977685.04741</v>
      </c>
      <c r="CF92" s="29">
        <f>SAM_working2!CF92</f>
        <v>1404300505.3850801</v>
      </c>
      <c r="CG92" s="29">
        <f>SAM_working2!CG92</f>
        <v>454863954.04857397</v>
      </c>
      <c r="CH92" s="29">
        <f>SAM_working2!CH92</f>
        <v>0</v>
      </c>
      <c r="CI92" s="29">
        <f>SAM_working2!CI92</f>
        <v>-7527560280.9877005</v>
      </c>
      <c r="CJ92" s="29">
        <f>SAM_working2!CJ92</f>
        <v>0</v>
      </c>
      <c r="CK92" s="29">
        <f>SAM_working2!CK92</f>
        <v>0</v>
      </c>
      <c r="CL92" s="29">
        <f>SAM_working2!CL92</f>
        <v>0</v>
      </c>
      <c r="CM92" s="29">
        <f>SAM_working2!CM92</f>
        <v>0</v>
      </c>
      <c r="CN92" s="29">
        <f>SAM_working2!CN92</f>
        <v>0</v>
      </c>
      <c r="CO92" s="29">
        <f>SAM_working2!CO92</f>
        <v>0</v>
      </c>
      <c r="CP92" s="29">
        <f>SAM_working2!CP92</f>
        <v>0</v>
      </c>
      <c r="CQ92" s="29">
        <f>SAM_working2!CQ92</f>
        <v>0</v>
      </c>
      <c r="CR92" s="29">
        <f>SAM_working2!CR92</f>
        <v>0</v>
      </c>
      <c r="CS92" s="29">
        <f>SAM_working2!CS92</f>
        <v>0</v>
      </c>
      <c r="CT92" s="29">
        <f>SAM_working2!CT92</f>
        <v>0</v>
      </c>
      <c r="CU92" s="29">
        <f>SAM_working2!CU92</f>
        <v>0</v>
      </c>
      <c r="CV92" s="29">
        <f>SAM_working2!CV92</f>
        <v>0</v>
      </c>
      <c r="CW92" s="29">
        <f>SAM_working2!CW92</f>
        <v>0</v>
      </c>
      <c r="CX92" s="29">
        <f>SAM_working2!CX92</f>
        <v>0</v>
      </c>
      <c r="CY92" s="29">
        <f>SAM_working2!CY92</f>
        <v>0</v>
      </c>
      <c r="CZ92" s="29">
        <f>SAM_working2!CZ92</f>
        <v>0</v>
      </c>
      <c r="DA92" s="29">
        <f>SAM_working2!DA92</f>
        <v>0</v>
      </c>
      <c r="DB92" s="29">
        <f>SAM_working2!DB92</f>
        <v>0</v>
      </c>
      <c r="DC92" s="29">
        <f>SAM_working2!DC92</f>
        <v>0</v>
      </c>
      <c r="DD92" s="29">
        <f>SAM_working2!DD92</f>
        <v>0</v>
      </c>
      <c r="DE92" s="29">
        <f>SAM_working2!DE92</f>
        <v>0</v>
      </c>
      <c r="DF92" s="29">
        <f>SAM_working2!DF92</f>
        <v>0</v>
      </c>
      <c r="DG92" s="29">
        <f>SAM_working2!DG92</f>
        <v>0</v>
      </c>
      <c r="DH92" s="29">
        <f>SAM_working2!DH92</f>
        <v>0</v>
      </c>
      <c r="DI92" s="29">
        <f>SAM_working2!DI92</f>
        <v>0</v>
      </c>
      <c r="DJ92" s="29">
        <f t="shared" si="1"/>
        <v>246112133974.58804</v>
      </c>
    </row>
    <row r="93" spans="1:114">
      <c r="A93" t="s">
        <v>110</v>
      </c>
      <c r="B93" s="29">
        <f>SAM_working2!B93</f>
        <v>6560.9696902707101</v>
      </c>
      <c r="C93" s="29">
        <f>SAM_working2!C93</f>
        <v>0</v>
      </c>
      <c r="D93" s="60">
        <f>SAM_working2!D93-FV_proportion_col!G93</f>
        <v>0</v>
      </c>
      <c r="E93" s="60">
        <f>SAM_working2!E93-FV_proportion_col!H93</f>
        <v>0</v>
      </c>
      <c r="F93" s="29">
        <f>SAM_working2!F93</f>
        <v>91407.178722306402</v>
      </c>
      <c r="G93" s="29">
        <f>SAM_working2!G93</f>
        <v>26.7079655203386</v>
      </c>
      <c r="H93" s="29">
        <f>SAM_working2!H93</f>
        <v>305.39687756161601</v>
      </c>
      <c r="I93" s="29">
        <f>SAM_working2!I93</f>
        <v>244.63562674437699</v>
      </c>
      <c r="J93" s="29">
        <f>SAM_working2!J93</f>
        <v>54300.637139950602</v>
      </c>
      <c r="K93" s="29">
        <f>SAM_working2!K93</f>
        <v>427.20154646702599</v>
      </c>
      <c r="L93" s="29">
        <f>SAM_working2!L93</f>
        <v>26173.785213727198</v>
      </c>
      <c r="M93" s="29">
        <f>SAM_working2!M93</f>
        <v>455274.51650687499</v>
      </c>
      <c r="N93" s="29">
        <f>SAM_working2!N93</f>
        <v>939287.65283537901</v>
      </c>
      <c r="O93" s="29">
        <f>SAM_working2!O93</f>
        <v>576033.28394100198</v>
      </c>
      <c r="P93" s="29">
        <f>SAM_working2!P93</f>
        <v>134880.60121037799</v>
      </c>
      <c r="Q93" s="29">
        <f>SAM_working2!Q93</f>
        <v>2102.9171907211999</v>
      </c>
      <c r="R93" s="29">
        <f>SAM_working2!R93</f>
        <v>8105.0566945314104</v>
      </c>
      <c r="S93" s="29">
        <f>SAM_working2!S93</f>
        <v>22410.113630986802</v>
      </c>
      <c r="T93" s="29">
        <f>SAM_working2!T93</f>
        <v>0</v>
      </c>
      <c r="U93" s="29">
        <f>SAM_working2!U93</f>
        <v>32867.1246133643</v>
      </c>
      <c r="V93" s="29">
        <f>SAM_working2!V93</f>
        <v>156547.09958885401</v>
      </c>
      <c r="W93" s="29">
        <f>SAM_working2!W93</f>
        <v>48661.624686579002</v>
      </c>
      <c r="X93" s="29">
        <f>SAM_working2!X93</f>
        <v>1859801.6232996399</v>
      </c>
      <c r="Y93" s="29">
        <f>SAM_working2!Y93</f>
        <v>393553.02939180599</v>
      </c>
      <c r="Z93" s="29">
        <f>SAM_working2!Z93</f>
        <v>116351.583449376</v>
      </c>
      <c r="AA93" s="29">
        <f>SAM_working2!AA93</f>
        <v>74330.374473410295</v>
      </c>
      <c r="AB93" s="29">
        <f>SAM_working2!AB93</f>
        <v>1681781.8429193201</v>
      </c>
      <c r="AC93" s="29">
        <f>SAM_working2!AC93</f>
        <v>292367.83722021099</v>
      </c>
      <c r="AD93" s="29">
        <f>SAM_working2!AD93</f>
        <v>220495.39339371101</v>
      </c>
      <c r="AE93" s="29">
        <f>SAM_working2!AE93</f>
        <v>1686360.34935036</v>
      </c>
      <c r="AF93" s="29">
        <f>SAM_working2!AF93</f>
        <v>119384.651459138</v>
      </c>
      <c r="AG93" s="29">
        <f>SAM_working2!AG93</f>
        <v>498560.616375043</v>
      </c>
      <c r="AH93" s="29">
        <f>SAM_working2!AH93</f>
        <v>29334.432887814401</v>
      </c>
      <c r="AI93" s="29">
        <f>SAM_working2!AI93</f>
        <v>229788.150161111</v>
      </c>
      <c r="AJ93" s="29">
        <f>SAM_working2!AJ93</f>
        <v>1838402.4839108801</v>
      </c>
      <c r="AK93" s="29">
        <f>SAM_working2!AK93</f>
        <v>32251.0674364271</v>
      </c>
      <c r="AL93" s="29">
        <f>SAM_working2!AL93</f>
        <v>10328.974604896401</v>
      </c>
      <c r="AM93" s="29">
        <f>SAM_working2!AM93</f>
        <v>4246.3860220523502</v>
      </c>
      <c r="AN93" s="29">
        <f>SAM_working2!AN93</f>
        <v>161910.932580333</v>
      </c>
      <c r="AO93" s="29">
        <f>SAM_working2!AO93</f>
        <v>49109.217099007699</v>
      </c>
      <c r="AP93" s="29">
        <f>SAM_working2!AP93</f>
        <v>23665.873966972398</v>
      </c>
      <c r="AQ93" s="29">
        <f>SAM_working2!AQ93</f>
        <v>126341.863705</v>
      </c>
      <c r="AR93" s="29">
        <f>SAM_working2!AR93</f>
        <v>64453.752297391598</v>
      </c>
      <c r="AS93" s="29">
        <f>SAM_working2!AS93</f>
        <v>209512.53265635099</v>
      </c>
      <c r="AT93" s="29">
        <f>SAM_working2!AT93</f>
        <v>3457619.71592368</v>
      </c>
      <c r="AU93" s="29">
        <f>SAM_working2!AU93</f>
        <v>14517.914174134101</v>
      </c>
      <c r="AV93" s="29">
        <f>SAM_working2!AV93</f>
        <v>236125.21218467999</v>
      </c>
      <c r="AW93" s="29">
        <f>SAM_working2!AW93</f>
        <v>300656.74680067401</v>
      </c>
      <c r="AX93" s="29">
        <f>SAM_working2!AX93</f>
        <v>8793.05081386253</v>
      </c>
      <c r="AY93" s="29">
        <f>SAM_working2!AY93</f>
        <v>33373.756250532002</v>
      </c>
      <c r="AZ93" s="29">
        <f>SAM_working2!AZ93</f>
        <v>214291.67751241001</v>
      </c>
      <c r="BA93" s="29">
        <f>SAM_working2!BA93</f>
        <v>47633.414327260201</v>
      </c>
      <c r="BB93" s="29">
        <f>SAM_working2!BB93</f>
        <v>21574.763116403199</v>
      </c>
      <c r="BC93" s="29">
        <f>SAM_working2!BC93</f>
        <v>171135.795251692</v>
      </c>
      <c r="BD93" s="29">
        <f>SAM_working2!BD93</f>
        <v>202602.739134239</v>
      </c>
      <c r="BE93" s="29">
        <f>SAM_working2!BE93</f>
        <v>76193.849563489493</v>
      </c>
      <c r="BF93" s="29">
        <f>SAM_working2!BF93</f>
        <v>1121656.0471342499</v>
      </c>
      <c r="BG93" s="29">
        <f>SAM_working2!BG93</f>
        <v>219607.399329768</v>
      </c>
      <c r="BH93" s="29">
        <f>SAM_working2!BH93</f>
        <v>226677.916893849</v>
      </c>
      <c r="BI93" s="29">
        <f>SAM_working2!BI93</f>
        <v>191137.08149155599</v>
      </c>
      <c r="BJ93" s="29">
        <f>SAM_working2!BJ93</f>
        <v>6385190.0556412898</v>
      </c>
      <c r="BK93" s="29">
        <f>SAM_working2!BK93</f>
        <v>334742.33057466702</v>
      </c>
      <c r="BL93" s="29">
        <f>SAM_working2!BL93</f>
        <v>201905.598466225</v>
      </c>
      <c r="BM93" s="29">
        <f>SAM_working2!BM93</f>
        <v>41936.334058102097</v>
      </c>
      <c r="BN93" s="29">
        <f>SAM_working2!BN93</f>
        <v>451329.49275208398</v>
      </c>
      <c r="BO93" s="29">
        <f>SAM_working2!BO93</f>
        <v>212816.583635458</v>
      </c>
      <c r="BP93" s="29">
        <f>SAM_working2!BP93</f>
        <v>542249.89658731595</v>
      </c>
      <c r="BQ93" s="29">
        <f>SAM_working2!BQ93</f>
        <v>1695834.2701258101</v>
      </c>
      <c r="BR93" s="29">
        <f>SAM_working2!BR93</f>
        <v>457503.33631145803</v>
      </c>
      <c r="BS93" s="29">
        <f>SAM_working2!BS93</f>
        <v>277280.883563201</v>
      </c>
      <c r="BT93" s="29">
        <f>SAM_working2!BT93</f>
        <v>26904.238148335298</v>
      </c>
      <c r="BU93" s="29">
        <f>SAM_working2!BU93</f>
        <v>337655.58383767703</v>
      </c>
      <c r="BV93" s="29">
        <f>SAM_working2!BV93</f>
        <v>0</v>
      </c>
      <c r="BW93" s="29">
        <f>SAM_working2!BW93</f>
        <v>0</v>
      </c>
      <c r="BX93" s="29">
        <f>SAM_working2!BX93</f>
        <v>63156.453915733997</v>
      </c>
      <c r="BY93" s="29">
        <f>SAM_working2!BY93</f>
        <v>0</v>
      </c>
      <c r="BZ93" s="29">
        <f>SAM_working2!BZ93</f>
        <v>291160.03333487699</v>
      </c>
      <c r="CA93" s="29">
        <f>SAM_working2!CA93</f>
        <v>2792.1209990054999</v>
      </c>
      <c r="CB93" s="29">
        <f>SAM_working2!CB93</f>
        <v>171095.672924554</v>
      </c>
      <c r="CC93" s="29">
        <f>SAM_working2!CC93</f>
        <v>140818.29889251199</v>
      </c>
      <c r="CD93" s="29">
        <f>SAM_working2!CD93</f>
        <v>596227.38064219395</v>
      </c>
      <c r="CE93" s="29">
        <f>SAM_working2!CE93</f>
        <v>2269708.0030326499</v>
      </c>
      <c r="CF93" s="29">
        <f>SAM_working2!CF93</f>
        <v>596656.53651381098</v>
      </c>
      <c r="CG93" s="29">
        <f>SAM_working2!CG93</f>
        <v>12768.4311131253</v>
      </c>
      <c r="CH93" s="29">
        <f>SAM_working2!CH93</f>
        <v>0</v>
      </c>
      <c r="CI93" s="29">
        <f>SAM_working2!CI93</f>
        <v>1564.4003025935699</v>
      </c>
      <c r="CJ93" s="29">
        <f>SAM_working2!CJ93</f>
        <v>0</v>
      </c>
      <c r="CK93" s="29">
        <f>SAM_working2!CK93</f>
        <v>2654074371.5504484</v>
      </c>
      <c r="CL93" s="29">
        <f>SAM_working2!CL93</f>
        <v>106920782.80274101</v>
      </c>
      <c r="CM93" s="29">
        <f>SAM_working2!CM93</f>
        <v>506844002.47426677</v>
      </c>
      <c r="CN93" s="29">
        <f>SAM_working2!CN93</f>
        <v>0</v>
      </c>
      <c r="CO93" s="29">
        <f>SAM_working2!CO93</f>
        <v>2099252.353226338</v>
      </c>
      <c r="CP93" s="29">
        <f>SAM_working2!CP93</f>
        <v>4631180.2133264598</v>
      </c>
      <c r="CQ93" s="29">
        <f>SAM_working2!CQ93</f>
        <v>6439285.0717123598</v>
      </c>
      <c r="CR93" s="29">
        <f>SAM_working2!CR93</f>
        <v>4628741.5548529802</v>
      </c>
      <c r="CS93" s="29">
        <f>SAM_working2!CS93</f>
        <v>15970807.00216849</v>
      </c>
      <c r="CT93" s="29">
        <f>SAM_working2!CT93</f>
        <v>26453290.413972542</v>
      </c>
      <c r="CU93" s="29">
        <f>SAM_working2!CU93</f>
        <v>42244653.959747568</v>
      </c>
      <c r="CV93" s="29">
        <f>SAM_working2!CV93</f>
        <v>30852526.87425302</v>
      </c>
      <c r="CW93" s="29">
        <f>SAM_working2!CW93</f>
        <v>144538097.15097779</v>
      </c>
      <c r="CX93" s="29">
        <f>SAM_working2!CX93</f>
        <v>17367832068.755707</v>
      </c>
      <c r="CY93" s="29">
        <f>SAM_working2!CY93</f>
        <v>5820581.5860067504</v>
      </c>
      <c r="CZ93" s="29">
        <f>SAM_working2!CZ93</f>
        <v>0</v>
      </c>
      <c r="DA93" s="29">
        <f>SAM_working2!DA93</f>
        <v>5897248879.6054068</v>
      </c>
      <c r="DB93" s="29">
        <f>SAM_working2!DB93</f>
        <v>0</v>
      </c>
      <c r="DC93" s="29">
        <f>SAM_working2!DC93</f>
        <v>0</v>
      </c>
      <c r="DD93" s="29">
        <f>SAM_working2!DD93</f>
        <v>0</v>
      </c>
      <c r="DE93" s="29">
        <f>SAM_working2!DE93</f>
        <v>867377011.93129301</v>
      </c>
      <c r="DF93" s="29">
        <f>SAM_working2!DF93</f>
        <v>47407428627.303375</v>
      </c>
      <c r="DG93" s="29">
        <f>SAM_working2!DG93</f>
        <v>7197.2240095644702</v>
      </c>
      <c r="DH93" s="29">
        <f>SAM_working2!DH93</f>
        <v>281748693.19016391</v>
      </c>
      <c r="DI93" s="29">
        <f>SAM_working2!DI93</f>
        <v>92967973.187476695</v>
      </c>
      <c r="DJ93" s="29">
        <f t="shared" si="1"/>
        <v>75500060866.692749</v>
      </c>
    </row>
    <row r="94" spans="1:114">
      <c r="A94" t="s">
        <v>111</v>
      </c>
      <c r="B94" s="29">
        <f>SAM_working2!B94</f>
        <v>8640.0552361702503</v>
      </c>
      <c r="C94" s="29">
        <f>SAM_working2!C94</f>
        <v>0</v>
      </c>
      <c r="D94" s="60">
        <f>SAM_working2!D94-FV_proportion_col!G94</f>
        <v>0</v>
      </c>
      <c r="E94" s="60">
        <f>SAM_working2!E94-FV_proportion_col!H94</f>
        <v>0</v>
      </c>
      <c r="F94" s="29">
        <f>SAM_working2!F94</f>
        <v>120372.91900835199</v>
      </c>
      <c r="G94" s="29">
        <f>SAM_working2!G94</f>
        <v>35.171370732538001</v>
      </c>
      <c r="H94" s="29">
        <f>SAM_working2!H94</f>
        <v>402.17315665992902</v>
      </c>
      <c r="I94" s="29">
        <f>SAM_working2!I94</f>
        <v>322.15745958115099</v>
      </c>
      <c r="J94" s="29">
        <f>SAM_working2!J94</f>
        <v>71507.799364495004</v>
      </c>
      <c r="K94" s="29">
        <f>SAM_working2!K94</f>
        <v>562.57613320877294</v>
      </c>
      <c r="L94" s="29">
        <f>SAM_working2!L94</f>
        <v>34467.915668259797</v>
      </c>
      <c r="M94" s="29">
        <f>SAM_working2!M94</f>
        <v>599545.06055305398</v>
      </c>
      <c r="N94" s="29">
        <f>SAM_working2!N94</f>
        <v>1236935.63394826</v>
      </c>
      <c r="O94" s="29">
        <f>SAM_working2!O94</f>
        <v>758570.70312383201</v>
      </c>
      <c r="P94" s="29">
        <f>SAM_working2!P94</f>
        <v>177622.50090465401</v>
      </c>
      <c r="Q94" s="29">
        <f>SAM_working2!Q94</f>
        <v>2769.3041642711</v>
      </c>
      <c r="R94" s="29">
        <f>SAM_working2!R94</f>
        <v>10673.443231552699</v>
      </c>
      <c r="S94" s="29">
        <f>SAM_working2!S94</f>
        <v>29511.5857504577</v>
      </c>
      <c r="T94" s="29">
        <f>SAM_working2!T94</f>
        <v>0</v>
      </c>
      <c r="U94" s="29">
        <f>SAM_working2!U94</f>
        <v>43282.286844681599</v>
      </c>
      <c r="V94" s="29">
        <f>SAM_working2!V94</f>
        <v>206154.8294478</v>
      </c>
      <c r="W94" s="29">
        <f>SAM_working2!W94</f>
        <v>64081.857564027399</v>
      </c>
      <c r="X94" s="29">
        <f>SAM_working2!X94</f>
        <v>2449148.4509456698</v>
      </c>
      <c r="Y94" s="29">
        <f>SAM_working2!Y94</f>
        <v>518264.84084352403</v>
      </c>
      <c r="Z94" s="29">
        <f>SAM_working2!Z94</f>
        <v>153221.879581188</v>
      </c>
      <c r="AA94" s="29">
        <f>SAM_working2!AA94</f>
        <v>97884.698679195702</v>
      </c>
      <c r="AB94" s="29">
        <f>SAM_working2!AB94</f>
        <v>2214716.5288019502</v>
      </c>
      <c r="AC94" s="29">
        <f>SAM_working2!AC94</f>
        <v>385015.38371807802</v>
      </c>
      <c r="AD94" s="29">
        <f>SAM_working2!AD94</f>
        <v>290367.501783741</v>
      </c>
      <c r="AE94" s="29">
        <f>SAM_working2!AE94</f>
        <v>2220745.90408195</v>
      </c>
      <c r="AF94" s="29">
        <f>SAM_working2!AF94</f>
        <v>157216.08720239799</v>
      </c>
      <c r="AG94" s="29">
        <f>SAM_working2!AG94</f>
        <v>656547.95973942801</v>
      </c>
      <c r="AH94" s="29">
        <f>SAM_working2!AH94</f>
        <v>38630.131282009999</v>
      </c>
      <c r="AI94" s="29">
        <f>SAM_working2!AI94</f>
        <v>302605.011718544</v>
      </c>
      <c r="AJ94" s="29">
        <f>SAM_working2!AJ94</f>
        <v>2420968.2039618199</v>
      </c>
      <c r="AK94" s="29">
        <f>SAM_working2!AK94</f>
        <v>42471.009199965498</v>
      </c>
      <c r="AL94" s="29">
        <f>SAM_working2!AL94</f>
        <v>13602.0916620974</v>
      </c>
      <c r="AM94" s="29">
        <f>SAM_working2!AM94</f>
        <v>5592.0102540695898</v>
      </c>
      <c r="AN94" s="29">
        <f>SAM_working2!AN94</f>
        <v>213218.39101137401</v>
      </c>
      <c r="AO94" s="29">
        <f>SAM_working2!AO94</f>
        <v>64671.2861621216</v>
      </c>
      <c r="AP94" s="29">
        <f>SAM_working2!AP94</f>
        <v>31165.2801246897</v>
      </c>
      <c r="AQ94" s="29">
        <f>SAM_working2!AQ94</f>
        <v>166377.94908131301</v>
      </c>
      <c r="AR94" s="29">
        <f>SAM_working2!AR94</f>
        <v>84878.304018642899</v>
      </c>
      <c r="AS94" s="29">
        <f>SAM_working2!AS94</f>
        <v>275904.31601980299</v>
      </c>
      <c r="AT94" s="29">
        <f>SAM_working2!AT94</f>
        <v>4553294.2143525202</v>
      </c>
      <c r="AU94" s="29">
        <f>SAM_working2!AU94</f>
        <v>19118.451433254901</v>
      </c>
      <c r="AV94" s="29">
        <f>SAM_working2!AV94</f>
        <v>310950.20587480901</v>
      </c>
      <c r="AW94" s="29">
        <f>SAM_working2!AW94</f>
        <v>395930.940412239</v>
      </c>
      <c r="AX94" s="29">
        <f>SAM_working2!AX94</f>
        <v>11579.4536955236</v>
      </c>
      <c r="AY94" s="29">
        <f>SAM_working2!AY94</f>
        <v>43949.463426218201</v>
      </c>
      <c r="AZ94" s="29">
        <f>SAM_working2!AZ94</f>
        <v>282197.90941945498</v>
      </c>
      <c r="BA94" s="29">
        <f>SAM_working2!BA94</f>
        <v>62727.820780091199</v>
      </c>
      <c r="BB94" s="29">
        <f>SAM_working2!BB94</f>
        <v>28411.5235754612</v>
      </c>
      <c r="BC94" s="29">
        <f>SAM_working2!BC94</f>
        <v>225366.49209844699</v>
      </c>
      <c r="BD94" s="29">
        <f>SAM_working2!BD94</f>
        <v>266804.89923845202</v>
      </c>
      <c r="BE94" s="29">
        <f>SAM_working2!BE94</f>
        <v>100338.68467053201</v>
      </c>
      <c r="BF94" s="29">
        <f>SAM_working2!BF94</f>
        <v>1477094.18892688</v>
      </c>
      <c r="BG94" s="29">
        <f>SAM_working2!BG94</f>
        <v>289198.11400662101</v>
      </c>
      <c r="BH94" s="29">
        <f>SAM_working2!BH94</f>
        <v>298509.18617824902</v>
      </c>
      <c r="BI94" s="29">
        <f>SAM_working2!BI94</f>
        <v>251705.924539834</v>
      </c>
      <c r="BJ94" s="29">
        <f>SAM_working2!BJ94</f>
        <v>8408573.3326881807</v>
      </c>
      <c r="BK94" s="29">
        <f>SAM_working2!BK94</f>
        <v>440817.800200834</v>
      </c>
      <c r="BL94" s="29">
        <f>SAM_working2!BL94</f>
        <v>265886.84380406199</v>
      </c>
      <c r="BM94" s="29">
        <f>SAM_working2!BM94</f>
        <v>55225.410231934802</v>
      </c>
      <c r="BN94" s="29">
        <f>SAM_working2!BN94</f>
        <v>594349.91033006995</v>
      </c>
      <c r="BO94" s="29">
        <f>SAM_working2!BO94</f>
        <v>280255.37757171597</v>
      </c>
      <c r="BP94" s="29">
        <f>SAM_working2!BP94</f>
        <v>714081.80185156595</v>
      </c>
      <c r="BQ94" s="29">
        <f>SAM_working2!BQ94</f>
        <v>2233221.9865312199</v>
      </c>
      <c r="BR94" s="29">
        <f>SAM_working2!BR94</f>
        <v>602480.16422402801</v>
      </c>
      <c r="BS94" s="29">
        <f>SAM_working2!BS94</f>
        <v>365147.571626916</v>
      </c>
      <c r="BT94" s="29">
        <f>SAM_working2!BT94</f>
        <v>35429.839591151198</v>
      </c>
      <c r="BU94" s="29">
        <f>SAM_working2!BU94</f>
        <v>444654.22534797102</v>
      </c>
      <c r="BV94" s="29">
        <f>SAM_working2!BV94</f>
        <v>0</v>
      </c>
      <c r="BW94" s="29">
        <f>SAM_working2!BW94</f>
        <v>0</v>
      </c>
      <c r="BX94" s="29">
        <f>SAM_working2!BX94</f>
        <v>83169.908734949204</v>
      </c>
      <c r="BY94" s="29">
        <f>SAM_working2!BY94</f>
        <v>0</v>
      </c>
      <c r="BZ94" s="29">
        <f>SAM_working2!BZ94</f>
        <v>383424.84256694</v>
      </c>
      <c r="CA94" s="29">
        <f>SAM_working2!CA94</f>
        <v>3676.9076518143502</v>
      </c>
      <c r="CB94" s="29">
        <f>SAM_working2!CB94</f>
        <v>225313.65553022001</v>
      </c>
      <c r="CC94" s="29">
        <f>SAM_working2!CC94</f>
        <v>185441.77737919701</v>
      </c>
      <c r="CD94" s="29">
        <f>SAM_working2!CD94</f>
        <v>785164.045141796</v>
      </c>
      <c r="CE94" s="29">
        <f>SAM_working2!CE94</f>
        <v>2988948.8051225301</v>
      </c>
      <c r="CF94" s="29">
        <f>SAM_working2!CF94</f>
        <v>785729.19490025099</v>
      </c>
      <c r="CG94" s="29">
        <f>SAM_working2!CG94</f>
        <v>16814.5800551756</v>
      </c>
      <c r="CH94" s="29">
        <f>SAM_working2!CH94</f>
        <v>0</v>
      </c>
      <c r="CI94" s="29">
        <f>SAM_working2!CI94</f>
        <v>2060.1383124713402</v>
      </c>
      <c r="CJ94" s="29">
        <f>SAM_working2!CJ94</f>
        <v>0</v>
      </c>
      <c r="CK94" s="29">
        <f>SAM_working2!CK94</f>
        <v>10972528225.031811</v>
      </c>
      <c r="CL94" s="29">
        <f>SAM_working2!CL94</f>
        <v>1058214725.77561</v>
      </c>
      <c r="CM94" s="29">
        <f>SAM_working2!CM94</f>
        <v>900533229.34328103</v>
      </c>
      <c r="CN94" s="29">
        <f>SAM_working2!CN94</f>
        <v>0</v>
      </c>
      <c r="CO94" s="29">
        <f>SAM_working2!CO94</f>
        <v>4567602.6769347694</v>
      </c>
      <c r="CP94" s="29">
        <f>SAM_working2!CP94</f>
        <v>12406715.18900129</v>
      </c>
      <c r="CQ94" s="29">
        <f>SAM_working2!CQ94</f>
        <v>18048701.43218125</v>
      </c>
      <c r="CR94" s="29">
        <f>SAM_working2!CR94</f>
        <v>12226527.231390731</v>
      </c>
      <c r="CS94" s="29">
        <f>SAM_working2!CS94</f>
        <v>44552259.935940832</v>
      </c>
      <c r="CT94" s="29">
        <f>SAM_working2!CT94</f>
        <v>74762646.191794828</v>
      </c>
      <c r="CU94" s="29">
        <f>SAM_working2!CU94</f>
        <v>116841613.2960227</v>
      </c>
      <c r="CV94" s="29">
        <f>SAM_working2!CV94</f>
        <v>82562071.327861309</v>
      </c>
      <c r="CW94" s="29">
        <f>SAM_working2!CW94</f>
        <v>407498598.87929422</v>
      </c>
      <c r="CX94" s="29">
        <f>SAM_working2!CX94</f>
        <v>50078032561.63839</v>
      </c>
      <c r="CY94" s="29">
        <f>SAM_working2!CY94</f>
        <v>7665047.8182073096</v>
      </c>
      <c r="CZ94" s="29">
        <f>SAM_working2!CZ94</f>
        <v>0</v>
      </c>
      <c r="DA94" s="29">
        <f>SAM_working2!DA94</f>
        <v>16983622394.638363</v>
      </c>
      <c r="DB94" s="29">
        <f>SAM_working2!DB94</f>
        <v>0</v>
      </c>
      <c r="DC94" s="29">
        <f>SAM_working2!DC94</f>
        <v>0</v>
      </c>
      <c r="DD94" s="29">
        <f>SAM_working2!DD94</f>
        <v>0</v>
      </c>
      <c r="DE94" s="29">
        <f>SAM_working2!DE94</f>
        <v>2723889389.3171101</v>
      </c>
      <c r="DF94" s="29">
        <f>SAM_working2!DF94</f>
        <v>27293475984.641071</v>
      </c>
      <c r="DG94" s="29">
        <f>SAM_working2!DG94</f>
        <v>9477.9302336880592</v>
      </c>
      <c r="DH94" s="29">
        <f>SAM_working2!DH94</f>
        <v>375997830.52188683</v>
      </c>
      <c r="DI94" s="29">
        <f>SAM_working2!DI94</f>
        <v>156811349.63180339</v>
      </c>
      <c r="DJ94" s="29">
        <f t="shared" si="1"/>
        <v>111368932669.233</v>
      </c>
    </row>
    <row r="95" spans="1:114">
      <c r="A95" t="s">
        <v>112</v>
      </c>
      <c r="B95" s="29">
        <f>SAM_working2!B95</f>
        <v>7692.5699881546498</v>
      </c>
      <c r="C95" s="29">
        <f>SAM_working2!C95</f>
        <v>0</v>
      </c>
      <c r="D95" s="60">
        <f>SAM_working2!D95-FV_proportion_col!G95</f>
        <v>0</v>
      </c>
      <c r="E95" s="60">
        <f>SAM_working2!E95-FV_proportion_col!H95</f>
        <v>0</v>
      </c>
      <c r="F95" s="29">
        <f>SAM_working2!F95</f>
        <v>107172.590780874</v>
      </c>
      <c r="G95" s="29">
        <f>SAM_working2!G95</f>
        <v>31.314409867049498</v>
      </c>
      <c r="H95" s="29">
        <f>SAM_working2!H95</f>
        <v>358.07006672967799</v>
      </c>
      <c r="I95" s="29">
        <f>SAM_working2!I95</f>
        <v>286.82904649260001</v>
      </c>
      <c r="J95" s="29">
        <f>SAM_working2!J95</f>
        <v>63666.115120130104</v>
      </c>
      <c r="K95" s="29">
        <f>SAM_working2!K95</f>
        <v>500.88294114797202</v>
      </c>
      <c r="L95" s="29">
        <f>SAM_working2!L95</f>
        <v>30688.097052192999</v>
      </c>
      <c r="M95" s="29">
        <f>SAM_working2!M95</f>
        <v>533797.78407540498</v>
      </c>
      <c r="N95" s="29">
        <f>SAM_working2!N95</f>
        <v>1101290.86850689</v>
      </c>
      <c r="O95" s="29">
        <f>SAM_working2!O95</f>
        <v>675384.36563633697</v>
      </c>
      <c r="P95" s="29">
        <f>SAM_working2!P95</f>
        <v>158144.07226935399</v>
      </c>
      <c r="Q95" s="29">
        <f>SAM_working2!Q95</f>
        <v>2465.6168878367298</v>
      </c>
      <c r="R95" s="29">
        <f>SAM_working2!R95</f>
        <v>9502.9727043399398</v>
      </c>
      <c r="S95" s="29">
        <f>SAM_working2!S95</f>
        <v>26275.287905155899</v>
      </c>
      <c r="T95" s="29">
        <f>SAM_working2!T95</f>
        <v>0</v>
      </c>
      <c r="U95" s="29">
        <f>SAM_working2!U95</f>
        <v>38535.8671558309</v>
      </c>
      <c r="V95" s="29">
        <f>SAM_working2!V95</f>
        <v>183547.49021561001</v>
      </c>
      <c r="W95" s="29">
        <f>SAM_working2!W95</f>
        <v>57054.516528848297</v>
      </c>
      <c r="X95" s="29">
        <f>SAM_working2!X95</f>
        <v>2180570.0722153201</v>
      </c>
      <c r="Y95" s="29">
        <f>SAM_working2!Y95</f>
        <v>461430.911216698</v>
      </c>
      <c r="Z95" s="29">
        <f>SAM_working2!Z95</f>
        <v>136419.270499634</v>
      </c>
      <c r="AA95" s="29">
        <f>SAM_working2!AA95</f>
        <v>87150.472395927194</v>
      </c>
      <c r="AB95" s="29">
        <f>SAM_working2!AB95</f>
        <v>1971846.41024165</v>
      </c>
      <c r="AC95" s="29">
        <f>SAM_working2!AC95</f>
        <v>342793.84851251799</v>
      </c>
      <c r="AD95" s="29">
        <f>SAM_working2!AD95</f>
        <v>258525.23724687801</v>
      </c>
      <c r="AE95" s="29">
        <f>SAM_working2!AE95</f>
        <v>1977214.59251114</v>
      </c>
      <c r="AF95" s="29">
        <f>SAM_working2!AF95</f>
        <v>139975.46555088201</v>
      </c>
      <c r="AG95" s="29">
        <f>SAM_working2!AG95</f>
        <v>584549.63455932296</v>
      </c>
      <c r="AH95" s="29">
        <f>SAM_working2!AH95</f>
        <v>34393.876013017703</v>
      </c>
      <c r="AI95" s="29">
        <f>SAM_working2!AI95</f>
        <v>269420.75806023099</v>
      </c>
      <c r="AJ95" s="29">
        <f>SAM_working2!AJ95</f>
        <v>2155480.1258803401</v>
      </c>
      <c r="AK95" s="29">
        <f>SAM_working2!AK95</f>
        <v>37813.5557942464</v>
      </c>
      <c r="AL95" s="29">
        <f>SAM_working2!AL95</f>
        <v>12110.4598565459</v>
      </c>
      <c r="AM95" s="29">
        <f>SAM_working2!AM95</f>
        <v>4978.7795422678601</v>
      </c>
      <c r="AN95" s="29">
        <f>SAM_working2!AN95</f>
        <v>189836.44789101399</v>
      </c>
      <c r="AO95" s="29">
        <f>SAM_working2!AO95</f>
        <v>57579.307241398099</v>
      </c>
      <c r="AP95" s="29">
        <f>SAM_working2!AP95</f>
        <v>27747.634940570901</v>
      </c>
      <c r="AQ95" s="29">
        <f>SAM_working2!AQ95</f>
        <v>148132.619851275</v>
      </c>
      <c r="AR95" s="29">
        <f>SAM_working2!AR95</f>
        <v>75570.384250077303</v>
      </c>
      <c r="AS95" s="29">
        <f>SAM_working2!AS95</f>
        <v>245648.112541123</v>
      </c>
      <c r="AT95" s="29">
        <f>SAM_working2!AT95</f>
        <v>4053971.12207491</v>
      </c>
      <c r="AU95" s="29">
        <f>SAM_working2!AU95</f>
        <v>17021.884894874602</v>
      </c>
      <c r="AV95" s="29">
        <f>SAM_working2!AV95</f>
        <v>276850.80200752598</v>
      </c>
      <c r="AW95" s="29">
        <f>SAM_working2!AW95</f>
        <v>352512.38404664001</v>
      </c>
      <c r="AX95" s="29">
        <f>SAM_working2!AX95</f>
        <v>10309.6283001189</v>
      </c>
      <c r="AY95" s="29">
        <f>SAM_working2!AY95</f>
        <v>39129.879856865897</v>
      </c>
      <c r="AZ95" s="29">
        <f>SAM_working2!AZ95</f>
        <v>251251.53825779399</v>
      </c>
      <c r="BA95" s="29">
        <f>SAM_working2!BA95</f>
        <v>55848.966050031901</v>
      </c>
      <c r="BB95" s="29">
        <f>SAM_working2!BB95</f>
        <v>25295.860686096399</v>
      </c>
      <c r="BC95" s="29">
        <f>SAM_working2!BC95</f>
        <v>200652.364604634</v>
      </c>
      <c r="BD95" s="29">
        <f>SAM_working2!BD95</f>
        <v>237546.55548754099</v>
      </c>
      <c r="BE95" s="29">
        <f>SAM_working2!BE95</f>
        <v>89335.349514453497</v>
      </c>
      <c r="BF95" s="29">
        <f>SAM_working2!BF95</f>
        <v>1315113.1696298199</v>
      </c>
      <c r="BG95" s="29">
        <f>SAM_working2!BG95</f>
        <v>257484.08680595001</v>
      </c>
      <c r="BH95" s="29">
        <f>SAM_working2!BH95</f>
        <v>265774.088708386</v>
      </c>
      <c r="BI95" s="29">
        <f>SAM_working2!BI95</f>
        <v>224103.36369725701</v>
      </c>
      <c r="BJ95" s="29">
        <f>SAM_working2!BJ95</f>
        <v>7486472.8400632199</v>
      </c>
      <c r="BK95" s="29">
        <f>SAM_working2!BK95</f>
        <v>392476.86355907802</v>
      </c>
      <c r="BL95" s="29">
        <f>SAM_working2!BL95</f>
        <v>236729.17579620701</v>
      </c>
      <c r="BM95" s="29">
        <f>SAM_working2!BM95</f>
        <v>49169.284422539902</v>
      </c>
      <c r="BN95" s="29">
        <f>SAM_working2!BN95</f>
        <v>529172.34412196896</v>
      </c>
      <c r="BO95" s="29">
        <f>SAM_working2!BO95</f>
        <v>249522.02822753499</v>
      </c>
      <c r="BP95" s="29">
        <f>SAM_working2!BP95</f>
        <v>635774.20373594796</v>
      </c>
      <c r="BQ95" s="29">
        <f>SAM_working2!BQ95</f>
        <v>1988322.52351339</v>
      </c>
      <c r="BR95" s="29">
        <f>SAM_working2!BR95</f>
        <v>536411.01857383095</v>
      </c>
      <c r="BS95" s="29">
        <f>SAM_working2!BS95</f>
        <v>325104.77930576599</v>
      </c>
      <c r="BT95" s="29">
        <f>SAM_working2!BT95</f>
        <v>31544.5345283268</v>
      </c>
      <c r="BU95" s="29">
        <f>SAM_working2!BU95</f>
        <v>395892.57886899001</v>
      </c>
      <c r="BV95" s="29">
        <f>SAM_working2!BV95</f>
        <v>0</v>
      </c>
      <c r="BW95" s="29">
        <f>SAM_working2!BW95</f>
        <v>0</v>
      </c>
      <c r="BX95" s="29">
        <f>SAM_working2!BX95</f>
        <v>74049.334913236205</v>
      </c>
      <c r="BY95" s="29">
        <f>SAM_working2!BY95</f>
        <v>0</v>
      </c>
      <c r="BZ95" s="29">
        <f>SAM_working2!BZ95</f>
        <v>341377.72919502202</v>
      </c>
      <c r="CA95" s="29">
        <f>SAM_working2!CA95</f>
        <v>3273.6908131273299</v>
      </c>
      <c r="CB95" s="29">
        <f>SAM_working2!CB95</f>
        <v>200605.322197159</v>
      </c>
      <c r="CC95" s="29">
        <f>SAM_working2!CC95</f>
        <v>165105.87168995599</v>
      </c>
      <c r="CD95" s="29">
        <f>SAM_working2!CD95</f>
        <v>699061.43008792901</v>
      </c>
      <c r="CE95" s="29">
        <f>SAM_working2!CE95</f>
        <v>2661174.8705217699</v>
      </c>
      <c r="CF95" s="29">
        <f>SAM_working2!CF95</f>
        <v>699564.60442557803</v>
      </c>
      <c r="CG95" s="29">
        <f>SAM_working2!CG95</f>
        <v>14970.6605293882</v>
      </c>
      <c r="CH95" s="29">
        <f>SAM_working2!CH95</f>
        <v>0</v>
      </c>
      <c r="CI95" s="29">
        <f>SAM_working2!CI95</f>
        <v>1834.2195415164099</v>
      </c>
      <c r="CJ95" s="29">
        <f>SAM_working2!CJ95</f>
        <v>0</v>
      </c>
      <c r="CK95" s="29">
        <f>SAM_working2!CK95</f>
        <v>18121654603.526951</v>
      </c>
      <c r="CL95" s="29">
        <f>SAM_working2!CL95</f>
        <v>1912956514.6234901</v>
      </c>
      <c r="CM95" s="29">
        <f>SAM_working2!CM95</f>
        <v>1626445604.555068</v>
      </c>
      <c r="CN95" s="29">
        <f>SAM_working2!CN95</f>
        <v>0</v>
      </c>
      <c r="CO95" s="29">
        <f>SAM_working2!CO95</f>
        <v>6011619.2284258194</v>
      </c>
      <c r="CP95" s="29">
        <f>SAM_working2!CP95</f>
        <v>17850156.450361431</v>
      </c>
      <c r="CQ95" s="29">
        <f>SAM_working2!CQ95</f>
        <v>26390761.849258207</v>
      </c>
      <c r="CR95" s="29">
        <f>SAM_working2!CR95</f>
        <v>17498835.64309182</v>
      </c>
      <c r="CS95" s="29">
        <f>SAM_working2!CS95</f>
        <v>65036560.182311527</v>
      </c>
      <c r="CT95" s="29">
        <f>SAM_working2!CT95</f>
        <v>109630212.0947403</v>
      </c>
      <c r="CU95" s="29">
        <f>SAM_working2!CU95</f>
        <v>170051819.83670831</v>
      </c>
      <c r="CV95" s="29">
        <f>SAM_working2!CV95</f>
        <v>118738211.95045716</v>
      </c>
      <c r="CW95" s="29">
        <f>SAM_working2!CW95</f>
        <v>597045457.36363435</v>
      </c>
      <c r="CX95" s="29">
        <f>SAM_working2!CX95</f>
        <v>38462809274.108597</v>
      </c>
      <c r="CY95" s="29">
        <f>SAM_working2!CY95</f>
        <v>6824483.7784449002</v>
      </c>
      <c r="CZ95" s="29">
        <f>SAM_working2!CZ95</f>
        <v>0</v>
      </c>
      <c r="DA95" s="29">
        <f>SAM_working2!DA95</f>
        <v>12868528145.463762</v>
      </c>
      <c r="DB95" s="29">
        <f>SAM_working2!DB95</f>
        <v>0</v>
      </c>
      <c r="DC95" s="29">
        <f>SAM_working2!DC95</f>
        <v>0</v>
      </c>
      <c r="DD95" s="29">
        <f>SAM_working2!DD95</f>
        <v>0</v>
      </c>
      <c r="DE95" s="29">
        <f>SAM_working2!DE95</f>
        <v>4128708159.4922299</v>
      </c>
      <c r="DF95" s="29">
        <f>SAM_working2!DF95</f>
        <v>1165233245.879215</v>
      </c>
      <c r="DG95" s="29">
        <f>SAM_working2!DG95</f>
        <v>8438.5619851441897</v>
      </c>
      <c r="DH95" s="29">
        <f>SAM_working2!DH95</f>
        <v>340312557.72172314</v>
      </c>
      <c r="DI95" s="29">
        <f>SAM_working2!DI95</f>
        <v>178021546.057639</v>
      </c>
      <c r="DJ95" s="29">
        <f t="shared" si="1"/>
        <v>79979541602.609451</v>
      </c>
    </row>
    <row r="96" spans="1:114">
      <c r="A96" t="s">
        <v>113</v>
      </c>
      <c r="B96" s="29">
        <f>SAM_working2!B96</f>
        <v>5939.5890141199898</v>
      </c>
      <c r="C96" s="29">
        <f>SAM_working2!C96</f>
        <v>0</v>
      </c>
      <c r="D96" s="60">
        <f>SAM_working2!D96-FV_proportion_col!G96</f>
        <v>0</v>
      </c>
      <c r="E96" s="60">
        <f>SAM_working2!E96-FV_proportion_col!H96</f>
        <v>0</v>
      </c>
      <c r="F96" s="29">
        <f>SAM_working2!F96</f>
        <v>82750.126914290304</v>
      </c>
      <c r="G96" s="29">
        <f>SAM_working2!G96</f>
        <v>24.178489778627998</v>
      </c>
      <c r="H96" s="29">
        <f>SAM_working2!H96</f>
        <v>276.47314719368501</v>
      </c>
      <c r="I96" s="29">
        <f>SAM_working2!I96</f>
        <v>221.46651328506701</v>
      </c>
      <c r="J96" s="29">
        <f>SAM_working2!J96</f>
        <v>49157.896323532397</v>
      </c>
      <c r="K96" s="29">
        <f>SAM_working2!K96</f>
        <v>386.74185859650299</v>
      </c>
      <c r="L96" s="29">
        <f>SAM_working2!L96</f>
        <v>23694.900975373301</v>
      </c>
      <c r="M96" s="29">
        <f>SAM_working2!M96</f>
        <v>412156.07513977803</v>
      </c>
      <c r="N96" s="29">
        <f>SAM_working2!N96</f>
        <v>850328.97380286001</v>
      </c>
      <c r="O96" s="29">
        <f>SAM_working2!O96</f>
        <v>521477.94100269099</v>
      </c>
      <c r="P96" s="29">
        <f>SAM_working2!P96</f>
        <v>122106.239624162</v>
      </c>
      <c r="Q96" s="29">
        <f>SAM_working2!Q96</f>
        <v>1903.75271236718</v>
      </c>
      <c r="R96" s="29">
        <f>SAM_working2!R96</f>
        <v>7337.4376005800596</v>
      </c>
      <c r="S96" s="29">
        <f>SAM_working2!S96</f>
        <v>20287.681701254402</v>
      </c>
      <c r="T96" s="29">
        <f>SAM_working2!T96</f>
        <v>0</v>
      </c>
      <c r="U96" s="29">
        <f>SAM_working2!U96</f>
        <v>29754.323140486398</v>
      </c>
      <c r="V96" s="29">
        <f>SAM_working2!V96</f>
        <v>141720.732880255</v>
      </c>
      <c r="W96" s="29">
        <f>SAM_working2!W96</f>
        <v>44052.9472078248</v>
      </c>
      <c r="X96" s="29">
        <f>SAM_working2!X96</f>
        <v>1683662.2956167399</v>
      </c>
      <c r="Y96" s="29">
        <f>SAM_working2!Y96</f>
        <v>356280.14763055003</v>
      </c>
      <c r="Z96" s="29">
        <f>SAM_working2!Z96</f>
        <v>105332.080386865</v>
      </c>
      <c r="AA96" s="29">
        <f>SAM_working2!AA96</f>
        <v>67290.643987028699</v>
      </c>
      <c r="AB96" s="29">
        <f>SAM_working2!AB96</f>
        <v>1522502.5308626101</v>
      </c>
      <c r="AC96" s="29">
        <f>SAM_working2!AC96</f>
        <v>264678.069860666</v>
      </c>
      <c r="AD96" s="29">
        <f>SAM_working2!AD96</f>
        <v>199612.56919193501</v>
      </c>
      <c r="AE96" s="29">
        <f>SAM_working2!AE96</f>
        <v>1526647.4130648901</v>
      </c>
      <c r="AF96" s="29">
        <f>SAM_working2!AF96</f>
        <v>108077.890576566</v>
      </c>
      <c r="AG96" s="29">
        <f>SAM_working2!AG96</f>
        <v>451342.60630487901</v>
      </c>
      <c r="AH96" s="29">
        <f>SAM_working2!AH96</f>
        <v>26556.2079297936</v>
      </c>
      <c r="AI96" s="29">
        <f>SAM_working2!AI96</f>
        <v>208025.22137784399</v>
      </c>
      <c r="AJ96" s="29">
        <f>SAM_working2!AJ96</f>
        <v>1664289.8401375499</v>
      </c>
      <c r="AK96" s="29">
        <f>SAM_working2!AK96</f>
        <v>29196.6119159349</v>
      </c>
      <c r="AL96" s="29">
        <f>SAM_working2!AL96</f>
        <v>9350.7312160492802</v>
      </c>
      <c r="AM96" s="29">
        <f>SAM_working2!AM96</f>
        <v>3844.2164736252798</v>
      </c>
      <c r="AN96" s="29">
        <f>SAM_working2!AN96</f>
        <v>146576.56441336</v>
      </c>
      <c r="AO96" s="29">
        <f>SAM_working2!AO96</f>
        <v>44458.148740703102</v>
      </c>
      <c r="AP96" s="29">
        <f>SAM_working2!AP96</f>
        <v>21424.510653085701</v>
      </c>
      <c r="AQ96" s="29">
        <f>SAM_working2!AQ96</f>
        <v>114376.19454308201</v>
      </c>
      <c r="AR96" s="29">
        <f>SAM_working2!AR96</f>
        <v>58349.423505506602</v>
      </c>
      <c r="AS96" s="29">
        <f>SAM_working2!AS96</f>
        <v>189669.88052566</v>
      </c>
      <c r="AT96" s="29">
        <f>SAM_working2!AT96</f>
        <v>3130153.1708276402</v>
      </c>
      <c r="AU96" s="29">
        <f>SAM_working2!AU96</f>
        <v>13142.941913677099</v>
      </c>
      <c r="AV96" s="29">
        <f>SAM_working2!AV96</f>
        <v>213762.108721311</v>
      </c>
      <c r="AW96" s="29">
        <f>SAM_working2!AW96</f>
        <v>272181.94788591599</v>
      </c>
      <c r="AX96" s="29">
        <f>SAM_working2!AX96</f>
        <v>7960.2727157945101</v>
      </c>
      <c r="AY96" s="29">
        <f>SAM_working2!AY96</f>
        <v>30212.972371984699</v>
      </c>
      <c r="AZ96" s="29">
        <f>SAM_working2!AZ96</f>
        <v>193996.39895570601</v>
      </c>
      <c r="BA96" s="29">
        <f>SAM_working2!BA96</f>
        <v>43122.1172782992</v>
      </c>
      <c r="BB96" s="29">
        <f>SAM_working2!BB96</f>
        <v>19531.446118164</v>
      </c>
      <c r="BC96" s="29">
        <f>SAM_working2!BC96</f>
        <v>154927.75266238101</v>
      </c>
      <c r="BD96" s="29">
        <f>SAM_working2!BD96</f>
        <v>183414.50431890201</v>
      </c>
      <c r="BE96" s="29">
        <f>SAM_working2!BE96</f>
        <v>68977.631840292903</v>
      </c>
      <c r="BF96" s="29">
        <f>SAM_working2!BF96</f>
        <v>1015425.50105958</v>
      </c>
      <c r="BG96" s="29">
        <f>SAM_working2!BG96</f>
        <v>198808.67585973101</v>
      </c>
      <c r="BH96" s="29">
        <f>SAM_working2!BH96</f>
        <v>205209.55414911499</v>
      </c>
      <c r="BI96" s="29">
        <f>SAM_working2!BI96</f>
        <v>173034.74379735501</v>
      </c>
      <c r="BJ96" s="29">
        <f>SAM_working2!BJ96</f>
        <v>5780457.2339047603</v>
      </c>
      <c r="BK96" s="29">
        <f>SAM_working2!BK96</f>
        <v>303039.33154737297</v>
      </c>
      <c r="BL96" s="29">
        <f>SAM_working2!BL96</f>
        <v>182783.388912414</v>
      </c>
      <c r="BM96" s="29">
        <f>SAM_working2!BM96</f>
        <v>37964.599872079598</v>
      </c>
      <c r="BN96" s="29">
        <f>SAM_working2!BN96</f>
        <v>408584.67931559897</v>
      </c>
      <c r="BO96" s="29">
        <f>SAM_working2!BO96</f>
        <v>192661.009249619</v>
      </c>
      <c r="BP96" s="29">
        <f>SAM_working2!BP96</f>
        <v>490894.13314220501</v>
      </c>
      <c r="BQ96" s="29">
        <f>SAM_working2!BQ96</f>
        <v>1535224.07145762</v>
      </c>
      <c r="BR96" s="29">
        <f>SAM_working2!BR96</f>
        <v>414173.80639761098</v>
      </c>
      <c r="BS96" s="29">
        <f>SAM_working2!BS96</f>
        <v>251019.98143349399</v>
      </c>
      <c r="BT96" s="29">
        <f>SAM_working2!BT96</f>
        <v>24356.173688180399</v>
      </c>
      <c r="BU96" s="29">
        <f>SAM_working2!BU96</f>
        <v>305676.67448495497</v>
      </c>
      <c r="BV96" s="29">
        <f>SAM_working2!BV96</f>
        <v>0</v>
      </c>
      <c r="BW96" s="29">
        <f>SAM_working2!BW96</f>
        <v>0</v>
      </c>
      <c r="BX96" s="29">
        <f>SAM_working2!BX96</f>
        <v>57174.9905208282</v>
      </c>
      <c r="BY96" s="29">
        <f>SAM_working2!BY96</f>
        <v>0</v>
      </c>
      <c r="BZ96" s="29">
        <f>SAM_working2!BZ96</f>
        <v>263584.65546809899</v>
      </c>
      <c r="CA96" s="29">
        <f>SAM_working2!CA96</f>
        <v>2527.6829485097801</v>
      </c>
      <c r="CB96" s="29">
        <f>SAM_working2!CB96</f>
        <v>154891.43026725599</v>
      </c>
      <c r="CC96" s="29">
        <f>SAM_working2!CC96</f>
        <v>127481.585889557</v>
      </c>
      <c r="CD96" s="29">
        <f>SAM_working2!CD96</f>
        <v>539759.48177773005</v>
      </c>
      <c r="CE96" s="29">
        <f>SAM_working2!CE96</f>
        <v>2054746.9896201801</v>
      </c>
      <c r="CF96" s="29">
        <f>SAM_working2!CF96</f>
        <v>540147.99286995095</v>
      </c>
      <c r="CG96" s="29">
        <f>SAM_working2!CG96</f>
        <v>11559.150056664501</v>
      </c>
      <c r="CH96" s="29">
        <f>SAM_working2!CH96</f>
        <v>0</v>
      </c>
      <c r="CI96" s="29">
        <f>SAM_working2!CI96</f>
        <v>1416.23803943947</v>
      </c>
      <c r="CJ96" s="29">
        <f>SAM_working2!CJ96</f>
        <v>0</v>
      </c>
      <c r="CK96" s="29">
        <f>SAM_working2!CK96</f>
        <v>28320765287.478321</v>
      </c>
      <c r="CL96" s="29">
        <f>SAM_working2!CL96</f>
        <v>2256401576.2989998</v>
      </c>
      <c r="CM96" s="29">
        <f>SAM_working2!CM96</f>
        <v>2736589359.5443101</v>
      </c>
      <c r="CN96" s="29">
        <f>SAM_working2!CN96</f>
        <v>0</v>
      </c>
      <c r="CO96" s="29">
        <f>SAM_working2!CO96</f>
        <v>4059565.9763271902</v>
      </c>
      <c r="CP96" s="29">
        <f>SAM_working2!CP96</f>
        <v>11745979.13871181</v>
      </c>
      <c r="CQ96" s="29">
        <f>SAM_working2!CQ96</f>
        <v>17287588.022882052</v>
      </c>
      <c r="CR96" s="29">
        <f>SAM_working2!CR96</f>
        <v>11531852.93503779</v>
      </c>
      <c r="CS96" s="29">
        <f>SAM_working2!CS96</f>
        <v>42622602.046602413</v>
      </c>
      <c r="CT96" s="29">
        <f>SAM_working2!CT96</f>
        <v>71757648.934205562</v>
      </c>
      <c r="CU96" s="29">
        <f>SAM_working2!CU96</f>
        <v>111539149.00013304</v>
      </c>
      <c r="CV96" s="29">
        <f>SAM_working2!CV96</f>
        <v>78142454.749174044</v>
      </c>
      <c r="CW96" s="29">
        <f>SAM_working2!CW96</f>
        <v>390882767.86949313</v>
      </c>
      <c r="CX96" s="29">
        <f>SAM_working2!CX96</f>
        <v>37737493717.350533</v>
      </c>
      <c r="CY96" s="29">
        <f>SAM_working2!CY96</f>
        <v>5269322.07830521</v>
      </c>
      <c r="CZ96" s="29">
        <f>SAM_working2!CZ96</f>
        <v>0</v>
      </c>
      <c r="DA96" s="29">
        <f>SAM_working2!DA96</f>
        <v>12744277901.075071</v>
      </c>
      <c r="DB96" s="29">
        <f>SAM_working2!DB96</f>
        <v>0</v>
      </c>
      <c r="DC96" s="29">
        <f>SAM_working2!DC96</f>
        <v>0</v>
      </c>
      <c r="DD96" s="29">
        <f>SAM_working2!DD96</f>
        <v>0</v>
      </c>
      <c r="DE96" s="29">
        <f>SAM_working2!DE96</f>
        <v>2677669796.9358902</v>
      </c>
      <c r="DF96" s="29">
        <f>SAM_working2!DF96</f>
        <v>3474203874.7775536</v>
      </c>
      <c r="DG96" s="29">
        <f>SAM_working2!DG96</f>
        <v>6515.5845366519097</v>
      </c>
      <c r="DH96" s="29">
        <f>SAM_working2!DH96</f>
        <v>272279010.07292801</v>
      </c>
      <c r="DI96" s="29">
        <f>SAM_working2!DI96</f>
        <v>203340897.62294909</v>
      </c>
      <c r="DJ96" s="29">
        <f t="shared" si="1"/>
        <v>91198585975.790268</v>
      </c>
    </row>
    <row r="97" spans="1:114">
      <c r="A97" t="s">
        <v>114</v>
      </c>
      <c r="B97" s="29">
        <f>SAM_working2!B97</f>
        <v>13255.8029412782</v>
      </c>
      <c r="C97" s="29">
        <f>SAM_working2!C97</f>
        <v>0</v>
      </c>
      <c r="D97" s="60">
        <f>SAM_working2!D97-FV_proportion_col!G97</f>
        <v>0</v>
      </c>
      <c r="E97" s="60">
        <f>SAM_working2!E97-FV_proportion_col!H97</f>
        <v>0</v>
      </c>
      <c r="F97" s="29">
        <f>SAM_working2!F97</f>
        <v>184679.33945158901</v>
      </c>
      <c r="G97" s="29">
        <f>SAM_working2!G97</f>
        <v>53.960854052574398</v>
      </c>
      <c r="H97" s="29">
        <f>SAM_working2!H97</f>
        <v>617.02477209149004</v>
      </c>
      <c r="I97" s="29">
        <f>SAM_working2!I97</f>
        <v>494.26255776617501</v>
      </c>
      <c r="J97" s="29">
        <f>SAM_working2!J97</f>
        <v>109709.170975203</v>
      </c>
      <c r="K97" s="29">
        <f>SAM_working2!K97</f>
        <v>863.11929234694401</v>
      </c>
      <c r="L97" s="29">
        <f>SAM_working2!L97</f>
        <v>52881.594550727801</v>
      </c>
      <c r="M97" s="29">
        <f>SAM_working2!M97</f>
        <v>919838.005645753</v>
      </c>
      <c r="N97" s="29">
        <f>SAM_working2!N97</f>
        <v>1897739.60541612</v>
      </c>
      <c r="O97" s="29">
        <f>SAM_working2!O97</f>
        <v>1163819.38341559</v>
      </c>
      <c r="P97" s="29">
        <f>SAM_working2!P97</f>
        <v>272513.17330382799</v>
      </c>
      <c r="Q97" s="29">
        <f>SAM_working2!Q97</f>
        <v>4248.7402317014003</v>
      </c>
      <c r="R97" s="29">
        <f>SAM_working2!R97</f>
        <v>16375.480979575001</v>
      </c>
      <c r="S97" s="29">
        <f>SAM_working2!S97</f>
        <v>45277.461138790401</v>
      </c>
      <c r="T97" s="29">
        <f>SAM_working2!T97</f>
        <v>0</v>
      </c>
      <c r="U97" s="29">
        <f>SAM_working2!U97</f>
        <v>66404.837651858703</v>
      </c>
      <c r="V97" s="29">
        <f>SAM_working2!V97</f>
        <v>316288.23194470297</v>
      </c>
      <c r="W97" s="29">
        <f>SAM_working2!W97</f>
        <v>98316.093214738605</v>
      </c>
      <c r="X97" s="29">
        <f>SAM_working2!X97</f>
        <v>3757548.8063734998</v>
      </c>
      <c r="Y97" s="29">
        <f>SAM_working2!Y97</f>
        <v>795135.72700952401</v>
      </c>
      <c r="Z97" s="29">
        <f>SAM_working2!Z97</f>
        <v>235077.08996091801</v>
      </c>
      <c r="AA97" s="29">
        <f>SAM_working2!AA97</f>
        <v>150177.31266645799</v>
      </c>
      <c r="AB97" s="29">
        <f>SAM_working2!AB97</f>
        <v>3397877.10542501</v>
      </c>
      <c r="AC97" s="29">
        <f>SAM_working2!AC97</f>
        <v>590700.85970766202</v>
      </c>
      <c r="AD97" s="29">
        <f>SAM_working2!AD97</f>
        <v>445489.55753003201</v>
      </c>
      <c r="AE97" s="29">
        <f>SAM_working2!AE97</f>
        <v>3407127.5336208902</v>
      </c>
      <c r="AF97" s="29">
        <f>SAM_working2!AF97</f>
        <v>241205.10971149299</v>
      </c>
      <c r="AG97" s="29">
        <f>SAM_working2!AG97</f>
        <v>1007293.37231202</v>
      </c>
      <c r="AH97" s="29">
        <f>SAM_working2!AH97</f>
        <v>59267.376639713497</v>
      </c>
      <c r="AI97" s="29">
        <f>SAM_working2!AI97</f>
        <v>464264.67131733597</v>
      </c>
      <c r="AJ97" s="29">
        <f>SAM_working2!AJ97</f>
        <v>3714313.92064144</v>
      </c>
      <c r="AK97" s="29">
        <f>SAM_working2!AK97</f>
        <v>65160.153874375399</v>
      </c>
      <c r="AL97" s="29">
        <f>SAM_working2!AL97</f>
        <v>20868.691430020201</v>
      </c>
      <c r="AM97" s="29">
        <f>SAM_working2!AM97</f>
        <v>8579.4111203403099</v>
      </c>
      <c r="AN97" s="29">
        <f>SAM_working2!AN97</f>
        <v>327125.33629078901</v>
      </c>
      <c r="AO97" s="29">
        <f>SAM_working2!AO97</f>
        <v>99220.410274146096</v>
      </c>
      <c r="AP97" s="29">
        <f>SAM_working2!AP97</f>
        <v>47814.603107299001</v>
      </c>
      <c r="AQ97" s="29">
        <f>SAM_working2!AQ97</f>
        <v>255261.482306622</v>
      </c>
      <c r="AR97" s="29">
        <f>SAM_working2!AR97</f>
        <v>130222.555447429</v>
      </c>
      <c r="AS97" s="29">
        <f>SAM_working2!AS97</f>
        <v>423299.75258674298</v>
      </c>
      <c r="AT97" s="29">
        <f>SAM_working2!AT97</f>
        <v>6985785.2975802198</v>
      </c>
      <c r="AU97" s="29">
        <f>SAM_working2!AU97</f>
        <v>29332.037563912501</v>
      </c>
      <c r="AV97" s="29">
        <f>SAM_working2!AV97</f>
        <v>477068.09053380601</v>
      </c>
      <c r="AW97" s="29">
        <f>SAM_working2!AW97</f>
        <v>607447.79761222599</v>
      </c>
      <c r="AX97" s="29">
        <f>SAM_working2!AX97</f>
        <v>17765.506372336</v>
      </c>
      <c r="AY97" s="29">
        <f>SAM_working2!AY97</f>
        <v>67428.437738911598</v>
      </c>
      <c r="AZ97" s="29">
        <f>SAM_working2!AZ97</f>
        <v>432955.551261393</v>
      </c>
      <c r="BA97" s="29">
        <f>SAM_working2!BA97</f>
        <v>96238.693905072098</v>
      </c>
      <c r="BB97" s="29">
        <f>SAM_working2!BB97</f>
        <v>43589.716440832803</v>
      </c>
      <c r="BC97" s="29">
        <f>SAM_working2!BC97</f>
        <v>345763.27664177498</v>
      </c>
      <c r="BD97" s="29">
        <f>SAM_working2!BD97</f>
        <v>409339.184924028</v>
      </c>
      <c r="BE97" s="29">
        <f>SAM_working2!BE97</f>
        <v>153942.28335618699</v>
      </c>
      <c r="BF97" s="29">
        <f>SAM_working2!BF97</f>
        <v>2266197.2590352199</v>
      </c>
      <c r="BG97" s="29">
        <f>SAM_working2!BG97</f>
        <v>443695.45164624701</v>
      </c>
      <c r="BH97" s="29">
        <f>SAM_working2!BH97</f>
        <v>457980.74664788198</v>
      </c>
      <c r="BI97" s="29">
        <f>SAM_working2!BI97</f>
        <v>386173.93565775797</v>
      </c>
      <c r="BJ97" s="29">
        <f>SAM_working2!BJ97</f>
        <v>12900657.2375581</v>
      </c>
      <c r="BK97" s="29">
        <f>SAM_working2!BK97</f>
        <v>676314.41382545198</v>
      </c>
      <c r="BL97" s="29">
        <f>SAM_working2!BL97</f>
        <v>407930.67981673399</v>
      </c>
      <c r="BM97" s="29">
        <f>SAM_working2!BM97</f>
        <v>84728.295754537903</v>
      </c>
      <c r="BN97" s="29">
        <f>SAM_working2!BN97</f>
        <v>911867.46775869001</v>
      </c>
      <c r="BO97" s="29">
        <f>SAM_working2!BO97</f>
        <v>429975.26714550197</v>
      </c>
      <c r="BP97" s="29">
        <f>SAM_working2!BP97</f>
        <v>1095563.3257609699</v>
      </c>
      <c r="BQ97" s="29">
        <f>SAM_working2!BQ97</f>
        <v>3426268.6717162002</v>
      </c>
      <c r="BR97" s="29">
        <f>SAM_working2!BR97</f>
        <v>924341.11989805405</v>
      </c>
      <c r="BS97" s="29">
        <f>SAM_working2!BS97</f>
        <v>560219.13305708906</v>
      </c>
      <c r="BT97" s="29">
        <f>SAM_working2!BT97</f>
        <v>54357.403861872997</v>
      </c>
      <c r="BU97" s="29">
        <f>SAM_working2!BU97</f>
        <v>682200.35950048803</v>
      </c>
      <c r="BV97" s="29">
        <f>SAM_working2!BV97</f>
        <v>0</v>
      </c>
      <c r="BW97" s="29">
        <f>SAM_working2!BW97</f>
        <v>0</v>
      </c>
      <c r="BX97" s="29">
        <f>SAM_working2!BX97</f>
        <v>127601.489886222</v>
      </c>
      <c r="BY97" s="29">
        <f>SAM_working2!BY97</f>
        <v>0</v>
      </c>
      <c r="BZ97" s="29">
        <f>SAM_working2!BZ97</f>
        <v>588260.60909662303</v>
      </c>
      <c r="CA97" s="29">
        <f>SAM_working2!CA97</f>
        <v>5641.2096836701903</v>
      </c>
      <c r="CB97" s="29">
        <f>SAM_working2!CB97</f>
        <v>345682.21337106999</v>
      </c>
      <c r="CC97" s="29">
        <f>SAM_working2!CC97</f>
        <v>284509.715600917</v>
      </c>
      <c r="CD97" s="29">
        <f>SAM_working2!CD97</f>
        <v>1204619.5972688999</v>
      </c>
      <c r="CE97" s="29">
        <f>SAM_working2!CE97</f>
        <v>4585724.89171209</v>
      </c>
      <c r="CF97" s="29">
        <f>SAM_working2!CF97</f>
        <v>1205486.6650856701</v>
      </c>
      <c r="CG97" s="29">
        <f>SAM_working2!CG97</f>
        <v>25797.376713363799</v>
      </c>
      <c r="CH97" s="29">
        <f>SAM_working2!CH97</f>
        <v>0</v>
      </c>
      <c r="CI97" s="29">
        <f>SAM_working2!CI97</f>
        <v>3160.7190874861099</v>
      </c>
      <c r="CJ97" s="29">
        <f>SAM_working2!CJ97</f>
        <v>0</v>
      </c>
      <c r="CK97" s="29">
        <f>SAM_working2!CK97</f>
        <v>92009103684.775101</v>
      </c>
      <c r="CL97" s="29">
        <f>SAM_working2!CL97</f>
        <v>6611504571.2605696</v>
      </c>
      <c r="CM97" s="29">
        <f>SAM_working2!CM97</f>
        <v>8382536549.2801495</v>
      </c>
      <c r="CN97" s="29">
        <f>SAM_working2!CN97</f>
        <v>0</v>
      </c>
      <c r="CO97" s="29">
        <f>SAM_working2!CO97</f>
        <v>14417263.05127579</v>
      </c>
      <c r="CP97" s="29">
        <f>SAM_working2!CP97</f>
        <v>44955880.325563781</v>
      </c>
      <c r="CQ97" s="29">
        <f>SAM_working2!CQ97</f>
        <v>67011951.080362171</v>
      </c>
      <c r="CR97" s="29">
        <f>SAM_working2!CR97</f>
        <v>43952186.939989358</v>
      </c>
      <c r="CS97" s="29">
        <f>SAM_working2!CS97</f>
        <v>165005391.10347492</v>
      </c>
      <c r="CT97" s="29">
        <f>SAM_working2!CT97</f>
        <v>278772225.16653919</v>
      </c>
      <c r="CU97" s="29">
        <f>SAM_working2!CU97</f>
        <v>430790645.75471842</v>
      </c>
      <c r="CV97" s="29">
        <f>SAM_working2!CV97</f>
        <v>298982032.22336692</v>
      </c>
      <c r="CW97" s="29">
        <f>SAM_working2!CW97</f>
        <v>1517557058.6158359</v>
      </c>
      <c r="CX97" s="29">
        <f>SAM_working2!CX97</f>
        <v>77258428680.452927</v>
      </c>
      <c r="CY97" s="29">
        <f>SAM_working2!CY97</f>
        <v>11759920.583409101</v>
      </c>
      <c r="CZ97" s="29">
        <f>SAM_working2!CZ97</f>
        <v>0</v>
      </c>
      <c r="DA97" s="29">
        <f>SAM_working2!DA97</f>
        <v>25642722004.830631</v>
      </c>
      <c r="DB97" s="29">
        <f>SAM_working2!DB97</f>
        <v>0</v>
      </c>
      <c r="DC97" s="29">
        <f>SAM_working2!DC97</f>
        <v>0</v>
      </c>
      <c r="DD97" s="29">
        <f>SAM_working2!DD97</f>
        <v>0</v>
      </c>
      <c r="DE97" s="29">
        <f>SAM_working2!DE97</f>
        <v>10697564451.634199</v>
      </c>
      <c r="DF97" s="29">
        <f>SAM_working2!DF97</f>
        <v>13337149689.00601</v>
      </c>
      <c r="DG97" s="29">
        <f>SAM_working2!DG97</f>
        <v>14541.2930860661</v>
      </c>
      <c r="DH97" s="29">
        <f>SAM_working2!DH97</f>
        <v>626794844.58313847</v>
      </c>
      <c r="DI97" s="29">
        <f>SAM_working2!DI97</f>
        <v>586256779.058272</v>
      </c>
      <c r="DJ97" s="29">
        <f t="shared" si="1"/>
        <v>238093838368.27634</v>
      </c>
    </row>
    <row r="98" spans="1:114">
      <c r="A98" t="s">
        <v>115</v>
      </c>
      <c r="B98" s="29">
        <f>SAM_working2!B98</f>
        <v>45274.226644721901</v>
      </c>
      <c r="C98" s="29">
        <f>SAM_working2!C98</f>
        <v>0</v>
      </c>
      <c r="D98" s="60">
        <f>SAM_working2!D98-FV_proportion_col!G98</f>
        <v>0</v>
      </c>
      <c r="E98" s="60">
        <f>SAM_working2!E98-FV_proportion_col!H98</f>
        <v>0</v>
      </c>
      <c r="F98" s="29">
        <f>SAM_working2!F98</f>
        <v>630758.793561436</v>
      </c>
      <c r="G98" s="29">
        <f>SAM_working2!G98</f>
        <v>184.299355319433</v>
      </c>
      <c r="H98" s="29">
        <f>SAM_working2!H98</f>
        <v>2107.4030370569399</v>
      </c>
      <c r="I98" s="29">
        <f>SAM_working2!I98</f>
        <v>1688.11766148268</v>
      </c>
      <c r="J98" s="29">
        <f>SAM_working2!J98</f>
        <v>374703.65950211999</v>
      </c>
      <c r="K98" s="29">
        <f>SAM_working2!K98</f>
        <v>2947.9208944380598</v>
      </c>
      <c r="L98" s="29">
        <f>SAM_working2!L98</f>
        <v>180613.22332791699</v>
      </c>
      <c r="M98" s="29">
        <f>SAM_working2!M98</f>
        <v>3141639.51655871</v>
      </c>
      <c r="N98" s="29">
        <f>SAM_working2!N98</f>
        <v>6481590.9974586703</v>
      </c>
      <c r="O98" s="29">
        <f>SAM_working2!O98</f>
        <v>3974940.0901396801</v>
      </c>
      <c r="P98" s="29">
        <f>SAM_working2!P98</f>
        <v>930748.83705537498</v>
      </c>
      <c r="Q98" s="29">
        <f>SAM_working2!Q98</f>
        <v>14511.261902181601</v>
      </c>
      <c r="R98" s="29">
        <f>SAM_working2!R98</f>
        <v>55929.259100326002</v>
      </c>
      <c r="S98" s="29">
        <f>SAM_working2!S98</f>
        <v>154641.86112120299</v>
      </c>
      <c r="T98" s="29">
        <f>SAM_working2!T98</f>
        <v>0</v>
      </c>
      <c r="U98" s="29">
        <f>SAM_working2!U98</f>
        <v>226800.87230282201</v>
      </c>
      <c r="V98" s="29">
        <f>SAM_working2!V98</f>
        <v>1080259.3521914601</v>
      </c>
      <c r="W98" s="29">
        <f>SAM_working2!W98</f>
        <v>335791.43464533699</v>
      </c>
      <c r="X98" s="29">
        <f>SAM_working2!X98</f>
        <v>12833633.4692038</v>
      </c>
      <c r="Y98" s="29">
        <f>SAM_working2!Y98</f>
        <v>2715727.9930470702</v>
      </c>
      <c r="Z98" s="29">
        <f>SAM_working2!Z98</f>
        <v>802888.62900416902</v>
      </c>
      <c r="AA98" s="29">
        <f>SAM_working2!AA98</f>
        <v>512919.64135828498</v>
      </c>
      <c r="AB98" s="29">
        <f>SAM_working2!AB98</f>
        <v>11605201.0476771</v>
      </c>
      <c r="AC98" s="29">
        <f>SAM_working2!AC98</f>
        <v>2017495.6372018899</v>
      </c>
      <c r="AD98" s="29">
        <f>SAM_working2!AD98</f>
        <v>1521537.0419143101</v>
      </c>
      <c r="AE98" s="29">
        <f>SAM_working2!AE98</f>
        <v>11636795.209460899</v>
      </c>
      <c r="AF98" s="29">
        <f>SAM_working2!AF98</f>
        <v>823818.43282668397</v>
      </c>
      <c r="AG98" s="29">
        <f>SAM_working2!AG98</f>
        <v>3440336.9330250099</v>
      </c>
      <c r="AH98" s="29">
        <f>SAM_working2!AH98</f>
        <v>202423.39558841899</v>
      </c>
      <c r="AI98" s="29">
        <f>SAM_working2!AI98</f>
        <v>1585662.07158263</v>
      </c>
      <c r="AJ98" s="29">
        <f>SAM_working2!AJ98</f>
        <v>12685967.8751796</v>
      </c>
      <c r="AK98" s="29">
        <f>SAM_working2!AK98</f>
        <v>222549.74578167399</v>
      </c>
      <c r="AL98" s="29">
        <f>SAM_working2!AL98</f>
        <v>71275.491176726602</v>
      </c>
      <c r="AM98" s="29">
        <f>SAM_working2!AM98</f>
        <v>29302.351978316299</v>
      </c>
      <c r="AN98" s="29">
        <f>SAM_working2!AN98</f>
        <v>1117272.69046381</v>
      </c>
      <c r="AO98" s="29">
        <f>SAM_working2!AO98</f>
        <v>338880.06350378197</v>
      </c>
      <c r="AP98" s="29">
        <f>SAM_working2!AP98</f>
        <v>163307.284183159</v>
      </c>
      <c r="AQ98" s="29">
        <f>SAM_working2!AQ98</f>
        <v>871826.94664464495</v>
      </c>
      <c r="AR98" s="29">
        <f>SAM_working2!AR98</f>
        <v>444765.62571872998</v>
      </c>
      <c r="AS98" s="29">
        <f>SAM_working2!AS98</f>
        <v>1445749.38403685</v>
      </c>
      <c r="AT98" s="29">
        <f>SAM_working2!AT98</f>
        <v>23859439.3908149</v>
      </c>
      <c r="AU98" s="29">
        <f>SAM_working2!AU98</f>
        <v>100181.431672069</v>
      </c>
      <c r="AV98" s="29">
        <f>SAM_working2!AV98</f>
        <v>1629391.2146606999</v>
      </c>
      <c r="AW98" s="29">
        <f>SAM_working2!AW98</f>
        <v>2074693.58029557</v>
      </c>
      <c r="AX98" s="29">
        <f>SAM_working2!AX98</f>
        <v>60676.7892916364</v>
      </c>
      <c r="AY98" s="29">
        <f>SAM_working2!AY98</f>
        <v>230296.90362888199</v>
      </c>
      <c r="AZ98" s="29">
        <f>SAM_working2!AZ98</f>
        <v>1478728.0590796601</v>
      </c>
      <c r="BA98" s="29">
        <f>SAM_working2!BA98</f>
        <v>328696.22905167501</v>
      </c>
      <c r="BB98" s="29">
        <f>SAM_working2!BB98</f>
        <v>148877.49239059901</v>
      </c>
      <c r="BC98" s="29">
        <f>SAM_working2!BC98</f>
        <v>1180929.2142805399</v>
      </c>
      <c r="BD98" s="29">
        <f>SAM_working2!BD98</f>
        <v>1398068.08496726</v>
      </c>
      <c r="BE98" s="29">
        <f>SAM_working2!BE98</f>
        <v>525778.62372794095</v>
      </c>
      <c r="BF98" s="29">
        <f>SAM_working2!BF98</f>
        <v>7740031.1985412799</v>
      </c>
      <c r="BG98" s="29">
        <f>SAM_working2!BG98</f>
        <v>1515409.4043229199</v>
      </c>
      <c r="BH98" s="29">
        <f>SAM_working2!BH98</f>
        <v>1564199.7858981299</v>
      </c>
      <c r="BI98" s="29">
        <f>SAM_working2!BI98</f>
        <v>1318948.86825827</v>
      </c>
      <c r="BJ98" s="29">
        <f>SAM_working2!BJ98</f>
        <v>44061252.436116703</v>
      </c>
      <c r="BK98" s="29">
        <f>SAM_working2!BK98</f>
        <v>2309902.4774483601</v>
      </c>
      <c r="BL98" s="29">
        <f>SAM_working2!BL98</f>
        <v>1393257.43866085</v>
      </c>
      <c r="BM98" s="29">
        <f>SAM_working2!BM98</f>
        <v>289383.30497255299</v>
      </c>
      <c r="BN98" s="29">
        <f>SAM_working2!BN98</f>
        <v>3114416.72663208</v>
      </c>
      <c r="BO98" s="29">
        <f>SAM_working2!BO98</f>
        <v>1468549.1163836799</v>
      </c>
      <c r="BP98" s="29">
        <f>SAM_working2!BP98</f>
        <v>3741816.5111441398</v>
      </c>
      <c r="BQ98" s="29">
        <f>SAM_working2!BQ98</f>
        <v>11702170.368416101</v>
      </c>
      <c r="BR98" s="29">
        <f>SAM_working2!BR98</f>
        <v>3157019.5743469</v>
      </c>
      <c r="BS98" s="29">
        <f>SAM_working2!BS98</f>
        <v>1913387.52643607</v>
      </c>
      <c r="BT98" s="29">
        <f>SAM_working2!BT98</f>
        <v>185653.742226181</v>
      </c>
      <c r="BU98" s="29">
        <f>SAM_working2!BU98</f>
        <v>2330005.4949487401</v>
      </c>
      <c r="BV98" s="29">
        <f>SAM_working2!BV98</f>
        <v>0</v>
      </c>
      <c r="BW98" s="29">
        <f>SAM_working2!BW98</f>
        <v>0</v>
      </c>
      <c r="BX98" s="29">
        <f>SAM_working2!BX98</f>
        <v>435813.56775630801</v>
      </c>
      <c r="BY98" s="29">
        <f>SAM_working2!BY98</f>
        <v>0</v>
      </c>
      <c r="BZ98" s="29">
        <f>SAM_working2!BZ98</f>
        <v>2009161.1394937099</v>
      </c>
      <c r="CA98" s="29">
        <f>SAM_working2!CA98</f>
        <v>19267.1395991842</v>
      </c>
      <c r="CB98" s="29">
        <f>SAM_working2!CB98</f>
        <v>1180652.34860091</v>
      </c>
      <c r="CC98" s="29">
        <f>SAM_working2!CC98</f>
        <v>971722.15095551696</v>
      </c>
      <c r="CD98" s="29">
        <f>SAM_working2!CD98</f>
        <v>4114290.2402083501</v>
      </c>
      <c r="CE98" s="29">
        <f>SAM_working2!CE98</f>
        <v>15662208.392613299</v>
      </c>
      <c r="CF98" s="29">
        <f>SAM_working2!CF98</f>
        <v>4117251.64699953</v>
      </c>
      <c r="CG98" s="29">
        <f>SAM_working2!CG98</f>
        <v>88109.055734611204</v>
      </c>
      <c r="CH98" s="29">
        <f>SAM_working2!CH98</f>
        <v>0</v>
      </c>
      <c r="CI98" s="29">
        <f>SAM_working2!CI98</f>
        <v>10795.205161170399</v>
      </c>
      <c r="CJ98" s="29">
        <f>SAM_working2!CJ98</f>
        <v>0</v>
      </c>
      <c r="CK98" s="29">
        <f>SAM_working2!CK98</f>
        <v>157978861427.11499</v>
      </c>
      <c r="CL98" s="29">
        <f>SAM_working2!CL98</f>
        <v>14077981073.493799</v>
      </c>
      <c r="CM98" s="29">
        <f>SAM_working2!CM98</f>
        <v>12034342898.47834</v>
      </c>
      <c r="CN98" s="29">
        <f>SAM_working2!CN98</f>
        <v>0</v>
      </c>
      <c r="CO98" s="29">
        <f>SAM_working2!CO98</f>
        <v>30364311.910047241</v>
      </c>
      <c r="CP98" s="29">
        <f>SAM_working2!CP98</f>
        <v>87505744.337637424</v>
      </c>
      <c r="CQ98" s="29">
        <f>SAM_working2!CQ98</f>
        <v>128698315.95220384</v>
      </c>
      <c r="CR98" s="29">
        <f>SAM_working2!CR98</f>
        <v>85930458.752006084</v>
      </c>
      <c r="CS98" s="29">
        <f>SAM_working2!CS98</f>
        <v>317329116.55133283</v>
      </c>
      <c r="CT98" s="29">
        <f>SAM_working2!CT98</f>
        <v>534136590.00481457</v>
      </c>
      <c r="CU98" s="29">
        <f>SAM_working2!CU98</f>
        <v>830528521.5352447</v>
      </c>
      <c r="CV98" s="29">
        <f>SAM_working2!CV98</f>
        <v>582159682.73586905</v>
      </c>
      <c r="CW98" s="29">
        <f>SAM_working2!CW98</f>
        <v>2909689281.6336007</v>
      </c>
      <c r="CX98" s="29">
        <f>SAM_working2!CX98</f>
        <v>80698804861.072556</v>
      </c>
      <c r="CY98" s="29">
        <f>SAM_working2!CY98</f>
        <v>40165149.721655197</v>
      </c>
      <c r="CZ98" s="29">
        <f>SAM_working2!CZ98</f>
        <v>0</v>
      </c>
      <c r="DA98" s="29">
        <f>SAM_working2!DA98</f>
        <v>26032100987.31316</v>
      </c>
      <c r="DB98" s="29">
        <f>SAM_working2!DB98</f>
        <v>0</v>
      </c>
      <c r="DC98" s="29">
        <f>SAM_working2!DC98</f>
        <v>0</v>
      </c>
      <c r="DD98" s="29">
        <f>SAM_working2!DD98</f>
        <v>0</v>
      </c>
      <c r="DE98" s="29">
        <f>SAM_working2!DE98</f>
        <v>19966185247.663898</v>
      </c>
      <c r="DF98" s="29">
        <f>SAM_working2!DF98</f>
        <v>8894814860.6991634</v>
      </c>
      <c r="DG98" s="29">
        <f>SAM_working2!DG98</f>
        <v>49664.7243326026</v>
      </c>
      <c r="DH98" s="29">
        <f>SAM_working2!DH98</f>
        <v>2036986677.7772019</v>
      </c>
      <c r="DI98" s="29">
        <f>SAM_working2!DI98</f>
        <v>1283741114.6987391</v>
      </c>
      <c r="DJ98" s="29">
        <f t="shared" si="1"/>
        <v>328784530886.1333</v>
      </c>
    </row>
    <row r="99" spans="1:114">
      <c r="A99" t="s">
        <v>116</v>
      </c>
      <c r="B99" s="29">
        <f>SAM_working2!B99</f>
        <v>80064.585959223594</v>
      </c>
      <c r="C99" s="29">
        <f>SAM_working2!C99</f>
        <v>0</v>
      </c>
      <c r="D99" s="60">
        <f>SAM_working2!D99-FV_proportion_col!G99</f>
        <v>0</v>
      </c>
      <c r="E99" s="60">
        <f>SAM_working2!E99-FV_proportion_col!H99</f>
        <v>0</v>
      </c>
      <c r="F99" s="29">
        <f>SAM_working2!F99</f>
        <v>1115456.7485588</v>
      </c>
      <c r="G99" s="29">
        <f>SAM_working2!G99</f>
        <v>325.92167044608101</v>
      </c>
      <c r="H99" s="29">
        <f>SAM_working2!H99</f>
        <v>3726.8080344083501</v>
      </c>
      <c r="I99" s="29">
        <f>SAM_working2!I99</f>
        <v>2985.32855519952</v>
      </c>
      <c r="J99" s="29">
        <f>SAM_working2!J99</f>
        <v>662639.55408591405</v>
      </c>
      <c r="K99" s="29">
        <f>SAM_working2!K99</f>
        <v>5213.2103261722596</v>
      </c>
      <c r="L99" s="29">
        <f>SAM_working2!L99</f>
        <v>319402.98081704101</v>
      </c>
      <c r="M99" s="29">
        <f>SAM_working2!M99</f>
        <v>5555789.3699711096</v>
      </c>
      <c r="N99" s="29">
        <f>SAM_working2!N99</f>
        <v>11462280.816872999</v>
      </c>
      <c r="O99" s="29">
        <f>SAM_working2!O99</f>
        <v>7029428.3550584903</v>
      </c>
      <c r="P99" s="29">
        <f>SAM_working2!P99</f>
        <v>1645970.0318162099</v>
      </c>
      <c r="Q99" s="29">
        <f>SAM_working2!Q99</f>
        <v>25662.2423406866</v>
      </c>
      <c r="R99" s="29">
        <f>SAM_working2!R99</f>
        <v>98907.332156402001</v>
      </c>
      <c r="S99" s="29">
        <f>SAM_working2!S99</f>
        <v>273474.28106927901</v>
      </c>
      <c r="T99" s="29">
        <f>SAM_working2!T99</f>
        <v>0</v>
      </c>
      <c r="U99" s="29">
        <f>SAM_working2!U99</f>
        <v>401082.89598433499</v>
      </c>
      <c r="V99" s="29">
        <f>SAM_working2!V99</f>
        <v>1910369.8543655099</v>
      </c>
      <c r="W99" s="29">
        <f>SAM_working2!W99</f>
        <v>593825.76304407895</v>
      </c>
      <c r="X99" s="29">
        <f>SAM_working2!X99</f>
        <v>22695463.317958701</v>
      </c>
      <c r="Y99" s="29">
        <f>SAM_working2!Y99</f>
        <v>4802591.97020509</v>
      </c>
      <c r="Z99" s="29">
        <f>SAM_working2!Z99</f>
        <v>1419857.39827278</v>
      </c>
      <c r="AA99" s="29">
        <f>SAM_working2!AA99</f>
        <v>907065.71396492596</v>
      </c>
      <c r="AB99" s="29">
        <f>SAM_working2!AB99</f>
        <v>20523058.828750599</v>
      </c>
      <c r="AC99" s="29">
        <f>SAM_working2!AC99</f>
        <v>3567812.5246550301</v>
      </c>
      <c r="AD99" s="29">
        <f>SAM_working2!AD99</f>
        <v>2690741.3402873301</v>
      </c>
      <c r="AE99" s="29">
        <f>SAM_working2!AE99</f>
        <v>20578931.0913914</v>
      </c>
      <c r="AF99" s="29">
        <f>SAM_working2!AF99</f>
        <v>1456870.4231535301</v>
      </c>
      <c r="AG99" s="29">
        <f>SAM_working2!AG99</f>
        <v>6084016.7246674402</v>
      </c>
      <c r="AH99" s="29">
        <f>SAM_working2!AH99</f>
        <v>357972.88120295899</v>
      </c>
      <c r="AI99" s="29">
        <f>SAM_working2!AI99</f>
        <v>2804142.3706418802</v>
      </c>
      <c r="AJ99" s="29">
        <f>SAM_working2!AJ99</f>
        <v>22434326.1208786</v>
      </c>
      <c r="AK99" s="29">
        <f>SAM_working2!AK99</f>
        <v>393565.04951846501</v>
      </c>
      <c r="AL99" s="29">
        <f>SAM_working2!AL99</f>
        <v>126046.166064554</v>
      </c>
      <c r="AM99" s="29">
        <f>SAM_working2!AM99</f>
        <v>51819.342982611401</v>
      </c>
      <c r="AN99" s="29">
        <f>SAM_working2!AN99</f>
        <v>1975825.58543739</v>
      </c>
      <c r="AO99" s="29">
        <f>SAM_working2!AO99</f>
        <v>599287.80644183198</v>
      </c>
      <c r="AP99" s="29">
        <f>SAM_working2!AP99</f>
        <v>288798.52978723898</v>
      </c>
      <c r="AQ99" s="29">
        <f>SAM_working2!AQ99</f>
        <v>1541770.4218109499</v>
      </c>
      <c r="AR99" s="29">
        <f>SAM_working2!AR99</f>
        <v>786539.67855719395</v>
      </c>
      <c r="AS99" s="29">
        <f>SAM_working2!AS99</f>
        <v>2556715.6948269601</v>
      </c>
      <c r="AT99" s="29">
        <f>SAM_working2!AT99</f>
        <v>42193898.772371098</v>
      </c>
      <c r="AU99" s="29">
        <f>SAM_working2!AU99</f>
        <v>177164.48059000701</v>
      </c>
      <c r="AV99" s="29">
        <f>SAM_working2!AV99</f>
        <v>2881474.5747316801</v>
      </c>
      <c r="AW99" s="29">
        <f>SAM_working2!AW99</f>
        <v>3668963.4436415001</v>
      </c>
      <c r="AX99" s="29">
        <f>SAM_working2!AX99</f>
        <v>107303.036893205</v>
      </c>
      <c r="AY99" s="29">
        <f>SAM_working2!AY99</f>
        <v>407265.40469548298</v>
      </c>
      <c r="AZ99" s="29">
        <f>SAM_working2!AZ99</f>
        <v>2615036.3809759701</v>
      </c>
      <c r="BA99" s="29">
        <f>SAM_working2!BA99</f>
        <v>581278.34389963106</v>
      </c>
      <c r="BB99" s="29">
        <f>SAM_working2!BB99</f>
        <v>263280.36214596202</v>
      </c>
      <c r="BC99" s="29">
        <f>SAM_working2!BC99</f>
        <v>2088398.0930361301</v>
      </c>
      <c r="BD99" s="29">
        <f>SAM_working2!BD99</f>
        <v>2472394.3546091998</v>
      </c>
      <c r="BE99" s="29">
        <f>SAM_working2!BE99</f>
        <v>929806.00519866904</v>
      </c>
      <c r="BF99" s="29">
        <f>SAM_working2!BF99</f>
        <v>13687752.1528007</v>
      </c>
      <c r="BG99" s="29">
        <f>SAM_working2!BG99</f>
        <v>2679905.0035230801</v>
      </c>
      <c r="BH99" s="29">
        <f>SAM_working2!BH99</f>
        <v>2766187.6855060598</v>
      </c>
      <c r="BI99" s="29">
        <f>SAM_working2!BI99</f>
        <v>2332477.0595677602</v>
      </c>
      <c r="BJ99" s="29">
        <f>SAM_working2!BJ99</f>
        <v>77919518.334915206</v>
      </c>
      <c r="BK99" s="29">
        <f>SAM_working2!BK99</f>
        <v>4084915.3960015401</v>
      </c>
      <c r="BL99" s="29">
        <f>SAM_working2!BL99</f>
        <v>2463887.0330432099</v>
      </c>
      <c r="BM99" s="29">
        <f>SAM_working2!BM99</f>
        <v>511755.94180669001</v>
      </c>
      <c r="BN99" s="29">
        <f>SAM_working2!BN99</f>
        <v>5507647.6000136798</v>
      </c>
      <c r="BO99" s="29">
        <f>SAM_working2!BO99</f>
        <v>2597035.5691928798</v>
      </c>
      <c r="BP99" s="29">
        <f>SAM_working2!BP99</f>
        <v>6617164.1550296396</v>
      </c>
      <c r="BQ99" s="29">
        <f>SAM_working2!BQ99</f>
        <v>20694542.895759501</v>
      </c>
      <c r="BR99" s="29">
        <f>SAM_working2!BR99</f>
        <v>5582988.0224959403</v>
      </c>
      <c r="BS99" s="29">
        <f>SAM_working2!BS99</f>
        <v>3383703.96220796</v>
      </c>
      <c r="BT99" s="29">
        <f>SAM_working2!BT99</f>
        <v>328316.81741939898</v>
      </c>
      <c r="BU99" s="29">
        <f>SAM_working2!BU99</f>
        <v>4120466.3019359298</v>
      </c>
      <c r="BV99" s="29">
        <f>SAM_working2!BV99</f>
        <v>0</v>
      </c>
      <c r="BW99" s="29">
        <f>SAM_working2!BW99</f>
        <v>0</v>
      </c>
      <c r="BX99" s="29">
        <f>SAM_working2!BX99</f>
        <v>770708.53427573002</v>
      </c>
      <c r="BY99" s="29">
        <f>SAM_working2!BY99</f>
        <v>0</v>
      </c>
      <c r="BZ99" s="29">
        <f>SAM_working2!BZ99</f>
        <v>3553073.4963460602</v>
      </c>
      <c r="CA99" s="29">
        <f>SAM_working2!CA99</f>
        <v>34072.709109589799</v>
      </c>
      <c r="CB99" s="29">
        <f>SAM_working2!CB99</f>
        <v>2087908.4737173901</v>
      </c>
      <c r="CC99" s="29">
        <f>SAM_working2!CC99</f>
        <v>1718428.72754469</v>
      </c>
      <c r="CD99" s="29">
        <f>SAM_working2!CD99</f>
        <v>7275860.2191774603</v>
      </c>
      <c r="CE99" s="29">
        <f>SAM_working2!CE99</f>
        <v>27697617.896425199</v>
      </c>
      <c r="CF99" s="29">
        <f>SAM_working2!CF99</f>
        <v>7281097.2784529896</v>
      </c>
      <c r="CG99" s="29">
        <f>SAM_working2!CG99</f>
        <v>155815.25272662399</v>
      </c>
      <c r="CH99" s="29">
        <f>SAM_working2!CH99</f>
        <v>0</v>
      </c>
      <c r="CI99" s="29">
        <f>SAM_working2!CI99</f>
        <v>19090.6326983002</v>
      </c>
      <c r="CJ99" s="29">
        <f>SAM_working2!CJ99</f>
        <v>0</v>
      </c>
      <c r="CK99" s="29">
        <f>SAM_working2!CK99</f>
        <v>328235543452.88007</v>
      </c>
      <c r="CL99" s="29">
        <f>SAM_working2!CL99</f>
        <v>32608249224.800098</v>
      </c>
      <c r="CM99" s="29">
        <f>SAM_working2!CM99</f>
        <v>22427428070.189423</v>
      </c>
      <c r="CN99" s="29">
        <f>SAM_working2!CN99</f>
        <v>0</v>
      </c>
      <c r="CO99" s="29">
        <f>SAM_working2!CO99</f>
        <v>52475766.366633102</v>
      </c>
      <c r="CP99" s="29">
        <f>SAM_working2!CP99</f>
        <v>150474793.7101838</v>
      </c>
      <c r="CQ99" s="29">
        <f>SAM_working2!CQ99</f>
        <v>221112019.38241708</v>
      </c>
      <c r="CR99" s="29">
        <f>SAM_working2!CR99</f>
        <v>147808899.95872951</v>
      </c>
      <c r="CS99" s="29">
        <f>SAM_working2!CS99</f>
        <v>545241597.66474676</v>
      </c>
      <c r="CT99" s="29">
        <f>SAM_working2!CT99</f>
        <v>917536933.85353053</v>
      </c>
      <c r="CU99" s="29">
        <f>SAM_working2!CU99</f>
        <v>1427267972.00021</v>
      </c>
      <c r="CV99" s="29">
        <f>SAM_working2!CV99</f>
        <v>1001103598.0306089</v>
      </c>
      <c r="CW99" s="29">
        <f>SAM_working2!CW99</f>
        <v>4998479265.537529</v>
      </c>
      <c r="CX99" s="29">
        <f>SAM_working2!CX99</f>
        <v>104195364737.65918</v>
      </c>
      <c r="CY99" s="29">
        <f>SAM_working2!CY99</f>
        <v>71029508.8569877</v>
      </c>
      <c r="CZ99" s="29">
        <f>SAM_working2!CZ99</f>
        <v>0</v>
      </c>
      <c r="DA99" s="29">
        <f>SAM_working2!DA99</f>
        <v>32886309685.753109</v>
      </c>
      <c r="DB99" s="29">
        <f>SAM_working2!DB99</f>
        <v>0</v>
      </c>
      <c r="DC99" s="29">
        <f>SAM_working2!DC99</f>
        <v>0</v>
      </c>
      <c r="DD99" s="29">
        <f>SAM_working2!DD99</f>
        <v>0</v>
      </c>
      <c r="DE99" s="29">
        <f>SAM_working2!DE99</f>
        <v>34398763704.012703</v>
      </c>
      <c r="DF99" s="29">
        <f>SAM_working2!DF99</f>
        <v>137361.69308440201</v>
      </c>
      <c r="DG99" s="29">
        <f>SAM_working2!DG99</f>
        <v>87828.901455843501</v>
      </c>
      <c r="DH99" s="29">
        <f>SAM_working2!DH99</f>
        <v>3634753118.330442</v>
      </c>
      <c r="DI99" s="29">
        <f>SAM_working2!DI99</f>
        <v>2494885030.3867168</v>
      </c>
      <c r="DJ99" s="29">
        <f t="shared" si="1"/>
        <v>570828140595.43457</v>
      </c>
    </row>
    <row r="100" spans="1:114">
      <c r="A100" t="s">
        <v>117</v>
      </c>
      <c r="B100" s="29">
        <f>SAM_working2!B100</f>
        <v>91587.285320265903</v>
      </c>
      <c r="C100" s="29">
        <f>SAM_working2!C100</f>
        <v>0</v>
      </c>
      <c r="D100" s="60">
        <f>SAM_working2!D100-FV_proportion_col!G100</f>
        <v>0</v>
      </c>
      <c r="E100" s="60">
        <f>SAM_working2!E100-FV_proportion_col!H100</f>
        <v>0</v>
      </c>
      <c r="F100" s="29">
        <f>SAM_working2!F100</f>
        <v>1275990.55523376</v>
      </c>
      <c r="G100" s="29">
        <f>SAM_working2!G100</f>
        <v>372.827520002482</v>
      </c>
      <c r="H100" s="29">
        <f>SAM_working2!H100</f>
        <v>4263.1611303785803</v>
      </c>
      <c r="I100" s="29">
        <f>SAM_working2!I100</f>
        <v>3414.9697382941099</v>
      </c>
      <c r="J100" s="29">
        <f>SAM_working2!J100</f>
        <v>758005.01779237494</v>
      </c>
      <c r="K100" s="29">
        <f>SAM_working2!K100</f>
        <v>5963.4828040060602</v>
      </c>
      <c r="L100" s="29">
        <f>SAM_working2!L100</f>
        <v>365370.67650774098</v>
      </c>
      <c r="M100" s="29">
        <f>SAM_working2!M100</f>
        <v>6355364.9857877595</v>
      </c>
      <c r="N100" s="29">
        <f>SAM_working2!N100</f>
        <v>13111904.233547401</v>
      </c>
      <c r="O100" s="29">
        <f>SAM_working2!O100</f>
        <v>8041086.48886282</v>
      </c>
      <c r="P100" s="29">
        <f>SAM_working2!P100</f>
        <v>1882854.01250104</v>
      </c>
      <c r="Q100" s="29">
        <f>SAM_working2!Q100</f>
        <v>29355.489484592901</v>
      </c>
      <c r="R100" s="29">
        <f>SAM_working2!R100</f>
        <v>113141.833457906</v>
      </c>
      <c r="S100" s="29">
        <f>SAM_working2!S100</f>
        <v>312832.03064089798</v>
      </c>
      <c r="T100" s="29">
        <f>SAM_working2!T100</f>
        <v>0</v>
      </c>
      <c r="U100" s="29">
        <f>SAM_working2!U100</f>
        <v>458805.76526436198</v>
      </c>
      <c r="V100" s="29">
        <f>SAM_working2!V100</f>
        <v>2185305.6107492698</v>
      </c>
      <c r="W100" s="29">
        <f>SAM_working2!W100</f>
        <v>679287.71427284495</v>
      </c>
      <c r="X100" s="29">
        <f>SAM_working2!X100</f>
        <v>25961738.8821087</v>
      </c>
      <c r="Y100" s="29">
        <f>SAM_working2!Y100</f>
        <v>5493769.2586833304</v>
      </c>
      <c r="Z100" s="29">
        <f>SAM_working2!Z100</f>
        <v>1624199.80184409</v>
      </c>
      <c r="AA100" s="29">
        <f>SAM_working2!AA100</f>
        <v>1037608.39269744</v>
      </c>
      <c r="AB100" s="29">
        <f>SAM_working2!AB100</f>
        <v>23476687.252847102</v>
      </c>
      <c r="AC100" s="29">
        <f>SAM_working2!AC100</f>
        <v>4081283.3757888698</v>
      </c>
      <c r="AD100" s="29">
        <f>SAM_working2!AD100</f>
        <v>3077986.2520170901</v>
      </c>
      <c r="AE100" s="29">
        <f>SAM_working2!AE100</f>
        <v>23540600.514855001</v>
      </c>
      <c r="AF100" s="29">
        <f>SAM_working2!AF100</f>
        <v>1666539.65072615</v>
      </c>
      <c r="AG100" s="29">
        <f>SAM_working2!AG100</f>
        <v>6959613.5292471796</v>
      </c>
      <c r="AH100" s="29">
        <f>SAM_working2!AH100</f>
        <v>409491.46260933299</v>
      </c>
      <c r="AI100" s="29">
        <f>SAM_working2!AI100</f>
        <v>3207707.68126402</v>
      </c>
      <c r="AJ100" s="29">
        <f>SAM_working2!AJ100</f>
        <v>25663019.4584064</v>
      </c>
      <c r="AK100" s="29">
        <f>SAM_working2!AK100</f>
        <v>450205.96872492402</v>
      </c>
      <c r="AL100" s="29">
        <f>SAM_working2!AL100</f>
        <v>144186.42195638601</v>
      </c>
      <c r="AM100" s="29">
        <f>SAM_working2!AM100</f>
        <v>59277.056066639198</v>
      </c>
      <c r="AN100" s="29">
        <f>SAM_working2!AN100</f>
        <v>2260181.5705223</v>
      </c>
      <c r="AO100" s="29">
        <f>SAM_working2!AO100</f>
        <v>685535.84159540897</v>
      </c>
      <c r="AP100" s="29">
        <f>SAM_working2!AP100</f>
        <v>330361.70774889301</v>
      </c>
      <c r="AQ100" s="29">
        <f>SAM_working2!AQ100</f>
        <v>1763658.24951199</v>
      </c>
      <c r="AR100" s="29">
        <f>SAM_working2!AR100</f>
        <v>899736.54509892699</v>
      </c>
      <c r="AS100" s="29">
        <f>SAM_working2!AS100</f>
        <v>2924671.9635092602</v>
      </c>
      <c r="AT100" s="29">
        <f>SAM_working2!AT100</f>
        <v>48266341.470968202</v>
      </c>
      <c r="AU100" s="29">
        <f>SAM_working2!AU100</f>
        <v>202661.559265135</v>
      </c>
      <c r="AV100" s="29">
        <f>SAM_working2!AV100</f>
        <v>3296169.3470000299</v>
      </c>
      <c r="AW100" s="29">
        <f>SAM_working2!AW100</f>
        <v>4196991.6876052702</v>
      </c>
      <c r="AX100" s="29">
        <f>SAM_working2!AX100</f>
        <v>122745.827483253</v>
      </c>
      <c r="AY100" s="29">
        <f>SAM_working2!AY100</f>
        <v>465878.04550585698</v>
      </c>
      <c r="AZ100" s="29">
        <f>SAM_working2!AZ100</f>
        <v>2991386.0201475401</v>
      </c>
      <c r="BA100" s="29">
        <f>SAM_working2!BA100</f>
        <v>664934.50125803205</v>
      </c>
      <c r="BB100" s="29">
        <f>SAM_working2!BB100</f>
        <v>301171.02784201998</v>
      </c>
      <c r="BC100" s="29">
        <f>SAM_working2!BC100</f>
        <v>2388955.2380451001</v>
      </c>
      <c r="BD100" s="29">
        <f>SAM_working2!BD100</f>
        <v>2828215.3022702499</v>
      </c>
      <c r="BE100" s="29">
        <f>SAM_working2!BE100</f>
        <v>1063621.4110193199</v>
      </c>
      <c r="BF100" s="29">
        <f>SAM_working2!BF100</f>
        <v>15657659.960298801</v>
      </c>
      <c r="BG100" s="29">
        <f>SAM_working2!BG100</f>
        <v>3065590.3761730599</v>
      </c>
      <c r="BH100" s="29">
        <f>SAM_working2!BH100</f>
        <v>3164290.6506864098</v>
      </c>
      <c r="BI100" s="29">
        <f>SAM_working2!BI100</f>
        <v>2668161.4523855201</v>
      </c>
      <c r="BJ100" s="29">
        <f>SAM_working2!BJ100</f>
        <v>89133504.810630202</v>
      </c>
      <c r="BK100" s="29">
        <f>SAM_working2!BK100</f>
        <v>4672806.4274669401</v>
      </c>
      <c r="BL100" s="29">
        <f>SAM_working2!BL100</f>
        <v>2818483.62779469</v>
      </c>
      <c r="BM100" s="29">
        <f>SAM_working2!BM100</f>
        <v>585406.60511829203</v>
      </c>
      <c r="BN100" s="29">
        <f>SAM_working2!BN100</f>
        <v>6300294.77006019</v>
      </c>
      <c r="BO100" s="29">
        <f>SAM_working2!BO100</f>
        <v>2970794.57556536</v>
      </c>
      <c r="BP100" s="29">
        <f>SAM_working2!BP100</f>
        <v>7569490.2336270502</v>
      </c>
      <c r="BQ100" s="29">
        <f>SAM_working2!BQ100</f>
        <v>23672850.887303699</v>
      </c>
      <c r="BR100" s="29">
        <f>SAM_working2!BR100</f>
        <v>6386478.0018519098</v>
      </c>
      <c r="BS100" s="29">
        <f>SAM_working2!BS100</f>
        <v>3870678.3593921</v>
      </c>
      <c r="BT100" s="29">
        <f>SAM_working2!BT100</f>
        <v>375567.37066930399</v>
      </c>
      <c r="BU100" s="29">
        <f>SAM_working2!BU100</f>
        <v>4713473.7328204699</v>
      </c>
      <c r="BV100" s="29">
        <f>SAM_working2!BV100</f>
        <v>0</v>
      </c>
      <c r="BW100" s="29">
        <f>SAM_working2!BW100</f>
        <v>0</v>
      </c>
      <c r="BX100" s="29">
        <f>SAM_working2!BX100</f>
        <v>881627.02125787304</v>
      </c>
      <c r="BY100" s="29">
        <f>SAM_working2!BY100</f>
        <v>0</v>
      </c>
      <c r="BZ100" s="29">
        <f>SAM_working2!BZ100</f>
        <v>4064423.14257959</v>
      </c>
      <c r="CA100" s="29">
        <f>SAM_working2!CA100</f>
        <v>38976.37005759</v>
      </c>
      <c r="CB100" s="29">
        <f>SAM_working2!CB100</f>
        <v>2388395.1539116902</v>
      </c>
      <c r="CC100" s="29">
        <f>SAM_working2!CC100</f>
        <v>1965740.7864737201</v>
      </c>
      <c r="CD100" s="29">
        <f>SAM_working2!CD100</f>
        <v>8322984.2240558099</v>
      </c>
      <c r="CE100" s="29">
        <f>SAM_working2!CE100</f>
        <v>31683791.311473899</v>
      </c>
      <c r="CF100" s="29">
        <f>SAM_working2!CF100</f>
        <v>8328974.9880916299</v>
      </c>
      <c r="CG100" s="29">
        <f>SAM_working2!CG100</f>
        <v>178239.802751126</v>
      </c>
      <c r="CH100" s="29">
        <f>SAM_working2!CH100</f>
        <v>0</v>
      </c>
      <c r="CI100" s="29">
        <f>SAM_working2!CI100</f>
        <v>21838.109857635402</v>
      </c>
      <c r="CJ100" s="29">
        <f>SAM_working2!CJ100</f>
        <v>0</v>
      </c>
      <c r="CK100" s="29">
        <f>SAM_working2!CK100</f>
        <v>296445293549.22864</v>
      </c>
      <c r="CL100" s="29">
        <f>SAM_working2!CL100</f>
        <v>30861199051.688202</v>
      </c>
      <c r="CM100" s="29">
        <f>SAM_working2!CM100</f>
        <v>22385484828.889221</v>
      </c>
      <c r="CN100" s="29">
        <f>SAM_working2!CN100</f>
        <v>0</v>
      </c>
      <c r="CO100" s="29">
        <f>SAM_working2!CO100</f>
        <v>46764699.431586802</v>
      </c>
      <c r="CP100" s="29">
        <f>SAM_working2!CP100</f>
        <v>125731166.900447</v>
      </c>
      <c r="CQ100" s="29">
        <f>SAM_working2!CQ100</f>
        <v>182547993.2503157</v>
      </c>
      <c r="CR100" s="29">
        <f>SAM_working2!CR100</f>
        <v>123983391.07745899</v>
      </c>
      <c r="CS100" s="29">
        <f>SAM_working2!CS100</f>
        <v>450701511.76410973</v>
      </c>
      <c r="CT100" s="29">
        <f>SAM_working2!CT100</f>
        <v>755897971.81872022</v>
      </c>
      <c r="CU100" s="29">
        <f>SAM_working2!CU100</f>
        <v>1182432937.9553909</v>
      </c>
      <c r="CV100" s="29">
        <f>SAM_working2!CV100</f>
        <v>836734861.81382096</v>
      </c>
      <c r="CW100" s="29">
        <f>SAM_working2!CW100</f>
        <v>4120496310.3492432</v>
      </c>
      <c r="CX100" s="29">
        <f>SAM_working2!CX100</f>
        <v>64102838889.987427</v>
      </c>
      <c r="CY100" s="29">
        <f>SAM_working2!CY100</f>
        <v>81251902.022655204</v>
      </c>
      <c r="CZ100" s="29">
        <f>SAM_working2!CZ100</f>
        <v>0</v>
      </c>
      <c r="DA100" s="29">
        <f>SAM_working2!DA100</f>
        <v>19683034594.214001</v>
      </c>
      <c r="DB100" s="29">
        <f>SAM_working2!DB100</f>
        <v>0</v>
      </c>
      <c r="DC100" s="29">
        <f>SAM_working2!DC100</f>
        <v>0</v>
      </c>
      <c r="DD100" s="29">
        <f>SAM_working2!DD100</f>
        <v>0</v>
      </c>
      <c r="DE100" s="29">
        <f>SAM_working2!DE100</f>
        <v>27808580645.013</v>
      </c>
      <c r="DF100" s="29">
        <f>SAM_working2!DF100</f>
        <v>157130.45194542201</v>
      </c>
      <c r="DG100" s="29">
        <f>SAM_working2!DG100</f>
        <v>100469.02211045699</v>
      </c>
      <c r="DH100" s="29">
        <f>SAM_working2!DH100</f>
        <v>4105381606.3365684</v>
      </c>
      <c r="DI100" s="29">
        <f>SAM_working2!DI100</f>
        <v>2490546882.3877702</v>
      </c>
      <c r="DJ100" s="29">
        <f t="shared" si="1"/>
        <v>476262842954.77179</v>
      </c>
    </row>
    <row r="101" spans="1:114">
      <c r="A101" t="s">
        <v>118</v>
      </c>
      <c r="B101" s="29">
        <f>SAM_working2!B101</f>
        <v>231740.026428777</v>
      </c>
      <c r="C101" s="29">
        <f>SAM_working2!C101</f>
        <v>0</v>
      </c>
      <c r="D101" s="60">
        <f>SAM_working2!D101-FV_proportion_col!G101</f>
        <v>0</v>
      </c>
      <c r="E101" s="60">
        <f>SAM_working2!E101-FV_proportion_col!H101</f>
        <v>0</v>
      </c>
      <c r="F101" s="29">
        <f>SAM_working2!F101</f>
        <v>3228593.18254421</v>
      </c>
      <c r="G101" s="29">
        <f>SAM_working2!G101</f>
        <v>943.35211527044498</v>
      </c>
      <c r="H101" s="29">
        <f>SAM_working2!H101</f>
        <v>10786.9238570548</v>
      </c>
      <c r="I101" s="29">
        <f>SAM_working2!I101</f>
        <v>8640.7755687746903</v>
      </c>
      <c r="J101" s="29">
        <f>SAM_working2!J101</f>
        <v>1917952.9368306401</v>
      </c>
      <c r="K101" s="29">
        <f>SAM_working2!K101</f>
        <v>15089.1868644798</v>
      </c>
      <c r="L101" s="29">
        <f>SAM_working2!L101</f>
        <v>924484.33135804103</v>
      </c>
      <c r="M101" s="29">
        <f>SAM_working2!M101</f>
        <v>16080752.3077124</v>
      </c>
      <c r="N101" s="29">
        <f>SAM_working2!N101</f>
        <v>33176581.476222798</v>
      </c>
      <c r="O101" s="29">
        <f>SAM_working2!O101</f>
        <v>20346073.026719801</v>
      </c>
      <c r="P101" s="29">
        <f>SAM_working2!P101</f>
        <v>4764118.0442540199</v>
      </c>
      <c r="Q101" s="29">
        <f>SAM_working2!Q101</f>
        <v>74277.143221363294</v>
      </c>
      <c r="R101" s="29">
        <f>SAM_working2!R101</f>
        <v>286278.72727147798</v>
      </c>
      <c r="S101" s="29">
        <f>SAM_working2!S101</f>
        <v>791547.67820646695</v>
      </c>
      <c r="T101" s="29">
        <f>SAM_working2!T101</f>
        <v>0</v>
      </c>
      <c r="U101" s="29">
        <f>SAM_working2!U101</f>
        <v>1160899.7886141201</v>
      </c>
      <c r="V101" s="29">
        <f>SAM_working2!V101</f>
        <v>5529400.4863132797</v>
      </c>
      <c r="W101" s="29">
        <f>SAM_working2!W101</f>
        <v>1718777.36421455</v>
      </c>
      <c r="X101" s="29">
        <f>SAM_working2!X101</f>
        <v>65690057.671636499</v>
      </c>
      <c r="Y101" s="29">
        <f>SAM_working2!Y101</f>
        <v>13900687.510815</v>
      </c>
      <c r="Z101" s="29">
        <f>SAM_working2!Z101</f>
        <v>4109654.5627352302</v>
      </c>
      <c r="AA101" s="29">
        <f>SAM_working2!AA101</f>
        <v>2625423.3380276798</v>
      </c>
      <c r="AB101" s="29">
        <f>SAM_working2!AB101</f>
        <v>59402220.574727401</v>
      </c>
      <c r="AC101" s="29">
        <f>SAM_working2!AC101</f>
        <v>10326725.0913851</v>
      </c>
      <c r="AD101" s="29">
        <f>SAM_working2!AD101</f>
        <v>7788118.3277305802</v>
      </c>
      <c r="AE101" s="29">
        <f>SAM_working2!AE101</f>
        <v>59563938.011542603</v>
      </c>
      <c r="AF101" s="29">
        <f>SAM_working2!AF101</f>
        <v>4216785.5653040903</v>
      </c>
      <c r="AG101" s="29">
        <f>SAM_working2!AG101</f>
        <v>17609660.746707801</v>
      </c>
      <c r="AH101" s="29">
        <f>SAM_working2!AH101</f>
        <v>1036121.5755616101</v>
      </c>
      <c r="AI101" s="29">
        <f>SAM_working2!AI101</f>
        <v>8116347.8121720301</v>
      </c>
      <c r="AJ101" s="29">
        <f>SAM_working2!AJ101</f>
        <v>64934218.617105</v>
      </c>
      <c r="AK101" s="29">
        <f>SAM_working2!AK101</f>
        <v>1139140.0315652899</v>
      </c>
      <c r="AL101" s="29">
        <f>SAM_working2!AL101</f>
        <v>364829.73720643902</v>
      </c>
      <c r="AM101" s="29">
        <f>SAM_working2!AM101</f>
        <v>149986.61103959399</v>
      </c>
      <c r="AN101" s="29">
        <f>SAM_working2!AN101</f>
        <v>5718856.4444848401</v>
      </c>
      <c r="AO101" s="29">
        <f>SAM_working2!AO101</f>
        <v>1734586.77690538</v>
      </c>
      <c r="AP101" s="29">
        <f>SAM_working2!AP101</f>
        <v>835902.39209594799</v>
      </c>
      <c r="AQ101" s="29">
        <f>SAM_working2!AQ101</f>
        <v>4462521.2760051303</v>
      </c>
      <c r="AR101" s="29">
        <f>SAM_working2!AR101</f>
        <v>2276571.1420646799</v>
      </c>
      <c r="AS101" s="29">
        <f>SAM_working2!AS101</f>
        <v>7400192.6768449498</v>
      </c>
      <c r="AT101" s="29">
        <f>SAM_working2!AT101</f>
        <v>122126594.41744</v>
      </c>
      <c r="AU101" s="29">
        <f>SAM_working2!AU101</f>
        <v>512787.28194608499</v>
      </c>
      <c r="AV101" s="29">
        <f>SAM_working2!AV101</f>
        <v>8340179.1953592496</v>
      </c>
      <c r="AW101" s="29">
        <f>SAM_working2!AW101</f>
        <v>10619497.6868889</v>
      </c>
      <c r="AX101" s="29">
        <f>SAM_working2!AX101</f>
        <v>310579.36923802498</v>
      </c>
      <c r="AY101" s="29">
        <f>SAM_working2!AY101</f>
        <v>1178794.52590593</v>
      </c>
      <c r="AZ101" s="29">
        <f>SAM_working2!AZ101</f>
        <v>7568996.86395959</v>
      </c>
      <c r="BA101" s="29">
        <f>SAM_working2!BA101</f>
        <v>1682459.9436057899</v>
      </c>
      <c r="BB101" s="29">
        <f>SAM_working2!BB101</f>
        <v>762042.26064388303</v>
      </c>
      <c r="BC101" s="29">
        <f>SAM_working2!BC101</f>
        <v>6044687.8413944803</v>
      </c>
      <c r="BD101" s="29">
        <f>SAM_working2!BD101</f>
        <v>7156131.8430010704</v>
      </c>
      <c r="BE101" s="29">
        <f>SAM_working2!BE101</f>
        <v>2691243.1462284001</v>
      </c>
      <c r="BF101" s="29">
        <f>SAM_working2!BF101</f>
        <v>39618015.975953102</v>
      </c>
      <c r="BG101" s="29">
        <f>SAM_working2!BG101</f>
        <v>7756753.4872327195</v>
      </c>
      <c r="BH101" s="29">
        <f>SAM_working2!BH101</f>
        <v>8006491.2553548701</v>
      </c>
      <c r="BI101" s="29">
        <f>SAM_working2!BI101</f>
        <v>6751153.3214452304</v>
      </c>
      <c r="BJ101" s="29">
        <f>SAM_working2!BJ101</f>
        <v>225531313.52539799</v>
      </c>
      <c r="BK101" s="29">
        <f>SAM_working2!BK101</f>
        <v>11823434.674486799</v>
      </c>
      <c r="BL101" s="29">
        <f>SAM_working2!BL101</f>
        <v>7131508.1357661998</v>
      </c>
      <c r="BM101" s="29">
        <f>SAM_working2!BM101</f>
        <v>1481233.3575267</v>
      </c>
      <c r="BN101" s="29">
        <f>SAM_working2!BN101</f>
        <v>15941410.1140496</v>
      </c>
      <c r="BO101" s="29">
        <f>SAM_working2!BO101</f>
        <v>7516895.0695348</v>
      </c>
      <c r="BP101" s="29">
        <f>SAM_working2!BP101</f>
        <v>19152809.919620499</v>
      </c>
      <c r="BQ101" s="29">
        <f>SAM_working2!BQ101</f>
        <v>59898566.390354097</v>
      </c>
      <c r="BR101" s="29">
        <f>SAM_working2!BR101</f>
        <v>16159476.4574649</v>
      </c>
      <c r="BS101" s="29">
        <f>SAM_working2!BS101</f>
        <v>9793838.7644768301</v>
      </c>
      <c r="BT101" s="29">
        <f>SAM_working2!BT101</f>
        <v>950284.66124252102</v>
      </c>
      <c r="BU101" s="29">
        <f>SAM_working2!BU101</f>
        <v>11926333.7000934</v>
      </c>
      <c r="BV101" s="29">
        <f>SAM_working2!BV101</f>
        <v>0</v>
      </c>
      <c r="BW101" s="29">
        <f>SAM_working2!BW101</f>
        <v>0</v>
      </c>
      <c r="BX101" s="29">
        <f>SAM_working2!BX101</f>
        <v>2230749.26276273</v>
      </c>
      <c r="BY101" s="29">
        <f>SAM_working2!BY101</f>
        <v>0</v>
      </c>
      <c r="BZ101" s="29">
        <f>SAM_working2!BZ101</f>
        <v>10284064.247406101</v>
      </c>
      <c r="CA101" s="29">
        <f>SAM_working2!CA101</f>
        <v>98620.512614375606</v>
      </c>
      <c r="CB101" s="29">
        <f>SAM_working2!CB101</f>
        <v>6043270.6805797899</v>
      </c>
      <c r="CC101" s="29">
        <f>SAM_working2!CC101</f>
        <v>4973843.4785635704</v>
      </c>
      <c r="CD101" s="29">
        <f>SAM_working2!CD101</f>
        <v>21059348.765545301</v>
      </c>
      <c r="CE101" s="29">
        <f>SAM_working2!CE101</f>
        <v>80168361.909730494</v>
      </c>
      <c r="CF101" s="29">
        <f>SAM_working2!CF101</f>
        <v>21074506.9811331</v>
      </c>
      <c r="CG101" s="29">
        <f>SAM_working2!CG101</f>
        <v>450993.78648213198</v>
      </c>
      <c r="CH101" s="29">
        <f>SAM_working2!CH101</f>
        <v>0</v>
      </c>
      <c r="CI101" s="29">
        <f>SAM_working2!CI101</f>
        <v>55256.186902650297</v>
      </c>
      <c r="CJ101" s="29">
        <f>SAM_working2!CJ101</f>
        <v>0</v>
      </c>
      <c r="CK101" s="29">
        <f>SAM_working2!CK101</f>
        <v>936533050398.41003</v>
      </c>
      <c r="CL101" s="29">
        <f>SAM_working2!CL101</f>
        <v>162106422035.01901</v>
      </c>
      <c r="CM101" s="29">
        <f>SAM_working2!CM101</f>
        <v>109551074857.9933</v>
      </c>
      <c r="CN101" s="29">
        <f>SAM_working2!CN101</f>
        <v>0</v>
      </c>
      <c r="CO101" s="29">
        <f>SAM_working2!CO101</f>
        <v>247070002.9166576</v>
      </c>
      <c r="CP101" s="29">
        <f>SAM_working2!CP101</f>
        <v>768521944.24000919</v>
      </c>
      <c r="CQ101" s="29">
        <f>SAM_working2!CQ101</f>
        <v>1145112709.3453088</v>
      </c>
      <c r="CR101" s="29">
        <f>SAM_working2!CR101</f>
        <v>751463500.22243166</v>
      </c>
      <c r="CS101" s="29">
        <f>SAM_working2!CS101</f>
        <v>2819756640.4740419</v>
      </c>
      <c r="CT101" s="29">
        <f>SAM_working2!CT101</f>
        <v>4763381461.3189497</v>
      </c>
      <c r="CU101" s="29">
        <f>SAM_working2!CU101</f>
        <v>7362269728.2584496</v>
      </c>
      <c r="CV101" s="29">
        <f>SAM_working2!CV101</f>
        <v>5111157537.2756701</v>
      </c>
      <c r="CW101" s="29">
        <f>SAM_working2!CW101</f>
        <v>25931027240.650494</v>
      </c>
      <c r="CX101" s="29">
        <f>SAM_working2!CX101</f>
        <v>184707748755.98535</v>
      </c>
      <c r="CY101" s="29">
        <f>SAM_working2!CY101</f>
        <v>205588776.39265499</v>
      </c>
      <c r="CZ101" s="29">
        <f>SAM_working2!CZ101</f>
        <v>0</v>
      </c>
      <c r="DA101" s="29">
        <f>SAM_working2!DA101</f>
        <v>47796260282.924194</v>
      </c>
      <c r="DB101" s="29">
        <f>SAM_working2!DB101</f>
        <v>0</v>
      </c>
      <c r="DC101" s="29">
        <f>SAM_working2!DC101</f>
        <v>0</v>
      </c>
      <c r="DD101" s="29">
        <f>SAM_working2!DD101</f>
        <v>0</v>
      </c>
      <c r="DE101" s="29">
        <f>SAM_working2!DE101</f>
        <v>187724222879.55499</v>
      </c>
      <c r="DF101" s="29">
        <f>SAM_working2!DF101</f>
        <v>397581.552496791</v>
      </c>
      <c r="DG101" s="29">
        <f>SAM_working2!DG101</f>
        <v>254213.16679203801</v>
      </c>
      <c r="DH101" s="29">
        <f>SAM_working2!DH101</f>
        <v>10511567053.080709</v>
      </c>
      <c r="DI101" s="29">
        <f>SAM_working2!DI101</f>
        <v>7159077457.7252502</v>
      </c>
      <c r="DJ101" s="29">
        <f t="shared" si="1"/>
        <v>1696393967068.7561</v>
      </c>
    </row>
    <row r="102" spans="1:114">
      <c r="A102" t="s">
        <v>119</v>
      </c>
      <c r="B102" s="29">
        <f>SAM_working2!B102</f>
        <v>1781144.7473840101</v>
      </c>
      <c r="C102" s="29">
        <f>SAM_working2!C102</f>
        <v>0</v>
      </c>
      <c r="D102" s="60">
        <f>SAM_working2!D102-FV_proportion_col!G102</f>
        <v>73077.0745749794</v>
      </c>
      <c r="E102" s="60">
        <f>SAM_working2!E102-FV_proportion_col!H102</f>
        <v>42041.851183647399</v>
      </c>
      <c r="F102" s="29">
        <f>SAM_working2!F102</f>
        <v>1950537.7552290801</v>
      </c>
      <c r="G102" s="29">
        <f>SAM_working2!G102</f>
        <v>194757.19656467799</v>
      </c>
      <c r="H102" s="29">
        <f>SAM_working2!H102</f>
        <v>681.66955074012299</v>
      </c>
      <c r="I102" s="29">
        <f>SAM_working2!I102</f>
        <v>1225.1267481412999</v>
      </c>
      <c r="J102" s="29">
        <f>SAM_working2!J102</f>
        <v>138119.599258489</v>
      </c>
      <c r="K102" s="29">
        <f>SAM_working2!K102</f>
        <v>9715.3301576369195</v>
      </c>
      <c r="L102" s="29">
        <f>SAM_working2!L102</f>
        <v>59339.694525048501</v>
      </c>
      <c r="M102" s="29">
        <f>SAM_working2!M102</f>
        <v>1753691.3941195901</v>
      </c>
      <c r="N102" s="29">
        <f>SAM_working2!N102</f>
        <v>2570260.51419097</v>
      </c>
      <c r="O102" s="29">
        <f>SAM_working2!O102</f>
        <v>18246603.7717719</v>
      </c>
      <c r="P102" s="29">
        <f>SAM_working2!P102</f>
        <v>899607.22870704695</v>
      </c>
      <c r="Q102" s="29">
        <f>SAM_working2!Q102</f>
        <v>52208.961986533301</v>
      </c>
      <c r="R102" s="29">
        <f>SAM_working2!R102</f>
        <v>19112.723249653001</v>
      </c>
      <c r="S102" s="29">
        <f>SAM_working2!S102</f>
        <v>317669.89724517602</v>
      </c>
      <c r="T102" s="29">
        <f>SAM_working2!T102</f>
        <v>4837.1577439539096</v>
      </c>
      <c r="U102" s="29">
        <f>SAM_working2!U102</f>
        <v>2167954.1444622902</v>
      </c>
      <c r="V102" s="29">
        <f>SAM_working2!V102</f>
        <v>444535.83813364798</v>
      </c>
      <c r="W102" s="29">
        <f>SAM_working2!W102</f>
        <v>122467.932791012</v>
      </c>
      <c r="X102" s="29">
        <f>SAM_working2!X102</f>
        <v>4207347.52947425</v>
      </c>
      <c r="Y102" s="29">
        <f>SAM_working2!Y102</f>
        <v>2561874.1502435501</v>
      </c>
      <c r="Z102" s="29">
        <f>SAM_working2!Z102</f>
        <v>580307.16049401904</v>
      </c>
      <c r="AA102" s="29">
        <f>SAM_working2!AA102</f>
        <v>204245.428815716</v>
      </c>
      <c r="AB102" s="29">
        <f>SAM_working2!AB102</f>
        <v>3757243.9925226201</v>
      </c>
      <c r="AC102" s="29">
        <f>SAM_working2!AC102</f>
        <v>689299.47661183204</v>
      </c>
      <c r="AD102" s="29">
        <f>SAM_working2!AD102</f>
        <v>503542.551510702</v>
      </c>
      <c r="AE102" s="29">
        <f>SAM_working2!AE102</f>
        <v>3905183.1670992901</v>
      </c>
      <c r="AF102" s="29">
        <f>SAM_working2!AF102</f>
        <v>277358.82431992202</v>
      </c>
      <c r="AG102" s="29">
        <f>SAM_working2!AG102</f>
        <v>1148853.94316237</v>
      </c>
      <c r="AH102" s="29">
        <f>SAM_working2!AH102</f>
        <v>89970.703580832007</v>
      </c>
      <c r="AI102" s="29">
        <f>SAM_working2!AI102</f>
        <v>708092.65400407498</v>
      </c>
      <c r="AJ102" s="29">
        <f>SAM_working2!AJ102</f>
        <v>4235581.6913523898</v>
      </c>
      <c r="AK102" s="29">
        <f>SAM_working2!AK102</f>
        <v>155505.41944134401</v>
      </c>
      <c r="AL102" s="29">
        <f>SAM_working2!AL102</f>
        <v>24419.716552265301</v>
      </c>
      <c r="AM102" s="29">
        <f>SAM_working2!AM102</f>
        <v>14731.555893435499</v>
      </c>
      <c r="AN102" s="29">
        <f>SAM_working2!AN102</f>
        <v>453340.79762491398</v>
      </c>
      <c r="AO102" s="29">
        <f>SAM_working2!AO102</f>
        <v>119469.43261267499</v>
      </c>
      <c r="AP102" s="29">
        <f>SAM_working2!AP102</f>
        <v>91862.373211041398</v>
      </c>
      <c r="AQ102" s="29">
        <f>SAM_working2!AQ102</f>
        <v>294684.75099901902</v>
      </c>
      <c r="AR102" s="29">
        <f>SAM_working2!AR102</f>
        <v>156930.06449966301</v>
      </c>
      <c r="AS102" s="29">
        <f>SAM_working2!AS102</f>
        <v>508460.65274954698</v>
      </c>
      <c r="AT102" s="29">
        <f>SAM_working2!AT102</f>
        <v>7691117.4572633402</v>
      </c>
      <c r="AU102" s="29">
        <f>SAM_working2!AU102</f>
        <v>32627.908746942499</v>
      </c>
      <c r="AV102" s="29">
        <f>SAM_working2!AV102</f>
        <v>527107.72322514199</v>
      </c>
      <c r="AW102" s="29">
        <f>SAM_working2!AW102</f>
        <v>710263.13551594899</v>
      </c>
      <c r="AX102" s="29">
        <f>SAM_working2!AX102</f>
        <v>25236.778221271099</v>
      </c>
      <c r="AY102" s="29">
        <f>SAM_working2!AY102</f>
        <v>81341.908561756994</v>
      </c>
      <c r="AZ102" s="29">
        <f>SAM_working2!AZ102</f>
        <v>480214.69438308501</v>
      </c>
      <c r="BA102" s="29">
        <f>SAM_working2!BA102</f>
        <v>106767.037055493</v>
      </c>
      <c r="BB102" s="29">
        <f>SAM_working2!BB102</f>
        <v>69232.068723678007</v>
      </c>
      <c r="BC102" s="29">
        <f>SAM_working2!BC102</f>
        <v>386614.64748930099</v>
      </c>
      <c r="BD102" s="29">
        <f>SAM_working2!BD102</f>
        <v>460676.95139912801</v>
      </c>
      <c r="BE102" s="29">
        <f>SAM_working2!BE102</f>
        <v>174843.94301469499</v>
      </c>
      <c r="BF102" s="29">
        <f>SAM_working2!BF102</f>
        <v>2510942.5746327601</v>
      </c>
      <c r="BG102" s="29">
        <f>SAM_working2!BG102</f>
        <v>520774.8858926</v>
      </c>
      <c r="BH102" s="29">
        <f>SAM_working2!BH102</f>
        <v>529629.88922603196</v>
      </c>
      <c r="BI102" s="29">
        <f>SAM_working2!BI102</f>
        <v>428187.97404046502</v>
      </c>
      <c r="BJ102" s="29">
        <f>SAM_working2!BJ102</f>
        <v>14210409.901721099</v>
      </c>
      <c r="BK102" s="29">
        <f>SAM_working2!BK102</f>
        <v>762922.73485370504</v>
      </c>
      <c r="BL102" s="29">
        <f>SAM_working2!BL102</f>
        <v>453853.26972248399</v>
      </c>
      <c r="BM102" s="29">
        <f>SAM_working2!BM102</f>
        <v>118582.817912564</v>
      </c>
      <c r="BN102" s="29">
        <f>SAM_working2!BN102</f>
        <v>1526898.4692669499</v>
      </c>
      <c r="BO102" s="29">
        <f>SAM_working2!BO102</f>
        <v>488794.37467761303</v>
      </c>
      <c r="BP102" s="29">
        <f>SAM_working2!BP102</f>
        <v>1210499.85540101</v>
      </c>
      <c r="BQ102" s="29">
        <f>SAM_working2!BQ102</f>
        <v>4028568.0630987301</v>
      </c>
      <c r="BR102" s="29">
        <f>SAM_working2!BR102</f>
        <v>1053840.1329087301</v>
      </c>
      <c r="BS102" s="29">
        <f>SAM_working2!BS102</f>
        <v>1114630.688969</v>
      </c>
      <c r="BT102" s="29">
        <f>SAM_working2!BT102</f>
        <v>76168.660123466194</v>
      </c>
      <c r="BU102" s="29">
        <f>SAM_working2!BU102</f>
        <v>822757.64991920604</v>
      </c>
      <c r="BV102" s="29">
        <f>SAM_working2!BV102</f>
        <v>59484.578399137499</v>
      </c>
      <c r="BW102" s="29">
        <f>SAM_working2!BW102</f>
        <v>59132.200628030398</v>
      </c>
      <c r="BX102" s="29">
        <f>SAM_working2!BX102</f>
        <v>176866.312944926</v>
      </c>
      <c r="BY102" s="29">
        <f>SAM_working2!BY102</f>
        <v>31542.039128882599</v>
      </c>
      <c r="BZ102" s="29">
        <f>SAM_working2!BZ102</f>
        <v>659536.45629038103</v>
      </c>
      <c r="CA102" s="29">
        <f>SAM_working2!CA102</f>
        <v>8461.7034362520899</v>
      </c>
      <c r="CB102" s="29">
        <f>SAM_working2!CB102</f>
        <v>427296.12565800297</v>
      </c>
      <c r="CC102" s="29">
        <f>SAM_working2!CC102</f>
        <v>377278.728902373</v>
      </c>
      <c r="CD102" s="29">
        <f>SAM_working2!CD102</f>
        <v>1651848.87064847</v>
      </c>
      <c r="CE102" s="29">
        <f>SAM_working2!CE102</f>
        <v>5076878.3526614504</v>
      </c>
      <c r="CF102" s="29">
        <f>SAM_working2!CF102</f>
        <v>1352257.21260754</v>
      </c>
      <c r="CG102" s="29">
        <f>SAM_working2!CG102</f>
        <v>50926.187373299501</v>
      </c>
      <c r="CH102" s="29">
        <f>SAM_working2!CH102</f>
        <v>0</v>
      </c>
      <c r="CI102" s="29">
        <f>SAM_working2!CI102</f>
        <v>446467.09202173701</v>
      </c>
      <c r="CJ102" s="29">
        <f>SAM_working2!CJ102</f>
        <v>0</v>
      </c>
      <c r="CK102" s="29">
        <f>SAM_working2!CK102</f>
        <v>242952420437.76398</v>
      </c>
      <c r="CL102" s="29">
        <f>SAM_working2!CL102</f>
        <v>11254186545.0618</v>
      </c>
      <c r="CM102" s="29">
        <f>SAM_working2!CM102</f>
        <v>9596343151.2516155</v>
      </c>
      <c r="CN102" s="29">
        <f>SAM_working2!CN102</f>
        <v>11802373878.386639</v>
      </c>
      <c r="CO102" s="29">
        <f>SAM_working2!CO102</f>
        <v>-3733352126.9122372</v>
      </c>
      <c r="CP102" s="29">
        <f>SAM_working2!CP102</f>
        <v>-4016727768.8007541</v>
      </c>
      <c r="CQ102" s="29">
        <f>SAM_working2!CQ102</f>
        <v>-3424060341.9917626</v>
      </c>
      <c r="CR102" s="29">
        <f>SAM_working2!CR102</f>
        <v>-2255376963.4667683</v>
      </c>
      <c r="CS102" s="29">
        <f>SAM_working2!CS102</f>
        <v>3773238267.5703645</v>
      </c>
      <c r="CT102" s="29">
        <f>SAM_working2!CT102</f>
        <v>8205279430.4808874</v>
      </c>
      <c r="CU102" s="29">
        <f>SAM_working2!CU102</f>
        <v>36635583408.394272</v>
      </c>
      <c r="CV102" s="29">
        <f>SAM_working2!CV102</f>
        <v>48505404059.532379</v>
      </c>
      <c r="CW102" s="29">
        <f>SAM_working2!CW102</f>
        <v>278985452429.69427</v>
      </c>
      <c r="CX102" s="29">
        <f>SAM_working2!CX102</f>
        <v>556556.66773283901</v>
      </c>
      <c r="CY102" s="29">
        <f>SAM_working2!CY102</f>
        <v>13028098.842686299</v>
      </c>
      <c r="CZ102" s="29">
        <f>SAM_working2!CZ102</f>
        <v>0</v>
      </c>
      <c r="DA102" s="29">
        <f>SAM_working2!DA102</f>
        <v>1115867.3056119501</v>
      </c>
      <c r="DB102" s="29">
        <f>SAM_working2!DB102</f>
        <v>134515.860880008</v>
      </c>
      <c r="DC102" s="29">
        <f>SAM_working2!DC102</f>
        <v>141592.727352621</v>
      </c>
      <c r="DD102" s="29">
        <f>SAM_working2!DD102</f>
        <v>0</v>
      </c>
      <c r="DE102" s="29">
        <f>SAM_working2!DE102</f>
        <v>67128125356.565063</v>
      </c>
      <c r="DF102" s="29">
        <f>SAM_working2!DF102</f>
        <v>244132897970.45029</v>
      </c>
      <c r="DG102" s="29">
        <f>SAM_working2!DG102</f>
        <v>105758.828459928</v>
      </c>
      <c r="DH102" s="29">
        <f>SAM_working2!DH102</f>
        <v>5144435115.8087273</v>
      </c>
      <c r="DI102" s="29">
        <f>SAM_working2!DI102</f>
        <v>222931515.864362</v>
      </c>
      <c r="DJ102" s="29">
        <f t="shared" si="1"/>
        <v>955030756133.58887</v>
      </c>
    </row>
    <row r="103" spans="1:114">
      <c r="A103" t="s">
        <v>162</v>
      </c>
      <c r="B103" s="29">
        <f>SAM_working2!B103</f>
        <v>0</v>
      </c>
      <c r="C103" s="29">
        <f>SAM_working2!C103</f>
        <v>0</v>
      </c>
      <c r="D103" s="60">
        <f>SAM_working2!D103-FV_proportion_col!G103</f>
        <v>0</v>
      </c>
      <c r="E103" s="60">
        <f>SAM_working2!E103-FV_proportion_col!H103</f>
        <v>0</v>
      </c>
      <c r="F103" s="29">
        <f>SAM_working2!F103</f>
        <v>0</v>
      </c>
      <c r="G103" s="29">
        <f>SAM_working2!G103</f>
        <v>0</v>
      </c>
      <c r="H103" s="29">
        <f>SAM_working2!H103</f>
        <v>0</v>
      </c>
      <c r="I103" s="29">
        <f>SAM_working2!I103</f>
        <v>0</v>
      </c>
      <c r="J103" s="29">
        <f>SAM_working2!J103</f>
        <v>0</v>
      </c>
      <c r="K103" s="29">
        <f>SAM_working2!K103</f>
        <v>0</v>
      </c>
      <c r="L103" s="29">
        <f>SAM_working2!L103</f>
        <v>0</v>
      </c>
      <c r="M103" s="29">
        <f>SAM_working2!M103</f>
        <v>0</v>
      </c>
      <c r="N103" s="29">
        <f>SAM_working2!N103</f>
        <v>0</v>
      </c>
      <c r="O103" s="29">
        <f>SAM_working2!O103</f>
        <v>0</v>
      </c>
      <c r="P103" s="29">
        <f>SAM_working2!P103</f>
        <v>0</v>
      </c>
      <c r="Q103" s="29">
        <f>SAM_working2!Q103</f>
        <v>0</v>
      </c>
      <c r="R103" s="29">
        <f>SAM_working2!R103</f>
        <v>0</v>
      </c>
      <c r="S103" s="29">
        <f>SAM_working2!S103</f>
        <v>0</v>
      </c>
      <c r="T103" s="29">
        <f>SAM_working2!T103</f>
        <v>0</v>
      </c>
      <c r="U103" s="29">
        <f>SAM_working2!U103</f>
        <v>0</v>
      </c>
      <c r="V103" s="29">
        <f>SAM_working2!V103</f>
        <v>0</v>
      </c>
      <c r="W103" s="29">
        <f>SAM_working2!W103</f>
        <v>0</v>
      </c>
      <c r="X103" s="29">
        <f>SAM_working2!X103</f>
        <v>0</v>
      </c>
      <c r="Y103" s="29">
        <f>SAM_working2!Y103</f>
        <v>0</v>
      </c>
      <c r="Z103" s="29">
        <f>SAM_working2!Z103</f>
        <v>0</v>
      </c>
      <c r="AA103" s="29">
        <f>SAM_working2!AA103</f>
        <v>0</v>
      </c>
      <c r="AB103" s="29">
        <f>SAM_working2!AB103</f>
        <v>0</v>
      </c>
      <c r="AC103" s="29">
        <f>SAM_working2!AC103</f>
        <v>0</v>
      </c>
      <c r="AD103" s="29">
        <f>SAM_working2!AD103</f>
        <v>0</v>
      </c>
      <c r="AE103" s="29">
        <f>SAM_working2!AE103</f>
        <v>0</v>
      </c>
      <c r="AF103" s="29">
        <f>SAM_working2!AF103</f>
        <v>0</v>
      </c>
      <c r="AG103" s="29">
        <f>SAM_working2!AG103</f>
        <v>0</v>
      </c>
      <c r="AH103" s="29">
        <f>SAM_working2!AH103</f>
        <v>0</v>
      </c>
      <c r="AI103" s="29">
        <f>SAM_working2!AI103</f>
        <v>0</v>
      </c>
      <c r="AJ103" s="29">
        <f>SAM_working2!AJ103</f>
        <v>0</v>
      </c>
      <c r="AK103" s="29">
        <f>SAM_working2!AK103</f>
        <v>0</v>
      </c>
      <c r="AL103" s="29">
        <f>SAM_working2!AL103</f>
        <v>0</v>
      </c>
      <c r="AM103" s="29">
        <f>SAM_working2!AM103</f>
        <v>0</v>
      </c>
      <c r="AN103" s="29">
        <f>SAM_working2!AN103</f>
        <v>0</v>
      </c>
      <c r="AO103" s="29">
        <f>SAM_working2!AO103</f>
        <v>0</v>
      </c>
      <c r="AP103" s="29">
        <f>SAM_working2!AP103</f>
        <v>0</v>
      </c>
      <c r="AQ103" s="29">
        <f>SAM_working2!AQ103</f>
        <v>0</v>
      </c>
      <c r="AR103" s="29">
        <f>SAM_working2!AR103</f>
        <v>0</v>
      </c>
      <c r="AS103" s="29">
        <f>SAM_working2!AS103</f>
        <v>0</v>
      </c>
      <c r="AT103" s="29">
        <f>SAM_working2!AT103</f>
        <v>0</v>
      </c>
      <c r="AU103" s="29">
        <f>SAM_working2!AU103</f>
        <v>0</v>
      </c>
      <c r="AV103" s="29">
        <f>SAM_working2!AV103</f>
        <v>0</v>
      </c>
      <c r="AW103" s="29">
        <f>SAM_working2!AW103</f>
        <v>0</v>
      </c>
      <c r="AX103" s="29">
        <f>SAM_working2!AX103</f>
        <v>0</v>
      </c>
      <c r="AY103" s="29">
        <f>SAM_working2!AY103</f>
        <v>0</v>
      </c>
      <c r="AZ103" s="29">
        <f>SAM_working2!AZ103</f>
        <v>0</v>
      </c>
      <c r="BA103" s="29">
        <f>SAM_working2!BA103</f>
        <v>0</v>
      </c>
      <c r="BB103" s="29">
        <f>SAM_working2!BB103</f>
        <v>0</v>
      </c>
      <c r="BC103" s="29">
        <f>SAM_working2!BC103</f>
        <v>0</v>
      </c>
      <c r="BD103" s="29">
        <f>SAM_working2!BD103</f>
        <v>0</v>
      </c>
      <c r="BE103" s="29">
        <f>SAM_working2!BE103</f>
        <v>0</v>
      </c>
      <c r="BF103" s="29">
        <f>SAM_working2!BF103</f>
        <v>0</v>
      </c>
      <c r="BG103" s="29">
        <f>SAM_working2!BG103</f>
        <v>0</v>
      </c>
      <c r="BH103" s="29">
        <f>SAM_working2!BH103</f>
        <v>0</v>
      </c>
      <c r="BI103" s="29">
        <f>SAM_working2!BI103</f>
        <v>0</v>
      </c>
      <c r="BJ103" s="29">
        <f>SAM_working2!BJ103</f>
        <v>0</v>
      </c>
      <c r="BK103" s="29">
        <f>SAM_working2!BK103</f>
        <v>0</v>
      </c>
      <c r="BL103" s="29">
        <f>SAM_working2!BL103</f>
        <v>0</v>
      </c>
      <c r="BM103" s="29">
        <f>SAM_working2!BM103</f>
        <v>0</v>
      </c>
      <c r="BN103" s="29">
        <f>SAM_working2!BN103</f>
        <v>0</v>
      </c>
      <c r="BO103" s="29">
        <f>SAM_working2!BO103</f>
        <v>0</v>
      </c>
      <c r="BP103" s="29">
        <f>SAM_working2!BP103</f>
        <v>0</v>
      </c>
      <c r="BQ103" s="29">
        <f>SAM_working2!BQ103</f>
        <v>0</v>
      </c>
      <c r="BR103" s="29">
        <f>SAM_working2!BR103</f>
        <v>0</v>
      </c>
      <c r="BS103" s="29">
        <f>SAM_working2!BS103</f>
        <v>0</v>
      </c>
      <c r="BT103" s="29">
        <f>SAM_working2!BT103</f>
        <v>0</v>
      </c>
      <c r="BU103" s="29">
        <f>SAM_working2!BU103</f>
        <v>0</v>
      </c>
      <c r="BV103" s="29">
        <f>SAM_working2!BV103</f>
        <v>0</v>
      </c>
      <c r="BW103" s="29">
        <f>SAM_working2!BW103</f>
        <v>0</v>
      </c>
      <c r="BX103" s="29">
        <f>SAM_working2!BX103</f>
        <v>0</v>
      </c>
      <c r="BY103" s="29">
        <f>SAM_working2!BY103</f>
        <v>0</v>
      </c>
      <c r="BZ103" s="29">
        <f>SAM_working2!BZ103</f>
        <v>0</v>
      </c>
      <c r="CA103" s="29">
        <f>SAM_working2!CA103</f>
        <v>0</v>
      </c>
      <c r="CB103" s="29">
        <f>SAM_working2!CB103</f>
        <v>0</v>
      </c>
      <c r="CC103" s="29">
        <f>SAM_working2!CC103</f>
        <v>0</v>
      </c>
      <c r="CD103" s="29">
        <f>SAM_working2!CD103</f>
        <v>0</v>
      </c>
      <c r="CE103" s="29">
        <f>SAM_working2!CE103</f>
        <v>0</v>
      </c>
      <c r="CF103" s="29">
        <f>SAM_working2!CF103</f>
        <v>0</v>
      </c>
      <c r="CG103" s="29">
        <f>SAM_working2!CG103</f>
        <v>0</v>
      </c>
      <c r="CH103" s="29">
        <f>SAM_working2!CH103</f>
        <v>0</v>
      </c>
      <c r="CI103" s="29">
        <f>SAM_working2!CI103</f>
        <v>0</v>
      </c>
      <c r="CJ103" s="29">
        <f>SAM_working2!CJ103</f>
        <v>0</v>
      </c>
      <c r="CK103" s="29">
        <f>SAM_working2!CK103</f>
        <v>0</v>
      </c>
      <c r="CL103" s="29">
        <f>SAM_working2!CL103</f>
        <v>0</v>
      </c>
      <c r="CM103" s="29">
        <f>SAM_working2!CM103</f>
        <v>0</v>
      </c>
      <c r="CN103" s="29">
        <f>SAM_working2!CN103</f>
        <v>0</v>
      </c>
      <c r="CO103" s="29">
        <f>SAM_working2!CO103</f>
        <v>0</v>
      </c>
      <c r="CP103" s="29">
        <f>SAM_working2!CP103</f>
        <v>0</v>
      </c>
      <c r="CQ103" s="29">
        <f>SAM_working2!CQ103</f>
        <v>0</v>
      </c>
      <c r="CR103" s="29">
        <f>SAM_working2!CR103</f>
        <v>0</v>
      </c>
      <c r="CS103" s="29">
        <f>SAM_working2!CS103</f>
        <v>0</v>
      </c>
      <c r="CT103" s="29">
        <f>SAM_working2!CT103</f>
        <v>0</v>
      </c>
      <c r="CU103" s="29">
        <f>SAM_working2!CU103</f>
        <v>0</v>
      </c>
      <c r="CV103" s="29">
        <f>SAM_working2!CV103</f>
        <v>0</v>
      </c>
      <c r="CW103" s="29">
        <f>SAM_working2!CW103</f>
        <v>0</v>
      </c>
      <c r="CX103" s="29">
        <f>SAM_working2!CX103</f>
        <v>110874290592.78</v>
      </c>
      <c r="CY103" s="29">
        <f>SAM_working2!CY103</f>
        <v>0</v>
      </c>
      <c r="CZ103" s="29">
        <f>SAM_working2!CZ103</f>
        <v>0</v>
      </c>
      <c r="DA103" s="29">
        <f>SAM_working2!DA103</f>
        <v>0</v>
      </c>
      <c r="DB103" s="29">
        <f>SAM_working2!DB103</f>
        <v>0</v>
      </c>
      <c r="DC103" s="29">
        <f>SAM_working2!DC103</f>
        <v>0</v>
      </c>
      <c r="DD103" s="29">
        <f>SAM_working2!DD103</f>
        <v>0</v>
      </c>
      <c r="DE103" s="29">
        <f>SAM_working2!DE103</f>
        <v>0</v>
      </c>
      <c r="DF103" s="29">
        <f>SAM_working2!DF103</f>
        <v>0</v>
      </c>
      <c r="DG103" s="29">
        <f>SAM_working2!DG103</f>
        <v>0</v>
      </c>
      <c r="DH103" s="29">
        <f>SAM_working2!DH103</f>
        <v>0</v>
      </c>
      <c r="DI103" s="29">
        <f>SAM_working2!DI103</f>
        <v>0</v>
      </c>
      <c r="DJ103" s="29">
        <f t="shared" si="1"/>
        <v>110874290592.78</v>
      </c>
    </row>
    <row r="104" spans="1:114">
      <c r="A104" t="s">
        <v>120</v>
      </c>
      <c r="B104" s="29">
        <f>SAM_working2!B104</f>
        <v>18059.617371616601</v>
      </c>
      <c r="C104" s="29">
        <f>SAM_working2!C104</f>
        <v>0</v>
      </c>
      <c r="D104" s="60">
        <f>SAM_working2!D104-FV_proportion_col!G104</f>
        <v>0</v>
      </c>
      <c r="E104" s="60">
        <f>SAM_working2!E104-FV_proportion_col!H104</f>
        <v>0</v>
      </c>
      <c r="F104" s="29">
        <f>SAM_working2!F104</f>
        <v>251605.898315881</v>
      </c>
      <c r="G104" s="29">
        <f>SAM_working2!G104</f>
        <v>73.515907074971494</v>
      </c>
      <c r="H104" s="29">
        <f>SAM_working2!H104</f>
        <v>840.63042745464702</v>
      </c>
      <c r="I104" s="29">
        <f>SAM_working2!I104</f>
        <v>673.38000677256298</v>
      </c>
      <c r="J104" s="29">
        <f>SAM_working2!J104</f>
        <v>149467.04162293399</v>
      </c>
      <c r="K104" s="29">
        <f>SAM_working2!K104</f>
        <v>1175.90795781272</v>
      </c>
      <c r="L104" s="29">
        <f>SAM_working2!L104</f>
        <v>72045.531139664105</v>
      </c>
      <c r="M104" s="29">
        <f>SAM_working2!M104</f>
        <v>1253181.1539008401</v>
      </c>
      <c r="N104" s="29">
        <f>SAM_working2!N104</f>
        <v>2585467.7605424002</v>
      </c>
      <c r="O104" s="29">
        <f>SAM_working2!O104</f>
        <v>1585579.7530534</v>
      </c>
      <c r="P104" s="29">
        <f>SAM_working2!P104</f>
        <v>371270.12678099098</v>
      </c>
      <c r="Q104" s="29">
        <f>SAM_working2!Q104</f>
        <v>5788.4553079002098</v>
      </c>
      <c r="R104" s="29">
        <f>SAM_working2!R104</f>
        <v>22309.8458899385</v>
      </c>
      <c r="S104" s="29">
        <f>SAM_working2!S104</f>
        <v>61685.710578762497</v>
      </c>
      <c r="T104" s="29">
        <f>SAM_working2!T104</f>
        <v>0</v>
      </c>
      <c r="U104" s="29">
        <f>SAM_working2!U104</f>
        <v>90469.507198426407</v>
      </c>
      <c r="V104" s="29">
        <f>SAM_working2!V104</f>
        <v>430908.97423341399</v>
      </c>
      <c r="W104" s="29">
        <f>SAM_working2!W104</f>
        <v>133945.188593695</v>
      </c>
      <c r="X104" s="29">
        <f>SAM_working2!X104</f>
        <v>5119259.3914448004</v>
      </c>
      <c r="Y104" s="29">
        <f>SAM_working2!Y104</f>
        <v>1083287.60256219</v>
      </c>
      <c r="Z104" s="29">
        <f>SAM_working2!Z104</f>
        <v>320267.45692689897</v>
      </c>
      <c r="AA104" s="29">
        <f>SAM_working2!AA104</f>
        <v>204600.56751510201</v>
      </c>
      <c r="AB104" s="29">
        <f>SAM_working2!AB104</f>
        <v>4629245.0688645197</v>
      </c>
      <c r="AC104" s="29">
        <f>SAM_working2!AC104</f>
        <v>804766.90508019296</v>
      </c>
      <c r="AD104" s="29">
        <f>SAM_working2!AD104</f>
        <v>606931.997079566</v>
      </c>
      <c r="AE104" s="29">
        <f>SAM_working2!AE104</f>
        <v>4641847.7904409701</v>
      </c>
      <c r="AF104" s="29">
        <f>SAM_working2!AF104</f>
        <v>328616.23009675898</v>
      </c>
      <c r="AG104" s="29">
        <f>SAM_working2!AG104</f>
        <v>1372329.76120015</v>
      </c>
      <c r="AH104" s="29">
        <f>SAM_working2!AH104</f>
        <v>80745.477997389899</v>
      </c>
      <c r="AI104" s="29">
        <f>SAM_working2!AI104</f>
        <v>632511.08667597303</v>
      </c>
      <c r="AJ104" s="29">
        <f>SAM_working2!AJ104</f>
        <v>5060356.4719547201</v>
      </c>
      <c r="AK104" s="29">
        <f>SAM_working2!AK104</f>
        <v>88773.758335110804</v>
      </c>
      <c r="AL104" s="29">
        <f>SAM_working2!AL104</f>
        <v>28431.365790668398</v>
      </c>
      <c r="AM104" s="29">
        <f>SAM_working2!AM104</f>
        <v>11688.532395473099</v>
      </c>
      <c r="AN104" s="29">
        <f>SAM_working2!AN104</f>
        <v>445673.37279709103</v>
      </c>
      <c r="AO104" s="29">
        <f>SAM_working2!AO104</f>
        <v>135177.224114129</v>
      </c>
      <c r="AP104" s="29">
        <f>SAM_working2!AP104</f>
        <v>65142.295847245499</v>
      </c>
      <c r="AQ104" s="29">
        <f>SAM_working2!AQ104</f>
        <v>347766.53821656498</v>
      </c>
      <c r="AR104" s="29">
        <f>SAM_working2!AR104</f>
        <v>177414.339587936</v>
      </c>
      <c r="AS104" s="29">
        <f>SAM_working2!AS104</f>
        <v>576700.75506413798</v>
      </c>
      <c r="AT104" s="29">
        <f>SAM_working2!AT104</f>
        <v>9517387.2207848802</v>
      </c>
      <c r="AU104" s="29">
        <f>SAM_working2!AU104</f>
        <v>39961.772023978701</v>
      </c>
      <c r="AV104" s="29">
        <f>SAM_working2!AV104</f>
        <v>649954.37948306801</v>
      </c>
      <c r="AW104" s="29">
        <f>SAM_working2!AW104</f>
        <v>827582.82140321296</v>
      </c>
      <c r="AX104" s="29">
        <f>SAM_working2!AX104</f>
        <v>24203.607198951599</v>
      </c>
      <c r="AY104" s="29">
        <f>SAM_working2!AY104</f>
        <v>91864.0531188522</v>
      </c>
      <c r="AZ104" s="29">
        <f>SAM_working2!AZ104</f>
        <v>589855.75067278103</v>
      </c>
      <c r="BA104" s="29">
        <f>SAM_working2!BA104</f>
        <v>131114.95365230099</v>
      </c>
      <c r="BB104" s="29">
        <f>SAM_working2!BB104</f>
        <v>59386.3384772676</v>
      </c>
      <c r="BC104" s="29">
        <f>SAM_working2!BC104</f>
        <v>471065.57822024799</v>
      </c>
      <c r="BD104" s="29">
        <f>SAM_working2!BD104</f>
        <v>557680.97094422695</v>
      </c>
      <c r="BE104" s="29">
        <f>SAM_working2!BE104</f>
        <v>209729.93843084801</v>
      </c>
      <c r="BF104" s="29">
        <f>SAM_working2!BF104</f>
        <v>3087452.0063464502</v>
      </c>
      <c r="BG104" s="29">
        <f>SAM_working2!BG104</f>
        <v>604487.71920904797</v>
      </c>
      <c r="BH104" s="29">
        <f>SAM_working2!BH104</f>
        <v>623949.90968615795</v>
      </c>
      <c r="BI104" s="29">
        <f>SAM_working2!BI104</f>
        <v>526120.79009964003</v>
      </c>
      <c r="BJ104" s="29">
        <f>SAM_working2!BJ104</f>
        <v>17575769.237424299</v>
      </c>
      <c r="BK104" s="29">
        <f>SAM_working2!BK104</f>
        <v>921406.23926769802</v>
      </c>
      <c r="BL104" s="29">
        <f>SAM_working2!BL104</f>
        <v>555762.03299558803</v>
      </c>
      <c r="BM104" s="29">
        <f>SAM_working2!BM104</f>
        <v>115433.264107393</v>
      </c>
      <c r="BN104" s="29">
        <f>SAM_working2!BN104</f>
        <v>1242322.1463307999</v>
      </c>
      <c r="BO104" s="29">
        <f>SAM_working2!BO104</f>
        <v>585795.43150311999</v>
      </c>
      <c r="BP104" s="29">
        <f>SAM_working2!BP104</f>
        <v>1492588.1560903101</v>
      </c>
      <c r="BQ104" s="29">
        <f>SAM_working2!BQ104</f>
        <v>4667925.5491093798</v>
      </c>
      <c r="BR104" s="29">
        <f>SAM_working2!BR104</f>
        <v>1259316.1666750601</v>
      </c>
      <c r="BS104" s="29">
        <f>SAM_working2!BS104</f>
        <v>763238.80432506197</v>
      </c>
      <c r="BT104" s="29">
        <f>SAM_working2!BT104</f>
        <v>74056.163886003298</v>
      </c>
      <c r="BU104" s="29">
        <f>SAM_working2!BU104</f>
        <v>929425.21233422402</v>
      </c>
      <c r="BV104" s="29">
        <f>SAM_working2!BV104</f>
        <v>0</v>
      </c>
      <c r="BW104" s="29">
        <f>SAM_working2!BW104</f>
        <v>0</v>
      </c>
      <c r="BX104" s="29">
        <f>SAM_working2!BX104</f>
        <v>173843.41737741401</v>
      </c>
      <c r="BY104" s="29">
        <f>SAM_working2!BY104</f>
        <v>0</v>
      </c>
      <c r="BZ104" s="29">
        <f>SAM_working2!BZ104</f>
        <v>801442.32394984097</v>
      </c>
      <c r="CA104" s="29">
        <f>SAM_working2!CA104</f>
        <v>7685.5463868504403</v>
      </c>
      <c r="CB104" s="29">
        <f>SAM_working2!CB104</f>
        <v>470955.13816178398</v>
      </c>
      <c r="CC104" s="29">
        <f>SAM_working2!CC104</f>
        <v>387614.135863473</v>
      </c>
      <c r="CD104" s="29">
        <f>SAM_working2!CD104</f>
        <v>1641165.6918407399</v>
      </c>
      <c r="CE104" s="29">
        <f>SAM_working2!CE104</f>
        <v>6247560.9574679397</v>
      </c>
      <c r="CF104" s="29">
        <f>SAM_working2!CF104</f>
        <v>1642346.9792418401</v>
      </c>
      <c r="CG104" s="29">
        <f>SAM_working2!CG104</f>
        <v>35146.173694543402</v>
      </c>
      <c r="CH104" s="29">
        <f>SAM_working2!CH104</f>
        <v>0</v>
      </c>
      <c r="CI104" s="29">
        <f>SAM_working2!CI104</f>
        <v>4306.1425695620801</v>
      </c>
      <c r="CJ104" s="29">
        <f>SAM_working2!CJ104</f>
        <v>0</v>
      </c>
      <c r="CK104" s="29">
        <f>SAM_working2!CK104</f>
        <v>0</v>
      </c>
      <c r="CL104" s="29">
        <f>SAM_working2!CL104</f>
        <v>0</v>
      </c>
      <c r="CM104" s="29">
        <f>SAM_working2!CM104</f>
        <v>0</v>
      </c>
      <c r="CN104" s="29">
        <f>SAM_working2!CN104</f>
        <v>0</v>
      </c>
      <c r="CO104" s="29">
        <f>SAM_working2!CO104</f>
        <v>3085919.7529135202</v>
      </c>
      <c r="CP104" s="29">
        <f>SAM_working2!CP104</f>
        <v>3328566.0952679799</v>
      </c>
      <c r="CQ104" s="29">
        <f>SAM_working2!CQ104</f>
        <v>3436285.3922734498</v>
      </c>
      <c r="CR104" s="29">
        <f>SAM_working2!CR104</f>
        <v>3586116.9829460201</v>
      </c>
      <c r="CS104" s="29">
        <f>SAM_working2!CS104</f>
        <v>8839864.1076716706</v>
      </c>
      <c r="CT104" s="29">
        <f>SAM_working2!CT104</f>
        <v>13195926.048195399</v>
      </c>
      <c r="CU104" s="29">
        <f>SAM_working2!CU104</f>
        <v>24882151.964993801</v>
      </c>
      <c r="CV104" s="29">
        <f>SAM_working2!CV104</f>
        <v>22309617.039462801</v>
      </c>
      <c r="CW104" s="29">
        <f>SAM_working2!CW104</f>
        <v>73589816.712706298</v>
      </c>
      <c r="CX104" s="29">
        <f>SAM_working2!CX104</f>
        <v>651670.00182894198</v>
      </c>
      <c r="CY104" s="29">
        <f>SAM_working2!CY104</f>
        <v>16021637.2405192</v>
      </c>
      <c r="CZ104" s="29">
        <f>SAM_working2!CZ104</f>
        <v>0</v>
      </c>
      <c r="DA104" s="29">
        <f>SAM_working2!DA104</f>
        <v>0</v>
      </c>
      <c r="DB104" s="29">
        <f>SAM_working2!DB104</f>
        <v>0</v>
      </c>
      <c r="DC104" s="29">
        <f>SAM_working2!DC104</f>
        <v>0</v>
      </c>
      <c r="DD104" s="29">
        <f>SAM_working2!DD104</f>
        <v>0</v>
      </c>
      <c r="DE104" s="29">
        <f>SAM_working2!DE104</f>
        <v>0</v>
      </c>
      <c r="DF104" s="29">
        <f>SAM_working2!DF104</f>
        <v>43391391732.310707</v>
      </c>
      <c r="DG104" s="29">
        <f>SAM_working2!DG104</f>
        <v>19810.960557140399</v>
      </c>
      <c r="DH104" s="29">
        <f>SAM_working2!DH104</f>
        <v>770686237.828596</v>
      </c>
      <c r="DI104" s="29">
        <f>SAM_working2!DI104</f>
        <v>222309288.63744</v>
      </c>
      <c r="DJ104" s="29">
        <f t="shared" si="1"/>
        <v>44650737625.785255</v>
      </c>
    </row>
    <row r="105" spans="1:114">
      <c r="A105" t="s">
        <v>121</v>
      </c>
      <c r="B105" s="29">
        <f>SAM_working2!B105</f>
        <v>123032368.95938499</v>
      </c>
      <c r="C105" s="29">
        <f>SAM_working2!C105</f>
        <v>0</v>
      </c>
      <c r="D105" s="60">
        <f>SAM_working2!D105-FV_proportion_col!G105</f>
        <v>207681315.77174401</v>
      </c>
      <c r="E105" s="60">
        <f>SAM_working2!E105-FV_proportion_col!H105</f>
        <v>268180838.36703199</v>
      </c>
      <c r="F105" s="29">
        <f>SAM_working2!F105</f>
        <v>96521752.025299802</v>
      </c>
      <c r="G105" s="29">
        <f>SAM_working2!G105</f>
        <v>3494355.9294684599</v>
      </c>
      <c r="H105" s="29">
        <f>SAM_working2!H105</f>
        <v>11007.3101993538</v>
      </c>
      <c r="I105" s="29">
        <f>SAM_working2!I105</f>
        <v>32571.336079255099</v>
      </c>
      <c r="J105" s="29">
        <f>SAM_working2!J105</f>
        <v>18827089.326312501</v>
      </c>
      <c r="K105" s="29">
        <f>SAM_working2!K105</f>
        <v>3003103.3052750598</v>
      </c>
      <c r="L105" s="29">
        <f>SAM_working2!L105</f>
        <v>2616308.5823894702</v>
      </c>
      <c r="M105" s="29">
        <f>SAM_working2!M105</f>
        <v>162276535.29038399</v>
      </c>
      <c r="N105" s="29">
        <f>SAM_working2!N105</f>
        <v>283120961.62124503</v>
      </c>
      <c r="O105" s="29">
        <f>SAM_working2!O105</f>
        <v>383783352.10777003</v>
      </c>
      <c r="P105" s="29">
        <f>SAM_working2!P105</f>
        <v>29972324.033031799</v>
      </c>
      <c r="Q105" s="29">
        <f>SAM_working2!Q105</f>
        <v>3002482.4658829099</v>
      </c>
      <c r="R105" s="29">
        <f>SAM_working2!R105</f>
        <v>1439291.8507590001</v>
      </c>
      <c r="S105" s="29">
        <f>SAM_working2!S105</f>
        <v>6253277.2450226899</v>
      </c>
      <c r="T105" s="29">
        <f>SAM_working2!T105</f>
        <v>142723.70675261499</v>
      </c>
      <c r="U105" s="29">
        <f>SAM_working2!U105</f>
        <v>11920026.5685397</v>
      </c>
      <c r="V105" s="29">
        <f>SAM_working2!V105</f>
        <v>18429533.400734302</v>
      </c>
      <c r="W105" s="29">
        <f>SAM_working2!W105</f>
        <v>13958751.1010742</v>
      </c>
      <c r="X105" s="29">
        <f>SAM_working2!X105</f>
        <v>97343678.315070197</v>
      </c>
      <c r="Y105" s="29">
        <f>SAM_working2!Y105</f>
        <v>115685377.202824</v>
      </c>
      <c r="Z105" s="29">
        <f>SAM_working2!Z105</f>
        <v>26428898.516276699</v>
      </c>
      <c r="AA105" s="29">
        <f>SAM_working2!AA105</f>
        <v>29398161.267898299</v>
      </c>
      <c r="AB105" s="29">
        <f>SAM_working2!AB105</f>
        <v>41552909.042405397</v>
      </c>
      <c r="AC105" s="29">
        <f>SAM_working2!AC105</f>
        <v>66788217.921004198</v>
      </c>
      <c r="AD105" s="29">
        <f>SAM_working2!AD105</f>
        <v>30273094.5979927</v>
      </c>
      <c r="AE105" s="29">
        <f>SAM_working2!AE105</f>
        <v>162456690.10339099</v>
      </c>
      <c r="AF105" s="29">
        <f>SAM_working2!AF105</f>
        <v>14768535.858796701</v>
      </c>
      <c r="AG105" s="29">
        <f>SAM_working2!AG105</f>
        <v>96600040.186218798</v>
      </c>
      <c r="AH105" s="29">
        <f>SAM_working2!AH105</f>
        <v>9968468.8215097208</v>
      </c>
      <c r="AI105" s="29">
        <f>SAM_working2!AI105</f>
        <v>33875016.987960704</v>
      </c>
      <c r="AJ105" s="29">
        <f>SAM_working2!AJ105</f>
        <v>573406220.16070497</v>
      </c>
      <c r="AK105" s="29">
        <f>SAM_working2!AK105</f>
        <v>57681828.184326299</v>
      </c>
      <c r="AL105" s="29">
        <f>SAM_working2!AL105</f>
        <v>2666851.0586951701</v>
      </c>
      <c r="AM105" s="29">
        <f>SAM_working2!AM105</f>
        <v>8109260.4506944399</v>
      </c>
      <c r="AN105" s="29">
        <f>SAM_working2!AN105</f>
        <v>56829305.449239701</v>
      </c>
      <c r="AO105" s="29">
        <f>SAM_working2!AO105</f>
        <v>16807305.746872801</v>
      </c>
      <c r="AP105" s="29">
        <f>SAM_working2!AP105</f>
        <v>23976240.430915199</v>
      </c>
      <c r="AQ105" s="29">
        <f>SAM_working2!AQ105</f>
        <v>22242146.358302899</v>
      </c>
      <c r="AR105" s="29">
        <f>SAM_working2!AR105</f>
        <v>23606481.7650172</v>
      </c>
      <c r="AS105" s="29">
        <f>SAM_working2!AS105</f>
        <v>34499568.178007603</v>
      </c>
      <c r="AT105" s="29">
        <f>SAM_working2!AT105</f>
        <v>69795959.7248988</v>
      </c>
      <c r="AU105" s="29">
        <f>SAM_working2!AU105</f>
        <v>7260537.9129940001</v>
      </c>
      <c r="AV105" s="29">
        <f>SAM_working2!AV105</f>
        <v>15697983.7487264</v>
      </c>
      <c r="AW105" s="29">
        <f>SAM_working2!AW105</f>
        <v>116285173.26192801</v>
      </c>
      <c r="AX105" s="29">
        <f>SAM_working2!AX105</f>
        <v>51365546.741086401</v>
      </c>
      <c r="AY105" s="29">
        <f>SAM_working2!AY105</f>
        <v>5903196.4440026404</v>
      </c>
      <c r="AZ105" s="29">
        <f>SAM_working2!AZ105</f>
        <v>14794730.4482482</v>
      </c>
      <c r="BA105" s="29">
        <f>SAM_working2!BA105</f>
        <v>4441263.9656954799</v>
      </c>
      <c r="BB105" s="29">
        <f>SAM_working2!BB105</f>
        <v>38710541.908015497</v>
      </c>
      <c r="BC105" s="29">
        <f>SAM_working2!BC105</f>
        <v>66124241.167125598</v>
      </c>
      <c r="BD105" s="29">
        <f>SAM_working2!BD105</f>
        <v>48842046.206946999</v>
      </c>
      <c r="BE105" s="29">
        <f>SAM_working2!BE105</f>
        <v>42017172.643553503</v>
      </c>
      <c r="BF105" s="29">
        <f>SAM_working2!BF105</f>
        <v>98091688.879609704</v>
      </c>
      <c r="BG105" s="29">
        <f>SAM_working2!BG105</f>
        <v>77555326.874028906</v>
      </c>
      <c r="BH105" s="29">
        <f>SAM_working2!BH105</f>
        <v>174691560.22387499</v>
      </c>
      <c r="BI105" s="29">
        <f>SAM_working2!BI105</f>
        <v>38328170.699872002</v>
      </c>
      <c r="BJ105" s="29">
        <f>SAM_working2!BJ105</f>
        <v>188937922.35243699</v>
      </c>
      <c r="BK105" s="29">
        <f>SAM_working2!BK105</f>
        <v>59797633.2467345</v>
      </c>
      <c r="BL105" s="29">
        <f>SAM_working2!BL105</f>
        <v>105415895.043871</v>
      </c>
      <c r="BM105" s="29">
        <f>SAM_working2!BM105</f>
        <v>57140062.063073099</v>
      </c>
      <c r="BN105" s="29">
        <f>SAM_working2!BN105</f>
        <v>4136510041.0833201</v>
      </c>
      <c r="BO105" s="29">
        <f>SAM_working2!BO105</f>
        <v>46257281.081564099</v>
      </c>
      <c r="BP105" s="29">
        <f>SAM_working2!BP105</f>
        <v>231550176.287644</v>
      </c>
      <c r="BQ105" s="29">
        <f>SAM_working2!BQ105</f>
        <v>916080550.37881804</v>
      </c>
      <c r="BR105" s="29">
        <f>SAM_working2!BR105</f>
        <v>141048341.68010399</v>
      </c>
      <c r="BS105" s="29">
        <f>SAM_working2!BS105</f>
        <v>377079140.61651999</v>
      </c>
      <c r="BT105" s="29">
        <f>SAM_working2!BT105</f>
        <v>1004020982.14825</v>
      </c>
      <c r="BU105" s="29">
        <f>SAM_working2!BU105</f>
        <v>75166529.795130804</v>
      </c>
      <c r="BV105" s="29">
        <f>SAM_working2!BV105</f>
        <v>271717107.98341203</v>
      </c>
      <c r="BW105" s="29">
        <f>SAM_working2!BW105</f>
        <v>208676058.50218999</v>
      </c>
      <c r="BX105" s="29">
        <f>SAM_working2!BX105</f>
        <v>94349555.724716395</v>
      </c>
      <c r="BY105" s="29">
        <f>SAM_working2!BY105</f>
        <v>135751519.59630901</v>
      </c>
      <c r="BZ105" s="29">
        <f>SAM_working2!BZ105</f>
        <v>132071208.46454901</v>
      </c>
      <c r="CA105" s="29">
        <f>SAM_working2!CA105</f>
        <v>4409526.2987219999</v>
      </c>
      <c r="CB105" s="29">
        <f>SAM_working2!CB105</f>
        <v>81219985.326192901</v>
      </c>
      <c r="CC105" s="29">
        <f>SAM_working2!CC105</f>
        <v>120441224.497742</v>
      </c>
      <c r="CD105" s="29">
        <f>SAM_working2!CD105</f>
        <v>482405221.74595499</v>
      </c>
      <c r="CE105" s="29">
        <f>SAM_working2!CE105</f>
        <v>120830526.74762399</v>
      </c>
      <c r="CF105" s="29">
        <f>SAM_working2!CF105</f>
        <v>92228027.9050152</v>
      </c>
      <c r="CG105" s="29">
        <f>SAM_working2!CG105</f>
        <v>97676798.528104395</v>
      </c>
      <c r="CH105" s="29">
        <f>SAM_working2!CH105</f>
        <v>0</v>
      </c>
      <c r="CI105" s="29">
        <f>SAM_working2!CI105</f>
        <v>745797853.21576905</v>
      </c>
      <c r="CJ105" s="29">
        <f>SAM_working2!CJ105</f>
        <v>0</v>
      </c>
      <c r="CK105" s="29">
        <f>SAM_working2!CK105</f>
        <v>11800267643.28236</v>
      </c>
      <c r="CL105" s="29">
        <f>SAM_working2!CL105</f>
        <v>0</v>
      </c>
      <c r="CM105" s="29">
        <f>SAM_working2!CM105</f>
        <v>9961428849.2794094</v>
      </c>
      <c r="CN105" s="29">
        <f>SAM_working2!CN105</f>
        <v>234309760096.20135</v>
      </c>
      <c r="CO105" s="29">
        <f>SAM_working2!CO105</f>
        <v>488937460.63693321</v>
      </c>
      <c r="CP105" s="29">
        <f>SAM_working2!CP105</f>
        <v>1033968665.9989893</v>
      </c>
      <c r="CQ105" s="29">
        <f>SAM_working2!CQ105</f>
        <v>1055025953.162627</v>
      </c>
      <c r="CR105" s="29">
        <f>SAM_working2!CR105</f>
        <v>1642697739.9317861</v>
      </c>
      <c r="CS105" s="29">
        <f>SAM_working2!CS105</f>
        <v>8280152561.5992918</v>
      </c>
      <c r="CT105" s="29">
        <f>SAM_working2!CT105</f>
        <v>10880005467.751524</v>
      </c>
      <c r="CU105" s="29">
        <f>SAM_working2!CU105</f>
        <v>23223844230.538982</v>
      </c>
      <c r="CV105" s="29">
        <f>SAM_working2!CV105</f>
        <v>23411857180.289139</v>
      </c>
      <c r="CW105" s="29">
        <f>SAM_working2!CW105</f>
        <v>90424538913.990845</v>
      </c>
      <c r="CX105" s="29">
        <f>SAM_working2!CX105</f>
        <v>122018589722.18472</v>
      </c>
      <c r="CY105" s="29">
        <f>SAM_working2!CY105</f>
        <v>160616335.513356</v>
      </c>
      <c r="CZ105" s="29">
        <f>SAM_working2!CZ105</f>
        <v>60384508.366782703</v>
      </c>
      <c r="DA105" s="29">
        <f>SAM_working2!DA105</f>
        <v>4270384884.29459</v>
      </c>
      <c r="DB105" s="29">
        <f>SAM_working2!DB105</f>
        <v>216892236.888861</v>
      </c>
      <c r="DC105" s="29">
        <f>SAM_working2!DC105</f>
        <v>220855750.242183</v>
      </c>
      <c r="DD105" s="29">
        <f>SAM_working2!DD105</f>
        <v>39396680.585596003</v>
      </c>
      <c r="DE105" s="29">
        <f>SAM_working2!DE105</f>
        <v>41081840204.859421</v>
      </c>
      <c r="DF105" s="29">
        <f>SAM_working2!DF105</f>
        <v>40874437056.746155</v>
      </c>
      <c r="DG105" s="29">
        <f>SAM_working2!DG105</f>
        <v>1278390.7869410301</v>
      </c>
      <c r="DH105" s="29">
        <f>SAM_working2!DH105</f>
        <v>4557407809.413969</v>
      </c>
      <c r="DI105" s="29">
        <f>SAM_working2!DI105</f>
        <v>5483824489.0152397</v>
      </c>
      <c r="DJ105" s="29">
        <f t="shared" si="1"/>
        <v>649477541409.63391</v>
      </c>
    </row>
    <row r="106" spans="1:114">
      <c r="A106" t="s">
        <v>122</v>
      </c>
      <c r="B106" s="29">
        <f>SAM_working2!B106</f>
        <v>1664.0837828858701</v>
      </c>
      <c r="C106" s="29">
        <f>SAM_working2!C106</f>
        <v>0</v>
      </c>
      <c r="D106" s="60">
        <f>SAM_working2!D106-FV_proportion_col!G106</f>
        <v>0</v>
      </c>
      <c r="E106" s="60">
        <f>SAM_working2!E106-FV_proportion_col!H106</f>
        <v>0</v>
      </c>
      <c r="F106" s="29">
        <f>SAM_working2!F106</f>
        <v>0</v>
      </c>
      <c r="G106" s="29">
        <f>SAM_working2!G106</f>
        <v>0</v>
      </c>
      <c r="H106" s="29">
        <f>SAM_working2!H106</f>
        <v>0</v>
      </c>
      <c r="I106" s="29">
        <f>SAM_working2!I106</f>
        <v>0</v>
      </c>
      <c r="J106" s="29">
        <f>SAM_working2!J106</f>
        <v>250.11368009889799</v>
      </c>
      <c r="K106" s="29">
        <f>SAM_working2!K106</f>
        <v>0</v>
      </c>
      <c r="L106" s="29">
        <f>SAM_working2!L106</f>
        <v>811.34585023998102</v>
      </c>
      <c r="M106" s="29">
        <f>SAM_working2!M106</f>
        <v>3108603.2328177299</v>
      </c>
      <c r="N106" s="29">
        <f>SAM_working2!N106</f>
        <v>125117.913521069</v>
      </c>
      <c r="O106" s="29">
        <f>SAM_working2!O106</f>
        <v>0</v>
      </c>
      <c r="P106" s="29">
        <f>SAM_working2!P106</f>
        <v>0</v>
      </c>
      <c r="Q106" s="29">
        <f>SAM_working2!Q106</f>
        <v>0</v>
      </c>
      <c r="R106" s="29">
        <f>SAM_working2!R106</f>
        <v>0</v>
      </c>
      <c r="S106" s="29">
        <f>SAM_working2!S106</f>
        <v>0</v>
      </c>
      <c r="T106" s="29">
        <f>SAM_working2!T106</f>
        <v>0</v>
      </c>
      <c r="U106" s="29">
        <f>SAM_working2!U106</f>
        <v>0</v>
      </c>
      <c r="V106" s="29">
        <f>SAM_working2!V106</f>
        <v>0</v>
      </c>
      <c r="W106" s="29">
        <f>SAM_working2!W106</f>
        <v>384513.955334395</v>
      </c>
      <c r="X106" s="29">
        <f>SAM_working2!X106</f>
        <v>155798.21713102501</v>
      </c>
      <c r="Y106" s="29">
        <f>SAM_working2!Y106</f>
        <v>0</v>
      </c>
      <c r="Z106" s="29">
        <f>SAM_working2!Z106</f>
        <v>14145.6398288453</v>
      </c>
      <c r="AA106" s="29">
        <f>SAM_working2!AA106</f>
        <v>0</v>
      </c>
      <c r="AB106" s="29">
        <f>SAM_working2!AB106</f>
        <v>0</v>
      </c>
      <c r="AC106" s="29">
        <f>SAM_working2!AC106</f>
        <v>0</v>
      </c>
      <c r="AD106" s="29">
        <f>SAM_working2!AD106</f>
        <v>0</v>
      </c>
      <c r="AE106" s="29">
        <f>SAM_working2!AE106</f>
        <v>0</v>
      </c>
      <c r="AF106" s="29">
        <f>SAM_working2!AF106</f>
        <v>0</v>
      </c>
      <c r="AG106" s="29">
        <f>SAM_working2!AG106</f>
        <v>0</v>
      </c>
      <c r="AH106" s="29">
        <f>SAM_working2!AH106</f>
        <v>0</v>
      </c>
      <c r="AI106" s="29">
        <f>SAM_working2!AI106</f>
        <v>0</v>
      </c>
      <c r="AJ106" s="29">
        <f>SAM_working2!AJ106</f>
        <v>45915964.667855099</v>
      </c>
      <c r="AK106" s="29">
        <f>SAM_working2!AK106</f>
        <v>1425607.2605187199</v>
      </c>
      <c r="AL106" s="29">
        <f>SAM_working2!AL106</f>
        <v>517847.69798310398</v>
      </c>
      <c r="AM106" s="29">
        <f>SAM_working2!AM106</f>
        <v>6564225.7907601204</v>
      </c>
      <c r="AN106" s="29">
        <f>SAM_working2!AN106</f>
        <v>12458131.6966874</v>
      </c>
      <c r="AO106" s="29">
        <f>SAM_working2!AO106</f>
        <v>204893.019323902</v>
      </c>
      <c r="AP106" s="29">
        <f>SAM_working2!AP106</f>
        <v>9990795.4323146697</v>
      </c>
      <c r="AQ106" s="29">
        <f>SAM_working2!AQ106</f>
        <v>286622.20277610997</v>
      </c>
      <c r="AR106" s="29">
        <f>SAM_working2!AR106</f>
        <v>3953959.5745144198</v>
      </c>
      <c r="AS106" s="29">
        <f>SAM_working2!AS106</f>
        <v>434570.34698588302</v>
      </c>
      <c r="AT106" s="29">
        <f>SAM_working2!AT106</f>
        <v>5036026.27270843</v>
      </c>
      <c r="AU106" s="29">
        <f>SAM_working2!AU106</f>
        <v>122240.365165928</v>
      </c>
      <c r="AV106" s="29">
        <f>SAM_working2!AV106</f>
        <v>0</v>
      </c>
      <c r="AW106" s="29">
        <f>SAM_working2!AW106</f>
        <v>8940.7169180669898</v>
      </c>
      <c r="AX106" s="29">
        <f>SAM_working2!AX106</f>
        <v>0</v>
      </c>
      <c r="AY106" s="29">
        <f>SAM_working2!AY106</f>
        <v>48840.4491319933</v>
      </c>
      <c r="AZ106" s="29">
        <f>SAM_working2!AZ106</f>
        <v>246113.096302105</v>
      </c>
      <c r="BA106" s="29">
        <f>SAM_working2!BA106</f>
        <v>0</v>
      </c>
      <c r="BB106" s="29">
        <f>SAM_working2!BB106</f>
        <v>1413.33793900662</v>
      </c>
      <c r="BC106" s="29">
        <f>SAM_working2!BC106</f>
        <v>295753.359930153</v>
      </c>
      <c r="BD106" s="29">
        <f>SAM_working2!BD106</f>
        <v>55752.095620953602</v>
      </c>
      <c r="BE106" s="29">
        <f>SAM_working2!BE106</f>
        <v>2965.9807335492501</v>
      </c>
      <c r="BF106" s="29">
        <f>SAM_working2!BF106</f>
        <v>621049.89326537901</v>
      </c>
      <c r="BG106" s="29">
        <f>SAM_working2!BG106</f>
        <v>4873586.37886554</v>
      </c>
      <c r="BH106" s="29">
        <f>SAM_working2!BH106</f>
        <v>21835628.714701001</v>
      </c>
      <c r="BI106" s="29">
        <f>SAM_working2!BI106</f>
        <v>284308.84378026001</v>
      </c>
      <c r="BJ106" s="29">
        <f>SAM_working2!BJ106</f>
        <v>301187.70177384297</v>
      </c>
      <c r="BK106" s="29">
        <f>SAM_working2!BK106</f>
        <v>128802.774207432</v>
      </c>
      <c r="BL106" s="29">
        <f>SAM_working2!BL106</f>
        <v>501164.55377919099</v>
      </c>
      <c r="BM106" s="29">
        <f>SAM_working2!BM106</f>
        <v>425149.59134271601</v>
      </c>
      <c r="BN106" s="29">
        <f>SAM_working2!BN106</f>
        <v>168674.92250301101</v>
      </c>
      <c r="BO106" s="29">
        <f>SAM_working2!BO106</f>
        <v>146562.19676274899</v>
      </c>
      <c r="BP106" s="29">
        <f>SAM_working2!BP106</f>
        <v>543894.37159014796</v>
      </c>
      <c r="BQ106" s="29">
        <f>SAM_working2!BQ106</f>
        <v>9357175.9511831496</v>
      </c>
      <c r="BR106" s="29">
        <f>SAM_working2!BR106</f>
        <v>368600.21593392303</v>
      </c>
      <c r="BS106" s="29">
        <f>SAM_working2!BS106</f>
        <v>10205654.711463001</v>
      </c>
      <c r="BT106" s="29">
        <f>SAM_working2!BT106</f>
        <v>157018.36138951301</v>
      </c>
      <c r="BU106" s="29">
        <f>SAM_working2!BU106</f>
        <v>80938435.029194906</v>
      </c>
      <c r="BV106" s="29">
        <f>SAM_working2!BV106</f>
        <v>483934.82224719698</v>
      </c>
      <c r="BW106" s="29">
        <f>SAM_working2!BW106</f>
        <v>463219.57240989403</v>
      </c>
      <c r="BX106" s="29">
        <f>SAM_working2!BX106</f>
        <v>95547.9206147199</v>
      </c>
      <c r="BY106" s="29">
        <f>SAM_working2!BY106</f>
        <v>664528.25399937504</v>
      </c>
      <c r="BZ106" s="29">
        <f>SAM_working2!BZ106</f>
        <v>129769122.40108</v>
      </c>
      <c r="CA106" s="29">
        <f>SAM_working2!CA106</f>
        <v>1974385.36624944</v>
      </c>
      <c r="CB106" s="29">
        <f>SAM_working2!CB106</f>
        <v>5348818.6305953199</v>
      </c>
      <c r="CC106" s="29">
        <f>SAM_working2!CC106</f>
        <v>176734.98790256301</v>
      </c>
      <c r="CD106" s="29">
        <f>SAM_working2!CD106</f>
        <v>2007064.7880374</v>
      </c>
      <c r="CE106" s="29">
        <f>SAM_working2!CE106</f>
        <v>141847.48347172799</v>
      </c>
      <c r="CF106" s="29">
        <f>SAM_working2!CF106</f>
        <v>4628188.2631739601</v>
      </c>
      <c r="CG106" s="29">
        <f>SAM_working2!CG106</f>
        <v>91318607.458448797</v>
      </c>
      <c r="CH106" s="29">
        <f>SAM_working2!CH106</f>
        <v>0</v>
      </c>
      <c r="CI106" s="29">
        <f>SAM_working2!CI106</f>
        <v>1737356.4568227199</v>
      </c>
      <c r="CJ106" s="29">
        <f>SAM_working2!CJ106</f>
        <v>0</v>
      </c>
      <c r="CK106" s="29">
        <f>SAM_working2!CK106</f>
        <v>0</v>
      </c>
      <c r="CL106" s="29">
        <f>SAM_working2!CL106</f>
        <v>0</v>
      </c>
      <c r="CM106" s="29">
        <f>SAM_working2!CM106</f>
        <v>0</v>
      </c>
      <c r="CN106" s="29">
        <f>SAM_working2!CN106</f>
        <v>0</v>
      </c>
      <c r="CO106" s="29">
        <f>SAM_working2!CO106</f>
        <v>265373645.601897</v>
      </c>
      <c r="CP106" s="29">
        <f>SAM_working2!CP106</f>
        <v>289651645.76413202</v>
      </c>
      <c r="CQ106" s="29">
        <f>SAM_working2!CQ106</f>
        <v>181670747.69714299</v>
      </c>
      <c r="CR106" s="29">
        <f>SAM_working2!CR106</f>
        <v>226705265.96781901</v>
      </c>
      <c r="CS106" s="29">
        <f>SAM_working2!CS106</f>
        <v>642043629.88406503</v>
      </c>
      <c r="CT106" s="29">
        <f>SAM_working2!CT106</f>
        <v>1078651196.04936</v>
      </c>
      <c r="CU106" s="29">
        <f>SAM_working2!CU106</f>
        <v>1688441467.2102001</v>
      </c>
      <c r="CV106" s="29">
        <f>SAM_working2!CV106</f>
        <v>1268806546.90941</v>
      </c>
      <c r="CW106" s="29">
        <f>SAM_working2!CW106</f>
        <v>6376827410.2636003</v>
      </c>
      <c r="CX106" s="29">
        <f>SAM_working2!CX106</f>
        <v>161294.33548311199</v>
      </c>
      <c r="CY106" s="29">
        <f>SAM_working2!CY106</f>
        <v>331610.00530244998</v>
      </c>
      <c r="CZ106" s="29">
        <f>SAM_working2!CZ106</f>
        <v>0</v>
      </c>
      <c r="DA106" s="29">
        <f>SAM_working2!DA106</f>
        <v>156438003212.50549</v>
      </c>
      <c r="DB106" s="29">
        <f>SAM_working2!DB106</f>
        <v>95978173.527409196</v>
      </c>
      <c r="DC106" s="29">
        <f>SAM_working2!DC106</f>
        <v>67265131.753648505</v>
      </c>
      <c r="DD106" s="29">
        <f>SAM_working2!DD106</f>
        <v>0</v>
      </c>
      <c r="DE106" s="29">
        <f>SAM_working2!DE106</f>
        <v>0</v>
      </c>
      <c r="DF106" s="29">
        <f>SAM_working2!DF106</f>
        <v>0</v>
      </c>
      <c r="DG106" s="29">
        <f>SAM_working2!DG106</f>
        <v>0</v>
      </c>
      <c r="DH106" s="29">
        <f>SAM_working2!DH106</f>
        <v>70719769.251459599</v>
      </c>
      <c r="DI106" s="29">
        <f>SAM_working2!DI106</f>
        <v>114812657.96664</v>
      </c>
      <c r="DJ106" s="29">
        <f t="shared" si="1"/>
        <v>169266471223.17599</v>
      </c>
    </row>
    <row r="107" spans="1:114">
      <c r="A107" t="s">
        <v>257</v>
      </c>
      <c r="B107" s="29">
        <f>SAM_working2!B107</f>
        <v>0</v>
      </c>
      <c r="C107" s="29">
        <f>SAM_working2!C107</f>
        <v>0</v>
      </c>
      <c r="D107" s="60">
        <f>SAM_working2!D107-FV_proportion_col!G107</f>
        <v>0</v>
      </c>
      <c r="E107" s="60">
        <f>SAM_working2!E107-FV_proportion_col!H107</f>
        <v>0</v>
      </c>
      <c r="F107" s="29">
        <f>SAM_working2!F107</f>
        <v>0</v>
      </c>
      <c r="G107" s="29">
        <f>SAM_working2!G107</f>
        <v>0</v>
      </c>
      <c r="H107" s="29">
        <f>SAM_working2!H107</f>
        <v>0</v>
      </c>
      <c r="I107" s="29">
        <f>SAM_working2!I107</f>
        <v>0</v>
      </c>
      <c r="J107" s="29">
        <f>SAM_working2!J107</f>
        <v>0</v>
      </c>
      <c r="K107" s="29">
        <f>SAM_working2!K107</f>
        <v>0</v>
      </c>
      <c r="L107" s="29">
        <f>SAM_working2!L107</f>
        <v>0</v>
      </c>
      <c r="M107" s="29">
        <f>SAM_working2!M107</f>
        <v>0</v>
      </c>
      <c r="N107" s="29">
        <f>SAM_working2!N107</f>
        <v>0</v>
      </c>
      <c r="O107" s="29">
        <f>SAM_working2!O107</f>
        <v>0</v>
      </c>
      <c r="P107" s="29">
        <f>SAM_working2!P107</f>
        <v>0</v>
      </c>
      <c r="Q107" s="29">
        <f>SAM_working2!Q107</f>
        <v>0</v>
      </c>
      <c r="R107" s="29">
        <f>SAM_working2!R107</f>
        <v>0</v>
      </c>
      <c r="S107" s="29">
        <f>SAM_working2!S107</f>
        <v>0</v>
      </c>
      <c r="T107" s="29">
        <f>SAM_working2!T107</f>
        <v>0</v>
      </c>
      <c r="U107" s="29">
        <f>SAM_working2!U107</f>
        <v>0</v>
      </c>
      <c r="V107" s="29">
        <f>SAM_working2!V107</f>
        <v>0</v>
      </c>
      <c r="W107" s="29">
        <f>SAM_working2!W107</f>
        <v>0</v>
      </c>
      <c r="X107" s="29">
        <f>SAM_working2!X107</f>
        <v>0</v>
      </c>
      <c r="Y107" s="29">
        <f>SAM_working2!Y107</f>
        <v>0</v>
      </c>
      <c r="Z107" s="29">
        <f>SAM_working2!Z107</f>
        <v>0</v>
      </c>
      <c r="AA107" s="29">
        <f>SAM_working2!AA107</f>
        <v>0</v>
      </c>
      <c r="AB107" s="29">
        <f>SAM_working2!AB107</f>
        <v>0</v>
      </c>
      <c r="AC107" s="29">
        <f>SAM_working2!AC107</f>
        <v>0</v>
      </c>
      <c r="AD107" s="29">
        <f>SAM_working2!AD107</f>
        <v>0</v>
      </c>
      <c r="AE107" s="29">
        <f>SAM_working2!AE107</f>
        <v>0</v>
      </c>
      <c r="AF107" s="29">
        <f>SAM_working2!AF107</f>
        <v>0</v>
      </c>
      <c r="AG107" s="29">
        <f>SAM_working2!AG107</f>
        <v>0</v>
      </c>
      <c r="AH107" s="29">
        <f>SAM_working2!AH107</f>
        <v>0</v>
      </c>
      <c r="AI107" s="29">
        <f>SAM_working2!AI107</f>
        <v>0</v>
      </c>
      <c r="AJ107" s="29">
        <f>SAM_working2!AJ107</f>
        <v>0</v>
      </c>
      <c r="AK107" s="29">
        <f>SAM_working2!AK107</f>
        <v>0</v>
      </c>
      <c r="AL107" s="29">
        <f>SAM_working2!AL107</f>
        <v>0</v>
      </c>
      <c r="AM107" s="29">
        <f>SAM_working2!AM107</f>
        <v>0</v>
      </c>
      <c r="AN107" s="29">
        <f>SAM_working2!AN107</f>
        <v>0</v>
      </c>
      <c r="AO107" s="29">
        <f>SAM_working2!AO107</f>
        <v>0</v>
      </c>
      <c r="AP107" s="29">
        <f>SAM_working2!AP107</f>
        <v>0</v>
      </c>
      <c r="AQ107" s="29">
        <f>SAM_working2!AQ107</f>
        <v>0</v>
      </c>
      <c r="AR107" s="29">
        <f>SAM_working2!AR107</f>
        <v>0</v>
      </c>
      <c r="AS107" s="29">
        <f>SAM_working2!AS107</f>
        <v>0</v>
      </c>
      <c r="AT107" s="29">
        <f>SAM_working2!AT107</f>
        <v>0</v>
      </c>
      <c r="AU107" s="29">
        <f>SAM_working2!AU107</f>
        <v>0</v>
      </c>
      <c r="AV107" s="29">
        <f>SAM_working2!AV107</f>
        <v>0</v>
      </c>
      <c r="AW107" s="29">
        <f>SAM_working2!AW107</f>
        <v>0</v>
      </c>
      <c r="AX107" s="29">
        <f>SAM_working2!AX107</f>
        <v>0</v>
      </c>
      <c r="AY107" s="29">
        <f>SAM_working2!AY107</f>
        <v>0</v>
      </c>
      <c r="AZ107" s="29">
        <f>SAM_working2!AZ107</f>
        <v>0</v>
      </c>
      <c r="BA107" s="29">
        <f>SAM_working2!BA107</f>
        <v>0</v>
      </c>
      <c r="BB107" s="29">
        <f>SAM_working2!BB107</f>
        <v>0</v>
      </c>
      <c r="BC107" s="29">
        <f>SAM_working2!BC107</f>
        <v>0</v>
      </c>
      <c r="BD107" s="29">
        <f>SAM_working2!BD107</f>
        <v>0</v>
      </c>
      <c r="BE107" s="29">
        <f>SAM_working2!BE107</f>
        <v>0</v>
      </c>
      <c r="BF107" s="29">
        <f>SAM_working2!BF107</f>
        <v>0</v>
      </c>
      <c r="BG107" s="29">
        <f>SAM_working2!BG107</f>
        <v>0</v>
      </c>
      <c r="BH107" s="29">
        <f>SAM_working2!BH107</f>
        <v>0</v>
      </c>
      <c r="BI107" s="29">
        <f>SAM_working2!BI107</f>
        <v>0</v>
      </c>
      <c r="BJ107" s="29">
        <f>SAM_working2!BJ107</f>
        <v>0</v>
      </c>
      <c r="BK107" s="29">
        <f>SAM_working2!BK107</f>
        <v>0</v>
      </c>
      <c r="BL107" s="29">
        <f>SAM_working2!BL107</f>
        <v>0</v>
      </c>
      <c r="BM107" s="29">
        <f>SAM_working2!BM107</f>
        <v>0</v>
      </c>
      <c r="BN107" s="29">
        <f>SAM_working2!BN107</f>
        <v>0</v>
      </c>
      <c r="BO107" s="29">
        <f>SAM_working2!BO107</f>
        <v>0</v>
      </c>
      <c r="BP107" s="29">
        <f>SAM_working2!BP107</f>
        <v>0</v>
      </c>
      <c r="BQ107" s="29">
        <f>SAM_working2!BQ107</f>
        <v>58364.879714394003</v>
      </c>
      <c r="BR107" s="29">
        <f>SAM_working2!BR107</f>
        <v>0</v>
      </c>
      <c r="BS107" s="29">
        <f>SAM_working2!BS107</f>
        <v>45914.773157934796</v>
      </c>
      <c r="BT107" s="29">
        <f>SAM_working2!BT107</f>
        <v>0</v>
      </c>
      <c r="BU107" s="29">
        <f>SAM_working2!BU107</f>
        <v>0</v>
      </c>
      <c r="BV107" s="29">
        <f>SAM_working2!BV107</f>
        <v>13627982.387876799</v>
      </c>
      <c r="BW107" s="29">
        <f>SAM_working2!BW107</f>
        <v>477715616.89286703</v>
      </c>
      <c r="BX107" s="29">
        <f>SAM_working2!BX107</f>
        <v>37488.864025337498</v>
      </c>
      <c r="BY107" s="29">
        <f>SAM_working2!BY107</f>
        <v>0</v>
      </c>
      <c r="BZ107" s="29">
        <f>SAM_working2!BZ107</f>
        <v>110637.432702287</v>
      </c>
      <c r="CA107" s="29">
        <f>SAM_working2!CA107</f>
        <v>0</v>
      </c>
      <c r="CB107" s="29">
        <f>SAM_working2!CB107</f>
        <v>2302.73626137058</v>
      </c>
      <c r="CC107" s="29">
        <f>SAM_working2!CC107</f>
        <v>0</v>
      </c>
      <c r="CD107" s="29">
        <f>SAM_working2!CD107</f>
        <v>0</v>
      </c>
      <c r="CE107" s="29">
        <f>SAM_working2!CE107</f>
        <v>0</v>
      </c>
      <c r="CF107" s="29">
        <f>SAM_working2!CF107</f>
        <v>0</v>
      </c>
      <c r="CG107" s="29">
        <f>SAM_working2!CG107</f>
        <v>53896.881847443401</v>
      </c>
      <c r="CH107" s="29">
        <f>SAM_working2!CH107</f>
        <v>0</v>
      </c>
      <c r="CI107" s="29">
        <f>SAM_working2!CI107</f>
        <v>0</v>
      </c>
      <c r="CJ107" s="29">
        <f>SAM_working2!CJ107</f>
        <v>0</v>
      </c>
      <c r="CK107" s="29">
        <f>SAM_working2!CK107</f>
        <v>0</v>
      </c>
      <c r="CL107" s="29">
        <f>SAM_working2!CL107</f>
        <v>0</v>
      </c>
      <c r="CM107" s="29">
        <f>SAM_working2!CM107</f>
        <v>0</v>
      </c>
      <c r="CN107" s="29">
        <f>SAM_working2!CN107</f>
        <v>0</v>
      </c>
      <c r="CO107" s="29">
        <f>SAM_working2!CO107</f>
        <v>959367984.85610402</v>
      </c>
      <c r="CP107" s="29">
        <f>SAM_working2!CP107</f>
        <v>1230815904.7009101</v>
      </c>
      <c r="CQ107" s="29">
        <f>SAM_working2!CQ107</f>
        <v>1012258814.66891</v>
      </c>
      <c r="CR107" s="29">
        <f>SAM_working2!CR107</f>
        <v>913858637.92711604</v>
      </c>
      <c r="CS107" s="29">
        <f>SAM_working2!CS107</f>
        <v>3108119707.4320502</v>
      </c>
      <c r="CT107" s="29">
        <f>SAM_working2!CT107</f>
        <v>7416290749.3625202</v>
      </c>
      <c r="CU107" s="29">
        <f>SAM_working2!CU107</f>
        <v>11112311693.8668</v>
      </c>
      <c r="CV107" s="29">
        <f>SAM_working2!CV107</f>
        <v>6277544938.66362</v>
      </c>
      <c r="CW107" s="29">
        <f>SAM_working2!CW107</f>
        <v>17776055968.760899</v>
      </c>
      <c r="CX107" s="29">
        <f>SAM_working2!CX107</f>
        <v>255030.46604822201</v>
      </c>
      <c r="CY107" s="29">
        <f>SAM_working2!CY107</f>
        <v>0</v>
      </c>
      <c r="CZ107" s="29">
        <f>SAM_working2!CZ107</f>
        <v>0</v>
      </c>
      <c r="DA107" s="29">
        <f>SAM_working2!DA107</f>
        <v>35768342705.527802</v>
      </c>
      <c r="DB107" s="29">
        <f>SAM_working2!DB107</f>
        <v>0</v>
      </c>
      <c r="DC107" s="29">
        <f>SAM_working2!DC107</f>
        <v>14764324.6095447</v>
      </c>
      <c r="DD107" s="29">
        <f>SAM_working2!DD107</f>
        <v>0</v>
      </c>
      <c r="DE107" s="29">
        <f>SAM_working2!DE107</f>
        <v>0</v>
      </c>
      <c r="DF107" s="29">
        <f>SAM_working2!DF107</f>
        <v>0</v>
      </c>
      <c r="DG107" s="29">
        <f>SAM_working2!DG107</f>
        <v>0</v>
      </c>
      <c r="DH107" s="29">
        <f>SAM_working2!DH107</f>
        <v>85930507.118835002</v>
      </c>
      <c r="DI107" s="29">
        <f>SAM_working2!DI107</f>
        <v>294586118.72133899</v>
      </c>
      <c r="DJ107" s="29">
        <f t="shared" si="1"/>
        <v>86462155291.53096</v>
      </c>
    </row>
    <row r="108" spans="1:114">
      <c r="A108" t="s">
        <v>123</v>
      </c>
      <c r="B108" s="29">
        <f>SAM_working2!B108</f>
        <v>91351.500041238702</v>
      </c>
      <c r="C108" s="29">
        <f>SAM_working2!C108</f>
        <v>0</v>
      </c>
      <c r="D108" s="60">
        <f>SAM_working2!D108-FV_proportion_col!G108</f>
        <v>0</v>
      </c>
      <c r="E108" s="60">
        <f>SAM_working2!E108-FV_proportion_col!H108</f>
        <v>0</v>
      </c>
      <c r="F108" s="29">
        <f>SAM_working2!F108</f>
        <v>1272705.6037467699</v>
      </c>
      <c r="G108" s="29">
        <f>SAM_working2!G108</f>
        <v>371.86770073799102</v>
      </c>
      <c r="H108" s="29">
        <f>SAM_working2!H108</f>
        <v>4252.1859100393203</v>
      </c>
      <c r="I108" s="29">
        <f>SAM_working2!I108</f>
        <v>3406.1781293955801</v>
      </c>
      <c r="J108" s="29">
        <f>SAM_working2!J108</f>
        <v>756053.58507986204</v>
      </c>
      <c r="K108" s="29">
        <f>SAM_working2!K108</f>
        <v>5948.1302203805099</v>
      </c>
      <c r="L108" s="29">
        <f>SAM_working2!L108</f>
        <v>364430.05438309198</v>
      </c>
      <c r="M108" s="29">
        <f>SAM_working2!M108</f>
        <v>6339003.5279581696</v>
      </c>
      <c r="N108" s="29">
        <f>SAM_working2!N108</f>
        <v>13078148.5218514</v>
      </c>
      <c r="O108" s="29">
        <f>SAM_working2!O108</f>
        <v>8020385.2548997402</v>
      </c>
      <c r="P108" s="29">
        <f>SAM_working2!P108</f>
        <v>1878006.7320389899</v>
      </c>
      <c r="Q108" s="29">
        <f>SAM_working2!Q108</f>
        <v>29279.915759977099</v>
      </c>
      <c r="R108" s="29">
        <f>SAM_working2!R108</f>
        <v>112850.55745078099</v>
      </c>
      <c r="S108" s="29">
        <f>SAM_working2!S108</f>
        <v>312026.66571087099</v>
      </c>
      <c r="T108" s="29">
        <f>SAM_working2!T108</f>
        <v>0</v>
      </c>
      <c r="U108" s="29">
        <f>SAM_working2!U108</f>
        <v>457624.60081556399</v>
      </c>
      <c r="V108" s="29">
        <f>SAM_working2!V108</f>
        <v>2179679.6890791501</v>
      </c>
      <c r="W108" s="29">
        <f>SAM_working2!W108</f>
        <v>677538.933940624</v>
      </c>
      <c r="X108" s="29">
        <f>SAM_working2!X108</f>
        <v>25894902.139159702</v>
      </c>
      <c r="Y108" s="29">
        <f>SAM_working2!Y108</f>
        <v>5479625.9208494797</v>
      </c>
      <c r="Z108" s="29">
        <f>SAM_working2!Z108</f>
        <v>1620018.4091744099</v>
      </c>
      <c r="AA108" s="29">
        <f>SAM_working2!AA108</f>
        <v>1034937.13998438</v>
      </c>
      <c r="AB108" s="29">
        <f>SAM_working2!AB108</f>
        <v>23416248.107443999</v>
      </c>
      <c r="AC108" s="29">
        <f>SAM_working2!AC108</f>
        <v>4070776.3874423499</v>
      </c>
      <c r="AD108" s="29">
        <f>SAM_working2!AD108</f>
        <v>3070062.1843396099</v>
      </c>
      <c r="AE108" s="29">
        <f>SAM_working2!AE108</f>
        <v>23479996.829076398</v>
      </c>
      <c r="AF108" s="29">
        <f>SAM_working2!AF108</f>
        <v>1662249.2569757299</v>
      </c>
      <c r="AG108" s="29">
        <f>SAM_working2!AG108</f>
        <v>6941696.4743614802</v>
      </c>
      <c r="AH108" s="29">
        <f>SAM_working2!AH108</f>
        <v>408437.25450137298</v>
      </c>
      <c r="AI108" s="29">
        <f>SAM_working2!AI108</f>
        <v>3199449.6545300698</v>
      </c>
      <c r="AJ108" s="29">
        <f>SAM_working2!AJ108</f>
        <v>25596951.7484341</v>
      </c>
      <c r="AK108" s="29">
        <f>SAM_working2!AK108</f>
        <v>449046.94387137197</v>
      </c>
      <c r="AL108" s="29">
        <f>SAM_working2!AL108</f>
        <v>143815.22375333801</v>
      </c>
      <c r="AM108" s="29">
        <f>SAM_working2!AM108</f>
        <v>59124.451290160599</v>
      </c>
      <c r="AN108" s="29">
        <f>SAM_working2!AN108</f>
        <v>2254362.8857518798</v>
      </c>
      <c r="AO108" s="29">
        <f>SAM_working2!AO108</f>
        <v>683770.97588147805</v>
      </c>
      <c r="AP108" s="29">
        <f>SAM_working2!AP108</f>
        <v>329511.21384933998</v>
      </c>
      <c r="AQ108" s="29">
        <f>SAM_working2!AQ108</f>
        <v>1759117.8304896799</v>
      </c>
      <c r="AR108" s="29">
        <f>SAM_working2!AR108</f>
        <v>897420.23414380604</v>
      </c>
      <c r="AS108" s="29">
        <f>SAM_working2!AS108</f>
        <v>2917142.5931106601</v>
      </c>
      <c r="AT108" s="29">
        <f>SAM_working2!AT108</f>
        <v>48142083.035405204</v>
      </c>
      <c r="AU108" s="29">
        <f>SAM_working2!AU108</f>
        <v>202139.82077127899</v>
      </c>
      <c r="AV108" s="29">
        <f>SAM_working2!AV108</f>
        <v>3287683.58168353</v>
      </c>
      <c r="AW108" s="29">
        <f>SAM_working2!AW108</f>
        <v>4186186.8160264599</v>
      </c>
      <c r="AX108" s="29">
        <f>SAM_working2!AX108</f>
        <v>122429.826642292</v>
      </c>
      <c r="AY108" s="29">
        <f>SAM_working2!AY108</f>
        <v>464678.67394933401</v>
      </c>
      <c r="AZ108" s="29">
        <f>SAM_working2!AZ108</f>
        <v>2983684.8989168699</v>
      </c>
      <c r="BA108" s="29">
        <f>SAM_working2!BA108</f>
        <v>663222.67230310896</v>
      </c>
      <c r="BB108" s="29">
        <f>SAM_working2!BB108</f>
        <v>300395.68337595899</v>
      </c>
      <c r="BC108" s="29">
        <f>SAM_working2!BC108</f>
        <v>2382805.03416673</v>
      </c>
      <c r="BD108" s="29">
        <f>SAM_working2!BD108</f>
        <v>2820934.2530300301</v>
      </c>
      <c r="BE108" s="29">
        <f>SAM_working2!BE108</f>
        <v>1060883.1895478601</v>
      </c>
      <c r="BF108" s="29">
        <f>SAM_working2!BF108</f>
        <v>15617350.372458801</v>
      </c>
      <c r="BG108" s="29">
        <f>SAM_working2!BG108</f>
        <v>3057698.2208405701</v>
      </c>
      <c r="BH108" s="29">
        <f>SAM_working2!BH108</f>
        <v>3156144.39816471</v>
      </c>
      <c r="BI108" s="29">
        <f>SAM_working2!BI108</f>
        <v>2661292.4509696499</v>
      </c>
      <c r="BJ108" s="29">
        <f>SAM_working2!BJ108</f>
        <v>88904036.623763904</v>
      </c>
      <c r="BK108" s="29">
        <f>SAM_working2!BK108</f>
        <v>4660776.6029832503</v>
      </c>
      <c r="BL108" s="29">
        <f>SAM_working2!BL108</f>
        <v>2811227.6320930002</v>
      </c>
      <c r="BM108" s="29">
        <f>SAM_working2!BM108</f>
        <v>583899.51535960298</v>
      </c>
      <c r="BN108" s="29">
        <f>SAM_working2!BN108</f>
        <v>6284075.0867808098</v>
      </c>
      <c r="BO108" s="29">
        <f>SAM_working2!BO108</f>
        <v>2963146.4656177498</v>
      </c>
      <c r="BP108" s="29">
        <f>SAM_working2!BP108</f>
        <v>7550003.0923651503</v>
      </c>
      <c r="BQ108" s="29">
        <f>SAM_working2!BQ108</f>
        <v>23611906.7318752</v>
      </c>
      <c r="BR108" s="29">
        <f>SAM_working2!BR108</f>
        <v>6370036.4456642596</v>
      </c>
      <c r="BS108" s="29">
        <f>SAM_working2!BS108</f>
        <v>3860713.5594332102</v>
      </c>
      <c r="BT108" s="29">
        <f>SAM_working2!BT108</f>
        <v>374600.49784435797</v>
      </c>
      <c r="BU108" s="29">
        <f>SAM_working2!BU108</f>
        <v>4701339.2131063603</v>
      </c>
      <c r="BV108" s="29">
        <f>SAM_working2!BV108</f>
        <v>0</v>
      </c>
      <c r="BW108" s="29">
        <f>SAM_working2!BW108</f>
        <v>0</v>
      </c>
      <c r="BX108" s="29">
        <f>SAM_working2!BX108</f>
        <v>879357.33204852103</v>
      </c>
      <c r="BY108" s="29">
        <f>SAM_working2!BY108</f>
        <v>0</v>
      </c>
      <c r="BZ108" s="29">
        <f>SAM_working2!BZ108</f>
        <v>4053959.5597644998</v>
      </c>
      <c r="CA108" s="29">
        <f>SAM_working2!CA108</f>
        <v>38876.028025861902</v>
      </c>
      <c r="CB108" s="29">
        <f>SAM_working2!CB108</f>
        <v>2382246.3919320898</v>
      </c>
      <c r="CC108" s="29">
        <f>SAM_working2!CC108</f>
        <v>1960680.1196113599</v>
      </c>
      <c r="CD108" s="29">
        <f>SAM_working2!CD108</f>
        <v>8301557.2634166097</v>
      </c>
      <c r="CE108" s="29">
        <f>SAM_working2!CE108</f>
        <v>31602223.531089399</v>
      </c>
      <c r="CF108" s="29">
        <f>SAM_working2!CF108</f>
        <v>8307532.6046351101</v>
      </c>
      <c r="CG108" s="29">
        <f>SAM_working2!CG108</f>
        <v>177780.936419643</v>
      </c>
      <c r="CH108" s="29">
        <f>SAM_working2!CH108</f>
        <v>0</v>
      </c>
      <c r="CI108" s="29">
        <f>SAM_working2!CI108</f>
        <v>21781.889119044899</v>
      </c>
      <c r="CJ108" s="29">
        <f>SAM_working2!CJ108</f>
        <v>0</v>
      </c>
      <c r="CK108" s="29">
        <f>SAM_working2!CK108</f>
        <v>0</v>
      </c>
      <c r="CL108" s="29">
        <f>SAM_working2!CL108</f>
        <v>0</v>
      </c>
      <c r="CM108" s="29">
        <f>SAM_working2!CM108</f>
        <v>0</v>
      </c>
      <c r="CN108" s="29">
        <f>SAM_working2!CN108</f>
        <v>0</v>
      </c>
      <c r="CO108" s="29">
        <f>SAM_working2!CO108</f>
        <v>15609599.7293161</v>
      </c>
      <c r="CP108" s="29">
        <f>SAM_working2!CP108</f>
        <v>16836984.944488801</v>
      </c>
      <c r="CQ108" s="29">
        <f>SAM_working2!CQ108</f>
        <v>17381864.670473699</v>
      </c>
      <c r="CR108" s="29">
        <f>SAM_working2!CR108</f>
        <v>18139762.264860999</v>
      </c>
      <c r="CS108" s="29">
        <f>SAM_working2!CS108</f>
        <v>44714947.7078996</v>
      </c>
      <c r="CT108" s="29">
        <f>SAM_working2!CT108</f>
        <v>66749345.466780499</v>
      </c>
      <c r="CU108" s="29">
        <f>SAM_working2!CU108</f>
        <v>125862129.827215</v>
      </c>
      <c r="CV108" s="29">
        <f>SAM_working2!CV108</f>
        <v>112849399.849609</v>
      </c>
      <c r="CW108" s="29">
        <f>SAM_working2!CW108</f>
        <v>372241560.05824399</v>
      </c>
      <c r="CX108" s="29">
        <f>SAM_working2!CX108</f>
        <v>3296361.76525603</v>
      </c>
      <c r="CY108" s="29">
        <f>SAM_working2!CY108</f>
        <v>81042724.489737704</v>
      </c>
      <c r="CZ108" s="29">
        <f>SAM_working2!CZ108</f>
        <v>0</v>
      </c>
      <c r="DA108" s="29">
        <f>SAM_working2!DA108</f>
        <v>0</v>
      </c>
      <c r="DB108" s="29">
        <f>SAM_working2!DB108</f>
        <v>0</v>
      </c>
      <c r="DC108" s="29">
        <f>SAM_working2!DC108</f>
        <v>0</v>
      </c>
      <c r="DD108" s="29">
        <f>SAM_working2!DD108</f>
        <v>0</v>
      </c>
      <c r="DE108" s="29">
        <f>SAM_working2!DE108</f>
        <v>0</v>
      </c>
      <c r="DF108" s="29">
        <f>SAM_working2!DF108</f>
        <v>72850233361.120407</v>
      </c>
      <c r="DG108" s="29">
        <f>SAM_working2!DG108</f>
        <v>100210.371400055</v>
      </c>
      <c r="DH108" s="29">
        <f>SAM_working2!DH108</f>
        <v>3898385133.9746699</v>
      </c>
      <c r="DI108" s="29">
        <f>SAM_working2!DI108</f>
        <v>1124513691.0845201</v>
      </c>
      <c r="DJ108" s="29">
        <f t="shared" si="1"/>
        <v>79220420174.739212</v>
      </c>
    </row>
    <row r="109" spans="1:114">
      <c r="A109" t="s">
        <v>141</v>
      </c>
      <c r="B109" s="29">
        <f>SAM_working2!B109</f>
        <v>0</v>
      </c>
      <c r="C109" s="29">
        <f>SAM_working2!C109</f>
        <v>0</v>
      </c>
      <c r="D109" s="60">
        <f>SAM_working2!D109-FV_proportion_col!G109</f>
        <v>0</v>
      </c>
      <c r="E109" s="60">
        <f>SAM_working2!E109-FV_proportion_col!H109</f>
        <v>0</v>
      </c>
      <c r="F109" s="29">
        <f>SAM_working2!F109</f>
        <v>0</v>
      </c>
      <c r="G109" s="29">
        <f>SAM_working2!G109</f>
        <v>0</v>
      </c>
      <c r="H109" s="29">
        <f>SAM_working2!H109</f>
        <v>0</v>
      </c>
      <c r="I109" s="29">
        <f>SAM_working2!I109</f>
        <v>0</v>
      </c>
      <c r="J109" s="29">
        <f>SAM_working2!J109</f>
        <v>0</v>
      </c>
      <c r="K109" s="29">
        <f>SAM_working2!K109</f>
        <v>0</v>
      </c>
      <c r="L109" s="29">
        <f>SAM_working2!L109</f>
        <v>0</v>
      </c>
      <c r="M109" s="29">
        <f>SAM_working2!M109</f>
        <v>0</v>
      </c>
      <c r="N109" s="29">
        <f>SAM_working2!N109</f>
        <v>0</v>
      </c>
      <c r="O109" s="29">
        <f>SAM_working2!O109</f>
        <v>0</v>
      </c>
      <c r="P109" s="29">
        <f>SAM_working2!P109</f>
        <v>0</v>
      </c>
      <c r="Q109" s="29">
        <f>SAM_working2!Q109</f>
        <v>0</v>
      </c>
      <c r="R109" s="29">
        <f>SAM_working2!R109</f>
        <v>0</v>
      </c>
      <c r="S109" s="29">
        <f>SAM_working2!S109</f>
        <v>0</v>
      </c>
      <c r="T109" s="29">
        <f>SAM_working2!T109</f>
        <v>0</v>
      </c>
      <c r="U109" s="29">
        <f>SAM_working2!U109</f>
        <v>0</v>
      </c>
      <c r="V109" s="29">
        <f>SAM_working2!V109</f>
        <v>0</v>
      </c>
      <c r="W109" s="29">
        <f>SAM_working2!W109</f>
        <v>0</v>
      </c>
      <c r="X109" s="29">
        <f>SAM_working2!X109</f>
        <v>0</v>
      </c>
      <c r="Y109" s="29">
        <f>SAM_working2!Y109</f>
        <v>0</v>
      </c>
      <c r="Z109" s="29">
        <f>SAM_working2!Z109</f>
        <v>0</v>
      </c>
      <c r="AA109" s="29">
        <f>SAM_working2!AA109</f>
        <v>0</v>
      </c>
      <c r="AB109" s="29">
        <f>SAM_working2!AB109</f>
        <v>0</v>
      </c>
      <c r="AC109" s="29">
        <f>SAM_working2!AC109</f>
        <v>0</v>
      </c>
      <c r="AD109" s="29">
        <f>SAM_working2!AD109</f>
        <v>0</v>
      </c>
      <c r="AE109" s="29">
        <f>SAM_working2!AE109</f>
        <v>0</v>
      </c>
      <c r="AF109" s="29">
        <f>SAM_working2!AF109</f>
        <v>0</v>
      </c>
      <c r="AG109" s="29">
        <f>SAM_working2!AG109</f>
        <v>0</v>
      </c>
      <c r="AH109" s="29">
        <f>SAM_working2!AH109</f>
        <v>0</v>
      </c>
      <c r="AI109" s="29">
        <f>SAM_working2!AI109</f>
        <v>0</v>
      </c>
      <c r="AJ109" s="29">
        <f>SAM_working2!AJ109</f>
        <v>0</v>
      </c>
      <c r="AK109" s="29">
        <f>SAM_working2!AK109</f>
        <v>0</v>
      </c>
      <c r="AL109" s="29">
        <f>SAM_working2!AL109</f>
        <v>0</v>
      </c>
      <c r="AM109" s="29">
        <f>SAM_working2!AM109</f>
        <v>0</v>
      </c>
      <c r="AN109" s="29">
        <f>SAM_working2!AN109</f>
        <v>0</v>
      </c>
      <c r="AO109" s="29">
        <f>SAM_working2!AO109</f>
        <v>0</v>
      </c>
      <c r="AP109" s="29">
        <f>SAM_working2!AP109</f>
        <v>0</v>
      </c>
      <c r="AQ109" s="29">
        <f>SAM_working2!AQ109</f>
        <v>0</v>
      </c>
      <c r="AR109" s="29">
        <f>SAM_working2!AR109</f>
        <v>0</v>
      </c>
      <c r="AS109" s="29">
        <f>SAM_working2!AS109</f>
        <v>0</v>
      </c>
      <c r="AT109" s="29">
        <f>SAM_working2!AT109</f>
        <v>0</v>
      </c>
      <c r="AU109" s="29">
        <f>SAM_working2!AU109</f>
        <v>0</v>
      </c>
      <c r="AV109" s="29">
        <f>SAM_working2!AV109</f>
        <v>0</v>
      </c>
      <c r="AW109" s="29">
        <f>SAM_working2!AW109</f>
        <v>0</v>
      </c>
      <c r="AX109" s="29">
        <f>SAM_working2!AX109</f>
        <v>0</v>
      </c>
      <c r="AY109" s="29">
        <f>SAM_working2!AY109</f>
        <v>0</v>
      </c>
      <c r="AZ109" s="29">
        <f>SAM_working2!AZ109</f>
        <v>0</v>
      </c>
      <c r="BA109" s="29">
        <f>SAM_working2!BA109</f>
        <v>0</v>
      </c>
      <c r="BB109" s="29">
        <f>SAM_working2!BB109</f>
        <v>0</v>
      </c>
      <c r="BC109" s="29">
        <f>SAM_working2!BC109</f>
        <v>0</v>
      </c>
      <c r="BD109" s="29">
        <f>SAM_working2!BD109</f>
        <v>0</v>
      </c>
      <c r="BE109" s="29">
        <f>SAM_working2!BE109</f>
        <v>0</v>
      </c>
      <c r="BF109" s="29">
        <f>SAM_working2!BF109</f>
        <v>0</v>
      </c>
      <c r="BG109" s="29">
        <f>SAM_working2!BG109</f>
        <v>0</v>
      </c>
      <c r="BH109" s="29">
        <f>SAM_working2!BH109</f>
        <v>0</v>
      </c>
      <c r="BI109" s="29">
        <f>SAM_working2!BI109</f>
        <v>0</v>
      </c>
      <c r="BJ109" s="29">
        <f>SAM_working2!BJ109</f>
        <v>0</v>
      </c>
      <c r="BK109" s="29">
        <f>SAM_working2!BK109</f>
        <v>0</v>
      </c>
      <c r="BL109" s="29">
        <f>SAM_working2!BL109</f>
        <v>0</v>
      </c>
      <c r="BM109" s="29">
        <f>SAM_working2!BM109</f>
        <v>0</v>
      </c>
      <c r="BN109" s="29">
        <f>SAM_working2!BN109</f>
        <v>0</v>
      </c>
      <c r="BO109" s="29">
        <f>SAM_working2!BO109</f>
        <v>0</v>
      </c>
      <c r="BP109" s="29">
        <f>SAM_working2!BP109</f>
        <v>0</v>
      </c>
      <c r="BQ109" s="29">
        <f>SAM_working2!BQ109</f>
        <v>0</v>
      </c>
      <c r="BR109" s="29">
        <f>SAM_working2!BR109</f>
        <v>0</v>
      </c>
      <c r="BS109" s="29">
        <f>SAM_working2!BS109</f>
        <v>0</v>
      </c>
      <c r="BT109" s="29">
        <f>SAM_working2!BT109</f>
        <v>0</v>
      </c>
      <c r="BU109" s="29">
        <f>SAM_working2!BU109</f>
        <v>0</v>
      </c>
      <c r="BV109" s="29">
        <f>SAM_working2!BV109</f>
        <v>0</v>
      </c>
      <c r="BW109" s="29">
        <f>SAM_working2!BW109</f>
        <v>0</v>
      </c>
      <c r="BX109" s="29">
        <f>SAM_working2!BX109</f>
        <v>0</v>
      </c>
      <c r="BY109" s="29">
        <f>SAM_working2!BY109</f>
        <v>0</v>
      </c>
      <c r="BZ109" s="29">
        <f>SAM_working2!BZ109</f>
        <v>0</v>
      </c>
      <c r="CA109" s="29">
        <f>SAM_working2!CA109</f>
        <v>0</v>
      </c>
      <c r="CB109" s="29">
        <f>SAM_working2!CB109</f>
        <v>0</v>
      </c>
      <c r="CC109" s="29">
        <f>SAM_working2!CC109</f>
        <v>0</v>
      </c>
      <c r="CD109" s="29">
        <f>SAM_working2!CD109</f>
        <v>0</v>
      </c>
      <c r="CE109" s="29">
        <f>SAM_working2!CE109</f>
        <v>0</v>
      </c>
      <c r="CF109" s="29">
        <f>SAM_working2!CF109</f>
        <v>0</v>
      </c>
      <c r="CG109" s="29">
        <f>SAM_working2!CG109</f>
        <v>0</v>
      </c>
      <c r="CH109" s="29">
        <f>SAM_working2!CH109</f>
        <v>0</v>
      </c>
      <c r="CI109" s="29">
        <f>SAM_working2!CI109</f>
        <v>0</v>
      </c>
      <c r="CJ109" s="29">
        <f>SAM_working2!CJ109</f>
        <v>0</v>
      </c>
      <c r="CK109" s="29">
        <f>SAM_working2!CK109</f>
        <v>0</v>
      </c>
      <c r="CL109" s="29">
        <f>SAM_working2!CL109</f>
        <v>0</v>
      </c>
      <c r="CM109" s="29">
        <f>SAM_working2!CM109</f>
        <v>518910717847.87402</v>
      </c>
      <c r="CN109" s="29">
        <f>SAM_working2!CN109</f>
        <v>0</v>
      </c>
      <c r="CO109" s="29">
        <f>SAM_working2!CO109</f>
        <v>0</v>
      </c>
      <c r="CP109" s="29">
        <f>SAM_working2!CP109</f>
        <v>0</v>
      </c>
      <c r="CQ109" s="29">
        <f>SAM_working2!CQ109</f>
        <v>0</v>
      </c>
      <c r="CR109" s="29">
        <f>SAM_working2!CR109</f>
        <v>0</v>
      </c>
      <c r="CS109" s="29">
        <f>SAM_working2!CS109</f>
        <v>0</v>
      </c>
      <c r="CT109" s="29">
        <f>SAM_working2!CT109</f>
        <v>0</v>
      </c>
      <c r="CU109" s="29">
        <f>SAM_working2!CU109</f>
        <v>0</v>
      </c>
      <c r="CV109" s="29">
        <f>SAM_working2!CV109</f>
        <v>0</v>
      </c>
      <c r="CW109" s="29">
        <f>SAM_working2!CW109</f>
        <v>0</v>
      </c>
      <c r="CX109" s="29">
        <f>SAM_working2!CX109</f>
        <v>0</v>
      </c>
      <c r="CY109" s="29">
        <f>SAM_working2!CY109</f>
        <v>0</v>
      </c>
      <c r="CZ109" s="29">
        <f>SAM_working2!CZ109</f>
        <v>0</v>
      </c>
      <c r="DA109" s="29">
        <f>SAM_working2!DA109</f>
        <v>0</v>
      </c>
      <c r="DB109" s="29">
        <f>SAM_working2!DB109</f>
        <v>0</v>
      </c>
      <c r="DC109" s="29">
        <f>SAM_working2!DC109</f>
        <v>0</v>
      </c>
      <c r="DD109" s="29">
        <f>SAM_working2!DD109</f>
        <v>0</v>
      </c>
      <c r="DE109" s="29">
        <f>SAM_working2!DE109</f>
        <v>0</v>
      </c>
      <c r="DF109" s="29">
        <f>SAM_working2!DF109</f>
        <v>0</v>
      </c>
      <c r="DG109" s="29">
        <f>SAM_working2!DG109</f>
        <v>0</v>
      </c>
      <c r="DH109" s="29">
        <f>SAM_working2!DH109</f>
        <v>0</v>
      </c>
      <c r="DI109" s="29">
        <f>SAM_working2!DI109</f>
        <v>0</v>
      </c>
      <c r="DJ109" s="29">
        <f t="shared" si="1"/>
        <v>518910717847.87402</v>
      </c>
    </row>
    <row r="110" spans="1:114">
      <c r="A110" t="s">
        <v>124</v>
      </c>
      <c r="B110" s="29">
        <f>SAM_working2!B110</f>
        <v>120782.85959789599</v>
      </c>
      <c r="C110" s="29">
        <f>SAM_working2!C110</f>
        <v>0</v>
      </c>
      <c r="D110" s="60">
        <f>SAM_working2!D110-FV_proportion_col!G110</f>
        <v>0</v>
      </c>
      <c r="E110" s="60">
        <f>SAM_working2!E110-FV_proportion_col!H110</f>
        <v>0</v>
      </c>
      <c r="F110" s="29">
        <f>SAM_working2!F110</f>
        <v>1682742.17913672</v>
      </c>
      <c r="G110" s="29">
        <f>SAM_working2!G110</f>
        <v>491.67495078847401</v>
      </c>
      <c r="H110" s="29">
        <f>SAM_working2!H110</f>
        <v>5622.1427510723197</v>
      </c>
      <c r="I110" s="29">
        <f>SAM_working2!I110</f>
        <v>4503.5706538205804</v>
      </c>
      <c r="J110" s="29">
        <f>SAM_working2!J110</f>
        <v>999636.72160789301</v>
      </c>
      <c r="K110" s="29">
        <f>SAM_working2!K110</f>
        <v>7864.4814475285302</v>
      </c>
      <c r="L110" s="29">
        <f>SAM_working2!L110</f>
        <v>481841.065247274</v>
      </c>
      <c r="M110" s="29">
        <f>SAM_working2!M110</f>
        <v>8381285.1760760201</v>
      </c>
      <c r="N110" s="29">
        <f>SAM_working2!N110</f>
        <v>17291628.227255501</v>
      </c>
      <c r="O110" s="29">
        <f>SAM_working2!O110</f>
        <v>10604369.558532501</v>
      </c>
      <c r="P110" s="29">
        <f>SAM_working2!P110</f>
        <v>2483057.4575937102</v>
      </c>
      <c r="Q110" s="29">
        <f>SAM_working2!Q110</f>
        <v>38713.233528503297</v>
      </c>
      <c r="R110" s="29">
        <f>SAM_working2!R110</f>
        <v>149208.420551046</v>
      </c>
      <c r="S110" s="29">
        <f>SAM_working2!S110</f>
        <v>412554.50581920001</v>
      </c>
      <c r="T110" s="29">
        <f>SAM_working2!T110</f>
        <v>0</v>
      </c>
      <c r="U110" s="29">
        <f>SAM_working2!U110</f>
        <v>605060.75854143396</v>
      </c>
      <c r="V110" s="29">
        <f>SAM_working2!V110</f>
        <v>2881922.5271132598</v>
      </c>
      <c r="W110" s="29">
        <f>SAM_working2!W110</f>
        <v>895826.44941042096</v>
      </c>
      <c r="X110" s="29">
        <f>SAM_working2!X110</f>
        <v>34237646.102838799</v>
      </c>
      <c r="Y110" s="29">
        <f>SAM_working2!Y110</f>
        <v>7245035.8007058501</v>
      </c>
      <c r="Z110" s="29">
        <f>SAM_working2!Z110</f>
        <v>2141951.21013874</v>
      </c>
      <c r="AA110" s="29">
        <f>SAM_working2!AA110</f>
        <v>1368370.1659518699</v>
      </c>
      <c r="AB110" s="29">
        <f>SAM_working2!AB110</f>
        <v>30960426.5523188</v>
      </c>
      <c r="AC110" s="29">
        <f>SAM_working2!AC110</f>
        <v>5382287.2381616402</v>
      </c>
      <c r="AD110" s="29">
        <f>SAM_working2!AD110</f>
        <v>4059165.85497237</v>
      </c>
      <c r="AE110" s="29">
        <f>SAM_working2!AE110</f>
        <v>31044713.650954299</v>
      </c>
      <c r="AF110" s="29">
        <f>SAM_working2!AF110</f>
        <v>2197787.8691797401</v>
      </c>
      <c r="AG110" s="29">
        <f>SAM_working2!AG110</f>
        <v>9178151.9762184601</v>
      </c>
      <c r="AH110" s="29">
        <f>SAM_working2!AH110</f>
        <v>540026.37660815299</v>
      </c>
      <c r="AI110" s="29">
        <f>SAM_working2!AI110</f>
        <v>4230239.0025253501</v>
      </c>
      <c r="AJ110" s="29">
        <f>SAM_working2!AJ110</f>
        <v>33843702.925180003</v>
      </c>
      <c r="AK110" s="29">
        <f>SAM_working2!AK110</f>
        <v>593719.57712786505</v>
      </c>
      <c r="AL110" s="29">
        <f>SAM_working2!AL110</f>
        <v>190149.19263283</v>
      </c>
      <c r="AM110" s="29">
        <f>SAM_working2!AM110</f>
        <v>78172.994376210394</v>
      </c>
      <c r="AN110" s="29">
        <f>SAM_working2!AN110</f>
        <v>2980666.9380312199</v>
      </c>
      <c r="AO110" s="29">
        <f>SAM_working2!AO110</f>
        <v>904066.31242756499</v>
      </c>
      <c r="AP110" s="29">
        <f>SAM_working2!AP110</f>
        <v>435672.174625821</v>
      </c>
      <c r="AQ110" s="29">
        <f>SAM_working2!AQ110</f>
        <v>2325865.2768731201</v>
      </c>
      <c r="AR110" s="29">
        <f>SAM_working2!AR110</f>
        <v>1186548.4649072001</v>
      </c>
      <c r="AS110" s="29">
        <f>SAM_working2!AS110</f>
        <v>3856979.0763334101</v>
      </c>
      <c r="AT110" s="29">
        <f>SAM_working2!AT110</f>
        <v>63652358.783278599</v>
      </c>
      <c r="AU110" s="29">
        <f>SAM_working2!AU110</f>
        <v>267264.638022798</v>
      </c>
      <c r="AV110" s="29">
        <f>SAM_working2!AV110</f>
        <v>4346899.8787051197</v>
      </c>
      <c r="AW110" s="29">
        <f>SAM_working2!AW110</f>
        <v>5534880.2616534801</v>
      </c>
      <c r="AX110" s="29">
        <f>SAM_working2!AX110</f>
        <v>161873.910721283</v>
      </c>
      <c r="AY110" s="29">
        <f>SAM_working2!AY110</f>
        <v>614387.49236107303</v>
      </c>
      <c r="AZ110" s="29">
        <f>SAM_working2!AZ110</f>
        <v>3944959.7879351201</v>
      </c>
      <c r="BA110" s="29">
        <f>SAM_working2!BA110</f>
        <v>876897.81639892096</v>
      </c>
      <c r="BB110" s="29">
        <f>SAM_working2!BB110</f>
        <v>397176.28755558003</v>
      </c>
      <c r="BC110" s="29">
        <f>SAM_working2!BC110</f>
        <v>3150490.2027990702</v>
      </c>
      <c r="BD110" s="29">
        <f>SAM_working2!BD110</f>
        <v>3729774.61415315</v>
      </c>
      <c r="BE110" s="29">
        <f>SAM_working2!BE110</f>
        <v>1402675.43800685</v>
      </c>
      <c r="BF110" s="29">
        <f>SAM_working2!BF110</f>
        <v>20648902.716171101</v>
      </c>
      <c r="BG110" s="29">
        <f>SAM_working2!BG110</f>
        <v>4042818.5058133001</v>
      </c>
      <c r="BH110" s="29">
        <f>SAM_working2!BH110</f>
        <v>4172981.7851061798</v>
      </c>
      <c r="BI110" s="29">
        <f>SAM_working2!BI110</f>
        <v>3518699.8824245101</v>
      </c>
      <c r="BJ110" s="29">
        <f>SAM_working2!BJ110</f>
        <v>117546879.56264301</v>
      </c>
      <c r="BK110" s="29">
        <f>SAM_working2!BK110</f>
        <v>6162372.0004724497</v>
      </c>
      <c r="BL110" s="29">
        <f>SAM_working2!BL110</f>
        <v>3716940.7424238599</v>
      </c>
      <c r="BM110" s="29">
        <f>SAM_working2!BM110</f>
        <v>772018.55635782401</v>
      </c>
      <c r="BN110" s="29">
        <f>SAM_working2!BN110</f>
        <v>8308660.0500993105</v>
      </c>
      <c r="BO110" s="29">
        <f>SAM_working2!BO110</f>
        <v>3917804.3421634701</v>
      </c>
      <c r="BP110" s="29">
        <f>SAM_working2!BP110</f>
        <v>9982441.0442867503</v>
      </c>
      <c r="BQ110" s="29">
        <f>SAM_working2!BQ110</f>
        <v>31219121.901088301</v>
      </c>
      <c r="BR110" s="29">
        <f>SAM_working2!BR110</f>
        <v>8422316.1885992493</v>
      </c>
      <c r="BS110" s="29">
        <f>SAM_working2!BS110</f>
        <v>5104546.9815625502</v>
      </c>
      <c r="BT110" s="29">
        <f>SAM_working2!BT110</f>
        <v>495288.19248739397</v>
      </c>
      <c r="BU110" s="29">
        <f>SAM_working2!BU110</f>
        <v>6216002.95389097</v>
      </c>
      <c r="BV110" s="29">
        <f>SAM_working2!BV110</f>
        <v>0</v>
      </c>
      <c r="BW110" s="29">
        <f>SAM_working2!BW110</f>
        <v>0</v>
      </c>
      <c r="BX110" s="29">
        <f>SAM_working2!BX110</f>
        <v>1162666.1097546299</v>
      </c>
      <c r="BY110" s="29">
        <f>SAM_working2!BY110</f>
        <v>0</v>
      </c>
      <c r="BZ110" s="29">
        <f>SAM_working2!BZ110</f>
        <v>5360052.4140440403</v>
      </c>
      <c r="CA110" s="29">
        <f>SAM_working2!CA110</f>
        <v>51400.993225637802</v>
      </c>
      <c r="CB110" s="29">
        <f>SAM_working2!CB110</f>
        <v>3149751.5788403801</v>
      </c>
      <c r="CC110" s="29">
        <f>SAM_working2!CC110</f>
        <v>2592366.3157857298</v>
      </c>
      <c r="CD110" s="29">
        <f>SAM_working2!CD110</f>
        <v>10976128.7437918</v>
      </c>
      <c r="CE110" s="29">
        <f>SAM_working2!CE110</f>
        <v>41783735.636675902</v>
      </c>
      <c r="CF110" s="29">
        <f>SAM_working2!CF110</f>
        <v>10984029.202997399</v>
      </c>
      <c r="CG110" s="29">
        <f>SAM_working2!CG110</f>
        <v>235057.879433428</v>
      </c>
      <c r="CH110" s="29">
        <f>SAM_working2!CH110</f>
        <v>0</v>
      </c>
      <c r="CI110" s="29">
        <f>SAM_working2!CI110</f>
        <v>28799.514557012099</v>
      </c>
      <c r="CJ110" s="29">
        <f>SAM_working2!CJ110</f>
        <v>0</v>
      </c>
      <c r="CK110" s="29">
        <f>SAM_working2!CK110</f>
        <v>0</v>
      </c>
      <c r="CL110" s="29">
        <f>SAM_working2!CL110</f>
        <v>0</v>
      </c>
      <c r="CM110" s="29">
        <f>SAM_working2!CM110</f>
        <v>695156187048.30286</v>
      </c>
      <c r="CN110" s="29">
        <f>SAM_working2!CN110</f>
        <v>0</v>
      </c>
      <c r="CO110" s="29">
        <f>SAM_working2!CO110</f>
        <v>20638654.993450899</v>
      </c>
      <c r="CP110" s="29">
        <f>SAM_working2!CP110</f>
        <v>22261475.5935486</v>
      </c>
      <c r="CQ110" s="29">
        <f>SAM_working2!CQ110</f>
        <v>22981903.078720301</v>
      </c>
      <c r="CR110" s="29">
        <f>SAM_working2!CR110</f>
        <v>23983977.907170199</v>
      </c>
      <c r="CS110" s="29">
        <f>SAM_working2!CS110</f>
        <v>59121079.002451397</v>
      </c>
      <c r="CT110" s="29">
        <f>SAM_working2!CT110</f>
        <v>88254454.695611298</v>
      </c>
      <c r="CU110" s="29">
        <f>SAM_working2!CU110</f>
        <v>10686082974.907742</v>
      </c>
      <c r="CV110" s="29">
        <f>SAM_working2!CV110</f>
        <v>23787183692.222408</v>
      </c>
      <c r="CW110" s="29">
        <f>SAM_working2!CW110</f>
        <v>318361491934.05194</v>
      </c>
      <c r="CX110" s="29">
        <f>SAM_working2!CX110</f>
        <v>4358373.9741225801</v>
      </c>
      <c r="CY110" s="29">
        <f>SAM_working2!CY110</f>
        <v>107152832.838608</v>
      </c>
      <c r="CZ110" s="29">
        <f>SAM_working2!CZ110</f>
        <v>0</v>
      </c>
      <c r="DA110" s="29">
        <f>SAM_working2!DA110</f>
        <v>0</v>
      </c>
      <c r="DB110" s="29">
        <f>SAM_working2!DB110</f>
        <v>0</v>
      </c>
      <c r="DC110" s="29">
        <f>SAM_working2!DC110</f>
        <v>0</v>
      </c>
      <c r="DD110" s="29">
        <f>SAM_working2!DD110</f>
        <v>0</v>
      </c>
      <c r="DE110" s="29">
        <f>SAM_working2!DE110</f>
        <v>117434371178.64799</v>
      </c>
      <c r="DF110" s="29">
        <f>SAM_working2!DF110</f>
        <v>207219.43280131699</v>
      </c>
      <c r="DG110" s="29">
        <f>SAM_working2!DG110</f>
        <v>132495.856265107</v>
      </c>
      <c r="DH110" s="29">
        <f>SAM_working2!DH110</f>
        <v>91012020707.546234</v>
      </c>
      <c r="DI110" s="29">
        <f>SAM_working2!DI110</f>
        <v>1486806228.7413001</v>
      </c>
      <c r="DJ110" s="29">
        <f t="shared" si="1"/>
        <v>1258897916110.4421</v>
      </c>
    </row>
    <row r="111" spans="1:114">
      <c r="A111" t="s">
        <v>125</v>
      </c>
      <c r="B111" s="29">
        <f>SAM_working2!B111</f>
        <v>17539140.338444401</v>
      </c>
      <c r="C111" s="29">
        <f>SAM_working2!C111</f>
        <v>0</v>
      </c>
      <c r="D111" s="60">
        <f>SAM_working2!D111-FV_proportion_col!G111</f>
        <v>12286129.1108108</v>
      </c>
      <c r="E111" s="60">
        <f>SAM_working2!E111-FV_proportion_col!H111</f>
        <v>4836337.3192049796</v>
      </c>
      <c r="F111" s="29">
        <f>SAM_working2!F111</f>
        <v>20097903.176135801</v>
      </c>
      <c r="G111" s="29">
        <f>SAM_working2!G111</f>
        <v>7881.9665294579099</v>
      </c>
      <c r="H111" s="29">
        <f>SAM_working2!H111</f>
        <v>528.78547808478902</v>
      </c>
      <c r="I111" s="29">
        <f>SAM_working2!I111</f>
        <v>10408.877350863</v>
      </c>
      <c r="J111" s="29">
        <f>SAM_working2!J111</f>
        <v>9932574.1449612901</v>
      </c>
      <c r="K111" s="29">
        <f>SAM_working2!K111</f>
        <v>1336083.4378052901</v>
      </c>
      <c r="L111" s="29">
        <f>SAM_working2!L111</f>
        <v>125184.842476971</v>
      </c>
      <c r="M111" s="29">
        <f>SAM_working2!M111</f>
        <v>28177026.390949</v>
      </c>
      <c r="N111" s="29">
        <f>SAM_working2!N111</f>
        <v>35688469.380092502</v>
      </c>
      <c r="O111" s="29">
        <f>SAM_working2!O111</f>
        <v>228847264.249284</v>
      </c>
      <c r="P111" s="29">
        <f>SAM_working2!P111</f>
        <v>39564865.6681825</v>
      </c>
      <c r="Q111" s="29">
        <f>SAM_working2!Q111</f>
        <v>618793.24596314097</v>
      </c>
      <c r="R111" s="29">
        <f>SAM_working2!R111</f>
        <v>187442.503912385</v>
      </c>
      <c r="S111" s="29">
        <f>SAM_working2!S111</f>
        <v>330939.58954238502</v>
      </c>
      <c r="T111" s="29">
        <f>SAM_working2!T111</f>
        <v>84251.9779380564</v>
      </c>
      <c r="U111" s="29">
        <f>SAM_working2!U111</f>
        <v>1481287.41704257</v>
      </c>
      <c r="V111" s="29">
        <f>SAM_working2!V111</f>
        <v>1745322.0275746</v>
      </c>
      <c r="W111" s="29">
        <f>SAM_working2!W111</f>
        <v>651781.63251992106</v>
      </c>
      <c r="X111" s="29">
        <f>SAM_working2!X111</f>
        <v>179313287.90922499</v>
      </c>
      <c r="Y111" s="29">
        <f>SAM_working2!Y111</f>
        <v>27699358.574774001</v>
      </c>
      <c r="Z111" s="29">
        <f>SAM_working2!Z111</f>
        <v>2760389.3378759902</v>
      </c>
      <c r="AA111" s="29">
        <f>SAM_working2!AA111</f>
        <v>7029666.8603624003</v>
      </c>
      <c r="AB111" s="29">
        <f>SAM_working2!AB111</f>
        <v>5322363.2622227101</v>
      </c>
      <c r="AC111" s="29">
        <f>SAM_working2!AC111</f>
        <v>7757792.6120438101</v>
      </c>
      <c r="AD111" s="29">
        <f>SAM_working2!AD111</f>
        <v>4527423.7458398398</v>
      </c>
      <c r="AE111" s="29">
        <f>SAM_working2!AE111</f>
        <v>18701852.849535599</v>
      </c>
      <c r="AF111" s="29">
        <f>SAM_working2!AF111</f>
        <v>3745220.5917155799</v>
      </c>
      <c r="AG111" s="29">
        <f>SAM_working2!AG111</f>
        <v>18747000.186733801</v>
      </c>
      <c r="AH111" s="29">
        <f>SAM_working2!AH111</f>
        <v>960126.27121033799</v>
      </c>
      <c r="AI111" s="29">
        <f>SAM_working2!AI111</f>
        <v>4323831.3440062702</v>
      </c>
      <c r="AJ111" s="29">
        <f>SAM_working2!AJ111</f>
        <v>10990794.4255994</v>
      </c>
      <c r="AK111" s="29">
        <f>SAM_working2!AK111</f>
        <v>1132627.7353803799</v>
      </c>
      <c r="AL111" s="29">
        <f>SAM_working2!AL111</f>
        <v>48611.536919354803</v>
      </c>
      <c r="AM111" s="29">
        <f>SAM_working2!AM111</f>
        <v>93890.306808640104</v>
      </c>
      <c r="AN111" s="29">
        <f>SAM_working2!AN111</f>
        <v>813503.76445284404</v>
      </c>
      <c r="AO111" s="29">
        <f>SAM_working2!AO111</f>
        <v>119527.407090812</v>
      </c>
      <c r="AP111" s="29">
        <f>SAM_working2!AP111</f>
        <v>317775.07831021002</v>
      </c>
      <c r="AQ111" s="29">
        <f>SAM_working2!AQ111</f>
        <v>270889.74890262203</v>
      </c>
      <c r="AR111" s="29">
        <f>SAM_working2!AR111</f>
        <v>360144.07076951902</v>
      </c>
      <c r="AS111" s="29">
        <f>SAM_working2!AS111</f>
        <v>438772.22396003403</v>
      </c>
      <c r="AT111" s="29">
        <f>SAM_working2!AT111</f>
        <v>1628091.3852041301</v>
      </c>
      <c r="AU111" s="29">
        <f>SAM_working2!AU111</f>
        <v>329300.58645629702</v>
      </c>
      <c r="AV111" s="29">
        <f>SAM_working2!AV111</f>
        <v>338082.55896045797</v>
      </c>
      <c r="AW111" s="29">
        <f>SAM_working2!AW111</f>
        <v>3598550.6631423798</v>
      </c>
      <c r="AX111" s="29">
        <f>SAM_working2!AX111</f>
        <v>631975.47248657502</v>
      </c>
      <c r="AY111" s="29">
        <f>SAM_working2!AY111</f>
        <v>80513.655473368402</v>
      </c>
      <c r="AZ111" s="29">
        <f>SAM_working2!AZ111</f>
        <v>177774.26587231099</v>
      </c>
      <c r="BA111" s="29">
        <f>SAM_working2!BA111</f>
        <v>233186.754183688</v>
      </c>
      <c r="BB111" s="29">
        <f>SAM_working2!BB111</f>
        <v>655876.85110888002</v>
      </c>
      <c r="BC111" s="29">
        <f>SAM_working2!BC111</f>
        <v>7130428.9131179601</v>
      </c>
      <c r="BD111" s="29">
        <f>SAM_working2!BD111</f>
        <v>2853510.8558563399</v>
      </c>
      <c r="BE111" s="29">
        <f>SAM_working2!BE111</f>
        <v>1498593.19906237</v>
      </c>
      <c r="BF111" s="29">
        <f>SAM_working2!BF111</f>
        <v>1987822.12475305</v>
      </c>
      <c r="BG111" s="29">
        <f>SAM_working2!BG111</f>
        <v>1065101.83810195</v>
      </c>
      <c r="BH111" s="29">
        <f>SAM_working2!BH111</f>
        <v>1965539.5557200499</v>
      </c>
      <c r="BI111" s="29">
        <f>SAM_working2!BI111</f>
        <v>239384.04095007299</v>
      </c>
      <c r="BJ111" s="29">
        <f>SAM_working2!BJ111</f>
        <v>714601.36308616598</v>
      </c>
      <c r="BK111" s="29">
        <f>SAM_working2!BK111</f>
        <v>260491.86282696199</v>
      </c>
      <c r="BL111" s="29">
        <f>SAM_working2!BL111</f>
        <v>133875.39044737801</v>
      </c>
      <c r="BM111" s="29">
        <f>SAM_working2!BM111</f>
        <v>160415.98106082299</v>
      </c>
      <c r="BN111" s="29">
        <f>SAM_working2!BN111</f>
        <v>2917724.67352285</v>
      </c>
      <c r="BO111" s="29">
        <f>SAM_working2!BO111</f>
        <v>2812814.2345785899</v>
      </c>
      <c r="BP111" s="29">
        <f>SAM_working2!BP111</f>
        <v>313070.79144893098</v>
      </c>
      <c r="BQ111" s="29">
        <f>SAM_working2!BQ111</f>
        <v>9752488.7983824201</v>
      </c>
      <c r="BR111" s="29">
        <f>SAM_working2!BR111</f>
        <v>726192.100138671</v>
      </c>
      <c r="BS111" s="29">
        <f>SAM_working2!BS111</f>
        <v>8003399.8168992903</v>
      </c>
      <c r="BT111" s="29">
        <f>SAM_working2!BT111</f>
        <v>874201.71139033197</v>
      </c>
      <c r="BU111" s="29">
        <f>SAM_working2!BU111</f>
        <v>2051864.2711103701</v>
      </c>
      <c r="BV111" s="29">
        <f>SAM_working2!BV111</f>
        <v>6729810.7443363098</v>
      </c>
      <c r="BW111" s="29">
        <f>SAM_working2!BW111</f>
        <v>3971209.5582689098</v>
      </c>
      <c r="BX111" s="29">
        <f>SAM_working2!BX111</f>
        <v>1060459.62803953</v>
      </c>
      <c r="BY111" s="29">
        <f>SAM_working2!BY111</f>
        <v>3125668.35032321</v>
      </c>
      <c r="BZ111" s="29">
        <f>SAM_working2!BZ111</f>
        <v>470871.583827266</v>
      </c>
      <c r="CA111" s="29">
        <f>SAM_working2!CA111</f>
        <v>47911.498805782103</v>
      </c>
      <c r="CB111" s="29">
        <f>SAM_working2!CB111</f>
        <v>1527868.85554408</v>
      </c>
      <c r="CC111" s="29">
        <f>SAM_working2!CC111</f>
        <v>1015621.30325854</v>
      </c>
      <c r="CD111" s="29">
        <f>SAM_working2!CD111</f>
        <v>13926708.4857223</v>
      </c>
      <c r="CE111" s="29">
        <f>SAM_working2!CE111</f>
        <v>2973404.95113324</v>
      </c>
      <c r="CF111" s="29">
        <f>SAM_working2!CF111</f>
        <v>1273262.42710045</v>
      </c>
      <c r="CG111" s="29">
        <f>SAM_working2!CG111</f>
        <v>1018704.7353128</v>
      </c>
      <c r="CH111" s="29">
        <f>SAM_working2!CH111</f>
        <v>0</v>
      </c>
      <c r="CI111" s="29">
        <f>SAM_working2!CI111</f>
        <v>39428014.989806697</v>
      </c>
      <c r="CJ111" s="29">
        <f>SAM_working2!CJ111</f>
        <v>0</v>
      </c>
      <c r="CK111" s="29">
        <f>SAM_working2!CK111</f>
        <v>0</v>
      </c>
      <c r="CL111" s="29">
        <f>SAM_working2!CL111</f>
        <v>0</v>
      </c>
      <c r="CM111" s="29">
        <f>SAM_working2!CM111</f>
        <v>0</v>
      </c>
      <c r="CN111" s="29">
        <f>SAM_working2!CN111</f>
        <v>0</v>
      </c>
      <c r="CO111" s="29">
        <f>SAM_working2!CO111</f>
        <v>14445796.0801777</v>
      </c>
      <c r="CP111" s="29">
        <f>SAM_working2!CP111</f>
        <v>15813293.748931101</v>
      </c>
      <c r="CQ111" s="29">
        <f>SAM_working2!CQ111</f>
        <v>12815537.241869099</v>
      </c>
      <c r="CR111" s="29">
        <f>SAM_working2!CR111</f>
        <v>15283348.366869999</v>
      </c>
      <c r="CS111" s="29">
        <f>SAM_working2!CS111</f>
        <v>36434544.903357901</v>
      </c>
      <c r="CT111" s="29">
        <f>SAM_working2!CT111</f>
        <v>46195108.477516897</v>
      </c>
      <c r="CU111" s="29">
        <f>SAM_working2!CU111</f>
        <v>76760518.769217804</v>
      </c>
      <c r="CV111" s="29">
        <f>SAM_working2!CV111</f>
        <v>59412913.289179496</v>
      </c>
      <c r="CW111" s="29">
        <f>SAM_working2!CW111</f>
        <v>119866528.819002</v>
      </c>
      <c r="CX111" s="29">
        <f>SAM_working2!CX111</f>
        <v>1324813.6782209701</v>
      </c>
      <c r="CY111" s="29">
        <f>SAM_working2!CY111</f>
        <v>8061069.5920140799</v>
      </c>
      <c r="CZ111" s="29">
        <f>SAM_working2!CZ111</f>
        <v>663916.26053582702</v>
      </c>
      <c r="DA111" s="29">
        <f>SAM_working2!DA111</f>
        <v>22270571.183682799</v>
      </c>
      <c r="DB111" s="29">
        <f>SAM_working2!DB111</f>
        <v>5964762.9915869096</v>
      </c>
      <c r="DC111" s="29">
        <f>SAM_working2!DC111</f>
        <v>9802965.0215780996</v>
      </c>
      <c r="DD111" s="29">
        <f>SAM_working2!DD111</f>
        <v>1922858.0850661399</v>
      </c>
      <c r="DE111" s="29">
        <f>SAM_working2!DE111</f>
        <v>0</v>
      </c>
      <c r="DF111" s="29">
        <f>SAM_working2!DF111</f>
        <v>6161804281.0067377</v>
      </c>
      <c r="DG111" s="29">
        <f>SAM_working2!DG111</f>
        <v>2329982.9882343998</v>
      </c>
      <c r="DH111" s="29">
        <f>SAM_working2!DH111</f>
        <v>523774964.97522998</v>
      </c>
      <c r="DI111" s="29">
        <f>SAM_working2!DI111</f>
        <v>1019261504.3471299</v>
      </c>
      <c r="DJ111" s="29">
        <f t="shared" si="1"/>
        <v>8982938136.5788994</v>
      </c>
    </row>
    <row r="112" spans="1:114">
      <c r="A112" t="s">
        <v>126</v>
      </c>
      <c r="B112" s="29">
        <f>SAM_working2!B112</f>
        <v>498519653.46661699</v>
      </c>
      <c r="C112" s="29">
        <f>SAM_working2!C112</f>
        <v>0</v>
      </c>
      <c r="D112" s="60">
        <f>SAM_working2!D112-FV_proportion_col!G112</f>
        <v>705480678.83424199</v>
      </c>
      <c r="E112" s="60">
        <f>SAM_working2!E112-FV_proportion_col!H112</f>
        <v>629880523.08252001</v>
      </c>
      <c r="F112" s="29">
        <f>SAM_working2!F112</f>
        <v>880937236.40550303</v>
      </c>
      <c r="G112" s="29">
        <f>SAM_working2!G112</f>
        <v>7402836.5247651003</v>
      </c>
      <c r="H112" s="29">
        <f>SAM_working2!H112</f>
        <v>485388.140081827</v>
      </c>
      <c r="I112" s="29">
        <f>SAM_working2!I112</f>
        <v>2318036.67284108</v>
      </c>
      <c r="J112" s="29">
        <f>SAM_working2!J112</f>
        <v>786192762.75312996</v>
      </c>
      <c r="K112" s="29">
        <f>SAM_working2!K112</f>
        <v>80917733.787643507</v>
      </c>
      <c r="L112" s="29">
        <f>SAM_working2!L112</f>
        <v>73849276.9882157</v>
      </c>
      <c r="M112" s="29">
        <f>SAM_working2!M112</f>
        <v>2400469090.6024699</v>
      </c>
      <c r="N112" s="29">
        <f>SAM_working2!N112</f>
        <v>11479097692.7218</v>
      </c>
      <c r="O112" s="29">
        <f>SAM_working2!O112</f>
        <v>6945764744.5648098</v>
      </c>
      <c r="P112" s="29">
        <f>SAM_working2!P112</f>
        <v>2835043127.7283702</v>
      </c>
      <c r="Q112" s="29">
        <f>SAM_working2!Q112</f>
        <v>221039522.55609101</v>
      </c>
      <c r="R112" s="29">
        <f>SAM_working2!R112</f>
        <v>269143383.41947901</v>
      </c>
      <c r="S112" s="29">
        <f>SAM_working2!S112</f>
        <v>376482031.33345902</v>
      </c>
      <c r="T112" s="29">
        <f>SAM_working2!T112</f>
        <v>46564014.876637302</v>
      </c>
      <c r="U112" s="29">
        <f>SAM_working2!U112</f>
        <v>720092949.40131199</v>
      </c>
      <c r="V112" s="29">
        <f>SAM_working2!V112</f>
        <v>841743655.19968998</v>
      </c>
      <c r="W112" s="29">
        <f>SAM_working2!W112</f>
        <v>589937272.59310198</v>
      </c>
      <c r="X112" s="29">
        <f>SAM_working2!X112</f>
        <v>21655472871.5979</v>
      </c>
      <c r="Y112" s="29">
        <f>SAM_working2!Y112</f>
        <v>5717255895.5912104</v>
      </c>
      <c r="Z112" s="29">
        <f>SAM_working2!Z112</f>
        <v>2306540521.3935099</v>
      </c>
      <c r="AA112" s="29">
        <f>SAM_working2!AA112</f>
        <v>744227619.19635904</v>
      </c>
      <c r="AB112" s="29">
        <f>SAM_working2!AB112</f>
        <v>2421603909.1161299</v>
      </c>
      <c r="AC112" s="29">
        <f>SAM_working2!AC112</f>
        <v>4376689189.0390997</v>
      </c>
      <c r="AD112" s="29">
        <f>SAM_working2!AD112</f>
        <v>2923927604.6395001</v>
      </c>
      <c r="AE112" s="29">
        <f>SAM_working2!AE112</f>
        <v>21322586430.875801</v>
      </c>
      <c r="AF112" s="29">
        <f>SAM_working2!AF112</f>
        <v>2285161467.41259</v>
      </c>
      <c r="AG112" s="29">
        <f>SAM_working2!AG112</f>
        <v>15194018982.481001</v>
      </c>
      <c r="AH112" s="29">
        <f>SAM_working2!AH112</f>
        <v>655043212.84829104</v>
      </c>
      <c r="AI112" s="29">
        <f>SAM_working2!AI112</f>
        <v>2134247566.16575</v>
      </c>
      <c r="AJ112" s="29">
        <f>SAM_working2!AJ112</f>
        <v>9462676430.7748108</v>
      </c>
      <c r="AK112" s="29">
        <f>SAM_working2!AK112</f>
        <v>407112373.031344</v>
      </c>
      <c r="AL112" s="29">
        <f>SAM_working2!AL112</f>
        <v>30431674.185920998</v>
      </c>
      <c r="AM112" s="29">
        <f>SAM_working2!AM112</f>
        <v>67497066.979762793</v>
      </c>
      <c r="AN112" s="29">
        <f>SAM_working2!AN112</f>
        <v>434645976.04382598</v>
      </c>
      <c r="AO112" s="29">
        <f>SAM_working2!AO112</f>
        <v>158732070.17295399</v>
      </c>
      <c r="AP112" s="29">
        <f>SAM_working2!AP112</f>
        <v>82846994.5925363</v>
      </c>
      <c r="AQ112" s="29">
        <f>SAM_working2!AQ112</f>
        <v>303580544.77094001</v>
      </c>
      <c r="AR112" s="29">
        <f>SAM_working2!AR112</f>
        <v>239169710.91698301</v>
      </c>
      <c r="AS112" s="29">
        <f>SAM_working2!AS112</f>
        <v>431095149.84135097</v>
      </c>
      <c r="AT112" s="29">
        <f>SAM_working2!AT112</f>
        <v>3083729463.8979502</v>
      </c>
      <c r="AU112" s="29">
        <f>SAM_working2!AU112</f>
        <v>92490661.893389493</v>
      </c>
      <c r="AV112" s="29">
        <f>SAM_working2!AV112</f>
        <v>325852491.61613703</v>
      </c>
      <c r="AW112" s="29">
        <f>SAM_working2!AW112</f>
        <v>1326659648.0030601</v>
      </c>
      <c r="AX112" s="29">
        <f>SAM_working2!AX112</f>
        <v>529856768.96059501</v>
      </c>
      <c r="AY112" s="29">
        <f>SAM_working2!AY112</f>
        <v>89969196.2556528</v>
      </c>
      <c r="AZ112" s="29">
        <f>SAM_working2!AZ112</f>
        <v>270257933.06763601</v>
      </c>
      <c r="BA112" s="29">
        <f>SAM_working2!BA112</f>
        <v>95465476.8099567</v>
      </c>
      <c r="BB112" s="29">
        <f>SAM_working2!BB112</f>
        <v>278250780.70233601</v>
      </c>
      <c r="BC112" s="29">
        <f>SAM_working2!BC112</f>
        <v>956867420.70463502</v>
      </c>
      <c r="BD112" s="29">
        <f>SAM_working2!BD112</f>
        <v>2107630791.47562</v>
      </c>
      <c r="BE112" s="29">
        <f>SAM_working2!BE112</f>
        <v>916425108.52758503</v>
      </c>
      <c r="BF112" s="29">
        <f>SAM_working2!BF112</f>
        <v>2383359117.9935598</v>
      </c>
      <c r="BG112" s="29">
        <f>SAM_working2!BG112</f>
        <v>1276282941.6675401</v>
      </c>
      <c r="BH112" s="29">
        <f>SAM_working2!BH112</f>
        <v>2297870937.62464</v>
      </c>
      <c r="BI112" s="29">
        <f>SAM_working2!BI112</f>
        <v>659739151.13106799</v>
      </c>
      <c r="BJ112" s="29">
        <f>SAM_working2!BJ112</f>
        <v>6728083721.5445299</v>
      </c>
      <c r="BK112" s="29">
        <f>SAM_working2!BK112</f>
        <v>771917911.84992397</v>
      </c>
      <c r="BL112" s="29">
        <f>SAM_working2!BL112</f>
        <v>5373802010.1716805</v>
      </c>
      <c r="BM112" s="29">
        <f>SAM_working2!BM112</f>
        <v>367623227.19654697</v>
      </c>
      <c r="BN112" s="29">
        <f>SAM_working2!BN112</f>
        <v>6295919861.69242</v>
      </c>
      <c r="BO112" s="29">
        <f>SAM_working2!BO112</f>
        <v>740272875.99182498</v>
      </c>
      <c r="BP112" s="29">
        <f>SAM_working2!BP112</f>
        <v>906438595.01438606</v>
      </c>
      <c r="BQ112" s="29">
        <f>SAM_working2!BQ112</f>
        <v>11274131165.3484</v>
      </c>
      <c r="BR112" s="29">
        <f>SAM_working2!BR112</f>
        <v>1289562398.15694</v>
      </c>
      <c r="BS112" s="29">
        <f>SAM_working2!BS112</f>
        <v>2881264902.4887099</v>
      </c>
      <c r="BT112" s="29">
        <f>SAM_working2!BT112</f>
        <v>620233016.63470399</v>
      </c>
      <c r="BU112" s="29">
        <f>SAM_working2!BU112</f>
        <v>988667210.14184499</v>
      </c>
      <c r="BV112" s="29">
        <f>SAM_working2!BV112</f>
        <v>3162821282.1901999</v>
      </c>
      <c r="BW112" s="29">
        <f>SAM_working2!BW112</f>
        <v>2875720799.4040799</v>
      </c>
      <c r="BX112" s="29">
        <f>SAM_working2!BX112</f>
        <v>521481164.36403</v>
      </c>
      <c r="BY112" s="29">
        <f>SAM_working2!BY112</f>
        <v>1584157510.5709701</v>
      </c>
      <c r="BZ112" s="29">
        <f>SAM_working2!BZ112</f>
        <v>908650224.64582705</v>
      </c>
      <c r="CA112" s="29">
        <f>SAM_working2!CA112</f>
        <v>49145895.647661701</v>
      </c>
      <c r="CB112" s="29">
        <f>SAM_working2!CB112</f>
        <v>605790666.95065296</v>
      </c>
      <c r="CC112" s="29">
        <f>SAM_working2!CC112</f>
        <v>579768648.45917201</v>
      </c>
      <c r="CD112" s="29">
        <f>SAM_working2!CD112</f>
        <v>3788224423.5357499</v>
      </c>
      <c r="CE112" s="29">
        <f>SAM_working2!CE112</f>
        <v>4022301042.6313801</v>
      </c>
      <c r="CF112" s="29">
        <f>SAM_working2!CF112</f>
        <v>1112915551.0982101</v>
      </c>
      <c r="CG112" s="29">
        <f>SAM_working2!CG112</f>
        <v>730726008.54504395</v>
      </c>
      <c r="CH112" s="29">
        <f>SAM_working2!CH112</f>
        <v>0</v>
      </c>
      <c r="CI112" s="29">
        <f>SAM_working2!CI112</f>
        <v>3778332064.1923199</v>
      </c>
      <c r="CJ112" s="29">
        <f>SAM_working2!CJ112</f>
        <v>0</v>
      </c>
      <c r="CK112" s="29">
        <f>SAM_working2!CK112</f>
        <v>4374623792.0031605</v>
      </c>
      <c r="CL112" s="29">
        <f>SAM_working2!CL112</f>
        <v>0</v>
      </c>
      <c r="CM112" s="29">
        <f>SAM_working2!CM112</f>
        <v>4495791866.5565701</v>
      </c>
      <c r="CN112" s="29">
        <f>SAM_working2!CN112</f>
        <v>0</v>
      </c>
      <c r="CO112" s="29">
        <f>SAM_working2!CO112</f>
        <v>3729918328.926815</v>
      </c>
      <c r="CP112" s="29">
        <f>SAM_working2!CP112</f>
        <v>5237453591.4983196</v>
      </c>
      <c r="CQ112" s="29">
        <f>SAM_working2!CQ112</f>
        <v>3958970355.0214081</v>
      </c>
      <c r="CR112" s="29">
        <f>SAM_working2!CR112</f>
        <v>4739980784.7846937</v>
      </c>
      <c r="CS112" s="29">
        <f>SAM_working2!CS112</f>
        <v>11585031303.00816</v>
      </c>
      <c r="CT112" s="29">
        <f>SAM_working2!CT112</f>
        <v>15183888863.63283</v>
      </c>
      <c r="CU112" s="29">
        <f>SAM_working2!CU112</f>
        <v>27005133394.653923</v>
      </c>
      <c r="CV112" s="29">
        <f>SAM_working2!CV112</f>
        <v>20275841408.305626</v>
      </c>
      <c r="CW112" s="29">
        <f>SAM_working2!CW112</f>
        <v>59784289506.207138</v>
      </c>
      <c r="CX112" s="29">
        <f>SAM_working2!CX112</f>
        <v>13690226749.19512</v>
      </c>
      <c r="CY112" s="29">
        <f>SAM_working2!CY112</f>
        <v>11302366726.250799</v>
      </c>
      <c r="CZ112" s="29">
        <f>SAM_working2!CZ112</f>
        <v>2999165242.0063901</v>
      </c>
      <c r="DA112" s="29">
        <f>SAM_working2!DA112</f>
        <v>5576524676.3385897</v>
      </c>
      <c r="DB112" s="29">
        <f>SAM_working2!DB112</f>
        <v>1380491979.8438599</v>
      </c>
      <c r="DC112" s="29">
        <f>SAM_working2!DC112</f>
        <v>4057455977.4339299</v>
      </c>
      <c r="DD112" s="29">
        <f>SAM_working2!DD112</f>
        <v>2181120842.5318098</v>
      </c>
      <c r="DE112" s="29">
        <f>SAM_working2!DE112</f>
        <v>2273419822.2455602</v>
      </c>
      <c r="DF112" s="29">
        <f>SAM_working2!DF112</f>
        <v>81061836764.10965</v>
      </c>
      <c r="DG112" s="29">
        <f>SAM_working2!DG112</f>
        <v>1748788684.84252</v>
      </c>
      <c r="DH112" s="29">
        <f>SAM_working2!DH112</f>
        <v>0</v>
      </c>
      <c r="DI112" s="29">
        <f>SAM_working2!DI112</f>
        <v>0</v>
      </c>
      <c r="DJ112" s="29">
        <f t="shared" si="1"/>
        <v>489036905601.51575</v>
      </c>
    </row>
    <row r="113" spans="1:114" s="33" customFormat="1">
      <c r="A113" s="33" t="s">
        <v>128</v>
      </c>
      <c r="B113" s="57">
        <f>SAM_working2!B113</f>
        <v>1335568281.4178801</v>
      </c>
      <c r="C113" s="57">
        <f>SAM_working2!C113</f>
        <v>1991877.4534749649</v>
      </c>
      <c r="D113" s="57">
        <f>SAM_working2!D113-FV_proportion_col!G113-D120</f>
        <v>1625328146.3249147</v>
      </c>
      <c r="E113" s="57">
        <f>SAM_working2!E113-FV_proportion_col!H113+D120</f>
        <v>1311118702.1052506</v>
      </c>
      <c r="F113" s="57">
        <f>SAM_working2!F113</f>
        <v>3557362310.9393802</v>
      </c>
      <c r="G113" s="57">
        <f>SAM_working2!G113</f>
        <v>1304828.0248652899</v>
      </c>
      <c r="H113" s="57">
        <f>SAM_working2!H113</f>
        <v>523416.61331960099</v>
      </c>
      <c r="I113" s="57">
        <f>SAM_working2!I113</f>
        <v>4952957.6312201396</v>
      </c>
      <c r="J113" s="57">
        <f>SAM_working2!J113</f>
        <v>1665281072.01509</v>
      </c>
      <c r="K113" s="57">
        <f>SAM_working2!K113</f>
        <v>367959758.35441202</v>
      </c>
      <c r="L113" s="57">
        <f>SAM_working2!L113</f>
        <v>155128058.31389499</v>
      </c>
      <c r="M113" s="57">
        <f>SAM_working2!M113</f>
        <v>8454297223.0392199</v>
      </c>
      <c r="N113" s="57">
        <f>SAM_working2!N113</f>
        <v>27220450566.425701</v>
      </c>
      <c r="O113" s="57">
        <f>SAM_working2!O113</f>
        <v>25311225626.874298</v>
      </c>
      <c r="P113" s="57">
        <f>SAM_working2!P113</f>
        <v>4282035555.8994298</v>
      </c>
      <c r="Q113" s="57">
        <f>SAM_working2!Q113</f>
        <v>503514510.82314599</v>
      </c>
      <c r="R113" s="57">
        <f>SAM_working2!R113</f>
        <v>527788546.79309201</v>
      </c>
      <c r="S113" s="57">
        <f>SAM_working2!S113</f>
        <v>626341321.95241594</v>
      </c>
      <c r="T113" s="57">
        <f>SAM_working2!T113</f>
        <v>91024193.383060098</v>
      </c>
      <c r="U113" s="57">
        <f>SAM_working2!U113</f>
        <v>1966839560.1756301</v>
      </c>
      <c r="V113" s="57">
        <f>SAM_working2!V113</f>
        <v>3322054488.6564102</v>
      </c>
      <c r="W113" s="57">
        <f>SAM_working2!W113</f>
        <v>1371268560.5689399</v>
      </c>
      <c r="X113" s="57">
        <f>SAM_working2!X113</f>
        <v>34195162681.446098</v>
      </c>
      <c r="Y113" s="57">
        <f>SAM_working2!Y113</f>
        <v>12619961199.1721</v>
      </c>
      <c r="Z113" s="57">
        <f>SAM_working2!Z113</f>
        <v>4989330271.7619104</v>
      </c>
      <c r="AA113" s="57">
        <f>SAM_working2!AA113</f>
        <v>2625110672.34831</v>
      </c>
      <c r="AB113" s="57">
        <f>SAM_working2!AB113</f>
        <v>2748447918.28897</v>
      </c>
      <c r="AC113" s="57">
        <f>SAM_working2!AC113</f>
        <v>9019755428.4282207</v>
      </c>
      <c r="AD113" s="57">
        <f>SAM_working2!AD113</f>
        <v>5056380130.93783</v>
      </c>
      <c r="AE113" s="57">
        <f>SAM_working2!AE113</f>
        <v>25729465027.768902</v>
      </c>
      <c r="AF113" s="57">
        <f>SAM_working2!AF113</f>
        <v>4023365237.4816098</v>
      </c>
      <c r="AG113" s="57">
        <f>SAM_working2!AG113</f>
        <v>26585708892.3489</v>
      </c>
      <c r="AH113" s="57">
        <f>SAM_working2!AH113</f>
        <v>1585926315.1057701</v>
      </c>
      <c r="AI113" s="57">
        <f>SAM_working2!AI113</f>
        <v>4042409485.6908498</v>
      </c>
      <c r="AJ113" s="57">
        <f>SAM_working2!AJ113</f>
        <v>15969627726.1637</v>
      </c>
      <c r="AK113" s="57">
        <f>SAM_working2!AK113</f>
        <v>813580007.30271697</v>
      </c>
      <c r="AL113" s="57">
        <f>SAM_working2!AL113</f>
        <v>65696235.709530897</v>
      </c>
      <c r="AM113" s="57">
        <f>SAM_working2!AM113</f>
        <v>186190791.14774501</v>
      </c>
      <c r="AN113" s="57">
        <f>SAM_working2!AN113</f>
        <v>1034712494.6373</v>
      </c>
      <c r="AO113" s="57">
        <f>SAM_working2!AO113</f>
        <v>375980457.81836802</v>
      </c>
      <c r="AP113" s="57">
        <f>SAM_working2!AP113</f>
        <v>281854447.32671201</v>
      </c>
      <c r="AQ113" s="57">
        <f>SAM_working2!AQ113</f>
        <v>604722808.80730796</v>
      </c>
      <c r="AR113" s="57">
        <f>SAM_working2!AR113</f>
        <v>572504445.70039904</v>
      </c>
      <c r="AS113" s="57">
        <f>SAM_working2!AS113</f>
        <v>735376370.64042902</v>
      </c>
      <c r="AT113" s="57">
        <f>SAM_working2!AT113</f>
        <v>1170180888.97914</v>
      </c>
      <c r="AU113" s="57">
        <f>SAM_working2!AU113</f>
        <v>346899128.58323401</v>
      </c>
      <c r="AV113" s="57">
        <f>SAM_working2!AV113</f>
        <v>514033249.45528698</v>
      </c>
      <c r="AW113" s="57">
        <f>SAM_working2!AW113</f>
        <v>3219039177.3282399</v>
      </c>
      <c r="AX113" s="57">
        <f>SAM_working2!AX113</f>
        <v>1991513600.7636199</v>
      </c>
      <c r="AY113" s="57">
        <f>SAM_working2!AY113</f>
        <v>273116940.043369</v>
      </c>
      <c r="AZ113" s="57">
        <f>SAM_working2!AZ113</f>
        <v>318783387.07926899</v>
      </c>
      <c r="BA113" s="57">
        <f>SAM_working2!BA113</f>
        <v>158257895.05613199</v>
      </c>
      <c r="BB113" s="57">
        <f>SAM_working2!BB113</f>
        <v>872877417.14184105</v>
      </c>
      <c r="BC113" s="57">
        <f>SAM_working2!BC113</f>
        <v>1846765033.3724401</v>
      </c>
      <c r="BD113" s="57">
        <f>SAM_working2!BD113</f>
        <v>1920119341.5977199</v>
      </c>
      <c r="BE113" s="57">
        <f>SAM_working2!BE113</f>
        <v>2157465501.5020399</v>
      </c>
      <c r="BF113" s="57">
        <f>SAM_working2!BF113</f>
        <v>3730676867.8340001</v>
      </c>
      <c r="BG113" s="57">
        <f>SAM_working2!BG113</f>
        <v>2588651774.2719302</v>
      </c>
      <c r="BH113" s="57">
        <f>SAM_working2!BH113</f>
        <v>4056007859.0402002</v>
      </c>
      <c r="BI113" s="57">
        <f>SAM_working2!BI113</f>
        <v>1743495351.7123699</v>
      </c>
      <c r="BJ113" s="57">
        <f>SAM_working2!BJ113</f>
        <v>6350202113.8578501</v>
      </c>
      <c r="BK113" s="57">
        <f>SAM_working2!BK113</f>
        <v>2856817655.5988402</v>
      </c>
      <c r="BL113" s="57">
        <f>SAM_working2!BL113</f>
        <v>13891805093.2061</v>
      </c>
      <c r="BM113" s="57">
        <f>SAM_working2!BM113</f>
        <v>2778834790.4414902</v>
      </c>
      <c r="BN113" s="57">
        <f>SAM_working2!BN113</f>
        <v>32063218360.970299</v>
      </c>
      <c r="BO113" s="57">
        <f>SAM_working2!BO113</f>
        <v>2037524289.9721701</v>
      </c>
      <c r="BP113" s="57">
        <f>SAM_working2!BP113</f>
        <v>2821550154.14045</v>
      </c>
      <c r="BQ113" s="57">
        <f>SAM_working2!BQ113</f>
        <v>18397725691.475399</v>
      </c>
      <c r="BR113" s="57">
        <f>SAM_working2!BR113</f>
        <v>2422561970.6740999</v>
      </c>
      <c r="BS113" s="57">
        <f>SAM_working2!BS113</f>
        <v>6473351651.2605801</v>
      </c>
      <c r="BT113" s="57">
        <f>SAM_working2!BT113</f>
        <v>1469146677.3559501</v>
      </c>
      <c r="BU113" s="57">
        <f>SAM_working2!BU113</f>
        <v>2311784839.2948999</v>
      </c>
      <c r="BV113" s="57">
        <f>SAM_working2!BV113</f>
        <v>8701261581.4938107</v>
      </c>
      <c r="BW113" s="57">
        <f>SAM_working2!BW113</f>
        <v>6908601224.3064003</v>
      </c>
      <c r="BX113" s="57">
        <f>SAM_working2!BX113</f>
        <v>1641177772.0286601</v>
      </c>
      <c r="BY113" s="57">
        <f>SAM_working2!BY113</f>
        <v>4583511576.4310703</v>
      </c>
      <c r="BZ113" s="57">
        <f>SAM_working2!BZ113</f>
        <v>2961084826.9300299</v>
      </c>
      <c r="CA113" s="57">
        <f>SAM_working2!CA113</f>
        <v>146114168.71500799</v>
      </c>
      <c r="CB113" s="57">
        <f>SAM_working2!CB113</f>
        <v>1517869812.5264599</v>
      </c>
      <c r="CC113" s="57">
        <f>SAM_working2!CC113</f>
        <v>1851494724.71506</v>
      </c>
      <c r="CD113" s="57">
        <f>SAM_working2!CD113</f>
        <v>13671703891.014</v>
      </c>
      <c r="CE113" s="57">
        <f>SAM_working2!CE113</f>
        <v>4171178943.7458</v>
      </c>
      <c r="CF113" s="57">
        <f>SAM_working2!CF113</f>
        <v>1760003385.56651</v>
      </c>
      <c r="CG113" s="57">
        <f>SAM_working2!CG113</f>
        <v>2142990241.4050701</v>
      </c>
      <c r="CH113" s="57">
        <f>SAM_working2!CH113</f>
        <v>0</v>
      </c>
      <c r="CI113" s="57">
        <f>SAM_working2!CI113</f>
        <v>11582204445.7209</v>
      </c>
      <c r="CJ113" s="57">
        <f>SAM_working2!CJ113</f>
        <v>0</v>
      </c>
      <c r="CK113" s="57">
        <f>SAM_working2!CK113</f>
        <v>8813885412.3132305</v>
      </c>
      <c r="CL113" s="57">
        <f>SAM_working2!CL113</f>
        <v>0</v>
      </c>
      <c r="CM113" s="57">
        <f>SAM_working2!CM113</f>
        <v>-3876567494.5690899</v>
      </c>
      <c r="CN113" s="57">
        <f>SAM_working2!CN113</f>
        <v>0</v>
      </c>
      <c r="CO113" s="57">
        <f>SAM_working2!CO113</f>
        <v>12511860494.900101</v>
      </c>
      <c r="CP113" s="57">
        <f>SAM_working2!CP113</f>
        <v>16079008098.8391</v>
      </c>
      <c r="CQ113" s="57">
        <f>SAM_working2!CQ113</f>
        <v>13037323047.973</v>
      </c>
      <c r="CR113" s="57">
        <f>SAM_working2!CR113</f>
        <v>14005128959.9806</v>
      </c>
      <c r="CS113" s="57">
        <f>SAM_working2!CS113</f>
        <v>35003186632.546501</v>
      </c>
      <c r="CT113" s="57">
        <f>SAM_working2!CT113</f>
        <v>46346966039.918999</v>
      </c>
      <c r="CU113" s="57">
        <f>SAM_working2!CU113</f>
        <v>75973585431.4375</v>
      </c>
      <c r="CV113" s="57">
        <f>SAM_working2!CV113</f>
        <v>57974896026.452499</v>
      </c>
      <c r="CW113" s="57">
        <f>SAM_working2!CW113</f>
        <v>144807571369.54999</v>
      </c>
      <c r="CX113" s="57">
        <f>SAM_working2!CX113</f>
        <v>828151462.46749997</v>
      </c>
      <c r="CY113" s="57">
        <f>SAM_working2!CY113</f>
        <v>11428235513.6234</v>
      </c>
      <c r="CZ113" s="57">
        <f>SAM_working2!CZ113</f>
        <v>1475637196.2393999</v>
      </c>
      <c r="DA113" s="57">
        <f>SAM_working2!DA113</f>
        <v>16342088439.0723</v>
      </c>
      <c r="DB113" s="57">
        <f>SAM_working2!DB113</f>
        <v>4815468822.3667803</v>
      </c>
      <c r="DC113" s="57">
        <f>SAM_working2!DC113</f>
        <v>12840644324.263399</v>
      </c>
      <c r="DD113" s="57">
        <f>SAM_working2!DD113</f>
        <v>3348051103.13872</v>
      </c>
      <c r="DE113" s="57">
        <f>SAM_working2!DE113</f>
        <v>0</v>
      </c>
      <c r="DF113" s="57">
        <f>SAM_working2!DF113</f>
        <v>295831782017.16901</v>
      </c>
      <c r="DG113" s="57">
        <f>SAM_working2!DG113</f>
        <v>2929698422.3038402</v>
      </c>
      <c r="DH113" s="57">
        <f>SAM_working2!DH113</f>
        <v>0</v>
      </c>
      <c r="DI113" s="57">
        <f>SAM_working2!DI113</f>
        <v>0</v>
      </c>
      <c r="DJ113" s="58">
        <f t="shared" si="1"/>
        <v>1190502833226.4136</v>
      </c>
    </row>
    <row r="114" spans="1:114">
      <c r="A114" t="s">
        <v>258</v>
      </c>
      <c r="B114" s="29">
        <f>SUM(B2:B113)</f>
        <v>19263875456.186958</v>
      </c>
      <c r="C114" s="29">
        <f t="shared" ref="C114:BN114" si="2">SUM(C2:C113)</f>
        <v>22582304</v>
      </c>
      <c r="D114" s="29">
        <f t="shared" si="2"/>
        <v>14107454395.976368</v>
      </c>
      <c r="E114" s="29">
        <f t="shared" si="2"/>
        <v>17220722888.713814</v>
      </c>
      <c r="F114" s="29">
        <f t="shared" si="2"/>
        <v>17956509913.876839</v>
      </c>
      <c r="G114" s="29">
        <f t="shared" si="2"/>
        <v>806638561.04971993</v>
      </c>
      <c r="H114" s="29">
        <f t="shared" si="2"/>
        <v>317108053.39087194</v>
      </c>
      <c r="I114" s="29">
        <f t="shared" si="2"/>
        <v>14764520906.606392</v>
      </c>
      <c r="J114" s="29">
        <f t="shared" si="2"/>
        <v>11974432686.750832</v>
      </c>
      <c r="K114" s="29">
        <f t="shared" si="2"/>
        <v>3872593535.0071425</v>
      </c>
      <c r="L114" s="29">
        <f t="shared" si="2"/>
        <v>2623338971.6967325</v>
      </c>
      <c r="M114" s="29">
        <f t="shared" si="2"/>
        <v>93106158327.395828</v>
      </c>
      <c r="N114" s="29">
        <f t="shared" si="2"/>
        <v>294175168578.53076</v>
      </c>
      <c r="O114" s="29">
        <f t="shared" si="2"/>
        <v>113977050808.44208</v>
      </c>
      <c r="P114" s="29">
        <f t="shared" si="2"/>
        <v>32007511020.039146</v>
      </c>
      <c r="Q114" s="29">
        <f t="shared" si="2"/>
        <v>1669854172.5652881</v>
      </c>
      <c r="R114" s="29">
        <f t="shared" si="2"/>
        <v>1947430790.1245162</v>
      </c>
      <c r="S114" s="29">
        <f t="shared" si="2"/>
        <v>6015238582.9896221</v>
      </c>
      <c r="T114" s="29">
        <f t="shared" si="2"/>
        <v>766758269.79462576</v>
      </c>
      <c r="U114" s="29">
        <f t="shared" si="2"/>
        <v>10922736107.469425</v>
      </c>
      <c r="V114" s="29">
        <f t="shared" si="2"/>
        <v>13242788026.940174</v>
      </c>
      <c r="W114" s="29">
        <f t="shared" si="2"/>
        <v>8348959469.3643045</v>
      </c>
      <c r="X114" s="29">
        <f t="shared" si="2"/>
        <v>96554838599.748596</v>
      </c>
      <c r="Y114" s="29">
        <f t="shared" si="2"/>
        <v>100122940391.86691</v>
      </c>
      <c r="Z114" s="29">
        <f t="shared" si="2"/>
        <v>21297642224.803329</v>
      </c>
      <c r="AA114" s="29">
        <f t="shared" si="2"/>
        <v>15275431905.956306</v>
      </c>
      <c r="AB114" s="29">
        <f t="shared" si="2"/>
        <v>12096036433.610527</v>
      </c>
      <c r="AC114" s="29">
        <f t="shared" si="2"/>
        <v>42930878379.927811</v>
      </c>
      <c r="AD114" s="29">
        <f t="shared" si="2"/>
        <v>37430328269.17717</v>
      </c>
      <c r="AE114" s="29">
        <f t="shared" si="2"/>
        <v>193518162510.50406</v>
      </c>
      <c r="AF114" s="29">
        <f t="shared" si="2"/>
        <v>19501465924.676125</v>
      </c>
      <c r="AG114" s="29">
        <f t="shared" si="2"/>
        <v>119994660462.94623</v>
      </c>
      <c r="AH114" s="29">
        <f t="shared" si="2"/>
        <v>8434280837.6057081</v>
      </c>
      <c r="AI114" s="29">
        <f t="shared" si="2"/>
        <v>33468656921.630013</v>
      </c>
      <c r="AJ114" s="29">
        <f t="shared" si="2"/>
        <v>350612084416.78455</v>
      </c>
      <c r="AK114" s="29">
        <f t="shared" si="2"/>
        <v>46528543622.837273</v>
      </c>
      <c r="AL114" s="29">
        <f t="shared" si="2"/>
        <v>17190040474.123188</v>
      </c>
      <c r="AM114" s="29">
        <f t="shared" si="2"/>
        <v>25095453029.868191</v>
      </c>
      <c r="AN114" s="29">
        <f t="shared" si="2"/>
        <v>49195844143.163689</v>
      </c>
      <c r="AO114" s="29">
        <f t="shared" si="2"/>
        <v>24711116177.961338</v>
      </c>
      <c r="AP114" s="29">
        <f t="shared" si="2"/>
        <v>11640681830.099844</v>
      </c>
      <c r="AQ114" s="29">
        <f t="shared" si="2"/>
        <v>31661560730.86063</v>
      </c>
      <c r="AR114" s="29">
        <f t="shared" si="2"/>
        <v>23571329923.182121</v>
      </c>
      <c r="AS114" s="29">
        <f t="shared" si="2"/>
        <v>35660633262.562698</v>
      </c>
      <c r="AT114" s="29">
        <f t="shared" si="2"/>
        <v>37153549578.686195</v>
      </c>
      <c r="AU114" s="29">
        <f t="shared" si="2"/>
        <v>4374592090.2211075</v>
      </c>
      <c r="AV114" s="29">
        <f t="shared" si="2"/>
        <v>5527906119.1106329</v>
      </c>
      <c r="AW114" s="29">
        <f t="shared" si="2"/>
        <v>57971748639.654877</v>
      </c>
      <c r="AX114" s="29">
        <f t="shared" si="2"/>
        <v>34059294086.417534</v>
      </c>
      <c r="AY114" s="29">
        <f t="shared" si="2"/>
        <v>2533115400.8671741</v>
      </c>
      <c r="AZ114" s="29">
        <f t="shared" si="2"/>
        <v>16001046282.558661</v>
      </c>
      <c r="BA114" s="29">
        <f t="shared" si="2"/>
        <v>22161819589.622742</v>
      </c>
      <c r="BB114" s="29">
        <f t="shared" si="2"/>
        <v>28981092426.332859</v>
      </c>
      <c r="BC114" s="29">
        <f t="shared" si="2"/>
        <v>116222346806.87421</v>
      </c>
      <c r="BD114" s="29">
        <f t="shared" si="2"/>
        <v>84174871634.580048</v>
      </c>
      <c r="BE114" s="29">
        <f t="shared" si="2"/>
        <v>73994949048.192719</v>
      </c>
      <c r="BF114" s="29">
        <f t="shared" si="2"/>
        <v>63717306409.805931</v>
      </c>
      <c r="BG114" s="29">
        <f t="shared" si="2"/>
        <v>89038730390.395309</v>
      </c>
      <c r="BH114" s="29">
        <f t="shared" si="2"/>
        <v>174765860353.28912</v>
      </c>
      <c r="BI114" s="29">
        <f t="shared" si="2"/>
        <v>38503968279.054283</v>
      </c>
      <c r="BJ114" s="29">
        <f t="shared" si="2"/>
        <v>105047948473.43828</v>
      </c>
      <c r="BK114" s="29">
        <f t="shared" si="2"/>
        <v>75630605129.044739</v>
      </c>
      <c r="BL114" s="29">
        <f t="shared" si="2"/>
        <v>102428491576.69876</v>
      </c>
      <c r="BM114" s="29">
        <f t="shared" si="2"/>
        <v>28745559592.159855</v>
      </c>
      <c r="BN114" s="29">
        <f t="shared" si="2"/>
        <v>696517631989.90027</v>
      </c>
      <c r="BO114" s="29">
        <f t="shared" ref="BO114:DI114" si="3">SUM(BO2:BO113)</f>
        <v>31005243485.083252</v>
      </c>
      <c r="BP114" s="29">
        <f t="shared" si="3"/>
        <v>52195634077.901855</v>
      </c>
      <c r="BQ114" s="29">
        <f t="shared" si="3"/>
        <v>685300175826.40466</v>
      </c>
      <c r="BR114" s="29">
        <f t="shared" si="3"/>
        <v>113321423811.20461</v>
      </c>
      <c r="BS114" s="29">
        <f t="shared" si="3"/>
        <v>168908141018.65784</v>
      </c>
      <c r="BT114" s="29">
        <f t="shared" si="3"/>
        <v>21637752622.569946</v>
      </c>
      <c r="BU114" s="29">
        <f t="shared" si="3"/>
        <v>52764867325.558914</v>
      </c>
      <c r="BV114" s="29">
        <f t="shared" si="3"/>
        <v>211837702592.58789</v>
      </c>
      <c r="BW114" s="29">
        <f t="shared" si="3"/>
        <v>110834841984.30763</v>
      </c>
      <c r="BX114" s="29">
        <f t="shared" si="3"/>
        <v>37541210989.432968</v>
      </c>
      <c r="BY114" s="29">
        <f t="shared" si="3"/>
        <v>69790705030.248337</v>
      </c>
      <c r="BZ114" s="29">
        <f t="shared" si="3"/>
        <v>65253320722.979492</v>
      </c>
      <c r="CA114" s="29">
        <f t="shared" si="3"/>
        <v>2668003705.6074376</v>
      </c>
      <c r="CB114" s="29">
        <f t="shared" si="3"/>
        <v>29869145114.19416</v>
      </c>
      <c r="CC114" s="29">
        <f t="shared" si="3"/>
        <v>35534798040.868179</v>
      </c>
      <c r="CD114" s="29">
        <f t="shared" si="3"/>
        <v>198922651752.13745</v>
      </c>
      <c r="CE114" s="29">
        <f t="shared" si="3"/>
        <v>67592462938.949097</v>
      </c>
      <c r="CF114" s="29">
        <f t="shared" si="3"/>
        <v>35351007452.88147</v>
      </c>
      <c r="CG114" s="29">
        <f t="shared" si="3"/>
        <v>49705395977.172539</v>
      </c>
      <c r="CH114" s="29">
        <f t="shared" si="3"/>
        <v>6139339372.0393696</v>
      </c>
      <c r="CI114" s="29">
        <f t="shared" si="3"/>
        <v>105482475886.03592</v>
      </c>
      <c r="CJ114" s="29">
        <f t="shared" si="3"/>
        <v>396324135643.62927</v>
      </c>
      <c r="CK114" s="29">
        <f t="shared" si="3"/>
        <v>2139212072285.3591</v>
      </c>
      <c r="CL114" s="29">
        <f t="shared" si="3"/>
        <v>262854036100.82431</v>
      </c>
      <c r="CM114" s="29">
        <f t="shared" si="3"/>
        <v>1414795180669.4429</v>
      </c>
      <c r="CN114" s="29">
        <f t="shared" si="3"/>
        <v>246112133974.58798</v>
      </c>
      <c r="CO114" s="29">
        <f t="shared" si="3"/>
        <v>75500060866.692688</v>
      </c>
      <c r="CP114" s="29">
        <f t="shared" si="3"/>
        <v>111368932669.23286</v>
      </c>
      <c r="CQ114" s="29">
        <f t="shared" si="3"/>
        <v>79979541602.60936</v>
      </c>
      <c r="CR114" s="29">
        <f t="shared" si="3"/>
        <v>91198585975.790176</v>
      </c>
      <c r="CS114" s="29">
        <f t="shared" si="3"/>
        <v>238093838368.27603</v>
      </c>
      <c r="CT114" s="29">
        <f t="shared" si="3"/>
        <v>328784530886.13403</v>
      </c>
      <c r="CU114" s="29">
        <f t="shared" si="3"/>
        <v>570828140595.43481</v>
      </c>
      <c r="CV114" s="29">
        <f t="shared" si="3"/>
        <v>476262842954.77209</v>
      </c>
      <c r="CW114" s="29">
        <f t="shared" si="3"/>
        <v>1696393967068.7551</v>
      </c>
      <c r="CX114" s="29">
        <f t="shared" si="3"/>
        <v>955030756133.59009</v>
      </c>
      <c r="CY114" s="29">
        <f t="shared" si="3"/>
        <v>110874290592.78027</v>
      </c>
      <c r="CZ114" s="29">
        <f t="shared" si="3"/>
        <v>44650737625.785225</v>
      </c>
      <c r="DA114" s="29">
        <f t="shared" si="3"/>
        <v>649477541409.63318</v>
      </c>
      <c r="DB114" s="29">
        <f t="shared" si="3"/>
        <v>169266471223.17584</v>
      </c>
      <c r="DC114" s="29">
        <f t="shared" si="3"/>
        <v>86462155291.53093</v>
      </c>
      <c r="DD114" s="29">
        <f t="shared" si="3"/>
        <v>79220420174.739243</v>
      </c>
      <c r="DE114" s="29">
        <f t="shared" si="3"/>
        <v>518910717847.87335</v>
      </c>
      <c r="DF114" s="29">
        <f t="shared" si="3"/>
        <v>1258897916110.4409</v>
      </c>
      <c r="DG114" s="29">
        <f t="shared" si="3"/>
        <v>8982938136.5788956</v>
      </c>
      <c r="DH114" s="29">
        <f t="shared" si="3"/>
        <v>489036905601.51611</v>
      </c>
      <c r="DI114" s="59">
        <f t="shared" si="3"/>
        <v>1190502833226.4146</v>
      </c>
      <c r="DJ114" s="29"/>
    </row>
    <row r="115" spans="1:114">
      <c r="A115" t="s">
        <v>259</v>
      </c>
      <c r="B115" s="29" cm="1">
        <f t="array" ref="B115:DI115">TRANSPOSE(DJ2:DJ113)</f>
        <v>19263875456.186962</v>
      </c>
      <c r="C115" s="29">
        <v>22582303.999999993</v>
      </c>
      <c r="D115" s="29">
        <v>14107454395.976368</v>
      </c>
      <c r="E115" s="29">
        <v>17220722888.713791</v>
      </c>
      <c r="F115" s="29">
        <v>17956509913.876865</v>
      </c>
      <c r="G115" s="29">
        <v>806638561.04971933</v>
      </c>
      <c r="H115" s="29">
        <v>317108053.39087224</v>
      </c>
      <c r="I115" s="29">
        <v>14764520906.606392</v>
      </c>
      <c r="J115" s="29">
        <v>11974432686.750835</v>
      </c>
      <c r="K115" s="29">
        <v>3872593535.0071445</v>
      </c>
      <c r="L115" s="29">
        <v>2623338971.6967258</v>
      </c>
      <c r="M115" s="29">
        <v>93106158327.396011</v>
      </c>
      <c r="N115" s="29">
        <v>294175168578.53137</v>
      </c>
      <c r="O115" s="29">
        <v>113977050808.44202</v>
      </c>
      <c r="P115" s="29">
        <v>32007511020.039154</v>
      </c>
      <c r="Q115" s="29">
        <v>1669854172.5652895</v>
      </c>
      <c r="R115" s="29">
        <v>1947430790.1245134</v>
      </c>
      <c r="S115" s="29">
        <v>6015238582.9896202</v>
      </c>
      <c r="T115" s="29">
        <v>766758269.79462588</v>
      </c>
      <c r="U115" s="29">
        <v>10922736107.469427</v>
      </c>
      <c r="V115" s="29">
        <v>13242788026.940178</v>
      </c>
      <c r="W115" s="29">
        <v>8348959469.364315</v>
      </c>
      <c r="X115" s="29">
        <v>96554838599.748642</v>
      </c>
      <c r="Y115" s="29">
        <v>100122940391.86693</v>
      </c>
      <c r="Z115" s="29">
        <v>21297642224.803314</v>
      </c>
      <c r="AA115" s="29">
        <v>15275431905.956308</v>
      </c>
      <c r="AB115" s="29">
        <v>12096036433.61054</v>
      </c>
      <c r="AC115" s="29">
        <v>42930878379.927826</v>
      </c>
      <c r="AD115" s="29">
        <v>37430328269.177177</v>
      </c>
      <c r="AE115" s="29">
        <v>193518162510.50409</v>
      </c>
      <c r="AF115" s="29">
        <v>19501465924.676056</v>
      </c>
      <c r="AG115" s="29">
        <v>119994660462.94638</v>
      </c>
      <c r="AH115" s="29">
        <v>8434280837.605711</v>
      </c>
      <c r="AI115" s="29">
        <v>33468656921.62999</v>
      </c>
      <c r="AJ115" s="29">
        <v>350612084416.78406</v>
      </c>
      <c r="AK115" s="29">
        <v>46528543622.837318</v>
      </c>
      <c r="AL115" s="29">
        <v>17190040474.12318</v>
      </c>
      <c r="AM115" s="29">
        <v>25095453029.868122</v>
      </c>
      <c r="AN115" s="29">
        <v>49195844143.163826</v>
      </c>
      <c r="AO115" s="29">
        <v>24711116177.961353</v>
      </c>
      <c r="AP115" s="29">
        <v>11640681830.099848</v>
      </c>
      <c r="AQ115" s="29">
        <v>31661560730.860634</v>
      </c>
      <c r="AR115" s="29">
        <v>23571329923.182125</v>
      </c>
      <c r="AS115" s="29">
        <v>35660633262.562607</v>
      </c>
      <c r="AT115" s="29">
        <v>37153549578.686165</v>
      </c>
      <c r="AU115" s="29">
        <v>4374592090.2211199</v>
      </c>
      <c r="AV115" s="29">
        <v>5527906119.1106243</v>
      </c>
      <c r="AW115" s="29">
        <v>57971748639.65493</v>
      </c>
      <c r="AX115" s="29">
        <v>34059294086.417583</v>
      </c>
      <c r="AY115" s="29">
        <v>2533115400.8671737</v>
      </c>
      <c r="AZ115" s="29">
        <v>16001046282.558725</v>
      </c>
      <c r="BA115" s="29">
        <v>22161819589.622761</v>
      </c>
      <c r="BB115" s="29">
        <v>28981092426.33287</v>
      </c>
      <c r="BC115" s="29">
        <v>116222346806.87424</v>
      </c>
      <c r="BD115" s="29">
        <v>84174871634.580109</v>
      </c>
      <c r="BE115" s="29">
        <v>73994949048.192719</v>
      </c>
      <c r="BF115" s="29">
        <v>63717306409.805855</v>
      </c>
      <c r="BG115" s="29">
        <v>89038730390.395294</v>
      </c>
      <c r="BH115" s="29">
        <v>174765860353.28891</v>
      </c>
      <c r="BI115" s="29">
        <v>38503968279.054214</v>
      </c>
      <c r="BJ115" s="29">
        <v>105047948473.43817</v>
      </c>
      <c r="BK115" s="29">
        <v>75630605129.044662</v>
      </c>
      <c r="BL115" s="29">
        <v>102428491576.69881</v>
      </c>
      <c r="BM115" s="29">
        <v>28745559592.159901</v>
      </c>
      <c r="BN115" s="29">
        <v>696517631989.90015</v>
      </c>
      <c r="BO115" s="29">
        <v>31005243485.08326</v>
      </c>
      <c r="BP115" s="29">
        <v>52195634077.901863</v>
      </c>
      <c r="BQ115" s="29">
        <v>685300175826.40381</v>
      </c>
      <c r="BR115" s="29">
        <v>113321423811.20442</v>
      </c>
      <c r="BS115" s="29">
        <v>168908141018.65765</v>
      </c>
      <c r="BT115" s="29">
        <v>21637752622.569942</v>
      </c>
      <c r="BU115" s="29">
        <v>52764867325.55896</v>
      </c>
      <c r="BV115" s="29">
        <v>211837702592.58832</v>
      </c>
      <c r="BW115" s="29">
        <v>110834841984.30762</v>
      </c>
      <c r="BX115" s="29">
        <v>37541210989.432953</v>
      </c>
      <c r="BY115" s="29">
        <v>69790705030.24823</v>
      </c>
      <c r="BZ115" s="29">
        <v>65253320722.979492</v>
      </c>
      <c r="CA115" s="29">
        <v>2668003705.6074443</v>
      </c>
      <c r="CB115" s="29">
        <v>29869145114.194191</v>
      </c>
      <c r="CC115" s="29">
        <v>35534798040.868149</v>
      </c>
      <c r="CD115" s="29">
        <v>198922651752.13757</v>
      </c>
      <c r="CE115" s="29">
        <v>67592462938.949234</v>
      </c>
      <c r="CF115" s="29">
        <v>35351007452.881447</v>
      </c>
      <c r="CG115" s="29">
        <v>49705395977.172462</v>
      </c>
      <c r="CH115" s="29">
        <v>6139339372.0393639</v>
      </c>
      <c r="CI115" s="29">
        <v>105482475886.03595</v>
      </c>
      <c r="CJ115" s="29">
        <v>396324135643.62805</v>
      </c>
      <c r="CK115" s="29">
        <v>2139212072285.3596</v>
      </c>
      <c r="CL115" s="29">
        <v>262854036100.82468</v>
      </c>
      <c r="CM115" s="29">
        <v>1414795180669.4421</v>
      </c>
      <c r="CN115" s="29">
        <v>246112133974.58804</v>
      </c>
      <c r="CO115" s="29">
        <v>75500060866.692749</v>
      </c>
      <c r="CP115" s="29">
        <v>111368932669.233</v>
      </c>
      <c r="CQ115" s="29">
        <v>79979541602.609451</v>
      </c>
      <c r="CR115" s="29">
        <v>91198585975.790268</v>
      </c>
      <c r="CS115" s="29">
        <v>238093838368.27634</v>
      </c>
      <c r="CT115" s="29">
        <v>328784530886.1333</v>
      </c>
      <c r="CU115" s="29">
        <v>570828140595.43457</v>
      </c>
      <c r="CV115" s="29">
        <v>476262842954.77179</v>
      </c>
      <c r="CW115" s="29">
        <v>1696393967068.7561</v>
      </c>
      <c r="CX115" s="29">
        <v>955030756133.58887</v>
      </c>
      <c r="CY115" s="29">
        <v>110874290592.78</v>
      </c>
      <c r="CZ115" s="29">
        <v>44650737625.785255</v>
      </c>
      <c r="DA115" s="29">
        <v>649477541409.63391</v>
      </c>
      <c r="DB115" s="29">
        <v>169266471223.17599</v>
      </c>
      <c r="DC115" s="29">
        <v>86462155291.53096</v>
      </c>
      <c r="DD115" s="29">
        <v>79220420174.739212</v>
      </c>
      <c r="DE115" s="29">
        <v>518910717847.87402</v>
      </c>
      <c r="DF115" s="29">
        <v>1258897916110.4421</v>
      </c>
      <c r="DG115" s="29">
        <v>8982938136.5788994</v>
      </c>
      <c r="DH115" s="29">
        <v>489036905601.51575</v>
      </c>
      <c r="DI115" s="59">
        <v>1190502833226.4136</v>
      </c>
      <c r="DJ115" s="29"/>
    </row>
    <row r="116" spans="1:114" s="40" customFormat="1">
      <c r="A116" s="40" t="s">
        <v>260</v>
      </c>
      <c r="B116" s="29">
        <f>B114-B115</f>
        <v>0</v>
      </c>
      <c r="C116" s="29">
        <f t="shared" ref="C116:BN116" si="4">C114-C115</f>
        <v>0</v>
      </c>
      <c r="D116" s="29">
        <f t="shared" si="4"/>
        <v>0</v>
      </c>
      <c r="E116" s="29">
        <f t="shared" si="4"/>
        <v>0</v>
      </c>
      <c r="F116" s="29">
        <f t="shared" si="4"/>
        <v>0</v>
      </c>
      <c r="G116" s="29">
        <f t="shared" si="4"/>
        <v>0</v>
      </c>
      <c r="H116" s="29">
        <f t="shared" si="4"/>
        <v>0</v>
      </c>
      <c r="I116" s="29">
        <f t="shared" si="4"/>
        <v>0</v>
      </c>
      <c r="J116" s="29">
        <f t="shared" si="4"/>
        <v>0</v>
      </c>
      <c r="K116" s="29">
        <f t="shared" si="4"/>
        <v>0</v>
      </c>
      <c r="L116" s="29">
        <f t="shared" si="4"/>
        <v>6.67572021484375E-6</v>
      </c>
      <c r="M116" s="29">
        <f t="shared" si="4"/>
        <v>-1.8310546875E-4</v>
      </c>
      <c r="N116" s="29">
        <f t="shared" si="4"/>
        <v>-6.103515625E-4</v>
      </c>
      <c r="O116" s="29">
        <f t="shared" si="4"/>
        <v>0</v>
      </c>
      <c r="P116" s="29">
        <f t="shared" si="4"/>
        <v>0</v>
      </c>
      <c r="Q116" s="29">
        <f t="shared" si="4"/>
        <v>0</v>
      </c>
      <c r="R116" s="29">
        <f t="shared" si="4"/>
        <v>2.86102294921875E-6</v>
      </c>
      <c r="S116" s="29">
        <f t="shared" si="4"/>
        <v>0</v>
      </c>
      <c r="T116" s="29">
        <f t="shared" si="4"/>
        <v>0</v>
      </c>
      <c r="U116" s="29">
        <f t="shared" si="4"/>
        <v>0</v>
      </c>
      <c r="V116" s="29">
        <f t="shared" si="4"/>
        <v>0</v>
      </c>
      <c r="W116" s="29">
        <f t="shared" si="4"/>
        <v>-1.049041748046875E-5</v>
      </c>
      <c r="X116" s="29">
        <f t="shared" si="4"/>
        <v>0</v>
      </c>
      <c r="Y116" s="29">
        <f t="shared" si="4"/>
        <v>0</v>
      </c>
      <c r="Z116" s="29">
        <f t="shared" si="4"/>
        <v>0</v>
      </c>
      <c r="AA116" s="29">
        <f t="shared" si="4"/>
        <v>0</v>
      </c>
      <c r="AB116" s="29">
        <f t="shared" si="4"/>
        <v>0</v>
      </c>
      <c r="AC116" s="29">
        <f t="shared" si="4"/>
        <v>0</v>
      </c>
      <c r="AD116" s="29">
        <f t="shared" si="4"/>
        <v>0</v>
      </c>
      <c r="AE116" s="29">
        <f t="shared" si="4"/>
        <v>0</v>
      </c>
      <c r="AF116" s="29">
        <f t="shared" si="4"/>
        <v>6.866455078125E-5</v>
      </c>
      <c r="AG116" s="29">
        <f t="shared" si="4"/>
        <v>-1.52587890625E-4</v>
      </c>
      <c r="AH116" s="29">
        <f t="shared" si="4"/>
        <v>0</v>
      </c>
      <c r="AI116" s="29">
        <f t="shared" si="4"/>
        <v>0</v>
      </c>
      <c r="AJ116" s="29">
        <f t="shared" si="4"/>
        <v>4.8828125E-4</v>
      </c>
      <c r="AK116" s="29">
        <f t="shared" si="4"/>
        <v>0</v>
      </c>
      <c r="AL116" s="29">
        <f t="shared" si="4"/>
        <v>0</v>
      </c>
      <c r="AM116" s="29">
        <f t="shared" si="4"/>
        <v>6.866455078125E-5</v>
      </c>
      <c r="AN116" s="29">
        <f t="shared" si="4"/>
        <v>-1.373291015625E-4</v>
      </c>
      <c r="AO116" s="29">
        <f t="shared" si="4"/>
        <v>0</v>
      </c>
      <c r="AP116" s="29">
        <f t="shared" si="4"/>
        <v>0</v>
      </c>
      <c r="AQ116" s="29">
        <f t="shared" si="4"/>
        <v>0</v>
      </c>
      <c r="AR116" s="29">
        <f t="shared" si="4"/>
        <v>0</v>
      </c>
      <c r="AS116" s="29">
        <f t="shared" si="4"/>
        <v>9.1552734375E-5</v>
      </c>
      <c r="AT116" s="29">
        <f t="shared" si="4"/>
        <v>0</v>
      </c>
      <c r="AU116" s="29">
        <f t="shared" si="4"/>
        <v>-1.239776611328125E-5</v>
      </c>
      <c r="AV116" s="29">
        <f t="shared" si="4"/>
        <v>8.58306884765625E-6</v>
      </c>
      <c r="AW116" s="29">
        <f t="shared" si="4"/>
        <v>0</v>
      </c>
      <c r="AX116" s="29">
        <f t="shared" si="4"/>
        <v>-4.9591064453125E-5</v>
      </c>
      <c r="AY116" s="29">
        <f t="shared" si="4"/>
        <v>0</v>
      </c>
      <c r="AZ116" s="29">
        <f t="shared" si="4"/>
        <v>-6.4849853515625E-5</v>
      </c>
      <c r="BA116" s="29">
        <f t="shared" si="4"/>
        <v>0</v>
      </c>
      <c r="BB116" s="29">
        <f t="shared" si="4"/>
        <v>0</v>
      </c>
      <c r="BC116" s="29">
        <f t="shared" si="4"/>
        <v>0</v>
      </c>
      <c r="BD116" s="29">
        <f t="shared" si="4"/>
        <v>0</v>
      </c>
      <c r="BE116" s="29">
        <f t="shared" si="4"/>
        <v>0</v>
      </c>
      <c r="BF116" s="29">
        <f t="shared" si="4"/>
        <v>7.62939453125E-5</v>
      </c>
      <c r="BG116" s="29">
        <f t="shared" si="4"/>
        <v>0</v>
      </c>
      <c r="BH116" s="29">
        <f t="shared" si="4"/>
        <v>0</v>
      </c>
      <c r="BI116" s="29">
        <f t="shared" si="4"/>
        <v>6.866455078125E-5</v>
      </c>
      <c r="BJ116" s="29">
        <f t="shared" si="4"/>
        <v>0</v>
      </c>
      <c r="BK116" s="29">
        <f t="shared" si="4"/>
        <v>0</v>
      </c>
      <c r="BL116" s="29">
        <f t="shared" si="4"/>
        <v>0</v>
      </c>
      <c r="BM116" s="29">
        <f t="shared" si="4"/>
        <v>-4.57763671875E-5</v>
      </c>
      <c r="BN116" s="29">
        <f t="shared" si="4"/>
        <v>0</v>
      </c>
      <c r="BO116" s="29">
        <f t="shared" ref="BO116:DI116" si="5">BO114-BO115</f>
        <v>0</v>
      </c>
      <c r="BP116" s="29">
        <f t="shared" si="5"/>
        <v>0</v>
      </c>
      <c r="BQ116" s="29">
        <f t="shared" si="5"/>
        <v>0</v>
      </c>
      <c r="BR116" s="29">
        <f t="shared" si="5"/>
        <v>1.8310546875E-4</v>
      </c>
      <c r="BS116" s="29">
        <f t="shared" si="5"/>
        <v>0</v>
      </c>
      <c r="BT116" s="29">
        <f t="shared" si="5"/>
        <v>0</v>
      </c>
      <c r="BU116" s="29">
        <f t="shared" si="5"/>
        <v>0</v>
      </c>
      <c r="BV116" s="29">
        <f t="shared" si="5"/>
        <v>-4.2724609375E-4</v>
      </c>
      <c r="BW116" s="29">
        <f t="shared" si="5"/>
        <v>0</v>
      </c>
      <c r="BX116" s="29">
        <f t="shared" si="5"/>
        <v>0</v>
      </c>
      <c r="BY116" s="29">
        <f t="shared" si="5"/>
        <v>0</v>
      </c>
      <c r="BZ116" s="29">
        <f t="shared" si="5"/>
        <v>0</v>
      </c>
      <c r="CA116" s="29">
        <f t="shared" si="5"/>
        <v>-6.67572021484375E-6</v>
      </c>
      <c r="CB116" s="29">
        <f t="shared" si="5"/>
        <v>-3.0517578125E-5</v>
      </c>
      <c r="CC116" s="29">
        <f t="shared" si="5"/>
        <v>0</v>
      </c>
      <c r="CD116" s="29">
        <f t="shared" si="5"/>
        <v>0</v>
      </c>
      <c r="CE116" s="29">
        <f t="shared" si="5"/>
        <v>-1.373291015625E-4</v>
      </c>
      <c r="CF116" s="29">
        <f t="shared" si="5"/>
        <v>0</v>
      </c>
      <c r="CG116" s="29">
        <f t="shared" si="5"/>
        <v>7.62939453125E-5</v>
      </c>
      <c r="CH116" s="29">
        <f t="shared" si="5"/>
        <v>0</v>
      </c>
      <c r="CI116" s="29">
        <f t="shared" si="5"/>
        <v>0</v>
      </c>
      <c r="CJ116" s="29">
        <f t="shared" si="5"/>
        <v>1.220703125E-3</v>
      </c>
      <c r="CK116" s="29">
        <f t="shared" si="5"/>
        <v>0</v>
      </c>
      <c r="CL116" s="29">
        <f t="shared" si="5"/>
        <v>-3.662109375E-4</v>
      </c>
      <c r="CM116" s="29">
        <f t="shared" si="5"/>
        <v>0</v>
      </c>
      <c r="CN116" s="29">
        <f t="shared" si="5"/>
        <v>0</v>
      </c>
      <c r="CO116" s="29">
        <f t="shared" si="5"/>
        <v>0</v>
      </c>
      <c r="CP116" s="29">
        <f t="shared" si="5"/>
        <v>-1.373291015625E-4</v>
      </c>
      <c r="CQ116" s="29">
        <f t="shared" si="5"/>
        <v>0</v>
      </c>
      <c r="CR116" s="29">
        <f t="shared" si="5"/>
        <v>0</v>
      </c>
      <c r="CS116" s="29">
        <f t="shared" si="5"/>
        <v>-3.0517578125E-4</v>
      </c>
      <c r="CT116" s="29">
        <f t="shared" si="5"/>
        <v>7.32421875E-4</v>
      </c>
      <c r="CU116" s="29">
        <f t="shared" si="5"/>
        <v>0</v>
      </c>
      <c r="CV116" s="29">
        <f t="shared" si="5"/>
        <v>0</v>
      </c>
      <c r="CW116" s="29">
        <f t="shared" si="5"/>
        <v>0</v>
      </c>
      <c r="CX116" s="29">
        <f t="shared" si="5"/>
        <v>1.220703125E-3</v>
      </c>
      <c r="CY116" s="29">
        <f t="shared" si="5"/>
        <v>2.74658203125E-4</v>
      </c>
      <c r="CZ116" s="29">
        <f t="shared" si="5"/>
        <v>0</v>
      </c>
      <c r="DA116" s="29">
        <f t="shared" si="5"/>
        <v>0</v>
      </c>
      <c r="DB116" s="29">
        <f t="shared" si="5"/>
        <v>0</v>
      </c>
      <c r="DC116" s="29">
        <f t="shared" si="5"/>
        <v>0</v>
      </c>
      <c r="DD116" s="29">
        <f t="shared" si="5"/>
        <v>0</v>
      </c>
      <c r="DE116" s="29">
        <f t="shared" si="5"/>
        <v>-6.7138671875E-4</v>
      </c>
      <c r="DF116" s="29">
        <f t="shared" si="5"/>
        <v>0</v>
      </c>
      <c r="DG116" s="29">
        <f t="shared" si="5"/>
        <v>0</v>
      </c>
      <c r="DH116" s="29">
        <f t="shared" si="5"/>
        <v>0</v>
      </c>
      <c r="DI116" s="29">
        <f t="shared" si="5"/>
        <v>0</v>
      </c>
      <c r="DJ116" s="29"/>
    </row>
    <row r="118" spans="1:114">
      <c r="A118" t="s">
        <v>323</v>
      </c>
      <c r="D118" s="41"/>
    </row>
    <row r="120" spans="1:114">
      <c r="C120" t="s">
        <v>358</v>
      </c>
      <c r="D120" s="8">
        <v>2743126.7924976349</v>
      </c>
    </row>
    <row r="122" spans="1:114">
      <c r="D122" s="1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CABE-343B-C840-A90A-048CF0C06126}">
  <dimension ref="A1:DK125"/>
  <sheetViews>
    <sheetView zoomScale="150" zoomScaleNormal="150" workbookViewId="0">
      <pane xSplit="1" ySplit="1" topLeftCell="B115" activePane="bottomRight" state="frozen"/>
      <selection pane="topRight" activeCell="B1" sqref="B1"/>
      <selection pane="bottomLeft" activeCell="A2" sqref="A2"/>
      <selection pane="bottomRight" activeCell="C2" sqref="C2"/>
    </sheetView>
  </sheetViews>
  <sheetFormatPr baseColWidth="10" defaultColWidth="11" defaultRowHeight="16"/>
  <cols>
    <col min="1" max="1" width="45" customWidth="1"/>
    <col min="2" max="2" width="11.1640625" bestFit="1" customWidth="1"/>
    <col min="3" max="3" width="15.5" customWidth="1"/>
    <col min="4" max="5" width="15.6640625" bestFit="1" customWidth="1"/>
    <col min="6" max="35" width="11.1640625" bestFit="1" customWidth="1"/>
    <col min="36" max="36" width="13.6640625" customWidth="1"/>
    <col min="37" max="38" width="11.1640625" bestFit="1" customWidth="1"/>
    <col min="39" max="39" width="13.83203125" customWidth="1"/>
    <col min="40" max="112" width="11.1640625" bestFit="1" customWidth="1"/>
    <col min="113" max="113" width="15.5" style="35" customWidth="1"/>
  </cols>
  <sheetData>
    <row r="1" spans="1:114">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c r="CK1" t="s">
        <v>94</v>
      </c>
      <c r="CL1" t="s">
        <v>96</v>
      </c>
      <c r="CM1" t="s">
        <v>108</v>
      </c>
      <c r="CN1" t="s">
        <v>109</v>
      </c>
      <c r="CO1" t="s">
        <v>110</v>
      </c>
      <c r="CP1" t="s">
        <v>111</v>
      </c>
      <c r="CQ1" t="s">
        <v>112</v>
      </c>
      <c r="CR1" t="s">
        <v>113</v>
      </c>
      <c r="CS1" t="s">
        <v>114</v>
      </c>
      <c r="CT1" t="s">
        <v>115</v>
      </c>
      <c r="CU1" t="s">
        <v>116</v>
      </c>
      <c r="CV1" t="s">
        <v>117</v>
      </c>
      <c r="CW1" t="s">
        <v>118</v>
      </c>
      <c r="CX1" t="s">
        <v>119</v>
      </c>
      <c r="CY1" t="s">
        <v>162</v>
      </c>
      <c r="CZ1" t="s">
        <v>120</v>
      </c>
      <c r="DA1" t="s">
        <v>121</v>
      </c>
      <c r="DB1" t="s">
        <v>122</v>
      </c>
      <c r="DC1" t="s">
        <v>257</v>
      </c>
      <c r="DD1" t="s">
        <v>123</v>
      </c>
      <c r="DE1" t="s">
        <v>141</v>
      </c>
      <c r="DF1" t="s">
        <v>124</v>
      </c>
      <c r="DG1" t="s">
        <v>125</v>
      </c>
      <c r="DH1" t="s">
        <v>126</v>
      </c>
      <c r="DI1" s="35" t="s">
        <v>128</v>
      </c>
      <c r="DJ1" t="s">
        <v>258</v>
      </c>
    </row>
    <row r="2" spans="1:114">
      <c r="A2" t="s">
        <v>4</v>
      </c>
      <c r="B2">
        <f>SAM_working3!B2</f>
        <v>350003675.26807201</v>
      </c>
      <c r="C2">
        <f>SAM_working3!C2</f>
        <v>170231.85487422833</v>
      </c>
      <c r="D2">
        <f>SAM_working3!D2</f>
        <v>17024558.84770311</v>
      </c>
      <c r="E2">
        <f>SAM_working3!E2</f>
        <v>14878633.062899163</v>
      </c>
      <c r="F2">
        <f>SAM_working3!F2</f>
        <v>338766849.08129603</v>
      </c>
      <c r="G2">
        <f>SAM_working3!G2</f>
        <v>6476600.6610449199</v>
      </c>
      <c r="H2">
        <f>SAM_working3!H2</f>
        <v>177.57912190014801</v>
      </c>
      <c r="I2">
        <f>SAM_working3!I2</f>
        <v>119434.912282875</v>
      </c>
      <c r="J2">
        <f>SAM_working3!J2</f>
        <v>0</v>
      </c>
      <c r="K2">
        <f>SAM_working3!K2</f>
        <v>388693.052789771</v>
      </c>
      <c r="L2">
        <f>SAM_working3!L2</f>
        <v>89626.475585460896</v>
      </c>
      <c r="M2">
        <f>SAM_working3!M2</f>
        <v>5018.2716951063403</v>
      </c>
      <c r="N2">
        <f>SAM_working3!N2</f>
        <v>77333386.112156406</v>
      </c>
      <c r="O2">
        <f>SAM_working3!O2</f>
        <v>3161354828.1445599</v>
      </c>
      <c r="P2">
        <f>SAM_working3!P2</f>
        <v>88518566.4327095</v>
      </c>
      <c r="Q2">
        <f>SAM_working3!Q2</f>
        <v>8898969.2891278304</v>
      </c>
      <c r="R2">
        <f>SAM_working3!R2</f>
        <v>307.24735464350903</v>
      </c>
      <c r="S2">
        <f>SAM_working3!S2</f>
        <v>8624970.8016608693</v>
      </c>
      <c r="T2">
        <f>SAM_working3!T2</f>
        <v>147370.66879870699</v>
      </c>
      <c r="U2">
        <f>SAM_working3!U2</f>
        <v>67456208.528098598</v>
      </c>
      <c r="V2">
        <f>SAM_working3!V2</f>
        <v>2572526.9709706102</v>
      </c>
      <c r="W2">
        <f>SAM_working3!W2</f>
        <v>169451.31244500101</v>
      </c>
      <c r="X2">
        <f>SAM_working3!X2</f>
        <v>740.96881074266003</v>
      </c>
      <c r="Y2">
        <f>SAM_working3!Y2</f>
        <v>287775248.75818998</v>
      </c>
      <c r="Z2">
        <f>SAM_working3!Z2</f>
        <v>9412174.4006961994</v>
      </c>
      <c r="AA2">
        <f>SAM_working3!AA2</f>
        <v>39748.938288073303</v>
      </c>
      <c r="AB2">
        <f>SAM_working3!AB2</f>
        <v>4018.0799975795298</v>
      </c>
      <c r="AC2">
        <f>SAM_working3!AC2</f>
        <v>3238.0837672965599</v>
      </c>
      <c r="AD2">
        <f>SAM_working3!AD2</f>
        <v>3920.8077024129898</v>
      </c>
      <c r="AE2">
        <f>SAM_working3!AE2</f>
        <v>41106.794999054298</v>
      </c>
      <c r="AF2">
        <f>SAM_working3!AF2</f>
        <v>4074.6214118343401</v>
      </c>
      <c r="AG2">
        <f>SAM_working3!AG2</f>
        <v>16024.139854453901</v>
      </c>
      <c r="AH2">
        <f>SAM_working3!AH2</f>
        <v>721216.84409559704</v>
      </c>
      <c r="AI2">
        <f>SAM_working3!AI2</f>
        <v>14726032.157393901</v>
      </c>
      <c r="AJ2">
        <f>SAM_working3!AJ2</f>
        <v>2276261.9291060702</v>
      </c>
      <c r="AK2">
        <f>SAM_working3!AK2</f>
        <v>12539322.2790849</v>
      </c>
      <c r="AL2">
        <f>SAM_working3!AL2</f>
        <v>1711.7622117001199</v>
      </c>
      <c r="AM2">
        <f>SAM_working3!AM2</f>
        <v>2715.36149556899</v>
      </c>
      <c r="AN2">
        <f>SAM_working3!AN2</f>
        <v>7745341.3675034102</v>
      </c>
      <c r="AO2">
        <f>SAM_working3!AO2</f>
        <v>2875.9914423454202</v>
      </c>
      <c r="AP2">
        <f>SAM_working3!AP2</f>
        <v>4764014.1974461302</v>
      </c>
      <c r="AQ2">
        <f>SAM_working3!AQ2</f>
        <v>3176.8186246732198</v>
      </c>
      <c r="AR2">
        <f>SAM_working3!AR2</f>
        <v>15981.1991315634</v>
      </c>
      <c r="AS2">
        <f>SAM_working3!AS2</f>
        <v>543367.15903136495</v>
      </c>
      <c r="AT2">
        <f>SAM_working3!AT2</f>
        <v>0</v>
      </c>
      <c r="AU2">
        <f>SAM_working3!AU2</f>
        <v>13294.1901458551</v>
      </c>
      <c r="AV2">
        <f>SAM_working3!AV2</f>
        <v>0</v>
      </c>
      <c r="AW2">
        <f>SAM_working3!AW2</f>
        <v>4668.8731212409302</v>
      </c>
      <c r="AX2">
        <f>SAM_working3!AX2</f>
        <v>0</v>
      </c>
      <c r="AY2">
        <f>SAM_working3!AY2</f>
        <v>29.103440100599499</v>
      </c>
      <c r="AZ2">
        <f>SAM_working3!AZ2</f>
        <v>24807.806820526199</v>
      </c>
      <c r="BA2">
        <f>SAM_working3!BA2</f>
        <v>140.96414622578499</v>
      </c>
      <c r="BB2">
        <f>SAM_working3!BB2</f>
        <v>2429.01028425394</v>
      </c>
      <c r="BC2">
        <f>SAM_working3!BC2</f>
        <v>3389.2414400269599</v>
      </c>
      <c r="BD2">
        <f>SAM_working3!BD2</f>
        <v>4593.51782923669</v>
      </c>
      <c r="BE2">
        <f>SAM_working3!BE2</f>
        <v>3541.7296600127302</v>
      </c>
      <c r="BF2">
        <f>SAM_working3!BF2</f>
        <v>13101.164053983</v>
      </c>
      <c r="BG2">
        <f>SAM_working3!BG2</f>
        <v>48360.449930672898</v>
      </c>
      <c r="BH2">
        <f>SAM_working3!BH2</f>
        <v>14600.8397131737</v>
      </c>
      <c r="BI2">
        <f>SAM_working3!BI2</f>
        <v>12127.847671313</v>
      </c>
      <c r="BJ2">
        <f>SAM_working3!BJ2</f>
        <v>31166.7788591399</v>
      </c>
      <c r="BK2">
        <f>SAM_working3!BK2</f>
        <v>49524.648784032797</v>
      </c>
      <c r="BL2">
        <f>SAM_working3!BL2</f>
        <v>2904.0969704756799</v>
      </c>
      <c r="BM2">
        <f>SAM_working3!BM2</f>
        <v>3422.3682813257901</v>
      </c>
      <c r="BN2">
        <f>SAM_working3!BN2</f>
        <v>540085.91265973297</v>
      </c>
      <c r="BO2">
        <f>SAM_working3!BO2</f>
        <v>20402.650761876601</v>
      </c>
      <c r="BP2">
        <f>SAM_working3!BP2</f>
        <v>0</v>
      </c>
      <c r="BQ2">
        <f>SAM_working3!BQ2</f>
        <v>27273529.0309131</v>
      </c>
      <c r="BR2">
        <f>SAM_working3!BR2</f>
        <v>341187.06135093299</v>
      </c>
      <c r="BS2">
        <f>SAM_working3!BS2</f>
        <v>92326280.037323594</v>
      </c>
      <c r="BT2">
        <f>SAM_working3!BT2</f>
        <v>4089.2610750275198</v>
      </c>
      <c r="BU2">
        <f>SAM_working3!BU2</f>
        <v>1940220.27434416</v>
      </c>
      <c r="BV2">
        <f>SAM_working3!BV2</f>
        <v>39002.7650105754</v>
      </c>
      <c r="BW2">
        <f>SAM_working3!BW2</f>
        <v>4749.1152216564096</v>
      </c>
      <c r="BX2">
        <f>SAM_working3!BX2</f>
        <v>3462.7923143878002</v>
      </c>
      <c r="BY2">
        <f>SAM_working3!BY2</f>
        <v>24264.338644027899</v>
      </c>
      <c r="BZ2">
        <f>SAM_working3!BZ2</f>
        <v>31906.6496691625</v>
      </c>
      <c r="CA2">
        <f>SAM_working3!CA2</f>
        <v>0</v>
      </c>
      <c r="CB2">
        <f>SAM_working3!CB2</f>
        <v>2756045.2742685801</v>
      </c>
      <c r="CC2">
        <f>SAM_working3!CC2</f>
        <v>430027.846795791</v>
      </c>
      <c r="CD2">
        <f>SAM_working3!CD2</f>
        <v>2869076.23314727</v>
      </c>
      <c r="CE2">
        <f>SAM_working3!CE2</f>
        <v>3836.6811923569799</v>
      </c>
      <c r="CF2">
        <f>SAM_working3!CF2</f>
        <v>2983.8287538997602</v>
      </c>
      <c r="CG2">
        <f>SAM_working3!CG2</f>
        <v>607244.80059401202</v>
      </c>
      <c r="CH2">
        <f>SAM_working3!CH2</f>
        <v>0</v>
      </c>
      <c r="CI2">
        <f>SAM_working3!CI2</f>
        <v>40110.7607501241</v>
      </c>
      <c r="CJ2">
        <f>SAM_working3!CJ2</f>
        <v>0</v>
      </c>
      <c r="CK2">
        <f>SAM_working3!CK2</f>
        <v>0</v>
      </c>
      <c r="CL2">
        <f>SAM_working3!CL2</f>
        <v>0</v>
      </c>
      <c r="CM2">
        <f>SAM_working3!CM2</f>
        <v>0</v>
      </c>
      <c r="CN2">
        <f>SAM_working3!CN2</f>
        <v>0</v>
      </c>
      <c r="CO2">
        <f>SAM_working3!CO2</f>
        <v>55011828.978377402</v>
      </c>
      <c r="CP2">
        <f>SAM_working3!CP2</f>
        <v>62071825.748533398</v>
      </c>
      <c r="CQ2">
        <f>SAM_working3!CQ2</f>
        <v>51558298.766263597</v>
      </c>
      <c r="CR2">
        <f>SAM_working3!CR2</f>
        <v>60737984.7294809</v>
      </c>
      <c r="CS2">
        <f>SAM_working3!CS2</f>
        <v>151313875.23524401</v>
      </c>
      <c r="CT2">
        <f>SAM_working3!CT2</f>
        <v>202811899.745821</v>
      </c>
      <c r="CU2">
        <f>SAM_working3!CU2</f>
        <v>349547102.42521697</v>
      </c>
      <c r="CV2">
        <f>SAM_working3!CV2</f>
        <v>273351064.12546903</v>
      </c>
      <c r="CW2">
        <f>SAM_working3!CW2</f>
        <v>583573988.66109598</v>
      </c>
      <c r="CX2">
        <f>SAM_working3!CX2</f>
        <v>4969562.7630031696</v>
      </c>
      <c r="CY2">
        <f>SAM_working3!CY2</f>
        <v>1635.6765239353199</v>
      </c>
      <c r="CZ2">
        <f>SAM_working3!CZ2</f>
        <v>82.413125341454901</v>
      </c>
      <c r="DA2">
        <f>SAM_working3!DA2</f>
        <v>167600343.10072201</v>
      </c>
      <c r="DB2">
        <f>SAM_working3!DB2</f>
        <v>8089421.2859032499</v>
      </c>
      <c r="DC2">
        <f>SAM_working3!DC2</f>
        <v>2377363.5947174998</v>
      </c>
      <c r="DD2">
        <f>SAM_working3!DD2</f>
        <v>0</v>
      </c>
      <c r="DE2">
        <f>SAM_working3!DE2</f>
        <v>0</v>
      </c>
      <c r="DF2">
        <f>SAM_working3!DF2</f>
        <v>252771.22888103599</v>
      </c>
      <c r="DG2">
        <f>SAM_working3!DG2</f>
        <v>6587933.5049799699</v>
      </c>
      <c r="DH2">
        <f>SAM_working3!DH2</f>
        <v>6342222276.5925798</v>
      </c>
      <c r="DI2">
        <f>SAM_working3!DI2</f>
        <v>6328663192.4295502</v>
      </c>
      <c r="DJ2">
        <f>SUM(B2:DI2)</f>
        <v>19263875456.186962</v>
      </c>
    </row>
    <row r="3" spans="1:114">
      <c r="A3" t="s">
        <v>261</v>
      </c>
      <c r="B3">
        <f>SAM_working3!B3</f>
        <v>0</v>
      </c>
      <c r="C3">
        <f>SAM_working3!C3</f>
        <v>0</v>
      </c>
      <c r="D3">
        <f>SAM_working3!D3</f>
        <v>0</v>
      </c>
      <c r="E3">
        <f>SAM_working3!E3</f>
        <v>0</v>
      </c>
      <c r="F3">
        <f>SAM_working3!F3</f>
        <v>0</v>
      </c>
      <c r="G3">
        <f>SAM_working3!G3</f>
        <v>0</v>
      </c>
      <c r="H3">
        <f>SAM_working3!H3</f>
        <v>0</v>
      </c>
      <c r="I3">
        <f>SAM_working3!I3</f>
        <v>0</v>
      </c>
      <c r="J3">
        <f>SAM_working3!J3</f>
        <v>0</v>
      </c>
      <c r="K3">
        <f>SAM_working3!K3</f>
        <v>0</v>
      </c>
      <c r="L3">
        <f>SAM_working3!L3</f>
        <v>0</v>
      </c>
      <c r="M3">
        <f>SAM_working3!M3</f>
        <v>0</v>
      </c>
      <c r="N3">
        <f>SAM_working3!N3</f>
        <v>0</v>
      </c>
      <c r="O3">
        <f>SAM_working3!O3</f>
        <v>2100154.2719999999</v>
      </c>
      <c r="P3">
        <f>SAM_working3!P3</f>
        <v>0</v>
      </c>
      <c r="Q3">
        <f>SAM_working3!Q3</f>
        <v>0</v>
      </c>
      <c r="R3">
        <f>SAM_working3!R3</f>
        <v>0</v>
      </c>
      <c r="S3">
        <f>SAM_working3!S3</f>
        <v>0</v>
      </c>
      <c r="T3">
        <f>SAM_working3!T3</f>
        <v>0</v>
      </c>
      <c r="U3">
        <f>SAM_working3!U3</f>
        <v>0</v>
      </c>
      <c r="V3">
        <f>SAM_working3!V3</f>
        <v>0</v>
      </c>
      <c r="W3">
        <f>SAM_working3!W3</f>
        <v>0</v>
      </c>
      <c r="X3">
        <f>SAM_working3!X3</f>
        <v>0</v>
      </c>
      <c r="Y3">
        <f>SAM_working3!Y3</f>
        <v>0</v>
      </c>
      <c r="Z3">
        <f>SAM_working3!Z3</f>
        <v>0</v>
      </c>
      <c r="AA3">
        <f>SAM_working3!AA3</f>
        <v>0</v>
      </c>
      <c r="AB3">
        <f>SAM_working3!AB3</f>
        <v>0</v>
      </c>
      <c r="AC3">
        <f>SAM_working3!AC3</f>
        <v>0</v>
      </c>
      <c r="AD3">
        <f>SAM_working3!AD3</f>
        <v>0</v>
      </c>
      <c r="AE3">
        <f>SAM_working3!AE3</f>
        <v>0</v>
      </c>
      <c r="AF3">
        <f>SAM_working3!AF3</f>
        <v>0</v>
      </c>
      <c r="AG3">
        <f>SAM_working3!AG3</f>
        <v>0</v>
      </c>
      <c r="AH3">
        <f>SAM_working3!AH3</f>
        <v>0</v>
      </c>
      <c r="AI3">
        <f>SAM_working3!AI3</f>
        <v>0</v>
      </c>
      <c r="AJ3">
        <f>SAM_working3!AJ3</f>
        <v>2100154.2719999999</v>
      </c>
      <c r="AK3">
        <f>SAM_working3!AK3</f>
        <v>0</v>
      </c>
      <c r="AL3">
        <f>SAM_working3!AL3</f>
        <v>0</v>
      </c>
      <c r="AM3">
        <f>SAM_working3!AM3</f>
        <v>0</v>
      </c>
      <c r="AN3">
        <f>SAM_working3!AN3</f>
        <v>2371141.92</v>
      </c>
      <c r="AO3">
        <f>SAM_working3!AO3</f>
        <v>0</v>
      </c>
      <c r="AP3">
        <f>SAM_working3!AP3</f>
        <v>0</v>
      </c>
      <c r="AQ3">
        <f>SAM_working3!AQ3</f>
        <v>0</v>
      </c>
      <c r="AR3">
        <f>SAM_working3!AR3</f>
        <v>0</v>
      </c>
      <c r="AS3">
        <f>SAM_working3!AS3</f>
        <v>0</v>
      </c>
      <c r="AT3">
        <f>SAM_working3!AT3</f>
        <v>0</v>
      </c>
      <c r="AU3">
        <f>SAM_working3!AU3</f>
        <v>0</v>
      </c>
      <c r="AV3">
        <f>SAM_working3!AV3</f>
        <v>0</v>
      </c>
      <c r="AW3">
        <f>SAM_working3!AW3</f>
        <v>0</v>
      </c>
      <c r="AX3">
        <f>SAM_working3!AX3</f>
        <v>0</v>
      </c>
      <c r="AY3">
        <f>SAM_working3!AY3</f>
        <v>0</v>
      </c>
      <c r="AZ3">
        <f>SAM_working3!AZ3</f>
        <v>0</v>
      </c>
      <c r="BA3">
        <f>SAM_working3!BA3</f>
        <v>0</v>
      </c>
      <c r="BB3">
        <f>SAM_working3!BB3</f>
        <v>0</v>
      </c>
      <c r="BC3">
        <f>SAM_working3!BC3</f>
        <v>0</v>
      </c>
      <c r="BD3">
        <f>SAM_working3!BD3</f>
        <v>0</v>
      </c>
      <c r="BE3">
        <f>SAM_working3!BE3</f>
        <v>0</v>
      </c>
      <c r="BF3">
        <f>SAM_working3!BF3</f>
        <v>0</v>
      </c>
      <c r="BG3">
        <f>SAM_working3!BG3</f>
        <v>0</v>
      </c>
      <c r="BH3">
        <f>SAM_working3!BH3</f>
        <v>0</v>
      </c>
      <c r="BI3">
        <f>SAM_working3!BI3</f>
        <v>0</v>
      </c>
      <c r="BJ3">
        <f>SAM_working3!BJ3</f>
        <v>0</v>
      </c>
      <c r="BK3">
        <f>SAM_working3!BK3</f>
        <v>0</v>
      </c>
      <c r="BL3">
        <f>SAM_working3!BL3</f>
        <v>0</v>
      </c>
      <c r="BM3">
        <f>SAM_working3!BM3</f>
        <v>0</v>
      </c>
      <c r="BN3">
        <f>SAM_working3!BN3</f>
        <v>0</v>
      </c>
      <c r="BO3">
        <f>SAM_working3!BO3</f>
        <v>0</v>
      </c>
      <c r="BP3">
        <f>SAM_working3!BP3</f>
        <v>0</v>
      </c>
      <c r="BQ3">
        <f>SAM_working3!BQ3</f>
        <v>0</v>
      </c>
      <c r="BR3">
        <f>SAM_working3!BR3</f>
        <v>0</v>
      </c>
      <c r="BS3">
        <f>SAM_working3!BS3</f>
        <v>0</v>
      </c>
      <c r="BT3">
        <f>SAM_working3!BT3</f>
        <v>0</v>
      </c>
      <c r="BU3">
        <f>SAM_working3!BU3</f>
        <v>0</v>
      </c>
      <c r="BV3">
        <f>SAM_working3!BV3</f>
        <v>0</v>
      </c>
      <c r="BW3">
        <f>SAM_working3!BW3</f>
        <v>0</v>
      </c>
      <c r="BX3">
        <f>SAM_working3!BX3</f>
        <v>0</v>
      </c>
      <c r="BY3">
        <f>SAM_working3!BY3</f>
        <v>0</v>
      </c>
      <c r="BZ3">
        <f>SAM_working3!BZ3</f>
        <v>0</v>
      </c>
      <c r="CA3">
        <f>SAM_working3!CA3</f>
        <v>0</v>
      </c>
      <c r="CB3">
        <f>SAM_working3!CB3</f>
        <v>0</v>
      </c>
      <c r="CC3">
        <f>SAM_working3!CC3</f>
        <v>0</v>
      </c>
      <c r="CD3">
        <f>SAM_working3!CD3</f>
        <v>0</v>
      </c>
      <c r="CE3">
        <f>SAM_working3!CE3</f>
        <v>0</v>
      </c>
      <c r="CF3">
        <f>SAM_working3!CF3</f>
        <v>0</v>
      </c>
      <c r="CG3">
        <f>SAM_working3!CG3</f>
        <v>0</v>
      </c>
      <c r="CH3">
        <f>SAM_working3!CH3</f>
        <v>0</v>
      </c>
      <c r="CI3">
        <f>SAM_working3!CI3</f>
        <v>0</v>
      </c>
      <c r="CJ3">
        <f>SAM_working3!CJ3</f>
        <v>0</v>
      </c>
      <c r="CK3">
        <f>SAM_working3!CK3</f>
        <v>0</v>
      </c>
      <c r="CL3">
        <f>SAM_working3!CL3</f>
        <v>0</v>
      </c>
      <c r="CM3">
        <f>SAM_working3!CM3</f>
        <v>0</v>
      </c>
      <c r="CN3">
        <f>SAM_working3!CN3</f>
        <v>0</v>
      </c>
      <c r="CO3">
        <f>SAM_working3!CO3</f>
        <v>0</v>
      </c>
      <c r="CP3">
        <f>SAM_working3!CP3</f>
        <v>0</v>
      </c>
      <c r="CQ3">
        <f>SAM_working3!CQ3</f>
        <v>0</v>
      </c>
      <c r="CR3">
        <f>SAM_working3!CR3</f>
        <v>0</v>
      </c>
      <c r="CS3">
        <f>SAM_working3!CS3</f>
        <v>0</v>
      </c>
      <c r="CT3">
        <f>SAM_working3!CT3</f>
        <v>0</v>
      </c>
      <c r="CU3">
        <f>SAM_working3!CU3</f>
        <v>3899211.157333333</v>
      </c>
      <c r="CV3">
        <f>SAM_working3!CV3</f>
        <v>3899211.157333333</v>
      </c>
      <c r="CW3">
        <f>SAM_working3!CW3</f>
        <v>3899211.157333333</v>
      </c>
      <c r="CX3">
        <f>SAM_working3!CX3</f>
        <v>0</v>
      </c>
      <c r="CY3">
        <f>SAM_working3!CY3</f>
        <v>0</v>
      </c>
      <c r="CZ3">
        <f>SAM_working3!CZ3</f>
        <v>0</v>
      </c>
      <c r="DA3">
        <f>SAM_working3!DA3</f>
        <v>0</v>
      </c>
      <c r="DB3">
        <f>SAM_working3!DB3</f>
        <v>11291.152</v>
      </c>
      <c r="DC3">
        <f>SAM_working3!DC3</f>
        <v>11291.152</v>
      </c>
      <c r="DD3">
        <f>SAM_working3!DD3</f>
        <v>0</v>
      </c>
      <c r="DE3">
        <f>SAM_working3!DE3</f>
        <v>0</v>
      </c>
      <c r="DF3">
        <f>SAM_working3!DF3</f>
        <v>0</v>
      </c>
      <c r="DG3">
        <f>SAM_working3!DG3</f>
        <v>0</v>
      </c>
      <c r="DH3">
        <f>SAM_working3!DH3</f>
        <v>0</v>
      </c>
      <c r="DI3">
        <f>SAM_working3!DI3</f>
        <v>4290637.76</v>
      </c>
      <c r="DJ3">
        <f t="shared" ref="DJ3:DJ66" si="0">SUM(B3:DI3)</f>
        <v>22582303.999999993</v>
      </c>
    </row>
    <row r="4" spans="1:114">
      <c r="A4" t="s">
        <v>89</v>
      </c>
      <c r="B4">
        <f>SAM_working3!B4</f>
        <v>7410753.3991879597</v>
      </c>
      <c r="C4">
        <f>SAM_working3!C4</f>
        <v>154696.82569783597</v>
      </c>
      <c r="D4">
        <f>SAM_working3!D4</f>
        <v>304530151.83730656</v>
      </c>
      <c r="E4">
        <f>SAM_working3!E4</f>
        <v>17333783.080663886</v>
      </c>
      <c r="F4">
        <f>SAM_working3!F4</f>
        <v>2872211.6958160801</v>
      </c>
      <c r="G4">
        <f>SAM_working3!G4</f>
        <v>225033.370572427</v>
      </c>
      <c r="H4">
        <f>SAM_working3!H4</f>
        <v>192.66055906246001</v>
      </c>
      <c r="I4">
        <f>SAM_working3!I4</f>
        <v>0</v>
      </c>
      <c r="J4">
        <f>SAM_working3!J4</f>
        <v>0</v>
      </c>
      <c r="K4">
        <f>SAM_working3!K4</f>
        <v>0</v>
      </c>
      <c r="L4">
        <f>SAM_working3!L4</f>
        <v>182.82512289380199</v>
      </c>
      <c r="M4">
        <f>SAM_working3!M4</f>
        <v>5519.7325748061703</v>
      </c>
      <c r="N4">
        <f>SAM_working3!N4</f>
        <v>17511.125454338599</v>
      </c>
      <c r="O4">
        <f>SAM_working3!O4</f>
        <v>746518028.49519801</v>
      </c>
      <c r="P4">
        <f>SAM_working3!P4</f>
        <v>287.84724037818398</v>
      </c>
      <c r="Q4">
        <f>SAM_working3!Q4</f>
        <v>0</v>
      </c>
      <c r="R4">
        <f>SAM_working3!R4</f>
        <v>0</v>
      </c>
      <c r="S4">
        <f>SAM_working3!S4</f>
        <v>0</v>
      </c>
      <c r="T4">
        <f>SAM_working3!T4</f>
        <v>0</v>
      </c>
      <c r="U4">
        <f>SAM_working3!U4</f>
        <v>620.223144371383</v>
      </c>
      <c r="V4">
        <f>SAM_working3!V4</f>
        <v>905.95705306615798</v>
      </c>
      <c r="W4">
        <f>SAM_working3!W4</f>
        <v>990.09943674784495</v>
      </c>
      <c r="X4">
        <f>SAM_working3!X4</f>
        <v>815.011607593912</v>
      </c>
      <c r="Y4">
        <f>SAM_working3!Y4</f>
        <v>474.65275000094903</v>
      </c>
      <c r="Z4">
        <f>SAM_working3!Z4</f>
        <v>1433.0190913358999</v>
      </c>
      <c r="AA4">
        <f>SAM_working3!AA4</f>
        <v>1824.68745795666</v>
      </c>
      <c r="AB4">
        <f>SAM_working3!AB4</f>
        <v>405.47866304352101</v>
      </c>
      <c r="AC4">
        <f>SAM_working3!AC4</f>
        <v>2526.5646138981201</v>
      </c>
      <c r="AD4">
        <f>SAM_working3!AD4</f>
        <v>671.58663059567004</v>
      </c>
      <c r="AE4">
        <f>SAM_working3!AE4</f>
        <v>647.02487859338203</v>
      </c>
      <c r="AF4">
        <f>SAM_working3!AF4</f>
        <v>0</v>
      </c>
      <c r="AG4">
        <f>SAM_working3!AG4</f>
        <v>778.66906769910099</v>
      </c>
      <c r="AH4">
        <f>SAM_working3!AH4</f>
        <v>686.60650955850895</v>
      </c>
      <c r="AI4">
        <f>SAM_working3!AI4</f>
        <v>2142.8299903563002</v>
      </c>
      <c r="AJ4">
        <v>100</v>
      </c>
      <c r="AK4">
        <f>SAM_working3!AK4</f>
        <v>691.43962129801605</v>
      </c>
      <c r="AL4">
        <f>SAM_working3!AL4</f>
        <v>1639.40227949172</v>
      </c>
      <c r="AM4">
        <f>SAM_working3!AM4</f>
        <v>2538.1364484144601</v>
      </c>
      <c r="AN4">
        <v>100</v>
      </c>
      <c r="AO4">
        <f>SAM_working3!AO4</f>
        <v>43.443995668339703</v>
      </c>
      <c r="AP4">
        <f>SAM_working3!AP4</f>
        <v>3869.4397628147799</v>
      </c>
      <c r="AQ4">
        <f>SAM_working3!AQ4</f>
        <v>61.511504096355402</v>
      </c>
      <c r="AR4">
        <f>SAM_working3!AR4</f>
        <v>15490.8400927691</v>
      </c>
      <c r="AS4">
        <f>SAM_working3!AS4</f>
        <v>262.13056008988298</v>
      </c>
      <c r="AT4">
        <f>SAM_working3!AT4</f>
        <v>0</v>
      </c>
      <c r="AU4">
        <f>SAM_working3!AU4</f>
        <v>0</v>
      </c>
      <c r="AV4">
        <f>SAM_working3!AV4</f>
        <v>0</v>
      </c>
      <c r="AW4">
        <f>SAM_working3!AW4</f>
        <v>0</v>
      </c>
      <c r="AX4">
        <f>SAM_working3!AX4</f>
        <v>0</v>
      </c>
      <c r="AY4">
        <f>SAM_working3!AY4</f>
        <v>0</v>
      </c>
      <c r="AZ4">
        <f>SAM_working3!AZ4</f>
        <v>231494.82281967701</v>
      </c>
      <c r="BA4">
        <f>SAM_working3!BA4</f>
        <v>0</v>
      </c>
      <c r="BB4">
        <f>SAM_working3!BB4</f>
        <v>155.19798012430701</v>
      </c>
      <c r="BC4">
        <f>SAM_working3!BC4</f>
        <v>3358.3605628677601</v>
      </c>
      <c r="BD4">
        <f>SAM_working3!BD4</f>
        <v>2918.6458090900501</v>
      </c>
      <c r="BE4">
        <f>SAM_working3!BE4</f>
        <v>293.71441154525502</v>
      </c>
      <c r="BF4">
        <f>SAM_working3!BF4</f>
        <v>5532.2079669859304</v>
      </c>
      <c r="BG4">
        <f>SAM_working3!BG4</f>
        <v>29982.794531350701</v>
      </c>
      <c r="BH4">
        <f>SAM_working3!BH4</f>
        <v>9724.7511392515808</v>
      </c>
      <c r="BI4">
        <f>SAM_working3!BI4</f>
        <v>12940.394474561699</v>
      </c>
      <c r="BJ4">
        <f>SAM_working3!BJ4</f>
        <v>34192.733495431799</v>
      </c>
      <c r="BK4">
        <f>SAM_working3!BK4</f>
        <v>21357.575351451102</v>
      </c>
      <c r="BL4">
        <f>SAM_working3!BL4</f>
        <v>3194.2946939206799</v>
      </c>
      <c r="BM4">
        <f>SAM_working3!BM4</f>
        <v>3764.3553065966598</v>
      </c>
      <c r="BN4">
        <f>SAM_working3!BN4</f>
        <v>144.87385482369501</v>
      </c>
      <c r="BO4">
        <f>SAM_working3!BO4</f>
        <v>12122.9370074625</v>
      </c>
      <c r="BP4">
        <f>SAM_working3!BP4</f>
        <v>0</v>
      </c>
      <c r="BQ4">
        <f>SAM_working3!BQ4</f>
        <v>804859.50388186995</v>
      </c>
      <c r="BR4">
        <f>SAM_working3!BR4</f>
        <v>141764.991006244</v>
      </c>
      <c r="BS4">
        <f>SAM_working3!BS4</f>
        <v>63399.060607744301</v>
      </c>
      <c r="BT4">
        <f>SAM_working3!BT4</f>
        <v>4223.97285378584</v>
      </c>
      <c r="BU4">
        <f>SAM_working3!BU4</f>
        <v>2565714.8530795299</v>
      </c>
      <c r="BV4">
        <f>SAM_working3!BV4</f>
        <v>35801.280918119701</v>
      </c>
      <c r="BW4">
        <f>SAM_working3!BW4</f>
        <v>1309.30860866901</v>
      </c>
      <c r="BX4">
        <f>SAM_working3!BX4</f>
        <v>3766.94602857771</v>
      </c>
      <c r="BY4">
        <f>SAM_working3!BY4</f>
        <v>13490.169224887701</v>
      </c>
      <c r="BZ4">
        <f>SAM_working3!BZ4</f>
        <v>34973.615062436002</v>
      </c>
      <c r="CA4">
        <f>SAM_working3!CA4</f>
        <v>0</v>
      </c>
      <c r="CB4">
        <f>SAM_working3!CB4</f>
        <v>58365.056981036098</v>
      </c>
      <c r="CC4">
        <f>SAM_working3!CC4</f>
        <v>321851.83844207198</v>
      </c>
      <c r="CD4">
        <f>SAM_working3!CD4</f>
        <v>31577426.1870462</v>
      </c>
      <c r="CE4">
        <f>SAM_working3!CE4</f>
        <v>1659.75497798164</v>
      </c>
      <c r="CF4">
        <f>SAM_working3!CF4</f>
        <v>2965.7928698737101</v>
      </c>
      <c r="CG4">
        <f>SAM_working3!CG4</f>
        <v>217990.97434137299</v>
      </c>
      <c r="CH4">
        <f>SAM_working3!CH4</f>
        <v>0</v>
      </c>
      <c r="CI4">
        <f>SAM_working3!CI4</f>
        <v>33636.976449995003</v>
      </c>
      <c r="CJ4">
        <f>SAM_working3!CJ4</f>
        <v>0</v>
      </c>
      <c r="CK4">
        <f>SAM_working3!CK4</f>
        <v>0</v>
      </c>
      <c r="CL4">
        <f>SAM_working3!CL4</f>
        <v>0</v>
      </c>
      <c r="CM4">
        <f>SAM_working3!CM4</f>
        <v>0</v>
      </c>
      <c r="CN4">
        <f>SAM_working3!CN4</f>
        <v>0</v>
      </c>
      <c r="CO4">
        <f>SAM_working3!CO4</f>
        <v>115710466.06971</v>
      </c>
      <c r="CP4">
        <f>SAM_working3!CP4</f>
        <v>114403054.424062</v>
      </c>
      <c r="CQ4">
        <f>SAM_working3!CQ4</f>
        <v>90574670.802549794</v>
      </c>
      <c r="CR4">
        <f>SAM_working3!CR4</f>
        <v>109548702.971054</v>
      </c>
      <c r="CS4">
        <f>SAM_working3!CS4</f>
        <v>253796185.467352</v>
      </c>
      <c r="CT4">
        <f>SAM_working3!CT4</f>
        <v>330003809.64583999</v>
      </c>
      <c r="CU4">
        <f>SAM_working3!CU4</f>
        <v>531066434.42637217</v>
      </c>
      <c r="CV4">
        <f>SAM_working3!CV4</f>
        <v>418577232.38728535</v>
      </c>
      <c r="CW4">
        <f>SAM_working3!CW4</f>
        <v>759518999.73576605</v>
      </c>
      <c r="CX4">
        <f>SAM_working3!CX4</f>
        <v>130.32492097220799</v>
      </c>
      <c r="CY4">
        <f>SAM_working3!CY4</f>
        <v>762.32387902623702</v>
      </c>
      <c r="CZ4">
        <f>SAM_working3!CZ4</f>
        <v>0</v>
      </c>
      <c r="DA4">
        <f>SAM_working3!DA4</f>
        <v>15440229.922684399</v>
      </c>
      <c r="DB4">
        <f>SAM_working3!DB4</f>
        <v>7023500.3501312109</v>
      </c>
      <c r="DC4">
        <f>SAM_working3!DC4</f>
        <v>8284596.885422131</v>
      </c>
      <c r="DD4">
        <f>SAM_working3!DD4</f>
        <v>0</v>
      </c>
      <c r="DE4">
        <f>SAM_working3!DE4</f>
        <v>0</v>
      </c>
      <c r="DF4">
        <f>SAM_working3!DF4</f>
        <v>0</v>
      </c>
      <c r="DG4">
        <f>SAM_working3!DG4</f>
        <v>0</v>
      </c>
      <c r="DH4">
        <f>SAM_working3!DH4</f>
        <v>1120780491.1140399</v>
      </c>
      <c r="DI4" s="8">
        <f>SAM_working3!DI4</f>
        <v>9119801018.6264763</v>
      </c>
      <c r="DJ4">
        <f t="shared" si="0"/>
        <v>14109892735.069885</v>
      </c>
    </row>
    <row r="5" spans="1:114">
      <c r="A5" t="s">
        <v>90</v>
      </c>
      <c r="B5">
        <f>SAM_working3!B5</f>
        <v>5704749.29270034</v>
      </c>
      <c r="C5">
        <f>SAM_working3!C5</f>
        <v>142833.56389318555</v>
      </c>
      <c r="D5">
        <f>SAM_working3!D5</f>
        <v>9724753.5330820587</v>
      </c>
      <c r="E5">
        <f>SAM_working3!E5</f>
        <v>180760944.82920539</v>
      </c>
      <c r="F5">
        <f>SAM_working3!F5</f>
        <v>2211005.93806552</v>
      </c>
      <c r="G5">
        <f>SAM_working3!G5</f>
        <v>173229.25195020501</v>
      </c>
      <c r="H5">
        <f>SAM_working3!H5</f>
        <v>148.308868332738</v>
      </c>
      <c r="I5">
        <f>SAM_working3!I5</f>
        <v>0</v>
      </c>
      <c r="J5">
        <f>SAM_working3!J5</f>
        <v>0</v>
      </c>
      <c r="K5">
        <f>SAM_working3!K5</f>
        <v>0</v>
      </c>
      <c r="L5">
        <f>SAM_working3!L5</f>
        <v>140.279712807919</v>
      </c>
      <c r="M5">
        <f>SAM_working3!M5</f>
        <v>4235.2303015822399</v>
      </c>
      <c r="N5">
        <f>SAM_working3!N5</f>
        <v>13436.094617614201</v>
      </c>
      <c r="O5">
        <f>SAM_working3!O5</f>
        <v>1130048910.5289371</v>
      </c>
      <c r="P5">
        <f>SAM_working3!P5</f>
        <v>1346536906.01144</v>
      </c>
      <c r="Q5">
        <f>SAM_working3!Q5</f>
        <v>0</v>
      </c>
      <c r="R5">
        <f>SAM_working3!R5</f>
        <v>0</v>
      </c>
      <c r="S5">
        <f>SAM_working3!S5</f>
        <v>0</v>
      </c>
      <c r="T5">
        <f>SAM_working3!T5</f>
        <v>0</v>
      </c>
      <c r="U5">
        <f>SAM_working3!U5</f>
        <v>475.8904202667</v>
      </c>
      <c r="V5">
        <f>SAM_working3!V5</f>
        <v>695.13091641268204</v>
      </c>
      <c r="W5">
        <f>SAM_working3!W5</f>
        <v>759.692445107494</v>
      </c>
      <c r="X5">
        <f>SAM_working3!X5</f>
        <v>625.34947297590895</v>
      </c>
      <c r="Y5">
        <f>SAM_working3!Y5</f>
        <v>364.195852297057</v>
      </c>
      <c r="Z5">
        <f>SAM_working3!Z5</f>
        <v>1099.5398411280401</v>
      </c>
      <c r="AA5">
        <f>SAM_working3!AA5</f>
        <v>1400.0626856685201</v>
      </c>
      <c r="AB5">
        <f>SAM_working3!AB5</f>
        <v>311.11933360780199</v>
      </c>
      <c r="AC5">
        <f>SAM_working3!AC5</f>
        <v>1938.60533398442</v>
      </c>
      <c r="AD5">
        <f>SAM_working3!AD5</f>
        <v>515.30106023953294</v>
      </c>
      <c r="AE5">
        <f>SAM_working3!AE5</f>
        <v>496.45509715522599</v>
      </c>
      <c r="AF5">
        <f>SAM_working3!AF5</f>
        <v>0</v>
      </c>
      <c r="AG5">
        <f>SAM_working3!AG5</f>
        <v>597.46424047361302</v>
      </c>
      <c r="AH5">
        <f>SAM_working3!AH5</f>
        <v>526.825648731348</v>
      </c>
      <c r="AI5">
        <f>SAM_working3!AI5</f>
        <v>1644.1699635448199</v>
      </c>
      <c r="AJ5">
        <v>100</v>
      </c>
      <c r="AK5">
        <f>SAM_working3!AK5</f>
        <v>530.53404239221504</v>
      </c>
      <c r="AL5">
        <f>SAM_working3!AL5</f>
        <v>1257.8953991860999</v>
      </c>
      <c r="AM5">
        <f>SAM_working3!AM5</f>
        <v>1947.48427576725</v>
      </c>
      <c r="AN5">
        <v>100</v>
      </c>
      <c r="AO5">
        <f>SAM_working3!AO5</f>
        <v>33.334101676623497</v>
      </c>
      <c r="AP5">
        <f>SAM_working3!AP5</f>
        <v>2968.9787161827999</v>
      </c>
      <c r="AQ5">
        <f>SAM_working3!AQ5</f>
        <v>47.197102851297601</v>
      </c>
      <c r="AR5">
        <f>SAM_working3!AR5</f>
        <v>11885.951804497499</v>
      </c>
      <c r="AS5">
        <f>SAM_working3!AS5</f>
        <v>201.12990548321699</v>
      </c>
      <c r="AT5">
        <f>SAM_working3!AT5</f>
        <v>0</v>
      </c>
      <c r="AU5">
        <f>SAM_working3!AU5</f>
        <v>0</v>
      </c>
      <c r="AV5">
        <f>SAM_working3!AV5</f>
        <v>0</v>
      </c>
      <c r="AW5">
        <f>SAM_working3!AW5</f>
        <v>0</v>
      </c>
      <c r="AX5">
        <f>SAM_working3!AX5</f>
        <v>0</v>
      </c>
      <c r="AY5">
        <f>SAM_working3!AY5</f>
        <v>0</v>
      </c>
      <c r="AZ5">
        <f>SAM_working3!AZ5</f>
        <v>370347.88389691798</v>
      </c>
      <c r="BA5">
        <f>SAM_working3!BA5</f>
        <v>0</v>
      </c>
      <c r="BB5">
        <f>SAM_working3!BB5</f>
        <v>119.081708988394</v>
      </c>
      <c r="BC5">
        <f>SAM_working3!BC5</f>
        <v>2576.8332481208699</v>
      </c>
      <c r="BD5">
        <f>SAM_working3!BD5</f>
        <v>2239.4449373624402</v>
      </c>
      <c r="BE5">
        <f>SAM_working3!BE5</f>
        <v>225.363848507017</v>
      </c>
      <c r="BF5">
        <f>SAM_working3!BF5</f>
        <v>4244.8025332561101</v>
      </c>
      <c r="BG5">
        <f>SAM_working3!BG5</f>
        <v>23005.469595553699</v>
      </c>
      <c r="BH5">
        <f>SAM_working3!BH5</f>
        <v>7461.6949538992903</v>
      </c>
      <c r="BI5">
        <f>SAM_working3!BI5</f>
        <v>9929.0228376718096</v>
      </c>
      <c r="BJ5">
        <f>SAM_working3!BJ5</f>
        <v>26235.709616577598</v>
      </c>
      <c r="BK5">
        <f>SAM_working3!BK5</f>
        <v>16387.433461840901</v>
      </c>
      <c r="BL5">
        <f>SAM_working3!BL5</f>
        <v>2450.9473052417402</v>
      </c>
      <c r="BM5">
        <f>SAM_working3!BM5</f>
        <v>2888.3485647816801</v>
      </c>
      <c r="BN5">
        <f>SAM_working3!BN5</f>
        <v>111.16012081036099</v>
      </c>
      <c r="BO5">
        <f>SAM_working3!BO5</f>
        <v>9301.7966835071402</v>
      </c>
      <c r="BP5">
        <f>SAM_working3!BP5</f>
        <v>0</v>
      </c>
      <c r="BQ5">
        <f>SAM_working3!BQ5</f>
        <v>719480.65787418804</v>
      </c>
      <c r="BR5">
        <f>SAM_working3!BR5</f>
        <v>108830.638494112</v>
      </c>
      <c r="BS5">
        <f>SAM_working3!BS5</f>
        <v>48645.404272542502</v>
      </c>
      <c r="BT5">
        <f>SAM_working3!BT5</f>
        <v>3241.0080707656002</v>
      </c>
      <c r="BU5">
        <f>SAM_working3!BU5</f>
        <v>4117955.3642816101</v>
      </c>
      <c r="BV5">
        <f>SAM_working3!BV5</f>
        <v>27469.930422345398</v>
      </c>
      <c r="BW5">
        <f>SAM_working3!BW5</f>
        <v>1004.61814379698</v>
      </c>
      <c r="BX5">
        <f>SAM_working3!BX5</f>
        <v>2890.33639736024</v>
      </c>
      <c r="BY5">
        <f>SAM_working3!BY5</f>
        <v>10350.8589773886</v>
      </c>
      <c r="BZ5">
        <f>SAM_working3!BZ5</f>
        <v>26834.871483516301</v>
      </c>
      <c r="CA5">
        <f>SAM_working3!CA5</f>
        <v>0</v>
      </c>
      <c r="CB5">
        <f>SAM_working3!CB5</f>
        <v>185543.914931557</v>
      </c>
      <c r="CC5">
        <f>SAM_working3!CC5</f>
        <v>687992.14640027203</v>
      </c>
      <c r="CD5">
        <f>SAM_working3!CD5</f>
        <v>14220552.1604777</v>
      </c>
      <c r="CE5">
        <f>SAM_working3!CE5</f>
        <v>1273.51180164677</v>
      </c>
      <c r="CF5">
        <f>SAM_working3!CF5</f>
        <v>2275.6203603118902</v>
      </c>
      <c r="CG5">
        <f>SAM_working3!CG5</f>
        <v>261013.93629592899</v>
      </c>
      <c r="CH5">
        <f>SAM_working3!CH5</f>
        <v>0</v>
      </c>
      <c r="CI5">
        <f>SAM_working3!CI5</f>
        <v>25809.2833273955</v>
      </c>
      <c r="CJ5">
        <f>SAM_working3!CJ5</f>
        <v>0</v>
      </c>
      <c r="CK5">
        <f>SAM_working3!CK5</f>
        <v>0</v>
      </c>
      <c r="CL5">
        <f>SAM_working3!CL5</f>
        <v>0</v>
      </c>
      <c r="CM5">
        <f>SAM_working3!CM5</f>
        <v>0</v>
      </c>
      <c r="CN5">
        <f>SAM_working3!CN5</f>
        <v>0</v>
      </c>
      <c r="CO5">
        <f>SAM_working3!CO5</f>
        <v>67897754.626660705</v>
      </c>
      <c r="CP5">
        <f>SAM_working3!CP5</f>
        <v>63281798.041024603</v>
      </c>
      <c r="CQ5">
        <f>SAM_working3!CQ5</f>
        <v>50884302.956194602</v>
      </c>
      <c r="CR5">
        <f>SAM_working3!CR5</f>
        <v>57475102.559894197</v>
      </c>
      <c r="CS5">
        <f>SAM_working3!CS5</f>
        <v>136171504.848683</v>
      </c>
      <c r="CT5">
        <f>SAM_working3!CT5</f>
        <v>162615857.543286</v>
      </c>
      <c r="CU5">
        <f>SAM_working3!CU5</f>
        <v>294057533.58006954</v>
      </c>
      <c r="CV5">
        <f>SAM_working3!CV5</f>
        <v>217743727.93730932</v>
      </c>
      <c r="CW5">
        <f>SAM_working3!CW5</f>
        <v>437361993.79313266</v>
      </c>
      <c r="CX5">
        <f>SAM_working3!CX5</f>
        <v>99.996883340347495</v>
      </c>
      <c r="CY5">
        <f>SAM_working3!CY5</f>
        <v>584.92275636832198</v>
      </c>
      <c r="CZ5">
        <f>SAM_working3!CZ5</f>
        <v>0</v>
      </c>
      <c r="DA5">
        <f>SAM_working3!DA5</f>
        <v>18518553.514624499</v>
      </c>
      <c r="DB5">
        <f>SAM_working3!DB5</f>
        <v>6229453.5825458486</v>
      </c>
      <c r="DC5">
        <f>SAM_working3!DC5</f>
        <v>12718271.771790218</v>
      </c>
      <c r="DD5">
        <f>SAM_working3!DD5</f>
        <v>0</v>
      </c>
      <c r="DE5">
        <f>SAM_working3!DE5</f>
        <v>0</v>
      </c>
      <c r="DF5">
        <f>SAM_working3!DF5</f>
        <v>0</v>
      </c>
      <c r="DG5">
        <f>SAM_working3!DG5</f>
        <v>0</v>
      </c>
      <c r="DH5">
        <f>SAM_working3!DH5</f>
        <v>2074551212.7756801</v>
      </c>
      <c r="DI5" s="8">
        <f>SAM_working3!DI5</f>
        <v>10926805589.238945</v>
      </c>
      <c r="DJ5">
        <f t="shared" si="0"/>
        <v>17222593846.115238</v>
      </c>
    </row>
    <row r="6" spans="1:114">
      <c r="A6" t="s">
        <v>5</v>
      </c>
      <c r="B6">
        <f>SAM_working3!B6</f>
        <v>20004130.942457799</v>
      </c>
      <c r="C6">
        <f>SAM_working3!C6</f>
        <v>0</v>
      </c>
      <c r="D6">
        <f>SAM_working3!D6</f>
        <v>23836903.570210099</v>
      </c>
      <c r="E6">
        <f>SAM_working3!E6</f>
        <v>53965282.010933101</v>
      </c>
      <c r="F6">
        <f>SAM_working3!F6</f>
        <v>2276168496.2072701</v>
      </c>
      <c r="G6">
        <f>SAM_working3!G6</f>
        <v>280654.08153468202</v>
      </c>
      <c r="H6">
        <f>SAM_working3!H6</f>
        <v>194.50563269564299</v>
      </c>
      <c r="I6">
        <f>SAM_working3!I6</f>
        <v>832586.669576657</v>
      </c>
      <c r="J6">
        <f>SAM_working3!J6</f>
        <v>0</v>
      </c>
      <c r="K6">
        <f>SAM_working3!K6</f>
        <v>1.1188251274507399</v>
      </c>
      <c r="L6">
        <f>SAM_working3!L6</f>
        <v>185.11211036404299</v>
      </c>
      <c r="M6">
        <f>SAM_working3!M6</f>
        <v>5588.7797551819003</v>
      </c>
      <c r="N6">
        <f>SAM_working3!N6</f>
        <v>17730.174805270199</v>
      </c>
      <c r="O6">
        <f>SAM_working3!O6</f>
        <v>9551858964.3569908</v>
      </c>
      <c r="P6">
        <f>SAM_working3!P6</f>
        <v>309073.32772471698</v>
      </c>
      <c r="Q6">
        <f>SAM_working3!Q6</f>
        <v>1713479.00890016</v>
      </c>
      <c r="R6">
        <f>SAM_working3!R6</f>
        <v>5075172.9491796102</v>
      </c>
      <c r="S6">
        <f>SAM_working3!S6</f>
        <v>73504.489849569698</v>
      </c>
      <c r="T6">
        <f>SAM_working3!T6</f>
        <v>1255.9353623264401</v>
      </c>
      <c r="U6">
        <f>SAM_working3!U6</f>
        <v>572851.41429637896</v>
      </c>
      <c r="V6">
        <f>SAM_working3!V6</f>
        <v>22768.8484742785</v>
      </c>
      <c r="W6">
        <f>SAM_working3!W6</f>
        <v>2438.5705594036699</v>
      </c>
      <c r="X6">
        <f>SAM_working3!X6</f>
        <v>825.20671264931002</v>
      </c>
      <c r="Y6">
        <f>SAM_working3!Y6</f>
        <v>37515.769123239203</v>
      </c>
      <c r="Z6">
        <f>SAM_working3!Z6</f>
        <v>81566.0136890133</v>
      </c>
      <c r="AA6">
        <f>SAM_working3!AA6</f>
        <v>2138.1401108988498</v>
      </c>
      <c r="AB6">
        <f>SAM_working3!AB6</f>
        <v>410.55085775698598</v>
      </c>
      <c r="AC6">
        <f>SAM_working3!AC6</f>
        <v>2558.1697977113799</v>
      </c>
      <c r="AD6">
        <f>SAM_working3!AD6</f>
        <v>679.98761064175403</v>
      </c>
      <c r="AE6">
        <f>SAM_working3!AE6</f>
        <v>655.11861192092294</v>
      </c>
      <c r="AF6">
        <f>SAM_working3!AF6</f>
        <v>0</v>
      </c>
      <c r="AG6">
        <f>SAM_working3!AG6</f>
        <v>788.40955835544605</v>
      </c>
      <c r="AH6">
        <f>SAM_working3!AH6</f>
        <v>6113.9405378500296</v>
      </c>
      <c r="AI6">
        <f>SAM_working3!AI6</f>
        <v>1247973.4586097801</v>
      </c>
      <c r="AJ6">
        <f>SAM_working3!AJ6</f>
        <v>88381.354518808395</v>
      </c>
      <c r="AK6">
        <f>SAM_working3!AK6</f>
        <v>700.08894544618204</v>
      </c>
      <c r="AL6">
        <f>SAM_working3!AL6</f>
        <v>1659.9098137547201</v>
      </c>
      <c r="AM6">
        <f>SAM_working3!AM6</f>
        <v>2569.88638607843</v>
      </c>
      <c r="AN6">
        <f>SAM_working3!AN6</f>
        <v>4660.1209379987404</v>
      </c>
      <c r="AO6">
        <f>SAM_working3!AO6</f>
        <v>43.987443265573901</v>
      </c>
      <c r="AP6">
        <f>SAM_working3!AP6</f>
        <v>3917.8431775880899</v>
      </c>
      <c r="AQ6">
        <f>SAM_working3!AQ6</f>
        <v>62.280960924374398</v>
      </c>
      <c r="AR6">
        <f>SAM_working3!AR6</f>
        <v>15684.617384614599</v>
      </c>
      <c r="AS6">
        <f>SAM_working3!AS6</f>
        <v>102003.954992214</v>
      </c>
      <c r="AT6">
        <f>SAM_working3!AT6</f>
        <v>0</v>
      </c>
      <c r="AU6">
        <f>SAM_working3!AU6</f>
        <v>0</v>
      </c>
      <c r="AV6">
        <f>SAM_working3!AV6</f>
        <v>0</v>
      </c>
      <c r="AW6">
        <f>SAM_working3!AW6</f>
        <v>0</v>
      </c>
      <c r="AX6">
        <f>SAM_working3!AX6</f>
        <v>0</v>
      </c>
      <c r="AY6">
        <f>SAM_working3!AY6</f>
        <v>0</v>
      </c>
      <c r="AZ6">
        <f>SAM_working3!AZ6</f>
        <v>362728.33050449099</v>
      </c>
      <c r="BA6">
        <f>SAM_working3!BA6</f>
        <v>0</v>
      </c>
      <c r="BB6">
        <f>SAM_working3!BB6</f>
        <v>157.13937543329399</v>
      </c>
      <c r="BC6">
        <f>SAM_working3!BC6</f>
        <v>3400.3708096339701</v>
      </c>
      <c r="BD6">
        <f>SAM_working3!BD6</f>
        <v>2955.1555966389801</v>
      </c>
      <c r="BE6">
        <f>SAM_working3!BE6</f>
        <v>297.38853011496298</v>
      </c>
      <c r="BF6">
        <f>SAM_working3!BF6</f>
        <v>5601.4112039536103</v>
      </c>
      <c r="BG6">
        <f>SAM_working3!BG6</f>
        <v>30357.8539013687</v>
      </c>
      <c r="BH6">
        <f>SAM_working3!BH6</f>
        <v>9846.39954103934</v>
      </c>
      <c r="BI6">
        <f>SAM_working3!BI6</f>
        <v>13102.2678514525</v>
      </c>
      <c r="BJ6">
        <f>SAM_working3!BJ6</f>
        <v>34620.4556368946</v>
      </c>
      <c r="BK6">
        <f>SAM_working3!BK6</f>
        <v>21624.7405334041</v>
      </c>
      <c r="BL6">
        <f>SAM_working3!BL6</f>
        <v>3234.25261559809</v>
      </c>
      <c r="BM6">
        <f>SAM_working3!BM6</f>
        <v>3811.44420380868</v>
      </c>
      <c r="BN6">
        <f>SAM_working3!BN6</f>
        <v>146.686104067689</v>
      </c>
      <c r="BO6">
        <f>SAM_working3!BO6</f>
        <v>12274.584683666701</v>
      </c>
      <c r="BP6">
        <f>SAM_working3!BP6</f>
        <v>0</v>
      </c>
      <c r="BQ6">
        <f>SAM_working3!BQ6</f>
        <v>171482992.81401101</v>
      </c>
      <c r="BR6">
        <f>SAM_working3!BR6</f>
        <v>2023212.4915841599</v>
      </c>
      <c r="BS6">
        <f>SAM_working3!BS6</f>
        <v>1070195.11334541</v>
      </c>
      <c r="BT6">
        <f>SAM_working3!BT6</f>
        <v>4276.8111773069304</v>
      </c>
      <c r="BU6">
        <f>SAM_working3!BU6</f>
        <v>6709281.6375115998</v>
      </c>
      <c r="BV6">
        <f>SAM_working3!BV6</f>
        <v>36249.124625714998</v>
      </c>
      <c r="BW6">
        <f>SAM_working3!BW6</f>
        <v>1325.6869506348701</v>
      </c>
      <c r="BX6">
        <f>SAM_working3!BX6</f>
        <v>3814.0673335278798</v>
      </c>
      <c r="BY6">
        <f>SAM_working3!BY6</f>
        <v>13658.919818353301</v>
      </c>
      <c r="BZ6">
        <f>SAM_working3!BZ6</f>
        <v>35411.105371047997</v>
      </c>
      <c r="CA6">
        <f>SAM_working3!CA6</f>
        <v>0</v>
      </c>
      <c r="CB6">
        <f>SAM_working3!CB6</f>
        <v>36490752.375555001</v>
      </c>
      <c r="CC6">
        <f>SAM_working3!CC6</f>
        <v>2358002.8581903898</v>
      </c>
      <c r="CD6">
        <f>SAM_working3!CD6</f>
        <v>317424117.38011199</v>
      </c>
      <c r="CE6">
        <f>SAM_working3!CE6</f>
        <v>1680.51710726799</v>
      </c>
      <c r="CF6">
        <f>SAM_working3!CF6</f>
        <v>3002.8924272286899</v>
      </c>
      <c r="CG6">
        <f>SAM_working3!CG6</f>
        <v>178132.948223835</v>
      </c>
      <c r="CH6">
        <f>SAM_working3!CH6</f>
        <v>0</v>
      </c>
      <c r="CI6">
        <f>SAM_working3!CI6</f>
        <v>34057.746541437002</v>
      </c>
      <c r="CJ6">
        <f>SAM_working3!CJ6</f>
        <v>0</v>
      </c>
      <c r="CK6">
        <f>SAM_working3!CK6</f>
        <v>0</v>
      </c>
      <c r="CL6">
        <f>SAM_working3!CL6</f>
        <v>0</v>
      </c>
      <c r="CM6">
        <f>SAM_working3!CM6</f>
        <v>0</v>
      </c>
      <c r="CN6">
        <f>SAM_working3!CN6</f>
        <v>0</v>
      </c>
      <c r="CO6">
        <f>SAM_working3!CO6</f>
        <v>72814811.026466101</v>
      </c>
      <c r="CP6">
        <f>SAM_working3!CP6</f>
        <v>73927106.074376404</v>
      </c>
      <c r="CQ6">
        <f>SAM_working3!CQ6</f>
        <v>59091509.758134797</v>
      </c>
      <c r="CR6">
        <f>SAM_working3!CR6</f>
        <v>66499059.680129401</v>
      </c>
      <c r="CS6">
        <f>SAM_working3!CS6</f>
        <v>159817153.09028399</v>
      </c>
      <c r="CT6">
        <f>SAM_working3!CT6</f>
        <v>197986736.970305</v>
      </c>
      <c r="CU6">
        <f>SAM_working3!CU6</f>
        <v>310239257.47289097</v>
      </c>
      <c r="CV6">
        <f>SAM_working3!CV6</f>
        <v>246047521.24179599</v>
      </c>
      <c r="CW6">
        <f>SAM_working3!CW6</f>
        <v>483883567.43715501</v>
      </c>
      <c r="CX6">
        <f>SAM_working3!CX6</f>
        <v>131.95517537382401</v>
      </c>
      <c r="CY6">
        <f>SAM_working3!CY6</f>
        <v>2140964.2242888799</v>
      </c>
      <c r="CZ6">
        <f>SAM_working3!CZ6</f>
        <v>0</v>
      </c>
      <c r="DA6">
        <f>SAM_working3!DA6</f>
        <v>99671831.739711598</v>
      </c>
      <c r="DB6">
        <f>SAM_working3!DB6</f>
        <v>2954875.4348019501</v>
      </c>
      <c r="DC6">
        <f>SAM_working3!DC6</f>
        <v>38809810.378395803</v>
      </c>
      <c r="DD6">
        <f>SAM_working3!DD6</f>
        <v>0</v>
      </c>
      <c r="DE6">
        <f>SAM_working3!DE6</f>
        <v>0</v>
      </c>
      <c r="DF6">
        <f>SAM_working3!DF6</f>
        <v>0</v>
      </c>
      <c r="DG6">
        <f>SAM_working3!DG6</f>
        <v>57306791.385540999</v>
      </c>
      <c r="DH6">
        <f>SAM_working3!DH6</f>
        <v>45033692.275024503</v>
      </c>
      <c r="DI6">
        <f>SAM_working3!DI6</f>
        <v>3565568599.8771801</v>
      </c>
      <c r="DJ6">
        <f t="shared" si="0"/>
        <v>17956509913.876865</v>
      </c>
    </row>
    <row r="7" spans="1:114">
      <c r="A7" t="s">
        <v>6</v>
      </c>
      <c r="B7">
        <f>SAM_working3!B7</f>
        <v>26271.042314882201</v>
      </c>
      <c r="C7">
        <f>SAM_working3!C7</f>
        <v>0</v>
      </c>
      <c r="D7">
        <f>SAM_working3!D7</f>
        <v>435.11687667099699</v>
      </c>
      <c r="E7">
        <f>SAM_working3!E7</f>
        <v>0</v>
      </c>
      <c r="F7">
        <f>SAM_working3!F7</f>
        <v>25724.501224816799</v>
      </c>
      <c r="G7">
        <f>SAM_working3!G7</f>
        <v>18717017.4328252</v>
      </c>
      <c r="H7">
        <f>SAM_working3!H7</f>
        <v>0</v>
      </c>
      <c r="I7">
        <f>SAM_working3!I7</f>
        <v>6178.0757272463097</v>
      </c>
      <c r="J7">
        <f>SAM_working3!J7</f>
        <v>0</v>
      </c>
      <c r="K7">
        <f>SAM_working3!K7</f>
        <v>421.35742438186702</v>
      </c>
      <c r="L7">
        <f>SAM_working3!L7</f>
        <v>6.8234766022794897</v>
      </c>
      <c r="M7">
        <f>SAM_working3!M7</f>
        <v>0</v>
      </c>
      <c r="N7">
        <f>SAM_working3!N7</f>
        <v>5849.4682790819097</v>
      </c>
      <c r="O7">
        <f>SAM_working3!O7</f>
        <v>78494311.939821899</v>
      </c>
      <c r="P7">
        <f>SAM_working3!P7</f>
        <v>14372045.881715801</v>
      </c>
      <c r="Q7">
        <f>SAM_working3!Q7</f>
        <v>680.95767699736496</v>
      </c>
      <c r="R7">
        <f>SAM_working3!R7</f>
        <v>0</v>
      </c>
      <c r="S7">
        <f>SAM_working3!S7</f>
        <v>25732145.247529801</v>
      </c>
      <c r="T7">
        <f>SAM_working3!T7</f>
        <v>439672.61361901899</v>
      </c>
      <c r="U7">
        <f>SAM_working3!U7</f>
        <v>200321592.790351</v>
      </c>
      <c r="V7">
        <f>SAM_working3!V7</f>
        <v>7649702.5232077502</v>
      </c>
      <c r="W7">
        <f>SAM_working3!W7</f>
        <v>502738.933495779</v>
      </c>
      <c r="X7">
        <f>SAM_working3!X7</f>
        <v>0</v>
      </c>
      <c r="Y7">
        <f>SAM_working3!Y7</f>
        <v>12986809.0682342</v>
      </c>
      <c r="Z7">
        <f>SAM_working3!Z7</f>
        <v>28046349.1361214</v>
      </c>
      <c r="AA7">
        <f>SAM_working3!AA7</f>
        <v>101741.613392435</v>
      </c>
      <c r="AB7">
        <f>SAM_working3!AB7</f>
        <v>0</v>
      </c>
      <c r="AC7">
        <f>SAM_working3!AC7</f>
        <v>0</v>
      </c>
      <c r="AD7">
        <f>SAM_working3!AD7</f>
        <v>0</v>
      </c>
      <c r="AE7">
        <f>SAM_working3!AE7</f>
        <v>0</v>
      </c>
      <c r="AF7">
        <f>SAM_working3!AF7</f>
        <v>0</v>
      </c>
      <c r="AG7">
        <f>SAM_working3!AG7</f>
        <v>0</v>
      </c>
      <c r="AH7">
        <f>SAM_working3!AH7</f>
        <v>1896971.7069047301</v>
      </c>
      <c r="AI7">
        <f>SAM_working3!AI7</f>
        <v>12507925.2851467</v>
      </c>
      <c r="AJ7">
        <f>SAM_working3!AJ7</f>
        <v>163.18034043727201</v>
      </c>
      <c r="AK7">
        <f>SAM_working3!AK7</f>
        <v>959.32345628044095</v>
      </c>
      <c r="AL7">
        <f>SAM_working3!AL7</f>
        <v>0</v>
      </c>
      <c r="AM7">
        <f>SAM_working3!AM7</f>
        <v>0</v>
      </c>
      <c r="AN7">
        <f>SAM_working3!AN7</f>
        <v>591.30149104468398</v>
      </c>
      <c r="AO7">
        <f>SAM_working3!AO7</f>
        <v>0</v>
      </c>
      <c r="AP7">
        <f>SAM_working3!AP7</f>
        <v>364.23301872011302</v>
      </c>
      <c r="AQ7">
        <f>SAM_working3!AQ7</f>
        <v>0</v>
      </c>
      <c r="AR7">
        <f>SAM_working3!AR7</f>
        <v>0</v>
      </c>
      <c r="AS7">
        <f>SAM_working3!AS7</f>
        <v>41.405000862010198</v>
      </c>
      <c r="AT7">
        <f>SAM_working3!AT7</f>
        <v>0</v>
      </c>
      <c r="AU7">
        <f>SAM_working3!AU7</f>
        <v>0</v>
      </c>
      <c r="AV7">
        <f>SAM_working3!AV7</f>
        <v>0</v>
      </c>
      <c r="AW7">
        <f>SAM_working3!AW7</f>
        <v>0</v>
      </c>
      <c r="AX7">
        <f>SAM_working3!AX7</f>
        <v>0</v>
      </c>
      <c r="AY7">
        <f>SAM_working3!AY7</f>
        <v>0</v>
      </c>
      <c r="AZ7">
        <f>SAM_working3!AZ7</f>
        <v>1.8684839083975</v>
      </c>
      <c r="BA7">
        <f>SAM_working3!BA7</f>
        <v>0</v>
      </c>
      <c r="BB7">
        <f>SAM_working3!BB7</f>
        <v>0</v>
      </c>
      <c r="BC7">
        <f>SAM_working3!BC7</f>
        <v>0</v>
      </c>
      <c r="BD7">
        <f>SAM_working3!BD7</f>
        <v>0</v>
      </c>
      <c r="BE7">
        <f>SAM_working3!BE7</f>
        <v>0</v>
      </c>
      <c r="BF7">
        <f>SAM_working3!BF7</f>
        <v>0</v>
      </c>
      <c r="BG7">
        <f>SAM_working3!BG7</f>
        <v>0</v>
      </c>
      <c r="BH7">
        <f>SAM_working3!BH7</f>
        <v>0</v>
      </c>
      <c r="BI7">
        <f>SAM_working3!BI7</f>
        <v>0</v>
      </c>
      <c r="BJ7">
        <f>SAM_working3!BJ7</f>
        <v>0</v>
      </c>
      <c r="BK7">
        <f>SAM_working3!BK7</f>
        <v>2.26497894947852</v>
      </c>
      <c r="BL7">
        <f>SAM_working3!BL7</f>
        <v>0</v>
      </c>
      <c r="BM7">
        <f>SAM_working3!BM7</f>
        <v>0</v>
      </c>
      <c r="BN7">
        <f>SAM_working3!BN7</f>
        <v>28.635415053921498</v>
      </c>
      <c r="BO7">
        <f>SAM_working3!BO7</f>
        <v>0</v>
      </c>
      <c r="BP7">
        <f>SAM_working3!BP7</f>
        <v>0</v>
      </c>
      <c r="BQ7">
        <f>SAM_working3!BQ7</f>
        <v>4284158.4262254396</v>
      </c>
      <c r="BR7">
        <f>SAM_working3!BR7</f>
        <v>16.2534789233382</v>
      </c>
      <c r="BS7">
        <f>SAM_working3!BS7</f>
        <v>301460.37103174202</v>
      </c>
      <c r="BT7">
        <f>SAM_working3!BT7</f>
        <v>0</v>
      </c>
      <c r="BU7">
        <f>SAM_working3!BU7</f>
        <v>345652.33566414798</v>
      </c>
      <c r="BV7">
        <f>SAM_working3!BV7</f>
        <v>0</v>
      </c>
      <c r="BW7">
        <f>SAM_working3!BW7</f>
        <v>0</v>
      </c>
      <c r="BX7">
        <f>SAM_working3!BX7</f>
        <v>0</v>
      </c>
      <c r="BY7">
        <f>SAM_working3!BY7</f>
        <v>0</v>
      </c>
      <c r="BZ7">
        <f>SAM_working3!BZ7</f>
        <v>0</v>
      </c>
      <c r="CA7">
        <f>SAM_working3!CA7</f>
        <v>0</v>
      </c>
      <c r="CB7">
        <f>SAM_working3!CB7</f>
        <v>206.54915892370599</v>
      </c>
      <c r="CC7">
        <f>SAM_working3!CC7</f>
        <v>28.940259459620901</v>
      </c>
      <c r="CD7">
        <f>SAM_working3!CD7</f>
        <v>208.20817544594601</v>
      </c>
      <c r="CE7">
        <f>SAM_working3!CE7</f>
        <v>0</v>
      </c>
      <c r="CF7">
        <f>SAM_working3!CF7</f>
        <v>0</v>
      </c>
      <c r="CG7">
        <f>SAM_working3!CG7</f>
        <v>45.365127091786299</v>
      </c>
      <c r="CH7">
        <f>SAM_working3!CH7</f>
        <v>0</v>
      </c>
      <c r="CI7">
        <f>SAM_working3!CI7</f>
        <v>0</v>
      </c>
      <c r="CJ7">
        <f>SAM_working3!CJ7</f>
        <v>0</v>
      </c>
      <c r="CK7">
        <f>SAM_working3!CK7</f>
        <v>0</v>
      </c>
      <c r="CL7">
        <f>SAM_working3!CL7</f>
        <v>0</v>
      </c>
      <c r="CM7">
        <f>SAM_working3!CM7</f>
        <v>0</v>
      </c>
      <c r="CN7">
        <f>SAM_working3!CN7</f>
        <v>0</v>
      </c>
      <c r="CO7">
        <f>SAM_working3!CO7</f>
        <v>4072.2602265052501</v>
      </c>
      <c r="CP7">
        <f>SAM_working3!CP7</f>
        <v>4560.4274905427301</v>
      </c>
      <c r="CQ7">
        <f>SAM_working3!CQ7</f>
        <v>3774.9106550920401</v>
      </c>
      <c r="CR7">
        <f>SAM_working3!CR7</f>
        <v>4500.5543189436703</v>
      </c>
      <c r="CS7">
        <f>SAM_working3!CS7</f>
        <v>11307.0956453124</v>
      </c>
      <c r="CT7">
        <f>SAM_working3!CT7</f>
        <v>15129.2256019702</v>
      </c>
      <c r="CU7">
        <f>SAM_working3!CU7</f>
        <v>25903.500940649599</v>
      </c>
      <c r="CV7">
        <f>SAM_working3!CV7</f>
        <v>20151.828295971602</v>
      </c>
      <c r="CW7">
        <f>SAM_working3!CW7</f>
        <v>43258.420319287099</v>
      </c>
      <c r="CX7">
        <f>SAM_working3!CX7</f>
        <v>380.22431186098902</v>
      </c>
      <c r="CY7">
        <f>SAM_working3!CY7</f>
        <v>0</v>
      </c>
      <c r="CZ7">
        <f>SAM_working3!CZ7</f>
        <v>0</v>
      </c>
      <c r="DA7">
        <f>SAM_working3!DA7</f>
        <v>12202.280802036001</v>
      </c>
      <c r="DB7">
        <f>SAM_working3!DB7</f>
        <v>614.938223721545</v>
      </c>
      <c r="DC7">
        <f>SAM_working3!DC7</f>
        <v>181.563743042005</v>
      </c>
      <c r="DD7">
        <f>SAM_working3!DD7</f>
        <v>0</v>
      </c>
      <c r="DE7">
        <f>SAM_working3!DE7</f>
        <v>0</v>
      </c>
      <c r="DF7">
        <f>SAM_working3!DF7</f>
        <v>0</v>
      </c>
      <c r="DG7">
        <f>SAM_working3!DG7</f>
        <v>5845719.2850371096</v>
      </c>
      <c r="DH7">
        <f>SAM_working3!DH7</f>
        <v>81326849.407854602</v>
      </c>
      <c r="DI7">
        <f>SAM_working3!DI7</f>
        <v>312551434.94958001</v>
      </c>
      <c r="DJ7">
        <f t="shared" si="0"/>
        <v>806638561.04971933</v>
      </c>
    </row>
    <row r="8" spans="1:114">
      <c r="A8" t="s">
        <v>7</v>
      </c>
      <c r="B8">
        <f>SAM_working3!B8</f>
        <v>0</v>
      </c>
      <c r="C8">
        <f>SAM_working3!C8</f>
        <v>0</v>
      </c>
      <c r="D8">
        <f>SAM_working3!D8</f>
        <v>0</v>
      </c>
      <c r="E8">
        <f>SAM_working3!E8</f>
        <v>0</v>
      </c>
      <c r="F8">
        <f>SAM_working3!F8</f>
        <v>0</v>
      </c>
      <c r="G8">
        <f>SAM_working3!G8</f>
        <v>0</v>
      </c>
      <c r="H8">
        <f>SAM_working3!H8</f>
        <v>0</v>
      </c>
      <c r="I8">
        <f>SAM_working3!I8</f>
        <v>0</v>
      </c>
      <c r="J8">
        <f>SAM_working3!J8</f>
        <v>0</v>
      </c>
      <c r="K8">
        <f>SAM_working3!K8</f>
        <v>0</v>
      </c>
      <c r="L8">
        <f>SAM_working3!L8</f>
        <v>0</v>
      </c>
      <c r="M8">
        <f>SAM_working3!M8</f>
        <v>0</v>
      </c>
      <c r="N8">
        <f>SAM_working3!N8</f>
        <v>0</v>
      </c>
      <c r="O8">
        <f>SAM_working3!O8</f>
        <v>44900790.455039799</v>
      </c>
      <c r="P8">
        <f>SAM_working3!P8</f>
        <v>0</v>
      </c>
      <c r="Q8">
        <f>SAM_working3!Q8</f>
        <v>0</v>
      </c>
      <c r="R8">
        <f>SAM_working3!R8</f>
        <v>0</v>
      </c>
      <c r="S8">
        <f>SAM_working3!S8</f>
        <v>0</v>
      </c>
      <c r="T8">
        <f>SAM_working3!T8</f>
        <v>0</v>
      </c>
      <c r="U8">
        <f>SAM_working3!U8</f>
        <v>0</v>
      </c>
      <c r="V8">
        <f>SAM_working3!V8</f>
        <v>0</v>
      </c>
      <c r="W8">
        <f>SAM_working3!W8</f>
        <v>0</v>
      </c>
      <c r="X8">
        <f>SAM_working3!X8</f>
        <v>0</v>
      </c>
      <c r="Y8">
        <f>SAM_working3!Y8</f>
        <v>69107.702997459201</v>
      </c>
      <c r="Z8">
        <f>SAM_working3!Z8</f>
        <v>0</v>
      </c>
      <c r="AA8">
        <f>SAM_working3!AA8</f>
        <v>0</v>
      </c>
      <c r="AB8">
        <f>SAM_working3!AB8</f>
        <v>0</v>
      </c>
      <c r="AC8">
        <f>SAM_working3!AC8</f>
        <v>0</v>
      </c>
      <c r="AD8">
        <f>SAM_working3!AD8</f>
        <v>0</v>
      </c>
      <c r="AE8">
        <f>SAM_working3!AE8</f>
        <v>0</v>
      </c>
      <c r="AF8">
        <f>SAM_working3!AF8</f>
        <v>0</v>
      </c>
      <c r="AG8">
        <f>SAM_working3!AG8</f>
        <v>0</v>
      </c>
      <c r="AH8">
        <f>SAM_working3!AH8</f>
        <v>0</v>
      </c>
      <c r="AI8">
        <f>SAM_working3!AI8</f>
        <v>0</v>
      </c>
      <c r="AJ8">
        <f>SAM_working3!AJ8</f>
        <v>0</v>
      </c>
      <c r="AK8">
        <f>SAM_working3!AK8</f>
        <v>0</v>
      </c>
      <c r="AL8">
        <f>SAM_working3!AL8</f>
        <v>0</v>
      </c>
      <c r="AM8">
        <f>SAM_working3!AM8</f>
        <v>0</v>
      </c>
      <c r="AN8">
        <f>SAM_working3!AN8</f>
        <v>4618407.1917085601</v>
      </c>
      <c r="AO8">
        <f>SAM_working3!AO8</f>
        <v>0</v>
      </c>
      <c r="AP8">
        <f>SAM_working3!AP8</f>
        <v>0</v>
      </c>
      <c r="AQ8">
        <f>SAM_working3!AQ8</f>
        <v>0</v>
      </c>
      <c r="AR8">
        <f>SAM_working3!AR8</f>
        <v>0</v>
      </c>
      <c r="AS8">
        <f>SAM_working3!AS8</f>
        <v>0</v>
      </c>
      <c r="AT8">
        <f>SAM_working3!AT8</f>
        <v>0</v>
      </c>
      <c r="AU8">
        <f>SAM_working3!AU8</f>
        <v>0</v>
      </c>
      <c r="AV8">
        <f>SAM_working3!AV8</f>
        <v>0</v>
      </c>
      <c r="AW8">
        <f>SAM_working3!AW8</f>
        <v>0</v>
      </c>
      <c r="AX8">
        <f>SAM_working3!AX8</f>
        <v>0</v>
      </c>
      <c r="AY8">
        <f>SAM_working3!AY8</f>
        <v>0</v>
      </c>
      <c r="AZ8">
        <f>SAM_working3!AZ8</f>
        <v>2999.57214909306</v>
      </c>
      <c r="BA8">
        <f>SAM_working3!BA8</f>
        <v>0</v>
      </c>
      <c r="BB8">
        <f>SAM_working3!BB8</f>
        <v>0</v>
      </c>
      <c r="BC8">
        <f>SAM_working3!BC8</f>
        <v>0</v>
      </c>
      <c r="BD8">
        <f>SAM_working3!BD8</f>
        <v>0</v>
      </c>
      <c r="BE8">
        <f>SAM_working3!BE8</f>
        <v>0</v>
      </c>
      <c r="BF8">
        <f>SAM_working3!BF8</f>
        <v>0</v>
      </c>
      <c r="BG8">
        <f>SAM_working3!BG8</f>
        <v>0</v>
      </c>
      <c r="BH8">
        <f>SAM_working3!BH8</f>
        <v>0</v>
      </c>
      <c r="BI8">
        <f>SAM_working3!BI8</f>
        <v>0</v>
      </c>
      <c r="BJ8">
        <f>SAM_working3!BJ8</f>
        <v>0</v>
      </c>
      <c r="BK8">
        <f>SAM_working3!BK8</f>
        <v>0</v>
      </c>
      <c r="BL8">
        <f>SAM_working3!BL8</f>
        <v>0</v>
      </c>
      <c r="BM8">
        <f>SAM_working3!BM8</f>
        <v>0</v>
      </c>
      <c r="BN8">
        <f>SAM_working3!BN8</f>
        <v>0</v>
      </c>
      <c r="BO8">
        <f>SAM_working3!BO8</f>
        <v>0</v>
      </c>
      <c r="BP8">
        <f>SAM_working3!BP8</f>
        <v>0</v>
      </c>
      <c r="BQ8">
        <f>SAM_working3!BQ8</f>
        <v>401153.579994175</v>
      </c>
      <c r="BR8">
        <f>SAM_working3!BR8</f>
        <v>0</v>
      </c>
      <c r="BS8">
        <f>SAM_working3!BS8</f>
        <v>0</v>
      </c>
      <c r="BT8">
        <f>SAM_working3!BT8</f>
        <v>0</v>
      </c>
      <c r="BU8">
        <f>SAM_working3!BU8</f>
        <v>584992.12509632704</v>
      </c>
      <c r="BV8">
        <f>SAM_working3!BV8</f>
        <v>0</v>
      </c>
      <c r="BW8">
        <f>SAM_working3!BW8</f>
        <v>0</v>
      </c>
      <c r="BX8">
        <f>SAM_working3!BX8</f>
        <v>0</v>
      </c>
      <c r="BY8">
        <f>SAM_working3!BY8</f>
        <v>0</v>
      </c>
      <c r="BZ8">
        <f>SAM_working3!BZ8</f>
        <v>0</v>
      </c>
      <c r="CA8">
        <f>SAM_working3!CA8</f>
        <v>0</v>
      </c>
      <c r="CB8">
        <f>SAM_working3!CB8</f>
        <v>2253892.1922114901</v>
      </c>
      <c r="CC8">
        <f>SAM_working3!CC8</f>
        <v>3517546.3229235099</v>
      </c>
      <c r="CD8">
        <f>SAM_working3!CD8</f>
        <v>63700216.474466398</v>
      </c>
      <c r="CE8">
        <f>SAM_working3!CE8</f>
        <v>0</v>
      </c>
      <c r="CF8">
        <f>SAM_working3!CF8</f>
        <v>0</v>
      </c>
      <c r="CG8">
        <f>SAM_working3!CG8</f>
        <v>1333627.60016964</v>
      </c>
      <c r="CH8">
        <f>SAM_working3!CH8</f>
        <v>0</v>
      </c>
      <c r="CI8">
        <f>SAM_working3!CI8</f>
        <v>1312.88514309061</v>
      </c>
      <c r="CJ8">
        <f>SAM_working3!CJ8</f>
        <v>0</v>
      </c>
      <c r="CK8">
        <f>SAM_working3!CK8</f>
        <v>0</v>
      </c>
      <c r="CL8">
        <f>SAM_working3!CL8</f>
        <v>0</v>
      </c>
      <c r="CM8">
        <f>SAM_working3!CM8</f>
        <v>0</v>
      </c>
      <c r="CN8">
        <f>SAM_working3!CN8</f>
        <v>0</v>
      </c>
      <c r="CO8">
        <f>SAM_working3!CO8</f>
        <v>7051646.9533646703</v>
      </c>
      <c r="CP8">
        <f>SAM_working3!CP8</f>
        <v>5413076.1428176695</v>
      </c>
      <c r="CQ8">
        <f>SAM_working3!CQ8</f>
        <v>3636610.1247154698</v>
      </c>
      <c r="CR8">
        <f>SAM_working3!CR8</f>
        <v>6670115.2679724405</v>
      </c>
      <c r="CS8">
        <f>SAM_working3!CS8</f>
        <v>6224911.4109399803</v>
      </c>
      <c r="CT8">
        <f>SAM_working3!CT8</f>
        <v>13966018.7559774</v>
      </c>
      <c r="CU8">
        <f>SAM_working3!CU8</f>
        <v>21297171.738558799</v>
      </c>
      <c r="CV8">
        <f>SAM_working3!CV8</f>
        <v>11960841.7650942</v>
      </c>
      <c r="CW8">
        <f>SAM_working3!CW8</f>
        <v>27860890.0315313</v>
      </c>
      <c r="CX8">
        <f>SAM_working3!CX8</f>
        <v>0</v>
      </c>
      <c r="CY8">
        <f>SAM_working3!CY8</f>
        <v>0</v>
      </c>
      <c r="CZ8">
        <f>SAM_working3!CZ8</f>
        <v>0</v>
      </c>
      <c r="DA8">
        <f>SAM_working3!DA8</f>
        <v>3353589.6967152501</v>
      </c>
      <c r="DB8">
        <f>SAM_working3!DB8</f>
        <v>463624.10441881302</v>
      </c>
      <c r="DC8">
        <f>SAM_working3!DC8</f>
        <v>5535505.3869289802</v>
      </c>
      <c r="DD8">
        <f>SAM_working3!DD8</f>
        <v>0</v>
      </c>
      <c r="DE8">
        <f>SAM_working3!DE8</f>
        <v>0</v>
      </c>
      <c r="DF8">
        <f>SAM_working3!DF8</f>
        <v>0</v>
      </c>
      <c r="DG8">
        <f>SAM_working3!DG8</f>
        <v>94697.440785796105</v>
      </c>
      <c r="DH8">
        <f>SAM_working3!DH8</f>
        <v>79598687.247434303</v>
      </c>
      <c r="DI8">
        <f>SAM_working3!DI8</f>
        <v>2596621.2217176701</v>
      </c>
      <c r="DJ8">
        <f t="shared" si="0"/>
        <v>317108053.39087224</v>
      </c>
    </row>
    <row r="9" spans="1:114">
      <c r="A9" t="s">
        <v>8</v>
      </c>
      <c r="B9">
        <f>SAM_working3!B9</f>
        <v>1071426862.11158</v>
      </c>
      <c r="C9">
        <f>SAM_working3!C9</f>
        <v>320818.79563038709</v>
      </c>
      <c r="D9">
        <f>SAM_working3!D9</f>
        <v>1827683044.3858278</v>
      </c>
      <c r="E9">
        <f>SAM_working3!E9</f>
        <v>2394517778.273922</v>
      </c>
      <c r="F9">
        <f>SAM_working3!F9</f>
        <v>415039569.28338498</v>
      </c>
      <c r="G9">
        <f>SAM_working3!G9</f>
        <v>32537106.1974365</v>
      </c>
      <c r="H9">
        <f>SAM_working3!H9</f>
        <v>27856.388829474501</v>
      </c>
      <c r="I9">
        <f>SAM_working3!I9</f>
        <v>0</v>
      </c>
      <c r="J9">
        <f>SAM_working3!J9</f>
        <v>0</v>
      </c>
      <c r="K9">
        <f>SAM_working3!K9</f>
        <v>0</v>
      </c>
      <c r="L9">
        <f>SAM_working3!L9</f>
        <v>0</v>
      </c>
      <c r="M9">
        <f>SAM_working3!M9</f>
        <v>0</v>
      </c>
      <c r="N9">
        <f>SAM_working3!N9</f>
        <v>0</v>
      </c>
      <c r="O9">
        <f>SAM_working3!O9</f>
        <v>0</v>
      </c>
      <c r="P9">
        <f>SAM_working3!P9</f>
        <v>0</v>
      </c>
      <c r="Q9">
        <f>SAM_working3!Q9</f>
        <v>0</v>
      </c>
      <c r="R9">
        <f>SAM_working3!R9</f>
        <v>0</v>
      </c>
      <c r="S9">
        <f>SAM_working3!S9</f>
        <v>0</v>
      </c>
      <c r="T9">
        <f>SAM_working3!T9</f>
        <v>0</v>
      </c>
      <c r="U9">
        <f>SAM_working3!U9</f>
        <v>0</v>
      </c>
      <c r="V9">
        <f>SAM_working3!V9</f>
        <v>0</v>
      </c>
      <c r="W9">
        <f>SAM_working3!W9</f>
        <v>0</v>
      </c>
      <c r="X9">
        <f>SAM_working3!X9</f>
        <v>0</v>
      </c>
      <c r="Y9">
        <f>SAM_working3!Y9</f>
        <v>0</v>
      </c>
      <c r="Z9">
        <f>SAM_working3!Z9</f>
        <v>0</v>
      </c>
      <c r="AA9">
        <f>SAM_working3!AA9</f>
        <v>0</v>
      </c>
      <c r="AB9">
        <f>SAM_working3!AB9</f>
        <v>0</v>
      </c>
      <c r="AC9">
        <f>SAM_working3!AC9</f>
        <v>0</v>
      </c>
      <c r="AD9">
        <f>SAM_working3!AD9</f>
        <v>0</v>
      </c>
      <c r="AE9">
        <f>SAM_working3!AE9</f>
        <v>0</v>
      </c>
      <c r="AF9">
        <f>SAM_working3!AF9</f>
        <v>0</v>
      </c>
      <c r="AG9">
        <f>SAM_working3!AG9</f>
        <v>0</v>
      </c>
      <c r="AH9">
        <f>SAM_working3!AH9</f>
        <v>0</v>
      </c>
      <c r="AI9">
        <f>SAM_working3!AI9</f>
        <v>0</v>
      </c>
      <c r="AJ9">
        <f>SAM_working3!AJ9</f>
        <v>0</v>
      </c>
      <c r="AK9">
        <f>SAM_working3!AK9</f>
        <v>0</v>
      </c>
      <c r="AL9">
        <f>SAM_working3!AL9</f>
        <v>0</v>
      </c>
      <c r="AM9">
        <f>SAM_working3!AM9</f>
        <v>0</v>
      </c>
      <c r="AN9">
        <f>SAM_working3!AN9</f>
        <v>0</v>
      </c>
      <c r="AO9">
        <f>SAM_working3!AO9</f>
        <v>0</v>
      </c>
      <c r="AP9">
        <f>SAM_working3!AP9</f>
        <v>0</v>
      </c>
      <c r="AQ9">
        <f>SAM_working3!AQ9</f>
        <v>0</v>
      </c>
      <c r="AR9">
        <f>SAM_working3!AR9</f>
        <v>0</v>
      </c>
      <c r="AS9">
        <f>SAM_working3!AS9</f>
        <v>0</v>
      </c>
      <c r="AT9">
        <f>SAM_working3!AT9</f>
        <v>0</v>
      </c>
      <c r="AU9">
        <f>SAM_working3!AU9</f>
        <v>0</v>
      </c>
      <c r="AV9">
        <f>SAM_working3!AV9</f>
        <v>0</v>
      </c>
      <c r="AW9">
        <f>SAM_working3!AW9</f>
        <v>0</v>
      </c>
      <c r="AX9">
        <f>SAM_working3!AX9</f>
        <v>0</v>
      </c>
      <c r="AY9">
        <f>SAM_working3!AY9</f>
        <v>0</v>
      </c>
      <c r="AZ9">
        <f>SAM_working3!AZ9</f>
        <v>0</v>
      </c>
      <c r="BA9">
        <f>SAM_working3!BA9</f>
        <v>0</v>
      </c>
      <c r="BB9">
        <f>SAM_working3!BB9</f>
        <v>0</v>
      </c>
      <c r="BC9">
        <f>SAM_working3!BC9</f>
        <v>0</v>
      </c>
      <c r="BD9">
        <f>SAM_working3!BD9</f>
        <v>0</v>
      </c>
      <c r="BE9">
        <f>SAM_working3!BE9</f>
        <v>0</v>
      </c>
      <c r="BF9">
        <f>SAM_working3!BF9</f>
        <v>0</v>
      </c>
      <c r="BG9">
        <f>SAM_working3!BG9</f>
        <v>0</v>
      </c>
      <c r="BH9">
        <f>SAM_working3!BH9</f>
        <v>0</v>
      </c>
      <c r="BI9">
        <f>SAM_working3!BI9</f>
        <v>0</v>
      </c>
      <c r="BJ9">
        <f>SAM_working3!BJ9</f>
        <v>0</v>
      </c>
      <c r="BK9">
        <f>SAM_working3!BK9</f>
        <v>0</v>
      </c>
      <c r="BL9">
        <f>SAM_working3!BL9</f>
        <v>0</v>
      </c>
      <c r="BM9">
        <f>SAM_working3!BM9</f>
        <v>0</v>
      </c>
      <c r="BN9">
        <f>SAM_working3!BN9</f>
        <v>0</v>
      </c>
      <c r="BO9">
        <f>SAM_working3!BO9</f>
        <v>0</v>
      </c>
      <c r="BP9">
        <f>SAM_working3!BP9</f>
        <v>0</v>
      </c>
      <c r="BQ9">
        <f>SAM_working3!BQ9</f>
        <v>97216934.067463905</v>
      </c>
      <c r="BR9">
        <f>SAM_working3!BR9</f>
        <v>3227933.1723494101</v>
      </c>
      <c r="BS9">
        <f>SAM_working3!BS9</f>
        <v>0</v>
      </c>
      <c r="BT9">
        <f>SAM_working3!BT9</f>
        <v>0</v>
      </c>
      <c r="BU9">
        <f>SAM_working3!BU9</f>
        <v>0</v>
      </c>
      <c r="BV9">
        <f>SAM_working3!BV9</f>
        <v>0</v>
      </c>
      <c r="BW9">
        <f>SAM_working3!BW9</f>
        <v>0</v>
      </c>
      <c r="BX9">
        <f>SAM_working3!BX9</f>
        <v>0</v>
      </c>
      <c r="BY9">
        <f>SAM_working3!BY9</f>
        <v>0</v>
      </c>
      <c r="BZ9">
        <f>SAM_working3!BZ9</f>
        <v>0</v>
      </c>
      <c r="CA9">
        <f>SAM_working3!CA9</f>
        <v>0</v>
      </c>
      <c r="CB9">
        <f>SAM_working3!CB9</f>
        <v>0</v>
      </c>
      <c r="CC9">
        <f>SAM_working3!CC9</f>
        <v>0</v>
      </c>
      <c r="CD9">
        <f>SAM_working3!CD9</f>
        <v>0</v>
      </c>
      <c r="CE9">
        <f>SAM_working3!CE9</f>
        <v>0</v>
      </c>
      <c r="CF9">
        <f>SAM_working3!CF9</f>
        <v>0</v>
      </c>
      <c r="CG9">
        <f>SAM_working3!CG9</f>
        <v>0</v>
      </c>
      <c r="CH9">
        <f>SAM_working3!CH9</f>
        <v>0</v>
      </c>
      <c r="CI9">
        <f>SAM_working3!CI9</f>
        <v>0</v>
      </c>
      <c r="CJ9">
        <f>SAM_working3!CJ9</f>
        <v>0</v>
      </c>
      <c r="CK9">
        <f>SAM_working3!CK9</f>
        <v>0</v>
      </c>
      <c r="CL9">
        <f>SAM_working3!CL9</f>
        <v>0</v>
      </c>
      <c r="CM9">
        <f>SAM_working3!CM9</f>
        <v>0</v>
      </c>
      <c r="CN9">
        <f>SAM_working3!CN9</f>
        <v>0</v>
      </c>
      <c r="CO9">
        <f>SAM_working3!CO9</f>
        <v>1933651.45295034</v>
      </c>
      <c r="CP9">
        <f>SAM_working3!CP9</f>
        <v>2132879.6871353202</v>
      </c>
      <c r="CQ9">
        <f>SAM_working3!CQ9</f>
        <v>1945303.5408109501</v>
      </c>
      <c r="CR9">
        <f>SAM_working3!CR9</f>
        <v>1986615.9132578899</v>
      </c>
      <c r="CS9">
        <f>SAM_working3!CS9</f>
        <v>5350633.9670643704</v>
      </c>
      <c r="CT9">
        <f>SAM_working3!CT9</f>
        <v>4735380.8186218701</v>
      </c>
      <c r="CU9">
        <f>SAM_working3!CU9</f>
        <v>6753597.8404015098</v>
      </c>
      <c r="CV9">
        <f>SAM_working3!CV9</f>
        <v>6411981.4795923401</v>
      </c>
      <c r="CW9">
        <f>SAM_working3!CW9</f>
        <v>12130746.749476399</v>
      </c>
      <c r="CX9">
        <f>SAM_working3!CX9</f>
        <v>0</v>
      </c>
      <c r="CY9">
        <f>SAM_working3!CY9</f>
        <v>0</v>
      </c>
      <c r="CZ9">
        <f>SAM_working3!CZ9</f>
        <v>0</v>
      </c>
      <c r="DA9">
        <f>SAM_working3!DA9</f>
        <v>1268897025.93536</v>
      </c>
      <c r="DB9">
        <f>SAM_working3!DB9</f>
        <v>0</v>
      </c>
      <c r="DC9">
        <f>SAM_working3!DC9</f>
        <v>0</v>
      </c>
      <c r="DD9">
        <f>SAM_working3!DD9</f>
        <v>0</v>
      </c>
      <c r="DE9">
        <f>SAM_working3!DE9</f>
        <v>0</v>
      </c>
      <c r="DF9">
        <f>SAM_working3!DF9</f>
        <v>0</v>
      </c>
      <c r="DG9">
        <f>SAM_working3!DG9</f>
        <v>0</v>
      </c>
      <c r="DH9">
        <f>SAM_working3!DH9</f>
        <v>36054972.959648401</v>
      </c>
      <c r="DI9">
        <f>SAM_working3!DI9</f>
        <v>7574190213.5856504</v>
      </c>
      <c r="DJ9">
        <f t="shared" si="0"/>
        <v>14764520906.606392</v>
      </c>
    </row>
    <row r="10" spans="1:114">
      <c r="A10" t="s">
        <v>9</v>
      </c>
      <c r="B10">
        <f>SAM_working3!B10</f>
        <v>4173471.26477058</v>
      </c>
      <c r="C10">
        <f>SAM_working3!C10</f>
        <v>0</v>
      </c>
      <c r="D10">
        <f>SAM_working3!D10</f>
        <v>2946357.3750663502</v>
      </c>
      <c r="E10">
        <f>SAM_working3!E10</f>
        <v>1792671.4966201501</v>
      </c>
      <c r="F10">
        <f>SAM_working3!F10</f>
        <v>3992392.5992723</v>
      </c>
      <c r="G10">
        <f>SAM_working3!G10</f>
        <v>2679.2507717707399</v>
      </c>
      <c r="H10">
        <f>SAM_working3!H10</f>
        <v>3947.16004209327</v>
      </c>
      <c r="I10">
        <f>SAM_working3!I10</f>
        <v>2106.7941877448802</v>
      </c>
      <c r="J10">
        <f>SAM_working3!J10</f>
        <v>117349623.994983</v>
      </c>
      <c r="K10">
        <f>SAM_working3!K10</f>
        <v>1086431.15036607</v>
      </c>
      <c r="L10">
        <f>SAM_working3!L10</f>
        <v>454602.43364088301</v>
      </c>
      <c r="M10">
        <f>SAM_working3!M10</f>
        <v>496399641.59611702</v>
      </c>
      <c r="N10">
        <f>SAM_working3!N10</f>
        <v>95129385.940337002</v>
      </c>
      <c r="O10">
        <f>SAM_working3!O10</f>
        <v>3677437.1857458199</v>
      </c>
      <c r="P10">
        <f>SAM_working3!P10</f>
        <v>880453.02455556195</v>
      </c>
      <c r="Q10">
        <f>SAM_working3!Q10</f>
        <v>64010.425258400399</v>
      </c>
      <c r="R10">
        <f>SAM_working3!R10</f>
        <v>32608.020860542099</v>
      </c>
      <c r="S10">
        <f>SAM_working3!S10</f>
        <v>153.20237961021601</v>
      </c>
      <c r="T10">
        <f>SAM_working3!T10</f>
        <v>6737.2681477700798</v>
      </c>
      <c r="U10">
        <f>SAM_working3!U10</f>
        <v>1111648.6517358101</v>
      </c>
      <c r="V10">
        <f>SAM_working3!V10</f>
        <v>1217828.09671284</v>
      </c>
      <c r="W10">
        <f>SAM_working3!W10</f>
        <v>675249.87786064204</v>
      </c>
      <c r="X10">
        <f>SAM_working3!X10</f>
        <v>6324197454.4058504</v>
      </c>
      <c r="Y10">
        <f>SAM_working3!Y10</f>
        <v>26551719.391208</v>
      </c>
      <c r="Z10">
        <f>SAM_working3!Z10</f>
        <v>993644.59028895199</v>
      </c>
      <c r="AA10">
        <f>SAM_working3!AA10</f>
        <v>1279687.3811579</v>
      </c>
      <c r="AB10">
        <f>SAM_working3!AB10</f>
        <v>887570.28623556602</v>
      </c>
      <c r="AC10">
        <f>SAM_working3!AC10</f>
        <v>1702004.12892829</v>
      </c>
      <c r="AD10">
        <f>SAM_working3!AD10</f>
        <v>1036274.58739168</v>
      </c>
      <c r="AE10">
        <f>SAM_working3!AE10</f>
        <v>2320499.1589008998</v>
      </c>
      <c r="AF10">
        <f>SAM_working3!AF10</f>
        <v>1521050.4674437901</v>
      </c>
      <c r="AG10">
        <f>SAM_working3!AG10</f>
        <v>867972.70049269404</v>
      </c>
      <c r="AH10">
        <f>SAM_working3!AH10</f>
        <v>394673.16901619901</v>
      </c>
      <c r="AI10">
        <f>SAM_working3!AI10</f>
        <v>1941835.2548166499</v>
      </c>
      <c r="AJ10">
        <f>SAM_working3!AJ10</f>
        <v>8608050.2153148092</v>
      </c>
      <c r="AK10">
        <f>SAM_working3!AK10</f>
        <v>878486.71961719496</v>
      </c>
      <c r="AL10">
        <f>SAM_working3!AL10</f>
        <v>30152.574906928599</v>
      </c>
      <c r="AM10">
        <f>SAM_working3!AM10</f>
        <v>308016.01534502499</v>
      </c>
      <c r="AN10">
        <f>SAM_working3!AN10</f>
        <v>624983.79254720605</v>
      </c>
      <c r="AO10">
        <f>SAM_working3!AO10</f>
        <v>91788.658038405396</v>
      </c>
      <c r="AP10">
        <f>SAM_working3!AP10</f>
        <v>207143.097124258</v>
      </c>
      <c r="AQ10">
        <f>SAM_working3!AQ10</f>
        <v>180610.51000734599</v>
      </c>
      <c r="AR10">
        <f>SAM_working3!AR10</f>
        <v>277254.27068988699</v>
      </c>
      <c r="AS10">
        <f>SAM_working3!AS10</f>
        <v>300796.329109877</v>
      </c>
      <c r="AT10">
        <f>SAM_working3!AT10</f>
        <v>41965871.577982403</v>
      </c>
      <c r="AU10">
        <f>SAM_working3!AU10</f>
        <v>3907900.1177864298</v>
      </c>
      <c r="AV10">
        <f>SAM_working3!AV10</f>
        <v>5099197.65345072</v>
      </c>
      <c r="AW10">
        <f>SAM_working3!AW10</f>
        <v>37430549.593055502</v>
      </c>
      <c r="AX10">
        <f>SAM_working3!AX10</f>
        <v>8081658.5138359498</v>
      </c>
      <c r="AY10">
        <f>SAM_working3!AY10</f>
        <v>274518.45435705502</v>
      </c>
      <c r="AZ10">
        <f>SAM_working3!AZ10</f>
        <v>824425.27798784897</v>
      </c>
      <c r="BA10">
        <f>SAM_working3!BA10</f>
        <v>3132621.1061214898</v>
      </c>
      <c r="BB10">
        <f>SAM_working3!BB10</f>
        <v>7902867.1834660601</v>
      </c>
      <c r="BC10">
        <f>SAM_working3!BC10</f>
        <v>250131.293521563</v>
      </c>
      <c r="BD10">
        <f>SAM_working3!BD10</f>
        <v>268527.03494563099</v>
      </c>
      <c r="BE10">
        <f>SAM_working3!BE10</f>
        <v>96285.8596931996</v>
      </c>
      <c r="BF10">
        <f>SAM_working3!BF10</f>
        <v>693525.18554286705</v>
      </c>
      <c r="BG10">
        <f>SAM_working3!BG10</f>
        <v>1382398.5506298901</v>
      </c>
      <c r="BH10">
        <f>SAM_working3!BH10</f>
        <v>828582.44308711297</v>
      </c>
      <c r="BI10">
        <f>SAM_working3!BI10</f>
        <v>3093071.5997786699</v>
      </c>
      <c r="BJ10">
        <f>SAM_working3!BJ10</f>
        <v>7259110.91078954</v>
      </c>
      <c r="BK10">
        <f>SAM_working3!BK10</f>
        <v>3059569.6807364998</v>
      </c>
      <c r="BL10">
        <f>SAM_working3!BL10</f>
        <v>41443.822517066197</v>
      </c>
      <c r="BM10">
        <f>SAM_working3!BM10</f>
        <v>1333657.4555220101</v>
      </c>
      <c r="BN10">
        <f>SAM_working3!BN10</f>
        <v>15023624.834726101</v>
      </c>
      <c r="BO10">
        <f>SAM_working3!BO10</f>
        <v>3361524.83622564</v>
      </c>
      <c r="BP10">
        <f>SAM_working3!BP10</f>
        <v>770187.84215172997</v>
      </c>
      <c r="BQ10">
        <f>SAM_working3!BQ10</f>
        <v>7023835.6636019303</v>
      </c>
      <c r="BR10">
        <f>SAM_working3!BR10</f>
        <v>1385774.9351150999</v>
      </c>
      <c r="BS10">
        <f>SAM_working3!BS10</f>
        <v>9579893.9836381897</v>
      </c>
      <c r="BT10">
        <f>SAM_working3!BT10</f>
        <v>3170632.4678062699</v>
      </c>
      <c r="BU10">
        <f>SAM_working3!BU10</f>
        <v>7916522.0043392098</v>
      </c>
      <c r="BV10">
        <f>SAM_working3!BV10</f>
        <v>1712190.7022329301</v>
      </c>
      <c r="BW10">
        <f>SAM_working3!BW10</f>
        <v>1917450.93180303</v>
      </c>
      <c r="BX10">
        <f>SAM_working3!BX10</f>
        <v>1280094.5403565499</v>
      </c>
      <c r="BY10">
        <f>SAM_working3!BY10</f>
        <v>1585246.8702580701</v>
      </c>
      <c r="BZ10">
        <f>SAM_working3!BZ10</f>
        <v>494327.31875991297</v>
      </c>
      <c r="CA10">
        <f>SAM_working3!CA10</f>
        <v>87378.598814182697</v>
      </c>
      <c r="CB10">
        <f>SAM_working3!CB10</f>
        <v>2009157.3030519299</v>
      </c>
      <c r="CC10">
        <f>SAM_working3!CC10</f>
        <v>1584804.9884959899</v>
      </c>
      <c r="CD10">
        <f>SAM_working3!CD10</f>
        <v>8264881.8478963198</v>
      </c>
      <c r="CE10">
        <f>SAM_working3!CE10</f>
        <v>2400186.3974064998</v>
      </c>
      <c r="CF10">
        <f>SAM_working3!CF10</f>
        <v>1211546.71710182</v>
      </c>
      <c r="CG10">
        <f>SAM_working3!CG10</f>
        <v>2530051.24233808</v>
      </c>
      <c r="CH10">
        <f>SAM_working3!CH10</f>
        <v>0</v>
      </c>
      <c r="CI10">
        <f>SAM_working3!CI10</f>
        <v>401665750.74825501</v>
      </c>
      <c r="CJ10">
        <f>SAM_working3!CJ10</f>
        <v>0</v>
      </c>
      <c r="CK10">
        <f>SAM_working3!CK10</f>
        <v>0</v>
      </c>
      <c r="CL10">
        <f>SAM_working3!CL10</f>
        <v>0</v>
      </c>
      <c r="CM10">
        <f>SAM_working3!CM10</f>
        <v>0</v>
      </c>
      <c r="CN10">
        <f>SAM_working3!CN10</f>
        <v>0</v>
      </c>
      <c r="CO10">
        <f>SAM_working3!CO10</f>
        <v>10406658.4580721</v>
      </c>
      <c r="CP10">
        <f>SAM_working3!CP10</f>
        <v>12921014.8340535</v>
      </c>
      <c r="CQ10">
        <f>SAM_working3!CQ10</f>
        <v>11759337.758559801</v>
      </c>
      <c r="CR10">
        <f>SAM_working3!CR10</f>
        <v>13101844.3841317</v>
      </c>
      <c r="CS10">
        <f>SAM_working3!CS10</f>
        <v>33554072.736889899</v>
      </c>
      <c r="CT10">
        <f>SAM_working3!CT10</f>
        <v>42534635.384929799</v>
      </c>
      <c r="CU10">
        <f>SAM_working3!CU10</f>
        <v>68828494.628306106</v>
      </c>
      <c r="CV10">
        <f>SAM_working3!CV10</f>
        <v>47798845.920030802</v>
      </c>
      <c r="CW10">
        <f>SAM_working3!CW10</f>
        <v>91764558.620893598</v>
      </c>
      <c r="CX10">
        <f>SAM_working3!CX10</f>
        <v>973700.29431687202</v>
      </c>
      <c r="CY10">
        <f>SAM_working3!CY10</f>
        <v>38760719.199952297</v>
      </c>
      <c r="CZ10">
        <f>SAM_working3!CZ10</f>
        <v>706.87170035806901</v>
      </c>
      <c r="DA10">
        <f>SAM_working3!DA10</f>
        <v>168007756.52327701</v>
      </c>
      <c r="DB10">
        <f>SAM_working3!DB10</f>
        <v>54161176.5722242</v>
      </c>
      <c r="DC10">
        <f>SAM_working3!DC10</f>
        <v>12648041.194493201</v>
      </c>
      <c r="DD10">
        <f>SAM_working3!DD10</f>
        <v>8886.1661461879303</v>
      </c>
      <c r="DE10">
        <f>SAM_working3!DE10</f>
        <v>0</v>
      </c>
      <c r="DF10">
        <f>SAM_working3!DF10</f>
        <v>2950874.4390652399</v>
      </c>
      <c r="DG10">
        <f>SAM_working3!DG10</f>
        <v>8036498.1522631301</v>
      </c>
      <c r="DH10">
        <f>SAM_working3!DH10</f>
        <v>3538728776.7976899</v>
      </c>
      <c r="DI10">
        <f>SAM_working3!DI10</f>
        <v>109384005.210795</v>
      </c>
      <c r="DJ10">
        <f t="shared" si="0"/>
        <v>11974432686.750835</v>
      </c>
    </row>
    <row r="11" spans="1:114">
      <c r="A11" t="s">
        <v>10</v>
      </c>
      <c r="B11">
        <f>SAM_working3!B11</f>
        <v>9474926.2937118709</v>
      </c>
      <c r="C11">
        <f>SAM_working3!C11</f>
        <v>0</v>
      </c>
      <c r="D11">
        <f>SAM_working3!D11</f>
        <v>7449937.4659241298</v>
      </c>
      <c r="E11">
        <f>SAM_working3!E11</f>
        <v>3573634.5434321398</v>
      </c>
      <c r="F11">
        <f>SAM_working3!F11</f>
        <v>7329170.7918587504</v>
      </c>
      <c r="G11">
        <f>SAM_working3!G11</f>
        <v>14.3399648470401</v>
      </c>
      <c r="H11">
        <f>SAM_working3!H11</f>
        <v>51.079472474591199</v>
      </c>
      <c r="I11">
        <f>SAM_working3!I11</f>
        <v>5147.4061828927297</v>
      </c>
      <c r="J11">
        <f>SAM_working3!J11</f>
        <v>1650095.7828522499</v>
      </c>
      <c r="K11">
        <f>SAM_working3!K11</f>
        <v>73517377.657836199</v>
      </c>
      <c r="L11">
        <f>SAM_working3!L11</f>
        <v>407615.43258060102</v>
      </c>
      <c r="M11">
        <f>SAM_working3!M11</f>
        <v>424197135.50725001</v>
      </c>
      <c r="N11">
        <f>SAM_working3!N11</f>
        <v>641682980.54788804</v>
      </c>
      <c r="O11">
        <f>SAM_working3!O11</f>
        <v>46566717.673891298</v>
      </c>
      <c r="P11">
        <f>SAM_working3!P11</f>
        <v>7635269.0659194002</v>
      </c>
      <c r="Q11">
        <f>SAM_working3!Q11</f>
        <v>1524454.20420333</v>
      </c>
      <c r="R11">
        <f>SAM_working3!R11</f>
        <v>542278.08199064701</v>
      </c>
      <c r="S11">
        <f>SAM_working3!S11</f>
        <v>5511.2412227998202</v>
      </c>
      <c r="T11">
        <f>SAM_working3!T11</f>
        <v>13090.2897251426</v>
      </c>
      <c r="U11">
        <f>SAM_working3!U11</f>
        <v>575234.68838723097</v>
      </c>
      <c r="V11">
        <f>SAM_working3!V11</f>
        <v>12143291.2521124</v>
      </c>
      <c r="W11">
        <f>SAM_working3!W11</f>
        <v>519176.67200471001</v>
      </c>
      <c r="X11">
        <f>SAM_working3!X11</f>
        <v>92341706.854734302</v>
      </c>
      <c r="Y11">
        <f>SAM_working3!Y11</f>
        <v>168924753.06022799</v>
      </c>
      <c r="Z11">
        <f>SAM_working3!Z11</f>
        <v>8402869.76324719</v>
      </c>
      <c r="AA11">
        <f>SAM_working3!AA11</f>
        <v>338829135.04028398</v>
      </c>
      <c r="AB11">
        <f>SAM_working3!AB11</f>
        <v>151657049.06837299</v>
      </c>
      <c r="AC11">
        <f>SAM_working3!AC11</f>
        <v>19911855.355820801</v>
      </c>
      <c r="AD11">
        <f>SAM_working3!AD11</f>
        <v>3640828.6388289402</v>
      </c>
      <c r="AE11">
        <f>SAM_working3!AE11</f>
        <v>3881332.4211776899</v>
      </c>
      <c r="AF11">
        <f>SAM_working3!AF11</f>
        <v>3288312.4475718099</v>
      </c>
      <c r="AG11">
        <f>SAM_working3!AG11</f>
        <v>6066007.5941800904</v>
      </c>
      <c r="AH11">
        <f>SAM_working3!AH11</f>
        <v>601637.036578445</v>
      </c>
      <c r="AI11">
        <f>SAM_working3!AI11</f>
        <v>6328362.6686594496</v>
      </c>
      <c r="AJ11">
        <f>SAM_working3!AJ11</f>
        <v>1744137.9415067199</v>
      </c>
      <c r="AK11">
        <f>SAM_working3!AK11</f>
        <v>21326.0312009345</v>
      </c>
      <c r="AL11">
        <f>SAM_working3!AL11</f>
        <v>2534.9645540932202</v>
      </c>
      <c r="AM11">
        <f>SAM_working3!AM11</f>
        <v>3611.2322432538399</v>
      </c>
      <c r="AN11">
        <f>SAM_working3!AN11</f>
        <v>11315.6468452018</v>
      </c>
      <c r="AO11">
        <f>SAM_working3!AO11</f>
        <v>5744.4172824441603</v>
      </c>
      <c r="AP11">
        <f>SAM_working3!AP11</f>
        <v>3044.1958358389902</v>
      </c>
      <c r="AQ11">
        <f>SAM_working3!AQ11</f>
        <v>89210.798095810693</v>
      </c>
      <c r="AR11">
        <f>SAM_working3!AR11</f>
        <v>23750.902932368401</v>
      </c>
      <c r="AS11">
        <f>SAM_working3!AS11</f>
        <v>4149.7976342702596</v>
      </c>
      <c r="AT11">
        <f>SAM_working3!AT11</f>
        <v>224704.79288674501</v>
      </c>
      <c r="AU11">
        <f>SAM_working3!AU11</f>
        <v>1718616.1655662099</v>
      </c>
      <c r="AV11">
        <f>SAM_working3!AV11</f>
        <v>27881.044240278399</v>
      </c>
      <c r="AW11">
        <f>SAM_working3!AW11</f>
        <v>460999.47989747999</v>
      </c>
      <c r="AX11">
        <f>SAM_working3!AX11</f>
        <v>137584.05306047201</v>
      </c>
      <c r="AY11">
        <f>SAM_working3!AY11</f>
        <v>985.22413664422697</v>
      </c>
      <c r="AZ11">
        <f>SAM_working3!AZ11</f>
        <v>30205.093395369498</v>
      </c>
      <c r="BA11">
        <f>SAM_working3!BA11</f>
        <v>17709.356828036602</v>
      </c>
      <c r="BB11">
        <f>SAM_working3!BB11</f>
        <v>160340.23194269801</v>
      </c>
      <c r="BC11">
        <f>SAM_working3!BC11</f>
        <v>364096.76769223303</v>
      </c>
      <c r="BD11">
        <f>SAM_working3!BD11</f>
        <v>1746912.39187744</v>
      </c>
      <c r="BE11">
        <f>SAM_working3!BE11</f>
        <v>6520385.4873341499</v>
      </c>
      <c r="BF11">
        <f>SAM_working3!BF11</f>
        <v>4112023.4508305499</v>
      </c>
      <c r="BG11">
        <f>SAM_working3!BG11</f>
        <v>2304796.4000464398</v>
      </c>
      <c r="BH11">
        <f>SAM_working3!BH11</f>
        <v>55596390.218664102</v>
      </c>
      <c r="BI11">
        <f>SAM_working3!BI11</f>
        <v>18983.009236100901</v>
      </c>
      <c r="BJ11">
        <f>SAM_working3!BJ11</f>
        <v>48209.966279295397</v>
      </c>
      <c r="BK11">
        <f>SAM_working3!BK11</f>
        <v>20342.8388876434</v>
      </c>
      <c r="BL11">
        <f>SAM_working3!BL11</f>
        <v>3163.0035957445398</v>
      </c>
      <c r="BM11">
        <f>SAM_working3!BM11</f>
        <v>7138.0406909574504</v>
      </c>
      <c r="BN11">
        <f>SAM_working3!BN11</f>
        <v>2300278.4797426001</v>
      </c>
      <c r="BO11">
        <f>SAM_working3!BO11</f>
        <v>98644.168181006506</v>
      </c>
      <c r="BP11">
        <f>SAM_working3!BP11</f>
        <v>13698.752571156399</v>
      </c>
      <c r="BQ11">
        <f>SAM_working3!BQ11</f>
        <v>68273966.247343794</v>
      </c>
      <c r="BR11">
        <f>SAM_working3!BR11</f>
        <v>1565870.9962182899</v>
      </c>
      <c r="BS11">
        <f>SAM_working3!BS11</f>
        <v>38510154.979720302</v>
      </c>
      <c r="BT11">
        <f>SAM_working3!BT11</f>
        <v>3449983.3384772199</v>
      </c>
      <c r="BU11">
        <f>SAM_working3!BU11</f>
        <v>28049653.246525802</v>
      </c>
      <c r="BV11">
        <f>SAM_working3!BV11</f>
        <v>3544067.9647617098</v>
      </c>
      <c r="BW11">
        <f>SAM_working3!BW11</f>
        <v>5161848.4040199602</v>
      </c>
      <c r="BX11">
        <f>SAM_working3!BX11</f>
        <v>1502522.55451863</v>
      </c>
      <c r="BY11">
        <f>SAM_working3!BY11</f>
        <v>1343949.72156006</v>
      </c>
      <c r="BZ11">
        <f>SAM_working3!BZ11</f>
        <v>14228142.8153404</v>
      </c>
      <c r="CA11">
        <f>SAM_working3!CA11</f>
        <v>76538.767398232303</v>
      </c>
      <c r="CB11">
        <f>SAM_working3!CB11</f>
        <v>30922492.7699004</v>
      </c>
      <c r="CC11">
        <f>SAM_working3!CC11</f>
        <v>5423069.2322441004</v>
      </c>
      <c r="CD11">
        <f>SAM_working3!CD11</f>
        <v>42203720.147743396</v>
      </c>
      <c r="CE11">
        <f>SAM_working3!CE11</f>
        <v>8646329.0512840897</v>
      </c>
      <c r="CF11">
        <f>SAM_working3!CF11</f>
        <v>38043452.682721399</v>
      </c>
      <c r="CG11">
        <f>SAM_working3!CG11</f>
        <v>10145496.739057399</v>
      </c>
      <c r="CH11">
        <f>SAM_working3!CH11</f>
        <v>0</v>
      </c>
      <c r="CI11">
        <f>SAM_working3!CI11</f>
        <v>226206162.29950601</v>
      </c>
      <c r="CJ11">
        <f>SAM_working3!CJ11</f>
        <v>0</v>
      </c>
      <c r="CK11">
        <f>SAM_working3!CK11</f>
        <v>0</v>
      </c>
      <c r="CL11">
        <f>SAM_working3!CL11</f>
        <v>0</v>
      </c>
      <c r="CM11">
        <f>SAM_working3!CM11</f>
        <v>0</v>
      </c>
      <c r="CN11">
        <f>SAM_working3!CN11</f>
        <v>0</v>
      </c>
      <c r="CO11">
        <f>SAM_working3!CO11</f>
        <v>1172916.4590135801</v>
      </c>
      <c r="CP11">
        <f>SAM_working3!CP11</f>
        <v>2095126.29359011</v>
      </c>
      <c r="CQ11">
        <f>SAM_working3!CQ11</f>
        <v>1623258.64003744</v>
      </c>
      <c r="CR11">
        <f>SAM_working3!CR11</f>
        <v>1918456.7973094101</v>
      </c>
      <c r="CS11">
        <f>SAM_working3!CS11</f>
        <v>5134694.2702353103</v>
      </c>
      <c r="CT11">
        <f>SAM_working3!CT11</f>
        <v>4886285.91569163</v>
      </c>
      <c r="CU11">
        <f>SAM_working3!CU11</f>
        <v>7586122.2579303999</v>
      </c>
      <c r="CV11">
        <f>SAM_working3!CV11</f>
        <v>5448868.1526459903</v>
      </c>
      <c r="CW11">
        <f>SAM_working3!CW11</f>
        <v>10902207.7891858</v>
      </c>
      <c r="CX11">
        <f>SAM_working3!CX11</f>
        <v>41934867.914566301</v>
      </c>
      <c r="CY11">
        <f>SAM_working3!CY11</f>
        <v>1553355.9364273599</v>
      </c>
      <c r="CZ11">
        <f>SAM_working3!CZ11</f>
        <v>0</v>
      </c>
      <c r="DA11">
        <f>SAM_working3!DA11</f>
        <v>98187380.406237602</v>
      </c>
      <c r="DB11">
        <f>SAM_working3!DB11</f>
        <v>11536933.189297499</v>
      </c>
      <c r="DC11">
        <f>SAM_working3!DC11</f>
        <v>37856241.071134701</v>
      </c>
      <c r="DD11">
        <f>SAM_working3!DD11</f>
        <v>0</v>
      </c>
      <c r="DE11">
        <f>SAM_working3!DE11</f>
        <v>0</v>
      </c>
      <c r="DF11">
        <f>SAM_working3!DF11</f>
        <v>45728851.0391168</v>
      </c>
      <c r="DG11">
        <f>SAM_working3!DG11</f>
        <v>763619.76190152799</v>
      </c>
      <c r="DH11">
        <f>SAM_working3!DH11</f>
        <v>302482879.42306501</v>
      </c>
      <c r="DI11">
        <f>SAM_working3!DI11</f>
        <v>643954173.41760695</v>
      </c>
      <c r="DJ11">
        <f t="shared" si="0"/>
        <v>3872593535.0071445</v>
      </c>
    </row>
    <row r="12" spans="1:114">
      <c r="A12" t="s">
        <v>11</v>
      </c>
      <c r="B12">
        <f>SAM_working3!B12</f>
        <v>3959.0694772043398</v>
      </c>
      <c r="C12">
        <f>SAM_working3!C12</f>
        <v>0</v>
      </c>
      <c r="D12">
        <f>SAM_working3!D12</f>
        <v>3855.5697195767598</v>
      </c>
      <c r="E12">
        <f>SAM_working3!E12</f>
        <v>2302.4112997238399</v>
      </c>
      <c r="F12">
        <f>SAM_working3!F12</f>
        <v>13529.3598976346</v>
      </c>
      <c r="G12">
        <f>SAM_working3!G12</f>
        <v>1.67533595066152</v>
      </c>
      <c r="H12">
        <f>SAM_working3!H12</f>
        <v>12.5178579965523</v>
      </c>
      <c r="I12">
        <f>SAM_working3!I12</f>
        <v>3.1711650419442998</v>
      </c>
      <c r="J12">
        <f>SAM_working3!J12</f>
        <v>13164548.50742</v>
      </c>
      <c r="K12">
        <f>SAM_working3!K12</f>
        <v>545444.29162279202</v>
      </c>
      <c r="L12">
        <f>SAM_working3!L12</f>
        <v>725832.30491593503</v>
      </c>
      <c r="M12">
        <f>SAM_working3!M12</f>
        <v>20392.9030513953</v>
      </c>
      <c r="N12">
        <f>SAM_working3!N12</f>
        <v>1333632.0184267</v>
      </c>
      <c r="O12">
        <f>SAM_working3!O12</f>
        <v>140842.31815362399</v>
      </c>
      <c r="P12">
        <f>SAM_working3!P12</f>
        <v>100865.178040545</v>
      </c>
      <c r="Q12">
        <f>SAM_working3!Q12</f>
        <v>1431.77787906096</v>
      </c>
      <c r="R12">
        <f>SAM_working3!R12</f>
        <v>1770.5807253315099</v>
      </c>
      <c r="S12">
        <f>SAM_working3!S12</f>
        <v>368.91522240964099</v>
      </c>
      <c r="T12">
        <f>SAM_working3!T12</f>
        <v>263.051776864602</v>
      </c>
      <c r="U12">
        <f>SAM_working3!U12</f>
        <v>24880.8232012851</v>
      </c>
      <c r="V12">
        <f>SAM_working3!V12</f>
        <v>30373.5939174944</v>
      </c>
      <c r="W12">
        <f>SAM_working3!W12</f>
        <v>7272.44451321818</v>
      </c>
      <c r="X12">
        <f>SAM_working3!X12</f>
        <v>29302.741173401799</v>
      </c>
      <c r="Y12">
        <f>SAM_working3!Y12</f>
        <v>78968.954825862995</v>
      </c>
      <c r="Z12">
        <f>SAM_working3!Z12</f>
        <v>48947.131673316697</v>
      </c>
      <c r="AA12">
        <f>SAM_working3!AA12</f>
        <v>19298.5355858615</v>
      </c>
      <c r="AB12">
        <f>SAM_working3!AB12</f>
        <v>22232.738416862499</v>
      </c>
      <c r="AC12">
        <f>SAM_working3!AC12</f>
        <v>364025.88919272402</v>
      </c>
      <c r="AD12">
        <f>SAM_working3!AD12</f>
        <v>178233.30409678901</v>
      </c>
      <c r="AE12">
        <f>SAM_working3!AE12</f>
        <v>475936.74128437898</v>
      </c>
      <c r="AF12">
        <f>SAM_working3!AF12</f>
        <v>125128.517334053</v>
      </c>
      <c r="AG12">
        <f>SAM_working3!AG12</f>
        <v>317739.762176121</v>
      </c>
      <c r="AH12">
        <f>SAM_working3!AH12</f>
        <v>38292.422358150703</v>
      </c>
      <c r="AI12">
        <f>SAM_working3!AI12</f>
        <v>75599.448351971601</v>
      </c>
      <c r="AJ12">
        <f>SAM_working3!AJ12</f>
        <v>33080.8430781844</v>
      </c>
      <c r="AK12">
        <f>SAM_working3!AK12</f>
        <v>2554.2504409930498</v>
      </c>
      <c r="AL12">
        <f>SAM_working3!AL12</f>
        <v>441.60211811302599</v>
      </c>
      <c r="AM12">
        <f>SAM_working3!AM12</f>
        <v>372.68977438333098</v>
      </c>
      <c r="AN12">
        <f>SAM_working3!AN12</f>
        <v>1527.4505556296899</v>
      </c>
      <c r="AO12">
        <f>SAM_working3!AO12</f>
        <v>584.49817866680098</v>
      </c>
      <c r="AP12">
        <f>SAM_working3!AP12</f>
        <v>580.45026695807201</v>
      </c>
      <c r="AQ12">
        <f>SAM_working3!AQ12</f>
        <v>870.72369859561695</v>
      </c>
      <c r="AR12">
        <f>SAM_working3!AR12</f>
        <v>4296.3858571197497</v>
      </c>
      <c r="AS12">
        <f>SAM_working3!AS12</f>
        <v>834.73487320961601</v>
      </c>
      <c r="AT12">
        <f>SAM_working3!AT12</f>
        <v>28734.8471235658</v>
      </c>
      <c r="AU12">
        <f>SAM_working3!AU12</f>
        <v>4597.1657375423702</v>
      </c>
      <c r="AV12">
        <f>SAM_working3!AV12</f>
        <v>23567.722841753399</v>
      </c>
      <c r="AW12">
        <f>SAM_working3!AW12</f>
        <v>44958.133546525001</v>
      </c>
      <c r="AX12">
        <f>SAM_working3!AX12</f>
        <v>13703.4281839332</v>
      </c>
      <c r="AY12">
        <f>SAM_working3!AY12</f>
        <v>26270.727155528701</v>
      </c>
      <c r="AZ12">
        <f>SAM_working3!AZ12</f>
        <v>1344.6080665921099</v>
      </c>
      <c r="BA12">
        <f>SAM_working3!BA12</f>
        <v>2529.7969425490201</v>
      </c>
      <c r="BB12">
        <f>SAM_working3!BB12</f>
        <v>11172.151505265099</v>
      </c>
      <c r="BC12">
        <f>SAM_working3!BC12</f>
        <v>9199.0877503871798</v>
      </c>
      <c r="BD12">
        <f>SAM_working3!BD12</f>
        <v>707.65986195164305</v>
      </c>
      <c r="BE12">
        <f>SAM_working3!BE12</f>
        <v>40615.583720984803</v>
      </c>
      <c r="BF12">
        <f>SAM_working3!BF12</f>
        <v>51165.7793515339</v>
      </c>
      <c r="BG12">
        <f>SAM_working3!BG12</f>
        <v>20611.2031433786</v>
      </c>
      <c r="BH12">
        <f>SAM_working3!BH12</f>
        <v>11843.998218864601</v>
      </c>
      <c r="BI12">
        <f>SAM_working3!BI12</f>
        <v>2904.4227435542002</v>
      </c>
      <c r="BJ12">
        <f>SAM_working3!BJ12</f>
        <v>6624.0960113465999</v>
      </c>
      <c r="BK12">
        <f>SAM_working3!BK12</f>
        <v>2716.4885329381</v>
      </c>
      <c r="BL12">
        <f>SAM_working3!BL12</f>
        <v>25.704050570519598</v>
      </c>
      <c r="BM12">
        <f>SAM_working3!BM12</f>
        <v>1112.26558572561</v>
      </c>
      <c r="BN12">
        <f>SAM_working3!BN12</f>
        <v>36702.721667494101</v>
      </c>
      <c r="BO12">
        <f>SAM_working3!BO12</f>
        <v>23620.229579523999</v>
      </c>
      <c r="BP12">
        <f>SAM_working3!BP12</f>
        <v>481.59858506504298</v>
      </c>
      <c r="BQ12">
        <f>SAM_working3!BQ12</f>
        <v>226095.84686492299</v>
      </c>
      <c r="BR12">
        <f>SAM_working3!BR12</f>
        <v>10420.668406054199</v>
      </c>
      <c r="BS12">
        <f>SAM_working3!BS12</f>
        <v>34368.506457347903</v>
      </c>
      <c r="BT12">
        <f>SAM_working3!BT12</f>
        <v>41367.696239654702</v>
      </c>
      <c r="BU12">
        <f>SAM_working3!BU12</f>
        <v>9582.5011708414204</v>
      </c>
      <c r="BV12">
        <f>SAM_working3!BV12</f>
        <v>5883.4642748671304</v>
      </c>
      <c r="BW12">
        <f>SAM_working3!BW12</f>
        <v>11133.868959862801</v>
      </c>
      <c r="BX12">
        <f>SAM_working3!BX12</f>
        <v>1023.08093798732</v>
      </c>
      <c r="BY12">
        <f>SAM_working3!BY12</f>
        <v>28977.046379067498</v>
      </c>
      <c r="BZ12">
        <f>SAM_working3!BZ12</f>
        <v>990.17243467073899</v>
      </c>
      <c r="CA12">
        <f>SAM_working3!CA12</f>
        <v>71.288275827194695</v>
      </c>
      <c r="CB12">
        <f>SAM_working3!CB12</f>
        <v>6224.6439771272198</v>
      </c>
      <c r="CC12">
        <f>SAM_working3!CC12</f>
        <v>13829.527737725501</v>
      </c>
      <c r="CD12">
        <f>SAM_working3!CD12</f>
        <v>46778.282719580697</v>
      </c>
      <c r="CE12">
        <f>SAM_working3!CE12</f>
        <v>74239.461391356497</v>
      </c>
      <c r="CF12">
        <f>SAM_working3!CF12</f>
        <v>3631.2883403757601</v>
      </c>
      <c r="CG12">
        <f>SAM_working3!CG12</f>
        <v>12379.299663408499</v>
      </c>
      <c r="CH12">
        <f>SAM_working3!CH12</f>
        <v>0</v>
      </c>
      <c r="CI12">
        <f>SAM_working3!CI12</f>
        <v>191278.240770362</v>
      </c>
      <c r="CJ12">
        <f>SAM_working3!CJ12</f>
        <v>0</v>
      </c>
      <c r="CK12">
        <f>SAM_working3!CK12</f>
        <v>0</v>
      </c>
      <c r="CL12">
        <f>SAM_working3!CL12</f>
        <v>0</v>
      </c>
      <c r="CM12">
        <f>SAM_working3!CM12</f>
        <v>0</v>
      </c>
      <c r="CN12">
        <f>SAM_working3!CN12</f>
        <v>0</v>
      </c>
      <c r="CO12">
        <f>SAM_working3!CO12</f>
        <v>12742.5325559353</v>
      </c>
      <c r="CP12">
        <f>SAM_working3!CP12</f>
        <v>17100.902341839501</v>
      </c>
      <c r="CQ12">
        <f>SAM_working3!CQ12</f>
        <v>14758.7090008061</v>
      </c>
      <c r="CR12">
        <f>SAM_working3!CR12</f>
        <v>16370.6872442206</v>
      </c>
      <c r="CS12">
        <f>SAM_working3!CS12</f>
        <v>46653.842023329198</v>
      </c>
      <c r="CT12">
        <f>SAM_working3!CT12</f>
        <v>56951.926697440402</v>
      </c>
      <c r="CU12">
        <f>SAM_working3!CU12</f>
        <v>87470.317848610503</v>
      </c>
      <c r="CV12">
        <f>SAM_working3!CV12</f>
        <v>66331.879437138399</v>
      </c>
      <c r="CW12">
        <f>SAM_working3!CW12</f>
        <v>150903.154224931</v>
      </c>
      <c r="CX12">
        <f>SAM_working3!CX12</f>
        <v>4290.6707902850103</v>
      </c>
      <c r="CY12">
        <f>SAM_working3!CY12</f>
        <v>170422.64142944201</v>
      </c>
      <c r="CZ12">
        <f>SAM_working3!CZ12</f>
        <v>3539.2472560288902</v>
      </c>
      <c r="DA12">
        <f>SAM_working3!DA12</f>
        <v>192407.18634702099</v>
      </c>
      <c r="DB12">
        <f>SAM_working3!DB12</f>
        <v>38073.061560308401</v>
      </c>
      <c r="DC12">
        <f>SAM_working3!DC12</f>
        <v>21664.489206310602</v>
      </c>
      <c r="DD12">
        <f>SAM_working3!DD12</f>
        <v>1757.14630291658</v>
      </c>
      <c r="DE12">
        <f>SAM_working3!DE12</f>
        <v>0</v>
      </c>
      <c r="DF12">
        <f>SAM_working3!DF12</f>
        <v>2593834511.7739902</v>
      </c>
      <c r="DG12">
        <f>SAM_working3!DG12</f>
        <v>37061.4286578963</v>
      </c>
      <c r="DH12">
        <f>SAM_working3!DH12</f>
        <v>5830052.9713100903</v>
      </c>
      <c r="DI12">
        <f>SAM_working3!DI12</f>
        <v>3711990.5246621598</v>
      </c>
      <c r="DJ12">
        <f t="shared" si="0"/>
        <v>2623338971.6967258</v>
      </c>
    </row>
    <row r="13" spans="1:114">
      <c r="A13" t="s">
        <v>12</v>
      </c>
      <c r="B13">
        <f>SAM_working3!B13</f>
        <v>142837478.59415701</v>
      </c>
      <c r="C13">
        <f>SAM_working3!C13</f>
        <v>774767.59046584833</v>
      </c>
      <c r="D13">
        <f>SAM_working3!D13</f>
        <v>263017292.61291414</v>
      </c>
      <c r="E13">
        <f>SAM_working3!E13</f>
        <v>250074776.54863101</v>
      </c>
      <c r="F13">
        <f>SAM_working3!F13</f>
        <v>107550434.48353501</v>
      </c>
      <c r="G13">
        <f>SAM_working3!G13</f>
        <v>23327.794088041301</v>
      </c>
      <c r="H13">
        <f>SAM_working3!H13</f>
        <v>13537.649225524399</v>
      </c>
      <c r="I13">
        <f>SAM_working3!I13</f>
        <v>92923.830130671893</v>
      </c>
      <c r="J13">
        <f>SAM_working3!J13</f>
        <v>103995392.50324801</v>
      </c>
      <c r="K13">
        <f>SAM_working3!K13</f>
        <v>40465757.764634803</v>
      </c>
      <c r="L13">
        <f>SAM_working3!L13</f>
        <v>4084343.5659324098</v>
      </c>
      <c r="M13">
        <f>SAM_working3!M13</f>
        <v>4420352316.2190504</v>
      </c>
      <c r="N13">
        <f>SAM_working3!N13</f>
        <v>557678544.36508703</v>
      </c>
      <c r="O13">
        <f>SAM_working3!O13</f>
        <v>396519547.547867</v>
      </c>
      <c r="P13">
        <f>SAM_working3!P13</f>
        <v>79381036.933417201</v>
      </c>
      <c r="Q13">
        <f>SAM_working3!Q13</f>
        <v>14151331.5249277</v>
      </c>
      <c r="R13">
        <f>SAM_working3!R13</f>
        <v>6359190.8336356096</v>
      </c>
      <c r="S13">
        <f>SAM_working3!S13</f>
        <v>1027474.1638073</v>
      </c>
      <c r="T13">
        <f>SAM_working3!T13</f>
        <v>910010.85119209997</v>
      </c>
      <c r="U13">
        <f>SAM_working3!U13</f>
        <v>66275229.800918698</v>
      </c>
      <c r="V13">
        <f>SAM_working3!V13</f>
        <v>100420945.264173</v>
      </c>
      <c r="W13">
        <f>SAM_working3!W13</f>
        <v>52174993.492255501</v>
      </c>
      <c r="X13">
        <f>SAM_working3!X13</f>
        <v>454534563.662368</v>
      </c>
      <c r="Y13">
        <f>SAM_working3!Y13</f>
        <v>651148187.61261904</v>
      </c>
      <c r="Z13">
        <f>SAM_working3!Z13</f>
        <v>176362529.17373699</v>
      </c>
      <c r="AA13">
        <f>SAM_working3!AA13</f>
        <v>219768984.48783299</v>
      </c>
      <c r="AB13">
        <f>SAM_working3!AB13</f>
        <v>104777777.340849</v>
      </c>
      <c r="AC13">
        <f>SAM_working3!AC13</f>
        <v>234440335.15959901</v>
      </c>
      <c r="AD13">
        <f>SAM_working3!AD13</f>
        <v>79814024.224198505</v>
      </c>
      <c r="AE13">
        <f>SAM_working3!AE13</f>
        <v>928712699.43689096</v>
      </c>
      <c r="AF13">
        <f>SAM_working3!AF13</f>
        <v>71595598.796243206</v>
      </c>
      <c r="AG13">
        <f>SAM_working3!AG13</f>
        <v>240476522.77151099</v>
      </c>
      <c r="AH13">
        <f>SAM_working3!AH13</f>
        <v>29963408.572175201</v>
      </c>
      <c r="AI13">
        <f>SAM_working3!AI13</f>
        <v>82007185.157925293</v>
      </c>
      <c r="AJ13">
        <f>SAM_working3!AJ13</f>
        <v>873048694.36545205</v>
      </c>
      <c r="AK13">
        <f>SAM_working3!AK13</f>
        <v>122840525.34221201</v>
      </c>
      <c r="AL13">
        <f>SAM_working3!AL13</f>
        <v>8875751.3105914798</v>
      </c>
      <c r="AM13">
        <f>SAM_working3!AM13</f>
        <v>32174350.607477698</v>
      </c>
      <c r="AN13">
        <f>SAM_working3!AN13</f>
        <v>321347202.404607</v>
      </c>
      <c r="AO13">
        <f>SAM_working3!AO13</f>
        <v>62776904.7827347</v>
      </c>
      <c r="AP13">
        <f>SAM_working3!AP13</f>
        <v>90652003.488318101</v>
      </c>
      <c r="AQ13">
        <f>SAM_working3!AQ13</f>
        <v>83837751.278352901</v>
      </c>
      <c r="AR13">
        <f>SAM_working3!AR13</f>
        <v>82873665.727708995</v>
      </c>
      <c r="AS13">
        <f>SAM_working3!AS13</f>
        <v>237773794.83658001</v>
      </c>
      <c r="AT13">
        <f>SAM_working3!AT13</f>
        <v>14431954.1274225</v>
      </c>
      <c r="AU13">
        <f>SAM_working3!AU13</f>
        <v>2051014.54951614</v>
      </c>
      <c r="AV13">
        <f>SAM_working3!AV13</f>
        <v>15620285.9140788</v>
      </c>
      <c r="AW13">
        <f>SAM_working3!AW13</f>
        <v>260225163.65193099</v>
      </c>
      <c r="AX13">
        <f>SAM_working3!AX13</f>
        <v>36245665.395358302</v>
      </c>
      <c r="AY13">
        <f>SAM_working3!AY13</f>
        <v>42612105.385954797</v>
      </c>
      <c r="AZ13">
        <f>SAM_working3!AZ13</f>
        <v>21525795.302715801</v>
      </c>
      <c r="BA13">
        <f>SAM_working3!BA13</f>
        <v>5597721.3972512102</v>
      </c>
      <c r="BB13">
        <f>SAM_working3!BB13</f>
        <v>129018850.189455</v>
      </c>
      <c r="BC13">
        <f>SAM_working3!BC13</f>
        <v>36666022.532022402</v>
      </c>
      <c r="BD13">
        <f>SAM_working3!BD13</f>
        <v>61966723.374947302</v>
      </c>
      <c r="BE13">
        <f>SAM_working3!BE13</f>
        <v>32353696.995126098</v>
      </c>
      <c r="BF13">
        <f>SAM_working3!BF13</f>
        <v>100617459.43407901</v>
      </c>
      <c r="BG13">
        <f>SAM_working3!BG13</f>
        <v>198112716.04807699</v>
      </c>
      <c r="BH13">
        <f>SAM_working3!BH13</f>
        <v>154738870.24783599</v>
      </c>
      <c r="BI13">
        <f>SAM_working3!BI13</f>
        <v>20708751.7026667</v>
      </c>
      <c r="BJ13">
        <f>SAM_working3!BJ13</f>
        <v>84196152.704917893</v>
      </c>
      <c r="BK13">
        <f>SAM_working3!BK13</f>
        <v>111783989.1594</v>
      </c>
      <c r="BL13">
        <f>SAM_working3!BL13</f>
        <v>29463541.590087298</v>
      </c>
      <c r="BM13">
        <f>SAM_working3!BM13</f>
        <v>150901451.53632101</v>
      </c>
      <c r="BN13">
        <f>SAM_working3!BN13</f>
        <v>3118242645.2436299</v>
      </c>
      <c r="BO13">
        <f>SAM_working3!BO13</f>
        <v>99219173.868723705</v>
      </c>
      <c r="BP13">
        <f>SAM_working3!BP13</f>
        <v>34679836.126597703</v>
      </c>
      <c r="BQ13">
        <f>SAM_working3!BQ13</f>
        <v>479555697.81146097</v>
      </c>
      <c r="BR13">
        <f>SAM_working3!BR13</f>
        <v>212980698.27217799</v>
      </c>
      <c r="BS13">
        <f>SAM_working3!BS13</f>
        <v>168721255.363904</v>
      </c>
      <c r="BT13">
        <f>SAM_working3!BT13</f>
        <v>100197865.24231499</v>
      </c>
      <c r="BU13">
        <f>SAM_working3!BU13</f>
        <v>323246225.32251102</v>
      </c>
      <c r="BV13">
        <f>SAM_working3!BV13</f>
        <v>361065666.649571</v>
      </c>
      <c r="BW13">
        <f>SAM_working3!BW13</f>
        <v>333865677.78479397</v>
      </c>
      <c r="BX13">
        <f>SAM_working3!BX13</f>
        <v>191333070.13654</v>
      </c>
      <c r="BY13">
        <f>SAM_working3!BY13</f>
        <v>91717044.163737297</v>
      </c>
      <c r="BZ13">
        <f>SAM_working3!BZ13</f>
        <v>69914977.703908205</v>
      </c>
      <c r="CA13">
        <f>SAM_working3!CA13</f>
        <v>13666926.6589405</v>
      </c>
      <c r="CB13">
        <f>SAM_working3!CB13</f>
        <v>182432848.192296</v>
      </c>
      <c r="CC13">
        <f>SAM_working3!CC13</f>
        <v>354534668.87111998</v>
      </c>
      <c r="CD13">
        <f>SAM_working3!CD13</f>
        <v>1424375175.80354</v>
      </c>
      <c r="CE13">
        <f>SAM_working3!CE13</f>
        <v>179533203.03111199</v>
      </c>
      <c r="CF13">
        <f>SAM_working3!CF13</f>
        <v>154692707.13702801</v>
      </c>
      <c r="CG13">
        <f>SAM_working3!CG13</f>
        <v>109662936.91011</v>
      </c>
      <c r="CH13">
        <f>SAM_working3!CH13</f>
        <v>0</v>
      </c>
      <c r="CI13">
        <f>SAM_working3!CI13</f>
        <v>2652349987.6036901</v>
      </c>
      <c r="CJ13">
        <f>SAM_working3!CJ13</f>
        <v>0</v>
      </c>
      <c r="CK13">
        <f>SAM_working3!CK13</f>
        <v>0</v>
      </c>
      <c r="CL13">
        <f>SAM_working3!CL13</f>
        <v>0</v>
      </c>
      <c r="CM13">
        <f>SAM_working3!CM13</f>
        <v>0</v>
      </c>
      <c r="CN13">
        <f>SAM_working3!CN13</f>
        <v>0</v>
      </c>
      <c r="CO13">
        <f>SAM_working3!CO13</f>
        <v>690804991.72075903</v>
      </c>
      <c r="CP13">
        <f>SAM_working3!CP13</f>
        <v>894278612.23693097</v>
      </c>
      <c r="CQ13">
        <f>SAM_working3!CQ13</f>
        <v>739615297.61682403</v>
      </c>
      <c r="CR13">
        <f>SAM_working3!CR13</f>
        <v>775822377.39794195</v>
      </c>
      <c r="CS13">
        <f>SAM_working3!CS13</f>
        <v>1723325367.96521</v>
      </c>
      <c r="CT13">
        <f>SAM_working3!CT13</f>
        <v>2057724095.14627</v>
      </c>
      <c r="CU13">
        <f>SAM_working3!CU13</f>
        <v>3137177086.6252098</v>
      </c>
      <c r="CV13">
        <f>SAM_working3!CV13</f>
        <v>2214889915.3812199</v>
      </c>
      <c r="CW13">
        <f>SAM_working3!CW13</f>
        <v>4487042007.6586304</v>
      </c>
      <c r="CX13">
        <f>SAM_working3!CX13</f>
        <v>29960511.300901201</v>
      </c>
      <c r="CY13">
        <f>SAM_working3!CY13</f>
        <v>466529069.821347</v>
      </c>
      <c r="CZ13">
        <f>SAM_working3!CZ13</f>
        <v>0</v>
      </c>
      <c r="DA13">
        <f>SAM_working3!DA13</f>
        <v>1678424564.0323901</v>
      </c>
      <c r="DB13">
        <f>SAM_working3!DB13</f>
        <v>471326354.05615598</v>
      </c>
      <c r="DC13">
        <f>SAM_working3!DC13</f>
        <v>584072376.92686403</v>
      </c>
      <c r="DD13">
        <f>SAM_working3!DD13</f>
        <v>0</v>
      </c>
      <c r="DE13">
        <f>SAM_working3!DE13</f>
        <v>0</v>
      </c>
      <c r="DF13">
        <f>SAM_working3!DF13</f>
        <v>0</v>
      </c>
      <c r="DG13">
        <f>SAM_working3!DG13</f>
        <v>0</v>
      </c>
      <c r="DH13">
        <f>SAM_working3!DH13</f>
        <v>319884444.01751798</v>
      </c>
      <c r="DI13">
        <f>SAM_working3!DI13</f>
        <v>48872471921.881699</v>
      </c>
      <c r="DJ13">
        <f t="shared" si="0"/>
        <v>93106158327.396011</v>
      </c>
    </row>
    <row r="14" spans="1:114">
      <c r="A14" t="s">
        <v>13</v>
      </c>
      <c r="B14">
        <f>SAM_working3!B14</f>
        <v>46657717.766351096</v>
      </c>
      <c r="C14">
        <f>SAM_working3!C14</f>
        <v>1058815.0919759746</v>
      </c>
      <c r="D14">
        <f>SAM_working3!D14</f>
        <v>97286070.874658778</v>
      </c>
      <c r="E14">
        <f>SAM_working3!E14</f>
        <v>71506385.488176435</v>
      </c>
      <c r="F14">
        <f>SAM_working3!F14</f>
        <v>19524970.825993899</v>
      </c>
      <c r="G14">
        <f>SAM_working3!G14</f>
        <v>0</v>
      </c>
      <c r="H14">
        <f>SAM_working3!H14</f>
        <v>12576.927430618</v>
      </c>
      <c r="I14">
        <f>SAM_working3!I14</f>
        <v>53787.844878858901</v>
      </c>
      <c r="J14">
        <f>SAM_working3!J14</f>
        <v>9992563.1339758299</v>
      </c>
      <c r="K14">
        <f>SAM_working3!K14</f>
        <v>63769688.143493503</v>
      </c>
      <c r="L14">
        <f>SAM_working3!L14</f>
        <v>29847410.479906298</v>
      </c>
      <c r="M14">
        <f>SAM_working3!M14</f>
        <v>381706445.90464699</v>
      </c>
      <c r="N14">
        <f>SAM_working3!N14</f>
        <v>37463381.357452802</v>
      </c>
      <c r="O14">
        <f>SAM_working3!O14</f>
        <v>190702591.93815801</v>
      </c>
      <c r="P14">
        <f>SAM_working3!P14</f>
        <v>38437345.409348302</v>
      </c>
      <c r="Q14">
        <f>SAM_working3!Q14</f>
        <v>4052221.1331618498</v>
      </c>
      <c r="R14">
        <f>SAM_working3!R14</f>
        <v>2002102.34049372</v>
      </c>
      <c r="S14">
        <f>SAM_working3!S14</f>
        <v>500502.68653096497</v>
      </c>
      <c r="T14">
        <f>SAM_working3!T14</f>
        <v>436143.33237040398</v>
      </c>
      <c r="U14">
        <f>SAM_working3!U14</f>
        <v>30503274.107867401</v>
      </c>
      <c r="V14">
        <f>SAM_working3!V14</f>
        <v>57639371.931583799</v>
      </c>
      <c r="W14">
        <f>SAM_working3!W14</f>
        <v>24705457.9810468</v>
      </c>
      <c r="X14">
        <f>SAM_working3!X14</f>
        <v>1608557693.58354</v>
      </c>
      <c r="Y14">
        <f>SAM_working3!Y14</f>
        <v>157546944.255229</v>
      </c>
      <c r="Z14">
        <f>SAM_working3!Z14</f>
        <v>59262257.371734902</v>
      </c>
      <c r="AA14">
        <f>SAM_working3!AA14</f>
        <v>103044635.37514099</v>
      </c>
      <c r="AB14">
        <f>SAM_working3!AB14</f>
        <v>47865176.4245454</v>
      </c>
      <c r="AC14">
        <f>SAM_working3!AC14</f>
        <v>141885553.41295701</v>
      </c>
      <c r="AD14">
        <f>SAM_working3!AD14</f>
        <v>61786814.976324297</v>
      </c>
      <c r="AE14">
        <f>SAM_working3!AE14</f>
        <v>472323633.96207601</v>
      </c>
      <c r="AF14">
        <f>SAM_working3!AF14</f>
        <v>27171754.1977305</v>
      </c>
      <c r="AG14">
        <f>SAM_working3!AG14</f>
        <v>114121442.09581099</v>
      </c>
      <c r="AH14">
        <f>SAM_working3!AH14</f>
        <v>12871510.831745001</v>
      </c>
      <c r="AI14">
        <f>SAM_working3!AI14</f>
        <v>60800315.1191293</v>
      </c>
      <c r="AJ14">
        <f>SAM_working3!AJ14</f>
        <v>420942585.402318</v>
      </c>
      <c r="AK14">
        <f>SAM_working3!AK14</f>
        <v>77857799.801716104</v>
      </c>
      <c r="AL14">
        <f>SAM_working3!AL14</f>
        <v>3533566.67813191</v>
      </c>
      <c r="AM14">
        <f>SAM_working3!AM14</f>
        <v>17701652.1115481</v>
      </c>
      <c r="AN14">
        <f>SAM_working3!AN14</f>
        <v>75608918.848018706</v>
      </c>
      <c r="AO14">
        <f>SAM_working3!AO14</f>
        <v>21128488.920676898</v>
      </c>
      <c r="AP14">
        <f>SAM_working3!AP14</f>
        <v>62398819.265822701</v>
      </c>
      <c r="AQ14">
        <f>SAM_working3!AQ14</f>
        <v>42669369.360964499</v>
      </c>
      <c r="AR14">
        <f>SAM_working3!AR14</f>
        <v>33434818.630897701</v>
      </c>
      <c r="AS14">
        <f>SAM_working3!AS14</f>
        <v>133831475.14771099</v>
      </c>
      <c r="AT14">
        <f>SAM_working3!AT14</f>
        <v>27440115.037131298</v>
      </c>
      <c r="AU14">
        <f>SAM_working3!AU14</f>
        <v>134065784.653322</v>
      </c>
      <c r="AV14">
        <f>SAM_working3!AV14</f>
        <v>5980123.61732079</v>
      </c>
      <c r="AW14">
        <f>SAM_working3!AW14</f>
        <v>75785790.940319806</v>
      </c>
      <c r="AX14">
        <f>SAM_working3!AX14</f>
        <v>83831080.476236805</v>
      </c>
      <c r="AY14">
        <f>SAM_working3!AY14</f>
        <v>64869637.908454098</v>
      </c>
      <c r="AZ14">
        <f>SAM_working3!AZ14</f>
        <v>34440285.232744299</v>
      </c>
      <c r="BA14">
        <f>SAM_working3!BA14</f>
        <v>11440235.452583401</v>
      </c>
      <c r="BB14">
        <f>SAM_working3!BB14</f>
        <v>86453284.2352909</v>
      </c>
      <c r="BC14">
        <f>SAM_working3!BC14</f>
        <v>10158490.8179584</v>
      </c>
      <c r="BD14">
        <f>SAM_working3!BD14</f>
        <v>30190293.710981298</v>
      </c>
      <c r="BE14">
        <f>SAM_working3!BE14</f>
        <v>9281085.1007569898</v>
      </c>
      <c r="BF14">
        <f>SAM_working3!BF14</f>
        <v>214816729.84220201</v>
      </c>
      <c r="BG14">
        <f>SAM_working3!BG14</f>
        <v>40970773.058742099</v>
      </c>
      <c r="BH14">
        <f>SAM_working3!BH14</f>
        <v>177336497.51370999</v>
      </c>
      <c r="BI14">
        <f>SAM_working3!BI14</f>
        <v>50310272.478500098</v>
      </c>
      <c r="BJ14">
        <f>SAM_working3!BJ14</f>
        <v>213256048.855737</v>
      </c>
      <c r="BK14">
        <f>SAM_working3!BK14</f>
        <v>351805991.55856299</v>
      </c>
      <c r="BL14">
        <f>SAM_working3!BL14</f>
        <v>51797521.555940799</v>
      </c>
      <c r="BM14">
        <f>SAM_working3!BM14</f>
        <v>9234151.8243285101</v>
      </c>
      <c r="BN14">
        <f>SAM_working3!BN14</f>
        <v>18560528643.702099</v>
      </c>
      <c r="BO14">
        <f>SAM_working3!BO14</f>
        <v>106706455.124102</v>
      </c>
      <c r="BP14">
        <f>SAM_working3!BP14</f>
        <v>0</v>
      </c>
      <c r="BQ14">
        <f>SAM_working3!BQ14</f>
        <v>280536110.60535401</v>
      </c>
      <c r="BR14">
        <f>SAM_working3!BR14</f>
        <v>76502467.257941693</v>
      </c>
      <c r="BS14">
        <f>SAM_working3!BS14</f>
        <v>104178439.50506</v>
      </c>
      <c r="BT14">
        <f>SAM_working3!BT14</f>
        <v>17238876.7797314</v>
      </c>
      <c r="BU14">
        <f>SAM_working3!BU14</f>
        <v>59788885.653507501</v>
      </c>
      <c r="BV14">
        <f>SAM_working3!BV14</f>
        <v>149917537.18821999</v>
      </c>
      <c r="BW14">
        <f>SAM_working3!BW14</f>
        <v>100376529.886967</v>
      </c>
      <c r="BX14">
        <f>SAM_working3!BX14</f>
        <v>67427679.659557998</v>
      </c>
      <c r="BY14">
        <f>SAM_working3!BY14</f>
        <v>67729564.764707193</v>
      </c>
      <c r="BZ14">
        <f>SAM_working3!BZ14</f>
        <v>17156043.101712398</v>
      </c>
      <c r="CA14">
        <f>SAM_working3!CA14</f>
        <v>6547900.5166396797</v>
      </c>
      <c r="CB14">
        <f>SAM_working3!CB14</f>
        <v>78765834.783862606</v>
      </c>
      <c r="CC14">
        <f>SAM_working3!CC14</f>
        <v>558880706.04228795</v>
      </c>
      <c r="CD14">
        <f>SAM_working3!CD14</f>
        <v>307113189.936032</v>
      </c>
      <c r="CE14">
        <f>SAM_working3!CE14</f>
        <v>95095474.113000095</v>
      </c>
      <c r="CF14">
        <f>SAM_working3!CF14</f>
        <v>77050477.472693101</v>
      </c>
      <c r="CG14">
        <f>SAM_working3!CG14</f>
        <v>307322396.02808899</v>
      </c>
      <c r="CH14">
        <f>SAM_working3!CH14</f>
        <v>0</v>
      </c>
      <c r="CI14">
        <f>SAM_working3!CI14</f>
        <v>13389138799.314301</v>
      </c>
      <c r="CJ14">
        <f>SAM_working3!CJ14</f>
        <v>0</v>
      </c>
      <c r="CK14">
        <f>SAM_working3!CK14</f>
        <v>0</v>
      </c>
      <c r="CL14">
        <f>SAM_working3!CL14</f>
        <v>0</v>
      </c>
      <c r="CM14">
        <f>SAM_working3!CM14</f>
        <v>0</v>
      </c>
      <c r="CN14">
        <f>SAM_working3!CN14</f>
        <v>0</v>
      </c>
      <c r="CO14">
        <f>SAM_working3!CO14</f>
        <v>0</v>
      </c>
      <c r="CP14">
        <f>SAM_working3!CP14</f>
        <v>0</v>
      </c>
      <c r="CQ14">
        <f>SAM_working3!CQ14</f>
        <v>0</v>
      </c>
      <c r="CR14">
        <f>SAM_working3!CR14</f>
        <v>0</v>
      </c>
      <c r="CS14">
        <f>SAM_working3!CS14</f>
        <v>0</v>
      </c>
      <c r="CT14">
        <f>SAM_working3!CT14</f>
        <v>0</v>
      </c>
      <c r="CU14">
        <f>SAM_working3!CU14</f>
        <v>0</v>
      </c>
      <c r="CV14">
        <f>SAM_working3!CV14</f>
        <v>0</v>
      </c>
      <c r="CW14">
        <f>SAM_working3!CW14</f>
        <v>0</v>
      </c>
      <c r="CX14">
        <f>SAM_working3!CX14</f>
        <v>29149269.252664</v>
      </c>
      <c r="CY14">
        <f>SAM_working3!CY14</f>
        <v>2806293243.0697999</v>
      </c>
      <c r="CZ14">
        <f>SAM_working3!CZ14</f>
        <v>3412171650.4778099</v>
      </c>
      <c r="DA14">
        <f>SAM_working3!DA14</f>
        <v>8599137660.7919292</v>
      </c>
      <c r="DB14">
        <f>SAM_working3!DB14</f>
        <v>1779437065.78578</v>
      </c>
      <c r="DC14">
        <f>SAM_working3!DC14</f>
        <v>2093017629.2145801</v>
      </c>
      <c r="DD14">
        <f>SAM_working3!DD14</f>
        <v>47332005026.670502</v>
      </c>
      <c r="DE14">
        <f>SAM_working3!DE14</f>
        <v>0</v>
      </c>
      <c r="DF14">
        <f>SAM_working3!DF14</f>
        <v>187135102945.46301</v>
      </c>
      <c r="DG14">
        <f>SAM_working3!DG14</f>
        <v>0</v>
      </c>
      <c r="DH14">
        <f>SAM_working3!DH14</f>
        <v>13122292.033198001</v>
      </c>
      <c r="DI14">
        <f>SAM_working3!DI14</f>
        <v>61539.992126515201</v>
      </c>
      <c r="DJ14">
        <f t="shared" si="0"/>
        <v>294175168578.53137</v>
      </c>
    </row>
    <row r="15" spans="1:114">
      <c r="A15" t="s">
        <v>14</v>
      </c>
      <c r="B15">
        <f>SAM_working3!B15</f>
        <v>261125.34975840899</v>
      </c>
      <c r="C15">
        <f>SAM_working3!C15</f>
        <v>0</v>
      </c>
      <c r="D15">
        <f>SAM_working3!D15</f>
        <v>456834.58787873399</v>
      </c>
      <c r="E15">
        <f>SAM_working3!E15</f>
        <v>319246.14342915401</v>
      </c>
      <c r="F15">
        <f>SAM_working3!F15</f>
        <v>1560303443.4695699</v>
      </c>
      <c r="G15">
        <f>SAM_working3!G15</f>
        <v>3.0781259886691701</v>
      </c>
      <c r="H15">
        <f>SAM_working3!H15</f>
        <v>21033.8268753224</v>
      </c>
      <c r="I15">
        <f>SAM_working3!I15</f>
        <v>389916.210894469</v>
      </c>
      <c r="J15">
        <f>SAM_working3!J15</f>
        <v>119725.9179032</v>
      </c>
      <c r="K15">
        <f>SAM_working3!K15</f>
        <v>23998.257816037501</v>
      </c>
      <c r="L15">
        <f>SAM_working3!L15</f>
        <v>13024.6940218822</v>
      </c>
      <c r="M15">
        <f>SAM_working3!M15</f>
        <v>50556.012377609302</v>
      </c>
      <c r="N15">
        <f>SAM_working3!N15</f>
        <v>697161.86304805696</v>
      </c>
      <c r="O15">
        <f>SAM_working3!O15</f>
        <v>11766210569.813999</v>
      </c>
      <c r="P15">
        <f>SAM_working3!P15</f>
        <v>842389981.25832903</v>
      </c>
      <c r="Q15">
        <f>SAM_working3!Q15</f>
        <v>89305.700790778894</v>
      </c>
      <c r="R15">
        <f>SAM_working3!R15</f>
        <v>2026333.5624531601</v>
      </c>
      <c r="S15">
        <f>SAM_working3!S15</f>
        <v>30741.136294175401</v>
      </c>
      <c r="T15">
        <f>SAM_working3!T15</f>
        <v>7640039.1022314504</v>
      </c>
      <c r="U15">
        <f>SAM_working3!U15</f>
        <v>2424727.8487015599</v>
      </c>
      <c r="V15">
        <f>SAM_working3!V15</f>
        <v>3226552.67550033</v>
      </c>
      <c r="W15">
        <f>SAM_working3!W15</f>
        <v>21571574.261543199</v>
      </c>
      <c r="X15">
        <f>SAM_working3!X15</f>
        <v>23485602.731056899</v>
      </c>
      <c r="Y15">
        <f>SAM_working3!Y15</f>
        <v>305119131.70301902</v>
      </c>
      <c r="Z15">
        <f>SAM_working3!Z15</f>
        <v>22416837.515922699</v>
      </c>
      <c r="AA15">
        <f>SAM_working3!AA15</f>
        <v>74467045.8301052</v>
      </c>
      <c r="AB15">
        <f>SAM_working3!AB15</f>
        <v>158164.63860308801</v>
      </c>
      <c r="AC15">
        <f>SAM_working3!AC15</f>
        <v>297371.31166398502</v>
      </c>
      <c r="AD15">
        <f>SAM_working3!AD15</f>
        <v>56761.081521908003</v>
      </c>
      <c r="AE15">
        <f>SAM_working3!AE15</f>
        <v>571922.95354298397</v>
      </c>
      <c r="AF15">
        <f>SAM_working3!AF15</f>
        <v>121209.56237107499</v>
      </c>
      <c r="AG15">
        <f>SAM_working3!AG15</f>
        <v>486963.70903439098</v>
      </c>
      <c r="AH15">
        <f>SAM_working3!AH15</f>
        <v>60319.889034609798</v>
      </c>
      <c r="AI15">
        <f>SAM_working3!AI15</f>
        <v>741535.28897664801</v>
      </c>
      <c r="AJ15">
        <f>SAM_working3!AJ15</f>
        <v>184736104.76502699</v>
      </c>
      <c r="AK15">
        <f>SAM_working3!AK15</f>
        <v>6572.5314247194401</v>
      </c>
      <c r="AL15">
        <f>SAM_working3!AL15</f>
        <v>661.82996995379699</v>
      </c>
      <c r="AM15">
        <f>SAM_working3!AM15</f>
        <v>1202.2314993299101</v>
      </c>
      <c r="AN15">
        <f>SAM_working3!AN15</f>
        <v>40193708.346291602</v>
      </c>
      <c r="AO15">
        <f>SAM_working3!AO15</f>
        <v>2570.7568738783398</v>
      </c>
      <c r="AP15">
        <f>SAM_working3!AP15</f>
        <v>24968.2457757917</v>
      </c>
      <c r="AQ15">
        <f>SAM_working3!AQ15</f>
        <v>7988.4859994895196</v>
      </c>
      <c r="AR15">
        <f>SAM_working3!AR15</f>
        <v>6225.33668182973</v>
      </c>
      <c r="AS15">
        <f>SAM_working3!AS15</f>
        <v>9451330.9074146301</v>
      </c>
      <c r="AT15">
        <f>SAM_working3!AT15</f>
        <v>10339915.142121499</v>
      </c>
      <c r="AU15">
        <f>SAM_working3!AU15</f>
        <v>61846.271923076303</v>
      </c>
      <c r="AV15">
        <f>SAM_working3!AV15</f>
        <v>14689081.8417996</v>
      </c>
      <c r="AW15">
        <f>SAM_working3!AW15</f>
        <v>1117987.4442980699</v>
      </c>
      <c r="AX15">
        <f>SAM_working3!AX15</f>
        <v>11549.6615495269</v>
      </c>
      <c r="AY15">
        <f>SAM_working3!AY15</f>
        <v>303.90062682421302</v>
      </c>
      <c r="AZ15">
        <f>SAM_working3!AZ15</f>
        <v>138633.717531617</v>
      </c>
      <c r="BA15">
        <f>SAM_working3!BA15</f>
        <v>3738.0178787938098</v>
      </c>
      <c r="BB15">
        <f>SAM_working3!BB15</f>
        <v>18266.359530464098</v>
      </c>
      <c r="BC15">
        <f>SAM_working3!BC15</f>
        <v>1000013.99292847</v>
      </c>
      <c r="BD15">
        <f>SAM_working3!BD15</f>
        <v>3553453.8213010002</v>
      </c>
      <c r="BE15">
        <f>SAM_working3!BE15</f>
        <v>2878.8834586520602</v>
      </c>
      <c r="BF15">
        <f>SAM_working3!BF15</f>
        <v>19062.015050244201</v>
      </c>
      <c r="BG15">
        <f>SAM_working3!BG15</f>
        <v>17824.508970385301</v>
      </c>
      <c r="BH15">
        <f>SAM_working3!BH15</f>
        <v>33378995.352454599</v>
      </c>
      <c r="BI15">
        <f>SAM_working3!BI15</f>
        <v>6908.0104733342496</v>
      </c>
      <c r="BJ15">
        <f>SAM_working3!BJ15</f>
        <v>18734.4241145735</v>
      </c>
      <c r="BK15">
        <f>SAM_working3!BK15</f>
        <v>6837.7023846550101</v>
      </c>
      <c r="BL15">
        <f>SAM_working3!BL15</f>
        <v>3970.5513243293199</v>
      </c>
      <c r="BM15">
        <f>SAM_working3!BM15</f>
        <v>2044.3619449089299</v>
      </c>
      <c r="BN15">
        <f>SAM_working3!BN15</f>
        <v>639829.23056614702</v>
      </c>
      <c r="BO15">
        <f>SAM_working3!BO15</f>
        <v>9439.9073958458393</v>
      </c>
      <c r="BP15">
        <f>SAM_working3!BP15</f>
        <v>2062.6875766719299</v>
      </c>
      <c r="BQ15">
        <f>SAM_working3!BQ15</f>
        <v>562384420.13808298</v>
      </c>
      <c r="BR15">
        <f>SAM_working3!BR15</f>
        <v>3360964.5640305802</v>
      </c>
      <c r="BS15">
        <f>SAM_working3!BS15</f>
        <v>383973.85497456498</v>
      </c>
      <c r="BT15">
        <f>SAM_working3!BT15</f>
        <v>110729.7066933</v>
      </c>
      <c r="BU15">
        <f>SAM_working3!BU15</f>
        <v>350862215.45825899</v>
      </c>
      <c r="BV15">
        <f>SAM_working3!BV15</f>
        <v>1327300.59137756</v>
      </c>
      <c r="BW15">
        <f>SAM_working3!BW15</f>
        <v>290724839.49778497</v>
      </c>
      <c r="BX15">
        <f>SAM_working3!BX15</f>
        <v>319261799.010351</v>
      </c>
      <c r="BY15">
        <f>SAM_working3!BY15</f>
        <v>1157844091.7729399</v>
      </c>
      <c r="BZ15">
        <f>SAM_working3!BZ15</f>
        <v>34257766.585132599</v>
      </c>
      <c r="CA15">
        <f>SAM_working3!CA15</f>
        <v>918841.80193725298</v>
      </c>
      <c r="CB15">
        <f>SAM_working3!CB15</f>
        <v>184472405.73098499</v>
      </c>
      <c r="CC15">
        <f>SAM_working3!CC15</f>
        <v>253402031.04880899</v>
      </c>
      <c r="CD15">
        <f>SAM_working3!CD15</f>
        <v>5342758877.8679199</v>
      </c>
      <c r="CE15">
        <f>SAM_working3!CE15</f>
        <v>113599.015223963</v>
      </c>
      <c r="CF15">
        <f>SAM_working3!CF15</f>
        <v>540345.74619809503</v>
      </c>
      <c r="CG15">
        <f>SAM_working3!CG15</f>
        <v>113048429.46642099</v>
      </c>
      <c r="CH15">
        <f>SAM_working3!CH15</f>
        <v>0</v>
      </c>
      <c r="CI15">
        <f>SAM_working3!CI15</f>
        <v>617433.86113560502</v>
      </c>
      <c r="CJ15">
        <f>SAM_working3!CJ15</f>
        <v>0</v>
      </c>
      <c r="CK15">
        <f>SAM_working3!CK15</f>
        <v>0</v>
      </c>
      <c r="CL15">
        <f>SAM_working3!CL15</f>
        <v>0</v>
      </c>
      <c r="CM15">
        <f>SAM_working3!CM15</f>
        <v>0</v>
      </c>
      <c r="CN15">
        <f>SAM_working3!CN15</f>
        <v>0</v>
      </c>
      <c r="CO15">
        <f>SAM_working3!CO15</f>
        <v>1743151566.8616199</v>
      </c>
      <c r="CP15">
        <f>SAM_working3!CP15</f>
        <v>1662945427.1645601</v>
      </c>
      <c r="CQ15">
        <f>SAM_working3!CQ15</f>
        <v>1326610559.5334101</v>
      </c>
      <c r="CR15">
        <f>SAM_working3!CR15</f>
        <v>1601998070.43489</v>
      </c>
      <c r="CS15">
        <f>SAM_working3!CS15</f>
        <v>3783670786.64884</v>
      </c>
      <c r="CT15">
        <f>SAM_working3!CT15</f>
        <v>4755414917.8779602</v>
      </c>
      <c r="CU15">
        <f>SAM_working3!CU15</f>
        <v>7356430144.4773598</v>
      </c>
      <c r="CV15">
        <f>SAM_working3!CV15</f>
        <v>5162557208.5265102</v>
      </c>
      <c r="CW15">
        <f>SAM_working3!CW15</f>
        <v>10198615023.8629</v>
      </c>
      <c r="CX15">
        <f>SAM_working3!CX15</f>
        <v>1731317.35245271</v>
      </c>
      <c r="CY15">
        <f>SAM_working3!CY15</f>
        <v>564345536.59213495</v>
      </c>
      <c r="CZ15">
        <f>SAM_working3!CZ15</f>
        <v>24701.293198002601</v>
      </c>
      <c r="DA15">
        <f>SAM_working3!DA15</f>
        <v>2099100399.1934099</v>
      </c>
      <c r="DB15">
        <f>SAM_working3!DB15</f>
        <v>1079817411.2009101</v>
      </c>
      <c r="DC15">
        <f>SAM_working3!DC15</f>
        <v>2289563005.08883</v>
      </c>
      <c r="DD15">
        <f>SAM_working3!DD15</f>
        <v>16569.025176326701</v>
      </c>
      <c r="DE15">
        <f>SAM_working3!DE15</f>
        <v>0</v>
      </c>
      <c r="DF15">
        <f>SAM_working3!DF15</f>
        <v>450088.167848229</v>
      </c>
      <c r="DG15">
        <f>SAM_working3!DG15</f>
        <v>379155900.30803698</v>
      </c>
      <c r="DH15">
        <f>SAM_working3!DH15</f>
        <v>4827072339.90026</v>
      </c>
      <c r="DI15">
        <f>SAM_working3!DI15</f>
        <v>41592266296.982903</v>
      </c>
      <c r="DJ15">
        <f t="shared" si="0"/>
        <v>113977050808.44202</v>
      </c>
    </row>
    <row r="16" spans="1:114">
      <c r="A16" t="s">
        <v>15</v>
      </c>
      <c r="B16">
        <f>SAM_working3!B16</f>
        <v>427.63126456697699</v>
      </c>
      <c r="C16">
        <f>SAM_working3!C16</f>
        <v>0</v>
      </c>
      <c r="D16">
        <f>SAM_working3!D16</f>
        <v>2067.7035741412101</v>
      </c>
      <c r="E16">
        <f>SAM_working3!E16</f>
        <v>1704.5255074183799</v>
      </c>
      <c r="F16">
        <f>SAM_working3!F16</f>
        <v>37303337.820707798</v>
      </c>
      <c r="G16">
        <f>SAM_working3!G16</f>
        <v>1.00562516029371E-3</v>
      </c>
      <c r="H16">
        <f>SAM_working3!H16</f>
        <v>48.138238928406501</v>
      </c>
      <c r="I16">
        <f>SAM_working3!I16</f>
        <v>890.86992188249496</v>
      </c>
      <c r="J16">
        <f>SAM_working3!J16</f>
        <v>185.79833973797699</v>
      </c>
      <c r="K16">
        <f>SAM_working3!K16</f>
        <v>73.263958487927098</v>
      </c>
      <c r="L16">
        <f>SAM_working3!L16</f>
        <v>28.185253862767102</v>
      </c>
      <c r="M16">
        <f>SAM_working3!M16</f>
        <v>82.558412185864199</v>
      </c>
      <c r="N16">
        <f>SAM_working3!N16</f>
        <v>5567.1486238381804</v>
      </c>
      <c r="O16">
        <f>SAM_working3!O16</f>
        <v>173912575.30245</v>
      </c>
      <c r="P16">
        <f>SAM_working3!P16</f>
        <v>787445548.95619702</v>
      </c>
      <c r="Q16">
        <f>SAM_working3!Q16</f>
        <v>256.887178353141</v>
      </c>
      <c r="R16">
        <f>SAM_working3!R16</f>
        <v>4611.2920267377503</v>
      </c>
      <c r="S16">
        <f>SAM_working3!S16</f>
        <v>13.8946978611578</v>
      </c>
      <c r="T16">
        <f>SAM_working3!T16</f>
        <v>17406.083957835999</v>
      </c>
      <c r="U16">
        <f>SAM_working3!U16</f>
        <v>6718.2907079097404</v>
      </c>
      <c r="V16">
        <f>SAM_working3!V16</f>
        <v>51467.652547474099</v>
      </c>
      <c r="W16">
        <f>SAM_working3!W16</f>
        <v>59464.510200611803</v>
      </c>
      <c r="X16">
        <f>SAM_working3!X16</f>
        <v>52257.859384352203</v>
      </c>
      <c r="Y16">
        <f>SAM_working3!Y16</f>
        <v>703283.995533876</v>
      </c>
      <c r="Z16">
        <f>SAM_working3!Z16</f>
        <v>54133.922863192602</v>
      </c>
      <c r="AA16">
        <f>SAM_working3!AA16</f>
        <v>172934.00791304299</v>
      </c>
      <c r="AB16">
        <f>SAM_working3!AB16</f>
        <v>1097.3046337415101</v>
      </c>
      <c r="AC16">
        <f>SAM_working3!AC16</f>
        <v>2541.801287197</v>
      </c>
      <c r="AD16">
        <f>SAM_working3!AD16</f>
        <v>1991.6935784013399</v>
      </c>
      <c r="AE16">
        <f>SAM_working3!AE16</f>
        <v>5318.2369196822001</v>
      </c>
      <c r="AF16">
        <f>SAM_working3!AF16</f>
        <v>2766.87876212332</v>
      </c>
      <c r="AG16">
        <f>SAM_working3!AG16</f>
        <v>9239.6590770987696</v>
      </c>
      <c r="AH16">
        <f>SAM_working3!AH16</f>
        <v>1846.77681661268</v>
      </c>
      <c r="AI16">
        <f>SAM_working3!AI16</f>
        <v>6855.8526056813598</v>
      </c>
      <c r="AJ16">
        <f>SAM_working3!AJ16</f>
        <v>1738700.97082007</v>
      </c>
      <c r="AK16">
        <f>SAM_working3!AK16</f>
        <v>134.417348876082</v>
      </c>
      <c r="AL16">
        <f>SAM_working3!AL16</f>
        <v>23.096141573456201</v>
      </c>
      <c r="AM16">
        <f>SAM_working3!AM16</f>
        <v>34.801607841145497</v>
      </c>
      <c r="AN16">
        <f>SAM_working3!AN16</f>
        <v>92928.779155207405</v>
      </c>
      <c r="AO16">
        <f>SAM_working3!AO16</f>
        <v>232.19183848119101</v>
      </c>
      <c r="AP16">
        <f>SAM_working3!AP16</f>
        <v>99.577591696592705</v>
      </c>
      <c r="AQ16">
        <f>SAM_working3!AQ16</f>
        <v>321.29574416976101</v>
      </c>
      <c r="AR16">
        <f>SAM_working3!AR16</f>
        <v>197.82462757868001</v>
      </c>
      <c r="AS16">
        <f>SAM_working3!AS16</f>
        <v>21913.899797337399</v>
      </c>
      <c r="AT16">
        <f>SAM_working3!AT16</f>
        <v>24962216.193272199</v>
      </c>
      <c r="AU16">
        <f>SAM_working3!AU16</f>
        <v>156.53363525112701</v>
      </c>
      <c r="AV16">
        <f>SAM_working3!AV16</f>
        <v>2046704.9804517401</v>
      </c>
      <c r="AW16">
        <f>SAM_working3!AW16</f>
        <v>1086692.18556027</v>
      </c>
      <c r="AX16">
        <f>SAM_working3!AX16</f>
        <v>2762.2463739048999</v>
      </c>
      <c r="AY16">
        <f>SAM_working3!AY16</f>
        <v>55.444380895688496</v>
      </c>
      <c r="AZ16">
        <f>SAM_working3!AZ16</f>
        <v>51750.580126665802</v>
      </c>
      <c r="BA16">
        <f>SAM_working3!BA16</f>
        <v>262.64466862543298</v>
      </c>
      <c r="BB16">
        <f>SAM_working3!BB16</f>
        <v>366.59227568192</v>
      </c>
      <c r="BC16">
        <f>SAM_working3!BC16</f>
        <v>2876.6763435344401</v>
      </c>
      <c r="BD16">
        <f>SAM_working3!BD16</f>
        <v>8304.5232877233593</v>
      </c>
      <c r="BE16">
        <f>SAM_working3!BE16</f>
        <v>14.336872456523301</v>
      </c>
      <c r="BF16">
        <f>SAM_working3!BF16</f>
        <v>493.48821004881</v>
      </c>
      <c r="BG16">
        <f>SAM_working3!BG16</f>
        <v>243.78201611509101</v>
      </c>
      <c r="BH16">
        <f>SAM_working3!BH16</f>
        <v>76759.815924776005</v>
      </c>
      <c r="BI16">
        <f>SAM_working3!BI16</f>
        <v>377.945418250557</v>
      </c>
      <c r="BJ16">
        <f>SAM_working3!BJ16</f>
        <v>718.54537146422604</v>
      </c>
      <c r="BK16">
        <f>SAM_working3!BK16</f>
        <v>432.56499090796399</v>
      </c>
      <c r="BL16">
        <f>SAM_working3!BL16</f>
        <v>470.03548296567197</v>
      </c>
      <c r="BM16">
        <f>SAM_working3!BM16</f>
        <v>2.9695605394121398</v>
      </c>
      <c r="BN16">
        <f>SAM_working3!BN16</f>
        <v>2808.4069640443499</v>
      </c>
      <c r="BO16">
        <f>SAM_working3!BO16</f>
        <v>331.17918713324201</v>
      </c>
      <c r="BP16">
        <f>SAM_working3!BP16</f>
        <v>2569.4486882862102</v>
      </c>
      <c r="BQ16">
        <f>SAM_working3!BQ16</f>
        <v>33418515.938214</v>
      </c>
      <c r="BR16">
        <f>SAM_working3!BR16</f>
        <v>1662802.48060881</v>
      </c>
      <c r="BS16">
        <f>SAM_working3!BS16</f>
        <v>5827.3802404903399</v>
      </c>
      <c r="BT16">
        <f>SAM_working3!BT16</f>
        <v>640.91800206764105</v>
      </c>
      <c r="BU16">
        <f>SAM_working3!BU16</f>
        <v>44410282.4024252</v>
      </c>
      <c r="BV16">
        <f>SAM_working3!BV16</f>
        <v>6244.6279858543503</v>
      </c>
      <c r="BW16">
        <f>SAM_working3!BW16</f>
        <v>18851893.266851299</v>
      </c>
      <c r="BX16">
        <f>SAM_working3!BX16</f>
        <v>8764808.8380957805</v>
      </c>
      <c r="BY16">
        <f>SAM_working3!BY16</f>
        <v>15014071.135182099</v>
      </c>
      <c r="BZ16">
        <f>SAM_working3!BZ16</f>
        <v>4334010.6618979704</v>
      </c>
      <c r="CA16">
        <f>SAM_working3!CA16</f>
        <v>3556207.4891193602</v>
      </c>
      <c r="CB16">
        <f>SAM_working3!CB16</f>
        <v>182419430.89138201</v>
      </c>
      <c r="CC16">
        <f>SAM_working3!CC16</f>
        <v>70927637.456480399</v>
      </c>
      <c r="CD16">
        <f>SAM_working3!CD16</f>
        <v>1733219260.95486</v>
      </c>
      <c r="CE16">
        <f>SAM_working3!CE16</f>
        <v>618.92084062752394</v>
      </c>
      <c r="CF16">
        <f>SAM_working3!CF16</f>
        <v>1388.2524608061201</v>
      </c>
      <c r="CG16">
        <f>SAM_working3!CG16</f>
        <v>32247506.556203801</v>
      </c>
      <c r="CH16">
        <f>SAM_working3!CH16</f>
        <v>0</v>
      </c>
      <c r="CI16">
        <f>SAM_working3!CI16</f>
        <v>75486.4948026161</v>
      </c>
      <c r="CJ16">
        <f>SAM_working3!CJ16</f>
        <v>0</v>
      </c>
      <c r="CK16">
        <f>SAM_working3!CK16</f>
        <v>0</v>
      </c>
      <c r="CL16">
        <f>SAM_working3!CL16</f>
        <v>0</v>
      </c>
      <c r="CM16">
        <f>SAM_working3!CM16</f>
        <v>0</v>
      </c>
      <c r="CN16">
        <f>SAM_working3!CN16</f>
        <v>0</v>
      </c>
      <c r="CO16">
        <f>SAM_working3!CO16</f>
        <v>601412947.39138198</v>
      </c>
      <c r="CP16">
        <f>SAM_working3!CP16</f>
        <v>617028476.95230806</v>
      </c>
      <c r="CQ16">
        <f>SAM_working3!CQ16</f>
        <v>523554850.51822603</v>
      </c>
      <c r="CR16">
        <f>SAM_working3!CR16</f>
        <v>540523953.10284996</v>
      </c>
      <c r="CS16">
        <f>SAM_working3!CS16</f>
        <v>1273734499.14482</v>
      </c>
      <c r="CT16">
        <f>SAM_working3!CT16</f>
        <v>1511631157.9277401</v>
      </c>
      <c r="CU16">
        <f>SAM_working3!CU16</f>
        <v>2593033244.4380798</v>
      </c>
      <c r="CV16">
        <f>SAM_working3!CV16</f>
        <v>1854697003.77318</v>
      </c>
      <c r="CW16">
        <f>SAM_working3!CW16</f>
        <v>3254152653.9215498</v>
      </c>
      <c r="CX16">
        <f>SAM_working3!CX16</f>
        <v>5206.94657998606</v>
      </c>
      <c r="CY16">
        <f>SAM_working3!CY16</f>
        <v>18151048.9614846</v>
      </c>
      <c r="CZ16">
        <f>SAM_working3!CZ16</f>
        <v>0</v>
      </c>
      <c r="DA16">
        <f>SAM_working3!DA16</f>
        <v>446265848.03150302</v>
      </c>
      <c r="DB16">
        <f>SAM_working3!DB16</f>
        <v>45412274.357470699</v>
      </c>
      <c r="DC16">
        <f>SAM_working3!DC16</f>
        <v>80965532.082963794</v>
      </c>
      <c r="DD16">
        <f>SAM_working3!DD16</f>
        <v>0</v>
      </c>
      <c r="DE16">
        <f>SAM_working3!DE16</f>
        <v>0</v>
      </c>
      <c r="DF16">
        <f>SAM_working3!DF16</f>
        <v>408.36103013236198</v>
      </c>
      <c r="DG16">
        <f>SAM_working3!DG16</f>
        <v>203603642.66668701</v>
      </c>
      <c r="DH16">
        <f>SAM_working3!DH16</f>
        <v>1023494933.7721601</v>
      </c>
      <c r="DI16">
        <f>SAM_working3!DI16</f>
        <v>14240998000.545601</v>
      </c>
      <c r="DJ16">
        <f t="shared" si="0"/>
        <v>32007511020.039154</v>
      </c>
    </row>
    <row r="17" spans="1:114">
      <c r="A17" t="s">
        <v>16</v>
      </c>
      <c r="B17">
        <f>SAM_working3!B17</f>
        <v>113709.516186319</v>
      </c>
      <c r="C17">
        <f>SAM_working3!C17</f>
        <v>0</v>
      </c>
      <c r="D17">
        <f>SAM_working3!D17</f>
        <v>218275.766024429</v>
      </c>
      <c r="E17">
        <f>SAM_working3!E17</f>
        <v>157394.70915025499</v>
      </c>
      <c r="F17">
        <f>SAM_working3!F17</f>
        <v>51915.483030527103</v>
      </c>
      <c r="G17">
        <f>SAM_working3!G17</f>
        <v>0</v>
      </c>
      <c r="H17">
        <f>SAM_working3!H17</f>
        <v>52.420503228026597</v>
      </c>
      <c r="I17">
        <f>SAM_working3!I17</f>
        <v>837.79680065342302</v>
      </c>
      <c r="J17">
        <f>SAM_working3!J17</f>
        <v>48280.857040556402</v>
      </c>
      <c r="K17">
        <f>SAM_working3!K17</f>
        <v>9633.6933433716604</v>
      </c>
      <c r="L17">
        <f>SAM_working3!L17</f>
        <v>5282.9214167413702</v>
      </c>
      <c r="M17">
        <f>SAM_working3!M17</f>
        <v>18299.805641925399</v>
      </c>
      <c r="N17">
        <f>SAM_working3!N17</f>
        <v>3237764.1242828001</v>
      </c>
      <c r="O17">
        <f>SAM_working3!O17</f>
        <v>169741.381916349</v>
      </c>
      <c r="P17">
        <f>SAM_working3!P17</f>
        <v>26401.430616637099</v>
      </c>
      <c r="Q17">
        <f>SAM_working3!Q17</f>
        <v>55964913.489610702</v>
      </c>
      <c r="R17">
        <f>SAM_working3!R17</f>
        <v>32952931.226927001</v>
      </c>
      <c r="S17">
        <f>SAM_working3!S17</f>
        <v>85821438.405592099</v>
      </c>
      <c r="T17">
        <f>SAM_working3!T17</f>
        <v>603580.366605683</v>
      </c>
      <c r="U17">
        <f>SAM_working3!U17</f>
        <v>2794553.4032843299</v>
      </c>
      <c r="V17">
        <f>SAM_working3!V17</f>
        <v>13937351.295965601</v>
      </c>
      <c r="W17">
        <f>SAM_working3!W17</f>
        <v>2341861.52146204</v>
      </c>
      <c r="X17">
        <f>SAM_working3!X17</f>
        <v>846512.394729094</v>
      </c>
      <c r="Y17">
        <f>SAM_working3!Y17</f>
        <v>1815072.24988554</v>
      </c>
      <c r="Z17">
        <f>SAM_working3!Z17</f>
        <v>5130477.9052064596</v>
      </c>
      <c r="AA17">
        <f>SAM_working3!AA17</f>
        <v>1366891.44632015</v>
      </c>
      <c r="AB17">
        <f>SAM_working3!AB17</f>
        <v>17858.594292158701</v>
      </c>
      <c r="AC17">
        <f>SAM_working3!AC17</f>
        <v>141740.31012231301</v>
      </c>
      <c r="AD17">
        <f>SAM_working3!AD17</f>
        <v>5684240.2610972403</v>
      </c>
      <c r="AE17">
        <f>SAM_working3!AE17</f>
        <v>303752.51788014697</v>
      </c>
      <c r="AF17">
        <f>SAM_working3!AF17</f>
        <v>52611.638145209101</v>
      </c>
      <c r="AG17">
        <f>SAM_working3!AG17</f>
        <v>3670469.4208031199</v>
      </c>
      <c r="AH17">
        <f>SAM_working3!AH17</f>
        <v>33887969.892315</v>
      </c>
      <c r="AI17">
        <f>SAM_working3!AI17</f>
        <v>61809015.972694002</v>
      </c>
      <c r="AJ17">
        <f>SAM_working3!AJ17</f>
        <v>10174734.8321147</v>
      </c>
      <c r="AK17">
        <f>SAM_working3!AK17</f>
        <v>73597.043683416297</v>
      </c>
      <c r="AL17">
        <f>SAM_working3!AL17</f>
        <v>391866.899596292</v>
      </c>
      <c r="AM17">
        <f>SAM_working3!AM17</f>
        <v>679.91641543799597</v>
      </c>
      <c r="AN17">
        <f>SAM_working3!AN17</f>
        <v>17385.560713446499</v>
      </c>
      <c r="AO17">
        <f>SAM_working3!AO17</f>
        <v>4378.6305247647297</v>
      </c>
      <c r="AP17">
        <f>SAM_working3!AP17</f>
        <v>1113.77174701183</v>
      </c>
      <c r="AQ17">
        <f>SAM_working3!AQ17</f>
        <v>4549001.4328618497</v>
      </c>
      <c r="AR17">
        <f>SAM_working3!AR17</f>
        <v>3861033.201957</v>
      </c>
      <c r="AS17">
        <f>SAM_working3!AS17</f>
        <v>339400.791286049</v>
      </c>
      <c r="AT17">
        <f>SAM_working3!AT17</f>
        <v>264.49187681271798</v>
      </c>
      <c r="AU17">
        <f>SAM_working3!AU17</f>
        <v>1713.9741853550399</v>
      </c>
      <c r="AV17">
        <f>SAM_working3!AV17</f>
        <v>13893.8352538131</v>
      </c>
      <c r="AW17">
        <f>SAM_working3!AW17</f>
        <v>11074.7709270789</v>
      </c>
      <c r="AX17">
        <f>SAM_working3!AX17</f>
        <v>1212.2872088056599</v>
      </c>
      <c r="AY17">
        <f>SAM_working3!AY17</f>
        <v>567.45914994721704</v>
      </c>
      <c r="AZ17">
        <f>SAM_working3!AZ17</f>
        <v>3628.73978951959</v>
      </c>
      <c r="BA17">
        <f>SAM_working3!BA17</f>
        <v>2047.6534633405799</v>
      </c>
      <c r="BB17">
        <f>SAM_working3!BB17</f>
        <v>5974.98476488302</v>
      </c>
      <c r="BC17">
        <f>SAM_working3!BC17</f>
        <v>10502.8508959559</v>
      </c>
      <c r="BD17">
        <f>SAM_working3!BD17</f>
        <v>6374390.6559849298</v>
      </c>
      <c r="BE17">
        <f>SAM_working3!BE17</f>
        <v>4201.9632579632898</v>
      </c>
      <c r="BF17">
        <f>SAM_working3!BF17</f>
        <v>15321.0773426915</v>
      </c>
      <c r="BG17">
        <f>SAM_working3!BG17</f>
        <v>7086.0300079321896</v>
      </c>
      <c r="BH17">
        <f>SAM_working3!BH17</f>
        <v>40459.973380771502</v>
      </c>
      <c r="BI17">
        <f>SAM_working3!BI17</f>
        <v>427.669185258418</v>
      </c>
      <c r="BJ17">
        <f>SAM_working3!BJ17</f>
        <v>1733.95225948303</v>
      </c>
      <c r="BK17">
        <f>SAM_working3!BK17</f>
        <v>624.80729786922097</v>
      </c>
      <c r="BL17">
        <f>SAM_working3!BL17</f>
        <v>1365.45940202821</v>
      </c>
      <c r="BM17">
        <f>SAM_working3!BM17</f>
        <v>2.3709649743800898</v>
      </c>
      <c r="BN17">
        <f>SAM_working3!BN17</f>
        <v>297680.10999641498</v>
      </c>
      <c r="BO17">
        <f>SAM_working3!BO17</f>
        <v>361624.80228665803</v>
      </c>
      <c r="BP17">
        <f>SAM_working3!BP17</f>
        <v>1835.7234577192701</v>
      </c>
      <c r="BQ17">
        <f>SAM_working3!BQ17</f>
        <v>6306257.6279738098</v>
      </c>
      <c r="BR17">
        <f>SAM_working3!BR17</f>
        <v>180414.88029402</v>
      </c>
      <c r="BS17">
        <f>SAM_working3!BS17</f>
        <v>255239.78614079501</v>
      </c>
      <c r="BT17">
        <f>SAM_working3!BT17</f>
        <v>73991.137465895896</v>
      </c>
      <c r="BU17">
        <f>SAM_working3!BU17</f>
        <v>500421.186447324</v>
      </c>
      <c r="BV17">
        <f>SAM_working3!BV17</f>
        <v>856988.93706806598</v>
      </c>
      <c r="BW17">
        <f>SAM_working3!BW17</f>
        <v>680999.51073624601</v>
      </c>
      <c r="BX17">
        <f>SAM_working3!BX17</f>
        <v>255511.47495285599</v>
      </c>
      <c r="BY17">
        <f>SAM_working3!BY17</f>
        <v>5159554.7198601495</v>
      </c>
      <c r="BZ17">
        <f>SAM_working3!BZ17</f>
        <v>1947.2730401654001</v>
      </c>
      <c r="CA17">
        <f>SAM_working3!CA17</f>
        <v>2232.97101905003</v>
      </c>
      <c r="CB17">
        <f>SAM_working3!CB17</f>
        <v>1463440.99145032</v>
      </c>
      <c r="CC17">
        <f>SAM_working3!CC17</f>
        <v>210290.049012809</v>
      </c>
      <c r="CD17">
        <f>SAM_working3!CD17</f>
        <v>767160.10295113805</v>
      </c>
      <c r="CE17">
        <f>SAM_working3!CE17</f>
        <v>1671350.3774546301</v>
      </c>
      <c r="CF17">
        <f>SAM_working3!CF17</f>
        <v>530012.873378088</v>
      </c>
      <c r="CG17">
        <f>SAM_working3!CG17</f>
        <v>36574.383190902801</v>
      </c>
      <c r="CH17">
        <f>SAM_working3!CH17</f>
        <v>0</v>
      </c>
      <c r="CI17">
        <f>SAM_working3!CI17</f>
        <v>83735.568997734299</v>
      </c>
      <c r="CJ17">
        <f>SAM_working3!CJ17</f>
        <v>0</v>
      </c>
      <c r="CK17">
        <f>SAM_working3!CK17</f>
        <v>0</v>
      </c>
      <c r="CL17">
        <f>SAM_working3!CL17</f>
        <v>0</v>
      </c>
      <c r="CM17">
        <f>SAM_working3!CM17</f>
        <v>0</v>
      </c>
      <c r="CN17">
        <f>SAM_working3!CN17</f>
        <v>0</v>
      </c>
      <c r="CO17">
        <f>SAM_working3!CO17</f>
        <v>684207.23210702196</v>
      </c>
      <c r="CP17">
        <f>SAM_working3!CP17</f>
        <v>968165.58192635304</v>
      </c>
      <c r="CQ17">
        <f>SAM_working3!CQ17</f>
        <v>699827.06955771602</v>
      </c>
      <c r="CR17">
        <f>SAM_working3!CR17</f>
        <v>866457.12520112901</v>
      </c>
      <c r="CS17">
        <f>SAM_working3!CS17</f>
        <v>2207640.0947860898</v>
      </c>
      <c r="CT17">
        <f>SAM_working3!CT17</f>
        <v>2833121.5970132002</v>
      </c>
      <c r="CU17">
        <f>SAM_working3!CU17</f>
        <v>5224471.8524624696</v>
      </c>
      <c r="CV17">
        <f>SAM_working3!CV17</f>
        <v>3727129.3799151098</v>
      </c>
      <c r="CW17">
        <f>SAM_working3!CW17</f>
        <v>14592938.3672795</v>
      </c>
      <c r="CX17">
        <f>SAM_working3!CX17</f>
        <v>183886.31585561499</v>
      </c>
      <c r="CY17">
        <f>SAM_working3!CY17</f>
        <v>2584710.2963802</v>
      </c>
      <c r="CZ17">
        <f>SAM_working3!CZ17</f>
        <v>2353.0681469056699</v>
      </c>
      <c r="DA17">
        <f>SAM_working3!DA17</f>
        <v>1568405.3453321599</v>
      </c>
      <c r="DB17">
        <f>SAM_working3!DB17</f>
        <v>144205.08033167801</v>
      </c>
      <c r="DC17">
        <f>SAM_working3!DC17</f>
        <v>1543314.0764345599</v>
      </c>
      <c r="DD17">
        <f>SAM_working3!DD17</f>
        <v>1657.77777384511</v>
      </c>
      <c r="DE17">
        <f>SAM_working3!DE17</f>
        <v>0</v>
      </c>
      <c r="DF17">
        <f>SAM_working3!DF17</f>
        <v>2017479.8463866001</v>
      </c>
      <c r="DG17">
        <f>SAM_working3!DG17</f>
        <v>718786.97640534095</v>
      </c>
      <c r="DH17">
        <f>SAM_working3!DH17</f>
        <v>169144370.75073799</v>
      </c>
      <c r="DI17">
        <f>SAM_working3!DI17</f>
        <v>1101333260.93769</v>
      </c>
      <c r="DJ17">
        <f t="shared" si="0"/>
        <v>1669854172.5652895</v>
      </c>
    </row>
    <row r="18" spans="1:114">
      <c r="A18" t="s">
        <v>17</v>
      </c>
      <c r="B18">
        <f>SAM_working3!B18</f>
        <v>518399.244199401</v>
      </c>
      <c r="C18">
        <f>SAM_working3!C18</f>
        <v>0</v>
      </c>
      <c r="D18">
        <f>SAM_working3!D18</f>
        <v>2408279.3832716099</v>
      </c>
      <c r="E18">
        <f>SAM_working3!E18</f>
        <v>2051757.9079181801</v>
      </c>
      <c r="F18">
        <f>SAM_working3!F18</f>
        <v>151013.48134328201</v>
      </c>
      <c r="G18">
        <f>SAM_working3!G18</f>
        <v>3.9734831837847401E-2</v>
      </c>
      <c r="H18">
        <f>SAM_working3!H18</f>
        <v>3936.1435049694101</v>
      </c>
      <c r="I18">
        <f>SAM_working3!I18</f>
        <v>9330.0192958893094</v>
      </c>
      <c r="J18">
        <f>SAM_working3!J18</f>
        <v>19788.920752891299</v>
      </c>
      <c r="K18">
        <f>SAM_working3!K18</f>
        <v>29404.2430304968</v>
      </c>
      <c r="L18">
        <f>SAM_working3!L18</f>
        <v>13812.982660595901</v>
      </c>
      <c r="M18">
        <f>SAM_working3!M18</f>
        <v>15658.505543233599</v>
      </c>
      <c r="N18">
        <f>SAM_working3!N18</f>
        <v>38395545.029775798</v>
      </c>
      <c r="O18">
        <f>SAM_working3!O18</f>
        <v>6341085.7881608699</v>
      </c>
      <c r="P18">
        <f>SAM_working3!P18</f>
        <v>1365980.3803862699</v>
      </c>
      <c r="Q18">
        <f>SAM_working3!Q18</f>
        <v>175996.83888298599</v>
      </c>
      <c r="R18">
        <f>SAM_working3!R18</f>
        <v>3371106.4155873</v>
      </c>
      <c r="S18">
        <f>SAM_working3!S18</f>
        <v>2383937.1417738502</v>
      </c>
      <c r="T18">
        <f>SAM_working3!T18</f>
        <v>12522.4800482274</v>
      </c>
      <c r="U18">
        <f>SAM_working3!U18</f>
        <v>1724741.52040887</v>
      </c>
      <c r="V18">
        <f>SAM_working3!V18</f>
        <v>220092.35022964299</v>
      </c>
      <c r="W18">
        <f>SAM_working3!W18</f>
        <v>516005.565446369</v>
      </c>
      <c r="X18">
        <f>SAM_working3!X18</f>
        <v>174549.739016901</v>
      </c>
      <c r="Y18">
        <f>SAM_working3!Y18</f>
        <v>1490033.46725082</v>
      </c>
      <c r="Z18">
        <f>SAM_working3!Z18</f>
        <v>3061536.6392812799</v>
      </c>
      <c r="AA18">
        <f>SAM_working3!AA18</f>
        <v>1043172.20535782</v>
      </c>
      <c r="AB18">
        <f>SAM_working3!AB18</f>
        <v>45620.072056997102</v>
      </c>
      <c r="AC18">
        <f>SAM_working3!AC18</f>
        <v>498256.966002759</v>
      </c>
      <c r="AD18">
        <f>SAM_working3!AD18</f>
        <v>804199.29224056401</v>
      </c>
      <c r="AE18">
        <f>SAM_working3!AE18</f>
        <v>2777360.1121918098</v>
      </c>
      <c r="AF18">
        <f>SAM_working3!AF18</f>
        <v>390181.90189035702</v>
      </c>
      <c r="AG18">
        <f>SAM_working3!AG18</f>
        <v>57306670.403837897</v>
      </c>
      <c r="AH18">
        <f>SAM_working3!AH18</f>
        <v>3048982.7474265001</v>
      </c>
      <c r="AI18">
        <f>SAM_working3!AI18</f>
        <v>1415818.7007029499</v>
      </c>
      <c r="AJ18">
        <f>SAM_working3!AJ18</f>
        <v>38717711.703371704</v>
      </c>
      <c r="AK18">
        <f>SAM_working3!AK18</f>
        <v>533580.81144695799</v>
      </c>
      <c r="AL18">
        <f>SAM_working3!AL18</f>
        <v>41193.446054446802</v>
      </c>
      <c r="AM18">
        <f>SAM_working3!AM18</f>
        <v>64248.448284553102</v>
      </c>
      <c r="AN18">
        <f>SAM_working3!AN18</f>
        <v>1498907.22904888</v>
      </c>
      <c r="AO18">
        <f>SAM_working3!AO18</f>
        <v>360179.92196513701</v>
      </c>
      <c r="AP18">
        <f>SAM_working3!AP18</f>
        <v>115878.39289882001</v>
      </c>
      <c r="AQ18">
        <f>SAM_working3!AQ18</f>
        <v>4939289.3438243698</v>
      </c>
      <c r="AR18">
        <f>SAM_working3!AR18</f>
        <v>281112.57152660401</v>
      </c>
      <c r="AS18">
        <f>SAM_working3!AS18</f>
        <v>26333285.521427799</v>
      </c>
      <c r="AT18">
        <f>SAM_working3!AT18</f>
        <v>46700.872951502301</v>
      </c>
      <c r="AU18">
        <f>SAM_working3!AU18</f>
        <v>4125.0993979864197</v>
      </c>
      <c r="AV18">
        <f>SAM_working3!AV18</f>
        <v>1093972.9641249001</v>
      </c>
      <c r="AW18">
        <f>SAM_working3!AW18</f>
        <v>825304.62002914399</v>
      </c>
      <c r="AX18">
        <f>SAM_working3!AX18</f>
        <v>94263.856869543</v>
      </c>
      <c r="AY18">
        <f>SAM_working3!AY18</f>
        <v>41856.68509667</v>
      </c>
      <c r="AZ18">
        <f>SAM_working3!AZ18</f>
        <v>278566.47693239001</v>
      </c>
      <c r="BA18">
        <f>SAM_working3!BA18</f>
        <v>204741.75383678501</v>
      </c>
      <c r="BB18">
        <f>SAM_working3!BB18</f>
        <v>182655.24079861899</v>
      </c>
      <c r="BC18">
        <f>SAM_working3!BC18</f>
        <v>249624.819163765</v>
      </c>
      <c r="BD18">
        <f>SAM_working3!BD18</f>
        <v>217659.453073382</v>
      </c>
      <c r="BE18">
        <f>SAM_working3!BE18</f>
        <v>596946.79229729297</v>
      </c>
      <c r="BF18">
        <f>SAM_working3!BF18</f>
        <v>464163.53621657199</v>
      </c>
      <c r="BG18">
        <f>SAM_working3!BG18</f>
        <v>259154.59620872399</v>
      </c>
      <c r="BH18">
        <f>SAM_working3!BH18</f>
        <v>2394330.1415750398</v>
      </c>
      <c r="BI18">
        <f>SAM_working3!BI18</f>
        <v>69318.309363535402</v>
      </c>
      <c r="BJ18">
        <f>SAM_working3!BJ18</f>
        <v>294228.52167635597</v>
      </c>
      <c r="BK18">
        <f>SAM_working3!BK18</f>
        <v>69466.491180498706</v>
      </c>
      <c r="BL18">
        <f>SAM_working3!BL18</f>
        <v>405846.13460192602</v>
      </c>
      <c r="BM18">
        <f>SAM_working3!BM18</f>
        <v>514.83466903270096</v>
      </c>
      <c r="BN18">
        <f>SAM_working3!BN18</f>
        <v>3547078.9870277299</v>
      </c>
      <c r="BO18">
        <f>SAM_working3!BO18</f>
        <v>2191918.9633481898</v>
      </c>
      <c r="BP18">
        <f>SAM_working3!BP18</f>
        <v>393747.43981046299</v>
      </c>
      <c r="BQ18">
        <f>SAM_working3!BQ18</f>
        <v>8024947.3170453301</v>
      </c>
      <c r="BR18">
        <f>SAM_working3!BR18</f>
        <v>280385.53984923998</v>
      </c>
      <c r="BS18">
        <f>SAM_working3!BS18</f>
        <v>2703005.46565209</v>
      </c>
      <c r="BT18">
        <f>SAM_working3!BT18</f>
        <v>2358438.6482816199</v>
      </c>
      <c r="BU18">
        <f>SAM_working3!BU18</f>
        <v>623362.05950412399</v>
      </c>
      <c r="BV18">
        <f>SAM_working3!BV18</f>
        <v>1817170.88063359</v>
      </c>
      <c r="BW18">
        <f>SAM_working3!BW18</f>
        <v>3689789.05576271</v>
      </c>
      <c r="BX18">
        <f>SAM_working3!BX18</f>
        <v>18660515.1598626</v>
      </c>
      <c r="BY18">
        <f>SAM_working3!BY18</f>
        <v>29941490.417467799</v>
      </c>
      <c r="BZ18">
        <f>SAM_working3!BZ18</f>
        <v>110224.241779424</v>
      </c>
      <c r="CA18">
        <f>SAM_working3!CA18</f>
        <v>94238.668912914407</v>
      </c>
      <c r="CB18">
        <f>SAM_working3!CB18</f>
        <v>5968217.3633607104</v>
      </c>
      <c r="CC18">
        <f>SAM_working3!CC18</f>
        <v>16413887.06415</v>
      </c>
      <c r="CD18">
        <f>SAM_working3!CD18</f>
        <v>5196593.20590162</v>
      </c>
      <c r="CE18">
        <f>SAM_working3!CE18</f>
        <v>1637565.6342309001</v>
      </c>
      <c r="CF18">
        <f>SAM_working3!CF18</f>
        <v>7115264.1949187201</v>
      </c>
      <c r="CG18">
        <f>SAM_working3!CG18</f>
        <v>2352267.5581832798</v>
      </c>
      <c r="CH18">
        <f>SAM_working3!CH18</f>
        <v>0</v>
      </c>
      <c r="CI18">
        <f>SAM_working3!CI18</f>
        <v>1816828.95111276</v>
      </c>
      <c r="CJ18">
        <f>SAM_working3!CJ18</f>
        <v>0</v>
      </c>
      <c r="CK18">
        <f>SAM_working3!CK18</f>
        <v>0</v>
      </c>
      <c r="CL18">
        <f>SAM_working3!CL18</f>
        <v>0</v>
      </c>
      <c r="CM18">
        <f>SAM_working3!CM18</f>
        <v>0</v>
      </c>
      <c r="CN18">
        <f>SAM_working3!CN18</f>
        <v>0</v>
      </c>
      <c r="CO18">
        <f>SAM_working3!CO18</f>
        <v>5688941.5620474601</v>
      </c>
      <c r="CP18">
        <f>SAM_working3!CP18</f>
        <v>7629128.1975763803</v>
      </c>
      <c r="CQ18">
        <f>SAM_working3!CQ18</f>
        <v>9100283.3226762991</v>
      </c>
      <c r="CR18">
        <f>SAM_working3!CR18</f>
        <v>7475904.4381483402</v>
      </c>
      <c r="CS18">
        <f>SAM_working3!CS18</f>
        <v>17619211.736886799</v>
      </c>
      <c r="CT18">
        <f>SAM_working3!CT18</f>
        <v>26740451.013689399</v>
      </c>
      <c r="CU18">
        <f>SAM_working3!CU18</f>
        <v>51549922.412338197</v>
      </c>
      <c r="CV18">
        <f>SAM_working3!CV18</f>
        <v>47000649.649669804</v>
      </c>
      <c r="CW18">
        <f>SAM_working3!CW18</f>
        <v>128220665.63455001</v>
      </c>
      <c r="CX18">
        <f>SAM_working3!CX18</f>
        <v>1546491.91742651</v>
      </c>
      <c r="CY18">
        <f>SAM_working3!CY18</f>
        <v>36024602.065865502</v>
      </c>
      <c r="CZ18">
        <f>SAM_working3!CZ18</f>
        <v>302476.565898487</v>
      </c>
      <c r="DA18">
        <f>SAM_working3!DA18</f>
        <v>17959238.503350701</v>
      </c>
      <c r="DB18">
        <f>SAM_working3!DB18</f>
        <v>2635604.9135009898</v>
      </c>
      <c r="DC18">
        <f>SAM_working3!DC18</f>
        <v>32914158.118457701</v>
      </c>
      <c r="DD18">
        <f>SAM_working3!DD18</f>
        <v>192175.42512953599</v>
      </c>
      <c r="DE18">
        <f>SAM_working3!DE18</f>
        <v>0</v>
      </c>
      <c r="DF18">
        <f>SAM_working3!DF18</f>
        <v>126526933.451618</v>
      </c>
      <c r="DG18">
        <f>SAM_working3!DG18</f>
        <v>1491015.3871482599</v>
      </c>
      <c r="DH18">
        <f>SAM_working3!DH18</f>
        <v>128541493.273577</v>
      </c>
      <c r="DI18">
        <f>SAM_working3!DI18</f>
        <v>970870900.49903703</v>
      </c>
      <c r="DJ18">
        <f t="shared" si="0"/>
        <v>1947430790.1245134</v>
      </c>
    </row>
    <row r="19" spans="1:114">
      <c r="A19" t="s">
        <v>18</v>
      </c>
      <c r="B19">
        <f>SAM_working3!B19</f>
        <v>6789.9335112812696</v>
      </c>
      <c r="C19">
        <f>SAM_working3!C19</f>
        <v>0</v>
      </c>
      <c r="D19">
        <f>SAM_working3!D19</f>
        <v>22220.169674348599</v>
      </c>
      <c r="E19">
        <f>SAM_working3!E19</f>
        <v>18684.460365478299</v>
      </c>
      <c r="F19">
        <f>SAM_working3!F19</f>
        <v>2791.0911544635801</v>
      </c>
      <c r="G19">
        <f>SAM_working3!G19</f>
        <v>0</v>
      </c>
      <c r="H19">
        <f>SAM_working3!H19</f>
        <v>36.860195368187199</v>
      </c>
      <c r="I19">
        <f>SAM_working3!I19</f>
        <v>84.802175587472206</v>
      </c>
      <c r="J19">
        <f>SAM_working3!J19</f>
        <v>158.591809599632</v>
      </c>
      <c r="K19">
        <f>SAM_working3!K19</f>
        <v>739.31041165966201</v>
      </c>
      <c r="L19">
        <f>SAM_working3!L19</f>
        <v>363.251117418695</v>
      </c>
      <c r="M19">
        <f>SAM_working3!M19</f>
        <v>1218.24621945789</v>
      </c>
      <c r="N19">
        <f>SAM_working3!N19</f>
        <v>503349.09912765201</v>
      </c>
      <c r="O19">
        <f>SAM_working3!O19</f>
        <v>119692.19115167001</v>
      </c>
      <c r="P19">
        <f>SAM_working3!P19</f>
        <v>31032.876669859299</v>
      </c>
      <c r="Q19">
        <f>SAM_working3!Q19</f>
        <v>1621519.76068273</v>
      </c>
      <c r="R19">
        <f>SAM_working3!R19</f>
        <v>1337774.60494182</v>
      </c>
      <c r="S19">
        <f>SAM_working3!S19</f>
        <v>17197801.0279098</v>
      </c>
      <c r="T19">
        <f>SAM_working3!T19</f>
        <v>16418.361545036802</v>
      </c>
      <c r="U19">
        <f>SAM_working3!U19</f>
        <v>88096.310268153</v>
      </c>
      <c r="V19">
        <f>SAM_working3!V19</f>
        <v>357555.42579971498</v>
      </c>
      <c r="W19">
        <f>SAM_working3!W19</f>
        <v>20472648.650995299</v>
      </c>
      <c r="X19">
        <f>SAM_working3!X19</f>
        <v>3457.4424680073998</v>
      </c>
      <c r="Y19">
        <f>SAM_working3!Y19</f>
        <v>53208.776154774401</v>
      </c>
      <c r="Z19">
        <f>SAM_working3!Z19</f>
        <v>175267.31263072399</v>
      </c>
      <c r="AA19">
        <f>SAM_working3!AA19</f>
        <v>44806.829350861597</v>
      </c>
      <c r="AB19">
        <f>SAM_working3!AB19</f>
        <v>716.44813221819902</v>
      </c>
      <c r="AC19">
        <f>SAM_working3!AC19</f>
        <v>9796.6496534807102</v>
      </c>
      <c r="AD19">
        <f>SAM_working3!AD19</f>
        <v>163051.97574150801</v>
      </c>
      <c r="AE19">
        <f>SAM_working3!AE19</f>
        <v>73902.5044545493</v>
      </c>
      <c r="AF19">
        <f>SAM_working3!AF19</f>
        <v>9552.4780002655498</v>
      </c>
      <c r="AG19">
        <f>SAM_working3!AG19</f>
        <v>597185.45333675202</v>
      </c>
      <c r="AH19">
        <f>SAM_working3!AH19</f>
        <v>894832.95226738695</v>
      </c>
      <c r="AI19">
        <f>SAM_working3!AI19</f>
        <v>1598156.2391647999</v>
      </c>
      <c r="AJ19">
        <f>SAM_working3!AJ19</f>
        <v>8446310.9477574397</v>
      </c>
      <c r="AK19">
        <f>SAM_working3!AK19</f>
        <v>23754.8068687185</v>
      </c>
      <c r="AL19">
        <f>SAM_working3!AL19</f>
        <v>15303.3077221118</v>
      </c>
      <c r="AM19">
        <f>SAM_working3!AM19</f>
        <v>3998.7744140705399</v>
      </c>
      <c r="AN19">
        <f>SAM_working3!AN19</f>
        <v>41514.486656055698</v>
      </c>
      <c r="AO19">
        <f>SAM_working3!AO19</f>
        <v>16264.9674383291</v>
      </c>
      <c r="AP19">
        <f>SAM_working3!AP19</f>
        <v>8605.9993168148903</v>
      </c>
      <c r="AQ19">
        <f>SAM_working3!AQ19</f>
        <v>670916.56870219798</v>
      </c>
      <c r="AR19">
        <f>SAM_working3!AR19</f>
        <v>130184.963892302</v>
      </c>
      <c r="AS19">
        <f>SAM_working3!AS19</f>
        <v>3189404.9905247302</v>
      </c>
      <c r="AT19">
        <f>SAM_working3!AT19</f>
        <v>1442.91711282648</v>
      </c>
      <c r="AU19">
        <f>SAM_working3!AU19</f>
        <v>232.44901185741699</v>
      </c>
      <c r="AV19">
        <f>SAM_working3!AV19</f>
        <v>9512.65977512881</v>
      </c>
      <c r="AW19">
        <f>SAM_working3!AW19</f>
        <v>19333.404455793301</v>
      </c>
      <c r="AX19">
        <f>SAM_working3!AX19</f>
        <v>10222.0543254556</v>
      </c>
      <c r="AY19">
        <f>SAM_working3!AY19</f>
        <v>661.53747119111597</v>
      </c>
      <c r="AZ19">
        <f>SAM_working3!AZ19</f>
        <v>5592.76021827149</v>
      </c>
      <c r="BA19">
        <f>SAM_working3!BA19</f>
        <v>3754.7029869411699</v>
      </c>
      <c r="BB19">
        <f>SAM_working3!BB19</f>
        <v>2714.20646941626</v>
      </c>
      <c r="BC19">
        <f>SAM_working3!BC19</f>
        <v>51248.889795118397</v>
      </c>
      <c r="BD19">
        <f>SAM_working3!BD19</f>
        <v>287593.54780410399</v>
      </c>
      <c r="BE19">
        <f>SAM_working3!BE19</f>
        <v>189784.590669884</v>
      </c>
      <c r="BF19">
        <f>SAM_working3!BF19</f>
        <v>6459821.0396727901</v>
      </c>
      <c r="BG19">
        <f>SAM_working3!BG19</f>
        <v>23543.622975283201</v>
      </c>
      <c r="BH19">
        <f>SAM_working3!BH19</f>
        <v>535035.02104108699</v>
      </c>
      <c r="BI19">
        <f>SAM_working3!BI19</f>
        <v>15123.2023816827</v>
      </c>
      <c r="BJ19">
        <f>SAM_working3!BJ19</f>
        <v>63390.047144299198</v>
      </c>
      <c r="BK19">
        <f>SAM_working3!BK19</f>
        <v>14907.5230971001</v>
      </c>
      <c r="BL19">
        <f>SAM_working3!BL19</f>
        <v>86580.923221941499</v>
      </c>
      <c r="BM19">
        <f>SAM_working3!BM19</f>
        <v>0</v>
      </c>
      <c r="BN19">
        <f>SAM_working3!BN19</f>
        <v>40946.200820088401</v>
      </c>
      <c r="BO19">
        <f>SAM_working3!BO19</f>
        <v>2866939.8734455798</v>
      </c>
      <c r="BP19">
        <f>SAM_working3!BP19</f>
        <v>48274.927280484197</v>
      </c>
      <c r="BQ19">
        <f>SAM_working3!BQ19</f>
        <v>1364585.6664182099</v>
      </c>
      <c r="BR19">
        <f>SAM_working3!BR19</f>
        <v>72070.936213594803</v>
      </c>
      <c r="BS19">
        <f>SAM_working3!BS19</f>
        <v>1507069.5750885401</v>
      </c>
      <c r="BT19">
        <f>SAM_working3!BT19</f>
        <v>286571.477768782</v>
      </c>
      <c r="BU19">
        <f>SAM_working3!BU19</f>
        <v>918962.08085009502</v>
      </c>
      <c r="BV19">
        <f>SAM_working3!BV19</f>
        <v>537243.37715205201</v>
      </c>
      <c r="BW19">
        <f>SAM_working3!BW19</f>
        <v>219086.66658505099</v>
      </c>
      <c r="BX19">
        <f>SAM_working3!BX19</f>
        <v>175475.95184971899</v>
      </c>
      <c r="BY19">
        <f>SAM_working3!BY19</f>
        <v>22407643.138321701</v>
      </c>
      <c r="BZ19">
        <f>SAM_working3!BZ19</f>
        <v>1828753.5557555601</v>
      </c>
      <c r="CA19">
        <f>SAM_working3!CA19</f>
        <v>21667.194107152402</v>
      </c>
      <c r="CB19">
        <f>SAM_working3!CB19</f>
        <v>367393.21222543</v>
      </c>
      <c r="CC19">
        <f>SAM_working3!CC19</f>
        <v>265578.20194888802</v>
      </c>
      <c r="CD19">
        <f>SAM_working3!CD19</f>
        <v>2637144.05001166</v>
      </c>
      <c r="CE19">
        <f>SAM_working3!CE19</f>
        <v>2655349.6056518801</v>
      </c>
      <c r="CF19">
        <f>SAM_working3!CF19</f>
        <v>374004.77106305398</v>
      </c>
      <c r="CG19">
        <f>SAM_working3!CG19</f>
        <v>7293713.42644748</v>
      </c>
      <c r="CH19">
        <f>SAM_working3!CH19</f>
        <v>0</v>
      </c>
      <c r="CI19">
        <f>SAM_working3!CI19</f>
        <v>768857.54685894598</v>
      </c>
      <c r="CJ19">
        <f>SAM_working3!CJ19</f>
        <v>0</v>
      </c>
      <c r="CK19">
        <f>SAM_working3!CK19</f>
        <v>0</v>
      </c>
      <c r="CL19">
        <f>SAM_working3!CL19</f>
        <v>0</v>
      </c>
      <c r="CM19">
        <f>SAM_working3!CM19</f>
        <v>0</v>
      </c>
      <c r="CN19">
        <f>SAM_working3!CN19</f>
        <v>0</v>
      </c>
      <c r="CO19">
        <f>SAM_working3!CO19</f>
        <v>53004501.2836634</v>
      </c>
      <c r="CP19">
        <f>SAM_working3!CP19</f>
        <v>43842303.923000902</v>
      </c>
      <c r="CQ19">
        <f>SAM_working3!CQ19</f>
        <v>35154994.149475202</v>
      </c>
      <c r="CR19">
        <f>SAM_working3!CR19</f>
        <v>51633309.793785803</v>
      </c>
      <c r="CS19">
        <f>SAM_working3!CS19</f>
        <v>129652503.441662</v>
      </c>
      <c r="CT19">
        <f>SAM_working3!CT19</f>
        <v>185905056.21397299</v>
      </c>
      <c r="CU19">
        <f>SAM_working3!CU19</f>
        <v>293028055.20275098</v>
      </c>
      <c r="CV19">
        <f>SAM_working3!CV19</f>
        <v>231342652.903896</v>
      </c>
      <c r="CW19">
        <f>SAM_working3!CW19</f>
        <v>557429041.87107003</v>
      </c>
      <c r="CX19">
        <f>SAM_working3!CX19</f>
        <v>64950.8076335367</v>
      </c>
      <c r="CY19">
        <f>SAM_working3!CY19</f>
        <v>610016.82844886102</v>
      </c>
      <c r="CZ19">
        <f>SAM_working3!CZ19</f>
        <v>1632.00071514617</v>
      </c>
      <c r="DA19">
        <f>SAM_working3!DA19</f>
        <v>10401556.326806201</v>
      </c>
      <c r="DB19">
        <f>SAM_working3!DB19</f>
        <v>2530964.6519230301</v>
      </c>
      <c r="DC19">
        <f>SAM_working3!DC19</f>
        <v>4057490.3206237899</v>
      </c>
      <c r="DD19">
        <f>SAM_working3!DD19</f>
        <v>1056.6584740513999</v>
      </c>
      <c r="DE19">
        <f>SAM_working3!DE19</f>
        <v>0</v>
      </c>
      <c r="DF19">
        <f>SAM_working3!DF19</f>
        <v>1005573.42500564</v>
      </c>
      <c r="DG19">
        <f>SAM_working3!DG19</f>
        <v>6892464.8860357897</v>
      </c>
      <c r="DH19">
        <f>SAM_working3!DH19</f>
        <v>620997783.00647902</v>
      </c>
      <c r="DI19">
        <f>SAM_working3!DI19</f>
        <v>3675275678.8583298</v>
      </c>
      <c r="DJ19">
        <f t="shared" si="0"/>
        <v>6015238582.9896202</v>
      </c>
    </row>
    <row r="20" spans="1:114">
      <c r="A20" t="s">
        <v>19</v>
      </c>
      <c r="B20">
        <f>SAM_working3!B20</f>
        <v>29273.470650394102</v>
      </c>
      <c r="C20">
        <f>SAM_working3!C20</f>
        <v>0</v>
      </c>
      <c r="D20">
        <f>SAM_working3!D20</f>
        <v>52185.414027008301</v>
      </c>
      <c r="E20">
        <f>SAM_working3!E20</f>
        <v>37309.1909936589</v>
      </c>
      <c r="F20">
        <f>SAM_working3!F20</f>
        <v>259382.246794112</v>
      </c>
      <c r="G20">
        <f>SAM_working3!G20</f>
        <v>2.2288741360371699E-2</v>
      </c>
      <c r="H20">
        <f>SAM_working3!H20</f>
        <v>15.7093006096837</v>
      </c>
      <c r="I20">
        <f>SAM_working3!I20</f>
        <v>260.57832201668498</v>
      </c>
      <c r="J20">
        <f>SAM_working3!J20</f>
        <v>19034.923195763098</v>
      </c>
      <c r="K20">
        <f>SAM_working3!K20</f>
        <v>5155.94005122011</v>
      </c>
      <c r="L20">
        <f>SAM_working3!L20</f>
        <v>3903.24421723863</v>
      </c>
      <c r="M20">
        <f>SAM_working3!M20</f>
        <v>5705.46503326539</v>
      </c>
      <c r="N20">
        <f>SAM_working3!N20</f>
        <v>2385981.2073374102</v>
      </c>
      <c r="O20">
        <f>SAM_working3!O20</f>
        <v>1891302.0807749799</v>
      </c>
      <c r="P20">
        <f>SAM_working3!P20</f>
        <v>277000.720354138</v>
      </c>
      <c r="Q20">
        <f>SAM_working3!Q20</f>
        <v>13745.441925372301</v>
      </c>
      <c r="R20">
        <f>SAM_working3!R20</f>
        <v>103877.282193758</v>
      </c>
      <c r="S20">
        <f>SAM_working3!S20</f>
        <v>332316.03199476498</v>
      </c>
      <c r="T20">
        <f>SAM_working3!T20</f>
        <v>506162.49670452398</v>
      </c>
      <c r="U20">
        <f>SAM_working3!U20</f>
        <v>23235.8082835725</v>
      </c>
      <c r="V20">
        <f>SAM_working3!V20</f>
        <v>17710.676955064901</v>
      </c>
      <c r="W20">
        <f>SAM_working3!W20</f>
        <v>135519.23406568001</v>
      </c>
      <c r="X20">
        <f>SAM_working3!X20</f>
        <v>235545.834173454</v>
      </c>
      <c r="Y20">
        <f>SAM_working3!Y20</f>
        <v>527976.71095131803</v>
      </c>
      <c r="Z20">
        <f>SAM_working3!Z20</f>
        <v>188980.94629017299</v>
      </c>
      <c r="AA20">
        <f>SAM_working3!AA20</f>
        <v>391589.97266455</v>
      </c>
      <c r="AB20">
        <f>SAM_working3!AB20</f>
        <v>19194.3026257192</v>
      </c>
      <c r="AC20">
        <f>SAM_working3!AC20</f>
        <v>51525.656006699501</v>
      </c>
      <c r="AD20">
        <f>SAM_working3!AD20</f>
        <v>26781.923510796401</v>
      </c>
      <c r="AE20">
        <f>SAM_working3!AE20</f>
        <v>115280.67407642701</v>
      </c>
      <c r="AF20">
        <f>SAM_working3!AF20</f>
        <v>43336.970455770301</v>
      </c>
      <c r="AG20">
        <f>SAM_working3!AG20</f>
        <v>848679.94691908499</v>
      </c>
      <c r="AH20">
        <f>SAM_working3!AH20</f>
        <v>20128.950346318299</v>
      </c>
      <c r="AI20">
        <f>SAM_working3!AI20</f>
        <v>187454.048132425</v>
      </c>
      <c r="AJ20">
        <f>SAM_working3!AJ20</f>
        <v>264035.92110975599</v>
      </c>
      <c r="AK20">
        <f>SAM_working3!AK20</f>
        <v>19972.473605764699</v>
      </c>
      <c r="AL20">
        <f>SAM_working3!AL20</f>
        <v>766.05804820653805</v>
      </c>
      <c r="AM20">
        <f>SAM_working3!AM20</f>
        <v>1698.79810770523</v>
      </c>
      <c r="AN20">
        <f>SAM_working3!AN20</f>
        <v>13438.266365794199</v>
      </c>
      <c r="AO20">
        <f>SAM_working3!AO20</f>
        <v>4066.1582152728201</v>
      </c>
      <c r="AP20">
        <f>SAM_working3!AP20</f>
        <v>4615.4024261102704</v>
      </c>
      <c r="AQ20">
        <f>SAM_working3!AQ20</f>
        <v>82232.381313483507</v>
      </c>
      <c r="AR20">
        <f>SAM_working3!AR20</f>
        <v>5555.5303579291103</v>
      </c>
      <c r="AS20">
        <f>SAM_working3!AS20</f>
        <v>65274.890397403098</v>
      </c>
      <c r="AT20">
        <f>SAM_working3!AT20</f>
        <v>1658.68420872152</v>
      </c>
      <c r="AU20">
        <f>SAM_working3!AU20</f>
        <v>675.58132564304196</v>
      </c>
      <c r="AV20">
        <f>SAM_working3!AV20</f>
        <v>4693.39366115965</v>
      </c>
      <c r="AW20">
        <f>SAM_working3!AW20</f>
        <v>6795.8569462969799</v>
      </c>
      <c r="AX20">
        <f>SAM_working3!AX20</f>
        <v>1025.35757050488</v>
      </c>
      <c r="AY20">
        <f>SAM_working3!AY20</f>
        <v>89.785706346838097</v>
      </c>
      <c r="AZ20">
        <f>SAM_working3!AZ20</f>
        <v>990.08744408047198</v>
      </c>
      <c r="BA20">
        <f>SAM_working3!BA20</f>
        <v>429.57118021584603</v>
      </c>
      <c r="BB20">
        <f>SAM_working3!BB20</f>
        <v>2413.0646073580601</v>
      </c>
      <c r="BC20">
        <f>SAM_working3!BC20</f>
        <v>5381.2260500259999</v>
      </c>
      <c r="BD20">
        <f>SAM_working3!BD20</f>
        <v>5843.2513628796996</v>
      </c>
      <c r="BE20">
        <f>SAM_working3!BE20</f>
        <v>13803.273057045</v>
      </c>
      <c r="BF20">
        <f>SAM_working3!BF20</f>
        <v>46289.536200745701</v>
      </c>
      <c r="BG20">
        <f>SAM_working3!BG20</f>
        <v>34463.219777412603</v>
      </c>
      <c r="BH20">
        <f>SAM_working3!BH20</f>
        <v>51195.479236978899</v>
      </c>
      <c r="BI20">
        <f>SAM_working3!BI20</f>
        <v>2217.9329960710102</v>
      </c>
      <c r="BJ20">
        <f>SAM_working3!BJ20</f>
        <v>7704.5522968589403</v>
      </c>
      <c r="BK20">
        <f>SAM_working3!BK20</f>
        <v>2145.66672714061</v>
      </c>
      <c r="BL20">
        <f>SAM_working3!BL20</f>
        <v>6749.96276214101</v>
      </c>
      <c r="BM20">
        <f>SAM_working3!BM20</f>
        <v>186.45004282074501</v>
      </c>
      <c r="BN20">
        <f>SAM_working3!BN20</f>
        <v>86701.827731943398</v>
      </c>
      <c r="BO20">
        <f>SAM_working3!BO20</f>
        <v>24573.405669568401</v>
      </c>
      <c r="BP20">
        <f>SAM_working3!BP20</f>
        <v>5701.5475091247299</v>
      </c>
      <c r="BQ20">
        <f>SAM_working3!BQ20</f>
        <v>325271.53071726899</v>
      </c>
      <c r="BR20">
        <f>SAM_working3!BR20</f>
        <v>8888.6281143284104</v>
      </c>
      <c r="BS20">
        <f>SAM_working3!BS20</f>
        <v>95117.867620766105</v>
      </c>
      <c r="BT20">
        <f>SAM_working3!BT20</f>
        <v>22657.510529245901</v>
      </c>
      <c r="BU20">
        <f>SAM_working3!BU20</f>
        <v>65449.643875538801</v>
      </c>
      <c r="BV20">
        <f>SAM_working3!BV20</f>
        <v>202840.474508963</v>
      </c>
      <c r="BW20">
        <f>SAM_working3!BW20</f>
        <v>278489.69281273498</v>
      </c>
      <c r="BX20">
        <f>SAM_working3!BX20</f>
        <v>98871.016319828705</v>
      </c>
      <c r="BY20">
        <f>SAM_working3!BY20</f>
        <v>282430.82001799502</v>
      </c>
      <c r="BZ20">
        <f>SAM_working3!BZ20</f>
        <v>12699.608288825701</v>
      </c>
      <c r="CA20">
        <f>SAM_working3!CA20</f>
        <v>2040.6560075283801</v>
      </c>
      <c r="CB20">
        <f>SAM_working3!CB20</f>
        <v>56950.218894060199</v>
      </c>
      <c r="CC20">
        <f>SAM_working3!CC20</f>
        <v>81676.043284109401</v>
      </c>
      <c r="CD20">
        <f>SAM_working3!CD20</f>
        <v>901798.34033497295</v>
      </c>
      <c r="CE20">
        <f>SAM_working3!CE20</f>
        <v>396746.30969154101</v>
      </c>
      <c r="CF20">
        <f>SAM_working3!CF20</f>
        <v>41247.165505031699</v>
      </c>
      <c r="CG20">
        <f>SAM_working3!CG20</f>
        <v>71220.5689949925</v>
      </c>
      <c r="CH20">
        <f>SAM_working3!CH20</f>
        <v>0</v>
      </c>
      <c r="CI20">
        <f>SAM_working3!CI20</f>
        <v>232504.69465883399</v>
      </c>
      <c r="CJ20">
        <f>SAM_working3!CJ20</f>
        <v>0</v>
      </c>
      <c r="CK20">
        <f>SAM_working3!CK20</f>
        <v>0</v>
      </c>
      <c r="CL20">
        <f>SAM_working3!CL20</f>
        <v>0</v>
      </c>
      <c r="CM20">
        <f>SAM_working3!CM20</f>
        <v>0</v>
      </c>
      <c r="CN20">
        <f>SAM_working3!CN20</f>
        <v>0</v>
      </c>
      <c r="CO20">
        <f>SAM_working3!CO20</f>
        <v>2122132.3588882601</v>
      </c>
      <c r="CP20">
        <f>SAM_working3!CP20</f>
        <v>2610393.8486206299</v>
      </c>
      <c r="CQ20">
        <f>SAM_working3!CQ20</f>
        <v>2412535.7397638401</v>
      </c>
      <c r="CR20">
        <f>SAM_working3!CR20</f>
        <v>3752167.6251211101</v>
      </c>
      <c r="CS20">
        <f>SAM_working3!CS20</f>
        <v>7900913.9221532298</v>
      </c>
      <c r="CT20">
        <f>SAM_working3!CT20</f>
        <v>12073580.345819401</v>
      </c>
      <c r="CU20">
        <f>SAM_working3!CU20</f>
        <v>18413520.668043502</v>
      </c>
      <c r="CV20">
        <f>SAM_working3!CV20</f>
        <v>12633831.0551288</v>
      </c>
      <c r="CW20">
        <f>SAM_working3!CW20</f>
        <v>26450635.861768201</v>
      </c>
      <c r="CX20">
        <f>SAM_working3!CX20</f>
        <v>27192.770504147898</v>
      </c>
      <c r="CY20">
        <f>SAM_working3!CY20</f>
        <v>642819.14012245496</v>
      </c>
      <c r="CZ20">
        <f>SAM_working3!CZ20</f>
        <v>8893.2720018381806</v>
      </c>
      <c r="DA20">
        <f>SAM_working3!DA20</f>
        <v>610763.33468026097</v>
      </c>
      <c r="DB20">
        <f>SAM_working3!DB20</f>
        <v>209568.520609873</v>
      </c>
      <c r="DC20">
        <f>SAM_working3!DC20</f>
        <v>683936.25555952697</v>
      </c>
      <c r="DD20">
        <f>SAM_working3!DD20</f>
        <v>6900.5566746145996</v>
      </c>
      <c r="DE20">
        <f>SAM_working3!DE20</f>
        <v>0</v>
      </c>
      <c r="DF20">
        <f>SAM_working3!DF20</f>
        <v>567777.71300113504</v>
      </c>
      <c r="DG20">
        <f>SAM_working3!DG20</f>
        <v>195540.96824093399</v>
      </c>
      <c r="DH20">
        <f>SAM_working3!DH20</f>
        <v>174549741.63192201</v>
      </c>
      <c r="DI20">
        <f>SAM_working3!DI20</f>
        <v>488179585.70019102</v>
      </c>
      <c r="DJ20">
        <f t="shared" si="0"/>
        <v>766758269.79462588</v>
      </c>
    </row>
    <row r="21" spans="1:114">
      <c r="A21" t="s">
        <v>20</v>
      </c>
      <c r="B21">
        <f>SAM_working3!B21</f>
        <v>3823068.5729373698</v>
      </c>
      <c r="C21">
        <f>SAM_working3!C21</f>
        <v>0</v>
      </c>
      <c r="D21">
        <f>SAM_working3!D21</f>
        <v>103934958.67116299</v>
      </c>
      <c r="E21">
        <f>SAM_working3!E21</f>
        <v>73901984.086216301</v>
      </c>
      <c r="F21">
        <f>SAM_working3!F21</f>
        <v>965615.67313680705</v>
      </c>
      <c r="G21">
        <f>SAM_working3!G21</f>
        <v>1.8032109776798</v>
      </c>
      <c r="H21">
        <f>SAM_working3!H21</f>
        <v>15424.821559481999</v>
      </c>
      <c r="I21">
        <f>SAM_working3!I21</f>
        <v>42.885349066711399</v>
      </c>
      <c r="J21">
        <f>SAM_working3!J21</f>
        <v>73818.360931523493</v>
      </c>
      <c r="K21">
        <f>SAM_working3!K21</f>
        <v>2624112.22661715</v>
      </c>
      <c r="L21">
        <f>SAM_working3!L21</f>
        <v>1184253.71362867</v>
      </c>
      <c r="M21">
        <f>SAM_working3!M21</f>
        <v>70078.969371904997</v>
      </c>
      <c r="N21">
        <f>SAM_working3!N21</f>
        <v>3547926658.0827198</v>
      </c>
      <c r="O21">
        <f>SAM_working3!O21</f>
        <v>3793730.1784425201</v>
      </c>
      <c r="P21">
        <f>SAM_working3!P21</f>
        <v>13092439.077849001</v>
      </c>
      <c r="Q21">
        <f>SAM_working3!Q21</f>
        <v>8006.9209841366101</v>
      </c>
      <c r="R21">
        <f>SAM_working3!R21</f>
        <v>1249194.83769024</v>
      </c>
      <c r="S21">
        <f>SAM_working3!S21</f>
        <v>2315.76865166777</v>
      </c>
      <c r="T21">
        <f>SAM_working3!T21</f>
        <v>3247.0935371789601</v>
      </c>
      <c r="U21">
        <f>SAM_working3!U21</f>
        <v>1257802579.93155</v>
      </c>
      <c r="V21">
        <f>SAM_working3!V21</f>
        <v>31116005.7551236</v>
      </c>
      <c r="W21">
        <f>SAM_working3!W21</f>
        <v>264933.13879804203</v>
      </c>
      <c r="X21">
        <f>SAM_working3!X21</f>
        <v>244448.18906525601</v>
      </c>
      <c r="Y21">
        <f>SAM_working3!Y21</f>
        <v>8931413.5787687395</v>
      </c>
      <c r="Z21">
        <f>SAM_working3!Z21</f>
        <v>41894755.104559503</v>
      </c>
      <c r="AA21">
        <f>SAM_working3!AA21</f>
        <v>17503511.273605902</v>
      </c>
      <c r="AB21">
        <f>SAM_working3!AB21</f>
        <v>14963115.5397026</v>
      </c>
      <c r="AC21">
        <f>SAM_working3!AC21</f>
        <v>4740988.6036104998</v>
      </c>
      <c r="AD21">
        <f>SAM_working3!AD21</f>
        <v>13991254.0152514</v>
      </c>
      <c r="AE21">
        <f>SAM_working3!AE21</f>
        <v>165666477.68992999</v>
      </c>
      <c r="AF21">
        <f>SAM_working3!AF21</f>
        <v>16923369.893734299</v>
      </c>
      <c r="AG21">
        <f>SAM_working3!AG21</f>
        <v>63843274.046626903</v>
      </c>
      <c r="AH21">
        <f>SAM_working3!AH21</f>
        <v>342821015.725954</v>
      </c>
      <c r="AI21">
        <f>SAM_working3!AI21</f>
        <v>92828513.746393695</v>
      </c>
      <c r="AJ21">
        <f>SAM_working3!AJ21</f>
        <v>261107381.440934</v>
      </c>
      <c r="AK21">
        <f>SAM_working3!AK21</f>
        <v>7930644.0367441503</v>
      </c>
      <c r="AL21">
        <f>SAM_working3!AL21</f>
        <v>900725.09393738001</v>
      </c>
      <c r="AM21">
        <f>SAM_working3!AM21</f>
        <v>1653370.19186347</v>
      </c>
      <c r="AN21">
        <f>SAM_working3!AN21</f>
        <v>45482609.500618801</v>
      </c>
      <c r="AO21">
        <f>SAM_working3!AO21</f>
        <v>11473609.5890017</v>
      </c>
      <c r="AP21">
        <f>SAM_working3!AP21</f>
        <v>2374587.3578061401</v>
      </c>
      <c r="AQ21">
        <f>SAM_working3!AQ21</f>
        <v>12645524.8485092</v>
      </c>
      <c r="AR21">
        <f>SAM_working3!AR21</f>
        <v>7726388.5887901001</v>
      </c>
      <c r="AS21">
        <f>SAM_working3!AS21</f>
        <v>8246904.1805737801</v>
      </c>
      <c r="AT21">
        <f>SAM_working3!AT21</f>
        <v>248008.33637713399</v>
      </c>
      <c r="AU21">
        <f>SAM_working3!AU21</f>
        <v>53712766.081452198</v>
      </c>
      <c r="AV21">
        <f>SAM_working3!AV21</f>
        <v>59153.698742350003</v>
      </c>
      <c r="AW21">
        <f>SAM_working3!AW21</f>
        <v>18971381.235908799</v>
      </c>
      <c r="AX21">
        <f>SAM_working3!AX21</f>
        <v>28500.632946106802</v>
      </c>
      <c r="AY21">
        <f>SAM_working3!AY21</f>
        <v>177644.172685578</v>
      </c>
      <c r="AZ21">
        <f>SAM_working3!AZ21</f>
        <v>638150.254787212</v>
      </c>
      <c r="BA21">
        <f>SAM_working3!BA21</f>
        <v>594373.13215553097</v>
      </c>
      <c r="BB21">
        <f>SAM_working3!BB21</f>
        <v>9271080.8621293399</v>
      </c>
      <c r="BC21">
        <f>SAM_working3!BC21</f>
        <v>1395328.44129919</v>
      </c>
      <c r="BD21">
        <f>SAM_working3!BD21</f>
        <v>7858221.0883520404</v>
      </c>
      <c r="BE21">
        <f>SAM_working3!BE21</f>
        <v>13477900.540547499</v>
      </c>
      <c r="BF21">
        <f>SAM_working3!BF21</f>
        <v>33036249.2605148</v>
      </c>
      <c r="BG21">
        <f>SAM_working3!BG21</f>
        <v>85491751.134848297</v>
      </c>
      <c r="BH21">
        <f>SAM_working3!BH21</f>
        <v>23328752.792493001</v>
      </c>
      <c r="BI21">
        <f>SAM_working3!BI21</f>
        <v>1483508.3828562901</v>
      </c>
      <c r="BJ21">
        <f>SAM_working3!BJ21</f>
        <v>768117.28969958704</v>
      </c>
      <c r="BK21">
        <f>SAM_working3!BK21</f>
        <v>2078568.7074386301</v>
      </c>
      <c r="BL21">
        <f>SAM_working3!BL21</f>
        <v>24474.846736424901</v>
      </c>
      <c r="BM21">
        <f>SAM_working3!BM21</f>
        <v>3423.7099441548598</v>
      </c>
      <c r="BN21">
        <f>SAM_working3!BN21</f>
        <v>670534915.18621004</v>
      </c>
      <c r="BO21">
        <f>SAM_working3!BO21</f>
        <v>38074135.944343902</v>
      </c>
      <c r="BP21">
        <f>SAM_working3!BP21</f>
        <v>103352.28885513201</v>
      </c>
      <c r="BQ21">
        <f>SAM_working3!BQ21</f>
        <v>94327517.489438295</v>
      </c>
      <c r="BR21">
        <f>SAM_working3!BR21</f>
        <v>274009.67392772099</v>
      </c>
      <c r="BS21">
        <f>SAM_working3!BS21</f>
        <v>59585695.716216803</v>
      </c>
      <c r="BT21">
        <f>SAM_working3!BT21</f>
        <v>1130222.80581871</v>
      </c>
      <c r="BU21">
        <f>SAM_working3!BU21</f>
        <v>1668532.08935558</v>
      </c>
      <c r="BV21">
        <f>SAM_working3!BV21</f>
        <v>26493336.751881201</v>
      </c>
      <c r="BW21">
        <f>SAM_working3!BW21</f>
        <v>14593721.543878101</v>
      </c>
      <c r="BX21">
        <f>SAM_working3!BX21</f>
        <v>213549.73498468599</v>
      </c>
      <c r="BY21">
        <f>SAM_working3!BY21</f>
        <v>48671420.315640599</v>
      </c>
      <c r="BZ21">
        <f>SAM_working3!BZ21</f>
        <v>551120.18081257504</v>
      </c>
      <c r="CA21">
        <f>SAM_working3!CA21</f>
        <v>460.72052483849399</v>
      </c>
      <c r="CB21">
        <f>SAM_working3!CB21</f>
        <v>10022694.5677926</v>
      </c>
      <c r="CC21">
        <f>SAM_working3!CC21</f>
        <v>18001095.441234801</v>
      </c>
      <c r="CD21">
        <f>SAM_working3!CD21</f>
        <v>54986750.456985697</v>
      </c>
      <c r="CE21">
        <f>SAM_working3!CE21</f>
        <v>9938453.4893555492</v>
      </c>
      <c r="CF21">
        <f>SAM_working3!CF21</f>
        <v>1267454.2952799301</v>
      </c>
      <c r="CG21">
        <f>SAM_working3!CG21</f>
        <v>19356458.8420172</v>
      </c>
      <c r="CH21">
        <f>SAM_working3!CH21</f>
        <v>0</v>
      </c>
      <c r="CI21">
        <f>SAM_working3!CI21</f>
        <v>39926399.187761702</v>
      </c>
      <c r="CJ21">
        <f>SAM_working3!CJ21</f>
        <v>0</v>
      </c>
      <c r="CK21">
        <f>SAM_working3!CK21</f>
        <v>0</v>
      </c>
      <c r="CL21">
        <f>SAM_working3!CL21</f>
        <v>0</v>
      </c>
      <c r="CM21">
        <f>SAM_working3!CM21</f>
        <v>0</v>
      </c>
      <c r="CN21">
        <f>SAM_working3!CN21</f>
        <v>0</v>
      </c>
      <c r="CO21">
        <f>SAM_working3!CO21</f>
        <v>8155873.2854737798</v>
      </c>
      <c r="CP21">
        <f>SAM_working3!CP21</f>
        <v>11953323.854215899</v>
      </c>
      <c r="CQ21">
        <f>SAM_working3!CQ21</f>
        <v>10672396.817081399</v>
      </c>
      <c r="CR21">
        <f>SAM_working3!CR21</f>
        <v>10657895.449802799</v>
      </c>
      <c r="CS21">
        <f>SAM_working3!CS21</f>
        <v>25947620.036224101</v>
      </c>
      <c r="CT21">
        <f>SAM_working3!CT21</f>
        <v>30718494.4448695</v>
      </c>
      <c r="CU21">
        <f>SAM_working3!CU21</f>
        <v>48983582.903230898</v>
      </c>
      <c r="CV21">
        <f>SAM_working3!CV21</f>
        <v>38916822.9419581</v>
      </c>
      <c r="CW21">
        <f>SAM_working3!CW21</f>
        <v>81632285.385533705</v>
      </c>
      <c r="CX21">
        <f>SAM_working3!CX21</f>
        <v>2285037.32507913</v>
      </c>
      <c r="CY21">
        <f>SAM_working3!CY21</f>
        <v>4617532.3459424302</v>
      </c>
      <c r="CZ21">
        <f>SAM_working3!CZ21</f>
        <v>341501.10315848503</v>
      </c>
      <c r="DA21">
        <f>SAM_working3!DA21</f>
        <v>119207228.328655</v>
      </c>
      <c r="DB21">
        <f>SAM_working3!DB21</f>
        <v>175633113.70408201</v>
      </c>
      <c r="DC21">
        <f>SAM_working3!DC21</f>
        <v>6551053.4414620399</v>
      </c>
      <c r="DD21">
        <f>SAM_working3!DD21</f>
        <v>66291.480010093204</v>
      </c>
      <c r="DE21">
        <f>SAM_working3!DE21</f>
        <v>0</v>
      </c>
      <c r="DF21">
        <f>SAM_working3!DF21</f>
        <v>1029614978.17431</v>
      </c>
      <c r="DG21">
        <f>SAM_working3!DG21</f>
        <v>45238173.713991001</v>
      </c>
      <c r="DH21">
        <f>SAM_working3!DH21</f>
        <v>335949987.04731399</v>
      </c>
      <c r="DI21">
        <f>SAM_working3!DI21</f>
        <v>1387477911.5573599</v>
      </c>
      <c r="DJ21">
        <f t="shared" si="0"/>
        <v>10922736107.469427</v>
      </c>
    </row>
    <row r="22" spans="1:114">
      <c r="A22" t="s">
        <v>21</v>
      </c>
      <c r="B22">
        <f>SAM_working3!B22</f>
        <v>2676502.4184526401</v>
      </c>
      <c r="C22">
        <f>SAM_working3!C22</f>
        <v>0</v>
      </c>
      <c r="D22">
        <f>SAM_working3!D22</f>
        <v>49677693.453873903</v>
      </c>
      <c r="E22">
        <f>SAM_working3!E22</f>
        <v>43611822.731466398</v>
      </c>
      <c r="F22">
        <f>SAM_working3!F22</f>
        <v>308912.71589293098</v>
      </c>
      <c r="G22">
        <f>SAM_working3!G22</f>
        <v>7.8975184958874296</v>
      </c>
      <c r="H22">
        <f>SAM_working3!H22</f>
        <v>159.933304919085</v>
      </c>
      <c r="I22">
        <f>SAM_working3!I22</f>
        <v>247.919430327714</v>
      </c>
      <c r="J22">
        <f>SAM_working3!J22</f>
        <v>925046.44358606206</v>
      </c>
      <c r="K22">
        <f>SAM_working3!K22</f>
        <v>1470095.8678610499</v>
      </c>
      <c r="L22">
        <f>SAM_working3!L22</f>
        <v>364413.13442431</v>
      </c>
      <c r="M22">
        <f>SAM_working3!M22</f>
        <v>393779.75370617601</v>
      </c>
      <c r="N22">
        <f>SAM_working3!N22</f>
        <v>172227272.33469501</v>
      </c>
      <c r="O22">
        <f>SAM_working3!O22</f>
        <v>1048780806.06086</v>
      </c>
      <c r="P22">
        <f>SAM_working3!P22</f>
        <v>211852426.84089899</v>
      </c>
      <c r="Q22">
        <f>SAM_working3!Q22</f>
        <v>4596002.6518763099</v>
      </c>
      <c r="R22">
        <f>SAM_working3!R22</f>
        <v>4646738.0794838304</v>
      </c>
      <c r="S22">
        <f>SAM_working3!S22</f>
        <v>782836.85213434696</v>
      </c>
      <c r="T22">
        <f>SAM_working3!T22</f>
        <v>911656.77741102502</v>
      </c>
      <c r="U22">
        <f>SAM_working3!U22</f>
        <v>43100828.865955502</v>
      </c>
      <c r="V22">
        <f>SAM_working3!V22</f>
        <v>1517428827.5843501</v>
      </c>
      <c r="W22">
        <f>SAM_working3!W22</f>
        <v>352972090.21190798</v>
      </c>
      <c r="X22">
        <f>SAM_working3!X22</f>
        <v>9243685.8138177898</v>
      </c>
      <c r="Y22">
        <f>SAM_working3!Y22</f>
        <v>307754156.11234599</v>
      </c>
      <c r="Z22">
        <f>SAM_working3!Z22</f>
        <v>147815200.156414</v>
      </c>
      <c r="AA22">
        <f>SAM_working3!AA22</f>
        <v>90002955.019700304</v>
      </c>
      <c r="AB22">
        <f>SAM_working3!AB22</f>
        <v>24741285.247773498</v>
      </c>
      <c r="AC22">
        <f>SAM_working3!AC22</f>
        <v>73474860.915490597</v>
      </c>
      <c r="AD22">
        <f>SAM_working3!AD22</f>
        <v>66554902.595836401</v>
      </c>
      <c r="AE22">
        <f>SAM_working3!AE22</f>
        <v>157958833.52501199</v>
      </c>
      <c r="AF22">
        <f>SAM_working3!AF22</f>
        <v>89620865.833622694</v>
      </c>
      <c r="AG22">
        <f>SAM_working3!AG22</f>
        <v>299466101.85888797</v>
      </c>
      <c r="AH22">
        <f>SAM_working3!AH22</f>
        <v>61424360.291844897</v>
      </c>
      <c r="AI22">
        <f>SAM_working3!AI22</f>
        <v>190964664.93313301</v>
      </c>
      <c r="AJ22">
        <f>SAM_working3!AJ22</f>
        <v>366819461.23655701</v>
      </c>
      <c r="AK22">
        <f>SAM_working3!AK22</f>
        <v>4711107.2855492504</v>
      </c>
      <c r="AL22">
        <f>SAM_working3!AL22</f>
        <v>783216.37923992798</v>
      </c>
      <c r="AM22">
        <f>SAM_working3!AM22</f>
        <v>1210238.9027348999</v>
      </c>
      <c r="AN22">
        <f>SAM_working3!AN22</f>
        <v>32318615.242029</v>
      </c>
      <c r="AO22">
        <f>SAM_working3!AO22</f>
        <v>7944159.7001140704</v>
      </c>
      <c r="AP22">
        <f>SAM_working3!AP22</f>
        <v>1586146.76792238</v>
      </c>
      <c r="AQ22">
        <f>SAM_working3!AQ22</f>
        <v>11041674.929095101</v>
      </c>
      <c r="AR22">
        <f>SAM_working3!AR22</f>
        <v>6680597.51335466</v>
      </c>
      <c r="AS22">
        <f>SAM_working3!AS22</f>
        <v>9704149.2928747796</v>
      </c>
      <c r="AT22">
        <f>SAM_working3!AT22</f>
        <v>1688039.08027987</v>
      </c>
      <c r="AU22">
        <f>SAM_working3!AU22</f>
        <v>1035556.55851047</v>
      </c>
      <c r="AV22">
        <f>SAM_working3!AV22</f>
        <v>182649.24000668299</v>
      </c>
      <c r="AW22">
        <f>SAM_working3!AW22</f>
        <v>11733106.9558549</v>
      </c>
      <c r="AX22">
        <f>SAM_working3!AX22</f>
        <v>94772448.093772694</v>
      </c>
      <c r="AY22">
        <f>SAM_working3!AY22</f>
        <v>1876832.24855124</v>
      </c>
      <c r="AZ22">
        <f>SAM_working3!AZ22</f>
        <v>24103478.421201002</v>
      </c>
      <c r="BA22">
        <f>SAM_working3!BA22</f>
        <v>9039298.3477445394</v>
      </c>
      <c r="BB22">
        <f>SAM_working3!BB22</f>
        <v>12137953.283857699</v>
      </c>
      <c r="BC22">
        <f>SAM_working3!BC22</f>
        <v>20902179.824987199</v>
      </c>
      <c r="BD22">
        <f>SAM_working3!BD22</f>
        <v>6540875.2227258598</v>
      </c>
      <c r="BE22">
        <f>SAM_working3!BE22</f>
        <v>985361.90869983495</v>
      </c>
      <c r="BF22">
        <f>SAM_working3!BF22</f>
        <v>15566397.064821601</v>
      </c>
      <c r="BG22">
        <f>SAM_working3!BG22</f>
        <v>8049162.6999250101</v>
      </c>
      <c r="BH22">
        <f>SAM_working3!BH22</f>
        <v>17946468.9255521</v>
      </c>
      <c r="BI22">
        <f>SAM_working3!BI22</f>
        <v>12944970.551758099</v>
      </c>
      <c r="BJ22">
        <f>SAM_working3!BJ22</f>
        <v>17860807.384386301</v>
      </c>
      <c r="BK22">
        <f>SAM_working3!BK22</f>
        <v>14599808.9662394</v>
      </c>
      <c r="BL22">
        <f>SAM_working3!BL22</f>
        <v>16305362.157067601</v>
      </c>
      <c r="BM22">
        <f>SAM_working3!BM22</f>
        <v>90316.689350948203</v>
      </c>
      <c r="BN22">
        <f>SAM_working3!BN22</f>
        <v>68116144.444079593</v>
      </c>
      <c r="BO22">
        <f>SAM_working3!BO22</f>
        <v>11193780.7996848</v>
      </c>
      <c r="BP22">
        <f>SAM_working3!BP22</f>
        <v>87956601.668009996</v>
      </c>
      <c r="BQ22">
        <f>SAM_working3!BQ22</f>
        <v>200819843.39104801</v>
      </c>
      <c r="BR22">
        <f>SAM_working3!BR22</f>
        <v>20983279.838617802</v>
      </c>
      <c r="BS22">
        <f>SAM_working3!BS22</f>
        <v>183508405.04512599</v>
      </c>
      <c r="BT22">
        <f>SAM_working3!BT22</f>
        <v>17035988.146448798</v>
      </c>
      <c r="BU22">
        <f>SAM_working3!BU22</f>
        <v>16792078.017749399</v>
      </c>
      <c r="BV22">
        <f>SAM_working3!BV22</f>
        <v>149490451.43309301</v>
      </c>
      <c r="BW22">
        <f>SAM_working3!BW22</f>
        <v>83525584.656930104</v>
      </c>
      <c r="BX22">
        <f>SAM_working3!BX22</f>
        <v>62074896.511330597</v>
      </c>
      <c r="BY22">
        <f>SAM_working3!BY22</f>
        <v>138173037.74703601</v>
      </c>
      <c r="BZ22">
        <f>SAM_working3!BZ22</f>
        <v>3599572.7599690901</v>
      </c>
      <c r="CA22">
        <f>SAM_working3!CA22</f>
        <v>148001.15198454299</v>
      </c>
      <c r="CB22">
        <f>SAM_working3!CB22</f>
        <v>6462701.2894842196</v>
      </c>
      <c r="CC22">
        <f>SAM_working3!CC22</f>
        <v>143514456.82381001</v>
      </c>
      <c r="CD22">
        <f>SAM_working3!CD22</f>
        <v>313286469.587641</v>
      </c>
      <c r="CE22">
        <f>SAM_working3!CE22</f>
        <v>15850342.3680562</v>
      </c>
      <c r="CF22">
        <f>SAM_working3!CF22</f>
        <v>9293012.7919623796</v>
      </c>
      <c r="CG22">
        <f>SAM_working3!CG22</f>
        <v>54367435.1981465</v>
      </c>
      <c r="CH22">
        <f>SAM_working3!CH22</f>
        <v>0</v>
      </c>
      <c r="CI22">
        <f>SAM_working3!CI22</f>
        <v>10174137.971251201</v>
      </c>
      <c r="CJ22">
        <f>SAM_working3!CJ22</f>
        <v>0</v>
      </c>
      <c r="CK22">
        <f>SAM_working3!CK22</f>
        <v>0</v>
      </c>
      <c r="CL22">
        <f>SAM_working3!CL22</f>
        <v>0</v>
      </c>
      <c r="CM22">
        <f>SAM_working3!CM22</f>
        <v>0</v>
      </c>
      <c r="CN22">
        <f>SAM_working3!CN22</f>
        <v>0</v>
      </c>
      <c r="CO22">
        <f>SAM_working3!CO22</f>
        <v>66289592.4748291</v>
      </c>
      <c r="CP22">
        <f>SAM_working3!CP22</f>
        <v>80349182.051929995</v>
      </c>
      <c r="CQ22">
        <f>SAM_working3!CQ22</f>
        <v>70882928.218647197</v>
      </c>
      <c r="CR22">
        <f>SAM_working3!CR22</f>
        <v>68219761.085086897</v>
      </c>
      <c r="CS22">
        <f>SAM_working3!CS22</f>
        <v>163217679.004899</v>
      </c>
      <c r="CT22">
        <f>SAM_working3!CT22</f>
        <v>191133882.83604899</v>
      </c>
      <c r="CU22">
        <f>SAM_working3!CU22</f>
        <v>317494386.47940898</v>
      </c>
      <c r="CV22">
        <f>SAM_working3!CV22</f>
        <v>209761008.13782001</v>
      </c>
      <c r="CW22">
        <f>SAM_working3!CW22</f>
        <v>426527989.189888</v>
      </c>
      <c r="CX22">
        <f>SAM_working3!CX22</f>
        <v>44160092.717121497</v>
      </c>
      <c r="CY22">
        <f>SAM_working3!CY22</f>
        <v>18074130.224404801</v>
      </c>
      <c r="CZ22">
        <f>SAM_working3!CZ22</f>
        <v>1637991.29197006</v>
      </c>
      <c r="DA22">
        <f>SAM_working3!DA22</f>
        <v>311511977.83801502</v>
      </c>
      <c r="DB22">
        <f>SAM_working3!DB22</f>
        <v>195546728.79342201</v>
      </c>
      <c r="DC22">
        <f>SAM_working3!DC22</f>
        <v>365820645.067173</v>
      </c>
      <c r="DD22">
        <f>SAM_working3!DD22</f>
        <v>1076253.8037823299</v>
      </c>
      <c r="DE22">
        <f>SAM_working3!DE22</f>
        <v>0</v>
      </c>
      <c r="DF22">
        <f>SAM_working3!DF22</f>
        <v>5739498.7529362096</v>
      </c>
      <c r="DG22">
        <f>SAM_working3!DG22</f>
        <v>33904626.520918898</v>
      </c>
      <c r="DH22">
        <f>SAM_working3!DH22</f>
        <v>544211339.72914398</v>
      </c>
      <c r="DI22">
        <f>SAM_working3!DI22</f>
        <v>2823951629.3735399</v>
      </c>
      <c r="DJ22">
        <f t="shared" si="0"/>
        <v>13242788026.940178</v>
      </c>
    </row>
    <row r="23" spans="1:114">
      <c r="A23" t="s">
        <v>22</v>
      </c>
      <c r="B23">
        <f>SAM_working3!B23</f>
        <v>302363.87030101998</v>
      </c>
      <c r="C23">
        <f>SAM_working3!C23</f>
        <v>0</v>
      </c>
      <c r="D23">
        <f>SAM_working3!D23</f>
        <v>876813.87111740396</v>
      </c>
      <c r="E23">
        <f>SAM_working3!E23</f>
        <v>503044.992806061</v>
      </c>
      <c r="F23">
        <f>SAM_working3!F23</f>
        <v>981673.86298993998</v>
      </c>
      <c r="G23">
        <f>SAM_working3!G23</f>
        <v>181.225917440155</v>
      </c>
      <c r="H23">
        <f>SAM_working3!H23</f>
        <v>477.85749013353399</v>
      </c>
      <c r="I23">
        <f>SAM_working3!I23</f>
        <v>3147.6422111275801</v>
      </c>
      <c r="J23">
        <f>SAM_working3!J23</f>
        <v>3456938.3583016298</v>
      </c>
      <c r="K23">
        <f>SAM_working3!K23</f>
        <v>119041.30465447799</v>
      </c>
      <c r="L23">
        <f>SAM_working3!L23</f>
        <v>78058.152020119902</v>
      </c>
      <c r="M23">
        <f>SAM_working3!M23</f>
        <v>8235397.51164582</v>
      </c>
      <c r="N23">
        <f>SAM_working3!N23</f>
        <v>22590689.092864498</v>
      </c>
      <c r="O23">
        <f>SAM_working3!O23</f>
        <v>17717959.535193302</v>
      </c>
      <c r="P23">
        <f>SAM_working3!P23</f>
        <v>3310286.61748139</v>
      </c>
      <c r="Q23">
        <f>SAM_working3!Q23</f>
        <v>126030.223994788</v>
      </c>
      <c r="R23">
        <f>SAM_working3!R23</f>
        <v>187137.761337245</v>
      </c>
      <c r="S23">
        <f>SAM_working3!S23</f>
        <v>716487.939713803</v>
      </c>
      <c r="T23">
        <f>SAM_working3!T23</f>
        <v>23769.418316356499</v>
      </c>
      <c r="U23">
        <f>SAM_working3!U23</f>
        <v>1540759.59945187</v>
      </c>
      <c r="V23">
        <f>SAM_working3!V23</f>
        <v>9130968.8799581695</v>
      </c>
      <c r="W23">
        <f>SAM_working3!W23</f>
        <v>77186293.459904894</v>
      </c>
      <c r="X23">
        <f>SAM_working3!X23</f>
        <v>1705764.29587477</v>
      </c>
      <c r="Y23">
        <f>SAM_working3!Y23</f>
        <v>23441627.383447301</v>
      </c>
      <c r="Z23">
        <f>SAM_working3!Z23</f>
        <v>2463754.0544304601</v>
      </c>
      <c r="AA23">
        <f>SAM_working3!AA23</f>
        <v>1412084.6213005199</v>
      </c>
      <c r="AB23">
        <f>SAM_working3!AB23</f>
        <v>624080.74604425498</v>
      </c>
      <c r="AC23">
        <f>SAM_working3!AC23</f>
        <v>5757240.44465404</v>
      </c>
      <c r="AD23">
        <f>SAM_working3!AD23</f>
        <v>8222366.4348756503</v>
      </c>
      <c r="AE23">
        <f>SAM_working3!AE23</f>
        <v>10660929.6184147</v>
      </c>
      <c r="AF23">
        <f>SAM_working3!AF23</f>
        <v>1601237.70078328</v>
      </c>
      <c r="AG23">
        <f>SAM_working3!AG23</f>
        <v>8445290.7459231298</v>
      </c>
      <c r="AH23">
        <f>SAM_working3!AH23</f>
        <v>1372312.59527561</v>
      </c>
      <c r="AI23">
        <f>SAM_working3!AI23</f>
        <v>4172200.4953798498</v>
      </c>
      <c r="AJ23">
        <f>SAM_working3!AJ23</f>
        <v>773853122.66141796</v>
      </c>
      <c r="AK23">
        <f>SAM_working3!AK23</f>
        <v>28541064.338280901</v>
      </c>
      <c r="AL23">
        <f>SAM_working3!AL23</f>
        <v>7400585.7316018697</v>
      </c>
      <c r="AM23">
        <f>SAM_working3!AM23</f>
        <v>5305023.5530968197</v>
      </c>
      <c r="AN23">
        <f>SAM_working3!AN23</f>
        <v>39909224.553253897</v>
      </c>
      <c r="AO23">
        <f>SAM_working3!AO23</f>
        <v>19462501.5978892</v>
      </c>
      <c r="AP23">
        <f>SAM_working3!AP23</f>
        <v>10374307.175530201</v>
      </c>
      <c r="AQ23">
        <f>SAM_working3!AQ23</f>
        <v>27566235.782879502</v>
      </c>
      <c r="AR23">
        <f>SAM_working3!AR23</f>
        <v>44193417.759519301</v>
      </c>
      <c r="AS23">
        <f>SAM_working3!AS23</f>
        <v>27326682.537184902</v>
      </c>
      <c r="AT23">
        <f>SAM_working3!AT23</f>
        <v>1553823.3190597701</v>
      </c>
      <c r="AU23">
        <f>SAM_working3!AU23</f>
        <v>742321.32548342599</v>
      </c>
      <c r="AV23">
        <f>SAM_working3!AV23</f>
        <v>465203.07464126899</v>
      </c>
      <c r="AW23">
        <f>SAM_working3!AW23</f>
        <v>17205587.636935499</v>
      </c>
      <c r="AX23">
        <f>SAM_working3!AX23</f>
        <v>15691602.2785824</v>
      </c>
      <c r="AY23">
        <f>SAM_working3!AY23</f>
        <v>548918.85473287303</v>
      </c>
      <c r="AZ23">
        <f>SAM_working3!AZ23</f>
        <v>4850733.3062162399</v>
      </c>
      <c r="BA23">
        <f>SAM_working3!BA23</f>
        <v>596755.06053697004</v>
      </c>
      <c r="BB23">
        <f>SAM_working3!BB23</f>
        <v>1820313.78814191</v>
      </c>
      <c r="BC23">
        <f>SAM_working3!BC23</f>
        <v>80048923.163489193</v>
      </c>
      <c r="BD23">
        <f>SAM_working3!BD23</f>
        <v>63805782.8394631</v>
      </c>
      <c r="BE23">
        <f>SAM_working3!BE23</f>
        <v>32051059.491062898</v>
      </c>
      <c r="BF23">
        <f>SAM_working3!BF23</f>
        <v>22844028.3101888</v>
      </c>
      <c r="BG23">
        <f>SAM_working3!BG23</f>
        <v>42787924.588896498</v>
      </c>
      <c r="BH23">
        <f>SAM_working3!BH23</f>
        <v>784689875.23958397</v>
      </c>
      <c r="BI23">
        <f>SAM_working3!BI23</f>
        <v>29072118.856755201</v>
      </c>
      <c r="BJ23">
        <f>SAM_working3!BJ23</f>
        <v>111454507.246793</v>
      </c>
      <c r="BK23">
        <f>SAM_working3!BK23</f>
        <v>27391249.482838999</v>
      </c>
      <c r="BL23">
        <f>SAM_working3!BL23</f>
        <v>129099301.37553801</v>
      </c>
      <c r="BM23">
        <f>SAM_working3!BM23</f>
        <v>1485772.35644075</v>
      </c>
      <c r="BN23">
        <f>SAM_working3!BN23</f>
        <v>43476579.421345502</v>
      </c>
      <c r="BO23">
        <f>SAM_working3!BO23</f>
        <v>9181541.7218667697</v>
      </c>
      <c r="BP23">
        <f>SAM_working3!BP23</f>
        <v>63504737.527829401</v>
      </c>
      <c r="BQ23">
        <f>SAM_working3!BQ23</f>
        <v>620179980.04429901</v>
      </c>
      <c r="BR23">
        <f>SAM_working3!BR23</f>
        <v>83479957.966435507</v>
      </c>
      <c r="BS23">
        <f>SAM_working3!BS23</f>
        <v>178782374.467397</v>
      </c>
      <c r="BT23">
        <f>SAM_working3!BT23</f>
        <v>2641948.2490186901</v>
      </c>
      <c r="BU23">
        <f>SAM_working3!BU23</f>
        <v>81225538.182954803</v>
      </c>
      <c r="BV23">
        <f>SAM_working3!BV23</f>
        <v>128154615.875809</v>
      </c>
      <c r="BW23">
        <f>SAM_working3!BW23</f>
        <v>135763840.995381</v>
      </c>
      <c r="BX23">
        <f>SAM_working3!BX23</f>
        <v>11245813.0929805</v>
      </c>
      <c r="BY23">
        <f>SAM_working3!BY23</f>
        <v>301304914.83625698</v>
      </c>
      <c r="BZ23">
        <f>SAM_working3!BZ23</f>
        <v>38053964.9675055</v>
      </c>
      <c r="CA23">
        <f>SAM_working3!CA23</f>
        <v>30668456.266291801</v>
      </c>
      <c r="CB23">
        <f>SAM_working3!CB23</f>
        <v>21681651.716079298</v>
      </c>
      <c r="CC23">
        <f>SAM_working3!CC23</f>
        <v>53125612.619017199</v>
      </c>
      <c r="CD23">
        <f>SAM_working3!CD23</f>
        <v>89587749.290445402</v>
      </c>
      <c r="CE23">
        <f>SAM_working3!CE23</f>
        <v>13775996.187072599</v>
      </c>
      <c r="CF23">
        <f>SAM_working3!CF23</f>
        <v>50263451.5147954</v>
      </c>
      <c r="CG23">
        <f>SAM_working3!CG23</f>
        <v>123380671.207426</v>
      </c>
      <c r="CH23">
        <f>SAM_working3!CH23</f>
        <v>0</v>
      </c>
      <c r="CI23">
        <f>SAM_working3!CI23</f>
        <v>83255450.408522204</v>
      </c>
      <c r="CJ23">
        <f>SAM_working3!CJ23</f>
        <v>0</v>
      </c>
      <c r="CK23">
        <f>SAM_working3!CK23</f>
        <v>0</v>
      </c>
      <c r="CL23">
        <f>SAM_working3!CL23</f>
        <v>0</v>
      </c>
      <c r="CM23">
        <f>SAM_working3!CM23</f>
        <v>0</v>
      </c>
      <c r="CN23">
        <f>SAM_working3!CN23</f>
        <v>0</v>
      </c>
      <c r="CO23">
        <f>SAM_working3!CO23</f>
        <v>8717983.1290735397</v>
      </c>
      <c r="CP23">
        <f>SAM_working3!CP23</f>
        <v>11661154.547019901</v>
      </c>
      <c r="CQ23">
        <f>SAM_working3!CQ23</f>
        <v>11848444.3328388</v>
      </c>
      <c r="CR23">
        <f>SAM_working3!CR23</f>
        <v>10148731.229972901</v>
      </c>
      <c r="CS23">
        <f>SAM_working3!CS23</f>
        <v>22167002.763976999</v>
      </c>
      <c r="CT23">
        <f>SAM_working3!CT23</f>
        <v>33989207.964537703</v>
      </c>
      <c r="CU23">
        <f>SAM_working3!CU23</f>
        <v>64072931.573931701</v>
      </c>
      <c r="CV23">
        <f>SAM_working3!CV23</f>
        <v>55913491.012933701</v>
      </c>
      <c r="CW23">
        <f>SAM_working3!CW23</f>
        <v>135894258.230353</v>
      </c>
      <c r="CX23">
        <f>SAM_working3!CX23</f>
        <v>36647694.189531498</v>
      </c>
      <c r="CY23">
        <f>SAM_working3!CY23</f>
        <v>84606235.010224193</v>
      </c>
      <c r="CZ23">
        <f>SAM_working3!CZ23</f>
        <v>67037769.715437099</v>
      </c>
      <c r="DA23">
        <f>SAM_working3!DA23</f>
        <v>267297545.39947101</v>
      </c>
      <c r="DB23">
        <f>SAM_working3!DB23</f>
        <v>313767849.58162898</v>
      </c>
      <c r="DC23">
        <f>SAM_working3!DC23</f>
        <v>197749760.65674001</v>
      </c>
      <c r="DD23">
        <f>SAM_working3!DD23</f>
        <v>43761090.053585999</v>
      </c>
      <c r="DE23">
        <f>SAM_working3!DE23</f>
        <v>0</v>
      </c>
      <c r="DF23">
        <f>SAM_working3!DF23</f>
        <v>114054562.157094</v>
      </c>
      <c r="DG23">
        <f>SAM_working3!DG23</f>
        <v>30642345.606088299</v>
      </c>
      <c r="DH23">
        <f>SAM_working3!DH23</f>
        <v>535560221.81972498</v>
      </c>
      <c r="DI23">
        <f>SAM_working3!DI23</f>
        <v>1571581966.2313099</v>
      </c>
      <c r="DJ23">
        <f t="shared" si="0"/>
        <v>8348959469.364315</v>
      </c>
    </row>
    <row r="24" spans="1:114">
      <c r="A24" t="s">
        <v>23</v>
      </c>
      <c r="B24">
        <f>SAM_working3!B24</f>
        <v>308461341.67428303</v>
      </c>
      <c r="C24">
        <f>SAM_working3!C24</f>
        <v>1211951.5637258552</v>
      </c>
      <c r="D24">
        <f>SAM_working3!D24</f>
        <v>231019739.05764079</v>
      </c>
      <c r="E24">
        <f>SAM_working3!E24</f>
        <v>142725928.95516437</v>
      </c>
      <c r="F24">
        <f>SAM_working3!F24</f>
        <v>288779305.54212803</v>
      </c>
      <c r="G24">
        <f>SAM_working3!G24</f>
        <v>189873.672378149</v>
      </c>
      <c r="H24">
        <f>SAM_working3!H24</f>
        <v>279995.83895040001</v>
      </c>
      <c r="I24">
        <f>SAM_working3!I24</f>
        <v>238617.167922375</v>
      </c>
      <c r="J24">
        <f>SAM_working3!J24</f>
        <v>164528195.85596001</v>
      </c>
      <c r="K24">
        <f>SAM_working3!K24</f>
        <v>74220074.251563296</v>
      </c>
      <c r="L24">
        <f>SAM_working3!L24</f>
        <v>32743404.489855301</v>
      </c>
      <c r="M24">
        <f>SAM_working3!M24</f>
        <v>282701426.82551998</v>
      </c>
      <c r="N24">
        <f>SAM_working3!N24</f>
        <v>6734616854.26513</v>
      </c>
      <c r="O24">
        <f>SAM_working3!O24</f>
        <v>269932815.29080302</v>
      </c>
      <c r="P24">
        <f>SAM_working3!P24</f>
        <v>63376193.918329403</v>
      </c>
      <c r="Q24">
        <f>SAM_working3!Q24</f>
        <v>8570149.0776222497</v>
      </c>
      <c r="R24">
        <f>SAM_working3!R24</f>
        <v>10261076.3892102</v>
      </c>
      <c r="S24">
        <f>SAM_working3!S24</f>
        <v>106336.323121386</v>
      </c>
      <c r="T24">
        <f>SAM_working3!T24</f>
        <v>704506.03342201596</v>
      </c>
      <c r="U24">
        <f>SAM_working3!U24</f>
        <v>78682223.8332773</v>
      </c>
      <c r="V24">
        <f>SAM_working3!V24</f>
        <v>92709705.296042994</v>
      </c>
      <c r="W24">
        <f>SAM_working3!W24</f>
        <v>56723251.203199297</v>
      </c>
      <c r="X24">
        <f>SAM_working3!X24</f>
        <v>1867374062.9614899</v>
      </c>
      <c r="Y24">
        <f>SAM_working3!Y24</f>
        <v>1122922349.11988</v>
      </c>
      <c r="Z24">
        <f>SAM_working3!Z24</f>
        <v>150565934.64689299</v>
      </c>
      <c r="AA24">
        <f>SAM_working3!AA24</f>
        <v>80036388.523517907</v>
      </c>
      <c r="AB24">
        <f>SAM_working3!AB24</f>
        <v>56071054.556624703</v>
      </c>
      <c r="AC24">
        <f>SAM_working3!AC24</f>
        <v>134397922.87827301</v>
      </c>
      <c r="AD24">
        <f>SAM_working3!AD24</f>
        <v>73045656.300418496</v>
      </c>
      <c r="AE24">
        <f>SAM_working3!AE24</f>
        <v>193328272.19062299</v>
      </c>
      <c r="AF24">
        <f>SAM_working3!AF24</f>
        <v>113457034.381607</v>
      </c>
      <c r="AG24">
        <f>SAM_working3!AG24</f>
        <v>77654583.459614098</v>
      </c>
      <c r="AH24">
        <f>SAM_working3!AH24</f>
        <v>31019490.276769701</v>
      </c>
      <c r="AI24">
        <f>SAM_working3!AI24</f>
        <v>155522978.01016101</v>
      </c>
      <c r="AJ24">
        <f>SAM_working3!AJ24</f>
        <v>611619371.61093998</v>
      </c>
      <c r="AK24">
        <f>SAM_working3!AK24</f>
        <v>60408614.483282097</v>
      </c>
      <c r="AL24">
        <f>SAM_working3!AL24</f>
        <v>2163148.0840060301</v>
      </c>
      <c r="AM24">
        <f>SAM_working3!AM24</f>
        <v>20649991.632355802</v>
      </c>
      <c r="AN24">
        <f>SAM_working3!AN24</f>
        <v>44359475.491634801</v>
      </c>
      <c r="AO24">
        <f>SAM_working3!AO24</f>
        <v>6591531.68080597</v>
      </c>
      <c r="AP24">
        <f>SAM_working3!AP24</f>
        <v>14706162.8460923</v>
      </c>
      <c r="AQ24">
        <f>SAM_working3!AQ24</f>
        <v>12812687.597271301</v>
      </c>
      <c r="AR24">
        <f>SAM_working3!AR24</f>
        <v>19904682.425761599</v>
      </c>
      <c r="AS24">
        <f>SAM_working3!AS24</f>
        <v>20728220.5602776</v>
      </c>
      <c r="AT24">
        <f>SAM_working3!AT24</f>
        <v>2974047191.0391698</v>
      </c>
      <c r="AU24">
        <f>SAM_working3!AU24</f>
        <v>277062315.88157701</v>
      </c>
      <c r="AV24">
        <f>SAM_working3!AV24</f>
        <v>361375877.17416298</v>
      </c>
      <c r="AW24">
        <f>SAM_working3!AW24</f>
        <v>2652923101.0342102</v>
      </c>
      <c r="AX24">
        <f>SAM_working3!AX24</f>
        <v>572796187.30625498</v>
      </c>
      <c r="AY24">
        <f>SAM_working3!AY24</f>
        <v>10771298.8515715</v>
      </c>
      <c r="AZ24">
        <f>SAM_working3!AZ24</f>
        <v>58402538.486297801</v>
      </c>
      <c r="BA24">
        <f>SAM_working3!BA24</f>
        <v>222012267.213135</v>
      </c>
      <c r="BB24">
        <f>SAM_working3!BB24</f>
        <v>488849025.39883602</v>
      </c>
      <c r="BC24">
        <f>SAM_working3!BC24</f>
        <v>16639477.8253031</v>
      </c>
      <c r="BD24">
        <f>SAM_working3!BD24</f>
        <v>19636762.294391599</v>
      </c>
      <c r="BE24">
        <f>SAM_working3!BE24</f>
        <v>6405300.9492000705</v>
      </c>
      <c r="BF24">
        <f>SAM_working3!BF24</f>
        <v>48684597.453222699</v>
      </c>
      <c r="BG24">
        <f>SAM_working3!BG24</f>
        <v>96446465.493504897</v>
      </c>
      <c r="BH24">
        <f>SAM_working3!BH24</f>
        <v>38272434.985376202</v>
      </c>
      <c r="BI24">
        <f>SAM_working3!BI24</f>
        <v>219230087.732306</v>
      </c>
      <c r="BJ24">
        <f>SAM_working3!BJ24</f>
        <v>514547672.90186799</v>
      </c>
      <c r="BK24">
        <f>SAM_working3!BK24</f>
        <v>216879150.74121201</v>
      </c>
      <c r="BL24">
        <f>SAM_working3!BL24</f>
        <v>2948306.71209695</v>
      </c>
      <c r="BM24">
        <f>SAM_working3!BM24</f>
        <v>94513902.693302095</v>
      </c>
      <c r="BN24">
        <f>SAM_working3!BN24</f>
        <v>1044371225.09442</v>
      </c>
      <c r="BO24">
        <f>SAM_working3!BO24</f>
        <v>238396310.19782799</v>
      </c>
      <c r="BP24">
        <f>SAM_working3!BP24</f>
        <v>54585643.8816365</v>
      </c>
      <c r="BQ24">
        <f>SAM_working3!BQ24</f>
        <v>515271943.17739999</v>
      </c>
      <c r="BR24">
        <f>SAM_working3!BR24</f>
        <v>97398292.167889103</v>
      </c>
      <c r="BS24">
        <f>SAM_working3!BS24</f>
        <v>695326844.17867804</v>
      </c>
      <c r="BT24">
        <f>SAM_working3!BT24</f>
        <v>227084919.88426501</v>
      </c>
      <c r="BU24">
        <f>SAM_working3!BU24</f>
        <v>223541371.87165001</v>
      </c>
      <c r="BV24">
        <f>SAM_working3!BV24</f>
        <v>180602970.31349099</v>
      </c>
      <c r="BW24">
        <f>SAM_working3!BW24</f>
        <v>210361437.8881</v>
      </c>
      <c r="BX24">
        <f>SAM_working3!BX24</f>
        <v>92796130.675665393</v>
      </c>
      <c r="BY24">
        <f>SAM_working3!BY24</f>
        <v>113989435.59651799</v>
      </c>
      <c r="BZ24">
        <f>SAM_working3!BZ24</f>
        <v>34302253.499123499</v>
      </c>
      <c r="CA24">
        <f>SAM_working3!CA24</f>
        <v>6437592.1798783196</v>
      </c>
      <c r="CB24">
        <f>SAM_working3!CB24</f>
        <v>121030570.81430501</v>
      </c>
      <c r="CC24">
        <f>SAM_working3!CC24</f>
        <v>112178156.60719401</v>
      </c>
      <c r="CD24">
        <f>SAM_working3!CD24</f>
        <v>585797602.54295897</v>
      </c>
      <c r="CE24">
        <f>SAM_working3!CE24</f>
        <v>172306785.23979399</v>
      </c>
      <c r="CF24">
        <f>SAM_working3!CF24</f>
        <v>89416849.797275901</v>
      </c>
      <c r="CG24">
        <f>SAM_working3!CG24</f>
        <v>178283429.27882901</v>
      </c>
      <c r="CH24">
        <f>SAM_working3!CH24</f>
        <v>0</v>
      </c>
      <c r="CI24">
        <f>SAM_working3!CI24</f>
        <v>2851602170.31283</v>
      </c>
      <c r="CJ24">
        <f>SAM_working3!CJ24</f>
        <v>0</v>
      </c>
      <c r="CK24">
        <f>SAM_working3!CK24</f>
        <v>0</v>
      </c>
      <c r="CL24">
        <f>SAM_working3!CL24</f>
        <v>0</v>
      </c>
      <c r="CM24">
        <f>SAM_working3!CM24</f>
        <v>0</v>
      </c>
      <c r="CN24">
        <f>SAM_working3!CN24</f>
        <v>0</v>
      </c>
      <c r="CO24">
        <f>SAM_working3!CO24</f>
        <v>753836652.57704306</v>
      </c>
      <c r="CP24">
        <f>SAM_working3!CP24</f>
        <v>946747771.48756003</v>
      </c>
      <c r="CQ24">
        <f>SAM_working3!CQ24</f>
        <v>856692270.02740204</v>
      </c>
      <c r="CR24">
        <f>SAM_working3!CR24</f>
        <v>956800838.09328496</v>
      </c>
      <c r="CS24">
        <f>SAM_working3!CS24</f>
        <v>2455079771.7608299</v>
      </c>
      <c r="CT24">
        <f>SAM_working3!CT24</f>
        <v>3083613309.9746799</v>
      </c>
      <c r="CU24">
        <f>SAM_working3!CU24</f>
        <v>4985184600.7083597</v>
      </c>
      <c r="CV24">
        <f>SAM_working3!CV24</f>
        <v>3463747898.16049</v>
      </c>
      <c r="CW24">
        <f>SAM_working3!CW24</f>
        <v>6652414151.5020504</v>
      </c>
      <c r="CX24">
        <f>SAM_working3!CX24</f>
        <v>69051358.039890304</v>
      </c>
      <c r="CY24">
        <f>SAM_working3!CY24</f>
        <v>2769668211.5806198</v>
      </c>
      <c r="CZ24">
        <f>SAM_working3!CZ24</f>
        <v>71.3398876812021</v>
      </c>
      <c r="DA24">
        <f>SAM_working3!DA24</f>
        <v>11943099106.3675</v>
      </c>
      <c r="DB24">
        <f>SAM_working3!DB24</f>
        <v>3846797935.4590302</v>
      </c>
      <c r="DC24">
        <f>SAM_working3!DC24</f>
        <v>1000260367.18215</v>
      </c>
      <c r="DD24">
        <f>SAM_working3!DD24</f>
        <v>112.293550208957</v>
      </c>
      <c r="DE24">
        <f>SAM_working3!DE24</f>
        <v>0</v>
      </c>
      <c r="DF24">
        <f>SAM_working3!DF24</f>
        <v>16976459.2497706</v>
      </c>
      <c r="DG24">
        <f>SAM_working3!DG24</f>
        <v>579760532.40920699</v>
      </c>
      <c r="DH24">
        <f>SAM_working3!DH24</f>
        <v>11811451402.7665</v>
      </c>
      <c r="DI24">
        <f>SAM_working3!DI24</f>
        <v>9914007301.1585903</v>
      </c>
      <c r="DJ24">
        <f t="shared" si="0"/>
        <v>96554838599.748642</v>
      </c>
    </row>
    <row r="25" spans="1:114">
      <c r="A25" t="s">
        <v>24</v>
      </c>
      <c r="B25">
        <f>SAM_working3!B25</f>
        <v>234616207.753833</v>
      </c>
      <c r="C25">
        <f>SAM_working3!C25</f>
        <v>274308.4442407171</v>
      </c>
      <c r="D25">
        <f>SAM_working3!D25</f>
        <v>413504102.67178643</v>
      </c>
      <c r="E25">
        <f>SAM_working3!E25</f>
        <v>289194401.51861382</v>
      </c>
      <c r="F25">
        <f>SAM_working3!F25</f>
        <v>117749729.89841799</v>
      </c>
      <c r="G25">
        <f>SAM_working3!G25</f>
        <v>552.43257108662101</v>
      </c>
      <c r="H25">
        <f>SAM_working3!H25</f>
        <v>6910.09208896789</v>
      </c>
      <c r="I25">
        <f>SAM_working3!I25</f>
        <v>1584091.6412998999</v>
      </c>
      <c r="J25">
        <f>SAM_working3!J25</f>
        <v>106133610.059311</v>
      </c>
      <c r="K25">
        <f>SAM_working3!K25</f>
        <v>21060634.083925299</v>
      </c>
      <c r="L25">
        <f>SAM_working3!L25</f>
        <v>11516554.8528932</v>
      </c>
      <c r="M25">
        <f>SAM_working3!M25</f>
        <v>40720486.352930799</v>
      </c>
      <c r="N25">
        <f>SAM_working3!N25</f>
        <v>577001913.49212003</v>
      </c>
      <c r="O25">
        <f>SAM_working3!O25</f>
        <v>266258731.662599</v>
      </c>
      <c r="P25">
        <f>SAM_working3!P25</f>
        <v>43241784.1177065</v>
      </c>
      <c r="Q25">
        <f>SAM_working3!Q25</f>
        <v>72731797.700321198</v>
      </c>
      <c r="R25">
        <f>SAM_working3!R25</f>
        <v>140956669.042999</v>
      </c>
      <c r="S25">
        <f>SAM_working3!S25</f>
        <v>1806796.2363106799</v>
      </c>
      <c r="T25">
        <f>SAM_working3!T25</f>
        <v>4092834.78209193</v>
      </c>
      <c r="U25">
        <f>SAM_working3!U25</f>
        <v>51063067.002795503</v>
      </c>
      <c r="V25">
        <f>SAM_working3!V25</f>
        <v>128305785.582001</v>
      </c>
      <c r="W25">
        <f>SAM_working3!W25</f>
        <v>160444910.48518401</v>
      </c>
      <c r="X25">
        <f>SAM_working3!X25</f>
        <v>1758632164.01864</v>
      </c>
      <c r="Y25">
        <f>SAM_working3!Y25</f>
        <v>3981011738.2733698</v>
      </c>
      <c r="Z25">
        <f>SAM_working3!Z25</f>
        <v>1429968668.5569201</v>
      </c>
      <c r="AA25">
        <f>SAM_working3!AA25</f>
        <v>120486608.246916</v>
      </c>
      <c r="AB25">
        <f>SAM_working3!AB25</f>
        <v>38631536.119934998</v>
      </c>
      <c r="AC25">
        <f>SAM_working3!AC25</f>
        <v>269691230.92021698</v>
      </c>
      <c r="AD25">
        <f>SAM_working3!AD25</f>
        <v>50631037.821038298</v>
      </c>
      <c r="AE25">
        <f>SAM_working3!AE25</f>
        <v>532929782.74904299</v>
      </c>
      <c r="AF25">
        <f>SAM_working3!AF25</f>
        <v>110381799.509367</v>
      </c>
      <c r="AG25">
        <f>SAM_working3!AG25</f>
        <v>407125958.13170999</v>
      </c>
      <c r="AH25">
        <f>SAM_working3!AH25</f>
        <v>55718953.248132899</v>
      </c>
      <c r="AI25">
        <f>SAM_working3!AI25</f>
        <v>328344950.76217002</v>
      </c>
      <c r="AJ25">
        <f>SAM_working3!AJ25</f>
        <v>89486694.856071904</v>
      </c>
      <c r="AK25">
        <f>SAM_working3!AK25</f>
        <v>2497656.9548774301</v>
      </c>
      <c r="AL25">
        <f>SAM_working3!AL25</f>
        <v>494940.483888246</v>
      </c>
      <c r="AM25">
        <f>SAM_working3!AM25</f>
        <v>569481.57999190094</v>
      </c>
      <c r="AN25">
        <f>SAM_working3!AN25</f>
        <v>2166193.8387434101</v>
      </c>
      <c r="AO25">
        <f>SAM_working3!AO25</f>
        <v>1728548.13967145</v>
      </c>
      <c r="AP25">
        <f>SAM_working3!AP25</f>
        <v>726534.41083657404</v>
      </c>
      <c r="AQ25">
        <f>SAM_working3!AQ25</f>
        <v>766079.61163931002</v>
      </c>
      <c r="AR25">
        <f>SAM_working3!AR25</f>
        <v>4799045.7287536496</v>
      </c>
      <c r="AS25">
        <f>SAM_working3!AS25</f>
        <v>951239.95030917099</v>
      </c>
      <c r="AT25">
        <f>SAM_working3!AT25</f>
        <v>8986106.6875277199</v>
      </c>
      <c r="AU25">
        <f>SAM_working3!AU25</f>
        <v>4531505.8261964004</v>
      </c>
      <c r="AV25">
        <f>SAM_working3!AV25</f>
        <v>1315036.9208275699</v>
      </c>
      <c r="AW25">
        <f>SAM_working3!AW25</f>
        <v>15536252.8411026</v>
      </c>
      <c r="AX25">
        <f>SAM_working3!AX25</f>
        <v>3702091.63491354</v>
      </c>
      <c r="AY25">
        <f>SAM_working3!AY25</f>
        <v>135627.82019735299</v>
      </c>
      <c r="AZ25">
        <f>SAM_working3!AZ25</f>
        <v>995077.77763158304</v>
      </c>
      <c r="BA25">
        <f>SAM_working3!BA25</f>
        <v>1063402.77786912</v>
      </c>
      <c r="BB25">
        <f>SAM_working3!BB25</f>
        <v>10872443.837060001</v>
      </c>
      <c r="BC25">
        <f>SAM_working3!BC25</f>
        <v>8758727.8898165897</v>
      </c>
      <c r="BD25">
        <f>SAM_working3!BD25</f>
        <v>12960448.4524961</v>
      </c>
      <c r="BE25">
        <f>SAM_working3!BE25</f>
        <v>2774831.8042841498</v>
      </c>
      <c r="BF25">
        <f>SAM_working3!BF25</f>
        <v>15176815.388315899</v>
      </c>
      <c r="BG25">
        <f>SAM_working3!BG25</f>
        <v>11347022.618618401</v>
      </c>
      <c r="BH25">
        <f>SAM_working3!BH25</f>
        <v>76223215.110802993</v>
      </c>
      <c r="BI25">
        <f>SAM_working3!BI25</f>
        <v>1196098.2457952199</v>
      </c>
      <c r="BJ25">
        <f>SAM_working3!BJ25</f>
        <v>3672079.01908434</v>
      </c>
      <c r="BK25">
        <f>SAM_working3!BK25</f>
        <v>1618397.87550472</v>
      </c>
      <c r="BL25">
        <f>SAM_working3!BL25</f>
        <v>699035.09742031503</v>
      </c>
      <c r="BM25">
        <f>SAM_working3!BM25</f>
        <v>283079.43555635499</v>
      </c>
      <c r="BN25">
        <f>SAM_working3!BN25</f>
        <v>562620260.994995</v>
      </c>
      <c r="BO25">
        <f>SAM_working3!BO25</f>
        <v>5898467.0887040496</v>
      </c>
      <c r="BP25">
        <f>SAM_working3!BP25</f>
        <v>951057.46510969405</v>
      </c>
      <c r="BQ25">
        <f>SAM_working3!BQ25</f>
        <v>493259105.76956201</v>
      </c>
      <c r="BR25">
        <f>SAM_working3!BR25</f>
        <v>20753739.463154901</v>
      </c>
      <c r="BS25">
        <f>SAM_working3!BS25</f>
        <v>335206137.38948703</v>
      </c>
      <c r="BT25">
        <f>SAM_working3!BT25</f>
        <v>98091633.825275198</v>
      </c>
      <c r="BU25">
        <f>SAM_working3!BU25</f>
        <v>33467931.761383299</v>
      </c>
      <c r="BV25">
        <f>SAM_working3!BV25</f>
        <v>1056031958.48598</v>
      </c>
      <c r="BW25">
        <f>SAM_working3!BW25</f>
        <v>1324310106.13395</v>
      </c>
      <c r="BX25">
        <f>SAM_working3!BX25</f>
        <v>40589598.358519703</v>
      </c>
      <c r="BY25">
        <f>SAM_working3!BY25</f>
        <v>36476122.898760803</v>
      </c>
      <c r="BZ25">
        <f>SAM_working3!BZ25</f>
        <v>685094.38135861303</v>
      </c>
      <c r="CA25">
        <f>SAM_working3!CA25</f>
        <v>4457568.27800918</v>
      </c>
      <c r="CB25">
        <f>SAM_working3!CB25</f>
        <v>31962246.109845299</v>
      </c>
      <c r="CC25">
        <f>SAM_working3!CC25</f>
        <v>4786642.9362654798</v>
      </c>
      <c r="CD25">
        <f>SAM_working3!CD25</f>
        <v>77184345.996024102</v>
      </c>
      <c r="CE25">
        <f>SAM_working3!CE25</f>
        <v>72174183.561654896</v>
      </c>
      <c r="CF25">
        <f>SAM_working3!CF25</f>
        <v>121159970.17558099</v>
      </c>
      <c r="CG25">
        <f>SAM_working3!CG25</f>
        <v>12916287.8665394</v>
      </c>
      <c r="CH25">
        <f>SAM_working3!CH25</f>
        <v>0</v>
      </c>
      <c r="CI25">
        <f>SAM_working3!CI25</f>
        <v>164836122.430911</v>
      </c>
      <c r="CJ25">
        <f>SAM_working3!CJ25</f>
        <v>0</v>
      </c>
      <c r="CK25">
        <f>SAM_working3!CK25</f>
        <v>0</v>
      </c>
      <c r="CL25">
        <f>SAM_working3!CL25</f>
        <v>0</v>
      </c>
      <c r="CM25">
        <f>SAM_working3!CM25</f>
        <v>0</v>
      </c>
      <c r="CN25">
        <f>SAM_working3!CN25</f>
        <v>0</v>
      </c>
      <c r="CO25">
        <f>SAM_working3!CO25</f>
        <v>302845762.73365802</v>
      </c>
      <c r="CP25">
        <f>SAM_working3!CP25</f>
        <v>564591645.22848797</v>
      </c>
      <c r="CQ25">
        <f>SAM_working3!CQ25</f>
        <v>425274237.04060203</v>
      </c>
      <c r="CR25">
        <f>SAM_working3!CR25</f>
        <v>514658533.78872102</v>
      </c>
      <c r="CS25">
        <f>SAM_working3!CS25</f>
        <v>1399380754.75775</v>
      </c>
      <c r="CT25">
        <f>SAM_working3!CT25</f>
        <v>1268133068.76265</v>
      </c>
      <c r="CU25">
        <f>SAM_working3!CU25</f>
        <v>1970233191.73277</v>
      </c>
      <c r="CV25">
        <f>SAM_working3!CV25</f>
        <v>1400151685.3095801</v>
      </c>
      <c r="CW25">
        <f>SAM_working3!CW25</f>
        <v>2738164779.81356</v>
      </c>
      <c r="CX25">
        <f>SAM_working3!CX25</f>
        <v>40399248.828454502</v>
      </c>
      <c r="CY25">
        <f>SAM_working3!CY25</f>
        <v>420088539.28342199</v>
      </c>
      <c r="CZ25">
        <f>SAM_working3!CZ25</f>
        <v>70947.051616963494</v>
      </c>
      <c r="DA25">
        <f>SAM_working3!DA25</f>
        <v>801071433.10585296</v>
      </c>
      <c r="DB25">
        <f>SAM_working3!DB25</f>
        <v>180134778.77653399</v>
      </c>
      <c r="DC25">
        <f>SAM_working3!DC25</f>
        <v>1889605512.6812301</v>
      </c>
      <c r="DD25">
        <f>SAM_working3!DD25</f>
        <v>175612.377177613</v>
      </c>
      <c r="DE25">
        <f>SAM_working3!DE25</f>
        <v>0</v>
      </c>
      <c r="DF25">
        <f>SAM_working3!DF25</f>
        <v>302911194.28492099</v>
      </c>
      <c r="DG25">
        <f>SAM_working3!DG25</f>
        <v>204170505.72656</v>
      </c>
      <c r="DH25">
        <f>SAM_working3!DH25</f>
        <v>15155703274.4834</v>
      </c>
      <c r="DI25">
        <f>SAM_working3!DI25</f>
        <v>53995503083.849602</v>
      </c>
      <c r="DJ25">
        <f t="shared" si="0"/>
        <v>100122940391.86693</v>
      </c>
    </row>
    <row r="26" spans="1:114">
      <c r="A26" t="s">
        <v>25</v>
      </c>
      <c r="B26">
        <f>SAM_working3!B26</f>
        <v>33384032.963528398</v>
      </c>
      <c r="C26">
        <f>SAM_working3!C26</f>
        <v>0</v>
      </c>
      <c r="D26">
        <f>SAM_working3!D26</f>
        <v>10166531.458246401</v>
      </c>
      <c r="E26">
        <f>SAM_working3!E26</f>
        <v>7049585.42501444</v>
      </c>
      <c r="F26">
        <f>SAM_working3!F26</f>
        <v>18205542.4972969</v>
      </c>
      <c r="G26">
        <f>SAM_working3!G26</f>
        <v>28.174331380157401</v>
      </c>
      <c r="H26">
        <f>SAM_working3!H26</f>
        <v>28818.206352200501</v>
      </c>
      <c r="I26">
        <f>SAM_working3!I26</f>
        <v>28199.200432254602</v>
      </c>
      <c r="J26">
        <f>SAM_working3!J26</f>
        <v>1099334.60392586</v>
      </c>
      <c r="K26">
        <f>SAM_working3!K26</f>
        <v>8319400.3313692501</v>
      </c>
      <c r="L26">
        <f>SAM_working3!L26</f>
        <v>4093725.5659515201</v>
      </c>
      <c r="M26">
        <f>SAM_working3!M26</f>
        <v>375029.14008999302</v>
      </c>
      <c r="N26">
        <f>SAM_working3!N26</f>
        <v>1625330108.2309401</v>
      </c>
      <c r="O26">
        <f>SAM_working3!O26</f>
        <v>948817536.90397596</v>
      </c>
      <c r="P26">
        <f>SAM_working3!P26</f>
        <v>312288157.40877599</v>
      </c>
      <c r="Q26">
        <f>SAM_working3!Q26</f>
        <v>6759587.3858288703</v>
      </c>
      <c r="R26">
        <f>SAM_working3!R26</f>
        <v>4920398.5533218002</v>
      </c>
      <c r="S26">
        <f>SAM_working3!S26</f>
        <v>928602.59105944005</v>
      </c>
      <c r="T26">
        <f>SAM_working3!T26</f>
        <v>3654401.9716010098</v>
      </c>
      <c r="U26">
        <f>SAM_working3!U26</f>
        <v>45951517.911064602</v>
      </c>
      <c r="V26">
        <f>SAM_working3!V26</f>
        <v>58468182.220049597</v>
      </c>
      <c r="W26">
        <f>SAM_working3!W26</f>
        <v>85741109.160358503</v>
      </c>
      <c r="X26">
        <f>SAM_working3!X26</f>
        <v>17848774.261299498</v>
      </c>
      <c r="Y26">
        <f>SAM_working3!Y26</f>
        <v>449911593.47376698</v>
      </c>
      <c r="Z26">
        <f>SAM_working3!Z26</f>
        <v>541552304.19426298</v>
      </c>
      <c r="AA26">
        <f>SAM_working3!AA26</f>
        <v>44408966.4554362</v>
      </c>
      <c r="AB26">
        <f>SAM_working3!AB26</f>
        <v>8483830.5749361496</v>
      </c>
      <c r="AC26">
        <f>SAM_working3!AC26</f>
        <v>100661452.467685</v>
      </c>
      <c r="AD26">
        <f>SAM_working3!AD26</f>
        <v>213837984.40521199</v>
      </c>
      <c r="AE26">
        <f>SAM_working3!AE26</f>
        <v>815262482.61386001</v>
      </c>
      <c r="AF26">
        <f>SAM_working3!AF26</f>
        <v>106298462.36368901</v>
      </c>
      <c r="AG26">
        <f>SAM_working3!AG26</f>
        <v>970708890.81401002</v>
      </c>
      <c r="AH26">
        <f>SAM_working3!AH26</f>
        <v>133606454.486588</v>
      </c>
      <c r="AI26">
        <f>SAM_working3!AI26</f>
        <v>309849323.76138699</v>
      </c>
      <c r="AJ26">
        <f>SAM_working3!AJ26</f>
        <v>885178450.33472097</v>
      </c>
      <c r="AK26">
        <f>SAM_working3!AK26</f>
        <v>23079896.1873625</v>
      </c>
      <c r="AL26">
        <f>SAM_working3!AL26</f>
        <v>2045418.3022988599</v>
      </c>
      <c r="AM26">
        <f>SAM_working3!AM26</f>
        <v>5842558.46316134</v>
      </c>
      <c r="AN26">
        <f>SAM_working3!AN26</f>
        <v>49906022.134139098</v>
      </c>
      <c r="AO26">
        <f>SAM_working3!AO26</f>
        <v>13287229.0048241</v>
      </c>
      <c r="AP26">
        <f>SAM_working3!AP26</f>
        <v>14249485.3256821</v>
      </c>
      <c r="AQ26">
        <f>SAM_working3!AQ26</f>
        <v>16242492.811592201</v>
      </c>
      <c r="AR26">
        <f>SAM_working3!AR26</f>
        <v>17932879.057651799</v>
      </c>
      <c r="AS26">
        <f>SAM_working3!AS26</f>
        <v>11864997.1709584</v>
      </c>
      <c r="AT26">
        <f>SAM_working3!AT26</f>
        <v>13387453.309108799</v>
      </c>
      <c r="AU26">
        <f>SAM_working3!AU26</f>
        <v>139113.53777484101</v>
      </c>
      <c r="AV26">
        <f>SAM_working3!AV26</f>
        <v>125475.93672908199</v>
      </c>
      <c r="AW26">
        <f>SAM_working3!AW26</f>
        <v>41232377.926228903</v>
      </c>
      <c r="AX26">
        <f>SAM_working3!AX26</f>
        <v>7404434.0779259196</v>
      </c>
      <c r="AY26">
        <f>SAM_working3!AY26</f>
        <v>3139676.3895814801</v>
      </c>
      <c r="AZ26">
        <f>SAM_working3!AZ26</f>
        <v>2838685.7331842398</v>
      </c>
      <c r="BA26">
        <f>SAM_working3!BA26</f>
        <v>27079854.019510798</v>
      </c>
      <c r="BB26">
        <f>SAM_working3!BB26</f>
        <v>11981141.5054588</v>
      </c>
      <c r="BC26">
        <f>SAM_working3!BC26</f>
        <v>8422823.2823995296</v>
      </c>
      <c r="BD26">
        <f>SAM_working3!BD26</f>
        <v>7686078.3145645699</v>
      </c>
      <c r="BE26">
        <f>SAM_working3!BE26</f>
        <v>157422766.49751601</v>
      </c>
      <c r="BF26">
        <f>SAM_working3!BF26</f>
        <v>103574831.471286</v>
      </c>
      <c r="BG26">
        <f>SAM_working3!BG26</f>
        <v>13397899.918931199</v>
      </c>
      <c r="BH26">
        <f>SAM_working3!BH26</f>
        <v>27308107.596747302</v>
      </c>
      <c r="BI26">
        <f>SAM_working3!BI26</f>
        <v>754387.62597180298</v>
      </c>
      <c r="BJ26">
        <f>SAM_working3!BJ26</f>
        <v>6784123.96903395</v>
      </c>
      <c r="BK26">
        <f>SAM_working3!BK26</f>
        <v>1140858.7760856</v>
      </c>
      <c r="BL26">
        <f>SAM_working3!BL26</f>
        <v>12449107.482525701</v>
      </c>
      <c r="BM26">
        <f>SAM_working3!BM26</f>
        <v>29734.904190191199</v>
      </c>
      <c r="BN26">
        <f>SAM_working3!BN26</f>
        <v>21958644.455107201</v>
      </c>
      <c r="BO26">
        <f>SAM_working3!BO26</f>
        <v>65503103.485028803</v>
      </c>
      <c r="BP26">
        <f>SAM_working3!BP26</f>
        <v>72852135.9096255</v>
      </c>
      <c r="BQ26">
        <f>SAM_working3!BQ26</f>
        <v>482978822.46882898</v>
      </c>
      <c r="BR26">
        <f>SAM_working3!BR26</f>
        <v>4231036.6129988804</v>
      </c>
      <c r="BS26">
        <f>SAM_working3!BS26</f>
        <v>92571098.455403894</v>
      </c>
      <c r="BT26">
        <f>SAM_working3!BT26</f>
        <v>21870573.999213502</v>
      </c>
      <c r="BU26">
        <f>SAM_working3!BU26</f>
        <v>29704442.998852</v>
      </c>
      <c r="BV26">
        <f>SAM_working3!BV26</f>
        <v>357024471.05698597</v>
      </c>
      <c r="BW26">
        <f>SAM_working3!BW26</f>
        <v>102613506.58762699</v>
      </c>
      <c r="BX26">
        <f>SAM_working3!BX26</f>
        <v>58803311.755326599</v>
      </c>
      <c r="BY26">
        <f>SAM_working3!BY26</f>
        <v>85184777.721222594</v>
      </c>
      <c r="BZ26">
        <f>SAM_working3!BZ26</f>
        <v>2266677.0743173999</v>
      </c>
      <c r="CA26">
        <f>SAM_working3!CA26</f>
        <v>330464.005658362</v>
      </c>
      <c r="CB26">
        <f>SAM_working3!CB26</f>
        <v>11114971.6554548</v>
      </c>
      <c r="CC26">
        <f>SAM_working3!CC26</f>
        <v>6714501.4337644903</v>
      </c>
      <c r="CD26">
        <f>SAM_working3!CD26</f>
        <v>437586592.99048501</v>
      </c>
      <c r="CE26">
        <f>SAM_working3!CE26</f>
        <v>207800020.511632</v>
      </c>
      <c r="CF26">
        <f>SAM_working3!CF26</f>
        <v>36082386.546693198</v>
      </c>
      <c r="CG26">
        <f>SAM_working3!CG26</f>
        <v>27746121.166663099</v>
      </c>
      <c r="CH26">
        <f>SAM_working3!CH26</f>
        <v>0</v>
      </c>
      <c r="CI26">
        <f>SAM_working3!CI26</f>
        <v>403007435.81153101</v>
      </c>
      <c r="CJ26">
        <f>SAM_working3!CJ26</f>
        <v>0</v>
      </c>
      <c r="CK26">
        <f>SAM_working3!CK26</f>
        <v>0</v>
      </c>
      <c r="CL26">
        <f>SAM_working3!CL26</f>
        <v>0</v>
      </c>
      <c r="CM26">
        <f>SAM_working3!CM26</f>
        <v>0</v>
      </c>
      <c r="CN26">
        <f>SAM_working3!CN26</f>
        <v>0</v>
      </c>
      <c r="CO26">
        <f>SAM_working3!CO26</f>
        <v>64308210.249000601</v>
      </c>
      <c r="CP26">
        <f>SAM_working3!CP26</f>
        <v>88582384.148935199</v>
      </c>
      <c r="CQ26">
        <f>SAM_working3!CQ26</f>
        <v>80512795.296355799</v>
      </c>
      <c r="CR26">
        <f>SAM_working3!CR26</f>
        <v>84417054.021426499</v>
      </c>
      <c r="CS26">
        <f>SAM_working3!CS26</f>
        <v>201186202.71267101</v>
      </c>
      <c r="CT26">
        <f>SAM_working3!CT26</f>
        <v>246640587.07823899</v>
      </c>
      <c r="CU26">
        <f>SAM_working3!CU26</f>
        <v>333869260.83099002</v>
      </c>
      <c r="CV26">
        <f>SAM_working3!CV26</f>
        <v>239345240.49122399</v>
      </c>
      <c r="CW26">
        <f>SAM_working3!CW26</f>
        <v>514723345.931907</v>
      </c>
      <c r="CX26">
        <f>SAM_working3!CX26</f>
        <v>10900186.2607859</v>
      </c>
      <c r="CY26">
        <f>SAM_working3!CY26</f>
        <v>118030761.15400501</v>
      </c>
      <c r="CZ26">
        <f>SAM_working3!CZ26</f>
        <v>887368.39721448801</v>
      </c>
      <c r="DA26">
        <f>SAM_working3!DA26</f>
        <v>181648953.120469</v>
      </c>
      <c r="DB26">
        <f>SAM_working3!DB26</f>
        <v>75443256.537939399</v>
      </c>
      <c r="DC26">
        <f>SAM_working3!DC26</f>
        <v>417525691.17764997</v>
      </c>
      <c r="DD26">
        <f>SAM_working3!DD26</f>
        <v>486660.62721124198</v>
      </c>
      <c r="DE26">
        <f>SAM_working3!DE26</f>
        <v>0</v>
      </c>
      <c r="DF26">
        <f>SAM_working3!DF26</f>
        <v>96893878.687672898</v>
      </c>
      <c r="DG26">
        <f>SAM_working3!DG26</f>
        <v>49930309.0698037</v>
      </c>
      <c r="DH26">
        <f>SAM_working3!DH26</f>
        <v>1418696730.1086299</v>
      </c>
      <c r="DI26">
        <f>SAM_working3!DI26</f>
        <v>6171699541.3559704</v>
      </c>
      <c r="DJ26">
        <f t="shared" si="0"/>
        <v>21297642224.803314</v>
      </c>
    </row>
    <row r="27" spans="1:114">
      <c r="A27" t="s">
        <v>26</v>
      </c>
      <c r="B27">
        <f>SAM_working3!B27</f>
        <v>5965279.4869233202</v>
      </c>
      <c r="C27">
        <f>SAM_working3!C27</f>
        <v>0</v>
      </c>
      <c r="D27">
        <f>SAM_working3!D27</f>
        <v>178539.566359922</v>
      </c>
      <c r="E27">
        <f>SAM_working3!E27</f>
        <v>99576.574968529007</v>
      </c>
      <c r="F27">
        <f>SAM_working3!F27</f>
        <v>167583.27804528899</v>
      </c>
      <c r="G27">
        <f>SAM_working3!G27</f>
        <v>10.397706773074599</v>
      </c>
      <c r="H27">
        <f>SAM_working3!H27</f>
        <v>10259.348678111101</v>
      </c>
      <c r="I27">
        <f>SAM_working3!I27</f>
        <v>104.678755622457</v>
      </c>
      <c r="J27">
        <f>SAM_working3!J27</f>
        <v>20966302.148170799</v>
      </c>
      <c r="K27">
        <f>SAM_working3!K27</f>
        <v>9984536.4609035105</v>
      </c>
      <c r="L27">
        <f>SAM_working3!L27</f>
        <v>8232402.8281231904</v>
      </c>
      <c r="M27">
        <f>SAM_working3!M27</f>
        <v>7972665.3823089702</v>
      </c>
      <c r="N27">
        <f>SAM_working3!N27</f>
        <v>7117581947.6241198</v>
      </c>
      <c r="O27">
        <f>SAM_working3!O27</f>
        <v>85796108.294697195</v>
      </c>
      <c r="P27">
        <f>SAM_working3!P27</f>
        <v>454413133.20270997</v>
      </c>
      <c r="Q27">
        <f>SAM_working3!Q27</f>
        <v>144577.62414697601</v>
      </c>
      <c r="R27">
        <f>SAM_working3!R27</f>
        <v>13940.3086986666</v>
      </c>
      <c r="S27">
        <f>SAM_working3!S27</f>
        <v>2070.69191747784</v>
      </c>
      <c r="T27">
        <f>SAM_working3!T27</f>
        <v>2475.0134526385</v>
      </c>
      <c r="U27">
        <f>SAM_working3!U27</f>
        <v>42528362.356143102</v>
      </c>
      <c r="V27">
        <f>SAM_working3!V27</f>
        <v>5915287.5814731801</v>
      </c>
      <c r="W27">
        <f>SAM_working3!W27</f>
        <v>115267.99540447901</v>
      </c>
      <c r="X27">
        <f>SAM_working3!X27</f>
        <v>67043112.311698496</v>
      </c>
      <c r="Y27">
        <f>SAM_working3!Y27</f>
        <v>95396079.735083595</v>
      </c>
      <c r="Z27">
        <f>SAM_working3!Z27</f>
        <v>64360882.863400601</v>
      </c>
      <c r="AA27">
        <f>SAM_working3!AA27</f>
        <v>1156262587.0178499</v>
      </c>
      <c r="AB27">
        <f>SAM_working3!AB27</f>
        <v>49191041.026868701</v>
      </c>
      <c r="AC27">
        <f>SAM_working3!AC27</f>
        <v>65771378.551259503</v>
      </c>
      <c r="AD27">
        <f>SAM_working3!AD27</f>
        <v>59896558.675697498</v>
      </c>
      <c r="AE27">
        <f>SAM_working3!AE27</f>
        <v>177042194.25561899</v>
      </c>
      <c r="AF27">
        <f>SAM_working3!AF27</f>
        <v>96775500.074105501</v>
      </c>
      <c r="AG27">
        <f>SAM_working3!AG27</f>
        <v>459534928.53794402</v>
      </c>
      <c r="AH27">
        <f>SAM_working3!AH27</f>
        <v>15972661.495018</v>
      </c>
      <c r="AI27">
        <f>SAM_working3!AI27</f>
        <v>65006348.784948498</v>
      </c>
      <c r="AJ27">
        <f>SAM_working3!AJ27</f>
        <v>6613304.1027714098</v>
      </c>
      <c r="AK27">
        <f>SAM_working3!AK27</f>
        <v>9175531.8137364294</v>
      </c>
      <c r="AL27">
        <f>SAM_working3!AL27</f>
        <v>774862.68051500397</v>
      </c>
      <c r="AM27">
        <f>SAM_working3!AM27</f>
        <v>527768.70150593098</v>
      </c>
      <c r="AN27">
        <f>SAM_working3!AN27</f>
        <v>3148687.2417749101</v>
      </c>
      <c r="AO27">
        <f>SAM_working3!AO27</f>
        <v>136610.03246392301</v>
      </c>
      <c r="AP27">
        <f>SAM_working3!AP27</f>
        <v>117942.747110183</v>
      </c>
      <c r="AQ27">
        <f>SAM_working3!AQ27</f>
        <v>4701248.4599757297</v>
      </c>
      <c r="AR27">
        <f>SAM_working3!AR27</f>
        <v>6760386.1230712896</v>
      </c>
      <c r="AS27">
        <f>SAM_working3!AS27</f>
        <v>198849.817695729</v>
      </c>
      <c r="AT27">
        <f>SAM_working3!AT27</f>
        <v>170726.94975228401</v>
      </c>
      <c r="AU27">
        <f>SAM_working3!AU27</f>
        <v>631254.36599679699</v>
      </c>
      <c r="AV27">
        <f>SAM_working3!AV27</f>
        <v>45350.074016606901</v>
      </c>
      <c r="AW27">
        <f>SAM_working3!AW27</f>
        <v>12225737.3172617</v>
      </c>
      <c r="AX27">
        <f>SAM_working3!AX27</f>
        <v>61309.282832983299</v>
      </c>
      <c r="AY27">
        <f>SAM_working3!AY27</f>
        <v>33628.821509138099</v>
      </c>
      <c r="AZ27">
        <f>SAM_working3!AZ27</f>
        <v>169659.86596701699</v>
      </c>
      <c r="BA27">
        <f>SAM_working3!BA27</f>
        <v>370739.780953334</v>
      </c>
      <c r="BB27">
        <f>SAM_working3!BB27</f>
        <v>2742327.6256595999</v>
      </c>
      <c r="BC27">
        <f>SAM_working3!BC27</f>
        <v>235918.031138116</v>
      </c>
      <c r="BD27">
        <f>SAM_working3!BD27</f>
        <v>225599.93902046801</v>
      </c>
      <c r="BE27">
        <f>SAM_working3!BE27</f>
        <v>37983073.157659598</v>
      </c>
      <c r="BF27">
        <f>SAM_working3!BF27</f>
        <v>133521775.731433</v>
      </c>
      <c r="BG27">
        <f>SAM_working3!BG27</f>
        <v>94513715.076896995</v>
      </c>
      <c r="BH27">
        <f>SAM_working3!BH27</f>
        <v>1867346.4216233499</v>
      </c>
      <c r="BI27">
        <f>SAM_working3!BI27</f>
        <v>684442.447405193</v>
      </c>
      <c r="BJ27">
        <f>SAM_working3!BJ27</f>
        <v>2416364.8967845198</v>
      </c>
      <c r="BK27">
        <f>SAM_working3!BK27</f>
        <v>842615.48264048295</v>
      </c>
      <c r="BL27">
        <f>SAM_working3!BL27</f>
        <v>1042037.5672602199</v>
      </c>
      <c r="BM27">
        <f>SAM_working3!BM27</f>
        <v>5546.0451348537799</v>
      </c>
      <c r="BN27">
        <f>SAM_working3!BN27</f>
        <v>36201701.050695799</v>
      </c>
      <c r="BO27">
        <f>SAM_working3!BO27</f>
        <v>59773719.734919198</v>
      </c>
      <c r="BP27">
        <f>SAM_working3!BP27</f>
        <v>8695474.3953701891</v>
      </c>
      <c r="BQ27">
        <f>SAM_working3!BQ27</f>
        <v>410013105.29412597</v>
      </c>
      <c r="BR27">
        <f>SAM_working3!BR27</f>
        <v>2897787.0569949402</v>
      </c>
      <c r="BS27">
        <f>SAM_working3!BS27</f>
        <v>81968476.796407506</v>
      </c>
      <c r="BT27">
        <f>SAM_working3!BT27</f>
        <v>19560020.475228801</v>
      </c>
      <c r="BU27">
        <f>SAM_working3!BU27</f>
        <v>7850287.3381727701</v>
      </c>
      <c r="BV27">
        <f>SAM_working3!BV27</f>
        <v>113566299.343392</v>
      </c>
      <c r="BW27">
        <f>SAM_working3!BW27</f>
        <v>94874999.8223636</v>
      </c>
      <c r="BX27">
        <f>SAM_working3!BX27</f>
        <v>8236923.7641762896</v>
      </c>
      <c r="BY27">
        <f>SAM_working3!BY27</f>
        <v>37238381.449774802</v>
      </c>
      <c r="BZ27">
        <f>SAM_working3!BZ27</f>
        <v>1924482.9184496</v>
      </c>
      <c r="CA27">
        <f>SAM_working3!CA27</f>
        <v>1694.28729329519</v>
      </c>
      <c r="CB27">
        <f>SAM_working3!CB27</f>
        <v>11727386.155884501</v>
      </c>
      <c r="CC27">
        <f>SAM_working3!CC27</f>
        <v>5538392.9150160505</v>
      </c>
      <c r="CD27">
        <f>SAM_working3!CD27</f>
        <v>182670307.14426699</v>
      </c>
      <c r="CE27">
        <f>SAM_working3!CE27</f>
        <v>42830729.265712202</v>
      </c>
      <c r="CF27">
        <f>SAM_working3!CF27</f>
        <v>24493748.666525599</v>
      </c>
      <c r="CG27">
        <f>SAM_working3!CG27</f>
        <v>23681711.677997202</v>
      </c>
      <c r="CH27">
        <f>SAM_working3!CH27</f>
        <v>0</v>
      </c>
      <c r="CI27">
        <f>SAM_working3!CI27</f>
        <v>592893440.66856396</v>
      </c>
      <c r="CJ27">
        <f>SAM_working3!CJ27</f>
        <v>0</v>
      </c>
      <c r="CK27">
        <f>SAM_working3!CK27</f>
        <v>0</v>
      </c>
      <c r="CL27">
        <f>SAM_working3!CL27</f>
        <v>0</v>
      </c>
      <c r="CM27">
        <f>SAM_working3!CM27</f>
        <v>0</v>
      </c>
      <c r="CN27">
        <f>SAM_working3!CN27</f>
        <v>0</v>
      </c>
      <c r="CO27">
        <f>SAM_working3!CO27</f>
        <v>49908069.4302257</v>
      </c>
      <c r="CP27">
        <f>SAM_working3!CP27</f>
        <v>45376137.571742497</v>
      </c>
      <c r="CQ27">
        <f>SAM_working3!CQ27</f>
        <v>44605782.512410797</v>
      </c>
      <c r="CR27">
        <f>SAM_working3!CR27</f>
        <v>64575971.121146098</v>
      </c>
      <c r="CS27">
        <f>SAM_working3!CS27</f>
        <v>110073079.287301</v>
      </c>
      <c r="CT27">
        <f>SAM_working3!CT27</f>
        <v>158465704.85897899</v>
      </c>
      <c r="CU27">
        <f>SAM_working3!CU27</f>
        <v>173588746.39715901</v>
      </c>
      <c r="CV27">
        <f>SAM_working3!CV27</f>
        <v>135249160.08354801</v>
      </c>
      <c r="CW27">
        <f>SAM_working3!CW27</f>
        <v>293613537.57391101</v>
      </c>
      <c r="CX27">
        <f>SAM_working3!CX27</f>
        <v>14879400.1063566</v>
      </c>
      <c r="CY27">
        <f>SAM_working3!CY27</f>
        <v>19209522.297400601</v>
      </c>
      <c r="CZ27">
        <f>SAM_working3!CZ27</f>
        <v>6220.3166009997904</v>
      </c>
      <c r="DA27">
        <f>SAM_working3!DA27</f>
        <v>55849027.030777097</v>
      </c>
      <c r="DB27">
        <f>SAM_working3!DB27</f>
        <v>16051673.451625699</v>
      </c>
      <c r="DC27">
        <f>SAM_working3!DC27</f>
        <v>61264877.515783101</v>
      </c>
      <c r="DD27">
        <f>SAM_working3!DD27</f>
        <v>10080.4019432899</v>
      </c>
      <c r="DE27">
        <f>SAM_working3!DE27</f>
        <v>0</v>
      </c>
      <c r="DF27">
        <f>SAM_working3!DF27</f>
        <v>3506146.1224010899</v>
      </c>
      <c r="DG27">
        <f>SAM_working3!DG27</f>
        <v>56372440.621104702</v>
      </c>
      <c r="DH27">
        <f>SAM_working3!DH27</f>
        <v>553892767.09451401</v>
      </c>
      <c r="DI27">
        <f>SAM_working3!DI27</f>
        <v>1198006427.1652801</v>
      </c>
      <c r="DJ27">
        <f t="shared" si="0"/>
        <v>15275431905.956308</v>
      </c>
    </row>
    <row r="28" spans="1:114">
      <c r="A28" t="s">
        <v>27</v>
      </c>
      <c r="B28">
        <f>SAM_working3!B28</f>
        <v>628288.80886873906</v>
      </c>
      <c r="C28">
        <f>SAM_working3!C28</f>
        <v>0</v>
      </c>
      <c r="D28">
        <f>SAM_working3!D28</f>
        <v>382580.20764350001</v>
      </c>
      <c r="E28">
        <f>SAM_working3!E28</f>
        <v>279955.59197031701</v>
      </c>
      <c r="F28">
        <f>SAM_working3!F28</f>
        <v>847865.53545494296</v>
      </c>
      <c r="G28">
        <f>SAM_working3!G28</f>
        <v>137.01826880691499</v>
      </c>
      <c r="H28">
        <f>SAM_working3!H28</f>
        <v>349.20678558583103</v>
      </c>
      <c r="I28">
        <f>SAM_working3!I28</f>
        <v>245.874639638578</v>
      </c>
      <c r="J28">
        <f>SAM_working3!J28</f>
        <v>30743899.986735899</v>
      </c>
      <c r="K28">
        <f>SAM_working3!K28</f>
        <v>5459151.9156329604</v>
      </c>
      <c r="L28">
        <f>SAM_working3!L28</f>
        <v>1499534.19522427</v>
      </c>
      <c r="M28">
        <f>SAM_working3!M28</f>
        <v>450023.44230506901</v>
      </c>
      <c r="N28">
        <f>SAM_working3!N28</f>
        <v>150099154.589526</v>
      </c>
      <c r="O28">
        <f>SAM_working3!O28</f>
        <v>11682917.8721395</v>
      </c>
      <c r="P28">
        <f>SAM_working3!P28</f>
        <v>36193982.539255597</v>
      </c>
      <c r="Q28">
        <f>SAM_working3!Q28</f>
        <v>21871.887095326601</v>
      </c>
      <c r="R28">
        <f>SAM_working3!R28</f>
        <v>1241431.0044436599</v>
      </c>
      <c r="S28">
        <f>SAM_working3!S28</f>
        <v>6671.5542985676102</v>
      </c>
      <c r="T28">
        <f>SAM_working3!T28</f>
        <v>3214.07575000322</v>
      </c>
      <c r="U28">
        <f>SAM_working3!U28</f>
        <v>6242128.8344950601</v>
      </c>
      <c r="V28">
        <f>SAM_working3!V28</f>
        <v>11871353.542595601</v>
      </c>
      <c r="W28">
        <f>SAM_working3!W28</f>
        <v>238328.26406434301</v>
      </c>
      <c r="X28">
        <f>SAM_working3!X28</f>
        <v>1769179.2165675799</v>
      </c>
      <c r="Y28">
        <f>SAM_working3!Y28</f>
        <v>2377080.5011497298</v>
      </c>
      <c r="Z28">
        <f>SAM_working3!Z28</f>
        <v>20073273.021568701</v>
      </c>
      <c r="AA28">
        <f>SAM_working3!AA28</f>
        <v>27799580.281124201</v>
      </c>
      <c r="AB28">
        <f>SAM_working3!AB28</f>
        <v>650518489.56375599</v>
      </c>
      <c r="AC28">
        <f>SAM_working3!AC28</f>
        <v>1820051602.5509601</v>
      </c>
      <c r="AD28">
        <f>SAM_working3!AD28</f>
        <v>508529958.64948702</v>
      </c>
      <c r="AE28">
        <f>SAM_working3!AE28</f>
        <v>654444364.60361302</v>
      </c>
      <c r="AF28">
        <f>SAM_working3!AF28</f>
        <v>518448156.06621099</v>
      </c>
      <c r="AG28">
        <f>SAM_working3!AG28</f>
        <v>675328971.58798897</v>
      </c>
      <c r="AH28">
        <f>SAM_working3!AH28</f>
        <v>66237014.041570298</v>
      </c>
      <c r="AI28">
        <f>SAM_working3!AI28</f>
        <v>162592947.51068601</v>
      </c>
      <c r="AJ28">
        <f>SAM_working3!AJ28</f>
        <v>13611989.392464699</v>
      </c>
      <c r="AK28">
        <f>SAM_working3!AK28</f>
        <v>82394.059087503498</v>
      </c>
      <c r="AL28">
        <f>SAM_working3!AL28</f>
        <v>12808.9895589428</v>
      </c>
      <c r="AM28">
        <f>SAM_working3!AM28</f>
        <v>17484.007857207602</v>
      </c>
      <c r="AN28">
        <f>SAM_working3!AN28</f>
        <v>64183.809809738799</v>
      </c>
      <c r="AO28">
        <f>SAM_working3!AO28</f>
        <v>16103.4985729542</v>
      </c>
      <c r="AP28">
        <f>SAM_working3!AP28</f>
        <v>18622.705163807299</v>
      </c>
      <c r="AQ28">
        <f>SAM_working3!AQ28</f>
        <v>166179.16885983301</v>
      </c>
      <c r="AR28">
        <f>SAM_working3!AR28</f>
        <v>120218.770418441</v>
      </c>
      <c r="AS28">
        <f>SAM_working3!AS28</f>
        <v>50609.572948625297</v>
      </c>
      <c r="AT28">
        <f>SAM_working3!AT28</f>
        <v>2534530.8229213399</v>
      </c>
      <c r="AU28">
        <f>SAM_working3!AU28</f>
        <v>7904527.7991147302</v>
      </c>
      <c r="AV28">
        <f>SAM_working3!AV28</f>
        <v>491253.66415525199</v>
      </c>
      <c r="AW28">
        <f>SAM_working3!AW28</f>
        <v>2133107.7395518101</v>
      </c>
      <c r="AX28">
        <f>SAM_working3!AX28</f>
        <v>497956.14061691298</v>
      </c>
      <c r="AY28">
        <f>SAM_working3!AY28</f>
        <v>279325.57339185203</v>
      </c>
      <c r="AZ28">
        <f>SAM_working3!AZ28</f>
        <v>1928594.0732031299</v>
      </c>
      <c r="BA28">
        <f>SAM_working3!BA28</f>
        <v>168114.40486808401</v>
      </c>
      <c r="BB28">
        <f>SAM_working3!BB28</f>
        <v>424849.56715413602</v>
      </c>
      <c r="BC28">
        <f>SAM_working3!BC28</f>
        <v>246609.312906532</v>
      </c>
      <c r="BD28">
        <f>SAM_working3!BD28</f>
        <v>413891.53113495302</v>
      </c>
      <c r="BE28">
        <f>SAM_working3!BE28</f>
        <v>2693954.8125277502</v>
      </c>
      <c r="BF28">
        <f>SAM_working3!BF28</f>
        <v>6123037.35522631</v>
      </c>
      <c r="BG28">
        <f>SAM_working3!BG28</f>
        <v>4482202.8498419896</v>
      </c>
      <c r="BH28">
        <f>SAM_working3!BH28</f>
        <v>19999362.238626201</v>
      </c>
      <c r="BI28">
        <f>SAM_working3!BI28</f>
        <v>187837.406694198</v>
      </c>
      <c r="BJ28">
        <f>SAM_working3!BJ28</f>
        <v>1148644.8409295001</v>
      </c>
      <c r="BK28">
        <f>SAM_working3!BK28</f>
        <v>201868.336737137</v>
      </c>
      <c r="BL28">
        <f>SAM_working3!BL28</f>
        <v>27674.2661713938</v>
      </c>
      <c r="BM28">
        <f>SAM_working3!BM28</f>
        <v>74464.815010579798</v>
      </c>
      <c r="BN28">
        <f>SAM_working3!BN28</f>
        <v>97591359.984542593</v>
      </c>
      <c r="BO28">
        <f>SAM_working3!BO28</f>
        <v>3033330.8238256001</v>
      </c>
      <c r="BP28">
        <f>SAM_working3!BP28</f>
        <v>104076.309756669</v>
      </c>
      <c r="BQ28">
        <f>SAM_working3!BQ28</f>
        <v>38686828.491143599</v>
      </c>
      <c r="BR28">
        <f>SAM_working3!BR28</f>
        <v>1064305.3149564301</v>
      </c>
      <c r="BS28">
        <f>SAM_working3!BS28</f>
        <v>18556326.494793002</v>
      </c>
      <c r="BT28">
        <f>SAM_working3!BT28</f>
        <v>10159865.8535528</v>
      </c>
      <c r="BU28">
        <f>SAM_working3!BU28</f>
        <v>6973237.9018238997</v>
      </c>
      <c r="BV28">
        <f>SAM_working3!BV28</f>
        <v>9225809.7113384902</v>
      </c>
      <c r="BW28">
        <f>SAM_working3!BW28</f>
        <v>625882.43520083895</v>
      </c>
      <c r="BX28">
        <f>SAM_working3!BX28</f>
        <v>429205.41454506299</v>
      </c>
      <c r="BY28">
        <f>SAM_working3!BY28</f>
        <v>8179533.9971288303</v>
      </c>
      <c r="BZ28">
        <f>SAM_working3!BZ28</f>
        <v>1297672.44914964</v>
      </c>
      <c r="CA28">
        <f>SAM_working3!CA28</f>
        <v>5138.3823059693405</v>
      </c>
      <c r="CB28">
        <f>SAM_working3!CB28</f>
        <v>9181623.0249874908</v>
      </c>
      <c r="CC28">
        <f>SAM_working3!CC28</f>
        <v>939173.94890928594</v>
      </c>
      <c r="CD28">
        <f>SAM_working3!CD28</f>
        <v>4483619.5712325899</v>
      </c>
      <c r="CE28">
        <f>SAM_working3!CE28</f>
        <v>25927123.074549299</v>
      </c>
      <c r="CF28">
        <f>SAM_working3!CF28</f>
        <v>3167821.3475235198</v>
      </c>
      <c r="CG28">
        <f>SAM_working3!CG28</f>
        <v>1940993.9009265499</v>
      </c>
      <c r="CH28">
        <f>SAM_working3!CH28</f>
        <v>0</v>
      </c>
      <c r="CI28">
        <f>SAM_working3!CI28</f>
        <v>32267338.481038701</v>
      </c>
      <c r="CJ28">
        <f>SAM_working3!CJ28</f>
        <v>0</v>
      </c>
      <c r="CK28">
        <f>SAM_working3!CK28</f>
        <v>0</v>
      </c>
      <c r="CL28">
        <f>SAM_working3!CL28</f>
        <v>0</v>
      </c>
      <c r="CM28">
        <f>SAM_working3!CM28</f>
        <v>0</v>
      </c>
      <c r="CN28">
        <f>SAM_working3!CN28</f>
        <v>0</v>
      </c>
      <c r="CO28">
        <f>SAM_working3!CO28</f>
        <v>1742710.40548895</v>
      </c>
      <c r="CP28">
        <f>SAM_working3!CP28</f>
        <v>2451727.9007901498</v>
      </c>
      <c r="CQ28">
        <f>SAM_working3!CQ28</f>
        <v>2030621.34649727</v>
      </c>
      <c r="CR28">
        <f>SAM_working3!CR28</f>
        <v>2356581.3107255399</v>
      </c>
      <c r="CS28">
        <f>SAM_working3!CS28</f>
        <v>5535326.7154995603</v>
      </c>
      <c r="CT28">
        <f>SAM_working3!CT28</f>
        <v>6262175.6477163602</v>
      </c>
      <c r="CU28">
        <f>SAM_working3!CU28</f>
        <v>9249606.6861113701</v>
      </c>
      <c r="CV28">
        <f>SAM_working3!CV28</f>
        <v>6881664.9665760202</v>
      </c>
      <c r="CW28">
        <f>SAM_working3!CW28</f>
        <v>14867799.813452199</v>
      </c>
      <c r="CX28">
        <f>SAM_working3!CX28</f>
        <v>4284905.4204985201</v>
      </c>
      <c r="CY28">
        <f>SAM_working3!CY28</f>
        <v>9977167.6639021207</v>
      </c>
      <c r="CZ28">
        <f>SAM_working3!CZ28</f>
        <v>39535.735398923898</v>
      </c>
      <c r="DA28">
        <f>SAM_working3!DA28</f>
        <v>11048348.160029801</v>
      </c>
      <c r="DB28">
        <f>SAM_working3!DB28</f>
        <v>2970629.2300691302</v>
      </c>
      <c r="DC28">
        <f>SAM_working3!DC28</f>
        <v>1560249.1137862301</v>
      </c>
      <c r="DD28">
        <f>SAM_working3!DD28</f>
        <v>50396.962870944699</v>
      </c>
      <c r="DE28">
        <f>SAM_working3!DE28</f>
        <v>0</v>
      </c>
      <c r="DF28">
        <f>SAM_working3!DF28</f>
        <v>11553230.705519101</v>
      </c>
      <c r="DG28">
        <f>SAM_working3!DG28</f>
        <v>20424559.027814601</v>
      </c>
      <c r="DH28">
        <f>SAM_working3!DH28</f>
        <v>1784372563.9361899</v>
      </c>
      <c r="DI28">
        <f>SAM_working3!DI28</f>
        <v>4492350260.88097</v>
      </c>
      <c r="DJ28">
        <f t="shared" si="0"/>
        <v>12096036433.61054</v>
      </c>
    </row>
    <row r="29" spans="1:114">
      <c r="A29" t="s">
        <v>28</v>
      </c>
      <c r="B29">
        <f>SAM_working3!B29</f>
        <v>7106895.9626933401</v>
      </c>
      <c r="C29">
        <f>SAM_working3!C29</f>
        <v>0</v>
      </c>
      <c r="D29">
        <f>SAM_working3!D29</f>
        <v>10588176.2330117</v>
      </c>
      <c r="E29">
        <f>SAM_working3!E29</f>
        <v>6278585.4533872204</v>
      </c>
      <c r="F29">
        <f>SAM_working3!F29</f>
        <v>55443937.574523099</v>
      </c>
      <c r="G29">
        <f>SAM_working3!G29</f>
        <v>154.88202405628999</v>
      </c>
      <c r="H29">
        <f>SAM_working3!H29</f>
        <v>50744.639419134197</v>
      </c>
      <c r="I29">
        <f>SAM_working3!I29</f>
        <v>10113.7862300336</v>
      </c>
      <c r="J29">
        <f>SAM_working3!J29</f>
        <v>108231177.333813</v>
      </c>
      <c r="K29">
        <f>SAM_working3!K29</f>
        <v>8820423.1437810808</v>
      </c>
      <c r="L29">
        <f>SAM_working3!L29</f>
        <v>7054428.8287519701</v>
      </c>
      <c r="M29">
        <f>SAM_working3!M29</f>
        <v>90120409.860009804</v>
      </c>
      <c r="N29">
        <f>SAM_working3!N29</f>
        <v>6401191834.0130301</v>
      </c>
      <c r="O29">
        <f>SAM_working3!O29</f>
        <v>699383978.65883994</v>
      </c>
      <c r="P29">
        <f>SAM_working3!P29</f>
        <v>505025156.187024</v>
      </c>
      <c r="Q29">
        <f>SAM_working3!Q29</f>
        <v>7101059.7968021901</v>
      </c>
      <c r="R29">
        <f>SAM_working3!R29</f>
        <v>8910693.7008095197</v>
      </c>
      <c r="S29">
        <f>SAM_working3!S29</f>
        <v>1999621.4676387999</v>
      </c>
      <c r="T29">
        <f>SAM_working3!T29</f>
        <v>1318422.5336837601</v>
      </c>
      <c r="U29">
        <f>SAM_working3!U29</f>
        <v>125097507.33783101</v>
      </c>
      <c r="V29">
        <f>SAM_working3!V29</f>
        <v>148962648.118009</v>
      </c>
      <c r="W29">
        <f>SAM_working3!W29</f>
        <v>35161345.142601997</v>
      </c>
      <c r="X29">
        <f>SAM_working3!X29</f>
        <v>70586893.899676502</v>
      </c>
      <c r="Y29">
        <f>SAM_working3!Y29</f>
        <v>359622258.52532703</v>
      </c>
      <c r="Z29">
        <f>SAM_working3!Z29</f>
        <v>246174001.48074999</v>
      </c>
      <c r="AA29">
        <f>SAM_working3!AA29</f>
        <v>95043771.485857397</v>
      </c>
      <c r="AB29">
        <f>SAM_working3!AB29</f>
        <v>128681303.91895799</v>
      </c>
      <c r="AC29">
        <f>SAM_working3!AC29</f>
        <v>1866474214.14657</v>
      </c>
      <c r="AD29">
        <f>SAM_working3!AD29</f>
        <v>905552040.26506102</v>
      </c>
      <c r="AE29">
        <f>SAM_working3!AE29</f>
        <v>2397976588.74189</v>
      </c>
      <c r="AF29">
        <f>SAM_working3!AF29</f>
        <v>636392049.11250699</v>
      </c>
      <c r="AG29">
        <f>SAM_working3!AG29</f>
        <v>1621223279.0267301</v>
      </c>
      <c r="AH29">
        <f>SAM_working3!AH29</f>
        <v>193901554.235717</v>
      </c>
      <c r="AI29">
        <f>SAM_working3!AI29</f>
        <v>379123699.70423102</v>
      </c>
      <c r="AJ29">
        <f>SAM_working3!AJ29</f>
        <v>150496909.48340201</v>
      </c>
      <c r="AK29">
        <f>SAM_working3!AK29</f>
        <v>10486846.758401001</v>
      </c>
      <c r="AL29">
        <f>SAM_working3!AL29</f>
        <v>2162770.1078574802</v>
      </c>
      <c r="AM29">
        <f>SAM_working3!AM29</f>
        <v>1047647.00328952</v>
      </c>
      <c r="AN29">
        <f>SAM_working3!AN29</f>
        <v>6508535.7680971399</v>
      </c>
      <c r="AO29">
        <f>SAM_working3!AO29</f>
        <v>2876802.31172411</v>
      </c>
      <c r="AP29">
        <f>SAM_working3!AP29</f>
        <v>2454022.8128690999</v>
      </c>
      <c r="AQ29">
        <f>SAM_working3!AQ29</f>
        <v>4154311.9989458099</v>
      </c>
      <c r="AR29">
        <f>SAM_working3!AR29</f>
        <v>20960320.2676269</v>
      </c>
      <c r="AS29">
        <f>SAM_working3!AS29</f>
        <v>3733895.6099924999</v>
      </c>
      <c r="AT29">
        <f>SAM_working3!AT29</f>
        <v>15228652.4469095</v>
      </c>
      <c r="AU29">
        <f>SAM_working3!AU29</f>
        <v>11156420.635472501</v>
      </c>
      <c r="AV29">
        <f>SAM_working3!AV29</f>
        <v>102040457.50330999</v>
      </c>
      <c r="AW29">
        <f>SAM_working3!AW29</f>
        <v>109024037.324579</v>
      </c>
      <c r="AX29">
        <f>SAM_working3!AX29</f>
        <v>43579089.310949802</v>
      </c>
      <c r="AY29">
        <f>SAM_working3!AY29</f>
        <v>130832795.93626501</v>
      </c>
      <c r="AZ29">
        <f>SAM_working3!AZ29</f>
        <v>4483859.5269503398</v>
      </c>
      <c r="BA29">
        <f>SAM_working3!BA29</f>
        <v>3073985.6165474001</v>
      </c>
      <c r="BB29">
        <f>SAM_working3!BB29</f>
        <v>34604650.126525402</v>
      </c>
      <c r="BC29">
        <f>SAM_working3!BC29</f>
        <v>45782066.168405503</v>
      </c>
      <c r="BD29">
        <f>SAM_working3!BD29</f>
        <v>3217723.8690489498</v>
      </c>
      <c r="BE29">
        <f>SAM_working3!BE29</f>
        <v>204045477.053949</v>
      </c>
      <c r="BF29">
        <f>SAM_working3!BF29</f>
        <v>255570316.84013301</v>
      </c>
      <c r="BG29">
        <f>SAM_working3!BG29</f>
        <v>99747096.909775496</v>
      </c>
      <c r="BH29">
        <f>SAM_working3!BH29</f>
        <v>61474027.676555797</v>
      </c>
      <c r="BI29">
        <f>SAM_working3!BI29</f>
        <v>5108490.8542669797</v>
      </c>
      <c r="BJ29">
        <f>SAM_working3!BJ29</f>
        <v>15825429.043522</v>
      </c>
      <c r="BK29">
        <f>SAM_working3!BK29</f>
        <v>4477729.03997951</v>
      </c>
      <c r="BL29">
        <f>SAM_working3!BL29</f>
        <v>769674.51967437495</v>
      </c>
      <c r="BM29">
        <f>SAM_working3!BM29</f>
        <v>1431853.53125693</v>
      </c>
      <c r="BN29">
        <f>SAM_working3!BN29</f>
        <v>144898278.51815999</v>
      </c>
      <c r="BO29">
        <f>SAM_working3!BO29</f>
        <v>109249059.288754</v>
      </c>
      <c r="BP29">
        <f>SAM_working3!BP29</f>
        <v>1073314.8935610601</v>
      </c>
      <c r="BQ29">
        <f>SAM_working3!BQ29</f>
        <v>567165142.19179296</v>
      </c>
      <c r="BR29">
        <f>SAM_working3!BR29</f>
        <v>29449529.728952099</v>
      </c>
      <c r="BS29">
        <f>SAM_working3!BS29</f>
        <v>145568026.66070199</v>
      </c>
      <c r="BT29">
        <f>SAM_working3!BT29</f>
        <v>198186599.25790799</v>
      </c>
      <c r="BU29">
        <f>SAM_working3!BU29</f>
        <v>39447310.159177303</v>
      </c>
      <c r="BV29">
        <f>SAM_working3!BV29</f>
        <v>28073417.567377601</v>
      </c>
      <c r="BW29">
        <f>SAM_working3!BW29</f>
        <v>51841820.031035997</v>
      </c>
      <c r="BX29">
        <f>SAM_working3!BX29</f>
        <v>1689309.2755195801</v>
      </c>
      <c r="BY29">
        <f>SAM_working3!BY29</f>
        <v>141859383.088447</v>
      </c>
      <c r="BZ29">
        <f>SAM_working3!BZ29</f>
        <v>3901895.7262102999</v>
      </c>
      <c r="CA29">
        <f>SAM_working3!CA29</f>
        <v>188175.45688853401</v>
      </c>
      <c r="CB29">
        <f>SAM_working3!CB29</f>
        <v>26538002.048952099</v>
      </c>
      <c r="CC29">
        <f>SAM_working3!CC29</f>
        <v>64660167.971143998</v>
      </c>
      <c r="CD29">
        <f>SAM_working3!CD29</f>
        <v>212719646.865787</v>
      </c>
      <c r="CE29">
        <f>SAM_working3!CE29</f>
        <v>368868251.88245499</v>
      </c>
      <c r="CF29">
        <f>SAM_working3!CF29</f>
        <v>15661770.231232099</v>
      </c>
      <c r="CG29">
        <f>SAM_working3!CG29</f>
        <v>54810998.1213746</v>
      </c>
      <c r="CH29">
        <f>SAM_working3!CH29</f>
        <v>0</v>
      </c>
      <c r="CI29">
        <f>SAM_working3!CI29</f>
        <v>835159878.39914703</v>
      </c>
      <c r="CJ29">
        <f>SAM_working3!CJ29</f>
        <v>0</v>
      </c>
      <c r="CK29">
        <f>SAM_working3!CK29</f>
        <v>0</v>
      </c>
      <c r="CL29">
        <f>SAM_working3!CL29</f>
        <v>0</v>
      </c>
      <c r="CM29">
        <f>SAM_working3!CM29</f>
        <v>0</v>
      </c>
      <c r="CN29">
        <f>SAM_working3!CN29</f>
        <v>0</v>
      </c>
      <c r="CO29">
        <f>SAM_working3!CO29</f>
        <v>33302623.675819799</v>
      </c>
      <c r="CP29">
        <f>SAM_working3!CP29</f>
        <v>47769855.266729899</v>
      </c>
      <c r="CQ29">
        <f>SAM_working3!CQ29</f>
        <v>39651578.497889698</v>
      </c>
      <c r="CR29">
        <f>SAM_working3!CR29</f>
        <v>43512169.915728599</v>
      </c>
      <c r="CS29">
        <f>SAM_working3!CS29</f>
        <v>134791708.600357</v>
      </c>
      <c r="CT29">
        <f>SAM_working3!CT29</f>
        <v>160506899.28126901</v>
      </c>
      <c r="CU29">
        <f>SAM_working3!CU29</f>
        <v>237206477.96787599</v>
      </c>
      <c r="CV29">
        <f>SAM_working3!CV29</f>
        <v>194528938.26177099</v>
      </c>
      <c r="CW29">
        <f>SAM_working3!CW29</f>
        <v>501957203.55326998</v>
      </c>
      <c r="CX29">
        <f>SAM_working3!CX29</f>
        <v>19238305.617431398</v>
      </c>
      <c r="CY29">
        <f>SAM_working3!CY29</f>
        <v>738859391.14179695</v>
      </c>
      <c r="CZ29">
        <f>SAM_working3!CZ29</f>
        <v>17926440.168866001</v>
      </c>
      <c r="DA29">
        <f>SAM_working3!DA29</f>
        <v>441744355.2432</v>
      </c>
      <c r="DB29">
        <f>SAM_working3!DB29</f>
        <v>23637576.220216598</v>
      </c>
      <c r="DC29">
        <f>SAM_working3!DC29</f>
        <v>73415283.463145196</v>
      </c>
      <c r="DD29">
        <f>SAM_working3!DD29</f>
        <v>9361727.6521704104</v>
      </c>
      <c r="DE29">
        <f>SAM_working3!DE29</f>
        <v>0</v>
      </c>
      <c r="DF29">
        <f>SAM_working3!DF29</f>
        <v>2592296896.9752698</v>
      </c>
      <c r="DG29">
        <f>SAM_working3!DG29</f>
        <v>162187378.725923</v>
      </c>
      <c r="DH29">
        <f>SAM_working3!DH29</f>
        <v>2868817794.76124</v>
      </c>
      <c r="DI29">
        <f>SAM_working3!DI29</f>
        <v>13064190932.319799</v>
      </c>
      <c r="DJ29">
        <f t="shared" si="0"/>
        <v>42930878379.927826</v>
      </c>
    </row>
    <row r="30" spans="1:114">
      <c r="A30" t="s">
        <v>29</v>
      </c>
      <c r="B30">
        <f>SAM_working3!B30</f>
        <v>2629149.5587546201</v>
      </c>
      <c r="C30">
        <f>SAM_working3!C30</f>
        <v>0</v>
      </c>
      <c r="D30">
        <f>SAM_working3!D30</f>
        <v>2172236.2826597402</v>
      </c>
      <c r="E30">
        <f>SAM_working3!E30</f>
        <v>1928394.2419242801</v>
      </c>
      <c r="F30">
        <f>SAM_working3!F30</f>
        <v>4750820.7168355202</v>
      </c>
      <c r="G30">
        <f>SAM_working3!G30</f>
        <v>2.62458495635267</v>
      </c>
      <c r="H30">
        <f>SAM_working3!H30</f>
        <v>5240.0914534737803</v>
      </c>
      <c r="I30">
        <f>SAM_working3!I30</f>
        <v>1637.0259257473899</v>
      </c>
      <c r="J30">
        <f>SAM_working3!J30</f>
        <v>23086747.416894998</v>
      </c>
      <c r="K30">
        <f>SAM_working3!K30</f>
        <v>4099818.5677594901</v>
      </c>
      <c r="L30">
        <f>SAM_working3!L30</f>
        <v>5998589.6887814999</v>
      </c>
      <c r="M30">
        <f>SAM_working3!M30</f>
        <v>3205196.7184257698</v>
      </c>
      <c r="N30">
        <f>SAM_working3!N30</f>
        <v>573804391.58578205</v>
      </c>
      <c r="O30">
        <f>SAM_working3!O30</f>
        <v>25946048.483708899</v>
      </c>
      <c r="P30">
        <f>SAM_working3!P30</f>
        <v>50727021.149092801</v>
      </c>
      <c r="Q30">
        <f>SAM_working3!Q30</f>
        <v>66988.822340883999</v>
      </c>
      <c r="R30">
        <f>SAM_working3!R30</f>
        <v>88541.973329753193</v>
      </c>
      <c r="S30">
        <f>SAM_working3!S30</f>
        <v>39745.0260906603</v>
      </c>
      <c r="T30">
        <f>SAM_working3!T30</f>
        <v>6138.9651837565598</v>
      </c>
      <c r="U30">
        <f>SAM_working3!U30</f>
        <v>4566383.4900011504</v>
      </c>
      <c r="V30">
        <f>SAM_working3!V30</f>
        <v>1505310.5439011101</v>
      </c>
      <c r="W30">
        <f>SAM_working3!W30</f>
        <v>7867953.6339220405</v>
      </c>
      <c r="X30">
        <f>SAM_working3!X30</f>
        <v>733084.02503868204</v>
      </c>
      <c r="Y30">
        <f>SAM_working3!Y30</f>
        <v>22507690.879862402</v>
      </c>
      <c r="Z30">
        <f>SAM_working3!Z30</f>
        <v>11325865.189309999</v>
      </c>
      <c r="AA30">
        <f>SAM_working3!AA30</f>
        <v>1462210.6729641401</v>
      </c>
      <c r="AB30">
        <f>SAM_working3!AB30</f>
        <v>4302501.4500466697</v>
      </c>
      <c r="AC30">
        <f>SAM_working3!AC30</f>
        <v>42764643.942226902</v>
      </c>
      <c r="AD30">
        <f>SAM_working3!AD30</f>
        <v>240287870.59124801</v>
      </c>
      <c r="AE30">
        <f>SAM_working3!AE30</f>
        <v>33257131.431131199</v>
      </c>
      <c r="AF30">
        <f>SAM_working3!AF30</f>
        <v>33762670.690307401</v>
      </c>
      <c r="AG30">
        <f>SAM_working3!AG30</f>
        <v>511091568.06693101</v>
      </c>
      <c r="AH30">
        <f>SAM_working3!AH30</f>
        <v>974492.39386731095</v>
      </c>
      <c r="AI30">
        <f>SAM_working3!AI30</f>
        <v>11014524.3548561</v>
      </c>
      <c r="AJ30">
        <f>SAM_working3!AJ30</f>
        <v>19308391.690315999</v>
      </c>
      <c r="AK30">
        <f>SAM_working3!AK30</f>
        <v>1764201.63788053</v>
      </c>
      <c r="AL30">
        <f>SAM_working3!AL30</f>
        <v>45964.709656295898</v>
      </c>
      <c r="AM30">
        <f>SAM_working3!AM30</f>
        <v>263637.68778547598</v>
      </c>
      <c r="AN30">
        <f>SAM_working3!AN30</f>
        <v>1040342.3245846099</v>
      </c>
      <c r="AO30">
        <f>SAM_working3!AO30</f>
        <v>207735.27773182999</v>
      </c>
      <c r="AP30">
        <f>SAM_working3!AP30</f>
        <v>440721.952568479</v>
      </c>
      <c r="AQ30">
        <f>SAM_working3!AQ30</f>
        <v>1111583.67732951</v>
      </c>
      <c r="AR30">
        <f>SAM_working3!AR30</f>
        <v>429518.44224966801</v>
      </c>
      <c r="AS30">
        <f>SAM_working3!AS30</f>
        <v>991020.33357193496</v>
      </c>
      <c r="AT30">
        <f>SAM_working3!AT30</f>
        <v>180275.554482231</v>
      </c>
      <c r="AU30">
        <f>SAM_working3!AU30</f>
        <v>446176.51787440601</v>
      </c>
      <c r="AV30">
        <f>SAM_working3!AV30</f>
        <v>734993.32206207502</v>
      </c>
      <c r="AW30">
        <f>SAM_working3!AW30</f>
        <v>10362908.468780201</v>
      </c>
      <c r="AX30">
        <f>SAM_working3!AX30</f>
        <v>2758176.20876117</v>
      </c>
      <c r="AY30">
        <f>SAM_working3!AY30</f>
        <v>1405310.02765748</v>
      </c>
      <c r="AZ30">
        <f>SAM_working3!AZ30</f>
        <v>5145282.1087868903</v>
      </c>
      <c r="BA30">
        <f>SAM_working3!BA30</f>
        <v>82717.413697282696</v>
      </c>
      <c r="BB30">
        <f>SAM_working3!BB30</f>
        <v>11228313.969598399</v>
      </c>
      <c r="BC30">
        <f>SAM_working3!BC30</f>
        <v>1016254.4330502599</v>
      </c>
      <c r="BD30">
        <f>SAM_working3!BD30</f>
        <v>1490127.6877008299</v>
      </c>
      <c r="BE30">
        <f>SAM_working3!BE30</f>
        <v>14084495.498906</v>
      </c>
      <c r="BF30">
        <f>SAM_working3!BF30</f>
        <v>4934759.9290383896</v>
      </c>
      <c r="BG30">
        <f>SAM_working3!BG30</f>
        <v>4553896.1393999802</v>
      </c>
      <c r="BH30">
        <f>SAM_working3!BH30</f>
        <v>21372113.878643502</v>
      </c>
      <c r="BI30">
        <f>SAM_working3!BI30</f>
        <v>30850.213335866101</v>
      </c>
      <c r="BJ30">
        <f>SAM_working3!BJ30</f>
        <v>1116356.7041092601</v>
      </c>
      <c r="BK30">
        <f>SAM_working3!BK30</f>
        <v>80300.749959856097</v>
      </c>
      <c r="BL30">
        <f>SAM_working3!BL30</f>
        <v>1647389.10918585</v>
      </c>
      <c r="BM30">
        <f>SAM_working3!BM30</f>
        <v>8049.2550238274098</v>
      </c>
      <c r="BN30">
        <f>SAM_working3!BN30</f>
        <v>3024532.6940954602</v>
      </c>
      <c r="BO30">
        <f>SAM_working3!BO30</f>
        <v>9254362.5754453205</v>
      </c>
      <c r="BP30">
        <f>SAM_working3!BP30</f>
        <v>37200.970842364201</v>
      </c>
      <c r="BQ30">
        <f>SAM_working3!BQ30</f>
        <v>56070227.010986298</v>
      </c>
      <c r="BR30">
        <f>SAM_working3!BR30</f>
        <v>1435237.80260789</v>
      </c>
      <c r="BS30">
        <f>SAM_working3!BS30</f>
        <v>31255491.766586199</v>
      </c>
      <c r="BT30">
        <f>SAM_working3!BT30</f>
        <v>45545225.089009702</v>
      </c>
      <c r="BU30">
        <f>SAM_working3!BU30</f>
        <v>31987204.902026501</v>
      </c>
      <c r="BV30">
        <f>SAM_working3!BV30</f>
        <v>7480928.8903079899</v>
      </c>
      <c r="BW30">
        <f>SAM_working3!BW30</f>
        <v>7044211.1697933301</v>
      </c>
      <c r="BX30">
        <f>SAM_working3!BX30</f>
        <v>2104402.21973756</v>
      </c>
      <c r="BY30">
        <f>SAM_working3!BY30</f>
        <v>3692376.5637744898</v>
      </c>
      <c r="BZ30">
        <f>SAM_working3!BZ30</f>
        <v>175980.85321432701</v>
      </c>
      <c r="CA30">
        <f>SAM_working3!CA30</f>
        <v>34025.332075797502</v>
      </c>
      <c r="CB30">
        <f>SAM_working3!CB30</f>
        <v>2197451.2528711399</v>
      </c>
      <c r="CC30">
        <f>SAM_working3!CC30</f>
        <v>687136.17411996296</v>
      </c>
      <c r="CD30">
        <f>SAM_working3!CD30</f>
        <v>9238464.8046975601</v>
      </c>
      <c r="CE30">
        <f>SAM_working3!CE30</f>
        <v>104696768.81731901</v>
      </c>
      <c r="CF30">
        <f>SAM_working3!CF30</f>
        <v>3920382.3359841299</v>
      </c>
      <c r="CG30">
        <f>SAM_working3!CG30</f>
        <v>4483643.2795233103</v>
      </c>
      <c r="CH30">
        <f>SAM_working3!CH30</f>
        <v>0</v>
      </c>
      <c r="CI30">
        <f>SAM_working3!CI30</f>
        <v>42504164.093640499</v>
      </c>
      <c r="CJ30">
        <f>SAM_working3!CJ30</f>
        <v>0</v>
      </c>
      <c r="CK30">
        <f>SAM_working3!CK30</f>
        <v>0</v>
      </c>
      <c r="CL30">
        <f>SAM_working3!CL30</f>
        <v>0</v>
      </c>
      <c r="CM30">
        <f>SAM_working3!CM30</f>
        <v>0</v>
      </c>
      <c r="CN30">
        <f>SAM_working3!CN30</f>
        <v>0</v>
      </c>
      <c r="CO30">
        <f>SAM_working3!CO30</f>
        <v>3355124.0937566301</v>
      </c>
      <c r="CP30">
        <f>SAM_working3!CP30</f>
        <v>4309871.38329715</v>
      </c>
      <c r="CQ30">
        <f>SAM_working3!CQ30</f>
        <v>3086748.0860824399</v>
      </c>
      <c r="CR30">
        <f>SAM_working3!CR30</f>
        <v>3879802.0327194599</v>
      </c>
      <c r="CS30">
        <f>SAM_working3!CS30</f>
        <v>8972021.5893145707</v>
      </c>
      <c r="CT30">
        <f>SAM_working3!CT30</f>
        <v>13655917.050924299</v>
      </c>
      <c r="CU30">
        <f>SAM_working3!CU30</f>
        <v>24905031.132790901</v>
      </c>
      <c r="CV30">
        <f>SAM_working3!CV30</f>
        <v>20401578.260177098</v>
      </c>
      <c r="CW30">
        <f>SAM_working3!CW30</f>
        <v>44535764.332291201</v>
      </c>
      <c r="CX30">
        <f>SAM_working3!CX30</f>
        <v>885718.627086533</v>
      </c>
      <c r="CY30">
        <f>SAM_working3!CY30</f>
        <v>27908812.322083902</v>
      </c>
      <c r="CZ30">
        <f>SAM_working3!CZ30</f>
        <v>4183721.2267097798</v>
      </c>
      <c r="DA30">
        <f>SAM_working3!DA30</f>
        <v>72323078.702673703</v>
      </c>
      <c r="DB30">
        <f>SAM_working3!DB30</f>
        <v>15577667.8215618</v>
      </c>
      <c r="DC30">
        <f>SAM_working3!DC30</f>
        <v>18065623.6049642</v>
      </c>
      <c r="DD30">
        <f>SAM_working3!DD30</f>
        <v>50344431.605768502</v>
      </c>
      <c r="DE30">
        <f>SAM_working3!DE30</f>
        <v>0</v>
      </c>
      <c r="DF30">
        <f>SAM_working3!DF30</f>
        <v>9066789062.9312992</v>
      </c>
      <c r="DG30">
        <f>SAM_working3!DG30</f>
        <v>82155078.060745597</v>
      </c>
      <c r="DH30">
        <f>SAM_working3!DH30</f>
        <v>10241635221.733</v>
      </c>
      <c r="DI30">
        <f>SAM_working3!DI30</f>
        <v>15622226100.7624</v>
      </c>
      <c r="DJ30">
        <f t="shared" si="0"/>
        <v>37430328269.177177</v>
      </c>
    </row>
    <row r="31" spans="1:114">
      <c r="A31" t="s">
        <v>30</v>
      </c>
      <c r="B31">
        <f>SAM_working3!B31</f>
        <v>1218730.10445959</v>
      </c>
      <c r="C31">
        <f>SAM_working3!C31</f>
        <v>0</v>
      </c>
      <c r="D31">
        <f>SAM_working3!D31</f>
        <v>610998.14323962096</v>
      </c>
      <c r="E31">
        <f>SAM_working3!E31</f>
        <v>473192.99882981501</v>
      </c>
      <c r="F31">
        <f>SAM_working3!F31</f>
        <v>777826.18294881796</v>
      </c>
      <c r="G31">
        <f>SAM_working3!G31</f>
        <v>8.4112109550312297</v>
      </c>
      <c r="H31">
        <f>SAM_working3!H31</f>
        <v>493.41435429260298</v>
      </c>
      <c r="I31">
        <f>SAM_working3!I31</f>
        <v>1525.1081957055701</v>
      </c>
      <c r="J31">
        <f>SAM_working3!J31</f>
        <v>811622.50077454397</v>
      </c>
      <c r="K31">
        <f>SAM_working3!K31</f>
        <v>123754.162566639</v>
      </c>
      <c r="L31">
        <f>SAM_working3!L31</f>
        <v>381054.31130614801</v>
      </c>
      <c r="M31">
        <f>SAM_working3!M31</f>
        <v>1150049.7943108201</v>
      </c>
      <c r="N31">
        <f>SAM_working3!N31</f>
        <v>167167423.12144801</v>
      </c>
      <c r="O31">
        <f>SAM_working3!O31</f>
        <v>10686019.6985739</v>
      </c>
      <c r="P31">
        <f>SAM_working3!P31</f>
        <v>169383152.32966</v>
      </c>
      <c r="Q31">
        <f>SAM_working3!Q31</f>
        <v>4015465.7056334498</v>
      </c>
      <c r="R31">
        <f>SAM_working3!R31</f>
        <v>5466054.6011020504</v>
      </c>
      <c r="S31">
        <f>SAM_working3!S31</f>
        <v>779423.44343648397</v>
      </c>
      <c r="T31">
        <f>SAM_working3!T31</f>
        <v>1258986.93624438</v>
      </c>
      <c r="U31">
        <f>SAM_working3!U31</f>
        <v>39851788.633493297</v>
      </c>
      <c r="V31">
        <f>SAM_working3!V31</f>
        <v>25479168.534273699</v>
      </c>
      <c r="W31">
        <f>SAM_working3!W31</f>
        <v>21030383.5107954</v>
      </c>
      <c r="X31">
        <f>SAM_working3!X31</f>
        <v>11340608.4994829</v>
      </c>
      <c r="Y31">
        <f>SAM_working3!Y31</f>
        <v>96647587.641675696</v>
      </c>
      <c r="Z31">
        <f>SAM_working3!Z31</f>
        <v>54148543.880503699</v>
      </c>
      <c r="AA31">
        <f>SAM_working3!AA31</f>
        <v>26795944.766768999</v>
      </c>
      <c r="AB31">
        <f>SAM_working3!AB31</f>
        <v>25658491.502333902</v>
      </c>
      <c r="AC31">
        <f>SAM_working3!AC31</f>
        <v>210134606.762716</v>
      </c>
      <c r="AD31">
        <f>SAM_working3!AD31</f>
        <v>216046478.82801101</v>
      </c>
      <c r="AE31">
        <f>SAM_working3!AE31</f>
        <v>7775069617.3434095</v>
      </c>
      <c r="AF31">
        <f>SAM_working3!AF31</f>
        <v>238973557.77241701</v>
      </c>
      <c r="AG31">
        <f>SAM_working3!AG31</f>
        <v>664733437.51874399</v>
      </c>
      <c r="AH31">
        <f>SAM_working3!AH31</f>
        <v>37944868.265140399</v>
      </c>
      <c r="AI31">
        <f>SAM_working3!AI31</f>
        <v>134767382.523399</v>
      </c>
      <c r="AJ31">
        <f>SAM_working3!AJ31</f>
        <v>1551950042.84271</v>
      </c>
      <c r="AK31">
        <f>SAM_working3!AK31</f>
        <v>8126127.6936513698</v>
      </c>
      <c r="AL31">
        <f>SAM_working3!AL31</f>
        <v>102392.483227324</v>
      </c>
      <c r="AM31">
        <f>SAM_working3!AM31</f>
        <v>466966.52186377998</v>
      </c>
      <c r="AN31">
        <f>SAM_working3!AN31</f>
        <v>2223163.2618820001</v>
      </c>
      <c r="AO31">
        <f>SAM_working3!AO31</f>
        <v>4841476.1160338903</v>
      </c>
      <c r="AP31">
        <f>SAM_working3!AP31</f>
        <v>962002.27646985895</v>
      </c>
      <c r="AQ31">
        <f>SAM_working3!AQ31</f>
        <v>706094.05485794903</v>
      </c>
      <c r="AR31">
        <f>SAM_working3!AR31</f>
        <v>914503.98005333799</v>
      </c>
      <c r="AS31">
        <f>SAM_working3!AS31</f>
        <v>1599503.14948507</v>
      </c>
      <c r="AT31">
        <f>SAM_working3!AT31</f>
        <v>162825.64010232399</v>
      </c>
      <c r="AU31">
        <f>SAM_working3!AU31</f>
        <v>696961.88250888896</v>
      </c>
      <c r="AV31">
        <f>SAM_working3!AV31</f>
        <v>119916.07859528399</v>
      </c>
      <c r="AW31">
        <f>SAM_working3!AW31</f>
        <v>2181523.0445321598</v>
      </c>
      <c r="AX31">
        <f>SAM_working3!AX31</f>
        <v>325603.69911570603</v>
      </c>
      <c r="AY31">
        <f>SAM_working3!AY31</f>
        <v>120084.252208783</v>
      </c>
      <c r="AZ31">
        <f>SAM_working3!AZ31</f>
        <v>353565.07794795098</v>
      </c>
      <c r="BA31">
        <f>SAM_working3!BA31</f>
        <v>54206.003847441098</v>
      </c>
      <c r="BB31">
        <f>SAM_working3!BB31</f>
        <v>1901649.5122207</v>
      </c>
      <c r="BC31">
        <f>SAM_working3!BC31</f>
        <v>62831069.547340199</v>
      </c>
      <c r="BD31">
        <f>SAM_working3!BD31</f>
        <v>143899177.23672199</v>
      </c>
      <c r="BE31">
        <f>SAM_working3!BE31</f>
        <v>5155819.2759736003</v>
      </c>
      <c r="BF31">
        <f>SAM_working3!BF31</f>
        <v>179072060.13141301</v>
      </c>
      <c r="BG31">
        <f>SAM_working3!BG31</f>
        <v>117035341.404788</v>
      </c>
      <c r="BH31">
        <f>SAM_working3!BH31</f>
        <v>33905094.5485745</v>
      </c>
      <c r="BI31">
        <f>SAM_working3!BI31</f>
        <v>2572429.1270992998</v>
      </c>
      <c r="BJ31">
        <f>SAM_working3!BJ31</f>
        <v>11008379.5090602</v>
      </c>
      <c r="BK31">
        <f>SAM_working3!BK31</f>
        <v>3446475.0150271598</v>
      </c>
      <c r="BL31">
        <f>SAM_working3!BL31</f>
        <v>723217.78540767101</v>
      </c>
      <c r="BM31">
        <f>SAM_working3!BM31</f>
        <v>6813683.7342282096</v>
      </c>
      <c r="BN31">
        <f>SAM_working3!BN31</f>
        <v>6911871.9124721298</v>
      </c>
      <c r="BO31">
        <f>SAM_working3!BO31</f>
        <v>2556288.5814550398</v>
      </c>
      <c r="BP31">
        <f>SAM_working3!BP31</f>
        <v>1092023.02291929</v>
      </c>
      <c r="BQ31">
        <f>SAM_working3!BQ31</f>
        <v>433159802.488702</v>
      </c>
      <c r="BR31">
        <f>SAM_working3!BR31</f>
        <v>26724578.918411698</v>
      </c>
      <c r="BS31">
        <f>SAM_working3!BS31</f>
        <v>79940667.462794393</v>
      </c>
      <c r="BT31">
        <f>SAM_working3!BT31</f>
        <v>8943365.0255021807</v>
      </c>
      <c r="BU31">
        <f>SAM_working3!BU31</f>
        <v>31499147.253334001</v>
      </c>
      <c r="BV31">
        <f>SAM_working3!BV31</f>
        <v>58785903.144251503</v>
      </c>
      <c r="BW31">
        <f>SAM_working3!BW31</f>
        <v>9824065.4673387408</v>
      </c>
      <c r="BX31">
        <f>SAM_working3!BX31</f>
        <v>2583757.90936981</v>
      </c>
      <c r="BY31">
        <f>SAM_working3!BY31</f>
        <v>7216814.8389988802</v>
      </c>
      <c r="BZ31">
        <f>SAM_working3!BZ31</f>
        <v>689220.65284700401</v>
      </c>
      <c r="CA31">
        <f>SAM_working3!CA31</f>
        <v>50352.335513856196</v>
      </c>
      <c r="CB31">
        <f>SAM_working3!CB31</f>
        <v>1349770.6633399699</v>
      </c>
      <c r="CC31">
        <f>SAM_working3!CC31</f>
        <v>23261191.442045402</v>
      </c>
      <c r="CD31">
        <f>SAM_working3!CD31</f>
        <v>4501884.1254651304</v>
      </c>
      <c r="CE31">
        <f>SAM_working3!CE31</f>
        <v>287783908.59306198</v>
      </c>
      <c r="CF31">
        <f>SAM_working3!CF31</f>
        <v>3247890.4924311698</v>
      </c>
      <c r="CG31">
        <f>SAM_working3!CG31</f>
        <v>9143245.8864795603</v>
      </c>
      <c r="CH31">
        <f>SAM_working3!CH31</f>
        <v>0</v>
      </c>
      <c r="CI31">
        <f>SAM_working3!CI31</f>
        <v>46476494.240257204</v>
      </c>
      <c r="CJ31">
        <f>SAM_working3!CJ31</f>
        <v>0</v>
      </c>
      <c r="CK31">
        <f>SAM_working3!CK31</f>
        <v>0</v>
      </c>
      <c r="CL31">
        <f>SAM_working3!CL31</f>
        <v>0</v>
      </c>
      <c r="CM31">
        <f>SAM_working3!CM31</f>
        <v>0</v>
      </c>
      <c r="CN31">
        <f>SAM_working3!CN31</f>
        <v>0</v>
      </c>
      <c r="CO31">
        <f>SAM_working3!CO31</f>
        <v>34507077.831493102</v>
      </c>
      <c r="CP31">
        <f>SAM_working3!CP31</f>
        <v>44952392.255416103</v>
      </c>
      <c r="CQ31">
        <f>SAM_working3!CQ31</f>
        <v>40776472.151937999</v>
      </c>
      <c r="CR31">
        <f>SAM_working3!CR31</f>
        <v>53772970.037605599</v>
      </c>
      <c r="CS31">
        <f>SAM_working3!CS31</f>
        <v>127093902.72701199</v>
      </c>
      <c r="CT31">
        <f>SAM_working3!CT31</f>
        <v>155013811.71698999</v>
      </c>
      <c r="CU31">
        <f>SAM_working3!CU31</f>
        <v>269269032.44678599</v>
      </c>
      <c r="CV31">
        <f>SAM_working3!CV31</f>
        <v>233472110.08099499</v>
      </c>
      <c r="CW31">
        <f>SAM_working3!CW31</f>
        <v>460297243.48869902</v>
      </c>
      <c r="CX31">
        <f>SAM_working3!CX31</f>
        <v>13724226.341980999</v>
      </c>
      <c r="CY31">
        <f>SAM_working3!CY31</f>
        <v>453595018.23179001</v>
      </c>
      <c r="CZ31">
        <f>SAM_working3!CZ31</f>
        <v>57199336.543274999</v>
      </c>
      <c r="DA31">
        <f>SAM_working3!DA31</f>
        <v>31066700.3328964</v>
      </c>
      <c r="DB31">
        <f>SAM_working3!DB31</f>
        <v>11484454.6100331</v>
      </c>
      <c r="DC31">
        <f>SAM_working3!DC31</f>
        <v>8027673.9181545395</v>
      </c>
      <c r="DD31">
        <f>SAM_working3!DD31</f>
        <v>78933559.731343597</v>
      </c>
      <c r="DE31">
        <f>SAM_working3!DE31</f>
        <v>0</v>
      </c>
      <c r="DF31">
        <f>SAM_working3!DF31</f>
        <v>10025332279.3867</v>
      </c>
      <c r="DG31">
        <f>SAM_working3!DG31</f>
        <v>319604214.45056999</v>
      </c>
      <c r="DH31">
        <f>SAM_working3!DH31</f>
        <v>29539431735.747002</v>
      </c>
      <c r="DI31">
        <f>SAM_working3!DI31</f>
        <v>138427666452.17801</v>
      </c>
      <c r="DJ31">
        <f t="shared" si="0"/>
        <v>193518162510.50409</v>
      </c>
    </row>
    <row r="32" spans="1:114">
      <c r="A32" t="s">
        <v>31</v>
      </c>
      <c r="B32">
        <f>SAM_working3!B32</f>
        <v>8761353.1617261991</v>
      </c>
      <c r="C32">
        <f>SAM_working3!C32</f>
        <v>0</v>
      </c>
      <c r="D32">
        <f>SAM_working3!D32</f>
        <v>9482410.5517662298</v>
      </c>
      <c r="E32">
        <f>SAM_working3!E32</f>
        <v>8132748.66565092</v>
      </c>
      <c r="F32">
        <f>SAM_working3!F32</f>
        <v>19837523.178110801</v>
      </c>
      <c r="G32">
        <f>SAM_working3!G32</f>
        <v>6.3403995088363496</v>
      </c>
      <c r="H32">
        <f>SAM_working3!H32</f>
        <v>12784.598943808</v>
      </c>
      <c r="I32">
        <f>SAM_working3!I32</f>
        <v>746.99604100628903</v>
      </c>
      <c r="J32">
        <f>SAM_working3!J32</f>
        <v>879312.77980732499</v>
      </c>
      <c r="K32">
        <f>SAM_working3!K32</f>
        <v>148090.886818142</v>
      </c>
      <c r="L32">
        <f>SAM_working3!L32</f>
        <v>1030164.9383842699</v>
      </c>
      <c r="M32">
        <f>SAM_working3!M32</f>
        <v>95412.012637434294</v>
      </c>
      <c r="N32">
        <f>SAM_working3!N32</f>
        <v>364488145.694987</v>
      </c>
      <c r="O32">
        <f>SAM_working3!O32</f>
        <v>8262160.0195565</v>
      </c>
      <c r="P32">
        <f>SAM_working3!P32</f>
        <v>5783928.1696235603</v>
      </c>
      <c r="Q32">
        <f>SAM_working3!Q32</f>
        <v>75372.559275054096</v>
      </c>
      <c r="R32">
        <f>SAM_working3!R32</f>
        <v>103850.97981398</v>
      </c>
      <c r="S32">
        <f>SAM_working3!S32</f>
        <v>5840.08689501546</v>
      </c>
      <c r="T32">
        <f>SAM_working3!T32</f>
        <v>5717.0762239800297</v>
      </c>
      <c r="U32">
        <f>SAM_working3!U32</f>
        <v>3187691.3624118902</v>
      </c>
      <c r="V32">
        <f>SAM_working3!V32</f>
        <v>5812860.3053289503</v>
      </c>
      <c r="W32">
        <f>SAM_working3!W32</f>
        <v>1341235.67778099</v>
      </c>
      <c r="X32">
        <f>SAM_working3!X32</f>
        <v>928112.679715281</v>
      </c>
      <c r="Y32">
        <f>SAM_working3!Y32</f>
        <v>4681349.62736216</v>
      </c>
      <c r="Z32">
        <f>SAM_working3!Z32</f>
        <v>5370782.1401029602</v>
      </c>
      <c r="AA32">
        <f>SAM_working3!AA32</f>
        <v>3216677.1397187598</v>
      </c>
      <c r="AB32">
        <f>SAM_working3!AB32</f>
        <v>14924908.487576401</v>
      </c>
      <c r="AC32">
        <f>SAM_working3!AC32</f>
        <v>48522495.566169403</v>
      </c>
      <c r="AD32">
        <f>SAM_working3!AD32</f>
        <v>66449715.6624749</v>
      </c>
      <c r="AE32">
        <f>SAM_working3!AE32</f>
        <v>263336980.30625701</v>
      </c>
      <c r="AF32">
        <f>SAM_working3!AF32</f>
        <v>108177497.88224301</v>
      </c>
      <c r="AG32">
        <f>SAM_working3!AG32</f>
        <v>170828459.61933699</v>
      </c>
      <c r="AH32">
        <f>SAM_working3!AH32</f>
        <v>1943184.02160093</v>
      </c>
      <c r="AI32">
        <f>SAM_working3!AI32</f>
        <v>17094849.318479002</v>
      </c>
      <c r="AJ32">
        <f>SAM_working3!AJ32</f>
        <v>12958490.5359834</v>
      </c>
      <c r="AK32">
        <f>SAM_working3!AK32</f>
        <v>2273322.3358621402</v>
      </c>
      <c r="AL32">
        <f>SAM_working3!AL32</f>
        <v>63807.631687255198</v>
      </c>
      <c r="AM32">
        <f>SAM_working3!AM32</f>
        <v>425498.54249654699</v>
      </c>
      <c r="AN32">
        <f>SAM_working3!AN32</f>
        <v>1573893.0264219099</v>
      </c>
      <c r="AO32">
        <f>SAM_working3!AO32</f>
        <v>64036.251986171599</v>
      </c>
      <c r="AP32">
        <f>SAM_working3!AP32</f>
        <v>780380.89654067601</v>
      </c>
      <c r="AQ32">
        <f>SAM_working3!AQ32</f>
        <v>259404.42398709699</v>
      </c>
      <c r="AR32">
        <f>SAM_working3!AR32</f>
        <v>526166.305066881</v>
      </c>
      <c r="AS32">
        <f>SAM_working3!AS32</f>
        <v>3353492.07146532</v>
      </c>
      <c r="AT32">
        <f>SAM_working3!AT32</f>
        <v>124610.477273546</v>
      </c>
      <c r="AU32">
        <f>SAM_working3!AU32</f>
        <v>755379.74049552204</v>
      </c>
      <c r="AV32">
        <f>SAM_working3!AV32</f>
        <v>206806.69236584299</v>
      </c>
      <c r="AW32">
        <f>SAM_working3!AW32</f>
        <v>1754353.0679250001</v>
      </c>
      <c r="AX32">
        <f>SAM_working3!AX32</f>
        <v>4095910.11953511</v>
      </c>
      <c r="AY32">
        <f>SAM_working3!AY32</f>
        <v>77778.578782516997</v>
      </c>
      <c r="AZ32">
        <f>SAM_working3!AZ32</f>
        <v>285849.68810685701</v>
      </c>
      <c r="BA32">
        <f>SAM_working3!BA32</f>
        <v>76578.018871925204</v>
      </c>
      <c r="BB32">
        <f>SAM_working3!BB32</f>
        <v>1277595.73132473</v>
      </c>
      <c r="BC32">
        <f>SAM_working3!BC32</f>
        <v>114703.00642816701</v>
      </c>
      <c r="BD32">
        <f>SAM_working3!BD32</f>
        <v>63297.427876933201</v>
      </c>
      <c r="BE32">
        <f>SAM_working3!BE32</f>
        <v>357601.447595187</v>
      </c>
      <c r="BF32">
        <f>SAM_working3!BF32</f>
        <v>28358450.916664701</v>
      </c>
      <c r="BG32">
        <f>SAM_working3!BG32</f>
        <v>4624899.0010179495</v>
      </c>
      <c r="BH32">
        <f>SAM_working3!BH32</f>
        <v>458509.07849856099</v>
      </c>
      <c r="BI32">
        <f>SAM_working3!BI32</f>
        <v>696580.24617799197</v>
      </c>
      <c r="BJ32">
        <f>SAM_working3!BJ32</f>
        <v>2163759.2930292599</v>
      </c>
      <c r="BK32">
        <f>SAM_working3!BK32</f>
        <v>968819.86461019004</v>
      </c>
      <c r="BL32">
        <f>SAM_working3!BL32</f>
        <v>577538.23430901405</v>
      </c>
      <c r="BM32">
        <f>SAM_working3!BM32</f>
        <v>4712.4343925742996</v>
      </c>
      <c r="BN32">
        <f>SAM_working3!BN32</f>
        <v>23174389.143643402</v>
      </c>
      <c r="BO32">
        <f>SAM_working3!BO32</f>
        <v>4111861.6640250599</v>
      </c>
      <c r="BP32">
        <f>SAM_working3!BP32</f>
        <v>314522.66516342998</v>
      </c>
      <c r="BQ32">
        <f>SAM_working3!BQ32</f>
        <v>86851944.212386698</v>
      </c>
      <c r="BR32">
        <f>SAM_working3!BR32</f>
        <v>1217179.6423206001</v>
      </c>
      <c r="BS32">
        <f>SAM_working3!BS32</f>
        <v>14783639.5318371</v>
      </c>
      <c r="BT32">
        <f>SAM_working3!BT32</f>
        <v>18480391.414799199</v>
      </c>
      <c r="BU32">
        <f>SAM_working3!BU32</f>
        <v>4597289.1313943798</v>
      </c>
      <c r="BV32">
        <f>SAM_working3!BV32</f>
        <v>1321577.52769841</v>
      </c>
      <c r="BW32">
        <f>SAM_working3!BW32</f>
        <v>4292491.5738466904</v>
      </c>
      <c r="BX32">
        <f>SAM_working3!BX32</f>
        <v>3834722.8263243898</v>
      </c>
      <c r="BY32">
        <f>SAM_working3!BY32</f>
        <v>12176917.5036093</v>
      </c>
      <c r="BZ32">
        <f>SAM_working3!BZ32</f>
        <v>328882.85883260297</v>
      </c>
      <c r="CA32">
        <f>SAM_working3!CA32</f>
        <v>996.42093039277097</v>
      </c>
      <c r="CB32">
        <f>SAM_working3!CB32</f>
        <v>3571263.9988481798</v>
      </c>
      <c r="CC32">
        <f>SAM_working3!CC32</f>
        <v>4231537.5285563897</v>
      </c>
      <c r="CD32">
        <f>SAM_working3!CD32</f>
        <v>6686020.9210102204</v>
      </c>
      <c r="CE32">
        <f>SAM_working3!CE32</f>
        <v>36435338.088319302</v>
      </c>
      <c r="CF32">
        <f>SAM_working3!CF32</f>
        <v>12746911.833092401</v>
      </c>
      <c r="CG32">
        <f>SAM_working3!CG32</f>
        <v>1160245.8004884401</v>
      </c>
      <c r="CH32">
        <f>SAM_working3!CH32</f>
        <v>0</v>
      </c>
      <c r="CI32">
        <f>SAM_working3!CI32</f>
        <v>55775969.651112102</v>
      </c>
      <c r="CJ32">
        <f>SAM_working3!CJ32</f>
        <v>0</v>
      </c>
      <c r="CK32">
        <f>SAM_working3!CK32</f>
        <v>0</v>
      </c>
      <c r="CL32">
        <f>SAM_working3!CL32</f>
        <v>0</v>
      </c>
      <c r="CM32">
        <f>SAM_working3!CM32</f>
        <v>0</v>
      </c>
      <c r="CN32">
        <f>SAM_working3!CN32</f>
        <v>0</v>
      </c>
      <c r="CO32">
        <f>SAM_working3!CO32</f>
        <v>21194291.367097698</v>
      </c>
      <c r="CP32">
        <f>SAM_working3!CP32</f>
        <v>24289388.048230801</v>
      </c>
      <c r="CQ32">
        <f>SAM_working3!CQ32</f>
        <v>19112379.504362799</v>
      </c>
      <c r="CR32">
        <f>SAM_working3!CR32</f>
        <v>23065613.917801801</v>
      </c>
      <c r="CS32">
        <f>SAM_working3!CS32</f>
        <v>52442392.560093202</v>
      </c>
      <c r="CT32">
        <f>SAM_working3!CT32</f>
        <v>71139497.745148405</v>
      </c>
      <c r="CU32">
        <f>SAM_working3!CU32</f>
        <v>124616374.451812</v>
      </c>
      <c r="CV32">
        <f>SAM_working3!CV32</f>
        <v>96633130.752191901</v>
      </c>
      <c r="CW32">
        <f>SAM_working3!CW32</f>
        <v>182891603.835219</v>
      </c>
      <c r="CX32">
        <f>SAM_working3!CX32</f>
        <v>7163696.9057748197</v>
      </c>
      <c r="CY32">
        <f>SAM_working3!CY32</f>
        <v>28211520.409586798</v>
      </c>
      <c r="CZ32">
        <f>SAM_working3!CZ32</f>
        <v>1632221.1078326399</v>
      </c>
      <c r="DA32">
        <f>SAM_working3!DA32</f>
        <v>14927767.3627751</v>
      </c>
      <c r="DB32">
        <f>SAM_working3!DB32</f>
        <v>4775207.5353319496</v>
      </c>
      <c r="DC32">
        <f>SAM_working3!DC32</f>
        <v>7763369.7588286102</v>
      </c>
      <c r="DD32">
        <f>SAM_working3!DD32</f>
        <v>4225794.2927393299</v>
      </c>
      <c r="DE32">
        <f>SAM_working3!DE32</f>
        <v>0</v>
      </c>
      <c r="DF32">
        <f>SAM_working3!DF32</f>
        <v>1592809533.57426</v>
      </c>
      <c r="DG32">
        <f>SAM_working3!DG32</f>
        <v>26837728.560662098</v>
      </c>
      <c r="DH32">
        <f>SAM_working3!DH32</f>
        <v>3635811520.06287</v>
      </c>
      <c r="DI32">
        <f>SAM_working3!DI32</f>
        <v>12053584205.405199</v>
      </c>
      <c r="DJ32">
        <f t="shared" si="0"/>
        <v>19501465924.676056</v>
      </c>
    </row>
    <row r="33" spans="1:114">
      <c r="A33" t="s">
        <v>32</v>
      </c>
      <c r="B33">
        <f>SAM_working3!B33</f>
        <v>5591438.8425399596</v>
      </c>
      <c r="C33">
        <f>SAM_working3!C33</f>
        <v>0</v>
      </c>
      <c r="D33">
        <f>SAM_working3!D33</f>
        <v>7478244.8110276796</v>
      </c>
      <c r="E33">
        <f>SAM_working3!E33</f>
        <v>6574580.3341469299</v>
      </c>
      <c r="F33">
        <f>SAM_working3!F33</f>
        <v>17485267.961208899</v>
      </c>
      <c r="G33">
        <f>SAM_working3!G33</f>
        <v>1.59923488630678</v>
      </c>
      <c r="H33">
        <f>SAM_working3!H33</f>
        <v>26702.919677721198</v>
      </c>
      <c r="I33">
        <f>SAM_working3!I33</f>
        <v>15598.608930174199</v>
      </c>
      <c r="J33">
        <f>SAM_working3!J33</f>
        <v>9767421.4085423108</v>
      </c>
      <c r="K33">
        <f>SAM_working3!K33</f>
        <v>7917116.4241372403</v>
      </c>
      <c r="L33">
        <f>SAM_working3!L33</f>
        <v>2061686.2066003799</v>
      </c>
      <c r="M33">
        <f>SAM_working3!M33</f>
        <v>639605.96308575699</v>
      </c>
      <c r="N33">
        <f>SAM_working3!N33</f>
        <v>89939616.088635802</v>
      </c>
      <c r="O33">
        <f>SAM_working3!O33</f>
        <v>98378830.693013594</v>
      </c>
      <c r="P33">
        <f>SAM_working3!P33</f>
        <v>124822716.19049101</v>
      </c>
      <c r="Q33">
        <f>SAM_working3!Q33</f>
        <v>78022.421584588694</v>
      </c>
      <c r="R33">
        <f>SAM_working3!R33</f>
        <v>498374.64836414001</v>
      </c>
      <c r="S33">
        <f>SAM_working3!S33</f>
        <v>129595.261558415</v>
      </c>
      <c r="T33">
        <f>SAM_working3!T33</f>
        <v>4341.42994160339</v>
      </c>
      <c r="U33">
        <f>SAM_working3!U33</f>
        <v>61730995.8494239</v>
      </c>
      <c r="V33">
        <f>SAM_working3!V33</f>
        <v>30693759.857882399</v>
      </c>
      <c r="W33">
        <f>SAM_working3!W33</f>
        <v>4109454.12491776</v>
      </c>
      <c r="X33">
        <f>SAM_working3!X33</f>
        <v>5020001.3533898601</v>
      </c>
      <c r="Y33">
        <f>SAM_working3!Y33</f>
        <v>41428510.251933001</v>
      </c>
      <c r="Z33">
        <f>SAM_working3!Z33</f>
        <v>13335921.321314501</v>
      </c>
      <c r="AA33">
        <f>SAM_working3!AA33</f>
        <v>19505815.784808699</v>
      </c>
      <c r="AB33">
        <f>SAM_working3!AB33</f>
        <v>9888687.2592882495</v>
      </c>
      <c r="AC33">
        <f>SAM_working3!AC33</f>
        <v>49057954.013581403</v>
      </c>
      <c r="AD33">
        <f>SAM_working3!AD33</f>
        <v>167320558.35354799</v>
      </c>
      <c r="AE33">
        <f>SAM_working3!AE33</f>
        <v>195939459.18763399</v>
      </c>
      <c r="AF33">
        <f>SAM_working3!AF33</f>
        <v>33905765.976478301</v>
      </c>
      <c r="AG33">
        <f>SAM_working3!AG33</f>
        <v>11332188183.7927</v>
      </c>
      <c r="AH33">
        <f>SAM_working3!AH33</f>
        <v>14141632.598659299</v>
      </c>
      <c r="AI33">
        <f>SAM_working3!AI33</f>
        <v>52208292.844423801</v>
      </c>
      <c r="AJ33">
        <f>SAM_working3!AJ33</f>
        <v>308769231.368819</v>
      </c>
      <c r="AK33">
        <f>SAM_working3!AK33</f>
        <v>42144295.9285082</v>
      </c>
      <c r="AL33">
        <f>SAM_working3!AL33</f>
        <v>1220879.0747175701</v>
      </c>
      <c r="AM33">
        <f>SAM_working3!AM33</f>
        <v>14450551.2852757</v>
      </c>
      <c r="AN33">
        <f>SAM_working3!AN33</f>
        <v>55316561.161940403</v>
      </c>
      <c r="AO33">
        <f>SAM_working3!AO33</f>
        <v>19810707.354915101</v>
      </c>
      <c r="AP33">
        <f>SAM_working3!AP33</f>
        <v>5456066.0476823105</v>
      </c>
      <c r="AQ33">
        <f>SAM_working3!AQ33</f>
        <v>4222675.5262017502</v>
      </c>
      <c r="AR33">
        <f>SAM_working3!AR33</f>
        <v>8864200.3245171402</v>
      </c>
      <c r="AS33">
        <f>SAM_working3!AS33</f>
        <v>8239853.7216030303</v>
      </c>
      <c r="AT33">
        <f>SAM_working3!AT33</f>
        <v>14142802.6418608</v>
      </c>
      <c r="AU33">
        <f>SAM_working3!AU33</f>
        <v>3533003.7573137898</v>
      </c>
      <c r="AV33">
        <f>SAM_working3!AV33</f>
        <v>43509650.995542198</v>
      </c>
      <c r="AW33">
        <f>SAM_working3!AW33</f>
        <v>263715523.232907</v>
      </c>
      <c r="AX33">
        <f>SAM_working3!AX33</f>
        <v>55705891.325195298</v>
      </c>
      <c r="AY33">
        <f>SAM_working3!AY33</f>
        <v>127879.21996294201</v>
      </c>
      <c r="AZ33">
        <f>SAM_working3!AZ33</f>
        <v>19404342.595746499</v>
      </c>
      <c r="BA33">
        <f>SAM_working3!BA33</f>
        <v>18797874.215543199</v>
      </c>
      <c r="BB33">
        <f>SAM_working3!BB33</f>
        <v>60830218.729828</v>
      </c>
      <c r="BC33">
        <f>SAM_working3!BC33</f>
        <v>4363472.6724694204</v>
      </c>
      <c r="BD33">
        <f>SAM_working3!BD33</f>
        <v>5510562.7711825604</v>
      </c>
      <c r="BE33">
        <f>SAM_working3!BE33</f>
        <v>61467440.748641796</v>
      </c>
      <c r="BF33">
        <f>SAM_working3!BF33</f>
        <v>7196579.9624854596</v>
      </c>
      <c r="BG33">
        <f>SAM_working3!BG33</f>
        <v>2416122.9513589698</v>
      </c>
      <c r="BH33">
        <f>SAM_working3!BH33</f>
        <v>20387258.589961499</v>
      </c>
      <c r="BI33">
        <f>SAM_working3!BI33</f>
        <v>935392.98704858206</v>
      </c>
      <c r="BJ33">
        <f>SAM_working3!BJ33</f>
        <v>1179070.22983349</v>
      </c>
      <c r="BK33">
        <f>SAM_working3!BK33</f>
        <v>1845881.5757164201</v>
      </c>
      <c r="BL33">
        <f>SAM_working3!BL33</f>
        <v>24350.7764795476</v>
      </c>
      <c r="BM33">
        <f>SAM_working3!BM33</f>
        <v>7452.7564071618699</v>
      </c>
      <c r="BN33">
        <f>SAM_working3!BN33</f>
        <v>261582.55209903</v>
      </c>
      <c r="BO33">
        <f>SAM_working3!BO33</f>
        <v>63539222.594560899</v>
      </c>
      <c r="BP33">
        <f>SAM_working3!BP33</f>
        <v>80930.880597809301</v>
      </c>
      <c r="BQ33">
        <f>SAM_working3!BQ33</f>
        <v>379627606.00530899</v>
      </c>
      <c r="BR33">
        <f>SAM_working3!BR33</f>
        <v>19236550.390788399</v>
      </c>
      <c r="BS33">
        <f>SAM_working3!BS33</f>
        <v>508461962.07697499</v>
      </c>
      <c r="BT33">
        <f>SAM_working3!BT33</f>
        <v>59548599.427354902</v>
      </c>
      <c r="BU33">
        <f>SAM_working3!BU33</f>
        <v>21692544.030036598</v>
      </c>
      <c r="BV33">
        <f>SAM_working3!BV33</f>
        <v>28016477.044325501</v>
      </c>
      <c r="BW33">
        <f>SAM_working3!BW33</f>
        <v>38754809.716481604</v>
      </c>
      <c r="BX33">
        <f>SAM_working3!BX33</f>
        <v>4625673.7883139299</v>
      </c>
      <c r="BY33">
        <f>SAM_working3!BY33</f>
        <v>150140696.557845</v>
      </c>
      <c r="BZ33">
        <f>SAM_working3!BZ33</f>
        <v>4171152.1231351998</v>
      </c>
      <c r="CA33">
        <f>SAM_working3!CA33</f>
        <v>142765.743805976</v>
      </c>
      <c r="CB33">
        <f>SAM_working3!CB33</f>
        <v>5686269.5662044697</v>
      </c>
      <c r="CC33">
        <f>SAM_working3!CC33</f>
        <v>5988956.7911274098</v>
      </c>
      <c r="CD33">
        <f>SAM_working3!CD33</f>
        <v>53724392.530185297</v>
      </c>
      <c r="CE33">
        <f>SAM_working3!CE33</f>
        <v>874849497.26895797</v>
      </c>
      <c r="CF33">
        <f>SAM_working3!CF33</f>
        <v>29525710.454009999</v>
      </c>
      <c r="CG33">
        <f>SAM_working3!CG33</f>
        <v>74305768.511644393</v>
      </c>
      <c r="CH33">
        <f>SAM_working3!CH33</f>
        <v>0</v>
      </c>
      <c r="CI33">
        <f>SAM_working3!CI33</f>
        <v>131410491.420573</v>
      </c>
      <c r="CJ33">
        <f>SAM_working3!CJ33</f>
        <v>0</v>
      </c>
      <c r="CK33">
        <f>SAM_working3!CK33</f>
        <v>0</v>
      </c>
      <c r="CL33">
        <f>SAM_working3!CL33</f>
        <v>0</v>
      </c>
      <c r="CM33">
        <f>SAM_working3!CM33</f>
        <v>0</v>
      </c>
      <c r="CN33">
        <f>SAM_working3!CN33</f>
        <v>0</v>
      </c>
      <c r="CO33">
        <f>SAM_working3!CO33</f>
        <v>81061814.686802894</v>
      </c>
      <c r="CP33">
        <f>SAM_working3!CP33</f>
        <v>85856612.893236503</v>
      </c>
      <c r="CQ33">
        <f>SAM_working3!CQ33</f>
        <v>86886052.112108901</v>
      </c>
      <c r="CR33">
        <f>SAM_working3!CR33</f>
        <v>89660746.143821895</v>
      </c>
      <c r="CS33">
        <f>SAM_working3!CS33</f>
        <v>216122398.88152599</v>
      </c>
      <c r="CT33">
        <f>SAM_working3!CT33</f>
        <v>379505999.56057501</v>
      </c>
      <c r="CU33">
        <f>SAM_working3!CU33</f>
        <v>864445946.87782395</v>
      </c>
      <c r="CV33">
        <f>SAM_working3!CV33</f>
        <v>968905343.18493795</v>
      </c>
      <c r="CW33">
        <f>SAM_working3!CW33</f>
        <v>2087438488.402</v>
      </c>
      <c r="CX33">
        <f>SAM_working3!CX33</f>
        <v>10908631.605459901</v>
      </c>
      <c r="CY33">
        <f>SAM_working3!CY33</f>
        <v>3936076418.6426401</v>
      </c>
      <c r="CZ33">
        <f>SAM_working3!CZ33</f>
        <v>209593727.501313</v>
      </c>
      <c r="DA33">
        <f>SAM_working3!DA33</f>
        <v>383904328.64433599</v>
      </c>
      <c r="DB33">
        <f>SAM_working3!DB33</f>
        <v>101345744.74378499</v>
      </c>
      <c r="DC33">
        <f>SAM_working3!DC33</f>
        <v>28918141.719154801</v>
      </c>
      <c r="DD33">
        <f>SAM_working3!DD33</f>
        <v>110250019.958121</v>
      </c>
      <c r="DE33">
        <f>SAM_working3!DE33</f>
        <v>0</v>
      </c>
      <c r="DF33">
        <f>SAM_working3!DF33</f>
        <v>29232164902.501598</v>
      </c>
      <c r="DG33">
        <f>SAM_working3!DG33</f>
        <v>248413452.98423499</v>
      </c>
      <c r="DH33">
        <f>SAM_working3!DH33</f>
        <v>18110121020.017799</v>
      </c>
      <c r="DI33">
        <f>SAM_working3!DI33</f>
        <v>46853809063.498398</v>
      </c>
      <c r="DJ33">
        <f t="shared" si="0"/>
        <v>119994660462.94638</v>
      </c>
    </row>
    <row r="34" spans="1:114">
      <c r="A34" t="s">
        <v>33</v>
      </c>
      <c r="B34">
        <f>SAM_working3!B34</f>
        <v>44283.114653589801</v>
      </c>
      <c r="C34">
        <f>SAM_working3!C34</f>
        <v>0</v>
      </c>
      <c r="D34">
        <f>SAM_working3!D34</f>
        <v>803789.97839025396</v>
      </c>
      <c r="E34">
        <f>SAM_working3!E34</f>
        <v>573186.34371740499</v>
      </c>
      <c r="F34">
        <f>SAM_working3!F34</f>
        <v>33248.298389935597</v>
      </c>
      <c r="G34">
        <f>SAM_working3!G34</f>
        <v>0.41237839723122299</v>
      </c>
      <c r="H34">
        <f>SAM_working3!H34</f>
        <v>160.50454702830299</v>
      </c>
      <c r="I34">
        <f>SAM_working3!I34</f>
        <v>72.584288095491701</v>
      </c>
      <c r="J34">
        <f>SAM_working3!J34</f>
        <v>56898.908378195702</v>
      </c>
      <c r="K34">
        <f>SAM_working3!K34</f>
        <v>28131.0144639303</v>
      </c>
      <c r="L34">
        <f>SAM_working3!L34</f>
        <v>14786.2037963232</v>
      </c>
      <c r="M34">
        <f>SAM_working3!M34</f>
        <v>40519.507010314002</v>
      </c>
      <c r="N34">
        <f>SAM_working3!N34</f>
        <v>537749934.98716998</v>
      </c>
      <c r="O34">
        <f>SAM_working3!O34</f>
        <v>456107.61417257698</v>
      </c>
      <c r="P34">
        <f>SAM_working3!P34</f>
        <v>389935.606396847</v>
      </c>
      <c r="Q34">
        <f>SAM_working3!Q34</f>
        <v>13999.787677877601</v>
      </c>
      <c r="R34">
        <f>SAM_working3!R34</f>
        <v>36988.670602501603</v>
      </c>
      <c r="S34">
        <f>SAM_working3!S34</f>
        <v>36114.548246868399</v>
      </c>
      <c r="T34">
        <f>SAM_working3!T34</f>
        <v>1490.6130091007601</v>
      </c>
      <c r="U34">
        <f>SAM_working3!U34</f>
        <v>20108499.403376602</v>
      </c>
      <c r="V34">
        <f>SAM_working3!V34</f>
        <v>294111.28422557702</v>
      </c>
      <c r="W34">
        <f>SAM_working3!W34</f>
        <v>46806.402712338</v>
      </c>
      <c r="X34">
        <f>SAM_working3!X34</f>
        <v>47184.434447164604</v>
      </c>
      <c r="Y34">
        <f>SAM_working3!Y34</f>
        <v>305969.19006096403</v>
      </c>
      <c r="Z34">
        <f>SAM_working3!Z34</f>
        <v>6779748.8345280401</v>
      </c>
      <c r="AA34">
        <f>SAM_working3!AA34</f>
        <v>345301.71005258401</v>
      </c>
      <c r="AB34">
        <f>SAM_working3!AB34</f>
        <v>398514.459834348</v>
      </c>
      <c r="AC34">
        <f>SAM_working3!AC34</f>
        <v>1268422.56411103</v>
      </c>
      <c r="AD34">
        <f>SAM_working3!AD34</f>
        <v>975010.39249322098</v>
      </c>
      <c r="AE34">
        <f>SAM_working3!AE34</f>
        <v>17730626.7149822</v>
      </c>
      <c r="AF34">
        <f>SAM_working3!AF34</f>
        <v>590385.05934749998</v>
      </c>
      <c r="AG34">
        <f>SAM_working3!AG34</f>
        <v>7728608.0999417603</v>
      </c>
      <c r="AH34">
        <f>SAM_working3!AH34</f>
        <v>55750123.707297899</v>
      </c>
      <c r="AI34">
        <f>SAM_working3!AI34</f>
        <v>6736679.3253872497</v>
      </c>
      <c r="AJ34">
        <f>SAM_working3!AJ34</f>
        <v>15625208.978416</v>
      </c>
      <c r="AK34">
        <f>SAM_working3!AK34</f>
        <v>2216274.17372467</v>
      </c>
      <c r="AL34">
        <f>SAM_working3!AL34</f>
        <v>727598.59529723297</v>
      </c>
      <c r="AM34">
        <f>SAM_working3!AM34</f>
        <v>94704.765995100606</v>
      </c>
      <c r="AN34">
        <f>SAM_working3!AN34</f>
        <v>386786.84730854398</v>
      </c>
      <c r="AO34">
        <f>SAM_working3!AO34</f>
        <v>108366.774624835</v>
      </c>
      <c r="AP34">
        <f>SAM_working3!AP34</f>
        <v>31665.1249813135</v>
      </c>
      <c r="AQ34">
        <f>SAM_working3!AQ34</f>
        <v>2741851.67741659</v>
      </c>
      <c r="AR34">
        <f>SAM_working3!AR34</f>
        <v>6918252.0982615398</v>
      </c>
      <c r="AS34">
        <f>SAM_working3!AS34</f>
        <v>220169.23271460799</v>
      </c>
      <c r="AT34">
        <f>SAM_working3!AT34</f>
        <v>8047.1630495774998</v>
      </c>
      <c r="AU34">
        <f>SAM_working3!AU34</f>
        <v>410900.35013849201</v>
      </c>
      <c r="AV34">
        <f>SAM_working3!AV34</f>
        <v>34262.952603222097</v>
      </c>
      <c r="AW34">
        <f>SAM_working3!AW34</f>
        <v>192307.331585376</v>
      </c>
      <c r="AX34">
        <f>SAM_working3!AX34</f>
        <v>20572.352813580401</v>
      </c>
      <c r="AY34">
        <f>SAM_working3!AY34</f>
        <v>38250.878364359</v>
      </c>
      <c r="AZ34">
        <f>SAM_working3!AZ34</f>
        <v>11059.9884436107</v>
      </c>
      <c r="BA34">
        <f>SAM_working3!BA34</f>
        <v>11591.051856661999</v>
      </c>
      <c r="BB34">
        <f>SAM_working3!BB34</f>
        <v>87083.510576733504</v>
      </c>
      <c r="BC34">
        <f>SAM_working3!BC34</f>
        <v>73385.676197424793</v>
      </c>
      <c r="BD34">
        <f>SAM_working3!BD34</f>
        <v>87418.5072066055</v>
      </c>
      <c r="BE34">
        <f>SAM_working3!BE34</f>
        <v>210152.364711392</v>
      </c>
      <c r="BF34">
        <f>SAM_working3!BF34</f>
        <v>4953817.1708386997</v>
      </c>
      <c r="BG34">
        <f>SAM_working3!BG34</f>
        <v>19252744.592362199</v>
      </c>
      <c r="BH34">
        <f>SAM_working3!BH34</f>
        <v>439628.05448275199</v>
      </c>
      <c r="BI34">
        <f>SAM_working3!BI34</f>
        <v>35099.931400929403</v>
      </c>
      <c r="BJ34">
        <f>SAM_working3!BJ34</f>
        <v>77333.0938827543</v>
      </c>
      <c r="BK34">
        <f>SAM_working3!BK34</f>
        <v>36290.588959503802</v>
      </c>
      <c r="BL34">
        <f>SAM_working3!BL34</f>
        <v>47410.8170340543</v>
      </c>
      <c r="BM34">
        <f>SAM_working3!BM34</f>
        <v>3896.1466866707901</v>
      </c>
      <c r="BN34">
        <f>SAM_working3!BN34</f>
        <v>223839857.18077701</v>
      </c>
      <c r="BO34">
        <f>SAM_working3!BO34</f>
        <v>356249.62163989001</v>
      </c>
      <c r="BP34">
        <f>SAM_working3!BP34</f>
        <v>35143.549699952899</v>
      </c>
      <c r="BQ34">
        <f>SAM_working3!BQ34</f>
        <v>15725649.410155401</v>
      </c>
      <c r="BR34">
        <f>SAM_working3!BR34</f>
        <v>141693.410796051</v>
      </c>
      <c r="BS34">
        <f>SAM_working3!BS34</f>
        <v>647697.47297595302</v>
      </c>
      <c r="BT34">
        <f>SAM_working3!BT34</f>
        <v>100982.325217102</v>
      </c>
      <c r="BU34">
        <f>SAM_working3!BU34</f>
        <v>68012.272021209297</v>
      </c>
      <c r="BV34">
        <f>SAM_working3!BV34</f>
        <v>4140942.52586678</v>
      </c>
      <c r="BW34">
        <f>SAM_working3!BW34</f>
        <v>2529571.31604956</v>
      </c>
      <c r="BX34">
        <f>SAM_working3!BX34</f>
        <v>160937.88059781201</v>
      </c>
      <c r="BY34">
        <f>SAM_working3!BY34</f>
        <v>7198486.51089451</v>
      </c>
      <c r="BZ34">
        <f>SAM_working3!BZ34</f>
        <v>21228310.585891899</v>
      </c>
      <c r="CA34">
        <f>SAM_working3!CA34</f>
        <v>7032.8271697371201</v>
      </c>
      <c r="CB34">
        <f>SAM_working3!CB34</f>
        <v>5287881.6714416798</v>
      </c>
      <c r="CC34">
        <f>SAM_working3!CC34</f>
        <v>326093.33715956</v>
      </c>
      <c r="CD34">
        <f>SAM_working3!CD34</f>
        <v>12850235.1114383</v>
      </c>
      <c r="CE34">
        <f>SAM_working3!CE34</f>
        <v>7520140.9772643698</v>
      </c>
      <c r="CF34">
        <f>SAM_working3!CF34</f>
        <v>1631671.9360800399</v>
      </c>
      <c r="CG34">
        <f>SAM_working3!CG34</f>
        <v>5804099.5200514402</v>
      </c>
      <c r="CH34">
        <f>SAM_working3!CH34</f>
        <v>0</v>
      </c>
      <c r="CI34">
        <f>SAM_working3!CI34</f>
        <v>30859012.314224299</v>
      </c>
      <c r="CJ34">
        <f>SAM_working3!CJ34</f>
        <v>0</v>
      </c>
      <c r="CK34">
        <f>SAM_working3!CK34</f>
        <v>0</v>
      </c>
      <c r="CL34">
        <f>SAM_working3!CL34</f>
        <v>0</v>
      </c>
      <c r="CM34">
        <f>SAM_working3!CM34</f>
        <v>0</v>
      </c>
      <c r="CN34">
        <f>SAM_working3!CN34</f>
        <v>0</v>
      </c>
      <c r="CO34">
        <f>SAM_working3!CO34</f>
        <v>15785496.7217388</v>
      </c>
      <c r="CP34">
        <f>SAM_working3!CP34</f>
        <v>21114811.521277402</v>
      </c>
      <c r="CQ34">
        <f>SAM_working3!CQ34</f>
        <v>32019930.5465106</v>
      </c>
      <c r="CR34">
        <f>SAM_working3!CR34</f>
        <v>24320850.2404356</v>
      </c>
      <c r="CS34">
        <f>SAM_working3!CS34</f>
        <v>58408166.078429498</v>
      </c>
      <c r="CT34">
        <f>SAM_working3!CT34</f>
        <v>83752830.036359996</v>
      </c>
      <c r="CU34">
        <f>SAM_working3!CU34</f>
        <v>162205795.04448301</v>
      </c>
      <c r="CV34">
        <f>SAM_working3!CV34</f>
        <v>168945641.578417</v>
      </c>
      <c r="CW34">
        <f>SAM_working3!CW34</f>
        <v>484864414.46708298</v>
      </c>
      <c r="CX34">
        <f>SAM_working3!CX34</f>
        <v>48293.229530543802</v>
      </c>
      <c r="CY34">
        <f>SAM_working3!CY34</f>
        <v>505694.36740489199</v>
      </c>
      <c r="CZ34">
        <f>SAM_working3!CZ34</f>
        <v>403847.00603393198</v>
      </c>
      <c r="DA34">
        <f>SAM_working3!DA34</f>
        <v>1303772.9221633601</v>
      </c>
      <c r="DB34">
        <f>SAM_working3!DB34</f>
        <v>1431610.0231554301</v>
      </c>
      <c r="DC34">
        <f>SAM_working3!DC34</f>
        <v>455931.54228373198</v>
      </c>
      <c r="DD34">
        <f>SAM_working3!DD34</f>
        <v>16570470.3998625</v>
      </c>
      <c r="DE34">
        <f>SAM_working3!DE34</f>
        <v>0</v>
      </c>
      <c r="DF34">
        <f>SAM_working3!DF34</f>
        <v>1944295021.52424</v>
      </c>
      <c r="DG34">
        <f>SAM_working3!DG34</f>
        <v>7990534.3695944902</v>
      </c>
      <c r="DH34">
        <f>SAM_working3!DH34</f>
        <v>201510316.21739301</v>
      </c>
      <c r="DI34">
        <f>SAM_working3!DI34</f>
        <v>4153399936.9398799</v>
      </c>
      <c r="DJ34">
        <f t="shared" si="0"/>
        <v>8434280837.605711</v>
      </c>
    </row>
    <row r="35" spans="1:114">
      <c r="A35" t="s">
        <v>34</v>
      </c>
      <c r="B35">
        <f>SAM_working3!B35</f>
        <v>391721.91014959302</v>
      </c>
      <c r="C35">
        <f>SAM_working3!C35</f>
        <v>0</v>
      </c>
      <c r="D35">
        <f>SAM_working3!D35</f>
        <v>912549.41471122205</v>
      </c>
      <c r="E35">
        <f>SAM_working3!E35</f>
        <v>625329.96724111901</v>
      </c>
      <c r="F35">
        <f>SAM_working3!F35</f>
        <v>1674937.4479319099</v>
      </c>
      <c r="G35">
        <f>SAM_working3!G35</f>
        <v>50.665983745021002</v>
      </c>
      <c r="H35">
        <f>SAM_working3!H35</f>
        <v>389.66794408309403</v>
      </c>
      <c r="I35">
        <f>SAM_working3!I35</f>
        <v>1431.2772650013901</v>
      </c>
      <c r="J35">
        <f>SAM_working3!J35</f>
        <v>1261154.4611458001</v>
      </c>
      <c r="K35">
        <f>SAM_working3!K35</f>
        <v>185876.91948727099</v>
      </c>
      <c r="L35">
        <f>SAM_working3!L35</f>
        <v>67455.176970547298</v>
      </c>
      <c r="M35">
        <f>SAM_working3!M35</f>
        <v>1917216.5473992799</v>
      </c>
      <c r="N35">
        <f>SAM_working3!N35</f>
        <v>38972442.768252403</v>
      </c>
      <c r="O35">
        <f>SAM_working3!O35</f>
        <v>4964473.2336641597</v>
      </c>
      <c r="P35">
        <f>SAM_working3!P35</f>
        <v>2251859.5194398402</v>
      </c>
      <c r="Q35">
        <f>SAM_working3!Q35</f>
        <v>96876.943739745198</v>
      </c>
      <c r="R35">
        <f>SAM_working3!R35</f>
        <v>251738.49599716501</v>
      </c>
      <c r="S35">
        <f>SAM_working3!S35</f>
        <v>18672365.974770799</v>
      </c>
      <c r="T35">
        <f>SAM_working3!T35</f>
        <v>373949.80613803799</v>
      </c>
      <c r="U35">
        <f>SAM_working3!U35</f>
        <v>2694077.5202072002</v>
      </c>
      <c r="V35">
        <f>SAM_working3!V35</f>
        <v>1166548.6187322801</v>
      </c>
      <c r="W35">
        <f>SAM_working3!W35</f>
        <v>841895.05256640399</v>
      </c>
      <c r="X35">
        <f>SAM_working3!X35</f>
        <v>1185265.11182615</v>
      </c>
      <c r="Y35">
        <f>SAM_working3!Y35</f>
        <v>5331789.3680576403</v>
      </c>
      <c r="Z35">
        <f>SAM_working3!Z35</f>
        <v>3807371.43790241</v>
      </c>
      <c r="AA35">
        <f>SAM_working3!AA35</f>
        <v>2448924.4978842302</v>
      </c>
      <c r="AB35">
        <f>SAM_working3!AB35</f>
        <v>643953.51614927896</v>
      </c>
      <c r="AC35">
        <f>SAM_working3!AC35</f>
        <v>4737651.5826187199</v>
      </c>
      <c r="AD35">
        <f>SAM_working3!AD35</f>
        <v>16140700.4717359</v>
      </c>
      <c r="AE35">
        <f>SAM_working3!AE35</f>
        <v>9357963.0188226402</v>
      </c>
      <c r="AF35">
        <f>SAM_working3!AF35</f>
        <v>6082454.2602000302</v>
      </c>
      <c r="AG35">
        <f>SAM_working3!AG35</f>
        <v>25817629.641334198</v>
      </c>
      <c r="AH35">
        <f>SAM_working3!AH35</f>
        <v>1379646.3769829799</v>
      </c>
      <c r="AI35">
        <f>SAM_working3!AI35</f>
        <v>219227673.65436</v>
      </c>
      <c r="AJ35">
        <f>SAM_working3!AJ35</f>
        <v>29423561.247938801</v>
      </c>
      <c r="AK35">
        <f>SAM_working3!AK35</f>
        <v>10303942.1386155</v>
      </c>
      <c r="AL35">
        <f>SAM_working3!AL35</f>
        <v>244854.21908243001</v>
      </c>
      <c r="AM35">
        <f>SAM_working3!AM35</f>
        <v>704245.65899031598</v>
      </c>
      <c r="AN35">
        <f>SAM_working3!AN35</f>
        <v>2776962.4966243999</v>
      </c>
      <c r="AO35">
        <f>SAM_working3!AO35</f>
        <v>884980.296455067</v>
      </c>
      <c r="AP35">
        <f>SAM_working3!AP35</f>
        <v>428520.82160076097</v>
      </c>
      <c r="AQ35">
        <f>SAM_working3!AQ35</f>
        <v>9873521.8958299495</v>
      </c>
      <c r="AR35">
        <f>SAM_working3!AR35</f>
        <v>1457112.0426153</v>
      </c>
      <c r="AS35">
        <f>SAM_working3!AS35</f>
        <v>971434.66148993303</v>
      </c>
      <c r="AT35">
        <f>SAM_working3!AT35</f>
        <v>280889.24862466898</v>
      </c>
      <c r="AU35">
        <f>SAM_working3!AU35</f>
        <v>198240.50485536901</v>
      </c>
      <c r="AV35">
        <f>SAM_working3!AV35</f>
        <v>218361.61392569201</v>
      </c>
      <c r="AW35">
        <f>SAM_working3!AW35</f>
        <v>728770.96874581405</v>
      </c>
      <c r="AX35">
        <f>SAM_working3!AX35</f>
        <v>1381726.3638613599</v>
      </c>
      <c r="AY35">
        <f>SAM_working3!AY35</f>
        <v>224383.98407929801</v>
      </c>
      <c r="AZ35">
        <f>SAM_working3!AZ35</f>
        <v>862591.20567552606</v>
      </c>
      <c r="BA35">
        <f>SAM_working3!BA35</f>
        <v>293748.77371824603</v>
      </c>
      <c r="BB35">
        <f>SAM_working3!BB35</f>
        <v>1814022.74900907</v>
      </c>
      <c r="BC35">
        <f>SAM_working3!BC35</f>
        <v>2883845.0106162298</v>
      </c>
      <c r="BD35">
        <f>SAM_working3!BD35</f>
        <v>1713535.6534998701</v>
      </c>
      <c r="BE35">
        <f>SAM_working3!BE35</f>
        <v>1664935.3167819099</v>
      </c>
      <c r="BF35">
        <f>SAM_working3!BF35</f>
        <v>6530235.3282109899</v>
      </c>
      <c r="BG35">
        <f>SAM_working3!BG35</f>
        <v>7128923.3123550098</v>
      </c>
      <c r="BH35">
        <f>SAM_working3!BH35</f>
        <v>13039948.484355399</v>
      </c>
      <c r="BI35">
        <f>SAM_working3!BI35</f>
        <v>2938571.3414088702</v>
      </c>
      <c r="BJ35">
        <f>SAM_working3!BJ35</f>
        <v>7280600.3178969398</v>
      </c>
      <c r="BK35">
        <f>SAM_working3!BK35</f>
        <v>2746603.2841363</v>
      </c>
      <c r="BL35">
        <f>SAM_working3!BL35</f>
        <v>3069368.7605218301</v>
      </c>
      <c r="BM35">
        <f>SAM_working3!BM35</f>
        <v>425359.429678416</v>
      </c>
      <c r="BN35">
        <f>SAM_working3!BN35</f>
        <v>17949900.925241899</v>
      </c>
      <c r="BO35">
        <f>SAM_working3!BO35</f>
        <v>2500943.9363234299</v>
      </c>
      <c r="BP35">
        <f>SAM_working3!BP35</f>
        <v>1247186.65940674</v>
      </c>
      <c r="BQ35">
        <f>SAM_working3!BQ35</f>
        <v>98973629.186400503</v>
      </c>
      <c r="BR35">
        <f>SAM_working3!BR35</f>
        <v>5281041.5067788297</v>
      </c>
      <c r="BS35">
        <f>SAM_working3!BS35</f>
        <v>35564904.604662597</v>
      </c>
      <c r="BT35">
        <f>SAM_working3!BT35</f>
        <v>4198426.4098147796</v>
      </c>
      <c r="BU35">
        <f>SAM_working3!BU35</f>
        <v>9867994.7488604095</v>
      </c>
      <c r="BV35">
        <f>SAM_working3!BV35</f>
        <v>361223198.58294898</v>
      </c>
      <c r="BW35">
        <f>SAM_working3!BW35</f>
        <v>227637746.600876</v>
      </c>
      <c r="BX35">
        <f>SAM_working3!BX35</f>
        <v>9546454.5611527506</v>
      </c>
      <c r="BY35">
        <f>SAM_working3!BY35</f>
        <v>46521277.023570299</v>
      </c>
      <c r="BZ35">
        <f>SAM_working3!BZ35</f>
        <v>4505662.4683978697</v>
      </c>
      <c r="CA35">
        <f>SAM_working3!CA35</f>
        <v>726352.49419138802</v>
      </c>
      <c r="CB35">
        <f>SAM_working3!CB35</f>
        <v>9573646.8240491394</v>
      </c>
      <c r="CC35">
        <f>SAM_working3!CC35</f>
        <v>2341861.1484674099</v>
      </c>
      <c r="CD35">
        <f>SAM_working3!CD35</f>
        <v>24173923.472929399</v>
      </c>
      <c r="CE35">
        <f>SAM_working3!CE35</f>
        <v>8161890.4249896798</v>
      </c>
      <c r="CF35">
        <f>SAM_working3!CF35</f>
        <v>26416616.245349601</v>
      </c>
      <c r="CG35">
        <f>SAM_working3!CG35</f>
        <v>14463957.8493506</v>
      </c>
      <c r="CH35">
        <f>SAM_working3!CH35</f>
        <v>0</v>
      </c>
      <c r="CI35">
        <f>SAM_working3!CI35</f>
        <v>6411731.2454367597</v>
      </c>
      <c r="CJ35">
        <f>SAM_working3!CJ35</f>
        <v>0</v>
      </c>
      <c r="CK35">
        <f>SAM_working3!CK35</f>
        <v>0</v>
      </c>
      <c r="CL35">
        <f>SAM_working3!CL35</f>
        <v>0</v>
      </c>
      <c r="CM35">
        <f>SAM_working3!CM35</f>
        <v>0</v>
      </c>
      <c r="CN35">
        <f>SAM_working3!CN35</f>
        <v>0</v>
      </c>
      <c r="CO35">
        <f>SAM_working3!CO35</f>
        <v>52807119.787311301</v>
      </c>
      <c r="CP35">
        <f>SAM_working3!CP35</f>
        <v>78508776.886467904</v>
      </c>
      <c r="CQ35">
        <f>SAM_working3!CQ35</f>
        <v>68865909.348070204</v>
      </c>
      <c r="CR35">
        <f>SAM_working3!CR35</f>
        <v>65027396.534677804</v>
      </c>
      <c r="CS35">
        <f>SAM_working3!CS35</f>
        <v>171373322.450398</v>
      </c>
      <c r="CT35">
        <f>SAM_working3!CT35</f>
        <v>295405239.36364597</v>
      </c>
      <c r="CU35">
        <f>SAM_working3!CU35</f>
        <v>485393881.83499599</v>
      </c>
      <c r="CV35">
        <f>SAM_working3!CV35</f>
        <v>382116693.739375</v>
      </c>
      <c r="CW35">
        <f>SAM_working3!CW35</f>
        <v>1086961108.4047999</v>
      </c>
      <c r="CX35">
        <f>SAM_working3!CX35</f>
        <v>3169646.3732964201</v>
      </c>
      <c r="CY35">
        <f>SAM_working3!CY35</f>
        <v>29079849.771762699</v>
      </c>
      <c r="CZ35">
        <f>SAM_working3!CZ35</f>
        <v>19672481.480303299</v>
      </c>
      <c r="DA35">
        <f>SAM_working3!DA35</f>
        <v>35092711.214771502</v>
      </c>
      <c r="DB35">
        <f>SAM_working3!DB35</f>
        <v>18591513.086574402</v>
      </c>
      <c r="DC35">
        <f>SAM_working3!DC35</f>
        <v>134075617.797426</v>
      </c>
      <c r="DD35">
        <f>SAM_working3!DD35</f>
        <v>25578257.778955199</v>
      </c>
      <c r="DE35">
        <f>SAM_working3!DE35</f>
        <v>0</v>
      </c>
      <c r="DF35">
        <f>SAM_working3!DF35</f>
        <v>3271274228.5502601</v>
      </c>
      <c r="DG35">
        <f>SAM_working3!DG35</f>
        <v>37499998.398701198</v>
      </c>
      <c r="DH35">
        <f>SAM_working3!DH35</f>
        <v>5627566020.4168901</v>
      </c>
      <c r="DI35">
        <f>SAM_working3!DI35</f>
        <v>20177329640.033298</v>
      </c>
      <c r="DJ35">
        <f t="shared" si="0"/>
        <v>33468656921.62999</v>
      </c>
    </row>
    <row r="36" spans="1:114">
      <c r="A36" t="s">
        <v>35</v>
      </c>
      <c r="B36">
        <f>SAM_working3!B36</f>
        <v>705447831.77918804</v>
      </c>
      <c r="C36">
        <f>SAM_working3!C36</f>
        <v>2061373.4032402399</v>
      </c>
      <c r="D36">
        <f>SAM_working3!D36</f>
        <v>901158180.34970748</v>
      </c>
      <c r="E36">
        <f>SAM_working3!E36</f>
        <v>664165094.99676228</v>
      </c>
      <c r="F36">
        <f>SAM_working3!F36</f>
        <v>2000647538.1607201</v>
      </c>
      <c r="G36">
        <f>SAM_working3!G36</f>
        <v>7946154.1919646002</v>
      </c>
      <c r="H36">
        <f>SAM_working3!H36</f>
        <v>352739.55848411901</v>
      </c>
      <c r="I36">
        <f>SAM_working3!I36</f>
        <v>3140540.1324364999</v>
      </c>
      <c r="J36">
        <f>SAM_working3!J36</f>
        <v>409946452.11191303</v>
      </c>
      <c r="K36">
        <f>SAM_working3!K36</f>
        <v>131427753.017784</v>
      </c>
      <c r="L36">
        <f>SAM_working3!L36</f>
        <v>88275105.808831796</v>
      </c>
      <c r="M36">
        <f>SAM_working3!M36</f>
        <v>725889416.32830095</v>
      </c>
      <c r="N36">
        <f>SAM_working3!N36</f>
        <v>18100443847.573601</v>
      </c>
      <c r="O36">
        <f>SAM_working3!O36</f>
        <v>11483745809.5811</v>
      </c>
      <c r="P36">
        <f>SAM_working3!P36</f>
        <v>3530293725.6104598</v>
      </c>
      <c r="Q36">
        <f>SAM_working3!Q36</f>
        <v>111068427.09683999</v>
      </c>
      <c r="R36">
        <f>SAM_working3!R36</f>
        <v>96754436.029268995</v>
      </c>
      <c r="S36">
        <f>SAM_working3!S36</f>
        <v>327046188.115421</v>
      </c>
      <c r="T36">
        <f>SAM_working3!T36</f>
        <v>74956734.349721104</v>
      </c>
      <c r="U36">
        <f>SAM_working3!U36</f>
        <v>1282698409.2221799</v>
      </c>
      <c r="V36">
        <f>SAM_working3!V36</f>
        <v>1205252857.00843</v>
      </c>
      <c r="W36">
        <f>SAM_working3!W36</f>
        <v>519777318.71478301</v>
      </c>
      <c r="X36">
        <f>SAM_working3!X36</f>
        <v>4153602939.4082699</v>
      </c>
      <c r="Y36">
        <f>SAM_working3!Y36</f>
        <v>8225392532.0052299</v>
      </c>
      <c r="Z36">
        <f>SAM_working3!Z36</f>
        <v>1655238654.1331501</v>
      </c>
      <c r="AA36">
        <f>SAM_working3!AA36</f>
        <v>939850817.08482897</v>
      </c>
      <c r="AB36">
        <f>SAM_working3!AB36</f>
        <v>1300775887.9082899</v>
      </c>
      <c r="AC36">
        <f>SAM_working3!AC36</f>
        <v>2880067418.8466601</v>
      </c>
      <c r="AD36">
        <f>SAM_working3!AD36</f>
        <v>3208999734.5202198</v>
      </c>
      <c r="AE36">
        <f>SAM_working3!AE36</f>
        <v>16747353614.8543</v>
      </c>
      <c r="AF36">
        <f>SAM_working3!AF36</f>
        <v>2337823495.7017999</v>
      </c>
      <c r="AG36">
        <f>SAM_working3!AG36</f>
        <v>16559966256.989</v>
      </c>
      <c r="AH36">
        <f>SAM_working3!AH36</f>
        <v>711340356.80659902</v>
      </c>
      <c r="AI36">
        <f>SAM_working3!AI36</f>
        <v>3098726606.8610601</v>
      </c>
      <c r="AJ36">
        <f>SAM_working3!AJ36</f>
        <v>9927888642.5999508</v>
      </c>
      <c r="AK36">
        <f>SAM_working3!AK36</f>
        <v>475346216.29792303</v>
      </c>
      <c r="AL36">
        <f>SAM_working3!AL36</f>
        <v>46704365.0309444</v>
      </c>
      <c r="AM36">
        <f>SAM_working3!AM36</f>
        <v>80857803.170380503</v>
      </c>
      <c r="AN36">
        <f>SAM_working3!AN36</f>
        <v>361556625.70055801</v>
      </c>
      <c r="AO36">
        <f>SAM_working3!AO36</f>
        <v>110544180.072952</v>
      </c>
      <c r="AP36">
        <f>SAM_working3!AP36</f>
        <v>80321567.440769807</v>
      </c>
      <c r="AQ36">
        <f>SAM_working3!AQ36</f>
        <v>243546400.288176</v>
      </c>
      <c r="AR36">
        <f>SAM_working3!AR36</f>
        <v>341619316.51030701</v>
      </c>
      <c r="AS36">
        <f>SAM_working3!AS36</f>
        <v>289634954.420138</v>
      </c>
      <c r="AT36">
        <f>SAM_working3!AT36</f>
        <v>456974127.41084498</v>
      </c>
      <c r="AU36">
        <f>SAM_working3!AU36</f>
        <v>162133694.961824</v>
      </c>
      <c r="AV36">
        <f>SAM_working3!AV36</f>
        <v>174234165.403413</v>
      </c>
      <c r="AW36">
        <f>SAM_working3!AW36</f>
        <v>1754894596.6069</v>
      </c>
      <c r="AX36">
        <f>SAM_working3!AX36</f>
        <v>407806334.37520301</v>
      </c>
      <c r="AY36">
        <f>SAM_working3!AY36</f>
        <v>64764848.505491696</v>
      </c>
      <c r="AZ36">
        <f>SAM_working3!AZ36</f>
        <v>114192356.11376099</v>
      </c>
      <c r="BA36">
        <f>SAM_working3!BA36</f>
        <v>147491809.184944</v>
      </c>
      <c r="BB36">
        <f>SAM_working3!BB36</f>
        <v>431347137.93820697</v>
      </c>
      <c r="BC36">
        <f>SAM_working3!BC36</f>
        <v>2385083388.9181399</v>
      </c>
      <c r="BD36">
        <f>SAM_working3!BD36</f>
        <v>84594200.264200702</v>
      </c>
      <c r="BE36">
        <f>SAM_working3!BE36</f>
        <v>536700415.505647</v>
      </c>
      <c r="BF36">
        <f>SAM_working3!BF36</f>
        <v>1205128162.0132799</v>
      </c>
      <c r="BG36">
        <f>SAM_working3!BG36</f>
        <v>665028930.51306701</v>
      </c>
      <c r="BH36">
        <f>SAM_working3!BH36</f>
        <v>701888967.45330095</v>
      </c>
      <c r="BI36">
        <f>SAM_working3!BI36</f>
        <v>126196795.604819</v>
      </c>
      <c r="BJ36">
        <f>SAM_working3!BJ36</f>
        <v>377281449.90052301</v>
      </c>
      <c r="BK36">
        <f>SAM_working3!BK36</f>
        <v>132681428.81099001</v>
      </c>
      <c r="BL36">
        <f>SAM_working3!BL36</f>
        <v>88992627.805802703</v>
      </c>
      <c r="BM36">
        <f>SAM_working3!BM36</f>
        <v>118711625.725683</v>
      </c>
      <c r="BN36">
        <f>SAM_working3!BN36</f>
        <v>1715092175.34358</v>
      </c>
      <c r="BO36">
        <f>SAM_working3!BO36</f>
        <v>2702179760.8557301</v>
      </c>
      <c r="BP36">
        <f>SAM_working3!BP36</f>
        <v>193439763.402924</v>
      </c>
      <c r="BQ36">
        <f>SAM_working3!BQ36</f>
        <v>5050760859.2235699</v>
      </c>
      <c r="BR36">
        <f>SAM_working3!BR36</f>
        <v>594934449.60994196</v>
      </c>
      <c r="BS36">
        <f>SAM_working3!BS36</f>
        <v>2132962374.5092599</v>
      </c>
      <c r="BT36">
        <f>SAM_working3!BT36</f>
        <v>656425548.81840396</v>
      </c>
      <c r="BU36">
        <f>SAM_working3!BU36</f>
        <v>626458389.52085996</v>
      </c>
      <c r="BV36">
        <f>SAM_working3!BV36</f>
        <v>5831132936.9410496</v>
      </c>
      <c r="BW36">
        <f>SAM_working3!BW36</f>
        <v>2814778589.9298401</v>
      </c>
      <c r="BX36">
        <f>SAM_working3!BX36</f>
        <v>538246093.48433697</v>
      </c>
      <c r="BY36">
        <f>SAM_working3!BY36</f>
        <v>1346498258.7885201</v>
      </c>
      <c r="BZ36">
        <f>SAM_working3!BZ36</f>
        <v>108035579.322574</v>
      </c>
      <c r="CA36">
        <f>SAM_working3!CA36</f>
        <v>40183912.0261712</v>
      </c>
      <c r="CB36">
        <f>SAM_working3!CB36</f>
        <v>605459861.12939799</v>
      </c>
      <c r="CC36">
        <f>SAM_working3!CC36</f>
        <v>472116267.30520701</v>
      </c>
      <c r="CD36">
        <f>SAM_working3!CD36</f>
        <v>5222338109.7263203</v>
      </c>
      <c r="CE36">
        <f>SAM_working3!CE36</f>
        <v>2658019386.1156201</v>
      </c>
      <c r="CF36">
        <f>SAM_working3!CF36</f>
        <v>541986047.75276899</v>
      </c>
      <c r="CG36">
        <f>SAM_working3!CG36</f>
        <v>548115455.86395705</v>
      </c>
      <c r="CH36">
        <f>SAM_working3!CH36</f>
        <v>0</v>
      </c>
      <c r="CI36">
        <f>SAM_working3!CI36</f>
        <v>2619824707.0977502</v>
      </c>
      <c r="CJ36">
        <f>SAM_working3!CJ36</f>
        <v>0</v>
      </c>
      <c r="CK36">
        <f>SAM_working3!CK36</f>
        <v>0</v>
      </c>
      <c r="CL36">
        <f>SAM_working3!CL36</f>
        <v>0</v>
      </c>
      <c r="CM36">
        <f>SAM_working3!CM36</f>
        <v>0</v>
      </c>
      <c r="CN36">
        <f>SAM_working3!CN36</f>
        <v>0</v>
      </c>
      <c r="CO36">
        <f>SAM_working3!CO36</f>
        <v>3373060381.4389801</v>
      </c>
      <c r="CP36">
        <f>SAM_working3!CP36</f>
        <v>4230406030.3887401</v>
      </c>
      <c r="CQ36">
        <f>SAM_working3!CQ36</f>
        <v>3515707000.4918098</v>
      </c>
      <c r="CR36">
        <f>SAM_working3!CR36</f>
        <v>4071033598.8407698</v>
      </c>
      <c r="CS36">
        <f>SAM_working3!CS36</f>
        <v>10021866981.9781</v>
      </c>
      <c r="CT36">
        <f>SAM_working3!CT36</f>
        <v>12302337600.4666</v>
      </c>
      <c r="CU36">
        <f>SAM_working3!CU36</f>
        <v>20344039701.716999</v>
      </c>
      <c r="CV36">
        <f>SAM_working3!CV36</f>
        <v>15580127539.4806</v>
      </c>
      <c r="CW36">
        <f>SAM_working3!CW36</f>
        <v>32866439221.301201</v>
      </c>
      <c r="CX36">
        <f>SAM_working3!CX36</f>
        <v>256437892.36308101</v>
      </c>
      <c r="CY36">
        <f>SAM_working3!CY36</f>
        <v>6021827773.0803003</v>
      </c>
      <c r="CZ36">
        <f>SAM_working3!CZ36</f>
        <v>525546420.67410803</v>
      </c>
      <c r="DA36">
        <f>SAM_working3!DA36</f>
        <v>4995123847.07199</v>
      </c>
      <c r="DB36">
        <f>SAM_working3!DB36</f>
        <v>1778481137.8309</v>
      </c>
      <c r="DC36">
        <f>SAM_working3!DC36</f>
        <v>4091741101.7128201</v>
      </c>
      <c r="DD36">
        <f>SAM_working3!DD36</f>
        <v>1364551597.9883499</v>
      </c>
      <c r="DE36">
        <f>SAM_working3!DE36</f>
        <v>0</v>
      </c>
      <c r="DF36">
        <f>SAM_working3!DF36</f>
        <v>508241671.12026799</v>
      </c>
      <c r="DG36">
        <f>SAM_working3!DG36</f>
        <v>1524867269.7177999</v>
      </c>
      <c r="DH36">
        <f>SAM_working3!DH36</f>
        <v>28425291559.5723</v>
      </c>
      <c r="DI36">
        <f>SAM_working3!DI36</f>
        <v>31510186179.972</v>
      </c>
      <c r="DJ36">
        <f t="shared" si="0"/>
        <v>350612084416.78406</v>
      </c>
    </row>
    <row r="37" spans="1:114">
      <c r="A37" t="s">
        <v>36</v>
      </c>
      <c r="B37">
        <f>SAM_working3!B37</f>
        <v>10102.256997258301</v>
      </c>
      <c r="C37">
        <f>SAM_working3!C37</f>
        <v>0</v>
      </c>
      <c r="D37">
        <f>SAM_working3!D37</f>
        <v>1661.91547578313</v>
      </c>
      <c r="E37">
        <f>SAM_working3!E37</f>
        <v>1551.84145762096</v>
      </c>
      <c r="F37">
        <f>SAM_working3!F37</f>
        <v>589901.70931385201</v>
      </c>
      <c r="G37">
        <f>SAM_working3!G37</f>
        <v>0</v>
      </c>
      <c r="H37">
        <f>SAM_working3!H37</f>
        <v>1590.36216007863</v>
      </c>
      <c r="I37">
        <f>SAM_working3!I37</f>
        <v>0</v>
      </c>
      <c r="J37">
        <f>SAM_working3!J37</f>
        <v>4236172.4238142399</v>
      </c>
      <c r="K37">
        <f>SAM_working3!K37</f>
        <v>5222249.1964942599</v>
      </c>
      <c r="L37">
        <f>SAM_working3!L37</f>
        <v>1767443.91086762</v>
      </c>
      <c r="M37">
        <f>SAM_working3!M37</f>
        <v>657656.12454018102</v>
      </c>
      <c r="N37">
        <f>SAM_working3!N37</f>
        <v>243221233.915382</v>
      </c>
      <c r="O37">
        <f>SAM_working3!O37</f>
        <v>72772921.670578793</v>
      </c>
      <c r="P37">
        <f>SAM_working3!P37</f>
        <v>86447726.924234703</v>
      </c>
      <c r="Q37">
        <f>SAM_working3!Q37</f>
        <v>50847.359835962801</v>
      </c>
      <c r="R37">
        <f>SAM_working3!R37</f>
        <v>346220.09095170099</v>
      </c>
      <c r="S37">
        <f>SAM_working3!S37</f>
        <v>0</v>
      </c>
      <c r="T37">
        <f>SAM_working3!T37</f>
        <v>0</v>
      </c>
      <c r="U37">
        <f>SAM_working3!U37</f>
        <v>24758791.541007198</v>
      </c>
      <c r="V37">
        <f>SAM_working3!V37</f>
        <v>22239321.115005601</v>
      </c>
      <c r="W37">
        <f>SAM_working3!W37</f>
        <v>4488158.2005597502</v>
      </c>
      <c r="X37">
        <f>SAM_working3!X37</f>
        <v>1950387.6050720101</v>
      </c>
      <c r="Y37">
        <f>SAM_working3!Y37</f>
        <v>44360018.139648698</v>
      </c>
      <c r="Z37">
        <f>SAM_working3!Z37</f>
        <v>7818882.0935808998</v>
      </c>
      <c r="AA37">
        <f>SAM_working3!AA37</f>
        <v>15855646.452278901</v>
      </c>
      <c r="AB37">
        <f>SAM_working3!AB37</f>
        <v>4691406.86616241</v>
      </c>
      <c r="AC37">
        <f>SAM_working3!AC37</f>
        <v>34841279.394447103</v>
      </c>
      <c r="AD37">
        <f>SAM_working3!AD37</f>
        <v>78951234.192807302</v>
      </c>
      <c r="AE37">
        <f>SAM_working3!AE37</f>
        <v>69693164.296480194</v>
      </c>
      <c r="AF37">
        <f>SAM_working3!AF37</f>
        <v>754062.54594139603</v>
      </c>
      <c r="AG37">
        <f>SAM_working3!AG37</f>
        <v>136888823.98017001</v>
      </c>
      <c r="AH37">
        <f>SAM_working3!AH37</f>
        <v>10328258.443477999</v>
      </c>
      <c r="AI37">
        <f>SAM_working3!AI37</f>
        <v>43159364.107215203</v>
      </c>
      <c r="AJ37">
        <f>SAM_working3!AJ37</f>
        <v>4018296.3493561498</v>
      </c>
      <c r="AK37">
        <f>SAM_working3!AK37</f>
        <v>30735603.999169301</v>
      </c>
      <c r="AL37">
        <f>SAM_working3!AL37</f>
        <v>1435588.64310162</v>
      </c>
      <c r="AM37">
        <f>SAM_working3!AM37</f>
        <v>13404479.7770939</v>
      </c>
      <c r="AN37">
        <f>SAM_working3!AN37</f>
        <v>51713697.2206707</v>
      </c>
      <c r="AO37">
        <f>SAM_working3!AO37</f>
        <v>18688427.909956399</v>
      </c>
      <c r="AP37">
        <f>SAM_working3!AP37</f>
        <v>3658749.7369349701</v>
      </c>
      <c r="AQ37">
        <f>SAM_working3!AQ37</f>
        <v>3342834.81417449</v>
      </c>
      <c r="AR37">
        <f>SAM_working3!AR37</f>
        <v>10395067.6590288</v>
      </c>
      <c r="AS37">
        <f>SAM_working3!AS37</f>
        <v>12358704.612810099</v>
      </c>
      <c r="AT37">
        <f>SAM_working3!AT37</f>
        <v>0</v>
      </c>
      <c r="AU37">
        <f>SAM_working3!AU37</f>
        <v>331090.59888600401</v>
      </c>
      <c r="AV37">
        <f>SAM_working3!AV37</f>
        <v>2712244.9613995398</v>
      </c>
      <c r="AW37">
        <f>SAM_working3!AW37</f>
        <v>177152620.49870899</v>
      </c>
      <c r="AX37">
        <f>SAM_working3!AX37</f>
        <v>1303392.6355683799</v>
      </c>
      <c r="AY37">
        <f>SAM_working3!AY37</f>
        <v>8047.6802094633304</v>
      </c>
      <c r="AZ37">
        <f>SAM_working3!AZ37</f>
        <v>441825.82475822698</v>
      </c>
      <c r="BA37">
        <f>SAM_working3!BA37</f>
        <v>314707.69326773298</v>
      </c>
      <c r="BB37">
        <f>SAM_working3!BB37</f>
        <v>5757381.5262491005</v>
      </c>
      <c r="BC37">
        <f>SAM_working3!BC37</f>
        <v>3829996.0895541599</v>
      </c>
      <c r="BD37">
        <f>SAM_working3!BD37</f>
        <v>5254704.6434602896</v>
      </c>
      <c r="BE37">
        <f>SAM_working3!BE37</f>
        <v>322044.25563383102</v>
      </c>
      <c r="BF37">
        <f>SAM_working3!BF37</f>
        <v>5824391.2111081304</v>
      </c>
      <c r="BG37">
        <f>SAM_working3!BG37</f>
        <v>2112511.4914633199</v>
      </c>
      <c r="BH37">
        <f>SAM_working3!BH37</f>
        <v>391022.98872100801</v>
      </c>
      <c r="BI37">
        <f>SAM_working3!BI37</f>
        <v>904437.36427314801</v>
      </c>
      <c r="BJ37">
        <f>SAM_working3!BJ37</f>
        <v>1003147.19109403</v>
      </c>
      <c r="BK37">
        <f>SAM_working3!BK37</f>
        <v>1605695.72628431</v>
      </c>
      <c r="BL37">
        <f>SAM_working3!BL37</f>
        <v>586769.80566859199</v>
      </c>
      <c r="BM37">
        <f>SAM_working3!BM37</f>
        <v>0</v>
      </c>
      <c r="BN37">
        <f>SAM_working3!BN37</f>
        <v>80968559.572530299</v>
      </c>
      <c r="BO37">
        <f>SAM_working3!BO37</f>
        <v>59828766.178502597</v>
      </c>
      <c r="BP37">
        <f>SAM_working3!BP37</f>
        <v>0</v>
      </c>
      <c r="BQ37">
        <f>SAM_working3!BQ37</f>
        <v>85558768.419525102</v>
      </c>
      <c r="BR37">
        <f>SAM_working3!BR37</f>
        <v>0</v>
      </c>
      <c r="BS37">
        <f>SAM_working3!BS37</f>
        <v>281520470.369497</v>
      </c>
      <c r="BT37">
        <f>SAM_working3!BT37</f>
        <v>9855773.6689832304</v>
      </c>
      <c r="BU37">
        <f>SAM_working3!BU37</f>
        <v>315550.71649937099</v>
      </c>
      <c r="BV37">
        <f>SAM_working3!BV37</f>
        <v>291510.40517843701</v>
      </c>
      <c r="BW37">
        <f>SAM_working3!BW37</f>
        <v>115325.842985241</v>
      </c>
      <c r="BX37">
        <f>SAM_working3!BX37</f>
        <v>10245.3453854374</v>
      </c>
      <c r="BY37">
        <f>SAM_working3!BY37</f>
        <v>190498.496592487</v>
      </c>
      <c r="BZ37">
        <f>SAM_working3!BZ37</f>
        <v>923078.70231417497</v>
      </c>
      <c r="CA37">
        <f>SAM_working3!CA37</f>
        <v>14317.277244687501</v>
      </c>
      <c r="CB37">
        <f>SAM_working3!CB37</f>
        <v>1966036.4509034499</v>
      </c>
      <c r="CC37">
        <f>SAM_working3!CC37</f>
        <v>5648240.3993682396</v>
      </c>
      <c r="CD37">
        <f>SAM_working3!CD37</f>
        <v>20030371.0216421</v>
      </c>
      <c r="CE37">
        <f>SAM_working3!CE37</f>
        <v>874769266.19961095</v>
      </c>
      <c r="CF37">
        <f>SAM_working3!CF37</f>
        <v>26217868.145266999</v>
      </c>
      <c r="CG37">
        <f>SAM_working3!CG37</f>
        <v>51486498.473988697</v>
      </c>
      <c r="CH37">
        <f>SAM_working3!CH37</f>
        <v>0</v>
      </c>
      <c r="CI37">
        <f>SAM_working3!CI37</f>
        <v>563412.66206952406</v>
      </c>
      <c r="CJ37">
        <f>SAM_working3!CJ37</f>
        <v>0</v>
      </c>
      <c r="CK37">
        <f>SAM_working3!CK37</f>
        <v>0</v>
      </c>
      <c r="CL37">
        <f>SAM_working3!CL37</f>
        <v>0</v>
      </c>
      <c r="CM37">
        <f>SAM_working3!CM37</f>
        <v>0</v>
      </c>
      <c r="CN37">
        <f>SAM_working3!CN37</f>
        <v>0</v>
      </c>
      <c r="CO37">
        <f>SAM_working3!CO37</f>
        <v>1283457247.86866</v>
      </c>
      <c r="CP37">
        <f>SAM_working3!CP37</f>
        <v>1566395125.2054</v>
      </c>
      <c r="CQ37">
        <f>SAM_working3!CQ37</f>
        <v>1333491739.0086601</v>
      </c>
      <c r="CR37">
        <f>SAM_working3!CR37</f>
        <v>1528504031.3462601</v>
      </c>
      <c r="CS37">
        <f>SAM_working3!CS37</f>
        <v>3789040413.26794</v>
      </c>
      <c r="CT37">
        <f>SAM_working3!CT37</f>
        <v>4966686545.7306099</v>
      </c>
      <c r="CU37">
        <f>SAM_working3!CU37</f>
        <v>8181359850.8888798</v>
      </c>
      <c r="CV37">
        <f>SAM_working3!CV37</f>
        <v>6744926414.1979303</v>
      </c>
      <c r="CW37">
        <f>SAM_working3!CW37</f>
        <v>14337428966.2404</v>
      </c>
      <c r="CX37">
        <f>SAM_working3!CX37</f>
        <v>55170.867078543401</v>
      </c>
      <c r="CY37">
        <f>SAM_working3!CY37</f>
        <v>0</v>
      </c>
      <c r="CZ37">
        <f>SAM_working3!CZ37</f>
        <v>0</v>
      </c>
      <c r="DA37">
        <f>SAM_working3!DA37</f>
        <v>301427.45119191002</v>
      </c>
      <c r="DB37">
        <f>SAM_working3!DB37</f>
        <v>891595.95235080097</v>
      </c>
      <c r="DC37">
        <f>SAM_working3!DC37</f>
        <v>51744.416221650499</v>
      </c>
      <c r="DD37">
        <f>SAM_working3!DD37</f>
        <v>0</v>
      </c>
      <c r="DE37">
        <f>SAM_working3!DE37</f>
        <v>0</v>
      </c>
      <c r="DF37">
        <f>SAM_working3!DF37</f>
        <v>19718511.958520401</v>
      </c>
      <c r="DG37">
        <f>SAM_working3!DG37</f>
        <v>0</v>
      </c>
      <c r="DH37">
        <f>SAM_working3!DH37</f>
        <v>0</v>
      </c>
      <c r="DI37">
        <f>SAM_working3!DI37</f>
        <v>246718.50455299401</v>
      </c>
      <c r="DJ37">
        <f t="shared" si="0"/>
        <v>46528543622.837318</v>
      </c>
    </row>
    <row r="38" spans="1:114">
      <c r="A38" t="s">
        <v>37</v>
      </c>
      <c r="B38">
        <f>SAM_working3!B38</f>
        <v>1722.9288609338801</v>
      </c>
      <c r="C38">
        <f>SAM_working3!C38</f>
        <v>0</v>
      </c>
      <c r="D38">
        <f>SAM_working3!D38</f>
        <v>2924.1189368993</v>
      </c>
      <c r="E38">
        <f>SAM_working3!E38</f>
        <v>2730.4451155415099</v>
      </c>
      <c r="F38">
        <f>SAM_working3!F38</f>
        <v>5974.6602125450399</v>
      </c>
      <c r="G38">
        <f>SAM_working3!G38</f>
        <v>0</v>
      </c>
      <c r="H38">
        <f>SAM_working3!H38</f>
        <v>0</v>
      </c>
      <c r="I38">
        <f>SAM_working3!I38</f>
        <v>0</v>
      </c>
      <c r="J38">
        <f>SAM_working3!J38</f>
        <v>64046.124983166301</v>
      </c>
      <c r="K38">
        <f>SAM_working3!K38</f>
        <v>4406.9346433727096</v>
      </c>
      <c r="L38">
        <f>SAM_working3!L38</f>
        <v>1368.4782121002099</v>
      </c>
      <c r="M38">
        <f>SAM_working3!M38</f>
        <v>143571.81612716301</v>
      </c>
      <c r="N38">
        <f>SAM_working3!N38</f>
        <v>189367914.32384101</v>
      </c>
      <c r="O38">
        <f>SAM_working3!O38</f>
        <v>3449618.9094023202</v>
      </c>
      <c r="P38">
        <f>SAM_working3!P38</f>
        <v>3179532.7243817202</v>
      </c>
      <c r="Q38">
        <f>SAM_working3!Q38</f>
        <v>0</v>
      </c>
      <c r="R38">
        <f>SAM_working3!R38</f>
        <v>360192.950207469</v>
      </c>
      <c r="S38">
        <f>SAM_working3!S38</f>
        <v>0</v>
      </c>
      <c r="T38">
        <f>SAM_working3!T38</f>
        <v>0</v>
      </c>
      <c r="U38">
        <f>SAM_working3!U38</f>
        <v>6774052.7592278197</v>
      </c>
      <c r="V38">
        <f>SAM_working3!V38</f>
        <v>472638.85975732899</v>
      </c>
      <c r="W38">
        <f>SAM_working3!W38</f>
        <v>25540163.839258298</v>
      </c>
      <c r="X38">
        <f>SAM_working3!X38</f>
        <v>3186305.26053571</v>
      </c>
      <c r="Y38">
        <f>SAM_working3!Y38</f>
        <v>15942940.2696817</v>
      </c>
      <c r="Z38">
        <f>SAM_working3!Z38</f>
        <v>493063.994693488</v>
      </c>
      <c r="AA38">
        <f>SAM_working3!AA38</f>
        <v>9474.8187513631092</v>
      </c>
      <c r="AB38">
        <f>SAM_working3!AB38</f>
        <v>19552.266521514</v>
      </c>
      <c r="AC38">
        <f>SAM_working3!AC38</f>
        <v>1009760.5184121</v>
      </c>
      <c r="AD38">
        <f>SAM_working3!AD38</f>
        <v>2806672.8952198001</v>
      </c>
      <c r="AE38">
        <f>SAM_working3!AE38</f>
        <v>4461580.6240699096</v>
      </c>
      <c r="AF38">
        <f>SAM_working3!AF38</f>
        <v>2200743.5584514602</v>
      </c>
      <c r="AG38">
        <f>SAM_working3!AG38</f>
        <v>1311243.59331285</v>
      </c>
      <c r="AH38">
        <f>SAM_working3!AH38</f>
        <v>1852249.9586003199</v>
      </c>
      <c r="AI38">
        <f>SAM_working3!AI38</f>
        <v>6374280.7488630097</v>
      </c>
      <c r="AJ38">
        <f>SAM_working3!AJ38</f>
        <v>15758694.044903301</v>
      </c>
      <c r="AK38">
        <f>SAM_working3!AK38</f>
        <v>3784727.6030365401</v>
      </c>
      <c r="AL38">
        <f>SAM_working3!AL38</f>
        <v>255835.844501552</v>
      </c>
      <c r="AM38">
        <f>SAM_working3!AM38</f>
        <v>338728.85157110897</v>
      </c>
      <c r="AN38">
        <f>SAM_working3!AN38</f>
        <v>1733633.3226630499</v>
      </c>
      <c r="AO38">
        <f>SAM_working3!AO38</f>
        <v>572906.00081522204</v>
      </c>
      <c r="AP38">
        <f>SAM_working3!AP38</f>
        <v>633853.90699434699</v>
      </c>
      <c r="AQ38">
        <f>SAM_working3!AQ38</f>
        <v>563718.16658322804</v>
      </c>
      <c r="AR38">
        <f>SAM_working3!AR38</f>
        <v>2163089.7818231499</v>
      </c>
      <c r="AS38">
        <f>SAM_working3!AS38</f>
        <v>4914188.4738136502</v>
      </c>
      <c r="AT38">
        <f>SAM_working3!AT38</f>
        <v>0</v>
      </c>
      <c r="AU38">
        <f>SAM_working3!AU38</f>
        <v>24207.890591024101</v>
      </c>
      <c r="AV38">
        <f>SAM_working3!AV38</f>
        <v>4772160.1782430802</v>
      </c>
      <c r="AW38">
        <f>SAM_working3!AW38</f>
        <v>2181390.61565866</v>
      </c>
      <c r="AX38">
        <f>SAM_working3!AX38</f>
        <v>4893.7128779510704</v>
      </c>
      <c r="AY38">
        <f>SAM_working3!AY38</f>
        <v>225367.310643948</v>
      </c>
      <c r="AZ38">
        <f>SAM_working3!AZ38</f>
        <v>44662.866426472603</v>
      </c>
      <c r="BA38">
        <f>SAM_working3!BA38</f>
        <v>390507.49568986602</v>
      </c>
      <c r="BB38">
        <f>SAM_working3!BB38</f>
        <v>6211.3142199937702</v>
      </c>
      <c r="BC38">
        <f>SAM_working3!BC38</f>
        <v>417814.95121767803</v>
      </c>
      <c r="BD38">
        <f>SAM_working3!BD38</f>
        <v>478889.86063238</v>
      </c>
      <c r="BE38">
        <f>SAM_working3!BE38</f>
        <v>0</v>
      </c>
      <c r="BF38">
        <f>SAM_working3!BF38</f>
        <v>80615.261709471801</v>
      </c>
      <c r="BG38">
        <f>SAM_working3!BG38</f>
        <v>1171328.5105256201</v>
      </c>
      <c r="BH38">
        <f>SAM_working3!BH38</f>
        <v>7927719.60130197</v>
      </c>
      <c r="BI38">
        <f>SAM_working3!BI38</f>
        <v>1523394.4338495999</v>
      </c>
      <c r="BJ38">
        <f>SAM_working3!BJ38</f>
        <v>6642329.2137161102</v>
      </c>
      <c r="BK38">
        <f>SAM_working3!BK38</f>
        <v>2501546.5455315402</v>
      </c>
      <c r="BL38">
        <f>SAM_working3!BL38</f>
        <v>526103.968339368</v>
      </c>
      <c r="BM38">
        <f>SAM_working3!BM38</f>
        <v>0</v>
      </c>
      <c r="BN38">
        <f>SAM_working3!BN38</f>
        <v>59225656.281515799</v>
      </c>
      <c r="BO38">
        <f>SAM_working3!BO38</f>
        <v>915802.82817285298</v>
      </c>
      <c r="BP38">
        <f>SAM_working3!BP38</f>
        <v>0</v>
      </c>
      <c r="BQ38">
        <f>SAM_working3!BQ38</f>
        <v>13181230.7406669</v>
      </c>
      <c r="BR38">
        <f>SAM_working3!BR38</f>
        <v>0</v>
      </c>
      <c r="BS38">
        <f>SAM_working3!BS38</f>
        <v>15345874.665250299</v>
      </c>
      <c r="BT38">
        <f>SAM_working3!BT38</f>
        <v>427037.03469520999</v>
      </c>
      <c r="BU38">
        <f>SAM_working3!BU38</f>
        <v>3876225.8746207198</v>
      </c>
      <c r="BV38">
        <f>SAM_working3!BV38</f>
        <v>10933825.6318953</v>
      </c>
      <c r="BW38">
        <f>SAM_working3!BW38</f>
        <v>2844350.9342268598</v>
      </c>
      <c r="BX38">
        <f>SAM_working3!BX38</f>
        <v>2378815.6428051498</v>
      </c>
      <c r="BY38">
        <f>SAM_working3!BY38</f>
        <v>4618475.2670823298</v>
      </c>
      <c r="BZ38">
        <f>SAM_working3!BZ38</f>
        <v>4617.5379585248802</v>
      </c>
      <c r="CA38">
        <f>SAM_working3!CA38</f>
        <v>270107.76176006201</v>
      </c>
      <c r="CB38">
        <f>SAM_working3!CB38</f>
        <v>473888.84845634497</v>
      </c>
      <c r="CC38">
        <f>SAM_working3!CC38</f>
        <v>36779579.4734741</v>
      </c>
      <c r="CD38">
        <f>SAM_working3!CD38</f>
        <v>106012554.92056</v>
      </c>
      <c r="CE38">
        <f>SAM_working3!CE38</f>
        <v>34726638.484032102</v>
      </c>
      <c r="CF38">
        <f>SAM_working3!CF38</f>
        <v>2272125.9375639502</v>
      </c>
      <c r="CG38">
        <f>SAM_working3!CG38</f>
        <v>3826599.71888672</v>
      </c>
      <c r="CH38">
        <f>SAM_working3!CH38</f>
        <v>0</v>
      </c>
      <c r="CI38">
        <f>SAM_working3!CI38</f>
        <v>0</v>
      </c>
      <c r="CJ38">
        <f>SAM_working3!CJ38</f>
        <v>0</v>
      </c>
      <c r="CK38">
        <f>SAM_working3!CK38</f>
        <v>0</v>
      </c>
      <c r="CL38">
        <f>SAM_working3!CL38</f>
        <v>0</v>
      </c>
      <c r="CM38">
        <f>SAM_working3!CM38</f>
        <v>0</v>
      </c>
      <c r="CN38">
        <f>SAM_working3!CN38</f>
        <v>0</v>
      </c>
      <c r="CO38">
        <f>SAM_working3!CO38</f>
        <v>451885985.36786598</v>
      </c>
      <c r="CP38">
        <f>SAM_working3!CP38</f>
        <v>551534590.46451795</v>
      </c>
      <c r="CQ38">
        <f>SAM_working3!CQ38</f>
        <v>469535297.281358</v>
      </c>
      <c r="CR38">
        <f>SAM_working3!CR38</f>
        <v>538994679.30756795</v>
      </c>
      <c r="CS38">
        <f>SAM_working3!CS38</f>
        <v>1336127573.7673299</v>
      </c>
      <c r="CT38">
        <f>SAM_working3!CT38</f>
        <v>1750601874.7486401</v>
      </c>
      <c r="CU38">
        <f>SAM_working3!CU38</f>
        <v>2885283902.9976201</v>
      </c>
      <c r="CV38">
        <f>SAM_working3!CV38</f>
        <v>2378479690.3607702</v>
      </c>
      <c r="CW38">
        <f>SAM_working3!CW38</f>
        <v>5054899035.3322401</v>
      </c>
      <c r="CX38">
        <f>SAM_working3!CX38</f>
        <v>589038.42213447404</v>
      </c>
      <c r="CY38">
        <f>SAM_working3!CY38</f>
        <v>106581.878433918</v>
      </c>
      <c r="CZ38">
        <f>SAM_working3!CZ38</f>
        <v>0</v>
      </c>
      <c r="DA38">
        <f>SAM_working3!DA38</f>
        <v>1163862.1695592001</v>
      </c>
      <c r="DB38">
        <f>SAM_working3!DB38</f>
        <v>6160871.4526361097</v>
      </c>
      <c r="DC38">
        <f>SAM_working3!DC38</f>
        <v>449919.53481006599</v>
      </c>
      <c r="DD38">
        <f>SAM_working3!DD38</f>
        <v>0</v>
      </c>
      <c r="DE38">
        <f>SAM_working3!DE38</f>
        <v>0</v>
      </c>
      <c r="DF38">
        <f>SAM_working3!DF38</f>
        <v>8645329.1950810701</v>
      </c>
      <c r="DG38">
        <f>SAM_working3!DG38</f>
        <v>0</v>
      </c>
      <c r="DH38">
        <f>SAM_working3!DH38</f>
        <v>0</v>
      </c>
      <c r="DI38">
        <f>SAM_working3!DI38</f>
        <v>1128791586.15083</v>
      </c>
      <c r="DJ38">
        <f t="shared" si="0"/>
        <v>17190040474.12318</v>
      </c>
    </row>
    <row r="39" spans="1:114">
      <c r="A39" t="s">
        <v>38</v>
      </c>
      <c r="B39">
        <f>SAM_working3!B39</f>
        <v>46812.145774868201</v>
      </c>
      <c r="C39">
        <f>SAM_working3!C39</f>
        <v>154048.37618438635</v>
      </c>
      <c r="D39">
        <v>100</v>
      </c>
      <c r="E39">
        <v>100</v>
      </c>
      <c r="F39">
        <f>SAM_working3!F39</f>
        <v>366230.95564372803</v>
      </c>
      <c r="G39">
        <f>SAM_working3!G39</f>
        <v>0</v>
      </c>
      <c r="H39">
        <f>SAM_working3!H39</f>
        <v>0</v>
      </c>
      <c r="I39">
        <f>SAM_working3!I39</f>
        <v>0</v>
      </c>
      <c r="J39">
        <f>SAM_working3!J39</f>
        <v>1271834.20470208</v>
      </c>
      <c r="K39">
        <f>SAM_working3!K39</f>
        <v>75355.624882849093</v>
      </c>
      <c r="L39">
        <f>SAM_working3!L39</f>
        <v>30533.764198617198</v>
      </c>
      <c r="M39">
        <f>SAM_working3!M39</f>
        <v>541574.37183834706</v>
      </c>
      <c r="N39">
        <f>SAM_working3!N39</f>
        <v>11252579626.287901</v>
      </c>
      <c r="O39">
        <f>SAM_working3!O39</f>
        <v>57381129.782053404</v>
      </c>
      <c r="P39">
        <f>SAM_working3!P39</f>
        <v>60545964.452505201</v>
      </c>
      <c r="Q39">
        <f>SAM_working3!Q39</f>
        <v>0</v>
      </c>
      <c r="R39">
        <f>SAM_working3!R39</f>
        <v>457592.129765035</v>
      </c>
      <c r="S39">
        <f>SAM_working3!S39</f>
        <v>0</v>
      </c>
      <c r="T39">
        <f>SAM_working3!T39</f>
        <v>135260.143907816</v>
      </c>
      <c r="U39">
        <f>SAM_working3!U39</f>
        <v>9975849.6213419009</v>
      </c>
      <c r="V39">
        <f>SAM_working3!V39</f>
        <v>8494849.1404734198</v>
      </c>
      <c r="W39">
        <f>SAM_working3!W39</f>
        <v>1014423.20803979</v>
      </c>
      <c r="X39">
        <f>SAM_working3!X39</f>
        <v>7869090.4955026098</v>
      </c>
      <c r="Y39">
        <f>SAM_working3!Y39</f>
        <v>172129984.79914701</v>
      </c>
      <c r="Z39">
        <f>SAM_working3!Z39</f>
        <v>5842378.3260268299</v>
      </c>
      <c r="AA39">
        <f>SAM_working3!AA39</f>
        <v>192271.78303411801</v>
      </c>
      <c r="AB39">
        <f>SAM_working3!AB39</f>
        <v>285296.52405798598</v>
      </c>
      <c r="AC39">
        <f>SAM_working3!AC39</f>
        <v>18804175.1904613</v>
      </c>
      <c r="AD39">
        <f>SAM_working3!AD39</f>
        <v>44373987.347926699</v>
      </c>
      <c r="AE39">
        <f>SAM_working3!AE39</f>
        <v>99582877.573843896</v>
      </c>
      <c r="AF39">
        <f>SAM_working3!AF39</f>
        <v>42051333.247749299</v>
      </c>
      <c r="AG39">
        <f>SAM_working3!AG39</f>
        <v>21831673.232682001</v>
      </c>
      <c r="AH39">
        <f>SAM_working3!AH39</f>
        <v>32196033.667092498</v>
      </c>
      <c r="AI39">
        <f>SAM_working3!AI39</f>
        <v>120654632.93237799</v>
      </c>
      <c r="AJ39">
        <f>SAM_working3!AJ39</f>
        <v>806390.02786161599</v>
      </c>
      <c r="AK39">
        <f>SAM_working3!AK39</f>
        <v>12340150.221556099</v>
      </c>
      <c r="AL39">
        <f>SAM_working3!AL39</f>
        <v>89972.502641358704</v>
      </c>
      <c r="AM39">
        <f>SAM_working3!AM39</f>
        <v>3826435.4597910699</v>
      </c>
      <c r="AN39">
        <f>SAM_working3!AN39</f>
        <v>14513857.409670001</v>
      </c>
      <c r="AO39">
        <f>SAM_working3!AO39</f>
        <v>2419001.1542335702</v>
      </c>
      <c r="AP39">
        <f>SAM_working3!AP39</f>
        <v>8102802.4939601598</v>
      </c>
      <c r="AQ39">
        <f>SAM_working3!AQ39</f>
        <v>28051.708896733198</v>
      </c>
      <c r="AR39">
        <f>SAM_working3!AR39</f>
        <v>768462.31900950498</v>
      </c>
      <c r="AS39">
        <f>SAM_working3!AS39</f>
        <v>2796536.4935693801</v>
      </c>
      <c r="AT39">
        <f>SAM_working3!AT39</f>
        <v>135064.166597612</v>
      </c>
      <c r="AU39">
        <f>SAM_working3!AU39</f>
        <v>259375.07292288</v>
      </c>
      <c r="AV39">
        <f>SAM_working3!AV39</f>
        <v>3149908.5466123899</v>
      </c>
      <c r="AW39">
        <f>SAM_working3!AW39</f>
        <v>7901250.6201066403</v>
      </c>
      <c r="AX39">
        <f>SAM_working3!AX39</f>
        <v>615951.90908140095</v>
      </c>
      <c r="AY39">
        <f>SAM_working3!AY39</f>
        <v>9346.3005860324502</v>
      </c>
      <c r="AZ39">
        <f>SAM_working3!AZ39</f>
        <v>41224.209491700698</v>
      </c>
      <c r="BA39">
        <f>SAM_working3!BA39</f>
        <v>365490.75279586401</v>
      </c>
      <c r="BB39">
        <f>SAM_working3!BB39</f>
        <v>261932.91789411899</v>
      </c>
      <c r="BC39">
        <f>SAM_working3!BC39</f>
        <v>68639.283176770507</v>
      </c>
      <c r="BD39">
        <f>SAM_working3!BD39</f>
        <v>24793.0585792436</v>
      </c>
      <c r="BE39">
        <f>SAM_working3!BE39</f>
        <v>0</v>
      </c>
      <c r="BF39">
        <f>SAM_working3!BF39</f>
        <v>671903.72340657096</v>
      </c>
      <c r="BG39">
        <f>SAM_working3!BG39</f>
        <v>57138.832114504497</v>
      </c>
      <c r="BH39">
        <f>SAM_working3!BH39</f>
        <v>398017.30353819201</v>
      </c>
      <c r="BI39">
        <f>SAM_working3!BI39</f>
        <v>386811.45192683302</v>
      </c>
      <c r="BJ39">
        <f>SAM_working3!BJ39</f>
        <v>1037624.13132337</v>
      </c>
      <c r="BK39">
        <f>SAM_working3!BK39</f>
        <v>550052.53493476205</v>
      </c>
      <c r="BL39">
        <f>SAM_working3!BL39</f>
        <v>26865.024804314799</v>
      </c>
      <c r="BM39">
        <f>SAM_working3!BM39</f>
        <v>0</v>
      </c>
      <c r="BN39">
        <f>SAM_working3!BN39</f>
        <v>960545095.65418506</v>
      </c>
      <c r="BO39">
        <f>SAM_working3!BO39</f>
        <v>8443276.1688957494</v>
      </c>
      <c r="BP39">
        <f>SAM_working3!BP39</f>
        <v>0</v>
      </c>
      <c r="BQ39">
        <f>SAM_working3!BQ39</f>
        <v>7724404.7949389704</v>
      </c>
      <c r="BR39">
        <f>SAM_working3!BR39</f>
        <v>0</v>
      </c>
      <c r="BS39">
        <f>SAM_working3!BS39</f>
        <v>115731289.59632801</v>
      </c>
      <c r="BT39">
        <f>SAM_working3!BT39</f>
        <v>171161.80871457999</v>
      </c>
      <c r="BU39">
        <f>SAM_working3!BU39</f>
        <v>2010430.4795943899</v>
      </c>
      <c r="BV39">
        <f>SAM_working3!BV39</f>
        <v>5037468.1612149803</v>
      </c>
      <c r="BW39">
        <f>SAM_working3!BW39</f>
        <v>387707.997965471</v>
      </c>
      <c r="BX39">
        <f>SAM_working3!BX39</f>
        <v>2983416.92080398</v>
      </c>
      <c r="BY39">
        <f>SAM_working3!BY39</f>
        <v>221238.439401084</v>
      </c>
      <c r="BZ39">
        <f>SAM_working3!BZ39</f>
        <v>186139799.94761801</v>
      </c>
      <c r="CA39">
        <f>SAM_working3!CA39</f>
        <v>16627.596179214499</v>
      </c>
      <c r="CB39">
        <f>SAM_working3!CB39</f>
        <v>32132734.783016399</v>
      </c>
      <c r="CC39">
        <f>SAM_working3!CC39</f>
        <v>3103297.3328597201</v>
      </c>
      <c r="CD39">
        <f>SAM_working3!CD39</f>
        <v>691968992.47010505</v>
      </c>
      <c r="CE39">
        <f>SAM_working3!CE39</f>
        <v>434757604.53092003</v>
      </c>
      <c r="CF39">
        <f>SAM_working3!CF39</f>
        <v>600749.95675363694</v>
      </c>
      <c r="CG39">
        <f>SAM_working3!CG39</f>
        <v>2914396.8667748999</v>
      </c>
      <c r="CH39">
        <f>SAM_working3!CH39</f>
        <v>0</v>
      </c>
      <c r="CI39">
        <f>SAM_working3!CI39</f>
        <v>0</v>
      </c>
      <c r="CJ39">
        <f>SAM_working3!CJ39</f>
        <v>0</v>
      </c>
      <c r="CK39">
        <f>SAM_working3!CK39</f>
        <v>0</v>
      </c>
      <c r="CL39">
        <f>SAM_working3!CL39</f>
        <v>0</v>
      </c>
      <c r="CM39">
        <f>SAM_working3!CM39</f>
        <v>0</v>
      </c>
      <c r="CN39">
        <f>SAM_working3!CN39</f>
        <v>0</v>
      </c>
      <c r="CO39">
        <f>SAM_working3!CO39</f>
        <v>308630457.13879102</v>
      </c>
      <c r="CP39">
        <f>SAM_working3!CP39</f>
        <v>376688678.08572</v>
      </c>
      <c r="CQ39">
        <f>SAM_working3!CQ39</f>
        <v>320684545.87822002</v>
      </c>
      <c r="CR39">
        <f>SAM_working3!CR39</f>
        <v>368121899.61269802</v>
      </c>
      <c r="CS39">
        <f>SAM_working3!CS39</f>
        <v>912546701.80430901</v>
      </c>
      <c r="CT39">
        <f>SAM_working3!CT39</f>
        <v>1195626051.6184599</v>
      </c>
      <c r="CU39">
        <f>SAM_working3!CU39</f>
        <v>1970586690.5771599</v>
      </c>
      <c r="CV39">
        <f>SAM_working3!CV39</f>
        <v>1624450963.6292</v>
      </c>
      <c r="CW39">
        <f>SAM_working3!CW39</f>
        <v>3452390988.9540901</v>
      </c>
      <c r="CX39">
        <f>SAM_working3!CX39</f>
        <v>64073.558328244399</v>
      </c>
      <c r="CY39">
        <f>SAM_working3!CY39</f>
        <v>0</v>
      </c>
      <c r="CZ39">
        <f>SAM_working3!CZ39</f>
        <v>0</v>
      </c>
      <c r="DA39">
        <f>SAM_working3!DA39</f>
        <v>350067.533797924</v>
      </c>
      <c r="DB39">
        <f>SAM_working3!DB39</f>
        <v>1035469.04885229</v>
      </c>
      <c r="DC39">
        <f>SAM_working3!DC39</f>
        <v>60094.195478546397</v>
      </c>
      <c r="DD39">
        <f>SAM_working3!DD39</f>
        <v>0</v>
      </c>
      <c r="DE39">
        <f>SAM_working3!DE39</f>
        <v>0</v>
      </c>
      <c r="DF39">
        <f>SAM_working3!DF39</f>
        <v>9910922.4348478094</v>
      </c>
      <c r="DG39">
        <f>SAM_working3!DG39</f>
        <v>0</v>
      </c>
      <c r="DH39">
        <f>SAM_working3!DH39</f>
        <v>0</v>
      </c>
      <c r="DI39" s="8">
        <f>SAM_working3!DI39+D125</f>
        <v>78877663.331705377</v>
      </c>
      <c r="DJ39">
        <f t="shared" si="0"/>
        <v>25095453029.868122</v>
      </c>
    </row>
    <row r="40" spans="1:114">
      <c r="A40" t="s">
        <v>39</v>
      </c>
      <c r="B40">
        <f>SAM_working3!B40</f>
        <v>1694269.64776827</v>
      </c>
      <c r="C40">
        <f>SAM_working3!C40</f>
        <v>0</v>
      </c>
      <c r="D40">
        <f>SAM_working3!D40</f>
        <v>1032282.9104846</v>
      </c>
      <c r="E40">
        <f>SAM_working3!E40</f>
        <v>435156.22300357401</v>
      </c>
      <c r="F40">
        <f>SAM_working3!F40</f>
        <v>1396618.4534160499</v>
      </c>
      <c r="G40">
        <f>SAM_working3!G40</f>
        <v>0</v>
      </c>
      <c r="H40">
        <f>SAM_working3!H40</f>
        <v>0</v>
      </c>
      <c r="I40">
        <f>SAM_working3!I40</f>
        <v>0</v>
      </c>
      <c r="J40">
        <f>SAM_working3!J40</f>
        <v>7222.4259938264404</v>
      </c>
      <c r="K40">
        <f>SAM_working3!K40</f>
        <v>2459.88657389539</v>
      </c>
      <c r="L40">
        <f>SAM_working3!L40</f>
        <v>769.27558264951904</v>
      </c>
      <c r="M40">
        <f>SAM_working3!M40</f>
        <v>1922010.64267501</v>
      </c>
      <c r="N40">
        <f>SAM_working3!N40</f>
        <v>29947317.069943599</v>
      </c>
      <c r="O40">
        <f>SAM_working3!O40</f>
        <v>825399.64620471804</v>
      </c>
      <c r="P40">
        <f>SAM_working3!P40</f>
        <v>1129958.9009571101</v>
      </c>
      <c r="Q40">
        <f>SAM_working3!Q40</f>
        <v>0</v>
      </c>
      <c r="R40">
        <f>SAM_working3!R40</f>
        <v>3521.8128911755298</v>
      </c>
      <c r="S40">
        <f>SAM_working3!S40</f>
        <v>0</v>
      </c>
      <c r="T40">
        <f>SAM_working3!T40</f>
        <v>0</v>
      </c>
      <c r="U40">
        <f>SAM_working3!U40</f>
        <v>18032.445153641998</v>
      </c>
      <c r="V40">
        <f>SAM_working3!V40</f>
        <v>189056.22271834401</v>
      </c>
      <c r="W40">
        <f>SAM_working3!W40</f>
        <v>3081911.0457923599</v>
      </c>
      <c r="X40">
        <f>SAM_working3!X40</f>
        <v>2272400.87325521</v>
      </c>
      <c r="Y40">
        <f>SAM_working3!Y40</f>
        <v>8675430.6316651795</v>
      </c>
      <c r="Z40">
        <f>SAM_working3!Z40</f>
        <v>108089.19242423501</v>
      </c>
      <c r="AA40">
        <f>SAM_working3!AA40</f>
        <v>503615.97810779198</v>
      </c>
      <c r="AB40">
        <f>SAM_working3!AB40</f>
        <v>2037.1255994744399</v>
      </c>
      <c r="AC40">
        <f>SAM_working3!AC40</f>
        <v>320589.67264894699</v>
      </c>
      <c r="AD40">
        <f>SAM_working3!AD40</f>
        <v>897418.32078787498</v>
      </c>
      <c r="AE40">
        <f>SAM_working3!AE40</f>
        <v>4456841.8331241598</v>
      </c>
      <c r="AF40">
        <f>SAM_working3!AF40</f>
        <v>747507.50947279902</v>
      </c>
      <c r="AG40">
        <f>SAM_working3!AG40</f>
        <v>412345.56121273799</v>
      </c>
      <c r="AH40">
        <f>SAM_working3!AH40</f>
        <v>548674.88808615506</v>
      </c>
      <c r="AI40">
        <f>SAM_working3!AI40</f>
        <v>2107317.7370099602</v>
      </c>
      <c r="AJ40">
        <f>SAM_working3!AJ40</f>
        <v>2300423.24309116</v>
      </c>
      <c r="AK40">
        <f>SAM_working3!AK40</f>
        <v>1842539.11177135</v>
      </c>
      <c r="AL40">
        <f>SAM_working3!AL40</f>
        <v>82514.922416798596</v>
      </c>
      <c r="AM40">
        <f>SAM_working3!AM40</f>
        <v>102148.96510431</v>
      </c>
      <c r="AN40">
        <f>SAM_working3!AN40</f>
        <v>526372.59777805605</v>
      </c>
      <c r="AO40">
        <f>SAM_working3!AO40</f>
        <v>144875.98084449201</v>
      </c>
      <c r="AP40">
        <f>SAM_working3!AP40</f>
        <v>236892.55873322199</v>
      </c>
      <c r="AQ40">
        <f>SAM_working3!AQ40</f>
        <v>61638.802168349102</v>
      </c>
      <c r="AR40">
        <f>SAM_working3!AR40</f>
        <v>701598.37558661995</v>
      </c>
      <c r="AS40">
        <f>SAM_working3!AS40</f>
        <v>2389278.23222744</v>
      </c>
      <c r="AT40">
        <f>SAM_working3!AT40</f>
        <v>0</v>
      </c>
      <c r="AU40">
        <f>SAM_working3!AU40</f>
        <v>220896.76935492799</v>
      </c>
      <c r="AV40">
        <f>SAM_working3!AV40</f>
        <v>2682619.4740658002</v>
      </c>
      <c r="AW40">
        <f>SAM_working3!AW40</f>
        <v>33780154.384204097</v>
      </c>
      <c r="AX40">
        <f>SAM_working3!AX40</f>
        <v>5481907.8527371902</v>
      </c>
      <c r="AY40">
        <f>SAM_working3!AY40</f>
        <v>18904.469139311499</v>
      </c>
      <c r="AZ40">
        <f>SAM_working3!AZ40</f>
        <v>143005.50127114999</v>
      </c>
      <c r="BA40">
        <f>SAM_working3!BA40</f>
        <v>1271519.9905594599</v>
      </c>
      <c r="BB40">
        <f>SAM_working3!BB40</f>
        <v>2628.2787382772199</v>
      </c>
      <c r="BC40">
        <f>SAM_working3!BC40</f>
        <v>14952.578709843499</v>
      </c>
      <c r="BD40">
        <f>SAM_working3!BD40</f>
        <v>54295.732902265299</v>
      </c>
      <c r="BE40">
        <f>SAM_working3!BE40</f>
        <v>0</v>
      </c>
      <c r="BF40">
        <f>SAM_working3!BF40</f>
        <v>4352.0136212753896</v>
      </c>
      <c r="BG40">
        <f>SAM_working3!BG40</f>
        <v>93269.377354189797</v>
      </c>
      <c r="BH40">
        <f>SAM_working3!BH40</f>
        <v>1179634.41607155</v>
      </c>
      <c r="BI40">
        <f>SAM_working3!BI40</f>
        <v>254968.21243040499</v>
      </c>
      <c r="BJ40">
        <f>SAM_working3!BJ40</f>
        <v>990837.327646608</v>
      </c>
      <c r="BK40">
        <f>SAM_working3!BK40</f>
        <v>369311.69573901797</v>
      </c>
      <c r="BL40">
        <f>SAM_working3!BL40</f>
        <v>54339.043310782399</v>
      </c>
      <c r="BM40">
        <f>SAM_working3!BM40</f>
        <v>0</v>
      </c>
      <c r="BN40">
        <f>SAM_working3!BN40</f>
        <v>22487749.030306999</v>
      </c>
      <c r="BO40">
        <f>SAM_working3!BO40</f>
        <v>387899.01370481402</v>
      </c>
      <c r="BP40">
        <f>SAM_working3!BP40</f>
        <v>0</v>
      </c>
      <c r="BQ40">
        <f>SAM_working3!BQ40</f>
        <v>1318912.62445135</v>
      </c>
      <c r="BR40">
        <f>SAM_working3!BR40</f>
        <v>0</v>
      </c>
      <c r="BS40">
        <f>SAM_working3!BS40</f>
        <v>9122439.6102111693</v>
      </c>
      <c r="BT40">
        <f>SAM_working3!BT40</f>
        <v>19585.2135819793</v>
      </c>
      <c r="BU40">
        <f>SAM_working3!BU40</f>
        <v>1997831.3367359799</v>
      </c>
      <c r="BV40">
        <f>SAM_working3!BV40</f>
        <v>849854.35029707605</v>
      </c>
      <c r="BW40">
        <f>SAM_working3!BW40</f>
        <v>418242.56575161399</v>
      </c>
      <c r="BX40">
        <f>SAM_working3!BX40</f>
        <v>22762.8318973479</v>
      </c>
      <c r="BY40">
        <f>SAM_working3!BY40</f>
        <v>647131.42143304797</v>
      </c>
      <c r="BZ40">
        <f>SAM_working3!BZ40</f>
        <v>715.48928463939706</v>
      </c>
      <c r="CA40">
        <f>SAM_working3!CA40</f>
        <v>14160.891548814699</v>
      </c>
      <c r="CB40">
        <f>SAM_working3!CB40</f>
        <v>1930.2639592206999</v>
      </c>
      <c r="CC40">
        <f>SAM_working3!CC40</f>
        <v>4980911.5129048303</v>
      </c>
      <c r="CD40">
        <f>SAM_working3!CD40</f>
        <v>241203127.876845</v>
      </c>
      <c r="CE40">
        <f>SAM_working3!CE40</f>
        <v>7784193.2165619005</v>
      </c>
      <c r="CF40">
        <f>SAM_working3!CF40</f>
        <v>319484.16068365599</v>
      </c>
      <c r="CG40">
        <f>SAM_working3!CG40</f>
        <v>478037.30822996999</v>
      </c>
      <c r="CH40">
        <f>SAM_working3!CH40</f>
        <v>0</v>
      </c>
      <c r="CI40">
        <f>SAM_working3!CI40</f>
        <v>0</v>
      </c>
      <c r="CJ40">
        <f>SAM_working3!CJ40</f>
        <v>0</v>
      </c>
      <c r="CK40">
        <f>SAM_working3!CK40</f>
        <v>0</v>
      </c>
      <c r="CL40">
        <f>SAM_working3!CL40</f>
        <v>0</v>
      </c>
      <c r="CM40">
        <f>SAM_working3!CM40</f>
        <v>0</v>
      </c>
      <c r="CN40">
        <f>SAM_working3!CN40</f>
        <v>0</v>
      </c>
      <c r="CO40">
        <f>SAM_working3!CO40</f>
        <v>1171454519.44082</v>
      </c>
      <c r="CP40">
        <f>SAM_working3!CP40</f>
        <v>1429703135.4422801</v>
      </c>
      <c r="CQ40">
        <f>SAM_working3!CQ40</f>
        <v>1217124535.7657599</v>
      </c>
      <c r="CR40">
        <f>SAM_working3!CR40</f>
        <v>1395163810.9349</v>
      </c>
      <c r="CS40">
        <f>SAM_working3!CS40</f>
        <v>3458500708.14814</v>
      </c>
      <c r="CT40">
        <f>SAM_working3!CT40</f>
        <v>4533369010.7157898</v>
      </c>
      <c r="CU40">
        <f>SAM_working3!CU40</f>
        <v>7467669570.4545403</v>
      </c>
      <c r="CV40">
        <f>SAM_working3!CV40</f>
        <v>6156528932.1129103</v>
      </c>
      <c r="CW40">
        <f>SAM_working3!CW40</f>
        <v>13086642051.625099</v>
      </c>
      <c r="CX40">
        <f>SAM_working3!CX40</f>
        <v>54568.243109437499</v>
      </c>
      <c r="CY40">
        <f>SAM_working3!CY40</f>
        <v>0</v>
      </c>
      <c r="CZ40">
        <f>SAM_working3!CZ40</f>
        <v>0</v>
      </c>
      <c r="DA40">
        <f>SAM_working3!DA40</f>
        <v>596269.99927630799</v>
      </c>
      <c r="DB40">
        <f>SAM_working3!DB40</f>
        <v>1373018.1247357801</v>
      </c>
      <c r="DC40">
        <f>SAM_working3!DC40</f>
        <v>51179.218914923797</v>
      </c>
      <c r="DD40">
        <f>SAM_working3!DD40</f>
        <v>0</v>
      </c>
      <c r="DE40">
        <f>SAM_working3!DE40</f>
        <v>0</v>
      </c>
      <c r="DF40">
        <f>SAM_working3!DF40</f>
        <v>1090781.90094195</v>
      </c>
      <c r="DG40">
        <f>SAM_working3!DG40</f>
        <v>0</v>
      </c>
      <c r="DH40">
        <f>SAM_working3!DH40</f>
        <v>0</v>
      </c>
      <c r="DI40">
        <f>SAM_working3!DI40</f>
        <v>8866722946.4780903</v>
      </c>
      <c r="DJ40">
        <f t="shared" si="0"/>
        <v>49195844143.163826</v>
      </c>
    </row>
    <row r="41" spans="1:114">
      <c r="A41" t="s">
        <v>40</v>
      </c>
      <c r="B41">
        <f>SAM_working3!B41</f>
        <v>1059.1840789016001</v>
      </c>
      <c r="C41">
        <f>SAM_working3!C41</f>
        <v>0</v>
      </c>
      <c r="D41">
        <f>SAM_working3!D41</f>
        <v>1932.3289610511199</v>
      </c>
      <c r="E41">
        <f>SAM_working3!E41</f>
        <v>1804.34458624181</v>
      </c>
      <c r="F41">
        <f>SAM_working3!F41</f>
        <v>1486.67856228394</v>
      </c>
      <c r="G41">
        <f>SAM_working3!G41</f>
        <v>0</v>
      </c>
      <c r="H41">
        <f>SAM_working3!H41</f>
        <v>0</v>
      </c>
      <c r="I41">
        <f>SAM_working3!I41</f>
        <v>0</v>
      </c>
      <c r="J41">
        <f>SAM_working3!J41</f>
        <v>4043.0189302745798</v>
      </c>
      <c r="K41">
        <f>SAM_working3!K41</f>
        <v>2891.7254099226202</v>
      </c>
      <c r="L41">
        <f>SAM_working3!L41</f>
        <v>904.32370873830303</v>
      </c>
      <c r="M41">
        <f>SAM_working3!M41</f>
        <v>73882.387275712797</v>
      </c>
      <c r="N41">
        <f>SAM_working3!N41</f>
        <v>7544796.3460021801</v>
      </c>
      <c r="O41">
        <f>SAM_working3!O41</f>
        <v>124826.217050566</v>
      </c>
      <c r="P41">
        <f>SAM_working3!P41</f>
        <v>365342.15712562599</v>
      </c>
      <c r="Q41">
        <f>SAM_working3!Q41</f>
        <v>0</v>
      </c>
      <c r="R41">
        <f>SAM_working3!R41</f>
        <v>4140.0753735885</v>
      </c>
      <c r="S41">
        <f>SAM_working3!S41</f>
        <v>0</v>
      </c>
      <c r="T41">
        <f>SAM_working3!T41</f>
        <v>0</v>
      </c>
      <c r="U41">
        <f>SAM_working3!U41</f>
        <v>21198.083036506599</v>
      </c>
      <c r="V41">
        <f>SAM_working3!V41</f>
        <v>23652.6657374264</v>
      </c>
      <c r="W41">
        <f>SAM_working3!W41</f>
        <v>3133989.9246507399</v>
      </c>
      <c r="X41">
        <f>SAM_working3!X41</f>
        <v>2033170.8679377399</v>
      </c>
      <c r="Y41">
        <f>SAM_working3!Y41</f>
        <v>4767043.4556790004</v>
      </c>
      <c r="Z41">
        <f>SAM_working3!Z41</f>
        <v>40981.206899632503</v>
      </c>
      <c r="AA41">
        <f>SAM_working3!AA41</f>
        <v>6261.1908301456197</v>
      </c>
      <c r="AB41">
        <f>SAM_working3!AB41</f>
        <v>2394.7477585828701</v>
      </c>
      <c r="AC41">
        <f>SAM_working3!AC41</f>
        <v>45369.092758173501</v>
      </c>
      <c r="AD41">
        <f>SAM_working3!AD41</f>
        <v>175142.215789051</v>
      </c>
      <c r="AE41">
        <f>SAM_working3!AE41</f>
        <v>1425670.5223846601</v>
      </c>
      <c r="AF41">
        <f>SAM_working3!AF41</f>
        <v>67881.042414923606</v>
      </c>
      <c r="AG41">
        <f>SAM_working3!AG41</f>
        <v>114368.56865703499</v>
      </c>
      <c r="AH41">
        <f>SAM_working3!AH41</f>
        <v>66028.845691798895</v>
      </c>
      <c r="AI41">
        <f>SAM_working3!AI41</f>
        <v>535833.67291029298</v>
      </c>
      <c r="AJ41">
        <f>SAM_working3!AJ41</f>
        <v>2307539.1945581902</v>
      </c>
      <c r="AK41">
        <f>SAM_working3!AK41</f>
        <v>1680281.5139230201</v>
      </c>
      <c r="AL41">
        <f>SAM_working3!AL41</f>
        <v>94968.221174142207</v>
      </c>
      <c r="AM41">
        <f>SAM_working3!AM41</f>
        <v>33942.0250784331</v>
      </c>
      <c r="AN41">
        <f>SAM_working3!AN41</f>
        <v>245046.845951419</v>
      </c>
      <c r="AO41">
        <f>SAM_working3!AO41</f>
        <v>89984.055754930305</v>
      </c>
      <c r="AP41">
        <f>SAM_working3!AP41</f>
        <v>94485.294724026593</v>
      </c>
      <c r="AQ41">
        <f>SAM_working3!AQ41</f>
        <v>69601.348596825497</v>
      </c>
      <c r="AR41">
        <f>SAM_working3!AR41</f>
        <v>817484.50694465404</v>
      </c>
      <c r="AS41">
        <f>SAM_working3!AS41</f>
        <v>2678472.24064284</v>
      </c>
      <c r="AT41">
        <f>SAM_working3!AT41</f>
        <v>0</v>
      </c>
      <c r="AU41">
        <f>SAM_working3!AU41</f>
        <v>319.338856382053</v>
      </c>
      <c r="AV41">
        <f>SAM_working3!AV41</f>
        <v>3153559.5911745499</v>
      </c>
      <c r="AW41">
        <f>SAM_working3!AW41</f>
        <v>1151578.1858020099</v>
      </c>
      <c r="AX41">
        <f>SAM_working3!AX41</f>
        <v>3233.8845735054101</v>
      </c>
      <c r="AY41">
        <f>SAM_working3!AY41</f>
        <v>22223.192870505802</v>
      </c>
      <c r="AZ41">
        <f>SAM_working3!AZ41</f>
        <v>377.810255254629</v>
      </c>
      <c r="BA41">
        <f>SAM_working3!BA41</f>
        <v>248756.498672544</v>
      </c>
      <c r="BB41">
        <f>SAM_working3!BB41</f>
        <v>3089.6792122411198</v>
      </c>
      <c r="BC41">
        <f>SAM_working3!BC41</f>
        <v>17577.538841821901</v>
      </c>
      <c r="BD41">
        <f>SAM_working3!BD41</f>
        <v>24821.796099830499</v>
      </c>
      <c r="BE41">
        <f>SAM_working3!BE41</f>
        <v>0</v>
      </c>
      <c r="BF41">
        <f>SAM_working3!BF41</f>
        <v>5116.0197817749104</v>
      </c>
      <c r="BG41">
        <f>SAM_working3!BG41</f>
        <v>109643.034489866</v>
      </c>
      <c r="BH41">
        <f>SAM_working3!BH41</f>
        <v>1236194.86136244</v>
      </c>
      <c r="BI41">
        <f>SAM_working3!BI41</f>
        <v>188631.02642700399</v>
      </c>
      <c r="BJ41">
        <f>SAM_working3!BJ41</f>
        <v>1051856.59177747</v>
      </c>
      <c r="BK41">
        <f>SAM_working3!BK41</f>
        <v>395753.97513039497</v>
      </c>
      <c r="BL41">
        <f>SAM_working3!BL41</f>
        <v>63878.389337214103</v>
      </c>
      <c r="BM41">
        <f>SAM_working3!BM41</f>
        <v>0</v>
      </c>
      <c r="BN41">
        <f>SAM_working3!BN41</f>
        <v>5508462.42207749</v>
      </c>
      <c r="BO41">
        <f>SAM_working3!BO41</f>
        <v>47148.422365144201</v>
      </c>
      <c r="BP41">
        <f>SAM_working3!BP41</f>
        <v>0</v>
      </c>
      <c r="BQ41">
        <f>SAM_working3!BQ41</f>
        <v>1343557.1638265101</v>
      </c>
      <c r="BR41">
        <f>SAM_working3!BR41</f>
        <v>0</v>
      </c>
      <c r="BS41">
        <f>SAM_working3!BS41</f>
        <v>1965387.5995247101</v>
      </c>
      <c r="BT41">
        <f>SAM_working3!BT41</f>
        <v>23023.4435907693</v>
      </c>
      <c r="BU41">
        <f>SAM_working3!BU41</f>
        <v>904481.142023138</v>
      </c>
      <c r="BV41">
        <f>SAM_working3!BV41</f>
        <v>945771.33381773205</v>
      </c>
      <c r="BW41">
        <f>SAM_working3!BW41</f>
        <v>338755.53908009001</v>
      </c>
      <c r="BX41">
        <f>SAM_working3!BX41</f>
        <v>11912.3853726215</v>
      </c>
      <c r="BY41">
        <f>SAM_working3!BY41</f>
        <v>393409.54659896501</v>
      </c>
      <c r="BZ41">
        <f>SAM_working3!BZ41</f>
        <v>841.09510043086698</v>
      </c>
      <c r="CA41">
        <f>SAM_working3!CA41</f>
        <v>16646.869149751001</v>
      </c>
      <c r="CB41">
        <f>SAM_working3!CB41</f>
        <v>2269.1263076805899</v>
      </c>
      <c r="CC41">
        <f>SAM_working3!CC41</f>
        <v>5106857.3231165204</v>
      </c>
      <c r="CD41">
        <f>SAM_working3!CD41</f>
        <v>6304400.83726817</v>
      </c>
      <c r="CE41">
        <f>SAM_working3!CE41</f>
        <v>2173391.2135642502</v>
      </c>
      <c r="CF41">
        <f>SAM_working3!CF41</f>
        <v>375570.35162549501</v>
      </c>
      <c r="CG41">
        <f>SAM_working3!CG41</f>
        <v>540270.56593551696</v>
      </c>
      <c r="CH41">
        <f>SAM_working3!CH41</f>
        <v>0</v>
      </c>
      <c r="CI41">
        <f>SAM_working3!CI41</f>
        <v>0</v>
      </c>
      <c r="CJ41">
        <f>SAM_working3!CJ41</f>
        <v>0</v>
      </c>
      <c r="CK41">
        <f>SAM_working3!CK41</f>
        <v>0</v>
      </c>
      <c r="CL41">
        <f>SAM_working3!CL41</f>
        <v>0</v>
      </c>
      <c r="CM41">
        <f>SAM_working3!CM41</f>
        <v>0</v>
      </c>
      <c r="CN41">
        <f>SAM_working3!CN41</f>
        <v>0</v>
      </c>
      <c r="CO41">
        <f>SAM_working3!CO41</f>
        <v>710358656.31208706</v>
      </c>
      <c r="CP41">
        <f>SAM_working3!CP41</f>
        <v>866970767.53123498</v>
      </c>
      <c r="CQ41">
        <f>SAM_working3!CQ41</f>
        <v>738066200.18930697</v>
      </c>
      <c r="CR41">
        <f>SAM_working3!CR41</f>
        <v>846359414.72684002</v>
      </c>
      <c r="CS41">
        <f>SAM_working3!CS41</f>
        <v>2098059051.8778601</v>
      </c>
      <c r="CT41">
        <f>SAM_working3!CT41</f>
        <v>2749783426.4853401</v>
      </c>
      <c r="CU41">
        <f>SAM_working3!CU41</f>
        <v>4530297034.7424297</v>
      </c>
      <c r="CV41">
        <f>SAM_working3!CV41</f>
        <v>3734794427.3228598</v>
      </c>
      <c r="CW41">
        <f>SAM_working3!CW41</f>
        <v>7938483619.1119003</v>
      </c>
      <c r="CX41">
        <f>SAM_working3!CX41</f>
        <v>64147.825696090498</v>
      </c>
      <c r="CY41">
        <f>SAM_working3!CY41</f>
        <v>0</v>
      </c>
      <c r="CZ41">
        <f>SAM_working3!CZ41</f>
        <v>0</v>
      </c>
      <c r="DA41">
        <f>SAM_working3!DA41</f>
        <v>350473.29547219101</v>
      </c>
      <c r="DB41">
        <f>SAM_working3!DB41</f>
        <v>1325361.9605628799</v>
      </c>
      <c r="DC41">
        <f>SAM_working3!DC41</f>
        <v>60163.850385148602</v>
      </c>
      <c r="DD41">
        <f>SAM_working3!DD41</f>
        <v>0</v>
      </c>
      <c r="DE41">
        <f>SAM_working3!DE41</f>
        <v>0</v>
      </c>
      <c r="DF41">
        <f>SAM_working3!DF41</f>
        <v>1140586.84172882</v>
      </c>
      <c r="DG41">
        <f>SAM_working3!DG41</f>
        <v>0</v>
      </c>
      <c r="DH41">
        <f>SAM_working3!DH41</f>
        <v>0</v>
      </c>
      <c r="DI41">
        <f>SAM_working3!DI41</f>
        <v>432626177.95509398</v>
      </c>
      <c r="DJ41">
        <f t="shared" si="0"/>
        <v>24711116177.961353</v>
      </c>
    </row>
    <row r="42" spans="1:114">
      <c r="A42" t="s">
        <v>41</v>
      </c>
      <c r="B42">
        <f>SAM_working3!B42</f>
        <v>38802035.8618237</v>
      </c>
      <c r="C42">
        <f>SAM_working3!C42</f>
        <v>76151.732629672217</v>
      </c>
      <c r="D42">
        <f>SAM_working3!D42</f>
        <v>25335459.649900407</v>
      </c>
      <c r="E42">
        <f>SAM_working3!E42</f>
        <v>13597140.21606512</v>
      </c>
      <c r="F42">
        <f>SAM_working3!F42</f>
        <v>30496043.222571399</v>
      </c>
      <c r="G42">
        <f>SAM_working3!G42</f>
        <v>0</v>
      </c>
      <c r="H42">
        <f>SAM_working3!H42</f>
        <v>0</v>
      </c>
      <c r="I42">
        <f>SAM_working3!I42</f>
        <v>0</v>
      </c>
      <c r="J42">
        <f>SAM_working3!J42</f>
        <v>47190.393338941903</v>
      </c>
      <c r="K42">
        <f>SAM_working3!K42</f>
        <v>49399.793517534003</v>
      </c>
      <c r="L42">
        <f>SAM_working3!L42</f>
        <v>11289.2639939988</v>
      </c>
      <c r="M42">
        <f>SAM_working3!M42</f>
        <v>41967026.243481196</v>
      </c>
      <c r="N42">
        <f>SAM_working3!N42</f>
        <v>6684154.8083610497</v>
      </c>
      <c r="O42">
        <f>SAM_working3!O42</f>
        <v>356213.431297948</v>
      </c>
      <c r="P42">
        <f>SAM_working3!P42</f>
        <v>723514.12152613304</v>
      </c>
      <c r="Q42">
        <f>SAM_working3!Q42</f>
        <v>0</v>
      </c>
      <c r="R42">
        <f>SAM_working3!R42</f>
        <v>2727.0453036217</v>
      </c>
      <c r="S42">
        <f>SAM_working3!S42</f>
        <v>0</v>
      </c>
      <c r="T42">
        <f>SAM_working3!T42</f>
        <v>0</v>
      </c>
      <c r="U42">
        <f>SAM_working3!U42</f>
        <v>86323.877313639299</v>
      </c>
      <c r="V42">
        <f>SAM_working3!V42</f>
        <v>154256.01763309201</v>
      </c>
      <c r="W42">
        <f>SAM_working3!W42</f>
        <v>605769.80808099103</v>
      </c>
      <c r="X42">
        <f>SAM_working3!X42</f>
        <v>2796818.64723795</v>
      </c>
      <c r="Y42">
        <f>SAM_working3!Y42</f>
        <v>5797127.50664292</v>
      </c>
      <c r="Z42">
        <f>SAM_working3!Z42</f>
        <v>64568.113403776602</v>
      </c>
      <c r="AA42">
        <f>SAM_working3!AA42</f>
        <v>103895.813796113</v>
      </c>
      <c r="AB42">
        <f>SAM_working3!AB42</f>
        <v>1577.40742356134</v>
      </c>
      <c r="AC42">
        <f>SAM_working3!AC42</f>
        <v>94923.082778163502</v>
      </c>
      <c r="AD42">
        <f>SAM_working3!AD42</f>
        <v>623404.89752236195</v>
      </c>
      <c r="AE42">
        <f>SAM_working3!AE42</f>
        <v>1270767.8446826001</v>
      </c>
      <c r="AF42">
        <f>SAM_working3!AF42</f>
        <v>41617.171237817602</v>
      </c>
      <c r="AG42">
        <f>SAM_working3!AG42</f>
        <v>1170021.21950529</v>
      </c>
      <c r="AH42">
        <f>SAM_working3!AH42</f>
        <v>38051.996533350699</v>
      </c>
      <c r="AI42">
        <f>SAM_working3!AI42</f>
        <v>501524.11569515202</v>
      </c>
      <c r="AJ42">
        <f>SAM_working3!AJ42</f>
        <v>531780.429713925</v>
      </c>
      <c r="AK42">
        <f>SAM_working3!AK42</f>
        <v>5990269.4620254301</v>
      </c>
      <c r="AL42">
        <f>SAM_working3!AL42</f>
        <v>60416.959150733099</v>
      </c>
      <c r="AM42">
        <f>SAM_working3!AM42</f>
        <v>95978.720482184697</v>
      </c>
      <c r="AN42">
        <f>SAM_working3!AN42</f>
        <v>469854.20636468998</v>
      </c>
      <c r="AO42">
        <f>SAM_working3!AO42</f>
        <v>212106.049943536</v>
      </c>
      <c r="AP42">
        <f>SAM_working3!AP42</f>
        <v>61851.194619215501</v>
      </c>
      <c r="AQ42">
        <f>SAM_working3!AQ42</f>
        <v>26070.7489798856</v>
      </c>
      <c r="AR42">
        <f>SAM_working3!AR42</f>
        <v>516026.06544738798</v>
      </c>
      <c r="AS42">
        <f>SAM_working3!AS42</f>
        <v>1812265.1970714501</v>
      </c>
      <c r="AT42">
        <f>SAM_working3!AT42</f>
        <v>0</v>
      </c>
      <c r="AU42">
        <f>SAM_working3!AU42</f>
        <v>4550326.7432685299</v>
      </c>
      <c r="AV42">
        <f>SAM_working3!AV42</f>
        <v>3689763.3458758998</v>
      </c>
      <c r="AW42">
        <f>SAM_working3!AW42</f>
        <v>705536112.55954695</v>
      </c>
      <c r="AX42">
        <f>SAM_working3!AX42</f>
        <v>128987170.282796</v>
      </c>
      <c r="AY42">
        <f>SAM_working3!AY42</f>
        <v>6163.4935578950199</v>
      </c>
      <c r="AZ42">
        <f>SAM_working3!AZ42</f>
        <v>3464800.1780923498</v>
      </c>
      <c r="BA42">
        <f>SAM_working3!BA42</f>
        <v>20712359.308800101</v>
      </c>
      <c r="BB42">
        <f>SAM_working3!BB42</f>
        <v>83186.961498802993</v>
      </c>
      <c r="BC42">
        <f>SAM_working3!BC42</f>
        <v>13842.814414855</v>
      </c>
      <c r="BD42">
        <f>SAM_working3!BD42</f>
        <v>16349.983121883701</v>
      </c>
      <c r="BE42">
        <f>SAM_working3!BE42</f>
        <v>0</v>
      </c>
      <c r="BF42">
        <f>SAM_working3!BF42</f>
        <v>3369.8946178924598</v>
      </c>
      <c r="BG42">
        <f>SAM_working3!BG42</f>
        <v>37680.665243069299</v>
      </c>
      <c r="BH42">
        <f>SAM_working3!BH42</f>
        <v>262475.73183710099</v>
      </c>
      <c r="BI42">
        <f>SAM_working3!BI42</f>
        <v>51070.947353318697</v>
      </c>
      <c r="BJ42">
        <f>SAM_working3!BJ42</f>
        <v>226529.39878413701</v>
      </c>
      <c r="BK42">
        <f>SAM_working3!BK42</f>
        <v>82761.088346641598</v>
      </c>
      <c r="BL42">
        <f>SAM_working3!BL42</f>
        <v>17716.358016725699</v>
      </c>
      <c r="BM42">
        <f>SAM_working3!BM42</f>
        <v>0</v>
      </c>
      <c r="BN42">
        <f>SAM_working3!BN42</f>
        <v>3627910.2253699098</v>
      </c>
      <c r="BO42">
        <f>SAM_working3!BO42</f>
        <v>722391.42503543105</v>
      </c>
      <c r="BP42">
        <f>SAM_working3!BP42</f>
        <v>0</v>
      </c>
      <c r="BQ42">
        <f>SAM_working3!BQ42</f>
        <v>1082476.2921420699</v>
      </c>
      <c r="BR42">
        <f>SAM_working3!BR42</f>
        <v>0</v>
      </c>
      <c r="BS42">
        <f>SAM_working3!BS42</f>
        <v>3736643.0543918498</v>
      </c>
      <c r="BT42">
        <f>SAM_working3!BT42</f>
        <v>112874.039911208</v>
      </c>
      <c r="BU42">
        <f>SAM_working3!BU42</f>
        <v>241671.48267720701</v>
      </c>
      <c r="BV42">
        <f>SAM_working3!BV42</f>
        <v>223259.67951160399</v>
      </c>
      <c r="BW42">
        <f>SAM_working3!BW42</f>
        <v>88324.842910941807</v>
      </c>
      <c r="BX42">
        <f>SAM_working3!BX42</f>
        <v>7846.6239509987099</v>
      </c>
      <c r="BY42">
        <f>SAM_working3!BY42</f>
        <v>145897.479270585</v>
      </c>
      <c r="BZ42">
        <f>SAM_working3!BZ42</f>
        <v>554.02480306562802</v>
      </c>
      <c r="CA42">
        <f>SAM_working3!CA42</f>
        <v>10965.202861870799</v>
      </c>
      <c r="CB42">
        <f>SAM_working3!CB42</f>
        <v>1494.66125186055</v>
      </c>
      <c r="CC42">
        <f>SAM_working3!CC42</f>
        <v>1139303.15068398</v>
      </c>
      <c r="CD42">
        <f>SAM_working3!CD42</f>
        <v>1668959.75772803</v>
      </c>
      <c r="CE42">
        <f>SAM_working3!CE42</f>
        <v>7750326.4694277896</v>
      </c>
      <c r="CF42">
        <f>SAM_working3!CF42</f>
        <v>231995.969033942</v>
      </c>
      <c r="CG42">
        <f>SAM_working3!CG42</f>
        <v>629841.73341928504</v>
      </c>
      <c r="CH42">
        <f>SAM_working3!CH42</f>
        <v>0</v>
      </c>
      <c r="CI42">
        <f>SAM_working3!CI42</f>
        <v>861.589946341467</v>
      </c>
      <c r="CJ42">
        <f>SAM_working3!CJ42</f>
        <v>0</v>
      </c>
      <c r="CK42">
        <f>SAM_working3!CK42</f>
        <v>0</v>
      </c>
      <c r="CL42">
        <f>SAM_working3!CL42</f>
        <v>0</v>
      </c>
      <c r="CM42">
        <f>SAM_working3!CM42</f>
        <v>0</v>
      </c>
      <c r="CN42">
        <f>SAM_working3!CN42</f>
        <v>0</v>
      </c>
      <c r="CO42">
        <f>SAM_working3!CO42</f>
        <v>309692781.03902698</v>
      </c>
      <c r="CP42">
        <f>SAM_working3!CP42</f>
        <v>377976281.77440602</v>
      </c>
      <c r="CQ42">
        <f>SAM_working3!CQ42</f>
        <v>321778647.00264001</v>
      </c>
      <c r="CR42">
        <f>SAM_working3!CR42</f>
        <v>369143617.96107602</v>
      </c>
      <c r="CS42">
        <f>SAM_working3!CS42</f>
        <v>915078740.48121297</v>
      </c>
      <c r="CT42">
        <f>SAM_working3!CT42</f>
        <v>1199178858.1848099</v>
      </c>
      <c r="CU42">
        <f>SAM_working3!CU42</f>
        <v>1975967612.4421699</v>
      </c>
      <c r="CV42">
        <f>SAM_working3!CV42</f>
        <v>1628952607.63363</v>
      </c>
      <c r="CW42">
        <f>SAM_working3!CW42</f>
        <v>3462236112.1795502</v>
      </c>
      <c r="CX42">
        <f>SAM_working3!CX42</f>
        <v>42253.826565103998</v>
      </c>
      <c r="CY42">
        <f>SAM_working3!CY42</f>
        <v>0</v>
      </c>
      <c r="CZ42">
        <f>SAM_working3!CZ42</f>
        <v>0</v>
      </c>
      <c r="DA42">
        <f>SAM_working3!DA42</f>
        <v>230854.86814068299</v>
      </c>
      <c r="DB42">
        <f>SAM_working3!DB42</f>
        <v>777928.60704865505</v>
      </c>
      <c r="DC42">
        <f>SAM_working3!DC42</f>
        <v>39629.603530238797</v>
      </c>
      <c r="DD42">
        <f>SAM_working3!DD42</f>
        <v>0</v>
      </c>
      <c r="DE42">
        <f>SAM_working3!DE42</f>
        <v>0</v>
      </c>
      <c r="DF42">
        <f>SAM_working3!DF42</f>
        <v>741564.93396178703</v>
      </c>
      <c r="DG42">
        <f>SAM_working3!DG42</f>
        <v>0</v>
      </c>
      <c r="DH42">
        <f>SAM_working3!DH42</f>
        <v>0</v>
      </c>
      <c r="DI42">
        <f>SAM_working3!DI42</f>
        <v>8403449.7654840108</v>
      </c>
      <c r="DJ42">
        <f t="shared" si="0"/>
        <v>11640681830.099848</v>
      </c>
    </row>
    <row r="43" spans="1:114">
      <c r="A43" t="s">
        <v>42</v>
      </c>
      <c r="B43">
        <f>SAM_working3!B43</f>
        <v>894.86492203708599</v>
      </c>
      <c r="C43">
        <f>SAM_working3!C43</f>
        <v>0</v>
      </c>
      <c r="D43">
        <f>SAM_working3!D43</f>
        <v>1632.5523008939099</v>
      </c>
      <c r="E43">
        <f>SAM_working3!E43</f>
        <v>1524.4231004394801</v>
      </c>
      <c r="F43">
        <f>SAM_working3!F43</f>
        <v>1256.03898532166</v>
      </c>
      <c r="G43">
        <f>SAM_working3!G43</f>
        <v>0</v>
      </c>
      <c r="H43">
        <f>SAM_working3!H43</f>
        <v>0</v>
      </c>
      <c r="I43">
        <f>SAM_working3!I43</f>
        <v>0</v>
      </c>
      <c r="J43">
        <f>SAM_working3!J43</f>
        <v>3415.79513127362</v>
      </c>
      <c r="K43">
        <f>SAM_working3!K43</f>
        <v>2443.11039511334</v>
      </c>
      <c r="L43">
        <f>SAM_working3!L43</f>
        <v>764.02920062355804</v>
      </c>
      <c r="M43">
        <f>SAM_working3!M43</f>
        <v>62420.459338811699</v>
      </c>
      <c r="N43">
        <f>SAM_working3!N43</f>
        <v>1234594.42611645</v>
      </c>
      <c r="O43">
        <f>SAM_working3!O43</f>
        <v>105460.991355702</v>
      </c>
      <c r="P43">
        <f>SAM_working3!P43</f>
        <v>109339.33035754799</v>
      </c>
      <c r="Q43">
        <f>SAM_working3!Q43</f>
        <v>0</v>
      </c>
      <c r="R43">
        <f>SAM_working3!R43</f>
        <v>776069.56236186705</v>
      </c>
      <c r="S43">
        <f>SAM_working3!S43</f>
        <v>0</v>
      </c>
      <c r="T43">
        <f>SAM_working3!T43</f>
        <v>0</v>
      </c>
      <c r="U43">
        <f>SAM_working3!U43</f>
        <v>17909.4656931313</v>
      </c>
      <c r="V43">
        <f>SAM_working3!V43</f>
        <v>19983.250600821801</v>
      </c>
      <c r="W43">
        <f>SAM_working3!W43</f>
        <v>16646052.916669499</v>
      </c>
      <c r="X43">
        <f>SAM_working3!X43</f>
        <v>1717749.84770537</v>
      </c>
      <c r="Y43">
        <f>SAM_working3!Y43</f>
        <v>3649629.35957791</v>
      </c>
      <c r="Z43">
        <f>SAM_working3!Z43</f>
        <v>22356.019228159199</v>
      </c>
      <c r="AA43">
        <f>SAM_working3!AA43</f>
        <v>5289.8454156221096</v>
      </c>
      <c r="AB43">
        <f>SAM_working3!AB43</f>
        <v>2023.23260797599</v>
      </c>
      <c r="AC43">
        <f>SAM_working3!AC43</f>
        <v>38330.645694786603</v>
      </c>
      <c r="AD43">
        <f>SAM_working3!AD43</f>
        <v>93763.569892920903</v>
      </c>
      <c r="AE43">
        <f>SAM_working3!AE43</f>
        <v>1191872.72540808</v>
      </c>
      <c r="AF43">
        <f>SAM_working3!AF43</f>
        <v>57221.139865459299</v>
      </c>
      <c r="AG43">
        <f>SAM_working3!AG43</f>
        <v>86363.5196962185</v>
      </c>
      <c r="AH43">
        <f>SAM_working3!AH43</f>
        <v>48806.693207419601</v>
      </c>
      <c r="AI43">
        <f>SAM_working3!AI43</f>
        <v>175452.20994775399</v>
      </c>
      <c r="AJ43">
        <f>SAM_working3!AJ43</f>
        <v>682078.38356154505</v>
      </c>
      <c r="AK43">
        <f>SAM_working3!AK43</f>
        <v>1266113.87692877</v>
      </c>
      <c r="AL43">
        <f>SAM_working3!AL43</f>
        <v>67751.473219530395</v>
      </c>
      <c r="AM43">
        <f>SAM_working3!AM43</f>
        <v>17894.325980783298</v>
      </c>
      <c r="AN43">
        <f>SAM_working3!AN43</f>
        <v>80335.323066178695</v>
      </c>
      <c r="AO43">
        <f>SAM_working3!AO43</f>
        <v>48008.353942480302</v>
      </c>
      <c r="AP43">
        <f>SAM_working3!AP43</f>
        <v>21230.687628452401</v>
      </c>
      <c r="AQ43">
        <f>SAM_working3!AQ43</f>
        <v>29466.403675461901</v>
      </c>
      <c r="AR43">
        <f>SAM_working3!AR43</f>
        <v>586892.22088397504</v>
      </c>
      <c r="AS43">
        <f>SAM_working3!AS43</f>
        <v>2228064.0462417202</v>
      </c>
      <c r="AT43">
        <f>SAM_working3!AT43</f>
        <v>0</v>
      </c>
      <c r="AU43">
        <f>SAM_working3!AU43</f>
        <v>269.79742852260603</v>
      </c>
      <c r="AV43">
        <f>SAM_working3!AV43</f>
        <v>2664324.2793284901</v>
      </c>
      <c r="AW43">
        <f>SAM_working3!AW43</f>
        <v>984310.53468142694</v>
      </c>
      <c r="AX43">
        <f>SAM_working3!AX43</f>
        <v>2732.1878457122002</v>
      </c>
      <c r="AY43">
        <f>SAM_working3!AY43</f>
        <v>7905.4916054781797</v>
      </c>
      <c r="AZ43">
        <f>SAM_working3!AZ43</f>
        <v>319.19772147996298</v>
      </c>
      <c r="BA43">
        <f>SAM_working3!BA43</f>
        <v>210165.04045422401</v>
      </c>
      <c r="BB43">
        <f>SAM_working3!BB43</f>
        <v>2610.35414188715</v>
      </c>
      <c r="BC43">
        <f>SAM_working3!BC43</f>
        <v>14850.603628410399</v>
      </c>
      <c r="BD43">
        <f>SAM_working3!BD43</f>
        <v>20971.005016172199</v>
      </c>
      <c r="BE43">
        <f>SAM_working3!BE43</f>
        <v>0</v>
      </c>
      <c r="BF43">
        <f>SAM_working3!BF43</f>
        <v>4322.33332652228</v>
      </c>
      <c r="BG43">
        <f>SAM_working3!BG43</f>
        <v>48330.411960331898</v>
      </c>
      <c r="BH43">
        <f>SAM_working3!BH43</f>
        <v>336659.667960878</v>
      </c>
      <c r="BI43">
        <f>SAM_working3!BI43</f>
        <v>65505.210931601498</v>
      </c>
      <c r="BJ43">
        <f>SAM_working3!BJ43</f>
        <v>290553.76527295797</v>
      </c>
      <c r="BK43">
        <f>SAM_working3!BK43</f>
        <v>106151.987186964</v>
      </c>
      <c r="BL43">
        <f>SAM_working3!BL43</f>
        <v>22723.560634125799</v>
      </c>
      <c r="BM43">
        <f>SAM_working3!BM43</f>
        <v>0</v>
      </c>
      <c r="BN43">
        <f>SAM_working3!BN43</f>
        <v>1421751.7245449999</v>
      </c>
      <c r="BO43">
        <f>SAM_working3!BO43</f>
        <v>39833.934576990498</v>
      </c>
      <c r="BP43">
        <f>SAM_working3!BP43</f>
        <v>0</v>
      </c>
      <c r="BQ43">
        <f>SAM_working3!BQ43</f>
        <v>481366.49112645898</v>
      </c>
      <c r="BR43">
        <f>SAM_working3!BR43</f>
        <v>0</v>
      </c>
      <c r="BS43">
        <f>SAM_working3!BS43</f>
        <v>517944.80831556302</v>
      </c>
      <c r="BT43">
        <f>SAM_working3!BT43</f>
        <v>19451.644397114102</v>
      </c>
      <c r="BU43">
        <f>SAM_working3!BU43</f>
        <v>309975.48056830099</v>
      </c>
      <c r="BV43">
        <f>SAM_working3!BV43</f>
        <v>286359.92000996298</v>
      </c>
      <c r="BW43">
        <f>SAM_working3!BW43</f>
        <v>113288.234607338</v>
      </c>
      <c r="BX43">
        <f>SAM_working3!BX43</f>
        <v>10064.3278350646</v>
      </c>
      <c r="BY43">
        <f>SAM_working3!BY43</f>
        <v>187132.717313645</v>
      </c>
      <c r="BZ43">
        <f>SAM_working3!BZ43</f>
        <v>710.60971975086704</v>
      </c>
      <c r="CA43">
        <f>SAM_working3!CA43</f>
        <v>14064.3156941159</v>
      </c>
      <c r="CB43">
        <f>SAM_working3!CB43</f>
        <v>1917.0997533503601</v>
      </c>
      <c r="CC43">
        <f>SAM_working3!CC43</f>
        <v>1461306.22336581</v>
      </c>
      <c r="CD43">
        <f>SAM_working3!CD43</f>
        <v>1588296.9718374601</v>
      </c>
      <c r="CE43">
        <f>SAM_working3!CE43</f>
        <v>959519.23125165899</v>
      </c>
      <c r="CF43">
        <f>SAM_working3!CF43</f>
        <v>108527.287153902</v>
      </c>
      <c r="CG43">
        <f>SAM_working3!CG43</f>
        <v>169677.999611406</v>
      </c>
      <c r="CH43">
        <f>SAM_working3!CH43</f>
        <v>0</v>
      </c>
      <c r="CI43">
        <f>SAM_working3!CI43</f>
        <v>0</v>
      </c>
      <c r="CJ43">
        <f>SAM_working3!CJ43</f>
        <v>0</v>
      </c>
      <c r="CK43">
        <f>SAM_working3!CK43</f>
        <v>0</v>
      </c>
      <c r="CL43">
        <f>SAM_working3!CL43</f>
        <v>0</v>
      </c>
      <c r="CM43">
        <f>SAM_working3!CM43</f>
        <v>0</v>
      </c>
      <c r="CN43">
        <f>SAM_working3!CN43</f>
        <v>0</v>
      </c>
      <c r="CO43">
        <f>SAM_working3!CO43</f>
        <v>695506628.84768701</v>
      </c>
      <c r="CP43">
        <f>SAM_working3!CP43</f>
        <v>848840818.77013695</v>
      </c>
      <c r="CQ43">
        <f>SAM_working3!CQ43</f>
        <v>722631074.207196</v>
      </c>
      <c r="CR43">
        <f>SAM_working3!CR43</f>
        <v>828568087.74101901</v>
      </c>
      <c r="CS43">
        <f>SAM_working3!CS43</f>
        <v>2053955454.8587</v>
      </c>
      <c r="CT43">
        <f>SAM_working3!CT43</f>
        <v>2692071830.5551801</v>
      </c>
      <c r="CU43">
        <f>SAM_working3!CU43</f>
        <v>4435031060.2036695</v>
      </c>
      <c r="CV43">
        <f>SAM_working3!CV43</f>
        <v>3656282547.2132301</v>
      </c>
      <c r="CW43">
        <f>SAM_working3!CW43</f>
        <v>7771711532.0382996</v>
      </c>
      <c r="CX43">
        <f>SAM_working3!CX43</f>
        <v>54196.093185152</v>
      </c>
      <c r="CY43">
        <f>SAM_working3!CY43</f>
        <v>0</v>
      </c>
      <c r="CZ43">
        <f>SAM_working3!CZ43</f>
        <v>0</v>
      </c>
      <c r="DA43">
        <f>SAM_working3!DA43</f>
        <v>296101.74895570701</v>
      </c>
      <c r="DB43">
        <f>SAM_working3!DB43</f>
        <v>875842.99243143096</v>
      </c>
      <c r="DC43">
        <f>SAM_working3!DC43</f>
        <v>50830.181794450997</v>
      </c>
      <c r="DD43">
        <f>SAM_working3!DD43</f>
        <v>0</v>
      </c>
      <c r="DE43">
        <f>SAM_working3!DE43</f>
        <v>0</v>
      </c>
      <c r="DF43">
        <f>SAM_working3!DF43</f>
        <v>950420.23873539094</v>
      </c>
      <c r="DG43">
        <f>SAM_working3!DG43</f>
        <v>0</v>
      </c>
      <c r="DH43">
        <f>SAM_working3!DH43</f>
        <v>0</v>
      </c>
      <c r="DI43">
        <f>SAM_working3!DI43</f>
        <v>7911159955.5997</v>
      </c>
      <c r="DJ43">
        <f t="shared" si="0"/>
        <v>31661560730.860634</v>
      </c>
    </row>
    <row r="44" spans="1:114">
      <c r="A44" t="s">
        <v>43</v>
      </c>
      <c r="B44">
        <f>SAM_working3!B44</f>
        <v>2431.49255324349</v>
      </c>
      <c r="C44">
        <f>SAM_working3!C44</f>
        <v>0</v>
      </c>
      <c r="D44">
        <f>SAM_working3!D44</f>
        <v>4127.0103239402597</v>
      </c>
      <c r="E44">
        <f>SAM_working3!E44</f>
        <v>3853.6651292102001</v>
      </c>
      <c r="F44">
        <f>SAM_working3!F44</f>
        <v>8426.3848654050507</v>
      </c>
      <c r="G44">
        <f>SAM_working3!G44</f>
        <v>0</v>
      </c>
      <c r="H44">
        <f>SAM_working3!H44</f>
        <v>0</v>
      </c>
      <c r="I44">
        <f>SAM_working3!I44</f>
        <v>0</v>
      </c>
      <c r="J44">
        <f>SAM_working3!J44</f>
        <v>88800.5272113174</v>
      </c>
      <c r="K44">
        <f>SAM_working3!K44</f>
        <v>6219.79154321447</v>
      </c>
      <c r="L44">
        <f>SAM_working3!L44</f>
        <v>1931.42749364826</v>
      </c>
      <c r="M44">
        <f>SAM_working3!M44</f>
        <v>266383.43797665002</v>
      </c>
      <c r="N44">
        <f>SAM_working3!N44</f>
        <v>266650808.04328799</v>
      </c>
      <c r="O44">
        <f>SAM_working3!O44</f>
        <v>4437074.3260637103</v>
      </c>
      <c r="P44">
        <f>SAM_working3!P44</f>
        <v>4696218.2650389904</v>
      </c>
      <c r="Q44">
        <f>SAM_working3!Q44</f>
        <v>0</v>
      </c>
      <c r="R44">
        <f>SAM_working3!R44</f>
        <v>513121.53689555498</v>
      </c>
      <c r="S44">
        <f>SAM_working3!S44</f>
        <v>0</v>
      </c>
      <c r="T44">
        <f>SAM_working3!T44</f>
        <v>0</v>
      </c>
      <c r="U44">
        <f>SAM_working3!U44</f>
        <v>9697353.0160652995</v>
      </c>
      <c r="V44">
        <f>SAM_working3!V44</f>
        <v>666579.50694665301</v>
      </c>
      <c r="W44">
        <f>SAM_working3!W44</f>
        <v>36017043.992731899</v>
      </c>
      <c r="X44">
        <f>SAM_working3!X44</f>
        <v>4498799.6877762098</v>
      </c>
      <c r="Y44">
        <f>SAM_working3!Y44</f>
        <v>20020325.989294399</v>
      </c>
      <c r="Z44">
        <f>SAM_working3!Z44</f>
        <v>695343.60000984604</v>
      </c>
      <c r="AA44">
        <f>SAM_working3!AA44</f>
        <v>13372.4638594222</v>
      </c>
      <c r="AB44">
        <f>SAM_working3!AB44</f>
        <v>27575.968576812498</v>
      </c>
      <c r="AC44">
        <f>SAM_working3!AC44</f>
        <v>1362462.7605481001</v>
      </c>
      <c r="AD44">
        <f>SAM_working3!AD44</f>
        <v>3599929.9191700201</v>
      </c>
      <c r="AE44">
        <f>SAM_working3!AE44</f>
        <v>11881983.636110701</v>
      </c>
      <c r="AF44">
        <f>SAM_working3!AF44</f>
        <v>3360619.1670900402</v>
      </c>
      <c r="AG44">
        <f>SAM_working3!AG44</f>
        <v>1849419.4413784</v>
      </c>
      <c r="AH44">
        <f>SAM_working3!AH44</f>
        <v>2382194.1108537102</v>
      </c>
      <c r="AI44">
        <f>SAM_working3!AI44</f>
        <v>8988935.7939706091</v>
      </c>
      <c r="AJ44">
        <f>SAM_working3!AJ44</f>
        <v>22222099.683459502</v>
      </c>
      <c r="AK44">
        <f>SAM_working3!AK44</f>
        <v>5340545.9456311204</v>
      </c>
      <c r="AL44">
        <f>SAM_working3!AL44</f>
        <v>360947.72231010802</v>
      </c>
      <c r="AM44">
        <f>SAM_working3!AM44</f>
        <v>477771.54289244203</v>
      </c>
      <c r="AN44">
        <f>SAM_working3!AN44</f>
        <v>2445176.7747891298</v>
      </c>
      <c r="AO44">
        <f>SAM_working3!AO44</f>
        <v>808109.59743600094</v>
      </c>
      <c r="AP44">
        <f>SAM_working3!AP44</f>
        <v>893921.764643598</v>
      </c>
      <c r="AQ44">
        <f>SAM_working3!AQ44</f>
        <v>795053.17112953495</v>
      </c>
      <c r="AR44">
        <f>SAM_working3!AR44</f>
        <v>3051859.1436079601</v>
      </c>
      <c r="AS44">
        <f>SAM_working3!AS44</f>
        <v>6934815.7645648802</v>
      </c>
      <c r="AT44">
        <f>SAM_working3!AT44</f>
        <v>0</v>
      </c>
      <c r="AU44">
        <f>SAM_working3!AU44</f>
        <v>34143.8830266027</v>
      </c>
      <c r="AV44">
        <f>SAM_working3!AV44</f>
        <v>6735278.1292780796</v>
      </c>
      <c r="AW44">
        <f>SAM_working3!AW44</f>
        <v>3078669.03310986</v>
      </c>
      <c r="AX44">
        <f>SAM_working3!AX44</f>
        <v>6906.8338208976902</v>
      </c>
      <c r="AY44">
        <f>SAM_working3!AY44</f>
        <v>317802.22933861602</v>
      </c>
      <c r="AZ44">
        <f>SAM_working3!AZ44</f>
        <v>62998.514501789003</v>
      </c>
      <c r="BA44">
        <f>SAM_working3!BA44</f>
        <v>551150.10745667096</v>
      </c>
      <c r="BB44">
        <f>SAM_working3!BB44</f>
        <v>8763.9549063151298</v>
      </c>
      <c r="BC44">
        <f>SAM_working3!BC44</f>
        <v>589683.30522770598</v>
      </c>
      <c r="BD44">
        <f>SAM_working3!BD44</f>
        <v>675325.476939118</v>
      </c>
      <c r="BE44">
        <f>SAM_working3!BE44</f>
        <v>0</v>
      </c>
      <c r="BF44">
        <f>SAM_working3!BF44</f>
        <v>113703.342123818</v>
      </c>
      <c r="BG44">
        <f>SAM_working3!BG44</f>
        <v>1651738.60173282</v>
      </c>
      <c r="BH44">
        <f>SAM_working3!BH44</f>
        <v>11179239.7274583</v>
      </c>
      <c r="BI44">
        <f>SAM_working3!BI44</f>
        <v>2148226.4776527998</v>
      </c>
      <c r="BJ44">
        <f>SAM_working3!BJ44</f>
        <v>9366705.9552393202</v>
      </c>
      <c r="BK44">
        <f>SAM_working3!BK44</f>
        <v>3527571.1760449102</v>
      </c>
      <c r="BL44">
        <f>SAM_working3!BL44</f>
        <v>741886.71606546699</v>
      </c>
      <c r="BM44">
        <f>SAM_working3!BM44</f>
        <v>0</v>
      </c>
      <c r="BN44">
        <f>SAM_working3!BN44</f>
        <v>83517932.380652398</v>
      </c>
      <c r="BO44">
        <f>SAM_working3!BO44</f>
        <v>1294989.3908527</v>
      </c>
      <c r="BP44">
        <f>SAM_working3!BP44</f>
        <v>0</v>
      </c>
      <c r="BQ44">
        <f>SAM_working3!BQ44</f>
        <v>18587777.473140702</v>
      </c>
      <c r="BR44">
        <f>SAM_working3!BR44</f>
        <v>0</v>
      </c>
      <c r="BS44">
        <f>SAM_working3!BS44</f>
        <v>21178966.967124801</v>
      </c>
      <c r="BT44">
        <f>SAM_working3!BT44</f>
        <v>602253.174909828</v>
      </c>
      <c r="BU44">
        <f>SAM_working3!BU44</f>
        <v>5466507.9161835602</v>
      </c>
      <c r="BV44">
        <f>SAM_working3!BV44</f>
        <v>15417082.504957501</v>
      </c>
      <c r="BW44">
        <f>SAM_working3!BW44</f>
        <v>4010905.0685714199</v>
      </c>
      <c r="BX44">
        <f>SAM_working3!BX44</f>
        <v>3353858.3800600101</v>
      </c>
      <c r="BY44">
        <f>SAM_working3!BY44</f>
        <v>6512590.64222378</v>
      </c>
      <c r="BZ44">
        <f>SAM_working3!BZ44</f>
        <v>6511.6037746288403</v>
      </c>
      <c r="CA44">
        <f>SAM_working3!CA44</f>
        <v>380903.14293707302</v>
      </c>
      <c r="CB44">
        <f>SAM_working3!CB44</f>
        <v>673368.69696585205</v>
      </c>
      <c r="CC44">
        <f>SAM_working3!CC44</f>
        <v>52509405.722100101</v>
      </c>
      <c r="CD44">
        <f>SAM_working3!CD44</f>
        <v>149476329.614548</v>
      </c>
      <c r="CE44">
        <f>SAM_working3!CE44</f>
        <v>49131707.740551099</v>
      </c>
      <c r="CF44">
        <f>SAM_working3!CF44</f>
        <v>3204145.2484870302</v>
      </c>
      <c r="CG44">
        <f>SAM_working3!CG44</f>
        <v>5421329.0382299004</v>
      </c>
      <c r="CH44">
        <f>SAM_working3!CH44</f>
        <v>0</v>
      </c>
      <c r="CI44">
        <f>SAM_working3!CI44</f>
        <v>0</v>
      </c>
      <c r="CJ44">
        <f>SAM_working3!CJ44</f>
        <v>0</v>
      </c>
      <c r="CK44">
        <f>SAM_working3!CK44</f>
        <v>0</v>
      </c>
      <c r="CL44">
        <f>SAM_working3!CL44</f>
        <v>0</v>
      </c>
      <c r="CM44">
        <f>SAM_working3!CM44</f>
        <v>0</v>
      </c>
      <c r="CN44">
        <f>SAM_working3!CN44</f>
        <v>0</v>
      </c>
      <c r="CO44">
        <f>SAM_working3!CO44</f>
        <v>637281055.98131299</v>
      </c>
      <c r="CP44">
        <f>SAM_working3!CP44</f>
        <v>777812451.81861305</v>
      </c>
      <c r="CQ44">
        <f>SAM_working3!CQ44</f>
        <v>662171343.57104301</v>
      </c>
      <c r="CR44">
        <f>SAM_working3!CR44</f>
        <v>760127796.65607703</v>
      </c>
      <c r="CS44">
        <f>SAM_working3!CS44</f>
        <v>1884300063.97084</v>
      </c>
      <c r="CT44">
        <f>SAM_working3!CT44</f>
        <v>2468820559.7579899</v>
      </c>
      <c r="CU44">
        <f>SAM_working3!CU44</f>
        <v>4069028100.1110301</v>
      </c>
      <c r="CV44">
        <f>SAM_working3!CV44</f>
        <v>3354297539.16641</v>
      </c>
      <c r="CW44">
        <f>SAM_working3!CW44</f>
        <v>7128770308.0524397</v>
      </c>
      <c r="CX44">
        <f>SAM_working3!CX44</f>
        <v>830549.52847699495</v>
      </c>
      <c r="CY44">
        <f>SAM_working3!CY44</f>
        <v>150252.82151936201</v>
      </c>
      <c r="CZ44">
        <f>SAM_working3!CZ44</f>
        <v>0</v>
      </c>
      <c r="DA44">
        <f>SAM_working3!DA44</f>
        <v>1641607.4182752201</v>
      </c>
      <c r="DB44">
        <f>SAM_working3!DB44</f>
        <v>8687785.7804653905</v>
      </c>
      <c r="DC44">
        <f>SAM_working3!DC44</f>
        <v>634418.14321212901</v>
      </c>
      <c r="DD44">
        <f>SAM_working3!DD44</f>
        <v>0</v>
      </c>
      <c r="DE44">
        <f>SAM_working3!DE44</f>
        <v>0</v>
      </c>
      <c r="DF44">
        <f>SAM_working3!DF44</f>
        <v>12190429.6810886</v>
      </c>
      <c r="DG44">
        <f>SAM_working3!DG44</f>
        <v>0</v>
      </c>
      <c r="DH44">
        <f>SAM_working3!DH44</f>
        <v>0</v>
      </c>
      <c r="DI44">
        <f>SAM_working3!DI44</f>
        <v>917977666.47991705</v>
      </c>
      <c r="DJ44">
        <f t="shared" si="0"/>
        <v>23571329923.182125</v>
      </c>
    </row>
    <row r="45" spans="1:114">
      <c r="A45" t="s">
        <v>44</v>
      </c>
      <c r="B45">
        <f>SAM_working3!B45</f>
        <v>4093182.21265805</v>
      </c>
      <c r="C45">
        <f>SAM_working3!C45</f>
        <v>0</v>
      </c>
      <c r="D45">
        <f>SAM_working3!D45</f>
        <v>2860378.9090048401</v>
      </c>
      <c r="E45">
        <f>SAM_working3!E45</f>
        <v>1195357.6593566299</v>
      </c>
      <c r="F45">
        <f>SAM_working3!F45</f>
        <v>3266784.47555786</v>
      </c>
      <c r="G45">
        <f>SAM_working3!G45</f>
        <v>0</v>
      </c>
      <c r="H45">
        <f>SAM_working3!H45</f>
        <v>925.72523623116604</v>
      </c>
      <c r="I45">
        <f>SAM_working3!I45</f>
        <v>0</v>
      </c>
      <c r="J45">
        <f>SAM_working3!J45</f>
        <v>291722.09901628102</v>
      </c>
      <c r="K45">
        <f>SAM_working3!K45</f>
        <v>169760.930875455</v>
      </c>
      <c r="L45">
        <f>SAM_working3!L45</f>
        <v>66197.330257078298</v>
      </c>
      <c r="M45">
        <f>SAM_working3!M45</f>
        <v>4371315.4417129997</v>
      </c>
      <c r="N45">
        <f>SAM_working3!N45</f>
        <v>199781560.83660099</v>
      </c>
      <c r="O45">
        <f>SAM_working3!O45</f>
        <v>9719550.1491545606</v>
      </c>
      <c r="P45">
        <f>SAM_working3!P45</f>
        <v>7808987.7497236095</v>
      </c>
      <c r="Q45">
        <f>SAM_working3!Q45</f>
        <v>0</v>
      </c>
      <c r="R45">
        <f>SAM_working3!R45</f>
        <v>188275.04134708401</v>
      </c>
      <c r="S45">
        <f>SAM_working3!S45</f>
        <v>0</v>
      </c>
      <c r="T45">
        <f>SAM_working3!T45</f>
        <v>0</v>
      </c>
      <c r="U45">
        <f>SAM_working3!U45</f>
        <v>1190585.6890485301</v>
      </c>
      <c r="V45">
        <f>SAM_working3!V45</f>
        <v>1695852.5260047601</v>
      </c>
      <c r="W45">
        <f>SAM_working3!W45</f>
        <v>13497622.6578761</v>
      </c>
      <c r="X45">
        <f>SAM_working3!X45</f>
        <v>2310071.1120228302</v>
      </c>
      <c r="Y45">
        <f>SAM_working3!Y45</f>
        <v>23255038.8464326</v>
      </c>
      <c r="Z45">
        <f>SAM_working3!Z45</f>
        <v>919992.54123758897</v>
      </c>
      <c r="AA45">
        <f>SAM_working3!AA45</f>
        <v>1592078.3643108499</v>
      </c>
      <c r="AB45">
        <f>SAM_working3!AB45</f>
        <v>239730.89265569201</v>
      </c>
      <c r="AC45">
        <f>SAM_working3!AC45</f>
        <v>3004143.9157186202</v>
      </c>
      <c r="AD45">
        <f>SAM_working3!AD45</f>
        <v>7377915.0700356904</v>
      </c>
      <c r="AE45">
        <f>SAM_working3!AE45</f>
        <v>14614503.1364832</v>
      </c>
      <c r="AF45">
        <f>SAM_working3!AF45</f>
        <v>4418194.3775735898</v>
      </c>
      <c r="AG45">
        <f>SAM_working3!AG45</f>
        <v>7193087.7488472303</v>
      </c>
      <c r="AH45">
        <f>SAM_working3!AH45</f>
        <v>3618179.48486184</v>
      </c>
      <c r="AI45">
        <f>SAM_working3!AI45</f>
        <v>14041181.790010501</v>
      </c>
      <c r="AJ45">
        <f>SAM_working3!AJ45</f>
        <v>7505403.5789113902</v>
      </c>
      <c r="AK45">
        <f>SAM_working3!AK45</f>
        <v>4468323.2781698499</v>
      </c>
      <c r="AL45">
        <f>SAM_working3!AL45</f>
        <v>204690.36568436501</v>
      </c>
      <c r="AM45">
        <f>SAM_working3!AM45</f>
        <v>982651.223463053</v>
      </c>
      <c r="AN45">
        <f>SAM_working3!AN45</f>
        <v>4530271.8379315296</v>
      </c>
      <c r="AO45">
        <f>SAM_working3!AO45</f>
        <v>1134648.84240125</v>
      </c>
      <c r="AP45">
        <f>SAM_working3!AP45</f>
        <v>1437656.9882779999</v>
      </c>
      <c r="AQ45">
        <f>SAM_working3!AQ45</f>
        <v>475913.35438285797</v>
      </c>
      <c r="AR45">
        <f>SAM_working3!AR45</f>
        <v>1652563.68770704</v>
      </c>
      <c r="AS45">
        <f>SAM_working3!AS45</f>
        <v>3386111.0298844101</v>
      </c>
      <c r="AT45">
        <f>SAM_working3!AT45</f>
        <v>0</v>
      </c>
      <c r="AU45">
        <f>SAM_working3!AU45</f>
        <v>506985.71051456401</v>
      </c>
      <c r="AV45">
        <f>SAM_working3!AV45</f>
        <v>2494995.45415245</v>
      </c>
      <c r="AW45">
        <f>SAM_working3!AW45</f>
        <v>79773718.281357706</v>
      </c>
      <c r="AX45">
        <f>SAM_working3!AX45</f>
        <v>13439757.909060501</v>
      </c>
      <c r="AY45">
        <f>SAM_working3!AY45</f>
        <v>58299.1362766483</v>
      </c>
      <c r="AZ45">
        <f>SAM_working3!AZ45</f>
        <v>384603.30261213903</v>
      </c>
      <c r="BA45">
        <f>SAM_working3!BA45</f>
        <v>2318602.6328690001</v>
      </c>
      <c r="BB45">
        <f>SAM_working3!BB45</f>
        <v>210834.273257589</v>
      </c>
      <c r="BC45">
        <f>SAM_working3!BC45</f>
        <v>351972.86078537197</v>
      </c>
      <c r="BD45">
        <f>SAM_working3!BD45</f>
        <v>420818.80565077899</v>
      </c>
      <c r="BE45">
        <f>SAM_working3!BE45</f>
        <v>0</v>
      </c>
      <c r="BF45">
        <f>SAM_working3!BF45</f>
        <v>309652.33148215897</v>
      </c>
      <c r="BG45">
        <f>SAM_working3!BG45</f>
        <v>532733.96151480998</v>
      </c>
      <c r="BH45">
        <f>SAM_working3!BH45</f>
        <v>3702478.49659942</v>
      </c>
      <c r="BI45">
        <f>SAM_working3!BI45</f>
        <v>713908.85810019402</v>
      </c>
      <c r="BJ45">
        <f>SAM_working3!BJ45</f>
        <v>3069188.6826985502</v>
      </c>
      <c r="BK45">
        <f>SAM_working3!BK45</f>
        <v>1196663.81470045</v>
      </c>
      <c r="BL45">
        <f>SAM_working3!BL45</f>
        <v>255352.61270189399</v>
      </c>
      <c r="BM45">
        <f>SAM_working3!BM45</f>
        <v>0</v>
      </c>
      <c r="BN45">
        <f>SAM_working3!BN45</f>
        <v>119262133.24548399</v>
      </c>
      <c r="BO45">
        <f>SAM_working3!BO45</f>
        <v>4860514.0331035601</v>
      </c>
      <c r="BP45">
        <f>SAM_working3!BP45</f>
        <v>0</v>
      </c>
      <c r="BQ45">
        <f>SAM_working3!BQ45</f>
        <v>9006914.9693651106</v>
      </c>
      <c r="BR45">
        <f>SAM_working3!BR45</f>
        <v>0</v>
      </c>
      <c r="BS45">
        <f>SAM_working3!BS45</f>
        <v>36631781.985704698</v>
      </c>
      <c r="BT45">
        <f>SAM_working3!BT45</f>
        <v>484790.17834273301</v>
      </c>
      <c r="BU45">
        <f>SAM_working3!BU45</f>
        <v>13548824.3980758</v>
      </c>
      <c r="BV45">
        <f>SAM_working3!BV45</f>
        <v>3402478.5163249802</v>
      </c>
      <c r="BW45">
        <f>SAM_working3!BW45</f>
        <v>1202334.0535293501</v>
      </c>
      <c r="BX45">
        <f>SAM_working3!BX45</f>
        <v>168149.93495541299</v>
      </c>
      <c r="BY45">
        <f>SAM_working3!BY45</f>
        <v>1976689.65286891</v>
      </c>
      <c r="BZ45">
        <f>SAM_working3!BZ45</f>
        <v>1252372.25828127</v>
      </c>
      <c r="CA45">
        <f>SAM_working3!CA45</f>
        <v>109753.918954354</v>
      </c>
      <c r="CB45">
        <f>SAM_working3!CB45</f>
        <v>299658.837745953</v>
      </c>
      <c r="CC45">
        <f>SAM_working3!CC45</f>
        <v>15896449.092437699</v>
      </c>
      <c r="CD45">
        <f>SAM_working3!CD45</f>
        <v>59487492.422389001</v>
      </c>
      <c r="CE45">
        <f>SAM_working3!CE45</f>
        <v>72073245.333980203</v>
      </c>
      <c r="CF45">
        <f>SAM_working3!CF45</f>
        <v>2085515.33320237</v>
      </c>
      <c r="CG45">
        <f>SAM_working3!CG45</f>
        <v>3527551.20524236</v>
      </c>
      <c r="CH45">
        <f>SAM_working3!CH45</f>
        <v>0</v>
      </c>
      <c r="CI45">
        <f>SAM_working3!CI45</f>
        <v>0</v>
      </c>
      <c r="CJ45">
        <f>SAM_working3!CJ45</f>
        <v>0</v>
      </c>
      <c r="CK45">
        <f>SAM_working3!CK45</f>
        <v>0</v>
      </c>
      <c r="CL45">
        <f>SAM_working3!CL45</f>
        <v>0</v>
      </c>
      <c r="CM45">
        <f>SAM_working3!CM45</f>
        <v>0</v>
      </c>
      <c r="CN45">
        <f>SAM_working3!CN45</f>
        <v>0</v>
      </c>
      <c r="CO45">
        <f>SAM_working3!CO45</f>
        <v>1022363480.54487</v>
      </c>
      <c r="CP45">
        <f>SAM_working3!CP45</f>
        <v>1247746065.06988</v>
      </c>
      <c r="CQ45">
        <f>SAM_working3!CQ45</f>
        <v>1062222451.88635</v>
      </c>
      <c r="CR45">
        <f>SAM_working3!CR45</f>
        <v>1217636095.40218</v>
      </c>
      <c r="CS45">
        <f>SAM_working3!CS45</f>
        <v>3018423649.58641</v>
      </c>
      <c r="CT45">
        <f>SAM_working3!CT45</f>
        <v>3956486862.5362101</v>
      </c>
      <c r="CU45">
        <f>SAM_working3!CU45</f>
        <v>6517458003.2336798</v>
      </c>
      <c r="CV45">
        <f>SAM_working3!CV45</f>
        <v>5373141979.4298201</v>
      </c>
      <c r="CW45">
        <f>SAM_working3!CW45</f>
        <v>11421394011.0578</v>
      </c>
      <c r="CX45">
        <f>SAM_working3!CX45</f>
        <v>170380.73184280301</v>
      </c>
      <c r="CY45">
        <f>SAM_working3!CY45</f>
        <v>0</v>
      </c>
      <c r="CZ45">
        <f>SAM_working3!CZ45</f>
        <v>0</v>
      </c>
      <c r="DA45">
        <f>SAM_working3!DA45</f>
        <v>554566.51680348895</v>
      </c>
      <c r="DB45">
        <f>SAM_working3!DB45</f>
        <v>2190606.1360580302</v>
      </c>
      <c r="DC45">
        <f>SAM_working3!DC45</f>
        <v>47599.713553960602</v>
      </c>
      <c r="DD45">
        <f>SAM_working3!DD45</f>
        <v>0</v>
      </c>
      <c r="DE45">
        <f>SAM_working3!DE45</f>
        <v>0</v>
      </c>
      <c r="DF45">
        <f>SAM_working3!DF45</f>
        <v>2497874.63563147</v>
      </c>
      <c r="DG45">
        <f>SAM_working3!DG45</f>
        <v>0</v>
      </c>
      <c r="DH45">
        <f>SAM_working3!DH45</f>
        <v>0</v>
      </c>
      <c r="DI45">
        <f>SAM_working3!DI45</f>
        <v>4722008.6867681202</v>
      </c>
      <c r="DJ45">
        <f t="shared" si="0"/>
        <v>35660633262.562607</v>
      </c>
    </row>
    <row r="46" spans="1:114">
      <c r="A46" t="s">
        <v>45</v>
      </c>
      <c r="B46">
        <f>SAM_working3!B46</f>
        <v>10863392.408886701</v>
      </c>
      <c r="C46">
        <f>SAM_working3!C46</f>
        <v>0</v>
      </c>
      <c r="D46">
        <f>SAM_working3!D46</f>
        <v>15559168.6721182</v>
      </c>
      <c r="E46">
        <f>SAM_working3!E46</f>
        <v>19858484.0576782</v>
      </c>
      <c r="F46">
        <f>SAM_working3!F46</f>
        <v>4265469.79039614</v>
      </c>
      <c r="G46">
        <f>SAM_working3!G46</f>
        <v>284231.63443176699</v>
      </c>
      <c r="H46">
        <f>SAM_working3!H46</f>
        <v>277.05590598550702</v>
      </c>
      <c r="I46">
        <f>SAM_working3!I46</f>
        <v>2342.7268690626302</v>
      </c>
      <c r="J46">
        <f>SAM_working3!J46</f>
        <v>1065120.8258108899</v>
      </c>
      <c r="K46">
        <f>SAM_working3!K46</f>
        <v>895018.79285315797</v>
      </c>
      <c r="L46">
        <f>SAM_working3!L46</f>
        <v>3430785.3662953102</v>
      </c>
      <c r="M46">
        <f>SAM_working3!M46</f>
        <v>60747753.979805298</v>
      </c>
      <c r="N46">
        <f>SAM_working3!N46</f>
        <v>84406501.9804869</v>
      </c>
      <c r="O46">
        <f>SAM_working3!O46</f>
        <v>63528125.8459263</v>
      </c>
      <c r="P46">
        <f>SAM_working3!P46</f>
        <v>19713096.081201799</v>
      </c>
      <c r="Q46">
        <f>SAM_working3!Q46</f>
        <v>1131053.8557968601</v>
      </c>
      <c r="R46">
        <f>SAM_working3!R46</f>
        <v>800736.320498824</v>
      </c>
      <c r="S46">
        <f>SAM_working3!S46</f>
        <v>1357000.5743928</v>
      </c>
      <c r="T46">
        <f>SAM_working3!T46</f>
        <v>123665.575668447</v>
      </c>
      <c r="U46">
        <f>SAM_working3!U46</f>
        <v>11581328.2154945</v>
      </c>
      <c r="V46">
        <f>SAM_working3!V46</f>
        <v>13768951.3083742</v>
      </c>
      <c r="W46">
        <f>SAM_working3!W46</f>
        <v>13632659.5617413</v>
      </c>
      <c r="X46">
        <f>SAM_working3!X46</f>
        <v>14235554.8161007</v>
      </c>
      <c r="Y46">
        <f>SAM_working3!Y46</f>
        <v>34043626.713432699</v>
      </c>
      <c r="Z46">
        <f>SAM_working3!Z46</f>
        <v>28158031.2511435</v>
      </c>
      <c r="AA46">
        <f>SAM_working3!AA46</f>
        <v>37854779.229626201</v>
      </c>
      <c r="AB46">
        <f>SAM_working3!AB46</f>
        <v>8875448.2633904107</v>
      </c>
      <c r="AC46">
        <f>SAM_working3!AC46</f>
        <v>42338006.9500788</v>
      </c>
      <c r="AD46">
        <f>SAM_working3!AD46</f>
        <v>25514752.327828299</v>
      </c>
      <c r="AE46">
        <f>SAM_working3!AE46</f>
        <v>55441853.890789203</v>
      </c>
      <c r="AF46">
        <f>SAM_working3!AF46</f>
        <v>7748560.1992720198</v>
      </c>
      <c r="AG46">
        <f>SAM_working3!AG46</f>
        <v>51100776.687069103</v>
      </c>
      <c r="AH46">
        <f>SAM_working3!AH46</f>
        <v>12123220.287833201</v>
      </c>
      <c r="AI46">
        <f>SAM_working3!AI46</f>
        <v>28973760.519894399</v>
      </c>
      <c r="AJ46">
        <f>SAM_working3!AJ46</f>
        <v>931061103.20432401</v>
      </c>
      <c r="AK46">
        <f>SAM_working3!AK46</f>
        <v>13825893.326535501</v>
      </c>
      <c r="AL46">
        <f>SAM_working3!AL46</f>
        <v>411258.54771090701</v>
      </c>
      <c r="AM46">
        <f>SAM_working3!AM46</f>
        <v>1764262.16281966</v>
      </c>
      <c r="AN46">
        <f>SAM_working3!AN46</f>
        <v>5584119.95737263</v>
      </c>
      <c r="AO46">
        <f>SAM_working3!AO46</f>
        <v>2159624.5116781001</v>
      </c>
      <c r="AP46">
        <f>SAM_working3!AP46</f>
        <v>1304793.63624523</v>
      </c>
      <c r="AQ46">
        <f>SAM_working3!AQ46</f>
        <v>3859943.9773681299</v>
      </c>
      <c r="AR46">
        <f>SAM_working3!AR46</f>
        <v>3058645.3279380901</v>
      </c>
      <c r="AS46">
        <f>SAM_working3!AS46</f>
        <v>6276353.4561935496</v>
      </c>
      <c r="AT46">
        <f>SAM_working3!AT46</f>
        <v>27559796.525921199</v>
      </c>
      <c r="AU46">
        <f>SAM_working3!AU46</f>
        <v>1093014.39465051</v>
      </c>
      <c r="AV46">
        <f>SAM_working3!AV46</f>
        <v>11190661.6117291</v>
      </c>
      <c r="AW46">
        <f>SAM_working3!AW46</f>
        <v>324582353.06653798</v>
      </c>
      <c r="AX46">
        <f>SAM_working3!AX46</f>
        <v>9035092.25691141</v>
      </c>
      <c r="AY46">
        <f>SAM_working3!AY46</f>
        <v>319772.83115175</v>
      </c>
      <c r="AZ46">
        <f>SAM_working3!AZ46</f>
        <v>37275171.547439598</v>
      </c>
      <c r="BA46">
        <f>SAM_working3!BA46</f>
        <v>1541535.08535413</v>
      </c>
      <c r="BB46">
        <f>SAM_working3!BB46</f>
        <v>37517234.388434</v>
      </c>
      <c r="BC46">
        <f>SAM_working3!BC46</f>
        <v>36636194.408411197</v>
      </c>
      <c r="BD46">
        <f>SAM_working3!BD46</f>
        <v>42642938.666299</v>
      </c>
      <c r="BE46">
        <f>SAM_working3!BE46</f>
        <v>5697405.4290063204</v>
      </c>
      <c r="BF46">
        <f>SAM_working3!BF46</f>
        <v>58157868.4236167</v>
      </c>
      <c r="BG46">
        <f>SAM_working3!BG46</f>
        <v>238250893.73312801</v>
      </c>
      <c r="BH46">
        <f>SAM_working3!BH46</f>
        <v>138102630.41384801</v>
      </c>
      <c r="BI46">
        <f>SAM_working3!BI46</f>
        <v>119811678.079955</v>
      </c>
      <c r="BJ46">
        <f>SAM_working3!BJ46</f>
        <v>435603300.65157902</v>
      </c>
      <c r="BK46">
        <f>SAM_working3!BK46</f>
        <v>193438419.233064</v>
      </c>
      <c r="BL46">
        <f>SAM_working3!BL46</f>
        <v>11124720.4781386</v>
      </c>
      <c r="BM46">
        <f>SAM_working3!BM46</f>
        <v>48629219.426575102</v>
      </c>
      <c r="BN46">
        <f>SAM_working3!BN46</f>
        <v>1756150858.8152299</v>
      </c>
      <c r="BO46">
        <f>SAM_working3!BO46</f>
        <v>165119097.17301199</v>
      </c>
      <c r="BP46">
        <f>SAM_working3!BP46</f>
        <v>15104325.034418199</v>
      </c>
      <c r="BQ46">
        <f>SAM_working3!BQ46</f>
        <v>1141966860.2723801</v>
      </c>
      <c r="BR46">
        <f>SAM_working3!BR46</f>
        <v>41009737.401589103</v>
      </c>
      <c r="BS46">
        <f>SAM_working3!BS46</f>
        <v>472661817.93345201</v>
      </c>
      <c r="BT46">
        <f>SAM_working3!BT46</f>
        <v>53970945.531307101</v>
      </c>
      <c r="BU46">
        <f>SAM_working3!BU46</f>
        <v>92709252.836940393</v>
      </c>
      <c r="BV46">
        <f>SAM_working3!BV46</f>
        <v>281143595.91532499</v>
      </c>
      <c r="BW46">
        <f>SAM_working3!BW46</f>
        <v>27606569.550494201</v>
      </c>
      <c r="BX46">
        <f>SAM_working3!BX46</f>
        <v>28940438.490495201</v>
      </c>
      <c r="BY46">
        <f>SAM_working3!BY46</f>
        <v>120757888.244249</v>
      </c>
      <c r="BZ46">
        <f>SAM_working3!BZ46</f>
        <v>27656112.477559399</v>
      </c>
      <c r="CA46">
        <f>SAM_working3!CA46</f>
        <v>783663.21424515604</v>
      </c>
      <c r="CB46">
        <f>SAM_working3!CB46</f>
        <v>28649515.424044799</v>
      </c>
      <c r="CC46">
        <f>SAM_working3!CC46</f>
        <v>19147368.8235978</v>
      </c>
      <c r="CD46">
        <f>SAM_working3!CD46</f>
        <v>228679332.31884801</v>
      </c>
      <c r="CE46">
        <f>SAM_working3!CE46</f>
        <v>21855157.225347102</v>
      </c>
      <c r="CF46">
        <f>SAM_working3!CF46</f>
        <v>28555963.453202799</v>
      </c>
      <c r="CG46">
        <f>SAM_working3!CG46</f>
        <v>93980286.108413398</v>
      </c>
      <c r="CH46">
        <f>SAM_working3!CH46</f>
        <v>0</v>
      </c>
      <c r="CI46">
        <f>SAM_working3!CI46</f>
        <v>43100888.659022003</v>
      </c>
      <c r="CJ46">
        <f>SAM_working3!CJ46</f>
        <v>0</v>
      </c>
      <c r="CK46">
        <f>SAM_working3!CK46</f>
        <v>0</v>
      </c>
      <c r="CL46">
        <f>SAM_working3!CL46</f>
        <v>0</v>
      </c>
      <c r="CM46">
        <f>SAM_working3!CM46</f>
        <v>0</v>
      </c>
      <c r="CN46">
        <f>SAM_working3!CN46</f>
        <v>0</v>
      </c>
      <c r="CO46">
        <f>SAM_working3!CO46</f>
        <v>287483338.95864499</v>
      </c>
      <c r="CP46">
        <f>SAM_working3!CP46</f>
        <v>345411293.68404597</v>
      </c>
      <c r="CQ46">
        <f>SAM_working3!CQ46</f>
        <v>453730292.13711601</v>
      </c>
      <c r="CR46">
        <f>SAM_working3!CR46</f>
        <v>454797086.83252198</v>
      </c>
      <c r="CS46">
        <f>SAM_working3!CS46</f>
        <v>1101368008.80667</v>
      </c>
      <c r="CT46">
        <f>SAM_working3!CT46</f>
        <v>1497636769.3085899</v>
      </c>
      <c r="CU46">
        <f>SAM_working3!CU46</f>
        <v>3319311592.3342199</v>
      </c>
      <c r="CV46">
        <f>SAM_working3!CV46</f>
        <v>3053293714.7066302</v>
      </c>
      <c r="CW46">
        <f>SAM_working3!CW46</f>
        <v>11383811240.132</v>
      </c>
      <c r="CX46">
        <f>SAM_working3!CX46</f>
        <v>126103140.151333</v>
      </c>
      <c r="CY46">
        <f>SAM_working3!CY46</f>
        <v>1047494686.05964</v>
      </c>
      <c r="CZ46">
        <f>SAM_working3!CZ46</f>
        <v>10145177.509889601</v>
      </c>
      <c r="DA46">
        <f>SAM_working3!DA46</f>
        <v>479539986.49252599</v>
      </c>
      <c r="DB46">
        <f>SAM_working3!DB46</f>
        <v>85223229.734441295</v>
      </c>
      <c r="DC46">
        <f>SAM_working3!DC46</f>
        <v>204237017.97533</v>
      </c>
      <c r="DD46">
        <f>SAM_working3!DD46</f>
        <v>8092073.1512839198</v>
      </c>
      <c r="DE46">
        <f>SAM_working3!DE46</f>
        <v>0</v>
      </c>
      <c r="DF46">
        <f>SAM_working3!DF46</f>
        <v>14914793.2060345</v>
      </c>
      <c r="DG46">
        <f>SAM_working3!DG46</f>
        <v>1439117.67057706</v>
      </c>
      <c r="DH46">
        <f>SAM_working3!DH46</f>
        <v>5024140314.8051996</v>
      </c>
      <c r="DI46">
        <f>SAM_working3!DI46</f>
        <v>144887595.59927499</v>
      </c>
      <c r="DJ46">
        <f t="shared" si="0"/>
        <v>37153549578.686165</v>
      </c>
    </row>
    <row r="47" spans="1:114">
      <c r="A47" t="s">
        <v>46</v>
      </c>
      <c r="B47">
        <f>SAM_working3!B47</f>
        <v>13953207.5685838</v>
      </c>
      <c r="C47">
        <f>SAM_working3!C47</f>
        <v>0</v>
      </c>
      <c r="D47">
        <f>SAM_working3!D47</f>
        <v>12255236.448468599</v>
      </c>
      <c r="E47">
        <f>SAM_working3!E47</f>
        <v>6269553.87081818</v>
      </c>
      <c r="F47">
        <f>SAM_working3!F47</f>
        <v>41519925.581360899</v>
      </c>
      <c r="G47">
        <f>SAM_working3!G47</f>
        <v>26363.634930932301</v>
      </c>
      <c r="H47">
        <f>SAM_working3!H47</f>
        <v>1325.7664632957101</v>
      </c>
      <c r="I47">
        <f>SAM_working3!I47</f>
        <v>56316.356317014797</v>
      </c>
      <c r="J47">
        <f>SAM_working3!J47</f>
        <v>7270414.1446724702</v>
      </c>
      <c r="K47">
        <f>SAM_working3!K47</f>
        <v>4033010.52914835</v>
      </c>
      <c r="L47">
        <f>SAM_working3!L47</f>
        <v>1423552.9026178201</v>
      </c>
      <c r="M47">
        <f>SAM_working3!M47</f>
        <v>57043172.985740401</v>
      </c>
      <c r="N47">
        <f>SAM_working3!N47</f>
        <v>174645144.60289401</v>
      </c>
      <c r="O47">
        <f>SAM_working3!O47</f>
        <v>421077578.27611399</v>
      </c>
      <c r="P47">
        <f>SAM_working3!P47</f>
        <v>30556825.304237999</v>
      </c>
      <c r="Q47">
        <f>SAM_working3!Q47</f>
        <v>1666865.11079232</v>
      </c>
      <c r="R47">
        <f>SAM_working3!R47</f>
        <v>479010.18748133897</v>
      </c>
      <c r="S47">
        <f>SAM_working3!S47</f>
        <v>349882.76492115698</v>
      </c>
      <c r="T47">
        <f>SAM_working3!T47</f>
        <v>58748.638387688203</v>
      </c>
      <c r="U47">
        <f>SAM_working3!U47</f>
        <v>46735455.892629802</v>
      </c>
      <c r="V47">
        <f>SAM_working3!V47</f>
        <v>90843342.814724803</v>
      </c>
      <c r="W47">
        <f>SAM_working3!W47</f>
        <v>5555923.1074920297</v>
      </c>
      <c r="X47">
        <f>SAM_working3!X47</f>
        <v>205651175.868238</v>
      </c>
      <c r="Y47">
        <f>SAM_working3!Y47</f>
        <v>173138204.846623</v>
      </c>
      <c r="Z47">
        <f>SAM_working3!Z47</f>
        <v>82482459.705195606</v>
      </c>
      <c r="AA47">
        <f>SAM_working3!AA47</f>
        <v>174478030.17333099</v>
      </c>
      <c r="AB47">
        <f>SAM_working3!AB47</f>
        <v>66227535.7623569</v>
      </c>
      <c r="AC47">
        <f>SAM_working3!AC47</f>
        <v>51754000.7668861</v>
      </c>
      <c r="AD47">
        <f>SAM_working3!AD47</f>
        <v>16082300.345019</v>
      </c>
      <c r="AE47">
        <f>SAM_working3!AE47</f>
        <v>33426050.689644001</v>
      </c>
      <c r="AF47">
        <f>SAM_working3!AF47</f>
        <v>23000831.782523099</v>
      </c>
      <c r="AG47">
        <f>SAM_working3!AG47</f>
        <v>93676534.421399996</v>
      </c>
      <c r="AH47">
        <f>SAM_working3!AH47</f>
        <v>13523097.9601692</v>
      </c>
      <c r="AI47">
        <f>SAM_working3!AI47</f>
        <v>23643920.434555002</v>
      </c>
      <c r="AJ47">
        <f>SAM_working3!AJ47</f>
        <v>19856672.574214</v>
      </c>
      <c r="AK47">
        <f>SAM_working3!AK47</f>
        <v>907612.11585980398</v>
      </c>
      <c r="AL47">
        <f>SAM_working3!AL47</f>
        <v>71394.377227651697</v>
      </c>
      <c r="AM47">
        <f>SAM_working3!AM47</f>
        <v>357760.62917080399</v>
      </c>
      <c r="AN47">
        <f>SAM_working3!AN47</f>
        <v>2504955.3086032202</v>
      </c>
      <c r="AO47">
        <f>SAM_working3!AO47</f>
        <v>227844.74818898499</v>
      </c>
      <c r="AP47">
        <f>SAM_working3!AP47</f>
        <v>535984.19475881697</v>
      </c>
      <c r="AQ47">
        <f>SAM_working3!AQ47</f>
        <v>520037.83856394602</v>
      </c>
      <c r="AR47">
        <f>SAM_working3!AR47</f>
        <v>618448.61253417504</v>
      </c>
      <c r="AS47">
        <f>SAM_working3!AS47</f>
        <v>738606.22152565897</v>
      </c>
      <c r="AT47">
        <f>SAM_working3!AT47</f>
        <v>7530562.9042172199</v>
      </c>
      <c r="AU47">
        <f>SAM_working3!AU47</f>
        <v>5130412.2708307402</v>
      </c>
      <c r="AV47">
        <f>SAM_working3!AV47</f>
        <v>978596.67348268395</v>
      </c>
      <c r="AW47">
        <f>SAM_working3!AW47</f>
        <v>307280581.282763</v>
      </c>
      <c r="AX47">
        <f>SAM_working3!AX47</f>
        <v>2804213.85354573</v>
      </c>
      <c r="AY47">
        <f>SAM_working3!AY47</f>
        <v>144508.70866931701</v>
      </c>
      <c r="AZ47">
        <f>SAM_working3!AZ47</f>
        <v>3580224.596343</v>
      </c>
      <c r="BA47">
        <f>SAM_working3!BA47</f>
        <v>644167.26755752903</v>
      </c>
      <c r="BB47">
        <f>SAM_working3!BB47</f>
        <v>2004074.49044631</v>
      </c>
      <c r="BC47">
        <f>SAM_working3!BC47</f>
        <v>1194955.6556580199</v>
      </c>
      <c r="BD47">
        <f>SAM_working3!BD47</f>
        <v>584137.47098894499</v>
      </c>
      <c r="BE47">
        <f>SAM_working3!BE47</f>
        <v>830998.33550375002</v>
      </c>
      <c r="BF47">
        <f>SAM_working3!BF47</f>
        <v>11645626.510803699</v>
      </c>
      <c r="BG47">
        <f>SAM_working3!BG47</f>
        <v>1515374.9244526401</v>
      </c>
      <c r="BH47">
        <f>SAM_working3!BH47</f>
        <v>3516139.3663305398</v>
      </c>
      <c r="BI47">
        <f>SAM_working3!BI47</f>
        <v>1239418.98361716</v>
      </c>
      <c r="BJ47">
        <f>SAM_working3!BJ47</f>
        <v>3107303.3368878402</v>
      </c>
      <c r="BK47">
        <f>SAM_working3!BK47</f>
        <v>1377664.68103766</v>
      </c>
      <c r="BL47">
        <f>SAM_working3!BL47</f>
        <v>5317690.0399131496</v>
      </c>
      <c r="BM47">
        <f>SAM_working3!BM47</f>
        <v>234666.01538000099</v>
      </c>
      <c r="BN47">
        <f>SAM_working3!BN47</f>
        <v>39405336.150654301</v>
      </c>
      <c r="BO47">
        <f>SAM_working3!BO47</f>
        <v>3404923.1679319902</v>
      </c>
      <c r="BP47">
        <f>SAM_working3!BP47</f>
        <v>4804981.4584997296</v>
      </c>
      <c r="BQ47">
        <f>SAM_working3!BQ47</f>
        <v>71586158.807507604</v>
      </c>
      <c r="BR47">
        <f>SAM_working3!BR47</f>
        <v>1847597.13253133</v>
      </c>
      <c r="BS47">
        <f>SAM_working3!BS47</f>
        <v>37355524.312593304</v>
      </c>
      <c r="BT47">
        <f>SAM_working3!BT47</f>
        <v>3887532.6434712899</v>
      </c>
      <c r="BU47">
        <f>SAM_working3!BU47</f>
        <v>5200952.4605806302</v>
      </c>
      <c r="BV47">
        <f>SAM_working3!BV47</f>
        <v>28306557.010261901</v>
      </c>
      <c r="BW47">
        <f>SAM_working3!BW47</f>
        <v>8284525.82741269</v>
      </c>
      <c r="BX47">
        <f>SAM_working3!BX47</f>
        <v>4778645.2097964799</v>
      </c>
      <c r="BY47">
        <f>SAM_working3!BY47</f>
        <v>14217348.9104633</v>
      </c>
      <c r="BZ47">
        <f>SAM_working3!BZ47</f>
        <v>1751077.7111805901</v>
      </c>
      <c r="CA47">
        <f>SAM_working3!CA47</f>
        <v>114261.843437538</v>
      </c>
      <c r="CB47">
        <f>SAM_working3!CB47</f>
        <v>5092853.49880978</v>
      </c>
      <c r="CC47">
        <f>SAM_working3!CC47</f>
        <v>5472972.3000117596</v>
      </c>
      <c r="CD47">
        <f>SAM_working3!CD47</f>
        <v>77759403.823112205</v>
      </c>
      <c r="CE47">
        <f>SAM_working3!CE47</f>
        <v>11056859.579748999</v>
      </c>
      <c r="CF47">
        <f>SAM_working3!CF47</f>
        <v>3059458.30717939</v>
      </c>
      <c r="CG47">
        <f>SAM_working3!CG47</f>
        <v>4057881.47710572</v>
      </c>
      <c r="CH47">
        <f>SAM_working3!CH47</f>
        <v>0</v>
      </c>
      <c r="CI47">
        <f>SAM_working3!CI47</f>
        <v>197455595.81206599</v>
      </c>
      <c r="CJ47">
        <f>SAM_working3!CJ47</f>
        <v>0</v>
      </c>
      <c r="CK47">
        <f>SAM_working3!CK47</f>
        <v>0</v>
      </c>
      <c r="CL47">
        <f>SAM_working3!CL47</f>
        <v>0</v>
      </c>
      <c r="CM47">
        <f>SAM_working3!CM47</f>
        <v>0</v>
      </c>
      <c r="CN47">
        <f>SAM_working3!CN47</f>
        <v>0</v>
      </c>
      <c r="CO47">
        <f>SAM_working3!CO47</f>
        <v>16791490.6009872</v>
      </c>
      <c r="CP47">
        <f>SAM_working3!CP47</f>
        <v>20842418.407138601</v>
      </c>
      <c r="CQ47">
        <f>SAM_working3!CQ47</f>
        <v>18843146.187004801</v>
      </c>
      <c r="CR47">
        <f>SAM_working3!CR47</f>
        <v>19866759.014104798</v>
      </c>
      <c r="CS47">
        <f>SAM_working3!CS47</f>
        <v>48974472.934270598</v>
      </c>
      <c r="CT47">
        <f>SAM_working3!CT47</f>
        <v>69348476.507548496</v>
      </c>
      <c r="CU47">
        <f>SAM_working3!CU47</f>
        <v>124079710.907665</v>
      </c>
      <c r="CV47">
        <f>SAM_working3!CV47</f>
        <v>97510259.318844706</v>
      </c>
      <c r="CW47">
        <f>SAM_working3!CW47</f>
        <v>246844368.806851</v>
      </c>
      <c r="CX47">
        <f>SAM_working3!CX47</f>
        <v>29602443.0716464</v>
      </c>
      <c r="CY47">
        <f>SAM_working3!CY47</f>
        <v>31733919.693585102</v>
      </c>
      <c r="CZ47">
        <f>SAM_working3!CZ47</f>
        <v>233910.474415529</v>
      </c>
      <c r="DA47">
        <f>SAM_working3!DA47</f>
        <v>134166927.63819399</v>
      </c>
      <c r="DB47">
        <f>SAM_working3!DB47</f>
        <v>31209371.8303256</v>
      </c>
      <c r="DC47">
        <f>SAM_working3!DC47</f>
        <v>104219891.12765799</v>
      </c>
      <c r="DD47">
        <f>SAM_working3!DD47</f>
        <v>3108513.7240411099</v>
      </c>
      <c r="DE47">
        <f>SAM_working3!DE47</f>
        <v>0</v>
      </c>
      <c r="DF47">
        <f>SAM_working3!DF47</f>
        <v>1612927.2221593</v>
      </c>
      <c r="DG47">
        <f>SAM_working3!DG47</f>
        <v>0</v>
      </c>
      <c r="DH47">
        <f>SAM_working3!DH47</f>
        <v>581009363.69975901</v>
      </c>
      <c r="DI47">
        <f>SAM_working3!DI47</f>
        <v>5787638.3767502103</v>
      </c>
      <c r="DJ47">
        <f t="shared" si="0"/>
        <v>4374592090.2211199</v>
      </c>
    </row>
    <row r="48" spans="1:114">
      <c r="A48" t="s">
        <v>47</v>
      </c>
      <c r="B48">
        <f>SAM_working3!B48</f>
        <v>6594734.7858117102</v>
      </c>
      <c r="C48">
        <f>SAM_working3!C48</f>
        <v>0</v>
      </c>
      <c r="D48">
        <f>SAM_working3!D48</f>
        <v>2862448.5147840302</v>
      </c>
      <c r="E48">
        <f>SAM_working3!E48</f>
        <v>2188746.1941943299</v>
      </c>
      <c r="F48">
        <f>SAM_working3!F48</f>
        <v>12214997.766995801</v>
      </c>
      <c r="G48">
        <f>SAM_working3!G48</f>
        <v>0</v>
      </c>
      <c r="H48">
        <f>SAM_working3!H48</f>
        <v>1370.59052721542</v>
      </c>
      <c r="I48">
        <f>SAM_working3!I48</f>
        <v>7624.8366222274699</v>
      </c>
      <c r="J48">
        <f>SAM_working3!J48</f>
        <v>3037386.7186330301</v>
      </c>
      <c r="K48">
        <f>SAM_working3!K48</f>
        <v>1224826.6256860001</v>
      </c>
      <c r="L48">
        <f>SAM_working3!L48</f>
        <v>445804.42356323497</v>
      </c>
      <c r="M48">
        <f>SAM_working3!M48</f>
        <v>4228590.2595158601</v>
      </c>
      <c r="N48">
        <f>SAM_working3!N48</f>
        <v>69493924.501591206</v>
      </c>
      <c r="O48">
        <f>SAM_working3!O48</f>
        <v>100009494.10461199</v>
      </c>
      <c r="P48">
        <f>SAM_working3!P48</f>
        <v>15114155.163675399</v>
      </c>
      <c r="Q48">
        <f>SAM_working3!Q48</f>
        <v>739962.88032537699</v>
      </c>
      <c r="R48">
        <f>SAM_working3!R48</f>
        <v>73859.024213817902</v>
      </c>
      <c r="S48">
        <f>SAM_working3!S48</f>
        <v>0</v>
      </c>
      <c r="T48">
        <f>SAM_working3!T48</f>
        <v>0</v>
      </c>
      <c r="U48">
        <f>SAM_working3!U48</f>
        <v>425832.69401292398</v>
      </c>
      <c r="V48">
        <f>SAM_working3!V48</f>
        <v>995830.39119752299</v>
      </c>
      <c r="W48">
        <f>SAM_working3!W48</f>
        <v>48407.617106176796</v>
      </c>
      <c r="X48">
        <f>SAM_working3!X48</f>
        <v>9791501.7555149104</v>
      </c>
      <c r="Y48">
        <f>SAM_working3!Y48</f>
        <v>30612855.597401101</v>
      </c>
      <c r="Z48">
        <f>SAM_working3!Z48</f>
        <v>3284628.6430291398</v>
      </c>
      <c r="AA48">
        <f>SAM_working3!AA48</f>
        <v>17797468.3432693</v>
      </c>
      <c r="AB48">
        <f>SAM_working3!AB48</f>
        <v>9109848.6889393106</v>
      </c>
      <c r="AC48">
        <f>SAM_working3!AC48</f>
        <v>6760447.7100046203</v>
      </c>
      <c r="AD48">
        <f>SAM_working3!AD48</f>
        <v>2119381.5571483499</v>
      </c>
      <c r="AE48">
        <f>SAM_working3!AE48</f>
        <v>8449255.4399080891</v>
      </c>
      <c r="AF48">
        <f>SAM_working3!AF48</f>
        <v>6233204.9555857303</v>
      </c>
      <c r="AG48">
        <f>SAM_working3!AG48</f>
        <v>4350766.7631241996</v>
      </c>
      <c r="AH48">
        <f>SAM_working3!AH48</f>
        <v>686957.66004371201</v>
      </c>
      <c r="AI48">
        <f>SAM_working3!AI48</f>
        <v>4254223.8593987199</v>
      </c>
      <c r="AJ48">
        <f>SAM_working3!AJ48</f>
        <v>2592518.1802990302</v>
      </c>
      <c r="AK48">
        <f>SAM_working3!AK48</f>
        <v>662154.92491089797</v>
      </c>
      <c r="AL48">
        <f>SAM_working3!AL48</f>
        <v>10410.3106125296</v>
      </c>
      <c r="AM48">
        <f>SAM_working3!AM48</f>
        <v>45009.271210272898</v>
      </c>
      <c r="AN48">
        <f>SAM_working3!AN48</f>
        <v>408124.55144051602</v>
      </c>
      <c r="AO48">
        <f>SAM_working3!AO48</f>
        <v>46397.9064910288</v>
      </c>
      <c r="AP48">
        <f>SAM_working3!AP48</f>
        <v>165127.771055155</v>
      </c>
      <c r="AQ48">
        <f>SAM_working3!AQ48</f>
        <v>141959.600377133</v>
      </c>
      <c r="AR48">
        <f>SAM_working3!AR48</f>
        <v>95025.396230286002</v>
      </c>
      <c r="AS48">
        <f>SAM_working3!AS48</f>
        <v>119167.735825166</v>
      </c>
      <c r="AT48">
        <f>SAM_working3!AT48</f>
        <v>1517568.84431354</v>
      </c>
      <c r="AU48">
        <f>SAM_working3!AU48</f>
        <v>275524.97098800802</v>
      </c>
      <c r="AV48">
        <f>SAM_working3!AV48</f>
        <v>181406.68170130401</v>
      </c>
      <c r="AW48">
        <f>SAM_working3!AW48</f>
        <v>1830163.55915467</v>
      </c>
      <c r="AX48">
        <f>SAM_working3!AX48</f>
        <v>297435.13057329599</v>
      </c>
      <c r="AY48">
        <f>SAM_working3!AY48</f>
        <v>76822.213635602893</v>
      </c>
      <c r="AZ48">
        <f>SAM_working3!AZ48</f>
        <v>98932.618846677899</v>
      </c>
      <c r="BA48">
        <f>SAM_working3!BA48</f>
        <v>113316.25461780799</v>
      </c>
      <c r="BB48">
        <f>SAM_working3!BB48</f>
        <v>376843.01371882198</v>
      </c>
      <c r="BC48">
        <f>SAM_working3!BC48</f>
        <v>1082.1587109505001</v>
      </c>
      <c r="BD48">
        <f>SAM_working3!BD48</f>
        <v>2990.5142407674598</v>
      </c>
      <c r="BE48">
        <f>SAM_working3!BE48</f>
        <v>199216.12774550999</v>
      </c>
      <c r="BF48">
        <f>SAM_working3!BF48</f>
        <v>910973.37633988995</v>
      </c>
      <c r="BG48">
        <f>SAM_working3!BG48</f>
        <v>129348.783142377</v>
      </c>
      <c r="BH48">
        <f>SAM_working3!BH48</f>
        <v>785921.21310371603</v>
      </c>
      <c r="BI48">
        <f>SAM_working3!BI48</f>
        <v>95581.4332406506</v>
      </c>
      <c r="BJ48">
        <f>SAM_working3!BJ48</f>
        <v>204859.65477669399</v>
      </c>
      <c r="BK48">
        <f>SAM_working3!BK48</f>
        <v>111839.65149852099</v>
      </c>
      <c r="BL48">
        <f>SAM_working3!BL48</f>
        <v>7.5571410552220897</v>
      </c>
      <c r="BM48">
        <f>SAM_working3!BM48</f>
        <v>48233.509260873303</v>
      </c>
      <c r="BN48">
        <f>SAM_working3!BN48</f>
        <v>7264530.17247249</v>
      </c>
      <c r="BO48">
        <f>SAM_working3!BO48</f>
        <v>816374.34559422196</v>
      </c>
      <c r="BP48">
        <f>SAM_working3!BP48</f>
        <v>217.04121967966401</v>
      </c>
      <c r="BQ48">
        <f>SAM_working3!BQ48</f>
        <v>208766488.090175</v>
      </c>
      <c r="BR48">
        <f>SAM_working3!BR48</f>
        <v>2015279.8479580299</v>
      </c>
      <c r="BS48">
        <f>SAM_working3!BS48</f>
        <v>6981319.7557837302</v>
      </c>
      <c r="BT48">
        <f>SAM_working3!BT48</f>
        <v>1511672.93973538</v>
      </c>
      <c r="BU48">
        <f>SAM_working3!BU48</f>
        <v>1644525.6449684501</v>
      </c>
      <c r="BV48">
        <f>SAM_working3!BV48</f>
        <v>7894214.3580807596</v>
      </c>
      <c r="BW48">
        <f>SAM_working3!BW48</f>
        <v>2730208.8133968902</v>
      </c>
      <c r="BX48">
        <f>SAM_working3!BX48</f>
        <v>557261.13793947396</v>
      </c>
      <c r="BY48">
        <f>SAM_working3!BY48</f>
        <v>2253015.5342321298</v>
      </c>
      <c r="BZ48">
        <f>SAM_working3!BZ48</f>
        <v>236775.16008330099</v>
      </c>
      <c r="CA48">
        <f>SAM_working3!CA48</f>
        <v>1214.03184897035</v>
      </c>
      <c r="CB48">
        <f>SAM_working3!CB48</f>
        <v>739451.16204963496</v>
      </c>
      <c r="CC48">
        <f>SAM_working3!CC48</f>
        <v>665517.74849180796</v>
      </c>
      <c r="CD48">
        <f>SAM_working3!CD48</f>
        <v>6491479.8528674496</v>
      </c>
      <c r="CE48">
        <f>SAM_working3!CE48</f>
        <v>2547802.6760858302</v>
      </c>
      <c r="CF48">
        <f>SAM_working3!CF48</f>
        <v>1014268.2372755</v>
      </c>
      <c r="CG48">
        <f>SAM_working3!CG48</f>
        <v>508952.55162559799</v>
      </c>
      <c r="CH48">
        <f>SAM_working3!CH48</f>
        <v>0</v>
      </c>
      <c r="CI48">
        <f>SAM_working3!CI48</f>
        <v>63297503.687163301</v>
      </c>
      <c r="CJ48">
        <f>SAM_working3!CJ48</f>
        <v>0</v>
      </c>
      <c r="CK48">
        <f>SAM_working3!CK48</f>
        <v>0</v>
      </c>
      <c r="CL48">
        <f>SAM_working3!CL48</f>
        <v>0</v>
      </c>
      <c r="CM48">
        <f>SAM_working3!CM48</f>
        <v>0</v>
      </c>
      <c r="CN48">
        <f>SAM_working3!CN48</f>
        <v>0</v>
      </c>
      <c r="CO48">
        <f>SAM_working3!CO48</f>
        <v>43820849.574971803</v>
      </c>
      <c r="CP48">
        <f>SAM_working3!CP48</f>
        <v>52644720.855381504</v>
      </c>
      <c r="CQ48">
        <f>SAM_working3!CQ48</f>
        <v>67239578.340525702</v>
      </c>
      <c r="CR48">
        <f>SAM_working3!CR48</f>
        <v>67773693.576391995</v>
      </c>
      <c r="CS48">
        <f>SAM_working3!CS48</f>
        <v>164241725.683157</v>
      </c>
      <c r="CT48">
        <f>SAM_working3!CT48</f>
        <v>235800966.556999</v>
      </c>
      <c r="CU48">
        <f>SAM_working3!CU48</f>
        <v>503228402.47815901</v>
      </c>
      <c r="CV48">
        <f>SAM_working3!CV48</f>
        <v>477892452.69509798</v>
      </c>
      <c r="CW48">
        <f>SAM_working3!CW48</f>
        <v>1748808424.2518899</v>
      </c>
      <c r="CX48">
        <f>SAM_working3!CX48</f>
        <v>4824801.3205255</v>
      </c>
      <c r="CY48">
        <f>SAM_working3!CY48</f>
        <v>170439015.02059299</v>
      </c>
      <c r="CZ48">
        <f>SAM_working3!CZ48</f>
        <v>0</v>
      </c>
      <c r="DA48">
        <f>SAM_working3!DA48</f>
        <v>37089229.831474297</v>
      </c>
      <c r="DB48">
        <f>SAM_working3!DB48</f>
        <v>4443658.7693381002</v>
      </c>
      <c r="DC48">
        <f>SAM_working3!DC48</f>
        <v>28806327.155376799</v>
      </c>
      <c r="DD48">
        <f>SAM_working3!DD48</f>
        <v>0</v>
      </c>
      <c r="DE48">
        <f>SAM_working3!DE48</f>
        <v>0</v>
      </c>
      <c r="DF48">
        <f>SAM_working3!DF48</f>
        <v>2508.36941208501</v>
      </c>
      <c r="DG48">
        <f>SAM_working3!DG48</f>
        <v>158875.65073301501</v>
      </c>
      <c r="DH48">
        <f>SAM_working3!DH48</f>
        <v>1266967449.3987701</v>
      </c>
      <c r="DI48">
        <f>SAM_working3!DI48</f>
        <v>1082865.8111419301</v>
      </c>
      <c r="DJ48">
        <f t="shared" si="0"/>
        <v>5527906119.1106243</v>
      </c>
    </row>
    <row r="49" spans="1:114">
      <c r="A49" t="s">
        <v>48</v>
      </c>
      <c r="B49">
        <f>SAM_working3!B49</f>
        <v>138389574.012768</v>
      </c>
      <c r="C49">
        <f>SAM_working3!C49</f>
        <v>188677.6349279368</v>
      </c>
      <c r="D49">
        <f>SAM_working3!D49</f>
        <v>99950629.028970286</v>
      </c>
      <c r="E49">
        <f>SAM_working3!E49</f>
        <v>85961093.363474473</v>
      </c>
      <c r="F49">
        <f>SAM_working3!F49</f>
        <v>419697404.45533699</v>
      </c>
      <c r="G49">
        <f>SAM_working3!G49</f>
        <v>2915930.2518113898</v>
      </c>
      <c r="H49">
        <f>SAM_working3!H49</f>
        <v>124297.459450786</v>
      </c>
      <c r="I49">
        <f>SAM_working3!I49</f>
        <v>302432.58311529201</v>
      </c>
      <c r="J49">
        <f>SAM_working3!J49</f>
        <v>42929676.4544769</v>
      </c>
      <c r="K49">
        <f>SAM_working3!K49</f>
        <v>31901302.0293593</v>
      </c>
      <c r="L49">
        <f>SAM_working3!L49</f>
        <v>10455548.117742101</v>
      </c>
      <c r="M49">
        <f>SAM_working3!M49</f>
        <v>85965227.094346195</v>
      </c>
      <c r="N49">
        <f>SAM_working3!N49</f>
        <v>4006695374.0227699</v>
      </c>
      <c r="O49">
        <f>SAM_working3!O49</f>
        <v>3743492631.5643601</v>
      </c>
      <c r="P49">
        <f>SAM_working3!P49</f>
        <v>659577662.96718299</v>
      </c>
      <c r="Q49">
        <f>SAM_working3!Q49</f>
        <v>33636612.206477404</v>
      </c>
      <c r="R49">
        <f>SAM_working3!R49</f>
        <v>23695179.490605</v>
      </c>
      <c r="S49">
        <f>SAM_working3!S49</f>
        <v>89245871.632548094</v>
      </c>
      <c r="T49">
        <f>SAM_working3!T49</f>
        <v>5432883.4522428699</v>
      </c>
      <c r="U49">
        <f>SAM_working3!U49</f>
        <v>279014433.17651498</v>
      </c>
      <c r="V49">
        <f>SAM_working3!V49</f>
        <v>312223915.21110499</v>
      </c>
      <c r="W49">
        <f>SAM_working3!W49</f>
        <v>84568181.642561406</v>
      </c>
      <c r="X49">
        <f>SAM_working3!X49</f>
        <v>1533693321.57865</v>
      </c>
      <c r="Y49">
        <f>SAM_working3!Y49</f>
        <v>802103322.87323403</v>
      </c>
      <c r="Z49">
        <f>SAM_working3!Z49</f>
        <v>266239760.13133401</v>
      </c>
      <c r="AA49">
        <f>SAM_working3!AA49</f>
        <v>496467049.94016802</v>
      </c>
      <c r="AB49">
        <f>SAM_working3!AB49</f>
        <v>437208183.42070299</v>
      </c>
      <c r="AC49">
        <f>SAM_working3!AC49</f>
        <v>537040712.82546198</v>
      </c>
      <c r="AD49">
        <f>SAM_working3!AD49</f>
        <v>339010842.06566501</v>
      </c>
      <c r="AE49">
        <f>SAM_working3!AE49</f>
        <v>1328526950.9185901</v>
      </c>
      <c r="AF49">
        <f>SAM_working3!AF49</f>
        <v>283008753.09328699</v>
      </c>
      <c r="AG49">
        <f>SAM_working3!AG49</f>
        <v>1308166552.7850599</v>
      </c>
      <c r="AH49">
        <f>SAM_working3!AH49</f>
        <v>148367397.33693299</v>
      </c>
      <c r="AI49">
        <f>SAM_working3!AI49</f>
        <v>318845935.00298601</v>
      </c>
      <c r="AJ49">
        <f>SAM_working3!AJ49</f>
        <v>1822855905.13991</v>
      </c>
      <c r="AK49">
        <f>SAM_working3!AK49</f>
        <v>207166620.36584499</v>
      </c>
      <c r="AL49">
        <f>SAM_working3!AL49</f>
        <v>11478146.219420699</v>
      </c>
      <c r="AM49">
        <f>SAM_working3!AM49</f>
        <v>23200019.1239517</v>
      </c>
      <c r="AN49">
        <f>SAM_working3!AN49</f>
        <v>183940723.25741199</v>
      </c>
      <c r="AO49">
        <f>SAM_working3!AO49</f>
        <v>29574507.682760101</v>
      </c>
      <c r="AP49">
        <f>SAM_working3!AP49</f>
        <v>68051911.424050599</v>
      </c>
      <c r="AQ49">
        <f>SAM_working3!AQ49</f>
        <v>136046200.76747</v>
      </c>
      <c r="AR49">
        <f>SAM_working3!AR49</f>
        <v>98568875.458379805</v>
      </c>
      <c r="AS49">
        <f>SAM_working3!AS49</f>
        <v>120067145.587154</v>
      </c>
      <c r="AT49">
        <f>SAM_working3!AT49</f>
        <v>219091136.92031699</v>
      </c>
      <c r="AU49">
        <f>SAM_working3!AU49</f>
        <v>27100589.028180499</v>
      </c>
      <c r="AV49">
        <f>SAM_working3!AV49</f>
        <v>28550060.474661801</v>
      </c>
      <c r="AW49">
        <f>SAM_working3!AW49</f>
        <v>2178996680.9330401</v>
      </c>
      <c r="AX49">
        <f>SAM_working3!AX49</f>
        <v>83416676.580287799</v>
      </c>
      <c r="AY49">
        <f>SAM_working3!AY49</f>
        <v>9985261.5855048802</v>
      </c>
      <c r="AZ49">
        <f>SAM_working3!AZ49</f>
        <v>159318421.769449</v>
      </c>
      <c r="BA49">
        <f>SAM_working3!BA49</f>
        <v>21829550.597654302</v>
      </c>
      <c r="BB49">
        <f>SAM_working3!BB49</f>
        <v>202542605.18446201</v>
      </c>
      <c r="BC49">
        <f>SAM_working3!BC49</f>
        <v>80379771.923305601</v>
      </c>
      <c r="BD49">
        <f>SAM_working3!BD49</f>
        <v>54565284.542213596</v>
      </c>
      <c r="BE49">
        <f>SAM_working3!BE49</f>
        <v>53770113.6248402</v>
      </c>
      <c r="BF49">
        <f>SAM_working3!BF49</f>
        <v>105606963.17463</v>
      </c>
      <c r="BG49">
        <f>SAM_working3!BG49</f>
        <v>181654148.92603099</v>
      </c>
      <c r="BH49">
        <f>SAM_working3!BH49</f>
        <v>237282811.26641101</v>
      </c>
      <c r="BI49">
        <f>SAM_working3!BI49</f>
        <v>16671589.095122701</v>
      </c>
      <c r="BJ49">
        <f>SAM_working3!BJ49</f>
        <v>118925015.878194</v>
      </c>
      <c r="BK49">
        <f>SAM_working3!BK49</f>
        <v>19259880.0243182</v>
      </c>
      <c r="BL49">
        <f>SAM_working3!BL49</f>
        <v>21549349.456150699</v>
      </c>
      <c r="BM49">
        <f>SAM_working3!BM49</f>
        <v>7076746.3454054203</v>
      </c>
      <c r="BN49">
        <f>SAM_working3!BN49</f>
        <v>425843607.93744701</v>
      </c>
      <c r="BO49">
        <f>SAM_working3!BO49</f>
        <v>94600521.460688293</v>
      </c>
      <c r="BP49">
        <f>SAM_working3!BP49</f>
        <v>157217191.719309</v>
      </c>
      <c r="BQ49">
        <f>SAM_working3!BQ49</f>
        <v>916613276.27533102</v>
      </c>
      <c r="BR49">
        <f>SAM_working3!BR49</f>
        <v>48049792.327568598</v>
      </c>
      <c r="BS49">
        <f>SAM_working3!BS49</f>
        <v>310562325.68542898</v>
      </c>
      <c r="BT49">
        <f>SAM_working3!BT49</f>
        <v>125920299.071907</v>
      </c>
      <c r="BU49">
        <f>SAM_working3!BU49</f>
        <v>110391610.743029</v>
      </c>
      <c r="BV49">
        <f>SAM_working3!BV49</f>
        <v>355243060.93524897</v>
      </c>
      <c r="BW49">
        <f>SAM_working3!BW49</f>
        <v>211948463.533658</v>
      </c>
      <c r="BX49">
        <f>SAM_working3!BX49</f>
        <v>72046397.851426005</v>
      </c>
      <c r="BY49">
        <f>SAM_working3!BY49</f>
        <v>276783390.85936803</v>
      </c>
      <c r="BZ49">
        <f>SAM_working3!BZ49</f>
        <v>56085014.5713787</v>
      </c>
      <c r="CA49">
        <f>SAM_working3!CA49</f>
        <v>11350125.6439765</v>
      </c>
      <c r="CB49">
        <f>SAM_working3!CB49</f>
        <v>125215875.456783</v>
      </c>
      <c r="CC49">
        <f>SAM_working3!CC49</f>
        <v>86391573.912417904</v>
      </c>
      <c r="CD49">
        <f>SAM_working3!CD49</f>
        <v>637275354.30494106</v>
      </c>
      <c r="CE49">
        <f>SAM_working3!CE49</f>
        <v>241234375.72738099</v>
      </c>
      <c r="CF49">
        <f>SAM_working3!CF49</f>
        <v>106722991.168966</v>
      </c>
      <c r="CG49">
        <f>SAM_working3!CG49</f>
        <v>109344646.86191501</v>
      </c>
      <c r="CH49">
        <f>SAM_working3!CH49</f>
        <v>0</v>
      </c>
      <c r="CI49">
        <f>SAM_working3!CI49</f>
        <v>581188318.79580796</v>
      </c>
      <c r="CJ49">
        <f>SAM_working3!CJ49</f>
        <v>0</v>
      </c>
      <c r="CK49">
        <f>SAM_working3!CK49</f>
        <v>0</v>
      </c>
      <c r="CL49">
        <f>SAM_working3!CL49</f>
        <v>0</v>
      </c>
      <c r="CM49">
        <f>SAM_working3!CM49</f>
        <v>0</v>
      </c>
      <c r="CN49">
        <f>SAM_working3!CN49</f>
        <v>0</v>
      </c>
      <c r="CO49">
        <f>SAM_working3!CO49</f>
        <v>517349552.15240198</v>
      </c>
      <c r="CP49">
        <f>SAM_working3!CP49</f>
        <v>626733458.60316503</v>
      </c>
      <c r="CQ49">
        <f>SAM_working3!CQ49</f>
        <v>531085062.07004303</v>
      </c>
      <c r="CR49">
        <f>SAM_working3!CR49</f>
        <v>556097428.38220799</v>
      </c>
      <c r="CS49">
        <f>SAM_working3!CS49</f>
        <v>1343595550.6984</v>
      </c>
      <c r="CT49">
        <f>SAM_working3!CT49</f>
        <v>1876832517.2295201</v>
      </c>
      <c r="CU49">
        <f>SAM_working3!CU49</f>
        <v>3008599442.1746001</v>
      </c>
      <c r="CV49">
        <f>SAM_working3!CV49</f>
        <v>2456178400.4528599</v>
      </c>
      <c r="CW49">
        <f>SAM_working3!CW49</f>
        <v>5687596862.2693701</v>
      </c>
      <c r="CX49">
        <f>SAM_working3!CX49</f>
        <v>40747383.749239698</v>
      </c>
      <c r="CY49">
        <f>SAM_working3!CY49</f>
        <v>1681789360.0585799</v>
      </c>
      <c r="CZ49">
        <f>SAM_working3!CZ49</f>
        <v>19593110.415023699</v>
      </c>
      <c r="DA49">
        <f>SAM_working3!DA49</f>
        <v>1012032802.27607</v>
      </c>
      <c r="DB49">
        <f>SAM_working3!DB49</f>
        <v>333070779.78006798</v>
      </c>
      <c r="DC49">
        <f>SAM_working3!DC49</f>
        <v>455454427.81988901</v>
      </c>
      <c r="DD49">
        <f>SAM_working3!DD49</f>
        <v>92625058.123230904</v>
      </c>
      <c r="DE49">
        <f>SAM_working3!DE49</f>
        <v>0</v>
      </c>
      <c r="DF49">
        <f>SAM_working3!DF49</f>
        <v>66555062.9313519</v>
      </c>
      <c r="DG49">
        <f>SAM_working3!DG49</f>
        <v>93683762.232389301</v>
      </c>
      <c r="DH49">
        <f>SAM_working3!DH49</f>
        <v>4202393709.9979701</v>
      </c>
      <c r="DI49">
        <f>SAM_working3!DI49</f>
        <v>3826140661.21383</v>
      </c>
      <c r="DJ49">
        <f t="shared" si="0"/>
        <v>57971748639.65493</v>
      </c>
    </row>
    <row r="50" spans="1:114">
      <c r="A50" t="s">
        <v>49</v>
      </c>
      <c r="B50">
        <f>SAM_working3!B50</f>
        <v>0</v>
      </c>
      <c r="C50">
        <f>SAM_working3!C50</f>
        <v>0</v>
      </c>
      <c r="D50">
        <f>SAM_working3!D50</f>
        <v>0</v>
      </c>
      <c r="E50">
        <f>SAM_working3!E50</f>
        <v>0</v>
      </c>
      <c r="F50">
        <f>SAM_working3!F50</f>
        <v>0</v>
      </c>
      <c r="G50">
        <f>SAM_working3!G50</f>
        <v>0</v>
      </c>
      <c r="H50">
        <f>SAM_working3!H50</f>
        <v>2957.2034554379402</v>
      </c>
      <c r="I50">
        <f>SAM_working3!I50</f>
        <v>0</v>
      </c>
      <c r="J50">
        <f>SAM_working3!J50</f>
        <v>0</v>
      </c>
      <c r="K50">
        <f>SAM_working3!K50</f>
        <v>44467.745093840102</v>
      </c>
      <c r="L50">
        <f>SAM_working3!L50</f>
        <v>1681508.9604091099</v>
      </c>
      <c r="M50">
        <f>SAM_working3!M50</f>
        <v>293632117.98813599</v>
      </c>
      <c r="N50">
        <f>SAM_working3!N50</f>
        <v>86997734.695592001</v>
      </c>
      <c r="O50">
        <f>SAM_working3!O50</f>
        <v>21679262.125336599</v>
      </c>
      <c r="P50">
        <f>SAM_working3!P50</f>
        <v>7009707.0641230298</v>
      </c>
      <c r="Q50">
        <f>SAM_working3!Q50</f>
        <v>277569.94236996002</v>
      </c>
      <c r="R50">
        <f>SAM_working3!R50</f>
        <v>286396.52894989401</v>
      </c>
      <c r="S50">
        <f>SAM_working3!S50</f>
        <v>0</v>
      </c>
      <c r="T50">
        <f>SAM_working3!T50</f>
        <v>0</v>
      </c>
      <c r="U50">
        <f>SAM_working3!U50</f>
        <v>5386780.4610788599</v>
      </c>
      <c r="V50">
        <f>SAM_working3!V50</f>
        <v>6854896.6230055904</v>
      </c>
      <c r="W50">
        <f>SAM_working3!W50</f>
        <v>6961534.2847521901</v>
      </c>
      <c r="X50">
        <f>SAM_working3!X50</f>
        <v>6650030.51199417</v>
      </c>
      <c r="Y50">
        <f>SAM_working3!Y50</f>
        <v>7415773.4415063001</v>
      </c>
      <c r="Z50">
        <f>SAM_working3!Z50</f>
        <v>11679450.6903797</v>
      </c>
      <c r="AA50">
        <f>SAM_working3!AA50</f>
        <v>12122891.576095</v>
      </c>
      <c r="AB50">
        <f>SAM_working3!AB50</f>
        <v>3535016.1390187098</v>
      </c>
      <c r="AC50">
        <f>SAM_working3!AC50</f>
        <v>20445129.908873498</v>
      </c>
      <c r="AD50">
        <f>SAM_working3!AD50</f>
        <v>10619516.857349001</v>
      </c>
      <c r="AE50">
        <f>SAM_working3!AE50</f>
        <v>13695051.482452899</v>
      </c>
      <c r="AF50">
        <f>SAM_working3!AF50</f>
        <v>1847082.8075699699</v>
      </c>
      <c r="AG50">
        <f>SAM_working3!AG50</f>
        <v>10368725.7287009</v>
      </c>
      <c r="AH50">
        <f>SAM_working3!AH50</f>
        <v>6156163.3035635296</v>
      </c>
      <c r="AI50">
        <f>SAM_working3!AI50</f>
        <v>15032239.0174831</v>
      </c>
      <c r="AJ50">
        <f>SAM_working3!AJ50</f>
        <v>224020767.94982901</v>
      </c>
      <c r="AK50">
        <f>SAM_working3!AK50</f>
        <v>10148808.5856952</v>
      </c>
      <c r="AL50">
        <f>SAM_working3!AL50</f>
        <v>27750.707353413702</v>
      </c>
      <c r="AM50">
        <f>SAM_working3!AM50</f>
        <v>1586866.13281506</v>
      </c>
      <c r="AN50">
        <f>SAM_working3!AN50</f>
        <v>793357.096480584</v>
      </c>
      <c r="AO50">
        <f>SAM_working3!AO50</f>
        <v>48610.9687255596</v>
      </c>
      <c r="AP50">
        <f>SAM_working3!AP50</f>
        <v>1540443.87712373</v>
      </c>
      <c r="AQ50">
        <f>SAM_working3!AQ50</f>
        <v>268335.54207519599</v>
      </c>
      <c r="AR50">
        <f>SAM_working3!AR50</f>
        <v>106333.009278065</v>
      </c>
      <c r="AS50">
        <f>SAM_working3!AS50</f>
        <v>2640891.9757038499</v>
      </c>
      <c r="AT50">
        <f>SAM_working3!AT50</f>
        <v>171023.683312687</v>
      </c>
      <c r="AU50">
        <f>SAM_working3!AU50</f>
        <v>21392116.616792601</v>
      </c>
      <c r="AV50">
        <f>SAM_working3!AV50</f>
        <v>0</v>
      </c>
      <c r="AW50">
        <f>SAM_working3!AW50</f>
        <v>0</v>
      </c>
      <c r="AX50">
        <f>SAM_working3!AX50</f>
        <v>0</v>
      </c>
      <c r="AY50">
        <f>SAM_working3!AY50</f>
        <v>195271.92197093301</v>
      </c>
      <c r="AZ50">
        <f>SAM_working3!AZ50</f>
        <v>8286438.4330054503</v>
      </c>
      <c r="BA50">
        <f>SAM_working3!BA50</f>
        <v>0</v>
      </c>
      <c r="BB50">
        <f>SAM_working3!BB50</f>
        <v>601792.99323272204</v>
      </c>
      <c r="BC50">
        <f>SAM_working3!BC50</f>
        <v>24074625.459777001</v>
      </c>
      <c r="BD50">
        <f>SAM_working3!BD50</f>
        <v>21937116.074545301</v>
      </c>
      <c r="BE50">
        <f>SAM_working3!BE50</f>
        <v>2195614.6606272999</v>
      </c>
      <c r="BF50">
        <f>SAM_working3!BF50</f>
        <v>84785307.101907998</v>
      </c>
      <c r="BG50">
        <f>SAM_working3!BG50</f>
        <v>221466399.702371</v>
      </c>
      <c r="BH50">
        <f>SAM_working3!BH50</f>
        <v>68554378.020982996</v>
      </c>
      <c r="BI50">
        <f>SAM_working3!BI50</f>
        <v>94710152.012079895</v>
      </c>
      <c r="BJ50">
        <f>SAM_working3!BJ50</f>
        <v>253637367.29043201</v>
      </c>
      <c r="BK50">
        <f>SAM_working3!BK50</f>
        <v>157747171.322611</v>
      </c>
      <c r="BL50">
        <f>SAM_working3!BL50</f>
        <v>87585075.825757399</v>
      </c>
      <c r="BM50">
        <f>SAM_working3!BM50</f>
        <v>27524263.377133701</v>
      </c>
      <c r="BN50">
        <f>SAM_working3!BN50</f>
        <v>1265092389.78269</v>
      </c>
      <c r="BO50">
        <f>SAM_working3!BO50</f>
        <v>133167050.00835299</v>
      </c>
      <c r="BP50">
        <f>SAM_working3!BP50</f>
        <v>0</v>
      </c>
      <c r="BQ50">
        <f>SAM_working3!BQ50</f>
        <v>1067849115.90373</v>
      </c>
      <c r="BR50">
        <f>SAM_working3!BR50</f>
        <v>27022278.262756798</v>
      </c>
      <c r="BS50">
        <f>SAM_working3!BS50</f>
        <v>339223502.08651799</v>
      </c>
      <c r="BT50">
        <f>SAM_working3!BT50</f>
        <v>28892326.829511199</v>
      </c>
      <c r="BU50">
        <f>SAM_working3!BU50</f>
        <v>82269858.825287506</v>
      </c>
      <c r="BV50">
        <f>SAM_working3!BV50</f>
        <v>244591781.450102</v>
      </c>
      <c r="BW50">
        <f>SAM_working3!BW50</f>
        <v>236432595.986774</v>
      </c>
      <c r="BX50">
        <f>SAM_working3!BX50</f>
        <v>81528559.894222394</v>
      </c>
      <c r="BY50">
        <f>SAM_working3!BY50</f>
        <v>60078914.311990403</v>
      </c>
      <c r="BZ50">
        <f>SAM_working3!BZ50</f>
        <v>890139979.57196403</v>
      </c>
      <c r="CA50">
        <f>SAM_working3!CA50</f>
        <v>0</v>
      </c>
      <c r="CB50">
        <f>SAM_working3!CB50</f>
        <v>13152292.822541101</v>
      </c>
      <c r="CC50">
        <f>SAM_working3!CC50</f>
        <v>14460850.639255101</v>
      </c>
      <c r="CD50">
        <f>SAM_working3!CD50</f>
        <v>170960512.354985</v>
      </c>
      <c r="CE50">
        <f>SAM_working3!CE50</f>
        <v>9038404.4387778491</v>
      </c>
      <c r="CF50">
        <f>SAM_working3!CF50</f>
        <v>14416496.2898429</v>
      </c>
      <c r="CG50">
        <f>SAM_working3!CG50</f>
        <v>69698878.996023402</v>
      </c>
      <c r="CH50">
        <f>SAM_working3!CH50</f>
        <v>0</v>
      </c>
      <c r="CI50">
        <f>SAM_working3!CI50</f>
        <v>66231244.777398102</v>
      </c>
      <c r="CJ50">
        <f>SAM_working3!CJ50</f>
        <v>0</v>
      </c>
      <c r="CK50">
        <f>SAM_working3!CK50</f>
        <v>0</v>
      </c>
      <c r="CL50">
        <f>SAM_working3!CL50</f>
        <v>0</v>
      </c>
      <c r="CM50">
        <f>SAM_working3!CM50</f>
        <v>0</v>
      </c>
      <c r="CN50">
        <f>SAM_working3!CN50</f>
        <v>0</v>
      </c>
      <c r="CO50">
        <f>SAM_working3!CO50</f>
        <v>775375179.65631902</v>
      </c>
      <c r="CP50">
        <f>SAM_working3!CP50</f>
        <v>781377767.07083797</v>
      </c>
      <c r="CQ50">
        <f>SAM_working3!CQ50</f>
        <v>696070748.46072304</v>
      </c>
      <c r="CR50">
        <f>SAM_working3!CR50</f>
        <v>727180559.71417105</v>
      </c>
      <c r="CS50">
        <f>SAM_working3!CS50</f>
        <v>1825926823.08829</v>
      </c>
      <c r="CT50">
        <f>SAM_working3!CT50</f>
        <v>2017907738.1668301</v>
      </c>
      <c r="CU50">
        <f>SAM_working3!CU50</f>
        <v>3262334374.53936</v>
      </c>
      <c r="CV50">
        <f>SAM_working3!CV50</f>
        <v>2279594318.4011798</v>
      </c>
      <c r="CW50">
        <f>SAM_working3!CW50</f>
        <v>5671584003.8379402</v>
      </c>
      <c r="CX50">
        <f>SAM_working3!CX50</f>
        <v>318734.89274236298</v>
      </c>
      <c r="CY50">
        <f>SAM_working3!CY50</f>
        <v>10067819.5484054</v>
      </c>
      <c r="CZ50">
        <f>SAM_working3!CZ50</f>
        <v>0</v>
      </c>
      <c r="DA50">
        <f>SAM_working3!DA50</f>
        <v>815616063.13156402</v>
      </c>
      <c r="DB50">
        <f>SAM_working3!DB50</f>
        <v>2294483823.73843</v>
      </c>
      <c r="DC50">
        <f>SAM_working3!DC50</f>
        <v>32225677.192199498</v>
      </c>
      <c r="DD50">
        <f>SAM_working3!DD50</f>
        <v>0</v>
      </c>
      <c r="DE50">
        <f>SAM_working3!DE50</f>
        <v>0</v>
      </c>
      <c r="DF50">
        <f>SAM_working3!DF50</f>
        <v>0</v>
      </c>
      <c r="DG50">
        <f>SAM_working3!DG50</f>
        <v>0</v>
      </c>
      <c r="DH50">
        <f>SAM_working3!DH50</f>
        <v>0</v>
      </c>
      <c r="DI50">
        <f>SAM_working3!DI50</f>
        <v>6188555136.3169603</v>
      </c>
      <c r="DJ50">
        <f t="shared" si="0"/>
        <v>34059294086.417583</v>
      </c>
    </row>
    <row r="51" spans="1:114">
      <c r="A51" t="s">
        <v>50</v>
      </c>
      <c r="B51">
        <f>SAM_working3!B51</f>
        <v>2600228.2324993098</v>
      </c>
      <c r="C51">
        <f>SAM_working3!C51</f>
        <v>0</v>
      </c>
      <c r="D51">
        <f>SAM_working3!D51</f>
        <v>2444472.4576290902</v>
      </c>
      <c r="E51">
        <f>SAM_working3!E51</f>
        <v>1436955.1557980201</v>
      </c>
      <c r="F51">
        <f>SAM_working3!F51</f>
        <v>1541379.62960666</v>
      </c>
      <c r="G51">
        <f>SAM_working3!G51</f>
        <v>0</v>
      </c>
      <c r="H51">
        <f>SAM_working3!H51</f>
        <v>1902.33870266842</v>
      </c>
      <c r="I51">
        <f>SAM_working3!I51</f>
        <v>4645.2495523007301</v>
      </c>
      <c r="J51">
        <f>SAM_working3!J51</f>
        <v>106939576.51656599</v>
      </c>
      <c r="K51">
        <f>SAM_working3!K51</f>
        <v>411697.59276119497</v>
      </c>
      <c r="L51">
        <f>SAM_working3!L51</f>
        <v>168980.54615982101</v>
      </c>
      <c r="M51">
        <f>SAM_working3!M51</f>
        <v>186944258.25271499</v>
      </c>
      <c r="N51">
        <f>SAM_working3!N51</f>
        <v>20341693.1831473</v>
      </c>
      <c r="O51">
        <f>SAM_working3!O51</f>
        <v>1818494.9448017001</v>
      </c>
      <c r="P51">
        <f>SAM_working3!P51</f>
        <v>399418.723724877</v>
      </c>
      <c r="Q51">
        <f>SAM_working3!Q51</f>
        <v>344650.798149582</v>
      </c>
      <c r="R51">
        <f>SAM_working3!R51</f>
        <v>44908.583243606103</v>
      </c>
      <c r="S51">
        <f>SAM_working3!S51</f>
        <v>0</v>
      </c>
      <c r="T51">
        <f>SAM_working3!T51</f>
        <v>0</v>
      </c>
      <c r="U51">
        <f>SAM_working3!U51</f>
        <v>326209.65709191503</v>
      </c>
      <c r="V51">
        <f>SAM_working3!V51</f>
        <v>474742.16708278598</v>
      </c>
      <c r="W51">
        <f>SAM_working3!W51</f>
        <v>253337.420583178</v>
      </c>
      <c r="X51">
        <f>SAM_working3!X51</f>
        <v>1073503833.51902</v>
      </c>
      <c r="Y51">
        <f>SAM_working3!Y51</f>
        <v>9717158.2312940806</v>
      </c>
      <c r="Z51">
        <f>SAM_working3!Z51</f>
        <v>634573.73366944597</v>
      </c>
      <c r="AA51">
        <f>SAM_working3!AA51</f>
        <v>382920.634281996</v>
      </c>
      <c r="AB51">
        <f>SAM_working3!AB51</f>
        <v>139371.90676185899</v>
      </c>
      <c r="AC51">
        <f>SAM_working3!AC51</f>
        <v>583861.32477091695</v>
      </c>
      <c r="AD51">
        <f>SAM_working3!AD51</f>
        <v>236530.95272320299</v>
      </c>
      <c r="AE51">
        <f>SAM_working3!AE51</f>
        <v>787279.20906784397</v>
      </c>
      <c r="AF51">
        <f>SAM_working3!AF51</f>
        <v>520316.73332974699</v>
      </c>
      <c r="AG51">
        <f>SAM_working3!AG51</f>
        <v>201156.05355007999</v>
      </c>
      <c r="AH51">
        <f>SAM_working3!AH51</f>
        <v>148490.59687546201</v>
      </c>
      <c r="AI51">
        <f>SAM_working3!AI51</f>
        <v>818576.29853959603</v>
      </c>
      <c r="AJ51">
        <f>SAM_working3!AJ51</f>
        <v>3694010.9408562202</v>
      </c>
      <c r="AK51">
        <f>SAM_working3!AK51</f>
        <v>351463.29949146498</v>
      </c>
      <c r="AL51">
        <f>SAM_working3!AL51</f>
        <v>12935.3847789801</v>
      </c>
      <c r="AM51">
        <f>SAM_working3!AM51</f>
        <v>121869.04895166001</v>
      </c>
      <c r="AN51">
        <f>SAM_working3!AN51</f>
        <v>283551.48880240001</v>
      </c>
      <c r="AO51">
        <f>SAM_working3!AO51</f>
        <v>45917.881431030299</v>
      </c>
      <c r="AP51">
        <f>SAM_working3!AP51</f>
        <v>92580.9969986793</v>
      </c>
      <c r="AQ51">
        <f>SAM_working3!AQ51</f>
        <v>75104.314162179697</v>
      </c>
      <c r="AR51">
        <f>SAM_working3!AR51</f>
        <v>121551.16024780901</v>
      </c>
      <c r="AS51">
        <f>SAM_working3!AS51</f>
        <v>120998.00679758099</v>
      </c>
      <c r="AT51">
        <f>SAM_working3!AT51</f>
        <v>16185597.515463101</v>
      </c>
      <c r="AU51">
        <f>SAM_working3!AU51</f>
        <v>1507010.1025072201</v>
      </c>
      <c r="AV51">
        <f>SAM_working3!AV51</f>
        <v>1963097.21896337</v>
      </c>
      <c r="AW51">
        <f>SAM_working3!AW51</f>
        <v>14452767.9344387</v>
      </c>
      <c r="AX51">
        <f>SAM_working3!AX51</f>
        <v>3076360.8336035698</v>
      </c>
      <c r="AY51">
        <f>SAM_working3!AY51</f>
        <v>90590.3869131596</v>
      </c>
      <c r="AZ51">
        <f>SAM_working3!AZ51</f>
        <v>310761.721788536</v>
      </c>
      <c r="BA51">
        <f>SAM_working3!BA51</f>
        <v>1211456.99540569</v>
      </c>
      <c r="BB51">
        <f>SAM_working3!BB51</f>
        <v>2687139.2883967501</v>
      </c>
      <c r="BC51">
        <f>SAM_working3!BC51</f>
        <v>91541.411645929198</v>
      </c>
      <c r="BD51">
        <f>SAM_working3!BD51</f>
        <v>91546.800180144099</v>
      </c>
      <c r="BE51">
        <f>SAM_working3!BE51</f>
        <v>0</v>
      </c>
      <c r="BF51">
        <f>SAM_working3!BF51</f>
        <v>173218.028482094</v>
      </c>
      <c r="BG51">
        <f>SAM_working3!BG51</f>
        <v>511520.30581695802</v>
      </c>
      <c r="BH51">
        <f>SAM_working3!BH51</f>
        <v>157444.00882212099</v>
      </c>
      <c r="BI51">
        <f>SAM_working3!BI51</f>
        <v>1184884.6731704399</v>
      </c>
      <c r="BJ51">
        <f>SAM_working3!BJ51</f>
        <v>2792878.2292776299</v>
      </c>
      <c r="BK51">
        <f>SAM_working3!BK51</f>
        <v>1181820.0835042901</v>
      </c>
      <c r="BL51">
        <f>SAM_working3!BL51</f>
        <v>0</v>
      </c>
      <c r="BM51">
        <f>SAM_working3!BM51</f>
        <v>500169.50606614701</v>
      </c>
      <c r="BN51">
        <f>SAM_working3!BN51</f>
        <v>6148386.1058289297</v>
      </c>
      <c r="BO51">
        <f>SAM_working3!BO51</f>
        <v>1302250.2583393599</v>
      </c>
      <c r="BP51">
        <f>SAM_working3!BP51</f>
        <v>311604.03108714399</v>
      </c>
      <c r="BQ51">
        <f>SAM_working3!BQ51</f>
        <v>2241803.4836436301</v>
      </c>
      <c r="BR51">
        <f>SAM_working3!BR51</f>
        <v>510984.48740227002</v>
      </c>
      <c r="BS51">
        <f>SAM_working3!BS51</f>
        <v>5403767.5367067503</v>
      </c>
      <c r="BT51">
        <f>SAM_working3!BT51</f>
        <v>1087962.99727897</v>
      </c>
      <c r="BU51">
        <f>SAM_working3!BU51</f>
        <v>1406143.77969541</v>
      </c>
      <c r="BV51">
        <f>SAM_working3!BV51</f>
        <v>896776.24583617598</v>
      </c>
      <c r="BW51">
        <f>SAM_working3!BW51</f>
        <v>771597.922850398</v>
      </c>
      <c r="BX51">
        <f>SAM_working3!BX51</f>
        <v>491577.76010974002</v>
      </c>
      <c r="BY51">
        <f>SAM_working3!BY51</f>
        <v>639984.42800942296</v>
      </c>
      <c r="BZ51">
        <f>SAM_working3!BZ51</f>
        <v>145382.83669231099</v>
      </c>
      <c r="CA51">
        <f>SAM_working3!CA51</f>
        <v>35814.535683465198</v>
      </c>
      <c r="CB51">
        <f>SAM_working3!CB51</f>
        <v>607340.91008577705</v>
      </c>
      <c r="CC51">
        <f>SAM_working3!CC51</f>
        <v>613912.09050523199</v>
      </c>
      <c r="CD51">
        <f>SAM_working3!CD51</f>
        <v>3121896.65138738</v>
      </c>
      <c r="CE51">
        <f>SAM_working3!CE51</f>
        <v>969569.26820421102</v>
      </c>
      <c r="CF51">
        <f>SAM_working3!CF51</f>
        <v>437929.65270966099</v>
      </c>
      <c r="CG51">
        <f>SAM_working3!CG51</f>
        <v>924551.68366954406</v>
      </c>
      <c r="CH51">
        <f>SAM_working3!CH51</f>
        <v>0</v>
      </c>
      <c r="CI51">
        <f>SAM_working3!CI51</f>
        <v>381074313.66136998</v>
      </c>
      <c r="CJ51">
        <f>SAM_working3!CJ51</f>
        <v>0</v>
      </c>
      <c r="CK51">
        <f>SAM_working3!CK51</f>
        <v>0</v>
      </c>
      <c r="CL51">
        <f>SAM_working3!CL51</f>
        <v>0</v>
      </c>
      <c r="CM51">
        <f>SAM_working3!CM51</f>
        <v>0</v>
      </c>
      <c r="CN51">
        <f>SAM_working3!CN51</f>
        <v>0</v>
      </c>
      <c r="CO51">
        <f>SAM_working3!CO51</f>
        <v>4322027.1242700899</v>
      </c>
      <c r="CP51">
        <f>SAM_working3!CP51</f>
        <v>5382169.27868573</v>
      </c>
      <c r="CQ51">
        <f>SAM_working3!CQ51</f>
        <v>4744583.04653876</v>
      </c>
      <c r="CR51">
        <f>SAM_working3!CR51</f>
        <v>5006789.1996481</v>
      </c>
      <c r="CS51">
        <f>SAM_working3!CS51</f>
        <v>12340445.7707811</v>
      </c>
      <c r="CT51">
        <f>SAM_working3!CT51</f>
        <v>17605946.2408791</v>
      </c>
      <c r="CU51">
        <f>SAM_working3!CU51</f>
        <v>28389097.2579276</v>
      </c>
      <c r="CV51">
        <f>SAM_working3!CV51</f>
        <v>23366794.582183201</v>
      </c>
      <c r="CW51">
        <f>SAM_working3!CW51</f>
        <v>53294380.043199897</v>
      </c>
      <c r="CX51">
        <f>SAM_working3!CX51</f>
        <v>384454.78545265598</v>
      </c>
      <c r="CY51">
        <f>SAM_working3!CY51</f>
        <v>14963392.910118399</v>
      </c>
      <c r="CZ51">
        <f>SAM_working3!CZ51</f>
        <v>0</v>
      </c>
      <c r="DA51">
        <f>SAM_working3!DA51</f>
        <v>59121862.914540902</v>
      </c>
      <c r="DB51">
        <f>SAM_working3!DB51</f>
        <v>21046870.795169499</v>
      </c>
      <c r="DC51">
        <f>SAM_working3!DC51</f>
        <v>6698425.5695115803</v>
      </c>
      <c r="DD51">
        <f>SAM_working3!DD51</f>
        <v>0</v>
      </c>
      <c r="DE51">
        <f>SAM_working3!DE51</f>
        <v>0</v>
      </c>
      <c r="DF51">
        <f>SAM_working3!DF51</f>
        <v>0</v>
      </c>
      <c r="DG51">
        <f>SAM_working3!DG51</f>
        <v>0</v>
      </c>
      <c r="DH51">
        <f>SAM_working3!DH51</f>
        <v>399897504.853414</v>
      </c>
      <c r="DI51">
        <f>SAM_working3!DI51</f>
        <v>145697.95709357999</v>
      </c>
      <c r="DJ51">
        <f t="shared" si="0"/>
        <v>2533115400.8671737</v>
      </c>
    </row>
    <row r="52" spans="1:114">
      <c r="A52" t="s">
        <v>51</v>
      </c>
      <c r="B52">
        <f>SAM_working3!B52</f>
        <v>128596.487228682</v>
      </c>
      <c r="C52">
        <f>SAM_working3!C52</f>
        <v>0</v>
      </c>
      <c r="D52">
        <f>SAM_working3!D52</f>
        <v>92114.998959966004</v>
      </c>
      <c r="E52">
        <f>SAM_working3!E52</f>
        <v>79138.903111722393</v>
      </c>
      <c r="F52">
        <f>SAM_working3!F52</f>
        <v>386298.37425476499</v>
      </c>
      <c r="G52">
        <f>SAM_working3!G52</f>
        <v>2645.6957363207798</v>
      </c>
      <c r="H52">
        <f>SAM_working3!H52</f>
        <v>20195.687952826302</v>
      </c>
      <c r="I52">
        <f>SAM_working3!I52</f>
        <v>80082.979799205204</v>
      </c>
      <c r="J52">
        <f>SAM_working3!J52</f>
        <v>473852.625948495</v>
      </c>
      <c r="K52">
        <f>SAM_working3!K52</f>
        <v>7785683.1616599103</v>
      </c>
      <c r="L52">
        <f>SAM_working3!L52</f>
        <v>67266.323433976504</v>
      </c>
      <c r="M52">
        <f>SAM_working3!M52</f>
        <v>216103173.66297299</v>
      </c>
      <c r="N52">
        <f>SAM_working3!N52</f>
        <v>3763626.9473232101</v>
      </c>
      <c r="O52">
        <f>SAM_working3!O52</f>
        <v>29085143.3339816</v>
      </c>
      <c r="P52">
        <f>SAM_working3!P52</f>
        <v>8611156.4752762895</v>
      </c>
      <c r="Q52">
        <f>SAM_working3!Q52</f>
        <v>31115.8814662488</v>
      </c>
      <c r="R52">
        <f>SAM_working3!R52</f>
        <v>2011595.9522804799</v>
      </c>
      <c r="S52">
        <f>SAM_working3!S52</f>
        <v>80985.246869739902</v>
      </c>
      <c r="T52">
        <f>SAM_working3!T52</f>
        <v>4932.5025420567499</v>
      </c>
      <c r="U52">
        <f>SAM_working3!U52</f>
        <v>32445662.926499002</v>
      </c>
      <c r="V52">
        <f>SAM_working3!V52</f>
        <v>28237327.534448698</v>
      </c>
      <c r="W52">
        <f>SAM_working3!W52</f>
        <v>19098960.652483098</v>
      </c>
      <c r="X52">
        <f>SAM_working3!X52</f>
        <v>76889081.767622501</v>
      </c>
      <c r="Y52">
        <f>SAM_working3!Y52</f>
        <v>7154015.1979552703</v>
      </c>
      <c r="Z52">
        <f>SAM_working3!Z52</f>
        <v>22123854.0594404</v>
      </c>
      <c r="AA52">
        <f>SAM_working3!AA52</f>
        <v>47769078.8340514</v>
      </c>
      <c r="AB52">
        <f>SAM_working3!AB52</f>
        <v>6862299.8054053904</v>
      </c>
      <c r="AC52">
        <f>SAM_working3!AC52</f>
        <v>5950432.9419691702</v>
      </c>
      <c r="AD52">
        <f>SAM_working3!AD52</f>
        <v>1812418.76845571</v>
      </c>
      <c r="AE52">
        <f>SAM_working3!AE52</f>
        <v>1222957.3542037001</v>
      </c>
      <c r="AF52">
        <f>SAM_working3!AF52</f>
        <v>482919.05961005</v>
      </c>
      <c r="AG52">
        <f>SAM_working3!AG52</f>
        <v>1265438.8051347199</v>
      </c>
      <c r="AH52">
        <f>SAM_working3!AH52</f>
        <v>24481802.5855463</v>
      </c>
      <c r="AI52">
        <f>SAM_working3!AI52</f>
        <v>17465410.054528099</v>
      </c>
      <c r="AJ52">
        <f>SAM_working3!AJ52</f>
        <v>1621255861.5243101</v>
      </c>
      <c r="AK52">
        <f>SAM_working3!AK52</f>
        <v>54425127.974386297</v>
      </c>
      <c r="AL52">
        <f>SAM_working3!AL52</f>
        <v>5868488.6428600503</v>
      </c>
      <c r="AM52">
        <f>SAM_working3!AM52</f>
        <v>20316444.123085499</v>
      </c>
      <c r="AN52">
        <f>SAM_working3!AN52</f>
        <v>29827683.061146401</v>
      </c>
      <c r="AO52">
        <f>SAM_working3!AO52</f>
        <v>17182760.5190349</v>
      </c>
      <c r="AP52">
        <f>SAM_working3!AP52</f>
        <v>6763916.7339666402</v>
      </c>
      <c r="AQ52">
        <f>SAM_working3!AQ52</f>
        <v>26978607.402814299</v>
      </c>
      <c r="AR52">
        <f>SAM_working3!AR52</f>
        <v>48254076.249658003</v>
      </c>
      <c r="AS52">
        <f>SAM_working3!AS52</f>
        <v>11503599.448727399</v>
      </c>
      <c r="AT52">
        <f>SAM_working3!AT52</f>
        <v>1823727379.5657699</v>
      </c>
      <c r="AU52">
        <f>SAM_working3!AU52</f>
        <v>36754416.702221803</v>
      </c>
      <c r="AV52">
        <f>SAM_working3!AV52</f>
        <v>172339368.800919</v>
      </c>
      <c r="AW52">
        <f>SAM_working3!AW52</f>
        <v>2556968968.91258</v>
      </c>
      <c r="AX52">
        <f>SAM_working3!AX52</f>
        <v>77796837.450274706</v>
      </c>
      <c r="AY52">
        <f>SAM_working3!AY52</f>
        <v>21585630.301037099</v>
      </c>
      <c r="AZ52">
        <f>SAM_working3!AZ52</f>
        <v>356056555.00019902</v>
      </c>
      <c r="BA52">
        <f>SAM_working3!BA52</f>
        <v>200600737.43421799</v>
      </c>
      <c r="BB52">
        <f>SAM_working3!BB52</f>
        <v>282496597.91902</v>
      </c>
      <c r="BC52">
        <f>SAM_working3!BC52</f>
        <v>9197158.3043937702</v>
      </c>
      <c r="BD52">
        <f>SAM_working3!BD52</f>
        <v>25209856.044718001</v>
      </c>
      <c r="BE52">
        <f>SAM_working3!BE52</f>
        <v>311380.61694102403</v>
      </c>
      <c r="BF52">
        <f>SAM_working3!BF52</f>
        <v>7933618.4419078603</v>
      </c>
      <c r="BG52">
        <f>SAM_working3!BG52</f>
        <v>80700010.791664094</v>
      </c>
      <c r="BH52">
        <f>SAM_working3!BH52</f>
        <v>97686903.265883699</v>
      </c>
      <c r="BI52">
        <f>SAM_working3!BI52</f>
        <v>546017.38818794105</v>
      </c>
      <c r="BJ52">
        <f>SAM_working3!BJ52</f>
        <v>1572856.98200673</v>
      </c>
      <c r="BK52">
        <f>SAM_working3!BK52</f>
        <v>746070.52836146206</v>
      </c>
      <c r="BL52">
        <f>SAM_working3!BL52</f>
        <v>189636.380787186</v>
      </c>
      <c r="BM52">
        <f>SAM_working3!BM52</f>
        <v>40305.275387620102</v>
      </c>
      <c r="BN52">
        <f>SAM_working3!BN52</f>
        <v>1919853.48574388</v>
      </c>
      <c r="BO52">
        <f>SAM_working3!BO52</f>
        <v>77866554.936618507</v>
      </c>
      <c r="BP52">
        <f>SAM_working3!BP52</f>
        <v>1909865.4281372901</v>
      </c>
      <c r="BQ52">
        <f>SAM_working3!BQ52</f>
        <v>593598898.74948895</v>
      </c>
      <c r="BR52">
        <f>SAM_working3!BR52</f>
        <v>40454311.204722203</v>
      </c>
      <c r="BS52">
        <f>SAM_working3!BS52</f>
        <v>38100816.2970443</v>
      </c>
      <c r="BT52">
        <f>SAM_working3!BT52</f>
        <v>113274345.386839</v>
      </c>
      <c r="BU52">
        <f>SAM_working3!BU52</f>
        <v>12302235.5998907</v>
      </c>
      <c r="BV52">
        <f>SAM_working3!BV52</f>
        <v>53508033.784751497</v>
      </c>
      <c r="BW52">
        <f>SAM_working3!BW52</f>
        <v>48504206.9405597</v>
      </c>
      <c r="BX52">
        <f>SAM_working3!BX52</f>
        <v>6881133.66436511</v>
      </c>
      <c r="BY52">
        <f>SAM_working3!BY52</f>
        <v>54924147.319514602</v>
      </c>
      <c r="BZ52">
        <f>SAM_working3!BZ52</f>
        <v>10059950.150862999</v>
      </c>
      <c r="CA52">
        <f>SAM_working3!CA52</f>
        <v>10215884.5625575</v>
      </c>
      <c r="CB52">
        <f>SAM_working3!CB52</f>
        <v>58103554.629817002</v>
      </c>
      <c r="CC52">
        <f>SAM_working3!CC52</f>
        <v>3318526.9581067199</v>
      </c>
      <c r="CD52">
        <f>SAM_working3!CD52</f>
        <v>22720453.434737802</v>
      </c>
      <c r="CE52">
        <f>SAM_working3!CE52</f>
        <v>8902081.9436278306</v>
      </c>
      <c r="CF52">
        <f>SAM_working3!CF52</f>
        <v>15786997.5537185</v>
      </c>
      <c r="CG52">
        <f>SAM_working3!CG52</f>
        <v>19653233.171599101</v>
      </c>
      <c r="CH52">
        <f>SAM_working3!CH52</f>
        <v>0</v>
      </c>
      <c r="CI52">
        <f>SAM_working3!CI52</f>
        <v>570021986.60973704</v>
      </c>
      <c r="CJ52">
        <f>SAM_working3!CJ52</f>
        <v>0</v>
      </c>
      <c r="CK52">
        <f>SAM_working3!CK52</f>
        <v>0</v>
      </c>
      <c r="CL52">
        <f>SAM_working3!CL52</f>
        <v>0</v>
      </c>
      <c r="CM52">
        <f>SAM_working3!CM52</f>
        <v>0</v>
      </c>
      <c r="CN52">
        <f>SAM_working3!CN52</f>
        <v>0</v>
      </c>
      <c r="CO52">
        <f>SAM_working3!CO52</f>
        <v>38220848.559285998</v>
      </c>
      <c r="CP52">
        <f>SAM_working3!CP52</f>
        <v>51695444.244143397</v>
      </c>
      <c r="CQ52">
        <f>SAM_working3!CQ52</f>
        <v>52506748.264481999</v>
      </c>
      <c r="CR52">
        <f>SAM_working3!CR52</f>
        <v>47737031.9892819</v>
      </c>
      <c r="CS52">
        <f>SAM_working3!CS52</f>
        <v>124007696.088604</v>
      </c>
      <c r="CT52">
        <f>SAM_working3!CT52</f>
        <v>170384736.925401</v>
      </c>
      <c r="CU52">
        <f>SAM_working3!CU52</f>
        <v>286339619.38868701</v>
      </c>
      <c r="CV52">
        <f>SAM_working3!CV52</f>
        <v>234097538.62142801</v>
      </c>
      <c r="CW52">
        <f>SAM_working3!CW52</f>
        <v>638619362.35098505</v>
      </c>
      <c r="CX52">
        <f>SAM_working3!CX52</f>
        <v>6937608.4522134699</v>
      </c>
      <c r="CY52">
        <f>SAM_working3!CY52</f>
        <v>1616087.5666231201</v>
      </c>
      <c r="CZ52">
        <f>SAM_working3!CZ52</f>
        <v>17773.996666640702</v>
      </c>
      <c r="DA52">
        <f>SAM_working3!DA52</f>
        <v>47935200.060378797</v>
      </c>
      <c r="DB52">
        <f>SAM_working3!DB52</f>
        <v>7257565.6736086197</v>
      </c>
      <c r="DC52">
        <f>SAM_working3!DC52</f>
        <v>3319926.9198897802</v>
      </c>
      <c r="DD52">
        <f>SAM_working3!DD52</f>
        <v>84025.325201420506</v>
      </c>
      <c r="DE52">
        <f>SAM_working3!DE52</f>
        <v>0</v>
      </c>
      <c r="DF52">
        <f>SAM_working3!DF52</f>
        <v>60404.2041358563</v>
      </c>
      <c r="DG52">
        <f>SAM_working3!DG52</f>
        <v>85056.531247388004</v>
      </c>
      <c r="DH52">
        <f>SAM_working3!DH52</f>
        <v>62475066.8782399</v>
      </c>
      <c r="DI52">
        <f>SAM_working3!DI52</f>
        <v>4308715331.3311596</v>
      </c>
      <c r="DJ52">
        <f t="shared" si="0"/>
        <v>16001046282.558725</v>
      </c>
    </row>
    <row r="53" spans="1:114">
      <c r="A53" t="s">
        <v>52</v>
      </c>
      <c r="B53">
        <f>SAM_working3!B53</f>
        <v>7522.42346646234</v>
      </c>
      <c r="C53">
        <f>SAM_working3!C53</f>
        <v>0</v>
      </c>
      <c r="D53">
        <f>SAM_working3!D53</f>
        <v>5434.4440926187999</v>
      </c>
      <c r="E53">
        <f>SAM_working3!E53</f>
        <v>4673.5231689295897</v>
      </c>
      <c r="F53">
        <f>SAM_working3!F53</f>
        <v>22820.2665230235</v>
      </c>
      <c r="G53">
        <f>SAM_working3!G53</f>
        <v>158.706289355129</v>
      </c>
      <c r="H53">
        <f>SAM_working3!H53</f>
        <v>6.7584560798163897</v>
      </c>
      <c r="I53">
        <f>SAM_working3!I53</f>
        <v>16.4423875432588</v>
      </c>
      <c r="J53">
        <f>SAM_working3!J53</f>
        <v>2306.5886010745098</v>
      </c>
      <c r="K53">
        <f>SAM_working3!K53</f>
        <v>1732.2679106246001</v>
      </c>
      <c r="L53">
        <f>SAM_working3!L53</f>
        <v>565.73296007992201</v>
      </c>
      <c r="M53">
        <f>SAM_working3!M53</f>
        <v>4593.3054612961696</v>
      </c>
      <c r="N53">
        <f>SAM_working3!N53</f>
        <v>217584.59946532999</v>
      </c>
      <c r="O53">
        <f>SAM_working3!O53</f>
        <v>203532.82011398501</v>
      </c>
      <c r="P53">
        <f>SAM_working3!P53</f>
        <v>35845.350001901301</v>
      </c>
      <c r="Q53">
        <f>SAM_working3!Q53</f>
        <v>1825.20274342673</v>
      </c>
      <c r="R53">
        <f>SAM_working3!R53</f>
        <v>1287.4041781455701</v>
      </c>
      <c r="S53">
        <f>SAM_working3!S53</f>
        <v>4856.6393641361401</v>
      </c>
      <c r="T53">
        <f>SAM_working3!T53</f>
        <v>295.48530198662797</v>
      </c>
      <c r="U53">
        <f>SAM_working3!U53</f>
        <v>15167.0719011661</v>
      </c>
      <c r="V53">
        <f>SAM_working3!V53</f>
        <v>16968.090974413899</v>
      </c>
      <c r="W53">
        <f>SAM_working3!W53</f>
        <v>2646800.1289701001</v>
      </c>
      <c r="X53">
        <f>SAM_working3!X53</f>
        <v>83350.479229725606</v>
      </c>
      <c r="Y53">
        <f>SAM_working3!Y53</f>
        <v>43453.2597458358</v>
      </c>
      <c r="Z53">
        <f>SAM_working3!Z53</f>
        <v>112964.900879865</v>
      </c>
      <c r="AA53">
        <f>SAM_working3!AA53</f>
        <v>26974.760517770701</v>
      </c>
      <c r="AB53">
        <f>SAM_working3!AB53</f>
        <v>23772.7149172178</v>
      </c>
      <c r="AC53">
        <f>SAM_working3!AC53</f>
        <v>29160.8171435283</v>
      </c>
      <c r="AD53">
        <f>SAM_working3!AD53</f>
        <v>18419.0559088351</v>
      </c>
      <c r="AE53">
        <f>SAM_working3!AE53</f>
        <v>72113.507944863304</v>
      </c>
      <c r="AF53">
        <f>SAM_working3!AF53</f>
        <v>15381.930616064299</v>
      </c>
      <c r="AG53">
        <f>SAM_working3!AG53</f>
        <v>71113.989876758802</v>
      </c>
      <c r="AH53">
        <f>SAM_working3!AH53</f>
        <v>8058.0824991586396</v>
      </c>
      <c r="AI53">
        <f>SAM_working3!AI53</f>
        <v>17310.466306881899</v>
      </c>
      <c r="AJ53">
        <f>SAM_working3!AJ53</f>
        <v>6331807039.1441202</v>
      </c>
      <c r="AK53">
        <f>SAM_working3!AK53</f>
        <v>124816439.790785</v>
      </c>
      <c r="AL53">
        <f>SAM_working3!AL53</f>
        <v>19458839.848781299</v>
      </c>
      <c r="AM53">
        <f>SAM_working3!AM53</f>
        <v>45425502.9858521</v>
      </c>
      <c r="AN53">
        <f>SAM_working3!AN53</f>
        <v>160870536.177587</v>
      </c>
      <c r="AO53">
        <f>SAM_working3!AO53</f>
        <v>77195214.2224347</v>
      </c>
      <c r="AP53">
        <f>SAM_working3!AP53</f>
        <v>34240160.764060996</v>
      </c>
      <c r="AQ53">
        <f>SAM_working3!AQ53</f>
        <v>148845736.45825401</v>
      </c>
      <c r="AR53">
        <f>SAM_working3!AR53</f>
        <v>142607142.2123</v>
      </c>
      <c r="AS53">
        <f>SAM_working3!AS53</f>
        <v>59003271.365929499</v>
      </c>
      <c r="AT53">
        <f>SAM_working3!AT53</f>
        <v>160861.80624926899</v>
      </c>
      <c r="AU53">
        <f>SAM_working3!AU53</f>
        <v>70465.993537112096</v>
      </c>
      <c r="AV53">
        <f>SAM_working3!AV53</f>
        <v>51781146.0080394</v>
      </c>
      <c r="AW53">
        <f>SAM_working3!AW53</f>
        <v>2520288227.73067</v>
      </c>
      <c r="AX53">
        <f>SAM_working3!AX53</f>
        <v>125741991.441027</v>
      </c>
      <c r="AY53">
        <f>SAM_working3!AY53</f>
        <v>2381492.2135940301</v>
      </c>
      <c r="AZ53">
        <f>SAM_working3!AZ53</f>
        <v>10250610.522372801</v>
      </c>
      <c r="BA53">
        <f>SAM_working3!BA53</f>
        <v>50568589.663697399</v>
      </c>
      <c r="BB53">
        <f>SAM_working3!BB53</f>
        <v>186990446.88060501</v>
      </c>
      <c r="BC53">
        <f>SAM_working3!BC53</f>
        <v>45542899.617485799</v>
      </c>
      <c r="BD53">
        <f>SAM_working3!BD53</f>
        <v>124573801.128425</v>
      </c>
      <c r="BE53">
        <f>SAM_working3!BE53</f>
        <v>2918.4815084213001</v>
      </c>
      <c r="BF53">
        <f>SAM_working3!BF53</f>
        <v>3464673.8106145901</v>
      </c>
      <c r="BG53">
        <f>SAM_working3!BG53</f>
        <v>578105746.79050899</v>
      </c>
      <c r="BH53">
        <f>SAM_working3!BH53</f>
        <v>476478629.02395499</v>
      </c>
      <c r="BI53">
        <f>SAM_working3!BI53</f>
        <v>31361548.6658834</v>
      </c>
      <c r="BJ53">
        <f>SAM_working3!BJ53</f>
        <v>728284318.81129098</v>
      </c>
      <c r="BK53">
        <f>SAM_working3!BK53</f>
        <v>40107640.4017912</v>
      </c>
      <c r="BL53">
        <f>SAM_working3!BL53</f>
        <v>7933326.3579053003</v>
      </c>
      <c r="BM53">
        <f>SAM_working3!BM53</f>
        <v>263.346497952275</v>
      </c>
      <c r="BN53">
        <f>SAM_working3!BN53</f>
        <v>14719.1100876112</v>
      </c>
      <c r="BO53">
        <f>SAM_working3!BO53</f>
        <v>210839585.51209399</v>
      </c>
      <c r="BP53">
        <f>SAM_working3!BP53</f>
        <v>611900992.47499704</v>
      </c>
      <c r="BQ53">
        <f>SAM_working3!BQ53</f>
        <v>720210233.51344395</v>
      </c>
      <c r="BR53">
        <f>SAM_working3!BR53</f>
        <v>769900.83358434902</v>
      </c>
      <c r="BS53">
        <f>SAM_working3!BS53</f>
        <v>178532470.883012</v>
      </c>
      <c r="BT53">
        <f>SAM_working3!BT53</f>
        <v>39710027.2211053</v>
      </c>
      <c r="BU53">
        <f>SAM_working3!BU53</f>
        <v>67690579.211222902</v>
      </c>
      <c r="BV53">
        <f>SAM_working3!BV53</f>
        <v>236733221.68479499</v>
      </c>
      <c r="BW53">
        <f>SAM_working3!BW53</f>
        <v>235455324.69699401</v>
      </c>
      <c r="BX53">
        <f>SAM_working3!BX53</f>
        <v>32834746.258200701</v>
      </c>
      <c r="BY53">
        <f>SAM_working3!BY53</f>
        <v>293869167.251737</v>
      </c>
      <c r="BZ53">
        <f>SAM_working3!BZ53</f>
        <v>42151435.173482597</v>
      </c>
      <c r="CA53">
        <f>SAM_working3!CA53</f>
        <v>25415699.682712398</v>
      </c>
      <c r="CB53">
        <f>SAM_working3!CB53</f>
        <v>10497594.262747699</v>
      </c>
      <c r="CC53">
        <f>SAM_working3!CC53</f>
        <v>7173028.52482697</v>
      </c>
      <c r="CD53">
        <f>SAM_working3!CD53</f>
        <v>107115862.615263</v>
      </c>
      <c r="CE53">
        <f>SAM_working3!CE53</f>
        <v>24474040.739615701</v>
      </c>
      <c r="CF53">
        <f>SAM_working3!CF53</f>
        <v>82228120.123377502</v>
      </c>
      <c r="CG53">
        <f>SAM_working3!CG53</f>
        <v>123044665.53011601</v>
      </c>
      <c r="CH53">
        <f>SAM_working3!CH53</f>
        <v>0</v>
      </c>
      <c r="CI53">
        <f>SAM_working3!CI53</f>
        <v>77578143.7142791</v>
      </c>
      <c r="CJ53">
        <f>SAM_working3!CJ53</f>
        <v>0</v>
      </c>
      <c r="CK53">
        <f>SAM_working3!CK53</f>
        <v>0</v>
      </c>
      <c r="CL53">
        <f>SAM_working3!CL53</f>
        <v>0</v>
      </c>
      <c r="CM53">
        <f>SAM_working3!CM53</f>
        <v>0</v>
      </c>
      <c r="CN53">
        <f>SAM_working3!CN53</f>
        <v>0</v>
      </c>
      <c r="CO53">
        <f>SAM_working3!CO53</f>
        <v>446705332.42684901</v>
      </c>
      <c r="CP53">
        <f>SAM_working3!CP53</f>
        <v>332855872.81415099</v>
      </c>
      <c r="CQ53">
        <f>SAM_working3!CQ53</f>
        <v>157424344.250873</v>
      </c>
      <c r="CR53">
        <f>SAM_working3!CR53</f>
        <v>109355005.528262</v>
      </c>
      <c r="CS53">
        <f>SAM_working3!CS53</f>
        <v>157246645.01943499</v>
      </c>
      <c r="CT53">
        <f>SAM_working3!CT53</f>
        <v>117773676.485223</v>
      </c>
      <c r="CU53">
        <f>SAM_working3!CU53</f>
        <v>107296670.29707301</v>
      </c>
      <c r="CV53">
        <f>SAM_working3!CV53</f>
        <v>44562545.2272911</v>
      </c>
      <c r="CW53">
        <f>SAM_working3!CW53</f>
        <v>51099616.415656097</v>
      </c>
      <c r="CX53">
        <f>SAM_working3!CX53</f>
        <v>2123.6512908569798</v>
      </c>
      <c r="CY53">
        <f>SAM_working3!CY53</f>
        <v>416250.28260587301</v>
      </c>
      <c r="CZ53">
        <f>SAM_working3!CZ53</f>
        <v>1066.4006277112001</v>
      </c>
      <c r="DA53">
        <f>SAM_working3!DA53</f>
        <v>89225103.272443101</v>
      </c>
      <c r="DB53">
        <f>SAM_working3!DB53</f>
        <v>12260812.5639074</v>
      </c>
      <c r="DC53">
        <f>SAM_working3!DC53</f>
        <v>14239808.159199201</v>
      </c>
      <c r="DD53">
        <f>SAM_working3!DD53</f>
        <v>5041.3343278390603</v>
      </c>
      <c r="DE53">
        <f>SAM_working3!DE53</f>
        <v>0</v>
      </c>
      <c r="DF53">
        <f>SAM_working3!DF53</f>
        <v>3622.41417436866</v>
      </c>
      <c r="DG53">
        <f>SAM_working3!DG53</f>
        <v>5098.9567625955797</v>
      </c>
      <c r="DH53">
        <f>SAM_working3!DH53</f>
        <v>1868937348.38325</v>
      </c>
      <c r="DI53">
        <f>SAM_working3!DI53</f>
        <v>3392088497.8379698</v>
      </c>
      <c r="DJ53">
        <f t="shared" si="0"/>
        <v>22161819589.622761</v>
      </c>
    </row>
    <row r="54" spans="1:114">
      <c r="A54" t="s">
        <v>53</v>
      </c>
      <c r="B54">
        <f>SAM_working3!B54</f>
        <v>23771469.361607</v>
      </c>
      <c r="C54">
        <f>SAM_working3!C54</f>
        <v>0</v>
      </c>
      <c r="D54">
        <f>SAM_working3!D54</f>
        <v>57127232.512540102</v>
      </c>
      <c r="E54">
        <f>SAM_working3!E54</f>
        <v>56376592.142779097</v>
      </c>
      <c r="F54">
        <f>SAM_working3!F54</f>
        <v>14060116.7067177</v>
      </c>
      <c r="G54">
        <f>SAM_working3!G54</f>
        <v>0</v>
      </c>
      <c r="H54">
        <f>SAM_working3!H54</f>
        <v>0</v>
      </c>
      <c r="I54">
        <f>SAM_working3!I54</f>
        <v>0</v>
      </c>
      <c r="J54">
        <f>SAM_working3!J54</f>
        <v>346385.865203058</v>
      </c>
      <c r="K54">
        <f>SAM_working3!K54</f>
        <v>5426311.1660901001</v>
      </c>
      <c r="L54">
        <f>SAM_working3!L54</f>
        <v>0</v>
      </c>
      <c r="M54">
        <f>SAM_working3!M54</f>
        <v>129052176.85969099</v>
      </c>
      <c r="N54">
        <f>SAM_working3!N54</f>
        <v>0</v>
      </c>
      <c r="O54">
        <f>SAM_working3!O54</f>
        <v>465406088.777098</v>
      </c>
      <c r="P54">
        <f>SAM_working3!P54</f>
        <v>388613952.82686102</v>
      </c>
      <c r="Q54">
        <f>SAM_working3!Q54</f>
        <v>37044810.318682902</v>
      </c>
      <c r="R54">
        <f>SAM_working3!R54</f>
        <v>24862332.910589699</v>
      </c>
      <c r="S54">
        <f>SAM_working3!S54</f>
        <v>60914830.377958097</v>
      </c>
      <c r="T54">
        <f>SAM_working3!T54</f>
        <v>1308667.05962978</v>
      </c>
      <c r="U54">
        <f>SAM_working3!U54</f>
        <v>166990576.808925</v>
      </c>
      <c r="V54">
        <f>SAM_working3!V54</f>
        <v>308575199.388264</v>
      </c>
      <c r="W54">
        <f>SAM_working3!W54</f>
        <v>94232895.4705991</v>
      </c>
      <c r="X54">
        <f>SAM_working3!X54</f>
        <v>172544733.88719901</v>
      </c>
      <c r="Y54">
        <f>SAM_working3!Y54</f>
        <v>379944684.04552102</v>
      </c>
      <c r="Z54">
        <f>SAM_working3!Z54</f>
        <v>325722726.40293902</v>
      </c>
      <c r="AA54">
        <f>SAM_working3!AA54</f>
        <v>320428428.73460901</v>
      </c>
      <c r="AB54">
        <f>SAM_working3!AB54</f>
        <v>6039284.2456948301</v>
      </c>
      <c r="AC54">
        <f>SAM_working3!AC54</f>
        <v>101608247.142498</v>
      </c>
      <c r="AD54">
        <f>SAM_working3!AD54</f>
        <v>60737063.807017997</v>
      </c>
      <c r="AE54">
        <f>SAM_working3!AE54</f>
        <v>545850706.90895104</v>
      </c>
      <c r="AF54">
        <f>SAM_working3!AF54</f>
        <v>20194387.700038001</v>
      </c>
      <c r="AG54">
        <f>SAM_working3!AG54</f>
        <v>53916701.209303401</v>
      </c>
      <c r="AH54">
        <f>SAM_working3!AH54</f>
        <v>15200558.441679301</v>
      </c>
      <c r="AI54">
        <f>SAM_working3!AI54</f>
        <v>131001335.383514</v>
      </c>
      <c r="AJ54">
        <f>SAM_working3!AJ54</f>
        <v>5154377423.6799202</v>
      </c>
      <c r="AK54">
        <f>SAM_working3!AK54</f>
        <v>797653130.49699605</v>
      </c>
      <c r="AL54">
        <f>SAM_working3!AL54</f>
        <v>41371545.763756402</v>
      </c>
      <c r="AM54">
        <f>SAM_working3!AM54</f>
        <v>85892891.015689105</v>
      </c>
      <c r="AN54">
        <f>SAM_working3!AN54</f>
        <v>912851771.97328901</v>
      </c>
      <c r="AO54">
        <f>SAM_working3!AO54</f>
        <v>85765361.450274199</v>
      </c>
      <c r="AP54">
        <f>SAM_working3!AP54</f>
        <v>357274723.45381898</v>
      </c>
      <c r="AQ54">
        <f>SAM_working3!AQ54</f>
        <v>592297740.07098901</v>
      </c>
      <c r="AR54">
        <f>SAM_working3!AR54</f>
        <v>374087576.96377599</v>
      </c>
      <c r="AS54">
        <f>SAM_working3!AS54</f>
        <v>659765631.26340997</v>
      </c>
      <c r="AT54">
        <f>SAM_working3!AT54</f>
        <v>13350240.9111939</v>
      </c>
      <c r="AU54">
        <f>SAM_working3!AU54</f>
        <v>85899.442285209894</v>
      </c>
      <c r="AV54">
        <f>SAM_working3!AV54</f>
        <v>84299925.867431805</v>
      </c>
      <c r="AW54">
        <f>SAM_working3!AW54</f>
        <v>1115439043.37868</v>
      </c>
      <c r="AX54">
        <f>SAM_working3!AX54</f>
        <v>81754249.936341599</v>
      </c>
      <c r="AY54">
        <f>SAM_working3!AY54</f>
        <v>9950342.0372181498</v>
      </c>
      <c r="AZ54">
        <f>SAM_working3!AZ54</f>
        <v>20442564.856456898</v>
      </c>
      <c r="BA54">
        <f>SAM_working3!BA54</f>
        <v>26169198.484884299</v>
      </c>
      <c r="BB54">
        <f>SAM_working3!BB54</f>
        <v>1110796744.6224101</v>
      </c>
      <c r="BC54">
        <f>SAM_working3!BC54</f>
        <v>34137052.096017197</v>
      </c>
      <c r="BD54">
        <f>SAM_working3!BD54</f>
        <v>59677999.8956367</v>
      </c>
      <c r="BE54">
        <f>SAM_working3!BE54</f>
        <v>39277856.084468998</v>
      </c>
      <c r="BF54">
        <f>SAM_working3!BF54</f>
        <v>21658328.493070502</v>
      </c>
      <c r="BG54">
        <f>SAM_working3!BG54</f>
        <v>252063076.82133299</v>
      </c>
      <c r="BH54">
        <f>SAM_working3!BH54</f>
        <v>206084114.80557901</v>
      </c>
      <c r="BI54">
        <f>SAM_working3!BI54</f>
        <v>0</v>
      </c>
      <c r="BJ54">
        <f>SAM_working3!BJ54</f>
        <v>0</v>
      </c>
      <c r="BK54">
        <f>SAM_working3!BK54</f>
        <v>0</v>
      </c>
      <c r="BL54">
        <f>SAM_working3!BL54</f>
        <v>2890555.17060911</v>
      </c>
      <c r="BM54">
        <f>SAM_working3!BM54</f>
        <v>0</v>
      </c>
      <c r="BN54">
        <f>SAM_working3!BN54</f>
        <v>38448104.701703601</v>
      </c>
      <c r="BO54">
        <f>SAM_working3!BO54</f>
        <v>96871661.0041278</v>
      </c>
      <c r="BP54">
        <f>SAM_working3!BP54</f>
        <v>63597660.654256098</v>
      </c>
      <c r="BQ54">
        <f>SAM_working3!BQ54</f>
        <v>339011830.97688502</v>
      </c>
      <c r="BR54">
        <f>SAM_working3!BR54</f>
        <v>1592225.1871306</v>
      </c>
      <c r="BS54">
        <f>SAM_working3!BS54</f>
        <v>1973599734.6967101</v>
      </c>
      <c r="BT54">
        <f>SAM_working3!BT54</f>
        <v>53495579.622741401</v>
      </c>
      <c r="BU54">
        <f>SAM_working3!BU54</f>
        <v>24801867.386719301</v>
      </c>
      <c r="BV54">
        <f>SAM_working3!BV54</f>
        <v>168945875.10150599</v>
      </c>
      <c r="BW54">
        <f>SAM_working3!BW54</f>
        <v>147448038.39799699</v>
      </c>
      <c r="BX54">
        <f>SAM_working3!BX54</f>
        <v>31578235.2554361</v>
      </c>
      <c r="BY54">
        <f>SAM_working3!BY54</f>
        <v>126295375.845364</v>
      </c>
      <c r="BZ54">
        <f>SAM_working3!BZ54</f>
        <v>53627156.887190603</v>
      </c>
      <c r="CA54">
        <f>SAM_working3!CA54</f>
        <v>16237497.312801</v>
      </c>
      <c r="CB54">
        <f>SAM_working3!CB54</f>
        <v>20385426.9003172</v>
      </c>
      <c r="CC54">
        <f>SAM_working3!CC54</f>
        <v>17079474.034874901</v>
      </c>
      <c r="CD54">
        <f>SAM_working3!CD54</f>
        <v>345423504.38640702</v>
      </c>
      <c r="CE54">
        <f>SAM_working3!CE54</f>
        <v>66617323.07079</v>
      </c>
      <c r="CF54">
        <f>SAM_working3!CF54</f>
        <v>59835538.037708998</v>
      </c>
      <c r="CG54">
        <f>SAM_working3!CG54</f>
        <v>45472379.560928397</v>
      </c>
      <c r="CH54">
        <f>SAM_working3!CH54</f>
        <v>0</v>
      </c>
      <c r="CI54">
        <f>SAM_working3!CI54</f>
        <v>33659902.883002803</v>
      </c>
      <c r="CJ54">
        <f>SAM_working3!CJ54</f>
        <v>0</v>
      </c>
      <c r="CK54">
        <f>SAM_working3!CK54</f>
        <v>0</v>
      </c>
      <c r="CL54">
        <f>SAM_working3!CL54</f>
        <v>0</v>
      </c>
      <c r="CM54">
        <f>SAM_working3!CM54</f>
        <v>0</v>
      </c>
      <c r="CN54">
        <f>SAM_working3!CN54</f>
        <v>0</v>
      </c>
      <c r="CO54">
        <f>SAM_working3!CO54</f>
        <v>1680072.68453399</v>
      </c>
      <c r="CP54">
        <f>SAM_working3!CP54</f>
        <v>2308861.8022804498</v>
      </c>
      <c r="CQ54">
        <f>SAM_working3!CQ54</f>
        <v>1878162.53222365</v>
      </c>
      <c r="CR54">
        <f>SAM_working3!CR54</f>
        <v>2039381.25704992</v>
      </c>
      <c r="CS54">
        <f>SAM_working3!CS54</f>
        <v>4654296.2093342897</v>
      </c>
      <c r="CT54">
        <f>SAM_working3!CT54</f>
        <v>5867029.4483792903</v>
      </c>
      <c r="CU54">
        <f>SAM_working3!CU54</f>
        <v>9318081.3952531796</v>
      </c>
      <c r="CV54">
        <f>SAM_working3!CV54</f>
        <v>7283339.3569340399</v>
      </c>
      <c r="CW54">
        <f>SAM_working3!CW54</f>
        <v>19446110.3564265</v>
      </c>
      <c r="CX54">
        <f>SAM_working3!CX54</f>
        <v>89017587.261890694</v>
      </c>
      <c r="CY54">
        <f>SAM_working3!CY54</f>
        <v>123302490.546902</v>
      </c>
      <c r="CZ54">
        <f>SAM_working3!CZ54</f>
        <v>0</v>
      </c>
      <c r="DA54">
        <f>SAM_working3!DA54</f>
        <v>1300457280.86924</v>
      </c>
      <c r="DB54">
        <f>SAM_working3!DB54</f>
        <v>169035160.27728</v>
      </c>
      <c r="DC54">
        <f>SAM_working3!DC54</f>
        <v>639326448.38135099</v>
      </c>
      <c r="DD54">
        <f>SAM_working3!DD54</f>
        <v>0</v>
      </c>
      <c r="DE54">
        <f>SAM_working3!DE54</f>
        <v>0</v>
      </c>
      <c r="DF54">
        <f>SAM_working3!DF54</f>
        <v>0</v>
      </c>
      <c r="DG54">
        <f>SAM_working3!DG54</f>
        <v>0</v>
      </c>
      <c r="DH54">
        <f>SAM_working3!DH54</f>
        <v>30932496.028472699</v>
      </c>
      <c r="DI54">
        <f>SAM_working3!DI54</f>
        <v>6743807750.5229902</v>
      </c>
      <c r="DJ54">
        <f t="shared" si="0"/>
        <v>28981092426.33287</v>
      </c>
    </row>
    <row r="55" spans="1:114">
      <c r="A55" t="s">
        <v>54</v>
      </c>
      <c r="B55">
        <f>SAM_working3!B55</f>
        <v>4879809.8660864197</v>
      </c>
      <c r="C55">
        <f>SAM_working3!C55</f>
        <v>0</v>
      </c>
      <c r="D55">
        <f>SAM_working3!D55</f>
        <v>13429809.267439499</v>
      </c>
      <c r="E55">
        <f>SAM_working3!E55</f>
        <v>9968202.0331391599</v>
      </c>
      <c r="F55">
        <f>SAM_working3!F55</f>
        <v>4331865.6372632002</v>
      </c>
      <c r="G55">
        <f>SAM_working3!G55</f>
        <v>415.53428249791</v>
      </c>
      <c r="H55">
        <f>SAM_working3!H55</f>
        <v>743.00774639138001</v>
      </c>
      <c r="I55">
        <f>SAM_working3!I55</f>
        <v>6646.2272048252898</v>
      </c>
      <c r="J55">
        <f>SAM_working3!J55</f>
        <v>10144840.3848026</v>
      </c>
      <c r="K55">
        <f>SAM_working3!K55</f>
        <v>499470.75598182302</v>
      </c>
      <c r="L55">
        <f>SAM_working3!L55</f>
        <v>466000.56062266103</v>
      </c>
      <c r="M55">
        <f>SAM_working3!M55</f>
        <v>161616577.397264</v>
      </c>
      <c r="N55">
        <f>SAM_working3!N55</f>
        <v>370047578.98005497</v>
      </c>
      <c r="O55">
        <f>SAM_working3!O55</f>
        <v>59266346.905282304</v>
      </c>
      <c r="P55">
        <f>SAM_working3!P55</f>
        <v>15903456.9045972</v>
      </c>
      <c r="Q55">
        <f>SAM_working3!Q55</f>
        <v>1488302.8550841899</v>
      </c>
      <c r="R55">
        <f>SAM_working3!R55</f>
        <v>1152167.0012362199</v>
      </c>
      <c r="S55">
        <f>SAM_working3!S55</f>
        <v>1399866.14350095</v>
      </c>
      <c r="T55">
        <f>SAM_working3!T55</f>
        <v>193640.81055355899</v>
      </c>
      <c r="U55">
        <f>SAM_working3!U55</f>
        <v>19025148.335558102</v>
      </c>
      <c r="V55">
        <f>SAM_working3!V55</f>
        <v>22918486.968655601</v>
      </c>
      <c r="W55">
        <f>SAM_working3!W55</f>
        <v>16020993.848734699</v>
      </c>
      <c r="X55">
        <f>SAM_working3!X55</f>
        <v>10949817.6827845</v>
      </c>
      <c r="Y55">
        <f>SAM_working3!Y55</f>
        <v>43215598.227657303</v>
      </c>
      <c r="Z55">
        <f>SAM_working3!Z55</f>
        <v>14273047.369926101</v>
      </c>
      <c r="AA55">
        <f>SAM_working3!AA55</f>
        <v>32098242.914417502</v>
      </c>
      <c r="AB55">
        <f>SAM_working3!AB55</f>
        <v>11159804.8374511</v>
      </c>
      <c r="AC55">
        <f>SAM_working3!AC55</f>
        <v>74577895.272659093</v>
      </c>
      <c r="AD55">
        <f>SAM_working3!AD55</f>
        <v>68434968.9725274</v>
      </c>
      <c r="AE55">
        <f>SAM_working3!AE55</f>
        <v>364624663.86048001</v>
      </c>
      <c r="AF55">
        <f>SAM_working3!AF55</f>
        <v>20666760.2579454</v>
      </c>
      <c r="AG55">
        <f>SAM_working3!AG55</f>
        <v>167891404.68033099</v>
      </c>
      <c r="AH55">
        <f>SAM_working3!AH55</f>
        <v>19996155.649033301</v>
      </c>
      <c r="AI55">
        <f>SAM_working3!AI55</f>
        <v>50592515.337528698</v>
      </c>
      <c r="AJ55">
        <f>SAM_working3!AJ55</f>
        <v>1144924960.3385</v>
      </c>
      <c r="AK55">
        <f>SAM_working3!AK55</f>
        <v>158822165.54012901</v>
      </c>
      <c r="AL55">
        <f>SAM_working3!AL55</f>
        <v>5659782.7046170104</v>
      </c>
      <c r="AM55">
        <f>SAM_working3!AM55</f>
        <v>22608840.5334397</v>
      </c>
      <c r="AN55">
        <f>SAM_working3!AN55</f>
        <v>56052831.687068701</v>
      </c>
      <c r="AO55">
        <f>SAM_working3!AO55</f>
        <v>32995612.167714801</v>
      </c>
      <c r="AP55">
        <f>SAM_working3!AP55</f>
        <v>30325386.809782401</v>
      </c>
      <c r="AQ55">
        <f>SAM_working3!AQ55</f>
        <v>46193618.020189598</v>
      </c>
      <c r="AR55">
        <f>SAM_working3!AR55</f>
        <v>48637616.863512099</v>
      </c>
      <c r="AS55">
        <f>SAM_working3!AS55</f>
        <v>63235156.315405697</v>
      </c>
      <c r="AT55">
        <f>SAM_working3!AT55</f>
        <v>28438948.616149198</v>
      </c>
      <c r="AU55">
        <f>SAM_working3!AU55</f>
        <v>8380530.0738409404</v>
      </c>
      <c r="AV55">
        <f>SAM_working3!AV55</f>
        <v>766621.96399822098</v>
      </c>
      <c r="AW55">
        <f>SAM_working3!AW55</f>
        <v>13592497.2842947</v>
      </c>
      <c r="AX55">
        <f>SAM_working3!AX55</f>
        <v>17511939.399073601</v>
      </c>
      <c r="AY55">
        <f>SAM_working3!AY55</f>
        <v>1326299.8592988199</v>
      </c>
      <c r="AZ55">
        <f>SAM_working3!AZ55</f>
        <v>27415572.334715098</v>
      </c>
      <c r="BA55">
        <f>SAM_working3!BA55</f>
        <v>3386805.9825637499</v>
      </c>
      <c r="BB55">
        <f>SAM_working3!BB55</f>
        <v>35060918.182626396</v>
      </c>
      <c r="BC55">
        <f>SAM_working3!BC55</f>
        <v>10827261938.556299</v>
      </c>
      <c r="BD55">
        <f>SAM_working3!BD55</f>
        <v>36151822.449119799</v>
      </c>
      <c r="BE55">
        <f>SAM_working3!BE55</f>
        <v>33312519.340226799</v>
      </c>
      <c r="BF55">
        <f>SAM_working3!BF55</f>
        <v>243629403.04196</v>
      </c>
      <c r="BG55">
        <f>SAM_working3!BG55</f>
        <v>864055793.68368006</v>
      </c>
      <c r="BH55">
        <f>SAM_working3!BH55</f>
        <v>886969824.95897603</v>
      </c>
      <c r="BI55">
        <f>SAM_working3!BI55</f>
        <v>509911585.32079297</v>
      </c>
      <c r="BJ55">
        <f>SAM_working3!BJ55</f>
        <v>540868071.84540796</v>
      </c>
      <c r="BK55">
        <f>SAM_working3!BK55</f>
        <v>297764384.18663001</v>
      </c>
      <c r="BL55">
        <f>SAM_working3!BL55</f>
        <v>121008284.136751</v>
      </c>
      <c r="BM55">
        <f>SAM_working3!BM55</f>
        <v>87678003.627932206</v>
      </c>
      <c r="BN55">
        <f>SAM_working3!BN55</f>
        <v>354037316.17244202</v>
      </c>
      <c r="BO55">
        <f>SAM_working3!BO55</f>
        <v>39351559.310959697</v>
      </c>
      <c r="BP55">
        <f>SAM_working3!BP55</f>
        <v>204096288.345321</v>
      </c>
      <c r="BQ55">
        <f>SAM_working3!BQ55</f>
        <v>3179149731.9029799</v>
      </c>
      <c r="BR55">
        <f>SAM_working3!BR55</f>
        <v>150951862.62371099</v>
      </c>
      <c r="BS55">
        <f>SAM_working3!BS55</f>
        <v>1310715840.1959801</v>
      </c>
      <c r="BT55">
        <f>SAM_working3!BT55</f>
        <v>51062014.1946842</v>
      </c>
      <c r="BU55">
        <f>SAM_working3!BU55</f>
        <v>284224130.34894598</v>
      </c>
      <c r="BV55">
        <f>SAM_working3!BV55</f>
        <v>725399700.39856803</v>
      </c>
      <c r="BW55">
        <f>SAM_working3!BW55</f>
        <v>331984605.75660098</v>
      </c>
      <c r="BX55">
        <f>SAM_working3!BX55</f>
        <v>34356448.6964297</v>
      </c>
      <c r="BY55">
        <f>SAM_working3!BY55</f>
        <v>450134016.055502</v>
      </c>
      <c r="BZ55">
        <f>SAM_working3!BZ55</f>
        <v>76664386.058665201</v>
      </c>
      <c r="CA55">
        <f>SAM_working3!CA55</f>
        <v>5049846.9179761698</v>
      </c>
      <c r="CB55">
        <f>SAM_working3!CB55</f>
        <v>57572636.815221198</v>
      </c>
      <c r="CC55">
        <f>SAM_working3!CC55</f>
        <v>53723071.103744499</v>
      </c>
      <c r="CD55">
        <f>SAM_working3!CD55</f>
        <v>366250582.66355199</v>
      </c>
      <c r="CE55">
        <f>SAM_working3!CE55</f>
        <v>63149238.5274029</v>
      </c>
      <c r="CF55">
        <f>SAM_working3!CF55</f>
        <v>110011381.82337999</v>
      </c>
      <c r="CG55">
        <f>SAM_working3!CG55</f>
        <v>278719029.79883599</v>
      </c>
      <c r="CH55">
        <f>SAM_working3!CH55</f>
        <v>0</v>
      </c>
      <c r="CI55">
        <f>SAM_working3!CI55</f>
        <v>353876216.61822402</v>
      </c>
      <c r="CJ55">
        <f>SAM_working3!CJ55</f>
        <v>0</v>
      </c>
      <c r="CK55">
        <f>SAM_working3!CK55</f>
        <v>0</v>
      </c>
      <c r="CL55">
        <f>SAM_working3!CL55</f>
        <v>0</v>
      </c>
      <c r="CM55">
        <f>SAM_working3!CM55</f>
        <v>0</v>
      </c>
      <c r="CN55">
        <f>SAM_working3!CN55</f>
        <v>0</v>
      </c>
      <c r="CO55">
        <f>SAM_working3!CO55</f>
        <v>1129284928.2858701</v>
      </c>
      <c r="CP55">
        <f>SAM_working3!CP55</f>
        <v>1754759015.51261</v>
      </c>
      <c r="CQ55">
        <f>SAM_working3!CQ55</f>
        <v>1324525378.4681799</v>
      </c>
      <c r="CR55">
        <f>SAM_working3!CR55</f>
        <v>1893572124.5220101</v>
      </c>
      <c r="CS55">
        <f>SAM_working3!CS55</f>
        <v>3295624941.1305799</v>
      </c>
      <c r="CT55">
        <f>SAM_working3!CT55</f>
        <v>4103137037.9256401</v>
      </c>
      <c r="CU55">
        <f>SAM_working3!CU55</f>
        <v>7781567686.1664</v>
      </c>
      <c r="CV55">
        <f>SAM_working3!CV55</f>
        <v>7358543567.5968103</v>
      </c>
      <c r="CW55">
        <f>SAM_working3!CW55</f>
        <v>14047113437.465</v>
      </c>
      <c r="CX55">
        <f>SAM_working3!CX55</f>
        <v>133755819.92595799</v>
      </c>
      <c r="CY55">
        <f>SAM_working3!CY55</f>
        <v>149557887.861738</v>
      </c>
      <c r="CZ55">
        <f>SAM_working3!CZ55</f>
        <v>484561712.12392998</v>
      </c>
      <c r="DA55">
        <f>SAM_working3!DA55</f>
        <v>2540295479.5114498</v>
      </c>
      <c r="DB55">
        <f>SAM_working3!DB55</f>
        <v>1008684423.29594</v>
      </c>
      <c r="DC55">
        <f>SAM_working3!DC55</f>
        <v>1337690402.6699901</v>
      </c>
      <c r="DD55">
        <f>SAM_working3!DD55</f>
        <v>1391099061.11483</v>
      </c>
      <c r="DE55">
        <f>SAM_working3!DE55</f>
        <v>0</v>
      </c>
      <c r="DF55">
        <f>SAM_working3!DF55</f>
        <v>407417888.579292</v>
      </c>
      <c r="DG55">
        <f>SAM_working3!DG55</f>
        <v>32567730.9149497</v>
      </c>
      <c r="DH55">
        <f>SAM_working3!DH55</f>
        <v>1014665220.5804</v>
      </c>
      <c r="DI55">
        <f>SAM_working3!DI55</f>
        <v>38768254178.581001</v>
      </c>
      <c r="DJ55">
        <f t="shared" si="0"/>
        <v>116222346806.87424</v>
      </c>
    </row>
    <row r="56" spans="1:114">
      <c r="A56" t="s">
        <v>55</v>
      </c>
      <c r="B56">
        <f>SAM_working3!B56</f>
        <v>7689.35427865766</v>
      </c>
      <c r="C56">
        <f>SAM_working3!C56</f>
        <v>0</v>
      </c>
      <c r="D56">
        <f>SAM_working3!D56</f>
        <v>16016.905015345301</v>
      </c>
      <c r="E56">
        <f>SAM_working3!E56</f>
        <v>12508.660342110299</v>
      </c>
      <c r="F56">
        <f>SAM_working3!F56</f>
        <v>22709.322568675401</v>
      </c>
      <c r="G56">
        <f>SAM_working3!G56</f>
        <v>12.715788410459901</v>
      </c>
      <c r="H56">
        <f>SAM_working3!H56</f>
        <v>22.787016199224901</v>
      </c>
      <c r="I56">
        <f>SAM_working3!I56</f>
        <v>203.701114969267</v>
      </c>
      <c r="J56">
        <f>SAM_working3!J56</f>
        <v>238274.02052451301</v>
      </c>
      <c r="K56">
        <f>SAM_working3!K56</f>
        <v>6890.7245450314804</v>
      </c>
      <c r="L56">
        <f>SAM_working3!L56</f>
        <v>4609.7704998700101</v>
      </c>
      <c r="M56">
        <f>SAM_working3!M56</f>
        <v>452960.26795673399</v>
      </c>
      <c r="N56">
        <f>SAM_working3!N56</f>
        <v>1046599.44914424</v>
      </c>
      <c r="O56">
        <f>SAM_working3!O56</f>
        <v>316850.46199759201</v>
      </c>
      <c r="P56">
        <f>SAM_working3!P56</f>
        <v>101537.555368502</v>
      </c>
      <c r="Q56">
        <f>SAM_working3!Q56</f>
        <v>4742.8012389345304</v>
      </c>
      <c r="R56">
        <f>SAM_working3!R56</f>
        <v>3704.8499704780202</v>
      </c>
      <c r="S56">
        <f>SAM_working3!S56</f>
        <v>9354.6768702774298</v>
      </c>
      <c r="T56">
        <f>SAM_working3!T56</f>
        <v>972.88946012019505</v>
      </c>
      <c r="U56">
        <f>SAM_working3!U56</f>
        <v>33520.712905874898</v>
      </c>
      <c r="V56">
        <f>SAM_working3!V56</f>
        <v>35091.1828060548</v>
      </c>
      <c r="W56">
        <f>SAM_working3!W56</f>
        <v>36267.811001513699</v>
      </c>
      <c r="X56">
        <f>SAM_working3!X56</f>
        <v>103345.011045341</v>
      </c>
      <c r="Y56">
        <f>SAM_working3!Y56</f>
        <v>160952.418670666</v>
      </c>
      <c r="Z56">
        <f>SAM_working3!Z56</f>
        <v>66317.193258836094</v>
      </c>
      <c r="AA56">
        <f>SAM_working3!AA56</f>
        <v>56943.766608257603</v>
      </c>
      <c r="AB56">
        <f>SAM_working3!AB56</f>
        <v>24660.373514877199</v>
      </c>
      <c r="AC56">
        <f>SAM_working3!AC56</f>
        <v>282732.854700253</v>
      </c>
      <c r="AD56">
        <f>SAM_working3!AD56</f>
        <v>510982.59440569603</v>
      </c>
      <c r="AE56">
        <f>SAM_working3!AE56</f>
        <v>584859.08608882001</v>
      </c>
      <c r="AF56">
        <f>SAM_working3!AF56</f>
        <v>47793.067134178396</v>
      </c>
      <c r="AG56">
        <f>SAM_working3!AG56</f>
        <v>260603.40048241001</v>
      </c>
      <c r="AH56">
        <f>SAM_working3!AH56</f>
        <v>49723.618277626098</v>
      </c>
      <c r="AI56">
        <f>SAM_working3!AI56</f>
        <v>158937.59598755901</v>
      </c>
      <c r="AJ56">
        <f>SAM_working3!AJ56</f>
        <v>24217369.3163951</v>
      </c>
      <c r="AK56">
        <f>SAM_working3!AK56</f>
        <v>27938367.775512598</v>
      </c>
      <c r="AL56">
        <f>SAM_working3!AL56</f>
        <v>21186.823901454602</v>
      </c>
      <c r="AM56">
        <f>SAM_working3!AM56</f>
        <v>52245.589309030001</v>
      </c>
      <c r="AN56">
        <f>SAM_working3!AN56</f>
        <v>35478984.850241303</v>
      </c>
      <c r="AO56">
        <f>SAM_working3!AO56</f>
        <v>101834.222006579</v>
      </c>
      <c r="AP56">
        <f>SAM_working3!AP56</f>
        <v>214418.188754323</v>
      </c>
      <c r="AQ56">
        <f>SAM_working3!AQ56</f>
        <v>175942.99745433399</v>
      </c>
      <c r="AR56">
        <f>SAM_working3!AR56</f>
        <v>175654.839702217</v>
      </c>
      <c r="AS56">
        <f>SAM_working3!AS56</f>
        <v>133263.40458911299</v>
      </c>
      <c r="AT56">
        <f>SAM_working3!AT56</f>
        <v>1948120.6920315099</v>
      </c>
      <c r="AU56">
        <f>SAM_working3!AU56</f>
        <v>28571.644546753399</v>
      </c>
      <c r="AV56">
        <f>SAM_working3!AV56</f>
        <v>22265.6986377793</v>
      </c>
      <c r="AW56">
        <f>SAM_working3!AW56</f>
        <v>351663.50660136901</v>
      </c>
      <c r="AX56">
        <f>SAM_working3!AX56</f>
        <v>93308.602376738694</v>
      </c>
      <c r="AY56">
        <f>SAM_working3!AY56</f>
        <v>4327542.2170673702</v>
      </c>
      <c r="AZ56">
        <f>SAM_working3!AZ56</f>
        <v>769827.41059196403</v>
      </c>
      <c r="BA56">
        <f>SAM_working3!BA56</f>
        <v>3876.04140175866</v>
      </c>
      <c r="BB56">
        <f>SAM_working3!BB56</f>
        <v>47593.773385454697</v>
      </c>
      <c r="BC56">
        <f>SAM_working3!BC56</f>
        <v>25288834.100954499</v>
      </c>
      <c r="BD56">
        <f>SAM_working3!BD56</f>
        <v>12801898853.310301</v>
      </c>
      <c r="BE56">
        <f>SAM_working3!BE56</f>
        <v>3953624597.6479402</v>
      </c>
      <c r="BF56">
        <f>SAM_working3!BF56</f>
        <v>2727693558.6540999</v>
      </c>
      <c r="BG56">
        <f>SAM_working3!BG56</f>
        <v>5675129.6658132598</v>
      </c>
      <c r="BH56">
        <f>SAM_working3!BH56</f>
        <v>2649954.7375841602</v>
      </c>
      <c r="BI56">
        <f>SAM_working3!BI56</f>
        <v>2293105.1407638201</v>
      </c>
      <c r="BJ56">
        <f>SAM_working3!BJ56</f>
        <v>8912901.0297719799</v>
      </c>
      <c r="BK56">
        <f>SAM_working3!BK56</f>
        <v>2493668.0354890898</v>
      </c>
      <c r="BL56">
        <f>SAM_working3!BL56</f>
        <v>647923.112966193</v>
      </c>
      <c r="BM56">
        <f>SAM_working3!BM56</f>
        <v>108001.69513259501</v>
      </c>
      <c r="BN56">
        <f>SAM_working3!BN56</f>
        <v>22336297.6472174</v>
      </c>
      <c r="BO56">
        <f>SAM_working3!BO56</f>
        <v>74079492.464154094</v>
      </c>
      <c r="BP56">
        <f>SAM_working3!BP56</f>
        <v>233725.52082500901</v>
      </c>
      <c r="BQ56">
        <f>SAM_working3!BQ56</f>
        <v>719759671.57916903</v>
      </c>
      <c r="BR56">
        <f>SAM_working3!BR56</f>
        <v>58455968.594079003</v>
      </c>
      <c r="BS56">
        <f>SAM_working3!BS56</f>
        <v>12018882.780882601</v>
      </c>
      <c r="BT56">
        <f>SAM_working3!BT56</f>
        <v>83318.168400434195</v>
      </c>
      <c r="BU56">
        <f>SAM_working3!BU56</f>
        <v>108276000.40782499</v>
      </c>
      <c r="BV56">
        <f>SAM_working3!BV56</f>
        <v>10978440.600837</v>
      </c>
      <c r="BW56">
        <f>SAM_working3!BW56</f>
        <v>2529373.6630347702</v>
      </c>
      <c r="BX56">
        <f>SAM_working3!BX56</f>
        <v>85145009.330462903</v>
      </c>
      <c r="BY56">
        <f>SAM_working3!BY56</f>
        <v>445417197.737396</v>
      </c>
      <c r="BZ56">
        <f>SAM_working3!BZ56</f>
        <v>388800823.12895203</v>
      </c>
      <c r="CA56">
        <f>SAM_working3!CA56</f>
        <v>23312.779160957802</v>
      </c>
      <c r="CB56">
        <f>SAM_working3!CB56</f>
        <v>5100105.8000828596</v>
      </c>
      <c r="CC56">
        <f>SAM_working3!CC56</f>
        <v>79074264.159469903</v>
      </c>
      <c r="CD56">
        <f>SAM_working3!CD56</f>
        <v>877892633.69431305</v>
      </c>
      <c r="CE56">
        <f>SAM_working3!CE56</f>
        <v>1122910.139804</v>
      </c>
      <c r="CF56">
        <f>SAM_working3!CF56</f>
        <v>14068391.5906357</v>
      </c>
      <c r="CG56">
        <f>SAM_working3!CG56</f>
        <v>109811681.909739</v>
      </c>
      <c r="CH56">
        <f>SAM_working3!CH56</f>
        <v>0</v>
      </c>
      <c r="CI56">
        <f>SAM_working3!CI56</f>
        <v>998857.61991215497</v>
      </c>
      <c r="CJ56">
        <f>SAM_working3!CJ56</f>
        <v>0</v>
      </c>
      <c r="CK56">
        <f>SAM_working3!CK56</f>
        <v>0</v>
      </c>
      <c r="CL56">
        <f>SAM_working3!CL56</f>
        <v>0</v>
      </c>
      <c r="CM56">
        <f>SAM_working3!CM56</f>
        <v>0</v>
      </c>
      <c r="CN56">
        <f>SAM_working3!CN56</f>
        <v>0</v>
      </c>
      <c r="CO56">
        <f>SAM_working3!CO56</f>
        <v>184692263.87580901</v>
      </c>
      <c r="CP56">
        <f>SAM_working3!CP56</f>
        <v>247285205.075331</v>
      </c>
      <c r="CQ56">
        <f>SAM_working3!CQ56</f>
        <v>240272422.35909101</v>
      </c>
      <c r="CR56">
        <f>SAM_working3!CR56</f>
        <v>252380050.657361</v>
      </c>
      <c r="CS56">
        <f>SAM_working3!CS56</f>
        <v>652107098.519189</v>
      </c>
      <c r="CT56">
        <f>SAM_working3!CT56</f>
        <v>977109908.45985603</v>
      </c>
      <c r="CU56">
        <f>SAM_working3!CU56</f>
        <v>1772414257.51214</v>
      </c>
      <c r="CV56">
        <f>SAM_working3!CV56</f>
        <v>1557993479.34814</v>
      </c>
      <c r="CW56">
        <f>SAM_working3!CW56</f>
        <v>3400813755.63166</v>
      </c>
      <c r="CX56">
        <f>SAM_working3!CX56</f>
        <v>75257829.285026699</v>
      </c>
      <c r="CY56">
        <f>SAM_working3!CY56</f>
        <v>9163962.6079285108</v>
      </c>
      <c r="CZ56">
        <f>SAM_working3!CZ56</f>
        <v>4821596.0355642</v>
      </c>
      <c r="DA56">
        <f>SAM_working3!DA56</f>
        <v>84421760.754533201</v>
      </c>
      <c r="DB56">
        <f>SAM_working3!DB56</f>
        <v>22441746.039590299</v>
      </c>
      <c r="DC56">
        <f>SAM_working3!DC56</f>
        <v>16750659.979697499</v>
      </c>
      <c r="DD56">
        <f>SAM_working3!DD56</f>
        <v>3145755.1624348802</v>
      </c>
      <c r="DE56">
        <f>SAM_working3!DE56</f>
        <v>0</v>
      </c>
      <c r="DF56">
        <f>SAM_working3!DF56</f>
        <v>65936808.424319103</v>
      </c>
      <c r="DG56">
        <f>SAM_working3!DG56</f>
        <v>67904988.753974095</v>
      </c>
      <c r="DH56">
        <f>SAM_working3!DH56</f>
        <v>17000771299.911301</v>
      </c>
      <c r="DI56">
        <f>SAM_working3!DI56</f>
        <v>34890933470.544899</v>
      </c>
      <c r="DJ56">
        <f t="shared" si="0"/>
        <v>84174871634.580109</v>
      </c>
    </row>
    <row r="57" spans="1:114">
      <c r="A57" t="s">
        <v>56</v>
      </c>
      <c r="B57">
        <f>SAM_working3!B57</f>
        <v>2188960.42713285</v>
      </c>
      <c r="C57">
        <f>SAM_working3!C57</f>
        <v>0</v>
      </c>
      <c r="D57">
        <f>SAM_working3!D57</f>
        <v>4599623.4083722997</v>
      </c>
      <c r="E57">
        <f>SAM_working3!E57</f>
        <v>3584933.7006020099</v>
      </c>
      <c r="F57">
        <f>SAM_working3!F57</f>
        <v>6450955.7670791401</v>
      </c>
      <c r="G57">
        <f>SAM_working3!G57</f>
        <v>3737.21828767335</v>
      </c>
      <c r="H57">
        <f>SAM_working3!H57</f>
        <v>6691.5176552079001</v>
      </c>
      <c r="I57">
        <f>SAM_working3!I57</f>
        <v>59817.489394636803</v>
      </c>
      <c r="J57">
        <f>SAM_working3!J57</f>
        <v>78037663.838076502</v>
      </c>
      <c r="K57">
        <f>SAM_working3!K57</f>
        <v>2124734.8996798499</v>
      </c>
      <c r="L57">
        <f>SAM_working3!L57</f>
        <v>1330505.51855005</v>
      </c>
      <c r="M57">
        <f>SAM_working3!M57</f>
        <v>132315335.45595001</v>
      </c>
      <c r="N57">
        <f>SAM_working3!N57</f>
        <v>305120268.560036</v>
      </c>
      <c r="O57">
        <f>SAM_working3!O57</f>
        <v>92728058.518254101</v>
      </c>
      <c r="P57">
        <f>SAM_working3!P57</f>
        <v>29780772.4228586</v>
      </c>
      <c r="Q57">
        <f>SAM_working3!Q57</f>
        <v>1392801.9683622399</v>
      </c>
      <c r="R57">
        <f>SAM_working3!R57</f>
        <v>1087968.0656586001</v>
      </c>
      <c r="S57">
        <f>SAM_working3!S57</f>
        <v>2747055.0044748699</v>
      </c>
      <c r="T57">
        <f>SAM_working3!T57</f>
        <v>285696.39473048801</v>
      </c>
      <c r="U57">
        <f>SAM_working3!U57</f>
        <v>9765035.4896311294</v>
      </c>
      <c r="V57">
        <f>SAM_working3!V57</f>
        <v>10190252.1526582</v>
      </c>
      <c r="W57">
        <f>SAM_working3!W57</f>
        <v>10524566.3848779</v>
      </c>
      <c r="X57">
        <f>SAM_working3!X57</f>
        <v>30244991.0617458</v>
      </c>
      <c r="Y57">
        <f>SAM_working3!Y57</f>
        <v>47206311.197721899</v>
      </c>
      <c r="Z57">
        <f>SAM_working3!Z57</f>
        <v>19292857.379179299</v>
      </c>
      <c r="AA57">
        <f>SAM_working3!AA57</f>
        <v>16491171.623920901</v>
      </c>
      <c r="AB57">
        <f>SAM_working3!AB57</f>
        <v>7190731.5431821803</v>
      </c>
      <c r="AC57">
        <f>SAM_working3!AC57</f>
        <v>82706396.919443905</v>
      </c>
      <c r="AD57">
        <f>SAM_working3!AD57</f>
        <v>149967271.63897899</v>
      </c>
      <c r="AE57">
        <f>SAM_working3!AE57</f>
        <v>171670983.33133799</v>
      </c>
      <c r="AF57">
        <f>SAM_working3!AF57</f>
        <v>14034982.676932599</v>
      </c>
      <c r="AG57">
        <f>SAM_working3!AG57</f>
        <v>76429856.828948602</v>
      </c>
      <c r="AH57">
        <f>SAM_working3!AH57</f>
        <v>14514333.2191216</v>
      </c>
      <c r="AI57">
        <f>SAM_working3!AI57</f>
        <v>46401073.071339697</v>
      </c>
      <c r="AJ57">
        <f>SAM_working3!AJ57</f>
        <v>1006945844.31485</v>
      </c>
      <c r="AK57">
        <f>SAM_working3!AK57</f>
        <v>105854397.028246</v>
      </c>
      <c r="AL57">
        <f>SAM_working3!AL57</f>
        <v>6013007.3292544298</v>
      </c>
      <c r="AM57">
        <f>SAM_working3!AM57</f>
        <v>15019673.128654201</v>
      </c>
      <c r="AN57">
        <f>SAM_working3!AN57</f>
        <v>58857340.6487519</v>
      </c>
      <c r="AO57">
        <f>SAM_working3!AO57</f>
        <v>29898943.977208201</v>
      </c>
      <c r="AP57">
        <f>SAM_working3!AP57</f>
        <v>11783775.870544501</v>
      </c>
      <c r="AQ57">
        <f>SAM_working3!AQ57</f>
        <v>51658868.698663197</v>
      </c>
      <c r="AR57">
        <f>SAM_working3!AR57</f>
        <v>49610740.670083798</v>
      </c>
      <c r="AS57">
        <f>SAM_working3!AS57</f>
        <v>39102161.891732298</v>
      </c>
      <c r="AT57">
        <f>SAM_working3!AT57</f>
        <v>17466713.330982201</v>
      </c>
      <c r="AU57">
        <f>SAM_working3!AU57</f>
        <v>8390195.6703136805</v>
      </c>
      <c r="AV57">
        <f>SAM_working3!AV57</f>
        <v>6538927.8112092996</v>
      </c>
      <c r="AW57">
        <f>SAM_working3!AW57</f>
        <v>25804787.5534949</v>
      </c>
      <c r="AX57">
        <f>SAM_working3!AX57</f>
        <v>27405460.6584449</v>
      </c>
      <c r="AY57">
        <f>SAM_working3!AY57</f>
        <v>4317917.6866878299</v>
      </c>
      <c r="AZ57">
        <f>SAM_working3!AZ57</f>
        <v>4780735.5030542295</v>
      </c>
      <c r="BA57">
        <f>SAM_working3!BA57</f>
        <v>1138234.9320750099</v>
      </c>
      <c r="BB57">
        <f>SAM_working3!BB57</f>
        <v>13957776.362805299</v>
      </c>
      <c r="BC57">
        <f>SAM_working3!BC57</f>
        <v>187148252.84397</v>
      </c>
      <c r="BD57">
        <f>SAM_working3!BD57</f>
        <v>179090988.44488701</v>
      </c>
      <c r="BE57">
        <f>SAM_working3!BE57</f>
        <v>10496698108.774</v>
      </c>
      <c r="BF57">
        <f>SAM_working3!BF57</f>
        <v>1810013160.9406199</v>
      </c>
      <c r="BG57">
        <f>SAM_working3!BG57</f>
        <v>1946988786.65782</v>
      </c>
      <c r="BH57">
        <f>SAM_working3!BH57</f>
        <v>776937349.666852</v>
      </c>
      <c r="BI57">
        <f>SAM_working3!BI57</f>
        <v>162560804.65804201</v>
      </c>
      <c r="BJ57">
        <f>SAM_working3!BJ57</f>
        <v>474486040.357844</v>
      </c>
      <c r="BK57">
        <f>SAM_working3!BK57</f>
        <v>133806882.860061</v>
      </c>
      <c r="BL57">
        <f>SAM_working3!BL57</f>
        <v>189861767.07837</v>
      </c>
      <c r="BM57">
        <f>SAM_working3!BM57</f>
        <v>31236102.274441801</v>
      </c>
      <c r="BN57">
        <f>SAM_working3!BN57</f>
        <v>533601457.42137402</v>
      </c>
      <c r="BO57">
        <f>SAM_working3!BO57</f>
        <v>36841976.258027501</v>
      </c>
      <c r="BP57">
        <f>SAM_working3!BP57</f>
        <v>68634775.023388803</v>
      </c>
      <c r="BQ57">
        <f>SAM_working3!BQ57</f>
        <v>2813019097.5293899</v>
      </c>
      <c r="BR57">
        <f>SAM_working3!BR57</f>
        <v>362212533.85397899</v>
      </c>
      <c r="BS57">
        <f>SAM_working3!BS57</f>
        <v>368469840.96280998</v>
      </c>
      <c r="BT57">
        <f>SAM_working3!BT57</f>
        <v>23938365.4435031</v>
      </c>
      <c r="BU57">
        <f>SAM_working3!BU57</f>
        <v>74399957.966470599</v>
      </c>
      <c r="BV57">
        <f>SAM_working3!BV57</f>
        <v>260203829.44615099</v>
      </c>
      <c r="BW57">
        <f>SAM_working3!BW57</f>
        <v>275852020.55032402</v>
      </c>
      <c r="BX57">
        <f>SAM_working3!BX57</f>
        <v>62470361.863919698</v>
      </c>
      <c r="BY57">
        <f>SAM_working3!BY57</f>
        <v>60481243.715451002</v>
      </c>
      <c r="BZ57">
        <f>SAM_working3!BZ57</f>
        <v>191909349.34872001</v>
      </c>
      <c r="CA57">
        <f>SAM_working3!CA57</f>
        <v>6846024.2403182704</v>
      </c>
      <c r="CB57">
        <f>SAM_working3!CB57</f>
        <v>86432639.638389394</v>
      </c>
      <c r="CC57">
        <f>SAM_working3!CC57</f>
        <v>449158274.25549299</v>
      </c>
      <c r="CD57">
        <f>SAM_working3!CD57</f>
        <v>257240857.344349</v>
      </c>
      <c r="CE57">
        <f>SAM_working3!CE57</f>
        <v>77567606.370011494</v>
      </c>
      <c r="CF57">
        <f>SAM_working3!CF57</f>
        <v>105853618.459071</v>
      </c>
      <c r="CG57">
        <f>SAM_working3!CG57</f>
        <v>143832294.87670901</v>
      </c>
      <c r="CH57">
        <f>SAM_working3!CH57</f>
        <v>0</v>
      </c>
      <c r="CI57">
        <f>SAM_working3!CI57</f>
        <v>243078143.18540299</v>
      </c>
      <c r="CJ57">
        <f>SAM_working3!CJ57</f>
        <v>0</v>
      </c>
      <c r="CK57">
        <f>SAM_working3!CK57</f>
        <v>0</v>
      </c>
      <c r="CL57">
        <f>SAM_working3!CL57</f>
        <v>0</v>
      </c>
      <c r="CM57">
        <f>SAM_working3!CM57</f>
        <v>0</v>
      </c>
      <c r="CN57">
        <f>SAM_working3!CN57</f>
        <v>0</v>
      </c>
      <c r="CO57">
        <f>SAM_working3!CO57</f>
        <v>109747954.74508099</v>
      </c>
      <c r="CP57">
        <f>SAM_working3!CP57</f>
        <v>154730039.008618</v>
      </c>
      <c r="CQ57">
        <f>SAM_working3!CQ57</f>
        <v>148798011.54086</v>
      </c>
      <c r="CR57">
        <f>SAM_working3!CR57</f>
        <v>159952539.38969901</v>
      </c>
      <c r="CS57">
        <f>SAM_working3!CS57</f>
        <v>404310998.42609501</v>
      </c>
      <c r="CT57">
        <f>SAM_working3!CT57</f>
        <v>535022420.95272499</v>
      </c>
      <c r="CU57">
        <f>SAM_working3!CU57</f>
        <v>968182318.60961699</v>
      </c>
      <c r="CV57">
        <f>SAM_working3!CV57</f>
        <v>758912442.84655905</v>
      </c>
      <c r="CW57">
        <f>SAM_working3!CW57</f>
        <v>1983362471.9090199</v>
      </c>
      <c r="CX57">
        <f>SAM_working3!CX57</f>
        <v>50628858.526438497</v>
      </c>
      <c r="CY57">
        <f>SAM_working3!CY57</f>
        <v>534887040.42340302</v>
      </c>
      <c r="CZ57">
        <f>SAM_working3!CZ57</f>
        <v>1415877226.6224301</v>
      </c>
      <c r="DA57">
        <f>SAM_working3!DA57</f>
        <v>1686518004.45713</v>
      </c>
      <c r="DB57">
        <f>SAM_working3!DB57</f>
        <v>641439220.65622795</v>
      </c>
      <c r="DC57">
        <f>SAM_working3!DC57</f>
        <v>220798385.26838899</v>
      </c>
      <c r="DD57">
        <f>SAM_working3!DD57</f>
        <v>923761149.24781895</v>
      </c>
      <c r="DE57">
        <f>SAM_working3!DE57</f>
        <v>0</v>
      </c>
      <c r="DF57">
        <f>SAM_working3!DF57</f>
        <v>2343557732.4714699</v>
      </c>
      <c r="DG57">
        <f>SAM_working3!DG57</f>
        <v>382979.16801401001</v>
      </c>
      <c r="DH57">
        <f>SAM_working3!DH57</f>
        <v>5485518945.7901497</v>
      </c>
      <c r="DI57">
        <f>SAM_working3!DI57</f>
        <v>29722665898.0616</v>
      </c>
      <c r="DJ57">
        <f t="shared" si="0"/>
        <v>73994949048.192719</v>
      </c>
    </row>
    <row r="58" spans="1:114">
      <c r="A58" t="s">
        <v>57</v>
      </c>
      <c r="B58">
        <f>SAM_working3!B58</f>
        <v>17621349.408939902</v>
      </c>
      <c r="C58">
        <f>SAM_working3!C58</f>
        <v>0</v>
      </c>
      <c r="D58">
        <f>SAM_working3!D58</f>
        <v>7701012.1278729104</v>
      </c>
      <c r="E58">
        <f>SAM_working3!E58</f>
        <v>14962641.139429901</v>
      </c>
      <c r="F58">
        <f>SAM_working3!F58</f>
        <v>37239664.996919602</v>
      </c>
      <c r="G58">
        <f>SAM_working3!G58</f>
        <v>19793.009569354301</v>
      </c>
      <c r="H58">
        <f>SAM_working3!H58</f>
        <v>1590.7114816767801</v>
      </c>
      <c r="I58">
        <f>SAM_working3!I58</f>
        <v>22257.669875772299</v>
      </c>
      <c r="J58">
        <f>SAM_working3!J58</f>
        <v>8809010.5805599503</v>
      </c>
      <c r="K58">
        <f>SAM_working3!K58</f>
        <v>3666920.1543306801</v>
      </c>
      <c r="L58">
        <f>SAM_working3!L58</f>
        <v>5757927.09192234</v>
      </c>
      <c r="M58">
        <f>SAM_working3!M58</f>
        <v>80863219.574955299</v>
      </c>
      <c r="N58">
        <f>SAM_working3!N58</f>
        <v>636988113.68002796</v>
      </c>
      <c r="O58">
        <f>SAM_working3!O58</f>
        <v>104575344.51073</v>
      </c>
      <c r="P58">
        <f>SAM_working3!P58</f>
        <v>44224530.0491274</v>
      </c>
      <c r="Q58">
        <f>SAM_working3!Q58</f>
        <v>1759434.96581878</v>
      </c>
      <c r="R58">
        <f>SAM_working3!R58</f>
        <v>2799618.03103026</v>
      </c>
      <c r="S58">
        <f>SAM_working3!S58</f>
        <v>2081145.91364841</v>
      </c>
      <c r="T58">
        <f>SAM_working3!T58</f>
        <v>868927.20756757201</v>
      </c>
      <c r="U58">
        <f>SAM_working3!U58</f>
        <v>25338139.273170698</v>
      </c>
      <c r="V58">
        <f>SAM_working3!V58</f>
        <v>26789210.897250202</v>
      </c>
      <c r="W58">
        <f>SAM_working3!W58</f>
        <v>30415831.075757898</v>
      </c>
      <c r="X58">
        <f>SAM_working3!X58</f>
        <v>9615506.99753437</v>
      </c>
      <c r="Y58">
        <f>SAM_working3!Y58</f>
        <v>59769208.441270702</v>
      </c>
      <c r="Z58">
        <f>SAM_working3!Z58</f>
        <v>27375580.626116</v>
      </c>
      <c r="AA58">
        <f>SAM_working3!AA58</f>
        <v>66412332.282232299</v>
      </c>
      <c r="AB58">
        <f>SAM_working3!AB58</f>
        <v>10588199.7931531</v>
      </c>
      <c r="AC58">
        <f>SAM_working3!AC58</f>
        <v>98890307.164847001</v>
      </c>
      <c r="AD58">
        <f>SAM_working3!AD58</f>
        <v>61387923.448067203</v>
      </c>
      <c r="AE58">
        <f>SAM_working3!AE58</f>
        <v>145245053.72689801</v>
      </c>
      <c r="AF58">
        <f>SAM_working3!AF58</f>
        <v>19826762.038143098</v>
      </c>
      <c r="AG58">
        <f>SAM_working3!AG58</f>
        <v>99114846.837997094</v>
      </c>
      <c r="AH58">
        <f>SAM_working3!AH58</f>
        <v>15766199.8832641</v>
      </c>
      <c r="AI58">
        <f>SAM_working3!AI58</f>
        <v>60356271.6848609</v>
      </c>
      <c r="AJ58">
        <f>SAM_working3!AJ58</f>
        <v>1130614784.3641701</v>
      </c>
      <c r="AK58">
        <f>SAM_working3!AK58</f>
        <v>98067861.811995298</v>
      </c>
      <c r="AL58">
        <f>SAM_working3!AL58</f>
        <v>7193653.8635235596</v>
      </c>
      <c r="AM58">
        <f>SAM_working3!AM58</f>
        <v>26022859.476677399</v>
      </c>
      <c r="AN58">
        <f>SAM_working3!AN58</f>
        <v>53753359.039741702</v>
      </c>
      <c r="AO58">
        <f>SAM_working3!AO58</f>
        <v>50623786.150338598</v>
      </c>
      <c r="AP58">
        <f>SAM_working3!AP58</f>
        <v>32595044.191946901</v>
      </c>
      <c r="AQ58">
        <f>SAM_working3!AQ58</f>
        <v>65547872.015050001</v>
      </c>
      <c r="AR58">
        <f>SAM_working3!AR58</f>
        <v>59345096.430836998</v>
      </c>
      <c r="AS58">
        <f>SAM_working3!AS58</f>
        <v>30639809.049498901</v>
      </c>
      <c r="AT58">
        <f>SAM_working3!AT58</f>
        <v>57871061.8011242</v>
      </c>
      <c r="AU58">
        <f>SAM_working3!AU58</f>
        <v>4518999.70146803</v>
      </c>
      <c r="AV58">
        <f>SAM_working3!AV58</f>
        <v>4814732.0773608601</v>
      </c>
      <c r="AW58">
        <f>SAM_working3!AW58</f>
        <v>112077481.45718101</v>
      </c>
      <c r="AX58">
        <f>SAM_working3!AX58</f>
        <v>159774357.33380499</v>
      </c>
      <c r="AY58">
        <f>SAM_working3!AY58</f>
        <v>9616543.2419492193</v>
      </c>
      <c r="AZ58">
        <f>SAM_working3!AZ58</f>
        <v>23276888.519612402</v>
      </c>
      <c r="BA58">
        <f>SAM_working3!BA58</f>
        <v>4170689.1466777599</v>
      </c>
      <c r="BB58">
        <f>SAM_working3!BB58</f>
        <v>36786369.976471797</v>
      </c>
      <c r="BC58">
        <f>SAM_working3!BC58</f>
        <v>174782185.37999901</v>
      </c>
      <c r="BD58">
        <f>SAM_working3!BD58</f>
        <v>125508589.856591</v>
      </c>
      <c r="BE58">
        <f>SAM_working3!BE58</f>
        <v>72501542.644744605</v>
      </c>
      <c r="BF58">
        <f>SAM_working3!BF58</f>
        <v>3132850765.3958502</v>
      </c>
      <c r="BG58">
        <f>SAM_working3!BG58</f>
        <v>505513601.45596999</v>
      </c>
      <c r="BH58">
        <f>SAM_working3!BH58</f>
        <v>1465616795.9212301</v>
      </c>
      <c r="BI58">
        <f>SAM_working3!BI58</f>
        <v>130832045.765361</v>
      </c>
      <c r="BJ58">
        <f>SAM_working3!BJ58</f>
        <v>441647925.44297999</v>
      </c>
      <c r="BK58">
        <f>SAM_working3!BK58</f>
        <v>482758701.69067597</v>
      </c>
      <c r="BL58">
        <f>SAM_working3!BL58</f>
        <v>151250807.657408</v>
      </c>
      <c r="BM58">
        <f>SAM_working3!BM58</f>
        <v>60708608.579145297</v>
      </c>
      <c r="BN58">
        <f>SAM_working3!BN58</f>
        <v>857728683.74300802</v>
      </c>
      <c r="BO58">
        <f>SAM_working3!BO58</f>
        <v>187536424.474053</v>
      </c>
      <c r="BP58">
        <f>SAM_working3!BP58</f>
        <v>27505591.266347099</v>
      </c>
      <c r="BQ58">
        <f>SAM_working3!BQ58</f>
        <v>1485903184.12165</v>
      </c>
      <c r="BR58">
        <f>SAM_working3!BR58</f>
        <v>150433034.073576</v>
      </c>
      <c r="BS58">
        <f>SAM_working3!BS58</f>
        <v>898914489.88059497</v>
      </c>
      <c r="BT58">
        <f>SAM_working3!BT58</f>
        <v>97989638.868449897</v>
      </c>
      <c r="BU58">
        <f>SAM_working3!BU58</f>
        <v>277606940.02183998</v>
      </c>
      <c r="BV58">
        <f>SAM_working3!BV58</f>
        <v>706706566.32467794</v>
      </c>
      <c r="BW58">
        <f>SAM_working3!BW58</f>
        <v>150748826.02636999</v>
      </c>
      <c r="BX58">
        <f>SAM_working3!BX58</f>
        <v>102000451.118101</v>
      </c>
      <c r="BY58">
        <f>SAM_working3!BY58</f>
        <v>129520504.870819</v>
      </c>
      <c r="BZ58">
        <f>SAM_working3!BZ58</f>
        <v>155715947.93263301</v>
      </c>
      <c r="CA58">
        <f>SAM_working3!CA58</f>
        <v>5680250.59371245</v>
      </c>
      <c r="CB58">
        <f>SAM_working3!CB58</f>
        <v>118797387.57100099</v>
      </c>
      <c r="CC58">
        <f>SAM_working3!CC58</f>
        <v>87947582.553422004</v>
      </c>
      <c r="CD58">
        <f>SAM_working3!CD58</f>
        <v>564866314.13117504</v>
      </c>
      <c r="CE58">
        <f>SAM_working3!CE58</f>
        <v>181338081.22016999</v>
      </c>
      <c r="CF58">
        <f>SAM_working3!CF58</f>
        <v>212919067.96931601</v>
      </c>
      <c r="CG58">
        <f>SAM_working3!CG58</f>
        <v>208678630.970397</v>
      </c>
      <c r="CH58">
        <f>SAM_working3!CH58</f>
        <v>0</v>
      </c>
      <c r="CI58">
        <f>SAM_working3!CI58</f>
        <v>341091851.26604402</v>
      </c>
      <c r="CJ58">
        <f>SAM_working3!CJ58</f>
        <v>0</v>
      </c>
      <c r="CK58">
        <f>SAM_working3!CK58</f>
        <v>0</v>
      </c>
      <c r="CL58">
        <f>SAM_working3!CL58</f>
        <v>0</v>
      </c>
      <c r="CM58">
        <f>SAM_working3!CM58</f>
        <v>0</v>
      </c>
      <c r="CN58">
        <f>SAM_working3!CN58</f>
        <v>0</v>
      </c>
      <c r="CO58">
        <f>SAM_working3!CO58</f>
        <v>1180014566.6846099</v>
      </c>
      <c r="CP58">
        <f>SAM_working3!CP58</f>
        <v>1565400250.3623099</v>
      </c>
      <c r="CQ58">
        <f>SAM_working3!CQ58</f>
        <v>1321048922.2033701</v>
      </c>
      <c r="CR58">
        <f>SAM_working3!CR58</f>
        <v>1455988708.58865</v>
      </c>
      <c r="CS58">
        <f>SAM_working3!CS58</f>
        <v>3196797401.58114</v>
      </c>
      <c r="CT58">
        <f>SAM_working3!CT58</f>
        <v>3955780284.2090998</v>
      </c>
      <c r="CU58">
        <f>SAM_working3!CU58</f>
        <v>6083690825.2081099</v>
      </c>
      <c r="CV58">
        <f>SAM_working3!CV58</f>
        <v>4085260649.4781599</v>
      </c>
      <c r="CW58">
        <f>SAM_working3!CW58</f>
        <v>7030128369.2610502</v>
      </c>
      <c r="CX58">
        <f>SAM_working3!CX58</f>
        <v>220763540.47027701</v>
      </c>
      <c r="CY58">
        <f>SAM_working3!CY58</f>
        <v>1011502904.60774</v>
      </c>
      <c r="CZ58">
        <f>SAM_working3!CZ58</f>
        <v>16192709.3504507</v>
      </c>
      <c r="DA58">
        <f>SAM_working3!DA58</f>
        <v>5586199756.5491896</v>
      </c>
      <c r="DB58">
        <f>SAM_working3!DB58</f>
        <v>1579572231.1105101</v>
      </c>
      <c r="DC58">
        <f>SAM_working3!DC58</f>
        <v>3718239559.4435201</v>
      </c>
      <c r="DD58">
        <f>SAM_working3!DD58</f>
        <v>10564613.596258501</v>
      </c>
      <c r="DE58">
        <f>SAM_working3!DE58</f>
        <v>0</v>
      </c>
      <c r="DF58">
        <f>SAM_working3!DF58</f>
        <v>2848374234.5052099</v>
      </c>
      <c r="DG58">
        <f>SAM_working3!DG58</f>
        <v>0</v>
      </c>
      <c r="DH58">
        <f>SAM_working3!DH58</f>
        <v>1036733580.30872</v>
      </c>
      <c r="DI58">
        <f>SAM_working3!DI58</f>
        <v>427287158.85637897</v>
      </c>
      <c r="DJ58">
        <f t="shared" si="0"/>
        <v>63717306409.805855</v>
      </c>
    </row>
    <row r="59" spans="1:114">
      <c r="A59" t="s">
        <v>58</v>
      </c>
      <c r="B59">
        <f>SAM_working3!B59</f>
        <v>203442.97805429299</v>
      </c>
      <c r="C59">
        <f>SAM_working3!C59</f>
        <v>0</v>
      </c>
      <c r="D59">
        <f>SAM_working3!D59</f>
        <v>506958.374632044</v>
      </c>
      <c r="E59">
        <f>SAM_working3!E59</f>
        <v>379462.90199712</v>
      </c>
      <c r="F59">
        <f>SAM_working3!F59</f>
        <v>241000.87170736099</v>
      </c>
      <c r="G59">
        <f>SAM_working3!G59</f>
        <v>98.138542052260306</v>
      </c>
      <c r="H59">
        <f>SAM_working3!H59</f>
        <v>97.159915410966804</v>
      </c>
      <c r="I59">
        <f>SAM_working3!I59</f>
        <v>917.26582077541002</v>
      </c>
      <c r="J59">
        <f>SAM_working3!J59</f>
        <v>4721522.05298502</v>
      </c>
      <c r="K59">
        <f>SAM_working3!K59</f>
        <v>717580.44222597405</v>
      </c>
      <c r="L59">
        <f>SAM_working3!L59</f>
        <v>351642.783281532</v>
      </c>
      <c r="M59">
        <f>SAM_working3!M59</f>
        <v>291140519.86418003</v>
      </c>
      <c r="N59">
        <f>SAM_working3!N59</f>
        <v>463697766.68203098</v>
      </c>
      <c r="O59">
        <f>SAM_working3!O59</f>
        <v>278643493.46618903</v>
      </c>
      <c r="P59">
        <f>SAM_working3!P59</f>
        <v>76055378.056984797</v>
      </c>
      <c r="Q59">
        <f>SAM_working3!Q59</f>
        <v>8100329.7568298001</v>
      </c>
      <c r="R59">
        <f>SAM_working3!R59</f>
        <v>6267043.2970477697</v>
      </c>
      <c r="S59">
        <f>SAM_working3!S59</f>
        <v>6624770.3854344403</v>
      </c>
      <c r="T59">
        <f>SAM_working3!T59</f>
        <v>1013786.8578330399</v>
      </c>
      <c r="U59">
        <f>SAM_working3!U59</f>
        <v>85846131.252974406</v>
      </c>
      <c r="V59">
        <f>SAM_working3!V59</f>
        <v>122282425.33057401</v>
      </c>
      <c r="W59">
        <f>SAM_working3!W59</f>
        <v>44135858.9677632</v>
      </c>
      <c r="X59">
        <f>SAM_working3!X59</f>
        <v>33445250.197868999</v>
      </c>
      <c r="Y59">
        <f>SAM_working3!Y59</f>
        <v>139204036.82629299</v>
      </c>
      <c r="Z59">
        <f>SAM_working3!Z59</f>
        <v>66981384.893139802</v>
      </c>
      <c r="AA59">
        <f>SAM_working3!AA59</f>
        <v>182686457.06594899</v>
      </c>
      <c r="AB59">
        <f>SAM_working3!AB59</f>
        <v>52942090.038690001</v>
      </c>
      <c r="AC59">
        <f>SAM_working3!AC59</f>
        <v>314046681.33130097</v>
      </c>
      <c r="AD59">
        <f>SAM_working3!AD59</f>
        <v>271510043.58506101</v>
      </c>
      <c r="AE59">
        <f>SAM_working3!AE59</f>
        <v>244863148.35430199</v>
      </c>
      <c r="AF59">
        <f>SAM_working3!AF59</f>
        <v>115302474.62037</v>
      </c>
      <c r="AG59">
        <f>SAM_working3!AG59</f>
        <v>499573917.85992801</v>
      </c>
      <c r="AH59">
        <f>SAM_working3!AH59</f>
        <v>96587649.499403805</v>
      </c>
      <c r="AI59">
        <f>SAM_working3!AI59</f>
        <v>215196906.458033</v>
      </c>
      <c r="AJ59">
        <f>SAM_working3!AJ59</f>
        <v>851661385.95131505</v>
      </c>
      <c r="AK59">
        <f>SAM_working3!AK59</f>
        <v>492952382.25474799</v>
      </c>
      <c r="AL59">
        <f>SAM_working3!AL59</f>
        <v>16987841.980830502</v>
      </c>
      <c r="AM59">
        <f>SAM_working3!AM59</f>
        <v>69636686.803972796</v>
      </c>
      <c r="AN59">
        <f>SAM_working3!AN59</f>
        <v>219535484.18713799</v>
      </c>
      <c r="AO59">
        <f>SAM_working3!AO59</f>
        <v>108321571.06887101</v>
      </c>
      <c r="AP59">
        <f>SAM_working3!AP59</f>
        <v>128051857.608</v>
      </c>
      <c r="AQ59">
        <f>SAM_working3!AQ59</f>
        <v>173559505.38683999</v>
      </c>
      <c r="AR59">
        <f>SAM_working3!AR59</f>
        <v>148410396.193441</v>
      </c>
      <c r="AS59">
        <f>SAM_working3!AS59</f>
        <v>111390018.85377701</v>
      </c>
      <c r="AT59">
        <f>SAM_working3!AT59</f>
        <v>134537095.596735</v>
      </c>
      <c r="AU59">
        <f>SAM_working3!AU59</f>
        <v>422483.94270997599</v>
      </c>
      <c r="AV59">
        <f>SAM_working3!AV59</f>
        <v>237383.39692054299</v>
      </c>
      <c r="AW59">
        <f>SAM_working3!AW59</f>
        <v>27840846.825252999</v>
      </c>
      <c r="AX59">
        <f>SAM_working3!AX59</f>
        <v>56118708.134510003</v>
      </c>
      <c r="AY59">
        <f>SAM_working3!AY59</f>
        <v>5164794.8181575797</v>
      </c>
      <c r="AZ59">
        <f>SAM_working3!AZ59</f>
        <v>32463039.448894799</v>
      </c>
      <c r="BA59">
        <f>SAM_working3!BA59</f>
        <v>18772146.7022653</v>
      </c>
      <c r="BB59">
        <f>SAM_working3!BB59</f>
        <v>35149539.018384703</v>
      </c>
      <c r="BC59">
        <f>SAM_working3!BC59</f>
        <v>727347646.29212296</v>
      </c>
      <c r="BD59">
        <f>SAM_working3!BD59</f>
        <v>41326851.690527</v>
      </c>
      <c r="BE59">
        <f>SAM_working3!BE59</f>
        <v>74674606.639409006</v>
      </c>
      <c r="BF59">
        <f>SAM_working3!BF59</f>
        <v>556858577.86121702</v>
      </c>
      <c r="BG59">
        <f>SAM_working3!BG59</f>
        <v>1047735433.67626</v>
      </c>
      <c r="BH59">
        <f>SAM_working3!BH59</f>
        <v>959104587.45958197</v>
      </c>
      <c r="BI59">
        <f>SAM_working3!BI59</f>
        <v>2611967429.1052899</v>
      </c>
      <c r="BJ59">
        <f>SAM_working3!BJ59</f>
        <v>1125359109.1770101</v>
      </c>
      <c r="BK59">
        <f>SAM_working3!BK59</f>
        <v>1163639727.5948501</v>
      </c>
      <c r="BL59">
        <f>SAM_working3!BL59</f>
        <v>168576287.31832099</v>
      </c>
      <c r="BM59">
        <f>SAM_working3!BM59</f>
        <v>405513600.821316</v>
      </c>
      <c r="BN59">
        <f>SAM_working3!BN59</f>
        <v>330914183.23307002</v>
      </c>
      <c r="BO59">
        <f>SAM_working3!BO59</f>
        <v>77291548.091145605</v>
      </c>
      <c r="BP59">
        <f>SAM_working3!BP59</f>
        <v>15850170.801508101</v>
      </c>
      <c r="BQ59">
        <f>SAM_working3!BQ59</f>
        <v>3755550659.0810099</v>
      </c>
      <c r="BR59">
        <f>SAM_working3!BR59</f>
        <v>151144956.09158799</v>
      </c>
      <c r="BS59">
        <f>SAM_working3!BS59</f>
        <v>4616085425.2883396</v>
      </c>
      <c r="BT59">
        <f>SAM_working3!BT59</f>
        <v>259161227.79597899</v>
      </c>
      <c r="BU59">
        <f>SAM_working3!BU59</f>
        <v>194029076.81055599</v>
      </c>
      <c r="BV59">
        <f>SAM_working3!BV59</f>
        <v>304278292.60607499</v>
      </c>
      <c r="BW59">
        <f>SAM_working3!BW59</f>
        <v>328704004.55377501</v>
      </c>
      <c r="BX59">
        <f>SAM_working3!BX59</f>
        <v>29889701.0671078</v>
      </c>
      <c r="BY59">
        <f>SAM_working3!BY59</f>
        <v>141761733.461831</v>
      </c>
      <c r="BZ59">
        <f>SAM_working3!BZ59</f>
        <v>232355219.082239</v>
      </c>
      <c r="CA59">
        <f>SAM_working3!CA59</f>
        <v>5254672.8070535297</v>
      </c>
      <c r="CB59">
        <f>SAM_working3!CB59</f>
        <v>166161465.630294</v>
      </c>
      <c r="CC59">
        <f>SAM_working3!CC59</f>
        <v>124702701.418097</v>
      </c>
      <c r="CD59">
        <f>SAM_working3!CD59</f>
        <v>1852723769.6012399</v>
      </c>
      <c r="CE59">
        <f>SAM_working3!CE59</f>
        <v>168960904.95220199</v>
      </c>
      <c r="CF59">
        <f>SAM_working3!CF59</f>
        <v>213146988.90237099</v>
      </c>
      <c r="CG59">
        <f>SAM_working3!CG59</f>
        <v>1086237302.91398</v>
      </c>
      <c r="CH59">
        <f>SAM_working3!CH59</f>
        <v>0</v>
      </c>
      <c r="CI59">
        <f>SAM_working3!CI59</f>
        <v>893179853.99239099</v>
      </c>
      <c r="CJ59">
        <f>SAM_working3!CJ59</f>
        <v>0</v>
      </c>
      <c r="CK59">
        <f>SAM_working3!CK59</f>
        <v>0</v>
      </c>
      <c r="CL59">
        <f>SAM_working3!CL59</f>
        <v>0</v>
      </c>
      <c r="CM59">
        <f>SAM_working3!CM59</f>
        <v>0</v>
      </c>
      <c r="CN59">
        <f>SAM_working3!CN59</f>
        <v>0</v>
      </c>
      <c r="CO59">
        <f>SAM_working3!CO59</f>
        <v>350779726.696769</v>
      </c>
      <c r="CP59">
        <f>SAM_working3!CP59</f>
        <v>508797194.21373701</v>
      </c>
      <c r="CQ59">
        <f>SAM_working3!CQ59</f>
        <v>472224758.27849901</v>
      </c>
      <c r="CR59">
        <f>SAM_working3!CR59</f>
        <v>607268515.84107196</v>
      </c>
      <c r="CS59">
        <f>SAM_working3!CS59</f>
        <v>1237635702.5475399</v>
      </c>
      <c r="CT59">
        <f>SAM_working3!CT59</f>
        <v>1685744839.57937</v>
      </c>
      <c r="CU59">
        <f>SAM_working3!CU59</f>
        <v>3127568743.7200899</v>
      </c>
      <c r="CV59">
        <f>SAM_working3!CV59</f>
        <v>2624756590.3348198</v>
      </c>
      <c r="CW59">
        <f>SAM_working3!CW59</f>
        <v>5168737912.8467999</v>
      </c>
      <c r="CX59">
        <f>SAM_working3!CX59</f>
        <v>312560242.00489098</v>
      </c>
      <c r="CY59">
        <f>SAM_working3!CY59</f>
        <v>638035060.64130402</v>
      </c>
      <c r="CZ59">
        <f>SAM_working3!CZ59</f>
        <v>30478319.730865501</v>
      </c>
      <c r="DA59">
        <f>SAM_working3!DA59</f>
        <v>8222727950.5829802</v>
      </c>
      <c r="DB59">
        <f>SAM_working3!DB59</f>
        <v>331989746.68194097</v>
      </c>
      <c r="DC59">
        <f>SAM_working3!DC59</f>
        <v>4298138133.4485397</v>
      </c>
      <c r="DD59">
        <f>SAM_working3!DD59</f>
        <v>53689139.985764302</v>
      </c>
      <c r="DE59">
        <f>SAM_working3!DE59</f>
        <v>0</v>
      </c>
      <c r="DF59">
        <f>SAM_working3!DF59</f>
        <v>38023559.532378703</v>
      </c>
      <c r="DG59">
        <f>SAM_working3!DG59</f>
        <v>1024157.7357631701</v>
      </c>
      <c r="DH59">
        <f>SAM_working3!DH59</f>
        <v>483675788.91991699</v>
      </c>
      <c r="DI59">
        <f>SAM_working3!DI59</f>
        <v>28760903155.464401</v>
      </c>
      <c r="DJ59">
        <f t="shared" si="0"/>
        <v>89038730390.395294</v>
      </c>
    </row>
    <row r="60" spans="1:114">
      <c r="A60" t="s">
        <v>59</v>
      </c>
      <c r="B60">
        <f>SAM_working3!B60</f>
        <v>7276688.93860038</v>
      </c>
      <c r="C60">
        <f>SAM_working3!C60</f>
        <v>0</v>
      </c>
      <c r="D60">
        <f>SAM_working3!D60</f>
        <v>15416845.5612086</v>
      </c>
      <c r="E60">
        <f>SAM_working3!E60</f>
        <v>11995997.3084243</v>
      </c>
      <c r="F60">
        <f>SAM_working3!F60</f>
        <v>21046068.510215599</v>
      </c>
      <c r="G60">
        <f>SAM_working3!G60</f>
        <v>12099.4049002103</v>
      </c>
      <c r="H60">
        <f>SAM_working3!H60</f>
        <v>21682.441273973702</v>
      </c>
      <c r="I60">
        <f>SAM_working3!I60</f>
        <v>193826.93302839401</v>
      </c>
      <c r="J60">
        <f>SAM_working3!J60</f>
        <v>226897361.20098001</v>
      </c>
      <c r="K60">
        <f>SAM_working3!K60</f>
        <v>6567562.5315157901</v>
      </c>
      <c r="L60">
        <f>SAM_working3!L60</f>
        <v>4579140.2031681603</v>
      </c>
      <c r="M60">
        <f>SAM_working3!M60</f>
        <v>439021404.92208302</v>
      </c>
      <c r="N60">
        <f>SAM_working3!N60</f>
        <v>1002717279.77167</v>
      </c>
      <c r="O60">
        <f>SAM_working3!O60</f>
        <v>302400859.79368103</v>
      </c>
      <c r="P60">
        <f>SAM_working3!P60</f>
        <v>96996819.280296594</v>
      </c>
      <c r="Q60">
        <f>SAM_working3!Q60</f>
        <v>4565815.2157121096</v>
      </c>
      <c r="R60">
        <f>SAM_working3!R60</f>
        <v>3566197.8072295599</v>
      </c>
      <c r="S60">
        <f>SAM_working3!S60</f>
        <v>8943904.2437561695</v>
      </c>
      <c r="T60">
        <f>SAM_working3!T60</f>
        <v>932156.23209457204</v>
      </c>
      <c r="U60">
        <f>SAM_working3!U60</f>
        <v>32352205.857030299</v>
      </c>
      <c r="V60">
        <f>SAM_working3!V60</f>
        <v>33881214.227802597</v>
      </c>
      <c r="W60">
        <f>SAM_working3!W60</f>
        <v>34690226.426638901</v>
      </c>
      <c r="X60">
        <f>SAM_working3!X60</f>
        <v>98299665.620435402</v>
      </c>
      <c r="Y60">
        <f>SAM_working3!Y60</f>
        <v>154461316.35846701</v>
      </c>
      <c r="Z60">
        <f>SAM_working3!Z60</f>
        <v>62992762.293619499</v>
      </c>
      <c r="AA60">
        <f>SAM_working3!AA60</f>
        <v>54632263.940784499</v>
      </c>
      <c r="AB60">
        <f>SAM_working3!AB60</f>
        <v>23708488.1942936</v>
      </c>
      <c r="AC60">
        <f>SAM_working3!AC60</f>
        <v>270578987.42923898</v>
      </c>
      <c r="AD60">
        <f>SAM_working3!AD60</f>
        <v>487992255.41440803</v>
      </c>
      <c r="AE60">
        <f>SAM_working3!AE60</f>
        <v>569961296.02795303</v>
      </c>
      <c r="AF60">
        <f>SAM_working3!AF60</f>
        <v>46234780.636872999</v>
      </c>
      <c r="AG60">
        <f>SAM_working3!AG60</f>
        <v>253973256.16631201</v>
      </c>
      <c r="AH60">
        <f>SAM_working3!AH60</f>
        <v>47760034.896490701</v>
      </c>
      <c r="AI60">
        <f>SAM_working3!AI60</f>
        <v>152152808.47430301</v>
      </c>
      <c r="AJ60">
        <f>SAM_working3!AJ60</f>
        <v>3316068749.4523501</v>
      </c>
      <c r="AK60">
        <f>SAM_working3!AK60</f>
        <v>403740445.69721299</v>
      </c>
      <c r="AL60">
        <f>SAM_working3!AL60</f>
        <v>21143858.0468705</v>
      </c>
      <c r="AM60">
        <f>SAM_working3!AM60</f>
        <v>54260890.547339</v>
      </c>
      <c r="AN60">
        <f>SAM_working3!AN60</f>
        <v>233107891.41463101</v>
      </c>
      <c r="AO60">
        <f>SAM_working3!AO60</f>
        <v>111101314.035708</v>
      </c>
      <c r="AP60">
        <f>SAM_working3!AP60</f>
        <v>56066557.8552569</v>
      </c>
      <c r="AQ60">
        <f>SAM_working3!AQ60</f>
        <v>186365754.043919</v>
      </c>
      <c r="AR60">
        <f>SAM_working3!AR60</f>
        <v>175517960.58446401</v>
      </c>
      <c r="AS60">
        <f>SAM_working3!AS60</f>
        <v>214849287.949754</v>
      </c>
      <c r="AT60">
        <f>SAM_working3!AT60</f>
        <v>58447924.019882299</v>
      </c>
      <c r="AU60">
        <f>SAM_working3!AU60</f>
        <v>27482307.806101199</v>
      </c>
      <c r="AV60">
        <f>SAM_working3!AV60</f>
        <v>21186393.993701901</v>
      </c>
      <c r="AW60">
        <f>SAM_working3!AW60</f>
        <v>86809318.114116997</v>
      </c>
      <c r="AX60">
        <f>SAM_working3!AX60</f>
        <v>89353937.011175394</v>
      </c>
      <c r="AY60">
        <f>SAM_working3!AY60</f>
        <v>13944906.176702799</v>
      </c>
      <c r="AZ60">
        <f>SAM_working3!AZ60</f>
        <v>19790701.125216901</v>
      </c>
      <c r="BA60">
        <f>SAM_working3!BA60</f>
        <v>3817398.9373857598</v>
      </c>
      <c r="BB60">
        <f>SAM_working3!BB60</f>
        <v>46996691.039940201</v>
      </c>
      <c r="BC60">
        <f>SAM_working3!BC60</f>
        <v>1128313036.7035899</v>
      </c>
      <c r="BD60">
        <f>SAM_working3!BD60</f>
        <v>364888446.03397697</v>
      </c>
      <c r="BE60">
        <f>SAM_working3!BE60</f>
        <v>244497554.38749301</v>
      </c>
      <c r="BF60">
        <f>SAM_working3!BF60</f>
        <v>691966620.61135304</v>
      </c>
      <c r="BG60">
        <f>SAM_working3!BG60</f>
        <v>1026820531.70266</v>
      </c>
      <c r="BH60">
        <f>SAM_working3!BH60</f>
        <v>9430105865.4506092</v>
      </c>
      <c r="BI60">
        <f>SAM_working3!BI60</f>
        <v>556403346.07477796</v>
      </c>
      <c r="BJ60">
        <f>SAM_working3!BJ60</f>
        <v>1587323974.1530499</v>
      </c>
      <c r="BK60">
        <f>SAM_working3!BK60</f>
        <v>449206926.46889198</v>
      </c>
      <c r="BL60">
        <f>SAM_working3!BL60</f>
        <v>777091501.01043499</v>
      </c>
      <c r="BM60">
        <f>SAM_working3!BM60</f>
        <v>238530628.077346</v>
      </c>
      <c r="BN60">
        <f>SAM_working3!BN60</f>
        <v>1793404083.4619801</v>
      </c>
      <c r="BO60">
        <f>SAM_working3!BO60</f>
        <v>165547612.20501101</v>
      </c>
      <c r="BP60">
        <f>SAM_working3!BP60</f>
        <v>401573289.29209501</v>
      </c>
      <c r="BQ60">
        <f>SAM_working3!BQ60</f>
        <v>11036453092.823299</v>
      </c>
      <c r="BR60">
        <f>SAM_working3!BR60</f>
        <v>1293151666.65066</v>
      </c>
      <c r="BS60">
        <f>SAM_working3!BS60</f>
        <v>2319264945.9165502</v>
      </c>
      <c r="BT60">
        <f>SAM_working3!BT60</f>
        <v>128936838.86968</v>
      </c>
      <c r="BU60">
        <f>SAM_working3!BU60</f>
        <v>1910859726.01191</v>
      </c>
      <c r="BV60">
        <f>SAM_working3!BV60</f>
        <v>1023064376.96086</v>
      </c>
      <c r="BW60">
        <f>SAM_working3!BW60</f>
        <v>1036577471.3928601</v>
      </c>
      <c r="BX60">
        <f>SAM_working3!BX60</f>
        <v>232063293.93145099</v>
      </c>
      <c r="BY60">
        <f>SAM_working3!BY60</f>
        <v>414861708.36227697</v>
      </c>
      <c r="BZ60">
        <f>SAM_working3!BZ60</f>
        <v>759846313.23988903</v>
      </c>
      <c r="CA60">
        <f>SAM_working3!CA60</f>
        <v>26182392.2872089</v>
      </c>
      <c r="CB60">
        <f>SAM_working3!CB60</f>
        <v>352463244.20230502</v>
      </c>
      <c r="CC60">
        <f>SAM_working3!CC60</f>
        <v>250102801.45963299</v>
      </c>
      <c r="CD60">
        <f>SAM_working3!CD60</f>
        <v>1463336041.7074299</v>
      </c>
      <c r="CE60">
        <f>SAM_working3!CE60</f>
        <v>298172484.46296501</v>
      </c>
      <c r="CF60">
        <f>SAM_working3!CF60</f>
        <v>1624744767.90938</v>
      </c>
      <c r="CG60">
        <f>SAM_working3!CG60</f>
        <v>612149936.42793298</v>
      </c>
      <c r="CH60">
        <f>SAM_working3!CH60</f>
        <v>0</v>
      </c>
      <c r="CI60">
        <f>SAM_working3!CI60</f>
        <v>1237677008.15168</v>
      </c>
      <c r="CJ60">
        <f>SAM_working3!CJ60</f>
        <v>0</v>
      </c>
      <c r="CK60">
        <f>SAM_working3!CK60</f>
        <v>0</v>
      </c>
      <c r="CL60">
        <f>SAM_working3!CL60</f>
        <v>0</v>
      </c>
      <c r="CM60">
        <f>SAM_working3!CM60</f>
        <v>0</v>
      </c>
      <c r="CN60">
        <f>SAM_working3!CN60</f>
        <v>0</v>
      </c>
      <c r="CO60">
        <f>SAM_working3!CO60</f>
        <v>362746666.70442998</v>
      </c>
      <c r="CP60">
        <f>SAM_working3!CP60</f>
        <v>552943338.75352895</v>
      </c>
      <c r="CQ60">
        <f>SAM_working3!CQ60</f>
        <v>410680357.378896</v>
      </c>
      <c r="CR60">
        <f>SAM_working3!CR60</f>
        <v>497570329.930381</v>
      </c>
      <c r="CS60">
        <f>SAM_working3!CS60</f>
        <v>1158865028.4667499</v>
      </c>
      <c r="CT60">
        <f>SAM_working3!CT60</f>
        <v>1393827428.6866</v>
      </c>
      <c r="CU60">
        <f>SAM_working3!CU60</f>
        <v>2472553984.1433802</v>
      </c>
      <c r="CV60">
        <f>SAM_working3!CV60</f>
        <v>2257291182.0552402</v>
      </c>
      <c r="CW60">
        <f>SAM_working3!CW60</f>
        <v>5134657731.0949402</v>
      </c>
      <c r="CX60">
        <f>SAM_working3!CX60</f>
        <v>108791431.129627</v>
      </c>
      <c r="CY60">
        <f>SAM_working3!CY60</f>
        <v>1101273925.56057</v>
      </c>
      <c r="CZ60">
        <f>SAM_working3!CZ60</f>
        <v>4600881189.3901396</v>
      </c>
      <c r="DA60">
        <f>SAM_working3!DA60</f>
        <v>3284379548.5508499</v>
      </c>
      <c r="DB60">
        <f>SAM_working3!DB60</f>
        <v>458896724.99581802</v>
      </c>
      <c r="DC60">
        <f>SAM_working3!DC60</f>
        <v>947111519.11704302</v>
      </c>
      <c r="DD60">
        <f>SAM_working3!DD60</f>
        <v>3044444366.6037698</v>
      </c>
      <c r="DE60">
        <f>SAM_working3!DE60</f>
        <v>0</v>
      </c>
      <c r="DF60">
        <f>SAM_working3!DF60</f>
        <v>7164656726.3118896</v>
      </c>
      <c r="DG60">
        <f>SAM_working3!DG60</f>
        <v>1293377.68818827</v>
      </c>
      <c r="DH60">
        <f>SAM_working3!DH60</f>
        <v>20187488267.170898</v>
      </c>
      <c r="DI60">
        <f>SAM_working3!DI60</f>
        <v>65133050143.038498</v>
      </c>
      <c r="DJ60">
        <f t="shared" si="0"/>
        <v>174765860353.28891</v>
      </c>
    </row>
    <row r="61" spans="1:114">
      <c r="A61" t="s">
        <v>60</v>
      </c>
      <c r="B61">
        <f>SAM_working3!B61</f>
        <v>18407845.917299598</v>
      </c>
      <c r="C61">
        <f>SAM_working3!C61</f>
        <v>0</v>
      </c>
      <c r="D61">
        <f>SAM_working3!D61</f>
        <v>28984787.383993901</v>
      </c>
      <c r="E61">
        <f>SAM_working3!E61</f>
        <v>18241842.542672701</v>
      </c>
      <c r="F61">
        <f>SAM_working3!F61</f>
        <v>16969863.245254599</v>
      </c>
      <c r="G61">
        <f>SAM_working3!G61</f>
        <v>40933.600433261097</v>
      </c>
      <c r="H61">
        <f>SAM_working3!H61</f>
        <v>8729.9224653052206</v>
      </c>
      <c r="I61">
        <f>SAM_working3!I61</f>
        <v>62840.3593310336</v>
      </c>
      <c r="J61">
        <f>SAM_working3!J61</f>
        <v>28915185.2285222</v>
      </c>
      <c r="K61">
        <f>SAM_working3!K61</f>
        <v>11243574.4242697</v>
      </c>
      <c r="L61">
        <f>SAM_working3!L61</f>
        <v>10797743.994327899</v>
      </c>
      <c r="M61">
        <f>SAM_working3!M61</f>
        <v>76638551.573724002</v>
      </c>
      <c r="N61">
        <f>SAM_working3!N61</f>
        <v>679738301.33687198</v>
      </c>
      <c r="O61">
        <f>SAM_working3!O61</f>
        <v>88085975.194460198</v>
      </c>
      <c r="P61">
        <f>SAM_working3!P61</f>
        <v>35963032.016560301</v>
      </c>
      <c r="Q61">
        <f>SAM_working3!Q61</f>
        <v>1502132.7626948899</v>
      </c>
      <c r="R61">
        <f>SAM_working3!R61</f>
        <v>1209290.1754782801</v>
      </c>
      <c r="S61">
        <f>SAM_working3!S61</f>
        <v>41904363.921826899</v>
      </c>
      <c r="T61">
        <f>SAM_working3!T61</f>
        <v>26949392.337922599</v>
      </c>
      <c r="U61">
        <f>SAM_working3!U61</f>
        <v>10644097.114075201</v>
      </c>
      <c r="V61">
        <f>SAM_working3!V61</f>
        <v>15052127.3546455</v>
      </c>
      <c r="W61">
        <f>SAM_working3!W61</f>
        <v>12252889.637364401</v>
      </c>
      <c r="X61">
        <f>SAM_working3!X61</f>
        <v>32615297.530265499</v>
      </c>
      <c r="Y61">
        <f>SAM_working3!Y61</f>
        <v>51713742.029026903</v>
      </c>
      <c r="Z61">
        <f>SAM_working3!Z61</f>
        <v>19690259.2786301</v>
      </c>
      <c r="AA61">
        <f>SAM_working3!AA61</f>
        <v>25270344.778282002</v>
      </c>
      <c r="AB61">
        <f>SAM_working3!AB61</f>
        <v>10814178.0611444</v>
      </c>
      <c r="AC61">
        <f>SAM_working3!AC61</f>
        <v>37815388.823308498</v>
      </c>
      <c r="AD61">
        <f>SAM_working3!AD61</f>
        <v>23510728.904509299</v>
      </c>
      <c r="AE61">
        <f>SAM_working3!AE61</f>
        <v>70474483.388638407</v>
      </c>
      <c r="AF61">
        <f>SAM_working3!AF61</f>
        <v>15327419.6926091</v>
      </c>
      <c r="AG61">
        <f>SAM_working3!AG61</f>
        <v>67271198.080993593</v>
      </c>
      <c r="AH61">
        <f>SAM_working3!AH61</f>
        <v>11933705.6331964</v>
      </c>
      <c r="AI61">
        <f>SAM_working3!AI61</f>
        <v>27159177.593134601</v>
      </c>
      <c r="AJ61">
        <f>SAM_working3!AJ61</f>
        <v>2059514843.33167</v>
      </c>
      <c r="AK61">
        <f>SAM_working3!AK61</f>
        <v>60556154.583754599</v>
      </c>
      <c r="AL61">
        <f>SAM_working3!AL61</f>
        <v>6852710.3188519403</v>
      </c>
      <c r="AM61">
        <f>SAM_working3!AM61</f>
        <v>15677547.569036899</v>
      </c>
      <c r="AN61">
        <f>SAM_working3!AN61</f>
        <v>83366505.9019811</v>
      </c>
      <c r="AO61">
        <f>SAM_working3!AO61</f>
        <v>47139326.959565401</v>
      </c>
      <c r="AP61">
        <f>SAM_working3!AP61</f>
        <v>43056938.252655298</v>
      </c>
      <c r="AQ61">
        <f>SAM_working3!AQ61</f>
        <v>88406943.399421796</v>
      </c>
      <c r="AR61">
        <f>SAM_working3!AR61</f>
        <v>64058790.781810999</v>
      </c>
      <c r="AS61">
        <f>SAM_working3!AS61</f>
        <v>76935511.729848698</v>
      </c>
      <c r="AT61">
        <f>SAM_working3!AT61</f>
        <v>272087025.41669601</v>
      </c>
      <c r="AU61">
        <f>SAM_working3!AU61</f>
        <v>223006478.163995</v>
      </c>
      <c r="AV61">
        <f>SAM_working3!AV61</f>
        <v>92138045.229345098</v>
      </c>
      <c r="AW61">
        <f>SAM_working3!AW61</f>
        <v>191306565.28865501</v>
      </c>
      <c r="AX61">
        <f>SAM_working3!AX61</f>
        <v>489934948.93476701</v>
      </c>
      <c r="AY61">
        <f>SAM_working3!AY61</f>
        <v>3979204.5070264698</v>
      </c>
      <c r="AZ61">
        <f>SAM_working3!AZ61</f>
        <v>24503897.415545098</v>
      </c>
      <c r="BA61">
        <f>SAM_working3!BA61</f>
        <v>4529700.4591430398</v>
      </c>
      <c r="BB61">
        <f>SAM_working3!BB61</f>
        <v>107942391.596976</v>
      </c>
      <c r="BC61">
        <f>SAM_working3!BC61</f>
        <v>19015235.287651502</v>
      </c>
      <c r="BD61">
        <f>SAM_working3!BD61</f>
        <v>76677038.082310095</v>
      </c>
      <c r="BE61">
        <f>SAM_working3!BE61</f>
        <v>86897421.912217498</v>
      </c>
      <c r="BF61">
        <f>SAM_working3!BF61</f>
        <v>99217387.057396293</v>
      </c>
      <c r="BG61">
        <f>SAM_working3!BG61</f>
        <v>57285289.434224799</v>
      </c>
      <c r="BH61">
        <f>SAM_working3!BH61</f>
        <v>270959182.77902597</v>
      </c>
      <c r="BI61">
        <f>SAM_working3!BI61</f>
        <v>722258084.65799403</v>
      </c>
      <c r="BJ61">
        <f>SAM_working3!BJ61</f>
        <v>1965922200.0081601</v>
      </c>
      <c r="BK61">
        <f>SAM_working3!BK61</f>
        <v>1003217128.55801</v>
      </c>
      <c r="BL61">
        <f>SAM_working3!BL61</f>
        <v>35688438.468942903</v>
      </c>
      <c r="BM61">
        <f>SAM_working3!BM61</f>
        <v>38379748.122878201</v>
      </c>
      <c r="BN61">
        <f>SAM_working3!BN61</f>
        <v>11415001112.333599</v>
      </c>
      <c r="BO61">
        <f>SAM_working3!BO61</f>
        <v>304618418.58832401</v>
      </c>
      <c r="BP61">
        <f>SAM_working3!BP61</f>
        <v>1051315130.0146199</v>
      </c>
      <c r="BQ61">
        <f>SAM_working3!BQ61</f>
        <v>696213580.23494804</v>
      </c>
      <c r="BR61">
        <f>SAM_working3!BR61</f>
        <v>977880915.25152004</v>
      </c>
      <c r="BS61">
        <f>SAM_working3!BS61</f>
        <v>303277532.00106698</v>
      </c>
      <c r="BT61">
        <f>SAM_working3!BT61</f>
        <v>49939697.541697599</v>
      </c>
      <c r="BU61">
        <f>SAM_working3!BU61</f>
        <v>57332538.673978403</v>
      </c>
      <c r="BV61">
        <f>SAM_working3!BV61</f>
        <v>214774652.55767199</v>
      </c>
      <c r="BW61">
        <f>SAM_working3!BW61</f>
        <v>134318278.020087</v>
      </c>
      <c r="BX61">
        <f>SAM_working3!BX61</f>
        <v>32903794.766398899</v>
      </c>
      <c r="BY61">
        <f>SAM_working3!BY61</f>
        <v>59408802.737880401</v>
      </c>
      <c r="BZ61">
        <f>SAM_working3!BZ61</f>
        <v>69788925.825441703</v>
      </c>
      <c r="CA61">
        <f>SAM_working3!CA61</f>
        <v>3716201.9946511998</v>
      </c>
      <c r="CB61">
        <f>SAM_working3!CB61</f>
        <v>147870013.98768699</v>
      </c>
      <c r="CC61">
        <f>SAM_working3!CC61</f>
        <v>78324311.947660506</v>
      </c>
      <c r="CD61">
        <f>SAM_working3!CD61</f>
        <v>588586615.383811</v>
      </c>
      <c r="CE61">
        <f>SAM_working3!CE61</f>
        <v>64446866.609964803</v>
      </c>
      <c r="CF61">
        <f>SAM_working3!CF61</f>
        <v>75993604.261315495</v>
      </c>
      <c r="CG61">
        <f>SAM_working3!CG61</f>
        <v>885516788.23403895</v>
      </c>
      <c r="CH61">
        <f>SAM_working3!CH61</f>
        <v>0</v>
      </c>
      <c r="CI61">
        <f>SAM_working3!CI61</f>
        <v>512950389.95380002</v>
      </c>
      <c r="CJ61">
        <f>SAM_working3!CJ61</f>
        <v>0</v>
      </c>
      <c r="CK61">
        <f>SAM_working3!CK61</f>
        <v>0</v>
      </c>
      <c r="CL61">
        <f>SAM_working3!CL61</f>
        <v>0</v>
      </c>
      <c r="CM61">
        <f>SAM_working3!CM61</f>
        <v>0</v>
      </c>
      <c r="CN61">
        <f>SAM_working3!CN61</f>
        <v>0</v>
      </c>
      <c r="CO61">
        <f>SAM_working3!CO61</f>
        <v>250571739.639267</v>
      </c>
      <c r="CP61">
        <f>SAM_working3!CP61</f>
        <v>395422651.728486</v>
      </c>
      <c r="CQ61">
        <f>SAM_working3!CQ61</f>
        <v>164013590.80256799</v>
      </c>
      <c r="CR61">
        <f>SAM_working3!CR61</f>
        <v>268615957.69695199</v>
      </c>
      <c r="CS61">
        <f>SAM_working3!CS61</f>
        <v>847586282.18161094</v>
      </c>
      <c r="CT61">
        <f>SAM_working3!CT61</f>
        <v>846687991.66507697</v>
      </c>
      <c r="CU61">
        <f>SAM_working3!CU61</f>
        <v>1433825177.3250401</v>
      </c>
      <c r="CV61">
        <f>SAM_working3!CV61</f>
        <v>782473745.75724399</v>
      </c>
      <c r="CW61">
        <f>SAM_working3!CW61</f>
        <v>2216729773.8245802</v>
      </c>
      <c r="CX61">
        <f>SAM_working3!CX61</f>
        <v>2884253.0182982101</v>
      </c>
      <c r="CY61">
        <f>SAM_working3!CY61</f>
        <v>9043531.2791749798</v>
      </c>
      <c r="CZ61">
        <f>SAM_working3!CZ61</f>
        <v>0</v>
      </c>
      <c r="DA61">
        <f>SAM_working3!DA61</f>
        <v>1404044214.4082501</v>
      </c>
      <c r="DB61">
        <f>SAM_working3!DB61</f>
        <v>16180997.862377901</v>
      </c>
      <c r="DC61">
        <f>SAM_working3!DC61</f>
        <v>437301983.70207298</v>
      </c>
      <c r="DD61">
        <f>SAM_working3!DD61</f>
        <v>0</v>
      </c>
      <c r="DE61">
        <f>SAM_working3!DE61</f>
        <v>0</v>
      </c>
      <c r="DF61">
        <f>SAM_working3!DF61</f>
        <v>0</v>
      </c>
      <c r="DG61">
        <f>SAM_working3!DG61</f>
        <v>0</v>
      </c>
      <c r="DH61">
        <f>SAM_working3!DH61</f>
        <v>1837949973.5069499</v>
      </c>
      <c r="DI61">
        <f>SAM_working3!DI61</f>
        <v>18738135.688611299</v>
      </c>
      <c r="DJ61">
        <f t="shared" si="0"/>
        <v>38503968279.054214</v>
      </c>
    </row>
    <row r="62" spans="1:114">
      <c r="A62" t="s">
        <v>61</v>
      </c>
      <c r="B62">
        <f>SAM_working3!B62</f>
        <v>6285220.4354097098</v>
      </c>
      <c r="C62">
        <f>SAM_working3!C62</f>
        <v>0</v>
      </c>
      <c r="D62">
        <f>SAM_working3!D62</f>
        <v>5504182.9524065098</v>
      </c>
      <c r="E62">
        <f>SAM_working3!E62</f>
        <v>5143588.8875624202</v>
      </c>
      <c r="F62">
        <f>SAM_working3!F62</f>
        <v>13083167.831597701</v>
      </c>
      <c r="G62">
        <f>SAM_working3!G62</f>
        <v>613.31317177953304</v>
      </c>
      <c r="H62">
        <f>SAM_working3!H62</f>
        <v>19939.289585603001</v>
      </c>
      <c r="I62">
        <f>SAM_working3!I62</f>
        <v>36006.430212885498</v>
      </c>
      <c r="J62">
        <f>SAM_working3!J62</f>
        <v>3406542.4634537501</v>
      </c>
      <c r="K62">
        <f>SAM_working3!K62</f>
        <v>22163006.0738304</v>
      </c>
      <c r="L62">
        <f>SAM_working3!L62</f>
        <v>138433007.71726701</v>
      </c>
      <c r="M62">
        <f>SAM_working3!M62</f>
        <v>84499026.7713103</v>
      </c>
      <c r="N62">
        <f>SAM_working3!N62</f>
        <v>237108149.030157</v>
      </c>
      <c r="O62">
        <f>SAM_working3!O62</f>
        <v>20764756.865506198</v>
      </c>
      <c r="P62">
        <f>SAM_working3!P62</f>
        <v>7166267.6442792797</v>
      </c>
      <c r="Q62">
        <f>SAM_working3!Q62</f>
        <v>266810.52245666098</v>
      </c>
      <c r="R62">
        <f>SAM_working3!R62</f>
        <v>273960.992092714</v>
      </c>
      <c r="S62">
        <f>SAM_working3!S62</f>
        <v>292437.03489936102</v>
      </c>
      <c r="T62">
        <f>SAM_working3!T62</f>
        <v>57390.291675901797</v>
      </c>
      <c r="U62">
        <f>SAM_working3!U62</f>
        <v>3247768.2411180302</v>
      </c>
      <c r="V62">
        <f>SAM_working3!V62</f>
        <v>2310347.2124598101</v>
      </c>
      <c r="W62">
        <f>SAM_working3!W62</f>
        <v>3525653.04028551</v>
      </c>
      <c r="X62">
        <f>SAM_working3!X62</f>
        <v>5331938.4452013699</v>
      </c>
      <c r="Y62">
        <f>SAM_working3!Y62</f>
        <v>7021490.4962387802</v>
      </c>
      <c r="Z62">
        <f>SAM_working3!Z62</f>
        <v>7961178.4642969202</v>
      </c>
      <c r="AA62">
        <f>SAM_working3!AA62</f>
        <v>9207181.3091695998</v>
      </c>
      <c r="AB62">
        <f>SAM_working3!AB62</f>
        <v>84669029.469197601</v>
      </c>
      <c r="AC62">
        <f>SAM_working3!AC62</f>
        <v>253466017.28267699</v>
      </c>
      <c r="AD62">
        <f>SAM_working3!AD62</f>
        <v>176880964.399813</v>
      </c>
      <c r="AE62">
        <f>SAM_working3!AE62</f>
        <v>107967548.380541</v>
      </c>
      <c r="AF62">
        <f>SAM_working3!AF62</f>
        <v>75837691.108354002</v>
      </c>
      <c r="AG62">
        <f>SAM_working3!AG62</f>
        <v>183524355.93104699</v>
      </c>
      <c r="AH62">
        <f>SAM_working3!AH62</f>
        <v>74953400.474721596</v>
      </c>
      <c r="AI62">
        <f>SAM_working3!AI62</f>
        <v>193185309.39465001</v>
      </c>
      <c r="AJ62">
        <f>SAM_working3!AJ62</f>
        <v>708889918.66994095</v>
      </c>
      <c r="AK62">
        <f>SAM_working3!AK62</f>
        <v>14157938.609303599</v>
      </c>
      <c r="AL62">
        <f>SAM_working3!AL62</f>
        <v>1747428.8980079</v>
      </c>
      <c r="AM62">
        <f>SAM_working3!AM62</f>
        <v>3829406.7940997202</v>
      </c>
      <c r="AN62">
        <f>SAM_working3!AN62</f>
        <v>23929594.5652458</v>
      </c>
      <c r="AO62">
        <f>SAM_working3!AO62</f>
        <v>12488673.4462387</v>
      </c>
      <c r="AP62">
        <f>SAM_working3!AP62</f>
        <v>13843457.1837599</v>
      </c>
      <c r="AQ62">
        <f>SAM_working3!AQ62</f>
        <v>25167391.301692098</v>
      </c>
      <c r="AR62">
        <f>SAM_working3!AR62</f>
        <v>16502728.637162801</v>
      </c>
      <c r="AS62">
        <f>SAM_working3!AS62</f>
        <v>19010276.938084599</v>
      </c>
      <c r="AT62">
        <f>SAM_working3!AT62</f>
        <v>257882073.42577499</v>
      </c>
      <c r="AU62">
        <f>SAM_working3!AU62</f>
        <v>44121544.1475427</v>
      </c>
      <c r="AV62">
        <f>SAM_working3!AV62</f>
        <v>54718185.008570299</v>
      </c>
      <c r="AW62">
        <f>SAM_working3!AW62</f>
        <v>66175783.484319396</v>
      </c>
      <c r="AX62">
        <f>SAM_working3!AX62</f>
        <v>623994770.83047497</v>
      </c>
      <c r="AY62">
        <f>SAM_working3!AY62</f>
        <v>7931742.6035788702</v>
      </c>
      <c r="AZ62">
        <f>SAM_working3!AZ62</f>
        <v>67632171.262005404</v>
      </c>
      <c r="BA62">
        <f>SAM_working3!BA62</f>
        <v>732920.15720936703</v>
      </c>
      <c r="BB62">
        <f>SAM_working3!BB62</f>
        <v>5719618.6335230898</v>
      </c>
      <c r="BC62">
        <f>SAM_working3!BC62</f>
        <v>20204336.501725599</v>
      </c>
      <c r="BD62">
        <f>SAM_working3!BD62</f>
        <v>106792677.709112</v>
      </c>
      <c r="BE62">
        <f>SAM_working3!BE62</f>
        <v>16245506.9727905</v>
      </c>
      <c r="BF62">
        <f>SAM_working3!BF62</f>
        <v>19613944.5941283</v>
      </c>
      <c r="BG62">
        <f>SAM_working3!BG62</f>
        <v>26424663.029673401</v>
      </c>
      <c r="BH62">
        <f>SAM_working3!BH62</f>
        <v>10832704.212145001</v>
      </c>
      <c r="BI62">
        <f>SAM_working3!BI62</f>
        <v>1412368495.53882</v>
      </c>
      <c r="BJ62">
        <f>SAM_working3!BJ62</f>
        <v>6246260475.2721901</v>
      </c>
      <c r="BK62">
        <f>SAM_working3!BK62</f>
        <v>1899291662.25261</v>
      </c>
      <c r="BL62">
        <f>SAM_working3!BL62</f>
        <v>280772713.99981302</v>
      </c>
      <c r="BM62">
        <f>SAM_working3!BM62</f>
        <v>13205759945.6534</v>
      </c>
      <c r="BN62">
        <f>SAM_working3!BN62</f>
        <v>2731312996.27385</v>
      </c>
      <c r="BO62">
        <f>SAM_working3!BO62</f>
        <v>71521829.507547498</v>
      </c>
      <c r="BP62">
        <f>SAM_working3!BP62</f>
        <v>782536268.85211504</v>
      </c>
      <c r="BQ62">
        <f>SAM_working3!BQ62</f>
        <v>588974421.55809498</v>
      </c>
      <c r="BR62">
        <f>SAM_working3!BR62</f>
        <v>1117893446.3333199</v>
      </c>
      <c r="BS62">
        <f>SAM_working3!BS62</f>
        <v>164255563.13362899</v>
      </c>
      <c r="BT62">
        <f>SAM_working3!BT62</f>
        <v>6481767.4072836395</v>
      </c>
      <c r="BU62">
        <f>SAM_working3!BU62</f>
        <v>48683390.165752299</v>
      </c>
      <c r="BV62">
        <f>SAM_working3!BV62</f>
        <v>233223335.00048</v>
      </c>
      <c r="BW62">
        <f>SAM_working3!BW62</f>
        <v>706423198.69452298</v>
      </c>
      <c r="BX62">
        <f>SAM_working3!BX62</f>
        <v>45146156.928645901</v>
      </c>
      <c r="BY62">
        <f>SAM_working3!BY62</f>
        <v>411205951.66953498</v>
      </c>
      <c r="BZ62">
        <f>SAM_working3!BZ62</f>
        <v>287928951.644265</v>
      </c>
      <c r="CA62">
        <f>SAM_working3!CA62</f>
        <v>1563415.8703022599</v>
      </c>
      <c r="CB62">
        <f>SAM_working3!CB62</f>
        <v>22951939.327468</v>
      </c>
      <c r="CC62">
        <f>SAM_working3!CC62</f>
        <v>22064302.192750402</v>
      </c>
      <c r="CD62">
        <f>SAM_working3!CD62</f>
        <v>1611255531.6582699</v>
      </c>
      <c r="CE62">
        <f>SAM_working3!CE62</f>
        <v>16453684.3368912</v>
      </c>
      <c r="CF62">
        <f>SAM_working3!CF62</f>
        <v>16317778.126182299</v>
      </c>
      <c r="CG62">
        <f>SAM_working3!CG62</f>
        <v>887125927.82907605</v>
      </c>
      <c r="CH62">
        <f>SAM_working3!CH62</f>
        <v>0</v>
      </c>
      <c r="CI62">
        <f>SAM_working3!CI62</f>
        <v>949563577.04617298</v>
      </c>
      <c r="CJ62">
        <f>SAM_working3!CJ62</f>
        <v>0</v>
      </c>
      <c r="CK62">
        <f>SAM_working3!CK62</f>
        <v>0</v>
      </c>
      <c r="CL62">
        <f>SAM_working3!CL62</f>
        <v>0</v>
      </c>
      <c r="CM62">
        <f>SAM_working3!CM62</f>
        <v>0</v>
      </c>
      <c r="CN62">
        <f>SAM_working3!CN62</f>
        <v>0</v>
      </c>
      <c r="CO62">
        <f>SAM_working3!CO62</f>
        <v>150259827.39241099</v>
      </c>
      <c r="CP62">
        <f>SAM_working3!CP62</f>
        <v>458657227.88728201</v>
      </c>
      <c r="CQ62">
        <f>SAM_working3!CQ62</f>
        <v>589026107.065027</v>
      </c>
      <c r="CR62">
        <f>SAM_working3!CR62</f>
        <v>485833911.563743</v>
      </c>
      <c r="CS62">
        <f>SAM_working3!CS62</f>
        <v>1959943025.66132</v>
      </c>
      <c r="CT62">
        <f>SAM_working3!CT62</f>
        <v>2896878635.4538798</v>
      </c>
      <c r="CU62">
        <f>SAM_working3!CU62</f>
        <v>6628823867.9833403</v>
      </c>
      <c r="CV62">
        <f>SAM_working3!CV62</f>
        <v>4882086914.5823498</v>
      </c>
      <c r="CW62">
        <f>SAM_working3!CW62</f>
        <v>38449924436.238297</v>
      </c>
      <c r="CX62">
        <f>SAM_working3!CX62</f>
        <v>231801.44858215799</v>
      </c>
      <c r="CY62">
        <f>SAM_working3!CY62</f>
        <v>0</v>
      </c>
      <c r="CZ62">
        <f>SAM_working3!CZ62</f>
        <v>0</v>
      </c>
      <c r="DA62">
        <f>SAM_working3!DA62</f>
        <v>377903806.05404401</v>
      </c>
      <c r="DB62">
        <f>SAM_working3!DB62</f>
        <v>361906.89471341699</v>
      </c>
      <c r="DC62">
        <f>SAM_working3!DC62</f>
        <v>29750104.6672699</v>
      </c>
      <c r="DD62">
        <f>SAM_working3!DD62</f>
        <v>0</v>
      </c>
      <c r="DE62">
        <f>SAM_working3!DE62</f>
        <v>0</v>
      </c>
      <c r="DF62">
        <f>SAM_working3!DF62</f>
        <v>16225.7813606236</v>
      </c>
      <c r="DG62">
        <f>SAM_working3!DG62</f>
        <v>0</v>
      </c>
      <c r="DH62">
        <f>SAM_working3!DH62</f>
        <v>10352608198.2356</v>
      </c>
      <c r="DI62">
        <f>SAM_working3!DI62</f>
        <v>116122344.443224</v>
      </c>
      <c r="DJ62">
        <f t="shared" si="0"/>
        <v>105047948473.43817</v>
      </c>
    </row>
    <row r="63" spans="1:114">
      <c r="A63" t="s">
        <v>62</v>
      </c>
      <c r="B63">
        <f>SAM_working3!B63</f>
        <v>54657661.256053098</v>
      </c>
      <c r="C63">
        <f>SAM_working3!C63</f>
        <v>0</v>
      </c>
      <c r="D63">
        <f>SAM_working3!D63</f>
        <v>65663691.384568602</v>
      </c>
      <c r="E63">
        <f>SAM_working3!E63</f>
        <v>93597673.088352293</v>
      </c>
      <c r="F63">
        <f>SAM_working3!F63</f>
        <v>69641366.554435194</v>
      </c>
      <c r="G63">
        <f>SAM_working3!G63</f>
        <v>377227.83631620603</v>
      </c>
      <c r="H63">
        <f>SAM_working3!H63</f>
        <v>49439.019822734997</v>
      </c>
      <c r="I63">
        <f>SAM_working3!I63</f>
        <v>265163.75215576898</v>
      </c>
      <c r="J63">
        <f>SAM_working3!J63</f>
        <v>56045109.394141302</v>
      </c>
      <c r="K63">
        <f>SAM_working3!K63</f>
        <v>13693151.975586001</v>
      </c>
      <c r="L63">
        <f>SAM_working3!L63</f>
        <v>9576623.88953848</v>
      </c>
      <c r="M63">
        <f>SAM_working3!M63</f>
        <v>948291072.86092198</v>
      </c>
      <c r="N63">
        <f>SAM_working3!N63</f>
        <v>737808848.73629296</v>
      </c>
      <c r="O63">
        <f>SAM_working3!O63</f>
        <v>223393983.71882501</v>
      </c>
      <c r="P63">
        <f>SAM_working3!P63</f>
        <v>60745420.188040599</v>
      </c>
      <c r="Q63">
        <f>SAM_working3!Q63</f>
        <v>5567671.0742083797</v>
      </c>
      <c r="R63">
        <f>SAM_working3!R63</f>
        <v>4854875.3531773696</v>
      </c>
      <c r="S63">
        <f>SAM_working3!S63</f>
        <v>35751292.466242701</v>
      </c>
      <c r="T63">
        <f>SAM_working3!T63</f>
        <v>4468395.8792686798</v>
      </c>
      <c r="U63">
        <f>SAM_working3!U63</f>
        <v>33629598.884874098</v>
      </c>
      <c r="V63">
        <f>SAM_working3!V63</f>
        <v>57972607.904618502</v>
      </c>
      <c r="W63">
        <f>SAM_working3!W63</f>
        <v>38533459.002694502</v>
      </c>
      <c r="X63">
        <f>SAM_working3!X63</f>
        <v>141560545.435417</v>
      </c>
      <c r="Y63">
        <f>SAM_working3!Y63</f>
        <v>277436291.51269501</v>
      </c>
      <c r="Z63">
        <f>SAM_working3!Z63</f>
        <v>82893816.600630596</v>
      </c>
      <c r="AA63">
        <f>SAM_working3!AA63</f>
        <v>55272656.5256228</v>
      </c>
      <c r="AB63">
        <f>SAM_working3!AB63</f>
        <v>31971800.642563201</v>
      </c>
      <c r="AC63">
        <f>SAM_working3!AC63</f>
        <v>138847673.33987901</v>
      </c>
      <c r="AD63">
        <f>SAM_working3!AD63</f>
        <v>87691294.495370299</v>
      </c>
      <c r="AE63">
        <f>SAM_working3!AE63</f>
        <v>503398430.05986202</v>
      </c>
      <c r="AF63">
        <f>SAM_working3!AF63</f>
        <v>80743455.246878907</v>
      </c>
      <c r="AG63">
        <f>SAM_working3!AG63</f>
        <v>278291341.09878701</v>
      </c>
      <c r="AH63">
        <f>SAM_working3!AH63</f>
        <v>29634123.795779798</v>
      </c>
      <c r="AI63">
        <f>SAM_working3!AI63</f>
        <v>206042058.76501101</v>
      </c>
      <c r="AJ63">
        <f>SAM_working3!AJ63</f>
        <v>1556233725.17472</v>
      </c>
      <c r="AK63">
        <f>SAM_working3!AK63</f>
        <v>163664279.40232599</v>
      </c>
      <c r="AL63">
        <f>SAM_working3!AL63</f>
        <v>5745056.2972374</v>
      </c>
      <c r="AM63">
        <f>SAM_working3!AM63</f>
        <v>21618268.309316698</v>
      </c>
      <c r="AN63">
        <f>SAM_working3!AN63</f>
        <v>86397068.115393907</v>
      </c>
      <c r="AO63">
        <f>SAM_working3!AO63</f>
        <v>28382486.1461551</v>
      </c>
      <c r="AP63">
        <f>SAM_working3!AP63</f>
        <v>30340214.969595</v>
      </c>
      <c r="AQ63">
        <f>SAM_working3!AQ63</f>
        <v>47373875.414376602</v>
      </c>
      <c r="AR63">
        <f>SAM_working3!AR63</f>
        <v>52009488.286142901</v>
      </c>
      <c r="AS63">
        <f>SAM_working3!AS63</f>
        <v>97613954.635246307</v>
      </c>
      <c r="AT63">
        <f>SAM_working3!AT63</f>
        <v>99000667.746481299</v>
      </c>
      <c r="AU63">
        <f>SAM_working3!AU63</f>
        <v>61926406.880925097</v>
      </c>
      <c r="AV63">
        <f>SAM_working3!AV63</f>
        <v>49482262.545394897</v>
      </c>
      <c r="AW63">
        <f>SAM_working3!AW63</f>
        <v>177957495.95302799</v>
      </c>
      <c r="AX63">
        <f>SAM_working3!AX63</f>
        <v>405222997.61470503</v>
      </c>
      <c r="AY63">
        <f>SAM_working3!AY63</f>
        <v>84919540.426441401</v>
      </c>
      <c r="AZ63">
        <f>SAM_working3!AZ63</f>
        <v>29638746.242817599</v>
      </c>
      <c r="BA63">
        <f>SAM_working3!BA63</f>
        <v>11550702.538817501</v>
      </c>
      <c r="BB63">
        <f>SAM_working3!BB63</f>
        <v>20524058.713688001</v>
      </c>
      <c r="BC63">
        <f>SAM_working3!BC63</f>
        <v>331628076.010059</v>
      </c>
      <c r="BD63">
        <f>SAM_working3!BD63</f>
        <v>466685208.31807202</v>
      </c>
      <c r="BE63">
        <f>SAM_working3!BE63</f>
        <v>659332933.41154599</v>
      </c>
      <c r="BF63">
        <f>SAM_working3!BF63</f>
        <v>681974029.71854496</v>
      </c>
      <c r="BG63">
        <f>SAM_working3!BG63</f>
        <v>316810325.24268103</v>
      </c>
      <c r="BH63">
        <f>SAM_working3!BH63</f>
        <v>470303233.88652802</v>
      </c>
      <c r="BI63">
        <f>SAM_working3!BI63</f>
        <v>996864147.31933403</v>
      </c>
      <c r="BJ63">
        <f>SAM_working3!BJ63</f>
        <v>3512524779.7235298</v>
      </c>
      <c r="BK63">
        <f>SAM_working3!BK63</f>
        <v>1817134100.0862401</v>
      </c>
      <c r="BL63">
        <f>SAM_working3!BL63</f>
        <v>70275250.151565999</v>
      </c>
      <c r="BM63">
        <f>SAM_working3!BM63</f>
        <v>646738446.05027699</v>
      </c>
      <c r="BN63">
        <f>SAM_working3!BN63</f>
        <v>13964922081.0112</v>
      </c>
      <c r="BO63">
        <f>SAM_working3!BO63</f>
        <v>226658928.50426599</v>
      </c>
      <c r="BP63">
        <f>SAM_working3!BP63</f>
        <v>1232154291.67307</v>
      </c>
      <c r="BQ63">
        <f>SAM_working3!BQ63</f>
        <v>2112902817.3926699</v>
      </c>
      <c r="BR63">
        <f>SAM_working3!BR63</f>
        <v>810422593.411273</v>
      </c>
      <c r="BS63">
        <f>SAM_working3!BS63</f>
        <v>526235933.21071798</v>
      </c>
      <c r="BT63">
        <f>SAM_working3!BT63</f>
        <v>100594109.98364501</v>
      </c>
      <c r="BU63">
        <f>SAM_working3!BU63</f>
        <v>142620831.831065</v>
      </c>
      <c r="BV63">
        <f>SAM_working3!BV63</f>
        <v>549949664.52703094</v>
      </c>
      <c r="BW63">
        <f>SAM_working3!BW63</f>
        <v>295238266.20733202</v>
      </c>
      <c r="BX63">
        <f>SAM_working3!BX63</f>
        <v>66657204.2412517</v>
      </c>
      <c r="BY63">
        <f>SAM_working3!BY63</f>
        <v>180281414.185078</v>
      </c>
      <c r="BZ63">
        <f>SAM_working3!BZ63</f>
        <v>172281272.362764</v>
      </c>
      <c r="CA63">
        <f>SAM_working3!CA63</f>
        <v>5016960.0225498797</v>
      </c>
      <c r="CB63">
        <f>SAM_working3!CB63</f>
        <v>135489858.13756001</v>
      </c>
      <c r="CC63">
        <f>SAM_working3!CC63</f>
        <v>352567414.98063803</v>
      </c>
      <c r="CD63">
        <f>SAM_working3!CD63</f>
        <v>449925387.49153501</v>
      </c>
      <c r="CE63">
        <f>SAM_working3!CE63</f>
        <v>103986569.69298799</v>
      </c>
      <c r="CF63">
        <f>SAM_working3!CF63</f>
        <v>233907606.313636</v>
      </c>
      <c r="CG63">
        <f>SAM_working3!CG63</f>
        <v>304059835.18120199</v>
      </c>
      <c r="CH63">
        <f>SAM_working3!CH63</f>
        <v>0</v>
      </c>
      <c r="CI63">
        <f>SAM_working3!CI63</f>
        <v>123235980.181787</v>
      </c>
      <c r="CJ63">
        <f>SAM_working3!CJ63</f>
        <v>0</v>
      </c>
      <c r="CK63">
        <f>SAM_working3!CK63</f>
        <v>0</v>
      </c>
      <c r="CL63">
        <f>SAM_working3!CL63</f>
        <v>0</v>
      </c>
      <c r="CM63">
        <f>SAM_working3!CM63</f>
        <v>0</v>
      </c>
      <c r="CN63">
        <f>SAM_working3!CN63</f>
        <v>0</v>
      </c>
      <c r="CO63">
        <f>SAM_working3!CO63</f>
        <v>1785797887.58779</v>
      </c>
      <c r="CP63">
        <f>SAM_working3!CP63</f>
        <v>2647573750.8421102</v>
      </c>
      <c r="CQ63">
        <f>SAM_working3!CQ63</f>
        <v>1696763358.55019</v>
      </c>
      <c r="CR63">
        <f>SAM_working3!CR63</f>
        <v>1996707987.1489501</v>
      </c>
      <c r="CS63">
        <f>SAM_working3!CS63</f>
        <v>4327804598.2261801</v>
      </c>
      <c r="CT63">
        <f>SAM_working3!CT63</f>
        <v>4552183503.4023304</v>
      </c>
      <c r="CU63">
        <f>SAM_working3!CU63</f>
        <v>5709018513.5834599</v>
      </c>
      <c r="CV63">
        <f>SAM_working3!CV63</f>
        <v>2645188183.80621</v>
      </c>
      <c r="CW63">
        <f>SAM_working3!CW63</f>
        <v>6818990013.8898602</v>
      </c>
      <c r="CX63">
        <f>SAM_working3!CX63</f>
        <v>70460928.901709095</v>
      </c>
      <c r="CY63">
        <f>SAM_working3!CY63</f>
        <v>98949.553498314097</v>
      </c>
      <c r="CZ63">
        <f>SAM_working3!CZ63</f>
        <v>0</v>
      </c>
      <c r="DA63">
        <f>SAM_working3!DA63</f>
        <v>1115062971.8971601</v>
      </c>
      <c r="DB63">
        <f>SAM_working3!DB63</f>
        <v>177043.95155091799</v>
      </c>
      <c r="DC63">
        <f>SAM_working3!DC63</f>
        <v>13752525.553112</v>
      </c>
      <c r="DD63">
        <f>SAM_working3!DD63</f>
        <v>0</v>
      </c>
      <c r="DE63">
        <f>SAM_working3!DE63</f>
        <v>0</v>
      </c>
      <c r="DF63">
        <f>SAM_working3!DF63</f>
        <v>0</v>
      </c>
      <c r="DG63">
        <f>SAM_working3!DG63</f>
        <v>0</v>
      </c>
      <c r="DH63">
        <f>SAM_working3!DH63</f>
        <v>2729059868.0282302</v>
      </c>
      <c r="DI63">
        <f>SAM_working3!DI63</f>
        <v>4616376.5092665898</v>
      </c>
      <c r="DJ63">
        <f t="shared" si="0"/>
        <v>75630605129.044662</v>
      </c>
    </row>
    <row r="64" spans="1:114">
      <c r="A64" t="s">
        <v>63</v>
      </c>
      <c r="B64">
        <f>SAM_working3!B64</f>
        <v>198476686.49809501</v>
      </c>
      <c r="C64">
        <f>SAM_working3!C64</f>
        <v>0</v>
      </c>
      <c r="D64">
        <f>SAM_working3!D64</f>
        <v>132922654.297087</v>
      </c>
      <c r="E64">
        <f>SAM_working3!E64</f>
        <v>191562108.75235999</v>
      </c>
      <c r="F64">
        <f>SAM_working3!F64</f>
        <v>66637623.7937245</v>
      </c>
      <c r="G64">
        <f>SAM_working3!G64</f>
        <v>32261.013483441999</v>
      </c>
      <c r="H64">
        <f>SAM_working3!H64</f>
        <v>291531.75971925701</v>
      </c>
      <c r="I64">
        <f>SAM_working3!I64</f>
        <v>431107.37675598799</v>
      </c>
      <c r="J64">
        <f>SAM_working3!J64</f>
        <v>75708090.593512699</v>
      </c>
      <c r="K64">
        <f>SAM_working3!K64</f>
        <v>28275634.276681598</v>
      </c>
      <c r="L64">
        <f>SAM_working3!L64</f>
        <v>35435039.466743998</v>
      </c>
      <c r="M64">
        <f>SAM_working3!M64</f>
        <v>120922086.384694</v>
      </c>
      <c r="N64">
        <f>SAM_working3!N64</f>
        <v>52852291.142583698</v>
      </c>
      <c r="O64">
        <f>SAM_working3!O64</f>
        <v>314658883.39971399</v>
      </c>
      <c r="P64">
        <f>SAM_working3!P64</f>
        <v>255428439.04544801</v>
      </c>
      <c r="Q64">
        <f>SAM_working3!Q64</f>
        <v>12302324.493998</v>
      </c>
      <c r="R64">
        <f>SAM_working3!R64</f>
        <v>8195091.9144489504</v>
      </c>
      <c r="S64">
        <f>SAM_working3!S64</f>
        <v>17938114.285772</v>
      </c>
      <c r="T64">
        <f>SAM_working3!T64</f>
        <v>2752879.5171087799</v>
      </c>
      <c r="U64">
        <f>SAM_working3!U64</f>
        <v>19706604.138829</v>
      </c>
      <c r="V64">
        <f>SAM_working3!V64</f>
        <v>15988711.1509296</v>
      </c>
      <c r="W64">
        <f>SAM_working3!W64</f>
        <v>5948797.1972363302</v>
      </c>
      <c r="X64">
        <f>SAM_working3!X64</f>
        <v>15742670.6150408</v>
      </c>
      <c r="Y64">
        <f>SAM_working3!Y64</f>
        <v>265042123.217985</v>
      </c>
      <c r="Z64">
        <f>SAM_working3!Z64</f>
        <v>67983753.493461594</v>
      </c>
      <c r="AA64">
        <f>SAM_working3!AA64</f>
        <v>97025208.440320402</v>
      </c>
      <c r="AB64">
        <f>SAM_working3!AB64</f>
        <v>35487062.301598102</v>
      </c>
      <c r="AC64">
        <f>SAM_working3!AC64</f>
        <v>80595710.225776002</v>
      </c>
      <c r="AD64">
        <f>SAM_working3!AD64</f>
        <v>125622343.907061</v>
      </c>
      <c r="AE64">
        <f>SAM_working3!AE64</f>
        <v>391053713.23358202</v>
      </c>
      <c r="AF64">
        <f>SAM_working3!AF64</f>
        <v>118604356.31911799</v>
      </c>
      <c r="AG64">
        <f>SAM_working3!AG64</f>
        <v>335874984.66509598</v>
      </c>
      <c r="AH64">
        <f>SAM_working3!AH64</f>
        <v>48667660.076607399</v>
      </c>
      <c r="AI64">
        <f>SAM_working3!AI64</f>
        <v>102467065.838383</v>
      </c>
      <c r="AJ64">
        <f>SAM_working3!AJ64</f>
        <v>4145815613.4068198</v>
      </c>
      <c r="AK64">
        <f>SAM_working3!AK64</f>
        <v>194213449.256062</v>
      </c>
      <c r="AL64">
        <f>SAM_working3!AL64</f>
        <v>13737035.270129399</v>
      </c>
      <c r="AM64">
        <f>SAM_working3!AM64</f>
        <v>40128418.669376701</v>
      </c>
      <c r="AN64">
        <f>SAM_working3!AN64</f>
        <v>110091266.69208901</v>
      </c>
      <c r="AO64">
        <f>SAM_working3!AO64</f>
        <v>68717362.655821607</v>
      </c>
      <c r="AP64">
        <f>SAM_working3!AP64</f>
        <v>47406403.793396197</v>
      </c>
      <c r="AQ64">
        <f>SAM_working3!AQ64</f>
        <v>96790704.393118903</v>
      </c>
      <c r="AR64">
        <f>SAM_working3!AR64</f>
        <v>129873675.89926299</v>
      </c>
      <c r="AS64">
        <f>SAM_working3!AS64</f>
        <v>102751196.980443</v>
      </c>
      <c r="AT64">
        <f>SAM_working3!AT64</f>
        <v>62432232.154914103</v>
      </c>
      <c r="AU64">
        <f>SAM_working3!AU64</f>
        <v>1991612.3367608699</v>
      </c>
      <c r="AV64">
        <f>SAM_working3!AV64</f>
        <v>48942842.189021602</v>
      </c>
      <c r="AW64">
        <f>SAM_working3!AW64</f>
        <v>1316693621.9459</v>
      </c>
      <c r="AX64">
        <f>SAM_working3!AX64</f>
        <v>1416620948.7033999</v>
      </c>
      <c r="AY64">
        <f>SAM_working3!AY64</f>
        <v>24386449.033777799</v>
      </c>
      <c r="AZ64">
        <f>SAM_working3!AZ64</f>
        <v>94625917.5328843</v>
      </c>
      <c r="BA64">
        <f>SAM_working3!BA64</f>
        <v>12431979.1715737</v>
      </c>
      <c r="BB64">
        <f>SAM_working3!BB64</f>
        <v>226381834.95785999</v>
      </c>
      <c r="BC64">
        <f>SAM_working3!BC64</f>
        <v>28527606.271055602</v>
      </c>
      <c r="BD64">
        <f>SAM_working3!BD64</f>
        <v>297278213.14605701</v>
      </c>
      <c r="BE64">
        <f>SAM_working3!BE64</f>
        <v>1471305.16932844</v>
      </c>
      <c r="BF64">
        <f>SAM_working3!BF64</f>
        <v>206386714.48507401</v>
      </c>
      <c r="BG64">
        <f>SAM_working3!BG64</f>
        <v>89396382.7911015</v>
      </c>
      <c r="BH64">
        <f>SAM_working3!BH64</f>
        <v>162457852.74768901</v>
      </c>
      <c r="BI64">
        <f>SAM_working3!BI64</f>
        <v>221234510.505014</v>
      </c>
      <c r="BJ64">
        <f>SAM_working3!BJ64</f>
        <v>1362336878.0840499</v>
      </c>
      <c r="BK64">
        <f>SAM_working3!BK64</f>
        <v>40535448.805377103</v>
      </c>
      <c r="BL64">
        <f>SAM_working3!BL64</f>
        <v>25047507133.157001</v>
      </c>
      <c r="BM64">
        <f>SAM_working3!BM64</f>
        <v>1065222264.41338</v>
      </c>
      <c r="BN64">
        <f>SAM_working3!BN64</f>
        <v>8626994325.7478104</v>
      </c>
      <c r="BO64">
        <f>SAM_working3!BO64</f>
        <v>554337197.22416902</v>
      </c>
      <c r="BP64">
        <f>SAM_working3!BP64</f>
        <v>986419133.06289005</v>
      </c>
      <c r="BQ64">
        <f>SAM_working3!BQ64</f>
        <v>2007344265.1693001</v>
      </c>
      <c r="BR64">
        <f>SAM_working3!BR64</f>
        <v>31088904.829734001</v>
      </c>
      <c r="BS64">
        <f>SAM_working3!BS64</f>
        <v>726288527.71466506</v>
      </c>
      <c r="BT64">
        <f>SAM_working3!BT64</f>
        <v>136695408.95364001</v>
      </c>
      <c r="BU64">
        <f>SAM_working3!BU64</f>
        <v>420621635.82593</v>
      </c>
      <c r="BV64">
        <f>SAM_working3!BV64</f>
        <v>1234579166.04216</v>
      </c>
      <c r="BW64">
        <f>SAM_working3!BW64</f>
        <v>924974115.50339496</v>
      </c>
      <c r="BX64">
        <f>SAM_working3!BX64</f>
        <v>271680462.72570199</v>
      </c>
      <c r="BY64">
        <f>SAM_working3!BY64</f>
        <v>1955308119.7544799</v>
      </c>
      <c r="BZ64">
        <f>SAM_working3!BZ64</f>
        <v>224625265.583689</v>
      </c>
      <c r="CA64">
        <f>SAM_working3!CA64</f>
        <v>107722590.474346</v>
      </c>
      <c r="CB64">
        <f>SAM_working3!CB64</f>
        <v>169302884.09252799</v>
      </c>
      <c r="CC64">
        <f>SAM_working3!CC64</f>
        <v>115369682.068976</v>
      </c>
      <c r="CD64">
        <f>SAM_working3!CD64</f>
        <v>840060110.74555099</v>
      </c>
      <c r="CE64">
        <f>SAM_working3!CE64</f>
        <v>119969287.46318799</v>
      </c>
      <c r="CF64">
        <f>SAM_working3!CF64</f>
        <v>199806473.366413</v>
      </c>
      <c r="CG64">
        <f>SAM_working3!CG64</f>
        <v>245178705.690465</v>
      </c>
      <c r="CH64">
        <f>SAM_working3!CH64</f>
        <v>0</v>
      </c>
      <c r="CI64">
        <f>SAM_working3!CI64</f>
        <v>2742163547.78266</v>
      </c>
      <c r="CJ64">
        <f>SAM_working3!CJ64</f>
        <v>0</v>
      </c>
      <c r="CK64">
        <f>SAM_working3!CK64</f>
        <v>0</v>
      </c>
      <c r="CL64">
        <f>SAM_working3!CL64</f>
        <v>0</v>
      </c>
      <c r="CM64">
        <f>SAM_working3!CM64</f>
        <v>0</v>
      </c>
      <c r="CN64">
        <f>SAM_working3!CN64</f>
        <v>0</v>
      </c>
      <c r="CO64">
        <f>SAM_working3!CO64</f>
        <v>1027176360.93232</v>
      </c>
      <c r="CP64">
        <f>SAM_working3!CP64</f>
        <v>1542433455.0701399</v>
      </c>
      <c r="CQ64">
        <f>SAM_working3!CQ64</f>
        <v>1349567603.0409501</v>
      </c>
      <c r="CR64">
        <f>SAM_working3!CR64</f>
        <v>1381879437.40979</v>
      </c>
      <c r="CS64">
        <f>SAM_working3!CS64</f>
        <v>3344282830.2181902</v>
      </c>
      <c r="CT64">
        <f>SAM_working3!CT64</f>
        <v>4339551063.8224697</v>
      </c>
      <c r="CU64">
        <f>SAM_working3!CU64</f>
        <v>7142581413.1921101</v>
      </c>
      <c r="CV64">
        <f>SAM_working3!CV64</f>
        <v>5220362585.39746</v>
      </c>
      <c r="CW64">
        <f>SAM_working3!CW64</f>
        <v>12472832251.776199</v>
      </c>
      <c r="CX64">
        <f>SAM_working3!CX64</f>
        <v>26995981.487328399</v>
      </c>
      <c r="CY64">
        <f>SAM_working3!CY64</f>
        <v>0</v>
      </c>
      <c r="CZ64">
        <f>SAM_working3!CZ64</f>
        <v>0</v>
      </c>
      <c r="DA64">
        <f>SAM_working3!DA64</f>
        <v>118167389.52771001</v>
      </c>
      <c r="DB64">
        <f>SAM_working3!DB64</f>
        <v>64763678.170146398</v>
      </c>
      <c r="DC64">
        <f>SAM_working3!DC64</f>
        <v>462665803.18099701</v>
      </c>
      <c r="DD64">
        <f>SAM_working3!DD64</f>
        <v>0</v>
      </c>
      <c r="DE64">
        <f>SAM_working3!DE64</f>
        <v>0</v>
      </c>
      <c r="DF64">
        <f>SAM_working3!DF64</f>
        <v>2903623.2728606001</v>
      </c>
      <c r="DG64">
        <f>SAM_working3!DG64</f>
        <v>0</v>
      </c>
      <c r="DH64">
        <f>SAM_working3!DH64</f>
        <v>1372687012.91803</v>
      </c>
      <c r="DI64">
        <f>SAM_working3!DI64</f>
        <v>2090790.00972243</v>
      </c>
      <c r="DJ64">
        <f t="shared" si="0"/>
        <v>102428491576.69881</v>
      </c>
    </row>
    <row r="65" spans="1:114">
      <c r="A65" t="s">
        <v>64</v>
      </c>
      <c r="B65">
        <f>SAM_working3!B65</f>
        <v>0</v>
      </c>
      <c r="C65">
        <f>SAM_working3!C65</f>
        <v>0</v>
      </c>
      <c r="D65">
        <f>SAM_working3!D65</f>
        <v>0</v>
      </c>
      <c r="E65">
        <f>SAM_working3!E65</f>
        <v>0</v>
      </c>
      <c r="F65">
        <f>SAM_working3!F65</f>
        <v>0</v>
      </c>
      <c r="G65">
        <f>SAM_working3!G65</f>
        <v>0</v>
      </c>
      <c r="H65">
        <f>SAM_working3!H65</f>
        <v>0</v>
      </c>
      <c r="I65">
        <f>SAM_working3!I65</f>
        <v>0</v>
      </c>
      <c r="J65">
        <f>SAM_working3!J65</f>
        <v>0</v>
      </c>
      <c r="K65">
        <f>SAM_working3!K65</f>
        <v>0</v>
      </c>
      <c r="L65">
        <f>SAM_working3!L65</f>
        <v>0</v>
      </c>
      <c r="M65">
        <f>SAM_working3!M65</f>
        <v>0</v>
      </c>
      <c r="N65">
        <f>SAM_working3!N65</f>
        <v>0</v>
      </c>
      <c r="O65">
        <f>SAM_working3!O65</f>
        <v>0</v>
      </c>
      <c r="P65">
        <f>SAM_working3!P65</f>
        <v>0</v>
      </c>
      <c r="Q65">
        <f>SAM_working3!Q65</f>
        <v>0</v>
      </c>
      <c r="R65">
        <f>SAM_working3!R65</f>
        <v>0</v>
      </c>
      <c r="S65">
        <f>SAM_working3!S65</f>
        <v>0</v>
      </c>
      <c r="T65">
        <f>SAM_working3!T65</f>
        <v>0</v>
      </c>
      <c r="U65">
        <f>SAM_working3!U65</f>
        <v>0</v>
      </c>
      <c r="V65">
        <f>SAM_working3!V65</f>
        <v>0</v>
      </c>
      <c r="W65">
        <f>SAM_working3!W65</f>
        <v>0</v>
      </c>
      <c r="X65">
        <f>SAM_working3!X65</f>
        <v>0</v>
      </c>
      <c r="Y65">
        <f>SAM_working3!Y65</f>
        <v>0</v>
      </c>
      <c r="Z65">
        <f>SAM_working3!Z65</f>
        <v>0</v>
      </c>
      <c r="AA65">
        <f>SAM_working3!AA65</f>
        <v>0</v>
      </c>
      <c r="AB65">
        <f>SAM_working3!AB65</f>
        <v>0</v>
      </c>
      <c r="AC65">
        <f>SAM_working3!AC65</f>
        <v>0</v>
      </c>
      <c r="AD65">
        <f>SAM_working3!AD65</f>
        <v>0</v>
      </c>
      <c r="AE65">
        <f>SAM_working3!AE65</f>
        <v>0</v>
      </c>
      <c r="AF65">
        <f>SAM_working3!AF65</f>
        <v>0</v>
      </c>
      <c r="AG65">
        <f>SAM_working3!AG65</f>
        <v>0</v>
      </c>
      <c r="AH65">
        <f>SAM_working3!AH65</f>
        <v>0</v>
      </c>
      <c r="AI65">
        <f>SAM_working3!AI65</f>
        <v>0</v>
      </c>
      <c r="AJ65">
        <f>SAM_working3!AJ65</f>
        <v>0</v>
      </c>
      <c r="AK65">
        <f>SAM_working3!AK65</f>
        <v>0</v>
      </c>
      <c r="AL65">
        <f>SAM_working3!AL65</f>
        <v>0</v>
      </c>
      <c r="AM65">
        <f>SAM_working3!AM65</f>
        <v>0</v>
      </c>
      <c r="AN65">
        <f>SAM_working3!AN65</f>
        <v>0</v>
      </c>
      <c r="AO65">
        <f>SAM_working3!AO65</f>
        <v>0</v>
      </c>
      <c r="AP65">
        <f>SAM_working3!AP65</f>
        <v>0</v>
      </c>
      <c r="AQ65">
        <f>SAM_working3!AQ65</f>
        <v>0</v>
      </c>
      <c r="AR65">
        <f>SAM_working3!AR65</f>
        <v>0</v>
      </c>
      <c r="AS65">
        <f>SAM_working3!AS65</f>
        <v>0</v>
      </c>
      <c r="AT65">
        <f>SAM_working3!AT65</f>
        <v>0</v>
      </c>
      <c r="AU65">
        <f>SAM_working3!AU65</f>
        <v>0</v>
      </c>
      <c r="AV65">
        <f>SAM_working3!AV65</f>
        <v>0</v>
      </c>
      <c r="AW65">
        <f>SAM_working3!AW65</f>
        <v>0</v>
      </c>
      <c r="AX65">
        <f>SAM_working3!AX65</f>
        <v>0</v>
      </c>
      <c r="AY65">
        <f>SAM_working3!AY65</f>
        <v>0</v>
      </c>
      <c r="AZ65">
        <f>SAM_working3!AZ65</f>
        <v>0</v>
      </c>
      <c r="BA65">
        <f>SAM_working3!BA65</f>
        <v>0</v>
      </c>
      <c r="BB65">
        <f>SAM_working3!BB65</f>
        <v>0</v>
      </c>
      <c r="BC65">
        <f>SAM_working3!BC65</f>
        <v>0</v>
      </c>
      <c r="BD65">
        <f>SAM_working3!BD65</f>
        <v>0</v>
      </c>
      <c r="BE65">
        <f>SAM_working3!BE65</f>
        <v>0</v>
      </c>
      <c r="BF65">
        <f>SAM_working3!BF65</f>
        <v>0</v>
      </c>
      <c r="BG65">
        <f>SAM_working3!BG65</f>
        <v>0</v>
      </c>
      <c r="BH65">
        <f>SAM_working3!BH65</f>
        <v>0</v>
      </c>
      <c r="BI65">
        <f>SAM_working3!BI65</f>
        <v>0</v>
      </c>
      <c r="BJ65">
        <f>SAM_working3!BJ65</f>
        <v>0</v>
      </c>
      <c r="BK65">
        <f>SAM_working3!BK65</f>
        <v>0</v>
      </c>
      <c r="BL65">
        <f>SAM_working3!BL65</f>
        <v>369093528.30084097</v>
      </c>
      <c r="BM65">
        <f>SAM_working3!BM65</f>
        <v>800934601.64769697</v>
      </c>
      <c r="BN65">
        <f>SAM_working3!BN65</f>
        <v>0</v>
      </c>
      <c r="BO65">
        <f>SAM_working3!BO65</f>
        <v>0</v>
      </c>
      <c r="BP65">
        <f>SAM_working3!BP65</f>
        <v>0</v>
      </c>
      <c r="BQ65">
        <f>SAM_working3!BQ65</f>
        <v>0</v>
      </c>
      <c r="BR65">
        <f>SAM_working3!BR65</f>
        <v>8347334.1624229504</v>
      </c>
      <c r="BS65">
        <f>SAM_working3!BS65</f>
        <v>0</v>
      </c>
      <c r="BT65">
        <f>SAM_working3!BT65</f>
        <v>0</v>
      </c>
      <c r="BU65">
        <f>SAM_working3!BU65</f>
        <v>0</v>
      </c>
      <c r="BV65">
        <f>SAM_working3!BV65</f>
        <v>0</v>
      </c>
      <c r="BW65">
        <f>SAM_working3!BW65</f>
        <v>0</v>
      </c>
      <c r="BX65">
        <f>SAM_working3!BX65</f>
        <v>0</v>
      </c>
      <c r="BY65">
        <f>SAM_working3!BY65</f>
        <v>0</v>
      </c>
      <c r="BZ65">
        <f>SAM_working3!BZ65</f>
        <v>0</v>
      </c>
      <c r="CA65">
        <f>SAM_working3!CA65</f>
        <v>0</v>
      </c>
      <c r="CB65">
        <f>SAM_working3!CB65</f>
        <v>0</v>
      </c>
      <c r="CC65">
        <f>SAM_working3!CC65</f>
        <v>0</v>
      </c>
      <c r="CD65">
        <f>SAM_working3!CD65</f>
        <v>0</v>
      </c>
      <c r="CE65">
        <f>SAM_working3!CE65</f>
        <v>0</v>
      </c>
      <c r="CF65">
        <f>SAM_working3!CF65</f>
        <v>0</v>
      </c>
      <c r="CG65">
        <f>SAM_working3!CG65</f>
        <v>0</v>
      </c>
      <c r="CH65">
        <f>SAM_working3!CH65</f>
        <v>0</v>
      </c>
      <c r="CI65">
        <f>SAM_working3!CI65</f>
        <v>0</v>
      </c>
      <c r="CJ65">
        <f>SAM_working3!CJ65</f>
        <v>0</v>
      </c>
      <c r="CK65">
        <f>SAM_working3!CK65</f>
        <v>0</v>
      </c>
      <c r="CL65">
        <f>SAM_working3!CL65</f>
        <v>0</v>
      </c>
      <c r="CM65">
        <f>SAM_working3!CM65</f>
        <v>0</v>
      </c>
      <c r="CN65">
        <f>SAM_working3!CN65</f>
        <v>0</v>
      </c>
      <c r="CO65">
        <f>SAM_working3!CO65</f>
        <v>1301359186.7681301</v>
      </c>
      <c r="CP65">
        <f>SAM_working3!CP65</f>
        <v>1398109093.0847399</v>
      </c>
      <c r="CQ65">
        <f>SAM_working3!CQ65</f>
        <v>1040866746.66216</v>
      </c>
      <c r="CR65">
        <f>SAM_working3!CR65</f>
        <v>1084301849.7799101</v>
      </c>
      <c r="CS65">
        <f>SAM_working3!CS65</f>
        <v>2479544834.4942799</v>
      </c>
      <c r="CT65">
        <f>SAM_working3!CT65</f>
        <v>2361620025.7362299</v>
      </c>
      <c r="CU65">
        <f>SAM_working3!CU65</f>
        <v>4498694850.1280203</v>
      </c>
      <c r="CV65">
        <f>SAM_working3!CV65</f>
        <v>3764242892.8536</v>
      </c>
      <c r="CW65">
        <f>SAM_working3!CW65</f>
        <v>9635097714.3946705</v>
      </c>
      <c r="CX65">
        <f>SAM_working3!CX65</f>
        <v>0</v>
      </c>
      <c r="CY65">
        <f>SAM_working3!CY65</f>
        <v>0</v>
      </c>
      <c r="CZ65">
        <f>SAM_working3!CZ65</f>
        <v>0</v>
      </c>
      <c r="DA65">
        <f>SAM_working3!DA65</f>
        <v>0</v>
      </c>
      <c r="DB65">
        <f>SAM_working3!DB65</f>
        <v>0</v>
      </c>
      <c r="DC65">
        <f>SAM_working3!DC65</f>
        <v>0</v>
      </c>
      <c r="DD65">
        <f>SAM_working3!DD65</f>
        <v>0</v>
      </c>
      <c r="DE65">
        <f>SAM_working3!DE65</f>
        <v>0</v>
      </c>
      <c r="DF65">
        <f>SAM_working3!DF65</f>
        <v>0</v>
      </c>
      <c r="DG65">
        <f>SAM_working3!DG65</f>
        <v>0</v>
      </c>
      <c r="DH65">
        <f>SAM_working3!DH65</f>
        <v>0</v>
      </c>
      <c r="DI65">
        <f>SAM_working3!DI65</f>
        <v>3346934.1471977802</v>
      </c>
      <c r="DJ65">
        <f t="shared" si="0"/>
        <v>28745559592.159901</v>
      </c>
    </row>
    <row r="66" spans="1:114">
      <c r="A66" t="s">
        <v>65</v>
      </c>
      <c r="B66">
        <f>SAM_working3!B66</f>
        <v>106315812.463801</v>
      </c>
      <c r="C66">
        <f>SAM_working3!C66</f>
        <v>0</v>
      </c>
      <c r="D66">
        <f>SAM_working3!D66</f>
        <v>122035072.328554</v>
      </c>
      <c r="E66">
        <f>SAM_working3!E66</f>
        <v>62722371.411726199</v>
      </c>
      <c r="F66">
        <f>SAM_working3!F66</f>
        <v>174851969.31967199</v>
      </c>
      <c r="G66">
        <f>SAM_working3!G66</f>
        <v>101459.65584242099</v>
      </c>
      <c r="H66">
        <f>SAM_working3!H66</f>
        <v>9088.5296459118908</v>
      </c>
      <c r="I66">
        <f>SAM_working3!I66</f>
        <v>9232.0981790310307</v>
      </c>
      <c r="J66">
        <f>SAM_working3!J66</f>
        <v>55662836.333477803</v>
      </c>
      <c r="K66">
        <f>SAM_working3!K66</f>
        <v>7676431.9201945001</v>
      </c>
      <c r="L66">
        <f>SAM_working3!L66</f>
        <v>10896499.4671377</v>
      </c>
      <c r="M66">
        <f>SAM_working3!M66</f>
        <v>695342380.13603497</v>
      </c>
      <c r="N66">
        <f>SAM_working3!N66</f>
        <v>2119470770.0536301</v>
      </c>
      <c r="O66">
        <f>SAM_working3!O66</f>
        <v>488688954.40309799</v>
      </c>
      <c r="P66">
        <f>SAM_working3!P66</f>
        <v>270163667.76373899</v>
      </c>
      <c r="Q66">
        <f>SAM_working3!Q66</f>
        <v>10215192.425703401</v>
      </c>
      <c r="R66">
        <f>SAM_working3!R66</f>
        <v>21071511.194855399</v>
      </c>
      <c r="S66">
        <f>SAM_working3!S66</f>
        <v>19754466.706659202</v>
      </c>
      <c r="T66">
        <f>SAM_working3!T66</f>
        <v>399514.59564832598</v>
      </c>
      <c r="U66">
        <f>SAM_working3!U66</f>
        <v>67470815.549275801</v>
      </c>
      <c r="V66">
        <f>SAM_working3!V66</f>
        <v>179086646.95095399</v>
      </c>
      <c r="W66">
        <f>SAM_working3!W66</f>
        <v>166451974.18090299</v>
      </c>
      <c r="X66">
        <f>SAM_working3!X66</f>
        <v>4107346.5769575601</v>
      </c>
      <c r="Y66">
        <f>SAM_working3!Y66</f>
        <v>98125802.0895928</v>
      </c>
      <c r="Z66">
        <f>SAM_working3!Z66</f>
        <v>206844839.71648699</v>
      </c>
      <c r="AA66">
        <f>SAM_working3!AA66</f>
        <v>98827686.631736204</v>
      </c>
      <c r="AB66">
        <f>SAM_working3!AB66</f>
        <v>28638346.812125899</v>
      </c>
      <c r="AC66">
        <f>SAM_working3!AC66</f>
        <v>567174277.94036198</v>
      </c>
      <c r="AD66">
        <f>SAM_working3!AD66</f>
        <v>111786985.877554</v>
      </c>
      <c r="AE66">
        <f>SAM_working3!AE66</f>
        <v>29162068.533489101</v>
      </c>
      <c r="AF66">
        <f>SAM_working3!AF66</f>
        <v>114554496.09964</v>
      </c>
      <c r="AG66">
        <f>SAM_working3!AG66</f>
        <v>57145906.525523499</v>
      </c>
      <c r="AH66">
        <f>SAM_working3!AH66</f>
        <v>102720715.40688001</v>
      </c>
      <c r="AI66">
        <f>SAM_working3!AI66</f>
        <v>127490970.11273301</v>
      </c>
      <c r="AJ66">
        <f>SAM_working3!AJ66</f>
        <v>10066759473.8636</v>
      </c>
      <c r="AK66">
        <f>SAM_working3!AK66</f>
        <v>950890259.06704605</v>
      </c>
      <c r="AL66">
        <f>SAM_working3!AL66</f>
        <v>205833132.427856</v>
      </c>
      <c r="AM66">
        <f>SAM_working3!AM66</f>
        <v>323875616.70464998</v>
      </c>
      <c r="AN66">
        <f>SAM_working3!AN66</f>
        <v>2036555913.1689899</v>
      </c>
      <c r="AO66">
        <f>SAM_working3!AO66</f>
        <v>1461322699.9075501</v>
      </c>
      <c r="AP66">
        <f>SAM_working3!AP66</f>
        <v>450273808.81800801</v>
      </c>
      <c r="AQ66">
        <f>SAM_working3!AQ66</f>
        <v>2845090847.3561602</v>
      </c>
      <c r="AR66">
        <f>SAM_working3!AR66</f>
        <v>1964449040.78128</v>
      </c>
      <c r="AS66">
        <f>SAM_working3!AS66</f>
        <v>1288150048.34516</v>
      </c>
      <c r="AT66">
        <f>SAM_working3!AT66</f>
        <v>29177206.932397898</v>
      </c>
      <c r="AU66">
        <f>SAM_working3!AU66</f>
        <v>7976603.5548206596</v>
      </c>
      <c r="AV66">
        <f>SAM_working3!AV66</f>
        <v>63724729.013560399</v>
      </c>
      <c r="AW66">
        <f>SAM_working3!AW66</f>
        <v>881259171.85218203</v>
      </c>
      <c r="AX66">
        <f>SAM_working3!AX66</f>
        <v>562499899.39459395</v>
      </c>
      <c r="AY66">
        <f>SAM_working3!AY66</f>
        <v>23555718.083404701</v>
      </c>
      <c r="AZ66">
        <f>SAM_working3!AZ66</f>
        <v>181168734.0492</v>
      </c>
      <c r="BA66">
        <f>SAM_working3!BA66</f>
        <v>66735749.422596902</v>
      </c>
      <c r="BB66">
        <f>SAM_working3!BB66</f>
        <v>1023366273.55452</v>
      </c>
      <c r="BC66">
        <f>SAM_working3!BC66</f>
        <v>561536331.31416798</v>
      </c>
      <c r="BD66">
        <f>SAM_working3!BD66</f>
        <v>1060743383.33178</v>
      </c>
      <c r="BE66">
        <f>SAM_working3!BE66</f>
        <v>277725316.526088</v>
      </c>
      <c r="BF66">
        <f>SAM_working3!BF66</f>
        <v>2043795537.8192999</v>
      </c>
      <c r="BG66">
        <f>SAM_working3!BG66</f>
        <v>1825310004.5671501</v>
      </c>
      <c r="BH66">
        <f>SAM_working3!BH66</f>
        <v>1282976007.63749</v>
      </c>
      <c r="BI66">
        <f>SAM_working3!BI66</f>
        <v>512791981.09674698</v>
      </c>
      <c r="BJ66">
        <f>SAM_working3!BJ66</f>
        <v>4053084402.6166701</v>
      </c>
      <c r="BK66">
        <f>SAM_working3!BK66</f>
        <v>1438896992.9751</v>
      </c>
      <c r="BL66">
        <f>SAM_working3!BL66</f>
        <v>1728318946.0229101</v>
      </c>
      <c r="BM66">
        <f>SAM_working3!BM66</f>
        <v>67451395.235291794</v>
      </c>
      <c r="BN66">
        <f>SAM_working3!BN66</f>
        <v>35572112780.740196</v>
      </c>
      <c r="BO66">
        <f>SAM_working3!BO66</f>
        <v>1211417611.83531</v>
      </c>
      <c r="BP66">
        <f>SAM_working3!BP66</f>
        <v>608715538.52905297</v>
      </c>
      <c r="BQ66">
        <f>SAM_working3!BQ66</f>
        <v>26127639704.188801</v>
      </c>
      <c r="BR66">
        <f>SAM_working3!BR66</f>
        <v>3606231752.7205801</v>
      </c>
      <c r="BS66">
        <f>SAM_working3!BS66</f>
        <v>3731627994.4351001</v>
      </c>
      <c r="BT66">
        <f>SAM_working3!BT66</f>
        <v>355620615.83901602</v>
      </c>
      <c r="BU66">
        <f>SAM_working3!BU66</f>
        <v>2968457138.1638899</v>
      </c>
      <c r="BV66">
        <f>SAM_working3!BV66</f>
        <v>7987703595.7848597</v>
      </c>
      <c r="BW66">
        <f>SAM_working3!BW66</f>
        <v>5965713226.8589296</v>
      </c>
      <c r="BX66">
        <f>SAM_working3!BX66</f>
        <v>3410269841.6759501</v>
      </c>
      <c r="BY66">
        <f>SAM_working3!BY66</f>
        <v>3415395750.0820999</v>
      </c>
      <c r="BZ66">
        <f>SAM_working3!BZ66</f>
        <v>2556191234.3274002</v>
      </c>
      <c r="CA66">
        <f>SAM_working3!CA66</f>
        <v>286494688.05118102</v>
      </c>
      <c r="CB66">
        <f>SAM_working3!CB66</f>
        <v>1879187216.28598</v>
      </c>
      <c r="CC66">
        <f>SAM_working3!CC66</f>
        <v>646411594.86004996</v>
      </c>
      <c r="CD66">
        <f>SAM_working3!CD66</f>
        <v>8695669304.3964996</v>
      </c>
      <c r="CE66">
        <f>SAM_working3!CE66</f>
        <v>2817414161.41466</v>
      </c>
      <c r="CF66">
        <f>SAM_working3!CF66</f>
        <v>4307141930.8282003</v>
      </c>
      <c r="CG66">
        <f>SAM_working3!CG66</f>
        <v>3082507085.2075901</v>
      </c>
      <c r="CH66">
        <f>SAM_working3!CH66</f>
        <v>0</v>
      </c>
      <c r="CI66">
        <f>SAM_working3!CI66</f>
        <v>762329752.32394695</v>
      </c>
      <c r="CJ66">
        <f>SAM_working3!CJ66</f>
        <v>0</v>
      </c>
      <c r="CK66">
        <f>SAM_working3!CK66</f>
        <v>0</v>
      </c>
      <c r="CL66">
        <f>SAM_working3!CL66</f>
        <v>0</v>
      </c>
      <c r="CM66">
        <f>SAM_working3!CM66</f>
        <v>0</v>
      </c>
      <c r="CN66">
        <f>SAM_working3!CN66</f>
        <v>0</v>
      </c>
      <c r="CO66">
        <f>SAM_working3!CO66</f>
        <v>15505531331.312799</v>
      </c>
      <c r="CP66">
        <f>SAM_working3!CP66</f>
        <v>27882318183.055801</v>
      </c>
      <c r="CQ66">
        <f>SAM_working3!CQ66</f>
        <v>12245508676.2871</v>
      </c>
      <c r="CR66">
        <f>SAM_working3!CR66</f>
        <v>17474526360.507401</v>
      </c>
      <c r="CS66">
        <f>SAM_working3!CS66</f>
        <v>38303333368.618202</v>
      </c>
      <c r="CT66">
        <f>SAM_working3!CT66</f>
        <v>46184133265.845299</v>
      </c>
      <c r="CU66">
        <f>SAM_working3!CU66</f>
        <v>63198024103.816399</v>
      </c>
      <c r="CV66">
        <f>SAM_working3!CV66</f>
        <v>46323476629.205597</v>
      </c>
      <c r="CW66">
        <f>SAM_working3!CW66</f>
        <v>143731773846.383</v>
      </c>
      <c r="CX66">
        <f>SAM_working3!CX66</f>
        <v>267573585.01838699</v>
      </c>
      <c r="CY66">
        <f>SAM_working3!CY66</f>
        <v>64175920.828152001</v>
      </c>
      <c r="CZ66">
        <f>SAM_working3!CZ66</f>
        <v>0</v>
      </c>
      <c r="DA66">
        <f>SAM_working3!DA66</f>
        <v>2655850411.3645501</v>
      </c>
      <c r="DB66">
        <f>SAM_working3!DB66</f>
        <v>121615899.848401</v>
      </c>
      <c r="DC66">
        <f>SAM_working3!DC66</f>
        <v>271397726.79606402</v>
      </c>
      <c r="DD66">
        <f>SAM_working3!DD66</f>
        <v>0</v>
      </c>
      <c r="DE66">
        <f>SAM_working3!DE66</f>
        <v>0</v>
      </c>
      <c r="DF66">
        <f>SAM_working3!DF66</f>
        <v>63854661468.804398</v>
      </c>
      <c r="DG66">
        <f>SAM_working3!DG66</f>
        <v>0</v>
      </c>
      <c r="DH66">
        <f>SAM_working3!DH66</f>
        <v>443879430.86580902</v>
      </c>
      <c r="DI66">
        <f>SAM_working3!DI66</f>
        <v>52585327927.541397</v>
      </c>
      <c r="DJ66">
        <f t="shared" si="0"/>
        <v>696517631989.90015</v>
      </c>
    </row>
    <row r="67" spans="1:114">
      <c r="A67" t="s">
        <v>66</v>
      </c>
      <c r="B67">
        <f>SAM_working3!B67</f>
        <v>61398753.885266401</v>
      </c>
      <c r="C67">
        <f>SAM_working3!C67</f>
        <v>0</v>
      </c>
      <c r="D67">
        <f>SAM_working3!D67</f>
        <v>110183884.88582499</v>
      </c>
      <c r="E67">
        <f>SAM_working3!E67</f>
        <v>60060674.996074803</v>
      </c>
      <c r="F67">
        <f>SAM_working3!F67</f>
        <v>62614195.905689798</v>
      </c>
      <c r="G67">
        <f>SAM_working3!G67</f>
        <v>143432.07073887001</v>
      </c>
      <c r="H67">
        <f>SAM_working3!H67</f>
        <v>0.99884284773823995</v>
      </c>
      <c r="I67">
        <f>SAM_working3!I67</f>
        <v>169278.382539521</v>
      </c>
      <c r="J67">
        <f>SAM_working3!J67</f>
        <v>101744891.351881</v>
      </c>
      <c r="K67">
        <f>SAM_working3!K67</f>
        <v>37231035.153898299</v>
      </c>
      <c r="L67">
        <f>SAM_working3!L67</f>
        <v>39801100.915995903</v>
      </c>
      <c r="M67">
        <f>SAM_working3!M67</f>
        <v>121365875.967351</v>
      </c>
      <c r="N67">
        <f>SAM_working3!N67</f>
        <v>2732021994.5427999</v>
      </c>
      <c r="O67">
        <f>SAM_working3!O67</f>
        <v>151725384.79005101</v>
      </c>
      <c r="P67">
        <f>SAM_working3!P67</f>
        <v>38802680.476438798</v>
      </c>
      <c r="Q67">
        <f>SAM_working3!Q67</f>
        <v>916586.82972352498</v>
      </c>
      <c r="R67">
        <f>SAM_working3!R67</f>
        <v>1353779.36985148</v>
      </c>
      <c r="S67">
        <f>SAM_working3!S67</f>
        <v>182073793.262918</v>
      </c>
      <c r="T67">
        <f>SAM_working3!T67</f>
        <v>121698583.027089</v>
      </c>
      <c r="U67">
        <f>SAM_working3!U67</f>
        <v>16057975.690776501</v>
      </c>
      <c r="V67">
        <f>SAM_working3!V67</f>
        <v>28506691.865061</v>
      </c>
      <c r="W67">
        <f>SAM_working3!W67</f>
        <v>21238533.196095701</v>
      </c>
      <c r="X67">
        <f>SAM_working3!X67</f>
        <v>83001055.729845494</v>
      </c>
      <c r="Y67">
        <f>SAM_working3!Y67</f>
        <v>77543519.287362695</v>
      </c>
      <c r="Z67">
        <f>SAM_working3!Z67</f>
        <v>27851457.3159802</v>
      </c>
      <c r="AA67">
        <f>SAM_working3!AA67</f>
        <v>46746622.245224997</v>
      </c>
      <c r="AB67">
        <f>SAM_working3!AB67</f>
        <v>14865187.0974048</v>
      </c>
      <c r="AC67">
        <f>SAM_working3!AC67</f>
        <v>72966071.089417696</v>
      </c>
      <c r="AD67">
        <f>SAM_working3!AD67</f>
        <v>23195500.031420499</v>
      </c>
      <c r="AE67">
        <f>SAM_working3!AE67</f>
        <v>45048452.182065398</v>
      </c>
      <c r="AF67">
        <f>SAM_working3!AF67</f>
        <v>12855823.418885799</v>
      </c>
      <c r="AG67">
        <f>SAM_working3!AG67</f>
        <v>136086739.40981299</v>
      </c>
      <c r="AH67">
        <f>SAM_working3!AH67</f>
        <v>13309120.584607899</v>
      </c>
      <c r="AI67">
        <f>SAM_working3!AI67</f>
        <v>19067340.805032302</v>
      </c>
      <c r="AJ67">
        <f>SAM_working3!AJ67</f>
        <v>918139855.18273401</v>
      </c>
      <c r="AK67">
        <f>SAM_working3!AK67</f>
        <v>29067693.106558502</v>
      </c>
      <c r="AL67">
        <f>SAM_working3!AL67</f>
        <v>1966712.8021909001</v>
      </c>
      <c r="AM67">
        <f>SAM_working3!AM67</f>
        <v>19189766.350496002</v>
      </c>
      <c r="AN67">
        <f>SAM_working3!AN67</f>
        <v>23899837.897536099</v>
      </c>
      <c r="AO67">
        <f>SAM_working3!AO67</f>
        <v>27459823.694478501</v>
      </c>
      <c r="AP67">
        <f>SAM_working3!AP67</f>
        <v>12742890.826323699</v>
      </c>
      <c r="AQ67">
        <f>SAM_working3!AQ67</f>
        <v>13635059.052546101</v>
      </c>
      <c r="AR67">
        <f>SAM_working3!AR67</f>
        <v>16396087.5315683</v>
      </c>
      <c r="AS67">
        <f>SAM_working3!AS67</f>
        <v>22343793.2283017</v>
      </c>
      <c r="AT67">
        <f>SAM_working3!AT67</f>
        <v>1183548240.72312</v>
      </c>
      <c r="AU67">
        <f>SAM_working3!AU67</f>
        <v>261496205.03066501</v>
      </c>
      <c r="AV67">
        <f>SAM_working3!AV67</f>
        <v>378579925.463557</v>
      </c>
      <c r="AW67">
        <f>SAM_working3!AW67</f>
        <v>795407352.08554304</v>
      </c>
      <c r="AX67">
        <f>SAM_working3!AX67</f>
        <v>183612017.39029101</v>
      </c>
      <c r="AY67">
        <f>SAM_working3!AY67</f>
        <v>6099295.7344255401</v>
      </c>
      <c r="AZ67">
        <f>SAM_working3!AZ67</f>
        <v>73256911.508478299</v>
      </c>
      <c r="BA67">
        <f>SAM_working3!BA67</f>
        <v>17115898.091792598</v>
      </c>
      <c r="BB67">
        <f>SAM_working3!BB67</f>
        <v>462415422.895854</v>
      </c>
      <c r="BC67">
        <f>SAM_working3!BC67</f>
        <v>25053046.614686999</v>
      </c>
      <c r="BD67">
        <f>SAM_working3!BD67</f>
        <v>188167215.16465801</v>
      </c>
      <c r="BE67">
        <f>SAM_working3!BE67</f>
        <v>321161475.11906701</v>
      </c>
      <c r="BF67">
        <f>SAM_working3!BF67</f>
        <v>271990096.56828201</v>
      </c>
      <c r="BG67">
        <f>SAM_working3!BG67</f>
        <v>154925760.09765801</v>
      </c>
      <c r="BH67">
        <f>SAM_working3!BH67</f>
        <v>1152575840.2214701</v>
      </c>
      <c r="BI67">
        <f>SAM_working3!BI67</f>
        <v>49215033.940170497</v>
      </c>
      <c r="BJ67">
        <f>SAM_working3!BJ67</f>
        <v>182817477.97693899</v>
      </c>
      <c r="BK67">
        <f>SAM_working3!BK67</f>
        <v>113550545.305834</v>
      </c>
      <c r="BL67">
        <f>SAM_working3!BL67</f>
        <v>154384511.20092201</v>
      </c>
      <c r="BM67">
        <f>SAM_working3!BM67</f>
        <v>2763973.0095490301</v>
      </c>
      <c r="BN67">
        <f>SAM_working3!BN67</f>
        <v>815351709.57508302</v>
      </c>
      <c r="BO67">
        <f>SAM_working3!BO67</f>
        <v>683121882.31374395</v>
      </c>
      <c r="BP67">
        <f>SAM_working3!BP67</f>
        <v>403553950.57935601</v>
      </c>
      <c r="BQ67">
        <f>SAM_working3!BQ67</f>
        <v>950737141.86171305</v>
      </c>
      <c r="BR67">
        <f>SAM_working3!BR67</f>
        <v>219691339.48626399</v>
      </c>
      <c r="BS67">
        <f>SAM_working3!BS67</f>
        <v>535075082.64204001</v>
      </c>
      <c r="BT67">
        <f>SAM_working3!BT67</f>
        <v>209880305.927609</v>
      </c>
      <c r="BU67">
        <f>SAM_working3!BU67</f>
        <v>95938634.894453704</v>
      </c>
      <c r="BV67">
        <f>SAM_working3!BV67</f>
        <v>326943367.34865397</v>
      </c>
      <c r="BW67">
        <f>SAM_working3!BW67</f>
        <v>255976332.99774</v>
      </c>
      <c r="BX67">
        <f>SAM_working3!BX67</f>
        <v>51793053.458517998</v>
      </c>
      <c r="BY67">
        <f>SAM_working3!BY67</f>
        <v>53589228.464085601</v>
      </c>
      <c r="BZ67">
        <f>SAM_working3!BZ67</f>
        <v>207263734.17152199</v>
      </c>
      <c r="CA67">
        <f>SAM_working3!CA67</f>
        <v>6052969.2527200701</v>
      </c>
      <c r="CB67">
        <f>SAM_working3!CB67</f>
        <v>283229521.67236203</v>
      </c>
      <c r="CC67">
        <f>SAM_working3!CC67</f>
        <v>67230438.696820304</v>
      </c>
      <c r="CD67">
        <f>SAM_working3!CD67</f>
        <v>85804806.682603195</v>
      </c>
      <c r="CE67">
        <f>SAM_working3!CE67</f>
        <v>117857854.33381</v>
      </c>
      <c r="CF67">
        <f>SAM_working3!CF67</f>
        <v>133483231.41951901</v>
      </c>
      <c r="CG67">
        <f>SAM_working3!CG67</f>
        <v>38904020.114580803</v>
      </c>
      <c r="CH67">
        <f>SAM_working3!CH67</f>
        <v>0</v>
      </c>
      <c r="CI67">
        <f>SAM_working3!CI67</f>
        <v>64823316.890743397</v>
      </c>
      <c r="CJ67">
        <f>SAM_working3!CJ67</f>
        <v>0</v>
      </c>
      <c r="CK67">
        <f>SAM_working3!CK67</f>
        <v>0</v>
      </c>
      <c r="CL67">
        <f>SAM_working3!CL67</f>
        <v>0</v>
      </c>
      <c r="CM67">
        <f>SAM_working3!CM67</f>
        <v>0</v>
      </c>
      <c r="CN67">
        <f>SAM_working3!CN67</f>
        <v>0</v>
      </c>
      <c r="CO67">
        <f>SAM_working3!CO67</f>
        <v>190641787.958628</v>
      </c>
      <c r="CP67">
        <f>SAM_working3!CP67</f>
        <v>268227891.34174499</v>
      </c>
      <c r="CQ67">
        <f>SAM_working3!CQ67</f>
        <v>273167930.68856901</v>
      </c>
      <c r="CR67">
        <f>SAM_working3!CR67</f>
        <v>290558289.19838899</v>
      </c>
      <c r="CS67">
        <f>SAM_working3!CS67</f>
        <v>790679192.25287104</v>
      </c>
      <c r="CT67">
        <f>SAM_working3!CT67</f>
        <v>1072380010.46584</v>
      </c>
      <c r="CU67">
        <f>SAM_working3!CU67</f>
        <v>2182496622.4187799</v>
      </c>
      <c r="CV67">
        <f>SAM_working3!CV67</f>
        <v>1984464326.7799201</v>
      </c>
      <c r="CW67">
        <f>SAM_working3!CW67</f>
        <v>4978602185.7490597</v>
      </c>
      <c r="CX67">
        <f>SAM_working3!CX67</f>
        <v>4959068.1460347297</v>
      </c>
      <c r="CY67">
        <f>SAM_working3!CY67</f>
        <v>41512301.089028999</v>
      </c>
      <c r="CZ67">
        <f>SAM_working3!CZ67</f>
        <v>0</v>
      </c>
      <c r="DA67">
        <f>SAM_working3!DA67</f>
        <v>164622783.49965999</v>
      </c>
      <c r="DB67">
        <f>SAM_working3!DB67</f>
        <v>74275986.132111803</v>
      </c>
      <c r="DC67">
        <f>SAM_working3!DC67</f>
        <v>916233635.61996996</v>
      </c>
      <c r="DD67">
        <f>SAM_working3!DD67</f>
        <v>0</v>
      </c>
      <c r="DE67">
        <f>SAM_working3!DE67</f>
        <v>0</v>
      </c>
      <c r="DF67">
        <f>SAM_working3!DF67</f>
        <v>7017721.7204271303</v>
      </c>
      <c r="DG67">
        <f>SAM_working3!DG67</f>
        <v>0</v>
      </c>
      <c r="DH67">
        <f>SAM_working3!DH67</f>
        <v>578881964.20396101</v>
      </c>
      <c r="DI67">
        <f>SAM_working3!DI67</f>
        <v>55596084.456667498</v>
      </c>
      <c r="DJ67">
        <f t="shared" ref="DJ67:DJ114" si="1">SUM(B67:DI67)</f>
        <v>31005243485.08326</v>
      </c>
    </row>
    <row r="68" spans="1:114">
      <c r="A68" t="s">
        <v>67</v>
      </c>
      <c r="B68">
        <f>SAM_working3!B68</f>
        <v>6593814.8193122996</v>
      </c>
      <c r="C68">
        <f>SAM_working3!C68</f>
        <v>0</v>
      </c>
      <c r="D68">
        <f>SAM_working3!D68</f>
        <v>18667077.945554901</v>
      </c>
      <c r="E68">
        <f>SAM_working3!E68</f>
        <v>13388438.4723974</v>
      </c>
      <c r="F68">
        <f>SAM_working3!F68</f>
        <v>2724.2308658871402</v>
      </c>
      <c r="G68">
        <f>SAM_working3!G68</f>
        <v>0</v>
      </c>
      <c r="H68">
        <f>SAM_working3!H68</f>
        <v>3.8061145616824499</v>
      </c>
      <c r="I68">
        <f>SAM_working3!I68</f>
        <v>56761.041296832998</v>
      </c>
      <c r="J68">
        <f>SAM_working3!J68</f>
        <v>12025927.677643901</v>
      </c>
      <c r="K68">
        <f>SAM_working3!K68</f>
        <v>6039239.0993869202</v>
      </c>
      <c r="L68">
        <f>SAM_working3!L68</f>
        <v>24413933.405149899</v>
      </c>
      <c r="M68">
        <f>SAM_working3!M68</f>
        <v>61176617.7682992</v>
      </c>
      <c r="N68">
        <f>SAM_working3!N68</f>
        <v>240758839.11907101</v>
      </c>
      <c r="O68">
        <f>SAM_working3!O68</f>
        <v>186527836.91268501</v>
      </c>
      <c r="P68">
        <f>SAM_working3!P68</f>
        <v>426662853.08796799</v>
      </c>
      <c r="Q68">
        <f>SAM_working3!Q68</f>
        <v>4282734.1164456503</v>
      </c>
      <c r="R68">
        <f>SAM_working3!R68</f>
        <v>28.9199059122985</v>
      </c>
      <c r="S68">
        <f>SAM_working3!S68</f>
        <v>21548151.078337099</v>
      </c>
      <c r="T68">
        <f>SAM_working3!T68</f>
        <v>867588.59364846803</v>
      </c>
      <c r="U68">
        <f>SAM_working3!U68</f>
        <v>8871412.2543649692</v>
      </c>
      <c r="V68">
        <f>SAM_working3!V68</f>
        <v>65274933.563995697</v>
      </c>
      <c r="W68">
        <f>SAM_working3!W68</f>
        <v>26087694.980721701</v>
      </c>
      <c r="X68">
        <f>SAM_working3!X68</f>
        <v>74955977.221369997</v>
      </c>
      <c r="Y68">
        <f>SAM_working3!Y68</f>
        <v>384093644.76184797</v>
      </c>
      <c r="Z68">
        <f>SAM_working3!Z68</f>
        <v>64204494.830768302</v>
      </c>
      <c r="AA68">
        <f>SAM_working3!AA68</f>
        <v>63374400.188723601</v>
      </c>
      <c r="AB68">
        <f>SAM_working3!AB68</f>
        <v>27904598.500925899</v>
      </c>
      <c r="AC68">
        <f>SAM_working3!AC68</f>
        <v>218604377.20436099</v>
      </c>
      <c r="AD68">
        <f>SAM_working3!AD68</f>
        <v>158069747.94245899</v>
      </c>
      <c r="AE68">
        <f>SAM_working3!AE68</f>
        <v>569206479.87926197</v>
      </c>
      <c r="AF68">
        <f>SAM_working3!AF68</f>
        <v>116473675.226128</v>
      </c>
      <c r="AG68">
        <f>SAM_working3!AG68</f>
        <v>231251038.159684</v>
      </c>
      <c r="AH68">
        <f>SAM_working3!AH68</f>
        <v>10151786.906790299</v>
      </c>
      <c r="AI68">
        <f>SAM_working3!AI68</f>
        <v>254753363.056014</v>
      </c>
      <c r="AJ68">
        <f>SAM_working3!AJ68</f>
        <v>4407057290.8062897</v>
      </c>
      <c r="AK68">
        <f>SAM_working3!AK68</f>
        <v>45266402.251020104</v>
      </c>
      <c r="AL68">
        <f>SAM_working3!AL68</f>
        <v>6818687.2755748304</v>
      </c>
      <c r="AM68">
        <f>SAM_working3!AM68</f>
        <v>149898585.67144901</v>
      </c>
      <c r="AN68">
        <f>SAM_working3!AN68</f>
        <v>144759413.93233401</v>
      </c>
      <c r="AO68">
        <f>SAM_working3!AO68</f>
        <v>38222406.267909199</v>
      </c>
      <c r="AP68">
        <f>SAM_working3!AP68</f>
        <v>30757935.244978402</v>
      </c>
      <c r="AQ68">
        <f>SAM_working3!AQ68</f>
        <v>108752663.36636101</v>
      </c>
      <c r="AR68">
        <f>SAM_working3!AR68</f>
        <v>61747030.425377302</v>
      </c>
      <c r="AS68">
        <f>SAM_working3!AS68</f>
        <v>419431417.125624</v>
      </c>
      <c r="AT68">
        <f>SAM_working3!AT68</f>
        <v>84875546.6346412</v>
      </c>
      <c r="AU68">
        <f>SAM_working3!AU68</f>
        <v>4075285.9325161302</v>
      </c>
      <c r="AV68">
        <f>SAM_working3!AV68</f>
        <v>573824.03136895294</v>
      </c>
      <c r="AW68">
        <f>SAM_working3!AW68</f>
        <v>285058374.912889</v>
      </c>
      <c r="AX68">
        <f>SAM_working3!AX68</f>
        <v>123662.364077911</v>
      </c>
      <c r="AY68">
        <f>SAM_working3!AY68</f>
        <v>1672.1065819939599</v>
      </c>
      <c r="AZ68">
        <f>SAM_working3!AZ68</f>
        <v>4408910.7253095796</v>
      </c>
      <c r="BA68">
        <f>SAM_working3!BA68</f>
        <v>129.56539187920899</v>
      </c>
      <c r="BB68">
        <f>SAM_working3!BB68</f>
        <v>15989752.429663001</v>
      </c>
      <c r="BC68">
        <f>SAM_working3!BC68</f>
        <v>199067140.02263501</v>
      </c>
      <c r="BD68">
        <f>SAM_working3!BD68</f>
        <v>48728944.121319398</v>
      </c>
      <c r="BE68">
        <f>SAM_working3!BE68</f>
        <v>297434744.81923002</v>
      </c>
      <c r="BF68">
        <f>SAM_working3!BF68</f>
        <v>355440335.78338403</v>
      </c>
      <c r="BG68">
        <f>SAM_working3!BG68</f>
        <v>2962984547.4236898</v>
      </c>
      <c r="BH68">
        <f>SAM_working3!BH68</f>
        <v>191159878.999365</v>
      </c>
      <c r="BI68">
        <f>SAM_working3!BI68</f>
        <v>101449178.07003701</v>
      </c>
      <c r="BJ68">
        <f>SAM_working3!BJ68</f>
        <v>1536974276.3195701</v>
      </c>
      <c r="BK68">
        <f>SAM_working3!BK68</f>
        <v>96710255.738944694</v>
      </c>
      <c r="BL68">
        <f>SAM_working3!BL68</f>
        <v>193370446.740073</v>
      </c>
      <c r="BM68">
        <f>SAM_working3!BM68</f>
        <v>2886642.6449963902</v>
      </c>
      <c r="BN68">
        <f>SAM_working3!BN68</f>
        <v>590963157.33941603</v>
      </c>
      <c r="BO68">
        <f>SAM_working3!BO68</f>
        <v>191382607.42276201</v>
      </c>
      <c r="BP68">
        <f>SAM_working3!BP68</f>
        <v>1752197540.91114</v>
      </c>
      <c r="BQ68">
        <f>SAM_working3!BQ68</f>
        <v>3602562573.2595</v>
      </c>
      <c r="BR68">
        <f>SAM_working3!BR68</f>
        <v>3293691671.7598</v>
      </c>
      <c r="BS68">
        <f>SAM_working3!BS68</f>
        <v>583217137.40101302</v>
      </c>
      <c r="BT68">
        <f>SAM_working3!BT68</f>
        <v>93047977.912827805</v>
      </c>
      <c r="BU68">
        <f>SAM_working3!BU68</f>
        <v>83641244.716028899</v>
      </c>
      <c r="BV68">
        <f>SAM_working3!BV68</f>
        <v>312350186.89564103</v>
      </c>
      <c r="BW68">
        <f>SAM_working3!BW68</f>
        <v>48646961.049482301</v>
      </c>
      <c r="BX68">
        <f>SAM_working3!BX68</f>
        <v>312698.00114820601</v>
      </c>
      <c r="BY68">
        <f>SAM_working3!BY68</f>
        <v>89997356.939964101</v>
      </c>
      <c r="BZ68">
        <f>SAM_working3!BZ68</f>
        <v>459387425.560642</v>
      </c>
      <c r="CA68">
        <f>SAM_working3!CA68</f>
        <v>273634.01437805902</v>
      </c>
      <c r="CB68">
        <f>SAM_working3!CB68</f>
        <v>80253490.529080704</v>
      </c>
      <c r="CC68">
        <f>SAM_working3!CC68</f>
        <v>111773040.048456</v>
      </c>
      <c r="CD68">
        <f>SAM_working3!CD68</f>
        <v>3052596749.72087</v>
      </c>
      <c r="CE68">
        <f>SAM_working3!CE68</f>
        <v>9288668.7688356992</v>
      </c>
      <c r="CF68">
        <f>SAM_working3!CF68</f>
        <v>45068013.261671104</v>
      </c>
      <c r="CG68">
        <f>SAM_working3!CG68</f>
        <v>6388845.9932798604</v>
      </c>
      <c r="CH68">
        <f>SAM_working3!CH68</f>
        <v>0</v>
      </c>
      <c r="CI68">
        <f>SAM_working3!CI68</f>
        <v>186761305.75608701</v>
      </c>
      <c r="CJ68">
        <f>SAM_working3!CJ68</f>
        <v>0</v>
      </c>
      <c r="CK68">
        <f>SAM_working3!CK68</f>
        <v>0</v>
      </c>
      <c r="CL68">
        <f>SAM_working3!CL68</f>
        <v>0</v>
      </c>
      <c r="CM68">
        <f>SAM_working3!CM68</f>
        <v>0</v>
      </c>
      <c r="CN68">
        <f>SAM_working3!CN68</f>
        <v>0</v>
      </c>
      <c r="CO68">
        <f>SAM_working3!CO68</f>
        <v>27072.099263815799</v>
      </c>
      <c r="CP68">
        <f>SAM_working3!CP68</f>
        <v>91030.054091598198</v>
      </c>
      <c r="CQ68">
        <f>SAM_working3!CQ68</f>
        <v>125236.656119508</v>
      </c>
      <c r="CR68">
        <f>SAM_working3!CR68</f>
        <v>100216.77157162099</v>
      </c>
      <c r="CS68">
        <f>SAM_working3!CS68</f>
        <v>409406.00857770402</v>
      </c>
      <c r="CT68">
        <f>SAM_working3!CT68</f>
        <v>614776.42653147795</v>
      </c>
      <c r="CU68">
        <f>SAM_working3!CU68</f>
        <v>1419481.7579815499</v>
      </c>
      <c r="CV68">
        <f>SAM_working3!CV68</f>
        <v>1053776.9023621799</v>
      </c>
      <c r="CW68">
        <f>SAM_working3!CW68</f>
        <v>8369573.7449417496</v>
      </c>
      <c r="CX68">
        <f>SAM_working3!CX68</f>
        <v>0</v>
      </c>
      <c r="CY68">
        <f>SAM_working3!CY68</f>
        <v>0</v>
      </c>
      <c r="CZ68">
        <f>SAM_working3!CZ68</f>
        <v>0</v>
      </c>
      <c r="DA68">
        <f>SAM_working3!DA68</f>
        <v>48721.543439774498</v>
      </c>
      <c r="DB68">
        <f>SAM_working3!DB68</f>
        <v>0</v>
      </c>
      <c r="DC68">
        <f>SAM_working3!DC68</f>
        <v>0</v>
      </c>
      <c r="DD68">
        <f>SAM_working3!DD68</f>
        <v>0</v>
      </c>
      <c r="DE68">
        <f>SAM_working3!DE68</f>
        <v>0</v>
      </c>
      <c r="DF68">
        <f>SAM_working3!DF68</f>
        <v>0</v>
      </c>
      <c r="DG68">
        <f>SAM_working3!DG68</f>
        <v>0</v>
      </c>
      <c r="DH68">
        <f>SAM_working3!DH68</f>
        <v>19406846138.389099</v>
      </c>
      <c r="DI68">
        <f>SAM_working3!DI68</f>
        <v>3092410783.7617602</v>
      </c>
      <c r="DJ68">
        <f t="shared" si="1"/>
        <v>52195634077.901863</v>
      </c>
    </row>
    <row r="69" spans="1:114">
      <c r="A69" t="s">
        <v>68</v>
      </c>
      <c r="B69">
        <f>SAM_working3!B69</f>
        <v>44802511.492149897</v>
      </c>
      <c r="C69">
        <f>SAM_working3!C69</f>
        <v>0</v>
      </c>
      <c r="D69">
        <f>SAM_working3!D69</f>
        <v>94199171.762634799</v>
      </c>
      <c r="E69">
        <f>SAM_working3!E69</f>
        <v>73421094.183102697</v>
      </c>
      <c r="F69">
        <f>SAM_working3!F69</f>
        <v>131763629.671147</v>
      </c>
      <c r="G69">
        <f>SAM_working3!G69</f>
        <v>76233.542777363298</v>
      </c>
      <c r="H69">
        <f>SAM_working3!H69</f>
        <v>136594.03248980001</v>
      </c>
      <c r="I69">
        <f>SAM_working3!I69</f>
        <v>1221109.26123986</v>
      </c>
      <c r="J69">
        <f>SAM_working3!J69</f>
        <v>1428269114.2474401</v>
      </c>
      <c r="K69">
        <f>SAM_working3!K69</f>
        <v>41324062.174073301</v>
      </c>
      <c r="L69">
        <f>SAM_working3!L69</f>
        <v>27189543.709838301</v>
      </c>
      <c r="M69">
        <f>SAM_working3!M69</f>
        <v>2703882707.22194</v>
      </c>
      <c r="N69">
        <f>SAM_working3!N69</f>
        <v>6234768418.7505503</v>
      </c>
      <c r="O69">
        <f>SAM_working3!O69</f>
        <v>1893254884.5592599</v>
      </c>
      <c r="P69">
        <f>SAM_working3!P69</f>
        <v>607977864.95828497</v>
      </c>
      <c r="Q69">
        <f>SAM_working3!Q69</f>
        <v>28439785.982403301</v>
      </c>
      <c r="R69">
        <f>SAM_working3!R69</f>
        <v>22211635.3698304</v>
      </c>
      <c r="S69">
        <f>SAM_working3!S69</f>
        <v>56297059.968249701</v>
      </c>
      <c r="T69">
        <f>SAM_working3!T69</f>
        <v>5832470.1314091096</v>
      </c>
      <c r="U69">
        <f>SAM_working3!U69</f>
        <v>199460802.20737699</v>
      </c>
      <c r="V69">
        <f>SAM_working3!V69</f>
        <v>208140199.357483</v>
      </c>
      <c r="W69">
        <f>SAM_working3!W69</f>
        <v>215233431.843474</v>
      </c>
      <c r="X69">
        <f>SAM_working3!X69</f>
        <v>617724732.44057095</v>
      </c>
      <c r="Y69">
        <f>SAM_working3!Y69</f>
        <v>964232125.08669603</v>
      </c>
      <c r="Z69">
        <f>SAM_working3!Z69</f>
        <v>393963126.90100098</v>
      </c>
      <c r="AA69">
        <f>SAM_working3!AA69</f>
        <v>336733060.748321</v>
      </c>
      <c r="AB69">
        <f>SAM_working3!AB69</f>
        <v>146997726.46915299</v>
      </c>
      <c r="AC69">
        <f>SAM_working3!AC69</f>
        <v>1689459939.43681</v>
      </c>
      <c r="AD69">
        <f>SAM_working3!AD69</f>
        <v>3061457361.3664799</v>
      </c>
      <c r="AE69">
        <f>SAM_working3!AE69</f>
        <v>3511494718.9785099</v>
      </c>
      <c r="AF69">
        <f>SAM_working3!AF69</f>
        <v>286557426.83481997</v>
      </c>
      <c r="AG69">
        <f>SAM_working3!AG69</f>
        <v>1563475809.03409</v>
      </c>
      <c r="AH69">
        <f>SAM_working3!AH69</f>
        <v>296354555.42362899</v>
      </c>
      <c r="AI69">
        <f>SAM_working3!AI69</f>
        <v>947660686.70662999</v>
      </c>
      <c r="AJ69">
        <f>SAM_working3!AJ69</f>
        <v>20577775443.9492</v>
      </c>
      <c r="AK69">
        <f>SAM_working3!AK69</f>
        <v>2159290579.1886501</v>
      </c>
      <c r="AL69">
        <f>SAM_working3!AL69</f>
        <v>122810434.827815</v>
      </c>
      <c r="AM69">
        <f>SAM_working3!AM69</f>
        <v>306886382.16959399</v>
      </c>
      <c r="AN69">
        <f>SAM_working3!AN69</f>
        <v>1197861809.6863899</v>
      </c>
      <c r="AO69">
        <f>SAM_working3!AO69</f>
        <v>610736449.74447894</v>
      </c>
      <c r="AP69">
        <f>SAM_working3!AP69</f>
        <v>240794737.33061299</v>
      </c>
      <c r="AQ69">
        <f>SAM_working3!AQ69</f>
        <v>1054926220.04585</v>
      </c>
      <c r="AR69">
        <f>SAM_working3!AR69</f>
        <v>1013271925.76318</v>
      </c>
      <c r="AS69">
        <f>SAM_working3!AS69</f>
        <v>799376228.83017099</v>
      </c>
      <c r="AT69">
        <f>SAM_working3!AT69</f>
        <v>356937040.31301302</v>
      </c>
      <c r="AU69">
        <f>SAM_working3!AU69</f>
        <v>171459934.494445</v>
      </c>
      <c r="AV69">
        <f>SAM_working3!AV69</f>
        <v>133925006.830045</v>
      </c>
      <c r="AW69">
        <f>SAM_working3!AW69</f>
        <v>527993683.56492001</v>
      </c>
      <c r="AX69">
        <f>SAM_working3!AX69</f>
        <v>561178048.13030899</v>
      </c>
      <c r="AY69">
        <f>SAM_working3!AY69</f>
        <v>87758247.817744702</v>
      </c>
      <c r="AZ69">
        <f>SAM_working3!AZ69</f>
        <v>98205806.056680202</v>
      </c>
      <c r="BA69">
        <f>SAM_working3!BA69</f>
        <v>23295933.730599299</v>
      </c>
      <c r="BB69">
        <f>SAM_working3!BB69</f>
        <v>286077993.87497902</v>
      </c>
      <c r="BC69">
        <f>SAM_working3!BC69</f>
        <v>4038237369.6628399</v>
      </c>
      <c r="BD69">
        <f>SAM_working3!BD69</f>
        <v>2182614837.0999699</v>
      </c>
      <c r="BE69">
        <f>SAM_working3!BE69</f>
        <v>1528615052.40396</v>
      </c>
      <c r="BF69">
        <f>SAM_working3!BF69</f>
        <v>3684928988.6856699</v>
      </c>
      <c r="BG69">
        <f>SAM_working3!BG69</f>
        <v>5281379920.5283804</v>
      </c>
      <c r="BH69">
        <f>SAM_working3!BH69</f>
        <v>15876637405.017799</v>
      </c>
      <c r="BI69">
        <f>SAM_working3!BI69</f>
        <v>3319979380.31916</v>
      </c>
      <c r="BJ69">
        <f>SAM_working3!BJ69</f>
        <v>9692658521.3397293</v>
      </c>
      <c r="BK69">
        <f>SAM_working3!BK69</f>
        <v>2733659131.2486801</v>
      </c>
      <c r="BL69">
        <f>SAM_working3!BL69</f>
        <v>3877612661.41751</v>
      </c>
      <c r="BM69">
        <f>SAM_working3!BM69</f>
        <v>637957160.47771096</v>
      </c>
      <c r="BN69">
        <f>SAM_working3!BN69</f>
        <v>10913977856.485001</v>
      </c>
      <c r="BO69">
        <f>SAM_working3!BO69</f>
        <v>744319769.91609895</v>
      </c>
      <c r="BP69">
        <f>SAM_working3!BP69</f>
        <v>1409830718.6484699</v>
      </c>
      <c r="BQ69">
        <f>SAM_working3!BQ69</f>
        <v>56521383754.132599</v>
      </c>
      <c r="BR69">
        <f>SAM_working3!BR69</f>
        <v>7390205809.9147902</v>
      </c>
      <c r="BS69">
        <f>SAM_working3!BS69</f>
        <v>7537197052.6137896</v>
      </c>
      <c r="BT69">
        <f>SAM_working3!BT69</f>
        <v>489179621.20180798</v>
      </c>
      <c r="BU69">
        <f>SAM_working3!BU69</f>
        <v>1511965747.3550401</v>
      </c>
      <c r="BV69">
        <f>SAM_working3!BV69</f>
        <v>5327167260.5332403</v>
      </c>
      <c r="BW69">
        <f>SAM_working3!BW69</f>
        <v>5638793676.5563498</v>
      </c>
      <c r="BX69">
        <f>SAM_working3!BX69</f>
        <v>1266793034.0527799</v>
      </c>
      <c r="BY69">
        <f>SAM_working3!BY69</f>
        <v>1192660550.4741001</v>
      </c>
      <c r="BZ69">
        <f>SAM_working3!BZ69</f>
        <v>3874603336.6188698</v>
      </c>
      <c r="CA69">
        <f>SAM_working3!CA69</f>
        <v>139848322.41644999</v>
      </c>
      <c r="CB69">
        <f>SAM_working3!CB69</f>
        <v>1764592190.3374901</v>
      </c>
      <c r="CC69">
        <f>SAM_working3!CC69</f>
        <v>1213946165.69912</v>
      </c>
      <c r="CD69">
        <f>SAM_working3!CD69</f>
        <v>5151943103.13311</v>
      </c>
      <c r="CE69">
        <f>SAM_working3!CE69</f>
        <v>1584868460.53338</v>
      </c>
      <c r="CF69">
        <f>SAM_working3!CF69</f>
        <v>2160977401.9226499</v>
      </c>
      <c r="CG69">
        <f>SAM_working3!CG69</f>
        <v>2926121760.9463902</v>
      </c>
      <c r="CH69">
        <f>SAM_working3!CH69</f>
        <v>0</v>
      </c>
      <c r="CI69">
        <f>SAM_working3!CI69</f>
        <v>4960822306.9379797</v>
      </c>
      <c r="CJ69">
        <f>SAM_working3!CJ69</f>
        <v>0</v>
      </c>
      <c r="CK69">
        <f>SAM_working3!CK69</f>
        <v>0</v>
      </c>
      <c r="CL69">
        <f>SAM_working3!CL69</f>
        <v>0</v>
      </c>
      <c r="CM69">
        <f>SAM_working3!CM69</f>
        <v>0</v>
      </c>
      <c r="CN69">
        <f>SAM_working3!CN69</f>
        <v>0</v>
      </c>
      <c r="CO69">
        <f>SAM_working3!CO69</f>
        <v>1104249748.1031001</v>
      </c>
      <c r="CP69">
        <f>SAM_working3!CP69</f>
        <v>1533326452.6640699</v>
      </c>
      <c r="CQ69">
        <f>SAM_working3!CQ69</f>
        <v>1364477218.0373001</v>
      </c>
      <c r="CR69">
        <f>SAM_working3!CR69</f>
        <v>1320645064.3441999</v>
      </c>
      <c r="CS69">
        <f>SAM_working3!CS69</f>
        <v>3247829328.0983</v>
      </c>
      <c r="CT69">
        <f>SAM_working3!CT69</f>
        <v>3847113253.29316</v>
      </c>
      <c r="CU69">
        <f>SAM_working3!CU69</f>
        <v>7379289595.9618301</v>
      </c>
      <c r="CV69">
        <f>SAM_working3!CV69</f>
        <v>5883081371.06493</v>
      </c>
      <c r="CW69">
        <f>SAM_working3!CW69</f>
        <v>16832973778.348101</v>
      </c>
      <c r="CX69">
        <f>SAM_working3!CX69</f>
        <v>652041138.21725094</v>
      </c>
      <c r="CY69">
        <f>SAM_working3!CY69</f>
        <v>6251923529.20961</v>
      </c>
      <c r="CZ69">
        <f>SAM_working3!CZ69</f>
        <v>28907303015.3937</v>
      </c>
      <c r="DA69">
        <f>SAM_working3!DA69</f>
        <v>15881167297.6747</v>
      </c>
      <c r="DB69">
        <f>SAM_working3!DB69</f>
        <v>1709236794.5996799</v>
      </c>
      <c r="DC69">
        <f>SAM_working3!DC69</f>
        <v>4518458505.0247097</v>
      </c>
      <c r="DD69">
        <f>SAM_working3!DD69</f>
        <v>18881913055.5751</v>
      </c>
      <c r="DE69">
        <f>SAM_working3!DE69</f>
        <v>0</v>
      </c>
      <c r="DF69">
        <f>SAM_working3!DF69</f>
        <v>45095365969.081299</v>
      </c>
      <c r="DG69">
        <f>SAM_working3!DG69</f>
        <v>663917.56652635999</v>
      </c>
      <c r="DH69">
        <f>SAM_working3!DH69</f>
        <v>109905351256.203</v>
      </c>
      <c r="DI69">
        <f>SAM_working3!DI69</f>
        <v>176243711709.10999</v>
      </c>
      <c r="DJ69">
        <f t="shared" si="1"/>
        <v>685300175826.40381</v>
      </c>
    </row>
    <row r="70" spans="1:114">
      <c r="A70" t="s">
        <v>69</v>
      </c>
      <c r="B70">
        <f>SAM_working3!B70</f>
        <v>0</v>
      </c>
      <c r="C70">
        <f>SAM_working3!C70</f>
        <v>0</v>
      </c>
      <c r="D70">
        <f>SAM_working3!D70</f>
        <v>0</v>
      </c>
      <c r="E70">
        <f>SAM_working3!E70</f>
        <v>0</v>
      </c>
      <c r="F70">
        <f>SAM_working3!F70</f>
        <v>0</v>
      </c>
      <c r="G70">
        <f>SAM_working3!G70</f>
        <v>0</v>
      </c>
      <c r="H70">
        <f>SAM_working3!H70</f>
        <v>0</v>
      </c>
      <c r="I70">
        <f>SAM_working3!I70</f>
        <v>0</v>
      </c>
      <c r="J70">
        <f>SAM_working3!J70</f>
        <v>954810461.04448998</v>
      </c>
      <c r="K70">
        <f>SAM_working3!K70</f>
        <v>146958385.46809599</v>
      </c>
      <c r="L70">
        <f>SAM_working3!L70</f>
        <v>79362673.783078</v>
      </c>
      <c r="M70">
        <f>SAM_working3!M70</f>
        <v>0</v>
      </c>
      <c r="N70">
        <f>SAM_working3!N70</f>
        <v>1813878792.6449001</v>
      </c>
      <c r="O70">
        <f>SAM_working3!O70</f>
        <v>3505928321.9973698</v>
      </c>
      <c r="P70">
        <f>SAM_working3!P70</f>
        <v>387106959.33419001</v>
      </c>
      <c r="Q70">
        <f>SAM_working3!Q70</f>
        <v>56853626.77121</v>
      </c>
      <c r="R70">
        <f>SAM_working3!R70</f>
        <v>5608732.82684658</v>
      </c>
      <c r="S70">
        <f>SAM_working3!S70</f>
        <v>107009400.41677199</v>
      </c>
      <c r="T70">
        <f>SAM_working3!T70</f>
        <v>3003525.7997584199</v>
      </c>
      <c r="U70">
        <f>SAM_working3!U70</f>
        <v>47961219.189971901</v>
      </c>
      <c r="V70">
        <f>SAM_working3!V70</f>
        <v>128182207.662907</v>
      </c>
      <c r="W70">
        <f>SAM_working3!W70</f>
        <v>39275589.0783443</v>
      </c>
      <c r="X70">
        <f>SAM_working3!X70</f>
        <v>440692195.09144998</v>
      </c>
      <c r="Y70">
        <f>SAM_working3!Y70</f>
        <v>3388934120.3937802</v>
      </c>
      <c r="Z70">
        <f>SAM_working3!Z70</f>
        <v>154443660.95912799</v>
      </c>
      <c r="AA70">
        <f>SAM_working3!AA70</f>
        <v>322811070.38300699</v>
      </c>
      <c r="AB70">
        <f>SAM_working3!AB70</f>
        <v>66657202.0244743</v>
      </c>
      <c r="AC70">
        <f>SAM_working3!AC70</f>
        <v>608100755.38806498</v>
      </c>
      <c r="AD70">
        <f>SAM_working3!AD70</f>
        <v>1495741831.55461</v>
      </c>
      <c r="AE70">
        <f>SAM_working3!AE70</f>
        <v>4727447305.8334999</v>
      </c>
      <c r="AF70">
        <f>SAM_working3!AF70</f>
        <v>380875730.96245301</v>
      </c>
      <c r="AG70">
        <f>SAM_working3!AG70</f>
        <v>2018448489.31899</v>
      </c>
      <c r="AH70">
        <f>SAM_working3!AH70</f>
        <v>59218337.8616549</v>
      </c>
      <c r="AI70">
        <f>SAM_working3!AI70</f>
        <v>770141559.23395097</v>
      </c>
      <c r="AJ70">
        <f>SAM_working3!AJ70</f>
        <v>14982995576.372299</v>
      </c>
      <c r="AK70">
        <f>SAM_working3!AK70</f>
        <v>134515384.42239499</v>
      </c>
      <c r="AL70">
        <f>SAM_working3!AL70</f>
        <v>41279265.772061303</v>
      </c>
      <c r="AM70">
        <f>SAM_working3!AM70</f>
        <v>15373301.5093529</v>
      </c>
      <c r="AN70">
        <f>SAM_working3!AN70</f>
        <v>273718409.70797598</v>
      </c>
      <c r="AO70">
        <f>SAM_working3!AO70</f>
        <v>29421506.914012302</v>
      </c>
      <c r="AP70">
        <f>SAM_working3!AP70</f>
        <v>4399916.9532063501</v>
      </c>
      <c r="AQ70">
        <f>SAM_working3!AQ70</f>
        <v>2300807238.1472602</v>
      </c>
      <c r="AR70">
        <f>SAM_working3!AR70</f>
        <v>402813930.72529602</v>
      </c>
      <c r="AS70">
        <f>SAM_working3!AS70</f>
        <v>899786887.58319795</v>
      </c>
      <c r="AT70">
        <f>SAM_working3!AT70</f>
        <v>462914154.69777203</v>
      </c>
      <c r="AU70">
        <f>SAM_working3!AU70</f>
        <v>0</v>
      </c>
      <c r="AV70">
        <f>SAM_working3!AV70</f>
        <v>138198053.26705</v>
      </c>
      <c r="AW70">
        <f>SAM_working3!AW70</f>
        <v>742767957.34345698</v>
      </c>
      <c r="AX70">
        <f>SAM_working3!AX70</f>
        <v>49400793.1380319</v>
      </c>
      <c r="AY70">
        <f>SAM_working3!AY70</f>
        <v>0</v>
      </c>
      <c r="AZ70">
        <f>SAM_working3!AZ70</f>
        <v>153800693.112775</v>
      </c>
      <c r="BA70">
        <f>SAM_working3!BA70</f>
        <v>120929083.68758</v>
      </c>
      <c r="BB70">
        <f>SAM_working3!BB70</f>
        <v>220823256.113408</v>
      </c>
      <c r="BC70">
        <f>SAM_working3!BC70</f>
        <v>331364238.70375699</v>
      </c>
      <c r="BD70">
        <f>SAM_working3!BD70</f>
        <v>92819872.995533302</v>
      </c>
      <c r="BE70">
        <f>SAM_working3!BE70</f>
        <v>392799757.04756701</v>
      </c>
      <c r="BF70">
        <f>SAM_working3!BF70</f>
        <v>60925306.048748396</v>
      </c>
      <c r="BG70">
        <f>SAM_working3!BG70</f>
        <v>619409539.16495597</v>
      </c>
      <c r="BH70">
        <f>SAM_working3!BH70</f>
        <v>11970678.1212238</v>
      </c>
      <c r="BI70">
        <f>SAM_working3!BI70</f>
        <v>215670237.466663</v>
      </c>
      <c r="BJ70">
        <f>SAM_working3!BJ70</f>
        <v>2520047227.7299399</v>
      </c>
      <c r="BK70">
        <f>SAM_working3!BK70</f>
        <v>572725726.36330903</v>
      </c>
      <c r="BL70">
        <f>SAM_working3!BL70</f>
        <v>621604532.31818998</v>
      </c>
      <c r="BM70">
        <f>SAM_working3!BM70</f>
        <v>148037429.71580899</v>
      </c>
      <c r="BN70">
        <f>SAM_working3!BN70</f>
        <v>1562034279.0039899</v>
      </c>
      <c r="BO70">
        <f>SAM_working3!BO70</f>
        <v>1889836644.6538701</v>
      </c>
      <c r="BP70">
        <f>SAM_working3!BP70</f>
        <v>487274554.43612999</v>
      </c>
      <c r="BQ70">
        <f>SAM_working3!BQ70</f>
        <v>6500397889.2403803</v>
      </c>
      <c r="BR70">
        <f>SAM_working3!BR70</f>
        <v>0</v>
      </c>
      <c r="BS70">
        <f>SAM_working3!BS70</f>
        <v>3030705915.7532401</v>
      </c>
      <c r="BT70">
        <f>SAM_working3!BT70</f>
        <v>497166739.96106303</v>
      </c>
      <c r="BU70">
        <f>SAM_working3!BU70</f>
        <v>952755364.10594499</v>
      </c>
      <c r="BV70">
        <f>SAM_working3!BV70</f>
        <v>8747480908.1125908</v>
      </c>
      <c r="BW70">
        <f>SAM_working3!BW70</f>
        <v>1201716509.3954501</v>
      </c>
      <c r="BX70">
        <f>SAM_working3!BX70</f>
        <v>929370638.55288506</v>
      </c>
      <c r="BY70">
        <f>SAM_working3!BY70</f>
        <v>1314856847.5197201</v>
      </c>
      <c r="BZ70">
        <f>SAM_working3!BZ70</f>
        <v>1146208953.0030799</v>
      </c>
      <c r="CA70">
        <f>SAM_working3!CA70</f>
        <v>3834111.28566272</v>
      </c>
      <c r="CB70">
        <f>SAM_working3!CB70</f>
        <v>384507590.17368698</v>
      </c>
      <c r="CC70">
        <f>SAM_working3!CC70</f>
        <v>828978515.45085597</v>
      </c>
      <c r="CD70">
        <f>SAM_working3!CD70</f>
        <v>10922900218.424</v>
      </c>
      <c r="CE70">
        <f>SAM_working3!CE70</f>
        <v>1355187750.4500401</v>
      </c>
      <c r="CF70">
        <f>SAM_working3!CF70</f>
        <v>718039421.170228</v>
      </c>
      <c r="CG70">
        <f>SAM_working3!CG70</f>
        <v>0</v>
      </c>
      <c r="CH70">
        <f>SAM_working3!CH70</f>
        <v>0</v>
      </c>
      <c r="CI70">
        <f>SAM_working3!CI70</f>
        <v>0</v>
      </c>
      <c r="CJ70">
        <f>SAM_working3!CJ70</f>
        <v>0</v>
      </c>
      <c r="CK70">
        <f>SAM_working3!CK70</f>
        <v>0</v>
      </c>
      <c r="CL70">
        <f>SAM_working3!CL70</f>
        <v>0</v>
      </c>
      <c r="CM70">
        <f>SAM_working3!CM70</f>
        <v>0</v>
      </c>
      <c r="CN70">
        <f>SAM_working3!CN70</f>
        <v>0</v>
      </c>
      <c r="CO70">
        <f>SAM_working3!CO70</f>
        <v>0</v>
      </c>
      <c r="CP70">
        <f>SAM_working3!CP70</f>
        <v>0</v>
      </c>
      <c r="CQ70">
        <f>SAM_working3!CQ70</f>
        <v>0</v>
      </c>
      <c r="CR70">
        <f>SAM_working3!CR70</f>
        <v>0</v>
      </c>
      <c r="CS70">
        <f>SAM_working3!CS70</f>
        <v>0</v>
      </c>
      <c r="CT70">
        <f>SAM_working3!CT70</f>
        <v>0</v>
      </c>
      <c r="CU70">
        <f>SAM_working3!CU70</f>
        <v>0</v>
      </c>
      <c r="CV70">
        <f>SAM_working3!CV70</f>
        <v>0</v>
      </c>
      <c r="CW70">
        <f>SAM_working3!CW70</f>
        <v>0</v>
      </c>
      <c r="CX70">
        <f>SAM_working3!CX70</f>
        <v>0</v>
      </c>
      <c r="CY70">
        <f>SAM_working3!CY70</f>
        <v>0</v>
      </c>
      <c r="CZ70">
        <f>SAM_working3!CZ70</f>
        <v>0</v>
      </c>
      <c r="DA70">
        <f>SAM_working3!DA70</f>
        <v>0</v>
      </c>
      <c r="DB70">
        <f>SAM_working3!DB70</f>
        <v>0</v>
      </c>
      <c r="DC70">
        <f>SAM_working3!DC70</f>
        <v>0</v>
      </c>
      <c r="DD70">
        <f>SAM_working3!DD70</f>
        <v>0</v>
      </c>
      <c r="DE70">
        <f>SAM_working3!DE70</f>
        <v>0</v>
      </c>
      <c r="DF70">
        <f>SAM_working3!DF70</f>
        <v>0</v>
      </c>
      <c r="DG70">
        <f>SAM_working3!DG70</f>
        <v>0</v>
      </c>
      <c r="DH70">
        <f>SAM_working3!DH70</f>
        <v>618202840.86657095</v>
      </c>
      <c r="DI70">
        <f>SAM_working3!DI70</f>
        <v>21959196009.479198</v>
      </c>
      <c r="DJ70">
        <f t="shared" si="1"/>
        <v>113321423811.20442</v>
      </c>
    </row>
    <row r="71" spans="1:114">
      <c r="A71" t="s">
        <v>70</v>
      </c>
      <c r="B71">
        <f>SAM_working3!B71</f>
        <v>29947682.045727</v>
      </c>
      <c r="C71">
        <f>SAM_working3!C71</f>
        <v>0</v>
      </c>
      <c r="D71">
        <f>SAM_working3!D71</f>
        <v>52484432.656303003</v>
      </c>
      <c r="E71">
        <f>SAM_working3!E71</f>
        <v>53746108.270326599</v>
      </c>
      <c r="F71">
        <f>SAM_working3!F71</f>
        <v>19392227.107229099</v>
      </c>
      <c r="G71">
        <f>SAM_working3!G71</f>
        <v>16187.084732450599</v>
      </c>
      <c r="H71">
        <f>SAM_working3!H71</f>
        <v>10391.6468179811</v>
      </c>
      <c r="I71">
        <f>SAM_working3!I71</f>
        <v>140395.75245103301</v>
      </c>
      <c r="J71">
        <f>SAM_working3!J71</f>
        <v>34770197.527401298</v>
      </c>
      <c r="K71">
        <f>SAM_working3!K71</f>
        <v>18463628.215065699</v>
      </c>
      <c r="L71">
        <f>SAM_working3!L71</f>
        <v>28820287.3798289</v>
      </c>
      <c r="M71">
        <f>SAM_working3!M71</f>
        <v>1192940921.3973999</v>
      </c>
      <c r="N71">
        <f>SAM_working3!N71</f>
        <v>1696387803.07792</v>
      </c>
      <c r="O71">
        <f>SAM_working3!O71</f>
        <v>527115054.87042499</v>
      </c>
      <c r="P71">
        <f>SAM_working3!P71</f>
        <v>115543852.43872701</v>
      </c>
      <c r="Q71">
        <f>SAM_working3!Q71</f>
        <v>11924499.145874601</v>
      </c>
      <c r="R71">
        <f>SAM_working3!R71</f>
        <v>5087094.6768024601</v>
      </c>
      <c r="S71">
        <f>SAM_working3!S71</f>
        <v>228836840.27046701</v>
      </c>
      <c r="T71">
        <f>SAM_working3!T71</f>
        <v>1050775.36457099</v>
      </c>
      <c r="U71">
        <f>SAM_working3!U71</f>
        <v>74233446.072582707</v>
      </c>
      <c r="V71">
        <f>SAM_working3!V71</f>
        <v>127744182.518346</v>
      </c>
      <c r="W71">
        <f>SAM_working3!W71</f>
        <v>266910703.24769899</v>
      </c>
      <c r="X71">
        <f>SAM_working3!X71</f>
        <v>360272607.68200701</v>
      </c>
      <c r="Y71">
        <f>SAM_working3!Y71</f>
        <v>423679266.80515897</v>
      </c>
      <c r="Z71">
        <f>SAM_working3!Z71</f>
        <v>164221839.015338</v>
      </c>
      <c r="AA71">
        <f>SAM_working3!AA71</f>
        <v>154763416.50500801</v>
      </c>
      <c r="AB71">
        <f>SAM_working3!AB71</f>
        <v>207818481.75988701</v>
      </c>
      <c r="AC71">
        <f>SAM_working3!AC71</f>
        <v>1074791131.22365</v>
      </c>
      <c r="AD71">
        <f>SAM_working3!AD71</f>
        <v>259435584.394301</v>
      </c>
      <c r="AE71">
        <f>SAM_working3!AE71</f>
        <v>1326876854.1551001</v>
      </c>
      <c r="AF71">
        <f>SAM_working3!AF71</f>
        <v>87854772.329838797</v>
      </c>
      <c r="AG71">
        <f>SAM_working3!AG71</f>
        <v>1906086064.9871099</v>
      </c>
      <c r="AH71">
        <f>SAM_working3!AH71</f>
        <v>47916290.207940601</v>
      </c>
      <c r="AI71">
        <f>SAM_working3!AI71</f>
        <v>365258606.71997797</v>
      </c>
      <c r="AJ71">
        <f>SAM_working3!AJ71</f>
        <v>9121817420.8012791</v>
      </c>
      <c r="AK71">
        <f>SAM_working3!AK71</f>
        <v>495275371.76292902</v>
      </c>
      <c r="AL71">
        <f>SAM_working3!AL71</f>
        <v>32157960.549263701</v>
      </c>
      <c r="AM71">
        <f>SAM_working3!AM71</f>
        <v>131893724.68972</v>
      </c>
      <c r="AN71">
        <f>SAM_working3!AN71</f>
        <v>337518819.05672902</v>
      </c>
      <c r="AO71">
        <f>SAM_working3!AO71</f>
        <v>222090897.815855</v>
      </c>
      <c r="AP71">
        <f>SAM_working3!AP71</f>
        <v>155479778.504839</v>
      </c>
      <c r="AQ71">
        <f>SAM_working3!AQ71</f>
        <v>254967611.81968501</v>
      </c>
      <c r="AR71">
        <f>SAM_working3!AR71</f>
        <v>269778224.27663499</v>
      </c>
      <c r="AS71">
        <f>SAM_working3!AS71</f>
        <v>462347430.66659403</v>
      </c>
      <c r="AT71">
        <f>SAM_working3!AT71</f>
        <v>564156234.13444102</v>
      </c>
      <c r="AU71">
        <f>SAM_working3!AU71</f>
        <v>52372610.637125999</v>
      </c>
      <c r="AV71">
        <f>SAM_working3!AV71</f>
        <v>472266818.83842999</v>
      </c>
      <c r="AW71">
        <f>SAM_working3!AW71</f>
        <v>1451754667.9253199</v>
      </c>
      <c r="AX71">
        <f>SAM_working3!AX71</f>
        <v>1811211418.0071499</v>
      </c>
      <c r="AY71">
        <f>SAM_working3!AY71</f>
        <v>126774360.518526</v>
      </c>
      <c r="AZ71">
        <f>SAM_working3!AZ71</f>
        <v>290848974.174842</v>
      </c>
      <c r="BA71">
        <f>SAM_working3!BA71</f>
        <v>60694524.897701703</v>
      </c>
      <c r="BB71">
        <f>SAM_working3!BB71</f>
        <v>648073450.68486297</v>
      </c>
      <c r="BC71">
        <f>SAM_working3!BC71</f>
        <v>2165714562.00245</v>
      </c>
      <c r="BD71">
        <f>SAM_working3!BD71</f>
        <v>460030793.61273599</v>
      </c>
      <c r="BE71">
        <f>SAM_working3!BE71</f>
        <v>332715797.68813503</v>
      </c>
      <c r="BF71">
        <f>SAM_working3!BF71</f>
        <v>2473334741.81675</v>
      </c>
      <c r="BG71">
        <f>SAM_working3!BG71</f>
        <v>2084970306.4370401</v>
      </c>
      <c r="BH71">
        <f>SAM_working3!BH71</f>
        <v>5309069584.7191</v>
      </c>
      <c r="BI71">
        <f>SAM_working3!BI71</f>
        <v>822310812.33152294</v>
      </c>
      <c r="BJ71">
        <f>SAM_working3!BJ71</f>
        <v>2392561318.1943498</v>
      </c>
      <c r="BK71">
        <f>SAM_working3!BK71</f>
        <v>881545951.63780999</v>
      </c>
      <c r="BL71">
        <f>SAM_working3!BL71</f>
        <v>837290102.95416796</v>
      </c>
      <c r="BM71">
        <f>SAM_working3!BM71</f>
        <v>29178070.316919599</v>
      </c>
      <c r="BN71">
        <f>SAM_working3!BN71</f>
        <v>20327578986.015701</v>
      </c>
      <c r="BO71">
        <f>SAM_working3!BO71</f>
        <v>782919026.85767996</v>
      </c>
      <c r="BP71">
        <f>SAM_working3!BP71</f>
        <v>4998779213.7614002</v>
      </c>
      <c r="BQ71">
        <f>SAM_working3!BQ71</f>
        <v>19444227409.763302</v>
      </c>
      <c r="BR71">
        <f>SAM_working3!BR71</f>
        <v>1891779676.51366</v>
      </c>
      <c r="BS71">
        <f>SAM_working3!BS71</f>
        <v>7594515388.3249903</v>
      </c>
      <c r="BT71">
        <f>SAM_working3!BT71</f>
        <v>646164717.96239495</v>
      </c>
      <c r="BU71">
        <f>SAM_working3!BU71</f>
        <v>928641116.26744199</v>
      </c>
      <c r="BV71">
        <f>SAM_working3!BV71</f>
        <v>4185239854.3998299</v>
      </c>
      <c r="BW71">
        <f>SAM_working3!BW71</f>
        <v>3616512305.9014101</v>
      </c>
      <c r="BX71">
        <f>SAM_working3!BX71</f>
        <v>1029067090.10662</v>
      </c>
      <c r="BY71">
        <f>SAM_working3!BY71</f>
        <v>819054769.91066003</v>
      </c>
      <c r="BZ71">
        <f>SAM_working3!BZ71</f>
        <v>1832426591.2572701</v>
      </c>
      <c r="CA71">
        <f>SAM_working3!CA71</f>
        <v>43723257.389497198</v>
      </c>
      <c r="CB71">
        <f>SAM_working3!CB71</f>
        <v>549495374.41159594</v>
      </c>
      <c r="CC71">
        <f>SAM_working3!CC71</f>
        <v>541939115.17352903</v>
      </c>
      <c r="CD71">
        <f>SAM_working3!CD71</f>
        <v>1980199578.8129399</v>
      </c>
      <c r="CE71">
        <f>SAM_working3!CE71</f>
        <v>1252687944.47892</v>
      </c>
      <c r="CF71">
        <f>SAM_working3!CF71</f>
        <v>722062698.13235903</v>
      </c>
      <c r="CG71">
        <f>SAM_working3!CG71</f>
        <v>1198749028.2427599</v>
      </c>
      <c r="CH71">
        <f>SAM_working3!CH71</f>
        <v>0</v>
      </c>
      <c r="CI71">
        <f>SAM_working3!CI71</f>
        <v>2297904161.2227602</v>
      </c>
      <c r="CJ71">
        <f>SAM_working3!CJ71</f>
        <v>0</v>
      </c>
      <c r="CK71">
        <f>SAM_working3!CK71</f>
        <v>0</v>
      </c>
      <c r="CL71">
        <f>SAM_working3!CL71</f>
        <v>0</v>
      </c>
      <c r="CM71">
        <f>SAM_working3!CM71</f>
        <v>0</v>
      </c>
      <c r="CN71">
        <f>SAM_working3!CN71</f>
        <v>0</v>
      </c>
      <c r="CO71">
        <f>SAM_working3!CO71</f>
        <v>364465860.81288999</v>
      </c>
      <c r="CP71">
        <f>SAM_working3!CP71</f>
        <v>515638578.17452902</v>
      </c>
      <c r="CQ71">
        <f>SAM_working3!CQ71</f>
        <v>445489690.82533699</v>
      </c>
      <c r="CR71">
        <f>SAM_working3!CR71</f>
        <v>489742929.49866402</v>
      </c>
      <c r="CS71">
        <f>SAM_working3!CS71</f>
        <v>1121423316.69594</v>
      </c>
      <c r="CT71">
        <f>SAM_working3!CT71</f>
        <v>1590506155.6887</v>
      </c>
      <c r="CU71">
        <f>SAM_working3!CU71</f>
        <v>2580720822.1398001</v>
      </c>
      <c r="CV71">
        <f>SAM_working3!CV71</f>
        <v>4103288168.11339</v>
      </c>
      <c r="CW71">
        <f>SAM_working3!CW71</f>
        <v>5385489456.4775105</v>
      </c>
      <c r="CX71">
        <f>SAM_working3!CX71</f>
        <v>463935584.40245998</v>
      </c>
      <c r="CY71">
        <f>SAM_working3!CY71</f>
        <v>1616674923.92031</v>
      </c>
      <c r="CZ71">
        <f>SAM_working3!CZ71</f>
        <v>306082596.238235</v>
      </c>
      <c r="DA71">
        <f>SAM_working3!DA71</f>
        <v>10969974149.3846</v>
      </c>
      <c r="DB71">
        <f>SAM_working3!DB71</f>
        <v>699305837.67758906</v>
      </c>
      <c r="DC71">
        <f>SAM_working3!DC71</f>
        <v>1361090408.9991701</v>
      </c>
      <c r="DD71">
        <f>SAM_working3!DD71</f>
        <v>199697548.31093499</v>
      </c>
      <c r="DE71">
        <f>SAM_working3!DE71</f>
        <v>0</v>
      </c>
      <c r="DF71">
        <f>SAM_working3!DF71</f>
        <v>481355234.30103999</v>
      </c>
      <c r="DG71">
        <f>SAM_working3!DG71</f>
        <v>0</v>
      </c>
      <c r="DH71">
        <f>SAM_working3!DH71</f>
        <v>1475876801.36534</v>
      </c>
      <c r="DI71">
        <f>SAM_working3!DI71</f>
        <v>12438971682.6996</v>
      </c>
      <c r="DJ71">
        <f t="shared" si="1"/>
        <v>168908141018.65765</v>
      </c>
    </row>
    <row r="72" spans="1:114">
      <c r="A72" t="s">
        <v>71</v>
      </c>
      <c r="B72">
        <f>SAM_working3!B72</f>
        <v>5063848.8524397304</v>
      </c>
      <c r="C72">
        <f>SAM_working3!C72</f>
        <v>0</v>
      </c>
      <c r="D72">
        <f>SAM_working3!D72</f>
        <v>5773433.4925548201</v>
      </c>
      <c r="E72">
        <f>SAM_working3!E72</f>
        <v>5116876.7112378897</v>
      </c>
      <c r="F72">
        <f>SAM_working3!F72</f>
        <v>11835785.0001981</v>
      </c>
      <c r="G72">
        <f>SAM_working3!G72</f>
        <v>9.1243460354139501</v>
      </c>
      <c r="H72">
        <f>SAM_working3!H72</f>
        <v>3593.7858604796802</v>
      </c>
      <c r="I72">
        <f>SAM_working3!I72</f>
        <v>9535.7722747868193</v>
      </c>
      <c r="J72">
        <f>SAM_working3!J72</f>
        <v>16030864.9601708</v>
      </c>
      <c r="K72">
        <f>SAM_working3!K72</f>
        <v>2094466.7975117399</v>
      </c>
      <c r="L72">
        <f>SAM_working3!L72</f>
        <v>1739850.0739040901</v>
      </c>
      <c r="M72">
        <f>SAM_working3!M72</f>
        <v>46535982.694130197</v>
      </c>
      <c r="N72">
        <f>SAM_working3!N72</f>
        <v>254212701.99993399</v>
      </c>
      <c r="O72">
        <f>SAM_working3!O72</f>
        <v>112046617.303562</v>
      </c>
      <c r="P72">
        <f>SAM_working3!P72</f>
        <v>27920174.664705899</v>
      </c>
      <c r="Q72">
        <f>SAM_working3!Q72</f>
        <v>2880645.2867210899</v>
      </c>
      <c r="R72">
        <f>SAM_working3!R72</f>
        <v>1176460.6125769999</v>
      </c>
      <c r="S72">
        <f>SAM_working3!S72</f>
        <v>409877.593526215</v>
      </c>
      <c r="T72">
        <f>SAM_working3!T72</f>
        <v>110056.289387276</v>
      </c>
      <c r="U72">
        <f>SAM_working3!U72</f>
        <v>9841652.3698709104</v>
      </c>
      <c r="V72">
        <f>SAM_working3!V72</f>
        <v>13249588.062398801</v>
      </c>
      <c r="W72">
        <f>SAM_working3!W72</f>
        <v>6636926.5713330796</v>
      </c>
      <c r="X72">
        <f>SAM_working3!X72</f>
        <v>90425882.131961495</v>
      </c>
      <c r="Y72">
        <f>SAM_working3!Y72</f>
        <v>105604159.04627299</v>
      </c>
      <c r="Z72">
        <f>SAM_working3!Z72</f>
        <v>20426458.3101223</v>
      </c>
      <c r="AA72">
        <f>SAM_working3!AA72</f>
        <v>24221716.095177099</v>
      </c>
      <c r="AB72">
        <f>SAM_working3!AB72</f>
        <v>12699178.7203313</v>
      </c>
      <c r="AC72">
        <f>SAM_working3!AC72</f>
        <v>35850585.674464002</v>
      </c>
      <c r="AD72">
        <f>SAM_working3!AD72</f>
        <v>16892473.826159701</v>
      </c>
      <c r="AE72">
        <f>SAM_working3!AE72</f>
        <v>101621496.933091</v>
      </c>
      <c r="AF72">
        <f>SAM_working3!AF72</f>
        <v>11190255.448989</v>
      </c>
      <c r="AG72">
        <f>SAM_working3!AG72</f>
        <v>44820907.970025197</v>
      </c>
      <c r="AH72">
        <f>SAM_working3!AH72</f>
        <v>8916560.7038081903</v>
      </c>
      <c r="AI72">
        <f>SAM_working3!AI72</f>
        <v>22640611.861576401</v>
      </c>
      <c r="AJ72">
        <f>SAM_working3!AJ72</f>
        <v>328902591.54358</v>
      </c>
      <c r="AK72">
        <f>SAM_working3!AK72</f>
        <v>47955758.021333396</v>
      </c>
      <c r="AL72">
        <f>SAM_working3!AL72</f>
        <v>1556584.2718205799</v>
      </c>
      <c r="AM72">
        <f>SAM_working3!AM72</f>
        <v>4371369.8774949899</v>
      </c>
      <c r="AN72">
        <f>SAM_working3!AN72</f>
        <v>33511295.1842467</v>
      </c>
      <c r="AO72">
        <f>SAM_working3!AO72</f>
        <v>10462701.6836309</v>
      </c>
      <c r="AP72">
        <f>SAM_working3!AP72</f>
        <v>21578513.127965301</v>
      </c>
      <c r="AQ72">
        <f>SAM_working3!AQ72</f>
        <v>13328219.734344199</v>
      </c>
      <c r="AR72">
        <f>SAM_working3!AR72</f>
        <v>14687374.1300522</v>
      </c>
      <c r="AS72">
        <f>SAM_working3!AS72</f>
        <v>17700071.878925301</v>
      </c>
      <c r="AT72">
        <f>SAM_working3!AT72</f>
        <v>7538102.6706755301</v>
      </c>
      <c r="AU72">
        <f>SAM_working3!AU72</f>
        <v>6642762.7955302102</v>
      </c>
      <c r="AV72">
        <f>SAM_working3!AV72</f>
        <v>704813.41307978705</v>
      </c>
      <c r="AW72">
        <f>SAM_working3!AW72</f>
        <v>88283484.099459693</v>
      </c>
      <c r="AX72">
        <f>SAM_working3!AX72</f>
        <v>7604198.5586707601</v>
      </c>
      <c r="AY72">
        <f>SAM_working3!AY72</f>
        <v>1740024.72472092</v>
      </c>
      <c r="AZ72">
        <f>SAM_working3!AZ72</f>
        <v>5020690.6031002002</v>
      </c>
      <c r="BA72">
        <f>SAM_working3!BA72</f>
        <v>2681228.6709463499</v>
      </c>
      <c r="BB72">
        <f>SAM_working3!BB72</f>
        <v>24598837.2966723</v>
      </c>
      <c r="BC72">
        <f>SAM_working3!BC72</f>
        <v>4591527.7758211503</v>
      </c>
      <c r="BD72">
        <f>SAM_working3!BD72</f>
        <v>12436626.818547299</v>
      </c>
      <c r="BE72">
        <f>SAM_working3!BE72</f>
        <v>4221251.5594245801</v>
      </c>
      <c r="BF72">
        <f>SAM_working3!BF72</f>
        <v>8965627.6768775005</v>
      </c>
      <c r="BG72">
        <f>SAM_working3!BG72</f>
        <v>9554273.5494018309</v>
      </c>
      <c r="BH72">
        <f>SAM_working3!BH72</f>
        <v>14094781.100536</v>
      </c>
      <c r="BI72">
        <f>SAM_working3!BI72</f>
        <v>10045316.765093699</v>
      </c>
      <c r="BJ72">
        <f>SAM_working3!BJ72</f>
        <v>22264149.055599499</v>
      </c>
      <c r="BK72">
        <f>SAM_working3!BK72</f>
        <v>29711631.455851901</v>
      </c>
      <c r="BL72">
        <f>SAM_working3!BL72</f>
        <v>92180565.505724102</v>
      </c>
      <c r="BM72">
        <f>SAM_working3!BM72</f>
        <v>63249498.319412999</v>
      </c>
      <c r="BN72">
        <f>SAM_working3!BN72</f>
        <v>4390743997.5734997</v>
      </c>
      <c r="BO72">
        <f>SAM_working3!BO72</f>
        <v>24685149.447104599</v>
      </c>
      <c r="BP72">
        <f>SAM_working3!BP72</f>
        <v>124882684.02445699</v>
      </c>
      <c r="BQ72">
        <f>SAM_working3!BQ72</f>
        <v>349097780.03795201</v>
      </c>
      <c r="BR72">
        <f>SAM_working3!BR72</f>
        <v>74585599.230971605</v>
      </c>
      <c r="BS72">
        <f>SAM_working3!BS72</f>
        <v>207653722.914323</v>
      </c>
      <c r="BT72">
        <f>SAM_working3!BT72</f>
        <v>1217929800.4166</v>
      </c>
      <c r="BU72">
        <f>SAM_working3!BU72</f>
        <v>45252338.893373497</v>
      </c>
      <c r="BV72">
        <f>SAM_working3!BV72</f>
        <v>187185571.797492</v>
      </c>
      <c r="BW72">
        <f>SAM_working3!BW72</f>
        <v>129303049.41305999</v>
      </c>
      <c r="BX72">
        <f>SAM_working3!BX72</f>
        <v>77131786.695294693</v>
      </c>
      <c r="BY72">
        <f>SAM_working3!BY72</f>
        <v>137389740.67254901</v>
      </c>
      <c r="BZ72">
        <f>SAM_working3!BZ72</f>
        <v>16187633.890771201</v>
      </c>
      <c r="CA72">
        <f>SAM_working3!CA72</f>
        <v>3462551.8257901301</v>
      </c>
      <c r="CB72">
        <f>SAM_working3!CB72</f>
        <v>60277202.2046386</v>
      </c>
      <c r="CC72">
        <f>SAM_working3!CC72</f>
        <v>105729722.825652</v>
      </c>
      <c r="CD72">
        <f>SAM_working3!CD72</f>
        <v>285564703.24038899</v>
      </c>
      <c r="CE72">
        <f>SAM_working3!CE72</f>
        <v>64262033.864530198</v>
      </c>
      <c r="CF72">
        <f>SAM_working3!CF72</f>
        <v>71486886.206972703</v>
      </c>
      <c r="CG72">
        <f>SAM_working3!CG72</f>
        <v>69666956.072007</v>
      </c>
      <c r="CH72">
        <f>SAM_working3!CH72</f>
        <v>0</v>
      </c>
      <c r="CI72">
        <f>SAM_working3!CI72</f>
        <v>778524601.89763701</v>
      </c>
      <c r="CJ72">
        <f>SAM_working3!CJ72</f>
        <v>0</v>
      </c>
      <c r="CK72">
        <f>SAM_working3!CK72</f>
        <v>0</v>
      </c>
      <c r="CL72">
        <f>SAM_working3!CL72</f>
        <v>0</v>
      </c>
      <c r="CM72">
        <f>SAM_working3!CM72</f>
        <v>0</v>
      </c>
      <c r="CN72">
        <f>SAM_working3!CN72</f>
        <v>0</v>
      </c>
      <c r="CO72">
        <f>SAM_working3!CO72</f>
        <v>153733676.51102301</v>
      </c>
      <c r="CP72">
        <f>SAM_working3!CP72</f>
        <v>219925418.07179099</v>
      </c>
      <c r="CQ72">
        <f>SAM_working3!CQ72</f>
        <v>179418607.27150401</v>
      </c>
      <c r="CR72">
        <f>SAM_working3!CR72</f>
        <v>196808790.617017</v>
      </c>
      <c r="CS72">
        <f>SAM_working3!CS72</f>
        <v>438303305.90666401</v>
      </c>
      <c r="CT72">
        <f>SAM_working3!CT72</f>
        <v>575576785.10276198</v>
      </c>
      <c r="CU72">
        <f>SAM_working3!CU72</f>
        <v>835016487.59591401</v>
      </c>
      <c r="CV72">
        <f>SAM_working3!CV72</f>
        <v>636264955.92883897</v>
      </c>
      <c r="CW72">
        <f>SAM_working3!CW72</f>
        <v>1299214014.0334201</v>
      </c>
      <c r="CX72">
        <f>SAM_working3!CX72</f>
        <v>48936529.1459409</v>
      </c>
      <c r="CY72">
        <f>SAM_working3!CY72</f>
        <v>22228274.799277201</v>
      </c>
      <c r="CZ72">
        <f>SAM_working3!CZ72</f>
        <v>0</v>
      </c>
      <c r="DA72">
        <f>SAM_working3!DA72</f>
        <v>4676336675.8492403</v>
      </c>
      <c r="DB72">
        <f>SAM_working3!DB72</f>
        <v>229965521.692505</v>
      </c>
      <c r="DC72">
        <f>SAM_working3!DC72</f>
        <v>192104237.41404101</v>
      </c>
      <c r="DD72">
        <f>SAM_working3!DD72</f>
        <v>0</v>
      </c>
      <c r="DE72">
        <f>SAM_working3!DE72</f>
        <v>0</v>
      </c>
      <c r="DF72">
        <f>SAM_working3!DF72</f>
        <v>3845.5117697359701</v>
      </c>
      <c r="DG72">
        <f>SAM_working3!DG72</f>
        <v>2458.8156034440899</v>
      </c>
      <c r="DH72">
        <f>SAM_working3!DH72</f>
        <v>124645473.39703199</v>
      </c>
      <c r="DI72">
        <f>SAM_working3!DI72</f>
        <v>1460080945.15137</v>
      </c>
      <c r="DJ72">
        <f t="shared" si="1"/>
        <v>21637752622.569942</v>
      </c>
    </row>
    <row r="73" spans="1:114">
      <c r="A73" t="s">
        <v>72</v>
      </c>
      <c r="B73">
        <f>SAM_working3!B73</f>
        <v>6855.1742986374502</v>
      </c>
      <c r="C73">
        <f>SAM_working3!C73</f>
        <v>0</v>
      </c>
      <c r="D73">
        <f>SAM_working3!D73</f>
        <v>0</v>
      </c>
      <c r="E73">
        <f>SAM_working3!E73</f>
        <v>0</v>
      </c>
      <c r="F73">
        <f>SAM_working3!F73</f>
        <v>0</v>
      </c>
      <c r="G73">
        <f>SAM_working3!G73</f>
        <v>0</v>
      </c>
      <c r="H73">
        <f>SAM_working3!H73</f>
        <v>0</v>
      </c>
      <c r="I73">
        <f>SAM_working3!I73</f>
        <v>0</v>
      </c>
      <c r="J73">
        <f>SAM_working3!J73</f>
        <v>0</v>
      </c>
      <c r="K73">
        <f>SAM_working3!K73</f>
        <v>0</v>
      </c>
      <c r="L73">
        <f>SAM_working3!L73</f>
        <v>0</v>
      </c>
      <c r="M73">
        <f>SAM_working3!M73</f>
        <v>12747495.787266601</v>
      </c>
      <c r="N73">
        <f>SAM_working3!N73</f>
        <v>505924.61375018302</v>
      </c>
      <c r="O73">
        <f>SAM_working3!O73</f>
        <v>0</v>
      </c>
      <c r="P73">
        <f>SAM_working3!P73</f>
        <v>0</v>
      </c>
      <c r="Q73">
        <f>SAM_working3!Q73</f>
        <v>0</v>
      </c>
      <c r="R73">
        <f>SAM_working3!R73</f>
        <v>0</v>
      </c>
      <c r="S73">
        <f>SAM_working3!S73</f>
        <v>0</v>
      </c>
      <c r="T73">
        <f>SAM_working3!T73</f>
        <v>0</v>
      </c>
      <c r="U73">
        <f>SAM_working3!U73</f>
        <v>0</v>
      </c>
      <c r="V73">
        <f>SAM_working3!V73</f>
        <v>0</v>
      </c>
      <c r="W73">
        <f>SAM_working3!W73</f>
        <v>1584000.8845615599</v>
      </c>
      <c r="X73">
        <f>SAM_working3!X73</f>
        <v>641808.99113021896</v>
      </c>
      <c r="Y73">
        <f>SAM_working3!Y73</f>
        <v>0</v>
      </c>
      <c r="Z73">
        <f>SAM_working3!Z73</f>
        <v>58272.803082254897</v>
      </c>
      <c r="AA73">
        <f>SAM_working3!AA73</f>
        <v>0</v>
      </c>
      <c r="AB73">
        <f>SAM_working3!AB73</f>
        <v>0</v>
      </c>
      <c r="AC73">
        <f>SAM_working3!AC73</f>
        <v>0</v>
      </c>
      <c r="AD73">
        <f>SAM_working3!AD73</f>
        <v>0</v>
      </c>
      <c r="AE73">
        <f>SAM_working3!AE73</f>
        <v>0</v>
      </c>
      <c r="AF73">
        <f>SAM_working3!AF73</f>
        <v>0</v>
      </c>
      <c r="AG73">
        <f>SAM_working3!AG73</f>
        <v>0</v>
      </c>
      <c r="AH73">
        <f>SAM_working3!AH73</f>
        <v>0</v>
      </c>
      <c r="AI73">
        <f>SAM_working3!AI73</f>
        <v>0</v>
      </c>
      <c r="AJ73">
        <f>SAM_working3!AJ73</f>
        <v>188983806.08848301</v>
      </c>
      <c r="AK73">
        <f>SAM_working3!AK73</f>
        <v>5148409.6303792298</v>
      </c>
      <c r="AL73">
        <f>SAM_working3!AL73</f>
        <v>2114153.55454286</v>
      </c>
      <c r="AM73">
        <f>SAM_working3!AM73</f>
        <v>26978953.168900799</v>
      </c>
      <c r="AN73">
        <f>SAM_working3!AN73</f>
        <v>50784054.301779099</v>
      </c>
      <c r="AO73">
        <f>SAM_working3!AO73</f>
        <v>673537.82773683197</v>
      </c>
      <c r="AP73">
        <f>SAM_working3!AP73</f>
        <v>40938099.382647902</v>
      </c>
      <c r="AQ73">
        <f>SAM_working3!AQ73</f>
        <v>953649.04200276604</v>
      </c>
      <c r="AR73">
        <f>SAM_working3!AR73</f>
        <v>16117620.989898499</v>
      </c>
      <c r="AS73">
        <f>SAM_working3!AS73</f>
        <v>668346.44261313905</v>
      </c>
      <c r="AT73">
        <f>SAM_working3!AT73</f>
        <v>20734889.9834533</v>
      </c>
      <c r="AU73">
        <f>SAM_working3!AU73</f>
        <v>503567.799986784</v>
      </c>
      <c r="AV73">
        <f>SAM_working3!AV73</f>
        <v>0</v>
      </c>
      <c r="AW73">
        <f>SAM_working3!AW73</f>
        <v>0</v>
      </c>
      <c r="AX73">
        <f>SAM_working3!AX73</f>
        <v>0</v>
      </c>
      <c r="AY73">
        <f>SAM_working3!AY73</f>
        <v>201197.67710428499</v>
      </c>
      <c r="AZ73">
        <f>SAM_working3!AZ73</f>
        <v>971377.85689209297</v>
      </c>
      <c r="BA73">
        <f>SAM_working3!BA73</f>
        <v>0</v>
      </c>
      <c r="BB73">
        <f>SAM_working3!BB73</f>
        <v>0</v>
      </c>
      <c r="BC73">
        <f>SAM_working3!BC73</f>
        <v>0</v>
      </c>
      <c r="BD73">
        <f>SAM_working3!BD73</f>
        <v>0</v>
      </c>
      <c r="BE73">
        <f>SAM_working3!BE73</f>
        <v>0</v>
      </c>
      <c r="BF73">
        <f>SAM_working3!BF73</f>
        <v>1265035.11702697</v>
      </c>
      <c r="BG73">
        <f>SAM_working3!BG73</f>
        <v>18014767.652835</v>
      </c>
      <c r="BH73">
        <f>SAM_working3!BH73</f>
        <v>0</v>
      </c>
      <c r="BI73">
        <f>SAM_working3!BI73</f>
        <v>1038339.19001238</v>
      </c>
      <c r="BJ73">
        <f>SAM_working3!BJ73</f>
        <v>840528.54524034495</v>
      </c>
      <c r="BK73">
        <f>SAM_working3!BK73</f>
        <v>472461.64351792802</v>
      </c>
      <c r="BL73">
        <f>SAM_working3!BL73</f>
        <v>0</v>
      </c>
      <c r="BM73">
        <f>SAM_working3!BM73</f>
        <v>0</v>
      </c>
      <c r="BN73">
        <f>SAM_working3!BN73</f>
        <v>0</v>
      </c>
      <c r="BO73">
        <f>SAM_working3!BO73</f>
        <v>0</v>
      </c>
      <c r="BP73">
        <f>SAM_working3!BP73</f>
        <v>0</v>
      </c>
      <c r="BQ73">
        <f>SAM_working3!BQ73</f>
        <v>12921920.306379801</v>
      </c>
      <c r="BR73">
        <f>SAM_working3!BR73</f>
        <v>0</v>
      </c>
      <c r="BS73">
        <f>SAM_working3!BS73</f>
        <v>27986302.9421998</v>
      </c>
      <c r="BT73">
        <f>SAM_working3!BT73</f>
        <v>0</v>
      </c>
      <c r="BU73">
        <f>SAM_working3!BU73</f>
        <v>311713222.51475799</v>
      </c>
      <c r="BV73">
        <f>SAM_working3!BV73</f>
        <v>0</v>
      </c>
      <c r="BW73">
        <f>SAM_working3!BW73</f>
        <v>197733.29543165999</v>
      </c>
      <c r="BX73">
        <f>SAM_working3!BX73</f>
        <v>0</v>
      </c>
      <c r="BY73">
        <f>SAM_working3!BY73</f>
        <v>0</v>
      </c>
      <c r="BZ73">
        <f>SAM_working3!BZ73</f>
        <v>532713764.95729202</v>
      </c>
      <c r="CA73">
        <f>SAM_working3!CA73</f>
        <v>8083387.7418633001</v>
      </c>
      <c r="CB73">
        <f>SAM_working3!CB73</f>
        <v>21111607.925566699</v>
      </c>
      <c r="CC73">
        <f>SAM_working3!CC73</f>
        <v>0</v>
      </c>
      <c r="CD73">
        <f>SAM_working3!CD73</f>
        <v>0</v>
      </c>
      <c r="CE73">
        <f>SAM_working3!CE73</f>
        <v>0</v>
      </c>
      <c r="CF73">
        <f>SAM_working3!CF73</f>
        <v>2357355.4695049799</v>
      </c>
      <c r="CG73">
        <f>SAM_working3!CG73</f>
        <v>374385969.78637898</v>
      </c>
      <c r="CH73">
        <f>SAM_working3!CH73</f>
        <v>0</v>
      </c>
      <c r="CI73">
        <f>SAM_working3!CI73</f>
        <v>1429524.7262627401</v>
      </c>
      <c r="CJ73">
        <f>SAM_working3!CJ73</f>
        <v>0</v>
      </c>
      <c r="CK73">
        <f>SAM_working3!CK73</f>
        <v>0</v>
      </c>
      <c r="CL73">
        <f>SAM_working3!CL73</f>
        <v>0</v>
      </c>
      <c r="CM73">
        <f>SAM_working3!CM73</f>
        <v>0</v>
      </c>
      <c r="CN73">
        <f>SAM_working3!CN73</f>
        <v>0</v>
      </c>
      <c r="CO73">
        <f>SAM_working3!CO73</f>
        <v>1091289282.1781399</v>
      </c>
      <c r="CP73">
        <f>SAM_working3!CP73</f>
        <v>1190004022.72735</v>
      </c>
      <c r="CQ73">
        <f>SAM_working3!CQ73</f>
        <v>746482986.827124</v>
      </c>
      <c r="CR73">
        <f>SAM_working3!CR73</f>
        <v>931047357.39625299</v>
      </c>
      <c r="CS73">
        <f>SAM_working3!CS73</f>
        <v>2638048228.32934</v>
      </c>
      <c r="CT73">
        <f>SAM_working3!CT73</f>
        <v>4435203917.0317402</v>
      </c>
      <c r="CU73">
        <f>SAM_working3!CU73</f>
        <v>6942206100.5478096</v>
      </c>
      <c r="CV73">
        <f>SAM_working3!CV73</f>
        <v>5213031147.7432899</v>
      </c>
      <c r="CW73">
        <f>SAM_working3!CW73</f>
        <v>26243727732.047901</v>
      </c>
      <c r="CX73">
        <f>SAM_working3!CX73</f>
        <v>658693.95252026001</v>
      </c>
      <c r="CY73">
        <f>SAM_working3!CY73</f>
        <v>0</v>
      </c>
      <c r="CZ73">
        <f>SAM_working3!CZ73</f>
        <v>0</v>
      </c>
      <c r="DA73">
        <f>SAM_working3!DA73</f>
        <v>718007090.126598</v>
      </c>
      <c r="DB73">
        <f>SAM_working3!DB73</f>
        <v>393405945.50906098</v>
      </c>
      <c r="DC73">
        <f>SAM_working3!DC73</f>
        <v>274746473.58111101</v>
      </c>
      <c r="DD73">
        <f>SAM_working3!DD73</f>
        <v>0</v>
      </c>
      <c r="DE73">
        <f>SAM_working3!DE73</f>
        <v>0</v>
      </c>
      <c r="DF73">
        <f>SAM_working3!DF73</f>
        <v>0</v>
      </c>
      <c r="DG73">
        <f>SAM_working3!DG73</f>
        <v>0</v>
      </c>
      <c r="DH73">
        <f>SAM_working3!DH73</f>
        <v>255705783.70944801</v>
      </c>
      <c r="DI73">
        <f>SAM_working3!DI73</f>
        <v>5454620.0365017997</v>
      </c>
      <c r="DJ73">
        <f t="shared" si="1"/>
        <v>52764867325.55896</v>
      </c>
    </row>
    <row r="74" spans="1:114">
      <c r="A74" t="s">
        <v>73</v>
      </c>
      <c r="B74">
        <f>SAM_working3!B74</f>
        <v>0</v>
      </c>
      <c r="C74">
        <f>SAM_working3!C74</f>
        <v>0</v>
      </c>
      <c r="D74">
        <f>SAM_working3!D74</f>
        <v>0</v>
      </c>
      <c r="E74">
        <f>SAM_working3!E74</f>
        <v>0</v>
      </c>
      <c r="F74">
        <f>SAM_working3!F74</f>
        <v>0</v>
      </c>
      <c r="G74">
        <f>SAM_working3!G74</f>
        <v>0</v>
      </c>
      <c r="H74">
        <f>SAM_working3!H74</f>
        <v>0</v>
      </c>
      <c r="I74">
        <f>SAM_working3!I74</f>
        <v>0</v>
      </c>
      <c r="J74">
        <f>SAM_working3!J74</f>
        <v>0</v>
      </c>
      <c r="K74">
        <f>SAM_working3!K74</f>
        <v>0</v>
      </c>
      <c r="L74">
        <f>SAM_working3!L74</f>
        <v>0</v>
      </c>
      <c r="M74">
        <f>SAM_working3!M74</f>
        <v>0</v>
      </c>
      <c r="N74">
        <f>SAM_working3!N74</f>
        <v>0</v>
      </c>
      <c r="O74">
        <f>SAM_working3!O74</f>
        <v>0</v>
      </c>
      <c r="P74">
        <f>SAM_working3!P74</f>
        <v>0</v>
      </c>
      <c r="Q74">
        <f>SAM_working3!Q74</f>
        <v>0</v>
      </c>
      <c r="R74">
        <f>SAM_working3!R74</f>
        <v>0</v>
      </c>
      <c r="S74">
        <f>SAM_working3!S74</f>
        <v>0</v>
      </c>
      <c r="T74">
        <f>SAM_working3!T74</f>
        <v>0</v>
      </c>
      <c r="U74">
        <f>SAM_working3!U74</f>
        <v>0</v>
      </c>
      <c r="V74">
        <f>SAM_working3!V74</f>
        <v>0</v>
      </c>
      <c r="W74">
        <f>SAM_working3!W74</f>
        <v>0</v>
      </c>
      <c r="X74">
        <f>SAM_working3!X74</f>
        <v>0</v>
      </c>
      <c r="Y74">
        <f>SAM_working3!Y74</f>
        <v>0</v>
      </c>
      <c r="Z74">
        <f>SAM_working3!Z74</f>
        <v>0</v>
      </c>
      <c r="AA74">
        <f>SAM_working3!AA74</f>
        <v>0</v>
      </c>
      <c r="AB74">
        <f>SAM_working3!AB74</f>
        <v>0</v>
      </c>
      <c r="AC74">
        <f>SAM_working3!AC74</f>
        <v>0</v>
      </c>
      <c r="AD74">
        <f>SAM_working3!AD74</f>
        <v>0</v>
      </c>
      <c r="AE74">
        <f>SAM_working3!AE74</f>
        <v>0</v>
      </c>
      <c r="AF74">
        <f>SAM_working3!AF74</f>
        <v>0</v>
      </c>
      <c r="AG74">
        <f>SAM_working3!AG74</f>
        <v>0</v>
      </c>
      <c r="AH74">
        <f>SAM_working3!AH74</f>
        <v>0</v>
      </c>
      <c r="AI74">
        <f>SAM_working3!AI74</f>
        <v>0</v>
      </c>
      <c r="AJ74">
        <f>SAM_working3!AJ74</f>
        <v>0</v>
      </c>
      <c r="AK74">
        <f>SAM_working3!AK74</f>
        <v>0</v>
      </c>
      <c r="AL74">
        <f>SAM_working3!AL74</f>
        <v>0</v>
      </c>
      <c r="AM74">
        <f>SAM_working3!AM74</f>
        <v>0</v>
      </c>
      <c r="AN74">
        <f>SAM_working3!AN74</f>
        <v>0</v>
      </c>
      <c r="AO74">
        <f>SAM_working3!AO74</f>
        <v>0</v>
      </c>
      <c r="AP74">
        <f>SAM_working3!AP74</f>
        <v>0</v>
      </c>
      <c r="AQ74">
        <f>SAM_working3!AQ74</f>
        <v>0</v>
      </c>
      <c r="AR74">
        <f>SAM_working3!AR74</f>
        <v>0</v>
      </c>
      <c r="AS74">
        <f>SAM_working3!AS74</f>
        <v>0</v>
      </c>
      <c r="AT74">
        <f>SAM_working3!AT74</f>
        <v>0</v>
      </c>
      <c r="AU74">
        <f>SAM_working3!AU74</f>
        <v>0</v>
      </c>
      <c r="AV74">
        <f>SAM_working3!AV74</f>
        <v>0</v>
      </c>
      <c r="AW74">
        <f>SAM_working3!AW74</f>
        <v>0</v>
      </c>
      <c r="AX74">
        <f>SAM_working3!AX74</f>
        <v>0</v>
      </c>
      <c r="AY74">
        <f>SAM_working3!AY74</f>
        <v>0</v>
      </c>
      <c r="AZ74">
        <f>SAM_working3!AZ74</f>
        <v>0</v>
      </c>
      <c r="BA74">
        <f>SAM_working3!BA74</f>
        <v>0</v>
      </c>
      <c r="BB74">
        <f>SAM_working3!BB74</f>
        <v>0</v>
      </c>
      <c r="BC74">
        <f>SAM_working3!BC74</f>
        <v>0</v>
      </c>
      <c r="BD74">
        <f>SAM_working3!BD74</f>
        <v>0</v>
      </c>
      <c r="BE74">
        <f>SAM_working3!BE74</f>
        <v>0</v>
      </c>
      <c r="BF74">
        <f>SAM_working3!BF74</f>
        <v>0</v>
      </c>
      <c r="BG74">
        <f>SAM_working3!BG74</f>
        <v>0</v>
      </c>
      <c r="BH74">
        <f>SAM_working3!BH74</f>
        <v>0</v>
      </c>
      <c r="BI74">
        <f>SAM_working3!BI74</f>
        <v>0</v>
      </c>
      <c r="BJ74">
        <f>SAM_working3!BJ74</f>
        <v>0</v>
      </c>
      <c r="BK74">
        <f>SAM_working3!BK74</f>
        <v>0</v>
      </c>
      <c r="BL74">
        <f>SAM_working3!BL74</f>
        <v>0</v>
      </c>
      <c r="BM74">
        <f>SAM_working3!BM74</f>
        <v>0</v>
      </c>
      <c r="BN74">
        <f>SAM_working3!BN74</f>
        <v>0</v>
      </c>
      <c r="BO74">
        <f>SAM_working3!BO74</f>
        <v>0</v>
      </c>
      <c r="BP74">
        <f>SAM_working3!BP74</f>
        <v>0</v>
      </c>
      <c r="BQ74">
        <f>SAM_working3!BQ74</f>
        <v>8582413.5724246502</v>
      </c>
      <c r="BR74">
        <f>SAM_working3!BR74</f>
        <v>0</v>
      </c>
      <c r="BS74">
        <f>SAM_working3!BS74</f>
        <v>6751655.6918093804</v>
      </c>
      <c r="BT74">
        <f>SAM_working3!BT74</f>
        <v>0</v>
      </c>
      <c r="BU74">
        <f>SAM_working3!BU74</f>
        <v>0</v>
      </c>
      <c r="BV74">
        <f>SAM_working3!BV74</f>
        <v>2003961656.09904</v>
      </c>
      <c r="BW74">
        <f>SAM_working3!BW74</f>
        <v>645607081.07247698</v>
      </c>
      <c r="BX74">
        <f>SAM_working3!BX74</f>
        <v>5512646.2523401696</v>
      </c>
      <c r="BY74">
        <f>SAM_working3!BY74</f>
        <v>0</v>
      </c>
      <c r="BZ74">
        <f>SAM_working3!BZ74</f>
        <v>16268965.3210773</v>
      </c>
      <c r="CA74">
        <f>SAM_working3!CA74</f>
        <v>0</v>
      </c>
      <c r="CB74">
        <f>SAM_working3!CB74</f>
        <v>338611.765157588</v>
      </c>
      <c r="CC74">
        <f>SAM_working3!CC74</f>
        <v>0</v>
      </c>
      <c r="CD74">
        <f>SAM_working3!CD74</f>
        <v>0</v>
      </c>
      <c r="CE74">
        <f>SAM_working3!CE74</f>
        <v>0</v>
      </c>
      <c r="CF74">
        <f>SAM_working3!CF74</f>
        <v>0</v>
      </c>
      <c r="CG74">
        <f>SAM_working3!CG74</f>
        <v>7925405.3557963101</v>
      </c>
      <c r="CH74">
        <f>SAM_working3!CH74</f>
        <v>0</v>
      </c>
      <c r="CI74">
        <f>SAM_working3!CI74</f>
        <v>0</v>
      </c>
      <c r="CJ74">
        <f>SAM_working3!CJ74</f>
        <v>0</v>
      </c>
      <c r="CK74">
        <f>SAM_working3!CK74</f>
        <v>0</v>
      </c>
      <c r="CL74">
        <f>SAM_working3!CL74</f>
        <v>0</v>
      </c>
      <c r="CM74">
        <f>SAM_working3!CM74</f>
        <v>0</v>
      </c>
      <c r="CN74">
        <f>SAM_working3!CN74</f>
        <v>0</v>
      </c>
      <c r="CO74">
        <f>SAM_working3!CO74</f>
        <v>4361556718.4391403</v>
      </c>
      <c r="CP74">
        <f>SAM_working3!CP74</f>
        <v>4273335705.1511002</v>
      </c>
      <c r="CQ74">
        <f>SAM_working3!CQ74</f>
        <v>5170946070.5942698</v>
      </c>
      <c r="CR74">
        <f>SAM_working3!CR74</f>
        <v>3739551446.8870101</v>
      </c>
      <c r="CS74">
        <f>SAM_working3!CS74</f>
        <v>13092066676.0762</v>
      </c>
      <c r="CT74">
        <f>SAM_working3!CT74</f>
        <v>20448694028.5438</v>
      </c>
      <c r="CU74">
        <f>SAM_working3!CU74</f>
        <v>31430003065.623901</v>
      </c>
      <c r="CV74">
        <f>SAM_working3!CV74</f>
        <v>25960344861.6311</v>
      </c>
      <c r="CW74">
        <f>SAM_working3!CW74</f>
        <v>58892597632.020699</v>
      </c>
      <c r="CX74">
        <f>SAM_working3!CX74</f>
        <v>37501609.596468396</v>
      </c>
      <c r="CY74">
        <f>SAM_working3!CY74</f>
        <v>0</v>
      </c>
      <c r="CZ74">
        <f>SAM_working3!CZ74</f>
        <v>0</v>
      </c>
      <c r="DA74">
        <f>SAM_working3!DA74</f>
        <v>0</v>
      </c>
      <c r="DB74">
        <f>SAM_working3!DB74</f>
        <v>0</v>
      </c>
      <c r="DC74">
        <f>SAM_working3!DC74</f>
        <v>2171058015.3117199</v>
      </c>
      <c r="DD74">
        <f>SAM_working3!DD74</f>
        <v>0</v>
      </c>
      <c r="DE74">
        <f>SAM_working3!DE74</f>
        <v>0</v>
      </c>
      <c r="DF74">
        <f>SAM_working3!DF74</f>
        <v>0</v>
      </c>
      <c r="DG74">
        <f>SAM_working3!DG74</f>
        <v>0</v>
      </c>
      <c r="DH74">
        <f>SAM_working3!DH74</f>
        <v>44572044.517315201</v>
      </c>
      <c r="DI74">
        <f>SAM_working3!DI74</f>
        <v>39520526283.065498</v>
      </c>
      <c r="DJ74">
        <f t="shared" si="1"/>
        <v>211837702592.58832</v>
      </c>
    </row>
    <row r="75" spans="1:114">
      <c r="A75" t="s">
        <v>74</v>
      </c>
      <c r="B75">
        <f>SAM_working3!B75</f>
        <v>0</v>
      </c>
      <c r="C75">
        <f>SAM_working3!C75</f>
        <v>0</v>
      </c>
      <c r="D75">
        <f>SAM_working3!D75</f>
        <v>0</v>
      </c>
      <c r="E75">
        <f>SAM_working3!E75</f>
        <v>0</v>
      </c>
      <c r="F75">
        <f>SAM_working3!F75</f>
        <v>0</v>
      </c>
      <c r="G75">
        <f>SAM_working3!G75</f>
        <v>0</v>
      </c>
      <c r="H75">
        <f>SAM_working3!H75</f>
        <v>0</v>
      </c>
      <c r="I75">
        <f>SAM_working3!I75</f>
        <v>0</v>
      </c>
      <c r="J75">
        <f>SAM_working3!J75</f>
        <v>0</v>
      </c>
      <c r="K75">
        <f>SAM_working3!K75</f>
        <v>0</v>
      </c>
      <c r="L75">
        <f>SAM_working3!L75</f>
        <v>0</v>
      </c>
      <c r="M75">
        <f>SAM_working3!M75</f>
        <v>0</v>
      </c>
      <c r="N75">
        <f>SAM_working3!N75</f>
        <v>0</v>
      </c>
      <c r="O75">
        <f>SAM_working3!O75</f>
        <v>0</v>
      </c>
      <c r="P75">
        <f>SAM_working3!P75</f>
        <v>0</v>
      </c>
      <c r="Q75">
        <f>SAM_working3!Q75</f>
        <v>0</v>
      </c>
      <c r="R75">
        <f>SAM_working3!R75</f>
        <v>0</v>
      </c>
      <c r="S75">
        <f>SAM_working3!S75</f>
        <v>0</v>
      </c>
      <c r="T75">
        <f>SAM_working3!T75</f>
        <v>0</v>
      </c>
      <c r="U75">
        <f>SAM_working3!U75</f>
        <v>0</v>
      </c>
      <c r="V75">
        <f>SAM_working3!V75</f>
        <v>0</v>
      </c>
      <c r="W75">
        <f>SAM_working3!W75</f>
        <v>0</v>
      </c>
      <c r="X75">
        <f>SAM_working3!X75</f>
        <v>0</v>
      </c>
      <c r="Y75">
        <f>SAM_working3!Y75</f>
        <v>0</v>
      </c>
      <c r="Z75">
        <f>SAM_working3!Z75</f>
        <v>0</v>
      </c>
      <c r="AA75">
        <f>SAM_working3!AA75</f>
        <v>0</v>
      </c>
      <c r="AB75">
        <f>SAM_working3!AB75</f>
        <v>0</v>
      </c>
      <c r="AC75">
        <f>SAM_working3!AC75</f>
        <v>0</v>
      </c>
      <c r="AD75">
        <f>SAM_working3!AD75</f>
        <v>0</v>
      </c>
      <c r="AE75">
        <f>SAM_working3!AE75</f>
        <v>0</v>
      </c>
      <c r="AF75">
        <f>SAM_working3!AF75</f>
        <v>0</v>
      </c>
      <c r="AG75">
        <f>SAM_working3!AG75</f>
        <v>0</v>
      </c>
      <c r="AH75">
        <f>SAM_working3!AH75</f>
        <v>0</v>
      </c>
      <c r="AI75">
        <f>SAM_working3!AI75</f>
        <v>0</v>
      </c>
      <c r="AJ75">
        <f>SAM_working3!AJ75</f>
        <v>0</v>
      </c>
      <c r="AK75">
        <f>SAM_working3!AK75</f>
        <v>0</v>
      </c>
      <c r="AL75">
        <f>SAM_working3!AL75</f>
        <v>0</v>
      </c>
      <c r="AM75">
        <f>SAM_working3!AM75</f>
        <v>0</v>
      </c>
      <c r="AN75">
        <f>SAM_working3!AN75</f>
        <v>0</v>
      </c>
      <c r="AO75">
        <f>SAM_working3!AO75</f>
        <v>0</v>
      </c>
      <c r="AP75">
        <f>SAM_working3!AP75</f>
        <v>0</v>
      </c>
      <c r="AQ75">
        <f>SAM_working3!AQ75</f>
        <v>0</v>
      </c>
      <c r="AR75">
        <f>SAM_working3!AR75</f>
        <v>0</v>
      </c>
      <c r="AS75">
        <f>SAM_working3!AS75</f>
        <v>0</v>
      </c>
      <c r="AT75">
        <f>SAM_working3!AT75</f>
        <v>0</v>
      </c>
      <c r="AU75">
        <f>SAM_working3!AU75</f>
        <v>0</v>
      </c>
      <c r="AV75">
        <f>SAM_working3!AV75</f>
        <v>0</v>
      </c>
      <c r="AW75">
        <f>SAM_working3!AW75</f>
        <v>0</v>
      </c>
      <c r="AX75">
        <f>SAM_working3!AX75</f>
        <v>0</v>
      </c>
      <c r="AY75">
        <f>SAM_working3!AY75</f>
        <v>0</v>
      </c>
      <c r="AZ75">
        <f>SAM_working3!AZ75</f>
        <v>0</v>
      </c>
      <c r="BA75">
        <f>SAM_working3!BA75</f>
        <v>0</v>
      </c>
      <c r="BB75">
        <f>SAM_working3!BB75</f>
        <v>0</v>
      </c>
      <c r="BC75">
        <f>SAM_working3!BC75</f>
        <v>0</v>
      </c>
      <c r="BD75">
        <f>SAM_working3!BD75</f>
        <v>0</v>
      </c>
      <c r="BE75">
        <f>SAM_working3!BE75</f>
        <v>0</v>
      </c>
      <c r="BF75">
        <f>SAM_working3!BF75</f>
        <v>0</v>
      </c>
      <c r="BG75">
        <f>SAM_working3!BG75</f>
        <v>0</v>
      </c>
      <c r="BH75">
        <f>SAM_working3!BH75</f>
        <v>0</v>
      </c>
      <c r="BI75">
        <f>SAM_working3!BI75</f>
        <v>0</v>
      </c>
      <c r="BJ75">
        <f>SAM_working3!BJ75</f>
        <v>0</v>
      </c>
      <c r="BK75">
        <f>SAM_working3!BK75</f>
        <v>0</v>
      </c>
      <c r="BL75">
        <f>SAM_working3!BL75</f>
        <v>0</v>
      </c>
      <c r="BM75">
        <f>SAM_working3!BM75</f>
        <v>0</v>
      </c>
      <c r="BN75">
        <f>SAM_working3!BN75</f>
        <v>0</v>
      </c>
      <c r="BO75">
        <f>SAM_working3!BO75</f>
        <v>0</v>
      </c>
      <c r="BP75">
        <f>SAM_working3!BP75</f>
        <v>0</v>
      </c>
      <c r="BQ75">
        <f>SAM_working3!BQ75</f>
        <v>11983.6756735612</v>
      </c>
      <c r="BR75">
        <f>SAM_working3!BR75</f>
        <v>0</v>
      </c>
      <c r="BS75">
        <f>SAM_working3!BS75</f>
        <v>9427.3774372934804</v>
      </c>
      <c r="BT75">
        <f>SAM_working3!BT75</f>
        <v>0</v>
      </c>
      <c r="BU75">
        <f>SAM_working3!BU75</f>
        <v>0</v>
      </c>
      <c r="BV75">
        <f>SAM_working3!BV75</f>
        <v>2798143.7093760399</v>
      </c>
      <c r="BW75">
        <f>SAM_working3!BW75</f>
        <v>1063185889.73181</v>
      </c>
      <c r="BX75">
        <f>SAM_working3!BX75</f>
        <v>7697.3411073284096</v>
      </c>
      <c r="BY75">
        <f>SAM_working3!BY75</f>
        <v>0</v>
      </c>
      <c r="BZ75">
        <f>SAM_working3!BZ75</f>
        <v>22716.454096155401</v>
      </c>
      <c r="CA75">
        <f>SAM_working3!CA75</f>
        <v>0</v>
      </c>
      <c r="CB75">
        <f>SAM_working3!CB75</f>
        <v>472.80564361736202</v>
      </c>
      <c r="CC75">
        <f>SAM_working3!CC75</f>
        <v>0</v>
      </c>
      <c r="CD75">
        <f>SAM_working3!CD75</f>
        <v>0</v>
      </c>
      <c r="CE75">
        <f>SAM_working3!CE75</f>
        <v>0</v>
      </c>
      <c r="CF75">
        <f>SAM_working3!CF75</f>
        <v>0</v>
      </c>
      <c r="CG75">
        <f>SAM_working3!CG75</f>
        <v>11066.291150373499</v>
      </c>
      <c r="CH75">
        <f>SAM_working3!CH75</f>
        <v>0</v>
      </c>
      <c r="CI75">
        <f>SAM_working3!CI75</f>
        <v>0</v>
      </c>
      <c r="CJ75">
        <f>SAM_working3!CJ75</f>
        <v>0</v>
      </c>
      <c r="CK75">
        <f>SAM_working3!CK75</f>
        <v>0</v>
      </c>
      <c r="CL75">
        <f>SAM_working3!CL75</f>
        <v>0</v>
      </c>
      <c r="CM75">
        <f>SAM_working3!CM75</f>
        <v>0</v>
      </c>
      <c r="CN75">
        <f>SAM_working3!CN75</f>
        <v>0</v>
      </c>
      <c r="CO75">
        <f>SAM_working3!CO75</f>
        <v>2092633318.0794001</v>
      </c>
      <c r="CP75">
        <f>SAM_working3!CP75</f>
        <v>2703067617.0837102</v>
      </c>
      <c r="CQ75">
        <f>SAM_working3!CQ75</f>
        <v>2200113210.4787698</v>
      </c>
      <c r="CR75">
        <f>SAM_working3!CR75</f>
        <v>1999121411.02298</v>
      </c>
      <c r="CS75">
        <f>SAM_working3!CS75</f>
        <v>6794022128.6360703</v>
      </c>
      <c r="CT75">
        <f>SAM_working3!CT75</f>
        <v>16360849708.8965</v>
      </c>
      <c r="CU75">
        <f>SAM_working3!CU75</f>
        <v>24503567563.287601</v>
      </c>
      <c r="CV75">
        <f>SAM_working3!CV75</f>
        <v>13728735422.554001</v>
      </c>
      <c r="CW75">
        <f>SAM_working3!CW75</f>
        <v>39078220431.3582</v>
      </c>
      <c r="CX75">
        <f>SAM_working3!CX75</f>
        <v>52363.722960699299</v>
      </c>
      <c r="CY75">
        <f>SAM_working3!CY75</f>
        <v>0</v>
      </c>
      <c r="CZ75">
        <f>SAM_working3!CZ75</f>
        <v>0</v>
      </c>
      <c r="DA75">
        <f>SAM_working3!DA75</f>
        <v>0</v>
      </c>
      <c r="DB75">
        <f>SAM_working3!DB75</f>
        <v>0</v>
      </c>
      <c r="DC75">
        <f>SAM_working3!DC75</f>
        <v>3031461.3604237</v>
      </c>
      <c r="DD75">
        <f>SAM_working3!DD75</f>
        <v>0</v>
      </c>
      <c r="DE75">
        <f>SAM_working3!DE75</f>
        <v>0</v>
      </c>
      <c r="DF75">
        <f>SAM_working3!DF75</f>
        <v>0</v>
      </c>
      <c r="DG75">
        <f>SAM_working3!DG75</f>
        <v>0</v>
      </c>
      <c r="DH75">
        <f>SAM_working3!DH75</f>
        <v>192235938.52549699</v>
      </c>
      <c r="DI75">
        <f>SAM_working3!DI75</f>
        <v>113144011.915207</v>
      </c>
      <c r="DJ75">
        <f t="shared" si="1"/>
        <v>110834841984.30762</v>
      </c>
    </row>
    <row r="76" spans="1:114">
      <c r="A76" t="s">
        <v>75</v>
      </c>
      <c r="B76">
        <f>SAM_working3!B76</f>
        <v>0</v>
      </c>
      <c r="C76">
        <f>SAM_working3!C76</f>
        <v>0</v>
      </c>
      <c r="D76">
        <f>SAM_working3!D76</f>
        <v>0</v>
      </c>
      <c r="E76">
        <f>SAM_working3!E76</f>
        <v>0</v>
      </c>
      <c r="F76">
        <f>SAM_working3!F76</f>
        <v>0</v>
      </c>
      <c r="G76">
        <f>SAM_working3!G76</f>
        <v>0</v>
      </c>
      <c r="H76">
        <f>SAM_working3!H76</f>
        <v>0</v>
      </c>
      <c r="I76">
        <f>SAM_working3!I76</f>
        <v>0</v>
      </c>
      <c r="J76">
        <f>SAM_working3!J76</f>
        <v>0</v>
      </c>
      <c r="K76">
        <f>SAM_working3!K76</f>
        <v>0</v>
      </c>
      <c r="L76">
        <f>SAM_working3!L76</f>
        <v>0</v>
      </c>
      <c r="M76">
        <f>SAM_working3!M76</f>
        <v>0</v>
      </c>
      <c r="N76">
        <f>SAM_working3!N76</f>
        <v>0</v>
      </c>
      <c r="O76">
        <f>SAM_working3!O76</f>
        <v>0</v>
      </c>
      <c r="P76">
        <f>SAM_working3!P76</f>
        <v>0</v>
      </c>
      <c r="Q76">
        <f>SAM_working3!Q76</f>
        <v>0</v>
      </c>
      <c r="R76">
        <f>SAM_working3!R76</f>
        <v>0</v>
      </c>
      <c r="S76">
        <f>SAM_working3!S76</f>
        <v>0</v>
      </c>
      <c r="T76">
        <f>SAM_working3!T76</f>
        <v>0</v>
      </c>
      <c r="U76">
        <f>SAM_working3!U76</f>
        <v>0</v>
      </c>
      <c r="V76">
        <f>SAM_working3!V76</f>
        <v>0</v>
      </c>
      <c r="W76">
        <f>SAM_working3!W76</f>
        <v>0</v>
      </c>
      <c r="X76">
        <f>SAM_working3!X76</f>
        <v>0</v>
      </c>
      <c r="Y76">
        <f>SAM_working3!Y76</f>
        <v>0</v>
      </c>
      <c r="Z76">
        <f>SAM_working3!Z76</f>
        <v>0</v>
      </c>
      <c r="AA76">
        <f>SAM_working3!AA76</f>
        <v>0</v>
      </c>
      <c r="AB76">
        <f>SAM_working3!AB76</f>
        <v>0</v>
      </c>
      <c r="AC76">
        <f>SAM_working3!AC76</f>
        <v>0</v>
      </c>
      <c r="AD76">
        <f>SAM_working3!AD76</f>
        <v>0</v>
      </c>
      <c r="AE76">
        <f>SAM_working3!AE76</f>
        <v>0</v>
      </c>
      <c r="AF76">
        <f>SAM_working3!AF76</f>
        <v>0</v>
      </c>
      <c r="AG76">
        <f>SAM_working3!AG76</f>
        <v>0</v>
      </c>
      <c r="AH76">
        <f>SAM_working3!AH76</f>
        <v>0</v>
      </c>
      <c r="AI76">
        <f>SAM_working3!AI76</f>
        <v>0</v>
      </c>
      <c r="AJ76">
        <f>SAM_working3!AJ76</f>
        <v>0</v>
      </c>
      <c r="AK76">
        <f>SAM_working3!AK76</f>
        <v>0</v>
      </c>
      <c r="AL76">
        <f>SAM_working3!AL76</f>
        <v>0</v>
      </c>
      <c r="AM76">
        <f>SAM_working3!AM76</f>
        <v>0</v>
      </c>
      <c r="AN76">
        <f>SAM_working3!AN76</f>
        <v>0</v>
      </c>
      <c r="AO76">
        <f>SAM_working3!AO76</f>
        <v>0</v>
      </c>
      <c r="AP76">
        <f>SAM_working3!AP76</f>
        <v>0</v>
      </c>
      <c r="AQ76">
        <f>SAM_working3!AQ76</f>
        <v>0</v>
      </c>
      <c r="AR76">
        <f>SAM_working3!AR76</f>
        <v>0</v>
      </c>
      <c r="AS76">
        <f>SAM_working3!AS76</f>
        <v>0</v>
      </c>
      <c r="AT76">
        <f>SAM_working3!AT76</f>
        <v>0</v>
      </c>
      <c r="AU76">
        <f>SAM_working3!AU76</f>
        <v>0</v>
      </c>
      <c r="AV76">
        <f>SAM_working3!AV76</f>
        <v>0</v>
      </c>
      <c r="AW76">
        <f>SAM_working3!AW76</f>
        <v>0</v>
      </c>
      <c r="AX76">
        <f>SAM_working3!AX76</f>
        <v>0</v>
      </c>
      <c r="AY76">
        <f>SAM_working3!AY76</f>
        <v>0</v>
      </c>
      <c r="AZ76">
        <f>SAM_working3!AZ76</f>
        <v>0</v>
      </c>
      <c r="BA76">
        <f>SAM_working3!BA76</f>
        <v>0</v>
      </c>
      <c r="BB76">
        <f>SAM_working3!BB76</f>
        <v>0</v>
      </c>
      <c r="BC76">
        <f>SAM_working3!BC76</f>
        <v>0</v>
      </c>
      <c r="BD76">
        <f>SAM_working3!BD76</f>
        <v>0</v>
      </c>
      <c r="BE76">
        <f>SAM_working3!BE76</f>
        <v>0</v>
      </c>
      <c r="BF76">
        <f>SAM_working3!BF76</f>
        <v>0</v>
      </c>
      <c r="BG76">
        <f>SAM_working3!BG76</f>
        <v>0</v>
      </c>
      <c r="BH76">
        <f>SAM_working3!BH76</f>
        <v>0</v>
      </c>
      <c r="BI76">
        <f>SAM_working3!BI76</f>
        <v>0</v>
      </c>
      <c r="BJ76">
        <f>SAM_working3!BJ76</f>
        <v>0</v>
      </c>
      <c r="BK76">
        <f>SAM_working3!BK76</f>
        <v>0</v>
      </c>
      <c r="BL76">
        <f>SAM_working3!BL76</f>
        <v>0</v>
      </c>
      <c r="BM76">
        <f>SAM_working3!BM76</f>
        <v>0</v>
      </c>
      <c r="BN76">
        <f>SAM_working3!BN76</f>
        <v>0</v>
      </c>
      <c r="BO76">
        <f>SAM_working3!BO76</f>
        <v>0</v>
      </c>
      <c r="BP76">
        <f>SAM_working3!BP76</f>
        <v>0</v>
      </c>
      <c r="BQ76">
        <f>SAM_working3!BQ76</f>
        <v>0</v>
      </c>
      <c r="BR76">
        <f>SAM_working3!BR76</f>
        <v>0</v>
      </c>
      <c r="BS76">
        <f>SAM_working3!BS76</f>
        <v>0</v>
      </c>
      <c r="BT76">
        <f>SAM_working3!BT76</f>
        <v>0</v>
      </c>
      <c r="BU76">
        <f>SAM_working3!BU76</f>
        <v>0</v>
      </c>
      <c r="BV76">
        <f>SAM_working3!BV76</f>
        <v>0</v>
      </c>
      <c r="BW76">
        <f>SAM_working3!BW76</f>
        <v>0</v>
      </c>
      <c r="BX76">
        <f>SAM_working3!BX76</f>
        <v>0</v>
      </c>
      <c r="BY76">
        <f>SAM_working3!BY76</f>
        <v>0</v>
      </c>
      <c r="BZ76">
        <f>SAM_working3!BZ76</f>
        <v>0</v>
      </c>
      <c r="CA76">
        <f>SAM_working3!CA76</f>
        <v>0</v>
      </c>
      <c r="CB76">
        <f>SAM_working3!CB76</f>
        <v>0</v>
      </c>
      <c r="CC76">
        <f>SAM_working3!CC76</f>
        <v>0</v>
      </c>
      <c r="CD76">
        <f>SAM_working3!CD76</f>
        <v>0</v>
      </c>
      <c r="CE76">
        <f>SAM_working3!CE76</f>
        <v>0</v>
      </c>
      <c r="CF76">
        <f>SAM_working3!CF76</f>
        <v>0</v>
      </c>
      <c r="CG76">
        <f>SAM_working3!CG76</f>
        <v>0</v>
      </c>
      <c r="CH76">
        <f>SAM_working3!CH76</f>
        <v>0</v>
      </c>
      <c r="CI76">
        <f>SAM_working3!CI76</f>
        <v>0</v>
      </c>
      <c r="CJ76">
        <f>SAM_working3!CJ76</f>
        <v>0</v>
      </c>
      <c r="CK76">
        <f>SAM_working3!CK76</f>
        <v>0</v>
      </c>
      <c r="CL76">
        <f>SAM_working3!CL76</f>
        <v>0</v>
      </c>
      <c r="CM76">
        <f>SAM_working3!CM76</f>
        <v>0</v>
      </c>
      <c r="CN76">
        <f>SAM_working3!CN76</f>
        <v>0</v>
      </c>
      <c r="CO76">
        <f>SAM_working3!CO76</f>
        <v>901428903.51838899</v>
      </c>
      <c r="CP76">
        <f>SAM_working3!CP76</f>
        <v>6718003888.1932802</v>
      </c>
      <c r="CQ76">
        <f>SAM_working3!CQ76</f>
        <v>1629205039.9310601</v>
      </c>
      <c r="CR76">
        <f>SAM_working3!CR76</f>
        <v>1355898371.99649</v>
      </c>
      <c r="CS76">
        <f>SAM_working3!CS76</f>
        <v>1726120835.7114699</v>
      </c>
      <c r="CT76">
        <f>SAM_working3!CT76</f>
        <v>6822625400.2966604</v>
      </c>
      <c r="CU76">
        <f>SAM_working3!CU76</f>
        <v>8939066886.1712093</v>
      </c>
      <c r="CV76">
        <f>SAM_working3!CV76</f>
        <v>2887923668.6391201</v>
      </c>
      <c r="CW76">
        <f>SAM_working3!CW76</f>
        <v>4625064658.6317797</v>
      </c>
      <c r="CX76">
        <f>SAM_working3!CX76</f>
        <v>76573907.110669598</v>
      </c>
      <c r="CY76">
        <f>SAM_working3!CY76</f>
        <v>0</v>
      </c>
      <c r="CZ76">
        <f>SAM_working3!CZ76</f>
        <v>0</v>
      </c>
      <c r="DA76">
        <f>SAM_working3!DA76</f>
        <v>8204.1691611213391</v>
      </c>
      <c r="DB76">
        <f>SAM_working3!DB76</f>
        <v>0</v>
      </c>
      <c r="DC76">
        <f>SAM_working3!DC76</f>
        <v>289089446.72983003</v>
      </c>
      <c r="DD76">
        <f>SAM_working3!DD76</f>
        <v>0</v>
      </c>
      <c r="DE76">
        <f>SAM_working3!DE76</f>
        <v>0</v>
      </c>
      <c r="DF76">
        <f>SAM_working3!DF76</f>
        <v>0</v>
      </c>
      <c r="DG76">
        <f>SAM_working3!DG76</f>
        <v>0</v>
      </c>
      <c r="DH76">
        <f>SAM_working3!DH76</f>
        <v>0</v>
      </c>
      <c r="DI76">
        <f>SAM_working3!DI76</f>
        <v>1570201778.3338301</v>
      </c>
      <c r="DJ76">
        <f t="shared" si="1"/>
        <v>37541210989.432953</v>
      </c>
    </row>
    <row r="77" spans="1:114">
      <c r="A77" t="s">
        <v>76</v>
      </c>
      <c r="B77">
        <f>SAM_working3!B77</f>
        <v>0</v>
      </c>
      <c r="C77">
        <f>SAM_working3!C77</f>
        <v>0</v>
      </c>
      <c r="D77">
        <f>SAM_working3!D77</f>
        <v>0</v>
      </c>
      <c r="E77">
        <f>SAM_working3!E77</f>
        <v>0</v>
      </c>
      <c r="F77">
        <f>SAM_working3!F77</f>
        <v>0</v>
      </c>
      <c r="G77">
        <f>SAM_working3!G77</f>
        <v>0</v>
      </c>
      <c r="H77">
        <f>SAM_working3!H77</f>
        <v>0</v>
      </c>
      <c r="I77">
        <f>SAM_working3!I77</f>
        <v>0</v>
      </c>
      <c r="J77">
        <f>SAM_working3!J77</f>
        <v>0</v>
      </c>
      <c r="K77">
        <f>SAM_working3!K77</f>
        <v>0</v>
      </c>
      <c r="L77">
        <f>SAM_working3!L77</f>
        <v>0</v>
      </c>
      <c r="M77">
        <f>SAM_working3!M77</f>
        <v>0</v>
      </c>
      <c r="N77">
        <f>SAM_working3!N77</f>
        <v>0</v>
      </c>
      <c r="O77">
        <f>SAM_working3!O77</f>
        <v>0</v>
      </c>
      <c r="P77">
        <f>SAM_working3!P77</f>
        <v>0</v>
      </c>
      <c r="Q77">
        <f>SAM_working3!Q77</f>
        <v>0</v>
      </c>
      <c r="R77">
        <f>SAM_working3!R77</f>
        <v>0</v>
      </c>
      <c r="S77">
        <f>SAM_working3!S77</f>
        <v>0</v>
      </c>
      <c r="T77">
        <f>SAM_working3!T77</f>
        <v>0</v>
      </c>
      <c r="U77">
        <f>SAM_working3!U77</f>
        <v>0</v>
      </c>
      <c r="V77">
        <f>SAM_working3!V77</f>
        <v>0</v>
      </c>
      <c r="W77">
        <f>SAM_working3!W77</f>
        <v>0</v>
      </c>
      <c r="X77">
        <f>SAM_working3!X77</f>
        <v>0</v>
      </c>
      <c r="Y77">
        <f>SAM_working3!Y77</f>
        <v>0</v>
      </c>
      <c r="Z77">
        <f>SAM_working3!Z77</f>
        <v>0</v>
      </c>
      <c r="AA77">
        <f>SAM_working3!AA77</f>
        <v>0</v>
      </c>
      <c r="AB77">
        <f>SAM_working3!AB77</f>
        <v>0</v>
      </c>
      <c r="AC77">
        <f>SAM_working3!AC77</f>
        <v>0</v>
      </c>
      <c r="AD77">
        <f>SAM_working3!AD77</f>
        <v>0</v>
      </c>
      <c r="AE77">
        <f>SAM_working3!AE77</f>
        <v>0</v>
      </c>
      <c r="AF77">
        <f>SAM_working3!AF77</f>
        <v>0</v>
      </c>
      <c r="AG77">
        <f>SAM_working3!AG77</f>
        <v>0</v>
      </c>
      <c r="AH77">
        <f>SAM_working3!AH77</f>
        <v>0</v>
      </c>
      <c r="AI77">
        <f>SAM_working3!AI77</f>
        <v>0</v>
      </c>
      <c r="AJ77">
        <f>SAM_working3!AJ77</f>
        <v>0</v>
      </c>
      <c r="AK77">
        <f>SAM_working3!AK77</f>
        <v>0</v>
      </c>
      <c r="AL77">
        <f>SAM_working3!AL77</f>
        <v>0</v>
      </c>
      <c r="AM77">
        <f>SAM_working3!AM77</f>
        <v>0</v>
      </c>
      <c r="AN77">
        <f>SAM_working3!AN77</f>
        <v>0</v>
      </c>
      <c r="AO77">
        <f>SAM_working3!AO77</f>
        <v>0</v>
      </c>
      <c r="AP77">
        <f>SAM_working3!AP77</f>
        <v>0</v>
      </c>
      <c r="AQ77">
        <f>SAM_working3!AQ77</f>
        <v>0</v>
      </c>
      <c r="AR77">
        <f>SAM_working3!AR77</f>
        <v>0</v>
      </c>
      <c r="AS77">
        <f>SAM_working3!AS77</f>
        <v>0</v>
      </c>
      <c r="AT77">
        <f>SAM_working3!AT77</f>
        <v>0</v>
      </c>
      <c r="AU77">
        <f>SAM_working3!AU77</f>
        <v>0</v>
      </c>
      <c r="AV77">
        <f>SAM_working3!AV77</f>
        <v>0</v>
      </c>
      <c r="AW77">
        <f>SAM_working3!AW77</f>
        <v>0</v>
      </c>
      <c r="AX77">
        <f>SAM_working3!AX77</f>
        <v>0</v>
      </c>
      <c r="AY77">
        <f>SAM_working3!AY77</f>
        <v>0</v>
      </c>
      <c r="AZ77">
        <f>SAM_working3!AZ77</f>
        <v>0</v>
      </c>
      <c r="BA77">
        <f>SAM_working3!BA77</f>
        <v>0</v>
      </c>
      <c r="BB77">
        <f>SAM_working3!BB77</f>
        <v>0</v>
      </c>
      <c r="BC77">
        <f>SAM_working3!BC77</f>
        <v>0</v>
      </c>
      <c r="BD77">
        <f>SAM_working3!BD77</f>
        <v>0</v>
      </c>
      <c r="BE77">
        <f>SAM_working3!BE77</f>
        <v>0</v>
      </c>
      <c r="BF77">
        <f>SAM_working3!BF77</f>
        <v>0</v>
      </c>
      <c r="BG77">
        <f>SAM_working3!BG77</f>
        <v>0</v>
      </c>
      <c r="BH77">
        <f>SAM_working3!BH77</f>
        <v>0</v>
      </c>
      <c r="BI77">
        <f>SAM_working3!BI77</f>
        <v>0</v>
      </c>
      <c r="BJ77">
        <f>SAM_working3!BJ77</f>
        <v>0</v>
      </c>
      <c r="BK77">
        <f>SAM_working3!BK77</f>
        <v>0</v>
      </c>
      <c r="BL77">
        <f>SAM_working3!BL77</f>
        <v>0</v>
      </c>
      <c r="BM77">
        <f>SAM_working3!BM77</f>
        <v>0</v>
      </c>
      <c r="BN77">
        <f>SAM_working3!BN77</f>
        <v>0</v>
      </c>
      <c r="BO77">
        <f>SAM_working3!BO77</f>
        <v>0</v>
      </c>
      <c r="BP77">
        <f>SAM_working3!BP77</f>
        <v>0</v>
      </c>
      <c r="BQ77">
        <f>SAM_working3!BQ77</f>
        <v>0</v>
      </c>
      <c r="BR77">
        <f>SAM_working3!BR77</f>
        <v>0</v>
      </c>
      <c r="BS77">
        <f>SAM_working3!BS77</f>
        <v>0</v>
      </c>
      <c r="BT77">
        <f>SAM_working3!BT77</f>
        <v>0</v>
      </c>
      <c r="BU77">
        <f>SAM_working3!BU77</f>
        <v>0</v>
      </c>
      <c r="BV77">
        <f>SAM_working3!BV77</f>
        <v>0</v>
      </c>
      <c r="BW77">
        <f>SAM_working3!BW77</f>
        <v>0</v>
      </c>
      <c r="BX77">
        <f>SAM_working3!BX77</f>
        <v>0</v>
      </c>
      <c r="BY77">
        <f>SAM_working3!BY77</f>
        <v>0</v>
      </c>
      <c r="BZ77">
        <f>SAM_working3!BZ77</f>
        <v>0</v>
      </c>
      <c r="CA77">
        <f>SAM_working3!CA77</f>
        <v>0</v>
      </c>
      <c r="CB77">
        <f>SAM_working3!CB77</f>
        <v>0</v>
      </c>
      <c r="CC77">
        <f>SAM_working3!CC77</f>
        <v>0</v>
      </c>
      <c r="CD77">
        <f>SAM_working3!CD77</f>
        <v>0</v>
      </c>
      <c r="CE77">
        <f>SAM_working3!CE77</f>
        <v>0</v>
      </c>
      <c r="CF77">
        <f>SAM_working3!CF77</f>
        <v>0</v>
      </c>
      <c r="CG77">
        <f>SAM_working3!CG77</f>
        <v>0</v>
      </c>
      <c r="CH77">
        <f>SAM_working3!CH77</f>
        <v>0</v>
      </c>
      <c r="CI77">
        <f>SAM_working3!CI77</f>
        <v>0</v>
      </c>
      <c r="CJ77">
        <f>SAM_working3!CJ77</f>
        <v>0</v>
      </c>
      <c r="CK77">
        <f>SAM_working3!CK77</f>
        <v>0</v>
      </c>
      <c r="CL77">
        <f>SAM_working3!CL77</f>
        <v>0</v>
      </c>
      <c r="CM77">
        <f>SAM_working3!CM77</f>
        <v>0</v>
      </c>
      <c r="CN77">
        <f>SAM_working3!CN77</f>
        <v>0</v>
      </c>
      <c r="CO77">
        <f>SAM_working3!CO77</f>
        <v>647887533.537238</v>
      </c>
      <c r="CP77">
        <f>SAM_working3!CP77</f>
        <v>1290917755.75879</v>
      </c>
      <c r="CQ77">
        <f>SAM_working3!CQ77</f>
        <v>1056681940.50581</v>
      </c>
      <c r="CR77">
        <f>SAM_working3!CR77</f>
        <v>1076806431.7921901</v>
      </c>
      <c r="CS77">
        <f>SAM_working3!CS77</f>
        <v>2947092294.7620902</v>
      </c>
      <c r="CT77">
        <f>SAM_working3!CT77</f>
        <v>5156290087.6146297</v>
      </c>
      <c r="CU77">
        <f>SAM_working3!CU77</f>
        <v>7633681375.7979603</v>
      </c>
      <c r="CV77">
        <f>SAM_working3!CV77</f>
        <v>7085384412.1076899</v>
      </c>
      <c r="CW77">
        <f>SAM_working3!CW77</f>
        <v>22680204265.8451</v>
      </c>
      <c r="CX77">
        <f>SAM_working3!CX77</f>
        <v>1652023.97402153</v>
      </c>
      <c r="CY77">
        <f>SAM_working3!CY77</f>
        <v>0</v>
      </c>
      <c r="CZ77">
        <f>SAM_working3!CZ77</f>
        <v>0</v>
      </c>
      <c r="DA77">
        <f>SAM_working3!DA77</f>
        <v>465003579.258201</v>
      </c>
      <c r="DB77">
        <f>SAM_working3!DB77</f>
        <v>0</v>
      </c>
      <c r="DC77">
        <f>SAM_working3!DC77</f>
        <v>6236885.5744041596</v>
      </c>
      <c r="DD77">
        <f>SAM_working3!DD77</f>
        <v>0</v>
      </c>
      <c r="DE77">
        <f>SAM_working3!DE77</f>
        <v>0</v>
      </c>
      <c r="DF77">
        <f>SAM_working3!DF77</f>
        <v>0</v>
      </c>
      <c r="DG77">
        <f>SAM_working3!DG77</f>
        <v>0</v>
      </c>
      <c r="DH77">
        <f>SAM_working3!DH77</f>
        <v>0</v>
      </c>
      <c r="DI77">
        <f>SAM_working3!DI77</f>
        <v>19742866443.7201</v>
      </c>
      <c r="DJ77">
        <f t="shared" si="1"/>
        <v>69790705030.24823</v>
      </c>
    </row>
    <row r="78" spans="1:114">
      <c r="A78" t="s">
        <v>77</v>
      </c>
      <c r="B78">
        <f>SAM_working3!B78</f>
        <v>1566289.66447702</v>
      </c>
      <c r="C78">
        <f>SAM_working3!C78</f>
        <v>0</v>
      </c>
      <c r="D78">
        <f>SAM_working3!D78</f>
        <v>2348887.0691192499</v>
      </c>
      <c r="E78">
        <f>SAM_working3!E78</f>
        <v>2457747.6359075401</v>
      </c>
      <c r="F78">
        <f>SAM_working3!F78</f>
        <v>5847183.9185160398</v>
      </c>
      <c r="G78">
        <f>SAM_working3!G78</f>
        <v>0</v>
      </c>
      <c r="H78">
        <f>SAM_working3!H78</f>
        <v>0</v>
      </c>
      <c r="I78">
        <f>SAM_working3!I78</f>
        <v>0</v>
      </c>
      <c r="J78">
        <f>SAM_working3!J78</f>
        <v>0</v>
      </c>
      <c r="K78">
        <f>SAM_working3!K78</f>
        <v>0</v>
      </c>
      <c r="L78">
        <f>SAM_working3!L78</f>
        <v>402763.81559097499</v>
      </c>
      <c r="M78">
        <f>SAM_working3!M78</f>
        <v>15615086.592786999</v>
      </c>
      <c r="N78">
        <f>SAM_working3!N78</f>
        <v>30447831.354463801</v>
      </c>
      <c r="O78">
        <f>SAM_working3!O78</f>
        <v>13729192.463874601</v>
      </c>
      <c r="P78">
        <f>SAM_working3!P78</f>
        <v>3351346.14091333</v>
      </c>
      <c r="Q78">
        <f>SAM_working3!Q78</f>
        <v>296880.54185593099</v>
      </c>
      <c r="R78">
        <f>SAM_working3!R78</f>
        <v>145518.71609621501</v>
      </c>
      <c r="S78">
        <f>SAM_working3!S78</f>
        <v>0</v>
      </c>
      <c r="T78">
        <f>SAM_working3!T78</f>
        <v>0</v>
      </c>
      <c r="U78">
        <f>SAM_working3!U78</f>
        <v>2856015.2458502301</v>
      </c>
      <c r="V78">
        <f>SAM_working3!V78</f>
        <v>4573792.0319197504</v>
      </c>
      <c r="W78">
        <f>SAM_working3!W78</f>
        <v>3614832.1165489</v>
      </c>
      <c r="X78">
        <f>SAM_working3!X78</f>
        <v>7194362.8544664197</v>
      </c>
      <c r="Y78">
        <f>SAM_working3!Y78</f>
        <v>3242268.7246079599</v>
      </c>
      <c r="Z78">
        <f>SAM_working3!Z78</f>
        <v>9350336.3209591303</v>
      </c>
      <c r="AA78">
        <f>SAM_working3!AA78</f>
        <v>5644678.8021835499</v>
      </c>
      <c r="AB78">
        <f>SAM_working3!AB78</f>
        <v>2746730.4968948499</v>
      </c>
      <c r="AC78">
        <f>SAM_working3!AC78</f>
        <v>10454061.690672001</v>
      </c>
      <c r="AD78">
        <f>SAM_working3!AD78</f>
        <v>5889696.6637839302</v>
      </c>
      <c r="AE78">
        <f>SAM_working3!AE78</f>
        <v>3788448.5032973299</v>
      </c>
      <c r="AF78">
        <f>SAM_working3!AF78</f>
        <v>1102495.9630458599</v>
      </c>
      <c r="AG78">
        <f>SAM_working3!AG78</f>
        <v>4097368.5014922</v>
      </c>
      <c r="AH78">
        <f>SAM_working3!AH78</f>
        <v>2264057.86277792</v>
      </c>
      <c r="AI78">
        <f>SAM_working3!AI78</f>
        <v>6700341.2210981399</v>
      </c>
      <c r="AJ78">
        <f>SAM_working3!AJ78</f>
        <v>557892803.43462396</v>
      </c>
      <c r="AK78">
        <f>SAM_working3!AK78</f>
        <v>35073205.352814101</v>
      </c>
      <c r="AL78">
        <f>SAM_working3!AL78</f>
        <v>720558.07382695901</v>
      </c>
      <c r="AM78">
        <f>SAM_working3!AM78</f>
        <v>4681827.2248403402</v>
      </c>
      <c r="AN78">
        <f>SAM_working3!AN78</f>
        <v>48445753.970675603</v>
      </c>
      <c r="AO78">
        <f>SAM_working3!AO78</f>
        <v>2980459.3252453799</v>
      </c>
      <c r="AP78">
        <f>SAM_working3!AP78</f>
        <v>7972188.5543690603</v>
      </c>
      <c r="AQ78">
        <f>SAM_working3!AQ78</f>
        <v>4872223.0388945099</v>
      </c>
      <c r="AR78">
        <f>SAM_working3!AR78</f>
        <v>6192190.7847224502</v>
      </c>
      <c r="AS78">
        <f>SAM_working3!AS78</f>
        <v>7840217.4600250702</v>
      </c>
      <c r="AT78">
        <f>SAM_working3!AT78</f>
        <v>0</v>
      </c>
      <c r="AU78">
        <f>SAM_working3!AU78</f>
        <v>10060147.099024899</v>
      </c>
      <c r="AV78">
        <f>SAM_working3!AV78</f>
        <v>0</v>
      </c>
      <c r="AW78">
        <f>SAM_working3!AW78</f>
        <v>9777307.0630810596</v>
      </c>
      <c r="AX78">
        <f>SAM_working3!AX78</f>
        <v>6792111.2805331899</v>
      </c>
      <c r="AY78">
        <f>SAM_working3!AY78</f>
        <v>0</v>
      </c>
      <c r="AZ78">
        <f>SAM_working3!AZ78</f>
        <v>11412559.6808984</v>
      </c>
      <c r="BA78">
        <f>SAM_working3!BA78</f>
        <v>99220.557073233605</v>
      </c>
      <c r="BB78">
        <f>SAM_working3!BB78</f>
        <v>1070922.3585818999</v>
      </c>
      <c r="BC78">
        <f>SAM_working3!BC78</f>
        <v>21202564.338010799</v>
      </c>
      <c r="BD78">
        <f>SAM_working3!BD78</f>
        <v>2728725485.823</v>
      </c>
      <c r="BE78">
        <f>SAM_working3!BE78</f>
        <v>3656854239.5327001</v>
      </c>
      <c r="BF78">
        <f>SAM_working3!BF78</f>
        <v>913745616.88211298</v>
      </c>
      <c r="BG78">
        <f>SAM_working3!BG78</f>
        <v>93355798.443425402</v>
      </c>
      <c r="BH78">
        <f>SAM_working3!BH78</f>
        <v>26042582.4772508</v>
      </c>
      <c r="BI78">
        <f>SAM_working3!BI78</f>
        <v>46151208.616168797</v>
      </c>
      <c r="BJ78">
        <f>SAM_working3!BJ78</f>
        <v>120991191.61984</v>
      </c>
      <c r="BK78">
        <f>SAM_working3!BK78</f>
        <v>153313702.47374099</v>
      </c>
      <c r="BL78">
        <f>SAM_working3!BL78</f>
        <v>20690233.190211002</v>
      </c>
      <c r="BM78">
        <f>SAM_working3!BM78</f>
        <v>43118483.371078096</v>
      </c>
      <c r="BN78">
        <f>SAM_working3!BN78</f>
        <v>1247252319.21332</v>
      </c>
      <c r="BO78">
        <f>SAM_working3!BO78</f>
        <v>56433264.028011099</v>
      </c>
      <c r="BP78">
        <f>SAM_working3!BP78</f>
        <v>0</v>
      </c>
      <c r="BQ78">
        <f>SAM_working3!BQ78</f>
        <v>1023075889.57612</v>
      </c>
      <c r="BR78">
        <f>SAM_working3!BR78</f>
        <v>558501987.21993601</v>
      </c>
      <c r="BS78">
        <f>SAM_working3!BS78</f>
        <v>273651143.48725897</v>
      </c>
      <c r="BT78">
        <f>SAM_working3!BT78</f>
        <v>15194537.1176742</v>
      </c>
      <c r="BU78">
        <f>SAM_working3!BU78</f>
        <v>60893641.540834703</v>
      </c>
      <c r="BV78">
        <f>SAM_working3!BV78</f>
        <v>134604001.64881799</v>
      </c>
      <c r="BW78">
        <f>SAM_working3!BW78</f>
        <v>104815453.96716499</v>
      </c>
      <c r="BX78">
        <f>SAM_working3!BX78</f>
        <v>26817553.026404399</v>
      </c>
      <c r="BY78">
        <f>SAM_working3!BY78</f>
        <v>55272601.338918202</v>
      </c>
      <c r="BZ78">
        <f>SAM_working3!BZ78</f>
        <v>8476087163.9666901</v>
      </c>
      <c r="CA78">
        <f>SAM_working3!CA78</f>
        <v>1100310.1246636901</v>
      </c>
      <c r="CB78">
        <f>SAM_working3!CB78</f>
        <v>153980081.82400501</v>
      </c>
      <c r="CC78">
        <f>SAM_working3!CC78</f>
        <v>25720966.863346901</v>
      </c>
      <c r="CD78">
        <f>SAM_working3!CD78</f>
        <v>597642965.86612201</v>
      </c>
      <c r="CE78">
        <f>SAM_working3!CE78</f>
        <v>8829461.4217552692</v>
      </c>
      <c r="CF78">
        <f>SAM_working3!CF78</f>
        <v>212410899.446567</v>
      </c>
      <c r="CG78">
        <f>SAM_working3!CG78</f>
        <v>181229598.055448</v>
      </c>
      <c r="CH78">
        <f>SAM_working3!CH78</f>
        <v>0</v>
      </c>
      <c r="CI78">
        <f>SAM_working3!CI78</f>
        <v>10460546.7613468</v>
      </c>
      <c r="CJ78">
        <f>SAM_working3!CJ78</f>
        <v>0</v>
      </c>
      <c r="CK78">
        <f>SAM_working3!CK78</f>
        <v>0</v>
      </c>
      <c r="CL78">
        <f>SAM_working3!CL78</f>
        <v>0</v>
      </c>
      <c r="CM78">
        <f>SAM_working3!CM78</f>
        <v>0</v>
      </c>
      <c r="CN78">
        <f>SAM_working3!CN78</f>
        <v>0</v>
      </c>
      <c r="CO78">
        <f>SAM_working3!CO78</f>
        <v>364521169.79084897</v>
      </c>
      <c r="CP78">
        <f>SAM_working3!CP78</f>
        <v>439781229.27941501</v>
      </c>
      <c r="CQ78">
        <f>SAM_working3!CQ78</f>
        <v>494544380.51658899</v>
      </c>
      <c r="CR78">
        <f>SAM_working3!CR78</f>
        <v>452107520.25338501</v>
      </c>
      <c r="CS78">
        <f>SAM_working3!CS78</f>
        <v>1294268970.1031499</v>
      </c>
      <c r="CT78">
        <f>SAM_working3!CT78</f>
        <v>2102423750.4873199</v>
      </c>
      <c r="CU78">
        <f>SAM_working3!CU78</f>
        <v>4268923893.5268602</v>
      </c>
      <c r="CV78">
        <f>SAM_working3!CV78</f>
        <v>4281108053.7361698</v>
      </c>
      <c r="CW78">
        <f>SAM_working3!CW78</f>
        <v>10417631190.622101</v>
      </c>
      <c r="CX78">
        <f>SAM_working3!CX78</f>
        <v>940993.45106703194</v>
      </c>
      <c r="CY78">
        <f>SAM_working3!CY78</f>
        <v>0</v>
      </c>
      <c r="CZ78">
        <f>SAM_working3!CZ78</f>
        <v>0</v>
      </c>
      <c r="DA78">
        <f>SAM_working3!DA78</f>
        <v>280893299.49001902</v>
      </c>
      <c r="DB78">
        <f>SAM_working3!DB78</f>
        <v>37728479.692257799</v>
      </c>
      <c r="DC78">
        <f>SAM_working3!DC78</f>
        <v>47727253.966477901</v>
      </c>
      <c r="DD78">
        <f>SAM_working3!DD78</f>
        <v>0</v>
      </c>
      <c r="DE78">
        <f>SAM_working3!DE78</f>
        <v>0</v>
      </c>
      <c r="DF78">
        <f>SAM_working3!DF78</f>
        <v>5494361.0857168296</v>
      </c>
      <c r="DG78">
        <f>SAM_working3!DG78</f>
        <v>0</v>
      </c>
      <c r="DH78">
        <f>SAM_working3!DH78</f>
        <v>508997742.65533602</v>
      </c>
      <c r="DI78">
        <f>SAM_working3!DI78</f>
        <v>18342451030.888401</v>
      </c>
      <c r="DJ78">
        <f t="shared" si="1"/>
        <v>65253320722.979492</v>
      </c>
    </row>
    <row r="79" spans="1:114">
      <c r="A79" t="s">
        <v>78</v>
      </c>
      <c r="B79">
        <f>SAM_working3!B79</f>
        <v>48.5254651182534</v>
      </c>
      <c r="C79">
        <f>SAM_working3!C79</f>
        <v>0</v>
      </c>
      <c r="D79">
        <f>SAM_working3!D79</f>
        <v>72.771237737382904</v>
      </c>
      <c r="E79">
        <f>SAM_working3!E79</f>
        <v>76.143863986693006</v>
      </c>
      <c r="F79">
        <f>SAM_working3!F79</f>
        <v>181.15251968587901</v>
      </c>
      <c r="G79">
        <f>SAM_working3!G79</f>
        <v>0</v>
      </c>
      <c r="H79">
        <f>SAM_working3!H79</f>
        <v>0</v>
      </c>
      <c r="I79">
        <f>SAM_working3!I79</f>
        <v>0</v>
      </c>
      <c r="J79">
        <f>SAM_working3!J79</f>
        <v>0</v>
      </c>
      <c r="K79">
        <f>SAM_working3!K79</f>
        <v>0</v>
      </c>
      <c r="L79">
        <f>SAM_working3!L79</f>
        <v>12.478088777327301</v>
      </c>
      <c r="M79">
        <f>SAM_working3!M79</f>
        <v>483.77344048286102</v>
      </c>
      <c r="N79">
        <f>SAM_working3!N79</f>
        <v>943.30902631016704</v>
      </c>
      <c r="O79">
        <f>SAM_working3!O79</f>
        <v>425.34625945449301</v>
      </c>
      <c r="P79">
        <f>SAM_working3!P79</f>
        <v>103.828579060683</v>
      </c>
      <c r="Q79">
        <f>SAM_working3!Q79</f>
        <v>9.1977025098536895</v>
      </c>
      <c r="R79">
        <f>SAM_working3!R79</f>
        <v>4.5083381076498901</v>
      </c>
      <c r="S79">
        <f>SAM_working3!S79</f>
        <v>0</v>
      </c>
      <c r="T79">
        <f>SAM_working3!T79</f>
        <v>0</v>
      </c>
      <c r="U79">
        <f>SAM_working3!U79</f>
        <v>88.482655113465398</v>
      </c>
      <c r="V79">
        <f>SAM_working3!V79</f>
        <v>141.701366443718</v>
      </c>
      <c r="W79">
        <f>SAM_working3!W79</f>
        <v>111.99167929037201</v>
      </c>
      <c r="X79">
        <f>SAM_working3!X79</f>
        <v>222.88968104698199</v>
      </c>
      <c r="Y79">
        <f>SAM_working3!Y79</f>
        <v>100.449234562561</v>
      </c>
      <c r="Z79">
        <f>SAM_working3!Z79</f>
        <v>289.68423228288299</v>
      </c>
      <c r="AA79">
        <f>SAM_working3!AA79</f>
        <v>174.878676997821</v>
      </c>
      <c r="AB79">
        <f>SAM_working3!AB79</f>
        <v>85.096887210079302</v>
      </c>
      <c r="AC79">
        <f>SAM_working3!AC79</f>
        <v>323.87892062363699</v>
      </c>
      <c r="AD79">
        <f>SAM_working3!AD79</f>
        <v>182.46961369752</v>
      </c>
      <c r="AE79">
        <f>SAM_working3!AE79</f>
        <v>117.370515727968</v>
      </c>
      <c r="AF79">
        <f>SAM_working3!AF79</f>
        <v>34.156599900479002</v>
      </c>
      <c r="AG79">
        <f>SAM_working3!AG79</f>
        <v>126.94121451805501</v>
      </c>
      <c r="AH79">
        <f>SAM_working3!AH79</f>
        <v>70.143130825434298</v>
      </c>
      <c r="AI79">
        <f>SAM_working3!AI79</f>
        <v>207.58431954114599</v>
      </c>
      <c r="AJ79">
        <f>SAM_working3!AJ79</f>
        <v>17284.164217370799</v>
      </c>
      <c r="AK79">
        <f>SAM_working3!AK79</f>
        <v>1086.6084617251099</v>
      </c>
      <c r="AL79">
        <f>SAM_working3!AL79</f>
        <v>22.3237224059962</v>
      </c>
      <c r="AM79">
        <f>SAM_working3!AM79</f>
        <v>145.04842165611601</v>
      </c>
      <c r="AN79">
        <f>SAM_working3!AN79</f>
        <v>1500.9054823945601</v>
      </c>
      <c r="AO79">
        <f>SAM_working3!AO79</f>
        <v>92.338076604660998</v>
      </c>
      <c r="AP79">
        <f>SAM_working3!AP79</f>
        <v>246.98762073511099</v>
      </c>
      <c r="AQ79">
        <f>SAM_working3!AQ79</f>
        <v>150.947104155966</v>
      </c>
      <c r="AR79">
        <f>SAM_working3!AR79</f>
        <v>191.84123137909401</v>
      </c>
      <c r="AS79">
        <f>SAM_working3!AS79</f>
        <v>242.89900361629401</v>
      </c>
      <c r="AT79">
        <f>SAM_working3!AT79</f>
        <v>0</v>
      </c>
      <c r="AU79">
        <f>SAM_working3!AU79</f>
        <v>311.67499103764698</v>
      </c>
      <c r="AV79">
        <f>SAM_working3!AV79</f>
        <v>0</v>
      </c>
      <c r="AW79">
        <f>SAM_working3!AW79</f>
        <v>302.91227963788498</v>
      </c>
      <c r="AX79">
        <f>SAM_working3!AX79</f>
        <v>210.42746210858601</v>
      </c>
      <c r="AY79">
        <f>SAM_working3!AY79</f>
        <v>0</v>
      </c>
      <c r="AZ79">
        <f>SAM_working3!AZ79</f>
        <v>353.57429680182099</v>
      </c>
      <c r="BA79">
        <f>SAM_working3!BA79</f>
        <v>3.0739676002896199</v>
      </c>
      <c r="BB79">
        <f>SAM_working3!BB79</f>
        <v>33.178413121353003</v>
      </c>
      <c r="BC79">
        <f>SAM_working3!BC79</f>
        <v>656.87996258674298</v>
      </c>
      <c r="BD79">
        <f>SAM_working3!BD79</f>
        <v>84539.071145442096</v>
      </c>
      <c r="BE79">
        <f>SAM_working3!BE79</f>
        <v>113293.57325628</v>
      </c>
      <c r="BF79">
        <f>SAM_working3!BF79</f>
        <v>28308.895898751201</v>
      </c>
      <c r="BG79">
        <f>SAM_working3!BG79</f>
        <v>2892.27059572389</v>
      </c>
      <c r="BH79">
        <f>SAM_working3!BH79</f>
        <v>806.82932170852803</v>
      </c>
      <c r="BI79">
        <f>SAM_working3!BI79</f>
        <v>1429.8178138185499</v>
      </c>
      <c r="BJ79">
        <f>SAM_working3!BJ79</f>
        <v>3748.4470348751602</v>
      </c>
      <c r="BK79">
        <f>SAM_working3!BK79</f>
        <v>4749.8358000235603</v>
      </c>
      <c r="BL79">
        <f>SAM_working3!BL79</f>
        <v>641.00735115004898</v>
      </c>
      <c r="BM79">
        <f>SAM_working3!BM79</f>
        <v>1335.8604785749301</v>
      </c>
      <c r="BN79">
        <f>SAM_working3!BN79</f>
        <v>38641.319215916199</v>
      </c>
      <c r="BO79">
        <f>SAM_working3!BO79</f>
        <v>1748.3677810099</v>
      </c>
      <c r="BP79">
        <f>SAM_working3!BP79</f>
        <v>0</v>
      </c>
      <c r="BQ79">
        <f>SAM_working3!BQ79</f>
        <v>31696.074180205</v>
      </c>
      <c r="BR79">
        <f>SAM_working3!BR79</f>
        <v>17303.037435521401</v>
      </c>
      <c r="BS79">
        <f>SAM_working3!BS79</f>
        <v>8478.0288850945199</v>
      </c>
      <c r="BT79">
        <f>SAM_working3!BT79</f>
        <v>470.74433140558301</v>
      </c>
      <c r="BU79">
        <f>SAM_working3!BU79</f>
        <v>1886.5554344954601</v>
      </c>
      <c r="BV79">
        <f>SAM_working3!BV79</f>
        <v>4170.1876319077701</v>
      </c>
      <c r="BW79">
        <f>SAM_working3!BW79</f>
        <v>3247.30397620024</v>
      </c>
      <c r="BX79">
        <f>SAM_working3!BX79</f>
        <v>830.83880552465496</v>
      </c>
      <c r="BY79">
        <f>SAM_working3!BY79</f>
        <v>1712.40910867043</v>
      </c>
      <c r="BZ79">
        <f>SAM_working3!BZ79</f>
        <v>262598.98238661699</v>
      </c>
      <c r="CA79">
        <f>SAM_working3!CA79</f>
        <v>34.088880099618699</v>
      </c>
      <c r="CB79">
        <f>SAM_working3!CB79</f>
        <v>4770.4810029193804</v>
      </c>
      <c r="CC79">
        <f>SAM_working3!CC79</f>
        <v>796.86529806211695</v>
      </c>
      <c r="CD79">
        <f>SAM_working3!CD79</f>
        <v>18515.670217992101</v>
      </c>
      <c r="CE79">
        <f>SAM_working3!CE79</f>
        <v>273.54692554739501</v>
      </c>
      <c r="CF79">
        <f>SAM_working3!CF79</f>
        <v>6580.73530433006</v>
      </c>
      <c r="CG79">
        <f>SAM_working3!CG79</f>
        <v>5614.7025280736398</v>
      </c>
      <c r="CH79">
        <f>SAM_working3!CH79</f>
        <v>0</v>
      </c>
      <c r="CI79">
        <f>SAM_working3!CI79</f>
        <v>324.079835612708</v>
      </c>
      <c r="CJ79">
        <f>SAM_working3!CJ79</f>
        <v>0</v>
      </c>
      <c r="CK79">
        <f>SAM_working3!CK79</f>
        <v>0</v>
      </c>
      <c r="CL79">
        <f>SAM_working3!CL79</f>
        <v>0</v>
      </c>
      <c r="CM79">
        <f>SAM_working3!CM79</f>
        <v>0</v>
      </c>
      <c r="CN79">
        <f>SAM_working3!CN79</f>
        <v>0</v>
      </c>
      <c r="CO79">
        <f>SAM_working3!CO79</f>
        <v>71635251.616287097</v>
      </c>
      <c r="CP79">
        <f>SAM_working3!CP79</f>
        <v>76122279.710118696</v>
      </c>
      <c r="CQ79">
        <f>SAM_working3!CQ79</f>
        <v>64828152.652835101</v>
      </c>
      <c r="CR79">
        <f>SAM_working3!CR79</f>
        <v>98076044.669075593</v>
      </c>
      <c r="CS79">
        <f>SAM_working3!CS79</f>
        <v>184580994.255696</v>
      </c>
      <c r="CT79">
        <f>SAM_working3!CT79</f>
        <v>267725917.293073</v>
      </c>
      <c r="CU79">
        <f>SAM_working3!CU79</f>
        <v>500544539.72645098</v>
      </c>
      <c r="CV79">
        <f>SAM_working3!CV79</f>
        <v>404769761.97497302</v>
      </c>
      <c r="CW79">
        <f>SAM_working3!CW79</f>
        <v>998240705.418136</v>
      </c>
      <c r="CX79">
        <f>SAM_working3!CX79</f>
        <v>29.153065312159001</v>
      </c>
      <c r="CY79">
        <f>SAM_working3!CY79</f>
        <v>0</v>
      </c>
      <c r="CZ79">
        <f>SAM_working3!CZ79</f>
        <v>0</v>
      </c>
      <c r="DA79">
        <f>SAM_working3!DA79</f>
        <v>8702.3992531453205</v>
      </c>
      <c r="DB79">
        <f>SAM_working3!DB79</f>
        <v>1168.8719314142199</v>
      </c>
      <c r="DC79">
        <f>SAM_working3!DC79</f>
        <v>1478.64552136571</v>
      </c>
      <c r="DD79">
        <f>SAM_working3!DD79</f>
        <v>0</v>
      </c>
      <c r="DE79">
        <f>SAM_working3!DE79</f>
        <v>0</v>
      </c>
      <c r="DF79">
        <f>SAM_working3!DF79</f>
        <v>170.221660308959</v>
      </c>
      <c r="DG79">
        <f>SAM_working3!DG79</f>
        <v>0</v>
      </c>
      <c r="DH79">
        <f>SAM_working3!DH79</f>
        <v>15769.338690451101</v>
      </c>
      <c r="DI79">
        <f>SAM_working3!DI79</f>
        <v>773825.49485162704</v>
      </c>
      <c r="DJ79">
        <f t="shared" si="1"/>
        <v>2668003705.6074443</v>
      </c>
    </row>
    <row r="80" spans="1:114">
      <c r="A80" t="s">
        <v>79</v>
      </c>
      <c r="B80">
        <f>SAM_working3!B80</f>
        <v>245530.00982539801</v>
      </c>
      <c r="C80">
        <f>SAM_working3!C80</f>
        <v>0</v>
      </c>
      <c r="D80">
        <f>SAM_working3!D80</f>
        <v>368941.24309391202</v>
      </c>
      <c r="E80">
        <f>SAM_working3!E80</f>
        <v>313751.46947829699</v>
      </c>
      <c r="F80">
        <f>SAM_working3!F80</f>
        <v>773922.27306435397</v>
      </c>
      <c r="G80">
        <f>SAM_working3!G80</f>
        <v>0</v>
      </c>
      <c r="H80">
        <f>SAM_working3!H80</f>
        <v>0</v>
      </c>
      <c r="I80">
        <f>SAM_working3!I80</f>
        <v>0</v>
      </c>
      <c r="J80">
        <f>SAM_working3!J80</f>
        <v>0</v>
      </c>
      <c r="K80">
        <f>SAM_working3!K80</f>
        <v>0</v>
      </c>
      <c r="L80">
        <f>SAM_working3!L80</f>
        <v>82647.085608588401</v>
      </c>
      <c r="M80">
        <f>SAM_working3!M80</f>
        <v>2495224.9637568002</v>
      </c>
      <c r="N80">
        <f>SAM_working3!N80</f>
        <v>7915998.97005466</v>
      </c>
      <c r="O80">
        <f>SAM_working3!O80</f>
        <v>1133031.44688008</v>
      </c>
      <c r="P80">
        <f>SAM_working3!P80</f>
        <v>130122.90182652</v>
      </c>
      <c r="Q80">
        <f>SAM_working3!Q80</f>
        <v>0</v>
      </c>
      <c r="R80">
        <f>SAM_working3!R80</f>
        <v>0</v>
      </c>
      <c r="S80">
        <f>SAM_working3!S80</f>
        <v>0</v>
      </c>
      <c r="T80">
        <f>SAM_working3!T80</f>
        <v>0</v>
      </c>
      <c r="U80">
        <f>SAM_working3!U80</f>
        <v>280375.22687220998</v>
      </c>
      <c r="V80">
        <f>SAM_working3!V80</f>
        <v>409542.78568135202</v>
      </c>
      <c r="W80">
        <f>SAM_working3!W80</f>
        <v>447579.80530633201</v>
      </c>
      <c r="X80">
        <f>SAM_working3!X80</f>
        <v>368430.40517978399</v>
      </c>
      <c r="Y80">
        <f>SAM_working3!Y80</f>
        <v>214569.34278374401</v>
      </c>
      <c r="Z80">
        <f>SAM_working3!Z80</f>
        <v>647804.03068114095</v>
      </c>
      <c r="AA80">
        <f>SAM_working3!AA80</f>
        <v>824859.83413920796</v>
      </c>
      <c r="AB80">
        <f>SAM_working3!AB80</f>
        <v>183298.82264856799</v>
      </c>
      <c r="AC80">
        <f>SAM_working3!AC80</f>
        <v>1142147.19856505</v>
      </c>
      <c r="AD80">
        <f>SAM_working3!AD80</f>
        <v>303594.368617845</v>
      </c>
      <c r="AE80">
        <f>SAM_working3!AE80</f>
        <v>292491.095783678</v>
      </c>
      <c r="AF80">
        <f>SAM_working3!AF80</f>
        <v>0</v>
      </c>
      <c r="AG80">
        <f>SAM_working3!AG80</f>
        <v>352001.56346274703</v>
      </c>
      <c r="AH80">
        <f>SAM_working3!AH80</f>
        <v>310384.186137582</v>
      </c>
      <c r="AI80">
        <f>SAM_working3!AI80</f>
        <v>968677.88657524798</v>
      </c>
      <c r="AJ80">
        <f>SAM_working3!AJ80</f>
        <v>39459662.356795199</v>
      </c>
      <c r="AK80">
        <f>SAM_working3!AK80</f>
        <v>312569.02043917199</v>
      </c>
      <c r="AL80">
        <f>SAM_working3!AL80</f>
        <v>741100.667104544</v>
      </c>
      <c r="AM80">
        <f>SAM_working3!AM80</f>
        <v>1147378.3089441</v>
      </c>
      <c r="AN80">
        <f>SAM_working3!AN80</f>
        <v>2080606.25180992</v>
      </c>
      <c r="AO80">
        <f>SAM_working3!AO80</f>
        <v>19639.0932074802</v>
      </c>
      <c r="AP80">
        <f>SAM_working3!AP80</f>
        <v>1749201.1725346399</v>
      </c>
      <c r="AQ80">
        <f>SAM_working3!AQ80</f>
        <v>27806.608109967001</v>
      </c>
      <c r="AR80">
        <f>SAM_working3!AR80</f>
        <v>7002718.0457016304</v>
      </c>
      <c r="AS80">
        <f>SAM_working3!AS80</f>
        <v>118497.53741426401</v>
      </c>
      <c r="AT80">
        <f>SAM_working3!AT80</f>
        <v>0</v>
      </c>
      <c r="AU80">
        <f>SAM_working3!AU80</f>
        <v>0</v>
      </c>
      <c r="AV80">
        <f>SAM_working3!AV80</f>
        <v>0</v>
      </c>
      <c r="AW80">
        <f>SAM_working3!AW80</f>
        <v>0</v>
      </c>
      <c r="AX80">
        <f>SAM_working3!AX80</f>
        <v>0</v>
      </c>
      <c r="AY80">
        <f>SAM_working3!AY80</f>
        <v>0</v>
      </c>
      <c r="AZ80">
        <f>SAM_working3!AZ80</f>
        <v>116875.472020441</v>
      </c>
      <c r="BA80">
        <f>SAM_working3!BA80</f>
        <v>0</v>
      </c>
      <c r="BB80">
        <f>SAM_working3!BB80</f>
        <v>70158.086299027404</v>
      </c>
      <c r="BC80">
        <f>SAM_working3!BC80</f>
        <v>1518165.0560413599</v>
      </c>
      <c r="BD80">
        <f>SAM_working3!BD80</f>
        <v>1319389.6234114901</v>
      </c>
      <c r="BE80">
        <f>SAM_working3!BE80</f>
        <v>132775.18828502201</v>
      </c>
      <c r="BF80">
        <f>SAM_working3!BF80</f>
        <v>2500864.5322644599</v>
      </c>
      <c r="BG80">
        <f>SAM_working3!BG80</f>
        <v>13553884.4289832</v>
      </c>
      <c r="BH80">
        <f>SAM_working3!BH80</f>
        <v>4396126.3485369096</v>
      </c>
      <c r="BI80">
        <f>SAM_working3!BI80</f>
        <v>5849775.3099788399</v>
      </c>
      <c r="BJ80">
        <f>SAM_working3!BJ80</f>
        <v>15457010.1070305</v>
      </c>
      <c r="BK80">
        <f>SAM_working3!BK80</f>
        <v>9654807.4494585693</v>
      </c>
      <c r="BL80">
        <f>SAM_working3!BL80</f>
        <v>1443998.1926382801</v>
      </c>
      <c r="BM80">
        <f>SAM_working3!BM80</f>
        <v>1701697.1757549699</v>
      </c>
      <c r="BN80">
        <f>SAM_working3!BN80</f>
        <v>65491.009619149401</v>
      </c>
      <c r="BO80">
        <f>SAM_working3!BO80</f>
        <v>5480239.2407813398</v>
      </c>
      <c r="BP80">
        <f>SAM_working3!BP80</f>
        <v>0</v>
      </c>
      <c r="BQ80">
        <f>SAM_working3!BQ80</f>
        <v>59891481.756699599</v>
      </c>
      <c r="BR80">
        <f>SAM_working3!BR80</f>
        <v>53993469.109702602</v>
      </c>
      <c r="BS80">
        <f>SAM_working3!BS80</f>
        <v>28659888.239735801</v>
      </c>
      <c r="BT80">
        <f>SAM_working3!BT80</f>
        <v>1909469.77379019</v>
      </c>
      <c r="BU80">
        <f>SAM_working3!BU80</f>
        <v>4297679.0148906903</v>
      </c>
      <c r="BV80">
        <f>SAM_working3!BV80</f>
        <v>16184162.669239299</v>
      </c>
      <c r="BW80">
        <f>SAM_working3!BW80</f>
        <v>591880.03790696897</v>
      </c>
      <c r="BX80">
        <f>SAM_working3!BX80</f>
        <v>1702868.3256383501</v>
      </c>
      <c r="BY80">
        <f>SAM_working3!BY80</f>
        <v>6098303.9593047202</v>
      </c>
      <c r="BZ80">
        <f>SAM_working3!BZ80</f>
        <v>15810011.8427704</v>
      </c>
      <c r="CA80">
        <f>SAM_working3!CA80</f>
        <v>0</v>
      </c>
      <c r="CB80">
        <f>SAM_working3!CB80</f>
        <v>26384239.674017701</v>
      </c>
      <c r="CC80">
        <f>SAM_working3!CC80</f>
        <v>22577290.9511002</v>
      </c>
      <c r="CD80">
        <f>SAM_working3!CD80</f>
        <v>49165558.6333827</v>
      </c>
      <c r="CE80">
        <f>SAM_working3!CE80</f>
        <v>750301.21453390096</v>
      </c>
      <c r="CF80">
        <f>SAM_working3!CF80</f>
        <v>1340702.7072322699</v>
      </c>
      <c r="CG80">
        <f>SAM_working3!CG80</f>
        <v>4415775.8828859003</v>
      </c>
      <c r="CH80">
        <f>SAM_working3!CH80</f>
        <v>0</v>
      </c>
      <c r="CI80">
        <f>SAM_working3!CI80</f>
        <v>15205777.128844701</v>
      </c>
      <c r="CJ80">
        <f>SAM_working3!CJ80</f>
        <v>0</v>
      </c>
      <c r="CK80">
        <f>SAM_working3!CK80</f>
        <v>0</v>
      </c>
      <c r="CL80">
        <f>SAM_working3!CL80</f>
        <v>0</v>
      </c>
      <c r="CM80">
        <f>SAM_working3!CM80</f>
        <v>0</v>
      </c>
      <c r="CN80">
        <f>SAM_working3!CN80</f>
        <v>0</v>
      </c>
      <c r="CO80">
        <f>SAM_working3!CO80</f>
        <v>883208635.95260799</v>
      </c>
      <c r="CP80">
        <f>SAM_working3!CP80</f>
        <v>1220937468.2987001</v>
      </c>
      <c r="CQ80">
        <f>SAM_working3!CQ80</f>
        <v>1098792988.62152</v>
      </c>
      <c r="CR80">
        <f>SAM_working3!CR80</f>
        <v>947032051.79073799</v>
      </c>
      <c r="CS80">
        <f>SAM_working3!CS80</f>
        <v>1743319367.01302</v>
      </c>
      <c r="CT80">
        <f>SAM_working3!CT80</f>
        <v>2512831499.3621702</v>
      </c>
      <c r="CU80">
        <f>SAM_working3!CU80</f>
        <v>5452700852.7413902</v>
      </c>
      <c r="CV80">
        <f>SAM_working3!CV80</f>
        <v>4944764098.2458601</v>
      </c>
      <c r="CW80">
        <f>SAM_working3!CW80</f>
        <v>9024144535.7014904</v>
      </c>
      <c r="CX80">
        <f>SAM_working3!CX80</f>
        <v>58914.085384092199</v>
      </c>
      <c r="CY80">
        <f>SAM_working3!CY80</f>
        <v>344612.63252069399</v>
      </c>
      <c r="CZ80">
        <f>SAM_working3!CZ80</f>
        <v>0</v>
      </c>
      <c r="DA80">
        <f>SAM_working3!DA80</f>
        <v>94427482.6286318</v>
      </c>
      <c r="DB80">
        <f>SAM_working3!DB80</f>
        <v>4724288.3183736596</v>
      </c>
      <c r="DC80">
        <f>SAM_working3!DC80</f>
        <v>0</v>
      </c>
      <c r="DD80">
        <f>SAM_working3!DD80</f>
        <v>0</v>
      </c>
      <c r="DE80">
        <f>SAM_working3!DE80</f>
        <v>0</v>
      </c>
      <c r="DF80">
        <f>SAM_working3!DF80</f>
        <v>0</v>
      </c>
      <c r="DG80">
        <f>SAM_working3!DG80</f>
        <v>0</v>
      </c>
      <c r="DH80">
        <f>SAM_working3!DH80</f>
        <v>0</v>
      </c>
      <c r="DI80">
        <f>SAM_working3!DI80</f>
        <v>1496754094.6809199</v>
      </c>
      <c r="DJ80">
        <f t="shared" si="1"/>
        <v>29869145114.194191</v>
      </c>
    </row>
    <row r="81" spans="1:114">
      <c r="A81" t="s">
        <v>80</v>
      </c>
      <c r="B81">
        <f>SAM_working3!B81</f>
        <v>8.6198484410113796</v>
      </c>
      <c r="C81">
        <f>SAM_working3!C81</f>
        <v>0</v>
      </c>
      <c r="D81">
        <f>SAM_working3!D81</f>
        <v>8.5894672797129399</v>
      </c>
      <c r="E81">
        <f>SAM_working3!E81</f>
        <v>9.3726598890828594</v>
      </c>
      <c r="F81">
        <f>SAM_working3!F81</f>
        <v>38227.310432070102</v>
      </c>
      <c r="G81">
        <f>SAM_working3!G81</f>
        <v>1.7953228838571599E-2</v>
      </c>
      <c r="H81">
        <f>SAM_working3!H81</f>
        <v>1.51701119063094E-3</v>
      </c>
      <c r="I81">
        <f>SAM_working3!I81</f>
        <v>7.1151091147393097E-3</v>
      </c>
      <c r="J81">
        <f>SAM_working3!J81</f>
        <v>11908.5032821724</v>
      </c>
      <c r="K81">
        <f>SAM_working3!K81</f>
        <v>40575.816911412498</v>
      </c>
      <c r="L81">
        <f>SAM_working3!L81</f>
        <v>609399.58419455995</v>
      </c>
      <c r="M81">
        <f>SAM_working3!M81</f>
        <v>16068639.929406401</v>
      </c>
      <c r="N81">
        <f>SAM_working3!N81</f>
        <v>11835771.260647301</v>
      </c>
      <c r="O81">
        <f>SAM_working3!O81</f>
        <v>7701047.6926911501</v>
      </c>
      <c r="P81">
        <f>SAM_working3!P81</f>
        <v>2361546.0694211498</v>
      </c>
      <c r="Q81">
        <f>SAM_working3!Q81</f>
        <v>166605.392884378</v>
      </c>
      <c r="R81">
        <f>SAM_working3!R81</f>
        <v>125830.968037845</v>
      </c>
      <c r="S81">
        <f>SAM_working3!S81</f>
        <v>96152.388311073504</v>
      </c>
      <c r="T81">
        <f>SAM_working3!T81</f>
        <v>39795.021333460798</v>
      </c>
      <c r="U81">
        <f>SAM_working3!U81</f>
        <v>1715745.20444219</v>
      </c>
      <c r="V81">
        <f>SAM_working3!V81</f>
        <v>2444097.8427269598</v>
      </c>
      <c r="W81">
        <f>SAM_working3!W81</f>
        <v>3432682.2568184799</v>
      </c>
      <c r="X81">
        <f>SAM_working3!X81</f>
        <v>2369913.1228976599</v>
      </c>
      <c r="Y81">
        <f>SAM_working3!Y81</f>
        <v>2717038.0679984898</v>
      </c>
      <c r="Z81">
        <f>SAM_working3!Z81</f>
        <v>5166080.5405580904</v>
      </c>
      <c r="AA81">
        <f>SAM_working3!AA81</f>
        <v>4262336.9681368899</v>
      </c>
      <c r="AB81">
        <f>SAM_working3!AB81</f>
        <v>1233210.5850677299</v>
      </c>
      <c r="AC81">
        <f>SAM_working3!AC81</f>
        <v>7596411.0000545597</v>
      </c>
      <c r="AD81">
        <f>SAM_working3!AD81</f>
        <v>4363976.2008443903</v>
      </c>
      <c r="AE81">
        <f>SAM_working3!AE81</f>
        <v>4985762.3470059801</v>
      </c>
      <c r="AF81">
        <f>SAM_working3!AF81</f>
        <v>1065031.06976132</v>
      </c>
      <c r="AG81">
        <f>SAM_working3!AG81</f>
        <v>3911179.7581526502</v>
      </c>
      <c r="AH81">
        <f>SAM_working3!AH81</f>
        <v>2161736.6062129401</v>
      </c>
      <c r="AI81">
        <f>SAM_working3!AI81</f>
        <v>5459990.11882242</v>
      </c>
      <c r="AJ81">
        <f>SAM_working3!AJ81</f>
        <v>102695256.954767</v>
      </c>
      <c r="AK81">
        <f>SAM_working3!AK81</f>
        <v>633008.18968408799</v>
      </c>
      <c r="AL81">
        <f>SAM_working3!AL81</f>
        <v>23024.593492591401</v>
      </c>
      <c r="AM81">
        <f>SAM_working3!AM81</f>
        <v>731032.89979854098</v>
      </c>
      <c r="AN81">
        <f>SAM_working3!AN81</f>
        <v>1369898.69214443</v>
      </c>
      <c r="AO81">
        <f>SAM_working3!AO81</f>
        <v>53233.808884822902</v>
      </c>
      <c r="AP81">
        <f>SAM_working3!AP81</f>
        <v>928479.15750700398</v>
      </c>
      <c r="AQ81">
        <f>SAM_working3!AQ81</f>
        <v>103357.122859614</v>
      </c>
      <c r="AR81">
        <f>SAM_working3!AR81</f>
        <v>151869.55718848601</v>
      </c>
      <c r="AS81">
        <f>SAM_working3!AS81</f>
        <v>1007676.12301277</v>
      </c>
      <c r="AT81">
        <f>SAM_working3!AT81</f>
        <v>755.64750819863298</v>
      </c>
      <c r="AU81">
        <f>SAM_working3!AU81</f>
        <v>261600.678686217</v>
      </c>
      <c r="AV81">
        <f>SAM_working3!AV81</f>
        <v>1.08256674890438</v>
      </c>
      <c r="AW81">
        <f>SAM_working3!AW81</f>
        <v>93.428241975250103</v>
      </c>
      <c r="AX81">
        <f>SAM_working3!AX81</f>
        <v>32.219124281674603</v>
      </c>
      <c r="AY81">
        <f>SAM_working3!AY81</f>
        <v>87340.099782714693</v>
      </c>
      <c r="AZ81">
        <f>SAM_working3!AZ81</f>
        <v>2456035.1138341902</v>
      </c>
      <c r="BA81">
        <f>SAM_working3!BA81</f>
        <v>7042.9102413374803</v>
      </c>
      <c r="BB81">
        <f>SAM_working3!BB81</f>
        <v>336478.51095776801</v>
      </c>
      <c r="BC81">
        <f>SAM_working3!BC81</f>
        <v>10209986.6261907</v>
      </c>
      <c r="BD81">
        <f>SAM_working3!BD81</f>
        <v>10682548.1415732</v>
      </c>
      <c r="BE81">
        <f>SAM_working3!BE81</f>
        <v>1017327.41367381</v>
      </c>
      <c r="BF81">
        <f>SAM_working3!BF81</f>
        <v>16994466.2167238</v>
      </c>
      <c r="BG81">
        <f>SAM_working3!BG81</f>
        <v>144425037.41415301</v>
      </c>
      <c r="BH81">
        <f>SAM_working3!BH81</f>
        <v>28941731.0156633</v>
      </c>
      <c r="BI81">
        <f>SAM_working3!BI81</f>
        <v>39738882.212869801</v>
      </c>
      <c r="BJ81">
        <f>SAM_working3!BJ81</f>
        <v>105918081.411153</v>
      </c>
      <c r="BK81">
        <f>SAM_working3!BK81</f>
        <v>64887463.735435799</v>
      </c>
      <c r="BL81">
        <f>SAM_working3!BL81</f>
        <v>9839868.0029061101</v>
      </c>
      <c r="BM81">
        <f>SAM_working3!BM81</f>
        <v>11611059.902843099</v>
      </c>
      <c r="BN81">
        <f>SAM_working3!BN81</f>
        <v>509979465.79177397</v>
      </c>
      <c r="BO81">
        <f>SAM_working3!BO81</f>
        <v>38805958.679689102</v>
      </c>
      <c r="BP81">
        <f>SAM_working3!BP81</f>
        <v>4873811.85929571</v>
      </c>
      <c r="BQ81">
        <f>SAM_working3!BQ81</f>
        <v>359291411.82116902</v>
      </c>
      <c r="BR81">
        <f>SAM_working3!BR81</f>
        <v>20625622.166382398</v>
      </c>
      <c r="BS81">
        <f>SAM_working3!BS81</f>
        <v>123834407.699129</v>
      </c>
      <c r="BT81">
        <f>SAM_working3!BT81</f>
        <v>14936473.210884299</v>
      </c>
      <c r="BU81">
        <f>SAM_working3!BU81</f>
        <v>21285463.958553098</v>
      </c>
      <c r="BV81">
        <f>SAM_working3!BV81</f>
        <v>77661395.674142107</v>
      </c>
      <c r="BW81">
        <f>SAM_working3!BW81</f>
        <v>4044750.5302750799</v>
      </c>
      <c r="BX81">
        <f>SAM_working3!BX81</f>
        <v>6313797.8026460102</v>
      </c>
      <c r="BY81">
        <f>SAM_working3!BY81</f>
        <v>5411334.99869709</v>
      </c>
      <c r="BZ81">
        <f>SAM_working3!BZ81</f>
        <v>6277130.1497986997</v>
      </c>
      <c r="CA81">
        <f>SAM_working3!CA81</f>
        <v>46041.294832508902</v>
      </c>
      <c r="CB81">
        <f>SAM_working3!CB81</f>
        <v>8360850.8619800303</v>
      </c>
      <c r="CC81">
        <f>SAM_working3!CC81</f>
        <v>4918031.9855653802</v>
      </c>
      <c r="CD81">
        <f>SAM_working3!CD81</f>
        <v>85876052.609023795</v>
      </c>
      <c r="CE81">
        <f>SAM_working3!CE81</f>
        <v>3796665.9313867199</v>
      </c>
      <c r="CF81">
        <f>SAM_working3!CF81</f>
        <v>5924809.8272865601</v>
      </c>
      <c r="CG81">
        <f>SAM_working3!CG81</f>
        <v>27488488.5413009</v>
      </c>
      <c r="CH81">
        <f>SAM_working3!CH81</f>
        <v>0</v>
      </c>
      <c r="CI81">
        <f>SAM_working3!CI81</f>
        <v>9607463.1125077903</v>
      </c>
      <c r="CJ81">
        <f>SAM_working3!CJ81</f>
        <v>0</v>
      </c>
      <c r="CK81">
        <f>SAM_working3!CK81</f>
        <v>0</v>
      </c>
      <c r="CL81">
        <f>SAM_working3!CL81</f>
        <v>0</v>
      </c>
      <c r="CM81">
        <f>SAM_working3!CM81</f>
        <v>0</v>
      </c>
      <c r="CN81">
        <f>SAM_working3!CN81</f>
        <v>0</v>
      </c>
      <c r="CO81">
        <f>SAM_working3!CO81</f>
        <v>116918968.939629</v>
      </c>
      <c r="CP81">
        <f>SAM_working3!CP81</f>
        <v>103038359.97494</v>
      </c>
      <c r="CQ81">
        <f>SAM_working3!CQ81</f>
        <v>114353831.70269801</v>
      </c>
      <c r="CR81">
        <f>SAM_working3!CR81</f>
        <v>134778786.66071299</v>
      </c>
      <c r="CS81">
        <f>SAM_working3!CS81</f>
        <v>352007458.34796</v>
      </c>
      <c r="CT81">
        <f>SAM_working3!CT81</f>
        <v>505979603.86632198</v>
      </c>
      <c r="CU81">
        <f>SAM_working3!CU81</f>
        <v>1224252715.81599</v>
      </c>
      <c r="CV81">
        <f>SAM_working3!CV81</f>
        <v>1137572304.0208499</v>
      </c>
      <c r="CW81">
        <f>SAM_working3!CW81</f>
        <v>3986659602.5177598</v>
      </c>
      <c r="CX81">
        <f>SAM_working3!CX81</f>
        <v>8865172.7723836992</v>
      </c>
      <c r="CY81">
        <f>SAM_working3!CY81</f>
        <v>82508717.106448099</v>
      </c>
      <c r="CZ81">
        <f>SAM_working3!CZ81</f>
        <v>0</v>
      </c>
      <c r="DA81">
        <f>SAM_working3!DA81</f>
        <v>123015881.30766501</v>
      </c>
      <c r="DB81">
        <f>SAM_working3!DB81</f>
        <v>18026511.233640701</v>
      </c>
      <c r="DC81">
        <f>SAM_working3!DC81</f>
        <v>22958218.120206799</v>
      </c>
      <c r="DD81">
        <f>SAM_working3!DD81</f>
        <v>0</v>
      </c>
      <c r="DE81">
        <f>SAM_working3!DE81</f>
        <v>0</v>
      </c>
      <c r="DF81">
        <f>SAM_working3!DF81</f>
        <v>0</v>
      </c>
      <c r="DG81">
        <f>SAM_working3!DG81</f>
        <v>0</v>
      </c>
      <c r="DH81">
        <f>SAM_working3!DH81</f>
        <v>261.82664113073298</v>
      </c>
      <c r="DI81">
        <f>SAM_working3!DI81</f>
        <v>25617408831.0289</v>
      </c>
      <c r="DJ81">
        <f t="shared" si="1"/>
        <v>35534798040.868149</v>
      </c>
    </row>
    <row r="82" spans="1:114">
      <c r="A82" t="s">
        <v>81</v>
      </c>
      <c r="B82">
        <f>SAM_working3!B82</f>
        <v>11386716.6976442</v>
      </c>
      <c r="C82">
        <f>SAM_working3!C82</f>
        <v>0</v>
      </c>
      <c r="D82">
        <f>SAM_working3!D82</f>
        <v>11346559.7487491</v>
      </c>
      <c r="E82">
        <f>SAM_working3!E82</f>
        <v>12381145.648853</v>
      </c>
      <c r="F82">
        <f>SAM_working3!F82</f>
        <v>22504789.7773159</v>
      </c>
      <c r="G82">
        <f>SAM_working3!G82</f>
        <v>23716.0480531658</v>
      </c>
      <c r="H82">
        <f>SAM_working3!H82</f>
        <v>2005.06110066102</v>
      </c>
      <c r="I82">
        <f>SAM_working3!I82</f>
        <v>9399.8448203719709</v>
      </c>
      <c r="J82">
        <f>SAM_working3!J82</f>
        <v>507268.73092837801</v>
      </c>
      <c r="K82">
        <f>SAM_working3!K82</f>
        <v>823979.10168304294</v>
      </c>
      <c r="L82">
        <f>SAM_working3!L82</f>
        <v>6288817.0669649998</v>
      </c>
      <c r="M82">
        <f>SAM_working3!M82</f>
        <v>125223843.39044601</v>
      </c>
      <c r="N82">
        <f>SAM_working3!N82</f>
        <v>76098715.389017701</v>
      </c>
      <c r="O82">
        <f>SAM_working3!O82</f>
        <v>61757639.6212283</v>
      </c>
      <c r="P82">
        <f>SAM_working3!P82</f>
        <v>16053717.0517511</v>
      </c>
      <c r="Q82">
        <f>SAM_working3!Q82</f>
        <v>1626337.1955168601</v>
      </c>
      <c r="R82">
        <f>SAM_working3!R82</f>
        <v>1317644.99426889</v>
      </c>
      <c r="S82">
        <f>SAM_working3!S82</f>
        <v>1838954.63704895</v>
      </c>
      <c r="T82">
        <f>SAM_working3!T82</f>
        <v>363441.12306533603</v>
      </c>
      <c r="U82">
        <f>SAM_working3!U82</f>
        <v>13029284.587681601</v>
      </c>
      <c r="V82">
        <f>SAM_working3!V82</f>
        <v>17986000.363622099</v>
      </c>
      <c r="W82">
        <f>SAM_working3!W82</f>
        <v>16554021.7398306</v>
      </c>
      <c r="X82">
        <f>SAM_working3!X82</f>
        <v>27569594.286461499</v>
      </c>
      <c r="Y82">
        <f>SAM_working3!Y82</f>
        <v>23255281.140719999</v>
      </c>
      <c r="Z82">
        <f>SAM_working3!Z82</f>
        <v>30748800.944734201</v>
      </c>
      <c r="AA82">
        <f>SAM_working3!AA82</f>
        <v>28167879.6267014</v>
      </c>
      <c r="AB82">
        <f>SAM_working3!AB82</f>
        <v>10137905.879022799</v>
      </c>
      <c r="AC82">
        <f>SAM_working3!AC82</f>
        <v>46222544.106995501</v>
      </c>
      <c r="AD82">
        <f>SAM_working3!AD82</f>
        <v>28169776.586039901</v>
      </c>
      <c r="AE82">
        <f>SAM_working3!AE82</f>
        <v>38790399.926326498</v>
      </c>
      <c r="AF82">
        <f>SAM_working3!AF82</f>
        <v>8232959.3767117802</v>
      </c>
      <c r="AG82">
        <f>SAM_working3!AG82</f>
        <v>27511433.5428617</v>
      </c>
      <c r="AH82">
        <f>SAM_working3!AH82</f>
        <v>13011942.337016899</v>
      </c>
      <c r="AI82">
        <f>SAM_working3!AI82</f>
        <v>34732443.706095003</v>
      </c>
      <c r="AJ82">
        <f>SAM_working3!AJ82</f>
        <v>1291023581.29106</v>
      </c>
      <c r="AK82">
        <f>SAM_working3!AK82</f>
        <v>70467293.626549497</v>
      </c>
      <c r="AL82">
        <f>SAM_working3!AL82</f>
        <v>4662630.3982858201</v>
      </c>
      <c r="AM82">
        <f>SAM_working3!AM82</f>
        <v>29132369.518679701</v>
      </c>
      <c r="AN82">
        <f>SAM_working3!AN82</f>
        <v>91594502.806526005</v>
      </c>
      <c r="AO82">
        <f>SAM_working3!AO82</f>
        <v>25199395.505473498</v>
      </c>
      <c r="AP82">
        <f>SAM_working3!AP82</f>
        <v>49132378.738133296</v>
      </c>
      <c r="AQ82">
        <f>SAM_working3!AQ82</f>
        <v>31559080.071402598</v>
      </c>
      <c r="AR82">
        <f>SAM_working3!AR82</f>
        <v>40798393.164888397</v>
      </c>
      <c r="AS82">
        <f>SAM_working3!AS82</f>
        <v>98203436.025193095</v>
      </c>
      <c r="AT82">
        <f>SAM_working3!AT82</f>
        <v>998211813.16980803</v>
      </c>
      <c r="AU82">
        <f>SAM_working3!AU82</f>
        <v>125030.54595991</v>
      </c>
      <c r="AV82">
        <f>SAM_working3!AV82</f>
        <v>1430914.23943709</v>
      </c>
      <c r="AW82">
        <f>SAM_working3!AW82</f>
        <v>123418425.807914</v>
      </c>
      <c r="AX82">
        <f>SAM_working3!AX82</f>
        <v>42561020.577287197</v>
      </c>
      <c r="AY82">
        <f>SAM_working3!AY82</f>
        <v>2461771.5172010101</v>
      </c>
      <c r="AZ82">
        <f>SAM_working3!AZ82</f>
        <v>12619411.5041514</v>
      </c>
      <c r="BA82">
        <f>SAM_working3!BA82</f>
        <v>37116876.093677402</v>
      </c>
      <c r="BB82">
        <f>SAM_working3!BB82</f>
        <v>36410110.9100205</v>
      </c>
      <c r="BC82">
        <f>SAM_working3!BC82</f>
        <v>48780722.733456001</v>
      </c>
      <c r="BD82">
        <f>SAM_working3!BD82</f>
        <v>78968768.829269007</v>
      </c>
      <c r="BE82">
        <f>SAM_working3!BE82</f>
        <v>4354534.96606474</v>
      </c>
      <c r="BF82">
        <f>SAM_working3!BF82</f>
        <v>87467945.1239236</v>
      </c>
      <c r="BG82">
        <f>SAM_working3!BG82</f>
        <v>652851661.32056499</v>
      </c>
      <c r="BH82">
        <f>SAM_working3!BH82</f>
        <v>113266045.273886</v>
      </c>
      <c r="BI82">
        <f>SAM_working3!BI82</f>
        <v>207620438.367434</v>
      </c>
      <c r="BJ82">
        <f>SAM_working3!BJ82</f>
        <v>579121494.51699901</v>
      </c>
      <c r="BK82">
        <f>SAM_working3!BK82</f>
        <v>627368756.078174</v>
      </c>
      <c r="BL82">
        <f>SAM_working3!BL82</f>
        <v>280750661.98182499</v>
      </c>
      <c r="BM82">
        <f>SAM_working3!BM82</f>
        <v>146971163.39903501</v>
      </c>
      <c r="BN82">
        <f>SAM_working3!BN82</f>
        <v>7759723289.6963797</v>
      </c>
      <c r="BO82">
        <f>SAM_working3!BO82</f>
        <v>288324724.39283001</v>
      </c>
      <c r="BP82">
        <f>SAM_working3!BP82</f>
        <v>489842994.48698997</v>
      </c>
      <c r="BQ82">
        <f>SAM_working3!BQ82</f>
        <v>4114372264.1936202</v>
      </c>
      <c r="BR82">
        <f>SAM_working3!BR82</f>
        <v>542933227.64707005</v>
      </c>
      <c r="BS82">
        <f>SAM_working3!BS82</f>
        <v>1315882503.91259</v>
      </c>
      <c r="BT82">
        <f>SAM_working3!BT82</f>
        <v>74835571.500407398</v>
      </c>
      <c r="BU82">
        <f>SAM_working3!BU82</f>
        <v>155955829.72218299</v>
      </c>
      <c r="BV82">
        <f>SAM_working3!BV82</f>
        <v>5176029472.9187403</v>
      </c>
      <c r="BW82">
        <f>SAM_working3!BW82</f>
        <v>1317888737.4426</v>
      </c>
      <c r="BX82">
        <f>SAM_working3!BX82</f>
        <v>878044898.44047797</v>
      </c>
      <c r="BY82">
        <f>SAM_working3!BY82</f>
        <v>411786073.64958501</v>
      </c>
      <c r="BZ82">
        <f>SAM_working3!BZ82</f>
        <v>121497551.47458</v>
      </c>
      <c r="CA82">
        <f>SAM_working3!CA82</f>
        <v>3804046.59779213</v>
      </c>
      <c r="CB82">
        <f>SAM_working3!CB82</f>
        <v>268537584.283508</v>
      </c>
      <c r="CC82">
        <f>SAM_working3!CC82</f>
        <v>1134688250.80371</v>
      </c>
      <c r="CD82">
        <f>SAM_working3!CD82</f>
        <v>1022739706.7766401</v>
      </c>
      <c r="CE82">
        <f>SAM_working3!CE82</f>
        <v>57694907.565604001</v>
      </c>
      <c r="CF82">
        <f>SAM_working3!CF82</f>
        <v>183076507.695191</v>
      </c>
      <c r="CG82">
        <f>SAM_working3!CG82</f>
        <v>185295991.36648199</v>
      </c>
      <c r="CH82">
        <f>SAM_working3!CH82</f>
        <v>0</v>
      </c>
      <c r="CI82">
        <f>SAM_working3!CI82</f>
        <v>185599261.294072</v>
      </c>
      <c r="CJ82">
        <f>SAM_working3!CJ82</f>
        <v>0</v>
      </c>
      <c r="CK82">
        <f>SAM_working3!CK82</f>
        <v>0</v>
      </c>
      <c r="CL82">
        <f>SAM_working3!CL82</f>
        <v>0</v>
      </c>
      <c r="CM82">
        <f>SAM_working3!CM82</f>
        <v>0</v>
      </c>
      <c r="CN82">
        <f>SAM_working3!CN82</f>
        <v>0</v>
      </c>
      <c r="CO82">
        <f>SAM_working3!CO82</f>
        <v>4025350701.4405899</v>
      </c>
      <c r="CP82">
        <f>SAM_working3!CP82</f>
        <v>4789693197.9202404</v>
      </c>
      <c r="CQ82">
        <f>SAM_working3!CQ82</f>
        <v>4193196654.2196102</v>
      </c>
      <c r="CR82">
        <f>SAM_working3!CR82</f>
        <v>5432170264.7906904</v>
      </c>
      <c r="CS82">
        <f>SAM_working3!CS82</f>
        <v>13290202364.1353</v>
      </c>
      <c r="CT82">
        <f>SAM_working3!CT82</f>
        <v>16930487745.184299</v>
      </c>
      <c r="CU82">
        <f>SAM_working3!CU82</f>
        <v>31627760249.403301</v>
      </c>
      <c r="CV82">
        <f>SAM_working3!CV82</f>
        <v>25529110746.278801</v>
      </c>
      <c r="CW82">
        <f>SAM_working3!CW82</f>
        <v>58083782406.856697</v>
      </c>
      <c r="CX82">
        <f>SAM_working3!CX82</f>
        <v>14499903.827530799</v>
      </c>
      <c r="CY82">
        <f>SAM_working3!CY82</f>
        <v>152146300.000301</v>
      </c>
      <c r="CZ82">
        <f>SAM_working3!CZ82</f>
        <v>0</v>
      </c>
      <c r="DA82">
        <f>SAM_working3!DA82</f>
        <v>879647664.17826605</v>
      </c>
      <c r="DB82">
        <f>SAM_working3!DB82</f>
        <v>408238287.29641902</v>
      </c>
      <c r="DC82">
        <f>SAM_working3!DC82</f>
        <v>973833914.67787504</v>
      </c>
      <c r="DD82">
        <f>SAM_working3!DD82</f>
        <v>0</v>
      </c>
      <c r="DE82">
        <f>SAM_working3!DE82</f>
        <v>0</v>
      </c>
      <c r="DF82">
        <f>SAM_working3!DF82</f>
        <v>40.973424414816797</v>
      </c>
      <c r="DG82">
        <f>SAM_working3!DG82</f>
        <v>26.198358322696301</v>
      </c>
      <c r="DH82">
        <f>SAM_working3!DH82</f>
        <v>346888304.94433701</v>
      </c>
      <c r="DI82">
        <f>SAM_working3!DI82</f>
        <v>29763996.568921499</v>
      </c>
      <c r="DJ82">
        <f t="shared" si="1"/>
        <v>198922651752.13757</v>
      </c>
    </row>
    <row r="83" spans="1:114">
      <c r="A83" t="s">
        <v>82</v>
      </c>
      <c r="B83">
        <f>SAM_working3!B83</f>
        <v>5992427.67771817</v>
      </c>
      <c r="C83">
        <f>SAM_working3!C83</f>
        <v>741270.1082652231</v>
      </c>
      <c r="D83">
        <f>SAM_working3!D83</f>
        <v>5158241.0677870447</v>
      </c>
      <c r="E83">
        <f>SAM_working3!E83</f>
        <v>3793101.0645640921</v>
      </c>
      <c r="F83">
        <f>SAM_working3!F83</f>
        <v>12736192.916870801</v>
      </c>
      <c r="G83">
        <f>SAM_working3!G83</f>
        <v>237825.49617332499</v>
      </c>
      <c r="H83">
        <f>SAM_working3!H83</f>
        <v>2751.0959935947399</v>
      </c>
      <c r="I83">
        <f>SAM_working3!I83</f>
        <v>0</v>
      </c>
      <c r="J83">
        <f>SAM_working3!J83</f>
        <v>2458445.9097601301</v>
      </c>
      <c r="K83">
        <f>SAM_working3!K83</f>
        <v>2215191.4770959001</v>
      </c>
      <c r="L83">
        <f>SAM_working3!L83</f>
        <v>7389986.0620941799</v>
      </c>
      <c r="M83">
        <f>SAM_working3!M83</f>
        <v>340924498.537516</v>
      </c>
      <c r="N83">
        <f>SAM_working3!N83</f>
        <v>861342079.70424998</v>
      </c>
      <c r="O83">
        <f>SAM_working3!O83</f>
        <v>214858477.308204</v>
      </c>
      <c r="P83">
        <f>SAM_working3!P83</f>
        <v>42923880.184544899</v>
      </c>
      <c r="Q83">
        <f>SAM_working3!Q83</f>
        <v>4709311.5600915104</v>
      </c>
      <c r="R83">
        <f>SAM_working3!R83</f>
        <v>2009702.8003349199</v>
      </c>
      <c r="S83">
        <f>SAM_working3!S83</f>
        <v>1789320.90453344</v>
      </c>
      <c r="T83">
        <f>SAM_working3!T83</f>
        <v>318515.71113875601</v>
      </c>
      <c r="U83">
        <f>SAM_working3!U83</f>
        <v>37582081.812666103</v>
      </c>
      <c r="V83">
        <f>SAM_working3!V83</f>
        <v>67991391.9177939</v>
      </c>
      <c r="W83">
        <f>SAM_working3!W83</f>
        <v>30820839.351239499</v>
      </c>
      <c r="X83">
        <f>SAM_working3!X83</f>
        <v>83505408.655244395</v>
      </c>
      <c r="Y83">
        <f>SAM_working3!Y83</f>
        <v>188228671.96043801</v>
      </c>
      <c r="Z83">
        <f>SAM_working3!Z83</f>
        <v>72747887.634921893</v>
      </c>
      <c r="AA83">
        <f>SAM_working3!AA83</f>
        <v>124802885.129757</v>
      </c>
      <c r="AB83">
        <f>SAM_working3!AB83</f>
        <v>55018221.199797802</v>
      </c>
      <c r="AC83">
        <f>SAM_working3!AC83</f>
        <v>188743975.82912299</v>
      </c>
      <c r="AD83">
        <f>SAM_working3!AD83</f>
        <v>78753922.640581802</v>
      </c>
      <c r="AE83">
        <f>SAM_working3!AE83</f>
        <v>565134728.92945898</v>
      </c>
      <c r="AF83">
        <f>SAM_working3!AF83</f>
        <v>29438402.710335299</v>
      </c>
      <c r="AG83">
        <f>SAM_working3!AG83</f>
        <v>143770584.51020899</v>
      </c>
      <c r="AH83">
        <f>SAM_working3!AH83</f>
        <v>15984250.755838601</v>
      </c>
      <c r="AI83">
        <f>SAM_working3!AI83</f>
        <v>92949748.599665895</v>
      </c>
      <c r="AJ83">
        <f>SAM_working3!AJ83</f>
        <v>1959959817.5541201</v>
      </c>
      <c r="AK83">
        <f>SAM_working3!AK83</f>
        <v>115272293.913175</v>
      </c>
      <c r="AL83">
        <f>SAM_working3!AL83</f>
        <v>5122987.2329545897</v>
      </c>
      <c r="AM83">
        <f>SAM_working3!AM83</f>
        <v>45255616.6296468</v>
      </c>
      <c r="AN83">
        <f>SAM_working3!AN83</f>
        <v>200394956.61526099</v>
      </c>
      <c r="AO83">
        <f>SAM_working3!AO83</f>
        <v>39204306.188072599</v>
      </c>
      <c r="AP83">
        <f>SAM_working3!AP83</f>
        <v>89202427.272978902</v>
      </c>
      <c r="AQ83">
        <f>SAM_working3!AQ83</f>
        <v>34962565.341881402</v>
      </c>
      <c r="AR83">
        <f>SAM_working3!AR83</f>
        <v>44083684.414438903</v>
      </c>
      <c r="AS83">
        <f>SAM_working3!AS83</f>
        <v>171216255.960596</v>
      </c>
      <c r="AT83">
        <f>SAM_working3!AT83</f>
        <v>51589077.838853903</v>
      </c>
      <c r="AU83">
        <f>SAM_working3!AU83</f>
        <v>2993255.5002770699</v>
      </c>
      <c r="AV83">
        <f>SAM_working3!AV83</f>
        <v>39831106.892967902</v>
      </c>
      <c r="AW83">
        <f>SAM_working3!AW83</f>
        <v>915691018.33454204</v>
      </c>
      <c r="AX83">
        <f>SAM_working3!AX83</f>
        <v>379849950.871705</v>
      </c>
      <c r="AY83">
        <f>SAM_working3!AY83</f>
        <v>21684248.105781101</v>
      </c>
      <c r="AZ83">
        <f>SAM_working3!AZ83</f>
        <v>65102860.8065525</v>
      </c>
      <c r="BA83">
        <f>SAM_working3!BA83</f>
        <v>1707419.6092006699</v>
      </c>
      <c r="BB83">
        <f>SAM_working3!BB83</f>
        <v>109190517.556272</v>
      </c>
      <c r="BC83">
        <f>SAM_working3!BC83</f>
        <v>182303683.316248</v>
      </c>
      <c r="BD83">
        <f>SAM_working3!BD83</f>
        <v>86753223.7332277</v>
      </c>
      <c r="BE83">
        <f>SAM_working3!BE83</f>
        <v>44176782.743966602</v>
      </c>
      <c r="BF83">
        <f>SAM_working3!BF83</f>
        <v>207171458.18466499</v>
      </c>
      <c r="BG83">
        <f>SAM_working3!BG83</f>
        <v>289904097.440382</v>
      </c>
      <c r="BH83">
        <f>SAM_working3!BH83</f>
        <v>539413896.69885004</v>
      </c>
      <c r="BI83">
        <f>SAM_working3!BI83</f>
        <v>51625243.2022774</v>
      </c>
      <c r="BJ83">
        <f>SAM_working3!BJ83</f>
        <v>379347449.06113499</v>
      </c>
      <c r="BK83">
        <f>SAM_working3!BK83</f>
        <v>216895907.00138</v>
      </c>
      <c r="BL83">
        <f>SAM_working3!BL83</f>
        <v>267306311.39461499</v>
      </c>
      <c r="BM83">
        <f>SAM_working3!BM83</f>
        <v>9801252.9498136807</v>
      </c>
      <c r="BN83">
        <f>SAM_working3!BN83</f>
        <v>1022809372.12308</v>
      </c>
      <c r="BO83">
        <f>SAM_working3!BO83</f>
        <v>1483220447.40677</v>
      </c>
      <c r="BP83">
        <f>SAM_working3!BP83</f>
        <v>38966647.094465598</v>
      </c>
      <c r="BQ83">
        <f>SAM_working3!BQ83</f>
        <v>3230922763.6106</v>
      </c>
      <c r="BR83">
        <f>SAM_working3!BR83</f>
        <v>690783783.57516897</v>
      </c>
      <c r="BS83">
        <f>SAM_working3!BS83</f>
        <v>1871386655.03965</v>
      </c>
      <c r="BT83">
        <f>SAM_working3!BT83</f>
        <v>693131373.04057205</v>
      </c>
      <c r="BU83">
        <f>SAM_working3!BU83</f>
        <v>298322144.88726199</v>
      </c>
      <c r="BV83">
        <f>SAM_working3!BV83</f>
        <v>828468286.13178003</v>
      </c>
      <c r="BW83">
        <f>SAM_working3!BW83</f>
        <v>885596474.35679698</v>
      </c>
      <c r="BX83">
        <f>SAM_working3!BX83</f>
        <v>100803908.75315</v>
      </c>
      <c r="BY83">
        <f>SAM_working3!BY83</f>
        <v>79950399.016952097</v>
      </c>
      <c r="BZ83">
        <f>SAM_working3!BZ83</f>
        <v>124925164.54951499</v>
      </c>
      <c r="CA83">
        <f>SAM_working3!CA83</f>
        <v>11305300.2875202</v>
      </c>
      <c r="CB83">
        <f>SAM_working3!CB83</f>
        <v>185095275.63745201</v>
      </c>
      <c r="CC83">
        <f>SAM_working3!CC83</f>
        <v>183789558.203365</v>
      </c>
      <c r="CD83">
        <f>SAM_working3!CD83</f>
        <v>1497177669.44839</v>
      </c>
      <c r="CE83">
        <f>SAM_working3!CE83</f>
        <v>347807280.094612</v>
      </c>
      <c r="CF83">
        <f>SAM_working3!CF83</f>
        <v>223018516.09073001</v>
      </c>
      <c r="CG83">
        <f>SAM_working3!CG83</f>
        <v>83931749.636318997</v>
      </c>
      <c r="CH83">
        <f>SAM_working3!CH83</f>
        <v>0</v>
      </c>
      <c r="CI83">
        <f>SAM_working3!CI83</f>
        <v>705357324.86564696</v>
      </c>
      <c r="CJ83">
        <f>SAM_working3!CJ83</f>
        <v>0</v>
      </c>
      <c r="CK83">
        <f>SAM_working3!CK83</f>
        <v>0</v>
      </c>
      <c r="CL83">
        <f>SAM_working3!CL83</f>
        <v>0</v>
      </c>
      <c r="CM83">
        <f>SAM_working3!CM83</f>
        <v>0</v>
      </c>
      <c r="CN83">
        <f>SAM_working3!CN83</f>
        <v>0</v>
      </c>
      <c r="CO83">
        <f>SAM_working3!CO83</f>
        <v>1036855936.14714</v>
      </c>
      <c r="CP83">
        <f>SAM_working3!CP83</f>
        <v>1373744824.07565</v>
      </c>
      <c r="CQ83">
        <f>SAM_working3!CQ83</f>
        <v>1436962219.2439899</v>
      </c>
      <c r="CR83">
        <f>SAM_working3!CR83</f>
        <v>1250829296.6091399</v>
      </c>
      <c r="CS83">
        <f>SAM_working3!CS83</f>
        <v>3168999403.6682701</v>
      </c>
      <c r="CT83">
        <f>SAM_working3!CT83</f>
        <v>4175341059.2831502</v>
      </c>
      <c r="CU83">
        <f>SAM_working3!CU83</f>
        <v>7123009539.6624002</v>
      </c>
      <c r="CV83">
        <f>SAM_working3!CV83</f>
        <v>5086369408.6598902</v>
      </c>
      <c r="CW83">
        <f>SAM_working3!CW83</f>
        <v>12147375625.3111</v>
      </c>
      <c r="CX83">
        <f>SAM_working3!CX83</f>
        <v>404362308.90479302</v>
      </c>
      <c r="CY83">
        <f>SAM_working3!CY83</f>
        <v>989403053.73458302</v>
      </c>
      <c r="CZ83">
        <f>SAM_working3!CZ83</f>
        <v>0</v>
      </c>
      <c r="DA83">
        <f>SAM_working3!DA83</f>
        <v>2974507522.9402199</v>
      </c>
      <c r="DB83">
        <f>SAM_working3!DB83</f>
        <v>713693893.938025</v>
      </c>
      <c r="DC83">
        <f>SAM_working3!DC83</f>
        <v>982728790.96390796</v>
      </c>
      <c r="DD83">
        <f>SAM_working3!DD83</f>
        <v>0</v>
      </c>
      <c r="DE83">
        <f>SAM_working3!DE83</f>
        <v>0</v>
      </c>
      <c r="DF83">
        <f>SAM_working3!DF83</f>
        <v>0</v>
      </c>
      <c r="DG83">
        <f>SAM_working3!DG83</f>
        <v>0</v>
      </c>
      <c r="DH83">
        <f>SAM_working3!DH83</f>
        <v>8898802.0573392399</v>
      </c>
      <c r="DI83">
        <f>SAM_working3!DI83</f>
        <v>280523266.30999798</v>
      </c>
      <c r="DJ83">
        <f t="shared" si="1"/>
        <v>67592462938.949234</v>
      </c>
    </row>
    <row r="84" spans="1:114">
      <c r="A84" t="s">
        <v>83</v>
      </c>
      <c r="B84">
        <f>SAM_working3!B84</f>
        <v>408.42509978231902</v>
      </c>
      <c r="C84">
        <f>SAM_working3!C84</f>
        <v>0</v>
      </c>
      <c r="D84">
        <f>SAM_working3!D84</f>
        <v>468.81155278786798</v>
      </c>
      <c r="E84">
        <f>SAM_working3!E84</f>
        <v>240.95330776589</v>
      </c>
      <c r="F84">
        <f>SAM_working3!F84</f>
        <v>671.70417383447705</v>
      </c>
      <c r="G84">
        <f>SAM_working3!G84</f>
        <v>0.389773230298396</v>
      </c>
      <c r="H84">
        <f>SAM_working3!H84</f>
        <v>3.4915016509140001E-2</v>
      </c>
      <c r="I84">
        <f>SAM_working3!I84</f>
        <v>34159.628420968897</v>
      </c>
      <c r="J84">
        <f>SAM_working3!J84</f>
        <v>213.83469029370599</v>
      </c>
      <c r="K84">
        <f>SAM_working3!K84</f>
        <v>29.4896983216798</v>
      </c>
      <c r="L84">
        <f>SAM_working3!L84</f>
        <v>41.858532133201003</v>
      </c>
      <c r="M84">
        <f>SAM_working3!M84</f>
        <v>853842.69322495197</v>
      </c>
      <c r="N84">
        <f>SAM_working3!N84</f>
        <v>8141.8810058791896</v>
      </c>
      <c r="O84">
        <f>SAM_working3!O84</f>
        <v>242864.030079207</v>
      </c>
      <c r="P84">
        <f>SAM_working3!P84</f>
        <v>1037.8716746652001</v>
      </c>
      <c r="Q84">
        <f>SAM_working3!Q84</f>
        <v>359771.14226439601</v>
      </c>
      <c r="R84">
        <f>SAM_working3!R84</f>
        <v>115242.193126229</v>
      </c>
      <c r="S84">
        <f>SAM_working3!S84</f>
        <v>75.889891771713906</v>
      </c>
      <c r="T84">
        <f>SAM_working3!T84</f>
        <v>1.5347981737593901</v>
      </c>
      <c r="U84">
        <f>SAM_working3!U84</f>
        <v>75871.106806322903</v>
      </c>
      <c r="V84">
        <f>SAM_working3!V84</f>
        <v>687.98295249484897</v>
      </c>
      <c r="W84">
        <f>SAM_working3!W84</f>
        <v>639.44768993923901</v>
      </c>
      <c r="X84">
        <f>SAM_working3!X84</f>
        <v>151804.852248963</v>
      </c>
      <c r="Y84">
        <f>SAM_working3!Y84</f>
        <v>225810.55841472399</v>
      </c>
      <c r="Z84">
        <f>SAM_working3!Z84</f>
        <v>221351.60180085001</v>
      </c>
      <c r="AA84">
        <f>SAM_working3!AA84</f>
        <v>5627904.1930348696</v>
      </c>
      <c r="AB84">
        <f>SAM_working3!AB84</f>
        <v>1255360.6190750999</v>
      </c>
      <c r="AC84">
        <f>SAM_working3!AC84</f>
        <v>16321854.6915907</v>
      </c>
      <c r="AD84">
        <f>SAM_working3!AD84</f>
        <v>4487647.6779896598</v>
      </c>
      <c r="AE84">
        <f>SAM_working3!AE84</f>
        <v>112.029163653496</v>
      </c>
      <c r="AF84">
        <f>SAM_working3!AF84</f>
        <v>440.07759590021402</v>
      </c>
      <c r="AG84">
        <f>SAM_working3!AG84</f>
        <v>3103063.75081986</v>
      </c>
      <c r="AH84">
        <f>SAM_working3!AH84</f>
        <v>394.61264502467299</v>
      </c>
      <c r="AI84">
        <f>SAM_working3!AI84</f>
        <v>2483080.5125787002</v>
      </c>
      <c r="AJ84">
        <f>SAM_working3!AJ84</f>
        <v>445839508.793118</v>
      </c>
      <c r="AK84">
        <f>SAM_working3!AK84</f>
        <v>26500185.5943201</v>
      </c>
      <c r="AL84">
        <f>SAM_working3!AL84</f>
        <v>1740767.7973277799</v>
      </c>
      <c r="AM84">
        <f>SAM_working3!AM84</f>
        <v>1264203.4307402</v>
      </c>
      <c r="AN84">
        <f>SAM_working3!AN84</f>
        <v>3853959.7835310898</v>
      </c>
      <c r="AO84">
        <f>SAM_working3!AO84</f>
        <v>2901042.0317358002</v>
      </c>
      <c r="AP84">
        <f>SAM_working3!AP84</f>
        <v>9829988.3779821005</v>
      </c>
      <c r="AQ84">
        <f>SAM_working3!AQ84</f>
        <v>140235.69890955099</v>
      </c>
      <c r="AR84">
        <f>SAM_working3!AR84</f>
        <v>17028135.939706199</v>
      </c>
      <c r="AS84">
        <f>SAM_working3!AS84</f>
        <v>3273202.5242574401</v>
      </c>
      <c r="AT84">
        <f>SAM_working3!AT84</f>
        <v>228556.74245804001</v>
      </c>
      <c r="AU84">
        <f>SAM_working3!AU84</f>
        <v>1206698.99665229</v>
      </c>
      <c r="AV84">
        <f>SAM_working3!AV84</f>
        <v>244.808572148933</v>
      </c>
      <c r="AW84">
        <f>SAM_working3!AW84</f>
        <v>1002144.34839697</v>
      </c>
      <c r="AX84">
        <f>SAM_working3!AX84</f>
        <v>16622785.1449998</v>
      </c>
      <c r="AY84">
        <f>SAM_working3!AY84</f>
        <v>90.492067057082394</v>
      </c>
      <c r="AZ84">
        <f>SAM_working3!AZ84</f>
        <v>20253453.503279202</v>
      </c>
      <c r="BA84">
        <f>SAM_working3!BA84</f>
        <v>200901.52596997801</v>
      </c>
      <c r="BB84">
        <f>SAM_working3!BB84</f>
        <v>3931.4128711493499</v>
      </c>
      <c r="BC84">
        <f>SAM_working3!BC84</f>
        <v>927964.49167749996</v>
      </c>
      <c r="BD84">
        <f>SAM_working3!BD84</f>
        <v>1687085.44761924</v>
      </c>
      <c r="BE84">
        <f>SAM_working3!BE84</f>
        <v>418113.95896730101</v>
      </c>
      <c r="BF84">
        <f>SAM_working3!BF84</f>
        <v>41139913.504697204</v>
      </c>
      <c r="BG84">
        <f>SAM_working3!BG84</f>
        <v>922555.573133128</v>
      </c>
      <c r="BH84">
        <f>SAM_working3!BH84</f>
        <v>4928.7460996755699</v>
      </c>
      <c r="BI84">
        <f>SAM_working3!BI84</f>
        <v>2861523.14508664</v>
      </c>
      <c r="BJ84">
        <f>SAM_working3!BJ84</f>
        <v>8959080.5679451805</v>
      </c>
      <c r="BK84">
        <f>SAM_working3!BK84</f>
        <v>2639455.02243543</v>
      </c>
      <c r="BL84">
        <f>SAM_working3!BL84</f>
        <v>560251.59999442298</v>
      </c>
      <c r="BM84">
        <f>SAM_working3!BM84</f>
        <v>259.07954217729599</v>
      </c>
      <c r="BN84">
        <f>SAM_working3!BN84</f>
        <v>124743968.694323</v>
      </c>
      <c r="BO84">
        <f>SAM_working3!BO84</f>
        <v>9042021.7540236004</v>
      </c>
      <c r="BP84">
        <f>SAM_working3!BP84</f>
        <v>2336.8068156258901</v>
      </c>
      <c r="BQ84">
        <f>SAM_working3!BQ84</f>
        <v>610841734.386356</v>
      </c>
      <c r="BR84">
        <f>SAM_working3!BR84</f>
        <v>1187570.38911768</v>
      </c>
      <c r="BS84">
        <f>SAM_working3!BS84</f>
        <v>33001452.547949899</v>
      </c>
      <c r="BT84">
        <f>SAM_working3!BT84</f>
        <v>1715761.51384878</v>
      </c>
      <c r="BU84">
        <f>SAM_working3!BU84</f>
        <v>6910820.4542899895</v>
      </c>
      <c r="BV84">
        <f>SAM_working3!BV84</f>
        <v>162674946.31924301</v>
      </c>
      <c r="BW84">
        <f>SAM_working3!BW84</f>
        <v>223040778.72736999</v>
      </c>
      <c r="BX84">
        <f>SAM_working3!BX84</f>
        <v>62215294.527661398</v>
      </c>
      <c r="BY84">
        <f>SAM_working3!BY84</f>
        <v>57941989.750163198</v>
      </c>
      <c r="BZ84">
        <f>SAM_working3!BZ84</f>
        <v>22046136.2537563</v>
      </c>
      <c r="CA84">
        <f>SAM_working3!CA84</f>
        <v>95160.604938490898</v>
      </c>
      <c r="CB84">
        <f>SAM_working3!CB84</f>
        <v>34417643.618479803</v>
      </c>
      <c r="CC84">
        <f>SAM_working3!CC84</f>
        <v>33566995.059207</v>
      </c>
      <c r="CD84">
        <f>SAM_working3!CD84</f>
        <v>117724182.109134</v>
      </c>
      <c r="CE84">
        <f>SAM_working3!CE84</f>
        <v>70554005.321788207</v>
      </c>
      <c r="CF84">
        <f>SAM_working3!CF84</f>
        <v>270186496.85835999</v>
      </c>
      <c r="CG84">
        <f>SAM_working3!CG84</f>
        <v>8726860.7433202304</v>
      </c>
      <c r="CH84">
        <f>SAM_working3!CH84</f>
        <v>0</v>
      </c>
      <c r="CI84">
        <f>SAM_working3!CI84</f>
        <v>17417883.9367145</v>
      </c>
      <c r="CJ84">
        <f>SAM_working3!CJ84</f>
        <v>0</v>
      </c>
      <c r="CK84">
        <f>SAM_working3!CK84</f>
        <v>0</v>
      </c>
      <c r="CL84">
        <f>SAM_working3!CL84</f>
        <v>0</v>
      </c>
      <c r="CM84">
        <f>SAM_working3!CM84</f>
        <v>0</v>
      </c>
      <c r="CN84">
        <f>SAM_working3!CN84</f>
        <v>0</v>
      </c>
      <c r="CO84">
        <f>SAM_working3!CO84</f>
        <v>1000363491.89107</v>
      </c>
      <c r="CP84">
        <f>SAM_working3!CP84</f>
        <v>1050606772.89112</v>
      </c>
      <c r="CQ84">
        <f>SAM_working3!CQ84</f>
        <v>999518463.26139998</v>
      </c>
      <c r="CR84">
        <f>SAM_working3!CR84</f>
        <v>1254272884.50529</v>
      </c>
      <c r="CS84">
        <f>SAM_working3!CS84</f>
        <v>2899380220.1926398</v>
      </c>
      <c r="CT84">
        <f>SAM_working3!CT84</f>
        <v>3418230867.3011198</v>
      </c>
      <c r="CU84">
        <f>SAM_working3!CU84</f>
        <v>5390894893.1843004</v>
      </c>
      <c r="CV84">
        <f>SAM_working3!CV84</f>
        <v>4584291365.0722103</v>
      </c>
      <c r="CW84">
        <f>SAM_working3!CW84</f>
        <v>10772237290.616699</v>
      </c>
      <c r="CX84">
        <f>SAM_working3!CX84</f>
        <v>428207.23984360602</v>
      </c>
      <c r="CY84">
        <f>SAM_working3!CY84</f>
        <v>34755544.255862698</v>
      </c>
      <c r="CZ84">
        <f>SAM_working3!CZ84</f>
        <v>0</v>
      </c>
      <c r="DA84">
        <f>SAM_working3!DA84</f>
        <v>1152935794.9697299</v>
      </c>
      <c r="DB84">
        <f>SAM_working3!DB84</f>
        <v>49711964.315782897</v>
      </c>
      <c r="DC84">
        <f>SAM_working3!DC84</f>
        <v>158330181.94404101</v>
      </c>
      <c r="DD84">
        <f>SAM_working3!DD84</f>
        <v>0</v>
      </c>
      <c r="DE84">
        <f>SAM_working3!DE84</f>
        <v>0</v>
      </c>
      <c r="DF84">
        <f>SAM_working3!DF84</f>
        <v>245307.728117683</v>
      </c>
      <c r="DG84">
        <f>SAM_working3!DG84</f>
        <v>0</v>
      </c>
      <c r="DH84">
        <f>SAM_working3!DH84</f>
        <v>1705.2326680497299</v>
      </c>
      <c r="DI84">
        <f>SAM_working3!DI84</f>
        <v>69164053.737965807</v>
      </c>
      <c r="DJ84">
        <f t="shared" si="1"/>
        <v>35351007452.881447</v>
      </c>
    </row>
    <row r="85" spans="1:114">
      <c r="A85" t="s">
        <v>84</v>
      </c>
      <c r="B85">
        <f>SAM_working3!B85</f>
        <v>988183.30998822395</v>
      </c>
      <c r="C85">
        <f>SAM_working3!C85</f>
        <v>0</v>
      </c>
      <c r="D85">
        <f>SAM_working3!D85</f>
        <v>1390896.4132231199</v>
      </c>
      <c r="E85">
        <f>SAM_working3!E85</f>
        <v>1176957.0749548201</v>
      </c>
      <c r="F85">
        <f>SAM_working3!F85</f>
        <v>4442810.3542545699</v>
      </c>
      <c r="G85">
        <f>SAM_working3!G85</f>
        <v>0</v>
      </c>
      <c r="H85">
        <f>SAM_working3!H85</f>
        <v>0</v>
      </c>
      <c r="I85">
        <f>SAM_working3!I85</f>
        <v>0</v>
      </c>
      <c r="J85">
        <f>SAM_working3!J85</f>
        <v>737937.90067078895</v>
      </c>
      <c r="K85">
        <f>SAM_working3!K85</f>
        <v>135186.43104371999</v>
      </c>
      <c r="L85">
        <f>SAM_working3!L85</f>
        <v>539306.78459237202</v>
      </c>
      <c r="M85">
        <f>SAM_working3!M85</f>
        <v>26822571.7137523</v>
      </c>
      <c r="N85">
        <f>SAM_working3!N85</f>
        <v>103316594.675326</v>
      </c>
      <c r="O85">
        <f>SAM_working3!O85</f>
        <v>6678714.8337863097</v>
      </c>
      <c r="P85">
        <f>SAM_working3!P85</f>
        <v>1179344.2036673699</v>
      </c>
      <c r="Q85">
        <f>SAM_working3!Q85</f>
        <v>170361.54910362299</v>
      </c>
      <c r="R85">
        <f>SAM_working3!R85</f>
        <v>116545.159535713</v>
      </c>
      <c r="S85">
        <f>SAM_working3!S85</f>
        <v>0</v>
      </c>
      <c r="T85">
        <f>SAM_working3!T85</f>
        <v>0</v>
      </c>
      <c r="U85">
        <f>SAM_working3!U85</f>
        <v>1460652.54063323</v>
      </c>
      <c r="V85">
        <f>SAM_working3!V85</f>
        <v>1701300.0372246201</v>
      </c>
      <c r="W85">
        <f>SAM_working3!W85</f>
        <v>971665.10646835505</v>
      </c>
      <c r="X85">
        <f>SAM_working3!X85</f>
        <v>3697932.1195939598</v>
      </c>
      <c r="Y85">
        <f>SAM_working3!Y85</f>
        <v>912844.91943200398</v>
      </c>
      <c r="Z85">
        <f>SAM_working3!Z85</f>
        <v>2409542.6980840699</v>
      </c>
      <c r="AA85">
        <f>SAM_working3!AA85</f>
        <v>2585572.2849802002</v>
      </c>
      <c r="AB85">
        <f>SAM_working3!AB85</f>
        <v>961083.05241431296</v>
      </c>
      <c r="AC85">
        <f>SAM_working3!AC85</f>
        <v>3410085.82675118</v>
      </c>
      <c r="AD85">
        <f>SAM_working3!AD85</f>
        <v>2322823.9886244698</v>
      </c>
      <c r="AE85">
        <f>SAM_working3!AE85</f>
        <v>390755.77770631801</v>
      </c>
      <c r="AF85">
        <f>SAM_working3!AF85</f>
        <v>394070.37538721203</v>
      </c>
      <c r="AG85">
        <f>SAM_working3!AG85</f>
        <v>1131060.69121354</v>
      </c>
      <c r="AH85">
        <f>SAM_working3!AH85</f>
        <v>1330618.0075284699</v>
      </c>
      <c r="AI85">
        <f>SAM_working3!AI85</f>
        <v>2542798.65960364</v>
      </c>
      <c r="AJ85">
        <f>SAM_working3!AJ85</f>
        <v>115681900.459819</v>
      </c>
      <c r="AK85">
        <f>SAM_working3!AK85</f>
        <v>4254688.9914086703</v>
      </c>
      <c r="AL85">
        <f>SAM_working3!AL85</f>
        <v>441191.72674215602</v>
      </c>
      <c r="AM85">
        <f>SAM_working3!AM85</f>
        <v>2454830.1773389699</v>
      </c>
      <c r="AN85">
        <f>SAM_working3!AN85</f>
        <v>3582217.3929774198</v>
      </c>
      <c r="AO85">
        <f>SAM_working3!AO85</f>
        <v>1688879.9714194499</v>
      </c>
      <c r="AP85">
        <f>SAM_working3!AP85</f>
        <v>4514056.1735808197</v>
      </c>
      <c r="AQ85">
        <f>SAM_working3!AQ85</f>
        <v>4145989.7730408302</v>
      </c>
      <c r="AR85">
        <f>SAM_working3!AR85</f>
        <v>3898572.3858922599</v>
      </c>
      <c r="AS85">
        <f>SAM_working3!AS85</f>
        <v>1356585.6477218801</v>
      </c>
      <c r="AT85">
        <f>SAM_working3!AT85</f>
        <v>5477575.0541730803</v>
      </c>
      <c r="AU85">
        <f>SAM_working3!AU85</f>
        <v>1903195.2194250999</v>
      </c>
      <c r="AV85">
        <f>SAM_working3!AV85</f>
        <v>0</v>
      </c>
      <c r="AW85">
        <f>SAM_working3!AW85</f>
        <v>13066907.834113801</v>
      </c>
      <c r="AX85">
        <f>SAM_working3!AX85</f>
        <v>7701930.3849769598</v>
      </c>
      <c r="AY85">
        <f>SAM_working3!AY85</f>
        <v>240546.218703166</v>
      </c>
      <c r="AZ85">
        <f>SAM_working3!AZ85</f>
        <v>1222475.5054218599</v>
      </c>
      <c r="BA85">
        <f>SAM_working3!BA85</f>
        <v>260821.83888477201</v>
      </c>
      <c r="BB85">
        <f>SAM_working3!BB85</f>
        <v>2501955.8256146298</v>
      </c>
      <c r="BC85">
        <f>SAM_working3!BC85</f>
        <v>3507244.76837578</v>
      </c>
      <c r="BD85">
        <f>SAM_working3!BD85</f>
        <v>5916562.0195706701</v>
      </c>
      <c r="BE85">
        <f>SAM_working3!BE85</f>
        <v>353547.157874203</v>
      </c>
      <c r="BF85">
        <f>SAM_working3!BF85</f>
        <v>12300729.4937496</v>
      </c>
      <c r="BG85">
        <f>SAM_working3!BG85</f>
        <v>11448096.1947261</v>
      </c>
      <c r="BH85">
        <f>SAM_working3!BH85</f>
        <v>2090318.9769977201</v>
      </c>
      <c r="BI85">
        <f>SAM_working3!BI85</f>
        <v>59881805.501371004</v>
      </c>
      <c r="BJ85">
        <f>SAM_working3!BJ85</f>
        <v>260250714.93430701</v>
      </c>
      <c r="BK85">
        <f>SAM_working3!BK85</f>
        <v>116653103.14989901</v>
      </c>
      <c r="BL85">
        <f>SAM_working3!BL85</f>
        <v>179695994.425888</v>
      </c>
      <c r="BM85">
        <f>SAM_working3!BM85</f>
        <v>11796730.452878701</v>
      </c>
      <c r="BN85">
        <f>SAM_working3!BN85</f>
        <v>2394455551.65556</v>
      </c>
      <c r="BO85">
        <f>SAM_working3!BO85</f>
        <v>23374065.225811701</v>
      </c>
      <c r="BP85">
        <f>SAM_working3!BP85</f>
        <v>431906748.71363002</v>
      </c>
      <c r="BQ85">
        <f>SAM_working3!BQ85</f>
        <v>192722433.28424799</v>
      </c>
      <c r="BR85">
        <f>SAM_working3!BR85</f>
        <v>32021092.0230495</v>
      </c>
      <c r="BS85">
        <f>SAM_working3!BS85</f>
        <v>27123040.7019292</v>
      </c>
      <c r="BT85">
        <f>SAM_working3!BT85</f>
        <v>2888886.9338342999</v>
      </c>
      <c r="BU85">
        <f>SAM_working3!BU85</f>
        <v>9434304.8624989893</v>
      </c>
      <c r="BV85">
        <f>SAM_working3!BV85</f>
        <v>76418041.846757606</v>
      </c>
      <c r="BW85">
        <f>SAM_working3!BW85</f>
        <v>23640430.2536497</v>
      </c>
      <c r="BX85">
        <f>SAM_working3!BX85</f>
        <v>11623657.5390049</v>
      </c>
      <c r="BY85">
        <f>SAM_working3!BY85</f>
        <v>17345302.188815601</v>
      </c>
      <c r="BZ85">
        <f>SAM_working3!BZ85</f>
        <v>34962131.642292701</v>
      </c>
      <c r="CA85">
        <f>SAM_working3!CA85</f>
        <v>0</v>
      </c>
      <c r="CB85">
        <f>SAM_working3!CB85</f>
        <v>1096637.4847713001</v>
      </c>
      <c r="CC85">
        <f>SAM_working3!CC85</f>
        <v>972740.67436196096</v>
      </c>
      <c r="CD85">
        <f>SAM_working3!CD85</f>
        <v>39806314.057262398</v>
      </c>
      <c r="CE85">
        <f>SAM_working3!CE85</f>
        <v>6986892.1280142097</v>
      </c>
      <c r="CF85">
        <f>SAM_working3!CF85</f>
        <v>35312996.383868597</v>
      </c>
      <c r="CG85">
        <f>SAM_working3!CG85</f>
        <v>54922017.228779197</v>
      </c>
      <c r="CH85">
        <f>SAM_working3!CH85</f>
        <v>0</v>
      </c>
      <c r="CI85">
        <f>SAM_working3!CI85</f>
        <v>4144637.3773349002</v>
      </c>
      <c r="CJ85">
        <f>SAM_working3!CJ85</f>
        <v>0</v>
      </c>
      <c r="CK85">
        <f>SAM_working3!CK85</f>
        <v>0</v>
      </c>
      <c r="CL85">
        <f>SAM_working3!CL85</f>
        <v>0</v>
      </c>
      <c r="CM85">
        <f>SAM_working3!CM85</f>
        <v>0</v>
      </c>
      <c r="CN85">
        <f>SAM_working3!CN85</f>
        <v>0</v>
      </c>
      <c r="CO85">
        <f>SAM_working3!CO85</f>
        <v>634971986.39746404</v>
      </c>
      <c r="CP85">
        <f>SAM_working3!CP85</f>
        <v>1051007149.82811</v>
      </c>
      <c r="CQ85">
        <f>SAM_working3!CQ85</f>
        <v>957863274.92770195</v>
      </c>
      <c r="CR85">
        <f>SAM_working3!CR85</f>
        <v>1289322162.11285</v>
      </c>
      <c r="CS85">
        <f>SAM_working3!CS85</f>
        <v>3246910057.3151999</v>
      </c>
      <c r="CT85">
        <f>SAM_working3!CT85</f>
        <v>3928866912.9952698</v>
      </c>
      <c r="CU85">
        <f>SAM_working3!CU85</f>
        <v>7280253425.00529</v>
      </c>
      <c r="CV85">
        <f>SAM_working3!CV85</f>
        <v>6303212781.8457899</v>
      </c>
      <c r="CW85">
        <f>SAM_working3!CW85</f>
        <v>20142975914.413101</v>
      </c>
      <c r="CX85">
        <f>SAM_working3!CX85</f>
        <v>0</v>
      </c>
      <c r="CY85">
        <f>SAM_working3!CY85</f>
        <v>0</v>
      </c>
      <c r="CZ85">
        <f>SAM_working3!CZ85</f>
        <v>0</v>
      </c>
      <c r="DA85">
        <f>SAM_working3!DA85</f>
        <v>0</v>
      </c>
      <c r="DB85">
        <f>SAM_working3!DB85</f>
        <v>0</v>
      </c>
      <c r="DC85">
        <f>SAM_working3!DC85</f>
        <v>0</v>
      </c>
      <c r="DD85">
        <f>SAM_working3!DD85</f>
        <v>0</v>
      </c>
      <c r="DE85">
        <f>SAM_working3!DE85</f>
        <v>0</v>
      </c>
      <c r="DF85">
        <f>SAM_working3!DF85</f>
        <v>0</v>
      </c>
      <c r="DG85">
        <f>SAM_working3!DG85</f>
        <v>0</v>
      </c>
      <c r="DH85">
        <f>SAM_working3!DH85</f>
        <v>0</v>
      </c>
      <c r="DI85">
        <f>SAM_working3!DI85</f>
        <v>436647005.97977197</v>
      </c>
      <c r="DJ85">
        <f t="shared" si="1"/>
        <v>49705395977.172462</v>
      </c>
    </row>
    <row r="86" spans="1:114">
      <c r="A86" t="s">
        <v>85</v>
      </c>
      <c r="B86">
        <f>SAM_working3!B86</f>
        <v>0</v>
      </c>
      <c r="C86">
        <f>SAM_working3!C86</f>
        <v>0</v>
      </c>
      <c r="D86">
        <f>SAM_working3!D86</f>
        <v>0</v>
      </c>
      <c r="E86">
        <f>SAM_working3!E86</f>
        <v>0</v>
      </c>
      <c r="F86">
        <f>SAM_working3!F86</f>
        <v>0</v>
      </c>
      <c r="G86">
        <f>SAM_working3!G86</f>
        <v>0</v>
      </c>
      <c r="H86">
        <f>SAM_working3!H86</f>
        <v>0</v>
      </c>
      <c r="I86">
        <f>SAM_working3!I86</f>
        <v>0</v>
      </c>
      <c r="J86">
        <f>SAM_working3!J86</f>
        <v>0</v>
      </c>
      <c r="K86">
        <f>SAM_working3!K86</f>
        <v>0</v>
      </c>
      <c r="L86">
        <f>SAM_working3!L86</f>
        <v>0</v>
      </c>
      <c r="M86">
        <f>SAM_working3!M86</f>
        <v>0</v>
      </c>
      <c r="N86">
        <f>SAM_working3!N86</f>
        <v>0</v>
      </c>
      <c r="O86">
        <f>SAM_working3!O86</f>
        <v>0</v>
      </c>
      <c r="P86">
        <f>SAM_working3!P86</f>
        <v>0</v>
      </c>
      <c r="Q86">
        <f>SAM_working3!Q86</f>
        <v>0</v>
      </c>
      <c r="R86">
        <f>SAM_working3!R86</f>
        <v>0</v>
      </c>
      <c r="S86">
        <f>SAM_working3!S86</f>
        <v>0</v>
      </c>
      <c r="T86">
        <f>SAM_working3!T86</f>
        <v>0</v>
      </c>
      <c r="U86">
        <f>SAM_working3!U86</f>
        <v>0</v>
      </c>
      <c r="V86">
        <f>SAM_working3!V86</f>
        <v>0</v>
      </c>
      <c r="W86">
        <f>SAM_working3!W86</f>
        <v>0</v>
      </c>
      <c r="X86">
        <f>SAM_working3!X86</f>
        <v>0</v>
      </c>
      <c r="Y86">
        <f>SAM_working3!Y86</f>
        <v>0</v>
      </c>
      <c r="Z86">
        <f>SAM_working3!Z86</f>
        <v>0</v>
      </c>
      <c r="AA86">
        <f>SAM_working3!AA86</f>
        <v>0</v>
      </c>
      <c r="AB86">
        <f>SAM_working3!AB86</f>
        <v>0</v>
      </c>
      <c r="AC86">
        <f>SAM_working3!AC86</f>
        <v>0</v>
      </c>
      <c r="AD86">
        <f>SAM_working3!AD86</f>
        <v>0</v>
      </c>
      <c r="AE86">
        <f>SAM_working3!AE86</f>
        <v>0</v>
      </c>
      <c r="AF86">
        <f>SAM_working3!AF86</f>
        <v>0</v>
      </c>
      <c r="AG86">
        <f>SAM_working3!AG86</f>
        <v>0</v>
      </c>
      <c r="AH86">
        <f>SAM_working3!AH86</f>
        <v>0</v>
      </c>
      <c r="AI86">
        <f>SAM_working3!AI86</f>
        <v>0</v>
      </c>
      <c r="AJ86">
        <f>SAM_working3!AJ86</f>
        <v>0</v>
      </c>
      <c r="AK86">
        <f>SAM_working3!AK86</f>
        <v>0</v>
      </c>
      <c r="AL86">
        <f>SAM_working3!AL86</f>
        <v>0</v>
      </c>
      <c r="AM86">
        <f>SAM_working3!AM86</f>
        <v>0</v>
      </c>
      <c r="AN86">
        <f>SAM_working3!AN86</f>
        <v>0</v>
      </c>
      <c r="AO86">
        <f>SAM_working3!AO86</f>
        <v>0</v>
      </c>
      <c r="AP86">
        <f>SAM_working3!AP86</f>
        <v>0</v>
      </c>
      <c r="AQ86">
        <f>SAM_working3!AQ86</f>
        <v>0</v>
      </c>
      <c r="AR86">
        <f>SAM_working3!AR86</f>
        <v>0</v>
      </c>
      <c r="AS86">
        <f>SAM_working3!AS86</f>
        <v>0</v>
      </c>
      <c r="AT86">
        <f>SAM_working3!AT86</f>
        <v>0</v>
      </c>
      <c r="AU86">
        <f>SAM_working3!AU86</f>
        <v>0</v>
      </c>
      <c r="AV86">
        <f>SAM_working3!AV86</f>
        <v>0</v>
      </c>
      <c r="AW86">
        <f>SAM_working3!AW86</f>
        <v>0</v>
      </c>
      <c r="AX86">
        <f>SAM_working3!AX86</f>
        <v>0</v>
      </c>
      <c r="AY86">
        <f>SAM_working3!AY86</f>
        <v>0</v>
      </c>
      <c r="AZ86">
        <f>SAM_working3!AZ86</f>
        <v>0</v>
      </c>
      <c r="BA86">
        <f>SAM_working3!BA86</f>
        <v>0</v>
      </c>
      <c r="BB86">
        <f>SAM_working3!BB86</f>
        <v>0</v>
      </c>
      <c r="BC86">
        <f>SAM_working3!BC86</f>
        <v>0</v>
      </c>
      <c r="BD86">
        <f>SAM_working3!BD86</f>
        <v>0</v>
      </c>
      <c r="BE86">
        <f>SAM_working3!BE86</f>
        <v>0</v>
      </c>
      <c r="BF86">
        <f>SAM_working3!BF86</f>
        <v>0</v>
      </c>
      <c r="BG86">
        <f>SAM_working3!BG86</f>
        <v>0</v>
      </c>
      <c r="BH86">
        <f>SAM_working3!BH86</f>
        <v>0</v>
      </c>
      <c r="BI86">
        <f>SAM_working3!BI86</f>
        <v>0</v>
      </c>
      <c r="BJ86">
        <f>SAM_working3!BJ86</f>
        <v>0</v>
      </c>
      <c r="BK86">
        <f>SAM_working3!BK86</f>
        <v>0</v>
      </c>
      <c r="BL86">
        <f>SAM_working3!BL86</f>
        <v>0</v>
      </c>
      <c r="BM86">
        <f>SAM_working3!BM86</f>
        <v>0</v>
      </c>
      <c r="BN86">
        <f>SAM_working3!BN86</f>
        <v>0</v>
      </c>
      <c r="BO86">
        <f>SAM_working3!BO86</f>
        <v>0</v>
      </c>
      <c r="BP86">
        <f>SAM_working3!BP86</f>
        <v>0</v>
      </c>
      <c r="BQ86">
        <f>SAM_working3!BQ86</f>
        <v>0</v>
      </c>
      <c r="BR86">
        <f>SAM_working3!BR86</f>
        <v>0</v>
      </c>
      <c r="BS86">
        <f>SAM_working3!BS86</f>
        <v>0</v>
      </c>
      <c r="BT86">
        <f>SAM_working3!BT86</f>
        <v>0</v>
      </c>
      <c r="BU86">
        <f>SAM_working3!BU86</f>
        <v>0</v>
      </c>
      <c r="BV86">
        <f>SAM_working3!BV86</f>
        <v>0</v>
      </c>
      <c r="BW86">
        <f>SAM_working3!BW86</f>
        <v>0</v>
      </c>
      <c r="BX86">
        <f>SAM_working3!BX86</f>
        <v>0</v>
      </c>
      <c r="BY86">
        <f>SAM_working3!BY86</f>
        <v>0</v>
      </c>
      <c r="BZ86">
        <f>SAM_working3!BZ86</f>
        <v>0</v>
      </c>
      <c r="CA86">
        <f>SAM_working3!CA86</f>
        <v>0</v>
      </c>
      <c r="CB86">
        <f>SAM_working3!CB86</f>
        <v>0</v>
      </c>
      <c r="CC86">
        <f>SAM_working3!CC86</f>
        <v>0</v>
      </c>
      <c r="CD86">
        <f>SAM_working3!CD86</f>
        <v>0</v>
      </c>
      <c r="CE86">
        <f>SAM_working3!CE86</f>
        <v>0</v>
      </c>
      <c r="CF86">
        <f>SAM_working3!CF86</f>
        <v>0</v>
      </c>
      <c r="CG86">
        <f>SAM_working3!CG86</f>
        <v>0</v>
      </c>
      <c r="CH86">
        <f>SAM_working3!CH86</f>
        <v>0</v>
      </c>
      <c r="CI86">
        <f>SAM_working3!CI86</f>
        <v>0</v>
      </c>
      <c r="CJ86">
        <f>SAM_working3!CJ86</f>
        <v>0</v>
      </c>
      <c r="CK86">
        <f>SAM_working3!CK86</f>
        <v>0</v>
      </c>
      <c r="CL86">
        <f>SAM_working3!CL86</f>
        <v>0</v>
      </c>
      <c r="CM86">
        <f>SAM_working3!CM86</f>
        <v>0</v>
      </c>
      <c r="CN86">
        <f>SAM_working3!CN86</f>
        <v>0</v>
      </c>
      <c r="CO86">
        <f>SAM_working3!CO86</f>
        <v>67742741.775749296</v>
      </c>
      <c r="CP86">
        <f>SAM_working3!CP86</f>
        <v>111890754.954017</v>
      </c>
      <c r="CQ86">
        <f>SAM_working3!CQ86</f>
        <v>79976976.633034602</v>
      </c>
      <c r="CR86">
        <f>SAM_working3!CR86</f>
        <v>99799855.418081194</v>
      </c>
      <c r="CS86">
        <f>SAM_working3!CS86</f>
        <v>195212878.487766</v>
      </c>
      <c r="CT86">
        <f>SAM_working3!CT86</f>
        <v>225355561.273352</v>
      </c>
      <c r="CU86">
        <f>SAM_working3!CU86</f>
        <v>444418012.61601102</v>
      </c>
      <c r="CV86">
        <f>SAM_working3!CV86</f>
        <v>434713126.83830202</v>
      </c>
      <c r="CW86">
        <f>SAM_working3!CW86</f>
        <v>1965606103.55422</v>
      </c>
      <c r="CX86">
        <f>SAM_working3!CX86</f>
        <v>0</v>
      </c>
      <c r="CY86">
        <f>SAM_working3!CY86</f>
        <v>0</v>
      </c>
      <c r="CZ86">
        <f>SAM_working3!CZ86</f>
        <v>0</v>
      </c>
      <c r="DA86">
        <f>SAM_working3!DA86</f>
        <v>0</v>
      </c>
      <c r="DB86">
        <f>SAM_working3!DB86</f>
        <v>0</v>
      </c>
      <c r="DC86">
        <f>SAM_working3!DC86</f>
        <v>0</v>
      </c>
      <c r="DD86">
        <f>SAM_working3!DD86</f>
        <v>0</v>
      </c>
      <c r="DE86">
        <f>SAM_working3!DE86</f>
        <v>0</v>
      </c>
      <c r="DF86">
        <f>SAM_working3!DF86</f>
        <v>0</v>
      </c>
      <c r="DG86">
        <f>SAM_working3!DG86</f>
        <v>0</v>
      </c>
      <c r="DH86">
        <f>SAM_working3!DH86</f>
        <v>0</v>
      </c>
      <c r="DI86">
        <f>SAM_working3!DI86</f>
        <v>2514623360.4888301</v>
      </c>
      <c r="DJ86">
        <f t="shared" si="1"/>
        <v>6139339372.0393639</v>
      </c>
    </row>
    <row r="87" spans="1:114">
      <c r="A87" t="s">
        <v>86</v>
      </c>
      <c r="B87">
        <f>SAM_working3!B87</f>
        <v>60650255.8978981</v>
      </c>
      <c r="C87">
        <f>SAM_working3!C87</f>
        <v>0</v>
      </c>
      <c r="D87">
        <f>SAM_working3!D87</f>
        <v>109631685.22266699</v>
      </c>
      <c r="E87">
        <f>SAM_working3!E87</f>
        <v>103339953.088682</v>
      </c>
      <c r="F87">
        <f>SAM_working3!F87</f>
        <v>48110477.651057698</v>
      </c>
      <c r="G87">
        <f>SAM_working3!G87</f>
        <v>11196.580323010599</v>
      </c>
      <c r="H87">
        <f>SAM_working3!H87</f>
        <v>14301.139555871299</v>
      </c>
      <c r="I87">
        <f>SAM_working3!I87</f>
        <v>72072.227431758904</v>
      </c>
      <c r="J87">
        <f>SAM_working3!J87</f>
        <v>43201685.485101297</v>
      </c>
      <c r="K87">
        <f>SAM_working3!K87</f>
        <v>18682228.9539611</v>
      </c>
      <c r="L87">
        <f>SAM_working3!L87</f>
        <v>2101399.5612129201</v>
      </c>
      <c r="M87">
        <f>SAM_working3!M87</f>
        <v>1932271544.6812301</v>
      </c>
      <c r="N87">
        <f>SAM_working3!N87</f>
        <v>263663514.65206999</v>
      </c>
      <c r="O87">
        <f>SAM_working3!O87</f>
        <v>271420135.23810101</v>
      </c>
      <c r="P87">
        <f>SAM_working3!P87</f>
        <v>59464226.735031903</v>
      </c>
      <c r="Q87">
        <f>SAM_working3!Q87</f>
        <v>8445395.69035675</v>
      </c>
      <c r="R87">
        <f>SAM_working3!R87</f>
        <v>4502591.0686415602</v>
      </c>
      <c r="S87">
        <f>SAM_working3!S87</f>
        <v>782263.25268696097</v>
      </c>
      <c r="T87">
        <f>SAM_working3!T87</f>
        <v>508315.01060621301</v>
      </c>
      <c r="U87">
        <f>SAM_working3!U87</f>
        <v>43133041.236176804</v>
      </c>
      <c r="V87">
        <f>SAM_working3!V87</f>
        <v>61001605.064862303</v>
      </c>
      <c r="W87">
        <f>SAM_working3!W87</f>
        <v>37474488.791525401</v>
      </c>
      <c r="X87">
        <f>SAM_working3!X87</f>
        <v>252039391.38642099</v>
      </c>
      <c r="Y87">
        <f>SAM_working3!Y87</f>
        <v>361091934.44739097</v>
      </c>
      <c r="Z87">
        <f>SAM_working3!Z87</f>
        <v>95816382.360290602</v>
      </c>
      <c r="AA87">
        <f>SAM_working3!AA87</f>
        <v>122695292.829285</v>
      </c>
      <c r="AB87">
        <f>SAM_working3!AB87</f>
        <v>56198370.8133789</v>
      </c>
      <c r="AC87">
        <f>SAM_working3!AC87</f>
        <v>145485570.72869599</v>
      </c>
      <c r="AD87">
        <f>SAM_working3!AD87</f>
        <v>70904139.493369401</v>
      </c>
      <c r="AE87">
        <f>SAM_working3!AE87</f>
        <v>510333460.289065</v>
      </c>
      <c r="AF87">
        <f>SAM_working3!AF87</f>
        <v>60060778.008203901</v>
      </c>
      <c r="AG87">
        <f>SAM_working3!AG87</f>
        <v>131925013.756707</v>
      </c>
      <c r="AH87">
        <f>SAM_working3!AH87</f>
        <v>24823246.147896498</v>
      </c>
      <c r="AI87">
        <f>SAM_working3!AI87</f>
        <v>60157443.355795398</v>
      </c>
      <c r="AJ87">
        <f>SAM_working3!AJ87</f>
        <v>3691247870.2209902</v>
      </c>
      <c r="AK87">
        <f>SAM_working3!AK87</f>
        <v>179794330.91539201</v>
      </c>
      <c r="AL87">
        <f>SAM_working3!AL87</f>
        <v>16616679.6830163</v>
      </c>
      <c r="AM87">
        <f>SAM_working3!AM87</f>
        <v>47732218.368547797</v>
      </c>
      <c r="AN87">
        <f>SAM_working3!AN87</f>
        <v>264281481.038057</v>
      </c>
      <c r="AO87">
        <f>SAM_working3!AO87</f>
        <v>108898508.94235</v>
      </c>
      <c r="AP87">
        <f>SAM_working3!AP87</f>
        <v>76321892.841799095</v>
      </c>
      <c r="AQ87">
        <f>SAM_working3!AQ87</f>
        <v>151115196.91504699</v>
      </c>
      <c r="AR87">
        <f>SAM_working3!AR87</f>
        <v>142468642.67006201</v>
      </c>
      <c r="AS87">
        <f>SAM_working3!AS87</f>
        <v>165637879.91959599</v>
      </c>
      <c r="AT87">
        <f>SAM_working3!AT87</f>
        <v>463712774.17708302</v>
      </c>
      <c r="AU87">
        <f>SAM_working3!AU87</f>
        <v>10650089.7120944</v>
      </c>
      <c r="AV87">
        <f>SAM_working3!AV87</f>
        <v>224310374.08416399</v>
      </c>
      <c r="AW87">
        <f>SAM_working3!AW87</f>
        <v>1202774267.9579</v>
      </c>
      <c r="AX87">
        <f>SAM_working3!AX87</f>
        <v>137970722.830975</v>
      </c>
      <c r="AY87">
        <f>SAM_working3!AY87</f>
        <v>28064970.764058702</v>
      </c>
      <c r="AZ87">
        <f>SAM_working3!AZ87</f>
        <v>108990600.183191</v>
      </c>
      <c r="BA87">
        <f>SAM_working3!BA87</f>
        <v>73767990.883067206</v>
      </c>
      <c r="BB87">
        <f>SAM_working3!BB87</f>
        <v>225265463.87374601</v>
      </c>
      <c r="BC87">
        <f>SAM_working3!BC87</f>
        <v>48294106.617195003</v>
      </c>
      <c r="BD87">
        <f>SAM_working3!BD87</f>
        <v>115268932.696675</v>
      </c>
      <c r="BE87">
        <f>SAM_working3!BE87</f>
        <v>22900969.1757144</v>
      </c>
      <c r="BF87">
        <f>SAM_working3!BF87</f>
        <v>102754085.093392</v>
      </c>
      <c r="BG87">
        <f>SAM_working3!BG87</f>
        <v>314482779.76716501</v>
      </c>
      <c r="BH87">
        <f>SAM_working3!BH87</f>
        <v>303266018.10975099</v>
      </c>
      <c r="BI87">
        <f>SAM_working3!BI87</f>
        <v>89780855.7805354</v>
      </c>
      <c r="BJ87">
        <f>SAM_working3!BJ87</f>
        <v>588842070.19513094</v>
      </c>
      <c r="BK87">
        <f>SAM_working3!BK87</f>
        <v>148497593.773633</v>
      </c>
      <c r="BL87">
        <f>SAM_working3!BL87</f>
        <v>188924366.82387799</v>
      </c>
      <c r="BM87">
        <f>SAM_working3!BM87</f>
        <v>69252197.386057407</v>
      </c>
      <c r="BN87">
        <f>SAM_working3!BN87</f>
        <v>2268431813.5075498</v>
      </c>
      <c r="BO87">
        <f>SAM_working3!BO87</f>
        <v>324302852.149553</v>
      </c>
      <c r="BP87">
        <f>SAM_working3!BP87</f>
        <v>270165009.38282597</v>
      </c>
      <c r="BQ87">
        <f>SAM_working3!BQ87</f>
        <v>1432747036.6380999</v>
      </c>
      <c r="BR87">
        <f>SAM_working3!BR87</f>
        <v>248802285.827999</v>
      </c>
      <c r="BS87">
        <f>SAM_working3!BS87</f>
        <v>391323907.19440699</v>
      </c>
      <c r="BT87">
        <f>SAM_working3!BT87</f>
        <v>180572040.04832399</v>
      </c>
      <c r="BU87">
        <f>SAM_working3!BU87</f>
        <v>240279815.92128</v>
      </c>
      <c r="BV87">
        <f>SAM_working3!BV87</f>
        <v>542258445.67628205</v>
      </c>
      <c r="BW87">
        <f>SAM_working3!BW87</f>
        <v>497662808.46652102</v>
      </c>
      <c r="BX87">
        <f>SAM_working3!BX87</f>
        <v>213331473.80433401</v>
      </c>
      <c r="BY87">
        <f>SAM_working3!BY87</f>
        <v>300463677.613639</v>
      </c>
      <c r="BZ87">
        <f>SAM_working3!BZ87</f>
        <v>128092773.85274699</v>
      </c>
      <c r="CA87">
        <f>SAM_working3!CA87</f>
        <v>24262555.816727601</v>
      </c>
      <c r="CB87">
        <f>SAM_working3!CB87</f>
        <v>159291800.742816</v>
      </c>
      <c r="CC87">
        <f>SAM_working3!CC87</f>
        <v>382984373.80421799</v>
      </c>
      <c r="CD87">
        <f>SAM_working3!CD87</f>
        <v>1815152545.8764801</v>
      </c>
      <c r="CE87">
        <f>SAM_working3!CE87</f>
        <v>182814139.05113101</v>
      </c>
      <c r="CF87">
        <f>SAM_working3!CF87</f>
        <v>237008700.27285901</v>
      </c>
      <c r="CG87">
        <f>SAM_working3!CG87</f>
        <v>212965837.24369699</v>
      </c>
      <c r="CH87">
        <f>SAM_working3!CH87</f>
        <v>0</v>
      </c>
      <c r="CI87">
        <f>SAM_working3!CI87</f>
        <v>1686707901.40641</v>
      </c>
      <c r="CJ87">
        <f>SAM_working3!CJ87</f>
        <v>0</v>
      </c>
      <c r="CK87">
        <f>SAM_working3!CK87</f>
        <v>0</v>
      </c>
      <c r="CL87">
        <f>SAM_working3!CL87</f>
        <v>0</v>
      </c>
      <c r="CM87">
        <f>SAM_working3!CM87</f>
        <v>0</v>
      </c>
      <c r="CN87">
        <f>SAM_working3!CN87</f>
        <v>0</v>
      </c>
      <c r="CO87">
        <f>SAM_working3!CO87</f>
        <v>1346755673.00719</v>
      </c>
      <c r="CP87">
        <f>SAM_working3!CP87</f>
        <v>2077497812.7607501</v>
      </c>
      <c r="CQ87">
        <f>SAM_working3!CQ87</f>
        <v>1731553083.74841</v>
      </c>
      <c r="CR87">
        <f>SAM_working3!CR87</f>
        <v>1519694325.0487499</v>
      </c>
      <c r="CS87">
        <f>SAM_working3!CS87</f>
        <v>3596448538.8372002</v>
      </c>
      <c r="CT87">
        <f>SAM_working3!CT87</f>
        <v>4203959688.2607999</v>
      </c>
      <c r="CU87">
        <f>SAM_working3!CU87</f>
        <v>7899932177.6626596</v>
      </c>
      <c r="CV87">
        <f>SAM_working3!CV87</f>
        <v>6697324994.4223204</v>
      </c>
      <c r="CW87">
        <f>SAM_working3!CW87</f>
        <v>11835671253.603901</v>
      </c>
      <c r="CX87">
        <f>SAM_working3!CX87</f>
        <v>54158851.770186499</v>
      </c>
      <c r="CY87">
        <f>SAM_working3!CY87</f>
        <v>515004276.56356698</v>
      </c>
      <c r="CZ87">
        <f>SAM_working3!CZ87</f>
        <v>1723.3605960104301</v>
      </c>
      <c r="DA87">
        <f>SAM_working3!DA87</f>
        <v>2127380846.0208199</v>
      </c>
      <c r="DB87">
        <f>SAM_working3!DB87</f>
        <v>518446671.51751202</v>
      </c>
      <c r="DC87">
        <f>SAM_working3!DC87</f>
        <v>705535430.26871598</v>
      </c>
      <c r="DD87">
        <f>SAM_working3!DD87</f>
        <v>22902.309430801699</v>
      </c>
      <c r="DE87">
        <f>SAM_working3!DE87</f>
        <v>0</v>
      </c>
      <c r="DF87">
        <f>SAM_working3!DF87</f>
        <v>842368934.00944602</v>
      </c>
      <c r="DG87">
        <f>SAM_working3!DG87</f>
        <v>5665.2336092797104</v>
      </c>
      <c r="DH87">
        <f>SAM_working3!DH87</f>
        <v>245371531.00602499</v>
      </c>
      <c r="DI87">
        <f>SAM_working3!DI87</f>
        <v>33553820380.0802</v>
      </c>
      <c r="DJ87">
        <f t="shared" si="1"/>
        <v>105482475886.03595</v>
      </c>
    </row>
    <row r="88" spans="1:114">
      <c r="A88" t="s">
        <v>88</v>
      </c>
      <c r="B88">
        <f>SAM_working3!B88</f>
        <v>0</v>
      </c>
      <c r="C88">
        <f>SAM_working3!C88</f>
        <v>0</v>
      </c>
      <c r="D88">
        <f>SAM_working3!D88</f>
        <v>0</v>
      </c>
      <c r="E88">
        <f>SAM_working3!E88</f>
        <v>0</v>
      </c>
      <c r="F88">
        <f>SAM_working3!F88</f>
        <v>0</v>
      </c>
      <c r="G88">
        <f>SAM_working3!G88</f>
        <v>0</v>
      </c>
      <c r="H88">
        <f>SAM_working3!H88</f>
        <v>0</v>
      </c>
      <c r="I88">
        <f>SAM_working3!I88</f>
        <v>0</v>
      </c>
      <c r="J88">
        <f>SAM_working3!J88</f>
        <v>0</v>
      </c>
      <c r="K88">
        <f>SAM_working3!K88</f>
        <v>0</v>
      </c>
      <c r="L88">
        <f>SAM_working3!L88</f>
        <v>0</v>
      </c>
      <c r="M88">
        <f>SAM_working3!M88</f>
        <v>0</v>
      </c>
      <c r="N88">
        <f>SAM_working3!N88</f>
        <v>0</v>
      </c>
      <c r="O88">
        <f>SAM_working3!O88</f>
        <v>0</v>
      </c>
      <c r="P88">
        <f>SAM_working3!P88</f>
        <v>0</v>
      </c>
      <c r="Q88">
        <f>SAM_working3!Q88</f>
        <v>0</v>
      </c>
      <c r="R88">
        <f>SAM_working3!R88</f>
        <v>0</v>
      </c>
      <c r="S88">
        <f>SAM_working3!S88</f>
        <v>0</v>
      </c>
      <c r="T88">
        <f>SAM_working3!T88</f>
        <v>0</v>
      </c>
      <c r="U88">
        <f>SAM_working3!U88</f>
        <v>0</v>
      </c>
      <c r="V88">
        <f>SAM_working3!V88</f>
        <v>0</v>
      </c>
      <c r="W88">
        <f>SAM_working3!W88</f>
        <v>0</v>
      </c>
      <c r="X88">
        <f>SAM_working3!X88</f>
        <v>0</v>
      </c>
      <c r="Y88">
        <f>SAM_working3!Y88</f>
        <v>0</v>
      </c>
      <c r="Z88">
        <f>SAM_working3!Z88</f>
        <v>0</v>
      </c>
      <c r="AA88">
        <f>SAM_working3!AA88</f>
        <v>0</v>
      </c>
      <c r="AB88">
        <f>SAM_working3!AB88</f>
        <v>0</v>
      </c>
      <c r="AC88">
        <f>SAM_working3!AC88</f>
        <v>0</v>
      </c>
      <c r="AD88">
        <f>SAM_working3!AD88</f>
        <v>0</v>
      </c>
      <c r="AE88">
        <f>SAM_working3!AE88</f>
        <v>0</v>
      </c>
      <c r="AF88">
        <f>SAM_working3!AF88</f>
        <v>0</v>
      </c>
      <c r="AG88">
        <f>SAM_working3!AG88</f>
        <v>0</v>
      </c>
      <c r="AH88">
        <f>SAM_working3!AH88</f>
        <v>0</v>
      </c>
      <c r="AI88">
        <f>SAM_working3!AI88</f>
        <v>0</v>
      </c>
      <c r="AJ88">
        <f>SAM_working3!AJ88</f>
        <v>0</v>
      </c>
      <c r="AK88">
        <f>SAM_working3!AK88</f>
        <v>0</v>
      </c>
      <c r="AL88">
        <f>SAM_working3!AL88</f>
        <v>0</v>
      </c>
      <c r="AM88">
        <f>SAM_working3!AM88</f>
        <v>0</v>
      </c>
      <c r="AN88">
        <f>SAM_working3!AN88</f>
        <v>0</v>
      </c>
      <c r="AO88">
        <f>SAM_working3!AO88</f>
        <v>0</v>
      </c>
      <c r="AP88">
        <f>SAM_working3!AP88</f>
        <v>0</v>
      </c>
      <c r="AQ88">
        <f>SAM_working3!AQ88</f>
        <v>0</v>
      </c>
      <c r="AR88">
        <f>SAM_working3!AR88</f>
        <v>0</v>
      </c>
      <c r="AS88">
        <f>SAM_working3!AS88</f>
        <v>0</v>
      </c>
      <c r="AT88">
        <f>SAM_working3!AT88</f>
        <v>0</v>
      </c>
      <c r="AU88">
        <f>SAM_working3!AU88</f>
        <v>0</v>
      </c>
      <c r="AV88">
        <f>SAM_working3!AV88</f>
        <v>0</v>
      </c>
      <c r="AW88">
        <f>SAM_working3!AW88</f>
        <v>0</v>
      </c>
      <c r="AX88">
        <f>SAM_working3!AX88</f>
        <v>0</v>
      </c>
      <c r="AY88">
        <f>SAM_working3!AY88</f>
        <v>0</v>
      </c>
      <c r="AZ88">
        <f>SAM_working3!AZ88</f>
        <v>0</v>
      </c>
      <c r="BA88">
        <f>SAM_working3!BA88</f>
        <v>0</v>
      </c>
      <c r="BB88">
        <f>SAM_working3!BB88</f>
        <v>0</v>
      </c>
      <c r="BC88">
        <f>SAM_working3!BC88</f>
        <v>0</v>
      </c>
      <c r="BD88">
        <f>SAM_working3!BD88</f>
        <v>0</v>
      </c>
      <c r="BE88">
        <f>SAM_working3!BE88</f>
        <v>0</v>
      </c>
      <c r="BF88">
        <f>SAM_working3!BF88</f>
        <v>0</v>
      </c>
      <c r="BG88">
        <f>SAM_working3!BG88</f>
        <v>0</v>
      </c>
      <c r="BH88">
        <f>SAM_working3!BH88</f>
        <v>0</v>
      </c>
      <c r="BI88">
        <f>SAM_working3!BI88</f>
        <v>0</v>
      </c>
      <c r="BJ88">
        <f>SAM_working3!BJ88</f>
        <v>0</v>
      </c>
      <c r="BK88">
        <f>SAM_working3!BK88</f>
        <v>0</v>
      </c>
      <c r="BL88">
        <f>SAM_working3!BL88</f>
        <v>0</v>
      </c>
      <c r="BM88">
        <f>SAM_working3!BM88</f>
        <v>0</v>
      </c>
      <c r="BN88">
        <f>SAM_working3!BN88</f>
        <v>0</v>
      </c>
      <c r="BO88">
        <f>SAM_working3!BO88</f>
        <v>0</v>
      </c>
      <c r="BP88">
        <f>SAM_working3!BP88</f>
        <v>0</v>
      </c>
      <c r="BQ88">
        <f>SAM_working3!BQ88</f>
        <v>0</v>
      </c>
      <c r="BR88">
        <f>SAM_working3!BR88</f>
        <v>0</v>
      </c>
      <c r="BS88">
        <f>SAM_working3!BS88</f>
        <v>0</v>
      </c>
      <c r="BT88">
        <f>SAM_working3!BT88</f>
        <v>0</v>
      </c>
      <c r="BU88">
        <f>SAM_working3!BU88</f>
        <v>0</v>
      </c>
      <c r="BV88">
        <f>SAM_working3!BV88</f>
        <v>0</v>
      </c>
      <c r="BW88">
        <f>SAM_working3!BW88</f>
        <v>0</v>
      </c>
      <c r="BX88">
        <f>SAM_working3!BX88</f>
        <v>0</v>
      </c>
      <c r="BY88">
        <f>SAM_working3!BY88</f>
        <v>0</v>
      </c>
      <c r="BZ88">
        <f>SAM_working3!BZ88</f>
        <v>0</v>
      </c>
      <c r="CA88">
        <f>SAM_working3!CA88</f>
        <v>0</v>
      </c>
      <c r="CB88">
        <f>SAM_working3!CB88</f>
        <v>0</v>
      </c>
      <c r="CC88">
        <f>SAM_working3!CC88</f>
        <v>0</v>
      </c>
      <c r="CD88">
        <f>SAM_working3!CD88</f>
        <v>0</v>
      </c>
      <c r="CE88">
        <f>SAM_working3!CE88</f>
        <v>0</v>
      </c>
      <c r="CF88">
        <f>SAM_working3!CF88</f>
        <v>0</v>
      </c>
      <c r="CG88">
        <f>SAM_working3!CG88</f>
        <v>0</v>
      </c>
      <c r="CH88">
        <f>SAM_working3!CH88</f>
        <v>0</v>
      </c>
      <c r="CI88">
        <f>SAM_working3!CI88</f>
        <v>0</v>
      </c>
      <c r="CJ88">
        <f>SAM_working3!CJ88</f>
        <v>0</v>
      </c>
      <c r="CK88">
        <f>SAM_working3!CK88</f>
        <v>0</v>
      </c>
      <c r="CL88">
        <f>SAM_working3!CL88</f>
        <v>0</v>
      </c>
      <c r="CM88">
        <f>SAM_working3!CM88</f>
        <v>0</v>
      </c>
      <c r="CN88">
        <f>SAM_working3!CN88</f>
        <v>0</v>
      </c>
      <c r="CO88">
        <f>SAM_working3!CO88</f>
        <v>0</v>
      </c>
      <c r="CP88">
        <f>SAM_working3!CP88</f>
        <v>0</v>
      </c>
      <c r="CQ88">
        <f>SAM_working3!CQ88</f>
        <v>0</v>
      </c>
      <c r="CR88">
        <f>SAM_working3!CR88</f>
        <v>0</v>
      </c>
      <c r="CS88">
        <f>SAM_working3!CS88</f>
        <v>0</v>
      </c>
      <c r="CT88">
        <f>SAM_working3!CT88</f>
        <v>0</v>
      </c>
      <c r="CU88">
        <f>SAM_working3!CU88</f>
        <v>0</v>
      </c>
      <c r="CV88">
        <f>SAM_working3!CV88</f>
        <v>0</v>
      </c>
      <c r="CW88">
        <f>SAM_working3!CW88</f>
        <v>0</v>
      </c>
      <c r="CX88">
        <f>SAM_working3!CX88</f>
        <v>49015411407.182198</v>
      </c>
      <c r="CY88">
        <f>SAM_working3!CY88</f>
        <v>52397592709.255402</v>
      </c>
      <c r="CZ88">
        <f>SAM_working3!CZ88</f>
        <v>0</v>
      </c>
      <c r="DA88">
        <f>SAM_working3!DA88</f>
        <v>124600909564.28999</v>
      </c>
      <c r="DB88">
        <f>SAM_working3!DB88</f>
        <v>140433612718.53299</v>
      </c>
      <c r="DC88">
        <f>SAM_working3!DC88</f>
        <v>29876609244.367298</v>
      </c>
      <c r="DD88">
        <f>SAM_working3!DD88</f>
        <v>0</v>
      </c>
      <c r="DE88">
        <f>SAM_working3!DE88</f>
        <v>0</v>
      </c>
      <c r="DF88">
        <f>SAM_working3!DF88</f>
        <v>0</v>
      </c>
      <c r="DG88">
        <f>SAM_working3!DG88</f>
        <v>0</v>
      </c>
      <c r="DH88">
        <f>SAM_working3!DH88</f>
        <v>0</v>
      </c>
      <c r="DI88">
        <f>SAM_working3!DI88</f>
        <v>1.3200245418186601E-4</v>
      </c>
      <c r="DJ88">
        <f t="shared" si="1"/>
        <v>396324135643.62805</v>
      </c>
    </row>
    <row r="89" spans="1:114">
      <c r="A89" t="s">
        <v>94</v>
      </c>
      <c r="B89">
        <f>SAM_working3!B89</f>
        <v>4360937256.7583199</v>
      </c>
      <c r="C89">
        <f>SAM_working3!C89</f>
        <v>10796230.966032183</v>
      </c>
      <c r="D89">
        <f>SAM_working3!D89</f>
        <v>1415758924.1459205</v>
      </c>
      <c r="E89">
        <f>SAM_working3!E89</f>
        <v>2206574688.925797</v>
      </c>
      <c r="F89">
        <f>SAM_working3!F89</f>
        <v>926400514.48873305</v>
      </c>
      <c r="G89">
        <f>SAM_working3!G89</f>
        <v>395556503.46000397</v>
      </c>
      <c r="H89">
        <f>SAM_working3!H89</f>
        <v>56623219.5621932</v>
      </c>
      <c r="I89">
        <f>SAM_working3!I89</f>
        <v>13393490224.6455</v>
      </c>
      <c r="J89">
        <f>SAM_working3!J89</f>
        <v>1041813620.68399</v>
      </c>
      <c r="K89">
        <f>SAM_working3!K89</f>
        <v>706880637.184515</v>
      </c>
      <c r="L89">
        <f>SAM_working3!L89</f>
        <v>958042707.41617894</v>
      </c>
      <c r="M89">
        <f>SAM_working3!M89</f>
        <v>14831849858.753401</v>
      </c>
      <c r="N89">
        <f>SAM_working3!N89</f>
        <v>104784544751.36501</v>
      </c>
      <c r="O89">
        <f>SAM_working3!O89</f>
        <v>14236526390.7999</v>
      </c>
      <c r="P89">
        <f>SAM_working3!P89</f>
        <v>5992852926.4671202</v>
      </c>
      <c r="Q89">
        <f>SAM_working3!Q89</f>
        <v>337730998.10268199</v>
      </c>
      <c r="R89">
        <f>SAM_working3!R89</f>
        <v>537222538.732921</v>
      </c>
      <c r="S89">
        <f>SAM_working3!S89</f>
        <v>1898556183.5267799</v>
      </c>
      <c r="T89">
        <f>SAM_working3!T89</f>
        <v>268166389.93127799</v>
      </c>
      <c r="U89">
        <f>SAM_working3!U89</f>
        <v>2022780273.5465701</v>
      </c>
      <c r="V89">
        <f>SAM_working3!V89</f>
        <v>2028157200.01301</v>
      </c>
      <c r="W89">
        <f>SAM_working3!W89</f>
        <v>2472209142.7393899</v>
      </c>
      <c r="X89">
        <f>SAM_working3!X89</f>
        <v>2924773205.2624502</v>
      </c>
      <c r="Y89">
        <f>SAM_working3!Y89</f>
        <v>11678077986.0352</v>
      </c>
      <c r="Z89">
        <f>SAM_working3!Z89</f>
        <v>4198446394.9492402</v>
      </c>
      <c r="AA89">
        <f>SAM_working3!AA89</f>
        <v>3093100421.49752</v>
      </c>
      <c r="AB89">
        <f>SAM_working3!AB89</f>
        <v>1511751707.4042499</v>
      </c>
      <c r="AC89">
        <f>SAM_working3!AC89</f>
        <v>11040613313.3204</v>
      </c>
      <c r="AD89">
        <f>SAM_working3!AD89</f>
        <v>10447118566.2059</v>
      </c>
      <c r="AE89">
        <f>SAM_working3!AE89</f>
        <v>54466841500.274803</v>
      </c>
      <c r="AF89">
        <f>SAM_working3!AF89</f>
        <v>4521673681.6772203</v>
      </c>
      <c r="AG89">
        <f>SAM_working3!AG89</f>
        <v>22799971418.452801</v>
      </c>
      <c r="AH89">
        <f>SAM_working3!AH89</f>
        <v>2196966014.1682701</v>
      </c>
      <c r="AI89">
        <f>SAM_working3!AI89</f>
        <v>11491053437.242701</v>
      </c>
      <c r="AJ89">
        <f>SAM_working3!AJ89</f>
        <v>81904571377.199493</v>
      </c>
      <c r="AK89">
        <f>SAM_working3!AK89</f>
        <v>14633840631.2896</v>
      </c>
      <c r="AL89">
        <f>SAM_working3!AL89</f>
        <v>7169762041.78932</v>
      </c>
      <c r="AM89">
        <f>SAM_working3!AM89</f>
        <v>7730671283.3962498</v>
      </c>
      <c r="AN89">
        <f>SAM_working3!AN89</f>
        <v>17776901859.8871</v>
      </c>
      <c r="AO89">
        <f>SAM_working3!AO89</f>
        <v>8670154832.4087505</v>
      </c>
      <c r="AP89">
        <f>SAM_working3!AP89</f>
        <v>2631420707.7877698</v>
      </c>
      <c r="AQ89">
        <f>SAM_working3!AQ89</f>
        <v>7718935088.7440701</v>
      </c>
      <c r="AR89">
        <f>SAM_working3!AR89</f>
        <v>8652571695.2679005</v>
      </c>
      <c r="AS89">
        <f>SAM_working3!AS89</f>
        <v>14800188840.2894</v>
      </c>
      <c r="AT89">
        <f>SAM_working3!AT89</f>
        <v>9770301097.2554798</v>
      </c>
      <c r="AU89">
        <f>SAM_working3!AU89</f>
        <v>1414856709.60653</v>
      </c>
      <c r="AV89">
        <f>SAM_working3!AV89</f>
        <v>755228098.91518903</v>
      </c>
      <c r="AW89">
        <f>SAM_working3!AW89</f>
        <v>12822603964.7003</v>
      </c>
      <c r="AX89">
        <f>SAM_working3!AX89</f>
        <v>6522875101.8421297</v>
      </c>
      <c r="AY89">
        <f>SAM_working3!AY89</f>
        <v>496581344.481745</v>
      </c>
      <c r="AZ89">
        <f>SAM_working3!AZ89</f>
        <v>11385586791.383499</v>
      </c>
      <c r="BA89">
        <f>SAM_working3!BA89</f>
        <v>10974219901.5933</v>
      </c>
      <c r="BB89">
        <f>SAM_working3!BB89</f>
        <v>19496864394.3311</v>
      </c>
      <c r="BC89">
        <f>SAM_working3!BC89</f>
        <v>37853159859.229698</v>
      </c>
      <c r="BD89">
        <f>SAM_working3!BD89</f>
        <v>21603107818.2691</v>
      </c>
      <c r="BE89">
        <f>SAM_working3!BE89</f>
        <v>29820556001.131802</v>
      </c>
      <c r="BF89">
        <f>SAM_working3!BF89</f>
        <v>9362423550.2091999</v>
      </c>
      <c r="BG89">
        <f>SAM_working3!BG89</f>
        <v>35906878541.1371</v>
      </c>
      <c r="BH89">
        <f>SAM_working3!BH89</f>
        <v>42262655391.091301</v>
      </c>
      <c r="BI89">
        <f>SAM_working3!BI89</f>
        <v>14257988096.863501</v>
      </c>
      <c r="BJ89">
        <f>SAM_working3!BJ89</f>
        <v>41217357141.643402</v>
      </c>
      <c r="BK89">
        <f>SAM_working3!BK89</f>
        <v>19570958651.986698</v>
      </c>
      <c r="BL89">
        <f>SAM_working3!BL89</f>
        <v>27646350488.244499</v>
      </c>
      <c r="BM89">
        <f>SAM_working3!BM89</f>
        <v>4816388769.8402796</v>
      </c>
      <c r="BN89">
        <f>SAM_working3!BN89</f>
        <v>25671625839.057098</v>
      </c>
      <c r="BO89">
        <f>SAM_working3!BO89</f>
        <v>6407628939.4836197</v>
      </c>
      <c r="BP89">
        <f>SAM_working3!BP89</f>
        <v>665939331.27480602</v>
      </c>
      <c r="BQ89">
        <f>SAM_working3!BQ89</f>
        <v>317095525351.11298</v>
      </c>
      <c r="BR89">
        <f>SAM_working3!BR89</f>
        <v>74166323629.856506</v>
      </c>
      <c r="BS89">
        <f>SAM_working3!BS89</f>
        <v>78506428062.147797</v>
      </c>
      <c r="BT89">
        <f>SAM_working3!BT89</f>
        <v>6361952647.2878599</v>
      </c>
      <c r="BU89">
        <f>SAM_working3!BU89</f>
        <v>29085374083.448601</v>
      </c>
      <c r="BV89">
        <f>SAM_working3!BV89</f>
        <v>111878172740.72701</v>
      </c>
      <c r="BW89">
        <f>SAM_working3!BW89</f>
        <v>55173263782.069901</v>
      </c>
      <c r="BX89">
        <f>SAM_working3!BX89</f>
        <v>21513257741.642502</v>
      </c>
      <c r="BY89">
        <f>SAM_working3!BY89</f>
        <v>38848907920.553299</v>
      </c>
      <c r="BZ89">
        <f>SAM_working3!BZ89</f>
        <v>16469203202.813499</v>
      </c>
      <c r="CA89">
        <f>SAM_working3!CA89</f>
        <v>1499186329.48051</v>
      </c>
      <c r="CB89">
        <f>SAM_working3!CB89</f>
        <v>10169409675.4559</v>
      </c>
      <c r="CC89">
        <f>SAM_working3!CC89</f>
        <v>12655829885.6716</v>
      </c>
      <c r="CD89">
        <f>SAM_working3!CD89</f>
        <v>65774240649.679901</v>
      </c>
      <c r="CE89">
        <f>SAM_working3!CE89</f>
        <v>19960492966.2327</v>
      </c>
      <c r="CF89">
        <f>SAM_working3!CF89</f>
        <v>9935275428.47612</v>
      </c>
      <c r="CG89">
        <f>SAM_working3!CG89</f>
        <v>26648492348.84</v>
      </c>
      <c r="CH89">
        <f>SAM_working3!CH89</f>
        <v>6139339372.0393696</v>
      </c>
      <c r="CI89">
        <f>SAM_working3!CI89</f>
        <v>40995270536.233902</v>
      </c>
      <c r="CJ89">
        <f>SAM_working3!CJ89</f>
        <v>318691112921.25299</v>
      </c>
      <c r="CK89">
        <f>SAM_working3!CK89</f>
        <v>0</v>
      </c>
      <c r="CL89">
        <f>SAM_working3!CL89</f>
        <v>0</v>
      </c>
      <c r="CM89">
        <f>SAM_working3!CM89</f>
        <v>0</v>
      </c>
      <c r="CN89">
        <f>SAM_working3!CN89</f>
        <v>0</v>
      </c>
      <c r="CO89">
        <f>SAM_working3!CO89</f>
        <v>0</v>
      </c>
      <c r="CP89">
        <f>SAM_working3!CP89</f>
        <v>0</v>
      </c>
      <c r="CQ89">
        <f>SAM_working3!CQ89</f>
        <v>0</v>
      </c>
      <c r="CR89">
        <f>SAM_working3!CR89</f>
        <v>0</v>
      </c>
      <c r="CS89">
        <f>SAM_working3!CS89</f>
        <v>0</v>
      </c>
      <c r="CT89">
        <f>SAM_working3!CT89</f>
        <v>0</v>
      </c>
      <c r="CU89">
        <f>SAM_working3!CU89</f>
        <v>0</v>
      </c>
      <c r="CV89">
        <f>SAM_working3!CV89</f>
        <v>0</v>
      </c>
      <c r="CW89">
        <f>SAM_working3!CW89</f>
        <v>0</v>
      </c>
      <c r="CX89">
        <f>SAM_working3!CX89</f>
        <v>0</v>
      </c>
      <c r="CY89">
        <f>SAM_working3!CY89</f>
        <v>0</v>
      </c>
      <c r="CZ89">
        <f>SAM_working3!CZ89</f>
        <v>0</v>
      </c>
      <c r="DA89">
        <f>SAM_working3!DA89</f>
        <v>0</v>
      </c>
      <c r="DB89">
        <f>SAM_working3!DB89</f>
        <v>0</v>
      </c>
      <c r="DC89">
        <f>SAM_working3!DC89</f>
        <v>0</v>
      </c>
      <c r="DD89">
        <f>SAM_working3!DD89</f>
        <v>0</v>
      </c>
      <c r="DE89">
        <f>SAM_working3!DE89</f>
        <v>0</v>
      </c>
      <c r="DF89">
        <f>SAM_working3!DF89</f>
        <v>0</v>
      </c>
      <c r="DG89">
        <f>SAM_working3!DG89</f>
        <v>0</v>
      </c>
      <c r="DH89">
        <f>SAM_working3!DH89</f>
        <v>0</v>
      </c>
      <c r="DI89">
        <f>SAM_working3!DI89</f>
        <v>0</v>
      </c>
      <c r="DJ89">
        <f t="shared" si="1"/>
        <v>2139212072285.3596</v>
      </c>
    </row>
    <row r="90" spans="1:114">
      <c r="A90" t="s">
        <v>96</v>
      </c>
      <c r="B90">
        <f>SAM_working3!B90</f>
        <v>2959340353.31498</v>
      </c>
      <c r="C90">
        <f>SAM_working3!C90</f>
        <v>2464250.5947413631</v>
      </c>
      <c r="D90">
        <f>SAM_working3!D90</f>
        <v>1132830435.9437525</v>
      </c>
      <c r="E90">
        <f>SAM_working3!E90</f>
        <v>3072737103.743566</v>
      </c>
      <c r="F90">
        <f>SAM_working3!F90</f>
        <v>747324662.95049</v>
      </c>
      <c r="G90">
        <f>SAM_working3!G90</f>
        <v>236825290.36710301</v>
      </c>
      <c r="H90">
        <f>SAM_working3!H90</f>
        <v>105031784.856778</v>
      </c>
      <c r="I90">
        <f>SAM_working3!I90</f>
        <v>769073448.279333</v>
      </c>
      <c r="J90">
        <f>SAM_working3!J90</f>
        <v>442076682.41884202</v>
      </c>
      <c r="K90">
        <f>SAM_working3!K90</f>
        <v>313230583.031425</v>
      </c>
      <c r="L90">
        <f>SAM_working3!L90</f>
        <v>46877347.589213103</v>
      </c>
      <c r="M90">
        <f>SAM_working3!M90</f>
        <v>3172634787.6038098</v>
      </c>
      <c r="N90">
        <f>SAM_working3!N90</f>
        <v>22005385036.732399</v>
      </c>
      <c r="O90">
        <f>SAM_working3!O90</f>
        <v>930612887.71664906</v>
      </c>
      <c r="P90">
        <f>SAM_working3!P90</f>
        <v>202078043.925464</v>
      </c>
      <c r="Q90">
        <f>SAM_working3!Q90</f>
        <v>13361947.8692968</v>
      </c>
      <c r="R90">
        <f>SAM_working3!R90</f>
        <v>52265514.850419298</v>
      </c>
      <c r="S90">
        <f>SAM_working3!S90</f>
        <v>515293944.81146902</v>
      </c>
      <c r="T90">
        <f>SAM_working3!T90</f>
        <v>37618985.480119497</v>
      </c>
      <c r="U90">
        <f>SAM_working3!U90</f>
        <v>44863956.620953798</v>
      </c>
      <c r="V90">
        <f>SAM_working3!V90</f>
        <v>102098137.35659499</v>
      </c>
      <c r="W90">
        <f>SAM_working3!W90</f>
        <v>199192248.516675</v>
      </c>
      <c r="X90">
        <f>SAM_working3!X90</f>
        <v>125088495.95061401</v>
      </c>
      <c r="Y90">
        <f>SAM_working3!Y90</f>
        <v>254173811.25640699</v>
      </c>
      <c r="Z90">
        <f>SAM_working3!Z90</f>
        <v>146676705.27514699</v>
      </c>
      <c r="AA90">
        <f>SAM_working3!AA90</f>
        <v>123327194.80232599</v>
      </c>
      <c r="AB90">
        <f>SAM_working3!AB90</f>
        <v>486275067.63745302</v>
      </c>
      <c r="AC90">
        <f>SAM_working3!AC90</f>
        <v>420798722.85920203</v>
      </c>
      <c r="AD90">
        <f>SAM_working3!AD90</f>
        <v>165095376.934095</v>
      </c>
      <c r="AE90">
        <f>SAM_working3!AE90</f>
        <v>-1728131.84689745</v>
      </c>
      <c r="AF90">
        <f>SAM_working3!AF90</f>
        <v>96729823.328295097</v>
      </c>
      <c r="AG90">
        <f>SAM_working3!AG90</f>
        <v>184921596.80342701</v>
      </c>
      <c r="AH90">
        <f>SAM_working3!AH90</f>
        <v>102445841.2823</v>
      </c>
      <c r="AI90">
        <f>SAM_working3!AI90</f>
        <v>344344561.4357</v>
      </c>
      <c r="AJ90">
        <f>SAM_working3!AJ90</f>
        <v>7330221181.8446903</v>
      </c>
      <c r="AK90">
        <f>SAM_working3!AK90</f>
        <v>1441465411.2376201</v>
      </c>
      <c r="AL90">
        <f>SAM_working3!AL90</f>
        <v>601507423.43397999</v>
      </c>
      <c r="AM90">
        <f>SAM_working3!AM90</f>
        <v>407727994.01066703</v>
      </c>
      <c r="AN90">
        <f>SAM_working3!AN90</f>
        <v>2423968206.3118701</v>
      </c>
      <c r="AO90">
        <f>SAM_working3!AO90</f>
        <v>509857847.19384098</v>
      </c>
      <c r="AP90">
        <f>SAM_working3!AP90</f>
        <v>2537184370.7388601</v>
      </c>
      <c r="AQ90">
        <f>SAM_working3!AQ90</f>
        <v>901467037.61990404</v>
      </c>
      <c r="AR90">
        <f>SAM_working3!AR90</f>
        <v>1934607709.94136</v>
      </c>
      <c r="AS90">
        <f>SAM_working3!AS90</f>
        <v>247001676.93899801</v>
      </c>
      <c r="AT90">
        <f>SAM_working3!AT90</f>
        <v>355632434.42028099</v>
      </c>
      <c r="AU90">
        <f>SAM_working3!AU90</f>
        <v>-60142946.554113299</v>
      </c>
      <c r="AV90">
        <f>SAM_working3!AV90</f>
        <v>40543362.461484499</v>
      </c>
      <c r="AW90">
        <f>SAM_working3!AW90</f>
        <v>8623725968.9347801</v>
      </c>
      <c r="AX90">
        <f>SAM_working3!AX90</f>
        <v>5161392197.8861704</v>
      </c>
      <c r="AY90">
        <f>SAM_working3!AY90</f>
        <v>241649716.03357899</v>
      </c>
      <c r="AZ90">
        <f>SAM_working3!AZ90</f>
        <v>4039581454.6113901</v>
      </c>
      <c r="BA90">
        <f>SAM_working3!BA90</f>
        <v>148022192.77050599</v>
      </c>
      <c r="BB90">
        <f>SAM_working3!BB90</f>
        <v>210908043.23995301</v>
      </c>
      <c r="BC90">
        <f>SAM_working3!BC90</f>
        <v>1428330204.43661</v>
      </c>
      <c r="BD90">
        <f>SAM_working3!BD90</f>
        <v>1493686454.1310699</v>
      </c>
      <c r="BE90">
        <f>SAM_working3!BE90</f>
        <v>9257047969.4461098</v>
      </c>
      <c r="BF90">
        <f>SAM_working3!BF90</f>
        <v>-227432658.87812299</v>
      </c>
      <c r="BG90">
        <f>SAM_working3!BG90</f>
        <v>1610311804.53774</v>
      </c>
      <c r="BH90">
        <f>SAM_working3!BH90</f>
        <v>541309771.16343296</v>
      </c>
      <c r="BI90">
        <f>SAM_working3!BI90</f>
        <v>474600167.85750198</v>
      </c>
      <c r="BJ90">
        <f>SAM_working3!BJ90</f>
        <v>9193438702.5678596</v>
      </c>
      <c r="BK90">
        <f>SAM_working3!BK90</f>
        <v>609416788.54010606</v>
      </c>
      <c r="BL90">
        <f>SAM_working3!BL90</f>
        <v>900247692.35549295</v>
      </c>
      <c r="BM90">
        <f>SAM_working3!BM90</f>
        <v>2070321376.9721501</v>
      </c>
      <c r="BN90">
        <f>SAM_working3!BN90</f>
        <v>39937212528.358398</v>
      </c>
      <c r="BO90">
        <f>SAM_working3!BO90</f>
        <v>1662894700.93823</v>
      </c>
      <c r="BP90">
        <f>SAM_working3!BP90</f>
        <v>143206129.76784599</v>
      </c>
      <c r="BQ90">
        <f>SAM_working3!BQ90</f>
        <v>48267424852.138</v>
      </c>
      <c r="BR90">
        <f>SAM_working3!BR90</f>
        <v>95598066.099849105</v>
      </c>
      <c r="BS90">
        <f>SAM_working3!BS90</f>
        <v>12923051148.166</v>
      </c>
      <c r="BT90">
        <f>SAM_working3!BT90</f>
        <v>159092545.771341</v>
      </c>
      <c r="BU90">
        <f>SAM_working3!BU90</f>
        <v>1869420345.2144001</v>
      </c>
      <c r="BV90">
        <f>SAM_working3!BV90</f>
        <v>11627983737.4142</v>
      </c>
      <c r="BW90">
        <f>SAM_working3!BW90</f>
        <v>-91451343.822588503</v>
      </c>
      <c r="BX90">
        <f>SAM_working3!BX90</f>
        <v>186961426.36982301</v>
      </c>
      <c r="BY90">
        <f>SAM_working3!BY90</f>
        <v>3388280785.6621399</v>
      </c>
      <c r="BZ90">
        <f>SAM_working3!BZ90</f>
        <v>12164925720.693701</v>
      </c>
      <c r="CA90">
        <f>SAM_working3!CA90</f>
        <v>-2168195.16246372</v>
      </c>
      <c r="CB90">
        <f>SAM_working3!CB90</f>
        <v>1512653977.75611</v>
      </c>
      <c r="CC90">
        <f>SAM_working3!CC90</f>
        <v>783744749.07391298</v>
      </c>
      <c r="CD90">
        <f>SAM_working3!CD90</f>
        <v>4848864970.7657604</v>
      </c>
      <c r="CE90">
        <f>SAM_working3!CE90</f>
        <v>10966237753.586</v>
      </c>
      <c r="CF90">
        <f>SAM_working3!CF90</f>
        <v>8083651342.2646399</v>
      </c>
      <c r="CG90">
        <f>SAM_working3!CG90</f>
        <v>327484803.271559</v>
      </c>
      <c r="CH90">
        <f>SAM_working3!CH90</f>
        <v>0</v>
      </c>
      <c r="CI90">
        <f>SAM_working3!CI90</f>
        <v>0</v>
      </c>
      <c r="CJ90">
        <f>SAM_working3!CJ90</f>
        <v>0</v>
      </c>
      <c r="CK90">
        <f>SAM_working3!CK90</f>
        <v>0</v>
      </c>
      <c r="CL90">
        <f>SAM_working3!CL90</f>
        <v>0</v>
      </c>
      <c r="CM90">
        <f>SAM_working3!CM90</f>
        <v>0</v>
      </c>
      <c r="CN90">
        <f>SAM_working3!CN90</f>
        <v>0</v>
      </c>
      <c r="CO90">
        <f>SAM_working3!CO90</f>
        <v>0</v>
      </c>
      <c r="CP90">
        <f>SAM_working3!CP90</f>
        <v>0</v>
      </c>
      <c r="CQ90">
        <f>SAM_working3!CQ90</f>
        <v>0</v>
      </c>
      <c r="CR90">
        <f>SAM_working3!CR90</f>
        <v>0</v>
      </c>
      <c r="CS90">
        <f>SAM_working3!CS90</f>
        <v>0</v>
      </c>
      <c r="CT90">
        <f>SAM_working3!CT90</f>
        <v>0</v>
      </c>
      <c r="CU90">
        <f>SAM_working3!CU90</f>
        <v>0</v>
      </c>
      <c r="CV90">
        <f>SAM_working3!CV90</f>
        <v>0</v>
      </c>
      <c r="CW90">
        <f>SAM_working3!CW90</f>
        <v>0</v>
      </c>
      <c r="CX90">
        <f>SAM_working3!CX90</f>
        <v>0</v>
      </c>
      <c r="CY90">
        <f>SAM_working3!CY90</f>
        <v>0</v>
      </c>
      <c r="CZ90">
        <f>SAM_working3!CZ90</f>
        <v>0</v>
      </c>
      <c r="DA90">
        <f>SAM_working3!DA90</f>
        <v>0</v>
      </c>
      <c r="DB90">
        <f>SAM_working3!DB90</f>
        <v>0</v>
      </c>
      <c r="DC90">
        <f>SAM_working3!DC90</f>
        <v>0</v>
      </c>
      <c r="DD90">
        <f>SAM_working3!DD90</f>
        <v>0</v>
      </c>
      <c r="DE90">
        <f>SAM_working3!DE90</f>
        <v>0</v>
      </c>
      <c r="DF90">
        <f>SAM_working3!DF90</f>
        <v>0</v>
      </c>
      <c r="DG90">
        <f>SAM_working3!DG90</f>
        <v>0</v>
      </c>
      <c r="DH90">
        <f>SAM_working3!DH90</f>
        <v>0</v>
      </c>
      <c r="DI90">
        <f>SAM_working3!DI90</f>
        <v>0</v>
      </c>
      <c r="DJ90">
        <f t="shared" si="1"/>
        <v>262854036100.82468</v>
      </c>
    </row>
    <row r="91" spans="1:114">
      <c r="A91" t="s">
        <v>108</v>
      </c>
      <c r="B91">
        <f>SAM_working3!B91</f>
        <v>5831220752.5072298</v>
      </c>
      <c r="C91">
        <f>SAM_working3!C91</f>
        <v>0</v>
      </c>
      <c r="D91">
        <f>SAM_working3!D91</f>
        <v>3428269290.3756099</v>
      </c>
      <c r="E91">
        <f>SAM_working3!E91</f>
        <v>4251547164.6873202</v>
      </c>
      <c r="F91">
        <f>SAM_working3!F91</f>
        <v>3077777910.38697</v>
      </c>
      <c r="G91">
        <f>SAM_working3!G91</f>
        <v>69348345.259166807</v>
      </c>
      <c r="H91">
        <f>SAM_working3!H91</f>
        <v>89377942.160221994</v>
      </c>
      <c r="I91">
        <f>SAM_working3!I91</f>
        <v>-2779702.5056229099</v>
      </c>
      <c r="J91">
        <f>SAM_working3!J91</f>
        <v>2269279929.7086101</v>
      </c>
      <c r="K91">
        <f>SAM_working3!K91</f>
        <v>1316637131.3996</v>
      </c>
      <c r="L91">
        <f>SAM_working3!L91</f>
        <v>578994931.93002295</v>
      </c>
      <c r="M91">
        <f>SAM_working3!M91</f>
        <v>35360047664.378304</v>
      </c>
      <c r="N91">
        <f>SAM_working3!N91</f>
        <v>39603697000.742996</v>
      </c>
      <c r="O91">
        <f>SAM_working3!O91</f>
        <v>8019892715.3663502</v>
      </c>
      <c r="P91">
        <f>SAM_working3!P91</f>
        <v>3983161911.9179401</v>
      </c>
      <c r="Q91">
        <f>SAM_working3!Q91</f>
        <v>9362343.6487567406</v>
      </c>
      <c r="R91">
        <f>SAM_working3!R91</f>
        <v>42742358.625970997</v>
      </c>
      <c r="S91">
        <f>SAM_working3!S91</f>
        <v>1118274416.88205</v>
      </c>
      <c r="T91">
        <f>SAM_working3!T91</f>
        <v>33705051.567446902</v>
      </c>
      <c r="U91">
        <f>SAM_working3!U91</f>
        <v>1271533497.06267</v>
      </c>
      <c r="V91">
        <f>SAM_working3!V91</f>
        <v>1278041652.79334</v>
      </c>
      <c r="W91">
        <f>SAM_working3!W91</f>
        <v>782674291.46313202</v>
      </c>
      <c r="X91">
        <f>SAM_working3!X91</f>
        <v>14416262010.075199</v>
      </c>
      <c r="Y91">
        <f>SAM_working3!Y91</f>
        <v>42506077637.5</v>
      </c>
      <c r="Z91">
        <f>SAM_working3!Z91</f>
        <v>2343280312.4162302</v>
      </c>
      <c r="AA91">
        <f>SAM_working3!AA91</f>
        <v>2088547041.42641</v>
      </c>
      <c r="AB91">
        <f>SAM_working3!AB91</f>
        <v>470915898.88909698</v>
      </c>
      <c r="AC91">
        <f>SAM_working3!AC91</f>
        <v>2696324398.3292198</v>
      </c>
      <c r="AD91">
        <f>SAM_working3!AD91</f>
        <v>5028189019.5977898</v>
      </c>
      <c r="AE91">
        <f>SAM_working3!AE91</f>
        <v>40907577166.647697</v>
      </c>
      <c r="AF91">
        <f>SAM_working3!AF91</f>
        <v>1863515002.1445601</v>
      </c>
      <c r="AG91">
        <f>SAM_working3!AG91</f>
        <v>9834950907.1577702</v>
      </c>
      <c r="AH91">
        <f>SAM_working3!AH91</f>
        <v>785061153.29406095</v>
      </c>
      <c r="AI91">
        <f>SAM_working3!AI91</f>
        <v>4942716447.3750896</v>
      </c>
      <c r="AJ91">
        <f>SAM_working3!AJ91</f>
        <v>57999214133.606796</v>
      </c>
      <c r="AK91">
        <f>SAM_working3!AK91</f>
        <v>12193950894.0016</v>
      </c>
      <c r="AL91">
        <f>SAM_working3!AL91</f>
        <v>5475004978.9635096</v>
      </c>
      <c r="AM91">
        <f>SAM_working3!AM91</f>
        <v>9508997862.1271496</v>
      </c>
      <c r="AN91">
        <f>SAM_working3!AN91</f>
        <v>12863879632.8608</v>
      </c>
      <c r="AO91">
        <f>SAM_working3!AO91</f>
        <v>8785636596.3857193</v>
      </c>
      <c r="AP91">
        <f>SAM_working3!AP91</f>
        <v>1753334343.16079</v>
      </c>
      <c r="AQ91">
        <f>SAM_working3!AQ91</f>
        <v>7780633610.8205204</v>
      </c>
      <c r="AR91">
        <f>SAM_working3!AR91</f>
        <v>2784579788.3520498</v>
      </c>
      <c r="AS91">
        <f>SAM_working3!AS91</f>
        <v>5118911803.7344198</v>
      </c>
      <c r="AT91">
        <f>SAM_working3!AT91</f>
        <v>6683105818.1859102</v>
      </c>
      <c r="AU91">
        <f>SAM_working3!AU91</f>
        <v>1321507999.9554801</v>
      </c>
      <c r="AV91">
        <f>SAM_working3!AV91</f>
        <v>897046737.72878897</v>
      </c>
      <c r="AW91">
        <f>SAM_working3!AW91</f>
        <v>6626396343.0029697</v>
      </c>
      <c r="AX91">
        <f>SAM_working3!AX91</f>
        <v>10427180032.4622</v>
      </c>
      <c r="AY91">
        <f>SAM_working3!AY91</f>
        <v>290240264.98939598</v>
      </c>
      <c r="AZ91">
        <f>SAM_working3!AZ91</f>
        <v>-2539960613.7666202</v>
      </c>
      <c r="BA91">
        <f>SAM_working3!BA91</f>
        <v>9169355881.42379</v>
      </c>
      <c r="BB91">
        <f>SAM_working3!BB91</f>
        <v>1114155969.05743</v>
      </c>
      <c r="BC91">
        <f>SAM_working3!BC91</f>
        <v>48551191236.400703</v>
      </c>
      <c r="BD91">
        <f>SAM_working3!BD91</f>
        <v>32081244628.6078</v>
      </c>
      <c r="BE91">
        <f>SAM_working3!BE91</f>
        <v>7776615378.9234505</v>
      </c>
      <c r="BF91">
        <f>SAM_working3!BF91</f>
        <v>24334066244.299599</v>
      </c>
      <c r="BG91">
        <f>SAM_working3!BG91</f>
        <v>23177854926.837898</v>
      </c>
      <c r="BH91">
        <f>SAM_working3!BH91</f>
        <v>81300602046.877197</v>
      </c>
      <c r="BI91">
        <f>SAM_working3!BI91</f>
        <v>6662392968.66642</v>
      </c>
      <c r="BJ91">
        <f>SAM_working3!BJ91</f>
        <v>-3315708161.31002</v>
      </c>
      <c r="BK91">
        <f>SAM_working3!BK91</f>
        <v>34414897219.537399</v>
      </c>
      <c r="BL91">
        <f>SAM_working3!BL91</f>
        <v>13339827617.7286</v>
      </c>
      <c r="BM91">
        <f>SAM_working3!BM91</f>
        <v>262038806.784356</v>
      </c>
      <c r="BN91">
        <f>SAM_working3!BN91</f>
        <v>378031655294.29401</v>
      </c>
      <c r="BO91">
        <f>SAM_working3!BO91</f>
        <v>4177455110.3958502</v>
      </c>
      <c r="BP91">
        <f>SAM_working3!BP91</f>
        <v>29491628546.310699</v>
      </c>
      <c r="BQ91">
        <f>SAM_working3!BQ91</f>
        <v>110719166651.991</v>
      </c>
      <c r="BR91">
        <f>SAM_working3!BR91</f>
        <v>8539023162.2681503</v>
      </c>
      <c r="BS91">
        <f>SAM_working3!BS91</f>
        <v>18742263081.050701</v>
      </c>
      <c r="BT91">
        <f>SAM_working3!BT91</f>
        <v>4073494533.9026098</v>
      </c>
      <c r="BU91">
        <f>SAM_working3!BU91</f>
        <v>3226150891.78019</v>
      </c>
      <c r="BV91">
        <f>SAM_working3!BV91</f>
        <v>22159366722.531799</v>
      </c>
      <c r="BW91">
        <f>SAM_working3!BW91</f>
        <v>11125703546.251101</v>
      </c>
      <c r="BX91">
        <f>SAM_working3!BX91</f>
        <v>2035514621.0234699</v>
      </c>
      <c r="BY91">
        <f>SAM_working3!BY91</f>
        <v>4484922621.13939</v>
      </c>
      <c r="BZ91">
        <f>SAM_working3!BZ91</f>
        <v>7558182900.3506899</v>
      </c>
      <c r="CA91">
        <f>SAM_working3!CA91</f>
        <v>65076179.324048303</v>
      </c>
      <c r="CB91">
        <f>SAM_working3!CB91</f>
        <v>5278442737.3785</v>
      </c>
      <c r="CC91">
        <f>SAM_working3!CC91</f>
        <v>8436570470.9377899</v>
      </c>
      <c r="CD91">
        <f>SAM_working3!CD91</f>
        <v>32674165129.422501</v>
      </c>
      <c r="CE91">
        <f>SAM_working3!CE91</f>
        <v>6196884217.7422705</v>
      </c>
      <c r="CF91">
        <f>SAM_working3!CF91</f>
        <v>-843227395.60869503</v>
      </c>
      <c r="CG91">
        <f>SAM_working3!CG91</f>
        <v>3707403198.3158498</v>
      </c>
      <c r="CH91">
        <f>SAM_working3!CH91</f>
        <v>0</v>
      </c>
      <c r="CI91">
        <f>SAM_working3!CI91</f>
        <v>10147897140.646999</v>
      </c>
      <c r="CJ91">
        <f>SAM_working3!CJ91</f>
        <v>77633022722.376297</v>
      </c>
      <c r="CK91">
        <f>SAM_working3!CK91</f>
        <v>0</v>
      </c>
      <c r="CL91">
        <f>SAM_working3!CL91</f>
        <v>0</v>
      </c>
      <c r="CM91">
        <f>SAM_working3!CM91</f>
        <v>0</v>
      </c>
      <c r="CN91">
        <f>SAM_working3!CN91</f>
        <v>0</v>
      </c>
      <c r="CO91">
        <f>SAM_working3!CO91</f>
        <v>0</v>
      </c>
      <c r="CP91">
        <f>SAM_working3!CP91</f>
        <v>0</v>
      </c>
      <c r="CQ91">
        <f>SAM_working3!CQ91</f>
        <v>0</v>
      </c>
      <c r="CR91">
        <f>SAM_working3!CR91</f>
        <v>0</v>
      </c>
      <c r="CS91">
        <f>SAM_working3!CS91</f>
        <v>0</v>
      </c>
      <c r="CT91">
        <f>SAM_working3!CT91</f>
        <v>0</v>
      </c>
      <c r="CU91">
        <f>SAM_working3!CU91</f>
        <v>0</v>
      </c>
      <c r="CV91">
        <f>SAM_working3!CV91</f>
        <v>0</v>
      </c>
      <c r="CW91">
        <f>SAM_working3!CW91</f>
        <v>0</v>
      </c>
      <c r="CX91">
        <f>SAM_working3!CX91</f>
        <v>0</v>
      </c>
      <c r="CY91">
        <f>SAM_working3!CY91</f>
        <v>0</v>
      </c>
      <c r="CZ91">
        <f>SAM_working3!CZ91</f>
        <v>0</v>
      </c>
      <c r="DA91">
        <f>SAM_working3!DA91</f>
        <v>0</v>
      </c>
      <c r="DB91">
        <f>SAM_working3!DB91</f>
        <v>0</v>
      </c>
      <c r="DC91">
        <f>SAM_working3!DC91</f>
        <v>0</v>
      </c>
      <c r="DD91">
        <f>SAM_working3!DD91</f>
        <v>0</v>
      </c>
      <c r="DE91">
        <f>SAM_working3!DE91</f>
        <v>0</v>
      </c>
      <c r="DF91">
        <f>SAM_working3!DF91</f>
        <v>0</v>
      </c>
      <c r="DG91">
        <f>SAM_working3!DG91</f>
        <v>0</v>
      </c>
      <c r="DH91">
        <f>SAM_working3!DH91</f>
        <v>0</v>
      </c>
      <c r="DI91">
        <f>SAM_working3!DI91</f>
        <v>0</v>
      </c>
      <c r="DJ91">
        <f t="shared" si="1"/>
        <v>1414795180669.4421</v>
      </c>
    </row>
    <row r="92" spans="1:114">
      <c r="A92" t="s">
        <v>109</v>
      </c>
      <c r="B92">
        <f>SAM_working3!B92</f>
        <v>269585942.81386</v>
      </c>
      <c r="C92">
        <f>SAM_working3!C92</f>
        <v>0</v>
      </c>
      <c r="D92">
        <f>SAM_working3!D92</f>
        <v>252278116.528182</v>
      </c>
      <c r="E92">
        <f>SAM_working3!E92</f>
        <v>309927034.881091</v>
      </c>
      <c r="F92">
        <f>SAM_working3!F92</f>
        <v>77448873.774785504</v>
      </c>
      <c r="G92">
        <f>SAM_working3!G92</f>
        <v>21601406.863891799</v>
      </c>
      <c r="H92">
        <f>SAM_working3!H92</f>
        <v>63411010.626343198</v>
      </c>
      <c r="I92">
        <f>SAM_working3!I92</f>
        <v>587600810.96520305</v>
      </c>
      <c r="J92">
        <f>SAM_working3!J92</f>
        <v>1295361934.1642699</v>
      </c>
      <c r="K92">
        <f>SAM_working3!K92</f>
        <v>198818813.24692801</v>
      </c>
      <c r="L92">
        <f>SAM_working3!L92</f>
        <v>148601213.526077</v>
      </c>
      <c r="M92">
        <f>SAM_working3!M92</f>
        <v>11040996312.749399</v>
      </c>
      <c r="N92">
        <f>SAM_working3!N92</f>
        <v>3402908473.1658301</v>
      </c>
      <c r="O92">
        <f>SAM_working3!O92</f>
        <v>1629606267.0230401</v>
      </c>
      <c r="P92">
        <f>SAM_working3!P92</f>
        <v>1976280236.66453</v>
      </c>
      <c r="Q92">
        <f>SAM_working3!Q92</f>
        <v>34030310.971879698</v>
      </c>
      <c r="R92">
        <f>SAM_working3!R92</f>
        <v>37175243.229224101</v>
      </c>
      <c r="S92">
        <f>SAM_working3!S92</f>
        <v>86052294.938751206</v>
      </c>
      <c r="T92">
        <f>SAM_working3!T92</f>
        <v>12594988.457486801</v>
      </c>
      <c r="U92">
        <f>SAM_working3!U92</f>
        <v>77613831.170175999</v>
      </c>
      <c r="V92">
        <f>SAM_working3!V92</f>
        <v>149588029.49232</v>
      </c>
      <c r="W92">
        <f>SAM_working3!W92</f>
        <v>101651006.512804</v>
      </c>
      <c r="X92">
        <f>SAM_working3!X92</f>
        <v>732623783.34182</v>
      </c>
      <c r="Y92">
        <f>SAM_working3!Y92</f>
        <v>1985606474.6675799</v>
      </c>
      <c r="Z92">
        <f>SAM_working3!Z92</f>
        <v>187205585.71657199</v>
      </c>
      <c r="AA92">
        <f>SAM_working3!AA92</f>
        <v>182310056.60288599</v>
      </c>
      <c r="AB92">
        <f>SAM_working3!AB92</f>
        <v>142487930.61803699</v>
      </c>
      <c r="AC92">
        <f>SAM_working3!AC92</f>
        <v>428283023.74823701</v>
      </c>
      <c r="AD92">
        <f>SAM_working3!AD92</f>
        <v>410068942.476161</v>
      </c>
      <c r="AE92">
        <f>SAM_working3!AE92</f>
        <v>2963662695.0087099</v>
      </c>
      <c r="AF92">
        <f>SAM_working3!AF92</f>
        <v>111537704.22409201</v>
      </c>
      <c r="AG92">
        <f>SAM_working3!AG92</f>
        <v>1014038499.6342</v>
      </c>
      <c r="AH92">
        <f>SAM_working3!AH92</f>
        <v>54527816.087161303</v>
      </c>
      <c r="AI92">
        <f>SAM_working3!AI92</f>
        <v>472837602.50029498</v>
      </c>
      <c r="AJ92">
        <f>SAM_working3!AJ92</f>
        <v>59624739188.605499</v>
      </c>
      <c r="AK92">
        <f>SAM_working3!AK92</f>
        <v>8773674432.3688202</v>
      </c>
      <c r="AL92">
        <f>SAM_working3!AL92</f>
        <v>3153427615.18085</v>
      </c>
      <c r="AM92">
        <f>SAM_working3!AM92</f>
        <v>5417049889.2401104</v>
      </c>
      <c r="AN92">
        <f>SAM_working3!AN92</f>
        <v>6424715511.4266996</v>
      </c>
      <c r="AO92">
        <f>SAM_working3!AO92</f>
        <v>2596263256.9188199</v>
      </c>
      <c r="AP92">
        <f>SAM_working3!AP92</f>
        <v>1948431354.7212501</v>
      </c>
      <c r="AQ92">
        <f>SAM_working3!AQ92</f>
        <v>5310600799.4047003</v>
      </c>
      <c r="AR92">
        <f>SAM_working3!AR92</f>
        <v>3288773942.4215498</v>
      </c>
      <c r="AS92">
        <f>SAM_working3!AS92</f>
        <v>7455529391.9709501</v>
      </c>
      <c r="AT92">
        <f>SAM_working3!AT92</f>
        <v>4688705001.32059</v>
      </c>
      <c r="AU92">
        <f>SAM_working3!AU92</f>
        <v>-428613056.09643698</v>
      </c>
      <c r="AV92">
        <f>SAM_working3!AV92</f>
        <v>107192377.163771</v>
      </c>
      <c r="AW92">
        <f>SAM_working3!AW92</f>
        <v>819605279.71254003</v>
      </c>
      <c r="AX92">
        <f>SAM_working3!AX92</f>
        <v>447499862.063959</v>
      </c>
      <c r="AY92">
        <f>SAM_working3!AY92</f>
        <v>305407245.33177698</v>
      </c>
      <c r="AZ92">
        <f>SAM_working3!AZ92</f>
        <v>235634015.75875399</v>
      </c>
      <c r="BA92">
        <f>SAM_working3!BA92</f>
        <v>361060511.37416297</v>
      </c>
      <c r="BB92">
        <f>SAM_working3!BB92</f>
        <v>244164983.06776601</v>
      </c>
      <c r="BC92">
        <f>SAM_working3!BC92</f>
        <v>1457311280.8631699</v>
      </c>
      <c r="BD92">
        <f>SAM_working3!BD92</f>
        <v>2522767348.7230301</v>
      </c>
      <c r="BE92">
        <f>SAM_working3!BE92</f>
        <v>261329720.51791799</v>
      </c>
      <c r="BF92">
        <f>SAM_working3!BF92</f>
        <v>753845262.73329699</v>
      </c>
      <c r="BG92">
        <f>SAM_working3!BG92</f>
        <v>926621983.44835103</v>
      </c>
      <c r="BH92">
        <f>SAM_working3!BH92</f>
        <v>1268745490.8868799</v>
      </c>
      <c r="BI92">
        <f>SAM_working3!BI92</f>
        <v>1032562545.4864399</v>
      </c>
      <c r="BJ92">
        <f>SAM_working3!BJ92</f>
        <v>1295325869.86566</v>
      </c>
      <c r="BK92">
        <f>SAM_working3!BK92</f>
        <v>1509609198.01442</v>
      </c>
      <c r="BL92">
        <f>SAM_working3!BL92</f>
        <v>5002864520.8407097</v>
      </c>
      <c r="BM92">
        <f>SAM_working3!BM92</f>
        <v>91871066.651953995</v>
      </c>
      <c r="BN92">
        <f>SAM_working3!BN92</f>
        <v>48938603506.488899</v>
      </c>
      <c r="BO92">
        <f>SAM_working3!BO92</f>
        <v>2011674738.7553201</v>
      </c>
      <c r="BP92">
        <f>SAM_working3!BP92</f>
        <v>705519991.10068405</v>
      </c>
      <c r="BQ92">
        <f>SAM_working3!BQ92</f>
        <v>8990224313.8776894</v>
      </c>
      <c r="BR92">
        <f>SAM_working3!BR92</f>
        <v>1501221183.6616399</v>
      </c>
      <c r="BS92">
        <f>SAM_working3!BS92</f>
        <v>1527079887.86953</v>
      </c>
      <c r="BT92">
        <f>SAM_working3!BT92</f>
        <v>647253181.33444595</v>
      </c>
      <c r="BU92">
        <f>SAM_working3!BU92</f>
        <v>1446401405.36567</v>
      </c>
      <c r="BV92">
        <f>SAM_working3!BV92</f>
        <v>2380639035.3531098</v>
      </c>
      <c r="BW92">
        <f>SAM_working3!BW92</f>
        <v>1533971971.73121</v>
      </c>
      <c r="BX92">
        <f>SAM_working3!BX92</f>
        <v>792192619.53333497</v>
      </c>
      <c r="BY92">
        <f>SAM_working3!BY92</f>
        <v>-286594934.54971099</v>
      </c>
      <c r="BZ92">
        <f>SAM_working3!BZ92</f>
        <v>1126678396.61955</v>
      </c>
      <c r="CA92">
        <f>SAM_working3!CA92</f>
        <v>31101452.7207103</v>
      </c>
      <c r="CB92">
        <f>SAM_working3!CB92</f>
        <v>1663872468.6814899</v>
      </c>
      <c r="CC92">
        <f>SAM_working3!CC92</f>
        <v>1703229497.26004</v>
      </c>
      <c r="CD92">
        <f>SAM_working3!CD92</f>
        <v>13861445238.911301</v>
      </c>
      <c r="CE92">
        <f>SAM_working3!CE92</f>
        <v>5850977685.04741</v>
      </c>
      <c r="CF92">
        <f>SAM_working3!CF92</f>
        <v>1404300505.3850801</v>
      </c>
      <c r="CG92">
        <f>SAM_working3!CG92</f>
        <v>454863954.04857397</v>
      </c>
      <c r="CH92">
        <f>SAM_working3!CH92</f>
        <v>0</v>
      </c>
      <c r="CI92">
        <f>SAM_working3!CI92</f>
        <v>-7527560280.9877005</v>
      </c>
      <c r="CJ92">
        <f>SAM_working3!CJ92</f>
        <v>0</v>
      </c>
      <c r="CK92">
        <f>SAM_working3!CK92</f>
        <v>0</v>
      </c>
      <c r="CL92">
        <f>SAM_working3!CL92</f>
        <v>0</v>
      </c>
      <c r="CM92">
        <f>SAM_working3!CM92</f>
        <v>0</v>
      </c>
      <c r="CN92">
        <f>SAM_working3!CN92</f>
        <v>0</v>
      </c>
      <c r="CO92">
        <f>SAM_working3!CO92</f>
        <v>0</v>
      </c>
      <c r="CP92">
        <f>SAM_working3!CP92</f>
        <v>0</v>
      </c>
      <c r="CQ92">
        <f>SAM_working3!CQ92</f>
        <v>0</v>
      </c>
      <c r="CR92">
        <f>SAM_working3!CR92</f>
        <v>0</v>
      </c>
      <c r="CS92">
        <f>SAM_working3!CS92</f>
        <v>0</v>
      </c>
      <c r="CT92">
        <f>SAM_working3!CT92</f>
        <v>0</v>
      </c>
      <c r="CU92">
        <f>SAM_working3!CU92</f>
        <v>0</v>
      </c>
      <c r="CV92">
        <f>SAM_working3!CV92</f>
        <v>0</v>
      </c>
      <c r="CW92">
        <f>SAM_working3!CW92</f>
        <v>0</v>
      </c>
      <c r="CX92">
        <f>SAM_working3!CX92</f>
        <v>0</v>
      </c>
      <c r="CY92">
        <f>SAM_working3!CY92</f>
        <v>0</v>
      </c>
      <c r="CZ92">
        <f>SAM_working3!CZ92</f>
        <v>0</v>
      </c>
      <c r="DA92">
        <f>SAM_working3!DA92</f>
        <v>0</v>
      </c>
      <c r="DB92">
        <f>SAM_working3!DB92</f>
        <v>0</v>
      </c>
      <c r="DC92">
        <f>SAM_working3!DC92</f>
        <v>0</v>
      </c>
      <c r="DD92">
        <f>SAM_working3!DD92</f>
        <v>0</v>
      </c>
      <c r="DE92">
        <f>SAM_working3!DE92</f>
        <v>0</v>
      </c>
      <c r="DF92">
        <f>SAM_working3!DF92</f>
        <v>0</v>
      </c>
      <c r="DG92">
        <f>SAM_working3!DG92</f>
        <v>0</v>
      </c>
      <c r="DH92">
        <f>SAM_working3!DH92</f>
        <v>0</v>
      </c>
      <c r="DI92">
        <f>SAM_working3!DI92</f>
        <v>0</v>
      </c>
      <c r="DJ92">
        <f t="shared" si="1"/>
        <v>246112133974.58804</v>
      </c>
    </row>
    <row r="93" spans="1:114">
      <c r="A93" t="s">
        <v>110</v>
      </c>
      <c r="B93">
        <f>SAM_working3!B93</f>
        <v>6560.9696902707101</v>
      </c>
      <c r="C93">
        <f>SAM_working3!C93</f>
        <v>0</v>
      </c>
      <c r="D93">
        <f>SAM_working3!D93</f>
        <v>0</v>
      </c>
      <c r="E93">
        <f>SAM_working3!E93</f>
        <v>0</v>
      </c>
      <c r="F93">
        <f>SAM_working3!F93</f>
        <v>91407.178722306402</v>
      </c>
      <c r="G93">
        <f>SAM_working3!G93</f>
        <v>26.7079655203386</v>
      </c>
      <c r="H93">
        <f>SAM_working3!H93</f>
        <v>305.39687756161601</v>
      </c>
      <c r="I93">
        <f>SAM_working3!I93</f>
        <v>244.63562674437699</v>
      </c>
      <c r="J93">
        <f>SAM_working3!J93</f>
        <v>54300.637139950602</v>
      </c>
      <c r="K93">
        <f>SAM_working3!K93</f>
        <v>427.20154646702599</v>
      </c>
      <c r="L93">
        <f>SAM_working3!L93</f>
        <v>26173.785213727198</v>
      </c>
      <c r="M93">
        <f>SAM_working3!M93</f>
        <v>455274.51650687499</v>
      </c>
      <c r="N93">
        <f>SAM_working3!N93</f>
        <v>939287.65283537901</v>
      </c>
      <c r="O93">
        <f>SAM_working3!O93</f>
        <v>576033.28394100198</v>
      </c>
      <c r="P93">
        <f>SAM_working3!P93</f>
        <v>134880.60121037799</v>
      </c>
      <c r="Q93">
        <f>SAM_working3!Q93</f>
        <v>2102.9171907211999</v>
      </c>
      <c r="R93">
        <f>SAM_working3!R93</f>
        <v>8105.0566945314104</v>
      </c>
      <c r="S93">
        <f>SAM_working3!S93</f>
        <v>22410.113630986802</v>
      </c>
      <c r="T93">
        <f>SAM_working3!T93</f>
        <v>0</v>
      </c>
      <c r="U93">
        <f>SAM_working3!U93</f>
        <v>32867.1246133643</v>
      </c>
      <c r="V93">
        <f>SAM_working3!V93</f>
        <v>156547.09958885401</v>
      </c>
      <c r="W93">
        <f>SAM_working3!W93</f>
        <v>48661.624686579002</v>
      </c>
      <c r="X93">
        <f>SAM_working3!X93</f>
        <v>1859801.6232996399</v>
      </c>
      <c r="Y93">
        <f>SAM_working3!Y93</f>
        <v>393553.02939180599</v>
      </c>
      <c r="Z93">
        <f>SAM_working3!Z93</f>
        <v>116351.583449376</v>
      </c>
      <c r="AA93">
        <f>SAM_working3!AA93</f>
        <v>74330.374473410295</v>
      </c>
      <c r="AB93">
        <f>SAM_working3!AB93</f>
        <v>1681781.8429193201</v>
      </c>
      <c r="AC93">
        <f>SAM_working3!AC93</f>
        <v>292367.83722021099</v>
      </c>
      <c r="AD93">
        <f>SAM_working3!AD93</f>
        <v>220495.39339371101</v>
      </c>
      <c r="AE93">
        <f>SAM_working3!AE93</f>
        <v>1686360.34935036</v>
      </c>
      <c r="AF93">
        <f>SAM_working3!AF93</f>
        <v>119384.651459138</v>
      </c>
      <c r="AG93">
        <f>SAM_working3!AG93</f>
        <v>498560.616375043</v>
      </c>
      <c r="AH93">
        <f>SAM_working3!AH93</f>
        <v>29334.432887814401</v>
      </c>
      <c r="AI93">
        <f>SAM_working3!AI93</f>
        <v>229788.150161111</v>
      </c>
      <c r="AJ93">
        <f>SAM_working3!AJ93</f>
        <v>1838402.4839108801</v>
      </c>
      <c r="AK93">
        <f>SAM_working3!AK93</f>
        <v>32251.0674364271</v>
      </c>
      <c r="AL93">
        <f>SAM_working3!AL93</f>
        <v>10328.974604896401</v>
      </c>
      <c r="AM93">
        <f>SAM_working3!AM93</f>
        <v>4246.3860220523502</v>
      </c>
      <c r="AN93">
        <f>SAM_working3!AN93</f>
        <v>161910.932580333</v>
      </c>
      <c r="AO93">
        <f>SAM_working3!AO93</f>
        <v>49109.217099007699</v>
      </c>
      <c r="AP93">
        <f>SAM_working3!AP93</f>
        <v>23665.873966972398</v>
      </c>
      <c r="AQ93">
        <f>SAM_working3!AQ93</f>
        <v>126341.863705</v>
      </c>
      <c r="AR93">
        <f>SAM_working3!AR93</f>
        <v>64453.752297391598</v>
      </c>
      <c r="AS93">
        <f>SAM_working3!AS93</f>
        <v>209512.53265635099</v>
      </c>
      <c r="AT93">
        <f>SAM_working3!AT93</f>
        <v>3457619.71592368</v>
      </c>
      <c r="AU93">
        <f>SAM_working3!AU93</f>
        <v>14517.914174134101</v>
      </c>
      <c r="AV93">
        <f>SAM_working3!AV93</f>
        <v>236125.21218467999</v>
      </c>
      <c r="AW93">
        <f>SAM_working3!AW93</f>
        <v>300656.74680067401</v>
      </c>
      <c r="AX93">
        <f>SAM_working3!AX93</f>
        <v>8793.05081386253</v>
      </c>
      <c r="AY93">
        <f>SAM_working3!AY93</f>
        <v>33373.756250532002</v>
      </c>
      <c r="AZ93">
        <f>SAM_working3!AZ93</f>
        <v>214291.67751241001</v>
      </c>
      <c r="BA93">
        <f>SAM_working3!BA93</f>
        <v>47633.414327260201</v>
      </c>
      <c r="BB93">
        <f>SAM_working3!BB93</f>
        <v>21574.763116403199</v>
      </c>
      <c r="BC93">
        <f>SAM_working3!BC93</f>
        <v>171135.795251692</v>
      </c>
      <c r="BD93">
        <f>SAM_working3!BD93</f>
        <v>202602.739134239</v>
      </c>
      <c r="BE93">
        <f>SAM_working3!BE93</f>
        <v>76193.849563489493</v>
      </c>
      <c r="BF93">
        <f>SAM_working3!BF93</f>
        <v>1121656.0471342499</v>
      </c>
      <c r="BG93">
        <f>SAM_working3!BG93</f>
        <v>219607.399329768</v>
      </c>
      <c r="BH93">
        <f>SAM_working3!BH93</f>
        <v>226677.916893849</v>
      </c>
      <c r="BI93">
        <f>SAM_working3!BI93</f>
        <v>191137.08149155599</v>
      </c>
      <c r="BJ93">
        <f>SAM_working3!BJ93</f>
        <v>6385190.0556412898</v>
      </c>
      <c r="BK93">
        <f>SAM_working3!BK93</f>
        <v>334742.33057466702</v>
      </c>
      <c r="BL93">
        <f>SAM_working3!BL93</f>
        <v>201905.598466225</v>
      </c>
      <c r="BM93">
        <f>SAM_working3!BM93</f>
        <v>41936.334058102097</v>
      </c>
      <c r="BN93">
        <f>SAM_working3!BN93</f>
        <v>451329.49275208398</v>
      </c>
      <c r="BO93">
        <f>SAM_working3!BO93</f>
        <v>212816.583635458</v>
      </c>
      <c r="BP93">
        <f>SAM_working3!BP93</f>
        <v>542249.89658731595</v>
      </c>
      <c r="BQ93">
        <f>SAM_working3!BQ93</f>
        <v>1695834.2701258101</v>
      </c>
      <c r="BR93">
        <f>SAM_working3!BR93</f>
        <v>457503.33631145803</v>
      </c>
      <c r="BS93">
        <f>SAM_working3!BS93</f>
        <v>277280.883563201</v>
      </c>
      <c r="BT93">
        <f>SAM_working3!BT93</f>
        <v>26904.238148335298</v>
      </c>
      <c r="BU93">
        <f>SAM_working3!BU93</f>
        <v>337655.58383767703</v>
      </c>
      <c r="BV93">
        <f>SAM_working3!BV93</f>
        <v>0</v>
      </c>
      <c r="BW93">
        <f>SAM_working3!BW93</f>
        <v>0</v>
      </c>
      <c r="BX93">
        <f>SAM_working3!BX93</f>
        <v>63156.453915733997</v>
      </c>
      <c r="BY93">
        <f>SAM_working3!BY93</f>
        <v>0</v>
      </c>
      <c r="BZ93">
        <f>SAM_working3!BZ93</f>
        <v>291160.03333487699</v>
      </c>
      <c r="CA93">
        <f>SAM_working3!CA93</f>
        <v>2792.1209990054999</v>
      </c>
      <c r="CB93">
        <f>SAM_working3!CB93</f>
        <v>171095.672924554</v>
      </c>
      <c r="CC93">
        <f>SAM_working3!CC93</f>
        <v>140818.29889251199</v>
      </c>
      <c r="CD93">
        <f>SAM_working3!CD93</f>
        <v>596227.38064219395</v>
      </c>
      <c r="CE93">
        <f>SAM_working3!CE93</f>
        <v>2269708.0030326499</v>
      </c>
      <c r="CF93">
        <f>SAM_working3!CF93</f>
        <v>596656.53651381098</v>
      </c>
      <c r="CG93">
        <f>SAM_working3!CG93</f>
        <v>12768.4311131253</v>
      </c>
      <c r="CH93">
        <f>SAM_working3!CH93</f>
        <v>0</v>
      </c>
      <c r="CI93">
        <f>SAM_working3!CI93</f>
        <v>1564.4003025935699</v>
      </c>
      <c r="CJ93">
        <f>SAM_working3!CJ93</f>
        <v>0</v>
      </c>
      <c r="CK93">
        <f>SAM_working3!CK93</f>
        <v>2654074371.5504484</v>
      </c>
      <c r="CL93">
        <f>SAM_working3!CL93</f>
        <v>106920782.80274101</v>
      </c>
      <c r="CM93">
        <f>SAM_working3!CM93</f>
        <v>506844002.47426677</v>
      </c>
      <c r="CN93">
        <f>SAM_working3!CN93</f>
        <v>0</v>
      </c>
      <c r="CO93">
        <f>SAM_working3!CO93</f>
        <v>2099252.353226338</v>
      </c>
      <c r="CP93">
        <f>SAM_working3!CP93</f>
        <v>4631180.2133264598</v>
      </c>
      <c r="CQ93">
        <f>SAM_working3!CQ93</f>
        <v>6439285.0717123598</v>
      </c>
      <c r="CR93">
        <f>SAM_working3!CR93</f>
        <v>4628741.5548529802</v>
      </c>
      <c r="CS93">
        <f>SAM_working3!CS93</f>
        <v>15970807.00216849</v>
      </c>
      <c r="CT93">
        <f>SAM_working3!CT93</f>
        <v>26453290.413972542</v>
      </c>
      <c r="CU93">
        <f>SAM_working3!CU93</f>
        <v>42244653.959747568</v>
      </c>
      <c r="CV93">
        <f>SAM_working3!CV93</f>
        <v>30852526.87425302</v>
      </c>
      <c r="CW93">
        <f>SAM_working3!CW93</f>
        <v>144538097.15097779</v>
      </c>
      <c r="CX93">
        <f>SAM_working3!CX93</f>
        <v>17367832068.755707</v>
      </c>
      <c r="CY93">
        <f>SAM_working3!CY93</f>
        <v>5820581.5860067504</v>
      </c>
      <c r="CZ93">
        <f>SAM_working3!CZ93</f>
        <v>0</v>
      </c>
      <c r="DA93">
        <f>SAM_working3!DA93</f>
        <v>5897248879.6054068</v>
      </c>
      <c r="DB93">
        <f>SAM_working3!DB93</f>
        <v>0</v>
      </c>
      <c r="DC93">
        <f>SAM_working3!DC93</f>
        <v>0</v>
      </c>
      <c r="DD93">
        <f>SAM_working3!DD93</f>
        <v>0</v>
      </c>
      <c r="DE93">
        <f>SAM_working3!DE93</f>
        <v>867377011.93129301</v>
      </c>
      <c r="DF93">
        <f>SAM_working3!DF93</f>
        <v>47407428627.303375</v>
      </c>
      <c r="DG93">
        <f>SAM_working3!DG93</f>
        <v>7197.2240095644702</v>
      </c>
      <c r="DH93">
        <f>SAM_working3!DH93</f>
        <v>281748693.19016391</v>
      </c>
      <c r="DI93">
        <f>SAM_working3!DI93</f>
        <v>92967973.187476695</v>
      </c>
      <c r="DJ93">
        <f t="shared" si="1"/>
        <v>75500060866.692749</v>
      </c>
    </row>
    <row r="94" spans="1:114">
      <c r="A94" t="s">
        <v>111</v>
      </c>
      <c r="B94">
        <f>SAM_working3!B94</f>
        <v>8640.0552361702503</v>
      </c>
      <c r="C94">
        <f>SAM_working3!C94</f>
        <v>0</v>
      </c>
      <c r="D94">
        <f>SAM_working3!D94</f>
        <v>0</v>
      </c>
      <c r="E94">
        <f>SAM_working3!E94</f>
        <v>0</v>
      </c>
      <c r="F94">
        <f>SAM_working3!F94</f>
        <v>120372.91900835199</v>
      </c>
      <c r="G94">
        <f>SAM_working3!G94</f>
        <v>35.171370732538001</v>
      </c>
      <c r="H94">
        <f>SAM_working3!H94</f>
        <v>402.17315665992902</v>
      </c>
      <c r="I94">
        <f>SAM_working3!I94</f>
        <v>322.15745958115099</v>
      </c>
      <c r="J94">
        <f>SAM_working3!J94</f>
        <v>71507.799364495004</v>
      </c>
      <c r="K94">
        <f>SAM_working3!K94</f>
        <v>562.57613320877294</v>
      </c>
      <c r="L94">
        <f>SAM_working3!L94</f>
        <v>34467.915668259797</v>
      </c>
      <c r="M94">
        <f>SAM_working3!M94</f>
        <v>599545.06055305398</v>
      </c>
      <c r="N94">
        <f>SAM_working3!N94</f>
        <v>1236935.63394826</v>
      </c>
      <c r="O94">
        <f>SAM_working3!O94</f>
        <v>758570.70312383201</v>
      </c>
      <c r="P94">
        <f>SAM_working3!P94</f>
        <v>177622.50090465401</v>
      </c>
      <c r="Q94">
        <f>SAM_working3!Q94</f>
        <v>2769.3041642711</v>
      </c>
      <c r="R94">
        <f>SAM_working3!R94</f>
        <v>10673.443231552699</v>
      </c>
      <c r="S94">
        <f>SAM_working3!S94</f>
        <v>29511.5857504577</v>
      </c>
      <c r="T94">
        <f>SAM_working3!T94</f>
        <v>0</v>
      </c>
      <c r="U94">
        <f>SAM_working3!U94</f>
        <v>43282.286844681599</v>
      </c>
      <c r="V94">
        <f>SAM_working3!V94</f>
        <v>206154.8294478</v>
      </c>
      <c r="W94">
        <f>SAM_working3!W94</f>
        <v>64081.857564027399</v>
      </c>
      <c r="X94">
        <f>SAM_working3!X94</f>
        <v>2449148.4509456698</v>
      </c>
      <c r="Y94">
        <f>SAM_working3!Y94</f>
        <v>518264.84084352403</v>
      </c>
      <c r="Z94">
        <f>SAM_working3!Z94</f>
        <v>153221.879581188</v>
      </c>
      <c r="AA94">
        <f>SAM_working3!AA94</f>
        <v>97884.698679195702</v>
      </c>
      <c r="AB94">
        <f>SAM_working3!AB94</f>
        <v>2214716.5288019502</v>
      </c>
      <c r="AC94">
        <f>SAM_working3!AC94</f>
        <v>385015.38371807802</v>
      </c>
      <c r="AD94">
        <f>SAM_working3!AD94</f>
        <v>290367.501783741</v>
      </c>
      <c r="AE94">
        <f>SAM_working3!AE94</f>
        <v>2220745.90408195</v>
      </c>
      <c r="AF94">
        <f>SAM_working3!AF94</f>
        <v>157216.08720239799</v>
      </c>
      <c r="AG94">
        <f>SAM_working3!AG94</f>
        <v>656547.95973942801</v>
      </c>
      <c r="AH94">
        <f>SAM_working3!AH94</f>
        <v>38630.131282009999</v>
      </c>
      <c r="AI94">
        <f>SAM_working3!AI94</f>
        <v>302605.011718544</v>
      </c>
      <c r="AJ94">
        <f>SAM_working3!AJ94</f>
        <v>2420968.2039618199</v>
      </c>
      <c r="AK94">
        <f>SAM_working3!AK94</f>
        <v>42471.009199965498</v>
      </c>
      <c r="AL94">
        <f>SAM_working3!AL94</f>
        <v>13602.0916620974</v>
      </c>
      <c r="AM94">
        <f>SAM_working3!AM94</f>
        <v>5592.0102540695898</v>
      </c>
      <c r="AN94">
        <f>SAM_working3!AN94</f>
        <v>213218.39101137401</v>
      </c>
      <c r="AO94">
        <f>SAM_working3!AO94</f>
        <v>64671.2861621216</v>
      </c>
      <c r="AP94">
        <f>SAM_working3!AP94</f>
        <v>31165.2801246897</v>
      </c>
      <c r="AQ94">
        <f>SAM_working3!AQ94</f>
        <v>166377.94908131301</v>
      </c>
      <c r="AR94">
        <f>SAM_working3!AR94</f>
        <v>84878.304018642899</v>
      </c>
      <c r="AS94">
        <f>SAM_working3!AS94</f>
        <v>275904.31601980299</v>
      </c>
      <c r="AT94">
        <f>SAM_working3!AT94</f>
        <v>4553294.2143525202</v>
      </c>
      <c r="AU94">
        <f>SAM_working3!AU94</f>
        <v>19118.451433254901</v>
      </c>
      <c r="AV94">
        <f>SAM_working3!AV94</f>
        <v>310950.20587480901</v>
      </c>
      <c r="AW94">
        <f>SAM_working3!AW94</f>
        <v>395930.940412239</v>
      </c>
      <c r="AX94">
        <f>SAM_working3!AX94</f>
        <v>11579.4536955236</v>
      </c>
      <c r="AY94">
        <f>SAM_working3!AY94</f>
        <v>43949.463426218201</v>
      </c>
      <c r="AZ94">
        <f>SAM_working3!AZ94</f>
        <v>282197.90941945498</v>
      </c>
      <c r="BA94">
        <f>SAM_working3!BA94</f>
        <v>62727.820780091199</v>
      </c>
      <c r="BB94">
        <f>SAM_working3!BB94</f>
        <v>28411.5235754612</v>
      </c>
      <c r="BC94">
        <f>SAM_working3!BC94</f>
        <v>225366.49209844699</v>
      </c>
      <c r="BD94">
        <f>SAM_working3!BD94</f>
        <v>266804.89923845202</v>
      </c>
      <c r="BE94">
        <f>SAM_working3!BE94</f>
        <v>100338.68467053201</v>
      </c>
      <c r="BF94">
        <f>SAM_working3!BF94</f>
        <v>1477094.18892688</v>
      </c>
      <c r="BG94">
        <f>SAM_working3!BG94</f>
        <v>289198.11400662101</v>
      </c>
      <c r="BH94">
        <f>SAM_working3!BH94</f>
        <v>298509.18617824902</v>
      </c>
      <c r="BI94">
        <f>SAM_working3!BI94</f>
        <v>251705.924539834</v>
      </c>
      <c r="BJ94">
        <f>SAM_working3!BJ94</f>
        <v>8408573.3326881807</v>
      </c>
      <c r="BK94">
        <f>SAM_working3!BK94</f>
        <v>440817.800200834</v>
      </c>
      <c r="BL94">
        <f>SAM_working3!BL94</f>
        <v>265886.84380406199</v>
      </c>
      <c r="BM94">
        <f>SAM_working3!BM94</f>
        <v>55225.410231934802</v>
      </c>
      <c r="BN94">
        <f>SAM_working3!BN94</f>
        <v>594349.91033006995</v>
      </c>
      <c r="BO94">
        <f>SAM_working3!BO94</f>
        <v>280255.37757171597</v>
      </c>
      <c r="BP94">
        <f>SAM_working3!BP94</f>
        <v>714081.80185156595</v>
      </c>
      <c r="BQ94">
        <f>SAM_working3!BQ94</f>
        <v>2233221.9865312199</v>
      </c>
      <c r="BR94">
        <f>SAM_working3!BR94</f>
        <v>602480.16422402801</v>
      </c>
      <c r="BS94">
        <f>SAM_working3!BS94</f>
        <v>365147.571626916</v>
      </c>
      <c r="BT94">
        <f>SAM_working3!BT94</f>
        <v>35429.839591151198</v>
      </c>
      <c r="BU94">
        <f>SAM_working3!BU94</f>
        <v>444654.22534797102</v>
      </c>
      <c r="BV94">
        <f>SAM_working3!BV94</f>
        <v>0</v>
      </c>
      <c r="BW94">
        <f>SAM_working3!BW94</f>
        <v>0</v>
      </c>
      <c r="BX94">
        <f>SAM_working3!BX94</f>
        <v>83169.908734949204</v>
      </c>
      <c r="BY94">
        <f>SAM_working3!BY94</f>
        <v>0</v>
      </c>
      <c r="BZ94">
        <f>SAM_working3!BZ94</f>
        <v>383424.84256694</v>
      </c>
      <c r="CA94">
        <f>SAM_working3!CA94</f>
        <v>3676.9076518143502</v>
      </c>
      <c r="CB94">
        <f>SAM_working3!CB94</f>
        <v>225313.65553022001</v>
      </c>
      <c r="CC94">
        <f>SAM_working3!CC94</f>
        <v>185441.77737919701</v>
      </c>
      <c r="CD94">
        <f>SAM_working3!CD94</f>
        <v>785164.045141796</v>
      </c>
      <c r="CE94">
        <f>SAM_working3!CE94</f>
        <v>2988948.8051225301</v>
      </c>
      <c r="CF94">
        <f>SAM_working3!CF94</f>
        <v>785729.19490025099</v>
      </c>
      <c r="CG94">
        <f>SAM_working3!CG94</f>
        <v>16814.5800551756</v>
      </c>
      <c r="CH94">
        <f>SAM_working3!CH94</f>
        <v>0</v>
      </c>
      <c r="CI94">
        <f>SAM_working3!CI94</f>
        <v>2060.1383124713402</v>
      </c>
      <c r="CJ94">
        <f>SAM_working3!CJ94</f>
        <v>0</v>
      </c>
      <c r="CK94">
        <f>SAM_working3!CK94</f>
        <v>10972528225.031811</v>
      </c>
      <c r="CL94">
        <f>SAM_working3!CL94</f>
        <v>1058214725.77561</v>
      </c>
      <c r="CM94">
        <f>SAM_working3!CM94</f>
        <v>900533229.34328103</v>
      </c>
      <c r="CN94">
        <f>SAM_working3!CN94</f>
        <v>0</v>
      </c>
      <c r="CO94">
        <f>SAM_working3!CO94</f>
        <v>4567602.6769347694</v>
      </c>
      <c r="CP94">
        <f>SAM_working3!CP94</f>
        <v>12406715.18900129</v>
      </c>
      <c r="CQ94">
        <f>SAM_working3!CQ94</f>
        <v>18048701.43218125</v>
      </c>
      <c r="CR94">
        <f>SAM_working3!CR94</f>
        <v>12226527.231390731</v>
      </c>
      <c r="CS94">
        <f>SAM_working3!CS94</f>
        <v>44552259.935940832</v>
      </c>
      <c r="CT94">
        <f>SAM_working3!CT94</f>
        <v>74762646.191794828</v>
      </c>
      <c r="CU94">
        <f>SAM_working3!CU94</f>
        <v>116841613.2960227</v>
      </c>
      <c r="CV94">
        <f>SAM_working3!CV94</f>
        <v>82562071.327861309</v>
      </c>
      <c r="CW94">
        <f>SAM_working3!CW94</f>
        <v>407498598.87929422</v>
      </c>
      <c r="CX94">
        <f>SAM_working3!CX94</f>
        <v>50078032561.63839</v>
      </c>
      <c r="CY94">
        <f>SAM_working3!CY94</f>
        <v>7665047.8182073096</v>
      </c>
      <c r="CZ94">
        <f>SAM_working3!CZ94</f>
        <v>0</v>
      </c>
      <c r="DA94">
        <f>SAM_working3!DA94</f>
        <v>16983622394.638363</v>
      </c>
      <c r="DB94">
        <f>SAM_working3!DB94</f>
        <v>0</v>
      </c>
      <c r="DC94">
        <f>SAM_working3!DC94</f>
        <v>0</v>
      </c>
      <c r="DD94">
        <f>SAM_working3!DD94</f>
        <v>0</v>
      </c>
      <c r="DE94">
        <f>SAM_working3!DE94</f>
        <v>2723889389.3171101</v>
      </c>
      <c r="DF94">
        <f>SAM_working3!DF94</f>
        <v>27293475984.641071</v>
      </c>
      <c r="DG94">
        <f>SAM_working3!DG94</f>
        <v>9477.9302336880592</v>
      </c>
      <c r="DH94">
        <f>SAM_working3!DH94</f>
        <v>375997830.52188683</v>
      </c>
      <c r="DI94">
        <f>SAM_working3!DI94</f>
        <v>156811349.63180339</v>
      </c>
      <c r="DJ94">
        <f t="shared" si="1"/>
        <v>111368932669.233</v>
      </c>
    </row>
    <row r="95" spans="1:114">
      <c r="A95" t="s">
        <v>112</v>
      </c>
      <c r="B95">
        <f>SAM_working3!B95</f>
        <v>7692.5699881546498</v>
      </c>
      <c r="C95">
        <f>SAM_working3!C95</f>
        <v>0</v>
      </c>
      <c r="D95">
        <f>SAM_working3!D95</f>
        <v>0</v>
      </c>
      <c r="E95">
        <f>SAM_working3!E95</f>
        <v>0</v>
      </c>
      <c r="F95">
        <f>SAM_working3!F95</f>
        <v>107172.590780874</v>
      </c>
      <c r="G95">
        <f>SAM_working3!G95</f>
        <v>31.314409867049498</v>
      </c>
      <c r="H95">
        <f>SAM_working3!H95</f>
        <v>358.07006672967799</v>
      </c>
      <c r="I95">
        <f>SAM_working3!I95</f>
        <v>286.82904649260001</v>
      </c>
      <c r="J95">
        <f>SAM_working3!J95</f>
        <v>63666.115120130104</v>
      </c>
      <c r="K95">
        <f>SAM_working3!K95</f>
        <v>500.88294114797202</v>
      </c>
      <c r="L95">
        <f>SAM_working3!L95</f>
        <v>30688.097052192999</v>
      </c>
      <c r="M95">
        <f>SAM_working3!M95</f>
        <v>533797.78407540498</v>
      </c>
      <c r="N95">
        <f>SAM_working3!N95</f>
        <v>1101290.86850689</v>
      </c>
      <c r="O95">
        <f>SAM_working3!O95</f>
        <v>675384.36563633697</v>
      </c>
      <c r="P95">
        <f>SAM_working3!P95</f>
        <v>158144.07226935399</v>
      </c>
      <c r="Q95">
        <f>SAM_working3!Q95</f>
        <v>2465.6168878367298</v>
      </c>
      <c r="R95">
        <f>SAM_working3!R95</f>
        <v>9502.9727043399398</v>
      </c>
      <c r="S95">
        <f>SAM_working3!S95</f>
        <v>26275.287905155899</v>
      </c>
      <c r="T95">
        <f>SAM_working3!T95</f>
        <v>0</v>
      </c>
      <c r="U95">
        <f>SAM_working3!U95</f>
        <v>38535.8671558309</v>
      </c>
      <c r="V95">
        <f>SAM_working3!V95</f>
        <v>183547.49021561001</v>
      </c>
      <c r="W95">
        <f>SAM_working3!W95</f>
        <v>57054.516528848297</v>
      </c>
      <c r="X95">
        <f>SAM_working3!X95</f>
        <v>2180570.0722153201</v>
      </c>
      <c r="Y95">
        <f>SAM_working3!Y95</f>
        <v>461430.911216698</v>
      </c>
      <c r="Z95">
        <f>SAM_working3!Z95</f>
        <v>136419.270499634</v>
      </c>
      <c r="AA95">
        <f>SAM_working3!AA95</f>
        <v>87150.472395927194</v>
      </c>
      <c r="AB95">
        <f>SAM_working3!AB95</f>
        <v>1971846.41024165</v>
      </c>
      <c r="AC95">
        <f>SAM_working3!AC95</f>
        <v>342793.84851251799</v>
      </c>
      <c r="AD95">
        <f>SAM_working3!AD95</f>
        <v>258525.23724687801</v>
      </c>
      <c r="AE95">
        <f>SAM_working3!AE95</f>
        <v>1977214.59251114</v>
      </c>
      <c r="AF95">
        <f>SAM_working3!AF95</f>
        <v>139975.46555088201</v>
      </c>
      <c r="AG95">
        <f>SAM_working3!AG95</f>
        <v>584549.63455932296</v>
      </c>
      <c r="AH95">
        <f>SAM_working3!AH95</f>
        <v>34393.876013017703</v>
      </c>
      <c r="AI95">
        <f>SAM_working3!AI95</f>
        <v>269420.75806023099</v>
      </c>
      <c r="AJ95">
        <f>SAM_working3!AJ95</f>
        <v>2155480.1258803401</v>
      </c>
      <c r="AK95">
        <f>SAM_working3!AK95</f>
        <v>37813.5557942464</v>
      </c>
      <c r="AL95">
        <f>SAM_working3!AL95</f>
        <v>12110.4598565459</v>
      </c>
      <c r="AM95">
        <f>SAM_working3!AM95</f>
        <v>4978.7795422678601</v>
      </c>
      <c r="AN95">
        <f>SAM_working3!AN95</f>
        <v>189836.44789101399</v>
      </c>
      <c r="AO95">
        <f>SAM_working3!AO95</f>
        <v>57579.307241398099</v>
      </c>
      <c r="AP95">
        <f>SAM_working3!AP95</f>
        <v>27747.634940570901</v>
      </c>
      <c r="AQ95">
        <f>SAM_working3!AQ95</f>
        <v>148132.619851275</v>
      </c>
      <c r="AR95">
        <f>SAM_working3!AR95</f>
        <v>75570.384250077303</v>
      </c>
      <c r="AS95">
        <f>SAM_working3!AS95</f>
        <v>245648.112541123</v>
      </c>
      <c r="AT95">
        <f>SAM_working3!AT95</f>
        <v>4053971.12207491</v>
      </c>
      <c r="AU95">
        <f>SAM_working3!AU95</f>
        <v>17021.884894874602</v>
      </c>
      <c r="AV95">
        <f>SAM_working3!AV95</f>
        <v>276850.80200752598</v>
      </c>
      <c r="AW95">
        <f>SAM_working3!AW95</f>
        <v>352512.38404664001</v>
      </c>
      <c r="AX95">
        <f>SAM_working3!AX95</f>
        <v>10309.6283001189</v>
      </c>
      <c r="AY95">
        <f>SAM_working3!AY95</f>
        <v>39129.879856865897</v>
      </c>
      <c r="AZ95">
        <f>SAM_working3!AZ95</f>
        <v>251251.53825779399</v>
      </c>
      <c r="BA95">
        <f>SAM_working3!BA95</f>
        <v>55848.966050031901</v>
      </c>
      <c r="BB95">
        <f>SAM_working3!BB95</f>
        <v>25295.860686096399</v>
      </c>
      <c r="BC95">
        <f>SAM_working3!BC95</f>
        <v>200652.364604634</v>
      </c>
      <c r="BD95">
        <f>SAM_working3!BD95</f>
        <v>237546.55548754099</v>
      </c>
      <c r="BE95">
        <f>SAM_working3!BE95</f>
        <v>89335.349514453497</v>
      </c>
      <c r="BF95">
        <f>SAM_working3!BF95</f>
        <v>1315113.1696298199</v>
      </c>
      <c r="BG95">
        <f>SAM_working3!BG95</f>
        <v>257484.08680595001</v>
      </c>
      <c r="BH95">
        <f>SAM_working3!BH95</f>
        <v>265774.088708386</v>
      </c>
      <c r="BI95">
        <f>SAM_working3!BI95</f>
        <v>224103.36369725701</v>
      </c>
      <c r="BJ95">
        <f>SAM_working3!BJ95</f>
        <v>7486472.8400632199</v>
      </c>
      <c r="BK95">
        <f>SAM_working3!BK95</f>
        <v>392476.86355907802</v>
      </c>
      <c r="BL95">
        <f>SAM_working3!BL95</f>
        <v>236729.17579620701</v>
      </c>
      <c r="BM95">
        <f>SAM_working3!BM95</f>
        <v>49169.284422539902</v>
      </c>
      <c r="BN95">
        <f>SAM_working3!BN95</f>
        <v>529172.34412196896</v>
      </c>
      <c r="BO95">
        <f>SAM_working3!BO95</f>
        <v>249522.02822753499</v>
      </c>
      <c r="BP95">
        <f>SAM_working3!BP95</f>
        <v>635774.20373594796</v>
      </c>
      <c r="BQ95">
        <f>SAM_working3!BQ95</f>
        <v>1988322.52351339</v>
      </c>
      <c r="BR95">
        <f>SAM_working3!BR95</f>
        <v>536411.01857383095</v>
      </c>
      <c r="BS95">
        <f>SAM_working3!BS95</f>
        <v>325104.77930576599</v>
      </c>
      <c r="BT95">
        <f>SAM_working3!BT95</f>
        <v>31544.5345283268</v>
      </c>
      <c r="BU95">
        <f>SAM_working3!BU95</f>
        <v>395892.57886899001</v>
      </c>
      <c r="BV95">
        <f>SAM_working3!BV95</f>
        <v>0</v>
      </c>
      <c r="BW95">
        <f>SAM_working3!BW95</f>
        <v>0</v>
      </c>
      <c r="BX95">
        <f>SAM_working3!BX95</f>
        <v>74049.334913236205</v>
      </c>
      <c r="BY95">
        <f>SAM_working3!BY95</f>
        <v>0</v>
      </c>
      <c r="BZ95">
        <f>SAM_working3!BZ95</f>
        <v>341377.72919502202</v>
      </c>
      <c r="CA95">
        <f>SAM_working3!CA95</f>
        <v>3273.6908131273299</v>
      </c>
      <c r="CB95">
        <f>SAM_working3!CB95</f>
        <v>200605.322197159</v>
      </c>
      <c r="CC95">
        <f>SAM_working3!CC95</f>
        <v>165105.87168995599</v>
      </c>
      <c r="CD95">
        <f>SAM_working3!CD95</f>
        <v>699061.43008792901</v>
      </c>
      <c r="CE95">
        <f>SAM_working3!CE95</f>
        <v>2661174.8705217699</v>
      </c>
      <c r="CF95">
        <f>SAM_working3!CF95</f>
        <v>699564.60442557803</v>
      </c>
      <c r="CG95">
        <f>SAM_working3!CG95</f>
        <v>14970.6605293882</v>
      </c>
      <c r="CH95">
        <f>SAM_working3!CH95</f>
        <v>0</v>
      </c>
      <c r="CI95">
        <f>SAM_working3!CI95</f>
        <v>1834.2195415164099</v>
      </c>
      <c r="CJ95">
        <f>SAM_working3!CJ95</f>
        <v>0</v>
      </c>
      <c r="CK95">
        <f>SAM_working3!CK95</f>
        <v>18121654603.526951</v>
      </c>
      <c r="CL95">
        <f>SAM_working3!CL95</f>
        <v>1912956514.6234901</v>
      </c>
      <c r="CM95">
        <f>SAM_working3!CM95</f>
        <v>1626445604.555068</v>
      </c>
      <c r="CN95">
        <f>SAM_working3!CN95</f>
        <v>0</v>
      </c>
      <c r="CO95">
        <f>SAM_working3!CO95</f>
        <v>6011619.2284258194</v>
      </c>
      <c r="CP95">
        <f>SAM_working3!CP95</f>
        <v>17850156.450361431</v>
      </c>
      <c r="CQ95">
        <f>SAM_working3!CQ95</f>
        <v>26390761.849258207</v>
      </c>
      <c r="CR95">
        <f>SAM_working3!CR95</f>
        <v>17498835.64309182</v>
      </c>
      <c r="CS95">
        <f>SAM_working3!CS95</f>
        <v>65036560.182311527</v>
      </c>
      <c r="CT95">
        <f>SAM_working3!CT95</f>
        <v>109630212.0947403</v>
      </c>
      <c r="CU95">
        <f>SAM_working3!CU95</f>
        <v>170051819.83670831</v>
      </c>
      <c r="CV95">
        <f>SAM_working3!CV95</f>
        <v>118738211.95045716</v>
      </c>
      <c r="CW95">
        <f>SAM_working3!CW95</f>
        <v>597045457.36363435</v>
      </c>
      <c r="CX95">
        <f>SAM_working3!CX95</f>
        <v>38462809274.108597</v>
      </c>
      <c r="CY95">
        <f>SAM_working3!CY95</f>
        <v>6824483.7784449002</v>
      </c>
      <c r="CZ95">
        <f>SAM_working3!CZ95</f>
        <v>0</v>
      </c>
      <c r="DA95">
        <f>SAM_working3!DA95</f>
        <v>12868528145.463762</v>
      </c>
      <c r="DB95">
        <f>SAM_working3!DB95</f>
        <v>0</v>
      </c>
      <c r="DC95">
        <f>SAM_working3!DC95</f>
        <v>0</v>
      </c>
      <c r="DD95">
        <f>SAM_working3!DD95</f>
        <v>0</v>
      </c>
      <c r="DE95">
        <f>SAM_working3!DE95</f>
        <v>4128708159.4922299</v>
      </c>
      <c r="DF95">
        <f>SAM_working3!DF95</f>
        <v>1165233245.879215</v>
      </c>
      <c r="DG95">
        <f>SAM_working3!DG95</f>
        <v>8438.5619851441897</v>
      </c>
      <c r="DH95">
        <f>SAM_working3!DH95</f>
        <v>340312557.72172314</v>
      </c>
      <c r="DI95">
        <f>SAM_working3!DI95</f>
        <v>178021546.057639</v>
      </c>
      <c r="DJ95">
        <f t="shared" si="1"/>
        <v>79979541602.609451</v>
      </c>
    </row>
    <row r="96" spans="1:114">
      <c r="A96" t="s">
        <v>113</v>
      </c>
      <c r="B96">
        <f>SAM_working3!B96</f>
        <v>5939.5890141199898</v>
      </c>
      <c r="C96">
        <f>SAM_working3!C96</f>
        <v>0</v>
      </c>
      <c r="D96">
        <f>SAM_working3!D96</f>
        <v>0</v>
      </c>
      <c r="E96">
        <f>SAM_working3!E96</f>
        <v>0</v>
      </c>
      <c r="F96">
        <f>SAM_working3!F96</f>
        <v>82750.126914290304</v>
      </c>
      <c r="G96">
        <f>SAM_working3!G96</f>
        <v>24.178489778627998</v>
      </c>
      <c r="H96">
        <f>SAM_working3!H96</f>
        <v>276.47314719368501</v>
      </c>
      <c r="I96">
        <f>SAM_working3!I96</f>
        <v>221.46651328506701</v>
      </c>
      <c r="J96">
        <f>SAM_working3!J96</f>
        <v>49157.896323532397</v>
      </c>
      <c r="K96">
        <f>SAM_working3!K96</f>
        <v>386.74185859650299</v>
      </c>
      <c r="L96">
        <f>SAM_working3!L96</f>
        <v>23694.900975373301</v>
      </c>
      <c r="M96">
        <f>SAM_working3!M96</f>
        <v>412156.07513977803</v>
      </c>
      <c r="N96">
        <f>SAM_working3!N96</f>
        <v>850328.97380286001</v>
      </c>
      <c r="O96">
        <f>SAM_working3!O96</f>
        <v>521477.94100269099</v>
      </c>
      <c r="P96">
        <f>SAM_working3!P96</f>
        <v>122106.239624162</v>
      </c>
      <c r="Q96">
        <f>SAM_working3!Q96</f>
        <v>1903.75271236718</v>
      </c>
      <c r="R96">
        <f>SAM_working3!R96</f>
        <v>7337.4376005800596</v>
      </c>
      <c r="S96">
        <f>SAM_working3!S96</f>
        <v>20287.681701254402</v>
      </c>
      <c r="T96">
        <f>SAM_working3!T96</f>
        <v>0</v>
      </c>
      <c r="U96">
        <f>SAM_working3!U96</f>
        <v>29754.323140486398</v>
      </c>
      <c r="V96">
        <f>SAM_working3!V96</f>
        <v>141720.732880255</v>
      </c>
      <c r="W96">
        <f>SAM_working3!W96</f>
        <v>44052.9472078248</v>
      </c>
      <c r="X96">
        <f>SAM_working3!X96</f>
        <v>1683662.2956167399</v>
      </c>
      <c r="Y96">
        <f>SAM_working3!Y96</f>
        <v>356280.14763055003</v>
      </c>
      <c r="Z96">
        <f>SAM_working3!Z96</f>
        <v>105332.080386865</v>
      </c>
      <c r="AA96">
        <f>SAM_working3!AA96</f>
        <v>67290.643987028699</v>
      </c>
      <c r="AB96">
        <f>SAM_working3!AB96</f>
        <v>1522502.5308626101</v>
      </c>
      <c r="AC96">
        <f>SAM_working3!AC96</f>
        <v>264678.069860666</v>
      </c>
      <c r="AD96">
        <f>SAM_working3!AD96</f>
        <v>199612.56919193501</v>
      </c>
      <c r="AE96">
        <f>SAM_working3!AE96</f>
        <v>1526647.4130648901</v>
      </c>
      <c r="AF96">
        <f>SAM_working3!AF96</f>
        <v>108077.890576566</v>
      </c>
      <c r="AG96">
        <f>SAM_working3!AG96</f>
        <v>451342.60630487901</v>
      </c>
      <c r="AH96">
        <f>SAM_working3!AH96</f>
        <v>26556.2079297936</v>
      </c>
      <c r="AI96">
        <f>SAM_working3!AI96</f>
        <v>208025.22137784399</v>
      </c>
      <c r="AJ96">
        <f>SAM_working3!AJ96</f>
        <v>1664289.8401375499</v>
      </c>
      <c r="AK96">
        <f>SAM_working3!AK96</f>
        <v>29196.6119159349</v>
      </c>
      <c r="AL96">
        <f>SAM_working3!AL96</f>
        <v>9350.7312160492802</v>
      </c>
      <c r="AM96">
        <f>SAM_working3!AM96</f>
        <v>3844.2164736252798</v>
      </c>
      <c r="AN96">
        <f>SAM_working3!AN96</f>
        <v>146576.56441336</v>
      </c>
      <c r="AO96">
        <f>SAM_working3!AO96</f>
        <v>44458.148740703102</v>
      </c>
      <c r="AP96">
        <f>SAM_working3!AP96</f>
        <v>21424.510653085701</v>
      </c>
      <c r="AQ96">
        <f>SAM_working3!AQ96</f>
        <v>114376.19454308201</v>
      </c>
      <c r="AR96">
        <f>SAM_working3!AR96</f>
        <v>58349.423505506602</v>
      </c>
      <c r="AS96">
        <f>SAM_working3!AS96</f>
        <v>189669.88052566</v>
      </c>
      <c r="AT96">
        <f>SAM_working3!AT96</f>
        <v>3130153.1708276402</v>
      </c>
      <c r="AU96">
        <f>SAM_working3!AU96</f>
        <v>13142.941913677099</v>
      </c>
      <c r="AV96">
        <f>SAM_working3!AV96</f>
        <v>213762.108721311</v>
      </c>
      <c r="AW96">
        <f>SAM_working3!AW96</f>
        <v>272181.94788591599</v>
      </c>
      <c r="AX96">
        <f>SAM_working3!AX96</f>
        <v>7960.2727157945101</v>
      </c>
      <c r="AY96">
        <f>SAM_working3!AY96</f>
        <v>30212.972371984699</v>
      </c>
      <c r="AZ96">
        <f>SAM_working3!AZ96</f>
        <v>193996.39895570601</v>
      </c>
      <c r="BA96">
        <f>SAM_working3!BA96</f>
        <v>43122.1172782992</v>
      </c>
      <c r="BB96">
        <f>SAM_working3!BB96</f>
        <v>19531.446118164</v>
      </c>
      <c r="BC96">
        <f>SAM_working3!BC96</f>
        <v>154927.75266238101</v>
      </c>
      <c r="BD96">
        <f>SAM_working3!BD96</f>
        <v>183414.50431890201</v>
      </c>
      <c r="BE96">
        <f>SAM_working3!BE96</f>
        <v>68977.631840292903</v>
      </c>
      <c r="BF96">
        <f>SAM_working3!BF96</f>
        <v>1015425.50105958</v>
      </c>
      <c r="BG96">
        <f>SAM_working3!BG96</f>
        <v>198808.67585973101</v>
      </c>
      <c r="BH96">
        <f>SAM_working3!BH96</f>
        <v>205209.55414911499</v>
      </c>
      <c r="BI96">
        <f>SAM_working3!BI96</f>
        <v>173034.74379735501</v>
      </c>
      <c r="BJ96">
        <f>SAM_working3!BJ96</f>
        <v>5780457.2339047603</v>
      </c>
      <c r="BK96">
        <f>SAM_working3!BK96</f>
        <v>303039.33154737297</v>
      </c>
      <c r="BL96">
        <f>SAM_working3!BL96</f>
        <v>182783.388912414</v>
      </c>
      <c r="BM96">
        <f>SAM_working3!BM96</f>
        <v>37964.599872079598</v>
      </c>
      <c r="BN96">
        <f>SAM_working3!BN96</f>
        <v>408584.67931559897</v>
      </c>
      <c r="BO96">
        <f>SAM_working3!BO96</f>
        <v>192661.009249619</v>
      </c>
      <c r="BP96">
        <f>SAM_working3!BP96</f>
        <v>490894.13314220501</v>
      </c>
      <c r="BQ96">
        <f>SAM_working3!BQ96</f>
        <v>1535224.07145762</v>
      </c>
      <c r="BR96">
        <f>SAM_working3!BR96</f>
        <v>414173.80639761098</v>
      </c>
      <c r="BS96">
        <f>SAM_working3!BS96</f>
        <v>251019.98143349399</v>
      </c>
      <c r="BT96">
        <f>SAM_working3!BT96</f>
        <v>24356.173688180399</v>
      </c>
      <c r="BU96">
        <f>SAM_working3!BU96</f>
        <v>305676.67448495497</v>
      </c>
      <c r="BV96">
        <f>SAM_working3!BV96</f>
        <v>0</v>
      </c>
      <c r="BW96">
        <f>SAM_working3!BW96</f>
        <v>0</v>
      </c>
      <c r="BX96">
        <f>SAM_working3!BX96</f>
        <v>57174.9905208282</v>
      </c>
      <c r="BY96">
        <f>SAM_working3!BY96</f>
        <v>0</v>
      </c>
      <c r="BZ96">
        <f>SAM_working3!BZ96</f>
        <v>263584.65546809899</v>
      </c>
      <c r="CA96">
        <f>SAM_working3!CA96</f>
        <v>2527.6829485097801</v>
      </c>
      <c r="CB96">
        <f>SAM_working3!CB96</f>
        <v>154891.43026725599</v>
      </c>
      <c r="CC96">
        <f>SAM_working3!CC96</f>
        <v>127481.585889557</v>
      </c>
      <c r="CD96">
        <f>SAM_working3!CD96</f>
        <v>539759.48177773005</v>
      </c>
      <c r="CE96">
        <f>SAM_working3!CE96</f>
        <v>2054746.9896201801</v>
      </c>
      <c r="CF96">
        <f>SAM_working3!CF96</f>
        <v>540147.99286995095</v>
      </c>
      <c r="CG96">
        <f>SAM_working3!CG96</f>
        <v>11559.150056664501</v>
      </c>
      <c r="CH96">
        <f>SAM_working3!CH96</f>
        <v>0</v>
      </c>
      <c r="CI96">
        <f>SAM_working3!CI96</f>
        <v>1416.23803943947</v>
      </c>
      <c r="CJ96">
        <f>SAM_working3!CJ96</f>
        <v>0</v>
      </c>
      <c r="CK96">
        <f>SAM_working3!CK96</f>
        <v>28320765287.478321</v>
      </c>
      <c r="CL96">
        <f>SAM_working3!CL96</f>
        <v>2256401576.2989998</v>
      </c>
      <c r="CM96">
        <f>SAM_working3!CM96</f>
        <v>2736589359.5443101</v>
      </c>
      <c r="CN96">
        <f>SAM_working3!CN96</f>
        <v>0</v>
      </c>
      <c r="CO96">
        <f>SAM_working3!CO96</f>
        <v>4059565.9763271902</v>
      </c>
      <c r="CP96">
        <f>SAM_working3!CP96</f>
        <v>11745979.13871181</v>
      </c>
      <c r="CQ96">
        <f>SAM_working3!CQ96</f>
        <v>17287588.022882052</v>
      </c>
      <c r="CR96">
        <f>SAM_working3!CR96</f>
        <v>11531852.93503779</v>
      </c>
      <c r="CS96">
        <f>SAM_working3!CS96</f>
        <v>42622602.046602413</v>
      </c>
      <c r="CT96">
        <f>SAM_working3!CT96</f>
        <v>71757648.934205562</v>
      </c>
      <c r="CU96">
        <f>SAM_working3!CU96</f>
        <v>111539149.00013304</v>
      </c>
      <c r="CV96">
        <f>SAM_working3!CV96</f>
        <v>78142454.749174044</v>
      </c>
      <c r="CW96">
        <f>SAM_working3!CW96</f>
        <v>390882767.86949313</v>
      </c>
      <c r="CX96">
        <f>SAM_working3!CX96</f>
        <v>37737493717.350533</v>
      </c>
      <c r="CY96">
        <f>SAM_working3!CY96</f>
        <v>5269322.07830521</v>
      </c>
      <c r="CZ96">
        <f>SAM_working3!CZ96</f>
        <v>0</v>
      </c>
      <c r="DA96">
        <f>SAM_working3!DA96</f>
        <v>12744277901.075071</v>
      </c>
      <c r="DB96">
        <f>SAM_working3!DB96</f>
        <v>0</v>
      </c>
      <c r="DC96">
        <f>SAM_working3!DC96</f>
        <v>0</v>
      </c>
      <c r="DD96">
        <f>SAM_working3!DD96</f>
        <v>0</v>
      </c>
      <c r="DE96">
        <f>SAM_working3!DE96</f>
        <v>2677669796.9358902</v>
      </c>
      <c r="DF96">
        <f>SAM_working3!DF96</f>
        <v>3474203874.7775536</v>
      </c>
      <c r="DG96">
        <f>SAM_working3!DG96</f>
        <v>6515.5845366519097</v>
      </c>
      <c r="DH96">
        <f>SAM_working3!DH96</f>
        <v>272279010.07292801</v>
      </c>
      <c r="DI96">
        <f>SAM_working3!DI96</f>
        <v>203340897.62294909</v>
      </c>
      <c r="DJ96">
        <f t="shared" si="1"/>
        <v>91198585975.790268</v>
      </c>
    </row>
    <row r="97" spans="1:114">
      <c r="A97" t="s">
        <v>114</v>
      </c>
      <c r="B97">
        <f>SAM_working3!B97</f>
        <v>13255.8029412782</v>
      </c>
      <c r="C97">
        <f>SAM_working3!C97</f>
        <v>0</v>
      </c>
      <c r="D97">
        <f>SAM_working3!D97</f>
        <v>0</v>
      </c>
      <c r="E97">
        <f>SAM_working3!E97</f>
        <v>0</v>
      </c>
      <c r="F97">
        <f>SAM_working3!F97</f>
        <v>184679.33945158901</v>
      </c>
      <c r="G97">
        <f>SAM_working3!G97</f>
        <v>53.960854052574398</v>
      </c>
      <c r="H97">
        <f>SAM_working3!H97</f>
        <v>617.02477209149004</v>
      </c>
      <c r="I97">
        <f>SAM_working3!I97</f>
        <v>494.26255776617501</v>
      </c>
      <c r="J97">
        <f>SAM_working3!J97</f>
        <v>109709.170975203</v>
      </c>
      <c r="K97">
        <f>SAM_working3!K97</f>
        <v>863.11929234694401</v>
      </c>
      <c r="L97">
        <f>SAM_working3!L97</f>
        <v>52881.594550727801</v>
      </c>
      <c r="M97">
        <f>SAM_working3!M97</f>
        <v>919838.005645753</v>
      </c>
      <c r="N97">
        <f>SAM_working3!N97</f>
        <v>1897739.60541612</v>
      </c>
      <c r="O97">
        <f>SAM_working3!O97</f>
        <v>1163819.38341559</v>
      </c>
      <c r="P97">
        <f>SAM_working3!P97</f>
        <v>272513.17330382799</v>
      </c>
      <c r="Q97">
        <f>SAM_working3!Q97</f>
        <v>4248.7402317014003</v>
      </c>
      <c r="R97">
        <f>SAM_working3!R97</f>
        <v>16375.480979575001</v>
      </c>
      <c r="S97">
        <f>SAM_working3!S97</f>
        <v>45277.461138790401</v>
      </c>
      <c r="T97">
        <f>SAM_working3!T97</f>
        <v>0</v>
      </c>
      <c r="U97">
        <f>SAM_working3!U97</f>
        <v>66404.837651858703</v>
      </c>
      <c r="V97">
        <f>SAM_working3!V97</f>
        <v>316288.23194470297</v>
      </c>
      <c r="W97">
        <f>SAM_working3!W97</f>
        <v>98316.093214738605</v>
      </c>
      <c r="X97">
        <f>SAM_working3!X97</f>
        <v>3757548.8063734998</v>
      </c>
      <c r="Y97">
        <f>SAM_working3!Y97</f>
        <v>795135.72700952401</v>
      </c>
      <c r="Z97">
        <f>SAM_working3!Z97</f>
        <v>235077.08996091801</v>
      </c>
      <c r="AA97">
        <f>SAM_working3!AA97</f>
        <v>150177.31266645799</v>
      </c>
      <c r="AB97">
        <f>SAM_working3!AB97</f>
        <v>3397877.10542501</v>
      </c>
      <c r="AC97">
        <f>SAM_working3!AC97</f>
        <v>590700.85970766202</v>
      </c>
      <c r="AD97">
        <f>SAM_working3!AD97</f>
        <v>445489.55753003201</v>
      </c>
      <c r="AE97">
        <f>SAM_working3!AE97</f>
        <v>3407127.5336208902</v>
      </c>
      <c r="AF97">
        <f>SAM_working3!AF97</f>
        <v>241205.10971149299</v>
      </c>
      <c r="AG97">
        <f>SAM_working3!AG97</f>
        <v>1007293.37231202</v>
      </c>
      <c r="AH97">
        <f>SAM_working3!AH97</f>
        <v>59267.376639713497</v>
      </c>
      <c r="AI97">
        <f>SAM_working3!AI97</f>
        <v>464264.67131733597</v>
      </c>
      <c r="AJ97">
        <f>SAM_working3!AJ97</f>
        <v>3714313.92064144</v>
      </c>
      <c r="AK97">
        <f>SAM_working3!AK97</f>
        <v>65160.153874375399</v>
      </c>
      <c r="AL97">
        <f>SAM_working3!AL97</f>
        <v>20868.691430020201</v>
      </c>
      <c r="AM97">
        <f>SAM_working3!AM97</f>
        <v>8579.4111203403099</v>
      </c>
      <c r="AN97">
        <f>SAM_working3!AN97</f>
        <v>327125.33629078901</v>
      </c>
      <c r="AO97">
        <f>SAM_working3!AO97</f>
        <v>99220.410274146096</v>
      </c>
      <c r="AP97">
        <f>SAM_working3!AP97</f>
        <v>47814.603107299001</v>
      </c>
      <c r="AQ97">
        <f>SAM_working3!AQ97</f>
        <v>255261.482306622</v>
      </c>
      <c r="AR97">
        <f>SAM_working3!AR97</f>
        <v>130222.555447429</v>
      </c>
      <c r="AS97">
        <f>SAM_working3!AS97</f>
        <v>423299.75258674298</v>
      </c>
      <c r="AT97">
        <f>SAM_working3!AT97</f>
        <v>6985785.2975802198</v>
      </c>
      <c r="AU97">
        <f>SAM_working3!AU97</f>
        <v>29332.037563912501</v>
      </c>
      <c r="AV97">
        <f>SAM_working3!AV97</f>
        <v>477068.09053380601</v>
      </c>
      <c r="AW97">
        <f>SAM_working3!AW97</f>
        <v>607447.79761222599</v>
      </c>
      <c r="AX97">
        <f>SAM_working3!AX97</f>
        <v>17765.506372336</v>
      </c>
      <c r="AY97">
        <f>SAM_working3!AY97</f>
        <v>67428.437738911598</v>
      </c>
      <c r="AZ97">
        <f>SAM_working3!AZ97</f>
        <v>432955.551261393</v>
      </c>
      <c r="BA97">
        <f>SAM_working3!BA97</f>
        <v>96238.693905072098</v>
      </c>
      <c r="BB97">
        <f>SAM_working3!BB97</f>
        <v>43589.716440832803</v>
      </c>
      <c r="BC97">
        <f>SAM_working3!BC97</f>
        <v>345763.27664177498</v>
      </c>
      <c r="BD97">
        <f>SAM_working3!BD97</f>
        <v>409339.184924028</v>
      </c>
      <c r="BE97">
        <f>SAM_working3!BE97</f>
        <v>153942.28335618699</v>
      </c>
      <c r="BF97">
        <f>SAM_working3!BF97</f>
        <v>2266197.2590352199</v>
      </c>
      <c r="BG97">
        <f>SAM_working3!BG97</f>
        <v>443695.45164624701</v>
      </c>
      <c r="BH97">
        <f>SAM_working3!BH97</f>
        <v>457980.74664788198</v>
      </c>
      <c r="BI97">
        <f>SAM_working3!BI97</f>
        <v>386173.93565775797</v>
      </c>
      <c r="BJ97">
        <f>SAM_working3!BJ97</f>
        <v>12900657.2375581</v>
      </c>
      <c r="BK97">
        <f>SAM_working3!BK97</f>
        <v>676314.41382545198</v>
      </c>
      <c r="BL97">
        <f>SAM_working3!BL97</f>
        <v>407930.67981673399</v>
      </c>
      <c r="BM97">
        <f>SAM_working3!BM97</f>
        <v>84728.295754537903</v>
      </c>
      <c r="BN97">
        <f>SAM_working3!BN97</f>
        <v>911867.46775869001</v>
      </c>
      <c r="BO97">
        <f>SAM_working3!BO97</f>
        <v>429975.26714550197</v>
      </c>
      <c r="BP97">
        <f>SAM_working3!BP97</f>
        <v>1095563.3257609699</v>
      </c>
      <c r="BQ97">
        <f>SAM_working3!BQ97</f>
        <v>3426268.6717162002</v>
      </c>
      <c r="BR97">
        <f>SAM_working3!BR97</f>
        <v>924341.11989805405</v>
      </c>
      <c r="BS97">
        <f>SAM_working3!BS97</f>
        <v>560219.13305708906</v>
      </c>
      <c r="BT97">
        <f>SAM_working3!BT97</f>
        <v>54357.403861872997</v>
      </c>
      <c r="BU97">
        <f>SAM_working3!BU97</f>
        <v>682200.35950048803</v>
      </c>
      <c r="BV97">
        <f>SAM_working3!BV97</f>
        <v>0</v>
      </c>
      <c r="BW97">
        <f>SAM_working3!BW97</f>
        <v>0</v>
      </c>
      <c r="BX97">
        <f>SAM_working3!BX97</f>
        <v>127601.489886222</v>
      </c>
      <c r="BY97">
        <f>SAM_working3!BY97</f>
        <v>0</v>
      </c>
      <c r="BZ97">
        <f>SAM_working3!BZ97</f>
        <v>588260.60909662303</v>
      </c>
      <c r="CA97">
        <f>SAM_working3!CA97</f>
        <v>5641.2096836701903</v>
      </c>
      <c r="CB97">
        <f>SAM_working3!CB97</f>
        <v>345682.21337106999</v>
      </c>
      <c r="CC97">
        <f>SAM_working3!CC97</f>
        <v>284509.715600917</v>
      </c>
      <c r="CD97">
        <f>SAM_working3!CD97</f>
        <v>1204619.5972688999</v>
      </c>
      <c r="CE97">
        <f>SAM_working3!CE97</f>
        <v>4585724.89171209</v>
      </c>
      <c r="CF97">
        <f>SAM_working3!CF97</f>
        <v>1205486.6650856701</v>
      </c>
      <c r="CG97">
        <f>SAM_working3!CG97</f>
        <v>25797.376713363799</v>
      </c>
      <c r="CH97">
        <f>SAM_working3!CH97</f>
        <v>0</v>
      </c>
      <c r="CI97">
        <f>SAM_working3!CI97</f>
        <v>3160.7190874861099</v>
      </c>
      <c r="CJ97">
        <f>SAM_working3!CJ97</f>
        <v>0</v>
      </c>
      <c r="CK97">
        <f>SAM_working3!CK97</f>
        <v>92009103684.775101</v>
      </c>
      <c r="CL97">
        <f>SAM_working3!CL97</f>
        <v>6611504571.2605696</v>
      </c>
      <c r="CM97">
        <f>SAM_working3!CM97</f>
        <v>8382536549.2801495</v>
      </c>
      <c r="CN97">
        <f>SAM_working3!CN97</f>
        <v>0</v>
      </c>
      <c r="CO97">
        <f>SAM_working3!CO97</f>
        <v>14417263.05127579</v>
      </c>
      <c r="CP97">
        <f>SAM_working3!CP97</f>
        <v>44955880.325563781</v>
      </c>
      <c r="CQ97">
        <f>SAM_working3!CQ97</f>
        <v>67011951.080362171</v>
      </c>
      <c r="CR97">
        <f>SAM_working3!CR97</f>
        <v>43952186.939989358</v>
      </c>
      <c r="CS97">
        <f>SAM_working3!CS97</f>
        <v>165005391.10347492</v>
      </c>
      <c r="CT97">
        <f>SAM_working3!CT97</f>
        <v>278772225.16653919</v>
      </c>
      <c r="CU97">
        <f>SAM_working3!CU97</f>
        <v>430790645.75471842</v>
      </c>
      <c r="CV97">
        <f>SAM_working3!CV97</f>
        <v>298982032.22336692</v>
      </c>
      <c r="CW97">
        <f>SAM_working3!CW97</f>
        <v>1517557058.6158359</v>
      </c>
      <c r="CX97">
        <f>SAM_working3!CX97</f>
        <v>77258428680.452927</v>
      </c>
      <c r="CY97">
        <f>SAM_working3!CY97</f>
        <v>11759920.583409101</v>
      </c>
      <c r="CZ97">
        <f>SAM_working3!CZ97</f>
        <v>0</v>
      </c>
      <c r="DA97">
        <f>SAM_working3!DA97</f>
        <v>25642722004.830631</v>
      </c>
      <c r="DB97">
        <f>SAM_working3!DB97</f>
        <v>0</v>
      </c>
      <c r="DC97">
        <f>SAM_working3!DC97</f>
        <v>0</v>
      </c>
      <c r="DD97">
        <f>SAM_working3!DD97</f>
        <v>0</v>
      </c>
      <c r="DE97">
        <f>SAM_working3!DE97</f>
        <v>10697564451.634199</v>
      </c>
      <c r="DF97">
        <f>SAM_working3!DF97</f>
        <v>13337149689.00601</v>
      </c>
      <c r="DG97">
        <f>SAM_working3!DG97</f>
        <v>14541.2930860661</v>
      </c>
      <c r="DH97">
        <f>SAM_working3!DH97</f>
        <v>626794844.58313847</v>
      </c>
      <c r="DI97">
        <f>SAM_working3!DI97</f>
        <v>586256779.058272</v>
      </c>
      <c r="DJ97">
        <f t="shared" si="1"/>
        <v>238093838368.27634</v>
      </c>
    </row>
    <row r="98" spans="1:114">
      <c r="A98" t="s">
        <v>115</v>
      </c>
      <c r="B98">
        <f>SAM_working3!B98</f>
        <v>45274.226644721901</v>
      </c>
      <c r="C98">
        <f>SAM_working3!C98</f>
        <v>0</v>
      </c>
      <c r="D98">
        <f>SAM_working3!D98</f>
        <v>0</v>
      </c>
      <c r="E98">
        <f>SAM_working3!E98</f>
        <v>0</v>
      </c>
      <c r="F98">
        <f>SAM_working3!F98</f>
        <v>630758.793561436</v>
      </c>
      <c r="G98">
        <f>SAM_working3!G98</f>
        <v>184.299355319433</v>
      </c>
      <c r="H98">
        <f>SAM_working3!H98</f>
        <v>2107.4030370569399</v>
      </c>
      <c r="I98">
        <f>SAM_working3!I98</f>
        <v>1688.11766148268</v>
      </c>
      <c r="J98">
        <f>SAM_working3!J98</f>
        <v>374703.65950211999</v>
      </c>
      <c r="K98">
        <f>SAM_working3!K98</f>
        <v>2947.9208944380598</v>
      </c>
      <c r="L98">
        <f>SAM_working3!L98</f>
        <v>180613.22332791699</v>
      </c>
      <c r="M98">
        <f>SAM_working3!M98</f>
        <v>3141639.51655871</v>
      </c>
      <c r="N98">
        <f>SAM_working3!N98</f>
        <v>6481590.9974586703</v>
      </c>
      <c r="O98">
        <f>SAM_working3!O98</f>
        <v>3974940.0901396801</v>
      </c>
      <c r="P98">
        <f>SAM_working3!P98</f>
        <v>930748.83705537498</v>
      </c>
      <c r="Q98">
        <f>SAM_working3!Q98</f>
        <v>14511.261902181601</v>
      </c>
      <c r="R98">
        <f>SAM_working3!R98</f>
        <v>55929.259100326002</v>
      </c>
      <c r="S98">
        <f>SAM_working3!S98</f>
        <v>154641.86112120299</v>
      </c>
      <c r="T98">
        <f>SAM_working3!T98</f>
        <v>0</v>
      </c>
      <c r="U98">
        <f>SAM_working3!U98</f>
        <v>226800.87230282201</v>
      </c>
      <c r="V98">
        <f>SAM_working3!V98</f>
        <v>1080259.3521914601</v>
      </c>
      <c r="W98">
        <f>SAM_working3!W98</f>
        <v>335791.43464533699</v>
      </c>
      <c r="X98">
        <f>SAM_working3!X98</f>
        <v>12833633.4692038</v>
      </c>
      <c r="Y98">
        <f>SAM_working3!Y98</f>
        <v>2715727.9930470702</v>
      </c>
      <c r="Z98">
        <f>SAM_working3!Z98</f>
        <v>802888.62900416902</v>
      </c>
      <c r="AA98">
        <f>SAM_working3!AA98</f>
        <v>512919.64135828498</v>
      </c>
      <c r="AB98">
        <f>SAM_working3!AB98</f>
        <v>11605201.0476771</v>
      </c>
      <c r="AC98">
        <f>SAM_working3!AC98</f>
        <v>2017495.6372018899</v>
      </c>
      <c r="AD98">
        <f>SAM_working3!AD98</f>
        <v>1521537.0419143101</v>
      </c>
      <c r="AE98">
        <f>SAM_working3!AE98</f>
        <v>11636795.209460899</v>
      </c>
      <c r="AF98">
        <f>SAM_working3!AF98</f>
        <v>823818.43282668397</v>
      </c>
      <c r="AG98">
        <f>SAM_working3!AG98</f>
        <v>3440336.9330250099</v>
      </c>
      <c r="AH98">
        <f>SAM_working3!AH98</f>
        <v>202423.39558841899</v>
      </c>
      <c r="AI98">
        <f>SAM_working3!AI98</f>
        <v>1585662.07158263</v>
      </c>
      <c r="AJ98">
        <f>SAM_working3!AJ98</f>
        <v>12685967.8751796</v>
      </c>
      <c r="AK98">
        <f>SAM_working3!AK98</f>
        <v>222549.74578167399</v>
      </c>
      <c r="AL98">
        <f>SAM_working3!AL98</f>
        <v>71275.491176726602</v>
      </c>
      <c r="AM98">
        <f>SAM_working3!AM98</f>
        <v>29302.351978316299</v>
      </c>
      <c r="AN98">
        <f>SAM_working3!AN98</f>
        <v>1117272.69046381</v>
      </c>
      <c r="AO98">
        <f>SAM_working3!AO98</f>
        <v>338880.06350378197</v>
      </c>
      <c r="AP98">
        <f>SAM_working3!AP98</f>
        <v>163307.284183159</v>
      </c>
      <c r="AQ98">
        <f>SAM_working3!AQ98</f>
        <v>871826.94664464495</v>
      </c>
      <c r="AR98">
        <f>SAM_working3!AR98</f>
        <v>444765.62571872998</v>
      </c>
      <c r="AS98">
        <f>SAM_working3!AS98</f>
        <v>1445749.38403685</v>
      </c>
      <c r="AT98">
        <f>SAM_working3!AT98</f>
        <v>23859439.3908149</v>
      </c>
      <c r="AU98">
        <f>SAM_working3!AU98</f>
        <v>100181.431672069</v>
      </c>
      <c r="AV98">
        <f>SAM_working3!AV98</f>
        <v>1629391.2146606999</v>
      </c>
      <c r="AW98">
        <f>SAM_working3!AW98</f>
        <v>2074693.58029557</v>
      </c>
      <c r="AX98">
        <f>SAM_working3!AX98</f>
        <v>60676.7892916364</v>
      </c>
      <c r="AY98">
        <f>SAM_working3!AY98</f>
        <v>230296.90362888199</v>
      </c>
      <c r="AZ98">
        <f>SAM_working3!AZ98</f>
        <v>1478728.0590796601</v>
      </c>
      <c r="BA98">
        <f>SAM_working3!BA98</f>
        <v>328696.22905167501</v>
      </c>
      <c r="BB98">
        <f>SAM_working3!BB98</f>
        <v>148877.49239059901</v>
      </c>
      <c r="BC98">
        <f>SAM_working3!BC98</f>
        <v>1180929.2142805399</v>
      </c>
      <c r="BD98">
        <f>SAM_working3!BD98</f>
        <v>1398068.08496726</v>
      </c>
      <c r="BE98">
        <f>SAM_working3!BE98</f>
        <v>525778.62372794095</v>
      </c>
      <c r="BF98">
        <f>SAM_working3!BF98</f>
        <v>7740031.1985412799</v>
      </c>
      <c r="BG98">
        <f>SAM_working3!BG98</f>
        <v>1515409.4043229199</v>
      </c>
      <c r="BH98">
        <f>SAM_working3!BH98</f>
        <v>1564199.7858981299</v>
      </c>
      <c r="BI98">
        <f>SAM_working3!BI98</f>
        <v>1318948.86825827</v>
      </c>
      <c r="BJ98">
        <f>SAM_working3!BJ98</f>
        <v>44061252.436116703</v>
      </c>
      <c r="BK98">
        <f>SAM_working3!BK98</f>
        <v>2309902.4774483601</v>
      </c>
      <c r="BL98">
        <f>SAM_working3!BL98</f>
        <v>1393257.43866085</v>
      </c>
      <c r="BM98">
        <f>SAM_working3!BM98</f>
        <v>289383.30497255299</v>
      </c>
      <c r="BN98">
        <f>SAM_working3!BN98</f>
        <v>3114416.72663208</v>
      </c>
      <c r="BO98">
        <f>SAM_working3!BO98</f>
        <v>1468549.1163836799</v>
      </c>
      <c r="BP98">
        <f>SAM_working3!BP98</f>
        <v>3741816.5111441398</v>
      </c>
      <c r="BQ98">
        <f>SAM_working3!BQ98</f>
        <v>11702170.368416101</v>
      </c>
      <c r="BR98">
        <f>SAM_working3!BR98</f>
        <v>3157019.5743469</v>
      </c>
      <c r="BS98">
        <f>SAM_working3!BS98</f>
        <v>1913387.52643607</v>
      </c>
      <c r="BT98">
        <f>SAM_working3!BT98</f>
        <v>185653.742226181</v>
      </c>
      <c r="BU98">
        <f>SAM_working3!BU98</f>
        <v>2330005.4949487401</v>
      </c>
      <c r="BV98">
        <f>SAM_working3!BV98</f>
        <v>0</v>
      </c>
      <c r="BW98">
        <f>SAM_working3!BW98</f>
        <v>0</v>
      </c>
      <c r="BX98">
        <f>SAM_working3!BX98</f>
        <v>435813.56775630801</v>
      </c>
      <c r="BY98">
        <f>SAM_working3!BY98</f>
        <v>0</v>
      </c>
      <c r="BZ98">
        <f>SAM_working3!BZ98</f>
        <v>2009161.1394937099</v>
      </c>
      <c r="CA98">
        <f>SAM_working3!CA98</f>
        <v>19267.1395991842</v>
      </c>
      <c r="CB98">
        <f>SAM_working3!CB98</f>
        <v>1180652.34860091</v>
      </c>
      <c r="CC98">
        <f>SAM_working3!CC98</f>
        <v>971722.15095551696</v>
      </c>
      <c r="CD98">
        <f>SAM_working3!CD98</f>
        <v>4114290.2402083501</v>
      </c>
      <c r="CE98">
        <f>SAM_working3!CE98</f>
        <v>15662208.392613299</v>
      </c>
      <c r="CF98">
        <f>SAM_working3!CF98</f>
        <v>4117251.64699953</v>
      </c>
      <c r="CG98">
        <f>SAM_working3!CG98</f>
        <v>88109.055734611204</v>
      </c>
      <c r="CH98">
        <f>SAM_working3!CH98</f>
        <v>0</v>
      </c>
      <c r="CI98">
        <f>SAM_working3!CI98</f>
        <v>10795.205161170399</v>
      </c>
      <c r="CJ98">
        <f>SAM_working3!CJ98</f>
        <v>0</v>
      </c>
      <c r="CK98">
        <f>SAM_working3!CK98</f>
        <v>157978861427.11499</v>
      </c>
      <c r="CL98">
        <f>SAM_working3!CL98</f>
        <v>14077981073.493799</v>
      </c>
      <c r="CM98">
        <f>SAM_working3!CM98</f>
        <v>12034342898.47834</v>
      </c>
      <c r="CN98">
        <f>SAM_working3!CN98</f>
        <v>0</v>
      </c>
      <c r="CO98">
        <f>SAM_working3!CO98</f>
        <v>30364311.910047241</v>
      </c>
      <c r="CP98">
        <f>SAM_working3!CP98</f>
        <v>87505744.337637424</v>
      </c>
      <c r="CQ98">
        <f>SAM_working3!CQ98</f>
        <v>128698315.95220384</v>
      </c>
      <c r="CR98">
        <f>SAM_working3!CR98</f>
        <v>85930458.752006084</v>
      </c>
      <c r="CS98">
        <f>SAM_working3!CS98</f>
        <v>317329116.55133283</v>
      </c>
      <c r="CT98">
        <f>SAM_working3!CT98</f>
        <v>534136590.00481457</v>
      </c>
      <c r="CU98">
        <f>SAM_working3!CU98</f>
        <v>830528521.5352447</v>
      </c>
      <c r="CV98">
        <f>SAM_working3!CV98</f>
        <v>582159682.73586905</v>
      </c>
      <c r="CW98">
        <f>SAM_working3!CW98</f>
        <v>2909689281.6336007</v>
      </c>
      <c r="CX98">
        <f>SAM_working3!CX98</f>
        <v>80698804861.072556</v>
      </c>
      <c r="CY98">
        <f>SAM_working3!CY98</f>
        <v>40165149.721655197</v>
      </c>
      <c r="CZ98">
        <f>SAM_working3!CZ98</f>
        <v>0</v>
      </c>
      <c r="DA98">
        <f>SAM_working3!DA98</f>
        <v>26032100987.31316</v>
      </c>
      <c r="DB98">
        <f>SAM_working3!DB98</f>
        <v>0</v>
      </c>
      <c r="DC98">
        <f>SAM_working3!DC98</f>
        <v>0</v>
      </c>
      <c r="DD98">
        <f>SAM_working3!DD98</f>
        <v>0</v>
      </c>
      <c r="DE98">
        <f>SAM_working3!DE98</f>
        <v>19966185247.663898</v>
      </c>
      <c r="DF98">
        <f>SAM_working3!DF98</f>
        <v>8894814860.6991634</v>
      </c>
      <c r="DG98">
        <f>SAM_working3!DG98</f>
        <v>49664.7243326026</v>
      </c>
      <c r="DH98">
        <f>SAM_working3!DH98</f>
        <v>2036986677.7772019</v>
      </c>
      <c r="DI98">
        <f>SAM_working3!DI98</f>
        <v>1283741114.6987391</v>
      </c>
      <c r="DJ98">
        <f t="shared" si="1"/>
        <v>328784530886.1333</v>
      </c>
    </row>
    <row r="99" spans="1:114">
      <c r="A99" t="s">
        <v>116</v>
      </c>
      <c r="B99">
        <f>SAM_working3!B99</f>
        <v>80064.585959223594</v>
      </c>
      <c r="C99">
        <f>SAM_working3!C99</f>
        <v>0</v>
      </c>
      <c r="D99">
        <f>SAM_working3!D99</f>
        <v>0</v>
      </c>
      <c r="E99">
        <f>SAM_working3!E99</f>
        <v>0</v>
      </c>
      <c r="F99">
        <f>SAM_working3!F99</f>
        <v>1115456.7485588</v>
      </c>
      <c r="G99">
        <f>SAM_working3!G99</f>
        <v>325.92167044608101</v>
      </c>
      <c r="H99">
        <f>SAM_working3!H99</f>
        <v>3726.8080344083501</v>
      </c>
      <c r="I99">
        <f>SAM_working3!I99</f>
        <v>2985.32855519952</v>
      </c>
      <c r="J99">
        <f>SAM_working3!J99</f>
        <v>662639.55408591405</v>
      </c>
      <c r="K99">
        <f>SAM_working3!K99</f>
        <v>5213.2103261722596</v>
      </c>
      <c r="L99">
        <f>SAM_working3!L99</f>
        <v>319402.98081704101</v>
      </c>
      <c r="M99">
        <f>SAM_working3!M99</f>
        <v>5555789.3699711096</v>
      </c>
      <c r="N99">
        <f>SAM_working3!N99</f>
        <v>11462280.816872999</v>
      </c>
      <c r="O99">
        <f>SAM_working3!O99</f>
        <v>7029428.3550584903</v>
      </c>
      <c r="P99">
        <f>SAM_working3!P99</f>
        <v>1645970.0318162099</v>
      </c>
      <c r="Q99">
        <f>SAM_working3!Q99</f>
        <v>25662.2423406866</v>
      </c>
      <c r="R99">
        <f>SAM_working3!R99</f>
        <v>98907.332156402001</v>
      </c>
      <c r="S99">
        <f>SAM_working3!S99</f>
        <v>273474.28106927901</v>
      </c>
      <c r="T99">
        <f>SAM_working3!T99</f>
        <v>0</v>
      </c>
      <c r="U99">
        <f>SAM_working3!U99</f>
        <v>401082.89598433499</v>
      </c>
      <c r="V99">
        <f>SAM_working3!V99</f>
        <v>1910369.8543655099</v>
      </c>
      <c r="W99">
        <f>SAM_working3!W99</f>
        <v>593825.76304407895</v>
      </c>
      <c r="X99">
        <f>SAM_working3!X99</f>
        <v>22695463.317958701</v>
      </c>
      <c r="Y99">
        <f>SAM_working3!Y99</f>
        <v>4802591.97020509</v>
      </c>
      <c r="Z99">
        <f>SAM_working3!Z99</f>
        <v>1419857.39827278</v>
      </c>
      <c r="AA99">
        <f>SAM_working3!AA99</f>
        <v>907065.71396492596</v>
      </c>
      <c r="AB99">
        <f>SAM_working3!AB99</f>
        <v>20523058.828750599</v>
      </c>
      <c r="AC99">
        <f>SAM_working3!AC99</f>
        <v>3567812.5246550301</v>
      </c>
      <c r="AD99">
        <f>SAM_working3!AD99</f>
        <v>2690741.3402873301</v>
      </c>
      <c r="AE99">
        <f>SAM_working3!AE99</f>
        <v>20578931.0913914</v>
      </c>
      <c r="AF99">
        <f>SAM_working3!AF99</f>
        <v>1456870.4231535301</v>
      </c>
      <c r="AG99">
        <f>SAM_working3!AG99</f>
        <v>6084016.7246674402</v>
      </c>
      <c r="AH99">
        <f>SAM_working3!AH99</f>
        <v>357972.88120295899</v>
      </c>
      <c r="AI99">
        <f>SAM_working3!AI99</f>
        <v>2804142.3706418802</v>
      </c>
      <c r="AJ99">
        <f>SAM_working3!AJ99</f>
        <v>22434326.1208786</v>
      </c>
      <c r="AK99">
        <f>SAM_working3!AK99</f>
        <v>393565.04951846501</v>
      </c>
      <c r="AL99">
        <f>SAM_working3!AL99</f>
        <v>126046.166064554</v>
      </c>
      <c r="AM99">
        <f>SAM_working3!AM99</f>
        <v>51819.342982611401</v>
      </c>
      <c r="AN99">
        <f>SAM_working3!AN99</f>
        <v>1975825.58543739</v>
      </c>
      <c r="AO99">
        <f>SAM_working3!AO99</f>
        <v>599287.80644183198</v>
      </c>
      <c r="AP99">
        <f>SAM_working3!AP99</f>
        <v>288798.52978723898</v>
      </c>
      <c r="AQ99">
        <f>SAM_working3!AQ99</f>
        <v>1541770.4218109499</v>
      </c>
      <c r="AR99">
        <f>SAM_working3!AR99</f>
        <v>786539.67855719395</v>
      </c>
      <c r="AS99">
        <f>SAM_working3!AS99</f>
        <v>2556715.6948269601</v>
      </c>
      <c r="AT99">
        <f>SAM_working3!AT99</f>
        <v>42193898.772371098</v>
      </c>
      <c r="AU99">
        <f>SAM_working3!AU99</f>
        <v>177164.48059000701</v>
      </c>
      <c r="AV99">
        <f>SAM_working3!AV99</f>
        <v>2881474.5747316801</v>
      </c>
      <c r="AW99">
        <f>SAM_working3!AW99</f>
        <v>3668963.4436415001</v>
      </c>
      <c r="AX99">
        <f>SAM_working3!AX99</f>
        <v>107303.036893205</v>
      </c>
      <c r="AY99">
        <f>SAM_working3!AY99</f>
        <v>407265.40469548298</v>
      </c>
      <c r="AZ99">
        <f>SAM_working3!AZ99</f>
        <v>2615036.3809759701</v>
      </c>
      <c r="BA99">
        <f>SAM_working3!BA99</f>
        <v>581278.34389963106</v>
      </c>
      <c r="BB99">
        <f>SAM_working3!BB99</f>
        <v>263280.36214596202</v>
      </c>
      <c r="BC99">
        <f>SAM_working3!BC99</f>
        <v>2088398.0930361301</v>
      </c>
      <c r="BD99">
        <f>SAM_working3!BD99</f>
        <v>2472394.3546091998</v>
      </c>
      <c r="BE99">
        <f>SAM_working3!BE99</f>
        <v>929806.00519866904</v>
      </c>
      <c r="BF99">
        <f>SAM_working3!BF99</f>
        <v>13687752.1528007</v>
      </c>
      <c r="BG99">
        <f>SAM_working3!BG99</f>
        <v>2679905.0035230801</v>
      </c>
      <c r="BH99">
        <f>SAM_working3!BH99</f>
        <v>2766187.6855060598</v>
      </c>
      <c r="BI99">
        <f>SAM_working3!BI99</f>
        <v>2332477.0595677602</v>
      </c>
      <c r="BJ99">
        <f>SAM_working3!BJ99</f>
        <v>77919518.334915206</v>
      </c>
      <c r="BK99">
        <f>SAM_working3!BK99</f>
        <v>4084915.3960015401</v>
      </c>
      <c r="BL99">
        <f>SAM_working3!BL99</f>
        <v>2463887.0330432099</v>
      </c>
      <c r="BM99">
        <f>SAM_working3!BM99</f>
        <v>511755.94180669001</v>
      </c>
      <c r="BN99">
        <f>SAM_working3!BN99</f>
        <v>5507647.6000136798</v>
      </c>
      <c r="BO99">
        <f>SAM_working3!BO99</f>
        <v>2597035.5691928798</v>
      </c>
      <c r="BP99">
        <f>SAM_working3!BP99</f>
        <v>6617164.1550296396</v>
      </c>
      <c r="BQ99">
        <f>SAM_working3!BQ99</f>
        <v>20694542.895759501</v>
      </c>
      <c r="BR99">
        <f>SAM_working3!BR99</f>
        <v>5582988.0224959403</v>
      </c>
      <c r="BS99">
        <f>SAM_working3!BS99</f>
        <v>3383703.96220796</v>
      </c>
      <c r="BT99">
        <f>SAM_working3!BT99</f>
        <v>328316.81741939898</v>
      </c>
      <c r="BU99">
        <f>SAM_working3!BU99</f>
        <v>4120466.3019359298</v>
      </c>
      <c r="BV99">
        <f>SAM_working3!BV99</f>
        <v>0</v>
      </c>
      <c r="BW99">
        <f>SAM_working3!BW99</f>
        <v>0</v>
      </c>
      <c r="BX99">
        <f>SAM_working3!BX99</f>
        <v>770708.53427573002</v>
      </c>
      <c r="BY99">
        <f>SAM_working3!BY99</f>
        <v>0</v>
      </c>
      <c r="BZ99">
        <f>SAM_working3!BZ99</f>
        <v>3553073.4963460602</v>
      </c>
      <c r="CA99">
        <f>SAM_working3!CA99</f>
        <v>34072.709109589799</v>
      </c>
      <c r="CB99">
        <f>SAM_working3!CB99</f>
        <v>2087908.4737173901</v>
      </c>
      <c r="CC99">
        <f>SAM_working3!CC99</f>
        <v>1718428.72754469</v>
      </c>
      <c r="CD99">
        <f>SAM_working3!CD99</f>
        <v>7275860.2191774603</v>
      </c>
      <c r="CE99">
        <f>SAM_working3!CE99</f>
        <v>27697617.896425199</v>
      </c>
      <c r="CF99">
        <f>SAM_working3!CF99</f>
        <v>7281097.2784529896</v>
      </c>
      <c r="CG99">
        <f>SAM_working3!CG99</f>
        <v>155815.25272662399</v>
      </c>
      <c r="CH99">
        <f>SAM_working3!CH99</f>
        <v>0</v>
      </c>
      <c r="CI99">
        <f>SAM_working3!CI99</f>
        <v>19090.6326983002</v>
      </c>
      <c r="CJ99">
        <f>SAM_working3!CJ99</f>
        <v>0</v>
      </c>
      <c r="CK99">
        <f>SAM_working3!CK99</f>
        <v>328235543452.88007</v>
      </c>
      <c r="CL99">
        <f>SAM_working3!CL99</f>
        <v>32608249224.800098</v>
      </c>
      <c r="CM99">
        <f>SAM_working3!CM99</f>
        <v>22427428070.189423</v>
      </c>
      <c r="CN99">
        <f>SAM_working3!CN99</f>
        <v>0</v>
      </c>
      <c r="CO99">
        <f>SAM_working3!CO99</f>
        <v>52475766.366633102</v>
      </c>
      <c r="CP99">
        <f>SAM_working3!CP99</f>
        <v>150474793.7101838</v>
      </c>
      <c r="CQ99">
        <f>SAM_working3!CQ99</f>
        <v>221112019.38241708</v>
      </c>
      <c r="CR99">
        <f>SAM_working3!CR99</f>
        <v>147808899.95872951</v>
      </c>
      <c r="CS99">
        <f>SAM_working3!CS99</f>
        <v>545241597.66474676</v>
      </c>
      <c r="CT99">
        <f>SAM_working3!CT99</f>
        <v>917536933.85353053</v>
      </c>
      <c r="CU99">
        <f>SAM_working3!CU99</f>
        <v>1427267972.00021</v>
      </c>
      <c r="CV99">
        <f>SAM_working3!CV99</f>
        <v>1001103598.0306089</v>
      </c>
      <c r="CW99">
        <f>SAM_working3!CW99</f>
        <v>4998479265.537529</v>
      </c>
      <c r="CX99">
        <f>SAM_working3!CX99</f>
        <v>104195364737.65918</v>
      </c>
      <c r="CY99">
        <f>SAM_working3!CY99</f>
        <v>71029508.8569877</v>
      </c>
      <c r="CZ99">
        <f>SAM_working3!CZ99</f>
        <v>0</v>
      </c>
      <c r="DA99">
        <f>SAM_working3!DA99</f>
        <v>32886309685.753109</v>
      </c>
      <c r="DB99">
        <f>SAM_working3!DB99</f>
        <v>0</v>
      </c>
      <c r="DC99">
        <f>SAM_working3!DC99</f>
        <v>0</v>
      </c>
      <c r="DD99">
        <f>SAM_working3!DD99</f>
        <v>0</v>
      </c>
      <c r="DE99">
        <f>SAM_working3!DE99</f>
        <v>34398763704.012703</v>
      </c>
      <c r="DF99">
        <f>SAM_working3!DF99</f>
        <v>137361.69308440201</v>
      </c>
      <c r="DG99">
        <f>SAM_working3!DG99</f>
        <v>87828.901455843501</v>
      </c>
      <c r="DH99">
        <f>SAM_working3!DH99</f>
        <v>3634753118.330442</v>
      </c>
      <c r="DI99">
        <f>SAM_working3!DI99</f>
        <v>2494885030.3867168</v>
      </c>
      <c r="DJ99">
        <f t="shared" si="1"/>
        <v>570828140595.43457</v>
      </c>
    </row>
    <row r="100" spans="1:114">
      <c r="A100" t="s">
        <v>117</v>
      </c>
      <c r="B100">
        <f>SAM_working3!B100</f>
        <v>91587.285320265903</v>
      </c>
      <c r="C100">
        <f>SAM_working3!C100</f>
        <v>0</v>
      </c>
      <c r="D100">
        <f>SAM_working3!D100</f>
        <v>0</v>
      </c>
      <c r="E100">
        <f>SAM_working3!E100</f>
        <v>0</v>
      </c>
      <c r="F100">
        <f>SAM_working3!F100</f>
        <v>1275990.55523376</v>
      </c>
      <c r="G100">
        <f>SAM_working3!G100</f>
        <v>372.827520002482</v>
      </c>
      <c r="H100">
        <f>SAM_working3!H100</f>
        <v>4263.1611303785803</v>
      </c>
      <c r="I100">
        <f>SAM_working3!I100</f>
        <v>3414.9697382941099</v>
      </c>
      <c r="J100">
        <f>SAM_working3!J100</f>
        <v>758005.01779237494</v>
      </c>
      <c r="K100">
        <f>SAM_working3!K100</f>
        <v>5963.4828040060602</v>
      </c>
      <c r="L100">
        <f>SAM_working3!L100</f>
        <v>365370.67650774098</v>
      </c>
      <c r="M100">
        <f>SAM_working3!M100</f>
        <v>6355364.9857877595</v>
      </c>
      <c r="N100">
        <f>SAM_working3!N100</f>
        <v>13111904.233547401</v>
      </c>
      <c r="O100">
        <f>SAM_working3!O100</f>
        <v>8041086.48886282</v>
      </c>
      <c r="P100">
        <f>SAM_working3!P100</f>
        <v>1882854.01250104</v>
      </c>
      <c r="Q100">
        <f>SAM_working3!Q100</f>
        <v>29355.489484592901</v>
      </c>
      <c r="R100">
        <f>SAM_working3!R100</f>
        <v>113141.833457906</v>
      </c>
      <c r="S100">
        <f>SAM_working3!S100</f>
        <v>312832.03064089798</v>
      </c>
      <c r="T100">
        <f>SAM_working3!T100</f>
        <v>0</v>
      </c>
      <c r="U100">
        <f>SAM_working3!U100</f>
        <v>458805.76526436198</v>
      </c>
      <c r="V100">
        <f>SAM_working3!V100</f>
        <v>2185305.6107492698</v>
      </c>
      <c r="W100">
        <f>SAM_working3!W100</f>
        <v>679287.71427284495</v>
      </c>
      <c r="X100">
        <f>SAM_working3!X100</f>
        <v>25961738.8821087</v>
      </c>
      <c r="Y100">
        <f>SAM_working3!Y100</f>
        <v>5493769.2586833304</v>
      </c>
      <c r="Z100">
        <f>SAM_working3!Z100</f>
        <v>1624199.80184409</v>
      </c>
      <c r="AA100">
        <f>SAM_working3!AA100</f>
        <v>1037608.39269744</v>
      </c>
      <c r="AB100">
        <f>SAM_working3!AB100</f>
        <v>23476687.252847102</v>
      </c>
      <c r="AC100">
        <f>SAM_working3!AC100</f>
        <v>4081283.3757888698</v>
      </c>
      <c r="AD100">
        <f>SAM_working3!AD100</f>
        <v>3077986.2520170901</v>
      </c>
      <c r="AE100">
        <f>SAM_working3!AE100</f>
        <v>23540600.514855001</v>
      </c>
      <c r="AF100">
        <f>SAM_working3!AF100</f>
        <v>1666539.65072615</v>
      </c>
      <c r="AG100">
        <f>SAM_working3!AG100</f>
        <v>6959613.5292471796</v>
      </c>
      <c r="AH100">
        <f>SAM_working3!AH100</f>
        <v>409491.46260933299</v>
      </c>
      <c r="AI100">
        <f>SAM_working3!AI100</f>
        <v>3207707.68126402</v>
      </c>
      <c r="AJ100">
        <f>SAM_working3!AJ100</f>
        <v>25663019.4584064</v>
      </c>
      <c r="AK100">
        <f>SAM_working3!AK100</f>
        <v>450205.96872492402</v>
      </c>
      <c r="AL100">
        <f>SAM_working3!AL100</f>
        <v>144186.42195638601</v>
      </c>
      <c r="AM100">
        <f>SAM_working3!AM100</f>
        <v>59277.056066639198</v>
      </c>
      <c r="AN100">
        <f>SAM_working3!AN100</f>
        <v>2260181.5705223</v>
      </c>
      <c r="AO100">
        <f>SAM_working3!AO100</f>
        <v>685535.84159540897</v>
      </c>
      <c r="AP100">
        <f>SAM_working3!AP100</f>
        <v>330361.70774889301</v>
      </c>
      <c r="AQ100">
        <f>SAM_working3!AQ100</f>
        <v>1763658.24951199</v>
      </c>
      <c r="AR100">
        <f>SAM_working3!AR100</f>
        <v>899736.54509892699</v>
      </c>
      <c r="AS100">
        <f>SAM_working3!AS100</f>
        <v>2924671.9635092602</v>
      </c>
      <c r="AT100">
        <f>SAM_working3!AT100</f>
        <v>48266341.470968202</v>
      </c>
      <c r="AU100">
        <f>SAM_working3!AU100</f>
        <v>202661.559265135</v>
      </c>
      <c r="AV100">
        <f>SAM_working3!AV100</f>
        <v>3296169.3470000299</v>
      </c>
      <c r="AW100">
        <f>SAM_working3!AW100</f>
        <v>4196991.6876052702</v>
      </c>
      <c r="AX100">
        <f>SAM_working3!AX100</f>
        <v>122745.827483253</v>
      </c>
      <c r="AY100">
        <f>SAM_working3!AY100</f>
        <v>465878.04550585698</v>
      </c>
      <c r="AZ100">
        <f>SAM_working3!AZ100</f>
        <v>2991386.0201475401</v>
      </c>
      <c r="BA100">
        <f>SAM_working3!BA100</f>
        <v>664934.50125803205</v>
      </c>
      <c r="BB100">
        <f>SAM_working3!BB100</f>
        <v>301171.02784201998</v>
      </c>
      <c r="BC100">
        <f>SAM_working3!BC100</f>
        <v>2388955.2380451001</v>
      </c>
      <c r="BD100">
        <f>SAM_working3!BD100</f>
        <v>2828215.3022702499</v>
      </c>
      <c r="BE100">
        <f>SAM_working3!BE100</f>
        <v>1063621.4110193199</v>
      </c>
      <c r="BF100">
        <f>SAM_working3!BF100</f>
        <v>15657659.960298801</v>
      </c>
      <c r="BG100">
        <f>SAM_working3!BG100</f>
        <v>3065590.3761730599</v>
      </c>
      <c r="BH100">
        <f>SAM_working3!BH100</f>
        <v>3164290.6506864098</v>
      </c>
      <c r="BI100">
        <f>SAM_working3!BI100</f>
        <v>2668161.4523855201</v>
      </c>
      <c r="BJ100">
        <f>SAM_working3!BJ100</f>
        <v>89133504.810630202</v>
      </c>
      <c r="BK100">
        <f>SAM_working3!BK100</f>
        <v>4672806.4274669401</v>
      </c>
      <c r="BL100">
        <f>SAM_working3!BL100</f>
        <v>2818483.62779469</v>
      </c>
      <c r="BM100">
        <f>SAM_working3!BM100</f>
        <v>585406.60511829203</v>
      </c>
      <c r="BN100">
        <f>SAM_working3!BN100</f>
        <v>6300294.77006019</v>
      </c>
      <c r="BO100">
        <f>SAM_working3!BO100</f>
        <v>2970794.57556536</v>
      </c>
      <c r="BP100">
        <f>SAM_working3!BP100</f>
        <v>7569490.2336270502</v>
      </c>
      <c r="BQ100">
        <f>SAM_working3!BQ100</f>
        <v>23672850.887303699</v>
      </c>
      <c r="BR100">
        <f>SAM_working3!BR100</f>
        <v>6386478.0018519098</v>
      </c>
      <c r="BS100">
        <f>SAM_working3!BS100</f>
        <v>3870678.3593921</v>
      </c>
      <c r="BT100">
        <f>SAM_working3!BT100</f>
        <v>375567.37066930399</v>
      </c>
      <c r="BU100">
        <f>SAM_working3!BU100</f>
        <v>4713473.7328204699</v>
      </c>
      <c r="BV100">
        <f>SAM_working3!BV100</f>
        <v>0</v>
      </c>
      <c r="BW100">
        <f>SAM_working3!BW100</f>
        <v>0</v>
      </c>
      <c r="BX100">
        <f>SAM_working3!BX100</f>
        <v>881627.02125787304</v>
      </c>
      <c r="BY100">
        <f>SAM_working3!BY100</f>
        <v>0</v>
      </c>
      <c r="BZ100">
        <f>SAM_working3!BZ100</f>
        <v>4064423.14257959</v>
      </c>
      <c r="CA100">
        <f>SAM_working3!CA100</f>
        <v>38976.37005759</v>
      </c>
      <c r="CB100">
        <f>SAM_working3!CB100</f>
        <v>2388395.1539116902</v>
      </c>
      <c r="CC100">
        <f>SAM_working3!CC100</f>
        <v>1965740.7864737201</v>
      </c>
      <c r="CD100">
        <f>SAM_working3!CD100</f>
        <v>8322984.2240558099</v>
      </c>
      <c r="CE100">
        <f>SAM_working3!CE100</f>
        <v>31683791.311473899</v>
      </c>
      <c r="CF100">
        <f>SAM_working3!CF100</f>
        <v>8328974.9880916299</v>
      </c>
      <c r="CG100">
        <f>SAM_working3!CG100</f>
        <v>178239.802751126</v>
      </c>
      <c r="CH100">
        <f>SAM_working3!CH100</f>
        <v>0</v>
      </c>
      <c r="CI100">
        <f>SAM_working3!CI100</f>
        <v>21838.109857635402</v>
      </c>
      <c r="CJ100">
        <f>SAM_working3!CJ100</f>
        <v>0</v>
      </c>
      <c r="CK100">
        <f>SAM_working3!CK100</f>
        <v>296445293549.22864</v>
      </c>
      <c r="CL100">
        <f>SAM_working3!CL100</f>
        <v>30861199051.688202</v>
      </c>
      <c r="CM100">
        <f>SAM_working3!CM100</f>
        <v>22385484828.889221</v>
      </c>
      <c r="CN100">
        <f>SAM_working3!CN100</f>
        <v>0</v>
      </c>
      <c r="CO100">
        <f>SAM_working3!CO100</f>
        <v>46764699.431586802</v>
      </c>
      <c r="CP100">
        <f>SAM_working3!CP100</f>
        <v>125731166.900447</v>
      </c>
      <c r="CQ100">
        <f>SAM_working3!CQ100</f>
        <v>182547993.2503157</v>
      </c>
      <c r="CR100">
        <f>SAM_working3!CR100</f>
        <v>123983391.07745899</v>
      </c>
      <c r="CS100">
        <f>SAM_working3!CS100</f>
        <v>450701511.76410973</v>
      </c>
      <c r="CT100">
        <f>SAM_working3!CT100</f>
        <v>755897971.81872022</v>
      </c>
      <c r="CU100">
        <f>SAM_working3!CU100</f>
        <v>1182432937.9553909</v>
      </c>
      <c r="CV100">
        <f>SAM_working3!CV100</f>
        <v>836734861.81382096</v>
      </c>
      <c r="CW100">
        <f>SAM_working3!CW100</f>
        <v>4120496310.3492432</v>
      </c>
      <c r="CX100">
        <f>SAM_working3!CX100</f>
        <v>64102838889.987427</v>
      </c>
      <c r="CY100">
        <f>SAM_working3!CY100</f>
        <v>81251902.022655204</v>
      </c>
      <c r="CZ100">
        <f>SAM_working3!CZ100</f>
        <v>0</v>
      </c>
      <c r="DA100">
        <f>SAM_working3!DA100</f>
        <v>19683034594.214001</v>
      </c>
      <c r="DB100">
        <f>SAM_working3!DB100</f>
        <v>0</v>
      </c>
      <c r="DC100">
        <f>SAM_working3!DC100</f>
        <v>0</v>
      </c>
      <c r="DD100">
        <f>SAM_working3!DD100</f>
        <v>0</v>
      </c>
      <c r="DE100">
        <f>SAM_working3!DE100</f>
        <v>27808580645.013</v>
      </c>
      <c r="DF100">
        <f>SAM_working3!DF100</f>
        <v>157130.45194542201</v>
      </c>
      <c r="DG100">
        <f>SAM_working3!DG100</f>
        <v>100469.02211045699</v>
      </c>
      <c r="DH100">
        <f>SAM_working3!DH100</f>
        <v>4105381606.3365684</v>
      </c>
      <c r="DI100">
        <f>SAM_working3!DI100</f>
        <v>2490546882.3877702</v>
      </c>
      <c r="DJ100">
        <f t="shared" si="1"/>
        <v>476262842954.77179</v>
      </c>
    </row>
    <row r="101" spans="1:114">
      <c r="A101" t="s">
        <v>118</v>
      </c>
      <c r="B101">
        <f>SAM_working3!B101</f>
        <v>231740.026428777</v>
      </c>
      <c r="C101">
        <f>SAM_working3!C101</f>
        <v>0</v>
      </c>
      <c r="D101">
        <f>SAM_working3!D101</f>
        <v>0</v>
      </c>
      <c r="E101">
        <f>SAM_working3!E101</f>
        <v>0</v>
      </c>
      <c r="F101">
        <f>SAM_working3!F101</f>
        <v>3228593.18254421</v>
      </c>
      <c r="G101">
        <f>SAM_working3!G101</f>
        <v>943.35211527044498</v>
      </c>
      <c r="H101">
        <f>SAM_working3!H101</f>
        <v>10786.9238570548</v>
      </c>
      <c r="I101">
        <f>SAM_working3!I101</f>
        <v>8640.7755687746903</v>
      </c>
      <c r="J101">
        <f>SAM_working3!J101</f>
        <v>1917952.9368306401</v>
      </c>
      <c r="K101">
        <f>SAM_working3!K101</f>
        <v>15089.1868644798</v>
      </c>
      <c r="L101">
        <f>SAM_working3!L101</f>
        <v>924484.33135804103</v>
      </c>
      <c r="M101">
        <f>SAM_working3!M101</f>
        <v>16080752.3077124</v>
      </c>
      <c r="N101">
        <f>SAM_working3!N101</f>
        <v>33176581.476222798</v>
      </c>
      <c r="O101">
        <f>SAM_working3!O101</f>
        <v>20346073.026719801</v>
      </c>
      <c r="P101">
        <f>SAM_working3!P101</f>
        <v>4764118.0442540199</v>
      </c>
      <c r="Q101">
        <f>SAM_working3!Q101</f>
        <v>74277.143221363294</v>
      </c>
      <c r="R101">
        <f>SAM_working3!R101</f>
        <v>286278.72727147798</v>
      </c>
      <c r="S101">
        <f>SAM_working3!S101</f>
        <v>791547.67820646695</v>
      </c>
      <c r="T101">
        <f>SAM_working3!T101</f>
        <v>0</v>
      </c>
      <c r="U101">
        <f>SAM_working3!U101</f>
        <v>1160899.7886141201</v>
      </c>
      <c r="V101">
        <f>SAM_working3!V101</f>
        <v>5529400.4863132797</v>
      </c>
      <c r="W101">
        <f>SAM_working3!W101</f>
        <v>1718777.36421455</v>
      </c>
      <c r="X101">
        <f>SAM_working3!X101</f>
        <v>65690057.671636499</v>
      </c>
      <c r="Y101">
        <f>SAM_working3!Y101</f>
        <v>13900687.510815</v>
      </c>
      <c r="Z101">
        <f>SAM_working3!Z101</f>
        <v>4109654.5627352302</v>
      </c>
      <c r="AA101">
        <f>SAM_working3!AA101</f>
        <v>2625423.3380276798</v>
      </c>
      <c r="AB101">
        <f>SAM_working3!AB101</f>
        <v>59402220.574727401</v>
      </c>
      <c r="AC101">
        <f>SAM_working3!AC101</f>
        <v>10326725.0913851</v>
      </c>
      <c r="AD101">
        <f>SAM_working3!AD101</f>
        <v>7788118.3277305802</v>
      </c>
      <c r="AE101">
        <f>SAM_working3!AE101</f>
        <v>59563938.011542603</v>
      </c>
      <c r="AF101">
        <f>SAM_working3!AF101</f>
        <v>4216785.5653040903</v>
      </c>
      <c r="AG101">
        <f>SAM_working3!AG101</f>
        <v>17609660.746707801</v>
      </c>
      <c r="AH101">
        <f>SAM_working3!AH101</f>
        <v>1036121.5755616101</v>
      </c>
      <c r="AI101">
        <f>SAM_working3!AI101</f>
        <v>8116347.8121720301</v>
      </c>
      <c r="AJ101">
        <f>SAM_working3!AJ101</f>
        <v>64934218.617105</v>
      </c>
      <c r="AK101">
        <f>SAM_working3!AK101</f>
        <v>1139140.0315652899</v>
      </c>
      <c r="AL101">
        <f>SAM_working3!AL101</f>
        <v>364829.73720643902</v>
      </c>
      <c r="AM101">
        <f>SAM_working3!AM101</f>
        <v>149986.61103959399</v>
      </c>
      <c r="AN101">
        <f>SAM_working3!AN101</f>
        <v>5718856.4444848401</v>
      </c>
      <c r="AO101">
        <f>SAM_working3!AO101</f>
        <v>1734586.77690538</v>
      </c>
      <c r="AP101">
        <f>SAM_working3!AP101</f>
        <v>835902.39209594799</v>
      </c>
      <c r="AQ101">
        <f>SAM_working3!AQ101</f>
        <v>4462521.2760051303</v>
      </c>
      <c r="AR101">
        <f>SAM_working3!AR101</f>
        <v>2276571.1420646799</v>
      </c>
      <c r="AS101">
        <f>SAM_working3!AS101</f>
        <v>7400192.6768449498</v>
      </c>
      <c r="AT101">
        <f>SAM_working3!AT101</f>
        <v>122126594.41744</v>
      </c>
      <c r="AU101">
        <f>SAM_working3!AU101</f>
        <v>512787.28194608499</v>
      </c>
      <c r="AV101">
        <f>SAM_working3!AV101</f>
        <v>8340179.1953592496</v>
      </c>
      <c r="AW101">
        <f>SAM_working3!AW101</f>
        <v>10619497.6868889</v>
      </c>
      <c r="AX101">
        <f>SAM_working3!AX101</f>
        <v>310579.36923802498</v>
      </c>
      <c r="AY101">
        <f>SAM_working3!AY101</f>
        <v>1178794.52590593</v>
      </c>
      <c r="AZ101">
        <f>SAM_working3!AZ101</f>
        <v>7568996.86395959</v>
      </c>
      <c r="BA101">
        <f>SAM_working3!BA101</f>
        <v>1682459.9436057899</v>
      </c>
      <c r="BB101">
        <f>SAM_working3!BB101</f>
        <v>762042.26064388303</v>
      </c>
      <c r="BC101">
        <f>SAM_working3!BC101</f>
        <v>6044687.8413944803</v>
      </c>
      <c r="BD101">
        <f>SAM_working3!BD101</f>
        <v>7156131.8430010704</v>
      </c>
      <c r="BE101">
        <f>SAM_working3!BE101</f>
        <v>2691243.1462284001</v>
      </c>
      <c r="BF101">
        <f>SAM_working3!BF101</f>
        <v>39618015.975953102</v>
      </c>
      <c r="BG101">
        <f>SAM_working3!BG101</f>
        <v>7756753.4872327195</v>
      </c>
      <c r="BH101">
        <f>SAM_working3!BH101</f>
        <v>8006491.2553548701</v>
      </c>
      <c r="BI101">
        <f>SAM_working3!BI101</f>
        <v>6751153.3214452304</v>
      </c>
      <c r="BJ101">
        <f>SAM_working3!BJ101</f>
        <v>225531313.52539799</v>
      </c>
      <c r="BK101">
        <f>SAM_working3!BK101</f>
        <v>11823434.674486799</v>
      </c>
      <c r="BL101">
        <f>SAM_working3!BL101</f>
        <v>7131508.1357661998</v>
      </c>
      <c r="BM101">
        <f>SAM_working3!BM101</f>
        <v>1481233.3575267</v>
      </c>
      <c r="BN101">
        <f>SAM_working3!BN101</f>
        <v>15941410.1140496</v>
      </c>
      <c r="BO101">
        <f>SAM_working3!BO101</f>
        <v>7516895.0695348</v>
      </c>
      <c r="BP101">
        <f>SAM_working3!BP101</f>
        <v>19152809.919620499</v>
      </c>
      <c r="BQ101">
        <f>SAM_working3!BQ101</f>
        <v>59898566.390354097</v>
      </c>
      <c r="BR101">
        <f>SAM_working3!BR101</f>
        <v>16159476.4574649</v>
      </c>
      <c r="BS101">
        <f>SAM_working3!BS101</f>
        <v>9793838.7644768301</v>
      </c>
      <c r="BT101">
        <f>SAM_working3!BT101</f>
        <v>950284.66124252102</v>
      </c>
      <c r="BU101">
        <f>SAM_working3!BU101</f>
        <v>11926333.7000934</v>
      </c>
      <c r="BV101">
        <f>SAM_working3!BV101</f>
        <v>0</v>
      </c>
      <c r="BW101">
        <f>SAM_working3!BW101</f>
        <v>0</v>
      </c>
      <c r="BX101">
        <f>SAM_working3!BX101</f>
        <v>2230749.26276273</v>
      </c>
      <c r="BY101">
        <f>SAM_working3!BY101</f>
        <v>0</v>
      </c>
      <c r="BZ101">
        <f>SAM_working3!BZ101</f>
        <v>10284064.247406101</v>
      </c>
      <c r="CA101">
        <f>SAM_working3!CA101</f>
        <v>98620.512614375606</v>
      </c>
      <c r="CB101">
        <f>SAM_working3!CB101</f>
        <v>6043270.6805797899</v>
      </c>
      <c r="CC101">
        <f>SAM_working3!CC101</f>
        <v>4973843.4785635704</v>
      </c>
      <c r="CD101">
        <f>SAM_working3!CD101</f>
        <v>21059348.765545301</v>
      </c>
      <c r="CE101">
        <f>SAM_working3!CE101</f>
        <v>80168361.909730494</v>
      </c>
      <c r="CF101">
        <f>SAM_working3!CF101</f>
        <v>21074506.9811331</v>
      </c>
      <c r="CG101">
        <f>SAM_working3!CG101</f>
        <v>450993.78648213198</v>
      </c>
      <c r="CH101">
        <f>SAM_working3!CH101</f>
        <v>0</v>
      </c>
      <c r="CI101">
        <f>SAM_working3!CI101</f>
        <v>55256.186902650297</v>
      </c>
      <c r="CJ101">
        <f>SAM_working3!CJ101</f>
        <v>0</v>
      </c>
      <c r="CK101">
        <f>SAM_working3!CK101</f>
        <v>936533050398.41003</v>
      </c>
      <c r="CL101">
        <f>SAM_working3!CL101</f>
        <v>162106422035.01901</v>
      </c>
      <c r="CM101">
        <f>SAM_working3!CM101</f>
        <v>109551074857.9933</v>
      </c>
      <c r="CN101">
        <f>SAM_working3!CN101</f>
        <v>0</v>
      </c>
      <c r="CO101">
        <f>SAM_working3!CO101</f>
        <v>247070002.9166576</v>
      </c>
      <c r="CP101">
        <f>SAM_working3!CP101</f>
        <v>768521944.24000919</v>
      </c>
      <c r="CQ101">
        <f>SAM_working3!CQ101</f>
        <v>1145112709.3453088</v>
      </c>
      <c r="CR101">
        <f>SAM_working3!CR101</f>
        <v>751463500.22243166</v>
      </c>
      <c r="CS101">
        <f>SAM_working3!CS101</f>
        <v>2819756640.4740419</v>
      </c>
      <c r="CT101">
        <f>SAM_working3!CT101</f>
        <v>4763381461.3189497</v>
      </c>
      <c r="CU101">
        <f>SAM_working3!CU101</f>
        <v>7362269728.2584496</v>
      </c>
      <c r="CV101">
        <f>SAM_working3!CV101</f>
        <v>5111157537.2756701</v>
      </c>
      <c r="CW101">
        <f>SAM_working3!CW101</f>
        <v>25931027240.650494</v>
      </c>
      <c r="CX101">
        <f>SAM_working3!CX101</f>
        <v>184707748755.98535</v>
      </c>
      <c r="CY101">
        <f>SAM_working3!CY101</f>
        <v>205588776.39265499</v>
      </c>
      <c r="CZ101">
        <f>SAM_working3!CZ101</f>
        <v>0</v>
      </c>
      <c r="DA101">
        <f>SAM_working3!DA101</f>
        <v>47796260282.924194</v>
      </c>
      <c r="DB101">
        <f>SAM_working3!DB101</f>
        <v>0</v>
      </c>
      <c r="DC101">
        <f>SAM_working3!DC101</f>
        <v>0</v>
      </c>
      <c r="DD101">
        <f>SAM_working3!DD101</f>
        <v>0</v>
      </c>
      <c r="DE101">
        <f>SAM_working3!DE101</f>
        <v>187724222879.55499</v>
      </c>
      <c r="DF101">
        <f>SAM_working3!DF101</f>
        <v>397581.552496791</v>
      </c>
      <c r="DG101">
        <f>SAM_working3!DG101</f>
        <v>254213.16679203801</v>
      </c>
      <c r="DH101">
        <f>SAM_working3!DH101</f>
        <v>10511567053.080709</v>
      </c>
      <c r="DI101">
        <f>SAM_working3!DI101</f>
        <v>7159077457.7252502</v>
      </c>
      <c r="DJ101">
        <f t="shared" si="1"/>
        <v>1696393967068.7561</v>
      </c>
    </row>
    <row r="102" spans="1:114">
      <c r="A102" t="s">
        <v>119</v>
      </c>
      <c r="B102">
        <f>SAM_working3!B102</f>
        <v>1781144.7473840101</v>
      </c>
      <c r="C102">
        <f>SAM_working3!C102</f>
        <v>0</v>
      </c>
      <c r="D102">
        <f>SAM_working3!D102</f>
        <v>73077.0745749794</v>
      </c>
      <c r="E102">
        <f>SAM_working3!E102</f>
        <v>42041.851183647399</v>
      </c>
      <c r="F102">
        <f>SAM_working3!F102</f>
        <v>1950537.7552290801</v>
      </c>
      <c r="G102">
        <f>SAM_working3!G102</f>
        <v>194757.19656467799</v>
      </c>
      <c r="H102">
        <f>SAM_working3!H102</f>
        <v>681.66955074012299</v>
      </c>
      <c r="I102">
        <f>SAM_working3!I102</f>
        <v>1225.1267481412999</v>
      </c>
      <c r="J102">
        <f>SAM_working3!J102</f>
        <v>138119.599258489</v>
      </c>
      <c r="K102">
        <f>SAM_working3!K102</f>
        <v>9715.3301576369195</v>
      </c>
      <c r="L102">
        <f>SAM_working3!L102</f>
        <v>59339.694525048501</v>
      </c>
      <c r="M102">
        <f>SAM_working3!M102</f>
        <v>1753691.3941195901</v>
      </c>
      <c r="N102">
        <f>SAM_working3!N102</f>
        <v>2570260.51419097</v>
      </c>
      <c r="O102">
        <f>SAM_working3!O102</f>
        <v>18246603.7717719</v>
      </c>
      <c r="P102">
        <f>SAM_working3!P102</f>
        <v>899607.22870704695</v>
      </c>
      <c r="Q102">
        <f>SAM_working3!Q102</f>
        <v>52208.961986533301</v>
      </c>
      <c r="R102">
        <f>SAM_working3!R102</f>
        <v>19112.723249653001</v>
      </c>
      <c r="S102">
        <f>SAM_working3!S102</f>
        <v>317669.89724517602</v>
      </c>
      <c r="T102">
        <f>SAM_working3!T102</f>
        <v>4837.1577439539096</v>
      </c>
      <c r="U102">
        <f>SAM_working3!U102</f>
        <v>2167954.1444622902</v>
      </c>
      <c r="V102">
        <f>SAM_working3!V102</f>
        <v>444535.83813364798</v>
      </c>
      <c r="W102">
        <f>SAM_working3!W102</f>
        <v>122467.932791012</v>
      </c>
      <c r="X102">
        <f>SAM_working3!X102</f>
        <v>4207347.52947425</v>
      </c>
      <c r="Y102">
        <f>SAM_working3!Y102</f>
        <v>2561874.1502435501</v>
      </c>
      <c r="Z102">
        <f>SAM_working3!Z102</f>
        <v>580307.16049401904</v>
      </c>
      <c r="AA102">
        <f>SAM_working3!AA102</f>
        <v>204245.428815716</v>
      </c>
      <c r="AB102">
        <f>SAM_working3!AB102</f>
        <v>3757243.9925226201</v>
      </c>
      <c r="AC102">
        <f>SAM_working3!AC102</f>
        <v>689299.47661183204</v>
      </c>
      <c r="AD102">
        <f>SAM_working3!AD102</f>
        <v>503542.551510702</v>
      </c>
      <c r="AE102">
        <f>SAM_working3!AE102</f>
        <v>3905183.1670992901</v>
      </c>
      <c r="AF102">
        <f>SAM_working3!AF102</f>
        <v>277358.82431992202</v>
      </c>
      <c r="AG102">
        <f>SAM_working3!AG102</f>
        <v>1148853.94316237</v>
      </c>
      <c r="AH102">
        <f>SAM_working3!AH102</f>
        <v>89970.703580832007</v>
      </c>
      <c r="AI102">
        <f>SAM_working3!AI102</f>
        <v>708092.65400407498</v>
      </c>
      <c r="AJ102">
        <f>SAM_working3!AJ102</f>
        <v>4235581.6913523898</v>
      </c>
      <c r="AK102">
        <f>SAM_working3!AK102</f>
        <v>155505.41944134401</v>
      </c>
      <c r="AL102">
        <f>SAM_working3!AL102</f>
        <v>24419.716552265301</v>
      </c>
      <c r="AM102">
        <f>SAM_working3!AM102</f>
        <v>14731.555893435499</v>
      </c>
      <c r="AN102">
        <f>SAM_working3!AN102</f>
        <v>453340.79762491398</v>
      </c>
      <c r="AO102">
        <f>SAM_working3!AO102</f>
        <v>119469.43261267499</v>
      </c>
      <c r="AP102">
        <f>SAM_working3!AP102</f>
        <v>91862.373211041398</v>
      </c>
      <c r="AQ102">
        <f>SAM_working3!AQ102</f>
        <v>294684.75099901902</v>
      </c>
      <c r="AR102">
        <f>SAM_working3!AR102</f>
        <v>156930.06449966301</v>
      </c>
      <c r="AS102">
        <f>SAM_working3!AS102</f>
        <v>508460.65274954698</v>
      </c>
      <c r="AT102">
        <f>SAM_working3!AT102</f>
        <v>7691117.4572633402</v>
      </c>
      <c r="AU102">
        <f>SAM_working3!AU102</f>
        <v>32627.908746942499</v>
      </c>
      <c r="AV102">
        <f>SAM_working3!AV102</f>
        <v>527107.72322514199</v>
      </c>
      <c r="AW102">
        <f>SAM_working3!AW102</f>
        <v>710263.13551594899</v>
      </c>
      <c r="AX102">
        <f>SAM_working3!AX102</f>
        <v>25236.778221271099</v>
      </c>
      <c r="AY102">
        <f>SAM_working3!AY102</f>
        <v>81341.908561756994</v>
      </c>
      <c r="AZ102">
        <f>SAM_working3!AZ102</f>
        <v>480214.69438308501</v>
      </c>
      <c r="BA102">
        <f>SAM_working3!BA102</f>
        <v>106767.037055493</v>
      </c>
      <c r="BB102">
        <f>SAM_working3!BB102</f>
        <v>69232.068723678007</v>
      </c>
      <c r="BC102">
        <f>SAM_working3!BC102</f>
        <v>386614.64748930099</v>
      </c>
      <c r="BD102">
        <f>SAM_working3!BD102</f>
        <v>460676.95139912801</v>
      </c>
      <c r="BE102">
        <f>SAM_working3!BE102</f>
        <v>174843.94301469499</v>
      </c>
      <c r="BF102">
        <f>SAM_working3!BF102</f>
        <v>2510942.5746327601</v>
      </c>
      <c r="BG102">
        <f>SAM_working3!BG102</f>
        <v>520774.8858926</v>
      </c>
      <c r="BH102">
        <f>SAM_working3!BH102</f>
        <v>529629.88922603196</v>
      </c>
      <c r="BI102">
        <f>SAM_working3!BI102</f>
        <v>428187.97404046502</v>
      </c>
      <c r="BJ102">
        <f>SAM_working3!BJ102</f>
        <v>14210409.901721099</v>
      </c>
      <c r="BK102">
        <f>SAM_working3!BK102</f>
        <v>762922.73485370504</v>
      </c>
      <c r="BL102">
        <f>SAM_working3!BL102</f>
        <v>453853.26972248399</v>
      </c>
      <c r="BM102">
        <f>SAM_working3!BM102</f>
        <v>118582.817912564</v>
      </c>
      <c r="BN102">
        <f>SAM_working3!BN102</f>
        <v>1526898.4692669499</v>
      </c>
      <c r="BO102">
        <f>SAM_working3!BO102</f>
        <v>488794.37467761303</v>
      </c>
      <c r="BP102">
        <f>SAM_working3!BP102</f>
        <v>1210499.85540101</v>
      </c>
      <c r="BQ102">
        <f>SAM_working3!BQ102</f>
        <v>4028568.0630987301</v>
      </c>
      <c r="BR102">
        <f>SAM_working3!BR102</f>
        <v>1053840.1329087301</v>
      </c>
      <c r="BS102">
        <f>SAM_working3!BS102</f>
        <v>1114630.688969</v>
      </c>
      <c r="BT102">
        <f>SAM_working3!BT102</f>
        <v>76168.660123466194</v>
      </c>
      <c r="BU102">
        <f>SAM_working3!BU102</f>
        <v>822757.64991920604</v>
      </c>
      <c r="BV102">
        <f>SAM_working3!BV102</f>
        <v>59484.578399137499</v>
      </c>
      <c r="BW102">
        <f>SAM_working3!BW102</f>
        <v>59132.200628030398</v>
      </c>
      <c r="BX102">
        <f>SAM_working3!BX102</f>
        <v>176866.312944926</v>
      </c>
      <c r="BY102">
        <f>SAM_working3!BY102</f>
        <v>31542.039128882599</v>
      </c>
      <c r="BZ102">
        <f>SAM_working3!BZ102</f>
        <v>659536.45629038103</v>
      </c>
      <c r="CA102">
        <f>SAM_working3!CA102</f>
        <v>8461.7034362520899</v>
      </c>
      <c r="CB102">
        <f>SAM_working3!CB102</f>
        <v>427296.12565800297</v>
      </c>
      <c r="CC102">
        <f>SAM_working3!CC102</f>
        <v>377278.728902373</v>
      </c>
      <c r="CD102">
        <f>SAM_working3!CD102</f>
        <v>1651848.87064847</v>
      </c>
      <c r="CE102">
        <f>SAM_working3!CE102</f>
        <v>5076878.3526614504</v>
      </c>
      <c r="CF102">
        <f>SAM_working3!CF102</f>
        <v>1352257.21260754</v>
      </c>
      <c r="CG102">
        <f>SAM_working3!CG102</f>
        <v>50926.187373299501</v>
      </c>
      <c r="CH102">
        <f>SAM_working3!CH102</f>
        <v>0</v>
      </c>
      <c r="CI102">
        <f>SAM_working3!CI102</f>
        <v>446467.09202173701</v>
      </c>
      <c r="CJ102">
        <f>SAM_working3!CJ102</f>
        <v>0</v>
      </c>
      <c r="CK102">
        <f>SAM_working3!CK102</f>
        <v>242952420437.76398</v>
      </c>
      <c r="CL102">
        <f>SAM_working3!CL102</f>
        <v>11254186545.0618</v>
      </c>
      <c r="CM102">
        <f>SAM_working3!CM102</f>
        <v>9596343151.2516155</v>
      </c>
      <c r="CN102">
        <f>SAM_working3!CN102</f>
        <v>11802373878.386639</v>
      </c>
      <c r="CO102">
        <f>SAM_working3!CO102</f>
        <v>-3733352126.9122372</v>
      </c>
      <c r="CP102">
        <f>SAM_working3!CP102</f>
        <v>-4016727768.8007541</v>
      </c>
      <c r="CQ102">
        <f>SAM_working3!CQ102</f>
        <v>-3424060341.9917626</v>
      </c>
      <c r="CR102">
        <f>SAM_working3!CR102</f>
        <v>-2255376963.4667683</v>
      </c>
      <c r="CS102">
        <f>SAM_working3!CS102</f>
        <v>3773238267.5703645</v>
      </c>
      <c r="CT102">
        <f>SAM_working3!CT102</f>
        <v>8205279430.4808874</v>
      </c>
      <c r="CU102">
        <f>SAM_working3!CU102</f>
        <v>36635583408.394272</v>
      </c>
      <c r="CV102">
        <f>SAM_working3!CV102</f>
        <v>48505404059.532379</v>
      </c>
      <c r="CW102">
        <f>SAM_working3!CW102</f>
        <v>278985452429.69427</v>
      </c>
      <c r="CX102">
        <f>SAM_working3!CX102</f>
        <v>556556.66773283901</v>
      </c>
      <c r="CY102">
        <f>SAM_working3!CY102</f>
        <v>13028098.842686299</v>
      </c>
      <c r="CZ102">
        <f>SAM_working3!CZ102</f>
        <v>0</v>
      </c>
      <c r="DA102">
        <f>SAM_working3!DA102</f>
        <v>1115867.3056119501</v>
      </c>
      <c r="DB102">
        <f>SAM_working3!DB102</f>
        <v>134515.860880008</v>
      </c>
      <c r="DC102">
        <f>SAM_working3!DC102</f>
        <v>141592.727352621</v>
      </c>
      <c r="DD102">
        <f>SAM_working3!DD102</f>
        <v>0</v>
      </c>
      <c r="DE102">
        <f>SAM_working3!DE102</f>
        <v>67128125356.565063</v>
      </c>
      <c r="DF102">
        <f>SAM_working3!DF102</f>
        <v>244132897970.45029</v>
      </c>
      <c r="DG102">
        <f>SAM_working3!DG102</f>
        <v>105758.828459928</v>
      </c>
      <c r="DH102">
        <f>SAM_working3!DH102</f>
        <v>5144435115.8087273</v>
      </c>
      <c r="DI102">
        <f>SAM_working3!DI102</f>
        <v>222931515.864362</v>
      </c>
      <c r="DJ102">
        <f t="shared" si="1"/>
        <v>955030756133.58887</v>
      </c>
    </row>
    <row r="103" spans="1:114">
      <c r="A103" t="s">
        <v>162</v>
      </c>
      <c r="B103">
        <f>SAM_working3!B103</f>
        <v>0</v>
      </c>
      <c r="C103">
        <f>SAM_working3!C103</f>
        <v>0</v>
      </c>
      <c r="D103">
        <f>SAM_working3!D103</f>
        <v>0</v>
      </c>
      <c r="E103">
        <f>SAM_working3!E103</f>
        <v>0</v>
      </c>
      <c r="F103">
        <f>SAM_working3!F103</f>
        <v>0</v>
      </c>
      <c r="G103">
        <f>SAM_working3!G103</f>
        <v>0</v>
      </c>
      <c r="H103">
        <f>SAM_working3!H103</f>
        <v>0</v>
      </c>
      <c r="I103">
        <f>SAM_working3!I103</f>
        <v>0</v>
      </c>
      <c r="J103">
        <f>SAM_working3!J103</f>
        <v>0</v>
      </c>
      <c r="K103">
        <f>SAM_working3!K103</f>
        <v>0</v>
      </c>
      <c r="L103">
        <f>SAM_working3!L103</f>
        <v>0</v>
      </c>
      <c r="M103">
        <f>SAM_working3!M103</f>
        <v>0</v>
      </c>
      <c r="N103">
        <f>SAM_working3!N103</f>
        <v>0</v>
      </c>
      <c r="O103">
        <f>SAM_working3!O103</f>
        <v>0</v>
      </c>
      <c r="P103">
        <f>SAM_working3!P103</f>
        <v>0</v>
      </c>
      <c r="Q103">
        <f>SAM_working3!Q103</f>
        <v>0</v>
      </c>
      <c r="R103">
        <f>SAM_working3!R103</f>
        <v>0</v>
      </c>
      <c r="S103">
        <f>SAM_working3!S103</f>
        <v>0</v>
      </c>
      <c r="T103">
        <f>SAM_working3!T103</f>
        <v>0</v>
      </c>
      <c r="U103">
        <f>SAM_working3!U103</f>
        <v>0</v>
      </c>
      <c r="V103">
        <f>SAM_working3!V103</f>
        <v>0</v>
      </c>
      <c r="W103">
        <f>SAM_working3!W103</f>
        <v>0</v>
      </c>
      <c r="X103">
        <f>SAM_working3!X103</f>
        <v>0</v>
      </c>
      <c r="Y103">
        <f>SAM_working3!Y103</f>
        <v>0</v>
      </c>
      <c r="Z103">
        <f>SAM_working3!Z103</f>
        <v>0</v>
      </c>
      <c r="AA103">
        <f>SAM_working3!AA103</f>
        <v>0</v>
      </c>
      <c r="AB103">
        <f>SAM_working3!AB103</f>
        <v>0</v>
      </c>
      <c r="AC103">
        <f>SAM_working3!AC103</f>
        <v>0</v>
      </c>
      <c r="AD103">
        <f>SAM_working3!AD103</f>
        <v>0</v>
      </c>
      <c r="AE103">
        <f>SAM_working3!AE103</f>
        <v>0</v>
      </c>
      <c r="AF103">
        <f>SAM_working3!AF103</f>
        <v>0</v>
      </c>
      <c r="AG103">
        <f>SAM_working3!AG103</f>
        <v>0</v>
      </c>
      <c r="AH103">
        <f>SAM_working3!AH103</f>
        <v>0</v>
      </c>
      <c r="AI103">
        <f>SAM_working3!AI103</f>
        <v>0</v>
      </c>
      <c r="AJ103">
        <f>SAM_working3!AJ103</f>
        <v>0</v>
      </c>
      <c r="AK103">
        <f>SAM_working3!AK103</f>
        <v>0</v>
      </c>
      <c r="AL103">
        <f>SAM_working3!AL103</f>
        <v>0</v>
      </c>
      <c r="AM103">
        <f>SAM_working3!AM103</f>
        <v>0</v>
      </c>
      <c r="AN103">
        <f>SAM_working3!AN103</f>
        <v>0</v>
      </c>
      <c r="AO103">
        <f>SAM_working3!AO103</f>
        <v>0</v>
      </c>
      <c r="AP103">
        <f>SAM_working3!AP103</f>
        <v>0</v>
      </c>
      <c r="AQ103">
        <f>SAM_working3!AQ103</f>
        <v>0</v>
      </c>
      <c r="AR103">
        <f>SAM_working3!AR103</f>
        <v>0</v>
      </c>
      <c r="AS103">
        <f>SAM_working3!AS103</f>
        <v>0</v>
      </c>
      <c r="AT103">
        <f>SAM_working3!AT103</f>
        <v>0</v>
      </c>
      <c r="AU103">
        <f>SAM_working3!AU103</f>
        <v>0</v>
      </c>
      <c r="AV103">
        <f>SAM_working3!AV103</f>
        <v>0</v>
      </c>
      <c r="AW103">
        <f>SAM_working3!AW103</f>
        <v>0</v>
      </c>
      <c r="AX103">
        <f>SAM_working3!AX103</f>
        <v>0</v>
      </c>
      <c r="AY103">
        <f>SAM_working3!AY103</f>
        <v>0</v>
      </c>
      <c r="AZ103">
        <f>SAM_working3!AZ103</f>
        <v>0</v>
      </c>
      <c r="BA103">
        <f>SAM_working3!BA103</f>
        <v>0</v>
      </c>
      <c r="BB103">
        <f>SAM_working3!BB103</f>
        <v>0</v>
      </c>
      <c r="BC103">
        <f>SAM_working3!BC103</f>
        <v>0</v>
      </c>
      <c r="BD103">
        <f>SAM_working3!BD103</f>
        <v>0</v>
      </c>
      <c r="BE103">
        <f>SAM_working3!BE103</f>
        <v>0</v>
      </c>
      <c r="BF103">
        <f>SAM_working3!BF103</f>
        <v>0</v>
      </c>
      <c r="BG103">
        <f>SAM_working3!BG103</f>
        <v>0</v>
      </c>
      <c r="BH103">
        <f>SAM_working3!BH103</f>
        <v>0</v>
      </c>
      <c r="BI103">
        <f>SAM_working3!BI103</f>
        <v>0</v>
      </c>
      <c r="BJ103">
        <f>SAM_working3!BJ103</f>
        <v>0</v>
      </c>
      <c r="BK103">
        <f>SAM_working3!BK103</f>
        <v>0</v>
      </c>
      <c r="BL103">
        <f>SAM_working3!BL103</f>
        <v>0</v>
      </c>
      <c r="BM103">
        <f>SAM_working3!BM103</f>
        <v>0</v>
      </c>
      <c r="BN103">
        <f>SAM_working3!BN103</f>
        <v>0</v>
      </c>
      <c r="BO103">
        <f>SAM_working3!BO103</f>
        <v>0</v>
      </c>
      <c r="BP103">
        <f>SAM_working3!BP103</f>
        <v>0</v>
      </c>
      <c r="BQ103">
        <f>SAM_working3!BQ103</f>
        <v>0</v>
      </c>
      <c r="BR103">
        <f>SAM_working3!BR103</f>
        <v>0</v>
      </c>
      <c r="BS103">
        <f>SAM_working3!BS103</f>
        <v>0</v>
      </c>
      <c r="BT103">
        <f>SAM_working3!BT103</f>
        <v>0</v>
      </c>
      <c r="BU103">
        <f>SAM_working3!BU103</f>
        <v>0</v>
      </c>
      <c r="BV103">
        <f>SAM_working3!BV103</f>
        <v>0</v>
      </c>
      <c r="BW103">
        <f>SAM_working3!BW103</f>
        <v>0</v>
      </c>
      <c r="BX103">
        <f>SAM_working3!BX103</f>
        <v>0</v>
      </c>
      <c r="BY103">
        <f>SAM_working3!BY103</f>
        <v>0</v>
      </c>
      <c r="BZ103">
        <f>SAM_working3!BZ103</f>
        <v>0</v>
      </c>
      <c r="CA103">
        <f>SAM_working3!CA103</f>
        <v>0</v>
      </c>
      <c r="CB103">
        <f>SAM_working3!CB103</f>
        <v>0</v>
      </c>
      <c r="CC103">
        <f>SAM_working3!CC103</f>
        <v>0</v>
      </c>
      <c r="CD103">
        <f>SAM_working3!CD103</f>
        <v>0</v>
      </c>
      <c r="CE103">
        <f>SAM_working3!CE103</f>
        <v>0</v>
      </c>
      <c r="CF103">
        <f>SAM_working3!CF103</f>
        <v>0</v>
      </c>
      <c r="CG103">
        <f>SAM_working3!CG103</f>
        <v>0</v>
      </c>
      <c r="CH103">
        <f>SAM_working3!CH103</f>
        <v>0</v>
      </c>
      <c r="CI103">
        <f>SAM_working3!CI103</f>
        <v>0</v>
      </c>
      <c r="CJ103">
        <f>SAM_working3!CJ103</f>
        <v>0</v>
      </c>
      <c r="CK103">
        <f>SAM_working3!CK103</f>
        <v>0</v>
      </c>
      <c r="CL103">
        <f>SAM_working3!CL103</f>
        <v>0</v>
      </c>
      <c r="CM103">
        <f>SAM_working3!CM103</f>
        <v>0</v>
      </c>
      <c r="CN103">
        <f>SAM_working3!CN103</f>
        <v>0</v>
      </c>
      <c r="CO103">
        <f>SAM_working3!CO103</f>
        <v>0</v>
      </c>
      <c r="CP103">
        <f>SAM_working3!CP103</f>
        <v>0</v>
      </c>
      <c r="CQ103">
        <f>SAM_working3!CQ103</f>
        <v>0</v>
      </c>
      <c r="CR103">
        <f>SAM_working3!CR103</f>
        <v>0</v>
      </c>
      <c r="CS103">
        <f>SAM_working3!CS103</f>
        <v>0</v>
      </c>
      <c r="CT103">
        <f>SAM_working3!CT103</f>
        <v>0</v>
      </c>
      <c r="CU103">
        <f>SAM_working3!CU103</f>
        <v>0</v>
      </c>
      <c r="CV103">
        <f>SAM_working3!CV103</f>
        <v>0</v>
      </c>
      <c r="CW103">
        <f>SAM_working3!CW103</f>
        <v>0</v>
      </c>
      <c r="CX103">
        <f>SAM_working3!CX103</f>
        <v>110874290592.78</v>
      </c>
      <c r="CY103">
        <f>SAM_working3!CY103</f>
        <v>0</v>
      </c>
      <c r="CZ103">
        <f>SAM_working3!CZ103</f>
        <v>0</v>
      </c>
      <c r="DA103">
        <f>SAM_working3!DA103</f>
        <v>0</v>
      </c>
      <c r="DB103">
        <f>SAM_working3!DB103</f>
        <v>0</v>
      </c>
      <c r="DC103">
        <f>SAM_working3!DC103</f>
        <v>0</v>
      </c>
      <c r="DD103">
        <f>SAM_working3!DD103</f>
        <v>0</v>
      </c>
      <c r="DE103">
        <f>SAM_working3!DE103</f>
        <v>0</v>
      </c>
      <c r="DF103">
        <f>SAM_working3!DF103</f>
        <v>0</v>
      </c>
      <c r="DG103">
        <f>SAM_working3!DG103</f>
        <v>0</v>
      </c>
      <c r="DH103">
        <f>SAM_working3!DH103</f>
        <v>0</v>
      </c>
      <c r="DI103">
        <f>SAM_working3!DI103</f>
        <v>0</v>
      </c>
      <c r="DJ103">
        <f t="shared" si="1"/>
        <v>110874290592.78</v>
      </c>
    </row>
    <row r="104" spans="1:114">
      <c r="A104" t="s">
        <v>120</v>
      </c>
      <c r="B104">
        <f>SAM_working3!B104</f>
        <v>18059.617371616601</v>
      </c>
      <c r="C104">
        <f>SAM_working3!C104</f>
        <v>0</v>
      </c>
      <c r="D104">
        <f>SAM_working3!D104</f>
        <v>0</v>
      </c>
      <c r="E104">
        <f>SAM_working3!E104</f>
        <v>0</v>
      </c>
      <c r="F104">
        <f>SAM_working3!F104</f>
        <v>251605.898315881</v>
      </c>
      <c r="G104">
        <f>SAM_working3!G104</f>
        <v>73.515907074971494</v>
      </c>
      <c r="H104">
        <f>SAM_working3!H104</f>
        <v>840.63042745464702</v>
      </c>
      <c r="I104">
        <f>SAM_working3!I104</f>
        <v>673.38000677256298</v>
      </c>
      <c r="J104">
        <f>SAM_working3!J104</f>
        <v>149467.04162293399</v>
      </c>
      <c r="K104">
        <f>SAM_working3!K104</f>
        <v>1175.90795781272</v>
      </c>
      <c r="L104">
        <f>SAM_working3!L104</f>
        <v>72045.531139664105</v>
      </c>
      <c r="M104">
        <f>SAM_working3!M104</f>
        <v>1253181.1539008401</v>
      </c>
      <c r="N104">
        <f>SAM_working3!N104</f>
        <v>2585467.7605424002</v>
      </c>
      <c r="O104">
        <f>SAM_working3!O104</f>
        <v>1585579.7530534</v>
      </c>
      <c r="P104">
        <f>SAM_working3!P104</f>
        <v>371270.12678099098</v>
      </c>
      <c r="Q104">
        <f>SAM_working3!Q104</f>
        <v>5788.4553079002098</v>
      </c>
      <c r="R104">
        <f>SAM_working3!R104</f>
        <v>22309.8458899385</v>
      </c>
      <c r="S104">
        <f>SAM_working3!S104</f>
        <v>61685.710578762497</v>
      </c>
      <c r="T104">
        <f>SAM_working3!T104</f>
        <v>0</v>
      </c>
      <c r="U104">
        <f>SAM_working3!U104</f>
        <v>90469.507198426407</v>
      </c>
      <c r="V104">
        <f>SAM_working3!V104</f>
        <v>430908.97423341399</v>
      </c>
      <c r="W104">
        <f>SAM_working3!W104</f>
        <v>133945.188593695</v>
      </c>
      <c r="X104">
        <f>SAM_working3!X104</f>
        <v>5119259.3914448004</v>
      </c>
      <c r="Y104">
        <f>SAM_working3!Y104</f>
        <v>1083287.60256219</v>
      </c>
      <c r="Z104">
        <f>SAM_working3!Z104</f>
        <v>320267.45692689897</v>
      </c>
      <c r="AA104">
        <f>SAM_working3!AA104</f>
        <v>204600.56751510201</v>
      </c>
      <c r="AB104">
        <f>SAM_working3!AB104</f>
        <v>4629245.0688645197</v>
      </c>
      <c r="AC104">
        <f>SAM_working3!AC104</f>
        <v>804766.90508019296</v>
      </c>
      <c r="AD104">
        <f>SAM_working3!AD104</f>
        <v>606931.997079566</v>
      </c>
      <c r="AE104">
        <f>SAM_working3!AE104</f>
        <v>4641847.7904409701</v>
      </c>
      <c r="AF104">
        <f>SAM_working3!AF104</f>
        <v>328616.23009675898</v>
      </c>
      <c r="AG104">
        <f>SAM_working3!AG104</f>
        <v>1372329.76120015</v>
      </c>
      <c r="AH104">
        <f>SAM_working3!AH104</f>
        <v>80745.477997389899</v>
      </c>
      <c r="AI104">
        <f>SAM_working3!AI104</f>
        <v>632511.08667597303</v>
      </c>
      <c r="AJ104">
        <f>SAM_working3!AJ104</f>
        <v>5060356.4719547201</v>
      </c>
      <c r="AK104">
        <f>SAM_working3!AK104</f>
        <v>88773.758335110804</v>
      </c>
      <c r="AL104">
        <f>SAM_working3!AL104</f>
        <v>28431.365790668398</v>
      </c>
      <c r="AM104">
        <f>SAM_working3!AM104</f>
        <v>11688.532395473099</v>
      </c>
      <c r="AN104">
        <f>SAM_working3!AN104</f>
        <v>445673.37279709103</v>
      </c>
      <c r="AO104">
        <f>SAM_working3!AO104</f>
        <v>135177.224114129</v>
      </c>
      <c r="AP104">
        <f>SAM_working3!AP104</f>
        <v>65142.295847245499</v>
      </c>
      <c r="AQ104">
        <f>SAM_working3!AQ104</f>
        <v>347766.53821656498</v>
      </c>
      <c r="AR104">
        <f>SAM_working3!AR104</f>
        <v>177414.339587936</v>
      </c>
      <c r="AS104">
        <f>SAM_working3!AS104</f>
        <v>576700.75506413798</v>
      </c>
      <c r="AT104">
        <f>SAM_working3!AT104</f>
        <v>9517387.2207848802</v>
      </c>
      <c r="AU104">
        <f>SAM_working3!AU104</f>
        <v>39961.772023978701</v>
      </c>
      <c r="AV104">
        <f>SAM_working3!AV104</f>
        <v>649954.37948306801</v>
      </c>
      <c r="AW104">
        <f>SAM_working3!AW104</f>
        <v>827582.82140321296</v>
      </c>
      <c r="AX104">
        <f>SAM_working3!AX104</f>
        <v>24203.607198951599</v>
      </c>
      <c r="AY104">
        <f>SAM_working3!AY104</f>
        <v>91864.0531188522</v>
      </c>
      <c r="AZ104">
        <f>SAM_working3!AZ104</f>
        <v>589855.75067278103</v>
      </c>
      <c r="BA104">
        <f>SAM_working3!BA104</f>
        <v>131114.95365230099</v>
      </c>
      <c r="BB104">
        <f>SAM_working3!BB104</f>
        <v>59386.3384772676</v>
      </c>
      <c r="BC104">
        <f>SAM_working3!BC104</f>
        <v>471065.57822024799</v>
      </c>
      <c r="BD104">
        <f>SAM_working3!BD104</f>
        <v>557680.97094422695</v>
      </c>
      <c r="BE104">
        <f>SAM_working3!BE104</f>
        <v>209729.93843084801</v>
      </c>
      <c r="BF104">
        <f>SAM_working3!BF104</f>
        <v>3087452.0063464502</v>
      </c>
      <c r="BG104">
        <f>SAM_working3!BG104</f>
        <v>604487.71920904797</v>
      </c>
      <c r="BH104">
        <f>SAM_working3!BH104</f>
        <v>623949.90968615795</v>
      </c>
      <c r="BI104">
        <f>SAM_working3!BI104</f>
        <v>526120.79009964003</v>
      </c>
      <c r="BJ104">
        <f>SAM_working3!BJ104</f>
        <v>17575769.237424299</v>
      </c>
      <c r="BK104">
        <f>SAM_working3!BK104</f>
        <v>921406.23926769802</v>
      </c>
      <c r="BL104">
        <f>SAM_working3!BL104</f>
        <v>555762.03299558803</v>
      </c>
      <c r="BM104">
        <f>SAM_working3!BM104</f>
        <v>115433.264107393</v>
      </c>
      <c r="BN104">
        <f>SAM_working3!BN104</f>
        <v>1242322.1463307999</v>
      </c>
      <c r="BO104">
        <f>SAM_working3!BO104</f>
        <v>585795.43150311999</v>
      </c>
      <c r="BP104">
        <f>SAM_working3!BP104</f>
        <v>1492588.1560903101</v>
      </c>
      <c r="BQ104">
        <f>SAM_working3!BQ104</f>
        <v>4667925.5491093798</v>
      </c>
      <c r="BR104">
        <f>SAM_working3!BR104</f>
        <v>1259316.1666750601</v>
      </c>
      <c r="BS104">
        <f>SAM_working3!BS104</f>
        <v>763238.80432506197</v>
      </c>
      <c r="BT104">
        <f>SAM_working3!BT104</f>
        <v>74056.163886003298</v>
      </c>
      <c r="BU104">
        <f>SAM_working3!BU104</f>
        <v>929425.21233422402</v>
      </c>
      <c r="BV104">
        <f>SAM_working3!BV104</f>
        <v>0</v>
      </c>
      <c r="BW104">
        <f>SAM_working3!BW104</f>
        <v>0</v>
      </c>
      <c r="BX104">
        <f>SAM_working3!BX104</f>
        <v>173843.41737741401</v>
      </c>
      <c r="BY104">
        <f>SAM_working3!BY104</f>
        <v>0</v>
      </c>
      <c r="BZ104">
        <f>SAM_working3!BZ104</f>
        <v>801442.32394984097</v>
      </c>
      <c r="CA104">
        <f>SAM_working3!CA104</f>
        <v>7685.5463868504403</v>
      </c>
      <c r="CB104">
        <f>SAM_working3!CB104</f>
        <v>470955.13816178398</v>
      </c>
      <c r="CC104">
        <f>SAM_working3!CC104</f>
        <v>387614.135863473</v>
      </c>
      <c r="CD104">
        <f>SAM_working3!CD104</f>
        <v>1641165.6918407399</v>
      </c>
      <c r="CE104">
        <f>SAM_working3!CE104</f>
        <v>6247560.9574679397</v>
      </c>
      <c r="CF104">
        <f>SAM_working3!CF104</f>
        <v>1642346.9792418401</v>
      </c>
      <c r="CG104">
        <f>SAM_working3!CG104</f>
        <v>35146.173694543402</v>
      </c>
      <c r="CH104">
        <f>SAM_working3!CH104</f>
        <v>0</v>
      </c>
      <c r="CI104">
        <f>SAM_working3!CI104</f>
        <v>4306.1425695620801</v>
      </c>
      <c r="CJ104">
        <f>SAM_working3!CJ104</f>
        <v>0</v>
      </c>
      <c r="CK104">
        <f>SAM_working3!CK104</f>
        <v>0</v>
      </c>
      <c r="CL104">
        <f>SAM_working3!CL104</f>
        <v>0</v>
      </c>
      <c r="CM104">
        <f>SAM_working3!CM104</f>
        <v>0</v>
      </c>
      <c r="CN104">
        <f>SAM_working3!CN104</f>
        <v>0</v>
      </c>
      <c r="CO104">
        <f>SAM_working3!CO104</f>
        <v>3085919.7529135202</v>
      </c>
      <c r="CP104">
        <f>SAM_working3!CP104</f>
        <v>3328566.0952679799</v>
      </c>
      <c r="CQ104">
        <f>SAM_working3!CQ104</f>
        <v>3436285.3922734498</v>
      </c>
      <c r="CR104">
        <f>SAM_working3!CR104</f>
        <v>3586116.9829460201</v>
      </c>
      <c r="CS104">
        <f>SAM_working3!CS104</f>
        <v>8839864.1076716706</v>
      </c>
      <c r="CT104">
        <f>SAM_working3!CT104</f>
        <v>13195926.048195399</v>
      </c>
      <c r="CU104">
        <f>SAM_working3!CU104</f>
        <v>24882151.964993801</v>
      </c>
      <c r="CV104">
        <f>SAM_working3!CV104</f>
        <v>22309617.039462801</v>
      </c>
      <c r="CW104">
        <f>SAM_working3!CW104</f>
        <v>73589816.712706298</v>
      </c>
      <c r="CX104">
        <f>SAM_working3!CX104</f>
        <v>651670.00182894198</v>
      </c>
      <c r="CY104">
        <f>SAM_working3!CY104</f>
        <v>16021637.2405192</v>
      </c>
      <c r="CZ104">
        <f>SAM_working3!CZ104</f>
        <v>0</v>
      </c>
      <c r="DA104">
        <f>SAM_working3!DA104</f>
        <v>0</v>
      </c>
      <c r="DB104">
        <f>SAM_working3!DB104</f>
        <v>0</v>
      </c>
      <c r="DC104">
        <f>SAM_working3!DC104</f>
        <v>0</v>
      </c>
      <c r="DD104">
        <f>SAM_working3!DD104</f>
        <v>0</v>
      </c>
      <c r="DE104">
        <f>SAM_working3!DE104</f>
        <v>0</v>
      </c>
      <c r="DF104">
        <f>SAM_working3!DF104</f>
        <v>43391391732.310707</v>
      </c>
      <c r="DG104">
        <f>SAM_working3!DG104</f>
        <v>19810.960557140399</v>
      </c>
      <c r="DH104">
        <f>SAM_working3!DH104</f>
        <v>770686237.828596</v>
      </c>
      <c r="DI104">
        <f>SAM_working3!DI104</f>
        <v>222309288.63744</v>
      </c>
      <c r="DJ104">
        <f t="shared" si="1"/>
        <v>44650737625.785255</v>
      </c>
    </row>
    <row r="105" spans="1:114">
      <c r="A105" t="s">
        <v>121</v>
      </c>
      <c r="B105">
        <f>SAM_working3!B105</f>
        <v>123032368.95938499</v>
      </c>
      <c r="C105">
        <f>SAM_working3!C105</f>
        <v>0</v>
      </c>
      <c r="D105">
        <f>SAM_working3!D105</f>
        <v>207681315.77174401</v>
      </c>
      <c r="E105">
        <f>SAM_working3!E105</f>
        <v>268180838.36703199</v>
      </c>
      <c r="F105">
        <f>SAM_working3!F105</f>
        <v>96521752.025299802</v>
      </c>
      <c r="G105">
        <f>SAM_working3!G105</f>
        <v>3494355.9294684599</v>
      </c>
      <c r="H105">
        <f>SAM_working3!H105</f>
        <v>11007.3101993538</v>
      </c>
      <c r="I105">
        <f>SAM_working3!I105</f>
        <v>32571.336079255099</v>
      </c>
      <c r="J105">
        <f>SAM_working3!J105</f>
        <v>18827089.326312501</v>
      </c>
      <c r="K105">
        <f>SAM_working3!K105</f>
        <v>3003103.3052750598</v>
      </c>
      <c r="L105">
        <f>SAM_working3!L105</f>
        <v>2616308.5823894702</v>
      </c>
      <c r="M105">
        <f>SAM_working3!M105</f>
        <v>162276535.29038399</v>
      </c>
      <c r="N105">
        <f>SAM_working3!N105</f>
        <v>283120961.62124503</v>
      </c>
      <c r="O105">
        <f>SAM_working3!O105</f>
        <v>383783352.10777003</v>
      </c>
      <c r="P105">
        <f>SAM_working3!P105</f>
        <v>29972324.033031799</v>
      </c>
      <c r="Q105">
        <f>SAM_working3!Q105</f>
        <v>3002482.4658829099</v>
      </c>
      <c r="R105">
        <f>SAM_working3!R105</f>
        <v>1439291.8507590001</v>
      </c>
      <c r="S105">
        <f>SAM_working3!S105</f>
        <v>6253277.2450226899</v>
      </c>
      <c r="T105">
        <f>SAM_working3!T105</f>
        <v>142723.70675261499</v>
      </c>
      <c r="U105">
        <f>SAM_working3!U105</f>
        <v>11920026.5685397</v>
      </c>
      <c r="V105">
        <f>SAM_working3!V105</f>
        <v>18429533.400734302</v>
      </c>
      <c r="W105">
        <f>SAM_working3!W105</f>
        <v>13958751.1010742</v>
      </c>
      <c r="X105">
        <f>SAM_working3!X105</f>
        <v>97343678.315070197</v>
      </c>
      <c r="Y105">
        <f>SAM_working3!Y105</f>
        <v>115685377.202824</v>
      </c>
      <c r="Z105">
        <f>SAM_working3!Z105</f>
        <v>26428898.516276699</v>
      </c>
      <c r="AA105">
        <f>SAM_working3!AA105</f>
        <v>29398161.267898299</v>
      </c>
      <c r="AB105">
        <f>SAM_working3!AB105</f>
        <v>41552909.042405397</v>
      </c>
      <c r="AC105">
        <f>SAM_working3!AC105</f>
        <v>66788217.921004198</v>
      </c>
      <c r="AD105">
        <f>SAM_working3!AD105</f>
        <v>30273094.5979927</v>
      </c>
      <c r="AE105">
        <f>SAM_working3!AE105</f>
        <v>162456690.10339099</v>
      </c>
      <c r="AF105">
        <f>SAM_working3!AF105</f>
        <v>14768535.858796701</v>
      </c>
      <c r="AG105">
        <f>SAM_working3!AG105</f>
        <v>96600040.186218798</v>
      </c>
      <c r="AH105">
        <f>SAM_working3!AH105</f>
        <v>9968468.8215097208</v>
      </c>
      <c r="AI105">
        <f>SAM_working3!AI105</f>
        <v>33875016.987960704</v>
      </c>
      <c r="AJ105">
        <f>SAM_working3!AJ105</f>
        <v>573406220.16070497</v>
      </c>
      <c r="AK105">
        <f>SAM_working3!AK105</f>
        <v>57681828.184326299</v>
      </c>
      <c r="AL105">
        <f>SAM_working3!AL105</f>
        <v>2666851.0586951701</v>
      </c>
      <c r="AM105">
        <f>SAM_working3!AM105</f>
        <v>8109260.4506944399</v>
      </c>
      <c r="AN105">
        <f>SAM_working3!AN105</f>
        <v>56829305.449239701</v>
      </c>
      <c r="AO105">
        <f>SAM_working3!AO105</f>
        <v>16807305.746872801</v>
      </c>
      <c r="AP105">
        <f>SAM_working3!AP105</f>
        <v>23976240.430915199</v>
      </c>
      <c r="AQ105">
        <f>SAM_working3!AQ105</f>
        <v>22242146.358302899</v>
      </c>
      <c r="AR105">
        <f>SAM_working3!AR105</f>
        <v>23606481.7650172</v>
      </c>
      <c r="AS105">
        <f>SAM_working3!AS105</f>
        <v>34499568.178007603</v>
      </c>
      <c r="AT105">
        <f>SAM_working3!AT105</f>
        <v>69795959.7248988</v>
      </c>
      <c r="AU105">
        <f>SAM_working3!AU105</f>
        <v>7260537.9129940001</v>
      </c>
      <c r="AV105">
        <f>SAM_working3!AV105</f>
        <v>15697983.7487264</v>
      </c>
      <c r="AW105">
        <f>SAM_working3!AW105</f>
        <v>116285173.26192801</v>
      </c>
      <c r="AX105">
        <f>SAM_working3!AX105</f>
        <v>51365546.741086401</v>
      </c>
      <c r="AY105">
        <f>SAM_working3!AY105</f>
        <v>5903196.4440026404</v>
      </c>
      <c r="AZ105">
        <f>SAM_working3!AZ105</f>
        <v>14794730.4482482</v>
      </c>
      <c r="BA105">
        <f>SAM_working3!BA105</f>
        <v>4441263.9656954799</v>
      </c>
      <c r="BB105">
        <f>SAM_working3!BB105</f>
        <v>38710541.908015497</v>
      </c>
      <c r="BC105">
        <f>SAM_working3!BC105</f>
        <v>66124241.167125598</v>
      </c>
      <c r="BD105">
        <f>SAM_working3!BD105</f>
        <v>48842046.206946999</v>
      </c>
      <c r="BE105">
        <f>SAM_working3!BE105</f>
        <v>42017172.643553503</v>
      </c>
      <c r="BF105">
        <f>SAM_working3!BF105</f>
        <v>98091688.879609704</v>
      </c>
      <c r="BG105">
        <f>SAM_working3!BG105</f>
        <v>77555326.874028906</v>
      </c>
      <c r="BH105">
        <f>SAM_working3!BH105</f>
        <v>174691560.22387499</v>
      </c>
      <c r="BI105">
        <f>SAM_working3!BI105</f>
        <v>38328170.699872002</v>
      </c>
      <c r="BJ105">
        <f>SAM_working3!BJ105</f>
        <v>188937922.35243699</v>
      </c>
      <c r="BK105">
        <f>SAM_working3!BK105</f>
        <v>59797633.2467345</v>
      </c>
      <c r="BL105">
        <f>SAM_working3!BL105</f>
        <v>105415895.043871</v>
      </c>
      <c r="BM105">
        <f>SAM_working3!BM105</f>
        <v>57140062.063073099</v>
      </c>
      <c r="BN105">
        <f>SAM_working3!BN105</f>
        <v>4136510041.0833201</v>
      </c>
      <c r="BO105">
        <f>SAM_working3!BO105</f>
        <v>46257281.081564099</v>
      </c>
      <c r="BP105">
        <f>SAM_working3!BP105</f>
        <v>231550176.287644</v>
      </c>
      <c r="BQ105">
        <f>SAM_working3!BQ105</f>
        <v>916080550.37881804</v>
      </c>
      <c r="BR105">
        <f>SAM_working3!BR105</f>
        <v>141048341.68010399</v>
      </c>
      <c r="BS105">
        <f>SAM_working3!BS105</f>
        <v>377079140.61651999</v>
      </c>
      <c r="BT105">
        <f>SAM_working3!BT105</f>
        <v>1004020982.14825</v>
      </c>
      <c r="BU105">
        <f>SAM_working3!BU105</f>
        <v>75166529.795130804</v>
      </c>
      <c r="BV105">
        <f>SAM_working3!BV105</f>
        <v>271717107.98341203</v>
      </c>
      <c r="BW105">
        <f>SAM_working3!BW105</f>
        <v>208676058.50218999</v>
      </c>
      <c r="BX105">
        <f>SAM_working3!BX105</f>
        <v>94349555.724716395</v>
      </c>
      <c r="BY105">
        <f>SAM_working3!BY105</f>
        <v>135751519.59630901</v>
      </c>
      <c r="BZ105">
        <f>SAM_working3!BZ105</f>
        <v>132071208.46454901</v>
      </c>
      <c r="CA105">
        <f>SAM_working3!CA105</f>
        <v>4409526.2987219999</v>
      </c>
      <c r="CB105">
        <f>SAM_working3!CB105</f>
        <v>81219985.326192901</v>
      </c>
      <c r="CC105">
        <f>SAM_working3!CC105</f>
        <v>120441224.497742</v>
      </c>
      <c r="CD105">
        <f>SAM_working3!CD105</f>
        <v>482405221.74595499</v>
      </c>
      <c r="CE105">
        <f>SAM_working3!CE105</f>
        <v>120830526.74762399</v>
      </c>
      <c r="CF105">
        <f>SAM_working3!CF105</f>
        <v>92228027.9050152</v>
      </c>
      <c r="CG105">
        <f>SAM_working3!CG105</f>
        <v>97676798.528104395</v>
      </c>
      <c r="CH105">
        <f>SAM_working3!CH105</f>
        <v>0</v>
      </c>
      <c r="CI105">
        <f>SAM_working3!CI105</f>
        <v>745797853.21576905</v>
      </c>
      <c r="CJ105">
        <f>SAM_working3!CJ105</f>
        <v>0</v>
      </c>
      <c r="CK105">
        <f>SAM_working3!CK105</f>
        <v>11800267643.28236</v>
      </c>
      <c r="CL105">
        <f>SAM_working3!CL105</f>
        <v>0</v>
      </c>
      <c r="CM105">
        <f>SAM_working3!CM105</f>
        <v>9961428849.2794094</v>
      </c>
      <c r="CN105">
        <f>SAM_working3!CN105</f>
        <v>234309760096.20135</v>
      </c>
      <c r="CO105">
        <f>SAM_working3!CO105</f>
        <v>488937460.63693321</v>
      </c>
      <c r="CP105">
        <f>SAM_working3!CP105</f>
        <v>1033968665.9989893</v>
      </c>
      <c r="CQ105">
        <f>SAM_working3!CQ105</f>
        <v>1055025953.162627</v>
      </c>
      <c r="CR105">
        <f>SAM_working3!CR105</f>
        <v>1642697739.9317861</v>
      </c>
      <c r="CS105">
        <f>SAM_working3!CS105</f>
        <v>8280152561.5992918</v>
      </c>
      <c r="CT105">
        <f>SAM_working3!CT105</f>
        <v>10880005467.751524</v>
      </c>
      <c r="CU105">
        <f>SAM_working3!CU105</f>
        <v>23223844230.538982</v>
      </c>
      <c r="CV105">
        <f>SAM_working3!CV105</f>
        <v>23411857180.289139</v>
      </c>
      <c r="CW105">
        <f>SAM_working3!CW105</f>
        <v>90424538913.990845</v>
      </c>
      <c r="CX105">
        <f>SAM_working3!CX105</f>
        <v>122018589722.18472</v>
      </c>
      <c r="CY105">
        <f>SAM_working3!CY105</f>
        <v>160616335.513356</v>
      </c>
      <c r="CZ105">
        <f>SAM_working3!CZ105</f>
        <v>60384508.366782703</v>
      </c>
      <c r="DA105">
        <f>SAM_working3!DA105</f>
        <v>4270384884.29459</v>
      </c>
      <c r="DB105">
        <f>SAM_working3!DB105</f>
        <v>216892236.888861</v>
      </c>
      <c r="DC105">
        <f>SAM_working3!DC105</f>
        <v>220855750.242183</v>
      </c>
      <c r="DD105">
        <f>SAM_working3!DD105</f>
        <v>39396680.585596003</v>
      </c>
      <c r="DE105">
        <f>SAM_working3!DE105</f>
        <v>41081840204.859421</v>
      </c>
      <c r="DF105">
        <f>SAM_working3!DF105</f>
        <v>40874437056.746155</v>
      </c>
      <c r="DG105">
        <f>SAM_working3!DG105</f>
        <v>1278390.7869410301</v>
      </c>
      <c r="DH105">
        <f>SAM_working3!DH105</f>
        <v>4557407809.413969</v>
      </c>
      <c r="DI105">
        <f>SAM_working3!DI105</f>
        <v>5483824489.0152397</v>
      </c>
      <c r="DJ105">
        <f t="shared" si="1"/>
        <v>649477541409.63391</v>
      </c>
    </row>
    <row r="106" spans="1:114">
      <c r="A106" t="s">
        <v>122</v>
      </c>
      <c r="B106">
        <f>SAM_working3!B106</f>
        <v>1664.0837828858701</v>
      </c>
      <c r="C106">
        <f>SAM_working3!C106</f>
        <v>0</v>
      </c>
      <c r="D106">
        <f>SAM_working3!D106</f>
        <v>0</v>
      </c>
      <c r="E106">
        <f>SAM_working3!E106</f>
        <v>0</v>
      </c>
      <c r="F106">
        <f>SAM_working3!F106</f>
        <v>0</v>
      </c>
      <c r="G106">
        <f>SAM_working3!G106</f>
        <v>0</v>
      </c>
      <c r="H106">
        <f>SAM_working3!H106</f>
        <v>0</v>
      </c>
      <c r="I106">
        <f>SAM_working3!I106</f>
        <v>0</v>
      </c>
      <c r="J106">
        <f>SAM_working3!J106</f>
        <v>250.11368009889799</v>
      </c>
      <c r="K106">
        <f>SAM_working3!K106</f>
        <v>0</v>
      </c>
      <c r="L106">
        <f>SAM_working3!L106</f>
        <v>811.34585023998102</v>
      </c>
      <c r="M106">
        <f>SAM_working3!M106</f>
        <v>3108603.2328177299</v>
      </c>
      <c r="N106">
        <f>SAM_working3!N106</f>
        <v>125117.913521069</v>
      </c>
      <c r="O106">
        <f>SAM_working3!O106</f>
        <v>0</v>
      </c>
      <c r="P106">
        <f>SAM_working3!P106</f>
        <v>0</v>
      </c>
      <c r="Q106">
        <f>SAM_working3!Q106</f>
        <v>0</v>
      </c>
      <c r="R106">
        <f>SAM_working3!R106</f>
        <v>0</v>
      </c>
      <c r="S106">
        <f>SAM_working3!S106</f>
        <v>0</v>
      </c>
      <c r="T106">
        <f>SAM_working3!T106</f>
        <v>0</v>
      </c>
      <c r="U106">
        <f>SAM_working3!U106</f>
        <v>0</v>
      </c>
      <c r="V106">
        <f>SAM_working3!V106</f>
        <v>0</v>
      </c>
      <c r="W106">
        <f>SAM_working3!W106</f>
        <v>384513.955334395</v>
      </c>
      <c r="X106">
        <f>SAM_working3!X106</f>
        <v>155798.21713102501</v>
      </c>
      <c r="Y106">
        <f>SAM_working3!Y106</f>
        <v>0</v>
      </c>
      <c r="Z106">
        <f>SAM_working3!Z106</f>
        <v>14145.6398288453</v>
      </c>
      <c r="AA106">
        <f>SAM_working3!AA106</f>
        <v>0</v>
      </c>
      <c r="AB106">
        <f>SAM_working3!AB106</f>
        <v>0</v>
      </c>
      <c r="AC106">
        <f>SAM_working3!AC106</f>
        <v>0</v>
      </c>
      <c r="AD106">
        <f>SAM_working3!AD106</f>
        <v>0</v>
      </c>
      <c r="AE106">
        <f>SAM_working3!AE106</f>
        <v>0</v>
      </c>
      <c r="AF106">
        <f>SAM_working3!AF106</f>
        <v>0</v>
      </c>
      <c r="AG106">
        <f>SAM_working3!AG106</f>
        <v>0</v>
      </c>
      <c r="AH106">
        <f>SAM_working3!AH106</f>
        <v>0</v>
      </c>
      <c r="AI106">
        <f>SAM_working3!AI106</f>
        <v>0</v>
      </c>
      <c r="AJ106">
        <f>SAM_working3!AJ106</f>
        <v>45915964.667855099</v>
      </c>
      <c r="AK106">
        <f>SAM_working3!AK106</f>
        <v>1425607.2605187199</v>
      </c>
      <c r="AL106">
        <f>SAM_working3!AL106</f>
        <v>517847.69798310398</v>
      </c>
      <c r="AM106">
        <f>SAM_working3!AM106</f>
        <v>6564225.7907601204</v>
      </c>
      <c r="AN106">
        <f>SAM_working3!AN106</f>
        <v>12458131.6966874</v>
      </c>
      <c r="AO106">
        <f>SAM_working3!AO106</f>
        <v>204893.019323902</v>
      </c>
      <c r="AP106">
        <f>SAM_working3!AP106</f>
        <v>9990795.4323146697</v>
      </c>
      <c r="AQ106">
        <f>SAM_working3!AQ106</f>
        <v>286622.20277610997</v>
      </c>
      <c r="AR106">
        <f>SAM_working3!AR106</f>
        <v>3953959.5745144198</v>
      </c>
      <c r="AS106">
        <f>SAM_working3!AS106</f>
        <v>434570.34698588302</v>
      </c>
      <c r="AT106">
        <f>SAM_working3!AT106</f>
        <v>5036026.27270843</v>
      </c>
      <c r="AU106">
        <f>SAM_working3!AU106</f>
        <v>122240.365165928</v>
      </c>
      <c r="AV106">
        <f>SAM_working3!AV106</f>
        <v>0</v>
      </c>
      <c r="AW106">
        <f>SAM_working3!AW106</f>
        <v>8940.7169180669898</v>
      </c>
      <c r="AX106">
        <f>SAM_working3!AX106</f>
        <v>0</v>
      </c>
      <c r="AY106">
        <f>SAM_working3!AY106</f>
        <v>48840.4491319933</v>
      </c>
      <c r="AZ106">
        <f>SAM_working3!AZ106</f>
        <v>246113.096302105</v>
      </c>
      <c r="BA106">
        <f>SAM_working3!BA106</f>
        <v>0</v>
      </c>
      <c r="BB106">
        <f>SAM_working3!BB106</f>
        <v>1413.33793900662</v>
      </c>
      <c r="BC106">
        <f>SAM_working3!BC106</f>
        <v>295753.359930153</v>
      </c>
      <c r="BD106">
        <f>SAM_working3!BD106</f>
        <v>55752.095620953602</v>
      </c>
      <c r="BE106">
        <f>SAM_working3!BE106</f>
        <v>2965.9807335492501</v>
      </c>
      <c r="BF106">
        <f>SAM_working3!BF106</f>
        <v>621049.89326537901</v>
      </c>
      <c r="BG106">
        <f>SAM_working3!BG106</f>
        <v>4873586.37886554</v>
      </c>
      <c r="BH106">
        <f>SAM_working3!BH106</f>
        <v>21835628.714701001</v>
      </c>
      <c r="BI106">
        <f>SAM_working3!BI106</f>
        <v>284308.84378026001</v>
      </c>
      <c r="BJ106">
        <f>SAM_working3!BJ106</f>
        <v>301187.70177384297</v>
      </c>
      <c r="BK106">
        <f>SAM_working3!BK106</f>
        <v>128802.774207432</v>
      </c>
      <c r="BL106">
        <f>SAM_working3!BL106</f>
        <v>501164.55377919099</v>
      </c>
      <c r="BM106">
        <f>SAM_working3!BM106</f>
        <v>425149.59134271601</v>
      </c>
      <c r="BN106">
        <f>SAM_working3!BN106</f>
        <v>168674.92250301101</v>
      </c>
      <c r="BO106">
        <f>SAM_working3!BO106</f>
        <v>146562.19676274899</v>
      </c>
      <c r="BP106">
        <f>SAM_working3!BP106</f>
        <v>543894.37159014796</v>
      </c>
      <c r="BQ106">
        <f>SAM_working3!BQ106</f>
        <v>9357175.9511831496</v>
      </c>
      <c r="BR106">
        <f>SAM_working3!BR106</f>
        <v>368600.21593392303</v>
      </c>
      <c r="BS106">
        <f>SAM_working3!BS106</f>
        <v>10205654.711463001</v>
      </c>
      <c r="BT106">
        <f>SAM_working3!BT106</f>
        <v>157018.36138951301</v>
      </c>
      <c r="BU106">
        <f>SAM_working3!BU106</f>
        <v>80938435.029194906</v>
      </c>
      <c r="BV106">
        <f>SAM_working3!BV106</f>
        <v>483934.82224719698</v>
      </c>
      <c r="BW106">
        <f>SAM_working3!BW106</f>
        <v>463219.57240989403</v>
      </c>
      <c r="BX106">
        <f>SAM_working3!BX106</f>
        <v>95547.9206147199</v>
      </c>
      <c r="BY106">
        <f>SAM_working3!BY106</f>
        <v>664528.25399937504</v>
      </c>
      <c r="BZ106">
        <f>SAM_working3!BZ106</f>
        <v>129769122.40108</v>
      </c>
      <c r="CA106">
        <f>SAM_working3!CA106</f>
        <v>1974385.36624944</v>
      </c>
      <c r="CB106">
        <f>SAM_working3!CB106</f>
        <v>5348818.6305953199</v>
      </c>
      <c r="CC106">
        <f>SAM_working3!CC106</f>
        <v>176734.98790256301</v>
      </c>
      <c r="CD106">
        <f>SAM_working3!CD106</f>
        <v>2007064.7880374</v>
      </c>
      <c r="CE106">
        <f>SAM_working3!CE106</f>
        <v>141847.48347172799</v>
      </c>
      <c r="CF106">
        <f>SAM_working3!CF106</f>
        <v>4628188.2631739601</v>
      </c>
      <c r="CG106">
        <f>SAM_working3!CG106</f>
        <v>91318607.458448797</v>
      </c>
      <c r="CH106">
        <f>SAM_working3!CH106</f>
        <v>0</v>
      </c>
      <c r="CI106">
        <f>SAM_working3!CI106</f>
        <v>1737356.4568227199</v>
      </c>
      <c r="CJ106">
        <f>SAM_working3!CJ106</f>
        <v>0</v>
      </c>
      <c r="CK106">
        <f>SAM_working3!CK106</f>
        <v>0</v>
      </c>
      <c r="CL106">
        <f>SAM_working3!CL106</f>
        <v>0</v>
      </c>
      <c r="CM106">
        <f>SAM_working3!CM106</f>
        <v>0</v>
      </c>
      <c r="CN106">
        <f>SAM_working3!CN106</f>
        <v>0</v>
      </c>
      <c r="CO106">
        <f>SAM_working3!CO106</f>
        <v>265373645.601897</v>
      </c>
      <c r="CP106">
        <f>SAM_working3!CP106</f>
        <v>289651645.76413202</v>
      </c>
      <c r="CQ106">
        <f>SAM_working3!CQ106</f>
        <v>181670747.69714299</v>
      </c>
      <c r="CR106">
        <f>SAM_working3!CR106</f>
        <v>226705265.96781901</v>
      </c>
      <c r="CS106">
        <f>SAM_working3!CS106</f>
        <v>642043629.88406503</v>
      </c>
      <c r="CT106">
        <f>SAM_working3!CT106</f>
        <v>1078651196.04936</v>
      </c>
      <c r="CU106">
        <f>SAM_working3!CU106</f>
        <v>1688441467.2102001</v>
      </c>
      <c r="CV106">
        <f>SAM_working3!CV106</f>
        <v>1268806546.90941</v>
      </c>
      <c r="CW106">
        <f>SAM_working3!CW106</f>
        <v>6376827410.2636003</v>
      </c>
      <c r="CX106">
        <f>SAM_working3!CX106</f>
        <v>161294.33548311199</v>
      </c>
      <c r="CY106">
        <f>SAM_working3!CY106</f>
        <v>331610.00530244998</v>
      </c>
      <c r="CZ106">
        <f>SAM_working3!CZ106</f>
        <v>0</v>
      </c>
      <c r="DA106">
        <f>SAM_working3!DA106</f>
        <v>156438003212.50549</v>
      </c>
      <c r="DB106">
        <f>SAM_working3!DB106</f>
        <v>95978173.527409196</v>
      </c>
      <c r="DC106">
        <f>SAM_working3!DC106</f>
        <v>67265131.753648505</v>
      </c>
      <c r="DD106">
        <f>SAM_working3!DD106</f>
        <v>0</v>
      </c>
      <c r="DE106">
        <f>SAM_working3!DE106</f>
        <v>0</v>
      </c>
      <c r="DF106">
        <f>SAM_working3!DF106</f>
        <v>0</v>
      </c>
      <c r="DG106">
        <f>SAM_working3!DG106</f>
        <v>0</v>
      </c>
      <c r="DH106">
        <f>SAM_working3!DH106</f>
        <v>70719769.251459599</v>
      </c>
      <c r="DI106">
        <f>SAM_working3!DI106</f>
        <v>114812657.96664</v>
      </c>
      <c r="DJ106">
        <f t="shared" si="1"/>
        <v>169266471223.17599</v>
      </c>
    </row>
    <row r="107" spans="1:114">
      <c r="A107" t="s">
        <v>257</v>
      </c>
      <c r="B107">
        <f>SAM_working3!B107</f>
        <v>0</v>
      </c>
      <c r="C107">
        <f>SAM_working3!C107</f>
        <v>0</v>
      </c>
      <c r="D107">
        <f>SAM_working3!D107</f>
        <v>0</v>
      </c>
      <c r="E107">
        <f>SAM_working3!E107</f>
        <v>0</v>
      </c>
      <c r="F107">
        <f>SAM_working3!F107</f>
        <v>0</v>
      </c>
      <c r="G107">
        <f>SAM_working3!G107</f>
        <v>0</v>
      </c>
      <c r="H107">
        <f>SAM_working3!H107</f>
        <v>0</v>
      </c>
      <c r="I107">
        <f>SAM_working3!I107</f>
        <v>0</v>
      </c>
      <c r="J107">
        <f>SAM_working3!J107</f>
        <v>0</v>
      </c>
      <c r="K107">
        <f>SAM_working3!K107</f>
        <v>0</v>
      </c>
      <c r="L107">
        <f>SAM_working3!L107</f>
        <v>0</v>
      </c>
      <c r="M107">
        <f>SAM_working3!M107</f>
        <v>0</v>
      </c>
      <c r="N107">
        <f>SAM_working3!N107</f>
        <v>0</v>
      </c>
      <c r="O107">
        <f>SAM_working3!O107</f>
        <v>0</v>
      </c>
      <c r="P107">
        <f>SAM_working3!P107</f>
        <v>0</v>
      </c>
      <c r="Q107">
        <f>SAM_working3!Q107</f>
        <v>0</v>
      </c>
      <c r="R107">
        <f>SAM_working3!R107</f>
        <v>0</v>
      </c>
      <c r="S107">
        <f>SAM_working3!S107</f>
        <v>0</v>
      </c>
      <c r="T107">
        <f>SAM_working3!T107</f>
        <v>0</v>
      </c>
      <c r="U107">
        <f>SAM_working3!U107</f>
        <v>0</v>
      </c>
      <c r="V107">
        <f>SAM_working3!V107</f>
        <v>0</v>
      </c>
      <c r="W107">
        <f>SAM_working3!W107</f>
        <v>0</v>
      </c>
      <c r="X107">
        <f>SAM_working3!X107</f>
        <v>0</v>
      </c>
      <c r="Y107">
        <f>SAM_working3!Y107</f>
        <v>0</v>
      </c>
      <c r="Z107">
        <f>SAM_working3!Z107</f>
        <v>0</v>
      </c>
      <c r="AA107">
        <f>SAM_working3!AA107</f>
        <v>0</v>
      </c>
      <c r="AB107">
        <f>SAM_working3!AB107</f>
        <v>0</v>
      </c>
      <c r="AC107">
        <f>SAM_working3!AC107</f>
        <v>0</v>
      </c>
      <c r="AD107">
        <f>SAM_working3!AD107</f>
        <v>0</v>
      </c>
      <c r="AE107">
        <f>SAM_working3!AE107</f>
        <v>0</v>
      </c>
      <c r="AF107">
        <f>SAM_working3!AF107</f>
        <v>0</v>
      </c>
      <c r="AG107">
        <f>SAM_working3!AG107</f>
        <v>0</v>
      </c>
      <c r="AH107">
        <f>SAM_working3!AH107</f>
        <v>0</v>
      </c>
      <c r="AI107">
        <f>SAM_working3!AI107</f>
        <v>0</v>
      </c>
      <c r="AJ107">
        <f>SAM_working3!AJ107</f>
        <v>0</v>
      </c>
      <c r="AK107">
        <f>SAM_working3!AK107</f>
        <v>0</v>
      </c>
      <c r="AL107">
        <f>SAM_working3!AL107</f>
        <v>0</v>
      </c>
      <c r="AM107">
        <f>SAM_working3!AM107</f>
        <v>0</v>
      </c>
      <c r="AN107">
        <f>SAM_working3!AN107</f>
        <v>0</v>
      </c>
      <c r="AO107">
        <f>SAM_working3!AO107</f>
        <v>0</v>
      </c>
      <c r="AP107">
        <f>SAM_working3!AP107</f>
        <v>0</v>
      </c>
      <c r="AQ107">
        <f>SAM_working3!AQ107</f>
        <v>0</v>
      </c>
      <c r="AR107">
        <f>SAM_working3!AR107</f>
        <v>0</v>
      </c>
      <c r="AS107">
        <f>SAM_working3!AS107</f>
        <v>0</v>
      </c>
      <c r="AT107">
        <f>SAM_working3!AT107</f>
        <v>0</v>
      </c>
      <c r="AU107">
        <f>SAM_working3!AU107</f>
        <v>0</v>
      </c>
      <c r="AV107">
        <f>SAM_working3!AV107</f>
        <v>0</v>
      </c>
      <c r="AW107">
        <f>SAM_working3!AW107</f>
        <v>0</v>
      </c>
      <c r="AX107">
        <f>SAM_working3!AX107</f>
        <v>0</v>
      </c>
      <c r="AY107">
        <f>SAM_working3!AY107</f>
        <v>0</v>
      </c>
      <c r="AZ107">
        <f>SAM_working3!AZ107</f>
        <v>0</v>
      </c>
      <c r="BA107">
        <f>SAM_working3!BA107</f>
        <v>0</v>
      </c>
      <c r="BB107">
        <f>SAM_working3!BB107</f>
        <v>0</v>
      </c>
      <c r="BC107">
        <f>SAM_working3!BC107</f>
        <v>0</v>
      </c>
      <c r="BD107">
        <f>SAM_working3!BD107</f>
        <v>0</v>
      </c>
      <c r="BE107">
        <f>SAM_working3!BE107</f>
        <v>0</v>
      </c>
      <c r="BF107">
        <f>SAM_working3!BF107</f>
        <v>0</v>
      </c>
      <c r="BG107">
        <f>SAM_working3!BG107</f>
        <v>0</v>
      </c>
      <c r="BH107">
        <f>SAM_working3!BH107</f>
        <v>0</v>
      </c>
      <c r="BI107">
        <f>SAM_working3!BI107</f>
        <v>0</v>
      </c>
      <c r="BJ107">
        <f>SAM_working3!BJ107</f>
        <v>0</v>
      </c>
      <c r="BK107">
        <f>SAM_working3!BK107</f>
        <v>0</v>
      </c>
      <c r="BL107">
        <f>SAM_working3!BL107</f>
        <v>0</v>
      </c>
      <c r="BM107">
        <f>SAM_working3!BM107</f>
        <v>0</v>
      </c>
      <c r="BN107">
        <f>SAM_working3!BN107</f>
        <v>0</v>
      </c>
      <c r="BO107">
        <f>SAM_working3!BO107</f>
        <v>0</v>
      </c>
      <c r="BP107">
        <f>SAM_working3!BP107</f>
        <v>0</v>
      </c>
      <c r="BQ107">
        <f>SAM_working3!BQ107</f>
        <v>58364.879714394003</v>
      </c>
      <c r="BR107">
        <f>SAM_working3!BR107</f>
        <v>0</v>
      </c>
      <c r="BS107">
        <f>SAM_working3!BS107</f>
        <v>45914.773157934796</v>
      </c>
      <c r="BT107">
        <f>SAM_working3!BT107</f>
        <v>0</v>
      </c>
      <c r="BU107">
        <f>SAM_working3!BU107</f>
        <v>0</v>
      </c>
      <c r="BV107">
        <f>SAM_working3!BV107</f>
        <v>13627982.387876799</v>
      </c>
      <c r="BW107">
        <f>SAM_working3!BW107</f>
        <v>477715616.89286703</v>
      </c>
      <c r="BX107">
        <f>SAM_working3!BX107</f>
        <v>37488.864025337498</v>
      </c>
      <c r="BY107">
        <f>SAM_working3!BY107</f>
        <v>0</v>
      </c>
      <c r="BZ107">
        <f>SAM_working3!BZ107</f>
        <v>110637.432702287</v>
      </c>
      <c r="CA107">
        <f>SAM_working3!CA107</f>
        <v>0</v>
      </c>
      <c r="CB107">
        <f>SAM_working3!CB107</f>
        <v>2302.73626137058</v>
      </c>
      <c r="CC107">
        <f>SAM_working3!CC107</f>
        <v>0</v>
      </c>
      <c r="CD107">
        <f>SAM_working3!CD107</f>
        <v>0</v>
      </c>
      <c r="CE107">
        <f>SAM_working3!CE107</f>
        <v>0</v>
      </c>
      <c r="CF107">
        <f>SAM_working3!CF107</f>
        <v>0</v>
      </c>
      <c r="CG107">
        <f>SAM_working3!CG107</f>
        <v>53896.881847443401</v>
      </c>
      <c r="CH107">
        <f>SAM_working3!CH107</f>
        <v>0</v>
      </c>
      <c r="CI107">
        <f>SAM_working3!CI107</f>
        <v>0</v>
      </c>
      <c r="CJ107">
        <f>SAM_working3!CJ107</f>
        <v>0</v>
      </c>
      <c r="CK107">
        <f>SAM_working3!CK107</f>
        <v>0</v>
      </c>
      <c r="CL107">
        <f>SAM_working3!CL107</f>
        <v>0</v>
      </c>
      <c r="CM107">
        <f>SAM_working3!CM107</f>
        <v>0</v>
      </c>
      <c r="CN107">
        <f>SAM_working3!CN107</f>
        <v>0</v>
      </c>
      <c r="CO107">
        <f>SAM_working3!CO107</f>
        <v>959367984.85610402</v>
      </c>
      <c r="CP107">
        <f>SAM_working3!CP107</f>
        <v>1230815904.7009101</v>
      </c>
      <c r="CQ107">
        <f>SAM_working3!CQ107</f>
        <v>1012258814.66891</v>
      </c>
      <c r="CR107">
        <f>SAM_working3!CR107</f>
        <v>913858637.92711604</v>
      </c>
      <c r="CS107">
        <f>SAM_working3!CS107</f>
        <v>3108119707.4320502</v>
      </c>
      <c r="CT107">
        <f>SAM_working3!CT107</f>
        <v>7416290749.3625202</v>
      </c>
      <c r="CU107">
        <f>SAM_working3!CU107</f>
        <v>11112311693.8668</v>
      </c>
      <c r="CV107">
        <f>SAM_working3!CV107</f>
        <v>6277544938.66362</v>
      </c>
      <c r="CW107">
        <f>SAM_working3!CW107</f>
        <v>17776055968.760899</v>
      </c>
      <c r="CX107">
        <f>SAM_working3!CX107</f>
        <v>255030.46604822201</v>
      </c>
      <c r="CY107">
        <f>SAM_working3!CY107</f>
        <v>0</v>
      </c>
      <c r="CZ107">
        <f>SAM_working3!CZ107</f>
        <v>0</v>
      </c>
      <c r="DA107">
        <f>SAM_working3!DA107</f>
        <v>35768342705.527802</v>
      </c>
      <c r="DB107">
        <f>SAM_working3!DB107</f>
        <v>0</v>
      </c>
      <c r="DC107">
        <f>SAM_working3!DC107</f>
        <v>14764324.6095447</v>
      </c>
      <c r="DD107">
        <f>SAM_working3!DD107</f>
        <v>0</v>
      </c>
      <c r="DE107">
        <f>SAM_working3!DE107</f>
        <v>0</v>
      </c>
      <c r="DF107">
        <f>SAM_working3!DF107</f>
        <v>0</v>
      </c>
      <c r="DG107">
        <f>SAM_working3!DG107</f>
        <v>0</v>
      </c>
      <c r="DH107">
        <f>SAM_working3!DH107</f>
        <v>85930507.118835002</v>
      </c>
      <c r="DI107">
        <f>SAM_working3!DI107</f>
        <v>294586118.72133899</v>
      </c>
      <c r="DJ107">
        <f t="shared" si="1"/>
        <v>86462155291.53096</v>
      </c>
    </row>
    <row r="108" spans="1:114">
      <c r="A108" t="s">
        <v>123</v>
      </c>
      <c r="B108">
        <f>SAM_working3!B108</f>
        <v>91351.500041238702</v>
      </c>
      <c r="C108">
        <f>SAM_working3!C108</f>
        <v>0</v>
      </c>
      <c r="D108">
        <f>SAM_working3!D108</f>
        <v>0</v>
      </c>
      <c r="E108">
        <f>SAM_working3!E108</f>
        <v>0</v>
      </c>
      <c r="F108">
        <f>SAM_working3!F108</f>
        <v>1272705.6037467699</v>
      </c>
      <c r="G108">
        <f>SAM_working3!G108</f>
        <v>371.86770073799102</v>
      </c>
      <c r="H108">
        <f>SAM_working3!H108</f>
        <v>4252.1859100393203</v>
      </c>
      <c r="I108">
        <f>SAM_working3!I108</f>
        <v>3406.1781293955801</v>
      </c>
      <c r="J108">
        <f>SAM_working3!J108</f>
        <v>756053.58507986204</v>
      </c>
      <c r="K108">
        <f>SAM_working3!K108</f>
        <v>5948.1302203805099</v>
      </c>
      <c r="L108">
        <f>SAM_working3!L108</f>
        <v>364430.05438309198</v>
      </c>
      <c r="M108">
        <f>SAM_working3!M108</f>
        <v>6339003.5279581696</v>
      </c>
      <c r="N108">
        <f>SAM_working3!N108</f>
        <v>13078148.5218514</v>
      </c>
      <c r="O108">
        <f>SAM_working3!O108</f>
        <v>8020385.2548997402</v>
      </c>
      <c r="P108">
        <f>SAM_working3!P108</f>
        <v>1878006.7320389899</v>
      </c>
      <c r="Q108">
        <f>SAM_working3!Q108</f>
        <v>29279.915759977099</v>
      </c>
      <c r="R108">
        <f>SAM_working3!R108</f>
        <v>112850.55745078099</v>
      </c>
      <c r="S108">
        <f>SAM_working3!S108</f>
        <v>312026.66571087099</v>
      </c>
      <c r="T108">
        <f>SAM_working3!T108</f>
        <v>0</v>
      </c>
      <c r="U108">
        <f>SAM_working3!U108</f>
        <v>457624.60081556399</v>
      </c>
      <c r="V108">
        <f>SAM_working3!V108</f>
        <v>2179679.6890791501</v>
      </c>
      <c r="W108">
        <f>SAM_working3!W108</f>
        <v>677538.933940624</v>
      </c>
      <c r="X108">
        <f>SAM_working3!X108</f>
        <v>25894902.139159702</v>
      </c>
      <c r="Y108">
        <f>SAM_working3!Y108</f>
        <v>5479625.9208494797</v>
      </c>
      <c r="Z108">
        <f>SAM_working3!Z108</f>
        <v>1620018.4091744099</v>
      </c>
      <c r="AA108">
        <f>SAM_working3!AA108</f>
        <v>1034937.13998438</v>
      </c>
      <c r="AB108">
        <f>SAM_working3!AB108</f>
        <v>23416248.107443999</v>
      </c>
      <c r="AC108">
        <f>SAM_working3!AC108</f>
        <v>4070776.3874423499</v>
      </c>
      <c r="AD108">
        <f>SAM_working3!AD108</f>
        <v>3070062.1843396099</v>
      </c>
      <c r="AE108">
        <f>SAM_working3!AE108</f>
        <v>23479996.829076398</v>
      </c>
      <c r="AF108">
        <f>SAM_working3!AF108</f>
        <v>1662249.2569757299</v>
      </c>
      <c r="AG108">
        <f>SAM_working3!AG108</f>
        <v>6941696.4743614802</v>
      </c>
      <c r="AH108">
        <f>SAM_working3!AH108</f>
        <v>408437.25450137298</v>
      </c>
      <c r="AI108">
        <f>SAM_working3!AI108</f>
        <v>3199449.6545300698</v>
      </c>
      <c r="AJ108">
        <f>SAM_working3!AJ108</f>
        <v>25596951.7484341</v>
      </c>
      <c r="AK108">
        <f>SAM_working3!AK108</f>
        <v>449046.94387137197</v>
      </c>
      <c r="AL108">
        <f>SAM_working3!AL108</f>
        <v>143815.22375333801</v>
      </c>
      <c r="AM108">
        <f>SAM_working3!AM108</f>
        <v>59124.451290160599</v>
      </c>
      <c r="AN108">
        <f>SAM_working3!AN108</f>
        <v>2254362.8857518798</v>
      </c>
      <c r="AO108">
        <f>SAM_working3!AO108</f>
        <v>683770.97588147805</v>
      </c>
      <c r="AP108">
        <f>SAM_working3!AP108</f>
        <v>329511.21384933998</v>
      </c>
      <c r="AQ108">
        <f>SAM_working3!AQ108</f>
        <v>1759117.8304896799</v>
      </c>
      <c r="AR108">
        <f>SAM_working3!AR108</f>
        <v>897420.23414380604</v>
      </c>
      <c r="AS108">
        <f>SAM_working3!AS108</f>
        <v>2917142.5931106601</v>
      </c>
      <c r="AT108">
        <f>SAM_working3!AT108</f>
        <v>48142083.035405204</v>
      </c>
      <c r="AU108">
        <f>SAM_working3!AU108</f>
        <v>202139.82077127899</v>
      </c>
      <c r="AV108">
        <f>SAM_working3!AV108</f>
        <v>3287683.58168353</v>
      </c>
      <c r="AW108">
        <f>SAM_working3!AW108</f>
        <v>4186186.8160264599</v>
      </c>
      <c r="AX108">
        <f>SAM_working3!AX108</f>
        <v>122429.826642292</v>
      </c>
      <c r="AY108">
        <f>SAM_working3!AY108</f>
        <v>464678.67394933401</v>
      </c>
      <c r="AZ108">
        <f>SAM_working3!AZ108</f>
        <v>2983684.8989168699</v>
      </c>
      <c r="BA108">
        <f>SAM_working3!BA108</f>
        <v>663222.67230310896</v>
      </c>
      <c r="BB108">
        <f>SAM_working3!BB108</f>
        <v>300395.68337595899</v>
      </c>
      <c r="BC108">
        <f>SAM_working3!BC108</f>
        <v>2382805.03416673</v>
      </c>
      <c r="BD108">
        <f>SAM_working3!BD108</f>
        <v>2820934.2530300301</v>
      </c>
      <c r="BE108">
        <f>SAM_working3!BE108</f>
        <v>1060883.1895478601</v>
      </c>
      <c r="BF108">
        <f>SAM_working3!BF108</f>
        <v>15617350.372458801</v>
      </c>
      <c r="BG108">
        <f>SAM_working3!BG108</f>
        <v>3057698.2208405701</v>
      </c>
      <c r="BH108">
        <f>SAM_working3!BH108</f>
        <v>3156144.39816471</v>
      </c>
      <c r="BI108">
        <f>SAM_working3!BI108</f>
        <v>2661292.4509696499</v>
      </c>
      <c r="BJ108">
        <f>SAM_working3!BJ108</f>
        <v>88904036.623763904</v>
      </c>
      <c r="BK108">
        <f>SAM_working3!BK108</f>
        <v>4660776.6029832503</v>
      </c>
      <c r="BL108">
        <f>SAM_working3!BL108</f>
        <v>2811227.6320930002</v>
      </c>
      <c r="BM108">
        <f>SAM_working3!BM108</f>
        <v>583899.51535960298</v>
      </c>
      <c r="BN108">
        <f>SAM_working3!BN108</f>
        <v>6284075.0867808098</v>
      </c>
      <c r="BO108">
        <f>SAM_working3!BO108</f>
        <v>2963146.4656177498</v>
      </c>
      <c r="BP108">
        <f>SAM_working3!BP108</f>
        <v>7550003.0923651503</v>
      </c>
      <c r="BQ108">
        <f>SAM_working3!BQ108</f>
        <v>23611906.7318752</v>
      </c>
      <c r="BR108">
        <f>SAM_working3!BR108</f>
        <v>6370036.4456642596</v>
      </c>
      <c r="BS108">
        <f>SAM_working3!BS108</f>
        <v>3860713.5594332102</v>
      </c>
      <c r="BT108">
        <f>SAM_working3!BT108</f>
        <v>374600.49784435797</v>
      </c>
      <c r="BU108">
        <f>SAM_working3!BU108</f>
        <v>4701339.2131063603</v>
      </c>
      <c r="BV108">
        <f>SAM_working3!BV108</f>
        <v>0</v>
      </c>
      <c r="BW108">
        <f>SAM_working3!BW108</f>
        <v>0</v>
      </c>
      <c r="BX108">
        <f>SAM_working3!BX108</f>
        <v>879357.33204852103</v>
      </c>
      <c r="BY108">
        <f>SAM_working3!BY108</f>
        <v>0</v>
      </c>
      <c r="BZ108">
        <f>SAM_working3!BZ108</f>
        <v>4053959.5597644998</v>
      </c>
      <c r="CA108">
        <f>SAM_working3!CA108</f>
        <v>38876.028025861902</v>
      </c>
      <c r="CB108">
        <f>SAM_working3!CB108</f>
        <v>2382246.3919320898</v>
      </c>
      <c r="CC108">
        <f>SAM_working3!CC108</f>
        <v>1960680.1196113599</v>
      </c>
      <c r="CD108">
        <f>SAM_working3!CD108</f>
        <v>8301557.2634166097</v>
      </c>
      <c r="CE108">
        <f>SAM_working3!CE108</f>
        <v>31602223.531089399</v>
      </c>
      <c r="CF108">
        <f>SAM_working3!CF108</f>
        <v>8307532.6046351101</v>
      </c>
      <c r="CG108">
        <f>SAM_working3!CG108</f>
        <v>177780.936419643</v>
      </c>
      <c r="CH108">
        <f>SAM_working3!CH108</f>
        <v>0</v>
      </c>
      <c r="CI108">
        <f>SAM_working3!CI108</f>
        <v>21781.889119044899</v>
      </c>
      <c r="CJ108">
        <f>SAM_working3!CJ108</f>
        <v>0</v>
      </c>
      <c r="CK108">
        <f>SAM_working3!CK108</f>
        <v>0</v>
      </c>
      <c r="CL108">
        <f>SAM_working3!CL108</f>
        <v>0</v>
      </c>
      <c r="CM108">
        <f>SAM_working3!CM108</f>
        <v>0</v>
      </c>
      <c r="CN108">
        <f>SAM_working3!CN108</f>
        <v>0</v>
      </c>
      <c r="CO108">
        <f>SAM_working3!CO108</f>
        <v>15609599.7293161</v>
      </c>
      <c r="CP108">
        <f>SAM_working3!CP108</f>
        <v>16836984.944488801</v>
      </c>
      <c r="CQ108">
        <f>SAM_working3!CQ108</f>
        <v>17381864.670473699</v>
      </c>
      <c r="CR108">
        <f>SAM_working3!CR108</f>
        <v>18139762.264860999</v>
      </c>
      <c r="CS108">
        <f>SAM_working3!CS108</f>
        <v>44714947.7078996</v>
      </c>
      <c r="CT108">
        <f>SAM_working3!CT108</f>
        <v>66749345.466780499</v>
      </c>
      <c r="CU108">
        <f>SAM_working3!CU108</f>
        <v>125862129.827215</v>
      </c>
      <c r="CV108">
        <f>SAM_working3!CV108</f>
        <v>112849399.849609</v>
      </c>
      <c r="CW108">
        <f>SAM_working3!CW108</f>
        <v>372241560.05824399</v>
      </c>
      <c r="CX108">
        <f>SAM_working3!CX108</f>
        <v>3296361.76525603</v>
      </c>
      <c r="CY108">
        <f>SAM_working3!CY108</f>
        <v>81042724.489737704</v>
      </c>
      <c r="CZ108">
        <f>SAM_working3!CZ108</f>
        <v>0</v>
      </c>
      <c r="DA108">
        <f>SAM_working3!DA108</f>
        <v>0</v>
      </c>
      <c r="DB108">
        <f>SAM_working3!DB108</f>
        <v>0</v>
      </c>
      <c r="DC108">
        <f>SAM_working3!DC108</f>
        <v>0</v>
      </c>
      <c r="DD108">
        <f>SAM_working3!DD108</f>
        <v>0</v>
      </c>
      <c r="DE108">
        <f>SAM_working3!DE108</f>
        <v>0</v>
      </c>
      <c r="DF108">
        <f>SAM_working3!DF108</f>
        <v>72850233361.120407</v>
      </c>
      <c r="DG108">
        <f>SAM_working3!DG108</f>
        <v>100210.371400055</v>
      </c>
      <c r="DH108">
        <f>SAM_working3!DH108</f>
        <v>3898385133.9746699</v>
      </c>
      <c r="DI108">
        <f>SAM_working3!DI108</f>
        <v>1124513691.0845201</v>
      </c>
      <c r="DJ108">
        <f t="shared" si="1"/>
        <v>79220420174.739212</v>
      </c>
    </row>
    <row r="109" spans="1:114">
      <c r="A109" t="s">
        <v>141</v>
      </c>
      <c r="B109">
        <f>SAM_working3!B109</f>
        <v>0</v>
      </c>
      <c r="C109">
        <f>SAM_working3!C109</f>
        <v>0</v>
      </c>
      <c r="D109">
        <f>SAM_working3!D109</f>
        <v>0</v>
      </c>
      <c r="E109">
        <f>SAM_working3!E109</f>
        <v>0</v>
      </c>
      <c r="F109">
        <f>SAM_working3!F109</f>
        <v>0</v>
      </c>
      <c r="G109">
        <f>SAM_working3!G109</f>
        <v>0</v>
      </c>
      <c r="H109">
        <f>SAM_working3!H109</f>
        <v>0</v>
      </c>
      <c r="I109">
        <f>SAM_working3!I109</f>
        <v>0</v>
      </c>
      <c r="J109">
        <f>SAM_working3!J109</f>
        <v>0</v>
      </c>
      <c r="K109">
        <f>SAM_working3!K109</f>
        <v>0</v>
      </c>
      <c r="L109">
        <f>SAM_working3!L109</f>
        <v>0</v>
      </c>
      <c r="M109">
        <f>SAM_working3!M109</f>
        <v>0</v>
      </c>
      <c r="N109">
        <f>SAM_working3!N109</f>
        <v>0</v>
      </c>
      <c r="O109">
        <f>SAM_working3!O109</f>
        <v>0</v>
      </c>
      <c r="P109">
        <f>SAM_working3!P109</f>
        <v>0</v>
      </c>
      <c r="Q109">
        <f>SAM_working3!Q109</f>
        <v>0</v>
      </c>
      <c r="R109">
        <f>SAM_working3!R109</f>
        <v>0</v>
      </c>
      <c r="S109">
        <f>SAM_working3!S109</f>
        <v>0</v>
      </c>
      <c r="T109">
        <f>SAM_working3!T109</f>
        <v>0</v>
      </c>
      <c r="U109">
        <f>SAM_working3!U109</f>
        <v>0</v>
      </c>
      <c r="V109">
        <f>SAM_working3!V109</f>
        <v>0</v>
      </c>
      <c r="W109">
        <f>SAM_working3!W109</f>
        <v>0</v>
      </c>
      <c r="X109">
        <f>SAM_working3!X109</f>
        <v>0</v>
      </c>
      <c r="Y109">
        <f>SAM_working3!Y109</f>
        <v>0</v>
      </c>
      <c r="Z109">
        <f>SAM_working3!Z109</f>
        <v>0</v>
      </c>
      <c r="AA109">
        <f>SAM_working3!AA109</f>
        <v>0</v>
      </c>
      <c r="AB109">
        <f>SAM_working3!AB109</f>
        <v>0</v>
      </c>
      <c r="AC109">
        <f>SAM_working3!AC109</f>
        <v>0</v>
      </c>
      <c r="AD109">
        <f>SAM_working3!AD109</f>
        <v>0</v>
      </c>
      <c r="AE109">
        <f>SAM_working3!AE109</f>
        <v>0</v>
      </c>
      <c r="AF109">
        <f>SAM_working3!AF109</f>
        <v>0</v>
      </c>
      <c r="AG109">
        <f>SAM_working3!AG109</f>
        <v>0</v>
      </c>
      <c r="AH109">
        <f>SAM_working3!AH109</f>
        <v>0</v>
      </c>
      <c r="AI109">
        <f>SAM_working3!AI109</f>
        <v>0</v>
      </c>
      <c r="AJ109">
        <f>SAM_working3!AJ109</f>
        <v>0</v>
      </c>
      <c r="AK109">
        <f>SAM_working3!AK109</f>
        <v>0</v>
      </c>
      <c r="AL109">
        <f>SAM_working3!AL109</f>
        <v>0</v>
      </c>
      <c r="AM109">
        <f>SAM_working3!AM109</f>
        <v>0</v>
      </c>
      <c r="AN109">
        <f>SAM_working3!AN109</f>
        <v>0</v>
      </c>
      <c r="AO109">
        <f>SAM_working3!AO109</f>
        <v>0</v>
      </c>
      <c r="AP109">
        <f>SAM_working3!AP109</f>
        <v>0</v>
      </c>
      <c r="AQ109">
        <f>SAM_working3!AQ109</f>
        <v>0</v>
      </c>
      <c r="AR109">
        <f>SAM_working3!AR109</f>
        <v>0</v>
      </c>
      <c r="AS109">
        <f>SAM_working3!AS109</f>
        <v>0</v>
      </c>
      <c r="AT109">
        <f>SAM_working3!AT109</f>
        <v>0</v>
      </c>
      <c r="AU109">
        <f>SAM_working3!AU109</f>
        <v>0</v>
      </c>
      <c r="AV109">
        <f>SAM_working3!AV109</f>
        <v>0</v>
      </c>
      <c r="AW109">
        <f>SAM_working3!AW109</f>
        <v>0</v>
      </c>
      <c r="AX109">
        <f>SAM_working3!AX109</f>
        <v>0</v>
      </c>
      <c r="AY109">
        <f>SAM_working3!AY109</f>
        <v>0</v>
      </c>
      <c r="AZ109">
        <f>SAM_working3!AZ109</f>
        <v>0</v>
      </c>
      <c r="BA109">
        <f>SAM_working3!BA109</f>
        <v>0</v>
      </c>
      <c r="BB109">
        <f>SAM_working3!BB109</f>
        <v>0</v>
      </c>
      <c r="BC109">
        <f>SAM_working3!BC109</f>
        <v>0</v>
      </c>
      <c r="BD109">
        <f>SAM_working3!BD109</f>
        <v>0</v>
      </c>
      <c r="BE109">
        <f>SAM_working3!BE109</f>
        <v>0</v>
      </c>
      <c r="BF109">
        <f>SAM_working3!BF109</f>
        <v>0</v>
      </c>
      <c r="BG109">
        <f>SAM_working3!BG109</f>
        <v>0</v>
      </c>
      <c r="BH109">
        <f>SAM_working3!BH109</f>
        <v>0</v>
      </c>
      <c r="BI109">
        <f>SAM_working3!BI109</f>
        <v>0</v>
      </c>
      <c r="BJ109">
        <f>SAM_working3!BJ109</f>
        <v>0</v>
      </c>
      <c r="BK109">
        <f>SAM_working3!BK109</f>
        <v>0</v>
      </c>
      <c r="BL109">
        <f>SAM_working3!BL109</f>
        <v>0</v>
      </c>
      <c r="BM109">
        <f>SAM_working3!BM109</f>
        <v>0</v>
      </c>
      <c r="BN109">
        <f>SAM_working3!BN109</f>
        <v>0</v>
      </c>
      <c r="BO109">
        <f>SAM_working3!BO109</f>
        <v>0</v>
      </c>
      <c r="BP109">
        <f>SAM_working3!BP109</f>
        <v>0</v>
      </c>
      <c r="BQ109">
        <f>SAM_working3!BQ109</f>
        <v>0</v>
      </c>
      <c r="BR109">
        <f>SAM_working3!BR109</f>
        <v>0</v>
      </c>
      <c r="BS109">
        <f>SAM_working3!BS109</f>
        <v>0</v>
      </c>
      <c r="BT109">
        <f>SAM_working3!BT109</f>
        <v>0</v>
      </c>
      <c r="BU109">
        <f>SAM_working3!BU109</f>
        <v>0</v>
      </c>
      <c r="BV109">
        <f>SAM_working3!BV109</f>
        <v>0</v>
      </c>
      <c r="BW109">
        <f>SAM_working3!BW109</f>
        <v>0</v>
      </c>
      <c r="BX109">
        <f>SAM_working3!BX109</f>
        <v>0</v>
      </c>
      <c r="BY109">
        <f>SAM_working3!BY109</f>
        <v>0</v>
      </c>
      <c r="BZ109">
        <f>SAM_working3!BZ109</f>
        <v>0</v>
      </c>
      <c r="CA109">
        <f>SAM_working3!CA109</f>
        <v>0</v>
      </c>
      <c r="CB109">
        <f>SAM_working3!CB109</f>
        <v>0</v>
      </c>
      <c r="CC109">
        <f>SAM_working3!CC109</f>
        <v>0</v>
      </c>
      <c r="CD109">
        <f>SAM_working3!CD109</f>
        <v>0</v>
      </c>
      <c r="CE109">
        <f>SAM_working3!CE109</f>
        <v>0</v>
      </c>
      <c r="CF109">
        <f>SAM_working3!CF109</f>
        <v>0</v>
      </c>
      <c r="CG109">
        <f>SAM_working3!CG109</f>
        <v>0</v>
      </c>
      <c r="CH109">
        <f>SAM_working3!CH109</f>
        <v>0</v>
      </c>
      <c r="CI109">
        <f>SAM_working3!CI109</f>
        <v>0</v>
      </c>
      <c r="CJ109">
        <f>SAM_working3!CJ109</f>
        <v>0</v>
      </c>
      <c r="CK109">
        <f>SAM_working3!CK109</f>
        <v>0</v>
      </c>
      <c r="CL109">
        <f>SAM_working3!CL109</f>
        <v>0</v>
      </c>
      <c r="CM109">
        <f>SAM_working3!CM109</f>
        <v>518910717847.87402</v>
      </c>
      <c r="CN109">
        <f>SAM_working3!CN109</f>
        <v>0</v>
      </c>
      <c r="CO109">
        <f>SAM_working3!CO109</f>
        <v>0</v>
      </c>
      <c r="CP109">
        <f>SAM_working3!CP109</f>
        <v>0</v>
      </c>
      <c r="CQ109">
        <f>SAM_working3!CQ109</f>
        <v>0</v>
      </c>
      <c r="CR109">
        <f>SAM_working3!CR109</f>
        <v>0</v>
      </c>
      <c r="CS109">
        <f>SAM_working3!CS109</f>
        <v>0</v>
      </c>
      <c r="CT109">
        <f>SAM_working3!CT109</f>
        <v>0</v>
      </c>
      <c r="CU109">
        <f>SAM_working3!CU109</f>
        <v>0</v>
      </c>
      <c r="CV109">
        <f>SAM_working3!CV109</f>
        <v>0</v>
      </c>
      <c r="CW109">
        <f>SAM_working3!CW109</f>
        <v>0</v>
      </c>
      <c r="CX109">
        <f>SAM_working3!CX109</f>
        <v>0</v>
      </c>
      <c r="CY109">
        <f>SAM_working3!CY109</f>
        <v>0</v>
      </c>
      <c r="CZ109">
        <f>SAM_working3!CZ109</f>
        <v>0</v>
      </c>
      <c r="DA109">
        <f>SAM_working3!DA109</f>
        <v>0</v>
      </c>
      <c r="DB109">
        <f>SAM_working3!DB109</f>
        <v>0</v>
      </c>
      <c r="DC109">
        <f>SAM_working3!DC109</f>
        <v>0</v>
      </c>
      <c r="DD109">
        <f>SAM_working3!DD109</f>
        <v>0</v>
      </c>
      <c r="DE109">
        <f>SAM_working3!DE109</f>
        <v>0</v>
      </c>
      <c r="DF109">
        <f>SAM_working3!DF109</f>
        <v>0</v>
      </c>
      <c r="DG109">
        <f>SAM_working3!DG109</f>
        <v>0</v>
      </c>
      <c r="DH109">
        <f>SAM_working3!DH109</f>
        <v>0</v>
      </c>
      <c r="DI109">
        <f>SAM_working3!DI109</f>
        <v>0</v>
      </c>
      <c r="DJ109">
        <f t="shared" si="1"/>
        <v>518910717847.87402</v>
      </c>
    </row>
    <row r="110" spans="1:114">
      <c r="A110" t="s">
        <v>124</v>
      </c>
      <c r="B110">
        <f>SAM_working3!B110</f>
        <v>120782.85959789599</v>
      </c>
      <c r="C110">
        <f>SAM_working3!C110</f>
        <v>0</v>
      </c>
      <c r="D110">
        <f>SAM_working3!D110</f>
        <v>0</v>
      </c>
      <c r="E110">
        <f>SAM_working3!E110</f>
        <v>0</v>
      </c>
      <c r="F110">
        <f>SAM_working3!F110</f>
        <v>1682742.17913672</v>
      </c>
      <c r="G110">
        <f>SAM_working3!G110</f>
        <v>491.67495078847401</v>
      </c>
      <c r="H110">
        <f>SAM_working3!H110</f>
        <v>5622.1427510723197</v>
      </c>
      <c r="I110">
        <f>SAM_working3!I110</f>
        <v>4503.5706538205804</v>
      </c>
      <c r="J110">
        <f>SAM_working3!J110</f>
        <v>999636.72160789301</v>
      </c>
      <c r="K110">
        <f>SAM_working3!K110</f>
        <v>7864.4814475285302</v>
      </c>
      <c r="L110">
        <f>SAM_working3!L110</f>
        <v>481841.065247274</v>
      </c>
      <c r="M110">
        <f>SAM_working3!M110</f>
        <v>8381285.1760760201</v>
      </c>
      <c r="N110">
        <f>SAM_working3!N110</f>
        <v>17291628.227255501</v>
      </c>
      <c r="O110">
        <f>SAM_working3!O110</f>
        <v>10604369.558532501</v>
      </c>
      <c r="P110">
        <f>SAM_working3!P110</f>
        <v>2483057.4575937102</v>
      </c>
      <c r="Q110">
        <f>SAM_working3!Q110</f>
        <v>38713.233528503297</v>
      </c>
      <c r="R110">
        <f>SAM_working3!R110</f>
        <v>149208.420551046</v>
      </c>
      <c r="S110">
        <f>SAM_working3!S110</f>
        <v>412554.50581920001</v>
      </c>
      <c r="T110">
        <f>SAM_working3!T110</f>
        <v>0</v>
      </c>
      <c r="U110">
        <f>SAM_working3!U110</f>
        <v>605060.75854143396</v>
      </c>
      <c r="V110">
        <f>SAM_working3!V110</f>
        <v>2881922.5271132598</v>
      </c>
      <c r="W110">
        <f>SAM_working3!W110</f>
        <v>895826.44941042096</v>
      </c>
      <c r="X110">
        <f>SAM_working3!X110</f>
        <v>34237646.102838799</v>
      </c>
      <c r="Y110">
        <f>SAM_working3!Y110</f>
        <v>7245035.8007058501</v>
      </c>
      <c r="Z110">
        <f>SAM_working3!Z110</f>
        <v>2141951.21013874</v>
      </c>
      <c r="AA110">
        <f>SAM_working3!AA110</f>
        <v>1368370.1659518699</v>
      </c>
      <c r="AB110">
        <f>SAM_working3!AB110</f>
        <v>30960426.5523188</v>
      </c>
      <c r="AC110">
        <f>SAM_working3!AC110</f>
        <v>5382287.2381616402</v>
      </c>
      <c r="AD110">
        <f>SAM_working3!AD110</f>
        <v>4059165.85497237</v>
      </c>
      <c r="AE110">
        <f>SAM_working3!AE110</f>
        <v>31044713.650954299</v>
      </c>
      <c r="AF110">
        <f>SAM_working3!AF110</f>
        <v>2197787.8691797401</v>
      </c>
      <c r="AG110">
        <f>SAM_working3!AG110</f>
        <v>9178151.9762184601</v>
      </c>
      <c r="AH110">
        <f>SAM_working3!AH110</f>
        <v>540026.37660815299</v>
      </c>
      <c r="AI110">
        <f>SAM_working3!AI110</f>
        <v>4230239.0025253501</v>
      </c>
      <c r="AJ110">
        <f>SAM_working3!AJ110</f>
        <v>33843702.925180003</v>
      </c>
      <c r="AK110">
        <f>SAM_working3!AK110</f>
        <v>593719.57712786505</v>
      </c>
      <c r="AL110">
        <f>SAM_working3!AL110</f>
        <v>190149.19263283</v>
      </c>
      <c r="AM110">
        <f>SAM_working3!AM110</f>
        <v>78172.994376210394</v>
      </c>
      <c r="AN110">
        <f>SAM_working3!AN110</f>
        <v>2980666.9380312199</v>
      </c>
      <c r="AO110">
        <f>SAM_working3!AO110</f>
        <v>904066.31242756499</v>
      </c>
      <c r="AP110">
        <f>SAM_working3!AP110</f>
        <v>435672.174625821</v>
      </c>
      <c r="AQ110">
        <f>SAM_working3!AQ110</f>
        <v>2325865.2768731201</v>
      </c>
      <c r="AR110">
        <f>SAM_working3!AR110</f>
        <v>1186548.4649072001</v>
      </c>
      <c r="AS110">
        <f>SAM_working3!AS110</f>
        <v>3856979.0763334101</v>
      </c>
      <c r="AT110">
        <f>SAM_working3!AT110</f>
        <v>63652358.783278599</v>
      </c>
      <c r="AU110">
        <f>SAM_working3!AU110</f>
        <v>267264.638022798</v>
      </c>
      <c r="AV110">
        <f>SAM_working3!AV110</f>
        <v>4346899.8787051197</v>
      </c>
      <c r="AW110">
        <f>SAM_working3!AW110</f>
        <v>5534880.2616534801</v>
      </c>
      <c r="AX110">
        <f>SAM_working3!AX110</f>
        <v>161873.910721283</v>
      </c>
      <c r="AY110">
        <f>SAM_working3!AY110</f>
        <v>614387.49236107303</v>
      </c>
      <c r="AZ110">
        <f>SAM_working3!AZ110</f>
        <v>3944959.7879351201</v>
      </c>
      <c r="BA110">
        <f>SAM_working3!BA110</f>
        <v>876897.81639892096</v>
      </c>
      <c r="BB110">
        <f>SAM_working3!BB110</f>
        <v>397176.28755558003</v>
      </c>
      <c r="BC110">
        <f>SAM_working3!BC110</f>
        <v>3150490.2027990702</v>
      </c>
      <c r="BD110">
        <f>SAM_working3!BD110</f>
        <v>3729774.61415315</v>
      </c>
      <c r="BE110">
        <f>SAM_working3!BE110</f>
        <v>1402675.43800685</v>
      </c>
      <c r="BF110">
        <f>SAM_working3!BF110</f>
        <v>20648902.716171101</v>
      </c>
      <c r="BG110">
        <f>SAM_working3!BG110</f>
        <v>4042818.5058133001</v>
      </c>
      <c r="BH110">
        <f>SAM_working3!BH110</f>
        <v>4172981.7851061798</v>
      </c>
      <c r="BI110">
        <f>SAM_working3!BI110</f>
        <v>3518699.8824245101</v>
      </c>
      <c r="BJ110">
        <f>SAM_working3!BJ110</f>
        <v>117546879.56264301</v>
      </c>
      <c r="BK110">
        <f>SAM_working3!BK110</f>
        <v>6162372.0004724497</v>
      </c>
      <c r="BL110">
        <f>SAM_working3!BL110</f>
        <v>3716940.7424238599</v>
      </c>
      <c r="BM110">
        <f>SAM_working3!BM110</f>
        <v>772018.55635782401</v>
      </c>
      <c r="BN110">
        <f>SAM_working3!BN110</f>
        <v>8308660.0500993105</v>
      </c>
      <c r="BO110">
        <f>SAM_working3!BO110</f>
        <v>3917804.3421634701</v>
      </c>
      <c r="BP110">
        <f>SAM_working3!BP110</f>
        <v>9982441.0442867503</v>
      </c>
      <c r="BQ110">
        <f>SAM_working3!BQ110</f>
        <v>31219121.901088301</v>
      </c>
      <c r="BR110">
        <f>SAM_working3!BR110</f>
        <v>8422316.1885992493</v>
      </c>
      <c r="BS110">
        <f>SAM_working3!BS110</f>
        <v>5104546.9815625502</v>
      </c>
      <c r="BT110">
        <f>SAM_working3!BT110</f>
        <v>495288.19248739397</v>
      </c>
      <c r="BU110">
        <f>SAM_working3!BU110</f>
        <v>6216002.95389097</v>
      </c>
      <c r="BV110">
        <f>SAM_working3!BV110</f>
        <v>0</v>
      </c>
      <c r="BW110">
        <f>SAM_working3!BW110</f>
        <v>0</v>
      </c>
      <c r="BX110">
        <f>SAM_working3!BX110</f>
        <v>1162666.1097546299</v>
      </c>
      <c r="BY110">
        <f>SAM_working3!BY110</f>
        <v>0</v>
      </c>
      <c r="BZ110">
        <f>SAM_working3!BZ110</f>
        <v>5360052.4140440403</v>
      </c>
      <c r="CA110">
        <f>SAM_working3!CA110</f>
        <v>51400.993225637802</v>
      </c>
      <c r="CB110">
        <f>SAM_working3!CB110</f>
        <v>3149751.5788403801</v>
      </c>
      <c r="CC110">
        <f>SAM_working3!CC110</f>
        <v>2592366.3157857298</v>
      </c>
      <c r="CD110">
        <f>SAM_working3!CD110</f>
        <v>10976128.7437918</v>
      </c>
      <c r="CE110">
        <f>SAM_working3!CE110</f>
        <v>41783735.636675902</v>
      </c>
      <c r="CF110">
        <f>SAM_working3!CF110</f>
        <v>10984029.202997399</v>
      </c>
      <c r="CG110">
        <f>SAM_working3!CG110</f>
        <v>235057.879433428</v>
      </c>
      <c r="CH110">
        <f>SAM_working3!CH110</f>
        <v>0</v>
      </c>
      <c r="CI110">
        <f>SAM_working3!CI110</f>
        <v>28799.514557012099</v>
      </c>
      <c r="CJ110">
        <f>SAM_working3!CJ110</f>
        <v>0</v>
      </c>
      <c r="CK110">
        <f>SAM_working3!CK110</f>
        <v>0</v>
      </c>
      <c r="CL110">
        <f>SAM_working3!CL110</f>
        <v>0</v>
      </c>
      <c r="CM110">
        <f>SAM_working3!CM110</f>
        <v>695156187048.30286</v>
      </c>
      <c r="CN110">
        <f>SAM_working3!CN110</f>
        <v>0</v>
      </c>
      <c r="CO110">
        <f>SAM_working3!CO110</f>
        <v>20638654.993450899</v>
      </c>
      <c r="CP110">
        <f>SAM_working3!CP110</f>
        <v>22261475.5935486</v>
      </c>
      <c r="CQ110">
        <f>SAM_working3!CQ110</f>
        <v>22981903.078720301</v>
      </c>
      <c r="CR110">
        <f>SAM_working3!CR110</f>
        <v>23983977.907170199</v>
      </c>
      <c r="CS110">
        <f>SAM_working3!CS110</f>
        <v>59121079.002451397</v>
      </c>
      <c r="CT110">
        <f>SAM_working3!CT110</f>
        <v>88254454.695611298</v>
      </c>
      <c r="CU110">
        <f>SAM_working3!CU110</f>
        <v>10686082974.907742</v>
      </c>
      <c r="CV110">
        <f>SAM_working3!CV110</f>
        <v>23787183692.222408</v>
      </c>
      <c r="CW110">
        <f>SAM_working3!CW110</f>
        <v>318361491934.05194</v>
      </c>
      <c r="CX110">
        <f>SAM_working3!CX110</f>
        <v>4358373.9741225801</v>
      </c>
      <c r="CY110">
        <f>SAM_working3!CY110</f>
        <v>107152832.838608</v>
      </c>
      <c r="CZ110">
        <f>SAM_working3!CZ110</f>
        <v>0</v>
      </c>
      <c r="DA110">
        <f>SAM_working3!DA110</f>
        <v>0</v>
      </c>
      <c r="DB110">
        <f>SAM_working3!DB110</f>
        <v>0</v>
      </c>
      <c r="DC110">
        <f>SAM_working3!DC110</f>
        <v>0</v>
      </c>
      <c r="DD110">
        <f>SAM_working3!DD110</f>
        <v>0</v>
      </c>
      <c r="DE110">
        <f>SAM_working3!DE110</f>
        <v>117434371178.64799</v>
      </c>
      <c r="DF110">
        <f>SAM_working3!DF110</f>
        <v>207219.43280131699</v>
      </c>
      <c r="DG110">
        <f>SAM_working3!DG110</f>
        <v>132495.856265107</v>
      </c>
      <c r="DH110">
        <f>SAM_working3!DH110</f>
        <v>91012020707.546234</v>
      </c>
      <c r="DI110">
        <f>SAM_working3!DI110</f>
        <v>1486806228.7413001</v>
      </c>
      <c r="DJ110">
        <f t="shared" si="1"/>
        <v>1258897916110.4421</v>
      </c>
    </row>
    <row r="111" spans="1:114">
      <c r="A111" t="s">
        <v>125</v>
      </c>
      <c r="B111">
        <f>SAM_working3!B111</f>
        <v>17539140.338444401</v>
      </c>
      <c r="C111">
        <f>SAM_working3!C111</f>
        <v>0</v>
      </c>
      <c r="D111">
        <f>SAM_working3!D111</f>
        <v>12286129.1108108</v>
      </c>
      <c r="E111">
        <f>SAM_working3!E111</f>
        <v>4836337.3192049796</v>
      </c>
      <c r="F111">
        <f>SAM_working3!F111</f>
        <v>20097903.176135801</v>
      </c>
      <c r="G111">
        <f>SAM_working3!G111</f>
        <v>7881.9665294579099</v>
      </c>
      <c r="H111">
        <f>SAM_working3!H111</f>
        <v>528.78547808478902</v>
      </c>
      <c r="I111">
        <f>SAM_working3!I111</f>
        <v>10408.877350863</v>
      </c>
      <c r="J111">
        <f>SAM_working3!J111</f>
        <v>9932574.1449612901</v>
      </c>
      <c r="K111">
        <f>SAM_working3!K111</f>
        <v>1336083.4378052901</v>
      </c>
      <c r="L111">
        <f>SAM_working3!L111</f>
        <v>125184.842476971</v>
      </c>
      <c r="M111">
        <f>SAM_working3!M111</f>
        <v>28177026.390949</v>
      </c>
      <c r="N111">
        <f>SAM_working3!N111</f>
        <v>35688469.380092502</v>
      </c>
      <c r="O111">
        <f>SAM_working3!O111</f>
        <v>228847264.249284</v>
      </c>
      <c r="P111">
        <f>SAM_working3!P111</f>
        <v>39564865.6681825</v>
      </c>
      <c r="Q111">
        <f>SAM_working3!Q111</f>
        <v>618793.24596314097</v>
      </c>
      <c r="R111">
        <f>SAM_working3!R111</f>
        <v>187442.503912385</v>
      </c>
      <c r="S111">
        <f>SAM_working3!S111</f>
        <v>330939.58954238502</v>
      </c>
      <c r="T111">
        <f>SAM_working3!T111</f>
        <v>84251.9779380564</v>
      </c>
      <c r="U111">
        <f>SAM_working3!U111</f>
        <v>1481287.41704257</v>
      </c>
      <c r="V111">
        <f>SAM_working3!V111</f>
        <v>1745322.0275746</v>
      </c>
      <c r="W111">
        <f>SAM_working3!W111</f>
        <v>651781.63251992106</v>
      </c>
      <c r="X111">
        <f>SAM_working3!X111</f>
        <v>179313287.90922499</v>
      </c>
      <c r="Y111">
        <f>SAM_working3!Y111</f>
        <v>27699358.574774001</v>
      </c>
      <c r="Z111">
        <f>SAM_working3!Z111</f>
        <v>2760389.3378759902</v>
      </c>
      <c r="AA111">
        <f>SAM_working3!AA111</f>
        <v>7029666.8603624003</v>
      </c>
      <c r="AB111">
        <f>SAM_working3!AB111</f>
        <v>5322363.2622227101</v>
      </c>
      <c r="AC111">
        <f>SAM_working3!AC111</f>
        <v>7757792.6120438101</v>
      </c>
      <c r="AD111">
        <f>SAM_working3!AD111</f>
        <v>4527423.7458398398</v>
      </c>
      <c r="AE111">
        <f>SAM_working3!AE111</f>
        <v>18701852.849535599</v>
      </c>
      <c r="AF111">
        <f>SAM_working3!AF111</f>
        <v>3745220.5917155799</v>
      </c>
      <c r="AG111">
        <f>SAM_working3!AG111</f>
        <v>18747000.186733801</v>
      </c>
      <c r="AH111">
        <f>SAM_working3!AH111</f>
        <v>960126.27121033799</v>
      </c>
      <c r="AI111">
        <f>SAM_working3!AI111</f>
        <v>4323831.3440062702</v>
      </c>
      <c r="AJ111">
        <f>SAM_working3!AJ111</f>
        <v>10990794.4255994</v>
      </c>
      <c r="AK111">
        <f>SAM_working3!AK111</f>
        <v>1132627.7353803799</v>
      </c>
      <c r="AL111">
        <f>SAM_working3!AL111</f>
        <v>48611.536919354803</v>
      </c>
      <c r="AM111">
        <f>SAM_working3!AM111</f>
        <v>93890.306808640104</v>
      </c>
      <c r="AN111">
        <f>SAM_working3!AN111</f>
        <v>813503.76445284404</v>
      </c>
      <c r="AO111">
        <f>SAM_working3!AO111</f>
        <v>119527.407090812</v>
      </c>
      <c r="AP111">
        <f>SAM_working3!AP111</f>
        <v>317775.07831021002</v>
      </c>
      <c r="AQ111">
        <f>SAM_working3!AQ111</f>
        <v>270889.74890262203</v>
      </c>
      <c r="AR111">
        <f>SAM_working3!AR111</f>
        <v>360144.07076951902</v>
      </c>
      <c r="AS111">
        <f>SAM_working3!AS111</f>
        <v>438772.22396003403</v>
      </c>
      <c r="AT111">
        <f>SAM_working3!AT111</f>
        <v>1628091.3852041301</v>
      </c>
      <c r="AU111">
        <f>SAM_working3!AU111</f>
        <v>329300.58645629702</v>
      </c>
      <c r="AV111">
        <f>SAM_working3!AV111</f>
        <v>338082.55896045797</v>
      </c>
      <c r="AW111">
        <f>SAM_working3!AW111</f>
        <v>3598550.6631423798</v>
      </c>
      <c r="AX111">
        <f>SAM_working3!AX111</f>
        <v>631975.47248657502</v>
      </c>
      <c r="AY111">
        <f>SAM_working3!AY111</f>
        <v>80513.655473368402</v>
      </c>
      <c r="AZ111">
        <f>SAM_working3!AZ111</f>
        <v>177774.26587231099</v>
      </c>
      <c r="BA111">
        <f>SAM_working3!BA111</f>
        <v>233186.754183688</v>
      </c>
      <c r="BB111">
        <f>SAM_working3!BB111</f>
        <v>655876.85110888002</v>
      </c>
      <c r="BC111">
        <f>SAM_working3!BC111</f>
        <v>7130428.9131179601</v>
      </c>
      <c r="BD111">
        <f>SAM_working3!BD111</f>
        <v>2853510.8558563399</v>
      </c>
      <c r="BE111">
        <f>SAM_working3!BE111</f>
        <v>1498593.19906237</v>
      </c>
      <c r="BF111">
        <f>SAM_working3!BF111</f>
        <v>1987822.12475305</v>
      </c>
      <c r="BG111">
        <f>SAM_working3!BG111</f>
        <v>1065101.83810195</v>
      </c>
      <c r="BH111">
        <f>SAM_working3!BH111</f>
        <v>1965539.5557200499</v>
      </c>
      <c r="BI111">
        <f>SAM_working3!BI111</f>
        <v>239384.04095007299</v>
      </c>
      <c r="BJ111">
        <f>SAM_working3!BJ111</f>
        <v>714601.36308616598</v>
      </c>
      <c r="BK111">
        <f>SAM_working3!BK111</f>
        <v>260491.86282696199</v>
      </c>
      <c r="BL111">
        <f>SAM_working3!BL111</f>
        <v>133875.39044737801</v>
      </c>
      <c r="BM111">
        <f>SAM_working3!BM111</f>
        <v>160415.98106082299</v>
      </c>
      <c r="BN111">
        <f>SAM_working3!BN111</f>
        <v>2917724.67352285</v>
      </c>
      <c r="BO111">
        <f>SAM_working3!BO111</f>
        <v>2812814.2345785899</v>
      </c>
      <c r="BP111">
        <f>SAM_working3!BP111</f>
        <v>313070.79144893098</v>
      </c>
      <c r="BQ111">
        <f>SAM_working3!BQ111</f>
        <v>9752488.7983824201</v>
      </c>
      <c r="BR111">
        <f>SAM_working3!BR111</f>
        <v>726192.100138671</v>
      </c>
      <c r="BS111">
        <f>SAM_working3!BS111</f>
        <v>8003399.8168992903</v>
      </c>
      <c r="BT111">
        <f>SAM_working3!BT111</f>
        <v>874201.71139033197</v>
      </c>
      <c r="BU111">
        <f>SAM_working3!BU111</f>
        <v>2051864.2711103701</v>
      </c>
      <c r="BV111">
        <f>SAM_working3!BV111</f>
        <v>6729810.7443363098</v>
      </c>
      <c r="BW111">
        <f>SAM_working3!BW111</f>
        <v>3971209.5582689098</v>
      </c>
      <c r="BX111">
        <f>SAM_working3!BX111</f>
        <v>1060459.62803953</v>
      </c>
      <c r="BY111">
        <f>SAM_working3!BY111</f>
        <v>3125668.35032321</v>
      </c>
      <c r="BZ111">
        <f>SAM_working3!BZ111</f>
        <v>470871.583827266</v>
      </c>
      <c r="CA111">
        <f>SAM_working3!CA111</f>
        <v>47911.498805782103</v>
      </c>
      <c r="CB111">
        <f>SAM_working3!CB111</f>
        <v>1527868.85554408</v>
      </c>
      <c r="CC111">
        <f>SAM_working3!CC111</f>
        <v>1015621.30325854</v>
      </c>
      <c r="CD111">
        <f>SAM_working3!CD111</f>
        <v>13926708.4857223</v>
      </c>
      <c r="CE111">
        <f>SAM_working3!CE111</f>
        <v>2973404.95113324</v>
      </c>
      <c r="CF111">
        <f>SAM_working3!CF111</f>
        <v>1273262.42710045</v>
      </c>
      <c r="CG111">
        <f>SAM_working3!CG111</f>
        <v>1018704.7353128</v>
      </c>
      <c r="CH111">
        <f>SAM_working3!CH111</f>
        <v>0</v>
      </c>
      <c r="CI111">
        <f>SAM_working3!CI111</f>
        <v>39428014.989806697</v>
      </c>
      <c r="CJ111">
        <f>SAM_working3!CJ111</f>
        <v>0</v>
      </c>
      <c r="CK111">
        <f>SAM_working3!CK111</f>
        <v>0</v>
      </c>
      <c r="CL111">
        <f>SAM_working3!CL111</f>
        <v>0</v>
      </c>
      <c r="CM111">
        <f>SAM_working3!CM111</f>
        <v>0</v>
      </c>
      <c r="CN111">
        <f>SAM_working3!CN111</f>
        <v>0</v>
      </c>
      <c r="CO111">
        <f>SAM_working3!CO111</f>
        <v>14445796.0801777</v>
      </c>
      <c r="CP111">
        <f>SAM_working3!CP111</f>
        <v>15813293.748931101</v>
      </c>
      <c r="CQ111">
        <f>SAM_working3!CQ111</f>
        <v>12815537.241869099</v>
      </c>
      <c r="CR111">
        <f>SAM_working3!CR111</f>
        <v>15283348.366869999</v>
      </c>
      <c r="CS111">
        <f>SAM_working3!CS111</f>
        <v>36434544.903357901</v>
      </c>
      <c r="CT111">
        <f>SAM_working3!CT111</f>
        <v>46195108.477516897</v>
      </c>
      <c r="CU111">
        <f>SAM_working3!CU111</f>
        <v>76760518.769217804</v>
      </c>
      <c r="CV111">
        <f>SAM_working3!CV111</f>
        <v>59412913.289179496</v>
      </c>
      <c r="CW111">
        <f>SAM_working3!CW111</f>
        <v>119866528.819002</v>
      </c>
      <c r="CX111">
        <f>SAM_working3!CX111</f>
        <v>1324813.6782209701</v>
      </c>
      <c r="CY111">
        <f>SAM_working3!CY111</f>
        <v>8061069.5920140799</v>
      </c>
      <c r="CZ111">
        <f>SAM_working3!CZ111</f>
        <v>663916.26053582702</v>
      </c>
      <c r="DA111">
        <f>SAM_working3!DA111</f>
        <v>22270571.183682799</v>
      </c>
      <c r="DB111">
        <f>SAM_working3!DB111</f>
        <v>5964762.9915869096</v>
      </c>
      <c r="DC111">
        <f>SAM_working3!DC111</f>
        <v>9802965.0215780996</v>
      </c>
      <c r="DD111">
        <f>SAM_working3!DD111</f>
        <v>1922858.0850661399</v>
      </c>
      <c r="DE111">
        <f>SAM_working3!DE111</f>
        <v>0</v>
      </c>
      <c r="DF111">
        <f>SAM_working3!DF111</f>
        <v>6161804281.0067377</v>
      </c>
      <c r="DG111">
        <f>SAM_working3!DG111</f>
        <v>2329982.9882343998</v>
      </c>
      <c r="DH111">
        <f>SAM_working3!DH111</f>
        <v>523774964.97522998</v>
      </c>
      <c r="DI111">
        <f>SAM_working3!DI111</f>
        <v>1019261504.3471299</v>
      </c>
      <c r="DJ111">
        <f t="shared" si="1"/>
        <v>8982938136.5788994</v>
      </c>
    </row>
    <row r="112" spans="1:114">
      <c r="A112" t="s">
        <v>126</v>
      </c>
      <c r="B112">
        <f>SAM_working3!B112</f>
        <v>498519653.46661699</v>
      </c>
      <c r="C112">
        <f>SAM_working3!C112</f>
        <v>0</v>
      </c>
      <c r="D112">
        <f>SAM_working3!D112</f>
        <v>705480678.83424199</v>
      </c>
      <c r="E112">
        <f>SAM_working3!E112</f>
        <v>629880523.08252001</v>
      </c>
      <c r="F112">
        <f>SAM_working3!F112</f>
        <v>880937236.40550303</v>
      </c>
      <c r="G112">
        <f>SAM_working3!G112</f>
        <v>7402836.5247651003</v>
      </c>
      <c r="H112">
        <f>SAM_working3!H112</f>
        <v>485388.140081827</v>
      </c>
      <c r="I112">
        <f>SAM_working3!I112</f>
        <v>2318036.67284108</v>
      </c>
      <c r="J112">
        <f>SAM_working3!J112</f>
        <v>786192762.75312996</v>
      </c>
      <c r="K112">
        <f>SAM_working3!K112</f>
        <v>80917733.787643507</v>
      </c>
      <c r="L112">
        <f>SAM_working3!L112</f>
        <v>73849276.9882157</v>
      </c>
      <c r="M112">
        <f>SAM_working3!M112</f>
        <v>2400469090.6024699</v>
      </c>
      <c r="N112">
        <f>SAM_working3!N112</f>
        <v>11479097692.7218</v>
      </c>
      <c r="O112">
        <f>SAM_working3!O112</f>
        <v>6945764744.5648098</v>
      </c>
      <c r="P112">
        <f>SAM_working3!P112</f>
        <v>2835043127.7283702</v>
      </c>
      <c r="Q112">
        <f>SAM_working3!Q112</f>
        <v>221039522.55609101</v>
      </c>
      <c r="R112">
        <f>SAM_working3!R112</f>
        <v>269143383.41947901</v>
      </c>
      <c r="S112">
        <f>SAM_working3!S112</f>
        <v>376482031.33345902</v>
      </c>
      <c r="T112">
        <f>SAM_working3!T112</f>
        <v>46564014.876637302</v>
      </c>
      <c r="U112">
        <f>SAM_working3!U112</f>
        <v>720092949.40131199</v>
      </c>
      <c r="V112">
        <f>SAM_working3!V112</f>
        <v>841743655.19968998</v>
      </c>
      <c r="W112">
        <f>SAM_working3!W112</f>
        <v>589937272.59310198</v>
      </c>
      <c r="X112">
        <f>SAM_working3!X112</f>
        <v>21655472871.5979</v>
      </c>
      <c r="Y112">
        <f>SAM_working3!Y112</f>
        <v>5717255895.5912104</v>
      </c>
      <c r="Z112">
        <f>SAM_working3!Z112</f>
        <v>2306540521.3935099</v>
      </c>
      <c r="AA112">
        <f>SAM_working3!AA112</f>
        <v>744227619.19635904</v>
      </c>
      <c r="AB112">
        <f>SAM_working3!AB112</f>
        <v>2421603909.1161299</v>
      </c>
      <c r="AC112">
        <f>SAM_working3!AC112</f>
        <v>4376689189.0390997</v>
      </c>
      <c r="AD112">
        <f>SAM_working3!AD112</f>
        <v>2923927604.6395001</v>
      </c>
      <c r="AE112">
        <f>SAM_working3!AE112</f>
        <v>21322586430.875801</v>
      </c>
      <c r="AF112">
        <f>SAM_working3!AF112</f>
        <v>2285161467.41259</v>
      </c>
      <c r="AG112">
        <f>SAM_working3!AG112</f>
        <v>15194018982.481001</v>
      </c>
      <c r="AH112">
        <f>SAM_working3!AH112</f>
        <v>655043212.84829104</v>
      </c>
      <c r="AI112">
        <f>SAM_working3!AI112</f>
        <v>2134247566.16575</v>
      </c>
      <c r="AJ112">
        <f>SAM_working3!AJ112</f>
        <v>9462676430.7748108</v>
      </c>
      <c r="AK112">
        <f>SAM_working3!AK112</f>
        <v>407112373.031344</v>
      </c>
      <c r="AL112">
        <f>SAM_working3!AL112</f>
        <v>30431674.185920998</v>
      </c>
      <c r="AM112">
        <f>SAM_working3!AM112</f>
        <v>67497066.979762793</v>
      </c>
      <c r="AN112">
        <f>SAM_working3!AN112</f>
        <v>434645976.04382598</v>
      </c>
      <c r="AO112">
        <f>SAM_working3!AO112</f>
        <v>158732070.17295399</v>
      </c>
      <c r="AP112">
        <f>SAM_working3!AP112</f>
        <v>82846994.5925363</v>
      </c>
      <c r="AQ112">
        <f>SAM_working3!AQ112</f>
        <v>303580544.77094001</v>
      </c>
      <c r="AR112">
        <f>SAM_working3!AR112</f>
        <v>239169710.91698301</v>
      </c>
      <c r="AS112">
        <f>SAM_working3!AS112</f>
        <v>431095149.84135097</v>
      </c>
      <c r="AT112">
        <f>SAM_working3!AT112</f>
        <v>3083729463.8979502</v>
      </c>
      <c r="AU112">
        <f>SAM_working3!AU112</f>
        <v>92490661.893389493</v>
      </c>
      <c r="AV112">
        <f>SAM_working3!AV112</f>
        <v>325852491.61613703</v>
      </c>
      <c r="AW112">
        <f>SAM_working3!AW112</f>
        <v>1326659648.0030601</v>
      </c>
      <c r="AX112">
        <f>SAM_working3!AX112</f>
        <v>529856768.96059501</v>
      </c>
      <c r="AY112">
        <f>SAM_working3!AY112</f>
        <v>89969196.2556528</v>
      </c>
      <c r="AZ112">
        <f>SAM_working3!AZ112</f>
        <v>270257933.06763601</v>
      </c>
      <c r="BA112">
        <f>SAM_working3!BA112</f>
        <v>95465476.8099567</v>
      </c>
      <c r="BB112">
        <f>SAM_working3!BB112</f>
        <v>278250780.70233601</v>
      </c>
      <c r="BC112">
        <f>SAM_working3!BC112</f>
        <v>956867420.70463502</v>
      </c>
      <c r="BD112">
        <f>SAM_working3!BD112</f>
        <v>2107630791.47562</v>
      </c>
      <c r="BE112">
        <f>SAM_working3!BE112</f>
        <v>916425108.52758503</v>
      </c>
      <c r="BF112">
        <f>SAM_working3!BF112</f>
        <v>2383359117.9935598</v>
      </c>
      <c r="BG112">
        <f>SAM_working3!BG112</f>
        <v>1276282941.6675401</v>
      </c>
      <c r="BH112">
        <f>SAM_working3!BH112</f>
        <v>2297870937.62464</v>
      </c>
      <c r="BI112">
        <f>SAM_working3!BI112</f>
        <v>659739151.13106799</v>
      </c>
      <c r="BJ112">
        <f>SAM_working3!BJ112</f>
        <v>6728083721.5445299</v>
      </c>
      <c r="BK112">
        <f>SAM_working3!BK112</f>
        <v>771917911.84992397</v>
      </c>
      <c r="BL112">
        <f>SAM_working3!BL112</f>
        <v>5373802010.1716805</v>
      </c>
      <c r="BM112">
        <f>SAM_working3!BM112</f>
        <v>367623227.19654697</v>
      </c>
      <c r="BN112">
        <f>SAM_working3!BN112</f>
        <v>6295919861.69242</v>
      </c>
      <c r="BO112">
        <f>SAM_working3!BO112</f>
        <v>740272875.99182498</v>
      </c>
      <c r="BP112">
        <f>SAM_working3!BP112</f>
        <v>906438595.01438606</v>
      </c>
      <c r="BQ112">
        <f>SAM_working3!BQ112</f>
        <v>11274131165.3484</v>
      </c>
      <c r="BR112">
        <f>SAM_working3!BR112</f>
        <v>1289562398.15694</v>
      </c>
      <c r="BS112">
        <f>SAM_working3!BS112</f>
        <v>2881264902.4887099</v>
      </c>
      <c r="BT112">
        <f>SAM_working3!BT112</f>
        <v>620233016.63470399</v>
      </c>
      <c r="BU112">
        <f>SAM_working3!BU112</f>
        <v>988667210.14184499</v>
      </c>
      <c r="BV112">
        <f>SAM_working3!BV112</f>
        <v>3162821282.1901999</v>
      </c>
      <c r="BW112">
        <f>SAM_working3!BW112</f>
        <v>2875720799.4040799</v>
      </c>
      <c r="BX112">
        <f>SAM_working3!BX112</f>
        <v>521481164.36403</v>
      </c>
      <c r="BY112">
        <f>SAM_working3!BY112</f>
        <v>1584157510.5709701</v>
      </c>
      <c r="BZ112">
        <f>SAM_working3!BZ112</f>
        <v>908650224.64582705</v>
      </c>
      <c r="CA112">
        <f>SAM_working3!CA112</f>
        <v>49145895.647661701</v>
      </c>
      <c r="CB112">
        <f>SAM_working3!CB112</f>
        <v>605790666.95065296</v>
      </c>
      <c r="CC112">
        <f>SAM_working3!CC112</f>
        <v>579768648.45917201</v>
      </c>
      <c r="CD112">
        <f>SAM_working3!CD112</f>
        <v>3788224423.5357499</v>
      </c>
      <c r="CE112">
        <f>SAM_working3!CE112</f>
        <v>4022301042.6313801</v>
      </c>
      <c r="CF112">
        <f>SAM_working3!CF112</f>
        <v>1112915551.0982101</v>
      </c>
      <c r="CG112">
        <f>SAM_working3!CG112</f>
        <v>730726008.54504395</v>
      </c>
      <c r="CH112">
        <f>SAM_working3!CH112</f>
        <v>0</v>
      </c>
      <c r="CI112">
        <f>SAM_working3!CI112</f>
        <v>3778332064.1923199</v>
      </c>
      <c r="CJ112">
        <f>SAM_working3!CJ112</f>
        <v>0</v>
      </c>
      <c r="CK112">
        <f>SAM_working3!CK112</f>
        <v>4374623792.0031605</v>
      </c>
      <c r="CL112">
        <f>SAM_working3!CL112</f>
        <v>0</v>
      </c>
      <c r="CM112">
        <f>SAM_working3!CM112</f>
        <v>4495791866.5565701</v>
      </c>
      <c r="CN112">
        <f>SAM_working3!CN112</f>
        <v>0</v>
      </c>
      <c r="CO112">
        <f>SAM_working3!CO112</f>
        <v>3729918328.926815</v>
      </c>
      <c r="CP112">
        <f>SAM_working3!CP112</f>
        <v>5237453591.4983196</v>
      </c>
      <c r="CQ112">
        <f>SAM_working3!CQ112</f>
        <v>3958970355.0214081</v>
      </c>
      <c r="CR112">
        <f>SAM_working3!CR112</f>
        <v>4739980784.7846937</v>
      </c>
      <c r="CS112">
        <f>SAM_working3!CS112</f>
        <v>11585031303.00816</v>
      </c>
      <c r="CT112">
        <f>SAM_working3!CT112</f>
        <v>15183888863.63283</v>
      </c>
      <c r="CU112">
        <f>SAM_working3!CU112</f>
        <v>27005133394.653923</v>
      </c>
      <c r="CV112">
        <f>SAM_working3!CV112</f>
        <v>20275841408.305626</v>
      </c>
      <c r="CW112">
        <f>SAM_working3!CW112</f>
        <v>59784289506.207138</v>
      </c>
      <c r="CX112">
        <f>SAM_working3!CX112</f>
        <v>13690226749.19512</v>
      </c>
      <c r="CY112">
        <f>SAM_working3!CY112</f>
        <v>11302366726.250799</v>
      </c>
      <c r="CZ112">
        <f>SAM_working3!CZ112</f>
        <v>2999165242.0063901</v>
      </c>
      <c r="DA112">
        <f>SAM_working3!DA112</f>
        <v>5576524676.3385897</v>
      </c>
      <c r="DB112">
        <f>SAM_working3!DB112</f>
        <v>1380491979.8438599</v>
      </c>
      <c r="DC112">
        <f>SAM_working3!DC112</f>
        <v>4057455977.4339299</v>
      </c>
      <c r="DD112">
        <f>SAM_working3!DD112</f>
        <v>2181120842.5318098</v>
      </c>
      <c r="DE112">
        <f>SAM_working3!DE112</f>
        <v>2273419822.2455602</v>
      </c>
      <c r="DF112">
        <f>SAM_working3!DF112</f>
        <v>81061836764.10965</v>
      </c>
      <c r="DG112">
        <f>SAM_working3!DG112</f>
        <v>1748788684.84252</v>
      </c>
      <c r="DH112">
        <f>SAM_working3!DH112</f>
        <v>0</v>
      </c>
      <c r="DI112">
        <f>SAM_working3!DI112</f>
        <v>0</v>
      </c>
      <c r="DJ112">
        <f t="shared" si="1"/>
        <v>489036905601.51575</v>
      </c>
    </row>
    <row r="113" spans="1:115" s="33" customFormat="1">
      <c r="A113" s="33" t="s">
        <v>128</v>
      </c>
      <c r="B113" s="33">
        <f>SAM_working3!B113</f>
        <v>1335568281.4178801</v>
      </c>
      <c r="C113" s="33">
        <f>SAM_working3!C113</f>
        <v>1991877.4534749649</v>
      </c>
      <c r="D113" s="33">
        <f>SAM_working3!D113+B125-B119+100-C119+100</f>
        <v>1627752346.2050924</v>
      </c>
      <c r="E113" s="33">
        <f>SAM_working3!E113+C125-B120+100-C120+100</f>
        <v>1312976450.1556652</v>
      </c>
      <c r="F113" s="33">
        <f>SAM_working3!F113</f>
        <v>3557362310.9393802</v>
      </c>
      <c r="G113" s="33">
        <f>SAM_working3!G113</f>
        <v>1304828.0248652899</v>
      </c>
      <c r="H113" s="33">
        <f>SAM_working3!H113</f>
        <v>523416.61331960099</v>
      </c>
      <c r="I113" s="33">
        <f>SAM_working3!I113</f>
        <v>4952957.6312201396</v>
      </c>
      <c r="J113" s="33">
        <f>SAM_working3!J113</f>
        <v>1665281072.01509</v>
      </c>
      <c r="K113" s="33">
        <f>SAM_working3!K113</f>
        <v>367959758.35441202</v>
      </c>
      <c r="L113" s="33">
        <f>SAM_working3!L113</f>
        <v>155128058.31389499</v>
      </c>
      <c r="M113" s="33">
        <f>SAM_working3!M113</f>
        <v>8454297223.0392199</v>
      </c>
      <c r="N113" s="33">
        <f>SAM_working3!N113</f>
        <v>27220450566.425701</v>
      </c>
      <c r="O113" s="33">
        <f>SAM_working3!O113</f>
        <v>25311225626.874298</v>
      </c>
      <c r="P113" s="33">
        <f>SAM_working3!P113</f>
        <v>4282035555.8994298</v>
      </c>
      <c r="Q113" s="33">
        <f>SAM_working3!Q113</f>
        <v>503514510.82314599</v>
      </c>
      <c r="R113" s="33">
        <f>SAM_working3!R113</f>
        <v>527788546.79309201</v>
      </c>
      <c r="S113" s="33">
        <f>SAM_working3!S113</f>
        <v>626341321.95241594</v>
      </c>
      <c r="T113" s="33">
        <f>SAM_working3!T113</f>
        <v>91024193.383060098</v>
      </c>
      <c r="U113" s="33">
        <f>SAM_working3!U113</f>
        <v>1966839560.1756301</v>
      </c>
      <c r="V113" s="33">
        <f>SAM_working3!V113</f>
        <v>3322054488.6564102</v>
      </c>
      <c r="W113" s="33">
        <f>SAM_working3!W113</f>
        <v>1371268560.5689399</v>
      </c>
      <c r="X113" s="33">
        <f>SAM_working3!X113</f>
        <v>34195162681.446098</v>
      </c>
      <c r="Y113" s="33">
        <f>SAM_working3!Y113</f>
        <v>12619961199.1721</v>
      </c>
      <c r="Z113" s="33">
        <f>SAM_working3!Z113</f>
        <v>4989330271.7619104</v>
      </c>
      <c r="AA113" s="33">
        <f>SAM_working3!AA113</f>
        <v>2625110672.34831</v>
      </c>
      <c r="AB113" s="33">
        <f>SAM_working3!AB113</f>
        <v>2748447918.28897</v>
      </c>
      <c r="AC113" s="33">
        <f>SAM_working3!AC113</f>
        <v>9019755428.4282207</v>
      </c>
      <c r="AD113" s="33">
        <f>SAM_working3!AD113</f>
        <v>5056380130.93783</v>
      </c>
      <c r="AE113" s="33">
        <f>SAM_working3!AE113</f>
        <v>25729465027.768902</v>
      </c>
      <c r="AF113" s="33">
        <f>SAM_working3!AF113</f>
        <v>4023365237.4816098</v>
      </c>
      <c r="AG113" s="33">
        <f>SAM_working3!AG113</f>
        <v>26585708892.3489</v>
      </c>
      <c r="AH113" s="33">
        <f>SAM_working3!AH113</f>
        <v>1585926315.1057701</v>
      </c>
      <c r="AI113" s="33">
        <f>SAM_working3!AI113</f>
        <v>4042409485.6908498</v>
      </c>
      <c r="AJ113" s="33">
        <f>SAM_working3!AJ113+B121</f>
        <v>15967681637.55792</v>
      </c>
      <c r="AK113" s="33">
        <f>SAM_working3!AK113</f>
        <v>813580007.30271697</v>
      </c>
      <c r="AL113" s="33">
        <f>SAM_working3!AL113</f>
        <v>65696235.709530897</v>
      </c>
      <c r="AM113" s="33">
        <f>SAM_working3!AM113</f>
        <v>186190791.14774501</v>
      </c>
      <c r="AN113" s="33">
        <f>SAM_working3!AN113+C121</f>
        <v>1032349286.7481155</v>
      </c>
      <c r="AO113" s="33">
        <f>SAM_working3!AO113</f>
        <v>375980457.81836802</v>
      </c>
      <c r="AP113" s="33">
        <f>SAM_working3!AP113</f>
        <v>281854447.32671201</v>
      </c>
      <c r="AQ113" s="33">
        <f>SAM_working3!AQ113</f>
        <v>604722808.80730796</v>
      </c>
      <c r="AR113" s="33">
        <f>SAM_working3!AR113</f>
        <v>572504445.70039904</v>
      </c>
      <c r="AS113" s="33">
        <f>SAM_working3!AS113</f>
        <v>735376370.64042902</v>
      </c>
      <c r="AT113" s="33">
        <f>SAM_working3!AT113</f>
        <v>1170180888.97914</v>
      </c>
      <c r="AU113" s="33">
        <f>SAM_working3!AU113</f>
        <v>346899128.58323401</v>
      </c>
      <c r="AV113" s="33">
        <f>SAM_working3!AV113</f>
        <v>514033249.45528698</v>
      </c>
      <c r="AW113" s="33">
        <f>SAM_working3!AW113</f>
        <v>3219039177.3282399</v>
      </c>
      <c r="AX113" s="33">
        <f>SAM_working3!AX113</f>
        <v>1991513600.7636199</v>
      </c>
      <c r="AY113" s="33">
        <f>SAM_working3!AY113</f>
        <v>273116940.043369</v>
      </c>
      <c r="AZ113" s="33">
        <f>SAM_working3!AZ113</f>
        <v>318783387.07926899</v>
      </c>
      <c r="BA113" s="33">
        <f>SAM_working3!BA113</f>
        <v>158257895.05613199</v>
      </c>
      <c r="BB113" s="33">
        <f>SAM_working3!BB113</f>
        <v>872877417.14184105</v>
      </c>
      <c r="BC113" s="33">
        <f>SAM_working3!BC113</f>
        <v>1846765033.3724401</v>
      </c>
      <c r="BD113" s="33">
        <f>SAM_working3!BD113</f>
        <v>1920119341.5977199</v>
      </c>
      <c r="BE113" s="33">
        <f>SAM_working3!BE113</f>
        <v>2157465501.5020399</v>
      </c>
      <c r="BF113" s="33">
        <f>SAM_working3!BF113</f>
        <v>3730676867.8340001</v>
      </c>
      <c r="BG113" s="33">
        <f>SAM_working3!BG113</f>
        <v>2588651774.2719302</v>
      </c>
      <c r="BH113" s="33">
        <f>SAM_working3!BH113</f>
        <v>4056007859.0402002</v>
      </c>
      <c r="BI113" s="33">
        <f>SAM_working3!BI113</f>
        <v>1743495351.7123699</v>
      </c>
      <c r="BJ113" s="33">
        <f>SAM_working3!BJ113</f>
        <v>6350202113.8578501</v>
      </c>
      <c r="BK113" s="33">
        <f>SAM_working3!BK113</f>
        <v>2856817655.5988402</v>
      </c>
      <c r="BL113" s="33">
        <f>SAM_working3!BL113</f>
        <v>13891805093.2061</v>
      </c>
      <c r="BM113" s="33">
        <f>SAM_working3!BM113</f>
        <v>2778834790.4414902</v>
      </c>
      <c r="BN113" s="33">
        <f>SAM_working3!BN113</f>
        <v>32063218360.970299</v>
      </c>
      <c r="BO113" s="33">
        <f>SAM_working3!BO113</f>
        <v>2037524289.9721701</v>
      </c>
      <c r="BP113" s="33">
        <f>SAM_working3!BP113</f>
        <v>2821550154.14045</v>
      </c>
      <c r="BQ113" s="33">
        <f>SAM_working3!BQ113</f>
        <v>18397725691.475399</v>
      </c>
      <c r="BR113" s="33">
        <f>SAM_working3!BR113</f>
        <v>2422561970.6740999</v>
      </c>
      <c r="BS113" s="33">
        <f>SAM_working3!BS113</f>
        <v>6473351651.2605801</v>
      </c>
      <c r="BT113" s="33">
        <f>SAM_working3!BT113</f>
        <v>1469146677.3559501</v>
      </c>
      <c r="BU113" s="33">
        <f>SAM_working3!BU113</f>
        <v>2311784839.2948999</v>
      </c>
      <c r="BV113" s="33">
        <f>SAM_working3!BV113</f>
        <v>8701261581.4938107</v>
      </c>
      <c r="BW113" s="33">
        <f>SAM_working3!BW113</f>
        <v>6908601224.3064003</v>
      </c>
      <c r="BX113" s="33">
        <f>SAM_working3!BX113</f>
        <v>1641177772.0286601</v>
      </c>
      <c r="BY113" s="33">
        <f>SAM_working3!BY113</f>
        <v>4583511576.4310703</v>
      </c>
      <c r="BZ113" s="33">
        <f>SAM_working3!BZ113</f>
        <v>2961084826.9300299</v>
      </c>
      <c r="CA113" s="33">
        <f>SAM_working3!CA113</f>
        <v>146114168.71500799</v>
      </c>
      <c r="CB113" s="33">
        <f>SAM_working3!CB113</f>
        <v>1517869812.5264599</v>
      </c>
      <c r="CC113" s="33">
        <f>SAM_working3!CC113</f>
        <v>1851494724.71506</v>
      </c>
      <c r="CD113" s="33">
        <f>SAM_working3!CD113</f>
        <v>13671703891.014</v>
      </c>
      <c r="CE113" s="33">
        <f>SAM_working3!CE113</f>
        <v>4171178943.7458</v>
      </c>
      <c r="CF113" s="33">
        <f>SAM_working3!CF113</f>
        <v>1760003385.56651</v>
      </c>
      <c r="CG113" s="33">
        <f>SAM_working3!CG113</f>
        <v>2142990241.4050701</v>
      </c>
      <c r="CH113" s="33">
        <f>SAM_working3!CH113</f>
        <v>0</v>
      </c>
      <c r="CI113" s="33">
        <f>SAM_working3!CI113</f>
        <v>11582204445.7209</v>
      </c>
      <c r="CJ113" s="33">
        <f>SAM_working3!CJ113</f>
        <v>0</v>
      </c>
      <c r="CK113" s="33">
        <f>SAM_working3!CK113</f>
        <v>8813885412.3132305</v>
      </c>
      <c r="CL113" s="33">
        <f>SAM_working3!CL113</f>
        <v>0</v>
      </c>
      <c r="CM113" s="33">
        <f>SAM_working3!CM113</f>
        <v>-3876567494.5690899</v>
      </c>
      <c r="CN113" s="33">
        <f>SAM_working3!CN113</f>
        <v>0</v>
      </c>
      <c r="CO113" s="33">
        <f>SAM_working3!CO113</f>
        <v>12511860494.900101</v>
      </c>
      <c r="CP113" s="33">
        <f>SAM_working3!CP113</f>
        <v>16079008098.8391</v>
      </c>
      <c r="CQ113" s="33">
        <f>SAM_working3!CQ113</f>
        <v>13037323047.973</v>
      </c>
      <c r="CR113" s="33">
        <f>SAM_working3!CR113</f>
        <v>14005128959.9806</v>
      </c>
      <c r="CS113" s="33">
        <f>SAM_working3!CS113</f>
        <v>35003186632.546501</v>
      </c>
      <c r="CT113" s="33">
        <f>SAM_working3!CT113</f>
        <v>46346966039.918999</v>
      </c>
      <c r="CU113" s="33">
        <f>SAM_working3!CU113</f>
        <v>75973585431.4375</v>
      </c>
      <c r="CV113" s="33">
        <f>SAM_working3!CV113</f>
        <v>57974896026.452499</v>
      </c>
      <c r="CW113" s="33">
        <f>SAM_working3!CW113</f>
        <v>144807571369.54999</v>
      </c>
      <c r="CX113" s="33">
        <f>SAM_working3!CX113</f>
        <v>828151462.46749997</v>
      </c>
      <c r="CY113" s="33">
        <f>SAM_working3!CY113</f>
        <v>11428235513.6234</v>
      </c>
      <c r="CZ113" s="33">
        <f>SAM_working3!CZ113</f>
        <v>1475637196.2393999</v>
      </c>
      <c r="DA113" s="33">
        <f>SAM_working3!DA113</f>
        <v>16342088439.0723</v>
      </c>
      <c r="DB113" s="33">
        <f>SAM_working3!DB113</f>
        <v>4815468822.3667803</v>
      </c>
      <c r="DC113" s="33">
        <f>SAM_working3!DC113</f>
        <v>12840644324.263399</v>
      </c>
      <c r="DD113" s="33">
        <f>SAM_working3!DD113</f>
        <v>3348051103.13872</v>
      </c>
      <c r="DE113" s="33">
        <f>SAM_working3!DE113</f>
        <v>0</v>
      </c>
      <c r="DF113" s="33">
        <f>SAM_working3!DF113</f>
        <v>295831782017.16901</v>
      </c>
      <c r="DG113" s="33">
        <f>SAM_working3!DG113</f>
        <v>2929698422.3038402</v>
      </c>
      <c r="DH113" s="33">
        <f>SAM_working3!DH113</f>
        <v>0</v>
      </c>
      <c r="DI113" s="34">
        <f>SAM_working3!DI113</f>
        <v>0</v>
      </c>
      <c r="DJ113" s="33">
        <f t="shared" si="1"/>
        <v>1190502805877.8491</v>
      </c>
    </row>
    <row r="114" spans="1:115">
      <c r="A114" t="s">
        <v>258</v>
      </c>
      <c r="B114">
        <f>SUM(B2:B113)</f>
        <v>19263875456.186958</v>
      </c>
      <c r="C114">
        <f t="shared" ref="C114:BN114" si="2">SUM(C2:C113)</f>
        <v>22582304</v>
      </c>
      <c r="D114">
        <f t="shared" si="2"/>
        <v>14109892735.069881</v>
      </c>
      <c r="E114">
        <f t="shared" si="2"/>
        <v>17222593846.115261</v>
      </c>
      <c r="F114">
        <f t="shared" si="2"/>
        <v>17956509913.876839</v>
      </c>
      <c r="G114">
        <f t="shared" si="2"/>
        <v>806638561.04971993</v>
      </c>
      <c r="H114">
        <f t="shared" si="2"/>
        <v>317108053.39087194</v>
      </c>
      <c r="I114">
        <f t="shared" si="2"/>
        <v>14764520906.606392</v>
      </c>
      <c r="J114">
        <f t="shared" si="2"/>
        <v>11974432686.750832</v>
      </c>
      <c r="K114">
        <f t="shared" si="2"/>
        <v>3872593535.0071425</v>
      </c>
      <c r="L114">
        <f t="shared" si="2"/>
        <v>2623338971.6967325</v>
      </c>
      <c r="M114">
        <f t="shared" si="2"/>
        <v>93106158327.395828</v>
      </c>
      <c r="N114">
        <f t="shared" si="2"/>
        <v>294175168578.53076</v>
      </c>
      <c r="O114">
        <f t="shared" si="2"/>
        <v>113977050808.44208</v>
      </c>
      <c r="P114">
        <f t="shared" si="2"/>
        <v>32007511020.039146</v>
      </c>
      <c r="Q114">
        <f t="shared" si="2"/>
        <v>1669854172.5652881</v>
      </c>
      <c r="R114">
        <f t="shared" si="2"/>
        <v>1947430790.1245162</v>
      </c>
      <c r="S114">
        <f t="shared" si="2"/>
        <v>6015238582.9896221</v>
      </c>
      <c r="T114">
        <f t="shared" si="2"/>
        <v>766758269.79462576</v>
      </c>
      <c r="U114">
        <f t="shared" si="2"/>
        <v>10922736107.469425</v>
      </c>
      <c r="V114">
        <f t="shared" si="2"/>
        <v>13242788026.940174</v>
      </c>
      <c r="W114">
        <f t="shared" si="2"/>
        <v>8348959469.3643045</v>
      </c>
      <c r="X114">
        <f t="shared" si="2"/>
        <v>96554838599.748596</v>
      </c>
      <c r="Y114">
        <f t="shared" si="2"/>
        <v>100122940391.86691</v>
      </c>
      <c r="Z114">
        <f t="shared" si="2"/>
        <v>21297642224.803329</v>
      </c>
      <c r="AA114">
        <f t="shared" si="2"/>
        <v>15275431905.956306</v>
      </c>
      <c r="AB114">
        <f t="shared" si="2"/>
        <v>12096036433.610527</v>
      </c>
      <c r="AC114">
        <f t="shared" si="2"/>
        <v>42930878379.927811</v>
      </c>
      <c r="AD114">
        <f t="shared" si="2"/>
        <v>37430328269.17717</v>
      </c>
      <c r="AE114">
        <f t="shared" si="2"/>
        <v>193518162510.50406</v>
      </c>
      <c r="AF114">
        <f t="shared" si="2"/>
        <v>19501465924.676125</v>
      </c>
      <c r="AG114">
        <f t="shared" si="2"/>
        <v>119994660462.94623</v>
      </c>
      <c r="AH114">
        <f t="shared" si="2"/>
        <v>8434280837.6057081</v>
      </c>
      <c r="AI114">
        <f t="shared" si="2"/>
        <v>33468656921.630013</v>
      </c>
      <c r="AJ114">
        <f t="shared" si="2"/>
        <v>350612084416.78461</v>
      </c>
      <c r="AK114">
        <f t="shared" si="2"/>
        <v>46528543622.837273</v>
      </c>
      <c r="AL114">
        <f t="shared" si="2"/>
        <v>17190040474.123188</v>
      </c>
      <c r="AM114">
        <f t="shared" si="2"/>
        <v>25095453029.868191</v>
      </c>
      <c r="AN114">
        <f t="shared" si="2"/>
        <v>49195844143.163689</v>
      </c>
      <c r="AO114">
        <f t="shared" si="2"/>
        <v>24711116177.961338</v>
      </c>
      <c r="AP114">
        <f t="shared" si="2"/>
        <v>11640681830.099844</v>
      </c>
      <c r="AQ114">
        <f t="shared" si="2"/>
        <v>31661560730.86063</v>
      </c>
      <c r="AR114">
        <f t="shared" si="2"/>
        <v>23571329923.182121</v>
      </c>
      <c r="AS114">
        <f t="shared" si="2"/>
        <v>35660633262.562698</v>
      </c>
      <c r="AT114">
        <f t="shared" si="2"/>
        <v>37153549578.686195</v>
      </c>
      <c r="AU114">
        <f t="shared" si="2"/>
        <v>4374592090.2211075</v>
      </c>
      <c r="AV114">
        <f t="shared" si="2"/>
        <v>5527906119.1106329</v>
      </c>
      <c r="AW114">
        <f t="shared" si="2"/>
        <v>57971748639.654877</v>
      </c>
      <c r="AX114">
        <f t="shared" si="2"/>
        <v>34059294086.417534</v>
      </c>
      <c r="AY114">
        <f t="shared" si="2"/>
        <v>2533115400.8671741</v>
      </c>
      <c r="AZ114">
        <f t="shared" si="2"/>
        <v>16001046282.558661</v>
      </c>
      <c r="BA114">
        <f t="shared" si="2"/>
        <v>22161819589.622742</v>
      </c>
      <c r="BB114">
        <f t="shared" si="2"/>
        <v>28981092426.332859</v>
      </c>
      <c r="BC114">
        <f t="shared" si="2"/>
        <v>116222346806.87421</v>
      </c>
      <c r="BD114">
        <f t="shared" si="2"/>
        <v>84174871634.580048</v>
      </c>
      <c r="BE114">
        <f t="shared" si="2"/>
        <v>73994949048.192719</v>
      </c>
      <c r="BF114">
        <f t="shared" si="2"/>
        <v>63717306409.805931</v>
      </c>
      <c r="BG114">
        <f t="shared" si="2"/>
        <v>89038730390.395309</v>
      </c>
      <c r="BH114">
        <f t="shared" si="2"/>
        <v>174765860353.28912</v>
      </c>
      <c r="BI114">
        <f t="shared" si="2"/>
        <v>38503968279.054283</v>
      </c>
      <c r="BJ114">
        <f t="shared" si="2"/>
        <v>105047948473.43828</v>
      </c>
      <c r="BK114">
        <f t="shared" si="2"/>
        <v>75630605129.044739</v>
      </c>
      <c r="BL114">
        <f t="shared" si="2"/>
        <v>102428491576.69876</v>
      </c>
      <c r="BM114">
        <f t="shared" si="2"/>
        <v>28745559592.159855</v>
      </c>
      <c r="BN114">
        <f t="shared" si="2"/>
        <v>696517631989.90027</v>
      </c>
      <c r="BO114">
        <f t="shared" ref="BO114:DI114" si="3">SUM(BO2:BO113)</f>
        <v>31005243485.083252</v>
      </c>
      <c r="BP114">
        <f t="shared" si="3"/>
        <v>52195634077.901855</v>
      </c>
      <c r="BQ114">
        <f t="shared" si="3"/>
        <v>685300175826.40466</v>
      </c>
      <c r="BR114">
        <f t="shared" si="3"/>
        <v>113321423811.20461</v>
      </c>
      <c r="BS114">
        <f t="shared" si="3"/>
        <v>168908141018.65784</v>
      </c>
      <c r="BT114">
        <f t="shared" si="3"/>
        <v>21637752622.569946</v>
      </c>
      <c r="BU114">
        <f t="shared" si="3"/>
        <v>52764867325.558914</v>
      </c>
      <c r="BV114">
        <f t="shared" si="3"/>
        <v>211837702592.58789</v>
      </c>
      <c r="BW114">
        <f t="shared" si="3"/>
        <v>110834841984.30763</v>
      </c>
      <c r="BX114">
        <f t="shared" si="3"/>
        <v>37541210989.432968</v>
      </c>
      <c r="BY114">
        <f t="shared" si="3"/>
        <v>69790705030.248337</v>
      </c>
      <c r="BZ114">
        <f t="shared" si="3"/>
        <v>65253320722.979492</v>
      </c>
      <c r="CA114">
        <f t="shared" si="3"/>
        <v>2668003705.6074376</v>
      </c>
      <c r="CB114">
        <f t="shared" si="3"/>
        <v>29869145114.19416</v>
      </c>
      <c r="CC114">
        <f t="shared" si="3"/>
        <v>35534798040.868179</v>
      </c>
      <c r="CD114">
        <f t="shared" si="3"/>
        <v>198922651752.13745</v>
      </c>
      <c r="CE114">
        <f t="shared" si="3"/>
        <v>67592462938.949097</v>
      </c>
      <c r="CF114">
        <f t="shared" si="3"/>
        <v>35351007452.88147</v>
      </c>
      <c r="CG114">
        <f t="shared" si="3"/>
        <v>49705395977.172539</v>
      </c>
      <c r="CH114">
        <f t="shared" si="3"/>
        <v>6139339372.0393696</v>
      </c>
      <c r="CI114">
        <f t="shared" si="3"/>
        <v>105482475886.03592</v>
      </c>
      <c r="CJ114">
        <f t="shared" si="3"/>
        <v>396324135643.62927</v>
      </c>
      <c r="CK114">
        <f t="shared" si="3"/>
        <v>2139212072285.3591</v>
      </c>
      <c r="CL114">
        <f t="shared" si="3"/>
        <v>262854036100.82431</v>
      </c>
      <c r="CM114">
        <f t="shared" si="3"/>
        <v>1414795180669.4429</v>
      </c>
      <c r="CN114">
        <f t="shared" si="3"/>
        <v>246112133974.58798</v>
      </c>
      <c r="CO114">
        <f t="shared" si="3"/>
        <v>75500060866.692688</v>
      </c>
      <c r="CP114">
        <f t="shared" si="3"/>
        <v>111368932669.23286</v>
      </c>
      <c r="CQ114">
        <f t="shared" si="3"/>
        <v>79979541602.60936</v>
      </c>
      <c r="CR114">
        <f t="shared" si="3"/>
        <v>91198585975.790176</v>
      </c>
      <c r="CS114">
        <f t="shared" si="3"/>
        <v>238093838368.27603</v>
      </c>
      <c r="CT114">
        <f t="shared" si="3"/>
        <v>328784530886.13403</v>
      </c>
      <c r="CU114">
        <f t="shared" si="3"/>
        <v>570828140595.43481</v>
      </c>
      <c r="CV114">
        <f t="shared" si="3"/>
        <v>476262842954.77209</v>
      </c>
      <c r="CW114">
        <f t="shared" si="3"/>
        <v>1696393967068.7551</v>
      </c>
      <c r="CX114">
        <f t="shared" si="3"/>
        <v>955030756133.59009</v>
      </c>
      <c r="CY114">
        <f t="shared" si="3"/>
        <v>110874290592.78027</v>
      </c>
      <c r="CZ114">
        <f t="shared" si="3"/>
        <v>44650737625.785225</v>
      </c>
      <c r="DA114">
        <f t="shared" si="3"/>
        <v>649477541409.63318</v>
      </c>
      <c r="DB114">
        <f t="shared" si="3"/>
        <v>169266471223.17584</v>
      </c>
      <c r="DC114">
        <f t="shared" si="3"/>
        <v>86462155291.53093</v>
      </c>
      <c r="DD114">
        <f t="shared" si="3"/>
        <v>79220420174.739243</v>
      </c>
      <c r="DE114">
        <f t="shared" si="3"/>
        <v>518910717847.87335</v>
      </c>
      <c r="DF114">
        <f t="shared" si="3"/>
        <v>1258897916110.4409</v>
      </c>
      <c r="DG114">
        <f t="shared" si="3"/>
        <v>8982938136.5788956</v>
      </c>
      <c r="DH114">
        <f t="shared" si="3"/>
        <v>489036905601.51611</v>
      </c>
      <c r="DI114" s="35">
        <f t="shared" si="3"/>
        <v>1190502805877.8501</v>
      </c>
      <c r="DJ114">
        <f t="shared" si="1"/>
        <v>19693836740908.066</v>
      </c>
    </row>
    <row r="115" spans="1:115">
      <c r="A115" t="s">
        <v>259</v>
      </c>
      <c r="B115" cm="1">
        <f t="array" ref="B115:DI115">TRANSPOSE(DJ2:DJ113)</f>
        <v>19263875456.186962</v>
      </c>
      <c r="C115">
        <v>22582303.999999993</v>
      </c>
      <c r="D115">
        <v>14109892735.069885</v>
      </c>
      <c r="E115">
        <v>17222593846.115238</v>
      </c>
      <c r="F115">
        <v>17956509913.876865</v>
      </c>
      <c r="G115">
        <v>806638561.04971933</v>
      </c>
      <c r="H115">
        <v>317108053.39087224</v>
      </c>
      <c r="I115">
        <v>14764520906.606392</v>
      </c>
      <c r="J115">
        <v>11974432686.750835</v>
      </c>
      <c r="K115">
        <v>3872593535.0071445</v>
      </c>
      <c r="L115">
        <v>2623338971.6967258</v>
      </c>
      <c r="M115">
        <v>93106158327.396011</v>
      </c>
      <c r="N115">
        <v>294175168578.53137</v>
      </c>
      <c r="O115">
        <v>113977050808.44202</v>
      </c>
      <c r="P115">
        <v>32007511020.039154</v>
      </c>
      <c r="Q115">
        <v>1669854172.5652895</v>
      </c>
      <c r="R115">
        <v>1947430790.1245134</v>
      </c>
      <c r="S115">
        <v>6015238582.9896202</v>
      </c>
      <c r="T115">
        <v>766758269.79462588</v>
      </c>
      <c r="U115">
        <v>10922736107.469427</v>
      </c>
      <c r="V115">
        <v>13242788026.940178</v>
      </c>
      <c r="W115">
        <v>8348959469.364315</v>
      </c>
      <c r="X115">
        <v>96554838599.748642</v>
      </c>
      <c r="Y115">
        <v>100122940391.86693</v>
      </c>
      <c r="Z115">
        <v>21297642224.803314</v>
      </c>
      <c r="AA115">
        <v>15275431905.956308</v>
      </c>
      <c r="AB115">
        <v>12096036433.61054</v>
      </c>
      <c r="AC115">
        <v>42930878379.927826</v>
      </c>
      <c r="AD115">
        <v>37430328269.177177</v>
      </c>
      <c r="AE115">
        <v>193518162510.50409</v>
      </c>
      <c r="AF115">
        <v>19501465924.676056</v>
      </c>
      <c r="AG115">
        <v>119994660462.94638</v>
      </c>
      <c r="AH115">
        <v>8434280837.605711</v>
      </c>
      <c r="AI115">
        <v>33468656921.62999</v>
      </c>
      <c r="AJ115">
        <v>350612084416.78406</v>
      </c>
      <c r="AK115">
        <v>46528543622.837318</v>
      </c>
      <c r="AL115">
        <v>17190040474.12318</v>
      </c>
      <c r="AM115">
        <v>25095453029.868122</v>
      </c>
      <c r="AN115">
        <v>49195844143.163826</v>
      </c>
      <c r="AO115">
        <v>24711116177.961353</v>
      </c>
      <c r="AP115">
        <v>11640681830.099848</v>
      </c>
      <c r="AQ115">
        <v>31661560730.860634</v>
      </c>
      <c r="AR115">
        <v>23571329923.182125</v>
      </c>
      <c r="AS115">
        <v>35660633262.562607</v>
      </c>
      <c r="AT115">
        <v>37153549578.686165</v>
      </c>
      <c r="AU115">
        <v>4374592090.2211199</v>
      </c>
      <c r="AV115">
        <v>5527906119.1106243</v>
      </c>
      <c r="AW115">
        <v>57971748639.65493</v>
      </c>
      <c r="AX115">
        <v>34059294086.417583</v>
      </c>
      <c r="AY115">
        <v>2533115400.8671737</v>
      </c>
      <c r="AZ115">
        <v>16001046282.558725</v>
      </c>
      <c r="BA115">
        <v>22161819589.622761</v>
      </c>
      <c r="BB115">
        <v>28981092426.33287</v>
      </c>
      <c r="BC115">
        <v>116222346806.87424</v>
      </c>
      <c r="BD115">
        <v>84174871634.580109</v>
      </c>
      <c r="BE115">
        <v>73994949048.192719</v>
      </c>
      <c r="BF115">
        <v>63717306409.805855</v>
      </c>
      <c r="BG115">
        <v>89038730390.395294</v>
      </c>
      <c r="BH115">
        <v>174765860353.28891</v>
      </c>
      <c r="BI115">
        <v>38503968279.054214</v>
      </c>
      <c r="BJ115">
        <v>105047948473.43817</v>
      </c>
      <c r="BK115">
        <v>75630605129.044662</v>
      </c>
      <c r="BL115">
        <v>102428491576.69881</v>
      </c>
      <c r="BM115">
        <v>28745559592.159901</v>
      </c>
      <c r="BN115">
        <v>696517631989.90015</v>
      </c>
      <c r="BO115">
        <v>31005243485.08326</v>
      </c>
      <c r="BP115">
        <v>52195634077.901863</v>
      </c>
      <c r="BQ115">
        <v>685300175826.40381</v>
      </c>
      <c r="BR115">
        <v>113321423811.20442</v>
      </c>
      <c r="BS115">
        <v>168908141018.65765</v>
      </c>
      <c r="BT115">
        <v>21637752622.569942</v>
      </c>
      <c r="BU115">
        <v>52764867325.55896</v>
      </c>
      <c r="BV115">
        <v>211837702592.58832</v>
      </c>
      <c r="BW115">
        <v>110834841984.30762</v>
      </c>
      <c r="BX115">
        <v>37541210989.432953</v>
      </c>
      <c r="BY115">
        <v>69790705030.24823</v>
      </c>
      <c r="BZ115">
        <v>65253320722.979492</v>
      </c>
      <c r="CA115">
        <v>2668003705.6074443</v>
      </c>
      <c r="CB115">
        <v>29869145114.194191</v>
      </c>
      <c r="CC115">
        <v>35534798040.868149</v>
      </c>
      <c r="CD115">
        <v>198922651752.13757</v>
      </c>
      <c r="CE115">
        <v>67592462938.949234</v>
      </c>
      <c r="CF115">
        <v>35351007452.881447</v>
      </c>
      <c r="CG115">
        <v>49705395977.172462</v>
      </c>
      <c r="CH115">
        <v>6139339372.0393639</v>
      </c>
      <c r="CI115">
        <v>105482475886.03595</v>
      </c>
      <c r="CJ115">
        <v>396324135643.62805</v>
      </c>
      <c r="CK115">
        <v>2139212072285.3596</v>
      </c>
      <c r="CL115">
        <v>262854036100.82468</v>
      </c>
      <c r="CM115">
        <v>1414795180669.4421</v>
      </c>
      <c r="CN115">
        <v>246112133974.58804</v>
      </c>
      <c r="CO115">
        <v>75500060866.692749</v>
      </c>
      <c r="CP115">
        <v>111368932669.233</v>
      </c>
      <c r="CQ115">
        <v>79979541602.609451</v>
      </c>
      <c r="CR115">
        <v>91198585975.790268</v>
      </c>
      <c r="CS115">
        <v>238093838368.27634</v>
      </c>
      <c r="CT115">
        <v>328784530886.1333</v>
      </c>
      <c r="CU115">
        <v>570828140595.43457</v>
      </c>
      <c r="CV115">
        <v>476262842954.77179</v>
      </c>
      <c r="CW115">
        <v>1696393967068.7561</v>
      </c>
      <c r="CX115">
        <v>955030756133.58887</v>
      </c>
      <c r="CY115">
        <v>110874290592.78</v>
      </c>
      <c r="CZ115">
        <v>44650737625.785255</v>
      </c>
      <c r="DA115">
        <v>649477541409.63391</v>
      </c>
      <c r="DB115">
        <v>169266471223.17599</v>
      </c>
      <c r="DC115">
        <v>86462155291.53096</v>
      </c>
      <c r="DD115">
        <v>79220420174.739212</v>
      </c>
      <c r="DE115">
        <v>518910717847.87402</v>
      </c>
      <c r="DF115">
        <v>1258897916110.4421</v>
      </c>
      <c r="DG115">
        <v>8982938136.5788994</v>
      </c>
      <c r="DH115">
        <v>489036905601.51575</v>
      </c>
      <c r="DI115" s="35">
        <v>1190502805877.8491</v>
      </c>
      <c r="DK115" s="35"/>
    </row>
    <row r="116" spans="1:115" s="37" customFormat="1">
      <c r="A116" s="37" t="s">
        <v>260</v>
      </c>
      <c r="B116" s="37">
        <f>B114-B115</f>
        <v>0</v>
      </c>
      <c r="C116" s="37">
        <f t="shared" ref="C116:BN116" si="4">C114-C115</f>
        <v>0</v>
      </c>
      <c r="D116" s="29">
        <f t="shared" si="4"/>
        <v>0</v>
      </c>
      <c r="E116" s="29">
        <f t="shared" si="4"/>
        <v>0</v>
      </c>
      <c r="F116" s="37">
        <f t="shared" si="4"/>
        <v>0</v>
      </c>
      <c r="G116" s="37">
        <f t="shared" si="4"/>
        <v>0</v>
      </c>
      <c r="H116" s="37">
        <f t="shared" si="4"/>
        <v>0</v>
      </c>
      <c r="I116" s="37">
        <f t="shared" si="4"/>
        <v>0</v>
      </c>
      <c r="J116" s="37">
        <f t="shared" si="4"/>
        <v>0</v>
      </c>
      <c r="K116" s="37">
        <f t="shared" si="4"/>
        <v>0</v>
      </c>
      <c r="L116" s="37">
        <f t="shared" si="4"/>
        <v>6.67572021484375E-6</v>
      </c>
      <c r="M116" s="37">
        <f t="shared" si="4"/>
        <v>-1.8310546875E-4</v>
      </c>
      <c r="N116" s="37">
        <f t="shared" si="4"/>
        <v>-6.103515625E-4</v>
      </c>
      <c r="O116" s="37">
        <f t="shared" si="4"/>
        <v>0</v>
      </c>
      <c r="P116" s="37">
        <f t="shared" si="4"/>
        <v>0</v>
      </c>
      <c r="Q116" s="37">
        <f t="shared" si="4"/>
        <v>0</v>
      </c>
      <c r="R116" s="37">
        <f t="shared" si="4"/>
        <v>2.86102294921875E-6</v>
      </c>
      <c r="S116" s="37">
        <f t="shared" si="4"/>
        <v>0</v>
      </c>
      <c r="T116" s="37">
        <f t="shared" si="4"/>
        <v>0</v>
      </c>
      <c r="U116" s="37">
        <f t="shared" si="4"/>
        <v>0</v>
      </c>
      <c r="V116" s="37">
        <f t="shared" si="4"/>
        <v>0</v>
      </c>
      <c r="W116" s="37">
        <f t="shared" si="4"/>
        <v>-1.049041748046875E-5</v>
      </c>
      <c r="X116" s="37">
        <f t="shared" si="4"/>
        <v>0</v>
      </c>
      <c r="Y116" s="37">
        <f t="shared" si="4"/>
        <v>0</v>
      </c>
      <c r="Z116" s="37">
        <f t="shared" si="4"/>
        <v>0</v>
      </c>
      <c r="AA116" s="37">
        <f t="shared" si="4"/>
        <v>0</v>
      </c>
      <c r="AB116" s="37">
        <f t="shared" si="4"/>
        <v>0</v>
      </c>
      <c r="AC116" s="37">
        <f t="shared" si="4"/>
        <v>0</v>
      </c>
      <c r="AD116" s="37">
        <f t="shared" si="4"/>
        <v>0</v>
      </c>
      <c r="AE116" s="37">
        <f t="shared" si="4"/>
        <v>0</v>
      </c>
      <c r="AF116" s="37">
        <f t="shared" si="4"/>
        <v>6.866455078125E-5</v>
      </c>
      <c r="AG116" s="37">
        <f t="shared" si="4"/>
        <v>-1.52587890625E-4</v>
      </c>
      <c r="AH116" s="37">
        <f t="shared" si="4"/>
        <v>0</v>
      </c>
      <c r="AI116" s="37">
        <f t="shared" si="4"/>
        <v>0</v>
      </c>
      <c r="AJ116" s="37">
        <f t="shared" si="4"/>
        <v>5.4931640625E-4</v>
      </c>
      <c r="AK116" s="37">
        <f t="shared" si="4"/>
        <v>0</v>
      </c>
      <c r="AL116" s="37">
        <f t="shared" si="4"/>
        <v>0</v>
      </c>
      <c r="AM116" s="37">
        <f t="shared" si="4"/>
        <v>6.866455078125E-5</v>
      </c>
      <c r="AN116" s="37">
        <f t="shared" si="4"/>
        <v>-1.373291015625E-4</v>
      </c>
      <c r="AO116" s="37">
        <f t="shared" si="4"/>
        <v>0</v>
      </c>
      <c r="AP116" s="37">
        <f t="shared" si="4"/>
        <v>0</v>
      </c>
      <c r="AQ116" s="37">
        <f t="shared" si="4"/>
        <v>0</v>
      </c>
      <c r="AR116" s="37">
        <f t="shared" si="4"/>
        <v>0</v>
      </c>
      <c r="AS116" s="37">
        <f t="shared" si="4"/>
        <v>9.1552734375E-5</v>
      </c>
      <c r="AT116" s="37">
        <f t="shared" si="4"/>
        <v>0</v>
      </c>
      <c r="AU116" s="37">
        <f t="shared" si="4"/>
        <v>-1.239776611328125E-5</v>
      </c>
      <c r="AV116" s="37">
        <f t="shared" si="4"/>
        <v>8.58306884765625E-6</v>
      </c>
      <c r="AW116" s="37">
        <f t="shared" si="4"/>
        <v>0</v>
      </c>
      <c r="AX116" s="37">
        <f t="shared" si="4"/>
        <v>-4.9591064453125E-5</v>
      </c>
      <c r="AY116" s="37">
        <f t="shared" si="4"/>
        <v>0</v>
      </c>
      <c r="AZ116" s="37">
        <f t="shared" si="4"/>
        <v>-6.4849853515625E-5</v>
      </c>
      <c r="BA116" s="37">
        <f t="shared" si="4"/>
        <v>0</v>
      </c>
      <c r="BB116" s="37">
        <f t="shared" si="4"/>
        <v>0</v>
      </c>
      <c r="BC116" s="37">
        <f t="shared" si="4"/>
        <v>0</v>
      </c>
      <c r="BD116" s="37">
        <f t="shared" si="4"/>
        <v>0</v>
      </c>
      <c r="BE116" s="37">
        <f t="shared" si="4"/>
        <v>0</v>
      </c>
      <c r="BF116" s="37">
        <f t="shared" si="4"/>
        <v>7.62939453125E-5</v>
      </c>
      <c r="BG116" s="37">
        <f t="shared" si="4"/>
        <v>0</v>
      </c>
      <c r="BH116" s="37">
        <f t="shared" si="4"/>
        <v>0</v>
      </c>
      <c r="BI116" s="37">
        <f t="shared" si="4"/>
        <v>6.866455078125E-5</v>
      </c>
      <c r="BJ116" s="37">
        <f t="shared" si="4"/>
        <v>0</v>
      </c>
      <c r="BK116" s="37">
        <f t="shared" si="4"/>
        <v>0</v>
      </c>
      <c r="BL116" s="37">
        <f t="shared" si="4"/>
        <v>0</v>
      </c>
      <c r="BM116" s="37">
        <f t="shared" si="4"/>
        <v>-4.57763671875E-5</v>
      </c>
      <c r="BN116" s="37">
        <f t="shared" si="4"/>
        <v>0</v>
      </c>
      <c r="BO116" s="37">
        <f t="shared" ref="BO116:DI116" si="5">BO114-BO115</f>
        <v>0</v>
      </c>
      <c r="BP116" s="37">
        <f t="shared" si="5"/>
        <v>0</v>
      </c>
      <c r="BQ116" s="37">
        <f t="shared" si="5"/>
        <v>0</v>
      </c>
      <c r="BR116" s="37">
        <f t="shared" si="5"/>
        <v>1.8310546875E-4</v>
      </c>
      <c r="BS116" s="37">
        <f t="shared" si="5"/>
        <v>0</v>
      </c>
      <c r="BT116" s="37">
        <f t="shared" si="5"/>
        <v>0</v>
      </c>
      <c r="BU116" s="37">
        <f t="shared" si="5"/>
        <v>0</v>
      </c>
      <c r="BV116" s="37">
        <f t="shared" si="5"/>
        <v>-4.2724609375E-4</v>
      </c>
      <c r="BW116" s="37">
        <f t="shared" si="5"/>
        <v>0</v>
      </c>
      <c r="BX116" s="37">
        <f t="shared" si="5"/>
        <v>0</v>
      </c>
      <c r="BY116" s="37">
        <f t="shared" si="5"/>
        <v>0</v>
      </c>
      <c r="BZ116" s="37">
        <f t="shared" si="5"/>
        <v>0</v>
      </c>
      <c r="CA116" s="37">
        <f t="shared" si="5"/>
        <v>-6.67572021484375E-6</v>
      </c>
      <c r="CB116" s="37">
        <f t="shared" si="5"/>
        <v>-3.0517578125E-5</v>
      </c>
      <c r="CC116" s="37">
        <f t="shared" si="5"/>
        <v>0</v>
      </c>
      <c r="CD116" s="37">
        <f t="shared" si="5"/>
        <v>0</v>
      </c>
      <c r="CE116" s="37">
        <f t="shared" si="5"/>
        <v>-1.373291015625E-4</v>
      </c>
      <c r="CF116" s="37">
        <f t="shared" si="5"/>
        <v>0</v>
      </c>
      <c r="CG116" s="37">
        <f t="shared" si="5"/>
        <v>7.62939453125E-5</v>
      </c>
      <c r="CH116" s="37">
        <f t="shared" si="5"/>
        <v>0</v>
      </c>
      <c r="CI116" s="37">
        <f t="shared" si="5"/>
        <v>0</v>
      </c>
      <c r="CJ116" s="37">
        <f t="shared" si="5"/>
        <v>1.220703125E-3</v>
      </c>
      <c r="CK116" s="37">
        <f t="shared" si="5"/>
        <v>0</v>
      </c>
      <c r="CL116" s="37">
        <f t="shared" si="5"/>
        <v>-3.662109375E-4</v>
      </c>
      <c r="CM116" s="37">
        <f t="shared" si="5"/>
        <v>0</v>
      </c>
      <c r="CN116" s="37">
        <f t="shared" si="5"/>
        <v>0</v>
      </c>
      <c r="CO116" s="37">
        <f t="shared" si="5"/>
        <v>0</v>
      </c>
      <c r="CP116" s="37">
        <f t="shared" si="5"/>
        <v>-1.373291015625E-4</v>
      </c>
      <c r="CQ116" s="37">
        <f t="shared" si="5"/>
        <v>0</v>
      </c>
      <c r="CR116" s="37">
        <f t="shared" si="5"/>
        <v>0</v>
      </c>
      <c r="CS116" s="37">
        <f t="shared" si="5"/>
        <v>-3.0517578125E-4</v>
      </c>
      <c r="CT116" s="37">
        <f t="shared" si="5"/>
        <v>7.32421875E-4</v>
      </c>
      <c r="CU116" s="37">
        <f t="shared" si="5"/>
        <v>0</v>
      </c>
      <c r="CV116" s="37">
        <f t="shared" si="5"/>
        <v>0</v>
      </c>
      <c r="CW116" s="37">
        <f t="shared" si="5"/>
        <v>0</v>
      </c>
      <c r="CX116" s="37">
        <f t="shared" si="5"/>
        <v>1.220703125E-3</v>
      </c>
      <c r="CY116" s="37">
        <f t="shared" si="5"/>
        <v>2.74658203125E-4</v>
      </c>
      <c r="CZ116" s="37">
        <f t="shared" si="5"/>
        <v>0</v>
      </c>
      <c r="DA116" s="37">
        <f t="shared" si="5"/>
        <v>0</v>
      </c>
      <c r="DB116" s="37">
        <f t="shared" si="5"/>
        <v>0</v>
      </c>
      <c r="DC116" s="37">
        <f t="shared" si="5"/>
        <v>0</v>
      </c>
      <c r="DD116" s="37">
        <f t="shared" si="5"/>
        <v>0</v>
      </c>
      <c r="DE116" s="37">
        <f t="shared" si="5"/>
        <v>-6.7138671875E-4</v>
      </c>
      <c r="DF116" s="37">
        <f t="shared" si="5"/>
        <v>0</v>
      </c>
      <c r="DG116" s="37">
        <f t="shared" si="5"/>
        <v>0</v>
      </c>
      <c r="DH116" s="37">
        <f t="shared" si="5"/>
        <v>0</v>
      </c>
      <c r="DI116" s="37">
        <f t="shared" si="5"/>
        <v>0</v>
      </c>
    </row>
    <row r="117" spans="1:115">
      <c r="A117" s="40"/>
      <c r="B117" s="37"/>
      <c r="C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row>
    <row r="118" spans="1:115">
      <c r="A118" s="15" t="s">
        <v>270</v>
      </c>
      <c r="B118" t="s">
        <v>35</v>
      </c>
      <c r="C118" s="61" t="s">
        <v>39</v>
      </c>
    </row>
    <row r="119" spans="1:115">
      <c r="A119" t="s">
        <v>89</v>
      </c>
      <c r="B119">
        <v>-1101058.4930322927</v>
      </c>
      <c r="C119" s="61">
        <v>-1337080.6004835011</v>
      </c>
      <c r="D119" s="8"/>
      <c r="E119" s="8"/>
    </row>
    <row r="120" spans="1:115">
      <c r="A120" t="s">
        <v>90</v>
      </c>
      <c r="B120">
        <v>-844830.11274664884</v>
      </c>
      <c r="C120" s="61">
        <v>-1025927.2887010047</v>
      </c>
      <c r="D120" s="8"/>
      <c r="E120" s="8"/>
    </row>
    <row r="121" spans="1:115">
      <c r="A121" t="s">
        <v>348</v>
      </c>
      <c r="B121">
        <f>SUM(B119:B120)-200</f>
        <v>-1946088.6057789414</v>
      </c>
      <c r="C121" s="61">
        <f>SUM(C119:C120)-200</f>
        <v>-2363207.8891845057</v>
      </c>
    </row>
    <row r="123" spans="1:115">
      <c r="B123" t="s">
        <v>89</v>
      </c>
      <c r="C123" t="s">
        <v>90</v>
      </c>
      <c r="D123" t="s">
        <v>349</v>
      </c>
    </row>
    <row r="124" spans="1:115">
      <c r="A124" t="s">
        <v>38</v>
      </c>
      <c r="B124">
        <v>-14039.213337886278</v>
      </c>
      <c r="C124">
        <v>-13109.351033234569</v>
      </c>
    </row>
    <row r="125" spans="1:115">
      <c r="A125" t="s">
        <v>348</v>
      </c>
      <c r="B125">
        <f>B124-100</f>
        <v>-14139.213337886278</v>
      </c>
      <c r="C125">
        <f>C124-100</f>
        <v>-13209.351033234569</v>
      </c>
      <c r="D125" s="8">
        <f>SUM(B125:C125)</f>
        <v>-27348.564371120847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5436-D386-1E4B-80AC-369685CA59C0}">
  <dimension ref="A1:CU117"/>
  <sheetViews>
    <sheetView zoomScale="150" zoomScaleNormal="15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0.83203125" defaultRowHeight="16"/>
  <cols>
    <col min="1" max="1" width="45" customWidth="1"/>
  </cols>
  <sheetData>
    <row r="1" spans="1:99">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c r="CK1" t="s">
        <v>94</v>
      </c>
      <c r="CL1" t="s">
        <v>96</v>
      </c>
      <c r="CM1" t="s">
        <v>110</v>
      </c>
      <c r="CN1" t="s">
        <v>111</v>
      </c>
      <c r="CO1" t="s">
        <v>112</v>
      </c>
      <c r="CP1" t="s">
        <v>113</v>
      </c>
      <c r="CQ1" t="s">
        <v>114</v>
      </c>
      <c r="CR1" t="s">
        <v>115</v>
      </c>
      <c r="CS1" t="s">
        <v>116</v>
      </c>
      <c r="CT1" t="s">
        <v>117</v>
      </c>
      <c r="CU1" t="s">
        <v>118</v>
      </c>
    </row>
    <row r="2" spans="1:99">
      <c r="A2" t="s">
        <v>4</v>
      </c>
      <c r="B2">
        <f>SAM_final!B2/SAM_final!B$114</f>
        <v>1.8168912899385554E-2</v>
      </c>
      <c r="C2">
        <f>SAM_final!C2/SAM_final!C$114</f>
        <v>7.5382855032962237E-3</v>
      </c>
      <c r="D2">
        <f>SAM_final!D2/SAM_final!D$114</f>
        <v>1.2065689773380686E-3</v>
      </c>
      <c r="E2">
        <f>SAM_final!E2/SAM_final!E$114</f>
        <v>8.6390198804201586E-4</v>
      </c>
      <c r="F2">
        <f>SAM_final!F2/SAM_final!F$114</f>
        <v>1.8865962857264156E-2</v>
      </c>
      <c r="G2">
        <f>SAM_final!G2/SAM_final!G$114</f>
        <v>8.0291235427879734E-3</v>
      </c>
      <c r="H2">
        <f>SAM_final!H2/SAM_final!H$114</f>
        <v>5.5999562294705095E-7</v>
      </c>
      <c r="I2">
        <f>SAM_final!I2/SAM_final!I$114</f>
        <v>8.0893185114752885E-6</v>
      </c>
      <c r="J2">
        <f>SAM_final!J2/SAM_final!J$114</f>
        <v>0</v>
      </c>
      <c r="K2">
        <f>SAM_final!K2/SAM_final!K$114</f>
        <v>1.0037021682655216E-4</v>
      </c>
      <c r="L2">
        <f>SAM_final!L2/SAM_final!L$114</f>
        <v>3.4165037973530335E-5</v>
      </c>
      <c r="M2">
        <f>SAM_final!M2/SAM_final!M$114</f>
        <v>5.3898386371610713E-8</v>
      </c>
      <c r="N2">
        <f>SAM_final!N2/SAM_final!N$114</f>
        <v>2.6288210009646712E-4</v>
      </c>
      <c r="O2">
        <f>SAM_final!O2/SAM_final!O$114</f>
        <v>2.7736766355340753E-2</v>
      </c>
      <c r="P2">
        <f>SAM_final!P2/SAM_final!P$114</f>
        <v>2.7655560714261759E-3</v>
      </c>
      <c r="Q2">
        <f>SAM_final!Q2/SAM_final!Q$114</f>
        <v>5.3291894797357813E-3</v>
      </c>
      <c r="R2">
        <f>SAM_final!R2/SAM_final!R$114</f>
        <v>1.5777061562422151E-7</v>
      </c>
      <c r="S2">
        <f>SAM_final!S2/SAM_final!S$114</f>
        <v>1.4338534843906705E-3</v>
      </c>
      <c r="T2">
        <f>SAM_final!T2/SAM_final!T$114</f>
        <v>1.9219964701284518E-4</v>
      </c>
      <c r="U2">
        <f>SAM_final!U2/SAM_final!U$114</f>
        <v>6.1757610789451569E-3</v>
      </c>
      <c r="V2">
        <f>SAM_final!V2/SAM_final!V$114</f>
        <v>1.9425871393072565E-4</v>
      </c>
      <c r="W2">
        <f>SAM_final!W2/SAM_final!W$114</f>
        <v>2.0296099539923044E-5</v>
      </c>
      <c r="X2">
        <f>SAM_final!X2/SAM_final!X$114</f>
        <v>7.6740722835674579E-9</v>
      </c>
      <c r="Y2">
        <f>SAM_final!Y2/SAM_final!Y$114</f>
        <v>2.8742189115888795E-3</v>
      </c>
      <c r="Z2">
        <f>SAM_final!Z2/SAM_final!Z$114</f>
        <v>4.4193504151059213E-4</v>
      </c>
      <c r="AA2">
        <f>SAM_final!AA2/SAM_final!AA$114</f>
        <v>2.6021482425367046E-6</v>
      </c>
      <c r="AB2">
        <f>SAM_final!AB2/SAM_final!AB$114</f>
        <v>3.3218153893904727E-7</v>
      </c>
      <c r="AC2">
        <f>SAM_final!AC2/SAM_final!AC$114</f>
        <v>7.5425518635801196E-8</v>
      </c>
      <c r="AD2">
        <f>SAM_final!AD2/SAM_final!AD$114</f>
        <v>1.0474948748022778E-7</v>
      </c>
      <c r="AE2">
        <f>SAM_final!AE2/SAM_final!AE$114</f>
        <v>2.124182788105124E-7</v>
      </c>
      <c r="AF2">
        <f>SAM_final!AF2/SAM_final!AF$114</f>
        <v>2.0893923705902179E-7</v>
      </c>
      <c r="AG2">
        <f>SAM_final!AG2/SAM_final!AG$114</f>
        <v>1.3354044082154871E-7</v>
      </c>
      <c r="AH2">
        <f>SAM_final!AH2/SAM_final!AH$114</f>
        <v>8.5510176621096884E-5</v>
      </c>
      <c r="AI2">
        <f>SAM_final!AI2/SAM_final!AI$114</f>
        <v>4.3999471481261652E-4</v>
      </c>
      <c r="AJ2">
        <f>SAM_final!AJ2/SAM_final!AJ$114</f>
        <v>6.4922517798907341E-6</v>
      </c>
      <c r="AK2">
        <f>SAM_final!AK2/SAM_final!AK$114</f>
        <v>2.6949741605345059E-4</v>
      </c>
      <c r="AL2">
        <f>SAM_final!AL2/SAM_final!AL$114</f>
        <v>9.9578719100568706E-8</v>
      </c>
      <c r="AM2">
        <f>SAM_final!AM2/SAM_final!AM$114</f>
        <v>1.082013340160551E-7</v>
      </c>
      <c r="AN2">
        <f>SAM_final!AN2/SAM_final!AN$114</f>
        <v>1.5743893620290102E-4</v>
      </c>
      <c r="AO2">
        <f>SAM_final!AO2/SAM_final!AO$114</f>
        <v>1.163845219144888E-7</v>
      </c>
      <c r="AP2">
        <f>SAM_final!AP2/SAM_final!AP$114</f>
        <v>4.0925559747948789E-4</v>
      </c>
      <c r="AQ2">
        <f>SAM_final!AQ2/SAM_final!AQ$114</f>
        <v>1.0033676645563351E-7</v>
      </c>
      <c r="AR2">
        <f>SAM_final!AR2/SAM_final!AR$114</f>
        <v>6.7799310364096516E-7</v>
      </c>
      <c r="AS2">
        <f>SAM_final!AS2/SAM_final!AS$114</f>
        <v>1.5237170776824189E-5</v>
      </c>
      <c r="AT2">
        <f>SAM_final!AT2/SAM_final!AT$114</f>
        <v>0</v>
      </c>
      <c r="AU2">
        <f>SAM_final!AU2/SAM_final!AU$114</f>
        <v>3.0389553749646093E-6</v>
      </c>
      <c r="AV2">
        <f>SAM_final!AV2/SAM_final!AV$114</f>
        <v>0</v>
      </c>
      <c r="AW2">
        <f>SAM_final!AW2/SAM_final!AW$114</f>
        <v>8.0537041417571525E-8</v>
      </c>
      <c r="AX2">
        <f>SAM_final!AX2/SAM_final!AX$114</f>
        <v>0</v>
      </c>
      <c r="AY2">
        <f>SAM_final!AY2/SAM_final!AY$114</f>
        <v>1.1489188408327695E-8</v>
      </c>
      <c r="AZ2">
        <f>SAM_final!AZ2/SAM_final!AZ$114</f>
        <v>1.5503865423829827E-6</v>
      </c>
      <c r="BA2">
        <f>SAM_final!BA2/SAM_final!BA$114</f>
        <v>6.3606756501073298E-9</v>
      </c>
      <c r="BB2">
        <f>SAM_final!BB2/SAM_final!BB$114</f>
        <v>8.3813620567556236E-8</v>
      </c>
      <c r="BC2">
        <f>SAM_final!BC2/SAM_final!BC$114</f>
        <v>2.9161701971642655E-8</v>
      </c>
      <c r="BD2">
        <f>SAM_final!BD2/SAM_final!BD$114</f>
        <v>5.4571129602407586E-8</v>
      </c>
      <c r="BE2">
        <f>SAM_final!BE2/SAM_final!BE$114</f>
        <v>4.7864478664699276E-8</v>
      </c>
      <c r="BF2">
        <f>SAM_final!BF2/SAM_final!BF$114</f>
        <v>2.056139029123611E-7</v>
      </c>
      <c r="BG2">
        <f>SAM_final!BG2/SAM_final!BG$114</f>
        <v>5.4313948232003976E-7</v>
      </c>
      <c r="BH2">
        <f>SAM_final!BH2/SAM_final!BH$114</f>
        <v>8.3545148255260544E-8</v>
      </c>
      <c r="BI2">
        <f>SAM_final!BI2/SAM_final!BI$114</f>
        <v>3.1497656510148361E-7</v>
      </c>
      <c r="BJ2">
        <f>SAM_final!BJ2/SAM_final!BJ$114</f>
        <v>2.9669098075742549E-7</v>
      </c>
      <c r="BK2">
        <f>SAM_final!BK2/SAM_final!BK$114</f>
        <v>6.5482285510649233E-7</v>
      </c>
      <c r="BL2">
        <f>SAM_final!BL2/SAM_final!BL$114</f>
        <v>2.8352433251456051E-8</v>
      </c>
      <c r="BM2">
        <f>SAM_final!BM2/SAM_final!BM$114</f>
        <v>1.1905728501661232E-7</v>
      </c>
      <c r="BN2">
        <f>SAM_final!BN2/SAM_final!BN$114</f>
        <v>7.7540881645271023E-7</v>
      </c>
      <c r="BO2">
        <f>SAM_final!BO2/SAM_final!BO$114</f>
        <v>6.5803872082773346E-7</v>
      </c>
      <c r="BP2">
        <f>SAM_final!BP2/SAM_final!BP$114</f>
        <v>0</v>
      </c>
      <c r="BQ2">
        <f>SAM_final!BQ2/SAM_final!BQ$114</f>
        <v>3.9797930881929081E-5</v>
      </c>
      <c r="BR2">
        <f>SAM_final!BR2/SAM_final!BR$114</f>
        <v>3.01079045670443E-6</v>
      </c>
      <c r="BS2">
        <f>SAM_final!BS2/SAM_final!BS$114</f>
        <v>5.4660645413843675E-4</v>
      </c>
      <c r="BT2">
        <f>SAM_final!BT2/SAM_final!BT$114</f>
        <v>1.8898732906124853E-7</v>
      </c>
      <c r="BU2">
        <f>SAM_final!BU2/SAM_final!BU$114</f>
        <v>3.6771063260199492E-5</v>
      </c>
      <c r="BV2">
        <f>SAM_final!BV2/SAM_final!BV$114</f>
        <v>1.8411625755584497E-7</v>
      </c>
      <c r="BW2">
        <f>SAM_final!BW2/SAM_final!BW$114</f>
        <v>4.2848576644597062E-8</v>
      </c>
      <c r="BX2">
        <f>SAM_final!BX2/SAM_final!BX$114</f>
        <v>9.2239760602355119E-8</v>
      </c>
      <c r="BY2">
        <f>SAM_final!BY2/SAM_final!BY$114</f>
        <v>3.4767292626591712E-7</v>
      </c>
      <c r="BZ2">
        <f>SAM_final!BZ2/SAM_final!BZ$114</f>
        <v>4.8896591492433139E-7</v>
      </c>
      <c r="CA2">
        <f>SAM_final!CA2/SAM_final!CA$114</f>
        <v>0</v>
      </c>
      <c r="CB2">
        <f>SAM_final!CB2/SAM_final!CB$114</f>
        <v>9.2270644631167425E-5</v>
      </c>
      <c r="CC2">
        <f>SAM_final!CC2/SAM_final!CC$114</f>
        <v>1.2101598165866053E-5</v>
      </c>
      <c r="CD2">
        <f>SAM_final!CD2/SAM_final!CD$114</f>
        <v>1.4423074536137845E-5</v>
      </c>
      <c r="CE2">
        <f>SAM_final!CE2/SAM_final!CE$114</f>
        <v>5.676196761497431E-8</v>
      </c>
      <c r="CF2">
        <f>SAM_final!CF2/SAM_final!CF$114</f>
        <v>8.4405762915719886E-8</v>
      </c>
      <c r="CG2">
        <f>SAM_final!CG2/SAM_final!CG$114</f>
        <v>1.2216878844962675E-5</v>
      </c>
      <c r="CH2">
        <f>SAM_final!CH2/SAM_final!CH$114</f>
        <v>0</v>
      </c>
      <c r="CI2">
        <f>SAM_final!CI2/SAM_final!CI$114</f>
        <v>3.8025994757138689E-7</v>
      </c>
      <c r="CJ2">
        <f>SAM_final!CJ2/SAM_final!CJ$114</f>
        <v>0</v>
      </c>
      <c r="CK2">
        <f>SAM_final!CK2/SAM_final!CK$114</f>
        <v>0</v>
      </c>
      <c r="CL2">
        <f>SAM_final!CL2/SAM_final!CL$114</f>
        <v>0</v>
      </c>
      <c r="CM2">
        <f>SAM_final!CO2/SAM_final!CO$114</f>
        <v>7.2863290899208006E-4</v>
      </c>
      <c r="CN2">
        <f>SAM_final!CP2/SAM_final!CP$114</f>
        <v>5.5735315281226145E-4</v>
      </c>
      <c r="CO2">
        <f>SAM_final!CQ2/SAM_final!CQ$114</f>
        <v>6.4464358926235069E-4</v>
      </c>
      <c r="CP2">
        <f>SAM_final!CR2/SAM_final!CR$114</f>
        <v>6.6599700071670598E-4</v>
      </c>
      <c r="CQ2">
        <f>SAM_final!CS2/SAM_final!CS$114</f>
        <v>6.3552201212866539E-4</v>
      </c>
      <c r="CR2">
        <f>SAM_final!CT2/SAM_final!CT$114</f>
        <v>6.1685353383021419E-4</v>
      </c>
      <c r="CS2">
        <f>SAM_final!CU2/SAM_final!CU$114</f>
        <v>6.1235085933325213E-4</v>
      </c>
      <c r="CT2">
        <f>SAM_final!CV2/SAM_final!CV$114</f>
        <v>5.7395001136258616E-4</v>
      </c>
      <c r="CU2">
        <f>SAM_final!CW2/SAM_final!CW$114</f>
        <v>3.4400852631506892E-4</v>
      </c>
    </row>
    <row r="3" spans="1:99">
      <c r="A3" t="s">
        <v>261</v>
      </c>
      <c r="B3">
        <f>SAM_final!B3/SAM_final!B$114</f>
        <v>0</v>
      </c>
      <c r="C3">
        <f>SAM_final!C3/SAM_final!C$114</f>
        <v>0</v>
      </c>
      <c r="D3">
        <f>SAM_final!D3/SAM_final!D$114</f>
        <v>0</v>
      </c>
      <c r="E3">
        <f>SAM_final!E3/SAM_final!E$114</f>
        <v>0</v>
      </c>
      <c r="F3">
        <f>SAM_final!F3/SAM_final!F$114</f>
        <v>0</v>
      </c>
      <c r="G3">
        <f>SAM_final!G3/SAM_final!G$114</f>
        <v>0</v>
      </c>
      <c r="H3">
        <f>SAM_final!H3/SAM_final!H$114</f>
        <v>0</v>
      </c>
      <c r="I3">
        <f>SAM_final!I3/SAM_final!I$114</f>
        <v>0</v>
      </c>
      <c r="J3">
        <f>SAM_final!J3/SAM_final!J$114</f>
        <v>0</v>
      </c>
      <c r="K3">
        <f>SAM_final!K3/SAM_final!K$114</f>
        <v>0</v>
      </c>
      <c r="L3">
        <f>SAM_final!L3/SAM_final!L$114</f>
        <v>0</v>
      </c>
      <c r="M3">
        <f>SAM_final!M3/SAM_final!M$114</f>
        <v>0</v>
      </c>
      <c r="N3">
        <f>SAM_final!N3/SAM_final!N$114</f>
        <v>0</v>
      </c>
      <c r="O3">
        <f>SAM_final!O3/SAM_final!O$114</f>
        <v>1.8426115232001119E-5</v>
      </c>
      <c r="P3">
        <f>SAM_final!P3/SAM_final!P$114</f>
        <v>0</v>
      </c>
      <c r="Q3">
        <f>SAM_final!Q3/SAM_final!Q$114</f>
        <v>0</v>
      </c>
      <c r="R3">
        <f>SAM_final!R3/SAM_final!R$114</f>
        <v>0</v>
      </c>
      <c r="S3">
        <f>SAM_final!S3/SAM_final!S$114</f>
        <v>0</v>
      </c>
      <c r="T3">
        <f>SAM_final!T3/SAM_final!T$114</f>
        <v>0</v>
      </c>
      <c r="U3">
        <f>SAM_final!U3/SAM_final!U$114</f>
        <v>0</v>
      </c>
      <c r="V3">
        <f>SAM_final!V3/SAM_final!V$114</f>
        <v>0</v>
      </c>
      <c r="W3">
        <f>SAM_final!W3/SAM_final!W$114</f>
        <v>0</v>
      </c>
      <c r="X3">
        <f>SAM_final!X3/SAM_final!X$114</f>
        <v>0</v>
      </c>
      <c r="Y3">
        <f>SAM_final!Y3/SAM_final!Y$114</f>
        <v>0</v>
      </c>
      <c r="Z3">
        <f>SAM_final!Z3/SAM_final!Z$114</f>
        <v>0</v>
      </c>
      <c r="AA3">
        <f>SAM_final!AA3/SAM_final!AA$114</f>
        <v>0</v>
      </c>
      <c r="AB3">
        <f>SAM_final!AB3/SAM_final!AB$114</f>
        <v>0</v>
      </c>
      <c r="AC3">
        <f>SAM_final!AC3/SAM_final!AC$114</f>
        <v>0</v>
      </c>
      <c r="AD3">
        <f>SAM_final!AD3/SAM_final!AD$114</f>
        <v>0</v>
      </c>
      <c r="AE3">
        <f>SAM_final!AE3/SAM_final!AE$114</f>
        <v>0</v>
      </c>
      <c r="AF3">
        <f>SAM_final!AF3/SAM_final!AF$114</f>
        <v>0</v>
      </c>
      <c r="AG3">
        <f>SAM_final!AG3/SAM_final!AG$114</f>
        <v>0</v>
      </c>
      <c r="AH3">
        <f>SAM_final!AH3/SAM_final!AH$114</f>
        <v>0</v>
      </c>
      <c r="AI3">
        <f>SAM_final!AI3/SAM_final!AI$114</f>
        <v>0</v>
      </c>
      <c r="AJ3">
        <f>SAM_final!AJ3/SAM_final!AJ$114</f>
        <v>5.9899654499742638E-6</v>
      </c>
      <c r="AK3">
        <f>SAM_final!AK3/SAM_final!AK$114</f>
        <v>0</v>
      </c>
      <c r="AL3">
        <f>SAM_final!AL3/SAM_final!AL$114</f>
        <v>0</v>
      </c>
      <c r="AM3">
        <f>SAM_final!AM3/SAM_final!AM$114</f>
        <v>0</v>
      </c>
      <c r="AN3">
        <f>SAM_final!AN3/SAM_final!AN$114</f>
        <v>4.819801268375017E-5</v>
      </c>
      <c r="AO3">
        <f>SAM_final!AO3/SAM_final!AO$114</f>
        <v>0</v>
      </c>
      <c r="AP3">
        <f>SAM_final!AP3/SAM_final!AP$114</f>
        <v>0</v>
      </c>
      <c r="AQ3">
        <f>SAM_final!AQ3/SAM_final!AQ$114</f>
        <v>0</v>
      </c>
      <c r="AR3">
        <f>SAM_final!AR3/SAM_final!AR$114</f>
        <v>0</v>
      </c>
      <c r="AS3">
        <f>SAM_final!AS3/SAM_final!AS$114</f>
        <v>0</v>
      </c>
      <c r="AT3">
        <f>SAM_final!AT3/SAM_final!AT$114</f>
        <v>0</v>
      </c>
      <c r="AU3">
        <f>SAM_final!AU3/SAM_final!AU$114</f>
        <v>0</v>
      </c>
      <c r="AV3">
        <f>SAM_final!AV3/SAM_final!AV$114</f>
        <v>0</v>
      </c>
      <c r="AW3">
        <f>SAM_final!AW3/SAM_final!AW$114</f>
        <v>0</v>
      </c>
      <c r="AX3">
        <f>SAM_final!AX3/SAM_final!AX$114</f>
        <v>0</v>
      </c>
      <c r="AY3">
        <f>SAM_final!AY3/SAM_final!AY$114</f>
        <v>0</v>
      </c>
      <c r="AZ3">
        <f>SAM_final!AZ3/SAM_final!AZ$114</f>
        <v>0</v>
      </c>
      <c r="BA3">
        <f>SAM_final!BA3/SAM_final!BA$114</f>
        <v>0</v>
      </c>
      <c r="BB3">
        <f>SAM_final!BB3/SAM_final!BB$114</f>
        <v>0</v>
      </c>
      <c r="BC3">
        <f>SAM_final!BC3/SAM_final!BC$114</f>
        <v>0</v>
      </c>
      <c r="BD3">
        <f>SAM_final!BD3/SAM_final!BD$114</f>
        <v>0</v>
      </c>
      <c r="BE3">
        <f>SAM_final!BE3/SAM_final!BE$114</f>
        <v>0</v>
      </c>
      <c r="BF3">
        <f>SAM_final!BF3/SAM_final!BF$114</f>
        <v>0</v>
      </c>
      <c r="BG3">
        <f>SAM_final!BG3/SAM_final!BG$114</f>
        <v>0</v>
      </c>
      <c r="BH3">
        <f>SAM_final!BH3/SAM_final!BH$114</f>
        <v>0</v>
      </c>
      <c r="BI3">
        <f>SAM_final!BI3/SAM_final!BI$114</f>
        <v>0</v>
      </c>
      <c r="BJ3">
        <f>SAM_final!BJ3/SAM_final!BJ$114</f>
        <v>0</v>
      </c>
      <c r="BK3">
        <f>SAM_final!BK3/SAM_final!BK$114</f>
        <v>0</v>
      </c>
      <c r="BL3">
        <f>SAM_final!BL3/SAM_final!BL$114</f>
        <v>0</v>
      </c>
      <c r="BM3">
        <f>SAM_final!BM3/SAM_final!BM$114</f>
        <v>0</v>
      </c>
      <c r="BN3">
        <f>SAM_final!BN3/SAM_final!BN$114</f>
        <v>0</v>
      </c>
      <c r="BO3">
        <f>SAM_final!BO3/SAM_final!BO$114</f>
        <v>0</v>
      </c>
      <c r="BP3">
        <f>SAM_final!BP3/SAM_final!BP$114</f>
        <v>0</v>
      </c>
      <c r="BQ3">
        <f>SAM_final!BQ3/SAM_final!BQ$114</f>
        <v>0</v>
      </c>
      <c r="BR3">
        <f>SAM_final!BR3/SAM_final!BR$114</f>
        <v>0</v>
      </c>
      <c r="BS3">
        <f>SAM_final!BS3/SAM_final!BS$114</f>
        <v>0</v>
      </c>
      <c r="BT3">
        <f>SAM_final!BT3/SAM_final!BT$114</f>
        <v>0</v>
      </c>
      <c r="BU3">
        <f>SAM_final!BU3/SAM_final!BU$114</f>
        <v>0</v>
      </c>
      <c r="BV3">
        <f>SAM_final!BV3/SAM_final!BV$114</f>
        <v>0</v>
      </c>
      <c r="BW3">
        <f>SAM_final!BW3/SAM_final!BW$114</f>
        <v>0</v>
      </c>
      <c r="BX3">
        <f>SAM_final!BX3/SAM_final!BX$114</f>
        <v>0</v>
      </c>
      <c r="BY3">
        <f>SAM_final!BY3/SAM_final!BY$114</f>
        <v>0</v>
      </c>
      <c r="BZ3">
        <f>SAM_final!BZ3/SAM_final!BZ$114</f>
        <v>0</v>
      </c>
      <c r="CA3">
        <f>SAM_final!CA3/SAM_final!CA$114</f>
        <v>0</v>
      </c>
      <c r="CB3">
        <f>SAM_final!CB3/SAM_final!CB$114</f>
        <v>0</v>
      </c>
      <c r="CC3">
        <f>SAM_final!CC3/SAM_final!CC$114</f>
        <v>0</v>
      </c>
      <c r="CD3">
        <f>SAM_final!CD3/SAM_final!CD$114</f>
        <v>0</v>
      </c>
      <c r="CE3">
        <f>SAM_final!CE3/SAM_final!CE$114</f>
        <v>0</v>
      </c>
      <c r="CF3">
        <f>SAM_final!CF3/SAM_final!CF$114</f>
        <v>0</v>
      </c>
      <c r="CG3">
        <f>SAM_final!CG3/SAM_final!CG$114</f>
        <v>0</v>
      </c>
      <c r="CH3">
        <f>SAM_final!CH3/SAM_final!CH$114</f>
        <v>0</v>
      </c>
      <c r="CI3">
        <f>SAM_final!CI3/SAM_final!CI$114</f>
        <v>0</v>
      </c>
      <c r="CJ3">
        <f>SAM_final!CJ3/SAM_final!CJ$114</f>
        <v>0</v>
      </c>
      <c r="CK3">
        <f>SAM_final!CK3/SAM_final!CK$114</f>
        <v>0</v>
      </c>
      <c r="CL3">
        <f>SAM_final!CL3/SAM_final!CL$114</f>
        <v>0</v>
      </c>
      <c r="CM3">
        <f>SAM_final!CO3/SAM_final!CO$114</f>
        <v>0</v>
      </c>
      <c r="CN3">
        <f>SAM_final!CP3/SAM_final!CP$114</f>
        <v>0</v>
      </c>
      <c r="CO3">
        <f>SAM_final!CQ3/SAM_final!CQ$114</f>
        <v>0</v>
      </c>
      <c r="CP3">
        <f>SAM_final!CR3/SAM_final!CR$114</f>
        <v>0</v>
      </c>
      <c r="CQ3">
        <f>SAM_final!CS3/SAM_final!CS$114</f>
        <v>0</v>
      </c>
      <c r="CR3">
        <f>SAM_final!CT3/SAM_final!CT$114</f>
        <v>0</v>
      </c>
      <c r="CS3">
        <f>SAM_final!CU3/SAM_final!CU$114</f>
        <v>6.8307970123302586E-6</v>
      </c>
      <c r="CT3">
        <f>SAM_final!CV3/SAM_final!CV$114</f>
        <v>8.1870992352506877E-6</v>
      </c>
      <c r="CU3">
        <f>SAM_final!CW3/SAM_final!CW$114</f>
        <v>2.2985292526540195E-6</v>
      </c>
    </row>
    <row r="4" spans="1:99">
      <c r="A4" t="s">
        <v>89</v>
      </c>
      <c r="B4">
        <f>SAM_final!B4/SAM_final!B$114</f>
        <v>3.8469691189826791E-4</v>
      </c>
      <c r="C4">
        <f>SAM_final!C4/SAM_final!C$114</f>
        <v>6.8503561770240969E-3</v>
      </c>
      <c r="D4">
        <f>SAM_final!D4/SAM_final!D$114</f>
        <v>2.1582740390393075E-2</v>
      </c>
      <c r="E4">
        <f>SAM_final!E4/SAM_final!E$114</f>
        <v>1.0064560097940011E-3</v>
      </c>
      <c r="F4">
        <f>SAM_final!F4/SAM_final!F$114</f>
        <v>1.5995378331267075E-4</v>
      </c>
      <c r="G4">
        <f>SAM_final!G4/SAM_final!G$114</f>
        <v>2.7897670832842354E-4</v>
      </c>
      <c r="H4">
        <f>SAM_final!H4/SAM_final!H$114</f>
        <v>6.0755492332130657E-7</v>
      </c>
      <c r="I4">
        <f>SAM_final!I4/SAM_final!I$114</f>
        <v>0</v>
      </c>
      <c r="J4">
        <f>SAM_final!J4/SAM_final!J$114</f>
        <v>0</v>
      </c>
      <c r="K4">
        <f>SAM_final!K4/SAM_final!K$114</f>
        <v>0</v>
      </c>
      <c r="L4">
        <f>SAM_final!L4/SAM_final!L$114</f>
        <v>6.9691764909646315E-8</v>
      </c>
      <c r="M4">
        <f>SAM_final!M4/SAM_final!M$114</f>
        <v>5.9284290899391862E-8</v>
      </c>
      <c r="N4">
        <f>SAM_final!N4/SAM_final!N$114</f>
        <v>5.9526184820266235E-8</v>
      </c>
      <c r="O4">
        <f>SAM_final!O4/SAM_final!O$114</f>
        <v>6.549722274792398E-3</v>
      </c>
      <c r="P4">
        <f>SAM_final!P4/SAM_final!P$114</f>
        <v>8.9931154033804641E-9</v>
      </c>
      <c r="Q4">
        <f>SAM_final!Q4/SAM_final!Q$114</f>
        <v>0</v>
      </c>
      <c r="R4">
        <f>SAM_final!R4/SAM_final!R$114</f>
        <v>0</v>
      </c>
      <c r="S4">
        <f>SAM_final!S4/SAM_final!S$114</f>
        <v>0</v>
      </c>
      <c r="T4">
        <f>SAM_final!T4/SAM_final!T$114</f>
        <v>0</v>
      </c>
      <c r="U4">
        <f>SAM_final!U4/SAM_final!U$114</f>
        <v>5.6782763793702602E-8</v>
      </c>
      <c r="V4">
        <f>SAM_final!V4/SAM_final!V$114</f>
        <v>6.8411353502234143E-8</v>
      </c>
      <c r="W4">
        <f>SAM_final!W4/SAM_final!W$114</f>
        <v>1.1858956081664052E-7</v>
      </c>
      <c r="X4">
        <f>SAM_final!X4/SAM_final!X$114</f>
        <v>8.4409193719685233E-9</v>
      </c>
      <c r="Y4">
        <f>SAM_final!Y4/SAM_final!Y$114</f>
        <v>4.7406992657549395E-9</v>
      </c>
      <c r="Z4">
        <f>SAM_final!Z4/SAM_final!Z$114</f>
        <v>6.728533967328081E-8</v>
      </c>
      <c r="AA4">
        <f>SAM_final!AA4/SAM_final!AA$114</f>
        <v>1.1945242983572627E-7</v>
      </c>
      <c r="AB4">
        <f>SAM_final!AB4/SAM_final!AB$114</f>
        <v>3.3521613899644175E-8</v>
      </c>
      <c r="AC4">
        <f>SAM_final!AC4/SAM_final!AC$114</f>
        <v>5.8851919859142852E-8</v>
      </c>
      <c r="AD4">
        <f>SAM_final!AD4/SAM_final!AD$114</f>
        <v>1.7942312067530085E-8</v>
      </c>
      <c r="AE4">
        <f>SAM_final!AE4/SAM_final!AE$114</f>
        <v>3.3434839924043918E-9</v>
      </c>
      <c r="AF4">
        <f>SAM_final!AF4/SAM_final!AF$114</f>
        <v>0</v>
      </c>
      <c r="AG4">
        <f>SAM_final!AG4/SAM_final!AG$114</f>
        <v>6.4891976417529865E-9</v>
      </c>
      <c r="AH4">
        <f>SAM_final!AH4/SAM_final!AH$114</f>
        <v>8.1406645424605075E-8</v>
      </c>
      <c r="AI4">
        <f>SAM_final!AI4/SAM_final!AI$114</f>
        <v>6.4024977021753118E-8</v>
      </c>
      <c r="AJ4">
        <f>SAM_final!AJ4/SAM_final!AJ$114</f>
        <v>2.8521549725344483E-10</v>
      </c>
      <c r="AK4">
        <f>SAM_final!AK4/SAM_final!AK$114</f>
        <v>1.4860547256816387E-8</v>
      </c>
      <c r="AL4">
        <f>SAM_final!AL4/SAM_final!AL$114</f>
        <v>9.5369308871586067E-8</v>
      </c>
      <c r="AM4">
        <f>SAM_final!AM4/SAM_final!AM$114</f>
        <v>1.0113929584748331E-7</v>
      </c>
      <c r="AN4">
        <f>SAM_final!AN4/SAM_final!AN$114</f>
        <v>2.0326920239236533E-9</v>
      </c>
      <c r="AO4">
        <f>SAM_final!AO4/SAM_final!AO$114</f>
        <v>1.7580750037946615E-9</v>
      </c>
      <c r="AP4">
        <f>SAM_final!AP4/SAM_final!AP$114</f>
        <v>3.3240662525535167E-7</v>
      </c>
      <c r="AQ4">
        <f>SAM_final!AQ4/SAM_final!AQ$114</f>
        <v>1.9427818047011159E-9</v>
      </c>
      <c r="AR4">
        <f>SAM_final!AR4/SAM_final!AR$114</f>
        <v>6.5718990584125009E-7</v>
      </c>
      <c r="AS4">
        <f>SAM_final!AS4/SAM_final!AS$114</f>
        <v>7.3506984062751706E-9</v>
      </c>
      <c r="AT4">
        <f>SAM_final!AT4/SAM_final!AT$114</f>
        <v>0</v>
      </c>
      <c r="AU4">
        <f>SAM_final!AU4/SAM_final!AU$114</f>
        <v>0</v>
      </c>
      <c r="AV4">
        <f>SAM_final!AV4/SAM_final!AV$114</f>
        <v>0</v>
      </c>
      <c r="AW4">
        <f>SAM_final!AW4/SAM_final!AW$114</f>
        <v>0</v>
      </c>
      <c r="AX4">
        <f>SAM_final!AX4/SAM_final!AX$114</f>
        <v>0</v>
      </c>
      <c r="AY4">
        <f>SAM_final!AY4/SAM_final!AY$114</f>
        <v>0</v>
      </c>
      <c r="AZ4">
        <f>SAM_final!AZ4/SAM_final!AZ$114</f>
        <v>1.4467480359206837E-5</v>
      </c>
      <c r="BA4">
        <f>SAM_final!BA4/SAM_final!BA$114</f>
        <v>0</v>
      </c>
      <c r="BB4">
        <f>SAM_final!BB4/SAM_final!BB$114</f>
        <v>5.3551459634865488E-9</v>
      </c>
      <c r="BC4">
        <f>SAM_final!BC4/SAM_final!BC$114</f>
        <v>2.8895996812457438E-8</v>
      </c>
      <c r="BD4">
        <f>SAM_final!BD4/SAM_final!BD$114</f>
        <v>3.4673599762176953E-8</v>
      </c>
      <c r="BE4">
        <f>SAM_final!BE4/SAM_final!BE$114</f>
        <v>3.9693846042648068E-9</v>
      </c>
      <c r="BF4">
        <f>SAM_final!BF4/SAM_final!BF$114</f>
        <v>8.6824259823615792E-8</v>
      </c>
      <c r="BG4">
        <f>SAM_final!BG4/SAM_final!BG$114</f>
        <v>3.3673879220749729E-7</v>
      </c>
      <c r="BH4">
        <f>SAM_final!BH4/SAM_final!BH$114</f>
        <v>5.5644455499449379E-8</v>
      </c>
      <c r="BI4">
        <f>SAM_final!BI4/SAM_final!BI$114</f>
        <v>3.3607950174842435E-7</v>
      </c>
      <c r="BJ4">
        <f>SAM_final!BJ4/SAM_final!BJ$114</f>
        <v>3.2549644226586247E-7</v>
      </c>
      <c r="BK4">
        <f>SAM_final!BK4/SAM_final!BK$114</f>
        <v>2.8239328926444172E-7</v>
      </c>
      <c r="BL4">
        <f>SAM_final!BL4/SAM_final!BL$114</f>
        <v>3.1185607097696862E-8</v>
      </c>
      <c r="BM4">
        <f>SAM_final!BM4/SAM_final!BM$114</f>
        <v>1.3095432338090093E-7</v>
      </c>
      <c r="BN4">
        <f>SAM_final!BN4/SAM_final!BN$114</f>
        <v>2.079973975817395E-10</v>
      </c>
      <c r="BO4">
        <f>SAM_final!BO4/SAM_final!BO$114</f>
        <v>3.9099634915929284E-7</v>
      </c>
      <c r="BP4">
        <f>SAM_final!BP4/SAM_final!BP$114</f>
        <v>0</v>
      </c>
      <c r="BQ4">
        <f>SAM_final!BQ4/SAM_final!BQ$114</f>
        <v>1.1744627132355373E-6</v>
      </c>
      <c r="BR4">
        <f>SAM_final!BR4/SAM_final!BR$114</f>
        <v>1.2509990277074781E-6</v>
      </c>
      <c r="BS4">
        <f>SAM_final!BS4/SAM_final!BS$114</f>
        <v>3.7534638783776059E-7</v>
      </c>
      <c r="BT4">
        <f>SAM_final!BT4/SAM_final!BT$114</f>
        <v>1.9521310403465333E-7</v>
      </c>
      <c r="BU4">
        <f>SAM_final!BU4/SAM_final!BU$114</f>
        <v>4.8625439295603355E-5</v>
      </c>
      <c r="BV4">
        <f>SAM_final!BV4/SAM_final!BV$114</f>
        <v>1.6900334775143266E-7</v>
      </c>
      <c r="BW4">
        <f>SAM_final!BW4/SAM_final!BW$114</f>
        <v>1.181314995562845E-8</v>
      </c>
      <c r="BX4">
        <f>SAM_final!BX4/SAM_final!BX$114</f>
        <v>1.0034162269400482E-7</v>
      </c>
      <c r="BY4">
        <f>SAM_final!BY4/SAM_final!BY$114</f>
        <v>1.932946402968828E-7</v>
      </c>
      <c r="BZ4">
        <f>SAM_final!BZ4/SAM_final!BZ$114</f>
        <v>5.3596682398601291E-7</v>
      </c>
      <c r="CA4">
        <f>SAM_final!CA4/SAM_final!CA$114</f>
        <v>0</v>
      </c>
      <c r="CB4">
        <f>SAM_final!CB4/SAM_final!CB$114</f>
        <v>1.9540250234112109E-6</v>
      </c>
      <c r="CC4">
        <f>SAM_final!CC4/SAM_final!CC$114</f>
        <v>9.0573706953931114E-6</v>
      </c>
      <c r="CD4">
        <f>SAM_final!CD4/SAM_final!CD$114</f>
        <v>1.587422342750209E-4</v>
      </c>
      <c r="CE4">
        <f>SAM_final!CE4/SAM_final!CE$114</f>
        <v>2.4555326227434039E-8</v>
      </c>
      <c r="CF4">
        <f>SAM_final!CF4/SAM_final!CF$114</f>
        <v>8.389556857259997E-8</v>
      </c>
      <c r="CG4">
        <f>SAM_final!CG4/SAM_final!CG$114</f>
        <v>4.3856601492821115E-6</v>
      </c>
      <c r="CH4">
        <f>SAM_final!CH4/SAM_final!CH$114</f>
        <v>0</v>
      </c>
      <c r="CI4">
        <f>SAM_final!CI4/SAM_final!CI$114</f>
        <v>3.1888686881351415E-7</v>
      </c>
      <c r="CJ4">
        <f>SAM_final!CJ4/SAM_final!CJ$114</f>
        <v>0</v>
      </c>
      <c r="CK4">
        <f>SAM_final!CK4/SAM_final!CK$114</f>
        <v>0</v>
      </c>
      <c r="CL4">
        <f>SAM_final!CL4/SAM_final!CL$114</f>
        <v>0</v>
      </c>
      <c r="CM4">
        <f>SAM_final!CO4/SAM_final!CO$114</f>
        <v>1.5325877190220435E-3</v>
      </c>
      <c r="CN4">
        <f>SAM_final!CP4/SAM_final!CP$114</f>
        <v>1.027243879258864E-3</v>
      </c>
      <c r="CO4">
        <f>SAM_final!CQ4/SAM_final!CQ$114</f>
        <v>1.1324729923132587E-3</v>
      </c>
      <c r="CP4">
        <f>SAM_final!CR4/SAM_final!CR$114</f>
        <v>1.2012105428930125E-3</v>
      </c>
      <c r="CQ4">
        <f>SAM_final!CS4/SAM_final!CS$114</f>
        <v>1.0659502455279337E-3</v>
      </c>
      <c r="CR4">
        <f>SAM_final!CT4/SAM_final!CT$114</f>
        <v>1.0037084432057062E-3</v>
      </c>
      <c r="CS4">
        <f>SAM_final!CU4/SAM_final!CU$114</f>
        <v>9.3034382270014415E-4</v>
      </c>
      <c r="CT4">
        <f>SAM_final!CV4/SAM_final!CV$114</f>
        <v>8.7887862464852251E-4</v>
      </c>
      <c r="CU4">
        <f>SAM_final!CW4/SAM_final!CW$114</f>
        <v>4.4772559586978456E-4</v>
      </c>
    </row>
    <row r="5" spans="1:99">
      <c r="A5" t="s">
        <v>90</v>
      </c>
      <c r="B5">
        <f>SAM_final!B5/SAM_final!B$114</f>
        <v>2.9613715608134043E-4</v>
      </c>
      <c r="C5">
        <f>SAM_final!C5/SAM_final!C$114</f>
        <v>6.3250217468149199E-3</v>
      </c>
      <c r="D5">
        <f>SAM_final!D5/SAM_final!D$114</f>
        <v>6.8921527014244137E-4</v>
      </c>
      <c r="E5">
        <f>SAM_final!E5/SAM_final!E$114</f>
        <v>1.0495570321422749E-2</v>
      </c>
      <c r="F5">
        <f>SAM_final!F5/SAM_final!F$114</f>
        <v>1.2313116238455942E-4</v>
      </c>
      <c r="G5">
        <f>SAM_final!G5/SAM_final!G$114</f>
        <v>2.1475448895571389E-4</v>
      </c>
      <c r="H5">
        <f>SAM_final!H5/SAM_final!H$114</f>
        <v>4.6769190106291738E-7</v>
      </c>
      <c r="I5">
        <f>SAM_final!I5/SAM_final!I$114</f>
        <v>0</v>
      </c>
      <c r="J5">
        <f>SAM_final!J5/SAM_final!J$114</f>
        <v>0</v>
      </c>
      <c r="K5">
        <f>SAM_final!K5/SAM_final!K$114</f>
        <v>0</v>
      </c>
      <c r="L5">
        <f>SAM_final!L5/SAM_final!L$114</f>
        <v>5.34737273076031E-8</v>
      </c>
      <c r="M5">
        <f>SAM_final!M5/SAM_final!M$114</f>
        <v>4.5488186578266901E-8</v>
      </c>
      <c r="N5">
        <f>SAM_final!N5/SAM_final!N$114</f>
        <v>4.5673789132298577E-8</v>
      </c>
      <c r="O5">
        <f>SAM_final!O5/SAM_final!O$114</f>
        <v>9.9147056579677387E-3</v>
      </c>
      <c r="P5">
        <f>SAM_final!P5/SAM_final!P$114</f>
        <v>4.2069403808637454E-2</v>
      </c>
      <c r="Q5">
        <f>SAM_final!Q5/SAM_final!Q$114</f>
        <v>0</v>
      </c>
      <c r="R5">
        <f>SAM_final!R5/SAM_final!R$114</f>
        <v>0</v>
      </c>
      <c r="S5">
        <f>SAM_final!S5/SAM_final!S$114</f>
        <v>0</v>
      </c>
      <c r="T5">
        <f>SAM_final!T5/SAM_final!T$114</f>
        <v>0</v>
      </c>
      <c r="U5">
        <f>SAM_final!U5/SAM_final!U$114</f>
        <v>4.3568792249889309E-8</v>
      </c>
      <c r="V5">
        <f>SAM_final!V5/SAM_final!V$114</f>
        <v>5.2491281669581798E-8</v>
      </c>
      <c r="W5">
        <f>SAM_final!W5/SAM_final!W$114</f>
        <v>9.0992470126979486E-8</v>
      </c>
      <c r="X5">
        <f>SAM_final!X5/SAM_final!X$114</f>
        <v>6.4766249112402035E-9</v>
      </c>
      <c r="Y5">
        <f>SAM_final!Y5/SAM_final!Y$114</f>
        <v>3.637486582711678E-9</v>
      </c>
      <c r="Z5">
        <f>SAM_final!Z5/SAM_final!Z$114</f>
        <v>5.1627303601124026E-8</v>
      </c>
      <c r="AA5">
        <f>SAM_final!AA5/SAM_final!AA$114</f>
        <v>9.1654540067217181E-8</v>
      </c>
      <c r="AB5">
        <f>SAM_final!AB5/SAM_final!AB$114</f>
        <v>2.5720766907026955E-8</v>
      </c>
      <c r="AC5">
        <f>SAM_final!AC5/SAM_final!AC$114</f>
        <v>4.5156433018403101E-8</v>
      </c>
      <c r="AD5">
        <f>SAM_final!AD5/SAM_final!AD$114</f>
        <v>1.3766939379579767E-8</v>
      </c>
      <c r="AE5">
        <f>SAM_final!AE5/SAM_final!AE$114</f>
        <v>2.5654186186698556E-9</v>
      </c>
      <c r="AF5">
        <f>SAM_final!AF5/SAM_final!AF$114</f>
        <v>0</v>
      </c>
      <c r="AG5">
        <f>SAM_final!AG5/SAM_final!AG$114</f>
        <v>4.9790902209195144E-9</v>
      </c>
      <c r="AH5">
        <f>SAM_final!AH5/SAM_final!AH$114</f>
        <v>6.2462426717213902E-8</v>
      </c>
      <c r="AI5">
        <f>SAM_final!AI5/SAM_final!AI$114</f>
        <v>4.9125663076196855E-8</v>
      </c>
      <c r="AJ5">
        <f>SAM_final!AJ5/SAM_final!AJ$114</f>
        <v>2.8521549725344483E-10</v>
      </c>
      <c r="AK5">
        <f>SAM_final!AK5/SAM_final!AK$114</f>
        <v>1.1402335020256615E-8</v>
      </c>
      <c r="AL5">
        <f>SAM_final!AL5/SAM_final!AL$114</f>
        <v>7.3175825332096042E-8</v>
      </c>
      <c r="AM5">
        <f>SAM_final!AM5/SAM_final!AM$114</f>
        <v>7.7603073092539379E-8</v>
      </c>
      <c r="AN5">
        <f>SAM_final!AN5/SAM_final!AN$114</f>
        <v>2.0326920239236533E-9</v>
      </c>
      <c r="AO5">
        <f>SAM_final!AO5/SAM_final!AO$114</f>
        <v>1.3489516797445429E-9</v>
      </c>
      <c r="AP5">
        <f>SAM_final!AP5/SAM_final!AP$114</f>
        <v>2.5505195997246276E-7</v>
      </c>
      <c r="AQ5">
        <f>SAM_final!AQ5/SAM_final!AQ$114</f>
        <v>1.4906751834660641E-9</v>
      </c>
      <c r="AR5">
        <f>SAM_final!AR5/SAM_final!AR$114</f>
        <v>5.0425461114130042E-7</v>
      </c>
      <c r="AS5">
        <f>SAM_final!AS5/SAM_final!AS$114</f>
        <v>5.6401103144280813E-9</v>
      </c>
      <c r="AT5">
        <f>SAM_final!AT5/SAM_final!AT$114</f>
        <v>0</v>
      </c>
      <c r="AU5">
        <f>SAM_final!AU5/SAM_final!AU$114</f>
        <v>0</v>
      </c>
      <c r="AV5">
        <f>SAM_final!AV5/SAM_final!AV$114</f>
        <v>0</v>
      </c>
      <c r="AW5">
        <f>SAM_final!AW5/SAM_final!AW$114</f>
        <v>0</v>
      </c>
      <c r="AX5">
        <f>SAM_final!AX5/SAM_final!AX$114</f>
        <v>0</v>
      </c>
      <c r="AY5">
        <f>SAM_final!AY5/SAM_final!AY$114</f>
        <v>0</v>
      </c>
      <c r="AZ5">
        <f>SAM_final!AZ5/SAM_final!AZ$114</f>
        <v>2.3145229215454603E-5</v>
      </c>
      <c r="BA5">
        <f>SAM_final!BA5/SAM_final!BA$114</f>
        <v>0</v>
      </c>
      <c r="BB5">
        <f>SAM_final!BB5/SAM_final!BB$114</f>
        <v>4.1089447987886655E-9</v>
      </c>
      <c r="BC5">
        <f>SAM_final!BC5/SAM_final!BC$114</f>
        <v>2.2171581618488348E-8</v>
      </c>
      <c r="BD5">
        <f>SAM_final!BD5/SAM_final!BD$114</f>
        <v>2.6604673032164737E-8</v>
      </c>
      <c r="BE5">
        <f>SAM_final!BE5/SAM_final!BE$114</f>
        <v>3.0456652975088625E-9</v>
      </c>
      <c r="BF5">
        <f>SAM_final!BF5/SAM_final!BF$114</f>
        <v>6.6619302861849254E-8</v>
      </c>
      <c r="BG5">
        <f>SAM_final!BG5/SAM_final!BG$114</f>
        <v>2.5837598418895829E-7</v>
      </c>
      <c r="BH5">
        <f>SAM_final!BH5/SAM_final!BH$114</f>
        <v>4.2695380772969486E-8</v>
      </c>
      <c r="BI5">
        <f>SAM_final!BI5/SAM_final!BI$114</f>
        <v>2.5787011784634893E-7</v>
      </c>
      <c r="BJ5">
        <f>SAM_final!BJ5/SAM_final!BJ$114</f>
        <v>2.4974985230874247E-7</v>
      </c>
      <c r="BK5">
        <f>SAM_final!BK5/SAM_final!BK$114</f>
        <v>2.166772754743908E-7</v>
      </c>
      <c r="BL5">
        <f>SAM_final!BL5/SAM_final!BL$114</f>
        <v>2.3928374493404147E-8</v>
      </c>
      <c r="BM5">
        <f>SAM_final!BM5/SAM_final!BM$114</f>
        <v>1.004798169095117E-7</v>
      </c>
      <c r="BN5">
        <f>SAM_final!BN5/SAM_final!BN$114</f>
        <v>1.5959412325684364E-10</v>
      </c>
      <c r="BO5">
        <f>SAM_final!BO5/SAM_final!BO$114</f>
        <v>3.0000721290843182E-7</v>
      </c>
      <c r="BP5">
        <f>SAM_final!BP5/SAM_final!BP$114</f>
        <v>0</v>
      </c>
      <c r="BQ5">
        <f>SAM_final!BQ5/SAM_final!BQ$114</f>
        <v>1.0498766573444477E-6</v>
      </c>
      <c r="BR5">
        <f>SAM_final!BR5/SAM_final!BR$114</f>
        <v>9.6037125932538303E-7</v>
      </c>
      <c r="BS5">
        <f>SAM_final!BS5/SAM_final!BS$114</f>
        <v>2.879991691292669E-7</v>
      </c>
      <c r="BT5">
        <f>SAM_final!BT5/SAM_final!BT$114</f>
        <v>1.497848749497655E-7</v>
      </c>
      <c r="BU5">
        <f>SAM_final!BU5/SAM_final!BU$114</f>
        <v>7.8043508360854021E-5</v>
      </c>
      <c r="BV5">
        <f>SAM_final!BV5/SAM_final!BV$114</f>
        <v>1.2967441624485669E-7</v>
      </c>
      <c r="BW5">
        <f>SAM_final!BW5/SAM_final!BW$114</f>
        <v>9.0641004742824203E-9</v>
      </c>
      <c r="BX5">
        <f>SAM_final!BX5/SAM_final!BX$114</f>
        <v>7.6991027225355269E-8</v>
      </c>
      <c r="BY5">
        <f>SAM_final!BY5/SAM_final!BY$114</f>
        <v>1.4831285875249981E-7</v>
      </c>
      <c r="BZ5">
        <f>SAM_final!BZ5/SAM_final!BZ$114</f>
        <v>4.1124146918803751E-7</v>
      </c>
      <c r="CA5">
        <f>SAM_final!CA5/SAM_final!CA$114</f>
        <v>0</v>
      </c>
      <c r="CB5">
        <f>SAM_final!CB5/SAM_final!CB$114</f>
        <v>6.2118923799859406E-6</v>
      </c>
      <c r="CC5">
        <f>SAM_final!CC5/SAM_final!CC$114</f>
        <v>1.9361082216058183E-5</v>
      </c>
      <c r="CD5">
        <f>SAM_final!CD5/SAM_final!CD$114</f>
        <v>7.1487847337752469E-5</v>
      </c>
      <c r="CE5">
        <f>SAM_final!CE5/SAM_final!CE$114</f>
        <v>1.8841032657694869E-8</v>
      </c>
      <c r="CF5">
        <f>SAM_final!CF5/SAM_final!CF$114</f>
        <v>6.4372150167007584E-8</v>
      </c>
      <c r="CG5">
        <f>SAM_final!CG5/SAM_final!CG$114</f>
        <v>5.2512193327219643E-6</v>
      </c>
      <c r="CH5">
        <f>SAM_final!CH5/SAM_final!CH$114</f>
        <v>0</v>
      </c>
      <c r="CI5">
        <f>SAM_final!CI5/SAM_final!CI$114</f>
        <v>2.4467839904781957E-7</v>
      </c>
      <c r="CJ5">
        <f>SAM_final!CJ5/SAM_final!CJ$114</f>
        <v>0</v>
      </c>
      <c r="CK5">
        <f>SAM_final!CK5/SAM_final!CK$114</f>
        <v>0</v>
      </c>
      <c r="CL5">
        <f>SAM_final!CL5/SAM_final!CL$114</f>
        <v>0</v>
      </c>
      <c r="CM5">
        <f>SAM_final!CO5/SAM_final!CO$114</f>
        <v>8.9930728329537296E-4</v>
      </c>
      <c r="CN5">
        <f>SAM_final!CP5/SAM_final!CP$114</f>
        <v>5.6821769342957015E-4</v>
      </c>
      <c r="CO5">
        <f>SAM_final!CQ5/SAM_final!CQ$114</f>
        <v>6.3621648657379254E-4</v>
      </c>
      <c r="CP5">
        <f>SAM_final!CR5/SAM_final!CR$114</f>
        <v>6.3021922922304626E-4</v>
      </c>
      <c r="CQ5">
        <f>SAM_final!CS5/SAM_final!CS$114</f>
        <v>5.7192368261986364E-4</v>
      </c>
      <c r="CR5">
        <f>SAM_final!CT5/SAM_final!CT$114</f>
        <v>4.9459704538107893E-4</v>
      </c>
      <c r="CS5">
        <f>SAM_final!CU5/SAM_final!CU$114</f>
        <v>5.1514197123031828E-4</v>
      </c>
      <c r="CT5">
        <f>SAM_final!CV5/SAM_final!CV$114</f>
        <v>4.5719234905332973E-4</v>
      </c>
      <c r="CU5">
        <f>SAM_final!CW5/SAM_final!CW$114</f>
        <v>2.5781864489229602E-4</v>
      </c>
    </row>
    <row r="6" spans="1:99">
      <c r="A6" t="s">
        <v>5</v>
      </c>
      <c r="B6">
        <f>SAM_final!B6/SAM_final!B$114</f>
        <v>1.0384271320666731E-3</v>
      </c>
      <c r="C6">
        <f>SAM_final!C6/SAM_final!C$114</f>
        <v>0</v>
      </c>
      <c r="D6">
        <f>SAM_final!D6/SAM_final!D$114</f>
        <v>1.6893752502429667E-3</v>
      </c>
      <c r="E6">
        <f>SAM_final!E6/SAM_final!E$114</f>
        <v>3.1334003747121716E-3</v>
      </c>
      <c r="F6">
        <f>SAM_final!F6/SAM_final!F$114</f>
        <v>0.1267600723706471</v>
      </c>
      <c r="G6">
        <f>SAM_final!G6/SAM_final!G$114</f>
        <v>3.479304053719581E-4</v>
      </c>
      <c r="H6">
        <f>SAM_final!H6/SAM_final!H$114</f>
        <v>6.1337336159007148E-7</v>
      </c>
      <c r="I6">
        <f>SAM_final!I6/SAM_final!I$114</f>
        <v>5.6391038682746265E-5</v>
      </c>
      <c r="J6">
        <f>SAM_final!J6/SAM_final!J$114</f>
        <v>0</v>
      </c>
      <c r="K6">
        <f>SAM_final!K6/SAM_final!K$114</f>
        <v>2.8890848402675869E-10</v>
      </c>
      <c r="L6">
        <f>SAM_final!L6/SAM_final!L$114</f>
        <v>7.0563549873356826E-8</v>
      </c>
      <c r="M6">
        <f>SAM_final!M6/SAM_final!M$114</f>
        <v>6.0025887176331294E-8</v>
      </c>
      <c r="N6">
        <f>SAM_final!N6/SAM_final!N$114</f>
        <v>6.0270806985318628E-8</v>
      </c>
      <c r="O6">
        <f>SAM_final!O6/SAM_final!O$114</f>
        <v>8.3805107226458453E-2</v>
      </c>
      <c r="P6">
        <f>SAM_final!P6/SAM_final!P$114</f>
        <v>9.6562749765582676E-6</v>
      </c>
      <c r="Q6">
        <f>SAM_final!Q6/SAM_final!Q$114</f>
        <v>1.026124937764987E-3</v>
      </c>
      <c r="R6">
        <f>SAM_final!R6/SAM_final!R$114</f>
        <v>2.6060864267505547E-3</v>
      </c>
      <c r="S6">
        <f>SAM_final!S6/SAM_final!S$114</f>
        <v>1.2219713122839655E-5</v>
      </c>
      <c r="T6">
        <f>SAM_final!T6/SAM_final!T$114</f>
        <v>1.6379808497700835E-6</v>
      </c>
      <c r="U6">
        <f>SAM_final!U6/SAM_final!U$114</f>
        <v>5.2445779945616294E-5</v>
      </c>
      <c r="V6">
        <f>SAM_final!V6/SAM_final!V$114</f>
        <v>1.7193394946713029E-6</v>
      </c>
      <c r="W6">
        <f>SAM_final!W6/SAM_final!W$114</f>
        <v>2.9208077585617318E-7</v>
      </c>
      <c r="X6">
        <f>SAM_final!X6/SAM_final!X$114</f>
        <v>8.5465081255022536E-9</v>
      </c>
      <c r="Y6">
        <f>SAM_final!Y6/SAM_final!Y$114</f>
        <v>3.7469703722651205E-7</v>
      </c>
      <c r="Z6">
        <f>SAM_final!Z6/SAM_final!Z$114</f>
        <v>3.8298142502375758E-6</v>
      </c>
      <c r="AA6">
        <f>SAM_final!AA6/SAM_final!AA$114</f>
        <v>1.399724815679438E-7</v>
      </c>
      <c r="AB6">
        <f>SAM_final!AB6/SAM_final!AB$114</f>
        <v>3.3940940903270846E-8</v>
      </c>
      <c r="AC6">
        <f>SAM_final!AC6/SAM_final!AC$114</f>
        <v>5.9588107540502684E-8</v>
      </c>
      <c r="AD6">
        <f>SAM_final!AD6/SAM_final!AD$114</f>
        <v>1.8166755197861964E-8</v>
      </c>
      <c r="AE6">
        <f>SAM_final!AE6/SAM_final!AE$114</f>
        <v>3.3853081458716491E-9</v>
      </c>
      <c r="AF6">
        <f>SAM_final!AF6/SAM_final!AF$114</f>
        <v>0</v>
      </c>
      <c r="AG6">
        <f>SAM_final!AG6/SAM_final!AG$114</f>
        <v>6.570372009168717E-9</v>
      </c>
      <c r="AH6">
        <f>SAM_final!AH6/SAM_final!AH$114</f>
        <v>7.2489174306242712E-7</v>
      </c>
      <c r="AI6">
        <f>SAM_final!AI6/SAM_final!AI$114</f>
        <v>3.7287826085523138E-5</v>
      </c>
      <c r="AJ6">
        <f>SAM_final!AJ6/SAM_final!AJ$114</f>
        <v>2.5207731977014928E-7</v>
      </c>
      <c r="AK6">
        <f>SAM_final!AK6/SAM_final!AK$114</f>
        <v>1.5046440119018951E-8</v>
      </c>
      <c r="AL6">
        <f>SAM_final!AL6/SAM_final!AL$114</f>
        <v>9.6562298166397251E-8</v>
      </c>
      <c r="AM6">
        <f>SAM_final!AM6/SAM_final!AM$114</f>
        <v>1.0240446279331135E-7</v>
      </c>
      <c r="AN6">
        <f>SAM_final!AN6/SAM_final!AN$114</f>
        <v>9.4725906611896522E-8</v>
      </c>
      <c r="AO6">
        <f>SAM_final!AO6/SAM_final!AO$114</f>
        <v>1.7800670333460776E-9</v>
      </c>
      <c r="AP6">
        <f>SAM_final!AP6/SAM_final!AP$114</f>
        <v>3.3656475065382713E-7</v>
      </c>
      <c r="AQ6">
        <f>SAM_final!AQ6/SAM_final!AQ$114</f>
        <v>1.9670843599213014E-9</v>
      </c>
      <c r="AR6">
        <f>SAM_final!AR6/SAM_final!AR$114</f>
        <v>6.6541079505187209E-7</v>
      </c>
      <c r="AS6">
        <f>SAM_final!AS6/SAM_final!AS$114</f>
        <v>2.8604078408024221E-6</v>
      </c>
      <c r="AT6">
        <f>SAM_final!AT6/SAM_final!AT$114</f>
        <v>0</v>
      </c>
      <c r="AU6">
        <f>SAM_final!AU6/SAM_final!AU$114</f>
        <v>0</v>
      </c>
      <c r="AV6">
        <f>SAM_final!AV6/SAM_final!AV$114</f>
        <v>0</v>
      </c>
      <c r="AW6">
        <f>SAM_final!AW6/SAM_final!AW$114</f>
        <v>0</v>
      </c>
      <c r="AX6">
        <f>SAM_final!AX6/SAM_final!AX$114</f>
        <v>0</v>
      </c>
      <c r="AY6">
        <f>SAM_final!AY6/SAM_final!AY$114</f>
        <v>0</v>
      </c>
      <c r="AZ6">
        <f>SAM_final!AZ6/SAM_final!AZ$114</f>
        <v>2.266903826782061E-5</v>
      </c>
      <c r="BA6">
        <f>SAM_final!BA6/SAM_final!BA$114</f>
        <v>0</v>
      </c>
      <c r="BB6">
        <f>SAM_final!BB6/SAM_final!BB$114</f>
        <v>5.4221343047273706E-9</v>
      </c>
      <c r="BC6">
        <f>SAM_final!BC6/SAM_final!BC$114</f>
        <v>2.9257461263317463E-8</v>
      </c>
      <c r="BD6">
        <f>SAM_final!BD6/SAM_final!BD$114</f>
        <v>3.5107337133436941E-8</v>
      </c>
      <c r="BE6">
        <f>SAM_final!BE6/SAM_final!BE$114</f>
        <v>4.0190382443709045E-9</v>
      </c>
      <c r="BF6">
        <f>SAM_final!BF6/SAM_final!BF$114</f>
        <v>8.7910357790824115E-8</v>
      </c>
      <c r="BG6">
        <f>SAM_final!BG6/SAM_final!BG$114</f>
        <v>3.4095110934604509E-7</v>
      </c>
      <c r="BH6">
        <f>SAM_final!BH6/SAM_final!BH$114</f>
        <v>5.634052051776501E-8</v>
      </c>
      <c r="BI6">
        <f>SAM_final!BI6/SAM_final!BI$114</f>
        <v>3.4028357172161872E-7</v>
      </c>
      <c r="BJ6">
        <f>SAM_final!BJ6/SAM_final!BJ$114</f>
        <v>3.2956812712671389E-7</v>
      </c>
      <c r="BK6">
        <f>SAM_final!BK6/SAM_final!BK$114</f>
        <v>2.8592579018119559E-7</v>
      </c>
      <c r="BL6">
        <f>SAM_final!BL6/SAM_final!BL$114</f>
        <v>3.1575712634372553E-8</v>
      </c>
      <c r="BM6">
        <f>SAM_final!BM6/SAM_final!BM$114</f>
        <v>1.3259245107366857E-7</v>
      </c>
      <c r="BN6">
        <f>SAM_final!BN6/SAM_final!BN$114</f>
        <v>2.1059926889232863E-10</v>
      </c>
      <c r="BO6">
        <f>SAM_final!BO6/SAM_final!BO$114</f>
        <v>3.9588738238975783E-7</v>
      </c>
      <c r="BP6">
        <f>SAM_final!BP6/SAM_final!BP$114</f>
        <v>0</v>
      </c>
      <c r="BQ6">
        <f>SAM_final!BQ6/SAM_final!BQ$114</f>
        <v>2.5023048127372703E-4</v>
      </c>
      <c r="BR6">
        <f>SAM_final!BR6/SAM_final!BR$114</f>
        <v>1.7853751069655335E-5</v>
      </c>
      <c r="BS6">
        <f>SAM_final!BS6/SAM_final!BS$114</f>
        <v>6.3359593379646199E-6</v>
      </c>
      <c r="BT6">
        <f>SAM_final!BT6/SAM_final!BT$114</f>
        <v>1.9765505465876647E-7</v>
      </c>
      <c r="BU6">
        <f>SAM_final!BU6/SAM_final!BU$114</f>
        <v>1.271543354049461E-4</v>
      </c>
      <c r="BV6">
        <f>SAM_final!BV6/SAM_final!BV$114</f>
        <v>1.7111743651898601E-7</v>
      </c>
      <c r="BW6">
        <f>SAM_final!BW6/SAM_final!BW$114</f>
        <v>1.1960922458143308E-8</v>
      </c>
      <c r="BX6">
        <f>SAM_final!BX6/SAM_final!BX$114</f>
        <v>1.0159681142415615E-7</v>
      </c>
      <c r="BY6">
        <f>SAM_final!BY6/SAM_final!BY$114</f>
        <v>1.9571259256420063E-7</v>
      </c>
      <c r="BZ6">
        <f>SAM_final!BZ6/SAM_final!BZ$114</f>
        <v>5.4267131509489123E-7</v>
      </c>
      <c r="CA6">
        <f>SAM_final!CA6/SAM_final!CA$114</f>
        <v>0</v>
      </c>
      <c r="CB6">
        <f>SAM_final!CB6/SAM_final!CB$114</f>
        <v>1.221687203836784E-3</v>
      </c>
      <c r="CC6">
        <f>SAM_final!CC6/SAM_final!CC$114</f>
        <v>6.6357570274593283E-5</v>
      </c>
      <c r="CD6">
        <f>SAM_final!CD6/SAM_final!CD$114</f>
        <v>1.595716297687557E-3</v>
      </c>
      <c r="CE6">
        <f>SAM_final!CE6/SAM_final!CE$114</f>
        <v>2.4862492564975293E-8</v>
      </c>
      <c r="CF6">
        <f>SAM_final!CF6/SAM_final!CF$114</f>
        <v>8.4945031092287115E-8</v>
      </c>
      <c r="CG6">
        <f>SAM_final!CG6/SAM_final!CG$114</f>
        <v>3.5837748542561351E-6</v>
      </c>
      <c r="CH6">
        <f>SAM_final!CH6/SAM_final!CH$114</f>
        <v>0</v>
      </c>
      <c r="CI6">
        <f>SAM_final!CI6/SAM_final!CI$114</f>
        <v>3.2287587350749381E-7</v>
      </c>
      <c r="CJ6">
        <f>SAM_final!CJ6/SAM_final!CJ$114</f>
        <v>0</v>
      </c>
      <c r="CK6">
        <f>SAM_final!CK6/SAM_final!CK$114</f>
        <v>0</v>
      </c>
      <c r="CL6">
        <f>SAM_final!CL6/SAM_final!CL$114</f>
        <v>0</v>
      </c>
      <c r="CM6">
        <f>SAM_final!CO6/SAM_final!CO$114</f>
        <v>9.6443380562344415E-4</v>
      </c>
      <c r="CN6">
        <f>SAM_final!CP6/SAM_final!CP$114</f>
        <v>6.6380366860424925E-4</v>
      </c>
      <c r="CO6">
        <f>SAM_final!CQ6/SAM_final!CQ$114</f>
        <v>7.3883281366802578E-4</v>
      </c>
      <c r="CP6">
        <f>SAM_final!CR6/SAM_final!CR$114</f>
        <v>7.2916766163219268E-4</v>
      </c>
      <c r="CQ6">
        <f>SAM_final!CS6/SAM_final!CS$114</f>
        <v>6.7123598907706239E-4</v>
      </c>
      <c r="CR6">
        <f>SAM_final!CT6/SAM_final!CT$114</f>
        <v>6.0217777410845569E-4</v>
      </c>
      <c r="CS6">
        <f>SAM_final!CU6/SAM_final!CU$114</f>
        <v>5.4348977460935656E-4</v>
      </c>
      <c r="CT6">
        <f>SAM_final!CV6/SAM_final!CV$114</f>
        <v>5.1662128356538969E-4</v>
      </c>
      <c r="CU6">
        <f>SAM_final!CW6/SAM_final!CW$114</f>
        <v>2.85242447704097E-4</v>
      </c>
    </row>
    <row r="7" spans="1:99">
      <c r="A7" t="s">
        <v>6</v>
      </c>
      <c r="B7">
        <f>SAM_final!B7/SAM_final!B$114</f>
        <v>1.3637464784607895E-6</v>
      </c>
      <c r="C7">
        <f>SAM_final!C7/SAM_final!C$114</f>
        <v>0</v>
      </c>
      <c r="D7">
        <f>SAM_final!D7/SAM_final!D$114</f>
        <v>3.083771683037121E-8</v>
      </c>
      <c r="E7">
        <f>SAM_final!E7/SAM_final!E$114</f>
        <v>0</v>
      </c>
      <c r="F7">
        <f>SAM_final!F7/SAM_final!F$114</f>
        <v>1.432600285255702E-6</v>
      </c>
      <c r="G7">
        <f>SAM_final!G7/SAM_final!G$114</f>
        <v>2.3203722629460945E-2</v>
      </c>
      <c r="H7">
        <f>SAM_final!H7/SAM_final!H$114</f>
        <v>0</v>
      </c>
      <c r="I7">
        <f>SAM_final!I7/SAM_final!I$114</f>
        <v>4.1844065014543932E-7</v>
      </c>
      <c r="J7">
        <f>SAM_final!J7/SAM_final!J$114</f>
        <v>0</v>
      </c>
      <c r="K7">
        <f>SAM_final!K7/SAM_final!K$114</f>
        <v>1.088049702538921E-7</v>
      </c>
      <c r="L7">
        <f>SAM_final!L7/SAM_final!L$114</f>
        <v>2.601065541242723E-9</v>
      </c>
      <c r="M7">
        <f>SAM_final!M7/SAM_final!M$114</f>
        <v>0</v>
      </c>
      <c r="N7">
        <f>SAM_final!N7/SAM_final!N$114</f>
        <v>1.9884303312705948E-8</v>
      </c>
      <c r="O7">
        <f>SAM_final!O7/SAM_final!O$114</f>
        <v>6.8868523429111187E-4</v>
      </c>
      <c r="P7">
        <f>SAM_final!P7/SAM_final!P$114</f>
        <v>4.4902103986523044E-4</v>
      </c>
      <c r="Q7">
        <f>SAM_final!Q7/SAM_final!Q$114</f>
        <v>4.0779469739639243E-7</v>
      </c>
      <c r="R7">
        <f>SAM_final!R7/SAM_final!R$114</f>
        <v>0</v>
      </c>
      <c r="S7">
        <f>SAM_final!S7/SAM_final!S$114</f>
        <v>4.2778262063116234E-3</v>
      </c>
      <c r="T7">
        <f>SAM_final!T7/SAM_final!T$114</f>
        <v>5.734175044982354E-4</v>
      </c>
      <c r="U7">
        <f>SAM_final!U7/SAM_final!U$114</f>
        <v>1.8339872978654376E-2</v>
      </c>
      <c r="V7">
        <f>SAM_final!V7/SAM_final!V$114</f>
        <v>5.7765045454520202E-4</v>
      </c>
      <c r="W7">
        <f>SAM_final!W7/SAM_final!W$114</f>
        <v>6.0215759262041055E-5</v>
      </c>
      <c r="X7">
        <f>SAM_final!X7/SAM_final!X$114</f>
        <v>0</v>
      </c>
      <c r="Y7">
        <f>SAM_final!Y7/SAM_final!Y$114</f>
        <v>1.2970862638877445E-4</v>
      </c>
      <c r="Z7">
        <f>SAM_final!Z7/SAM_final!Z$114</f>
        <v>1.3168757762048653E-3</v>
      </c>
      <c r="AA7">
        <f>SAM_final!AA7/SAM_final!AA$114</f>
        <v>6.6604737606642192E-6</v>
      </c>
      <c r="AB7">
        <f>SAM_final!AB7/SAM_final!AB$114</f>
        <v>0</v>
      </c>
      <c r="AC7">
        <f>SAM_final!AC7/SAM_final!AC$114</f>
        <v>0</v>
      </c>
      <c r="AD7">
        <f>SAM_final!AD7/SAM_final!AD$114</f>
        <v>0</v>
      </c>
      <c r="AE7">
        <f>SAM_final!AE7/SAM_final!AE$114</f>
        <v>0</v>
      </c>
      <c r="AF7">
        <f>SAM_final!AF7/SAM_final!AF$114</f>
        <v>0</v>
      </c>
      <c r="AG7">
        <f>SAM_final!AG7/SAM_final!AG$114</f>
        <v>0</v>
      </c>
      <c r="AH7">
        <f>SAM_final!AH7/SAM_final!AH$114</f>
        <v>2.2491208716299223E-4</v>
      </c>
      <c r="AI7">
        <f>SAM_final!AI7/SAM_final!AI$114</f>
        <v>3.7372056232896277E-4</v>
      </c>
      <c r="AJ7">
        <f>SAM_final!AJ7/SAM_final!AJ$114</f>
        <v>4.6541561939802951E-10</v>
      </c>
      <c r="AK7">
        <f>SAM_final!AK7/SAM_final!AK$114</f>
        <v>2.0617955809164485E-8</v>
      </c>
      <c r="AL7">
        <f>SAM_final!AL7/SAM_final!AL$114</f>
        <v>0</v>
      </c>
      <c r="AM7">
        <f>SAM_final!AM7/SAM_final!AM$114</f>
        <v>0</v>
      </c>
      <c r="AN7">
        <f>SAM_final!AN7/SAM_final!AN$114</f>
        <v>1.2019338245806927E-8</v>
      </c>
      <c r="AO7">
        <f>SAM_final!AO7/SAM_final!AO$114</f>
        <v>0</v>
      </c>
      <c r="AP7">
        <f>SAM_final!AP7/SAM_final!AP$114</f>
        <v>3.1289663615605321E-8</v>
      </c>
      <c r="AQ7">
        <f>SAM_final!AQ7/SAM_final!AQ$114</f>
        <v>0</v>
      </c>
      <c r="AR7">
        <f>SAM_final!AR7/SAM_final!AR$114</f>
        <v>0</v>
      </c>
      <c r="AS7">
        <f>SAM_final!AS7/SAM_final!AS$114</f>
        <v>1.1610842846550922E-9</v>
      </c>
      <c r="AT7">
        <f>SAM_final!AT7/SAM_final!AT$114</f>
        <v>0</v>
      </c>
      <c r="AU7">
        <f>SAM_final!AU7/SAM_final!AU$114</f>
        <v>0</v>
      </c>
      <c r="AV7">
        <f>SAM_final!AV7/SAM_final!AV$114</f>
        <v>0</v>
      </c>
      <c r="AW7">
        <f>SAM_final!AW7/SAM_final!AW$114</f>
        <v>0</v>
      </c>
      <c r="AX7">
        <f>SAM_final!AX7/SAM_final!AX$114</f>
        <v>0</v>
      </c>
      <c r="AY7">
        <f>SAM_final!AY7/SAM_final!AY$114</f>
        <v>0</v>
      </c>
      <c r="AZ7">
        <f>SAM_final!AZ7/SAM_final!AZ$114</f>
        <v>1.1677260820338798E-10</v>
      </c>
      <c r="BA7">
        <f>SAM_final!BA7/SAM_final!BA$114</f>
        <v>0</v>
      </c>
      <c r="BB7">
        <f>SAM_final!BB7/SAM_final!BB$114</f>
        <v>0</v>
      </c>
      <c r="BC7">
        <f>SAM_final!BC7/SAM_final!BC$114</f>
        <v>0</v>
      </c>
      <c r="BD7">
        <f>SAM_final!BD7/SAM_final!BD$114</f>
        <v>0</v>
      </c>
      <c r="BE7">
        <f>SAM_final!BE7/SAM_final!BE$114</f>
        <v>0</v>
      </c>
      <c r="BF7">
        <f>SAM_final!BF7/SAM_final!BF$114</f>
        <v>0</v>
      </c>
      <c r="BG7">
        <f>SAM_final!BG7/SAM_final!BG$114</f>
        <v>0</v>
      </c>
      <c r="BH7">
        <f>SAM_final!BH7/SAM_final!BH$114</f>
        <v>0</v>
      </c>
      <c r="BI7">
        <f>SAM_final!BI7/SAM_final!BI$114</f>
        <v>0</v>
      </c>
      <c r="BJ7">
        <f>SAM_final!BJ7/SAM_final!BJ$114</f>
        <v>0</v>
      </c>
      <c r="BK7">
        <f>SAM_final!BK7/SAM_final!BK$114</f>
        <v>2.9947915207261653E-11</v>
      </c>
      <c r="BL7">
        <f>SAM_final!BL7/SAM_final!BL$114</f>
        <v>0</v>
      </c>
      <c r="BM7">
        <f>SAM_final!BM7/SAM_final!BM$114</f>
        <v>0</v>
      </c>
      <c r="BN7">
        <f>SAM_final!BN7/SAM_final!BN$114</f>
        <v>4.111226154047558E-11</v>
      </c>
      <c r="BO7">
        <f>SAM_final!BO7/SAM_final!BO$114</f>
        <v>0</v>
      </c>
      <c r="BP7">
        <f>SAM_final!BP7/SAM_final!BP$114</f>
        <v>0</v>
      </c>
      <c r="BQ7">
        <f>SAM_final!BQ7/SAM_final!BQ$114</f>
        <v>6.2515063870502669E-6</v>
      </c>
      <c r="BR7">
        <f>SAM_final!BR7/SAM_final!BR$114</f>
        <v>1.4342812132696786E-10</v>
      </c>
      <c r="BS7">
        <f>SAM_final!BS7/SAM_final!BS$114</f>
        <v>1.7847592733759486E-6</v>
      </c>
      <c r="BT7">
        <f>SAM_final!BT7/SAM_final!BT$114</f>
        <v>0</v>
      </c>
      <c r="BU7">
        <f>SAM_final!BU7/SAM_final!BU$114</f>
        <v>6.5508046013169166E-6</v>
      </c>
      <c r="BV7">
        <f>SAM_final!BV7/SAM_final!BV$114</f>
        <v>0</v>
      </c>
      <c r="BW7">
        <f>SAM_final!BW7/SAM_final!BW$114</f>
        <v>0</v>
      </c>
      <c r="BX7">
        <f>SAM_final!BX7/SAM_final!BX$114</f>
        <v>0</v>
      </c>
      <c r="BY7">
        <f>SAM_final!BY7/SAM_final!BY$114</f>
        <v>0</v>
      </c>
      <c r="BZ7">
        <f>SAM_final!BZ7/SAM_final!BZ$114</f>
        <v>0</v>
      </c>
      <c r="CA7">
        <f>SAM_final!CA7/SAM_final!CA$114</f>
        <v>0</v>
      </c>
      <c r="CB7">
        <f>SAM_final!CB7/SAM_final!CB$114</f>
        <v>6.9151346024145651E-9</v>
      </c>
      <c r="CC7">
        <f>SAM_final!CC7/SAM_final!CC$114</f>
        <v>8.1442026000364568E-10</v>
      </c>
      <c r="CD7">
        <f>SAM_final!CD7/SAM_final!CD$114</f>
        <v>1.0466790665216879E-9</v>
      </c>
      <c r="CE7">
        <f>SAM_final!CE7/SAM_final!CE$114</f>
        <v>0</v>
      </c>
      <c r="CF7">
        <f>SAM_final!CF7/SAM_final!CF$114</f>
        <v>0</v>
      </c>
      <c r="CG7">
        <f>SAM_final!CG7/SAM_final!CG$114</f>
        <v>9.1268012657258515E-10</v>
      </c>
      <c r="CH7">
        <f>SAM_final!CH7/SAM_final!CH$114</f>
        <v>0</v>
      </c>
      <c r="CI7">
        <f>SAM_final!CI7/SAM_final!CI$114</f>
        <v>0</v>
      </c>
      <c r="CJ7">
        <f>SAM_final!CJ7/SAM_final!CJ$114</f>
        <v>0</v>
      </c>
      <c r="CK7">
        <f>SAM_final!CK7/SAM_final!CK$114</f>
        <v>0</v>
      </c>
      <c r="CL7">
        <f>SAM_final!CL7/SAM_final!CL$114</f>
        <v>0</v>
      </c>
      <c r="CM7">
        <f>SAM_final!CO7/SAM_final!CO$114</f>
        <v>5.3937178059968324E-8</v>
      </c>
      <c r="CN7">
        <f>SAM_final!CP7/SAM_final!CP$114</f>
        <v>4.094882999451254E-8</v>
      </c>
      <c r="CO7">
        <f>SAM_final!CQ7/SAM_final!CQ$114</f>
        <v>4.7198453247560029E-8</v>
      </c>
      <c r="CP7">
        <f>SAM_final!CR7/SAM_final!CR$114</f>
        <v>4.9348948459994759E-8</v>
      </c>
      <c r="CQ7">
        <f>SAM_final!CS7/SAM_final!CS$114</f>
        <v>4.7490080897528065E-8</v>
      </c>
      <c r="CR7">
        <f>SAM_final!CT7/SAM_final!CT$114</f>
        <v>4.6015624765539271E-8</v>
      </c>
      <c r="CS7">
        <f>SAM_final!CU7/SAM_final!CU$114</f>
        <v>4.5378808608891418E-8</v>
      </c>
      <c r="CT7">
        <f>SAM_final!CV7/SAM_final!CV$114</f>
        <v>4.2312409196039889E-8</v>
      </c>
      <c r="CU7">
        <f>SAM_final!CW7/SAM_final!CW$114</f>
        <v>2.5500220561403251E-8</v>
      </c>
    </row>
    <row r="8" spans="1:99">
      <c r="A8" t="s">
        <v>7</v>
      </c>
      <c r="B8">
        <f>SAM_final!B8/SAM_final!B$114</f>
        <v>0</v>
      </c>
      <c r="C8">
        <f>SAM_final!C8/SAM_final!C$114</f>
        <v>0</v>
      </c>
      <c r="D8">
        <f>SAM_final!D8/SAM_final!D$114</f>
        <v>0</v>
      </c>
      <c r="E8">
        <f>SAM_final!E8/SAM_final!E$114</f>
        <v>0</v>
      </c>
      <c r="F8">
        <f>SAM_final!F8/SAM_final!F$114</f>
        <v>0</v>
      </c>
      <c r="G8">
        <f>SAM_final!G8/SAM_final!G$114</f>
        <v>0</v>
      </c>
      <c r="H8">
        <f>SAM_final!H8/SAM_final!H$114</f>
        <v>0</v>
      </c>
      <c r="I8">
        <f>SAM_final!I8/SAM_final!I$114</f>
        <v>0</v>
      </c>
      <c r="J8">
        <f>SAM_final!J8/SAM_final!J$114</f>
        <v>0</v>
      </c>
      <c r="K8">
        <f>SAM_final!K8/SAM_final!K$114</f>
        <v>0</v>
      </c>
      <c r="L8">
        <f>SAM_final!L8/SAM_final!L$114</f>
        <v>0</v>
      </c>
      <c r="M8">
        <f>SAM_final!M8/SAM_final!M$114</f>
        <v>0</v>
      </c>
      <c r="N8">
        <f>SAM_final!N8/SAM_final!N$114</f>
        <v>0</v>
      </c>
      <c r="O8">
        <f>SAM_final!O8/SAM_final!O$114</f>
        <v>3.9394588767262679E-4</v>
      </c>
      <c r="P8">
        <f>SAM_final!P8/SAM_final!P$114</f>
        <v>0</v>
      </c>
      <c r="Q8">
        <f>SAM_final!Q8/SAM_final!Q$114</f>
        <v>0</v>
      </c>
      <c r="R8">
        <f>SAM_final!R8/SAM_final!R$114</f>
        <v>0</v>
      </c>
      <c r="S8">
        <f>SAM_final!S8/SAM_final!S$114</f>
        <v>0</v>
      </c>
      <c r="T8">
        <f>SAM_final!T8/SAM_final!T$114</f>
        <v>0</v>
      </c>
      <c r="U8">
        <f>SAM_final!U8/SAM_final!U$114</f>
        <v>0</v>
      </c>
      <c r="V8">
        <f>SAM_final!V8/SAM_final!V$114</f>
        <v>0</v>
      </c>
      <c r="W8">
        <f>SAM_final!W8/SAM_final!W$114</f>
        <v>0</v>
      </c>
      <c r="X8">
        <f>SAM_final!X8/SAM_final!X$114</f>
        <v>0</v>
      </c>
      <c r="Y8">
        <f>SAM_final!Y8/SAM_final!Y$114</f>
        <v>6.902284604005986E-7</v>
      </c>
      <c r="Z8">
        <f>SAM_final!Z8/SAM_final!Z$114</f>
        <v>0</v>
      </c>
      <c r="AA8">
        <f>SAM_final!AA8/SAM_final!AA$114</f>
        <v>0</v>
      </c>
      <c r="AB8">
        <f>SAM_final!AB8/SAM_final!AB$114</f>
        <v>0</v>
      </c>
      <c r="AC8">
        <f>SAM_final!AC8/SAM_final!AC$114</f>
        <v>0</v>
      </c>
      <c r="AD8">
        <f>SAM_final!AD8/SAM_final!AD$114</f>
        <v>0</v>
      </c>
      <c r="AE8">
        <f>SAM_final!AE8/SAM_final!AE$114</f>
        <v>0</v>
      </c>
      <c r="AF8">
        <f>SAM_final!AF8/SAM_final!AF$114</f>
        <v>0</v>
      </c>
      <c r="AG8">
        <f>SAM_final!AG8/SAM_final!AG$114</f>
        <v>0</v>
      </c>
      <c r="AH8">
        <f>SAM_final!AH8/SAM_final!AH$114</f>
        <v>0</v>
      </c>
      <c r="AI8">
        <f>SAM_final!AI8/SAM_final!AI$114</f>
        <v>0</v>
      </c>
      <c r="AJ8">
        <f>SAM_final!AJ8/SAM_final!AJ$114</f>
        <v>0</v>
      </c>
      <c r="AK8">
        <f>SAM_final!AK8/SAM_final!AK$114</f>
        <v>0</v>
      </c>
      <c r="AL8">
        <f>SAM_final!AL8/SAM_final!AL$114</f>
        <v>0</v>
      </c>
      <c r="AM8">
        <f>SAM_final!AM8/SAM_final!AM$114</f>
        <v>0</v>
      </c>
      <c r="AN8">
        <f>SAM_final!AN8/SAM_final!AN$114</f>
        <v>9.3877994618176281E-5</v>
      </c>
      <c r="AO8">
        <f>SAM_final!AO8/SAM_final!AO$114</f>
        <v>0</v>
      </c>
      <c r="AP8">
        <f>SAM_final!AP8/SAM_final!AP$114</f>
        <v>0</v>
      </c>
      <c r="AQ8">
        <f>SAM_final!AQ8/SAM_final!AQ$114</f>
        <v>0</v>
      </c>
      <c r="AR8">
        <f>SAM_final!AR8/SAM_final!AR$114</f>
        <v>0</v>
      </c>
      <c r="AS8">
        <f>SAM_final!AS8/SAM_final!AS$114</f>
        <v>0</v>
      </c>
      <c r="AT8">
        <f>SAM_final!AT8/SAM_final!AT$114</f>
        <v>0</v>
      </c>
      <c r="AU8">
        <f>SAM_final!AU8/SAM_final!AU$114</f>
        <v>0</v>
      </c>
      <c r="AV8">
        <f>SAM_final!AV8/SAM_final!AV$114</f>
        <v>0</v>
      </c>
      <c r="AW8">
        <f>SAM_final!AW8/SAM_final!AW$114</f>
        <v>0</v>
      </c>
      <c r="AX8">
        <f>SAM_final!AX8/SAM_final!AX$114</f>
        <v>0</v>
      </c>
      <c r="AY8">
        <f>SAM_final!AY8/SAM_final!AY$114</f>
        <v>0</v>
      </c>
      <c r="AZ8">
        <f>SAM_final!AZ8/SAM_final!AZ$114</f>
        <v>1.8746100074484699E-7</v>
      </c>
      <c r="BA8">
        <f>SAM_final!BA8/SAM_final!BA$114</f>
        <v>0</v>
      </c>
      <c r="BB8">
        <f>SAM_final!BB8/SAM_final!BB$114</f>
        <v>0</v>
      </c>
      <c r="BC8">
        <f>SAM_final!BC8/SAM_final!BC$114</f>
        <v>0</v>
      </c>
      <c r="BD8">
        <f>SAM_final!BD8/SAM_final!BD$114</f>
        <v>0</v>
      </c>
      <c r="BE8">
        <f>SAM_final!BE8/SAM_final!BE$114</f>
        <v>0</v>
      </c>
      <c r="BF8">
        <f>SAM_final!BF8/SAM_final!BF$114</f>
        <v>0</v>
      </c>
      <c r="BG8">
        <f>SAM_final!BG8/SAM_final!BG$114</f>
        <v>0</v>
      </c>
      <c r="BH8">
        <f>SAM_final!BH8/SAM_final!BH$114</f>
        <v>0</v>
      </c>
      <c r="BI8">
        <f>SAM_final!BI8/SAM_final!BI$114</f>
        <v>0</v>
      </c>
      <c r="BJ8">
        <f>SAM_final!BJ8/SAM_final!BJ$114</f>
        <v>0</v>
      </c>
      <c r="BK8">
        <f>SAM_final!BK8/SAM_final!BK$114</f>
        <v>0</v>
      </c>
      <c r="BL8">
        <f>SAM_final!BL8/SAM_final!BL$114</f>
        <v>0</v>
      </c>
      <c r="BM8">
        <f>SAM_final!BM8/SAM_final!BM$114</f>
        <v>0</v>
      </c>
      <c r="BN8">
        <f>SAM_final!BN8/SAM_final!BN$114</f>
        <v>0</v>
      </c>
      <c r="BO8">
        <f>SAM_final!BO8/SAM_final!BO$114</f>
        <v>0</v>
      </c>
      <c r="BP8">
        <f>SAM_final!BP8/SAM_final!BP$114</f>
        <v>0</v>
      </c>
      <c r="BQ8">
        <f>SAM_final!BQ8/SAM_final!BQ$114</f>
        <v>5.8536914792181869E-7</v>
      </c>
      <c r="BR8">
        <f>SAM_final!BR8/SAM_final!BR$114</f>
        <v>0</v>
      </c>
      <c r="BS8">
        <f>SAM_final!BS8/SAM_final!BS$114</f>
        <v>0</v>
      </c>
      <c r="BT8">
        <f>SAM_final!BT8/SAM_final!BT$114</f>
        <v>0</v>
      </c>
      <c r="BU8">
        <f>SAM_final!BU8/SAM_final!BU$114</f>
        <v>1.1086773354075338E-5</v>
      </c>
      <c r="BV8">
        <f>SAM_final!BV8/SAM_final!BV$114</f>
        <v>0</v>
      </c>
      <c r="BW8">
        <f>SAM_final!BW8/SAM_final!BW$114</f>
        <v>0</v>
      </c>
      <c r="BX8">
        <f>SAM_final!BX8/SAM_final!BX$114</f>
        <v>0</v>
      </c>
      <c r="BY8">
        <f>SAM_final!BY8/SAM_final!BY$114</f>
        <v>0</v>
      </c>
      <c r="BZ8">
        <f>SAM_final!BZ8/SAM_final!BZ$114</f>
        <v>0</v>
      </c>
      <c r="CA8">
        <f>SAM_final!CA8/SAM_final!CA$114</f>
        <v>0</v>
      </c>
      <c r="CB8">
        <f>SAM_final!CB8/SAM_final!CB$114</f>
        <v>7.5458878504708685E-5</v>
      </c>
      <c r="CC8">
        <f>SAM_final!CC8/SAM_final!CC$114</f>
        <v>9.8988780487172567E-5</v>
      </c>
      <c r="CD8">
        <f>SAM_final!CD8/SAM_final!CD$114</f>
        <v>3.2022605728099002E-4</v>
      </c>
      <c r="CE8">
        <f>SAM_final!CE8/SAM_final!CE$114</f>
        <v>0</v>
      </c>
      <c r="CF8">
        <f>SAM_final!CF8/SAM_final!CF$114</f>
        <v>0</v>
      </c>
      <c r="CG8">
        <f>SAM_final!CG8/SAM_final!CG$114</f>
        <v>2.6830640294709962E-5</v>
      </c>
      <c r="CH8">
        <f>SAM_final!CH8/SAM_final!CH$114</f>
        <v>0</v>
      </c>
      <c r="CI8">
        <f>SAM_final!CI8/SAM_final!CI$114</f>
        <v>1.244647636550607E-8</v>
      </c>
      <c r="CJ8">
        <f>SAM_final!CJ8/SAM_final!CJ$114</f>
        <v>0</v>
      </c>
      <c r="CK8">
        <f>SAM_final!CK8/SAM_final!CK$114</f>
        <v>0</v>
      </c>
      <c r="CL8">
        <f>SAM_final!CL8/SAM_final!CL$114</f>
        <v>0</v>
      </c>
      <c r="CM8">
        <f>SAM_final!CO8/SAM_final!CO$114</f>
        <v>9.3399222098846643E-5</v>
      </c>
      <c r="CN8">
        <f>SAM_final!CP8/SAM_final!CP$114</f>
        <v>4.8604902759502722E-5</v>
      </c>
      <c r="CO8">
        <f>SAM_final!CQ8/SAM_final!CQ$114</f>
        <v>4.5469254409890542E-5</v>
      </c>
      <c r="CP8">
        <f>SAM_final!CR8/SAM_final!CR$114</f>
        <v>7.3138362800308191E-5</v>
      </c>
      <c r="CQ8">
        <f>SAM_final!CS8/SAM_final!CS$114</f>
        <v>2.6144781627282113E-5</v>
      </c>
      <c r="CR8">
        <f>SAM_final!CT8/SAM_final!CT$114</f>
        <v>4.2477724600778637E-5</v>
      </c>
      <c r="CS8">
        <f>SAM_final!CU8/SAM_final!CU$114</f>
        <v>3.7309253388145106E-5</v>
      </c>
      <c r="CT8">
        <f>SAM_final!CV8/SAM_final!CV$114</f>
        <v>2.5113951134395028E-5</v>
      </c>
      <c r="CU8">
        <f>SAM_final!CW8/SAM_final!CW$114</f>
        <v>1.6423596506696426E-5</v>
      </c>
    </row>
    <row r="9" spans="1:99">
      <c r="A9" t="s">
        <v>8</v>
      </c>
      <c r="B9">
        <f>SAM_final!B9/SAM_final!B$114</f>
        <v>5.5618448351599521E-2</v>
      </c>
      <c r="C9">
        <f>SAM_final!C9/SAM_final!C$114</f>
        <v>1.4206645859978995E-2</v>
      </c>
      <c r="D9">
        <f>SAM_final!D9/SAM_final!D$114</f>
        <v>0.12953202966902469</v>
      </c>
      <c r="E9">
        <f>SAM_final!E9/SAM_final!E$114</f>
        <v>0.13903351607017261</v>
      </c>
      <c r="F9">
        <f>SAM_final!F9/SAM_final!F$114</f>
        <v>2.3113598982987295E-2</v>
      </c>
      <c r="G9">
        <f>SAM_final!G9/SAM_final!G$114</f>
        <v>4.0336661013446101E-2</v>
      </c>
      <c r="H9">
        <f>SAM_final!H9/SAM_final!H$114</f>
        <v>8.7845100531516038E-5</v>
      </c>
      <c r="I9">
        <f>SAM_final!I9/SAM_final!I$114</f>
        <v>0</v>
      </c>
      <c r="J9">
        <f>SAM_final!J9/SAM_final!J$114</f>
        <v>0</v>
      </c>
      <c r="K9">
        <f>SAM_final!K9/SAM_final!K$114</f>
        <v>0</v>
      </c>
      <c r="L9">
        <f>SAM_final!L9/SAM_final!L$114</f>
        <v>0</v>
      </c>
      <c r="M9">
        <f>SAM_final!M9/SAM_final!M$114</f>
        <v>0</v>
      </c>
      <c r="N9">
        <f>SAM_final!N9/SAM_final!N$114</f>
        <v>0</v>
      </c>
      <c r="O9">
        <f>SAM_final!O9/SAM_final!O$114</f>
        <v>0</v>
      </c>
      <c r="P9">
        <f>SAM_final!P9/SAM_final!P$114</f>
        <v>0</v>
      </c>
      <c r="Q9">
        <f>SAM_final!Q9/SAM_final!Q$114</f>
        <v>0</v>
      </c>
      <c r="R9">
        <f>SAM_final!R9/SAM_final!R$114</f>
        <v>0</v>
      </c>
      <c r="S9">
        <f>SAM_final!S9/SAM_final!S$114</f>
        <v>0</v>
      </c>
      <c r="T9">
        <f>SAM_final!T9/SAM_final!T$114</f>
        <v>0</v>
      </c>
      <c r="U9">
        <f>SAM_final!U9/SAM_final!U$114</f>
        <v>0</v>
      </c>
      <c r="V9">
        <f>SAM_final!V9/SAM_final!V$114</f>
        <v>0</v>
      </c>
      <c r="W9">
        <f>SAM_final!W9/SAM_final!W$114</f>
        <v>0</v>
      </c>
      <c r="X9">
        <f>SAM_final!X9/SAM_final!X$114</f>
        <v>0</v>
      </c>
      <c r="Y9">
        <f>SAM_final!Y9/SAM_final!Y$114</f>
        <v>0</v>
      </c>
      <c r="Z9">
        <f>SAM_final!Z9/SAM_final!Z$114</f>
        <v>0</v>
      </c>
      <c r="AA9">
        <f>SAM_final!AA9/SAM_final!AA$114</f>
        <v>0</v>
      </c>
      <c r="AB9">
        <f>SAM_final!AB9/SAM_final!AB$114</f>
        <v>0</v>
      </c>
      <c r="AC9">
        <f>SAM_final!AC9/SAM_final!AC$114</f>
        <v>0</v>
      </c>
      <c r="AD9">
        <f>SAM_final!AD9/SAM_final!AD$114</f>
        <v>0</v>
      </c>
      <c r="AE9">
        <f>SAM_final!AE9/SAM_final!AE$114</f>
        <v>0</v>
      </c>
      <c r="AF9">
        <f>SAM_final!AF9/SAM_final!AF$114</f>
        <v>0</v>
      </c>
      <c r="AG9">
        <f>SAM_final!AG9/SAM_final!AG$114</f>
        <v>0</v>
      </c>
      <c r="AH9">
        <f>SAM_final!AH9/SAM_final!AH$114</f>
        <v>0</v>
      </c>
      <c r="AI9">
        <f>SAM_final!AI9/SAM_final!AI$114</f>
        <v>0</v>
      </c>
      <c r="AJ9">
        <f>SAM_final!AJ9/SAM_final!AJ$114</f>
        <v>0</v>
      </c>
      <c r="AK9">
        <f>SAM_final!AK9/SAM_final!AK$114</f>
        <v>0</v>
      </c>
      <c r="AL9">
        <f>SAM_final!AL9/SAM_final!AL$114</f>
        <v>0</v>
      </c>
      <c r="AM9">
        <f>SAM_final!AM9/SAM_final!AM$114</f>
        <v>0</v>
      </c>
      <c r="AN9">
        <f>SAM_final!AN9/SAM_final!AN$114</f>
        <v>0</v>
      </c>
      <c r="AO9">
        <f>SAM_final!AO9/SAM_final!AO$114</f>
        <v>0</v>
      </c>
      <c r="AP9">
        <f>SAM_final!AP9/SAM_final!AP$114</f>
        <v>0</v>
      </c>
      <c r="AQ9">
        <f>SAM_final!AQ9/SAM_final!AQ$114</f>
        <v>0</v>
      </c>
      <c r="AR9">
        <f>SAM_final!AR9/SAM_final!AR$114</f>
        <v>0</v>
      </c>
      <c r="AS9">
        <f>SAM_final!AS9/SAM_final!AS$114</f>
        <v>0</v>
      </c>
      <c r="AT9">
        <f>SAM_final!AT9/SAM_final!AT$114</f>
        <v>0</v>
      </c>
      <c r="AU9">
        <f>SAM_final!AU9/SAM_final!AU$114</f>
        <v>0</v>
      </c>
      <c r="AV9">
        <f>SAM_final!AV9/SAM_final!AV$114</f>
        <v>0</v>
      </c>
      <c r="AW9">
        <f>SAM_final!AW9/SAM_final!AW$114</f>
        <v>0</v>
      </c>
      <c r="AX9">
        <f>SAM_final!AX9/SAM_final!AX$114</f>
        <v>0</v>
      </c>
      <c r="AY9">
        <f>SAM_final!AY9/SAM_final!AY$114</f>
        <v>0</v>
      </c>
      <c r="AZ9">
        <f>SAM_final!AZ9/SAM_final!AZ$114</f>
        <v>0</v>
      </c>
      <c r="BA9">
        <f>SAM_final!BA9/SAM_final!BA$114</f>
        <v>0</v>
      </c>
      <c r="BB9">
        <f>SAM_final!BB9/SAM_final!BB$114</f>
        <v>0</v>
      </c>
      <c r="BC9">
        <f>SAM_final!BC9/SAM_final!BC$114</f>
        <v>0</v>
      </c>
      <c r="BD9">
        <f>SAM_final!BD9/SAM_final!BD$114</f>
        <v>0</v>
      </c>
      <c r="BE9">
        <f>SAM_final!BE9/SAM_final!BE$114</f>
        <v>0</v>
      </c>
      <c r="BF9">
        <f>SAM_final!BF9/SAM_final!BF$114</f>
        <v>0</v>
      </c>
      <c r="BG9">
        <f>SAM_final!BG9/SAM_final!BG$114</f>
        <v>0</v>
      </c>
      <c r="BH9">
        <f>SAM_final!BH9/SAM_final!BH$114</f>
        <v>0</v>
      </c>
      <c r="BI9">
        <f>SAM_final!BI9/SAM_final!BI$114</f>
        <v>0</v>
      </c>
      <c r="BJ9">
        <f>SAM_final!BJ9/SAM_final!BJ$114</f>
        <v>0</v>
      </c>
      <c r="BK9">
        <f>SAM_final!BK9/SAM_final!BK$114</f>
        <v>0</v>
      </c>
      <c r="BL9">
        <f>SAM_final!BL9/SAM_final!BL$114</f>
        <v>0</v>
      </c>
      <c r="BM9">
        <f>SAM_final!BM9/SAM_final!BM$114</f>
        <v>0</v>
      </c>
      <c r="BN9">
        <f>SAM_final!BN9/SAM_final!BN$114</f>
        <v>0</v>
      </c>
      <c r="BO9">
        <f>SAM_final!BO9/SAM_final!BO$114</f>
        <v>0</v>
      </c>
      <c r="BP9">
        <f>SAM_final!BP9/SAM_final!BP$114</f>
        <v>0</v>
      </c>
      <c r="BQ9">
        <f>SAM_final!BQ9/SAM_final!BQ$114</f>
        <v>1.4186036644486461E-4</v>
      </c>
      <c r="BR9">
        <f>SAM_final!BR9/SAM_final!BR$114</f>
        <v>2.8484756578131254E-5</v>
      </c>
      <c r="BS9">
        <f>SAM_final!BS9/SAM_final!BS$114</f>
        <v>0</v>
      </c>
      <c r="BT9">
        <f>SAM_final!BT9/SAM_final!BT$114</f>
        <v>0</v>
      </c>
      <c r="BU9">
        <f>SAM_final!BU9/SAM_final!BU$114</f>
        <v>0</v>
      </c>
      <c r="BV9">
        <f>SAM_final!BV9/SAM_final!BV$114</f>
        <v>0</v>
      </c>
      <c r="BW9">
        <f>SAM_final!BW9/SAM_final!BW$114</f>
        <v>0</v>
      </c>
      <c r="BX9">
        <f>SAM_final!BX9/SAM_final!BX$114</f>
        <v>0</v>
      </c>
      <c r="BY9">
        <f>SAM_final!BY9/SAM_final!BY$114</f>
        <v>0</v>
      </c>
      <c r="BZ9">
        <f>SAM_final!BZ9/SAM_final!BZ$114</f>
        <v>0</v>
      </c>
      <c r="CA9">
        <f>SAM_final!CA9/SAM_final!CA$114</f>
        <v>0</v>
      </c>
      <c r="CB9">
        <f>SAM_final!CB9/SAM_final!CB$114</f>
        <v>0</v>
      </c>
      <c r="CC9">
        <f>SAM_final!CC9/SAM_final!CC$114</f>
        <v>0</v>
      </c>
      <c r="CD9">
        <f>SAM_final!CD9/SAM_final!CD$114</f>
        <v>0</v>
      </c>
      <c r="CE9">
        <f>SAM_final!CE9/SAM_final!CE$114</f>
        <v>0</v>
      </c>
      <c r="CF9">
        <f>SAM_final!CF9/SAM_final!CF$114</f>
        <v>0</v>
      </c>
      <c r="CG9">
        <f>SAM_final!CG9/SAM_final!CG$114</f>
        <v>0</v>
      </c>
      <c r="CH9">
        <f>SAM_final!CH9/SAM_final!CH$114</f>
        <v>0</v>
      </c>
      <c r="CI9">
        <f>SAM_final!CI9/SAM_final!CI$114</f>
        <v>0</v>
      </c>
      <c r="CJ9">
        <f>SAM_final!CJ9/SAM_final!CJ$114</f>
        <v>0</v>
      </c>
      <c r="CK9">
        <f>SAM_final!CK9/SAM_final!CK$114</f>
        <v>0</v>
      </c>
      <c r="CL9">
        <f>SAM_final!CL9/SAM_final!CL$114</f>
        <v>0</v>
      </c>
      <c r="CM9">
        <f>SAM_final!CO9/SAM_final!CO$114</f>
        <v>2.5611256875203159E-5</v>
      </c>
      <c r="CN9">
        <f>SAM_final!CP9/SAM_final!CP$114</f>
        <v>1.9151478208649081E-5</v>
      </c>
      <c r="CO9">
        <f>SAM_final!CQ9/SAM_final!CQ$114</f>
        <v>2.4322514255914215E-5</v>
      </c>
      <c r="CP9">
        <f>SAM_final!CR9/SAM_final!CR$114</f>
        <v>2.1783406968450829E-5</v>
      </c>
      <c r="CQ9">
        <f>SAM_final!CS9/SAM_final!CS$114</f>
        <v>2.2472794775932751E-5</v>
      </c>
      <c r="CR9">
        <f>SAM_final!CT9/SAM_final!CT$114</f>
        <v>1.44026873948697E-5</v>
      </c>
      <c r="CS9">
        <f>SAM_final!CU9/SAM_final!CU$114</f>
        <v>1.1831227930278253E-5</v>
      </c>
      <c r="CT9">
        <f>SAM_final!CV9/SAM_final!CV$114</f>
        <v>1.3463115114779694E-5</v>
      </c>
      <c r="CU9">
        <f>SAM_final!CW9/SAM_final!CW$114</f>
        <v>7.1509018453050998E-6</v>
      </c>
    </row>
    <row r="10" spans="1:99">
      <c r="A10" t="s">
        <v>9</v>
      </c>
      <c r="B10">
        <f>SAM_final!B10/SAM_final!B$114</f>
        <v>2.1664754188546162E-4</v>
      </c>
      <c r="C10">
        <f>SAM_final!C10/SAM_final!C$114</f>
        <v>0</v>
      </c>
      <c r="D10">
        <f>SAM_final!D10/SAM_final!D$114</f>
        <v>2.0881500875929643E-4</v>
      </c>
      <c r="E10">
        <f>SAM_final!E10/SAM_final!E$114</f>
        <v>1.0408835699417635E-4</v>
      </c>
      <c r="F10">
        <f>SAM_final!F10/SAM_final!F$114</f>
        <v>2.2233678027749527E-4</v>
      </c>
      <c r="G10">
        <f>SAM_final!G10/SAM_final!G$114</f>
        <v>3.3215009809152865E-6</v>
      </c>
      <c r="H10">
        <f>SAM_final!H10/SAM_final!H$114</f>
        <v>1.2447366126107001E-5</v>
      </c>
      <c r="I10">
        <f>SAM_final!I10/SAM_final!I$114</f>
        <v>1.4269302749960508E-7</v>
      </c>
      <c r="J10">
        <f>SAM_final!J10/SAM_final!J$114</f>
        <v>9.800015338081532E-3</v>
      </c>
      <c r="K10">
        <f>SAM_final!K10/SAM_final!K$114</f>
        <v>2.8054355318859103E-4</v>
      </c>
      <c r="L10">
        <f>SAM_final!L10/SAM_final!L$114</f>
        <v>1.7329153363160446E-4</v>
      </c>
      <c r="M10">
        <f>SAM_final!M10/SAM_final!M$114</f>
        <v>5.3315446637868091E-3</v>
      </c>
      <c r="N10">
        <f>SAM_final!N10/SAM_final!N$114</f>
        <v>3.2337666839797185E-4</v>
      </c>
      <c r="O10">
        <f>SAM_final!O10/SAM_final!O$114</f>
        <v>3.2264716095579469E-5</v>
      </c>
      <c r="P10">
        <f>SAM_final!P10/SAM_final!P$114</f>
        <v>2.7507700427075731E-5</v>
      </c>
      <c r="Q10">
        <f>SAM_final!Q10/SAM_final!Q$114</f>
        <v>3.8332943265378293E-5</v>
      </c>
      <c r="R10">
        <f>SAM_final!R10/SAM_final!R$114</f>
        <v>1.6744123090740076E-5</v>
      </c>
      <c r="S10">
        <f>SAM_final!S10/SAM_final!S$114</f>
        <v>2.5469044576794357E-8</v>
      </c>
      <c r="T10">
        <f>SAM_final!T10/SAM_final!T$114</f>
        <v>8.7866912078752536E-6</v>
      </c>
      <c r="U10">
        <f>SAM_final!U10/SAM_final!U$114</f>
        <v>1.0177382670406347E-4</v>
      </c>
      <c r="V10">
        <f>SAM_final!V10/SAM_final!V$114</f>
        <v>9.1961609159293208E-5</v>
      </c>
      <c r="W10">
        <f>SAM_final!W10/SAM_final!W$114</f>
        <v>8.087832745366723E-5</v>
      </c>
      <c r="X10">
        <f>SAM_final!X10/SAM_final!X$114</f>
        <v>6.5498503711675371E-2</v>
      </c>
      <c r="Y10">
        <f>SAM_final!Y10/SAM_final!Y$114</f>
        <v>2.651911668523553E-4</v>
      </c>
      <c r="Z10">
        <f>SAM_final!Z10/SAM_final!Z$114</f>
        <v>4.6655145194041672E-5</v>
      </c>
      <c r="AA10">
        <f>SAM_final!AA10/SAM_final!AA$114</f>
        <v>8.3774219219223193E-5</v>
      </c>
      <c r="AB10">
        <f>SAM_final!AB10/SAM_final!AB$114</f>
        <v>7.3376952120392765E-5</v>
      </c>
      <c r="AC10">
        <f>SAM_final!AC10/SAM_final!AC$114</f>
        <v>3.9645220250700867E-5</v>
      </c>
      <c r="AD10">
        <f>SAM_final!AD10/SAM_final!AD$114</f>
        <v>2.7685426105253349E-5</v>
      </c>
      <c r="AE10">
        <f>SAM_final!AE10/SAM_final!AE$114</f>
        <v>1.1991118191683658E-5</v>
      </c>
      <c r="AF10">
        <f>SAM_final!AF10/SAM_final!AF$114</f>
        <v>7.7996724621564632E-5</v>
      </c>
      <c r="AG10">
        <f>SAM_final!AG10/SAM_final!AG$114</f>
        <v>7.2334276970659026E-6</v>
      </c>
      <c r="AH10">
        <f>SAM_final!AH10/SAM_final!AH$114</f>
        <v>4.6793932596657211E-5</v>
      </c>
      <c r="AI10">
        <f>SAM_final!AI10/SAM_final!AI$114</f>
        <v>5.8019515374149567E-5</v>
      </c>
      <c r="AJ10">
        <f>SAM_final!AJ10/SAM_final!AJ$114</f>
        <v>2.4551493225436363E-5</v>
      </c>
      <c r="AK10">
        <f>SAM_final!AK10/SAM_final!AK$114</f>
        <v>1.8880597826965156E-5</v>
      </c>
      <c r="AL10">
        <f>SAM_final!AL10/SAM_final!AL$114</f>
        <v>1.7540723625589132E-6</v>
      </c>
      <c r="AM10">
        <f>SAM_final!AM10/SAM_final!AM$114</f>
        <v>1.2273777842481244E-5</v>
      </c>
      <c r="AN10">
        <f>SAM_final!AN10/SAM_final!AN$114</f>
        <v>1.2703995701922609E-5</v>
      </c>
      <c r="AO10">
        <f>SAM_final!AO10/SAM_final!AO$114</f>
        <v>3.7144683136679722E-6</v>
      </c>
      <c r="AP10">
        <f>SAM_final!AP10/SAM_final!AP$114</f>
        <v>1.7794756368019492E-5</v>
      </c>
      <c r="AQ10">
        <f>SAM_final!AQ10/SAM_final!AQ$114</f>
        <v>5.7044095691500234E-6</v>
      </c>
      <c r="AR10">
        <f>SAM_final!AR10/SAM_final!AR$114</f>
        <v>1.1762351619252961E-5</v>
      </c>
      <c r="AS10">
        <f>SAM_final!AS10/SAM_final!AS$114</f>
        <v>8.4349688042601167E-6</v>
      </c>
      <c r="AT10">
        <f>SAM_final!AT10/SAM_final!AT$114</f>
        <v>1.1295252285142866E-3</v>
      </c>
      <c r="AU10">
        <f>SAM_final!AU10/SAM_final!AU$114</f>
        <v>8.9331760246220135E-4</v>
      </c>
      <c r="AV10">
        <f>SAM_final!AV10/SAM_final!AV$114</f>
        <v>9.224465002801302E-4</v>
      </c>
      <c r="AW10">
        <f>SAM_final!AW10/SAM_final!AW$114</f>
        <v>6.4566880370849435E-4</v>
      </c>
      <c r="AX10">
        <f>SAM_final!AX10/SAM_final!AX$114</f>
        <v>2.3728203213286281E-4</v>
      </c>
      <c r="AY10">
        <f>SAM_final!AY10/SAM_final!AY$114</f>
        <v>1.0837187056818561E-4</v>
      </c>
      <c r="AZ10">
        <f>SAM_final!AZ10/SAM_final!AZ$114</f>
        <v>5.152321063444975E-5</v>
      </c>
      <c r="BA10">
        <f>SAM_final!BA10/SAM_final!BA$114</f>
        <v>1.4135216169652143E-4</v>
      </c>
      <c r="BB10">
        <f>SAM_final!BB10/SAM_final!BB$114</f>
        <v>2.7269045166445629E-4</v>
      </c>
      <c r="BC10">
        <f>SAM_final!BC10/SAM_final!BC$114</f>
        <v>2.1521789947780376E-6</v>
      </c>
      <c r="BD10">
        <f>SAM_final!BD10/SAM_final!BD$114</f>
        <v>3.1901092301198933E-6</v>
      </c>
      <c r="BE10">
        <f>SAM_final!BE10/SAM_final!BE$114</f>
        <v>1.3012490843191049E-6</v>
      </c>
      <c r="BF10">
        <f>SAM_final!BF10/SAM_final!BF$114</f>
        <v>1.0884408406758E-5</v>
      </c>
      <c r="BG10">
        <f>SAM_final!BG10/SAM_final!BG$114</f>
        <v>1.5525811571758559E-5</v>
      </c>
      <c r="BH10">
        <f>SAM_final!BH10/SAM_final!BH$114</f>
        <v>4.741100129122094E-6</v>
      </c>
      <c r="BI10">
        <f>SAM_final!BI10/SAM_final!BI$114</f>
        <v>8.0331242155662832E-5</v>
      </c>
      <c r="BJ10">
        <f>SAM_final!BJ10/SAM_final!BJ$114</f>
        <v>6.9102833670521712E-5</v>
      </c>
      <c r="BK10">
        <f>SAM_final!BK10/SAM_final!BK$114</f>
        <v>4.0454121390621007E-5</v>
      </c>
      <c r="BL10">
        <f>SAM_final!BL10/SAM_final!BL$114</f>
        <v>4.0461225074307514E-7</v>
      </c>
      <c r="BM10">
        <f>SAM_final!BM10/SAM_final!BM$114</f>
        <v>4.6395251108131344E-5</v>
      </c>
      <c r="BN10">
        <f>SAM_final!BN10/SAM_final!BN$114</f>
        <v>2.1569626014785437E-5</v>
      </c>
      <c r="BO10">
        <f>SAM_final!BO10/SAM_final!BO$114</f>
        <v>1.0841794672062109E-4</v>
      </c>
      <c r="BP10">
        <f>SAM_final!BP10/SAM_final!BP$114</f>
        <v>1.4755790513095913E-5</v>
      </c>
      <c r="BQ10">
        <f>SAM_final!BQ10/SAM_final!BQ$114</f>
        <v>1.0249283323372673E-5</v>
      </c>
      <c r="BR10">
        <f>SAM_final!BR10/SAM_final!BR$114</f>
        <v>1.2228710940164538E-5</v>
      </c>
      <c r="BS10">
        <f>SAM_final!BS10/SAM_final!BS$114</f>
        <v>5.6716591194855322E-5</v>
      </c>
      <c r="BT10">
        <f>SAM_final!BT10/SAM_final!BT$114</f>
        <v>1.4653242982818099E-4</v>
      </c>
      <c r="BU10">
        <f>SAM_final!BU10/SAM_final!BU$114</f>
        <v>1.5003396020109967E-4</v>
      </c>
      <c r="BV10">
        <f>SAM_final!BV10/SAM_final!BV$114</f>
        <v>8.0825588706740396E-6</v>
      </c>
      <c r="BW10">
        <f>SAM_final!BW10/SAM_final!BW$114</f>
        <v>1.7300073672451386E-5</v>
      </c>
      <c r="BX10">
        <f>SAM_final!BX10/SAM_final!BX$114</f>
        <v>3.4098381661605658E-5</v>
      </c>
      <c r="BY10">
        <f>SAM_final!BY10/SAM_final!BY$114</f>
        <v>2.271429797952321E-5</v>
      </c>
      <c r="BZ10">
        <f>SAM_final!BZ10/SAM_final!BZ$114</f>
        <v>7.5755120702360144E-6</v>
      </c>
      <c r="CA10">
        <f>SAM_final!CA10/SAM_final!CA$114</f>
        <v>3.2750553768173566E-5</v>
      </c>
      <c r="CB10">
        <f>SAM_final!CB10/SAM_final!CB$114</f>
        <v>6.726530991665896E-5</v>
      </c>
      <c r="CC10">
        <f>SAM_final!CC10/SAM_final!CC$114</f>
        <v>4.4598677236699733E-5</v>
      </c>
      <c r="CD10">
        <f>SAM_final!CD10/SAM_final!CD$114</f>
        <v>4.1548218742803448E-5</v>
      </c>
      <c r="CE10">
        <f>SAM_final!CE10/SAM_final!CE$114</f>
        <v>3.5509675088691432E-5</v>
      </c>
      <c r="CF10">
        <f>SAM_final!CF10/SAM_final!CF$114</f>
        <v>3.4271914844765384E-5</v>
      </c>
      <c r="CG10">
        <f>SAM_final!CG10/SAM_final!CG$114</f>
        <v>5.0900937264437432E-5</v>
      </c>
      <c r="CH10">
        <f>SAM_final!CH10/SAM_final!CH$114</f>
        <v>0</v>
      </c>
      <c r="CI10">
        <f>SAM_final!CI10/SAM_final!CI$114</f>
        <v>3.8078908119507718E-3</v>
      </c>
      <c r="CJ10">
        <f>SAM_final!CJ10/SAM_final!CJ$114</f>
        <v>0</v>
      </c>
      <c r="CK10">
        <f>SAM_final!CK10/SAM_final!CK$114</f>
        <v>0</v>
      </c>
      <c r="CL10">
        <f>SAM_final!CL10/SAM_final!CL$114</f>
        <v>0</v>
      </c>
      <c r="CM10">
        <f>SAM_final!CO10/SAM_final!CO$114</f>
        <v>1.3783642474734825E-4</v>
      </c>
      <c r="CN10">
        <f>SAM_final!CP10/SAM_final!CP$114</f>
        <v>1.1601992157390138E-4</v>
      </c>
      <c r="CO10">
        <f>SAM_final!CQ10/SAM_final!CQ$114</f>
        <v>1.470293217856621E-4</v>
      </c>
      <c r="CP10">
        <f>SAM_final!CR10/SAM_final!CR$114</f>
        <v>1.4366280182907386E-4</v>
      </c>
      <c r="CQ10">
        <f>SAM_final!CS10/SAM_final!CS$114</f>
        <v>1.4092793398957901E-4</v>
      </c>
      <c r="CR10">
        <f>SAM_final!CT10/SAM_final!CT$114</f>
        <v>1.293693327672419E-4</v>
      </c>
      <c r="CS10">
        <f>SAM_final!CU10/SAM_final!CU$114</f>
        <v>1.2057656189919198E-4</v>
      </c>
      <c r="CT10">
        <f>SAM_final!CV10/SAM_final!CV$114</f>
        <v>1.0036232434905693E-4</v>
      </c>
      <c r="CU10">
        <f>SAM_final!CW10/SAM_final!CW$114</f>
        <v>5.4093895876944229E-5</v>
      </c>
    </row>
    <row r="11" spans="1:99">
      <c r="A11" t="s">
        <v>10</v>
      </c>
      <c r="B11">
        <f>SAM_final!B11/SAM_final!B$114</f>
        <v>4.9184943680005049E-4</v>
      </c>
      <c r="C11">
        <f>SAM_final!C11/SAM_final!C$114</f>
        <v>0</v>
      </c>
      <c r="D11">
        <f>SAM_final!D11/SAM_final!D$114</f>
        <v>5.2799391220086642E-4</v>
      </c>
      <c r="E11">
        <f>SAM_final!E11/SAM_final!E$114</f>
        <v>2.074968831851197E-4</v>
      </c>
      <c r="F11">
        <f>SAM_final!F11/SAM_final!F$114</f>
        <v>4.0816232257888532E-4</v>
      </c>
      <c r="G11">
        <f>SAM_final!G11/SAM_final!G$114</f>
        <v>1.7777435321687044E-8</v>
      </c>
      <c r="H11">
        <f>SAM_final!H11/SAM_final!H$114</f>
        <v>1.610790767638749E-7</v>
      </c>
      <c r="I11">
        <f>SAM_final!I11/SAM_final!I$114</f>
        <v>3.4863347178366759E-7</v>
      </c>
      <c r="J11">
        <f>SAM_final!J11/SAM_final!J$114</f>
        <v>1.3780158325813683E-4</v>
      </c>
      <c r="K11">
        <f>SAM_final!K11/SAM_final!K$114</f>
        <v>1.8984016007169369E-2</v>
      </c>
      <c r="L11">
        <f>SAM_final!L11/SAM_final!L$114</f>
        <v>1.5538039002140926E-4</v>
      </c>
      <c r="M11">
        <f>SAM_final!M11/SAM_final!M$114</f>
        <v>4.5560588378656475E-3</v>
      </c>
      <c r="N11">
        <f>SAM_final!N11/SAM_final!N$114</f>
        <v>2.1812955309876512E-3</v>
      </c>
      <c r="O11">
        <f>SAM_final!O11/SAM_final!O$114</f>
        <v>4.0856222672540132E-4</v>
      </c>
      <c r="P11">
        <f>SAM_final!P11/SAM_final!P$114</f>
        <v>2.3854616690248545E-4</v>
      </c>
      <c r="Q11">
        <f>SAM_final!Q11/SAM_final!Q$114</f>
        <v>9.1292654726934052E-4</v>
      </c>
      <c r="R11">
        <f>SAM_final!R11/SAM_final!R$114</f>
        <v>2.784582049028682E-4</v>
      </c>
      <c r="S11">
        <f>SAM_final!S11/SAM_final!S$114</f>
        <v>9.1621323855465249E-7</v>
      </c>
      <c r="T11">
        <f>SAM_final!T11/SAM_final!T$114</f>
        <v>1.7072251113312153E-5</v>
      </c>
      <c r="U11">
        <f>SAM_final!U11/SAM_final!U$114</f>
        <v>5.2663973818232352E-5</v>
      </c>
      <c r="V11">
        <f>SAM_final!V11/SAM_final!V$114</f>
        <v>9.1697392025070275E-4</v>
      </c>
      <c r="W11">
        <f>SAM_final!W11/SAM_final!W$114</f>
        <v>6.2184596045744187E-5</v>
      </c>
      <c r="X11">
        <f>SAM_final!X11/SAM_final!X$114</f>
        <v>9.563654001589801E-4</v>
      </c>
      <c r="Y11">
        <f>SAM_final!Y11/SAM_final!Y$114</f>
        <v>1.6871733131196567E-3</v>
      </c>
      <c r="Z11">
        <f>SAM_final!Z11/SAM_final!Z$114</f>
        <v>3.945446014423686E-4</v>
      </c>
      <c r="AA11">
        <f>SAM_final!AA11/SAM_final!AA$114</f>
        <v>2.2181312916472448E-2</v>
      </c>
      <c r="AB11">
        <f>SAM_final!AB11/SAM_final!AB$114</f>
        <v>1.2537747377064168E-2</v>
      </c>
      <c r="AC11">
        <f>SAM_final!AC11/SAM_final!AC$114</f>
        <v>4.638119718773451E-4</v>
      </c>
      <c r="AD11">
        <f>SAM_final!AD11/SAM_final!AD$114</f>
        <v>9.7269481919747442E-5</v>
      </c>
      <c r="AE11">
        <f>SAM_final!AE11/SAM_final!AE$114</f>
        <v>2.0056682901621769E-5</v>
      </c>
      <c r="AF11">
        <f>SAM_final!AF11/SAM_final!AF$114</f>
        <v>1.6861873154935255E-4</v>
      </c>
      <c r="AG11">
        <f>SAM_final!AG11/SAM_final!AG$114</f>
        <v>5.0552312667722781E-5</v>
      </c>
      <c r="AH11">
        <f>SAM_final!AH11/SAM_final!AH$114</f>
        <v>7.133234571653598E-5</v>
      </c>
      <c r="AI11">
        <f>SAM_final!AI11/SAM_final!AI$114</f>
        <v>1.890832573137877E-4</v>
      </c>
      <c r="AJ11">
        <f>SAM_final!AJ11/SAM_final!AJ$114</f>
        <v>4.9745517026543881E-6</v>
      </c>
      <c r="AK11">
        <f>SAM_final!AK11/SAM_final!AK$114</f>
        <v>4.5834297702942064E-7</v>
      </c>
      <c r="AL11">
        <f>SAM_final!AL11/SAM_final!AL$114</f>
        <v>1.4746704976693902E-7</v>
      </c>
      <c r="AM11">
        <f>SAM_final!AM11/SAM_final!AM$114</f>
        <v>1.4389986261478569E-7</v>
      </c>
      <c r="AN11">
        <f>SAM_final!AN11/SAM_final!AN$114</f>
        <v>2.3001225087778547E-7</v>
      </c>
      <c r="AO11">
        <f>SAM_final!AO11/SAM_final!AO$114</f>
        <v>2.3246288193033268E-7</v>
      </c>
      <c r="AP11">
        <f>SAM_final!AP11/SAM_final!AP$114</f>
        <v>2.6151353333680796E-7</v>
      </c>
      <c r="AQ11">
        <f>SAM_final!AQ11/SAM_final!AQ$114</f>
        <v>2.8176374138390666E-6</v>
      </c>
      <c r="AR11">
        <f>SAM_final!AR11/SAM_final!AR$114</f>
        <v>1.007618280757662E-6</v>
      </c>
      <c r="AS11">
        <f>SAM_final!AS11/SAM_final!AS$114</f>
        <v>1.163691514874697E-7</v>
      </c>
      <c r="AT11">
        <f>SAM_final!AT11/SAM_final!AT$114</f>
        <v>6.0480033653541137E-6</v>
      </c>
      <c r="AU11">
        <f>SAM_final!AU11/SAM_final!AU$114</f>
        <v>3.9286318132563189E-4</v>
      </c>
      <c r="AV11">
        <f>SAM_final!AV11/SAM_final!AV$114</f>
        <v>5.0436898962321907E-6</v>
      </c>
      <c r="AW11">
        <f>SAM_final!AW11/SAM_final!AW$114</f>
        <v>7.9521403220557475E-6</v>
      </c>
      <c r="AX11">
        <f>SAM_final!AX11/SAM_final!AX$114</f>
        <v>4.0395450566704198E-6</v>
      </c>
      <c r="AY11">
        <f>SAM_final!AY11/SAM_final!AY$114</f>
        <v>3.8893772321109028E-7</v>
      </c>
      <c r="AZ11">
        <f>SAM_final!AZ11/SAM_final!AZ$114</f>
        <v>1.8876948958202455E-6</v>
      </c>
      <c r="BA11">
        <f>SAM_final!BA11/SAM_final!BA$114</f>
        <v>7.9909308693808689E-7</v>
      </c>
      <c r="BB11">
        <f>SAM_final!BB11/SAM_final!BB$114</f>
        <v>5.532580676531342E-6</v>
      </c>
      <c r="BC11">
        <f>SAM_final!BC11/SAM_final!BC$114</f>
        <v>3.1327604173855641E-6</v>
      </c>
      <c r="BD11">
        <f>SAM_final!BD11/SAM_final!BD$114</f>
        <v>2.0753371617376929E-5</v>
      </c>
      <c r="BE11">
        <f>SAM_final!BE11/SAM_final!BE$114</f>
        <v>8.8119332078834728E-5</v>
      </c>
      <c r="BF11">
        <f>SAM_final!BF11/SAM_final!BF$114</f>
        <v>6.4535425028540132E-5</v>
      </c>
      <c r="BG11">
        <f>SAM_final!BG11/SAM_final!BG$114</f>
        <v>2.5885324172311652E-5</v>
      </c>
      <c r="BH11">
        <f>SAM_final!BH11/SAM_final!BH$114</f>
        <v>3.181192831727891E-4</v>
      </c>
      <c r="BI11">
        <f>SAM_final!BI11/SAM_final!BI$114</f>
        <v>4.9301435889732539E-7</v>
      </c>
      <c r="BJ11">
        <f>SAM_final!BJ11/SAM_final!BJ$114</f>
        <v>4.589329632790063E-7</v>
      </c>
      <c r="BK11">
        <f>SAM_final!BK11/SAM_final!BK$114</f>
        <v>2.6897628087112915E-7</v>
      </c>
      <c r="BL11">
        <f>SAM_final!BL11/SAM_final!BL$114</f>
        <v>3.0880114966606463E-8</v>
      </c>
      <c r="BM11">
        <f>SAM_final!BM11/SAM_final!BM$114</f>
        <v>2.4831802867056727E-7</v>
      </c>
      <c r="BN11">
        <f>SAM_final!BN11/SAM_final!BN$114</f>
        <v>3.3025416358389545E-6</v>
      </c>
      <c r="BO11">
        <f>SAM_final!BO11/SAM_final!BO$114</f>
        <v>3.1815318021438731E-6</v>
      </c>
      <c r="BP11">
        <f>SAM_final!BP11/SAM_final!BP$114</f>
        <v>2.6245016107498658E-7</v>
      </c>
      <c r="BQ11">
        <f>SAM_final!BQ11/SAM_final!BQ$114</f>
        <v>9.9626366161386284E-5</v>
      </c>
      <c r="BR11">
        <f>SAM_final!BR11/SAM_final!BR$114</f>
        <v>1.3817960837017521E-5</v>
      </c>
      <c r="BS11">
        <f>SAM_final!BS11/SAM_final!BS$114</f>
        <v>2.2799466471818203E-4</v>
      </c>
      <c r="BT11">
        <f>SAM_final!BT11/SAM_final!BT$114</f>
        <v>1.5944277571962835E-4</v>
      </c>
      <c r="BU11">
        <f>SAM_final!BU11/SAM_final!BU$114</f>
        <v>5.3159715295898703E-4</v>
      </c>
      <c r="BV11">
        <f>SAM_final!BV11/SAM_final!BV$114</f>
        <v>1.6730109519634278E-5</v>
      </c>
      <c r="BW11">
        <f>SAM_final!BW11/SAM_final!BW$114</f>
        <v>4.6572434368163685E-5</v>
      </c>
      <c r="BX11">
        <f>SAM_final!BX11/SAM_final!BX$114</f>
        <v>4.0023284143432598E-5</v>
      </c>
      <c r="BY11">
        <f>SAM_final!BY11/SAM_final!BY$114</f>
        <v>1.925685835925532E-5</v>
      </c>
      <c r="BZ11">
        <f>SAM_final!BZ11/SAM_final!BZ$114</f>
        <v>2.1804473178833707E-4</v>
      </c>
      <c r="CA11">
        <f>SAM_final!CA11/SAM_final!CA$114</f>
        <v>2.8687654082851563E-5</v>
      </c>
      <c r="CB11">
        <f>SAM_final!CB11/SAM_final!CB$114</f>
        <v>1.0352654102311644E-3</v>
      </c>
      <c r="CC11">
        <f>SAM_final!CC11/SAM_final!CC$114</f>
        <v>1.5261291835701692E-4</v>
      </c>
      <c r="CD11">
        <f>SAM_final!CD11/SAM_final!CD$114</f>
        <v>2.1216145962265915E-4</v>
      </c>
      <c r="CE11">
        <f>SAM_final!CE11/SAM_final!CE$114</f>
        <v>1.2791853818218803E-4</v>
      </c>
      <c r="CF11">
        <f>SAM_final!CF11/SAM_final!CF$114</f>
        <v>1.0761631824334462E-3</v>
      </c>
      <c r="CG11">
        <f>SAM_final!CG11/SAM_final!CG$114</f>
        <v>2.0411258253966573E-4</v>
      </c>
      <c r="CH11">
        <f>SAM_final!CH11/SAM_final!CH$114</f>
        <v>0</v>
      </c>
      <c r="CI11">
        <f>SAM_final!CI11/SAM_final!CI$114</f>
        <v>2.1444904511333323E-3</v>
      </c>
      <c r="CJ11">
        <f>SAM_final!CJ11/SAM_final!CJ$114</f>
        <v>0</v>
      </c>
      <c r="CK11">
        <f>SAM_final!CK11/SAM_final!CK$114</f>
        <v>0</v>
      </c>
      <c r="CL11">
        <f>SAM_final!CL11/SAM_final!CL$114</f>
        <v>0</v>
      </c>
      <c r="CM11">
        <f>SAM_final!CO11/SAM_final!CO$114</f>
        <v>1.5535304813655049E-5</v>
      </c>
      <c r="CN11">
        <f>SAM_final!CP11/SAM_final!CP$114</f>
        <v>1.8812484266259978E-5</v>
      </c>
      <c r="CO11">
        <f>SAM_final!CQ11/SAM_final!CQ$114</f>
        <v>2.0295923276265447E-5</v>
      </c>
      <c r="CP11">
        <f>SAM_final!CR11/SAM_final!CR$114</f>
        <v>2.1036036653229347E-5</v>
      </c>
      <c r="CQ11">
        <f>SAM_final!CS11/SAM_final!CS$114</f>
        <v>2.1565842717412652E-5</v>
      </c>
      <c r="CR11">
        <f>SAM_final!CT11/SAM_final!CT$114</f>
        <v>1.4861666096401197E-5</v>
      </c>
      <c r="CS11">
        <f>SAM_final!CU11/SAM_final!CU$114</f>
        <v>1.3289678133277142E-5</v>
      </c>
      <c r="CT11">
        <f>SAM_final!CV11/SAM_final!CV$114</f>
        <v>1.1440884447001543E-5</v>
      </c>
      <c r="CU11">
        <f>SAM_final!CW11/SAM_final!CW$114</f>
        <v>6.4266956855688531E-6</v>
      </c>
    </row>
    <row r="12" spans="1:99">
      <c r="A12" t="s">
        <v>11</v>
      </c>
      <c r="B12">
        <f>SAM_final!B12/SAM_final!B$114</f>
        <v>2.0551780903114227E-7</v>
      </c>
      <c r="C12">
        <f>SAM_final!C12/SAM_final!C$114</f>
        <v>0</v>
      </c>
      <c r="D12">
        <f>SAM_final!D12/SAM_final!D$114</f>
        <v>2.7325294330507641E-7</v>
      </c>
      <c r="E12">
        <f>SAM_final!E12/SAM_final!E$114</f>
        <v>1.3368551336087934E-7</v>
      </c>
      <c r="F12">
        <f>SAM_final!F12/SAM_final!F$114</f>
        <v>7.5345153164641839E-7</v>
      </c>
      <c r="G12">
        <f>SAM_final!G12/SAM_final!G$114</f>
        <v>2.0769351126498586E-9</v>
      </c>
      <c r="H12">
        <f>SAM_final!H12/SAM_final!H$114</f>
        <v>3.9475055466732686E-8</v>
      </c>
      <c r="I12">
        <f>SAM_final!I12/SAM_final!I$114</f>
        <v>2.1478279329235537E-10</v>
      </c>
      <c r="J12">
        <f>SAM_final!J12/SAM_final!J$114</f>
        <v>1.0993880755608553E-3</v>
      </c>
      <c r="K12">
        <f>SAM_final!K12/SAM_final!K$114</f>
        <v>1.4084728662900741E-4</v>
      </c>
      <c r="L12">
        <f>SAM_final!L12/SAM_final!L$114</f>
        <v>2.7668262193599732E-4</v>
      </c>
      <c r="M12">
        <f>SAM_final!M12/SAM_final!M$114</f>
        <v>2.1902850915281328E-7</v>
      </c>
      <c r="N12">
        <f>SAM_final!N12/SAM_final!N$114</f>
        <v>4.5334622390831869E-6</v>
      </c>
      <c r="O12">
        <f>SAM_final!O12/SAM_final!O$114</f>
        <v>1.2357076898781457E-6</v>
      </c>
      <c r="P12">
        <f>SAM_final!P12/SAM_final!P$114</f>
        <v>3.1512971432672691E-6</v>
      </c>
      <c r="Q12">
        <f>SAM_final!Q12/SAM_final!Q$114</f>
        <v>8.574268954644183E-7</v>
      </c>
      <c r="R12">
        <f>SAM_final!R12/SAM_final!R$114</f>
        <v>9.0918801033144869E-7</v>
      </c>
      <c r="S12">
        <f>SAM_final!S12/SAM_final!S$114</f>
        <v>6.1330106415544221E-8</v>
      </c>
      <c r="T12">
        <f>SAM_final!T12/SAM_final!T$114</f>
        <v>3.4307002249230353E-7</v>
      </c>
      <c r="U12">
        <f>SAM_final!U12/SAM_final!U$114</f>
        <v>2.2778929158849263E-6</v>
      </c>
      <c r="V12">
        <f>SAM_final!V12/SAM_final!V$114</f>
        <v>2.2935951142391278E-6</v>
      </c>
      <c r="W12">
        <f>SAM_final!W12/SAM_final!W$114</f>
        <v>8.7105998536748304E-7</v>
      </c>
      <c r="X12">
        <f>SAM_final!X12/SAM_final!X$114</f>
        <v>3.0348288701378552E-7</v>
      </c>
      <c r="Y12">
        <f>SAM_final!Y12/SAM_final!Y$114</f>
        <v>7.8871989293152768E-7</v>
      </c>
      <c r="Z12">
        <f>SAM_final!Z12/SAM_final!Z$114</f>
        <v>2.2982418033256588E-6</v>
      </c>
      <c r="AA12">
        <f>SAM_final!AA12/SAM_final!AA$114</f>
        <v>1.2633708627470282E-6</v>
      </c>
      <c r="AB12">
        <f>SAM_final!AB12/SAM_final!AB$114</f>
        <v>1.8380184731492483E-6</v>
      </c>
      <c r="AC12">
        <f>SAM_final!AC12/SAM_final!AC$114</f>
        <v>8.4793487328906632E-6</v>
      </c>
      <c r="AD12">
        <f>SAM_final!AD12/SAM_final!AD$114</f>
        <v>4.7617349977547261E-6</v>
      </c>
      <c r="AE12">
        <f>SAM_final!AE12/SAM_final!AE$114</f>
        <v>2.4593905559564487E-6</v>
      </c>
      <c r="AF12">
        <f>SAM_final!AF12/SAM_final!AF$114</f>
        <v>6.4163646885500021E-6</v>
      </c>
      <c r="AG12">
        <f>SAM_final!AG12/SAM_final!AG$114</f>
        <v>2.6479491749904779E-6</v>
      </c>
      <c r="AH12">
        <f>SAM_final!AH12/SAM_final!AH$114</f>
        <v>4.5400933518145705E-6</v>
      </c>
      <c r="AI12">
        <f>SAM_final!AI12/SAM_final!AI$114</f>
        <v>2.2588133288107371E-6</v>
      </c>
      <c r="AJ12">
        <f>SAM_final!AJ12/SAM_final!AJ$114</f>
        <v>9.4351691081075427E-8</v>
      </c>
      <c r="AK12">
        <f>SAM_final!AK12/SAM_final!AK$114</f>
        <v>5.4896419318385142E-8</v>
      </c>
      <c r="AL12">
        <f>SAM_final!AL12/SAM_final!AL$114</f>
        <v>2.5689417007352961E-8</v>
      </c>
      <c r="AM12">
        <f>SAM_final!AM12/SAM_final!AM$114</f>
        <v>1.4850888483254788E-8</v>
      </c>
      <c r="AN12">
        <f>SAM_final!AN12/SAM_final!AN$114</f>
        <v>3.104836561366223E-8</v>
      </c>
      <c r="AO12">
        <f>SAM_final!AO12/SAM_final!AO$114</f>
        <v>2.3653248783156422E-8</v>
      </c>
      <c r="AP12">
        <f>SAM_final!AP12/SAM_final!AP$114</f>
        <v>4.9863940568942895E-8</v>
      </c>
      <c r="AQ12">
        <f>SAM_final!AQ12/SAM_final!AQ$114</f>
        <v>2.7500972109278229E-8</v>
      </c>
      <c r="AR12">
        <f>SAM_final!AR12/SAM_final!AR$114</f>
        <v>1.8227167797156434E-7</v>
      </c>
      <c r="AS12">
        <f>SAM_final!AS12/SAM_final!AS$114</f>
        <v>2.3407741165548474E-8</v>
      </c>
      <c r="AT12">
        <f>SAM_final!AT12/SAM_final!AT$114</f>
        <v>7.7340785603026374E-7</v>
      </c>
      <c r="AU12">
        <f>SAM_final!AU12/SAM_final!AU$114</f>
        <v>1.0508787202854411E-6</v>
      </c>
      <c r="AV12">
        <f>SAM_final!AV12/SAM_final!AV$114</f>
        <v>4.2634086639563141E-6</v>
      </c>
      <c r="AW12">
        <f>SAM_final!AW12/SAM_final!AW$114</f>
        <v>7.7551798249142219E-7</v>
      </c>
      <c r="AX12">
        <f>SAM_final!AX12/SAM_final!AX$114</f>
        <v>4.0234034648997539E-7</v>
      </c>
      <c r="AY12">
        <f>SAM_final!AY12/SAM_final!AY$114</f>
        <v>1.0370916045331101E-5</v>
      </c>
      <c r="AZ12">
        <f>SAM_final!AZ12/SAM_final!AZ$114</f>
        <v>8.403250905272047E-8</v>
      </c>
      <c r="BA12">
        <f>SAM_final!BA12/SAM_final!BA$114</f>
        <v>1.1415113873292227E-7</v>
      </c>
      <c r="BB12">
        <f>SAM_final!BB12/SAM_final!BB$114</f>
        <v>3.8549794262116346E-7</v>
      </c>
      <c r="BC12">
        <f>SAM_final!BC12/SAM_final!BC$114</f>
        <v>7.9150765778918872E-8</v>
      </c>
      <c r="BD12">
        <f>SAM_final!BD12/SAM_final!BD$114</f>
        <v>8.4070203875538537E-9</v>
      </c>
      <c r="BE12">
        <f>SAM_final!BE12/SAM_final!BE$114</f>
        <v>5.488967050241764E-7</v>
      </c>
      <c r="BF12">
        <f>SAM_final!BF12/SAM_final!BF$114</f>
        <v>8.0301227773902909E-7</v>
      </c>
      <c r="BG12">
        <f>SAM_final!BG12/SAM_final!BG$114</f>
        <v>2.31485815813047E-7</v>
      </c>
      <c r="BH12">
        <f>SAM_final!BH12/SAM_final!BH$114</f>
        <v>6.7770662959699126E-8</v>
      </c>
      <c r="BI12">
        <f>SAM_final!BI12/SAM_final!BI$114</f>
        <v>7.5431776862702559E-8</v>
      </c>
      <c r="BJ12">
        <f>SAM_final!BJ12/SAM_final!BJ$114</f>
        <v>6.305783318578111E-8</v>
      </c>
      <c r="BK12">
        <f>SAM_final!BK12/SAM_final!BK$114</f>
        <v>3.5917847388674076E-8</v>
      </c>
      <c r="BL12">
        <f>SAM_final!BL12/SAM_final!BL$114</f>
        <v>2.5094629604373633E-10</v>
      </c>
      <c r="BM12">
        <f>SAM_final!BM12/SAM_final!BM$114</f>
        <v>3.8693474801199293E-8</v>
      </c>
      <c r="BN12">
        <f>SAM_final!BN12/SAM_final!BN$114</f>
        <v>5.2694605250174489E-8</v>
      </c>
      <c r="BO12">
        <f>SAM_final!BO12/SAM_final!BO$114</f>
        <v>7.6181403287117501E-7</v>
      </c>
      <c r="BP12">
        <f>SAM_final!BP12/SAM_final!BP$114</f>
        <v>9.2267982480346585E-9</v>
      </c>
      <c r="BQ12">
        <f>SAM_final!BQ12/SAM_final!BQ$114</f>
        <v>3.2992235350337335E-7</v>
      </c>
      <c r="BR12">
        <f>SAM_final!BR12/SAM_final!BR$114</f>
        <v>9.1956737354581842E-8</v>
      </c>
      <c r="BS12">
        <f>SAM_final!BS12/SAM_final!BS$114</f>
        <v>2.0347454095508345E-7</v>
      </c>
      <c r="BT12">
        <f>SAM_final!BT12/SAM_final!BT$114</f>
        <v>1.9118296137883012E-6</v>
      </c>
      <c r="BU12">
        <f>SAM_final!BU12/SAM_final!BU$114</f>
        <v>1.8160760476696447E-7</v>
      </c>
      <c r="BV12">
        <f>SAM_final!BV12/SAM_final!BV$114</f>
        <v>2.7773452047780045E-8</v>
      </c>
      <c r="BW12">
        <f>SAM_final!BW12/SAM_final!BW$114</f>
        <v>1.0045459316339505E-7</v>
      </c>
      <c r="BX12">
        <f>SAM_final!BX12/SAM_final!BX$114</f>
        <v>2.725220926611278E-8</v>
      </c>
      <c r="BY12">
        <f>SAM_final!BY12/SAM_final!BY$114</f>
        <v>4.1519922125028558E-7</v>
      </c>
      <c r="BZ12">
        <f>SAM_final!BZ12/SAM_final!BZ$114</f>
        <v>1.5174284215730979E-8</v>
      </c>
      <c r="CA12">
        <f>SAM_final!CA12/SAM_final!CA$114</f>
        <v>2.6719706452193303E-8</v>
      </c>
      <c r="CB12">
        <f>SAM_final!CB12/SAM_final!CB$114</f>
        <v>2.0839712530537733E-7</v>
      </c>
      <c r="CC12">
        <f>SAM_final!CC12/SAM_final!CC$114</f>
        <v>3.8918267445393423E-7</v>
      </c>
      <c r="CD12">
        <f>SAM_final!CD12/SAM_final!CD$114</f>
        <v>2.351581497006565E-7</v>
      </c>
      <c r="CE12">
        <f>SAM_final!CE12/SAM_final!CE$114</f>
        <v>1.0983393438172405E-6</v>
      </c>
      <c r="CF12">
        <f>SAM_final!CF12/SAM_final!CF$114</f>
        <v>1.0272092938838643E-7</v>
      </c>
      <c r="CG12">
        <f>SAM_final!CG12/SAM_final!CG$114</f>
        <v>2.4905343615195739E-7</v>
      </c>
      <c r="CH12">
        <f>SAM_final!CH12/SAM_final!CH$114</f>
        <v>0</v>
      </c>
      <c r="CI12">
        <f>SAM_final!CI12/SAM_final!CI$114</f>
        <v>1.8133651031951551E-6</v>
      </c>
      <c r="CJ12">
        <f>SAM_final!CJ12/SAM_final!CJ$114</f>
        <v>0</v>
      </c>
      <c r="CK12">
        <f>SAM_final!CK12/SAM_final!CK$114</f>
        <v>0</v>
      </c>
      <c r="CL12">
        <f>SAM_final!CL12/SAM_final!CL$114</f>
        <v>0</v>
      </c>
      <c r="CM12">
        <f>SAM_final!CO12/SAM_final!CO$114</f>
        <v>1.6877512957816364E-7</v>
      </c>
      <c r="CN12">
        <f>SAM_final!CP12/SAM_final!CP$114</f>
        <v>1.5355182035037902E-7</v>
      </c>
      <c r="CO12">
        <f>SAM_final!CQ12/SAM_final!CQ$114</f>
        <v>1.8453105263014651E-7</v>
      </c>
      <c r="CP12">
        <f>SAM_final!CR12/SAM_final!CR$114</f>
        <v>1.7950593278459829E-7</v>
      </c>
      <c r="CQ12">
        <f>SAM_final!CS12/SAM_final!CS$114</f>
        <v>1.9594728844333431E-7</v>
      </c>
      <c r="CR12">
        <f>SAM_final!CT12/SAM_final!CT$114</f>
        <v>1.7321960538698281E-7</v>
      </c>
      <c r="CS12">
        <f>SAM_final!CU12/SAM_final!CU$114</f>
        <v>1.5323406753803272E-7</v>
      </c>
      <c r="CT12">
        <f>SAM_final!CV12/SAM_final!CV$114</f>
        <v>1.3927578104899012E-7</v>
      </c>
      <c r="CU12">
        <f>SAM_final!CW12/SAM_final!CW$114</f>
        <v>8.8955252821183175E-8</v>
      </c>
    </row>
    <row r="13" spans="1:99">
      <c r="A13" t="s">
        <v>12</v>
      </c>
      <c r="B13">
        <f>SAM_final!B13/SAM_final!B$114</f>
        <v>7.4147841600731516E-3</v>
      </c>
      <c r="C13">
        <f>SAM_final!C13/SAM_final!C$114</f>
        <v>3.4308615740264961E-2</v>
      </c>
      <c r="D13">
        <f>SAM_final!D13/SAM_final!D$114</f>
        <v>1.8640630198356465E-2</v>
      </c>
      <c r="E13">
        <f>SAM_final!E13/SAM_final!E$114</f>
        <v>1.4520157578066444E-2</v>
      </c>
      <c r="F13">
        <f>SAM_final!F13/SAM_final!F$114</f>
        <v>5.9894954531459228E-3</v>
      </c>
      <c r="G13">
        <f>SAM_final!G13/SAM_final!G$114</f>
        <v>2.8919760614572718E-5</v>
      </c>
      <c r="H13">
        <f>SAM_final!H13/SAM_final!H$114</f>
        <v>4.2690966314998308E-5</v>
      </c>
      <c r="I13">
        <f>SAM_final!I13/SAM_final!I$114</f>
        <v>6.2937247147039547E-6</v>
      </c>
      <c r="J13">
        <f>SAM_final!J13/SAM_final!J$114</f>
        <v>8.6847865968894041E-3</v>
      </c>
      <c r="K13">
        <f>SAM_final!K13/SAM_final!K$114</f>
        <v>1.0449265433832877E-2</v>
      </c>
      <c r="L13">
        <f>SAM_final!L13/SAM_final!L$114</f>
        <v>1.5569255860559733E-3</v>
      </c>
      <c r="M13">
        <f>SAM_final!M13/SAM_final!M$114</f>
        <v>4.7476476267825918E-2</v>
      </c>
      <c r="N13">
        <f>SAM_final!N13/SAM_final!N$114</f>
        <v>1.8957362956901422E-3</v>
      </c>
      <c r="O13">
        <f>SAM_final!O13/SAM_final!O$114</f>
        <v>3.4789419864380056E-3</v>
      </c>
      <c r="P13">
        <f>SAM_final!P13/SAM_final!P$114</f>
        <v>2.4800752824460049E-3</v>
      </c>
      <c r="Q13">
        <f>SAM_final!Q13/SAM_final!Q$114</f>
        <v>8.4745912292376602E-3</v>
      </c>
      <c r="R13">
        <f>SAM_final!R13/SAM_final!R$114</f>
        <v>3.2654258451100134E-3</v>
      </c>
      <c r="S13">
        <f>SAM_final!S13/SAM_final!S$114</f>
        <v>1.7081187215298068E-4</v>
      </c>
      <c r="T13">
        <f>SAM_final!T13/SAM_final!T$114</f>
        <v>1.1868288703763756E-3</v>
      </c>
      <c r="U13">
        <f>SAM_final!U13/SAM_final!U$114</f>
        <v>6.0676399346128044E-3</v>
      </c>
      <c r="V13">
        <f>SAM_final!V13/SAM_final!V$114</f>
        <v>7.5830667273299145E-3</v>
      </c>
      <c r="W13">
        <f>SAM_final!W13/SAM_final!W$114</f>
        <v>6.249280965335449E-3</v>
      </c>
      <c r="X13">
        <f>SAM_final!X13/SAM_final!X$114</f>
        <v>4.7075275589922791E-3</v>
      </c>
      <c r="Y13">
        <f>SAM_final!Y13/SAM_final!Y$114</f>
        <v>6.5034864643818673E-3</v>
      </c>
      <c r="Z13">
        <f>SAM_final!Z13/SAM_final!Z$114</f>
        <v>8.2808475845436262E-3</v>
      </c>
      <c r="AA13">
        <f>SAM_final!AA13/SAM_final!AA$114</f>
        <v>1.4387088092883258E-2</v>
      </c>
      <c r="AB13">
        <f>SAM_final!AB13/SAM_final!AB$114</f>
        <v>8.6621578825365718E-3</v>
      </c>
      <c r="AC13">
        <f>SAM_final!AC13/SAM_final!AC$114</f>
        <v>5.4608790690201855E-3</v>
      </c>
      <c r="AD13">
        <f>SAM_final!AD13/SAM_final!AD$114</f>
        <v>2.1323356730996966E-3</v>
      </c>
      <c r="AE13">
        <f>SAM_final!AE13/SAM_final!AE$114</f>
        <v>4.7990983760321767E-3</v>
      </c>
      <c r="AF13">
        <f>SAM_final!AF13/SAM_final!AF$114</f>
        <v>3.6712931772810943E-3</v>
      </c>
      <c r="AG13">
        <f>SAM_final!AG13/SAM_final!AG$114</f>
        <v>2.0040601960432144E-3</v>
      </c>
      <c r="AH13">
        <f>SAM_final!AH13/SAM_final!AH$114</f>
        <v>3.5525742086483692E-3</v>
      </c>
      <c r="AI13">
        <f>SAM_final!AI13/SAM_final!AI$114</f>
        <v>2.4502681822563951E-3</v>
      </c>
      <c r="AJ13">
        <f>SAM_final!AJ13/SAM_final!AJ$114</f>
        <v>2.4900701748991321E-3</v>
      </c>
      <c r="AK13">
        <f>SAM_final!AK13/SAM_final!AK$114</f>
        <v>2.6401111184128933E-3</v>
      </c>
      <c r="AL13">
        <f>SAM_final!AL13/SAM_final!AL$114</f>
        <v>5.1633103039824021E-4</v>
      </c>
      <c r="AM13">
        <f>SAM_final!AM13/SAM_final!AM$114</f>
        <v>1.2820788917093594E-3</v>
      </c>
      <c r="AN13">
        <f>SAM_final!AN13/SAM_final!AN$114</f>
        <v>6.5319989523802448E-3</v>
      </c>
      <c r="AO13">
        <f>SAM_final!AO13/SAM_final!AO$114</f>
        <v>2.5404317769636975E-3</v>
      </c>
      <c r="AP13">
        <f>SAM_final!AP13/SAM_final!AP$114</f>
        <v>7.7875166430470648E-3</v>
      </c>
      <c r="AQ13">
        <f>SAM_final!AQ13/SAM_final!AQ$114</f>
        <v>2.6479348883340411E-3</v>
      </c>
      <c r="AR13">
        <f>SAM_final!AR13/SAM_final!AR$114</f>
        <v>3.515867199593339E-3</v>
      </c>
      <c r="AS13">
        <f>SAM_final!AS13/SAM_final!AS$114</f>
        <v>6.667682906410977E-3</v>
      </c>
      <c r="AT13">
        <f>SAM_final!AT13/SAM_final!AT$114</f>
        <v>3.8844078940176557E-4</v>
      </c>
      <c r="AU13">
        <f>SAM_final!AU13/SAM_final!AU$114</f>
        <v>4.6884703927046019E-4</v>
      </c>
      <c r="AV13">
        <f>SAM_final!AV13/SAM_final!AV$114</f>
        <v>2.8257147602557147E-3</v>
      </c>
      <c r="AW13">
        <f>SAM_final!AW13/SAM_final!AW$114</f>
        <v>4.4888272263349854E-3</v>
      </c>
      <c r="AX13">
        <f>SAM_final!AX13/SAM_final!AX$114</f>
        <v>1.0641930893633134E-3</v>
      </c>
      <c r="AY13">
        <f>SAM_final!AY13/SAM_final!AY$114</f>
        <v>1.6822015045728743E-2</v>
      </c>
      <c r="AZ13">
        <f>SAM_final!AZ13/SAM_final!AZ$114</f>
        <v>1.3452742353591706E-3</v>
      </c>
      <c r="BA13">
        <f>SAM_final!BA13/SAM_final!BA$114</f>
        <v>2.5258401615507872E-4</v>
      </c>
      <c r="BB13">
        <f>SAM_final!BB13/SAM_final!BB$114</f>
        <v>4.4518283952686899E-3</v>
      </c>
      <c r="BC13">
        <f>SAM_final!BC13/SAM_final!BC$114</f>
        <v>3.154816912529744E-4</v>
      </c>
      <c r="BD13">
        <f>SAM_final!BD13/SAM_final!BD$114</f>
        <v>7.361665325010205E-4</v>
      </c>
      <c r="BE13">
        <f>SAM_final!BE13/SAM_final!BE$114</f>
        <v>4.3724196598951938E-4</v>
      </c>
      <c r="BF13">
        <f>SAM_final!BF13/SAM_final!BF$114</f>
        <v>1.5791229275598229E-3</v>
      </c>
      <c r="BG13">
        <f>SAM_final!BG13/SAM_final!BG$114</f>
        <v>2.2250173062827901E-3</v>
      </c>
      <c r="BH13">
        <f>SAM_final!BH13/SAM_final!BH$114</f>
        <v>8.8540673753461589E-4</v>
      </c>
      <c r="BI13">
        <f>SAM_final!BI13/SAM_final!BI$114</f>
        <v>5.3783421886756605E-4</v>
      </c>
      <c r="BJ13">
        <f>SAM_final!BJ13/SAM_final!BJ$114</f>
        <v>8.0150211335357181E-4</v>
      </c>
      <c r="BK13">
        <f>SAM_final!BK13/SAM_final!BK$114</f>
        <v>1.4780258463973485E-3</v>
      </c>
      <c r="BL13">
        <f>SAM_final!BL13/SAM_final!BL$114</f>
        <v>2.8764986320261205E-4</v>
      </c>
      <c r="BM13">
        <f>SAM_final!BM13/SAM_final!BM$114</f>
        <v>5.249556929045775E-3</v>
      </c>
      <c r="BN13">
        <f>SAM_final!BN13/SAM_final!BN$114</f>
        <v>4.4769041041144032E-3</v>
      </c>
      <c r="BO13">
        <f>SAM_final!BO13/SAM_final!BO$114</f>
        <v>3.2000772358539435E-3</v>
      </c>
      <c r="BP13">
        <f>SAM_final!BP13/SAM_final!BP$114</f>
        <v>6.6442024777087932E-4</v>
      </c>
      <c r="BQ13">
        <f>SAM_final!BQ13/SAM_final!BQ$114</f>
        <v>6.9977466040069801E-4</v>
      </c>
      <c r="BR13">
        <f>SAM_final!BR13/SAM_final!BR$114</f>
        <v>1.8794389543411263E-3</v>
      </c>
      <c r="BS13">
        <f>SAM_final!BS13/SAM_final!BS$114</f>
        <v>9.9889356632766927E-4</v>
      </c>
      <c r="BT13">
        <f>SAM_final!BT13/SAM_final!BT$114</f>
        <v>4.6306964956148184E-3</v>
      </c>
      <c r="BU13">
        <f>SAM_final!BU13/SAM_final!BU$114</f>
        <v>6.1261638985668958E-3</v>
      </c>
      <c r="BV13">
        <f>SAM_final!BV13/SAM_final!BV$114</f>
        <v>1.7044447812200004E-3</v>
      </c>
      <c r="BW13">
        <f>SAM_final!BW13/SAM_final!BW$114</f>
        <v>3.0122809019934704E-3</v>
      </c>
      <c r="BX13">
        <f>SAM_final!BX13/SAM_final!BX$114</f>
        <v>5.096614229903134E-3</v>
      </c>
      <c r="BY13">
        <f>SAM_final!BY13/SAM_final!BY$114</f>
        <v>1.314172770198922E-3</v>
      </c>
      <c r="BZ13">
        <f>SAM_final!BZ13/SAM_final!BZ$114</f>
        <v>1.0714393831498458E-3</v>
      </c>
      <c r="CA13">
        <f>SAM_final!CA13/SAM_final!CA$114</f>
        <v>5.1225291142648101E-3</v>
      </c>
      <c r="CB13">
        <f>SAM_final!CB13/SAM_final!CB$114</f>
        <v>6.1077358422823363E-3</v>
      </c>
      <c r="CC13">
        <f>SAM_final!CC13/SAM_final!CC$114</f>
        <v>9.9771122510214794E-3</v>
      </c>
      <c r="CD13">
        <f>SAM_final!CD13/SAM_final!CD$114</f>
        <v>7.1604473560826385E-3</v>
      </c>
      <c r="CE13">
        <f>SAM_final!CE13/SAM_final!CE$114</f>
        <v>2.6561127561407264E-3</v>
      </c>
      <c r="CF13">
        <f>SAM_final!CF13/SAM_final!CF$114</f>
        <v>4.3759066086932405E-3</v>
      </c>
      <c r="CG13">
        <f>SAM_final!CG13/SAM_final!CG$114</f>
        <v>2.2062581889594696E-3</v>
      </c>
      <c r="CH13">
        <f>SAM_final!CH13/SAM_final!CH$114</f>
        <v>0</v>
      </c>
      <c r="CI13">
        <f>SAM_final!CI13/SAM_final!CI$114</f>
        <v>2.5144934884438145E-2</v>
      </c>
      <c r="CJ13">
        <f>SAM_final!CJ13/SAM_final!CJ$114</f>
        <v>0</v>
      </c>
      <c r="CK13">
        <f>SAM_final!CK13/SAM_final!CK$114</f>
        <v>0</v>
      </c>
      <c r="CL13">
        <f>SAM_final!CL13/SAM_final!CL$114</f>
        <v>0</v>
      </c>
      <c r="CM13">
        <f>SAM_final!CO13/SAM_final!CO$114</f>
        <v>9.1497276133390756E-3</v>
      </c>
      <c r="CN13">
        <f>SAM_final!CP13/SAM_final!CP$114</f>
        <v>8.029875036092423E-3</v>
      </c>
      <c r="CO13">
        <f>SAM_final!CQ13/SAM_final!CQ$114</f>
        <v>9.2475560974294678E-3</v>
      </c>
      <c r="CP13">
        <f>SAM_final!CR13/SAM_final!CR$114</f>
        <v>8.5069562109646515E-3</v>
      </c>
      <c r="CQ13">
        <f>SAM_final!CS13/SAM_final!CS$114</f>
        <v>7.2380090966471158E-3</v>
      </c>
      <c r="CR13">
        <f>SAM_final!CT13/SAM_final!CT$114</f>
        <v>6.2585794094397627E-3</v>
      </c>
      <c r="CS13">
        <f>SAM_final!CU13/SAM_final!CU$114</f>
        <v>5.4958346716277836E-3</v>
      </c>
      <c r="CT13">
        <f>SAM_final!CV13/SAM_final!CV$114</f>
        <v>4.6505620754284938E-3</v>
      </c>
      <c r="CU13">
        <f>SAM_final!CW13/SAM_final!CW$114</f>
        <v>2.645047138084269E-3</v>
      </c>
    </row>
    <row r="14" spans="1:99">
      <c r="A14" t="s">
        <v>13</v>
      </c>
      <c r="B14">
        <f>SAM_final!B14/SAM_final!B$114</f>
        <v>2.4220317387572232E-3</v>
      </c>
      <c r="C14">
        <f>SAM_final!C14/SAM_final!C$114</f>
        <v>4.6886938196207734E-2</v>
      </c>
      <c r="D14">
        <f>SAM_final!D14/SAM_final!D$114</f>
        <v>6.8948838025434467E-3</v>
      </c>
      <c r="E14">
        <f>SAM_final!E14/SAM_final!E$114</f>
        <v>4.1518940832658297E-3</v>
      </c>
      <c r="F14">
        <f>SAM_final!F14/SAM_final!F$114</f>
        <v>1.0873477596503845E-3</v>
      </c>
      <c r="G14">
        <f>SAM_final!G14/SAM_final!G$114</f>
        <v>0</v>
      </c>
      <c r="H14">
        <f>SAM_final!H14/SAM_final!H$114</f>
        <v>3.9661330881166547E-5</v>
      </c>
      <c r="I14">
        <f>SAM_final!I14/SAM_final!I$114</f>
        <v>3.6430470869387645E-6</v>
      </c>
      <c r="J14">
        <f>SAM_final!J14/SAM_final!J$114</f>
        <v>8.3449157011272431E-4</v>
      </c>
      <c r="K14">
        <f>SAM_final!K14/SAM_final!K$114</f>
        <v>1.6466920054230758E-2</v>
      </c>
      <c r="L14">
        <f>SAM_final!L14/SAM_final!L$114</f>
        <v>1.1377641548397188E-2</v>
      </c>
      <c r="M14">
        <f>SAM_final!M14/SAM_final!M$114</f>
        <v>4.0996906408964423E-3</v>
      </c>
      <c r="N14">
        <f>SAM_final!N14/SAM_final!N$114</f>
        <v>1.2735059025708304E-4</v>
      </c>
      <c r="O14">
        <f>SAM_final!O14/SAM_final!O$114</f>
        <v>1.6731665768284032E-3</v>
      </c>
      <c r="P14">
        <f>SAM_final!P14/SAM_final!P$114</f>
        <v>1.2008851730234064E-3</v>
      </c>
      <c r="Q14">
        <f>SAM_final!Q14/SAM_final!Q$114</f>
        <v>2.4266916235785346E-3</v>
      </c>
      <c r="R14">
        <f>SAM_final!R14/SAM_final!R$114</f>
        <v>1.0280736807934047E-3</v>
      </c>
      <c r="S14">
        <f>SAM_final!S14/SAM_final!S$114</f>
        <v>8.3205791362345446E-5</v>
      </c>
      <c r="T14">
        <f>SAM_final!T14/SAM_final!T$114</f>
        <v>5.6881464413448561E-4</v>
      </c>
      <c r="U14">
        <f>SAM_final!U14/SAM_final!U$114</f>
        <v>2.7926403977670011E-3</v>
      </c>
      <c r="V14">
        <f>SAM_final!V14/SAM_final!V$114</f>
        <v>4.3525103486007945E-3</v>
      </c>
      <c r="W14">
        <f>SAM_final!W14/SAM_final!W$114</f>
        <v>2.9591062301477298E-3</v>
      </c>
      <c r="X14">
        <f>SAM_final!X14/SAM_final!X$114</f>
        <v>1.6659524441354389E-2</v>
      </c>
      <c r="Y14">
        <f>SAM_final!Y14/SAM_final!Y$114</f>
        <v>1.5735349325400624E-3</v>
      </c>
      <c r="Z14">
        <f>SAM_final!Z14/SAM_final!Z$114</f>
        <v>2.7825736175959332E-3</v>
      </c>
      <c r="AA14">
        <f>SAM_final!AA14/SAM_final!AA$114</f>
        <v>6.7457755701795302E-3</v>
      </c>
      <c r="AB14">
        <f>SAM_final!AB14/SAM_final!AB$114</f>
        <v>3.9570959204078887E-3</v>
      </c>
      <c r="AC14">
        <f>SAM_final!AC14/SAM_final!AC$114</f>
        <v>3.3049767152981227E-3</v>
      </c>
      <c r="AD14">
        <f>SAM_final!AD14/SAM_final!AD$114</f>
        <v>1.6507152844610238E-3</v>
      </c>
      <c r="AE14">
        <f>SAM_final!AE14/SAM_final!AE$114</f>
        <v>2.4407199191778112E-3</v>
      </c>
      <c r="AF14">
        <f>SAM_final!AF14/SAM_final!AF$114</f>
        <v>1.3933185485994054E-3</v>
      </c>
      <c r="AG14">
        <f>SAM_final!AG14/SAM_final!AG$114</f>
        <v>9.5105433571397247E-4</v>
      </c>
      <c r="AH14">
        <f>SAM_final!AH14/SAM_final!AH$114</f>
        <v>1.526094646309989E-3</v>
      </c>
      <c r="AI14">
        <f>SAM_final!AI14/SAM_final!AI$114</f>
        <v>1.8166344488068022E-3</v>
      </c>
      <c r="AJ14">
        <f>SAM_final!AJ14/SAM_final!AJ$114</f>
        <v>1.200593488106728E-3</v>
      </c>
      <c r="AK14">
        <f>SAM_final!AK14/SAM_final!AK$114</f>
        <v>1.6733341243782606E-3</v>
      </c>
      <c r="AL14">
        <f>SAM_final!AL14/SAM_final!AL$114</f>
        <v>2.055589504545449E-4</v>
      </c>
      <c r="AM14">
        <f>SAM_final!AM14/SAM_final!AM$114</f>
        <v>7.0537288529838008E-4</v>
      </c>
      <c r="AN14">
        <f>SAM_final!AN14/SAM_final!AN$114</f>
        <v>1.536896462798584E-3</v>
      </c>
      <c r="AO14">
        <f>SAM_final!AO14/SAM_final!AO$114</f>
        <v>8.5501961014291963E-4</v>
      </c>
      <c r="AP14">
        <f>SAM_final!AP14/SAM_final!AP$114</f>
        <v>5.3604093107738086E-3</v>
      </c>
      <c r="AQ14">
        <f>SAM_final!AQ14/SAM_final!AQ$114</f>
        <v>1.3476710678818344E-3</v>
      </c>
      <c r="AR14">
        <f>SAM_final!AR14/SAM_final!AR$114</f>
        <v>1.4184527873420903E-3</v>
      </c>
      <c r="AS14">
        <f>SAM_final!AS14/SAM_final!AS$114</f>
        <v>3.7529191969849331E-3</v>
      </c>
      <c r="AT14">
        <f>SAM_final!AT14/SAM_final!AT$114</f>
        <v>7.3855971632042438E-4</v>
      </c>
      <c r="AU14">
        <f>SAM_final!AU14/SAM_final!AU$114</f>
        <v>3.0646465290560573E-2</v>
      </c>
      <c r="AV14">
        <f>SAM_final!AV14/SAM_final!AV$114</f>
        <v>1.0818062912911612E-3</v>
      </c>
      <c r="AW14">
        <f>SAM_final!AW14/SAM_final!AW$114</f>
        <v>1.3072883381764933E-3</v>
      </c>
      <c r="AX14">
        <f>SAM_final!AX14/SAM_final!AX$114</f>
        <v>2.4613275972054779E-3</v>
      </c>
      <c r="AY14">
        <f>SAM_final!AY14/SAM_final!AY$114</f>
        <v>2.5608639024596726E-2</v>
      </c>
      <c r="AZ14">
        <f>SAM_final!AZ14/SAM_final!AZ$114</f>
        <v>2.1523770773842856E-3</v>
      </c>
      <c r="BA14">
        <f>SAM_final!BA14/SAM_final!BA$114</f>
        <v>5.1621372542624085E-4</v>
      </c>
      <c r="BB14">
        <f>SAM_final!BB14/SAM_final!BB$114</f>
        <v>2.9830926648140269E-3</v>
      </c>
      <c r="BC14">
        <f>SAM_final!BC14/SAM_final!BC$114</f>
        <v>8.7405659041102365E-5</v>
      </c>
      <c r="BD14">
        <f>SAM_final!BD14/SAM_final!BD$114</f>
        <v>3.5866159490023815E-4</v>
      </c>
      <c r="BE14">
        <f>SAM_final!BE14/SAM_final!BE$114</f>
        <v>1.2542863019896457E-4</v>
      </c>
      <c r="BF14">
        <f>SAM_final!BF14/SAM_final!BF$114</f>
        <v>3.3714031861388017E-3</v>
      </c>
      <c r="BG14">
        <f>SAM_final!BG14/SAM_final!BG$114</f>
        <v>4.6014552183194264E-4</v>
      </c>
      <c r="BH14">
        <f>SAM_final!BH14/SAM_final!BH$114</f>
        <v>1.0147090350210524E-3</v>
      </c>
      <c r="BI14">
        <f>SAM_final!BI14/SAM_final!BI$114</f>
        <v>1.3066256473587504E-3</v>
      </c>
      <c r="BJ14">
        <f>SAM_final!BJ14/SAM_final!BJ$114</f>
        <v>2.0300829474043419E-3</v>
      </c>
      <c r="BK14">
        <f>SAM_final!BK14/SAM_final!BK$114</f>
        <v>4.6516352865125692E-3</v>
      </c>
      <c r="BL14">
        <f>SAM_final!BL14/SAM_final!BL$114</f>
        <v>5.0569446800019177E-4</v>
      </c>
      <c r="BM14">
        <f>SAM_final!BM14/SAM_final!BM$114</f>
        <v>3.2123750434300327E-4</v>
      </c>
      <c r="BN14">
        <f>SAM_final!BN14/SAM_final!BN$114</f>
        <v>2.6647607743505382E-2</v>
      </c>
      <c r="BO14">
        <f>SAM_final!BO14/SAM_final!BO$114</f>
        <v>3.4415615918461954E-3</v>
      </c>
      <c r="BP14">
        <f>SAM_final!BP14/SAM_final!BP$114</f>
        <v>0</v>
      </c>
      <c r="BQ14">
        <f>SAM_final!BQ14/SAM_final!BQ$114</f>
        <v>4.0936237943767494E-4</v>
      </c>
      <c r="BR14">
        <f>SAM_final!BR14/SAM_final!BR$114</f>
        <v>6.7509271137817758E-4</v>
      </c>
      <c r="BS14">
        <f>SAM_final!BS14/SAM_final!BS$114</f>
        <v>6.1677571534904472E-4</v>
      </c>
      <c r="BT14">
        <f>SAM_final!BT14/SAM_final!BT$114</f>
        <v>7.9670366328848041E-4</v>
      </c>
      <c r="BU14">
        <f>SAM_final!BU14/SAM_final!BU$114</f>
        <v>1.1331192265605528E-3</v>
      </c>
      <c r="BV14">
        <f>SAM_final!BV14/SAM_final!BV$114</f>
        <v>7.0769997669652574E-4</v>
      </c>
      <c r="BW14">
        <f>SAM_final!BW14/SAM_final!BW$114</f>
        <v>9.0564057375729058E-4</v>
      </c>
      <c r="BX14">
        <f>SAM_final!BX14/SAM_final!BX$114</f>
        <v>1.7960976186553337E-3</v>
      </c>
      <c r="BY14">
        <f>SAM_final!BY14/SAM_final!BY$114</f>
        <v>9.7046683702868715E-4</v>
      </c>
      <c r="BZ14">
        <f>SAM_final!BZ14/SAM_final!BZ$114</f>
        <v>2.6291448330338776E-4</v>
      </c>
      <c r="CA14">
        <f>SAM_final!CA14/SAM_final!CA$114</f>
        <v>2.4542321672483911E-3</v>
      </c>
      <c r="CB14">
        <f>SAM_final!CB14/SAM_final!CB$114</f>
        <v>2.6370301018904013E-3</v>
      </c>
      <c r="CC14">
        <f>SAM_final!CC14/SAM_final!CC$114</f>
        <v>1.5727701769953088E-2</v>
      </c>
      <c r="CD14">
        <f>SAM_final!CD14/SAM_final!CD$114</f>
        <v>1.5438824449148336E-3</v>
      </c>
      <c r="CE14">
        <f>SAM_final!CE14/SAM_final!CE$114</f>
        <v>1.4068946444353164E-3</v>
      </c>
      <c r="CF14">
        <f>SAM_final!CF14/SAM_final!CF$114</f>
        <v>2.1795836391761076E-3</v>
      </c>
      <c r="CG14">
        <f>SAM_final!CG14/SAM_final!CG$114</f>
        <v>6.1828779348066833E-3</v>
      </c>
      <c r="CH14">
        <f>SAM_final!CH14/SAM_final!CH$114</f>
        <v>0</v>
      </c>
      <c r="CI14">
        <f>SAM_final!CI14/SAM_final!CI$114</f>
        <v>0.12693235238221018</v>
      </c>
      <c r="CJ14">
        <f>SAM_final!CJ14/SAM_final!CJ$114</f>
        <v>0</v>
      </c>
      <c r="CK14">
        <f>SAM_final!CK14/SAM_final!CK$114</f>
        <v>0</v>
      </c>
      <c r="CL14">
        <f>SAM_final!CL14/SAM_final!CL$114</f>
        <v>0</v>
      </c>
      <c r="CM14">
        <f>SAM_final!CO14/SAM_final!CO$114</f>
        <v>0</v>
      </c>
      <c r="CN14">
        <f>SAM_final!CP14/SAM_final!CP$114</f>
        <v>0</v>
      </c>
      <c r="CO14">
        <f>SAM_final!CQ14/SAM_final!CQ$114</f>
        <v>0</v>
      </c>
      <c r="CP14">
        <f>SAM_final!CR14/SAM_final!CR$114</f>
        <v>0</v>
      </c>
      <c r="CQ14">
        <f>SAM_final!CS14/SAM_final!CS$114</f>
        <v>0</v>
      </c>
      <c r="CR14">
        <f>SAM_final!CT14/SAM_final!CT$114</f>
        <v>0</v>
      </c>
      <c r="CS14">
        <f>SAM_final!CU14/SAM_final!CU$114</f>
        <v>0</v>
      </c>
      <c r="CT14">
        <f>SAM_final!CV14/SAM_final!CV$114</f>
        <v>0</v>
      </c>
      <c r="CU14">
        <f>SAM_final!CW14/SAM_final!CW$114</f>
        <v>0</v>
      </c>
    </row>
    <row r="15" spans="1:99">
      <c r="A15" t="s">
        <v>14</v>
      </c>
      <c r="B15">
        <f>SAM_final!B15/SAM_final!B$114</f>
        <v>1.3555182619006376E-5</v>
      </c>
      <c r="C15">
        <f>SAM_final!C15/SAM_final!C$114</f>
        <v>0</v>
      </c>
      <c r="D15">
        <f>SAM_final!D15/SAM_final!D$114</f>
        <v>3.2376900126482177E-5</v>
      </c>
      <c r="E15">
        <f>SAM_final!E15/SAM_final!E$114</f>
        <v>1.8536472861267839E-5</v>
      </c>
      <c r="F15">
        <f>SAM_final!F15/SAM_final!F$114</f>
        <v>8.6893469329681006E-2</v>
      </c>
      <c r="G15">
        <f>SAM_final!G15/SAM_final!G$114</f>
        <v>3.8159916191750713E-9</v>
      </c>
      <c r="H15">
        <f>SAM_final!H15/SAM_final!H$114</f>
        <v>6.6330156709693531E-5</v>
      </c>
      <c r="I15">
        <f>SAM_final!I15/SAM_final!I$114</f>
        <v>2.6408998528357315E-5</v>
      </c>
      <c r="J15">
        <f>SAM_final!J15/SAM_final!J$114</f>
        <v>9.9984626441360611E-6</v>
      </c>
      <c r="K15">
        <f>SAM_final!K15/SAM_final!K$114</f>
        <v>6.1969472393888193E-6</v>
      </c>
      <c r="L15">
        <f>SAM_final!L15/SAM_final!L$114</f>
        <v>4.9649298708271936E-6</v>
      </c>
      <c r="M15">
        <f>SAM_final!M15/SAM_final!M$114</f>
        <v>5.4299321640825939E-7</v>
      </c>
      <c r="N15">
        <f>SAM_final!N15/SAM_final!N$114</f>
        <v>2.3698868480870709E-6</v>
      </c>
      <c r="O15">
        <f>SAM_final!O15/SAM_final!O$114</f>
        <v>0.10323315515146227</v>
      </c>
      <c r="P15">
        <f>SAM_final!P15/SAM_final!P$114</f>
        <v>2.6318509450201505E-2</v>
      </c>
      <c r="Q15">
        <f>SAM_final!Q15/SAM_final!Q$114</f>
        <v>5.3481137609510157E-5</v>
      </c>
      <c r="R15">
        <f>SAM_final!R15/SAM_final!R$114</f>
        <v>1.0405163422129106E-3</v>
      </c>
      <c r="S15">
        <f>SAM_final!S15/SAM_final!S$114</f>
        <v>5.1105431430613031E-6</v>
      </c>
      <c r="T15">
        <f>SAM_final!T15/SAM_final!T$114</f>
        <v>9.964077862867805E-3</v>
      </c>
      <c r="U15">
        <f>SAM_final!U15/SAM_final!U$114</f>
        <v>2.2198905336946018E-4</v>
      </c>
      <c r="V15">
        <f>SAM_final!V15/SAM_final!V$114</f>
        <v>2.4364602596798073E-4</v>
      </c>
      <c r="W15">
        <f>SAM_final!W15/SAM_final!W$114</f>
        <v>2.5837440390863069E-3</v>
      </c>
      <c r="X15">
        <f>SAM_final!X15/SAM_final!X$114</f>
        <v>2.4323589652935372E-4</v>
      </c>
      <c r="Y15">
        <f>SAM_final!Y15/SAM_final!Y$114</f>
        <v>3.047444776480058E-3</v>
      </c>
      <c r="Z15">
        <f>SAM_final!Z15/SAM_final!Z$114</f>
        <v>1.0525501968389698E-3</v>
      </c>
      <c r="AA15">
        <f>SAM_final!AA15/SAM_final!AA$114</f>
        <v>4.8749551756417748E-3</v>
      </c>
      <c r="AB15">
        <f>SAM_final!AB15/SAM_final!AB$114</f>
        <v>1.3075740923167647E-5</v>
      </c>
      <c r="AC15">
        <f>SAM_final!AC15/SAM_final!AC$114</f>
        <v>6.926746502420039E-6</v>
      </c>
      <c r="AD15">
        <f>SAM_final!AD15/SAM_final!AD$114</f>
        <v>1.5164462655447553E-6</v>
      </c>
      <c r="AE15">
        <f>SAM_final!AE15/SAM_final!AE$114</f>
        <v>2.9553967758036165E-6</v>
      </c>
      <c r="AF15">
        <f>SAM_final!AF15/SAM_final!AF$114</f>
        <v>6.2154077462301344E-6</v>
      </c>
      <c r="AG15">
        <f>SAM_final!AG15/SAM_final!AG$114</f>
        <v>4.0582114833748212E-6</v>
      </c>
      <c r="AH15">
        <f>SAM_final!AH15/SAM_final!AH$114</f>
        <v>7.1517524962724841E-6</v>
      </c>
      <c r="AI15">
        <f>SAM_final!AI15/SAM_final!AI$114</f>
        <v>2.2156111334644296E-5</v>
      </c>
      <c r="AJ15">
        <f>SAM_final!AJ15/SAM_final!AJ$114</f>
        <v>5.2689599981221651E-4</v>
      </c>
      <c r="AK15">
        <f>SAM_final!AK15/SAM_final!AK$114</f>
        <v>1.4125805178852603E-7</v>
      </c>
      <c r="AL15">
        <f>SAM_final!AL15/SAM_final!AL$114</f>
        <v>3.8500780201772907E-8</v>
      </c>
      <c r="AM15">
        <f>SAM_final!AM15/SAM_final!AM$114</f>
        <v>4.7906347731560539E-8</v>
      </c>
      <c r="AN15">
        <f>SAM_final!AN15/SAM_final!AN$114</f>
        <v>8.1701430367420505E-4</v>
      </c>
      <c r="AO15">
        <f>SAM_final!AO15/SAM_final!AO$114</f>
        <v>1.0403240611895447E-7</v>
      </c>
      <c r="AP15">
        <f>SAM_final!AP15/SAM_final!AP$114</f>
        <v>2.1449126554795238E-6</v>
      </c>
      <c r="AQ15">
        <f>SAM_final!AQ15/SAM_final!AQ$114</f>
        <v>2.5230866119948142E-7</v>
      </c>
      <c r="AR15">
        <f>SAM_final!AR15/SAM_final!AR$114</f>
        <v>2.641062978676984E-7</v>
      </c>
      <c r="AS15">
        <f>SAM_final!AS15/SAM_final!AS$114</f>
        <v>2.6503541980946372E-4</v>
      </c>
      <c r="AT15">
        <f>SAM_final!AT15/SAM_final!AT$114</f>
        <v>2.7830221498010459E-4</v>
      </c>
      <c r="AU15">
        <f>SAM_final!AU15/SAM_final!AU$114</f>
        <v>1.4137608866739018E-5</v>
      </c>
      <c r="AV15">
        <f>SAM_final!AV15/SAM_final!AV$114</f>
        <v>2.6572596432160246E-3</v>
      </c>
      <c r="AW15">
        <f>SAM_final!AW15/SAM_final!AW$114</f>
        <v>1.9285039187748843E-5</v>
      </c>
      <c r="AX15">
        <f>SAM_final!AX15/SAM_final!AX$114</f>
        <v>3.3910454867979121E-7</v>
      </c>
      <c r="AY15">
        <f>SAM_final!AY15/SAM_final!AY$114</f>
        <v>1.1997109437658355E-7</v>
      </c>
      <c r="AZ15">
        <f>SAM_final!AZ15/SAM_final!AZ$114</f>
        <v>8.6640407810537663E-6</v>
      </c>
      <c r="BA15">
        <f>SAM_final!BA15/SAM_final!BA$114</f>
        <v>1.6866926759678768E-7</v>
      </c>
      <c r="BB15">
        <f>SAM_final!BB15/SAM_final!BB$114</f>
        <v>6.3028540338482487E-7</v>
      </c>
      <c r="BC15">
        <f>SAM_final!BC15/SAM_final!BC$114</f>
        <v>8.604317675585967E-6</v>
      </c>
      <c r="BD15">
        <f>SAM_final!BD15/SAM_final!BD$114</f>
        <v>4.2215137989485196E-5</v>
      </c>
      <c r="BE15">
        <f>SAM_final!BE15/SAM_final!BE$114</f>
        <v>3.8906486127547042E-8</v>
      </c>
      <c r="BF15">
        <f>SAM_final!BF15/SAM_final!BF$114</f>
        <v>2.9916542497331002E-7</v>
      </c>
      <c r="BG15">
        <f>SAM_final!BG15/SAM_final!BG$114</f>
        <v>2.0018826517665674E-7</v>
      </c>
      <c r="BH15">
        <f>SAM_final!BH15/SAM_final!BH$114</f>
        <v>1.9099265317024144E-4</v>
      </c>
      <c r="BI15">
        <f>SAM_final!BI15/SAM_final!BI$114</f>
        <v>1.7941035124663055E-7</v>
      </c>
      <c r="BJ15">
        <f>SAM_final!BJ15/SAM_final!BJ$114</f>
        <v>1.7834164671298232E-7</v>
      </c>
      <c r="BK15">
        <f>SAM_final!BK15/SAM_final!BK$114</f>
        <v>9.0409198405700687E-8</v>
      </c>
      <c r="BL15">
        <f>SAM_final!BL15/SAM_final!BL$114</f>
        <v>3.876412962067453E-8</v>
      </c>
      <c r="BM15">
        <f>SAM_final!BM15/SAM_final!BM$114</f>
        <v>7.1119225853112803E-8</v>
      </c>
      <c r="BN15">
        <f>SAM_final!BN15/SAM_final!BN$114</f>
        <v>9.1861167783822125E-7</v>
      </c>
      <c r="BO15">
        <f>SAM_final!BO15/SAM_final!BO$114</f>
        <v>3.0446164373414505E-7</v>
      </c>
      <c r="BP15">
        <f>SAM_final!BP15/SAM_final!BP$114</f>
        <v>3.9518392929059429E-8</v>
      </c>
      <c r="BQ15">
        <f>SAM_final!BQ15/SAM_final!BQ$114</f>
        <v>8.2063953866625327E-4</v>
      </c>
      <c r="BR15">
        <f>SAM_final!BR15/SAM_final!BR$114</f>
        <v>2.9658686336574836E-5</v>
      </c>
      <c r="BS15">
        <f>SAM_final!BS15/SAM_final!BS$114</f>
        <v>2.2732702678442874E-6</v>
      </c>
      <c r="BT15">
        <f>SAM_final!BT15/SAM_final!BT$114</f>
        <v>5.1174310301431151E-6</v>
      </c>
      <c r="BU15">
        <f>SAM_final!BU15/SAM_final!BU$114</f>
        <v>6.64954226632356E-3</v>
      </c>
      <c r="BV15">
        <f>SAM_final!BV15/SAM_final!BV$114</f>
        <v>6.2656485372212568E-6</v>
      </c>
      <c r="BW15">
        <f>SAM_final!BW15/SAM_final!BW$114</f>
        <v>2.6230455540230458E-3</v>
      </c>
      <c r="BX15">
        <f>SAM_final!BX15/SAM_final!BX$114</f>
        <v>8.5043020881829367E-3</v>
      </c>
      <c r="BY15">
        <f>SAM_final!BY15/SAM_final!BY$114</f>
        <v>1.6590233488415297E-2</v>
      </c>
      <c r="BZ15">
        <f>SAM_final!BZ15/SAM_final!BZ$114</f>
        <v>5.2499652440015125E-4</v>
      </c>
      <c r="CA15">
        <f>SAM_final!CA15/SAM_final!CA$114</f>
        <v>3.4439300065666729E-4</v>
      </c>
      <c r="CB15">
        <f>SAM_final!CB15/SAM_final!CB$114</f>
        <v>6.1760189327722537E-3</v>
      </c>
      <c r="CC15">
        <f>SAM_final!CC15/SAM_final!CC$114</f>
        <v>7.1310952930525766E-3</v>
      </c>
      <c r="CD15">
        <f>SAM_final!CD15/SAM_final!CD$114</f>
        <v>2.6858474039070872E-2</v>
      </c>
      <c r="CE15">
        <f>SAM_final!CE15/SAM_final!CE$114</f>
        <v>1.6806461887114243E-6</v>
      </c>
      <c r="CF15">
        <f>SAM_final!CF15/SAM_final!CF$114</f>
        <v>1.5285158334406997E-5</v>
      </c>
      <c r="CG15">
        <f>SAM_final!CG15/SAM_final!CG$114</f>
        <v>2.2743693565652123E-3</v>
      </c>
      <c r="CH15">
        <f>SAM_final!CH15/SAM_final!CH$114</f>
        <v>0</v>
      </c>
      <c r="CI15">
        <f>SAM_final!CI15/SAM_final!CI$114</f>
        <v>5.8534259453929133E-6</v>
      </c>
      <c r="CJ15">
        <f>SAM_final!CJ15/SAM_final!CJ$114</f>
        <v>0</v>
      </c>
      <c r="CK15">
        <f>SAM_final!CK15/SAM_final!CK$114</f>
        <v>0</v>
      </c>
      <c r="CL15">
        <f>SAM_final!CL15/SAM_final!CL$114</f>
        <v>0</v>
      </c>
      <c r="CM15">
        <f>SAM_final!CO15/SAM_final!CO$114</f>
        <v>2.3088081610151679E-2</v>
      </c>
      <c r="CN15">
        <f>SAM_final!CP15/SAM_final!CP$114</f>
        <v>1.4931861043362325E-2</v>
      </c>
      <c r="CO15">
        <f>SAM_final!CQ15/SAM_final!CQ$114</f>
        <v>1.658687375485194E-2</v>
      </c>
      <c r="CP15">
        <f>SAM_final!CR15/SAM_final!CR$114</f>
        <v>1.7566040671509544E-2</v>
      </c>
      <c r="CQ15">
        <f>SAM_final!CS15/SAM_final!CS$114</f>
        <v>1.5891510727784469E-2</v>
      </c>
      <c r="CR15">
        <f>SAM_final!CT15/SAM_final!CT$114</f>
        <v>1.446362122044262E-2</v>
      </c>
      <c r="CS15">
        <f>SAM_final!CU15/SAM_final!CU$114</f>
        <v>1.2887294128148302E-2</v>
      </c>
      <c r="CT15">
        <f>SAM_final!CV15/SAM_final!CV$114</f>
        <v>1.0839722823005883E-2</v>
      </c>
      <c r="CU15">
        <f>SAM_final!CW15/SAM_final!CW$114</f>
        <v>6.0119378056297627E-3</v>
      </c>
    </row>
    <row r="16" spans="1:99">
      <c r="A16" t="s">
        <v>15</v>
      </c>
      <c r="B16">
        <f>SAM_final!B16/SAM_final!B$114</f>
        <v>2.2198610323222119E-8</v>
      </c>
      <c r="C16">
        <f>SAM_final!C16/SAM_final!C$114</f>
        <v>0</v>
      </c>
      <c r="D16">
        <f>SAM_final!D16/SAM_final!D$114</f>
        <v>1.4654282728896801E-7</v>
      </c>
      <c r="E16">
        <f>SAM_final!E16/SAM_final!E$114</f>
        <v>9.8970313220435946E-8</v>
      </c>
      <c r="F16">
        <f>SAM_final!F16/SAM_final!F$114</f>
        <v>2.0774269610087026E-3</v>
      </c>
      <c r="G16">
        <f>SAM_final!G16/SAM_final!G$114</f>
        <v>1.2466861973286259E-12</v>
      </c>
      <c r="H16">
        <f>SAM_final!H16/SAM_final!H$114</f>
        <v>1.518038990610895E-7</v>
      </c>
      <c r="I16">
        <f>SAM_final!I16/SAM_final!I$114</f>
        <v>6.0338559409934853E-8</v>
      </c>
      <c r="J16">
        <f>SAM_final!J16/SAM_final!J$114</f>
        <v>1.5516254055488946E-8</v>
      </c>
      <c r="K16">
        <f>SAM_final!K16/SAM_final!K$114</f>
        <v>1.8918576872486561E-8</v>
      </c>
      <c r="L16">
        <f>SAM_final!L16/SAM_final!L$114</f>
        <v>1.0744038100626143E-8</v>
      </c>
      <c r="M16">
        <f>SAM_final!M16/SAM_final!M$114</f>
        <v>8.8671269085722735E-10</v>
      </c>
      <c r="N16">
        <f>SAM_final!N16/SAM_final!N$114</f>
        <v>1.892460417627675E-8</v>
      </c>
      <c r="O16">
        <f>SAM_final!O16/SAM_final!O$114</f>
        <v>1.5258560742612986E-3</v>
      </c>
      <c r="P16">
        <f>SAM_final!P16/SAM_final!P$114</f>
        <v>2.4601898862526235E-2</v>
      </c>
      <c r="Q16">
        <f>SAM_final!Q16/SAM_final!Q$114</f>
        <v>1.5383809111816151E-7</v>
      </c>
      <c r="R16">
        <f>SAM_final!R16/SAM_final!R$114</f>
        <v>2.3678849333808215E-6</v>
      </c>
      <c r="S16">
        <f>SAM_final!S16/SAM_final!S$114</f>
        <v>2.3099163348982284E-9</v>
      </c>
      <c r="T16">
        <f>SAM_final!T16/SAM_final!T$114</f>
        <v>2.2700875417356992E-5</v>
      </c>
      <c r="U16">
        <f>SAM_final!U16/SAM_final!U$114</f>
        <v>6.1507397430534752E-7</v>
      </c>
      <c r="V16">
        <f>SAM_final!V16/SAM_final!V$114</f>
        <v>3.8864665388264174E-6</v>
      </c>
      <c r="W16">
        <f>SAM_final!W16/SAM_final!W$114</f>
        <v>7.1223857797862168E-6</v>
      </c>
      <c r="X16">
        <f>SAM_final!X16/SAM_final!X$114</f>
        <v>5.4122465680853273E-7</v>
      </c>
      <c r="Y16">
        <f>SAM_final!Y16/SAM_final!Y$114</f>
        <v>7.0242043709595697E-6</v>
      </c>
      <c r="Z16">
        <f>SAM_final!Z16/SAM_final!Z$114</f>
        <v>2.541780084940482E-6</v>
      </c>
      <c r="AA16">
        <f>SAM_final!AA16/SAM_final!AA$114</f>
        <v>1.1321055206668908E-5</v>
      </c>
      <c r="AB16">
        <f>SAM_final!AB16/SAM_final!AB$114</f>
        <v>9.0716048993742765E-8</v>
      </c>
      <c r="AC16">
        <f>SAM_final!AC16/SAM_final!AC$114</f>
        <v>5.920683161203174E-8</v>
      </c>
      <c r="AD16">
        <f>SAM_final!AD16/SAM_final!AD$114</f>
        <v>5.3210689579803763E-8</v>
      </c>
      <c r="AE16">
        <f>SAM_final!AE16/SAM_final!AE$114</f>
        <v>2.7481848993856218E-8</v>
      </c>
      <c r="AF16">
        <f>SAM_final!AF16/SAM_final!AF$114</f>
        <v>1.4188055261129154E-7</v>
      </c>
      <c r="AG16">
        <f>SAM_final!AG16/SAM_final!AG$114</f>
        <v>7.7000585204805267E-8</v>
      </c>
      <c r="AH16">
        <f>SAM_final!AH16/SAM_final!AH$114</f>
        <v>2.1896079252880747E-7</v>
      </c>
      <c r="AI16">
        <f>SAM_final!AI16/SAM_final!AI$114</f>
        <v>2.0484397153237967E-7</v>
      </c>
      <c r="AJ16">
        <f>SAM_final!AJ16/SAM_final!AJ$114</f>
        <v>4.9590446196749358E-6</v>
      </c>
      <c r="AK16">
        <f>SAM_final!AK16/SAM_final!AK$114</f>
        <v>2.8889223347645659E-9</v>
      </c>
      <c r="AL16">
        <f>SAM_final!AL16/SAM_final!AL$114</f>
        <v>1.3435769164257459E-9</v>
      </c>
      <c r="AM16">
        <f>SAM_final!AM16/SAM_final!AM$114</f>
        <v>1.3867694597792359E-9</v>
      </c>
      <c r="AN16">
        <f>SAM_final!AN16/SAM_final!AN$114</f>
        <v>1.8889558818175274E-6</v>
      </c>
      <c r="AO16">
        <f>SAM_final!AO16/SAM_final!AO$114</f>
        <v>9.3962505298838673E-9</v>
      </c>
      <c r="AP16">
        <f>SAM_final!AP16/SAM_final!AP$114</f>
        <v>8.5542748397357929E-9</v>
      </c>
      <c r="AQ16">
        <f>SAM_final!AQ16/SAM_final!AQ$114</f>
        <v>1.0147817629741574E-8</v>
      </c>
      <c r="AR16">
        <f>SAM_final!AR16/SAM_final!AR$114</f>
        <v>8.3925950815410654E-9</v>
      </c>
      <c r="AS16">
        <f>SAM_final!AS16/SAM_final!AS$114</f>
        <v>6.1451235697328695E-7</v>
      </c>
      <c r="AT16">
        <f>SAM_final!AT16/SAM_final!AT$114</f>
        <v>6.7186625440472658E-4</v>
      </c>
      <c r="AU16">
        <f>SAM_final!AU16/SAM_final!AU$114</f>
        <v>3.5782452860242619E-8</v>
      </c>
      <c r="AV16">
        <f>SAM_final!AV16/SAM_final!AV$114</f>
        <v>3.7024959113832201E-4</v>
      </c>
      <c r="AW16">
        <f>SAM_final!AW16/SAM_final!AW$114</f>
        <v>1.8745202811028047E-5</v>
      </c>
      <c r="AX16">
        <f>SAM_final!AX16/SAM_final!AX$114</f>
        <v>8.1101104646982479E-8</v>
      </c>
      <c r="AY16">
        <f>SAM_final!AY16/SAM_final!AY$114</f>
        <v>2.1887822748504841E-8</v>
      </c>
      <c r="AZ16">
        <f>SAM_final!AZ16/SAM_final!AZ$114</f>
        <v>3.2341997649912791E-6</v>
      </c>
      <c r="BA16">
        <f>SAM_final!BA16/SAM_final!BA$114</f>
        <v>1.1851223116553849E-8</v>
      </c>
      <c r="BB16">
        <f>SAM_final!BB16/SAM_final!BB$114</f>
        <v>1.2649360151407757E-8</v>
      </c>
      <c r="BC16">
        <f>SAM_final!BC16/SAM_final!BC$114</f>
        <v>2.4751490763773607E-8</v>
      </c>
      <c r="BD16">
        <f>SAM_final!BD16/SAM_final!BD$114</f>
        <v>9.8657985767711721E-8</v>
      </c>
      <c r="BE16">
        <f>SAM_final!BE16/SAM_final!BE$114</f>
        <v>1.9375474462703842E-10</v>
      </c>
      <c r="BF16">
        <f>SAM_final!BF16/SAM_final!BF$114</f>
        <v>7.744963462122489E-9</v>
      </c>
      <c r="BG16">
        <f>SAM_final!BG16/SAM_final!BG$114</f>
        <v>2.7379323025633349E-9</v>
      </c>
      <c r="BH16">
        <f>SAM_final!BH16/SAM_final!BH$114</f>
        <v>4.3921516347418235E-7</v>
      </c>
      <c r="BI16">
        <f>SAM_final!BI16/SAM_final!BI$114</f>
        <v>9.8157523793763083E-9</v>
      </c>
      <c r="BJ16">
        <f>SAM_final!BJ16/SAM_final!BJ$114</f>
        <v>6.8401656758286206E-9</v>
      </c>
      <c r="BK16">
        <f>SAM_final!BK16/SAM_final!BK$114</f>
        <v>5.7194437380198115E-9</v>
      </c>
      <c r="BL16">
        <f>SAM_final!BL16/SAM_final!BL$114</f>
        <v>4.5889134529888884E-9</v>
      </c>
      <c r="BM16">
        <f>SAM_final!BM16/SAM_final!BM$114</f>
        <v>1.033050175938153E-10</v>
      </c>
      <c r="BN16">
        <f>SAM_final!BN16/SAM_final!BN$114</f>
        <v>4.0320687302932091E-9</v>
      </c>
      <c r="BO16">
        <f>SAM_final!BO16/SAM_final!BO$114</f>
        <v>1.0681392884160824E-8</v>
      </c>
      <c r="BP16">
        <f>SAM_final!BP16/SAM_final!BP$114</f>
        <v>4.9227272236051667E-8</v>
      </c>
      <c r="BQ16">
        <f>SAM_final!BQ16/SAM_final!BQ$114</f>
        <v>4.8764785297062786E-5</v>
      </c>
      <c r="BR16">
        <f>SAM_final!BR16/SAM_final!BR$114</f>
        <v>1.4673328525937574E-5</v>
      </c>
      <c r="BS16">
        <f>SAM_final!BS16/SAM_final!BS$114</f>
        <v>3.4500292320703705E-8</v>
      </c>
      <c r="BT16">
        <f>SAM_final!BT16/SAM_final!BT$114</f>
        <v>2.9620359066269716E-8</v>
      </c>
      <c r="BU16">
        <f>SAM_final!BU16/SAM_final!BU$114</f>
        <v>8.4166386941549618E-4</v>
      </c>
      <c r="BV16">
        <f>SAM_final!BV16/SAM_final!BV$114</f>
        <v>2.9478359656610282E-8</v>
      </c>
      <c r="BW16">
        <f>SAM_final!BW16/SAM_final!BW$114</f>
        <v>1.700899548313554E-4</v>
      </c>
      <c r="BX16">
        <f>SAM_final!BX16/SAM_final!BX$114</f>
        <v>2.3347165973316319E-4</v>
      </c>
      <c r="BY16">
        <f>SAM_final!BY16/SAM_final!BY$114</f>
        <v>2.1512995360449183E-4</v>
      </c>
      <c r="BZ16">
        <f>SAM_final!BZ16/SAM_final!BZ$114</f>
        <v>6.6418239162067849E-5</v>
      </c>
      <c r="CA16">
        <f>SAM_final!CA16/SAM_final!CA$114</f>
        <v>1.3329095014542722E-3</v>
      </c>
      <c r="CB16">
        <f>SAM_final!CB16/SAM_final!CB$114</f>
        <v>6.1072866395728946E-3</v>
      </c>
      <c r="CC16">
        <f>SAM_final!CC16/SAM_final!CC$114</f>
        <v>1.9960050814108272E-3</v>
      </c>
      <c r="CD16">
        <f>SAM_final!CD16/SAM_final!CD$114</f>
        <v>8.713031148983948E-3</v>
      </c>
      <c r="CE16">
        <f>SAM_final!CE16/SAM_final!CE$114</f>
        <v>9.1566546581761051E-9</v>
      </c>
      <c r="CF16">
        <f>SAM_final!CF16/SAM_final!CF$114</f>
        <v>3.9270520441503378E-8</v>
      </c>
      <c r="CG16">
        <f>SAM_final!CG16/SAM_final!CG$114</f>
        <v>6.4877275237911066E-4</v>
      </c>
      <c r="CH16">
        <f>SAM_final!CH16/SAM_final!CH$114</f>
        <v>0</v>
      </c>
      <c r="CI16">
        <f>SAM_final!CI16/SAM_final!CI$114</f>
        <v>7.1563066915657431E-7</v>
      </c>
      <c r="CJ16">
        <f>SAM_final!CJ16/SAM_final!CJ$114</f>
        <v>0</v>
      </c>
      <c r="CK16">
        <f>SAM_final!CK16/SAM_final!CK$114</f>
        <v>0</v>
      </c>
      <c r="CL16">
        <f>SAM_final!CL16/SAM_final!CL$114</f>
        <v>0</v>
      </c>
      <c r="CM16">
        <f>SAM_final!CO16/SAM_final!CO$114</f>
        <v>7.9657279807134433E-3</v>
      </c>
      <c r="CN16">
        <f>SAM_final!CP16/SAM_final!CP$114</f>
        <v>5.5404003806419737E-3</v>
      </c>
      <c r="CO16">
        <f>SAM_final!CQ16/SAM_final!CQ$114</f>
        <v>6.5461096678896807E-3</v>
      </c>
      <c r="CP16">
        <f>SAM_final!CR16/SAM_final!CR$114</f>
        <v>5.9268896257485713E-3</v>
      </c>
      <c r="CQ16">
        <f>SAM_final!CS16/SAM_final!CS$114</f>
        <v>5.3497163466055247E-3</v>
      </c>
      <c r="CR16">
        <f>SAM_final!CT16/SAM_final!CT$114</f>
        <v>4.5976346692881793E-3</v>
      </c>
      <c r="CS16">
        <f>SAM_final!CU16/SAM_final!CU$114</f>
        <v>4.5425813130608259E-3</v>
      </c>
      <c r="CT16">
        <f>SAM_final!CV16/SAM_final!CV$114</f>
        <v>3.8942718946254427E-3</v>
      </c>
      <c r="CU16">
        <f>SAM_final!CW16/SAM_final!CW$114</f>
        <v>1.9182764835838741E-3</v>
      </c>
    </row>
    <row r="17" spans="1:99">
      <c r="A17" t="s">
        <v>16</v>
      </c>
      <c r="B17">
        <f>SAM_final!B17/SAM_final!B$114</f>
        <v>5.902733146553802E-6</v>
      </c>
      <c r="C17">
        <f>SAM_final!C17/SAM_final!C$114</f>
        <v>0</v>
      </c>
      <c r="D17">
        <f>SAM_final!D17/SAM_final!D$114</f>
        <v>1.5469697050347419E-5</v>
      </c>
      <c r="E17">
        <f>SAM_final!E17/SAM_final!E$114</f>
        <v>9.1388504284885653E-6</v>
      </c>
      <c r="F17">
        <f>SAM_final!F17/SAM_final!F$114</f>
        <v>2.8911789250541767E-6</v>
      </c>
      <c r="G17">
        <f>SAM_final!G17/SAM_final!G$114</f>
        <v>0</v>
      </c>
      <c r="H17">
        <f>SAM_final!H17/SAM_final!H$114</f>
        <v>1.6530801620295758E-7</v>
      </c>
      <c r="I17">
        <f>SAM_final!I17/SAM_final!I$114</f>
        <v>5.6743920507339353E-8</v>
      </c>
      <c r="J17">
        <f>SAM_final!J17/SAM_final!J$114</f>
        <v>4.0319953607469846E-6</v>
      </c>
      <c r="K17">
        <f>SAM_final!K17/SAM_final!K$114</f>
        <v>2.4876593053946449E-6</v>
      </c>
      <c r="L17">
        <f>SAM_final!L17/SAM_final!L$114</f>
        <v>2.0138157797139207E-6</v>
      </c>
      <c r="M17">
        <f>SAM_final!M17/SAM_final!M$114</f>
        <v>1.9654774690173002E-7</v>
      </c>
      <c r="N17">
        <f>SAM_final!N17/SAM_final!N$114</f>
        <v>1.1006245496272985E-5</v>
      </c>
      <c r="O17">
        <f>SAM_final!O17/SAM_final!O$114</f>
        <v>1.4892592913430302E-6</v>
      </c>
      <c r="P17">
        <f>SAM_final!P17/SAM_final!P$114</f>
        <v>8.2485109823465459E-7</v>
      </c>
      <c r="Q17">
        <f>SAM_final!Q17/SAM_final!Q$114</f>
        <v>3.3514850822952677E-2</v>
      </c>
      <c r="R17">
        <f>SAM_final!R17/SAM_final!R$114</f>
        <v>1.6921233552448883E-2</v>
      </c>
      <c r="S17">
        <f>SAM_final!S17/SAM_final!S$114</f>
        <v>1.4267337400096631E-2</v>
      </c>
      <c r="T17">
        <f>SAM_final!T17/SAM_final!T$114</f>
        <v>7.8718468438214624E-4</v>
      </c>
      <c r="U17">
        <f>SAM_final!U17/SAM_final!U$114</f>
        <v>2.5584737887911593E-4</v>
      </c>
      <c r="V17">
        <f>SAM_final!V17/SAM_final!V$114</f>
        <v>1.0524484170261169E-3</v>
      </c>
      <c r="W17">
        <f>SAM_final!W17/SAM_final!W$114</f>
        <v>2.8049741169007628E-4</v>
      </c>
      <c r="X17">
        <f>SAM_final!X17/SAM_final!X$114</f>
        <v>8.7671670006944444E-6</v>
      </c>
      <c r="Y17">
        <f>SAM_final!Y17/SAM_final!Y$114</f>
        <v>1.8128435329422067E-5</v>
      </c>
      <c r="Z17">
        <f>SAM_final!Z17/SAM_final!Z$114</f>
        <v>2.4089417274704154E-4</v>
      </c>
      <c r="AA17">
        <f>SAM_final!AA17/SAM_final!AA$114</f>
        <v>8.9482998237657812E-5</v>
      </c>
      <c r="AB17">
        <f>SAM_final!AB17/SAM_final!AB$114</f>
        <v>1.4764005044277234E-6</v>
      </c>
      <c r="AC17">
        <f>SAM_final!AC17/SAM_final!AC$114</f>
        <v>3.3015935259452604E-6</v>
      </c>
      <c r="AD17">
        <f>SAM_final!AD17/SAM_final!AD$114</f>
        <v>1.5186188644191115E-4</v>
      </c>
      <c r="AE17">
        <f>SAM_final!AE17/SAM_final!AE$114</f>
        <v>1.5696331235248239E-6</v>
      </c>
      <c r="AF17">
        <f>SAM_final!AF17/SAM_final!AF$114</f>
        <v>2.6978299143469575E-6</v>
      </c>
      <c r="AG17">
        <f>SAM_final!AG17/SAM_final!AG$114</f>
        <v>3.0588606248330053E-5</v>
      </c>
      <c r="AH17">
        <f>SAM_final!AH17/SAM_final!AH$114</f>
        <v>4.0178849323133266E-3</v>
      </c>
      <c r="AI17">
        <f>SAM_final!AI17/SAM_final!AI$114</f>
        <v>1.8467731202188838E-3</v>
      </c>
      <c r="AJ17">
        <f>SAM_final!AJ17/SAM_final!AJ$114</f>
        <v>2.9019920545635397E-5</v>
      </c>
      <c r="AK17">
        <f>SAM_final!AK17/SAM_final!AK$114</f>
        <v>1.5817611718088073E-6</v>
      </c>
      <c r="AL17">
        <f>SAM_final!AL17/SAM_final!AL$114</f>
        <v>2.2796159217087587E-5</v>
      </c>
      <c r="AM17">
        <f>SAM_final!AM17/SAM_final!AM$114</f>
        <v>2.709321145263928E-8</v>
      </c>
      <c r="AN17">
        <f>SAM_final!AN17/SAM_final!AN$114</f>
        <v>3.5339490593663116E-7</v>
      </c>
      <c r="AO17">
        <f>SAM_final!AO17/SAM_final!AO$114</f>
        <v>1.7719274569514672E-7</v>
      </c>
      <c r="AP17">
        <f>SAM_final!AP17/SAM_final!AP$114</f>
        <v>9.5679253437878484E-8</v>
      </c>
      <c r="AQ17">
        <f>SAM_final!AQ17/SAM_final!AQ$114</f>
        <v>1.4367584313138178E-4</v>
      </c>
      <c r="AR17">
        <f>SAM_final!AR17/SAM_final!AR$114</f>
        <v>1.6380209409226927E-4</v>
      </c>
      <c r="AS17">
        <f>SAM_final!AS17/SAM_final!AS$114</f>
        <v>9.5175200279564102E-6</v>
      </c>
      <c r="AT17">
        <f>SAM_final!AT17/SAM_final!AT$114</f>
        <v>7.1188858080049642E-9</v>
      </c>
      <c r="AU17">
        <f>SAM_final!AU17/SAM_final!AU$114</f>
        <v>3.9180205834194921E-7</v>
      </c>
      <c r="AV17">
        <f>SAM_final!AV17/SAM_final!AV$114</f>
        <v>2.513399278938629E-6</v>
      </c>
      <c r="AW17">
        <f>SAM_final!AW17/SAM_final!AW$114</f>
        <v>1.9103737918823681E-7</v>
      </c>
      <c r="AX17">
        <f>SAM_final!AX17/SAM_final!AX$114</f>
        <v>3.5593433197110995E-8</v>
      </c>
      <c r="AY17">
        <f>SAM_final!AY17/SAM_final!AY$114</f>
        <v>2.2401630409453746E-7</v>
      </c>
      <c r="AZ17">
        <f>SAM_final!AZ17/SAM_final!AZ$114</f>
        <v>2.2678140700555073E-7</v>
      </c>
      <c r="BA17">
        <f>SAM_final!BA17/SAM_final!BA$114</f>
        <v>9.2395547895326809E-8</v>
      </c>
      <c r="BB17">
        <f>SAM_final!BB17/SAM_final!BB$114</f>
        <v>2.0616837616010697E-7</v>
      </c>
      <c r="BC17">
        <f>SAM_final!BC17/SAM_final!BC$114</f>
        <v>9.0368601086746327E-8</v>
      </c>
      <c r="BD17">
        <f>SAM_final!BD17/SAM_final!BD$114</f>
        <v>7.5727952204755761E-5</v>
      </c>
      <c r="BE17">
        <f>SAM_final!BE17/SAM_final!BE$114</f>
        <v>5.678716334038641E-8</v>
      </c>
      <c r="BF17">
        <f>SAM_final!BF17/SAM_final!BF$114</f>
        <v>2.404539395333514E-7</v>
      </c>
      <c r="BG17">
        <f>SAM_final!BG17/SAM_final!BG$114</f>
        <v>7.9583682032112241E-8</v>
      </c>
      <c r="BH17">
        <f>SAM_final!BH17/SAM_final!BH$114</f>
        <v>2.3150959403044554E-7</v>
      </c>
      <c r="BI17">
        <f>SAM_final!BI17/SAM_final!BI$114</f>
        <v>1.1107145688437135E-8</v>
      </c>
      <c r="BJ17">
        <f>SAM_final!BJ17/SAM_final!BJ$114</f>
        <v>1.6506293408685327E-8</v>
      </c>
      <c r="BK17">
        <f>SAM_final!BK17/SAM_final!BK$114</f>
        <v>8.2613023762423082E-9</v>
      </c>
      <c r="BL17">
        <f>SAM_final!BL17/SAM_final!BL$114</f>
        <v>1.333085532169289E-8</v>
      </c>
      <c r="BM17">
        <f>SAM_final!BM17/SAM_final!BM$114</f>
        <v>8.2481086053609255E-11</v>
      </c>
      <c r="BN17">
        <f>SAM_final!BN17/SAM_final!BN$114</f>
        <v>4.2738345208284896E-7</v>
      </c>
      <c r="BO17">
        <f>SAM_final!BO17/SAM_final!BO$114</f>
        <v>1.1663343410305331E-5</v>
      </c>
      <c r="BP17">
        <f>SAM_final!BP17/SAM_final!BP$114</f>
        <v>3.5170057614003832E-8</v>
      </c>
      <c r="BQ17">
        <f>SAM_final!BQ17/SAM_final!BQ$114</f>
        <v>9.2021830001270362E-6</v>
      </c>
      <c r="BR17">
        <f>SAM_final!BR17/SAM_final!BR$114</f>
        <v>1.5920633030043306E-6</v>
      </c>
      <c r="BS17">
        <f>SAM_final!BS17/SAM_final!BS$114</f>
        <v>1.5111159509629607E-6</v>
      </c>
      <c r="BT17">
        <f>SAM_final!BT17/SAM_final!BT$114</f>
        <v>3.4195389307074843E-6</v>
      </c>
      <c r="BU17">
        <f>SAM_final!BU17/SAM_final!BU$114</f>
        <v>9.4839845490319966E-6</v>
      </c>
      <c r="BV17">
        <f>SAM_final!BV17/SAM_final!BV$114</f>
        <v>4.0454976927136085E-6</v>
      </c>
      <c r="BW17">
        <f>SAM_final!BW17/SAM_final!BW$114</f>
        <v>6.1442728526889063E-6</v>
      </c>
      <c r="BX17">
        <f>SAM_final!BX17/SAM_final!BX$114</f>
        <v>6.806159636799593E-6</v>
      </c>
      <c r="BY17">
        <f>SAM_final!BY17/SAM_final!BY$114</f>
        <v>7.3928966867778753E-5</v>
      </c>
      <c r="BZ17">
        <f>SAM_final!BZ17/SAM_final!BZ$114</f>
        <v>2.9841746268089185E-8</v>
      </c>
      <c r="CA17">
        <f>SAM_final!CA17/SAM_final!CA$114</f>
        <v>8.3694449687491656E-7</v>
      </c>
      <c r="CB17">
        <f>SAM_final!CB17/SAM_final!CB$114</f>
        <v>4.8995074544496289E-5</v>
      </c>
      <c r="CC17">
        <f>SAM_final!CC17/SAM_final!CC$114</f>
        <v>5.9178625068012693E-6</v>
      </c>
      <c r="CD17">
        <f>SAM_final!CD17/SAM_final!CD$114</f>
        <v>3.8565748857351779E-6</v>
      </c>
      <c r="CE17">
        <f>SAM_final!CE17/SAM_final!CE$114</f>
        <v>2.4726874932257287E-5</v>
      </c>
      <c r="CF17">
        <f>SAM_final!CF17/SAM_final!CF$114</f>
        <v>1.4992864746062181E-5</v>
      </c>
      <c r="CG17">
        <f>SAM_final!CG17/SAM_final!CG$114</f>
        <v>7.358231932746251E-7</v>
      </c>
      <c r="CH17">
        <f>SAM_final!CH17/SAM_final!CH$114</f>
        <v>0</v>
      </c>
      <c r="CI17">
        <f>SAM_final!CI17/SAM_final!CI$114</f>
        <v>7.9383393586819912E-7</v>
      </c>
      <c r="CJ17">
        <f>SAM_final!CJ17/SAM_final!CJ$114</f>
        <v>0</v>
      </c>
      <c r="CK17">
        <f>SAM_final!CK17/SAM_final!CK$114</f>
        <v>0</v>
      </c>
      <c r="CL17">
        <f>SAM_final!CL17/SAM_final!CL$114</f>
        <v>0</v>
      </c>
      <c r="CM17">
        <f>SAM_final!CO17/SAM_final!CO$114</f>
        <v>9.0623401392364201E-6</v>
      </c>
      <c r="CN17">
        <f>SAM_final!CP17/SAM_final!CP$114</f>
        <v>8.693318313481706E-6</v>
      </c>
      <c r="CO17">
        <f>SAM_final!CQ17/SAM_final!CQ$114</f>
        <v>8.7500760261282107E-6</v>
      </c>
      <c r="CP17">
        <f>SAM_final!CR17/SAM_final!CR$114</f>
        <v>9.5007736790035436E-6</v>
      </c>
      <c r="CQ17">
        <f>SAM_final!CS17/SAM_final!CS$114</f>
        <v>9.2721429076689583E-6</v>
      </c>
      <c r="CR17">
        <f>SAM_final!CT17/SAM_final!CT$114</f>
        <v>8.6169552727356822E-6</v>
      </c>
      <c r="CS17">
        <f>SAM_final!CU17/SAM_final!CU$114</f>
        <v>9.1524427072091907E-6</v>
      </c>
      <c r="CT17">
        <f>SAM_final!CV17/SAM_final!CV$114</f>
        <v>7.8257824120641168E-6</v>
      </c>
      <c r="CU17">
        <f>SAM_final!CW17/SAM_final!CW$114</f>
        <v>8.6023286162087871E-6</v>
      </c>
    </row>
    <row r="18" spans="1:99">
      <c r="A18" t="s">
        <v>17</v>
      </c>
      <c r="B18">
        <f>SAM_final!B18/SAM_final!B$114</f>
        <v>2.6910433748309315E-5</v>
      </c>
      <c r="C18">
        <f>SAM_final!C18/SAM_final!C$114</f>
        <v>0</v>
      </c>
      <c r="D18">
        <f>SAM_final!D18/SAM_final!D$114</f>
        <v>1.7068020490941616E-4</v>
      </c>
      <c r="E18">
        <f>SAM_final!E18/SAM_final!E$114</f>
        <v>1.191317594928348E-4</v>
      </c>
      <c r="F18">
        <f>SAM_final!F18/SAM_final!F$114</f>
        <v>8.4099572838805595E-6</v>
      </c>
      <c r="G18">
        <f>SAM_final!G18/SAM_final!G$114</f>
        <v>4.9259772290254062E-11</v>
      </c>
      <c r="H18">
        <f>SAM_final!H18/SAM_final!H$114</f>
        <v>1.2412625484845896E-5</v>
      </c>
      <c r="I18">
        <f>SAM_final!I18/SAM_final!I$114</f>
        <v>6.3192157435427434E-7</v>
      </c>
      <c r="J18">
        <f>SAM_final!J18/SAM_final!J$114</f>
        <v>1.6525977698122471E-6</v>
      </c>
      <c r="K18">
        <f>SAM_final!K18/SAM_final!K$114</f>
        <v>7.5929071214654519E-6</v>
      </c>
      <c r="L18">
        <f>SAM_final!L18/SAM_final!L$114</f>
        <v>5.2654204468520858E-6</v>
      </c>
      <c r="M18">
        <f>SAM_final!M18/SAM_final!M$114</f>
        <v>1.6817905307801959E-7</v>
      </c>
      <c r="N18">
        <f>SAM_final!N18/SAM_final!N$114</f>
        <v>1.3051932702309651E-4</v>
      </c>
      <c r="O18">
        <f>SAM_final!O18/SAM_final!O$114</f>
        <v>5.5634759306223396E-5</v>
      </c>
      <c r="P18">
        <f>SAM_final!P18/SAM_final!P$114</f>
        <v>4.2676869798812595E-5</v>
      </c>
      <c r="Q18">
        <f>SAM_final!Q18/SAM_final!Q$114</f>
        <v>1.0539653208915455E-4</v>
      </c>
      <c r="R18">
        <f>SAM_final!R18/SAM_final!R$114</f>
        <v>1.7310532588281382E-3</v>
      </c>
      <c r="S18">
        <f>SAM_final!S18/SAM_final!S$114</f>
        <v>3.9631630713956055E-4</v>
      </c>
      <c r="T18">
        <f>SAM_final!T18/SAM_final!T$114</f>
        <v>1.6331718276193504E-5</v>
      </c>
      <c r="U18">
        <f>SAM_final!U18/SAM_final!U$114</f>
        <v>1.5790379841085965E-4</v>
      </c>
      <c r="V18">
        <f>SAM_final!V18/SAM_final!V$114</f>
        <v>1.6619789562583271E-5</v>
      </c>
      <c r="W18">
        <f>SAM_final!W18/SAM_final!W$114</f>
        <v>6.1804775474093665E-5</v>
      </c>
      <c r="X18">
        <f>SAM_final!X18/SAM_final!X$114</f>
        <v>1.8077782693052473E-6</v>
      </c>
      <c r="Y18">
        <f>SAM_final!Y18/SAM_final!Y$114</f>
        <v>1.488203863589145E-5</v>
      </c>
      <c r="Z18">
        <f>SAM_final!Z18/SAM_final!Z$114</f>
        <v>1.4375002673844341E-4</v>
      </c>
      <c r="AA18">
        <f>SAM_final!AA18/SAM_final!AA$114</f>
        <v>6.8290848453918924E-5</v>
      </c>
      <c r="AB18">
        <f>SAM_final!AB18/SAM_final!AB$114</f>
        <v>3.7714893062189658E-6</v>
      </c>
      <c r="AC18">
        <f>SAM_final!AC18/SAM_final!AC$114</f>
        <v>1.160602775450589E-5</v>
      </c>
      <c r="AD18">
        <f>SAM_final!AD18/SAM_final!AD$114</f>
        <v>2.1485232148038618E-5</v>
      </c>
      <c r="AE18">
        <f>SAM_final!AE18/SAM_final!AE$114</f>
        <v>1.435193511637987E-5</v>
      </c>
      <c r="AF18">
        <f>SAM_final!AF18/SAM_final!AF$114</f>
        <v>2.0007824201392032E-5</v>
      </c>
      <c r="AG18">
        <f>SAM_final!AG18/SAM_final!AG$114</f>
        <v>4.7757683702546013E-4</v>
      </c>
      <c r="AH18">
        <f>SAM_final!AH18/SAM_final!AH$114</f>
        <v>3.6149884099567569E-4</v>
      </c>
      <c r="AI18">
        <f>SAM_final!AI18/SAM_final!AI$114</f>
        <v>4.2302823923237243E-5</v>
      </c>
      <c r="AJ18">
        <f>SAM_final!AJ18/SAM_final!AJ$114</f>
        <v>1.1042891395992682E-4</v>
      </c>
      <c r="AK18">
        <f>SAM_final!AK18/SAM_final!AK$114</f>
        <v>1.1467816740025026E-5</v>
      </c>
      <c r="AL18">
        <f>SAM_final!AL18/SAM_final!AL$114</f>
        <v>2.3963553847622894E-6</v>
      </c>
      <c r="AM18">
        <f>SAM_final!AM18/SAM_final!AM$114</f>
        <v>2.5601629190788333E-6</v>
      </c>
      <c r="AN18">
        <f>SAM_final!AN18/SAM_final!AN$114</f>
        <v>3.0468167690891629E-5</v>
      </c>
      <c r="AO18">
        <f>SAM_final!AO18/SAM_final!AO$114</f>
        <v>1.4575623349881875E-5</v>
      </c>
      <c r="AP18">
        <f>SAM_final!AP18/SAM_final!AP$114</f>
        <v>9.9546052877407868E-6</v>
      </c>
      <c r="AQ18">
        <f>SAM_final!AQ18/SAM_final!AQ$114</f>
        <v>1.5600271211551575E-4</v>
      </c>
      <c r="AR18">
        <f>SAM_final!AR18/SAM_final!AR$114</f>
        <v>1.1926037794334767E-5</v>
      </c>
      <c r="AS18">
        <f>SAM_final!AS18/SAM_final!AS$114</f>
        <v>7.3844133186140159E-4</v>
      </c>
      <c r="AT18">
        <f>SAM_final!AT18/SAM_final!AT$114</f>
        <v>1.2569693469690201E-6</v>
      </c>
      <c r="AU18">
        <f>SAM_final!AU18/SAM_final!AU$114</f>
        <v>9.4296778143214777E-7</v>
      </c>
      <c r="AV18">
        <f>SAM_final!AV18/SAM_final!AV$114</f>
        <v>1.9790006207647134E-4</v>
      </c>
      <c r="AW18">
        <f>SAM_final!AW18/SAM_final!AW$114</f>
        <v>1.4236324406205755E-5</v>
      </c>
      <c r="AX18">
        <f>SAM_final!AX18/SAM_final!AX$114</f>
        <v>2.767639770524028E-6</v>
      </c>
      <c r="AY18">
        <f>SAM_final!AY18/SAM_final!AY$114</f>
        <v>1.65237971717913E-5</v>
      </c>
      <c r="AZ18">
        <f>SAM_final!AZ18/SAM_final!AZ$114</f>
        <v>1.7409266370039248E-5</v>
      </c>
      <c r="BA18">
        <f>SAM_final!BA18/SAM_final!BA$114</f>
        <v>9.2384902335661646E-6</v>
      </c>
      <c r="BB18">
        <f>SAM_final!BB18/SAM_final!BB$114</f>
        <v>6.3025657594830489E-6</v>
      </c>
      <c r="BC18">
        <f>SAM_final!BC18/SAM_final!BC$114</f>
        <v>2.1478211894874629E-6</v>
      </c>
      <c r="BD18">
        <f>SAM_final!BD18/SAM_final!BD$114</f>
        <v>2.5858008316102364E-6</v>
      </c>
      <c r="BE18">
        <f>SAM_final!BE18/SAM_final!BE$114</f>
        <v>8.0673991938085268E-6</v>
      </c>
      <c r="BF18">
        <f>SAM_final!BF18/SAM_final!BF$114</f>
        <v>7.2847325533701218E-6</v>
      </c>
      <c r="BG18">
        <f>SAM_final!BG18/SAM_final!BG$114</f>
        <v>2.9105827887756949E-6</v>
      </c>
      <c r="BH18">
        <f>SAM_final!BH18/SAM_final!BH$114</f>
        <v>1.3700216602572735E-5</v>
      </c>
      <c r="BI18">
        <f>SAM_final!BI18/SAM_final!BI$114</f>
        <v>1.8002900080624616E-6</v>
      </c>
      <c r="BJ18">
        <f>SAM_final!BJ18/SAM_final!BJ$114</f>
        <v>2.8008973611774307E-6</v>
      </c>
      <c r="BK18">
        <f>SAM_final!BK18/SAM_final!BK$114</f>
        <v>9.1849709600989559E-7</v>
      </c>
      <c r="BL18">
        <f>SAM_final!BL18/SAM_final!BL$114</f>
        <v>3.9622387126342402E-6</v>
      </c>
      <c r="BM18">
        <f>SAM_final!BM18/SAM_final!BM$114</f>
        <v>1.7910059026059748E-8</v>
      </c>
      <c r="BN18">
        <f>SAM_final!BN18/SAM_final!BN$114</f>
        <v>5.09259037261409E-6</v>
      </c>
      <c r="BO18">
        <f>SAM_final!BO18/SAM_final!BO$114</f>
        <v>7.0695105632785342E-5</v>
      </c>
      <c r="BP18">
        <f>SAM_final!BP18/SAM_final!BP$114</f>
        <v>7.5436853439273462E-6</v>
      </c>
      <c r="BQ18">
        <f>SAM_final!BQ18/SAM_final!BQ$114</f>
        <v>1.1710120032244311E-5</v>
      </c>
      <c r="BR18">
        <f>SAM_final!BR18/SAM_final!BR$114</f>
        <v>2.4742500616332441E-6</v>
      </c>
      <c r="BS18">
        <f>SAM_final!BS18/SAM_final!BS$114</f>
        <v>1.600281341888377E-5</v>
      </c>
      <c r="BT18">
        <f>SAM_final!BT18/SAM_final!BT$114</f>
        <v>1.0899646970829934E-4</v>
      </c>
      <c r="BU18">
        <f>SAM_final!BU18/SAM_final!BU$114</f>
        <v>1.1813960521458034E-5</v>
      </c>
      <c r="BV18">
        <f>SAM_final!BV18/SAM_final!BV$114</f>
        <v>8.578127776094811E-6</v>
      </c>
      <c r="BW18">
        <f>SAM_final!BW18/SAM_final!BW$114</f>
        <v>3.3290876674729442E-5</v>
      </c>
      <c r="BX18">
        <f>SAM_final!BX18/SAM_final!BX$114</f>
        <v>4.9706748045807915E-4</v>
      </c>
      <c r="BY18">
        <f>SAM_final!BY18/SAM_final!BY$114</f>
        <v>4.290183113136729E-4</v>
      </c>
      <c r="BZ18">
        <f>SAM_final!BZ18/SAM_final!BZ$114</f>
        <v>1.6891744444295788E-6</v>
      </c>
      <c r="CA18">
        <f>SAM_final!CA18/SAM_final!CA$114</f>
        <v>3.5321790863651975E-5</v>
      </c>
      <c r="CB18">
        <f>SAM_final!CB18/SAM_final!CB$114</f>
        <v>1.9981212520623983E-4</v>
      </c>
      <c r="CC18">
        <f>SAM_final!CC18/SAM_final!CC$114</f>
        <v>4.6191023923289418E-4</v>
      </c>
      <c r="CD18">
        <f>SAM_final!CD18/SAM_final!CD$114</f>
        <v>2.6123687574689601E-5</v>
      </c>
      <c r="CE18">
        <f>SAM_final!CE18/SAM_final!CE$114</f>
        <v>2.4227044895671033E-5</v>
      </c>
      <c r="CF18">
        <f>SAM_final!CF18/SAM_final!CF$114</f>
        <v>2.0127472192701975E-4</v>
      </c>
      <c r="CG18">
        <f>SAM_final!CG18/SAM_final!CG$114</f>
        <v>4.7324189093344535E-5</v>
      </c>
      <c r="CH18">
        <f>SAM_final!CH18/SAM_final!CH$114</f>
        <v>0</v>
      </c>
      <c r="CI18">
        <f>SAM_final!CI18/SAM_final!CI$114</f>
        <v>1.72239884952613E-5</v>
      </c>
      <c r="CJ18">
        <f>SAM_final!CJ18/SAM_final!CJ$114</f>
        <v>0</v>
      </c>
      <c r="CK18">
        <f>SAM_final!CK18/SAM_final!CK$114</f>
        <v>0</v>
      </c>
      <c r="CL18">
        <f>SAM_final!CL18/SAM_final!CL$114</f>
        <v>0</v>
      </c>
      <c r="CM18">
        <f>SAM_final!CO18/SAM_final!CO$114</f>
        <v>7.5350158618973657E-5</v>
      </c>
      <c r="CN18">
        <f>SAM_final!CP18/SAM_final!CP$114</f>
        <v>6.8503199363820677E-5</v>
      </c>
      <c r="CO18">
        <f>SAM_final!CQ18/SAM_final!CQ$114</f>
        <v>1.1378263916405591E-4</v>
      </c>
      <c r="CP18">
        <f>SAM_final!CR18/SAM_final!CR$114</f>
        <v>8.1973907360064928E-5</v>
      </c>
      <c r="CQ18">
        <f>SAM_final!CS18/SAM_final!CS$114</f>
        <v>7.4001124336674174E-5</v>
      </c>
      <c r="CR18">
        <f>SAM_final!CT18/SAM_final!CT$114</f>
        <v>8.1331232164782893E-5</v>
      </c>
      <c r="CS18">
        <f>SAM_final!CU18/SAM_final!CU$114</f>
        <v>9.0307254927141667E-5</v>
      </c>
      <c r="CT18">
        <f>SAM_final!CV18/SAM_final!CV$114</f>
        <v>9.868636687689949E-5</v>
      </c>
      <c r="CU18">
        <f>SAM_final!CW18/SAM_final!CW$114</f>
        <v>7.5584249958225179E-5</v>
      </c>
    </row>
    <row r="19" spans="1:99">
      <c r="A19" t="s">
        <v>18</v>
      </c>
      <c r="B19">
        <f>SAM_final!B19/SAM_final!B$114</f>
        <v>3.5246975753783511E-7</v>
      </c>
      <c r="C19">
        <f>SAM_final!C19/SAM_final!C$114</f>
        <v>0</v>
      </c>
      <c r="D19">
        <f>SAM_final!D19/SAM_final!D$114</f>
        <v>1.5747936636768877E-6</v>
      </c>
      <c r="E19">
        <f>SAM_final!E19/SAM_final!E$114</f>
        <v>1.0848807405217174E-6</v>
      </c>
      <c r="F19">
        <f>SAM_final!F19/SAM_final!F$114</f>
        <v>1.5543617149714698E-7</v>
      </c>
      <c r="G19">
        <f>SAM_final!G19/SAM_final!G$114</f>
        <v>0</v>
      </c>
      <c r="H19">
        <f>SAM_final!H19/SAM_final!H$114</f>
        <v>1.1623859745609423E-7</v>
      </c>
      <c r="I19">
        <f>SAM_final!I19/SAM_final!I$114</f>
        <v>5.7436456031246793E-9</v>
      </c>
      <c r="J19">
        <f>SAM_final!J19/SAM_final!J$114</f>
        <v>1.3244202355833246E-8</v>
      </c>
      <c r="K19">
        <f>SAM_final!K19/SAM_final!K$114</f>
        <v>1.9090834216824113E-7</v>
      </c>
      <c r="L19">
        <f>SAM_final!L19/SAM_final!L$114</f>
        <v>1.384689974638505E-7</v>
      </c>
      <c r="M19">
        <f>SAM_final!M19/SAM_final!M$114</f>
        <v>1.3084485938879401E-8</v>
      </c>
      <c r="N19">
        <f>SAM_final!N19/SAM_final!N$114</f>
        <v>1.711052301116577E-6</v>
      </c>
      <c r="O19">
        <f>SAM_final!O19/SAM_final!O$114</f>
        <v>1.0501429042310737E-6</v>
      </c>
      <c r="P19">
        <f>SAM_final!P19/SAM_final!P$114</f>
        <v>9.695498238032426E-7</v>
      </c>
      <c r="Q19">
        <f>SAM_final!Q19/SAM_final!Q$114</f>
        <v>9.7105471083842908E-4</v>
      </c>
      <c r="R19">
        <f>SAM_final!R19/SAM_final!R$114</f>
        <v>6.8694333669043223E-4</v>
      </c>
      <c r="S19">
        <f>SAM_final!S19/SAM_final!S$114</f>
        <v>2.8590388877580237E-3</v>
      </c>
      <c r="T19">
        <f>SAM_final!T19/SAM_final!T$114</f>
        <v>2.1412695750167021E-5</v>
      </c>
      <c r="U19">
        <f>SAM_final!U19/SAM_final!U$114</f>
        <v>8.065406817611299E-6</v>
      </c>
      <c r="V19">
        <f>SAM_final!V19/SAM_final!V$114</f>
        <v>2.7000011256869022E-5</v>
      </c>
      <c r="W19">
        <f>SAM_final!W19/SAM_final!W$114</f>
        <v>2.4521197792512581E-3</v>
      </c>
      <c r="X19">
        <f>SAM_final!X19/SAM_final!X$114</f>
        <v>3.5808070503225948E-8</v>
      </c>
      <c r="Y19">
        <f>SAM_final!Y19/SAM_final!Y$114</f>
        <v>5.314344139966609E-7</v>
      </c>
      <c r="Z19">
        <f>SAM_final!Z19/SAM_final!Z$114</f>
        <v>8.2294232751551673E-6</v>
      </c>
      <c r="AA19">
        <f>SAM_final!AA19/SAM_final!AA$114</f>
        <v>2.9332610447099827E-6</v>
      </c>
      <c r="AB19">
        <f>SAM_final!AB19/SAM_final!AB$114</f>
        <v>5.922999125791716E-8</v>
      </c>
      <c r="AC19">
        <f>SAM_final!AC19/SAM_final!AC$114</f>
        <v>2.2819588191936695E-7</v>
      </c>
      <c r="AD19">
        <f>SAM_final!AD19/SAM_final!AD$114</f>
        <v>4.3561460259961642E-6</v>
      </c>
      <c r="AE19">
        <f>SAM_final!AE19/SAM_final!AE$114</f>
        <v>3.8188924231097903E-7</v>
      </c>
      <c r="AF19">
        <f>SAM_final!AF19/SAM_final!AF$114</f>
        <v>4.8983384311526806E-7</v>
      </c>
      <c r="AG19">
        <f>SAM_final!AG19/SAM_final!AG$114</f>
        <v>4.9767668913998053E-6</v>
      </c>
      <c r="AH19">
        <f>SAM_final!AH19/SAM_final!AH$114</f>
        <v>1.0609475419381563E-4</v>
      </c>
      <c r="AI19">
        <f>SAM_final!AI19/SAM_final!AI$114</f>
        <v>4.7750832753971339E-5</v>
      </c>
      <c r="AJ19">
        <f>SAM_final!AJ19/SAM_final!AJ$114</f>
        <v>2.409018776921853E-5</v>
      </c>
      <c r="AK19">
        <f>SAM_final!AK19/SAM_final!AK$114</f>
        <v>5.1054266949071447E-7</v>
      </c>
      <c r="AL19">
        <f>SAM_final!AL19/SAM_final!AL$114</f>
        <v>8.902426812286127E-7</v>
      </c>
      <c r="AM19">
        <f>SAM_final!AM19/SAM_final!AM$114</f>
        <v>1.5934258725320738E-7</v>
      </c>
      <c r="AN19">
        <f>SAM_final!AN19/SAM_final!AN$114</f>
        <v>8.4386165903049353E-7</v>
      </c>
      <c r="AO19">
        <f>SAM_final!AO19/SAM_final!AO$114</f>
        <v>6.5820448259779727E-7</v>
      </c>
      <c r="AP19">
        <f>SAM_final!AP19/SAM_final!AP$114</f>
        <v>7.3930371454376189E-7</v>
      </c>
      <c r="AQ19">
        <f>SAM_final!AQ19/SAM_final!AQ$114</f>
        <v>2.1190255730136935E-5</v>
      </c>
      <c r="AR19">
        <f>SAM_final!AR19/SAM_final!AR$114</f>
        <v>5.5230215824295364E-6</v>
      </c>
      <c r="AS19">
        <f>SAM_final!AS19/SAM_final!AS$114</f>
        <v>8.9437699186150916E-5</v>
      </c>
      <c r="AT19">
        <f>SAM_final!AT19/SAM_final!AT$114</f>
        <v>3.8836588406461048E-8</v>
      </c>
      <c r="AU19">
        <f>SAM_final!AU19/SAM_final!AU$114</f>
        <v>5.3136156940673336E-8</v>
      </c>
      <c r="AV19">
        <f>SAM_final!AV19/SAM_final!AV$114</f>
        <v>1.7208432216752753E-6</v>
      </c>
      <c r="AW19">
        <f>SAM_final!AW19/SAM_final!AW$114</f>
        <v>3.3349700344502835E-7</v>
      </c>
      <c r="AX19">
        <f>SAM_final!AX19/SAM_final!AX$114</f>
        <v>3.0012525507779211E-7</v>
      </c>
      <c r="AY19">
        <f>SAM_final!AY19/SAM_final!AY$114</f>
        <v>2.61155678483755E-7</v>
      </c>
      <c r="AZ19">
        <f>SAM_final!AZ19/SAM_final!AZ$114</f>
        <v>3.4952465729492128E-7</v>
      </c>
      <c r="BA19">
        <f>SAM_final!BA19/SAM_final!BA$114</f>
        <v>1.6942214387032133E-7</v>
      </c>
      <c r="BB19">
        <f>SAM_final!BB19/SAM_final!BB$114</f>
        <v>9.3654387815625336E-8</v>
      </c>
      <c r="BC19">
        <f>SAM_final!BC19/SAM_final!BC$114</f>
        <v>4.4095555805871212E-7</v>
      </c>
      <c r="BD19">
        <f>SAM_final!BD19/SAM_final!BD$114</f>
        <v>3.4166199748139219E-6</v>
      </c>
      <c r="BE19">
        <f>SAM_final!BE19/SAM_final!BE$114</f>
        <v>2.5648316960969562E-6</v>
      </c>
      <c r="BF19">
        <f>SAM_final!BF19/SAM_final!BF$114</f>
        <v>1.013825191875757E-4</v>
      </c>
      <c r="BG19">
        <f>SAM_final!BG19/SAM_final!BG$114</f>
        <v>2.6442002117567114E-7</v>
      </c>
      <c r="BH19">
        <f>SAM_final!BH19/SAM_final!BH$114</f>
        <v>3.061439001642048E-6</v>
      </c>
      <c r="BI19">
        <f>SAM_final!BI19/SAM_final!BI$114</f>
        <v>3.927699678141889E-7</v>
      </c>
      <c r="BJ19">
        <f>SAM_final!BJ19/SAM_final!BJ$114</f>
        <v>6.0343917292518648E-7</v>
      </c>
      <c r="BK19">
        <f>SAM_final!BK19/SAM_final!BK$114</f>
        <v>1.971096631008589E-7</v>
      </c>
      <c r="BL19">
        <f>SAM_final!BL19/SAM_final!BL$114</f>
        <v>8.452816388212595E-7</v>
      </c>
      <c r="BM19">
        <f>SAM_final!BM19/SAM_final!BM$114</f>
        <v>0</v>
      </c>
      <c r="BN19">
        <f>SAM_final!BN19/SAM_final!BN$114</f>
        <v>5.8787026974619552E-8</v>
      </c>
      <c r="BO19">
        <f>SAM_final!BO19/SAM_final!BO$114</f>
        <v>9.2466291220221378E-5</v>
      </c>
      <c r="BP19">
        <f>SAM_final!BP19/SAM_final!BP$114</f>
        <v>9.2488439183311741E-7</v>
      </c>
      <c r="BQ19">
        <f>SAM_final!BQ19/SAM_final!BQ$114</f>
        <v>1.9912232836839037E-6</v>
      </c>
      <c r="BR19">
        <f>SAM_final!BR19/SAM_final!BR$114</f>
        <v>6.3598685746894772E-7</v>
      </c>
      <c r="BS19">
        <f>SAM_final!BS19/SAM_final!BS$114</f>
        <v>8.9224211811203761E-6</v>
      </c>
      <c r="BT19">
        <f>SAM_final!BT19/SAM_final!BT$114</f>
        <v>1.3244050006832248E-5</v>
      </c>
      <c r="BU19">
        <f>SAM_final!BU19/SAM_final!BU$114</f>
        <v>1.7416173439423329E-5</v>
      </c>
      <c r="BV19">
        <f>SAM_final!BV19/SAM_final!BV$114</f>
        <v>2.5361084008038611E-6</v>
      </c>
      <c r="BW19">
        <f>SAM_final!BW19/SAM_final!BW$114</f>
        <v>1.9766948972243766E-6</v>
      </c>
      <c r="BX19">
        <f>SAM_final!BX19/SAM_final!BX$114</f>
        <v>4.6742219343726456E-6</v>
      </c>
      <c r="BY19">
        <f>SAM_final!BY19/SAM_final!BY$114</f>
        <v>3.2106916141067627E-4</v>
      </c>
      <c r="BZ19">
        <f>SAM_final!BZ19/SAM_final!BZ$114</f>
        <v>2.8025448138021724E-5</v>
      </c>
      <c r="CA19">
        <f>SAM_final!CA19/SAM_final!CA$114</f>
        <v>8.1211259420718542E-6</v>
      </c>
      <c r="CB19">
        <f>SAM_final!CB19/SAM_final!CB$114</f>
        <v>1.2300091308968884E-5</v>
      </c>
      <c r="CC19">
        <f>SAM_final!CC19/SAM_final!CC$114</f>
        <v>7.473750143266593E-6</v>
      </c>
      <c r="CD19">
        <f>SAM_final!CD19/SAM_final!CD$114</f>
        <v>1.325713299507794E-5</v>
      </c>
      <c r="CE19">
        <f>SAM_final!CE19/SAM_final!CE$114</f>
        <v>3.9284699657271645E-5</v>
      </c>
      <c r="CF19">
        <f>SAM_final!CF19/SAM_final!CF$114</f>
        <v>1.0579748584578705E-5</v>
      </c>
      <c r="CG19">
        <f>SAM_final!CG19/SAM_final!CG$114</f>
        <v>1.46738865731945E-4</v>
      </c>
      <c r="CH19">
        <f>SAM_final!CH19/SAM_final!CH$114</f>
        <v>0</v>
      </c>
      <c r="CI19">
        <f>SAM_final!CI19/SAM_final!CI$114</f>
        <v>7.2889599945456878E-6</v>
      </c>
      <c r="CJ19">
        <f>SAM_final!CJ19/SAM_final!CJ$114</f>
        <v>0</v>
      </c>
      <c r="CK19">
        <f>SAM_final!CK19/SAM_final!CK$114</f>
        <v>0</v>
      </c>
      <c r="CL19">
        <f>SAM_final!CL19/SAM_final!CL$114</f>
        <v>0</v>
      </c>
      <c r="CM19">
        <f>SAM_final!CO19/SAM_final!CO$114</f>
        <v>7.0204580864181344E-4</v>
      </c>
      <c r="CN19">
        <f>SAM_final!CP19/SAM_final!CP$114</f>
        <v>3.9366727212168852E-4</v>
      </c>
      <c r="CO19">
        <f>SAM_final!CQ19/SAM_final!CQ$114</f>
        <v>4.3954983293287915E-4</v>
      </c>
      <c r="CP19">
        <f>SAM_final!CR19/SAM_final!CR$114</f>
        <v>5.6616349081873402E-4</v>
      </c>
      <c r="CQ19">
        <f>SAM_final!CS19/SAM_final!CS$114</f>
        <v>5.445437157475684E-4</v>
      </c>
      <c r="CR19">
        <f>SAM_final!CT19/SAM_final!CT$114</f>
        <v>5.6543127413240853E-4</v>
      </c>
      <c r="CS19">
        <f>SAM_final!CU19/SAM_final!CU$114</f>
        <v>5.1333848905397582E-4</v>
      </c>
      <c r="CT19">
        <f>SAM_final!CV19/SAM_final!CV$114</f>
        <v>4.8574575221662898E-4</v>
      </c>
      <c r="CU19">
        <f>SAM_final!CW19/SAM_final!CW$114</f>
        <v>3.2859645382626933E-4</v>
      </c>
    </row>
    <row r="20" spans="1:99">
      <c r="A20" t="s">
        <v>19</v>
      </c>
      <c r="B20">
        <f>SAM_final!B20/SAM_final!B$114</f>
        <v>1.519604438731583E-6</v>
      </c>
      <c r="C20">
        <f>SAM_final!C20/SAM_final!C$114</f>
        <v>0</v>
      </c>
      <c r="D20">
        <f>SAM_final!D20/SAM_final!D$114</f>
        <v>3.6984982810891543E-6</v>
      </c>
      <c r="E20">
        <f>SAM_final!E20/SAM_final!E$114</f>
        <v>2.1662933775840266E-6</v>
      </c>
      <c r="F20">
        <f>SAM_final!F20/SAM_final!F$114</f>
        <v>1.4445025678050093E-5</v>
      </c>
      <c r="G20">
        <f>SAM_final!G20/SAM_final!G$114</f>
        <v>2.7631633840274411E-11</v>
      </c>
      <c r="H20">
        <f>SAM_final!H20/SAM_final!H$114</f>
        <v>4.9539267267741669E-8</v>
      </c>
      <c r="I20">
        <f>SAM_final!I20/SAM_final!I$114</f>
        <v>1.7648952083510483E-8</v>
      </c>
      <c r="J20">
        <f>SAM_final!J20/SAM_final!J$114</f>
        <v>1.5896304813525221E-6</v>
      </c>
      <c r="K20">
        <f>SAM_final!K20/SAM_final!K$114</f>
        <v>1.3313919998605276E-6</v>
      </c>
      <c r="L20">
        <f>SAM_final!L20/SAM_final!L$114</f>
        <v>1.4878916752088946E-6</v>
      </c>
      <c r="M20">
        <f>SAM_final!M20/SAM_final!M$114</f>
        <v>6.1279137016939914E-8</v>
      </c>
      <c r="N20">
        <f>SAM_final!N20/SAM_final!N$114</f>
        <v>8.1107498599103104E-6</v>
      </c>
      <c r="O20">
        <f>SAM_final!O20/SAM_final!O$114</f>
        <v>1.6593709587675123E-5</v>
      </c>
      <c r="P20">
        <f>SAM_final!P20/SAM_final!P$114</f>
        <v>8.6542411929723112E-6</v>
      </c>
      <c r="Q20">
        <f>SAM_final!Q20/SAM_final!Q$114</f>
        <v>8.231522339616084E-6</v>
      </c>
      <c r="R20">
        <f>SAM_final!R20/SAM_final!R$114</f>
        <v>5.3340679792331016E-5</v>
      </c>
      <c r="S20">
        <f>SAM_final!S20/SAM_final!S$114</f>
        <v>5.524569431618475E-5</v>
      </c>
      <c r="T20">
        <f>SAM_final!T20/SAM_final!T$114</f>
        <v>6.6013307797788514E-4</v>
      </c>
      <c r="U20">
        <f>SAM_final!U20/SAM_final!U$114</f>
        <v>2.1272882595490775E-6</v>
      </c>
      <c r="V20">
        <f>SAM_final!V20/SAM_final!V$114</f>
        <v>1.3373828017963872E-6</v>
      </c>
      <c r="W20">
        <f>SAM_final!W20/SAM_final!W$114</f>
        <v>1.6231871116748699E-5</v>
      </c>
      <c r="X20">
        <f>SAM_final!X20/SAM_final!X$114</f>
        <v>2.4395031630664161E-6</v>
      </c>
      <c r="Y20">
        <f>SAM_final!Y20/SAM_final!Y$114</f>
        <v>5.2732841133599596E-6</v>
      </c>
      <c r="Z20">
        <f>SAM_final!Z20/SAM_final!Z$114</f>
        <v>8.8733271174066836E-6</v>
      </c>
      <c r="AA20">
        <f>SAM_final!AA20/SAM_final!AA$114</f>
        <v>2.5635279910603276E-5</v>
      </c>
      <c r="AB20">
        <f>SAM_final!AB20/SAM_final!AB$114</f>
        <v>1.5868257946367578E-6</v>
      </c>
      <c r="AC20">
        <f>SAM_final!AC20/SAM_final!AC$114</f>
        <v>1.2002003674537008E-6</v>
      </c>
      <c r="AD20">
        <f>SAM_final!AD20/SAM_final!AD$114</f>
        <v>7.1551398957007191E-7</v>
      </c>
      <c r="AE20">
        <f>SAM_final!AE20/SAM_final!AE$114</f>
        <v>5.957098423263999E-7</v>
      </c>
      <c r="AF20">
        <f>SAM_final!AF20/SAM_final!AF$114</f>
        <v>2.2222416829154358E-6</v>
      </c>
      <c r="AG20">
        <f>SAM_final!AG20/SAM_final!AG$114</f>
        <v>7.0726475965249573E-6</v>
      </c>
      <c r="AH20">
        <f>SAM_final!AH20/SAM_final!AH$114</f>
        <v>2.3865639209652437E-6</v>
      </c>
      <c r="AI20">
        <f>SAM_final!AI20/SAM_final!AI$114</f>
        <v>5.6008834944098941E-6</v>
      </c>
      <c r="AJ20">
        <f>SAM_final!AJ20/SAM_final!AJ$114</f>
        <v>7.5307136532090387E-7</v>
      </c>
      <c r="AK20">
        <f>SAM_final!AK20/SAM_final!AK$114</f>
        <v>4.2925206874435142E-7</v>
      </c>
      <c r="AL20">
        <f>SAM_final!AL20/SAM_final!AL$114</f>
        <v>4.4564063089887075E-8</v>
      </c>
      <c r="AM20">
        <f>SAM_final!AM20/SAM_final!AM$114</f>
        <v>6.7693462464429268E-8</v>
      </c>
      <c r="AN20">
        <f>SAM_final!AN20/SAM_final!AN$114</f>
        <v>2.731585685711137E-7</v>
      </c>
      <c r="AO20">
        <f>SAM_final!AO20/SAM_final!AO$114</f>
        <v>1.6454773576351975E-7</v>
      </c>
      <c r="AP20">
        <f>SAM_final!AP20/SAM_final!AP$114</f>
        <v>3.9648901099384168E-7</v>
      </c>
      <c r="AQ20">
        <f>SAM_final!AQ20/SAM_final!AQ$114</f>
        <v>2.5972308191785164E-6</v>
      </c>
      <c r="AR20">
        <f>SAM_final!AR20/SAM_final!AR$114</f>
        <v>2.3569015308149043E-7</v>
      </c>
      <c r="AS20">
        <f>SAM_final!AS20/SAM_final!AS$114</f>
        <v>1.8304467538979485E-6</v>
      </c>
      <c r="AT20">
        <f>SAM_final!AT20/SAM_final!AT$114</f>
        <v>4.4644030719289714E-8</v>
      </c>
      <c r="AU20">
        <f>SAM_final!AU20/SAM_final!AU$114</f>
        <v>1.544329875128759E-7</v>
      </c>
      <c r="AV20">
        <f>SAM_final!AV20/SAM_final!AV$114</f>
        <v>8.4903642718063289E-7</v>
      </c>
      <c r="AW20">
        <f>SAM_final!AW20/SAM_final!AW$114</f>
        <v>1.1722704775629893E-7</v>
      </c>
      <c r="AX20">
        <f>SAM_final!AX20/SAM_final!AX$114</f>
        <v>3.0105074048313324E-8</v>
      </c>
      <c r="AY20">
        <f>SAM_final!AY20/SAM_final!AY$114</f>
        <v>3.5444775360846691E-8</v>
      </c>
      <c r="AZ20">
        <f>SAM_final!AZ20/SAM_final!AZ$114</f>
        <v>6.1876418991405556E-8</v>
      </c>
      <c r="BA20">
        <f>SAM_final!BA20/SAM_final!BA$114</f>
        <v>1.9383389458552963E-8</v>
      </c>
      <c r="BB20">
        <f>SAM_final!BB20/SAM_final!BB$114</f>
        <v>8.3263410911505059E-8</v>
      </c>
      <c r="BC20">
        <f>SAM_final!BC20/SAM_final!BC$114</f>
        <v>4.6301130530154779E-8</v>
      </c>
      <c r="BD20">
        <f>SAM_final!BD20/SAM_final!BD$114</f>
        <v>6.9418001470158724E-8</v>
      </c>
      <c r="BE20">
        <f>SAM_final!BE20/SAM_final!BE$114</f>
        <v>1.8654344971647949E-7</v>
      </c>
      <c r="BF20">
        <f>SAM_final!BF20/SAM_final!BF$114</f>
        <v>7.2648294174629236E-7</v>
      </c>
      <c r="BG20">
        <f>SAM_final!BG20/SAM_final!BG$114</f>
        <v>3.8705875102111949E-7</v>
      </c>
      <c r="BH20">
        <f>SAM_final!BH20/SAM_final!BH$114</f>
        <v>2.9293752872264214E-7</v>
      </c>
      <c r="BI20">
        <f>SAM_final!BI20/SAM_final!BI$114</f>
        <v>5.7602712011310799E-8</v>
      </c>
      <c r="BJ20">
        <f>SAM_final!BJ20/SAM_final!BJ$114</f>
        <v>7.3343196214889062E-8</v>
      </c>
      <c r="BK20">
        <f>SAM_final!BK20/SAM_final!BK$114</f>
        <v>2.8370349853469578E-8</v>
      </c>
      <c r="BL20">
        <f>SAM_final!BL20/SAM_final!BL$114</f>
        <v>6.589926941457122E-8</v>
      </c>
      <c r="BM20">
        <f>SAM_final!BM20/SAM_final!BM$114</f>
        <v>6.4862206708126816E-9</v>
      </c>
      <c r="BN20">
        <f>SAM_final!BN20/SAM_final!BN$114</f>
        <v>1.2447901352366711E-7</v>
      </c>
      <c r="BO20">
        <f>SAM_final!BO20/SAM_final!BO$114</f>
        <v>7.9255644876295733E-7</v>
      </c>
      <c r="BP20">
        <f>SAM_final!BP20/SAM_final!BP$114</f>
        <v>1.0923418423493399E-7</v>
      </c>
      <c r="BQ20">
        <f>SAM_final!BQ20/SAM_final!BQ$114</f>
        <v>4.7464095616935089E-7</v>
      </c>
      <c r="BR20">
        <f>SAM_final!BR20/SAM_final!BR$114</f>
        <v>7.8437314105204103E-8</v>
      </c>
      <c r="BS20">
        <f>SAM_final!BS20/SAM_final!BS$114</f>
        <v>5.6313370715659727E-7</v>
      </c>
      <c r="BT20">
        <f>SAM_final!BT20/SAM_final!BT$114</f>
        <v>1.0471286424456236E-6</v>
      </c>
      <c r="BU20">
        <f>SAM_final!BU20/SAM_final!BU$114</f>
        <v>1.2404019415364941E-6</v>
      </c>
      <c r="BV20">
        <f>SAM_final!BV20/SAM_final!BV$114</f>
        <v>9.5752773008056739E-7</v>
      </c>
      <c r="BW20">
        <f>SAM_final!BW20/SAM_final!BW$114</f>
        <v>2.5126547557325382E-6</v>
      </c>
      <c r="BX20">
        <f>SAM_final!BX20/SAM_final!BX$114</f>
        <v>2.633666142193941E-6</v>
      </c>
      <c r="BY20">
        <f>SAM_final!BY20/SAM_final!BY$114</f>
        <v>4.0468257183472397E-6</v>
      </c>
      <c r="BZ20">
        <f>SAM_final!BZ20/SAM_final!BZ$114</f>
        <v>1.9462010742318329E-7</v>
      </c>
      <c r="CA20">
        <f>SAM_final!CA20/SAM_final!CA$114</f>
        <v>7.6486250871371031E-7</v>
      </c>
      <c r="CB20">
        <f>SAM_final!CB20/SAM_final!CB$114</f>
        <v>1.9066571432269349E-6</v>
      </c>
      <c r="CC20">
        <f>SAM_final!CC20/SAM_final!CC$114</f>
        <v>2.298480582052969E-6</v>
      </c>
      <c r="CD20">
        <f>SAM_final!CD20/SAM_final!CD$114</f>
        <v>4.5334120191532335E-6</v>
      </c>
      <c r="CE20">
        <f>SAM_final!CE20/SAM_final!CE$114</f>
        <v>5.8696826900639861E-6</v>
      </c>
      <c r="CF20">
        <f>SAM_final!CF20/SAM_final!CF$114</f>
        <v>1.166788968037448E-6</v>
      </c>
      <c r="CG20">
        <f>SAM_final!CG20/SAM_final!CG$114</f>
        <v>1.4328538701854606E-6</v>
      </c>
      <c r="CH20">
        <f>SAM_final!CH20/SAM_final!CH$114</f>
        <v>0</v>
      </c>
      <c r="CI20">
        <f>SAM_final!CI20/SAM_final!CI$114</f>
        <v>2.2042020980815225E-6</v>
      </c>
      <c r="CJ20">
        <f>SAM_final!CJ20/SAM_final!CJ$114</f>
        <v>0</v>
      </c>
      <c r="CK20">
        <f>SAM_final!CK20/SAM_final!CK$114</f>
        <v>0</v>
      </c>
      <c r="CL20">
        <f>SAM_final!CL20/SAM_final!CL$114</f>
        <v>0</v>
      </c>
      <c r="CM20">
        <f>SAM_final!CO20/SAM_final!CO$114</f>
        <v>2.8107690702862093E-5</v>
      </c>
      <c r="CN20">
        <f>SAM_final!CP20/SAM_final!CP$114</f>
        <v>2.3439156558800223E-5</v>
      </c>
      <c r="CO20">
        <f>SAM_final!CQ20/SAM_final!CQ$114</f>
        <v>3.016441069081009E-5</v>
      </c>
      <c r="CP20">
        <f>SAM_final!CR20/SAM_final!CR$114</f>
        <v>4.1142826777129757E-5</v>
      </c>
      <c r="CQ20">
        <f>SAM_final!CS20/SAM_final!CS$114</f>
        <v>3.3184033557106779E-5</v>
      </c>
      <c r="CR20">
        <f>SAM_final!CT20/SAM_final!CT$114</f>
        <v>3.672186253191082E-5</v>
      </c>
      <c r="CS20">
        <f>SAM_final!CU20/SAM_final!CU$114</f>
        <v>3.2257555923637948E-5</v>
      </c>
      <c r="CT20">
        <f>SAM_final!CV20/SAM_final!CV$114</f>
        <v>2.6527013900029486E-5</v>
      </c>
      <c r="CU20">
        <f>SAM_final!CW20/SAM_final!CW$114</f>
        <v>1.559227182791328E-5</v>
      </c>
    </row>
    <row r="21" spans="1:99">
      <c r="A21" t="s">
        <v>20</v>
      </c>
      <c r="B21">
        <f>SAM_final!B21/SAM_final!B$114</f>
        <v>1.9845791578295939E-4</v>
      </c>
      <c r="C21">
        <f>SAM_final!C21/SAM_final!C$114</f>
        <v>0</v>
      </c>
      <c r="D21">
        <f>SAM_final!D21/SAM_final!D$114</f>
        <v>7.3661055135333907E-3</v>
      </c>
      <c r="E21">
        <f>SAM_final!E21/SAM_final!E$114</f>
        <v>4.2909903552585766E-3</v>
      </c>
      <c r="F21">
        <f>SAM_final!F21/SAM_final!F$114</f>
        <v>5.3775242392207671E-5</v>
      </c>
      <c r="G21">
        <f>SAM_final!G21/SAM_final!G$114</f>
        <v>2.2354633968071022E-9</v>
      </c>
      <c r="H21">
        <f>SAM_final!H21/SAM_final!H$114</f>
        <v>4.8642162803948545E-5</v>
      </c>
      <c r="I21">
        <f>SAM_final!I21/SAM_final!I$114</f>
        <v>2.9046217847490283E-9</v>
      </c>
      <c r="J21">
        <f>SAM_final!J21/SAM_final!J$114</f>
        <v>6.1646645701386903E-6</v>
      </c>
      <c r="K21">
        <f>SAM_final!K21/SAM_final!K$114</f>
        <v>6.7761106423793848E-4</v>
      </c>
      <c r="L21">
        <f>SAM_final!L21/SAM_final!L$114</f>
        <v>4.5142992438476761E-4</v>
      </c>
      <c r="M21">
        <f>SAM_final!M21/SAM_final!M$114</f>
        <v>7.5267813247627846E-7</v>
      </c>
      <c r="N21">
        <f>SAM_final!N21/SAM_final!N$114</f>
        <v>1.2060591909325591E-2</v>
      </c>
      <c r="O21">
        <f>SAM_final!O21/SAM_final!O$114</f>
        <v>3.3285035465766985E-5</v>
      </c>
      <c r="P21">
        <f>SAM_final!P21/SAM_final!P$114</f>
        <v>4.0904271093282241E-4</v>
      </c>
      <c r="Q21">
        <f>SAM_final!Q21/SAM_final!Q$114</f>
        <v>4.794982170111357E-6</v>
      </c>
      <c r="R21">
        <f>SAM_final!R21/SAM_final!R$114</f>
        <v>6.4145788596182572E-4</v>
      </c>
      <c r="S21">
        <f>SAM_final!S21/SAM_final!S$114</f>
        <v>3.8498367433279997E-7</v>
      </c>
      <c r="T21">
        <f>SAM_final!T21/SAM_final!T$114</f>
        <v>4.2348334085117669E-6</v>
      </c>
      <c r="U21">
        <f>SAM_final!U21/SAM_final!U$114</f>
        <v>0.11515453340225</v>
      </c>
      <c r="V21">
        <f>SAM_final!V21/SAM_final!V$114</f>
        <v>2.3496567106430638E-3</v>
      </c>
      <c r="W21">
        <f>SAM_final!W21/SAM_final!W$114</f>
        <v>3.1732473941236443E-5</v>
      </c>
      <c r="X21">
        <f>SAM_final!X21/SAM_final!X$114</f>
        <v>2.5317031503576301E-6</v>
      </c>
      <c r="Y21">
        <f>SAM_final!Y21/SAM_final!Y$114</f>
        <v>8.9204467465822123E-5</v>
      </c>
      <c r="Z21">
        <f>SAM_final!Z21/SAM_final!Z$114</f>
        <v>1.9671076573804344E-3</v>
      </c>
      <c r="AA21">
        <f>SAM_final!AA21/SAM_final!AA$114</f>
        <v>1.1458603188025608E-3</v>
      </c>
      <c r="AB21">
        <f>SAM_final!AB21/SAM_final!AB$114</f>
        <v>1.2370263285687113E-3</v>
      </c>
      <c r="AC21">
        <f>SAM_final!AC21/SAM_final!AC$114</f>
        <v>1.1043306781785144E-4</v>
      </c>
      <c r="AD21">
        <f>SAM_final!AD21/SAM_final!AD$114</f>
        <v>3.7379458482529013E-4</v>
      </c>
      <c r="AE21">
        <f>SAM_final!AE21/SAM_final!AE$114</f>
        <v>8.5607715338314929E-4</v>
      </c>
      <c r="AF21">
        <f>SAM_final!AF21/SAM_final!AF$114</f>
        <v>8.6779988535735464E-4</v>
      </c>
      <c r="AG21">
        <f>SAM_final!AG21/SAM_final!AG$114</f>
        <v>5.3205095793692754E-4</v>
      </c>
      <c r="AH21">
        <f>SAM_final!AH21/SAM_final!AH$114</f>
        <v>4.0646146639726162E-2</v>
      </c>
      <c r="AI21">
        <f>SAM_final!AI21/SAM_final!AI$114</f>
        <v>2.7735954258266272E-3</v>
      </c>
      <c r="AJ21">
        <f>SAM_final!AJ21/SAM_final!AJ$114</f>
        <v>7.4471871634220887E-4</v>
      </c>
      <c r="AK21">
        <f>SAM_final!AK21/SAM_final!AK$114</f>
        <v>1.7044685733192836E-4</v>
      </c>
      <c r="AL21">
        <f>SAM_final!AL21/SAM_final!AL$114</f>
        <v>5.2398078718504197E-5</v>
      </c>
      <c r="AM21">
        <f>SAM_final!AM21/SAM_final!AM$114</f>
        <v>6.588325741303241E-5</v>
      </c>
      <c r="AN21">
        <f>SAM_final!AN21/SAM_final!AN$114</f>
        <v>9.2452137559142003E-4</v>
      </c>
      <c r="AO21">
        <f>SAM_final!AO21/SAM_final!AO$114</f>
        <v>4.6430964535849108E-4</v>
      </c>
      <c r="AP21">
        <f>SAM_final!AP21/SAM_final!AP$114</f>
        <v>2.0399040128955855E-4</v>
      </c>
      <c r="AQ21">
        <f>SAM_final!AQ21/SAM_final!AQ$114</f>
        <v>3.9939676240228941E-4</v>
      </c>
      <c r="AR21">
        <f>SAM_final!AR21/SAM_final!AR$114</f>
        <v>3.2778755437092624E-4</v>
      </c>
      <c r="AS21">
        <f>SAM_final!AS21/SAM_final!AS$114</f>
        <v>2.3126073280452811E-4</v>
      </c>
      <c r="AT21">
        <f>SAM_final!AT21/SAM_final!AT$114</f>
        <v>6.6752258987229703E-6</v>
      </c>
      <c r="AU21">
        <f>SAM_final!AU21/SAM_final!AU$114</f>
        <v>1.2278348466253768E-2</v>
      </c>
      <c r="AV21">
        <f>SAM_final!AV21/SAM_final!AV$114</f>
        <v>1.0700923182803085E-5</v>
      </c>
      <c r="AW21">
        <f>SAM_final!AW21/SAM_final!AW$114</f>
        <v>3.2725218198665225E-4</v>
      </c>
      <c r="AX21">
        <f>SAM_final!AX21/SAM_final!AX$114</f>
        <v>8.3679458751532186E-7</v>
      </c>
      <c r="AY21">
        <f>SAM_final!AY21/SAM_final!AY$114</f>
        <v>7.0128732636801381E-5</v>
      </c>
      <c r="AZ21">
        <f>SAM_final!AZ21/SAM_final!AZ$114</f>
        <v>3.9881782948331554E-5</v>
      </c>
      <c r="BA21">
        <f>SAM_final!BA21/SAM_final!BA$114</f>
        <v>2.6819690041780045E-5</v>
      </c>
      <c r="BB21">
        <f>SAM_final!BB21/SAM_final!BB$114</f>
        <v>3.1990101428010464E-4</v>
      </c>
      <c r="BC21">
        <f>SAM_final!BC21/SAM_final!BC$114</f>
        <v>1.2005681176080507E-5</v>
      </c>
      <c r="BD21">
        <f>SAM_final!BD21/SAM_final!BD$114</f>
        <v>9.3355902251519309E-5</v>
      </c>
      <c r="BE21">
        <f>SAM_final!BE21/SAM_final!BE$114</f>
        <v>1.8214622368034036E-4</v>
      </c>
      <c r="BF21">
        <f>SAM_final!BF21/SAM_final!BF$114</f>
        <v>5.1848157309158634E-4</v>
      </c>
      <c r="BG21">
        <f>SAM_final!BG21/SAM_final!BG$114</f>
        <v>9.6016363620645665E-4</v>
      </c>
      <c r="BH21">
        <f>SAM_final!BH21/SAM_final!BH$114</f>
        <v>1.334857548570066E-4</v>
      </c>
      <c r="BI21">
        <f>SAM_final!BI21/SAM_final!BI$114</f>
        <v>3.8528714030322473E-5</v>
      </c>
      <c r="BJ21">
        <f>SAM_final!BJ21/SAM_final!BJ$114</f>
        <v>7.3120636895998786E-6</v>
      </c>
      <c r="BK21">
        <f>SAM_final!BK21/SAM_final!BK$114</f>
        <v>2.7483169067496837E-5</v>
      </c>
      <c r="BL21">
        <f>SAM_final!BL21/SAM_final!BL$114</f>
        <v>2.3894569137629115E-7</v>
      </c>
      <c r="BM21">
        <f>SAM_final!BM21/SAM_final!BM$114</f>
        <v>1.1910395875850865E-7</v>
      </c>
      <c r="BN21">
        <f>SAM_final!BN21/SAM_final!BN$114</f>
        <v>9.6269625403529342E-4</v>
      </c>
      <c r="BO21">
        <f>SAM_final!BO21/SAM_final!BO$114</f>
        <v>1.2279902256746194E-3</v>
      </c>
      <c r="BP21">
        <f>SAM_final!BP21/SAM_final!BP$114</f>
        <v>1.9800945171176379E-6</v>
      </c>
      <c r="BQ21">
        <f>SAM_final!BQ21/SAM_final!BQ$114</f>
        <v>1.3764408768126841E-4</v>
      </c>
      <c r="BR21">
        <f>SAM_final!BR21/SAM_final!BR$114</f>
        <v>2.4179865087490051E-6</v>
      </c>
      <c r="BS21">
        <f>SAM_final!BS21/SAM_final!BS$114</f>
        <v>3.5276982717863717E-4</v>
      </c>
      <c r="BT21">
        <f>SAM_final!BT21/SAM_final!BT$114</f>
        <v>5.2233835256984826E-5</v>
      </c>
      <c r="BU21">
        <f>SAM_final!BU21/SAM_final!BU$114</f>
        <v>3.1622027571125067E-5</v>
      </c>
      <c r="BV21">
        <f>SAM_final!BV21/SAM_final!BV$114</f>
        <v>1.2506431304551069E-4</v>
      </c>
      <c r="BW21">
        <f>SAM_final!BW21/SAM_final!BW$114</f>
        <v>1.3167088329448179E-4</v>
      </c>
      <c r="BX21">
        <f>SAM_final!BX21/SAM_final!BX$114</f>
        <v>5.6884082680442985E-6</v>
      </c>
      <c r="BY21">
        <f>SAM_final!BY21/SAM_final!BY$114</f>
        <v>6.9739115394443533E-4</v>
      </c>
      <c r="BZ21">
        <f>SAM_final!BZ21/SAM_final!BZ$114</f>
        <v>8.4458564668647361E-6</v>
      </c>
      <c r="CA21">
        <f>SAM_final!CA21/SAM_final!CA$114</f>
        <v>1.7268361504527952E-7</v>
      </c>
      <c r="CB21">
        <f>SAM_final!CB21/SAM_final!CB$114</f>
        <v>3.3555344585438774E-4</v>
      </c>
      <c r="CC21">
        <f>SAM_final!CC21/SAM_final!CC$114</f>
        <v>5.0657655125918935E-4</v>
      </c>
      <c r="CD21">
        <f>SAM_final!CD21/SAM_final!CD$114</f>
        <v>2.7642277022076175E-4</v>
      </c>
      <c r="CE21">
        <f>SAM_final!CE21/SAM_final!CE$114</f>
        <v>1.4703493640011556E-4</v>
      </c>
      <c r="CF21">
        <f>SAM_final!CF21/SAM_final!CF$114</f>
        <v>3.5853413710183235E-5</v>
      </c>
      <c r="CG21">
        <f>SAM_final!CG21/SAM_final!CG$114</f>
        <v>3.8942369256864492E-4</v>
      </c>
      <c r="CH21">
        <f>SAM_final!CH21/SAM_final!CH$114</f>
        <v>0</v>
      </c>
      <c r="CI21">
        <f>SAM_final!CI21/SAM_final!CI$114</f>
        <v>3.7851215429279925E-4</v>
      </c>
      <c r="CJ21">
        <f>SAM_final!CJ21/SAM_final!CJ$114</f>
        <v>0</v>
      </c>
      <c r="CK21">
        <f>SAM_final!CK21/SAM_final!CK$114</f>
        <v>0</v>
      </c>
      <c r="CL21">
        <f>SAM_final!CL21/SAM_final!CL$114</f>
        <v>0</v>
      </c>
      <c r="CM21">
        <f>SAM_final!CO21/SAM_final!CO$114</f>
        <v>1.080247246406101E-4</v>
      </c>
      <c r="CN21">
        <f>SAM_final!CP21/SAM_final!CP$114</f>
        <v>1.0733086479078884E-4</v>
      </c>
      <c r="CO21">
        <f>SAM_final!CQ21/SAM_final!CQ$114</f>
        <v>1.3343908458626636E-4</v>
      </c>
      <c r="CP21">
        <f>SAM_final!CR21/SAM_final!CR$114</f>
        <v>1.1686470065042536E-4</v>
      </c>
      <c r="CQ21">
        <f>SAM_final!CS21/SAM_final!CS$114</f>
        <v>1.0898064483335828E-4</v>
      </c>
      <c r="CR21">
        <f>SAM_final!CT21/SAM_final!CT$114</f>
        <v>9.3430473635963272E-5</v>
      </c>
      <c r="CS21">
        <f>SAM_final!CU21/SAM_final!CU$114</f>
        <v>8.5811436787499272E-5</v>
      </c>
      <c r="CT21">
        <f>SAM_final!CV21/SAM_final!CV$114</f>
        <v>8.1712910250388363E-5</v>
      </c>
      <c r="CU21">
        <f>SAM_final!CW21/SAM_final!CW$114</f>
        <v>4.8121065607530031E-5</v>
      </c>
    </row>
    <row r="22" spans="1:99">
      <c r="A22" t="s">
        <v>21</v>
      </c>
      <c r="B22">
        <f>SAM_final!B22/SAM_final!B$114</f>
        <v>1.3893893908004012E-4</v>
      </c>
      <c r="C22">
        <f>SAM_final!C22/SAM_final!C$114</f>
        <v>0</v>
      </c>
      <c r="D22">
        <f>SAM_final!D22/SAM_final!D$114</f>
        <v>3.5207704542218735E-3</v>
      </c>
      <c r="E22">
        <f>SAM_final!E22/SAM_final!E$114</f>
        <v>2.5322447432216204E-3</v>
      </c>
      <c r="F22">
        <f>SAM_final!F22/SAM_final!F$114</f>
        <v>1.7203382916532261E-5</v>
      </c>
      <c r="G22">
        <f>SAM_final!G22/SAM_final!G$114</f>
        <v>9.7906533077342414E-9</v>
      </c>
      <c r="H22">
        <f>SAM_final!H22/SAM_final!H$114</f>
        <v>5.0434955280668607E-7</v>
      </c>
      <c r="I22">
        <f>SAM_final!I22/SAM_final!I$114</f>
        <v>1.6791566207663557E-8</v>
      </c>
      <c r="J22">
        <f>SAM_final!J22/SAM_final!J$114</f>
        <v>7.725179704000375E-5</v>
      </c>
      <c r="K22">
        <f>SAM_final!K22/SAM_final!K$114</f>
        <v>3.7961532873817045E-4</v>
      </c>
      <c r="L22">
        <f>SAM_final!L22/SAM_final!L$114</f>
        <v>1.3891195089768121E-4</v>
      </c>
      <c r="M22">
        <f>SAM_final!M22/SAM_final!M$114</f>
        <v>4.2293631353739264E-6</v>
      </c>
      <c r="N22">
        <f>SAM_final!N22/SAM_final!N$114</f>
        <v>5.8545822601855171E-4</v>
      </c>
      <c r="O22">
        <f>SAM_final!O22/SAM_final!O$114</f>
        <v>9.2016840111393602E-3</v>
      </c>
      <c r="P22">
        <f>SAM_final!P22/SAM_final!P$114</f>
        <v>6.6188347700095514E-3</v>
      </c>
      <c r="Q22">
        <f>SAM_final!Q22/SAM_final!Q$114</f>
        <v>2.7523377354657088E-3</v>
      </c>
      <c r="R22">
        <f>SAM_final!R22/SAM_final!R$114</f>
        <v>2.3860863775224195E-3</v>
      </c>
      <c r="S22">
        <f>SAM_final!S22/SAM_final!S$114</f>
        <v>1.3014227803833357E-4</v>
      </c>
      <c r="T22">
        <f>SAM_final!T22/SAM_final!T$114</f>
        <v>1.1889754741806827E-3</v>
      </c>
      <c r="U22">
        <f>SAM_final!U22/SAM_final!U$114</f>
        <v>3.9459736499979471E-3</v>
      </c>
      <c r="V22">
        <f>SAM_final!V22/SAM_final!V$114</f>
        <v>0.11458529914527078</v>
      </c>
      <c r="W22">
        <f>SAM_final!W22/SAM_final!W$114</f>
        <v>4.2277374983925212E-2</v>
      </c>
      <c r="X22">
        <f>SAM_final!X22/SAM_final!X$114</f>
        <v>9.5735086380661796E-5</v>
      </c>
      <c r="Y22">
        <f>SAM_final!Y22/SAM_final!Y$114</f>
        <v>3.0737626652577333E-3</v>
      </c>
      <c r="Z22">
        <f>SAM_final!Z22/SAM_final!Z$114</f>
        <v>6.9404490222991803E-3</v>
      </c>
      <c r="AA22">
        <f>SAM_final!AA22/SAM_final!AA$114</f>
        <v>5.8920072161498561E-3</v>
      </c>
      <c r="AB22">
        <f>SAM_final!AB22/SAM_final!AB$114</f>
        <v>2.0454043259183958E-3</v>
      </c>
      <c r="AC22">
        <f>SAM_final!AC22/SAM_final!AC$114</f>
        <v>1.7114688468578721E-3</v>
      </c>
      <c r="AD22">
        <f>SAM_final!AD22/SAM_final!AD$114</f>
        <v>1.7781009591263058E-3</v>
      </c>
      <c r="AE22">
        <f>SAM_final!AE22/SAM_final!AE$114</f>
        <v>8.1624810547918506E-4</v>
      </c>
      <c r="AF22">
        <f>SAM_final!AF22/SAM_final!AF$114</f>
        <v>4.5955963607956871E-3</v>
      </c>
      <c r="AG22">
        <f>SAM_final!AG22/SAM_final!AG$114</f>
        <v>2.4956618961504678E-3</v>
      </c>
      <c r="AH22">
        <f>SAM_final!AH22/SAM_final!AH$114</f>
        <v>7.282702754925317E-3</v>
      </c>
      <c r="AI22">
        <f>SAM_final!AI22/SAM_final!AI$114</f>
        <v>5.7057761648546161E-3</v>
      </c>
      <c r="AJ22">
        <f>SAM_final!AJ22/SAM_final!AJ$114</f>
        <v>1.0462259503882534E-3</v>
      </c>
      <c r="AK22">
        <f>SAM_final!AK22/SAM_final!AK$114</f>
        <v>1.0125198251932672E-4</v>
      </c>
      <c r="AL22">
        <f>SAM_final!AL22/SAM_final!AL$114</f>
        <v>4.5562218449626859E-5</v>
      </c>
      <c r="AM22">
        <f>SAM_final!AM22/SAM_final!AM$114</f>
        <v>4.822542558982672E-5</v>
      </c>
      <c r="AN22">
        <f>SAM_final!AN22/SAM_final!AN$114</f>
        <v>6.5693791426729752E-4</v>
      </c>
      <c r="AO22">
        <f>SAM_final!AO22/SAM_final!AO$114</f>
        <v>3.2148121691075556E-4</v>
      </c>
      <c r="AP22">
        <f>SAM_final!AP22/SAM_final!AP$114</f>
        <v>1.3625892289410469E-4</v>
      </c>
      <c r="AQ22">
        <f>SAM_final!AQ22/SAM_final!AQ$114</f>
        <v>3.4874070242319871E-4</v>
      </c>
      <c r="AR22">
        <f>SAM_final!AR22/SAM_final!AR$114</f>
        <v>2.8342047458189331E-4</v>
      </c>
      <c r="AS22">
        <f>SAM_final!AS22/SAM_final!AS$114</f>
        <v>2.7212498503391424E-4</v>
      </c>
      <c r="AT22">
        <f>SAM_final!AT22/SAM_final!AT$114</f>
        <v>4.5434126736796207E-5</v>
      </c>
      <c r="AU22">
        <f>SAM_final!AU22/SAM_final!AU$114</f>
        <v>2.3672071296094928E-4</v>
      </c>
      <c r="AV22">
        <f>SAM_final!AV22/SAM_final!AV$114</f>
        <v>3.3041306431605762E-5</v>
      </c>
      <c r="AW22">
        <f>SAM_final!AW22/SAM_final!AW$114</f>
        <v>2.0239353186991862E-4</v>
      </c>
      <c r="AX22">
        <f>SAM_final!AX22/SAM_final!AX$114</f>
        <v>2.7825722944612315E-3</v>
      </c>
      <c r="AY22">
        <f>SAM_final!AY22/SAM_final!AY$114</f>
        <v>7.4091857319596825E-4</v>
      </c>
      <c r="AZ22">
        <f>SAM_final!AZ22/SAM_final!AZ$114</f>
        <v>1.5063688958561474E-3</v>
      </c>
      <c r="BA22">
        <f>SAM_final!BA22/SAM_final!BA$114</f>
        <v>4.0787708388246175E-4</v>
      </c>
      <c r="BB22">
        <f>SAM_final!BB22/SAM_final!BB$114</f>
        <v>4.1882317979252182E-4</v>
      </c>
      <c r="BC22">
        <f>SAM_final!BC22/SAM_final!BC$114</f>
        <v>1.7984647874750106E-4</v>
      </c>
      <c r="BD22">
        <f>SAM_final!BD22/SAM_final!BD$114</f>
        <v>7.7705793851650976E-5</v>
      </c>
      <c r="BE22">
        <f>SAM_final!BE22/SAM_final!BE$114</f>
        <v>1.3316610408881711E-5</v>
      </c>
      <c r="BF22">
        <f>SAM_final!BF22/SAM_final!BF$114</f>
        <v>2.4430406653891401E-4</v>
      </c>
      <c r="BG22">
        <f>SAM_final!BG22/SAM_final!BG$114</f>
        <v>9.0400690403299826E-5</v>
      </c>
      <c r="BH22">
        <f>SAM_final!BH22/SAM_final!BH$114</f>
        <v>1.0268864233136449E-4</v>
      </c>
      <c r="BI22">
        <f>SAM_final!BI22/SAM_final!BI$114</f>
        <v>3.3619834864657353E-4</v>
      </c>
      <c r="BJ22">
        <f>SAM_final!BJ22/SAM_final!BJ$114</f>
        <v>1.700252850621111E-4</v>
      </c>
      <c r="BK22">
        <f>SAM_final!BK22/SAM_final!BK$114</f>
        <v>1.930410174733955E-4</v>
      </c>
      <c r="BL22">
        <f>SAM_final!BL22/SAM_final!BL$114</f>
        <v>1.591877602225363E-4</v>
      </c>
      <c r="BM22">
        <f>SAM_final!BM22/SAM_final!BM$114</f>
        <v>3.1419353330516285E-6</v>
      </c>
      <c r="BN22">
        <f>SAM_final!BN22/SAM_final!BN$114</f>
        <v>9.7795290909544847E-5</v>
      </c>
      <c r="BO22">
        <f>SAM_final!BO22/SAM_final!BO$114</f>
        <v>3.6102863714230056E-4</v>
      </c>
      <c r="BP22">
        <f>SAM_final!BP22/SAM_final!BP$114</f>
        <v>1.6851333108959838E-3</v>
      </c>
      <c r="BQ22">
        <f>SAM_final!BQ22/SAM_final!BQ$114</f>
        <v>2.9303924101417166E-4</v>
      </c>
      <c r="BR22">
        <f>SAM_final!BR22/SAM_final!BR$114</f>
        <v>1.8516604480346363E-4</v>
      </c>
      <c r="BS22">
        <f>SAM_final!BS22/SAM_final!BS$114</f>
        <v>1.0864390782967376E-3</v>
      </c>
      <c r="BT22">
        <f>SAM_final!BT22/SAM_final!BT$114</f>
        <v>7.873270594968753E-4</v>
      </c>
      <c r="BU22">
        <f>SAM_final!BU22/SAM_final!BU$114</f>
        <v>3.1824353720331331E-4</v>
      </c>
      <c r="BV22">
        <f>SAM_final!BV22/SAM_final!BV$114</f>
        <v>7.0568387781563683E-4</v>
      </c>
      <c r="BW22">
        <f>SAM_final!BW22/SAM_final!BW$114</f>
        <v>7.5360403968235848E-4</v>
      </c>
      <c r="BX22">
        <f>SAM_final!BX22/SAM_final!BX$114</f>
        <v>1.6535134289835064E-3</v>
      </c>
      <c r="BY22">
        <f>SAM_final!BY22/SAM_final!BY$114</f>
        <v>1.9798200589483906E-3</v>
      </c>
      <c r="BZ22">
        <f>SAM_final!BZ22/SAM_final!BZ$114</f>
        <v>5.5163058677893016E-5</v>
      </c>
      <c r="CA22">
        <f>SAM_final!CA22/SAM_final!CA$114</f>
        <v>5.5472618599998096E-5</v>
      </c>
      <c r="CB22">
        <f>SAM_final!CB22/SAM_final!CB$114</f>
        <v>2.1636713286491316E-4</v>
      </c>
      <c r="CC22">
        <f>SAM_final!CC22/SAM_final!CC$114</f>
        <v>4.038701912946167E-3</v>
      </c>
      <c r="CD22">
        <f>SAM_final!CD22/SAM_final!CD$114</f>
        <v>1.5749160129737447E-3</v>
      </c>
      <c r="CE22">
        <f>SAM_final!CE22/SAM_final!CE$114</f>
        <v>2.344986656629535E-4</v>
      </c>
      <c r="CF22">
        <f>SAM_final!CF22/SAM_final!CF$114</f>
        <v>2.6287830139915582E-4</v>
      </c>
      <c r="CG22">
        <f>SAM_final!CG22/SAM_final!CG$114</f>
        <v>1.0937934228129884E-3</v>
      </c>
      <c r="CH22">
        <f>SAM_final!CH22/SAM_final!CH$114</f>
        <v>0</v>
      </c>
      <c r="CI22">
        <f>SAM_final!CI22/SAM_final!CI$114</f>
        <v>9.6453348158450684E-5</v>
      </c>
      <c r="CJ22">
        <f>SAM_final!CJ22/SAM_final!CJ$114</f>
        <v>0</v>
      </c>
      <c r="CK22">
        <f>SAM_final!CK22/SAM_final!CK$114</f>
        <v>0</v>
      </c>
      <c r="CL22">
        <f>SAM_final!CL22/SAM_final!CL$114</f>
        <v>0</v>
      </c>
      <c r="CM22">
        <f>SAM_final!CO22/SAM_final!CO$114</f>
        <v>8.7800713951573987E-4</v>
      </c>
      <c r="CN22">
        <f>SAM_final!CP22/SAM_final!CP$114</f>
        <v>7.2146854716268209E-4</v>
      </c>
      <c r="CO22">
        <f>SAM_final!CQ22/SAM_final!CQ$114</f>
        <v>8.8626324680428793E-4</v>
      </c>
      <c r="CP22">
        <f>SAM_final!CR22/SAM_final!CR$114</f>
        <v>7.4803529413489697E-4</v>
      </c>
      <c r="CQ22">
        <f>SAM_final!CS22/SAM_final!CS$114</f>
        <v>6.8551828188194875E-4</v>
      </c>
      <c r="CR22">
        <f>SAM_final!CT22/SAM_final!CT$114</f>
        <v>5.8133477971396177E-4</v>
      </c>
      <c r="CS22">
        <f>SAM_final!CU22/SAM_final!CU$114</f>
        <v>5.5619960527564108E-4</v>
      </c>
      <c r="CT22">
        <f>SAM_final!CV22/SAM_final!CV$114</f>
        <v>4.4043118467198959E-4</v>
      </c>
      <c r="CU22">
        <f>SAM_final!CW22/SAM_final!CW$114</f>
        <v>2.5143215401013082E-4</v>
      </c>
    </row>
    <row r="23" spans="1:99">
      <c r="A23" t="s">
        <v>22</v>
      </c>
      <c r="B23">
        <f>SAM_final!B23/SAM_final!B$114</f>
        <v>1.5695900390796499E-5</v>
      </c>
      <c r="C23">
        <f>SAM_final!C23/SAM_final!C$114</f>
        <v>0</v>
      </c>
      <c r="D23">
        <f>SAM_final!D23/SAM_final!D$114</f>
        <v>6.2141781484851332E-5</v>
      </c>
      <c r="E23">
        <f>SAM_final!E23/SAM_final!E$114</f>
        <v>2.9208433834113096E-5</v>
      </c>
      <c r="F23">
        <f>SAM_final!F23/SAM_final!F$114</f>
        <v>5.4669524740512064E-5</v>
      </c>
      <c r="G23">
        <f>SAM_final!G23/SAM_final!G$114</f>
        <v>2.2466805604274171E-7</v>
      </c>
      <c r="H23">
        <f>SAM_final!H23/SAM_final!H$114</f>
        <v>1.5069232238782658E-6</v>
      </c>
      <c r="I23">
        <f>SAM_final!I23/SAM_final!I$114</f>
        <v>2.1318959355593896E-7</v>
      </c>
      <c r="J23">
        <f>SAM_final!J23/SAM_final!J$114</f>
        <v>2.8869328917156768E-4</v>
      </c>
      <c r="K23">
        <f>SAM_final!K23/SAM_final!K$114</f>
        <v>3.0739426582825824E-5</v>
      </c>
      <c r="L23">
        <f>SAM_final!L23/SAM_final!L$114</f>
        <v>2.975526718517553E-5</v>
      </c>
      <c r="M23">
        <f>SAM_final!M23/SAM_final!M$114</f>
        <v>8.8451694921050267E-5</v>
      </c>
      <c r="N23">
        <f>SAM_final!N23/SAM_final!N$114</f>
        <v>7.6793324202120277E-5</v>
      </c>
      <c r="O23">
        <f>SAM_final!O23/SAM_final!O$114</f>
        <v>1.5545199151512844E-4</v>
      </c>
      <c r="P23">
        <f>SAM_final!P23/SAM_final!P$114</f>
        <v>1.0342218160633914E-4</v>
      </c>
      <c r="Q23">
        <f>SAM_final!Q23/SAM_final!Q$114</f>
        <v>7.5473790505416403E-5</v>
      </c>
      <c r="R23">
        <f>SAM_final!R23/SAM_final!R$114</f>
        <v>9.6094691675938657E-5</v>
      </c>
      <c r="S23">
        <f>SAM_final!S23/SAM_final!S$114</f>
        <v>1.191121399141084E-4</v>
      </c>
      <c r="T23">
        <f>SAM_final!T23/SAM_final!T$114</f>
        <v>3.0999885169446007E-5</v>
      </c>
      <c r="U23">
        <f>SAM_final!U23/SAM_final!U$114</f>
        <v>1.4105985755695716E-4</v>
      </c>
      <c r="V23">
        <f>SAM_final!V23/SAM_final!V$114</f>
        <v>6.895050242730446E-4</v>
      </c>
      <c r="W23">
        <f>SAM_final!W23/SAM_final!W$114</f>
        <v>9.2450195432296073E-3</v>
      </c>
      <c r="X23">
        <f>SAM_final!X23/SAM_final!X$114</f>
        <v>1.7666274633275722E-5</v>
      </c>
      <c r="Y23">
        <f>SAM_final!Y23/SAM_final!Y$114</f>
        <v>2.3412843541849762E-4</v>
      </c>
      <c r="Z23">
        <f>SAM_final!Z23/SAM_final!Z$114</f>
        <v>1.1568200969970098E-4</v>
      </c>
      <c r="AA23">
        <f>SAM_final!AA23/SAM_final!AA$114</f>
        <v>9.2441551243464983E-5</v>
      </c>
      <c r="AB23">
        <f>SAM_final!AB23/SAM_final!AB$114</f>
        <v>5.1593821618307913E-5</v>
      </c>
      <c r="AC23">
        <f>SAM_final!AC23/SAM_final!AC$114</f>
        <v>1.3410488352238838E-4</v>
      </c>
      <c r="AD23">
        <f>SAM_final!AD23/SAM_final!AD$114</f>
        <v>2.1967123493401311E-4</v>
      </c>
      <c r="AE23">
        <f>SAM_final!AE23/SAM_final!AE$114</f>
        <v>5.5090072580841249E-5</v>
      </c>
      <c r="AF23">
        <f>SAM_final!AF23/SAM_final!AF$114</f>
        <v>8.2108581322451175E-5</v>
      </c>
      <c r="AG23">
        <f>SAM_final!AG23/SAM_final!AG$114</f>
        <v>7.0380554545849941E-5</v>
      </c>
      <c r="AH23">
        <f>SAM_final!AH23/SAM_final!AH$114</f>
        <v>1.6270653321821056E-4</v>
      </c>
      <c r="AI23">
        <f>SAM_final!AI23/SAM_final!AI$114</f>
        <v>1.2465993198201671E-4</v>
      </c>
      <c r="AJ23">
        <f>SAM_final!AJ23/SAM_final!AJ$114</f>
        <v>2.2071490318100735E-3</v>
      </c>
      <c r="AK23">
        <f>SAM_final!AK23/SAM_final!AK$114</f>
        <v>6.1340979355890032E-4</v>
      </c>
      <c r="AL23">
        <f>SAM_final!AL23/SAM_final!AL$114</f>
        <v>4.3051589917674995E-4</v>
      </c>
      <c r="AM23">
        <f>SAM_final!AM23/SAM_final!AM$114</f>
        <v>2.1139381491869737E-4</v>
      </c>
      <c r="AN23">
        <f>SAM_final!AN23/SAM_final!AN$114</f>
        <v>8.1123162430377213E-4</v>
      </c>
      <c r="AO23">
        <f>SAM_final!AO23/SAM_final!AO$114</f>
        <v>7.8760107223512931E-4</v>
      </c>
      <c r="AP23">
        <f>SAM_final!AP23/SAM_final!AP$114</f>
        <v>8.9121129904133959E-4</v>
      </c>
      <c r="AQ23">
        <f>SAM_final!AQ23/SAM_final!AQ$114</f>
        <v>8.7065309310575454E-4</v>
      </c>
      <c r="AR23">
        <f>SAM_final!AR23/SAM_final!AR$114</f>
        <v>1.8748801151035439E-3</v>
      </c>
      <c r="AS23">
        <f>SAM_final!AS23/SAM_final!AS$114</f>
        <v>7.6629829694788512E-4</v>
      </c>
      <c r="AT23">
        <f>SAM_final!AT23/SAM_final!AT$114</f>
        <v>4.182166540424307E-5</v>
      </c>
      <c r="AU23">
        <f>SAM_final!AU23/SAM_final!AU$114</f>
        <v>1.6968926706167623E-4</v>
      </c>
      <c r="AV23">
        <f>SAM_final!AV23/SAM_final!AV$114</f>
        <v>8.4155386256109938E-5</v>
      </c>
      <c r="AW23">
        <f>SAM_final!AW23/SAM_final!AW$114</f>
        <v>2.9679262814518971E-4</v>
      </c>
      <c r="AX23">
        <f>SAM_final!AX23/SAM_final!AX$114</f>
        <v>4.6071425434621779E-4</v>
      </c>
      <c r="AY23">
        <f>SAM_final!AY23/SAM_final!AY$114</f>
        <v>2.1669713687144253E-4</v>
      </c>
      <c r="AZ23">
        <f>SAM_final!AZ23/SAM_final!AZ$114</f>
        <v>3.0315100778775946E-4</v>
      </c>
      <c r="BA23">
        <f>SAM_final!BA23/SAM_final!BA$114</f>
        <v>2.6927168959375531E-5</v>
      </c>
      <c r="BB23">
        <f>SAM_final!BB23/SAM_final!BB$114</f>
        <v>6.281039242288648E-5</v>
      </c>
      <c r="BC23">
        <f>SAM_final!BC23/SAM_final!BC$114</f>
        <v>6.8875672676362216E-4</v>
      </c>
      <c r="BD23">
        <f>SAM_final!BD23/SAM_final!BD$114</f>
        <v>7.5801461410546331E-4</v>
      </c>
      <c r="BE23">
        <f>SAM_final!BE23/SAM_final!BE$114</f>
        <v>4.331519908228888E-4</v>
      </c>
      <c r="BF23">
        <f>SAM_final!BF23/SAM_final!BF$114</f>
        <v>3.5852156340797798E-4</v>
      </c>
      <c r="BG23">
        <f>SAM_final!BG23/SAM_final!BG$114</f>
        <v>4.805540735058827E-4</v>
      </c>
      <c r="BH23">
        <f>SAM_final!BH23/SAM_final!BH$114</f>
        <v>4.4899494309319551E-3</v>
      </c>
      <c r="BI23">
        <f>SAM_final!BI23/SAM_final!BI$114</f>
        <v>7.5504214646286466E-4</v>
      </c>
      <c r="BJ23">
        <f>SAM_final!BJ23/SAM_final!BJ$114</f>
        <v>1.0609869956191924E-3</v>
      </c>
      <c r="BK23">
        <f>SAM_final!BK23/SAM_final!BK$114</f>
        <v>3.6217149705602215E-4</v>
      </c>
      <c r="BL23">
        <f>SAM_final!BL23/SAM_final!BL$114</f>
        <v>1.2603846780157653E-3</v>
      </c>
      <c r="BM23">
        <f>SAM_final!BM23/SAM_final!BM$114</f>
        <v>5.1687021492042326E-5</v>
      </c>
      <c r="BN23">
        <f>SAM_final!BN23/SAM_final!BN$114</f>
        <v>6.2419926538163968E-5</v>
      </c>
      <c r="BO23">
        <f>SAM_final!BO23/SAM_final!BO$114</f>
        <v>2.9612867663123004E-4</v>
      </c>
      <c r="BP23">
        <f>SAM_final!BP23/SAM_final!BP$114</f>
        <v>1.2166676131005274E-3</v>
      </c>
      <c r="BQ23">
        <f>SAM_final!BQ23/SAM_final!BQ$114</f>
        <v>9.049756616455306E-4</v>
      </c>
      <c r="BR23">
        <f>SAM_final!BR23/SAM_final!BR$114</f>
        <v>7.3666527615744149E-4</v>
      </c>
      <c r="BS23">
        <f>SAM_final!BS23/SAM_final!BS$114</f>
        <v>1.058459192015194E-3</v>
      </c>
      <c r="BT23">
        <f>SAM_final!BT23/SAM_final!BT$114</f>
        <v>1.2209901347439022E-4</v>
      </c>
      <c r="BU23">
        <f>SAM_final!BU23/SAM_final!BU$114</f>
        <v>1.5393867605464394E-3</v>
      </c>
      <c r="BV23">
        <f>SAM_final!BV23/SAM_final!BV$114</f>
        <v>6.0496603912986858E-4</v>
      </c>
      <c r="BW23">
        <f>SAM_final!BW23/SAM_final!BW$114</f>
        <v>1.2249202377588348E-3</v>
      </c>
      <c r="BX23">
        <f>SAM_final!BX23/SAM_final!BX$114</f>
        <v>2.9955914571178728E-4</v>
      </c>
      <c r="BY23">
        <f>SAM_final!BY23/SAM_final!BY$114</f>
        <v>4.317264236056462E-3</v>
      </c>
      <c r="BZ23">
        <f>SAM_final!BZ23/SAM_final!BZ$114</f>
        <v>5.8317284922642233E-4</v>
      </c>
      <c r="CA23">
        <f>SAM_final!CA23/SAM_final!CA$114</f>
        <v>1.1494907672667328E-2</v>
      </c>
      <c r="CB23">
        <f>SAM_final!CB23/SAM_final!CB$114</f>
        <v>7.2588792324611686E-4</v>
      </c>
      <c r="CC23">
        <f>SAM_final!CC23/SAM_final!CC$114</f>
        <v>1.4950306614355318E-3</v>
      </c>
      <c r="CD23">
        <f>SAM_final!CD23/SAM_final!CD$114</f>
        <v>4.5036474479575082E-4</v>
      </c>
      <c r="CE23">
        <f>SAM_final!CE23/SAM_final!CE$114</f>
        <v>2.0380964959828971E-4</v>
      </c>
      <c r="CF23">
        <f>SAM_final!CF23/SAM_final!CF$114</f>
        <v>1.4218392950127482E-3</v>
      </c>
      <c r="CG23">
        <f>SAM_final!CG23/SAM_final!CG$114</f>
        <v>2.4822389759069459E-3</v>
      </c>
      <c r="CH23">
        <f>SAM_final!CH23/SAM_final!CH$114</f>
        <v>0</v>
      </c>
      <c r="CI23">
        <f>SAM_final!CI23/SAM_final!CI$114</f>
        <v>7.8928229271440348E-4</v>
      </c>
      <c r="CJ23">
        <f>SAM_final!CJ23/SAM_final!CJ$114</f>
        <v>0</v>
      </c>
      <c r="CK23">
        <f>SAM_final!CK23/SAM_final!CK$114</f>
        <v>0</v>
      </c>
      <c r="CL23">
        <f>SAM_final!CL23/SAM_final!CL$114</f>
        <v>0</v>
      </c>
      <c r="CM23">
        <f>SAM_final!CO23/SAM_final!CO$114</f>
        <v>1.1546988212985045E-4</v>
      </c>
      <c r="CN23">
        <f>SAM_final!CP23/SAM_final!CP$114</f>
        <v>1.047074284320716E-4</v>
      </c>
      <c r="CO23">
        <f>SAM_final!CQ23/SAM_final!CQ$114</f>
        <v>1.481434388772771E-4</v>
      </c>
      <c r="CP23">
        <f>SAM_final!CR23/SAM_final!CR$114</f>
        <v>1.1128167308062222E-4</v>
      </c>
      <c r="CQ23">
        <f>SAM_final!CS23/SAM_final!CS$114</f>
        <v>9.3101958941456435E-5</v>
      </c>
      <c r="CR23">
        <f>SAM_final!CT23/SAM_final!CT$114</f>
        <v>1.0337836720277142E-4</v>
      </c>
      <c r="CS23">
        <f>SAM_final!CU23/SAM_final!CU$114</f>
        <v>1.1224557273419768E-4</v>
      </c>
      <c r="CT23">
        <f>SAM_final!CV23/SAM_final!CV$114</f>
        <v>1.1740048975066375E-4</v>
      </c>
      <c r="CU23">
        <f>SAM_final!CW23/SAM_final!CW$114</f>
        <v>8.0107723128235565E-5</v>
      </c>
    </row>
    <row r="24" spans="1:99">
      <c r="A24" t="s">
        <v>23</v>
      </c>
      <c r="B24">
        <f>SAM_final!B24/SAM_final!B$114</f>
        <v>1.6012423999305646E-2</v>
      </c>
      <c r="C24">
        <f>SAM_final!C24/SAM_final!C$114</f>
        <v>5.3668198060120666E-2</v>
      </c>
      <c r="D24">
        <f>SAM_final!D24/SAM_final!D$114</f>
        <v>1.6372891232790555E-2</v>
      </c>
      <c r="E24">
        <f>SAM_final!E24/SAM_final!E$114</f>
        <v>8.2871331827498052E-3</v>
      </c>
      <c r="F24">
        <f>SAM_final!F24/SAM_final!F$114</f>
        <v>1.6082151093234361E-2</v>
      </c>
      <c r="G24">
        <f>SAM_final!G24/SAM_final!G$114</f>
        <v>2.3538878693210092E-4</v>
      </c>
      <c r="H24">
        <f>SAM_final!H24/SAM_final!H$114</f>
        <v>8.8296666059525493E-4</v>
      </c>
      <c r="I24">
        <f>SAM_final!I24/SAM_final!I$114</f>
        <v>1.6161524605624393E-5</v>
      </c>
      <c r="J24">
        <f>SAM_final!J24/SAM_final!J$114</f>
        <v>1.3739957471054392E-2</v>
      </c>
      <c r="K24">
        <f>SAM_final!K24/SAM_final!K$114</f>
        <v>1.9165469750603816E-2</v>
      </c>
      <c r="L24">
        <f>SAM_final!L24/SAM_final!L$114</f>
        <v>1.2481575901217755E-2</v>
      </c>
      <c r="M24">
        <f>SAM_final!M24/SAM_final!M$114</f>
        <v>3.0363343510687742E-3</v>
      </c>
      <c r="N24">
        <f>SAM_final!N24/SAM_final!N$114</f>
        <v>2.2893220004962137E-2</v>
      </c>
      <c r="O24">
        <f>SAM_final!O24/SAM_final!O$114</f>
        <v>2.3683084741723251E-3</v>
      </c>
      <c r="P24">
        <f>SAM_final!P24/SAM_final!P$114</f>
        <v>1.9800413058875797E-3</v>
      </c>
      <c r="Q24">
        <f>SAM_final!Q24/SAM_final!Q$114</f>
        <v>5.1322739544714183E-3</v>
      </c>
      <c r="R24">
        <f>SAM_final!R24/SAM_final!R$114</f>
        <v>5.2690326358422832E-3</v>
      </c>
      <c r="S24">
        <f>SAM_final!S24/SAM_final!S$114</f>
        <v>1.7677823024691398E-5</v>
      </c>
      <c r="T24">
        <f>SAM_final!T24/SAM_final!T$114</f>
        <v>9.1881113145439713E-4</v>
      </c>
      <c r="U24">
        <f>SAM_final!U24/SAM_final!U$114</f>
        <v>7.2035269422531497E-3</v>
      </c>
      <c r="V24">
        <f>SAM_final!V24/SAM_final!V$114</f>
        <v>7.0007694080310764E-3</v>
      </c>
      <c r="W24">
        <f>SAM_final!W24/SAM_final!W$114</f>
        <v>6.79405037374295E-3</v>
      </c>
      <c r="X24">
        <f>SAM_final!X24/SAM_final!X$114</f>
        <v>1.9340036087703138E-2</v>
      </c>
      <c r="Y24">
        <f>SAM_final!Y24/SAM_final!Y$114</f>
        <v>1.1215435191225127E-2</v>
      </c>
      <c r="Z24">
        <f>SAM_final!Z24/SAM_final!Z$114</f>
        <v>7.0696057834769722E-3</v>
      </c>
      <c r="AA24">
        <f>SAM_final!AA24/SAM_final!AA$114</f>
        <v>5.2395499529089935E-3</v>
      </c>
      <c r="AB24">
        <f>SAM_final!AB24/SAM_final!AB$114</f>
        <v>4.6354898866560494E-3</v>
      </c>
      <c r="AC24">
        <f>SAM_final!AC24/SAM_final!AC$114</f>
        <v>3.1305654100268845E-3</v>
      </c>
      <c r="AD24">
        <f>SAM_final!AD24/SAM_final!AD$114</f>
        <v>1.9515099032826157E-3</v>
      </c>
      <c r="AE24">
        <f>SAM_final!AE24/SAM_final!AE$114</f>
        <v>9.9901874678108961E-4</v>
      </c>
      <c r="AF24">
        <f>SAM_final!AF24/SAM_final!AF$114</f>
        <v>5.8178720932996354E-3</v>
      </c>
      <c r="AG24">
        <f>SAM_final!AG24/SAM_final!AG$114</f>
        <v>6.4715032452292707E-4</v>
      </c>
      <c r="AH24">
        <f>SAM_final!AH24/SAM_final!AH$114</f>
        <v>3.677787220276554E-3</v>
      </c>
      <c r="AI24">
        <f>SAM_final!AI24/SAM_final!AI$114</f>
        <v>4.6468245909697722E-3</v>
      </c>
      <c r="AJ24">
        <f>SAM_final!AJ24/SAM_final!AJ$114</f>
        <v>1.7444332320385371E-3</v>
      </c>
      <c r="AK24">
        <f>SAM_final!AK24/SAM_final!AK$114</f>
        <v>1.2983130306625837E-3</v>
      </c>
      <c r="AL24">
        <f>SAM_final!AL24/SAM_final!AL$114</f>
        <v>1.2583728858941886E-4</v>
      </c>
      <c r="AM24">
        <f>SAM_final!AM24/SAM_final!AM$114</f>
        <v>8.2285789412841147E-4</v>
      </c>
      <c r="AN24">
        <f>SAM_final!AN24/SAM_final!AN$114</f>
        <v>9.0169152017282835E-4</v>
      </c>
      <c r="AO24">
        <f>SAM_final!AO24/SAM_final!AO$114</f>
        <v>2.6674358346810093E-4</v>
      </c>
      <c r="AP24">
        <f>SAM_final!AP24/SAM_final!AP$114</f>
        <v>1.2633420499532856E-3</v>
      </c>
      <c r="AQ24">
        <f>SAM_final!AQ24/SAM_final!AQ$114</f>
        <v>4.0467643734260801E-4</v>
      </c>
      <c r="AR24">
        <f>SAM_final!AR24/SAM_final!AR$114</f>
        <v>8.4444460667387213E-4</v>
      </c>
      <c r="AS24">
        <f>SAM_final!AS24/SAM_final!AS$114</f>
        <v>5.81263389454122E-4</v>
      </c>
      <c r="AT24">
        <f>SAM_final!AT24/SAM_final!AT$114</f>
        <v>8.0047457773598188E-2</v>
      </c>
      <c r="AU24">
        <f>SAM_final!AU24/SAM_final!AU$114</f>
        <v>6.3334434426678923E-2</v>
      </c>
      <c r="AV24">
        <f>SAM_final!AV24/SAM_final!AV$114</f>
        <v>6.5373012744345163E-2</v>
      </c>
      <c r="AW24">
        <f>SAM_final!AW24/SAM_final!AW$114</f>
        <v>4.5762343956958204E-2</v>
      </c>
      <c r="AX24">
        <f>SAM_final!AX24/SAM_final!AX$114</f>
        <v>1.6817617706723985E-2</v>
      </c>
      <c r="AY24">
        <f>SAM_final!AY24/SAM_final!AY$114</f>
        <v>4.2521942931948963E-3</v>
      </c>
      <c r="AZ24">
        <f>SAM_final!AZ24/SAM_final!AZ$114</f>
        <v>3.6499199774178074E-3</v>
      </c>
      <c r="BA24">
        <f>SAM_final!BA24/SAM_final!BA$114</f>
        <v>1.0017781541597428E-2</v>
      </c>
      <c r="BB24">
        <f>SAM_final!BB24/SAM_final!BB$114</f>
        <v>1.6867860541884095E-2</v>
      </c>
      <c r="BC24">
        <f>SAM_final!BC24/SAM_final!BC$114</f>
        <v>1.4316934980630527E-4</v>
      </c>
      <c r="BD24">
        <f>SAM_final!BD24/SAM_final!BD$114</f>
        <v>2.3328532509842974E-4</v>
      </c>
      <c r="BE24">
        <f>SAM_final!BE24/SAM_final!BE$114</f>
        <v>8.6564029458663651E-5</v>
      </c>
      <c r="BF24">
        <f>SAM_final!BF24/SAM_final!BF$114</f>
        <v>7.6407180711785807E-4</v>
      </c>
      <c r="BG24">
        <f>SAM_final!BG24/SAM_final!BG$114</f>
        <v>1.0831967737031959E-3</v>
      </c>
      <c r="BH24">
        <f>SAM_final!BH24/SAM_final!BH$114</f>
        <v>2.1899262766771776E-4</v>
      </c>
      <c r="BI24">
        <f>SAM_final!BI24/SAM_final!BI$114</f>
        <v>5.6937011308407053E-3</v>
      </c>
      <c r="BJ24">
        <f>SAM_final!BJ24/SAM_final!BJ$114</f>
        <v>4.8982172463079851E-3</v>
      </c>
      <c r="BK24">
        <f>SAM_final!BK24/SAM_final!BK$114</f>
        <v>2.8676109409829778E-3</v>
      </c>
      <c r="BL24">
        <f>SAM_final!BL24/SAM_final!BL$114</f>
        <v>2.8784048917573379E-5</v>
      </c>
      <c r="BM24">
        <f>SAM_final!BM24/SAM_final!BM$114</f>
        <v>3.2879479138433641E-3</v>
      </c>
      <c r="BN24">
        <f>SAM_final!BN24/SAM_final!BN$114</f>
        <v>1.4994182158902815E-3</v>
      </c>
      <c r="BO24">
        <f>SAM_final!BO24/SAM_final!BO$114</f>
        <v>7.6889030177273538E-3</v>
      </c>
      <c r="BP24">
        <f>SAM_final!BP24/SAM_final!BP$114</f>
        <v>1.0457894581789649E-3</v>
      </c>
      <c r="BQ24">
        <f>SAM_final!BQ24/SAM_final!BQ$114</f>
        <v>7.5189232595195628E-4</v>
      </c>
      <c r="BR24">
        <f>SAM_final!BR24/SAM_final!BR$114</f>
        <v>8.5948701394853897E-4</v>
      </c>
      <c r="BS24">
        <f>SAM_final!BS24/SAM_final!BS$114</f>
        <v>4.1165975777441733E-3</v>
      </c>
      <c r="BT24">
        <f>SAM_final!BT24/SAM_final!BT$114</f>
        <v>1.0494847771177348E-2</v>
      </c>
      <c r="BU24">
        <f>SAM_final!BU24/SAM_final!BU$114</f>
        <v>4.2365570729554023E-3</v>
      </c>
      <c r="BV24">
        <f>SAM_final!BV24/SAM_final!BV$114</f>
        <v>8.5255347892830764E-4</v>
      </c>
      <c r="BW24">
        <f>SAM_final!BW24/SAM_final!BW$114</f>
        <v>1.8979721008478875E-3</v>
      </c>
      <c r="BX24">
        <f>SAM_final!BX24/SAM_final!BX$114</f>
        <v>2.471847024375039E-3</v>
      </c>
      <c r="BY24">
        <f>SAM_final!BY24/SAM_final!BY$114</f>
        <v>1.6333039700216995E-3</v>
      </c>
      <c r="BZ24">
        <f>SAM_final!BZ24/SAM_final!BZ$114</f>
        <v>5.2567828148926193E-4</v>
      </c>
      <c r="CA24">
        <f>SAM_final!CA24/SAM_final!CA$114</f>
        <v>2.4128872708640563E-3</v>
      </c>
      <c r="CB24">
        <f>SAM_final!CB24/SAM_final!CB$114</f>
        <v>4.0520266097870301E-3</v>
      </c>
      <c r="CC24">
        <f>SAM_final!CC24/SAM_final!CC$114</f>
        <v>3.1568536418352272E-3</v>
      </c>
      <c r="CD24">
        <f>SAM_final!CD24/SAM_final!CD$114</f>
        <v>2.9448511639231377E-3</v>
      </c>
      <c r="CE24">
        <f>SAM_final!CE24/SAM_final!CE$114</f>
        <v>2.5492011645651233E-3</v>
      </c>
      <c r="CF24">
        <f>SAM_final!CF24/SAM_final!CF$114</f>
        <v>2.5294003266090092E-3</v>
      </c>
      <c r="CG24">
        <f>SAM_final!CG24/SAM_final!CG$114</f>
        <v>3.5868023133888041E-3</v>
      </c>
      <c r="CH24">
        <f>SAM_final!CH24/SAM_final!CH$114</f>
        <v>0</v>
      </c>
      <c r="CI24">
        <f>SAM_final!CI24/SAM_final!CI$114</f>
        <v>2.7033894932403019E-2</v>
      </c>
      <c r="CJ24">
        <f>SAM_final!CJ24/SAM_final!CJ$114</f>
        <v>0</v>
      </c>
      <c r="CK24">
        <f>SAM_final!CK24/SAM_final!CK$114</f>
        <v>0</v>
      </c>
      <c r="CL24">
        <f>SAM_final!CL24/SAM_final!CL$114</f>
        <v>0</v>
      </c>
      <c r="CM24">
        <f>SAM_final!CO24/SAM_final!CO$114</f>
        <v>9.9845833754764919E-3</v>
      </c>
      <c r="CN24">
        <f>SAM_final!CP24/SAM_final!CP$114</f>
        <v>8.5010042639037664E-3</v>
      </c>
      <c r="CO24">
        <f>SAM_final!CQ24/SAM_final!CQ$114</f>
        <v>1.0711392599422602E-2</v>
      </c>
      <c r="CP24">
        <f>SAM_final!CR24/SAM_final!CR$114</f>
        <v>1.0491399925293578E-2</v>
      </c>
      <c r="CQ24">
        <f>SAM_final!CS24/SAM_final!CS$114</f>
        <v>1.0311395660577281E-2</v>
      </c>
      <c r="CR24">
        <f>SAM_final!CT24/SAM_final!CT$114</f>
        <v>9.3788272266453112E-3</v>
      </c>
      <c r="CS24">
        <f>SAM_final!CU24/SAM_final!CU$114</f>
        <v>8.7332495477680534E-3</v>
      </c>
      <c r="CT24">
        <f>SAM_final!CV24/SAM_final!CV$114</f>
        <v>7.2727653424968569E-3</v>
      </c>
      <c r="CU24">
        <f>SAM_final!CW24/SAM_final!CW$114</f>
        <v>3.9215030710094637E-3</v>
      </c>
    </row>
    <row r="25" spans="1:99">
      <c r="A25" t="s">
        <v>24</v>
      </c>
      <c r="B25">
        <f>SAM_final!B25/SAM_final!B$114</f>
        <v>1.2179076234552874E-2</v>
      </c>
      <c r="C25">
        <f>SAM_final!C25/SAM_final!C$114</f>
        <v>1.2147053030581693E-2</v>
      </c>
      <c r="D25">
        <f>SAM_final!D25/SAM_final!D$114</f>
        <v>2.9305970671487071E-2</v>
      </c>
      <c r="E25">
        <f>SAM_final!E25/SAM_final!E$114</f>
        <v>1.6791570660179313E-2</v>
      </c>
      <c r="F25">
        <f>SAM_final!F25/SAM_final!F$114</f>
        <v>6.557495329725555E-3</v>
      </c>
      <c r="G25">
        <f>SAM_final!G25/SAM_final!G$114</f>
        <v>6.8485762739598306E-7</v>
      </c>
      <c r="H25">
        <f>SAM_final!H25/SAM_final!H$114</f>
        <v>2.1790970033960038E-5</v>
      </c>
      <c r="I25">
        <f>SAM_final!I25/SAM_final!I$114</f>
        <v>1.072904194670548E-4</v>
      </c>
      <c r="J25">
        <f>SAM_final!J25/SAM_final!J$114</f>
        <v>8.8633518460330095E-3</v>
      </c>
      <c r="K25">
        <f>SAM_final!K25/SAM_final!K$114</f>
        <v>5.43837970433591E-3</v>
      </c>
      <c r="L25">
        <f>SAM_final!L25/SAM_final!L$114</f>
        <v>4.3900368870152078E-3</v>
      </c>
      <c r="M25">
        <f>SAM_final!M25/SAM_final!M$114</f>
        <v>4.3735545622817395E-4</v>
      </c>
      <c r="N25">
        <f>SAM_final!N25/SAM_final!N$114</f>
        <v>1.9614229041840015E-3</v>
      </c>
      <c r="O25">
        <f>SAM_final!O25/SAM_final!O$114</f>
        <v>2.3360731811712895E-3</v>
      </c>
      <c r="P25">
        <f>SAM_final!P25/SAM_final!P$114</f>
        <v>1.3509886504650061E-3</v>
      </c>
      <c r="Q25">
        <f>SAM_final!Q25/SAM_final!Q$114</f>
        <v>4.3555778040538763E-2</v>
      </c>
      <c r="R25">
        <f>SAM_final!R25/SAM_final!R$114</f>
        <v>7.2380836206244026E-2</v>
      </c>
      <c r="S25">
        <f>SAM_final!S25/SAM_final!S$114</f>
        <v>3.0036983760213341E-4</v>
      </c>
      <c r="T25">
        <f>SAM_final!T25/SAM_final!T$114</f>
        <v>5.3378423726530991E-3</v>
      </c>
      <c r="U25">
        <f>SAM_final!U25/SAM_final!U$114</f>
        <v>4.6749336888104835E-3</v>
      </c>
      <c r="V25">
        <f>SAM_final!V25/SAM_final!V$114</f>
        <v>9.6887290894473992E-3</v>
      </c>
      <c r="W25">
        <f>SAM_final!W25/SAM_final!W$114</f>
        <v>1.9217354099504379E-2</v>
      </c>
      <c r="X25">
        <f>SAM_final!X25/SAM_final!X$114</f>
        <v>1.8213817034159686E-2</v>
      </c>
      <c r="Y25">
        <f>SAM_final!Y25/SAM_final!Y$114</f>
        <v>3.9761234764902606E-2</v>
      </c>
      <c r="Z25">
        <f>SAM_final!Z25/SAM_final!Z$114</f>
        <v>6.7142111481785158E-2</v>
      </c>
      <c r="AA25">
        <f>SAM_final!AA25/SAM_final!AA$114</f>
        <v>7.8876073022809256E-3</v>
      </c>
      <c r="AB25">
        <f>SAM_final!AB25/SAM_final!AB$114</f>
        <v>3.1937350992587853E-3</v>
      </c>
      <c r="AC25">
        <f>SAM_final!AC25/SAM_final!AC$114</f>
        <v>6.2819872571326244E-3</v>
      </c>
      <c r="AD25">
        <f>SAM_final!AD25/SAM_final!AD$114</f>
        <v>1.3526741592253559E-3</v>
      </c>
      <c r="AE25">
        <f>SAM_final!AE25/SAM_final!AE$114</f>
        <v>2.7539005943181994E-3</v>
      </c>
      <c r="AF25">
        <f>SAM_final!AF25/SAM_final!AF$114</f>
        <v>5.6601795955090592E-3</v>
      </c>
      <c r="AG25">
        <f>SAM_final!AG25/SAM_final!AG$114</f>
        <v>3.3928672872692409E-3</v>
      </c>
      <c r="AH25">
        <f>SAM_final!AH25/SAM_final!AH$114</f>
        <v>6.6062482766402865E-3</v>
      </c>
      <c r="AI25">
        <f>SAM_final!AI25/SAM_final!AI$114</f>
        <v>9.8105206770328548E-3</v>
      </c>
      <c r="AJ25">
        <f>SAM_final!AJ25/SAM_final!AJ$114</f>
        <v>2.5522992170941831E-4</v>
      </c>
      <c r="AK25">
        <f>SAM_final!AK25/SAM_final!AK$114</f>
        <v>5.3680101726878963E-5</v>
      </c>
      <c r="AL25">
        <f>SAM_final!AL25/SAM_final!AL$114</f>
        <v>2.8792281474456005E-5</v>
      </c>
      <c r="AM25">
        <f>SAM_final!AM25/SAM_final!AM$114</f>
        <v>2.2692620026190142E-5</v>
      </c>
      <c r="AN25">
        <f>SAM_final!AN25/SAM_final!AN$114</f>
        <v>4.4032049382862899E-5</v>
      </c>
      <c r="AO25">
        <f>SAM_final!AO25/SAM_final!AO$114</f>
        <v>6.9950225122289672E-5</v>
      </c>
      <c r="AP25">
        <f>SAM_final!AP25/SAM_final!AP$114</f>
        <v>6.2413389648529073E-5</v>
      </c>
      <c r="AQ25">
        <f>SAM_final!AQ25/SAM_final!AQ$114</f>
        <v>2.4195889083023303E-5</v>
      </c>
      <c r="AR25">
        <f>SAM_final!AR25/SAM_final!AR$114</f>
        <v>2.0359673146969301E-4</v>
      </c>
      <c r="AS25">
        <f>SAM_final!AS25/SAM_final!AS$114</f>
        <v>2.667479131134228E-5</v>
      </c>
      <c r="AT25">
        <f>SAM_final!AT25/SAM_final!AT$114</f>
        <v>2.4186401540171446E-4</v>
      </c>
      <c r="AU25">
        <f>SAM_final!AU25/SAM_final!AU$114</f>
        <v>1.035869341126926E-3</v>
      </c>
      <c r="AV25">
        <f>SAM_final!AV25/SAM_final!AV$114</f>
        <v>2.3789060314923402E-4</v>
      </c>
      <c r="AW25">
        <f>SAM_final!AW25/SAM_final!AW$114</f>
        <v>2.6799696758629792E-4</v>
      </c>
      <c r="AX25">
        <f>SAM_final!AX25/SAM_final!AX$114</f>
        <v>1.0869548926998733E-4</v>
      </c>
      <c r="AY25">
        <f>SAM_final!AY25/SAM_final!AY$114</f>
        <v>5.3541903440689218E-5</v>
      </c>
      <c r="AZ25">
        <f>SAM_final!AZ25/SAM_final!AZ$114</f>
        <v>6.2188294443984597E-5</v>
      </c>
      <c r="BA25">
        <f>SAM_final!BA25/SAM_final!BA$114</f>
        <v>4.7983549977415109E-5</v>
      </c>
      <c r="BB25">
        <f>SAM_final!BB25/SAM_final!BB$114</f>
        <v>3.7515645294243841E-4</v>
      </c>
      <c r="BC25">
        <f>SAM_final!BC25/SAM_final!BC$114</f>
        <v>7.5361822665402731E-5</v>
      </c>
      <c r="BD25">
        <f>SAM_final!BD25/SAM_final!BD$114</f>
        <v>1.5397051638831123E-4</v>
      </c>
      <c r="BE25">
        <f>SAM_final!BE25/SAM_final!BE$114</f>
        <v>3.7500286708446938E-5</v>
      </c>
      <c r="BF25">
        <f>SAM_final!BF25/SAM_final!BF$114</f>
        <v>2.3818984579643539E-4</v>
      </c>
      <c r="BG25">
        <f>SAM_final!BG25/SAM_final!BG$114</f>
        <v>1.2743917808426448E-4</v>
      </c>
      <c r="BH25">
        <f>SAM_final!BH25/SAM_final!BH$114</f>
        <v>4.3614476509724377E-4</v>
      </c>
      <c r="BI25">
        <f>SAM_final!BI25/SAM_final!BI$114</f>
        <v>3.106428504009244E-5</v>
      </c>
      <c r="BJ25">
        <f>SAM_final!BJ25/SAM_final!BJ$114</f>
        <v>3.4956218302662401E-5</v>
      </c>
      <c r="BK25">
        <f>SAM_final!BK25/SAM_final!BK$114</f>
        <v>2.1398716468595329E-5</v>
      </c>
      <c r="BL25">
        <f>SAM_final!BL25/SAM_final!BL$114</f>
        <v>6.8246157554402279E-6</v>
      </c>
      <c r="BM25">
        <f>SAM_final!BM25/SAM_final!BM$114</f>
        <v>9.8477622134572343E-6</v>
      </c>
      <c r="BN25">
        <f>SAM_final!BN25/SAM_final!BN$114</f>
        <v>8.0776169210193549E-4</v>
      </c>
      <c r="BO25">
        <f>SAM_final!BO25/SAM_final!BO$114</f>
        <v>1.902409536484313E-4</v>
      </c>
      <c r="BP25">
        <f>SAM_final!BP25/SAM_final!BP$114</f>
        <v>1.8221015644531556E-5</v>
      </c>
      <c r="BQ25">
        <f>SAM_final!BQ25/SAM_final!BQ$114</f>
        <v>7.1977087292402929E-4</v>
      </c>
      <c r="BR25">
        <f>SAM_final!BR25/SAM_final!BR$114</f>
        <v>1.831404756944369E-4</v>
      </c>
      <c r="BS25">
        <f>SAM_final!BS25/SAM_final!BS$114</f>
        <v>1.9845469577008707E-3</v>
      </c>
      <c r="BT25">
        <f>SAM_final!BT25/SAM_final!BT$114</f>
        <v>4.5333559143733619E-3</v>
      </c>
      <c r="BU25">
        <f>SAM_final!BU25/SAM_final!BU$114</f>
        <v>6.342843914471794E-4</v>
      </c>
      <c r="BV25">
        <f>SAM_final!BV25/SAM_final!BV$114</f>
        <v>4.985099184713921E-3</v>
      </c>
      <c r="BW25">
        <f>SAM_final!BW25/SAM_final!BW$114</f>
        <v>1.1948499970085673E-2</v>
      </c>
      <c r="BX25">
        <f>SAM_final!BX25/SAM_final!BX$114</f>
        <v>1.0812010931119081E-3</v>
      </c>
      <c r="BY25">
        <f>SAM_final!BY25/SAM_final!BY$114</f>
        <v>5.2265015639190783E-4</v>
      </c>
      <c r="BZ25">
        <f>SAM_final!BZ25/SAM_final!BZ$114</f>
        <v>1.0498996430649873E-5</v>
      </c>
      <c r="CA25">
        <f>SAM_final!CA25/SAM_final!CA$114</f>
        <v>1.6707504073703314E-3</v>
      </c>
      <c r="CB25">
        <f>SAM_final!CB25/SAM_final!CB$114</f>
        <v>1.0700756914082711E-3</v>
      </c>
      <c r="CC25">
        <f>SAM_final!CC25/SAM_final!CC$114</f>
        <v>1.3470297286508889E-4</v>
      </c>
      <c r="CD25">
        <f>SAM_final!CD25/SAM_final!CD$114</f>
        <v>3.8801184941068302E-4</v>
      </c>
      <c r="CE25">
        <f>SAM_final!CE25/SAM_final!CE$114</f>
        <v>1.0677844899192991E-3</v>
      </c>
      <c r="CF25">
        <f>SAM_final!CF25/SAM_final!CF$114</f>
        <v>3.4273413660720216E-3</v>
      </c>
      <c r="CG25">
        <f>SAM_final!CG25/SAM_final!CG$114</f>
        <v>2.5985685482661221E-4</v>
      </c>
      <c r="CH25">
        <f>SAM_final!CH25/SAM_final!CH$114</f>
        <v>0</v>
      </c>
      <c r="CI25">
        <f>SAM_final!CI25/SAM_final!CI$114</f>
        <v>1.5626872714762708E-3</v>
      </c>
      <c r="CJ25">
        <f>SAM_final!CJ25/SAM_final!CJ$114</f>
        <v>0</v>
      </c>
      <c r="CK25">
        <f>SAM_final!CK25/SAM_final!CK$114</f>
        <v>0</v>
      </c>
      <c r="CL25">
        <f>SAM_final!CL25/SAM_final!CL$114</f>
        <v>0</v>
      </c>
      <c r="CM25">
        <f>SAM_final!CO25/SAM_final!CO$114</f>
        <v>4.0111989216588869E-3</v>
      </c>
      <c r="CN25">
        <f>SAM_final!CP25/SAM_final!CP$114</f>
        <v>5.0695614270214141E-3</v>
      </c>
      <c r="CO25">
        <f>SAM_final!CQ25/SAM_final!CQ$114</f>
        <v>5.3172877528311225E-3</v>
      </c>
      <c r="CP25">
        <f>SAM_final!CR25/SAM_final!CR$114</f>
        <v>5.6432731744913639E-3</v>
      </c>
      <c r="CQ25">
        <f>SAM_final!CS25/SAM_final!CS$114</f>
        <v>5.8774337225528366E-3</v>
      </c>
      <c r="CR25">
        <f>SAM_final!CT25/SAM_final!CT$114</f>
        <v>3.8570338614922089E-3</v>
      </c>
      <c r="CS25">
        <f>SAM_final!CU25/SAM_final!CU$114</f>
        <v>3.4515347993839371E-3</v>
      </c>
      <c r="CT25">
        <f>SAM_final!CV25/SAM_final!CV$114</f>
        <v>2.9398717662350669E-3</v>
      </c>
      <c r="CU25">
        <f>SAM_final!CW25/SAM_final!CW$114</f>
        <v>1.6141090059079311E-3</v>
      </c>
    </row>
    <row r="26" spans="1:99">
      <c r="A26" t="s">
        <v>25</v>
      </c>
      <c r="B26">
        <f>SAM_final!B26/SAM_final!B$114</f>
        <v>1.7329863370148858E-3</v>
      </c>
      <c r="C26">
        <f>SAM_final!C26/SAM_final!C$114</f>
        <v>0</v>
      </c>
      <c r="D26">
        <f>SAM_final!D26/SAM_final!D$114</f>
        <v>7.2052507053988238E-4</v>
      </c>
      <c r="E26">
        <f>SAM_final!E26/SAM_final!E$114</f>
        <v>4.0932193419892723E-4</v>
      </c>
      <c r="F26">
        <f>SAM_final!F26/SAM_final!F$114</f>
        <v>1.0138686517933871E-3</v>
      </c>
      <c r="G26">
        <f>SAM_final!G26/SAM_final!G$114</f>
        <v>3.492807403540528E-8</v>
      </c>
      <c r="H26">
        <f>SAM_final!H26/SAM_final!H$114</f>
        <v>9.0878191342175617E-5</v>
      </c>
      <c r="I26">
        <f>SAM_final!I26/SAM_final!I$114</f>
        <v>1.9099299334282397E-6</v>
      </c>
      <c r="J26">
        <f>SAM_final!J26/SAM_final!J$114</f>
        <v>9.1806821474074848E-5</v>
      </c>
      <c r="K26">
        <f>SAM_final!K26/SAM_final!K$114</f>
        <v>2.1482761503793879E-3</v>
      </c>
      <c r="L26">
        <f>SAM_final!L26/SAM_final!L$114</f>
        <v>1.5605019443231791E-3</v>
      </c>
      <c r="M26">
        <f>SAM_final!M26/SAM_final!M$114</f>
        <v>4.0279735178338182E-6</v>
      </c>
      <c r="N26">
        <f>SAM_final!N26/SAM_final!N$114</f>
        <v>5.5250418180590056E-3</v>
      </c>
      <c r="O26">
        <f>SAM_final!O26/SAM_final!O$114</f>
        <v>8.3246366718035727E-3</v>
      </c>
      <c r="P26">
        <f>SAM_final!P26/SAM_final!P$114</f>
        <v>9.7567148290055965E-3</v>
      </c>
      <c r="Q26">
        <f>SAM_final!Q26/SAM_final!Q$114</f>
        <v>4.0480105969041341E-3</v>
      </c>
      <c r="R26">
        <f>SAM_final!R26/SAM_final!R$114</f>
        <v>2.5266102283445957E-3</v>
      </c>
      <c r="S26">
        <f>SAM_final!S26/SAM_final!S$114</f>
        <v>1.5437502241148299E-4</v>
      </c>
      <c r="T26">
        <f>SAM_final!T26/SAM_final!T$114</f>
        <v>4.7660418094738408E-3</v>
      </c>
      <c r="U26">
        <f>SAM_final!U26/SAM_final!U$114</f>
        <v>4.2069603677086943E-3</v>
      </c>
      <c r="V26">
        <f>SAM_final!V26/SAM_final!V$114</f>
        <v>4.4150961339187896E-3</v>
      </c>
      <c r="W26">
        <f>SAM_final!W26/SAM_final!W$114</f>
        <v>1.026967605663642E-2</v>
      </c>
      <c r="X26">
        <f>SAM_final!X26/SAM_final!X$114</f>
        <v>1.848563419518364E-4</v>
      </c>
      <c r="Y26">
        <f>SAM_final!Y26/SAM_final!Y$114</f>
        <v>4.4935914957439042E-3</v>
      </c>
      <c r="Z26">
        <f>SAM_final!Z26/SAM_final!Z$114</f>
        <v>2.5427805504384365E-2</v>
      </c>
      <c r="AA26">
        <f>SAM_final!AA26/SAM_final!AA$114</f>
        <v>2.9072151104362512E-3</v>
      </c>
      <c r="AB26">
        <f>SAM_final!AB26/SAM_final!AB$114</f>
        <v>7.0137276962581243E-4</v>
      </c>
      <c r="AC26">
        <f>SAM_final!AC26/SAM_final!AC$114</f>
        <v>2.3447331213877266E-3</v>
      </c>
      <c r="AD26">
        <f>SAM_final!AD26/SAM_final!AD$114</f>
        <v>5.7129604332458285E-3</v>
      </c>
      <c r="AE26">
        <f>SAM_final!AE26/SAM_final!AE$114</f>
        <v>4.2128473732774719E-3</v>
      </c>
      <c r="AF26">
        <f>SAM_final!AF26/SAM_final!AF$114</f>
        <v>5.4507934313381308E-3</v>
      </c>
      <c r="AG26">
        <f>SAM_final!AG26/SAM_final!AG$114</f>
        <v>8.0896007128063857E-3</v>
      </c>
      <c r="AH26">
        <f>SAM_final!AH26/SAM_final!AH$114</f>
        <v>1.5840882827956166E-2</v>
      </c>
      <c r="AI26">
        <f>SAM_final!AI26/SAM_final!AI$114</f>
        <v>9.2578953642187718E-3</v>
      </c>
      <c r="AJ26">
        <f>SAM_final!AJ26/SAM_final!AJ$114</f>
        <v>2.5246661187025119E-3</v>
      </c>
      <c r="AK26">
        <f>SAM_final!AK26/SAM_final!AK$114</f>
        <v>4.9603736524506993E-4</v>
      </c>
      <c r="AL26">
        <f>SAM_final!AL26/SAM_final!AL$114</f>
        <v>1.1898856814083159E-4</v>
      </c>
      <c r="AM26">
        <f>SAM_final!AM26/SAM_final!AM$114</f>
        <v>2.3281342864014544E-4</v>
      </c>
      <c r="AN26">
        <f>SAM_final!AN26/SAM_final!AN$114</f>
        <v>1.0144357313782184E-3</v>
      </c>
      <c r="AO26">
        <f>SAM_final!AO26/SAM_final!AO$114</f>
        <v>5.3770250235294281E-4</v>
      </c>
      <c r="AP26">
        <f>SAM_final!AP26/SAM_final!AP$114</f>
        <v>1.2241108840236963E-3</v>
      </c>
      <c r="AQ26">
        <f>SAM_final!AQ26/SAM_final!AQ$114</f>
        <v>5.1300354236045564E-4</v>
      </c>
      <c r="AR26">
        <f>SAM_final!AR26/SAM_final!AR$114</f>
        <v>7.6079199247960244E-4</v>
      </c>
      <c r="AS26">
        <f>SAM_final!AS26/SAM_final!AS$114</f>
        <v>3.3271975524378953E-4</v>
      </c>
      <c r="AT26">
        <f>SAM_final!AT26/SAM_final!AT$114</f>
        <v>3.6032770652925055E-4</v>
      </c>
      <c r="AU26">
        <f>SAM_final!AU26/SAM_final!AU$114</f>
        <v>3.1800345016353222E-5</v>
      </c>
      <c r="AV26">
        <f>SAM_final!AV26/SAM_final!AV$114</f>
        <v>2.2698637427161918E-5</v>
      </c>
      <c r="AW26">
        <f>SAM_final!AW26/SAM_final!AW$114</f>
        <v>7.1124951193941377E-4</v>
      </c>
      <c r="AX26">
        <f>SAM_final!AX26/SAM_final!AX$114</f>
        <v>2.1739834240659512E-4</v>
      </c>
      <c r="AY26">
        <f>SAM_final!AY26/SAM_final!AY$114</f>
        <v>1.2394525683696285E-3</v>
      </c>
      <c r="AZ26">
        <f>SAM_final!AZ26/SAM_final!AZ$114</f>
        <v>1.7740625725696715E-4</v>
      </c>
      <c r="BA26">
        <f>SAM_final!BA26/SAM_final!BA$114</f>
        <v>1.2219147398975724E-3</v>
      </c>
      <c r="BB26">
        <f>SAM_final!BB26/SAM_final!BB$114</f>
        <v>4.1341234930718039E-4</v>
      </c>
      <c r="BC26">
        <f>SAM_final!BC26/SAM_final!BC$114</f>
        <v>7.2471633156708423E-5</v>
      </c>
      <c r="BD26">
        <f>SAM_final!BD26/SAM_final!BD$114</f>
        <v>9.1310840935182808E-5</v>
      </c>
      <c r="BE26">
        <f>SAM_final!BE26/SAM_final!BE$114</f>
        <v>2.1274798958910959E-3</v>
      </c>
      <c r="BF26">
        <f>SAM_final!BF26/SAM_final!BF$114</f>
        <v>1.6255368801237665E-3</v>
      </c>
      <c r="BG26">
        <f>SAM_final!BG26/SAM_final!BG$114</f>
        <v>1.5047271968262975E-4</v>
      </c>
      <c r="BH26">
        <f>SAM_final!BH26/SAM_final!BH$114</f>
        <v>1.5625538959121633E-4</v>
      </c>
      <c r="BI26">
        <f>SAM_final!BI26/SAM_final!BI$114</f>
        <v>1.9592464353399677E-5</v>
      </c>
      <c r="BJ26">
        <f>SAM_final!BJ26/SAM_final!BJ$114</f>
        <v>6.4581213318500339E-5</v>
      </c>
      <c r="BK26">
        <f>SAM_final!BK26/SAM_final!BK$114</f>
        <v>1.508461784933506E-5</v>
      </c>
      <c r="BL26">
        <f>SAM_final!BL26/SAM_final!BL$114</f>
        <v>1.2153949834557285E-4</v>
      </c>
      <c r="BM26">
        <f>SAM_final!BM26/SAM_final!BM$114</f>
        <v>1.034417301735228E-6</v>
      </c>
      <c r="BN26">
        <f>SAM_final!BN26/SAM_final!BN$114</f>
        <v>3.1526329624094292E-5</v>
      </c>
      <c r="BO26">
        <f>SAM_final!BO26/SAM_final!BO$114</f>
        <v>2.1126459953956693E-3</v>
      </c>
      <c r="BP26">
        <f>SAM_final!BP26/SAM_final!BP$114</f>
        <v>1.395751525901455E-3</v>
      </c>
      <c r="BQ26">
        <f>SAM_final!BQ26/SAM_final!BQ$114</f>
        <v>7.0476973376871522E-4</v>
      </c>
      <c r="BR26">
        <f>SAM_final!BR26/SAM_final!BR$114</f>
        <v>3.7336599476969675E-5</v>
      </c>
      <c r="BS26">
        <f>SAM_final!BS26/SAM_final!BS$114</f>
        <v>5.480558716538024E-4</v>
      </c>
      <c r="BT26">
        <f>SAM_final!BT26/SAM_final!BT$114</f>
        <v>1.0107599611061597E-3</v>
      </c>
      <c r="BU26">
        <f>SAM_final!BU26/SAM_final!BU$114</f>
        <v>5.6295873569767109E-4</v>
      </c>
      <c r="BV26">
        <f>SAM_final!BV26/SAM_final!BV$114</f>
        <v>1.6853679335053274E-3</v>
      </c>
      <c r="BW26">
        <f>SAM_final!BW26/SAM_final!BW$114</f>
        <v>9.2582354745591067E-4</v>
      </c>
      <c r="BX26">
        <f>SAM_final!BX26/SAM_final!BX$114</f>
        <v>1.5663669393051398E-3</v>
      </c>
      <c r="BY26">
        <f>SAM_final!BY26/SAM_final!BY$114</f>
        <v>1.2205748270389621E-3</v>
      </c>
      <c r="BZ26">
        <f>SAM_final!BZ26/SAM_final!BZ$114</f>
        <v>3.4736578141979082E-5</v>
      </c>
      <c r="CA26">
        <f>SAM_final!CA26/SAM_final!CA$114</f>
        <v>1.238618990535186E-4</v>
      </c>
      <c r="CB26">
        <f>SAM_final!CB26/SAM_final!CB$114</f>
        <v>3.7212218873223921E-4</v>
      </c>
      <c r="CC26">
        <f>SAM_final!CC26/SAM_final!CC$114</f>
        <v>1.889556661062831E-4</v>
      </c>
      <c r="CD26">
        <f>SAM_final!CD26/SAM_final!CD$114</f>
        <v>2.1997826247346064E-3</v>
      </c>
      <c r="CE26">
        <f>SAM_final!CE26/SAM_final!CE$114</f>
        <v>3.074307570347322E-3</v>
      </c>
      <c r="CF26">
        <f>SAM_final!CF26/SAM_final!CF$114</f>
        <v>1.0206890594217596E-3</v>
      </c>
      <c r="CG26">
        <f>SAM_final!CG26/SAM_final!CG$114</f>
        <v>5.5821145010907162E-4</v>
      </c>
      <c r="CH26">
        <f>SAM_final!CH26/SAM_final!CH$114</f>
        <v>0</v>
      </c>
      <c r="CI26">
        <f>SAM_final!CI26/SAM_final!CI$114</f>
        <v>3.8206103186935367E-3</v>
      </c>
      <c r="CJ26">
        <f>SAM_final!CJ26/SAM_final!CJ$114</f>
        <v>0</v>
      </c>
      <c r="CK26">
        <f>SAM_final!CK26/SAM_final!CK$114</f>
        <v>0</v>
      </c>
      <c r="CL26">
        <f>SAM_final!CL26/SAM_final!CL$114</f>
        <v>0</v>
      </c>
      <c r="CM26">
        <f>SAM_final!CO26/SAM_final!CO$114</f>
        <v>8.5176368748294032E-4</v>
      </c>
      <c r="CN26">
        <f>SAM_final!CP26/SAM_final!CP$114</f>
        <v>7.9539582562065134E-4</v>
      </c>
      <c r="CO26">
        <f>SAM_final!CQ26/SAM_final!CQ$114</f>
        <v>1.0066673762197337E-3</v>
      </c>
      <c r="CP26">
        <f>SAM_final!CR26/SAM_final!CR$114</f>
        <v>9.2563994406487924E-4</v>
      </c>
      <c r="CQ26">
        <f>SAM_final!CS26/SAM_final!CS$114</f>
        <v>8.449870189478929E-4</v>
      </c>
      <c r="CR26">
        <f>SAM_final!CT26/SAM_final!CT$114</f>
        <v>7.5015873287437762E-4</v>
      </c>
      <c r="CS26">
        <f>SAM_final!CU26/SAM_final!CU$114</f>
        <v>5.8488577749991205E-4</v>
      </c>
      <c r="CT26">
        <f>SAM_final!CV26/SAM_final!CV$114</f>
        <v>5.0254863261283897E-4</v>
      </c>
      <c r="CU26">
        <f>SAM_final!CW26/SAM_final!CW$114</f>
        <v>3.0342205638782797E-4</v>
      </c>
    </row>
    <row r="27" spans="1:99">
      <c r="A27" t="s">
        <v>26</v>
      </c>
      <c r="B27">
        <f>SAM_final!B27/SAM_final!B$114</f>
        <v>3.0966144379881039E-4</v>
      </c>
      <c r="C27">
        <f>SAM_final!C27/SAM_final!C$114</f>
        <v>0</v>
      </c>
      <c r="D27">
        <f>SAM_final!D27/SAM_final!D$114</f>
        <v>1.2653502738271366E-5</v>
      </c>
      <c r="E27">
        <f>SAM_final!E27/SAM_final!E$114</f>
        <v>5.7817408839952157E-6</v>
      </c>
      <c r="F27">
        <f>SAM_final!F27/SAM_final!F$114</f>
        <v>9.3327310735244921E-6</v>
      </c>
      <c r="G27">
        <f>SAM_final!G27/SAM_final!G$114</f>
        <v>1.2890168255213999E-8</v>
      </c>
      <c r="H27">
        <f>SAM_final!H27/SAM_final!H$114</f>
        <v>3.2352848085713166E-5</v>
      </c>
      <c r="I27">
        <f>SAM_final!I27/SAM_final!I$114</f>
        <v>7.0898850213025501E-9</v>
      </c>
      <c r="J27">
        <f>SAM_final!J27/SAM_final!J$114</f>
        <v>1.7509223774224447E-3</v>
      </c>
      <c r="K27">
        <f>SAM_final!K27/SAM_final!K$114</f>
        <v>2.5782557272396767E-3</v>
      </c>
      <c r="L27">
        <f>SAM_final!L27/SAM_final!L$114</f>
        <v>3.1381391870981155E-3</v>
      </c>
      <c r="M27">
        <f>SAM_final!M27/SAM_final!M$114</f>
        <v>8.5629839374041386E-5</v>
      </c>
      <c r="N27">
        <f>SAM_final!N27/SAM_final!N$114</f>
        <v>2.4195046720009151E-2</v>
      </c>
      <c r="O27">
        <f>SAM_final!O27/SAM_final!O$114</f>
        <v>7.5274897609776048E-4</v>
      </c>
      <c r="P27">
        <f>SAM_final!P27/SAM_final!P$114</f>
        <v>1.4197078083272786E-2</v>
      </c>
      <c r="Q27">
        <f>SAM_final!Q27/SAM_final!Q$114</f>
        <v>8.6580988042129952E-5</v>
      </c>
      <c r="R27">
        <f>SAM_final!R27/SAM_final!R$114</f>
        <v>7.1583076376107186E-6</v>
      </c>
      <c r="S27">
        <f>SAM_final!S27/SAM_final!S$114</f>
        <v>3.4424102866568085E-7</v>
      </c>
      <c r="T27">
        <f>SAM_final!T27/SAM_final!T$114</f>
        <v>3.2278927403044846E-6</v>
      </c>
      <c r="U27">
        <f>SAM_final!U27/SAM_final!U$114</f>
        <v>3.893563108886282E-3</v>
      </c>
      <c r="V27">
        <f>SAM_final!V27/SAM_final!V$114</f>
        <v>4.4667992642029346E-4</v>
      </c>
      <c r="W27">
        <f>SAM_final!W27/SAM_final!W$114</f>
        <v>1.3806270808649115E-5</v>
      </c>
      <c r="X27">
        <f>SAM_final!X27/SAM_final!X$114</f>
        <v>6.9435269411628493E-4</v>
      </c>
      <c r="Y27">
        <f>SAM_final!Y27/SAM_final!Y$114</f>
        <v>9.5278943428665742E-4</v>
      </c>
      <c r="Z27">
        <f>SAM_final!Z27/SAM_final!Z$114</f>
        <v>3.0219722063151962E-3</v>
      </c>
      <c r="AA27">
        <f>SAM_final!AA27/SAM_final!AA$114</f>
        <v>7.569426476033006E-2</v>
      </c>
      <c r="AB27">
        <f>SAM_final!AB27/SAM_final!AB$114</f>
        <v>4.0667074125359378E-3</v>
      </c>
      <c r="AC27">
        <f>SAM_final!AC27/SAM_final!AC$114</f>
        <v>1.5320296493633052E-3</v>
      </c>
      <c r="AD27">
        <f>SAM_final!AD27/SAM_final!AD$114</f>
        <v>1.600214623952968E-3</v>
      </c>
      <c r="AE27">
        <f>SAM_final!AE27/SAM_final!AE$114</f>
        <v>9.148608686588228E-4</v>
      </c>
      <c r="AF27">
        <f>SAM_final!AF27/SAM_final!AF$114</f>
        <v>4.9624731006324453E-3</v>
      </c>
      <c r="AG27">
        <f>SAM_final!AG27/SAM_final!AG$114</f>
        <v>3.8296281414942307E-3</v>
      </c>
      <c r="AH27">
        <f>SAM_final!AH27/SAM_final!AH$114</f>
        <v>1.8937787112566979E-3</v>
      </c>
      <c r="AI27">
        <f>SAM_final!AI27/SAM_final!AI$114</f>
        <v>1.9423052719793011E-3</v>
      </c>
      <c r="AJ27">
        <f>SAM_final!AJ27/SAM_final!AJ$114</f>
        <v>1.8862168181601946E-5</v>
      </c>
      <c r="AK27">
        <f>SAM_final!AK27/SAM_final!AK$114</f>
        <v>1.9720221393804531E-4</v>
      </c>
      <c r="AL27">
        <f>SAM_final!AL27/SAM_final!AL$114</f>
        <v>4.507625689895459E-5</v>
      </c>
      <c r="AM27">
        <f>SAM_final!AM27/SAM_final!AM$114</f>
        <v>2.103045124859031E-5</v>
      </c>
      <c r="AN27">
        <f>SAM_final!AN27/SAM_final!AN$114</f>
        <v>6.4003114421860269E-5</v>
      </c>
      <c r="AO27">
        <f>SAM_final!AO27/SAM_final!AO$114</f>
        <v>5.5282825543007629E-6</v>
      </c>
      <c r="AP27">
        <f>SAM_final!AP27/SAM_final!AP$114</f>
        <v>1.0131944917969757E-5</v>
      </c>
      <c r="AQ27">
        <f>SAM_final!AQ27/SAM_final!AQ$114</f>
        <v>1.4848441932281017E-4</v>
      </c>
      <c r="AR27">
        <f>SAM_final!AR27/SAM_final!AR$114</f>
        <v>2.8680546006963024E-4</v>
      </c>
      <c r="AS27">
        <f>SAM_final!AS27/SAM_final!AS$114</f>
        <v>5.5761718035581223E-6</v>
      </c>
      <c r="AT27">
        <f>SAM_final!AT27/SAM_final!AT$114</f>
        <v>4.5951719738300486E-6</v>
      </c>
      <c r="AU27">
        <f>SAM_final!AU27/SAM_final!AU$114</f>
        <v>1.4430016627330644E-4</v>
      </c>
      <c r="AV27">
        <f>SAM_final!AV27/SAM_final!AV$114</f>
        <v>8.2038430174901617E-6</v>
      </c>
      <c r="AW27">
        <f>SAM_final!AW27/SAM_final!AW$114</f>
        <v>2.1089129798818645E-4</v>
      </c>
      <c r="AX27">
        <f>SAM_final!AX27/SAM_final!AX$114</f>
        <v>1.8000749715312731E-6</v>
      </c>
      <c r="AY27">
        <f>SAM_final!AY27/SAM_final!AY$114</f>
        <v>1.32756768592642E-5</v>
      </c>
      <c r="AZ27">
        <f>SAM_final!AZ27/SAM_final!AZ$114</f>
        <v>1.0603048261409527E-5</v>
      </c>
      <c r="BA27">
        <f>SAM_final!BA27/SAM_final!BA$114</f>
        <v>1.6728760896823321E-5</v>
      </c>
      <c r="BB27">
        <f>SAM_final!BB27/SAM_final!BB$114</f>
        <v>9.4624715497883049E-5</v>
      </c>
      <c r="BC27">
        <f>SAM_final!BC27/SAM_final!BC$114</f>
        <v>2.0298852812715889E-6</v>
      </c>
      <c r="BD27">
        <f>SAM_final!BD27/SAM_final!BD$114</f>
        <v>2.680134042851202E-6</v>
      </c>
      <c r="BE27">
        <f>SAM_final!BE27/SAM_final!BE$114</f>
        <v>5.1331980961188744E-4</v>
      </c>
      <c r="BF27">
        <f>SAM_final!BF27/SAM_final!BF$114</f>
        <v>2.0955339020873038E-3</v>
      </c>
      <c r="BG27">
        <f>SAM_final!BG27/SAM_final!BG$114</f>
        <v>1.0614899231210543E-3</v>
      </c>
      <c r="BH27">
        <f>SAM_final!BH27/SAM_final!BH$114</f>
        <v>1.0684846673420711E-5</v>
      </c>
      <c r="BI27">
        <f>SAM_final!BI27/SAM_final!BI$114</f>
        <v>1.7775893706455234E-5</v>
      </c>
      <c r="BJ27">
        <f>SAM_final!BJ27/SAM_final!BJ$114</f>
        <v>2.300249487876011E-5</v>
      </c>
      <c r="BK27">
        <f>SAM_final!BK27/SAM_final!BK$114</f>
        <v>1.1141197154283905E-5</v>
      </c>
      <c r="BL27">
        <f>SAM_final!BL27/SAM_final!BL$114</f>
        <v>1.017331751371091E-5</v>
      </c>
      <c r="BM27">
        <f>SAM_final!BM27/SAM_final!BM$114</f>
        <v>1.9293571645640963E-7</v>
      </c>
      <c r="BN27">
        <f>SAM_final!BN27/SAM_final!BN$114</f>
        <v>5.1975283019426474E-5</v>
      </c>
      <c r="BO27">
        <f>SAM_final!BO27/SAM_final!BO$114</f>
        <v>1.9278584205822016E-3</v>
      </c>
      <c r="BP27">
        <f>SAM_final!BP27/SAM_final!BP$114</f>
        <v>1.6659390289985203E-4</v>
      </c>
      <c r="BQ27">
        <f>SAM_final!BQ27/SAM_final!BQ$114</f>
        <v>5.9829709630482796E-4</v>
      </c>
      <c r="BR27">
        <f>SAM_final!BR27/SAM_final!BR$114</f>
        <v>2.5571396471533063E-5</v>
      </c>
      <c r="BS27">
        <f>SAM_final!BS27/SAM_final!BS$114</f>
        <v>4.8528434628472496E-4</v>
      </c>
      <c r="BT27">
        <f>SAM_final!BT27/SAM_final!BT$114</f>
        <v>9.039765273416658E-4</v>
      </c>
      <c r="BU27">
        <f>SAM_final!BU27/SAM_final!BU$114</f>
        <v>1.4877868051361797E-4</v>
      </c>
      <c r="BV27">
        <f>SAM_final!BV27/SAM_final!BV$114</f>
        <v>5.3610050502580196E-4</v>
      </c>
      <c r="BW27">
        <f>SAM_final!BW27/SAM_final!BW$114</f>
        <v>8.5600338416863824E-4</v>
      </c>
      <c r="BX27">
        <f>SAM_final!BX27/SAM_final!BX$114</f>
        <v>2.1941017743127157E-4</v>
      </c>
      <c r="BY27">
        <f>SAM_final!BY27/SAM_final!BY$114</f>
        <v>5.3357222045020362E-4</v>
      </c>
      <c r="BZ27">
        <f>SAM_final!BZ27/SAM_final!BZ$114</f>
        <v>2.9492490146511081E-5</v>
      </c>
      <c r="CA27">
        <f>SAM_final!CA27/SAM_final!CA$114</f>
        <v>6.3503933286683468E-7</v>
      </c>
      <c r="CB27">
        <f>SAM_final!CB27/SAM_final!CB$114</f>
        <v>3.9262543708730089E-4</v>
      </c>
      <c r="CC27">
        <f>SAM_final!CC27/SAM_final!CC$114</f>
        <v>1.5585829160043082E-4</v>
      </c>
      <c r="CD27">
        <f>SAM_final!CD27/SAM_final!CD$114</f>
        <v>9.1829817034552058E-4</v>
      </c>
      <c r="CE27">
        <f>SAM_final!CE27/SAM_final!CE$114</f>
        <v>6.3366131967106738E-4</v>
      </c>
      <c r="CF27">
        <f>SAM_final!CF27/SAM_final!CF$114</f>
        <v>6.9287271937504876E-4</v>
      </c>
      <c r="CG27">
        <f>SAM_final!CG27/SAM_final!CG$114</f>
        <v>4.7644146500458722E-4</v>
      </c>
      <c r="CH27">
        <f>SAM_final!CH27/SAM_final!CH$114</f>
        <v>0</v>
      </c>
      <c r="CI27">
        <f>SAM_final!CI27/SAM_final!CI$114</f>
        <v>5.620776680565695E-3</v>
      </c>
      <c r="CJ27">
        <f>SAM_final!CJ27/SAM_final!CJ$114</f>
        <v>0</v>
      </c>
      <c r="CK27">
        <f>SAM_final!CK27/SAM_final!CK$114</f>
        <v>0</v>
      </c>
      <c r="CL27">
        <f>SAM_final!CL27/SAM_final!CL$114</f>
        <v>0</v>
      </c>
      <c r="CM27">
        <f>SAM_final!CO27/SAM_final!CO$114</f>
        <v>6.6103349927553433E-4</v>
      </c>
      <c r="CN27">
        <f>SAM_final!CP27/SAM_final!CP$114</f>
        <v>4.0743981722901303E-4</v>
      </c>
      <c r="CO27">
        <f>SAM_final!CQ27/SAM_final!CQ$114</f>
        <v>5.577149058198093E-4</v>
      </c>
      <c r="CP27">
        <f>SAM_final!CR27/SAM_final!CR$114</f>
        <v>7.0808083733105913E-4</v>
      </c>
      <c r="CQ27">
        <f>SAM_final!CS27/SAM_final!CS$114</f>
        <v>4.6230965085725334E-4</v>
      </c>
      <c r="CR27">
        <f>SAM_final!CT27/SAM_final!CT$114</f>
        <v>4.8197433264845254E-4</v>
      </c>
      <c r="CS27">
        <f>SAM_final!CU27/SAM_final!CU$114</f>
        <v>3.040998403058535E-4</v>
      </c>
      <c r="CT27">
        <f>SAM_final!CV27/SAM_final!CV$114</f>
        <v>2.8398007966452219E-4</v>
      </c>
      <c r="CU27">
        <f>SAM_final!CW27/SAM_final!CW$114</f>
        <v>1.7308098429591432E-4</v>
      </c>
    </row>
    <row r="28" spans="1:99">
      <c r="A28" t="s">
        <v>27</v>
      </c>
      <c r="B28">
        <f>SAM_final!B28/SAM_final!B$114</f>
        <v>3.2614870787432975E-5</v>
      </c>
      <c r="C28">
        <f>SAM_final!C28/SAM_final!C$114</f>
        <v>0</v>
      </c>
      <c r="D28">
        <f>SAM_final!D28/SAM_final!D$114</f>
        <v>2.7114324313224854E-5</v>
      </c>
      <c r="E28">
        <f>SAM_final!E28/SAM_final!E$114</f>
        <v>1.625513522943955E-5</v>
      </c>
      <c r="F28">
        <f>SAM_final!F28/SAM_final!F$114</f>
        <v>4.7217724352977426E-5</v>
      </c>
      <c r="G28">
        <f>SAM_final!G28/SAM_final!G$114</f>
        <v>1.698632763459834E-7</v>
      </c>
      <c r="H28">
        <f>SAM_final!H28/SAM_final!H$114</f>
        <v>1.1012233270386033E-6</v>
      </c>
      <c r="I28">
        <f>SAM_final!I28/SAM_final!I$114</f>
        <v>1.665307267292102E-8</v>
      </c>
      <c r="J28">
        <f>SAM_final!J28/SAM_final!J$114</f>
        <v>2.5674619241671994E-3</v>
      </c>
      <c r="K28">
        <f>SAM_final!K28/SAM_final!K$114</f>
        <v>1.4096888470953076E-3</v>
      </c>
      <c r="L28">
        <f>SAM_final!L28/SAM_final!L$114</f>
        <v>5.7161282297209042E-4</v>
      </c>
      <c r="M28">
        <f>SAM_final!M28/SAM_final!M$114</f>
        <v>4.8334444293428953E-6</v>
      </c>
      <c r="N28">
        <f>SAM_final!N28/SAM_final!N$114</f>
        <v>5.1023733687249222E-4</v>
      </c>
      <c r="O28">
        <f>SAM_final!O28/SAM_final!O$114</f>
        <v>1.0250237033922417E-4</v>
      </c>
      <c r="P28">
        <f>SAM_final!P28/SAM_final!P$114</f>
        <v>1.1307965344945253E-3</v>
      </c>
      <c r="Q28">
        <f>SAM_final!Q28/SAM_final!Q$114</f>
        <v>1.3098082128768315E-5</v>
      </c>
      <c r="R28">
        <f>SAM_final!R28/SAM_final!R$114</f>
        <v>6.3747118035670182E-4</v>
      </c>
      <c r="S28">
        <f>SAM_final!S28/SAM_final!S$114</f>
        <v>1.1091088419059505E-6</v>
      </c>
      <c r="T28">
        <f>SAM_final!T28/SAM_final!T$114</f>
        <v>4.1917718746797504E-6</v>
      </c>
      <c r="U28">
        <f>SAM_final!U28/SAM_final!U$114</f>
        <v>5.7148032993550315E-4</v>
      </c>
      <c r="V28">
        <f>SAM_final!V28/SAM_final!V$114</f>
        <v>8.9643914245590684E-4</v>
      </c>
      <c r="W28">
        <f>SAM_final!W28/SAM_final!W$114</f>
        <v>2.8545864300679073E-5</v>
      </c>
      <c r="X28">
        <f>SAM_final!X28/SAM_final!X$114</f>
        <v>1.8323050840584042E-5</v>
      </c>
      <c r="Y28">
        <f>SAM_final!Y28/SAM_final!Y$114</f>
        <v>2.3741616974553239E-5</v>
      </c>
      <c r="Z28">
        <f>SAM_final!Z28/SAM_final!Z$114</f>
        <v>9.4251151417086337E-4</v>
      </c>
      <c r="AA28">
        <f>SAM_final!AA28/SAM_final!AA$114</f>
        <v>1.8198883312938855E-3</v>
      </c>
      <c r="AB28">
        <f>SAM_final!AB28/SAM_final!AB$114</f>
        <v>5.377947504822319E-2</v>
      </c>
      <c r="AC28">
        <f>SAM_final!AC28/SAM_final!AC$114</f>
        <v>4.2394930437806254E-2</v>
      </c>
      <c r="AD28">
        <f>SAM_final!AD28/SAM_final!AD$114</f>
        <v>1.3586040576305799E-2</v>
      </c>
      <c r="AE28">
        <f>SAM_final!AE28/SAM_final!AE$114</f>
        <v>3.3818239906452715E-3</v>
      </c>
      <c r="AF28">
        <f>SAM_final!AF28/SAM_final!AF$114</f>
        <v>2.6585086376003871E-2</v>
      </c>
      <c r="AG28">
        <f>SAM_final!AG28/SAM_final!AG$114</f>
        <v>5.6279918538252567E-3</v>
      </c>
      <c r="AH28">
        <f>SAM_final!AH28/SAM_final!AH$114</f>
        <v>7.8533090511097338E-3</v>
      </c>
      <c r="AI28">
        <f>SAM_final!AI28/SAM_final!AI$114</f>
        <v>4.858066097226805E-3</v>
      </c>
      <c r="AJ28">
        <f>SAM_final!AJ28/SAM_final!AJ$114</f>
        <v>3.8823503231804356E-5</v>
      </c>
      <c r="AK28">
        <f>SAM_final!AK28/SAM_final!AK$114</f>
        <v>1.7708282415928148E-6</v>
      </c>
      <c r="AL28">
        <f>SAM_final!AL28/SAM_final!AL$114</f>
        <v>7.4514016288819395E-7</v>
      </c>
      <c r="AM28">
        <f>SAM_final!AM28/SAM_final!AM$114</f>
        <v>6.9670022837995496E-7</v>
      </c>
      <c r="AN28">
        <f>SAM_final!AN28/SAM_final!AN$114</f>
        <v>1.3046591826528878E-6</v>
      </c>
      <c r="AO28">
        <f>SAM_final!AO28/SAM_final!AO$114</f>
        <v>6.5167022229923146E-7</v>
      </c>
      <c r="AP28">
        <f>SAM_final!AP28/SAM_final!AP$114</f>
        <v>1.5997950494320459E-6</v>
      </c>
      <c r="AQ28">
        <f>SAM_final!AQ28/SAM_final!AQ$114</f>
        <v>5.2486095133603949E-6</v>
      </c>
      <c r="AR28">
        <f>SAM_final!AR28/SAM_final!AR$114</f>
        <v>5.1002116049551906E-6</v>
      </c>
      <c r="AS28">
        <f>SAM_final!AS28/SAM_final!AS$114</f>
        <v>1.4192000623207192E-6</v>
      </c>
      <c r="AT28">
        <f>SAM_final!AT28/SAM_final!AT$114</f>
        <v>6.8217730248183863E-5</v>
      </c>
      <c r="AU28">
        <f>SAM_final!AU28/SAM_final!AU$114</f>
        <v>1.8069176819444227E-3</v>
      </c>
      <c r="AV28">
        <f>SAM_final!AV28/SAM_final!AV$114</f>
        <v>8.8867946301933259E-5</v>
      </c>
      <c r="AW28">
        <f>SAM_final!AW28/SAM_final!AW$114</f>
        <v>3.6795642525999009E-5</v>
      </c>
      <c r="AX28">
        <f>SAM_final!AX28/SAM_final!AX$114</f>
        <v>1.4620271910318081E-5</v>
      </c>
      <c r="AY28">
        <f>SAM_final!AY28/SAM_final!AY$114</f>
        <v>1.1026958080797626E-4</v>
      </c>
      <c r="AZ28">
        <f>SAM_final!AZ28/SAM_final!AZ$114</f>
        <v>1.2052924784708119E-4</v>
      </c>
      <c r="BA28">
        <f>SAM_final!BA28/SAM_final!BA$114</f>
        <v>7.5857672330661638E-6</v>
      </c>
      <c r="BB28">
        <f>SAM_final!BB28/SAM_final!BB$114</f>
        <v>1.4659542880726895E-5</v>
      </c>
      <c r="BC28">
        <f>SAM_final!BC28/SAM_final!BC$114</f>
        <v>2.121875178758185E-6</v>
      </c>
      <c r="BD28">
        <f>SAM_final!BD28/SAM_final!BD$114</f>
        <v>4.9170438053263559E-6</v>
      </c>
      <c r="BE28">
        <f>SAM_final!BE28/SAM_final!BE$114</f>
        <v>3.6407279783018489E-5</v>
      </c>
      <c r="BF28">
        <f>SAM_final!BF28/SAM_final!BF$114</f>
        <v>9.6096927196595837E-5</v>
      </c>
      <c r="BG28">
        <f>SAM_final!BG28/SAM_final!BG$114</f>
        <v>5.0339923201841709E-5</v>
      </c>
      <c r="BH28">
        <f>SAM_final!BH28/SAM_final!BH$114</f>
        <v>1.1443517743223703E-4</v>
      </c>
      <c r="BI28">
        <f>SAM_final!BI28/SAM_final!BI$114</f>
        <v>4.8783908539728202E-6</v>
      </c>
      <c r="BJ28">
        <f>SAM_final!BJ28/SAM_final!BJ$114</f>
        <v>1.093448142130961E-5</v>
      </c>
      <c r="BK28">
        <f>SAM_final!BK28/SAM_final!BK$114</f>
        <v>2.6691355489315348E-6</v>
      </c>
      <c r="BL28">
        <f>SAM_final!BL28/SAM_final!BL$114</f>
        <v>2.7018133085237546E-7</v>
      </c>
      <c r="BM28">
        <f>SAM_final!BM28/SAM_final!BM$114</f>
        <v>2.5904806191662917E-6</v>
      </c>
      <c r="BN28">
        <f>SAM_final!BN28/SAM_final!BN$114</f>
        <v>1.4011326562650132E-4</v>
      </c>
      <c r="BO28">
        <f>SAM_final!BO28/SAM_final!BO$114</f>
        <v>9.7832833510401156E-5</v>
      </c>
      <c r="BP28">
        <f>SAM_final!BP28/SAM_final!BP$114</f>
        <v>1.9939658095030586E-6</v>
      </c>
      <c r="BQ28">
        <f>SAM_final!BQ28/SAM_final!BQ$114</f>
        <v>5.6452383722930005E-5</v>
      </c>
      <c r="BR28">
        <f>SAM_final!BR28/SAM_final!BR$114</f>
        <v>9.3919161899128686E-6</v>
      </c>
      <c r="BS28">
        <f>SAM_final!BS28/SAM_final!BS$114</f>
        <v>1.0986046251461167E-4</v>
      </c>
      <c r="BT28">
        <f>SAM_final!BT28/SAM_final!BT$114</f>
        <v>4.6954348867798908E-4</v>
      </c>
      <c r="BU28">
        <f>SAM_final!BU28/SAM_final!BU$114</f>
        <v>1.3215683569900904E-4</v>
      </c>
      <c r="BV28">
        <f>SAM_final!BV28/SAM_final!BV$114</f>
        <v>4.3551311208665355E-5</v>
      </c>
      <c r="BW28">
        <f>SAM_final!BW28/SAM_final!BW$114</f>
        <v>5.646982699623043E-6</v>
      </c>
      <c r="BX28">
        <f>SAM_final!BX28/SAM_final!BX$114</f>
        <v>1.1432913409902385E-5</v>
      </c>
      <c r="BY28">
        <f>SAM_final!BY28/SAM_final!BY$114</f>
        <v>1.1720090796594901E-4</v>
      </c>
      <c r="BZ28">
        <f>SAM_final!BZ28/SAM_final!BZ$114</f>
        <v>1.9886688290679652E-5</v>
      </c>
      <c r="CA28">
        <f>SAM_final!CA28/SAM_final!CA$114</f>
        <v>1.9259277246016643E-6</v>
      </c>
      <c r="CB28">
        <f>SAM_final!CB28/SAM_final!CB$114</f>
        <v>3.0739490500597815E-4</v>
      </c>
      <c r="CC28">
        <f>SAM_final!CC28/SAM_final!CC$114</f>
        <v>2.6429697105050446E-5</v>
      </c>
      <c r="CD28">
        <f>SAM_final!CD28/SAM_final!CD$114</f>
        <v>2.2539512376998125E-5</v>
      </c>
      <c r="CE28">
        <f>SAM_final!CE28/SAM_final!CE$114</f>
        <v>3.835800908448507E-4</v>
      </c>
      <c r="CF28">
        <f>SAM_final!CF28/SAM_final!CF$114</f>
        <v>8.961049700622634E-5</v>
      </c>
      <c r="CG28">
        <f>SAM_final!CG28/SAM_final!CG$114</f>
        <v>3.9049963545566792E-5</v>
      </c>
      <c r="CH28">
        <f>SAM_final!CH28/SAM_final!CH$114</f>
        <v>0</v>
      </c>
      <c r="CI28">
        <f>SAM_final!CI28/SAM_final!CI$114</f>
        <v>3.0590236160080831E-4</v>
      </c>
      <c r="CJ28">
        <f>SAM_final!CJ28/SAM_final!CJ$114</f>
        <v>0</v>
      </c>
      <c r="CK28">
        <f>SAM_final!CK28/SAM_final!CK$114</f>
        <v>0</v>
      </c>
      <c r="CL28">
        <f>SAM_final!CL28/SAM_final!CL$114</f>
        <v>0</v>
      </c>
      <c r="CM28">
        <f>SAM_final!CO28/SAM_final!CO$114</f>
        <v>2.3082238417873345E-5</v>
      </c>
      <c r="CN28">
        <f>SAM_final!CP28/SAM_final!CP$114</f>
        <v>2.2014468865135061E-5</v>
      </c>
      <c r="CO28">
        <f>SAM_final!CQ28/SAM_final!CQ$114</f>
        <v>2.5389259625751846E-5</v>
      </c>
      <c r="CP28">
        <f>SAM_final!CR28/SAM_final!CR$114</f>
        <v>2.5840107996313938E-5</v>
      </c>
      <c r="CQ28">
        <f>SAM_final!CS28/SAM_final!CS$114</f>
        <v>2.3248508879669921E-5</v>
      </c>
      <c r="CR28">
        <f>SAM_final!CT28/SAM_final!CT$114</f>
        <v>1.9046442455302441E-5</v>
      </c>
      <c r="CS28">
        <f>SAM_final!CU28/SAM_final!CU$114</f>
        <v>1.6203837947552902E-5</v>
      </c>
      <c r="CT28">
        <f>SAM_final!CV28/SAM_final!CV$114</f>
        <v>1.4449300566640114E-5</v>
      </c>
      <c r="CU28">
        <f>SAM_final!CW28/SAM_final!CW$114</f>
        <v>8.7643555106144784E-6</v>
      </c>
    </row>
    <row r="29" spans="1:99">
      <c r="A29" t="s">
        <v>28</v>
      </c>
      <c r="B29">
        <f>SAM_final!B29/SAM_final!B$114</f>
        <v>3.6892347953852798E-4</v>
      </c>
      <c r="C29">
        <f>SAM_final!C29/SAM_final!C$114</f>
        <v>0</v>
      </c>
      <c r="D29">
        <f>SAM_final!D29/SAM_final!D$114</f>
        <v>7.5040798904834911E-4</v>
      </c>
      <c r="E29">
        <f>SAM_final!E29/SAM_final!E$114</f>
        <v>3.6455515989558226E-4</v>
      </c>
      <c r="F29">
        <f>SAM_final!F29/SAM_final!F$114</f>
        <v>3.0876789443184545E-3</v>
      </c>
      <c r="G29">
        <f>SAM_final!G29/SAM_final!G$114</f>
        <v>1.9200919908259049E-7</v>
      </c>
      <c r="H29">
        <f>SAM_final!H29/SAM_final!H$114</f>
        <v>1.6002318098363029E-4</v>
      </c>
      <c r="I29">
        <f>SAM_final!I29/SAM_final!I$114</f>
        <v>6.8500605566606515E-7</v>
      </c>
      <c r="J29">
        <f>SAM_final!J29/SAM_final!J$114</f>
        <v>9.0385223388132537E-3</v>
      </c>
      <c r="K29">
        <f>SAM_final!K29/SAM_final!K$114</f>
        <v>2.2776527058796562E-3</v>
      </c>
      <c r="L29">
        <f>SAM_final!L29/SAM_final!L$114</f>
        <v>2.6891030495343428E-3</v>
      </c>
      <c r="M29">
        <f>SAM_final!M29/SAM_final!M$114</f>
        <v>9.6793178323514297E-4</v>
      </c>
      <c r="N29">
        <f>SAM_final!N29/SAM_final!N$114</f>
        <v>2.1759796603309216E-2</v>
      </c>
      <c r="O29">
        <f>SAM_final!O29/SAM_final!O$114</f>
        <v>6.1361824481164576E-3</v>
      </c>
      <c r="P29">
        <f>SAM_final!P29/SAM_final!P$114</f>
        <v>1.5778332650446942E-2</v>
      </c>
      <c r="Q29">
        <f>SAM_final!Q29/SAM_final!Q$114</f>
        <v>4.2525029511369218E-3</v>
      </c>
      <c r="R29">
        <f>SAM_final!R29/SAM_final!R$114</f>
        <v>4.5756150852682064E-3</v>
      </c>
      <c r="S29">
        <f>SAM_final!S29/SAM_final!S$114</f>
        <v>3.3242596117359185E-4</v>
      </c>
      <c r="T29">
        <f>SAM_final!T29/SAM_final!T$114</f>
        <v>1.7194761186428366E-3</v>
      </c>
      <c r="U29">
        <f>SAM_final!U29/SAM_final!U$114</f>
        <v>1.1452946048223583E-2</v>
      </c>
      <c r="V29">
        <f>SAM_final!V29/SAM_final!V$114</f>
        <v>1.1248586612952659E-2</v>
      </c>
      <c r="W29">
        <f>SAM_final!W29/SAM_final!W$114</f>
        <v>4.2114643473385076E-3</v>
      </c>
      <c r="X29">
        <f>SAM_final!X29/SAM_final!X$114</f>
        <v>7.3105496237513561E-4</v>
      </c>
      <c r="Y29">
        <f>SAM_final!Y29/SAM_final!Y$114</f>
        <v>3.5918068038934613E-3</v>
      </c>
      <c r="Z29">
        <f>SAM_final!Z29/SAM_final!Z$114</f>
        <v>1.1558744338096479E-2</v>
      </c>
      <c r="AA29">
        <f>SAM_final!AA29/SAM_final!AA$114</f>
        <v>6.2220022367287199E-3</v>
      </c>
      <c r="AB29">
        <f>SAM_final!AB29/SAM_final!AB$114</f>
        <v>1.0638303267787703E-2</v>
      </c>
      <c r="AC29">
        <f>SAM_final!AC29/SAM_final!AC$114</f>
        <v>4.3476264278329645E-2</v>
      </c>
      <c r="AD29">
        <f>SAM_final!AD29/SAM_final!AD$114</f>
        <v>2.4193002897352569E-2</v>
      </c>
      <c r="AE29">
        <f>SAM_final!AE29/SAM_final!AE$114</f>
        <v>1.2391480766626901E-2</v>
      </c>
      <c r="AF29">
        <f>SAM_final!AF29/SAM_final!AF$114</f>
        <v>3.2633036489182594E-2</v>
      </c>
      <c r="AG29">
        <f>SAM_final!AG29/SAM_final!AG$114</f>
        <v>1.3510795170151392E-2</v>
      </c>
      <c r="AH29">
        <f>SAM_final!AH29/SAM_final!AH$114</f>
        <v>2.2989696213478357E-2</v>
      </c>
      <c r="AI29">
        <f>SAM_final!AI29/SAM_final!AI$114</f>
        <v>1.132772374439717E-2</v>
      </c>
      <c r="AJ29">
        <f>SAM_final!AJ29/SAM_final!AJ$114</f>
        <v>4.2924050873415181E-4</v>
      </c>
      <c r="AK29">
        <f>SAM_final!AK29/SAM_final!AK$114</f>
        <v>2.2538523542468708E-4</v>
      </c>
      <c r="AL29">
        <f>SAM_final!AL29/SAM_final!AL$114</f>
        <v>1.2581530049991324E-4</v>
      </c>
      <c r="AM29">
        <f>SAM_final!AM29/SAM_final!AM$114</f>
        <v>4.1746486984818644E-5</v>
      </c>
      <c r="AN29">
        <f>SAM_final!AN29/SAM_final!AN$114</f>
        <v>1.3229848743232864E-4</v>
      </c>
      <c r="AO29">
        <f>SAM_final!AO29/SAM_final!AO$114</f>
        <v>1.1641733586643053E-4</v>
      </c>
      <c r="AP29">
        <f>SAM_final!AP29/SAM_final!AP$114</f>
        <v>2.1081435337607293E-4</v>
      </c>
      <c r="AQ29">
        <f>SAM_final!AQ29/SAM_final!AQ$114</f>
        <v>1.3120995627030439E-4</v>
      </c>
      <c r="AR29">
        <f>SAM_final!AR29/SAM_final!AR$114</f>
        <v>8.8922942981730854E-4</v>
      </c>
      <c r="AS29">
        <f>SAM_final!AS29/SAM_final!AS$114</f>
        <v>1.0470637418299646E-4</v>
      </c>
      <c r="AT29">
        <f>SAM_final!AT29/SAM_final!AT$114</f>
        <v>4.0988418656089033E-4</v>
      </c>
      <c r="AU29">
        <f>SAM_final!AU29/SAM_final!AU$114</f>
        <v>2.5502767813281113E-3</v>
      </c>
      <c r="AV29">
        <f>SAM_final!AV29/SAM_final!AV$114</f>
        <v>1.8459151675992456E-2</v>
      </c>
      <c r="AW29">
        <f>SAM_final!AW29/SAM_final!AW$114</f>
        <v>1.8806408273495208E-3</v>
      </c>
      <c r="AX29">
        <f>SAM_final!AX29/SAM_final!AX$114</f>
        <v>1.2795065335287925E-3</v>
      </c>
      <c r="AY29">
        <f>SAM_final!AY29/SAM_final!AY$114</f>
        <v>5.164896786442353E-2</v>
      </c>
      <c r="AZ29">
        <f>SAM_final!AZ29/SAM_final!AZ$114</f>
        <v>2.8022289591386301E-4</v>
      </c>
      <c r="BA29">
        <f>SAM_final!BA29/SAM_final!BA$114</f>
        <v>1.3870637309884031E-4</v>
      </c>
      <c r="BB29">
        <f>SAM_final!BB29/SAM_final!BB$114</f>
        <v>1.1940422954892776E-3</v>
      </c>
      <c r="BC29">
        <f>SAM_final!BC29/SAM_final!BC$114</f>
        <v>3.9391792909225292E-4</v>
      </c>
      <c r="BD29">
        <f>SAM_final!BD29/SAM_final!BD$114</f>
        <v>3.8226656085889057E-5</v>
      </c>
      <c r="BE29">
        <f>SAM_final!BE29/SAM_final!BE$114</f>
        <v>2.7575595318141879E-3</v>
      </c>
      <c r="BF29">
        <f>SAM_final!BF29/SAM_final!BF$114</f>
        <v>4.0110031518972274E-3</v>
      </c>
      <c r="BG29">
        <f>SAM_final!BG29/SAM_final!BG$114</f>
        <v>1.1202663882608024E-3</v>
      </c>
      <c r="BH29">
        <f>SAM_final!BH29/SAM_final!BH$114</f>
        <v>3.5175077988507634E-4</v>
      </c>
      <c r="BI29">
        <f>SAM_final!BI29/SAM_final!BI$114</f>
        <v>1.3267439909683129E-4</v>
      </c>
      <c r="BJ29">
        <f>SAM_final!BJ29/SAM_final!BJ$114</f>
        <v>1.5064957739297034E-4</v>
      </c>
      <c r="BK29">
        <f>SAM_final!BK29/SAM_final!BK$114</f>
        <v>5.9205252058202943E-5</v>
      </c>
      <c r="BL29">
        <f>SAM_final!BL29/SAM_final!BL$114</f>
        <v>7.5142619775674467E-6</v>
      </c>
      <c r="BM29">
        <f>SAM_final!BM29/SAM_final!BM$114</f>
        <v>4.9811294390228457E-5</v>
      </c>
      <c r="BN29">
        <f>SAM_final!BN29/SAM_final!BN$114</f>
        <v>2.0803246301776473E-4</v>
      </c>
      <c r="BO29">
        <f>SAM_final!BO29/SAM_final!BO$114</f>
        <v>3.5235672102144323E-3</v>
      </c>
      <c r="BP29">
        <f>SAM_final!BP29/SAM_final!BP$114</f>
        <v>2.0563307880485564E-5</v>
      </c>
      <c r="BQ29">
        <f>SAM_final!BQ29/SAM_final!BQ$114</f>
        <v>8.2761563793245423E-4</v>
      </c>
      <c r="BR29">
        <f>SAM_final!BR29/SAM_final!BR$114</f>
        <v>2.5987610055107948E-4</v>
      </c>
      <c r="BS29">
        <f>SAM_final!BS29/SAM_final!BS$114</f>
        <v>8.618177062562209E-4</v>
      </c>
      <c r="BT29">
        <f>SAM_final!BT29/SAM_final!BT$114</f>
        <v>9.1592968417239014E-3</v>
      </c>
      <c r="BU29">
        <f>SAM_final!BU29/SAM_final!BU$114</f>
        <v>7.4760559740987573E-4</v>
      </c>
      <c r="BV29">
        <f>SAM_final!BV29/SAM_final!BV$114</f>
        <v>1.3252323464519992E-4</v>
      </c>
      <c r="BW29">
        <f>SAM_final!BW29/SAM_final!BW$114</f>
        <v>4.6773937782467297E-4</v>
      </c>
      <c r="BX29">
        <f>SAM_final!BX29/SAM_final!BX$114</f>
        <v>4.4998795483584262E-5</v>
      </c>
      <c r="BY29">
        <f>SAM_final!BY29/SAM_final!BY$114</f>
        <v>2.0326400632715061E-3</v>
      </c>
      <c r="BZ29">
        <f>SAM_final!BZ29/SAM_final!BZ$114</f>
        <v>5.9796125055076552E-5</v>
      </c>
      <c r="CA29">
        <f>SAM_final!CA29/SAM_final!CA$114</f>
        <v>7.0530433107360012E-5</v>
      </c>
      <c r="CB29">
        <f>SAM_final!CB29/SAM_final!CB$114</f>
        <v>8.8847544673586706E-4</v>
      </c>
      <c r="CC29">
        <f>SAM_final!CC29/SAM_final!CC$114</f>
        <v>1.8196295331910724E-3</v>
      </c>
      <c r="CD29">
        <f>SAM_final!CD29/SAM_final!CD$114</f>
        <v>1.0693585923580032E-3</v>
      </c>
      <c r="CE29">
        <f>SAM_final!CE29/SAM_final!CE$114</f>
        <v>5.457239399836996E-3</v>
      </c>
      <c r="CF29">
        <f>SAM_final!CF29/SAM_final!CF$114</f>
        <v>4.4303603658558548E-4</v>
      </c>
      <c r="CG29">
        <f>SAM_final!CG29/SAM_final!CG$114</f>
        <v>1.1027172612516122E-3</v>
      </c>
      <c r="CH29">
        <f>SAM_final!CH29/SAM_final!CH$114</f>
        <v>0</v>
      </c>
      <c r="CI29">
        <f>SAM_final!CI29/SAM_final!CI$114</f>
        <v>7.9175225210058615E-3</v>
      </c>
      <c r="CJ29">
        <f>SAM_final!CJ29/SAM_final!CJ$114</f>
        <v>0</v>
      </c>
      <c r="CK29">
        <f>SAM_final!CK29/SAM_final!CK$114</f>
        <v>0</v>
      </c>
      <c r="CL29">
        <f>SAM_final!CL29/SAM_final!CL$114</f>
        <v>0</v>
      </c>
      <c r="CM29">
        <f>SAM_final!CO29/SAM_final!CO$114</f>
        <v>4.4109399772035754E-4</v>
      </c>
      <c r="CN29">
        <f>SAM_final!CP29/SAM_final!CP$114</f>
        <v>4.2893340289618267E-4</v>
      </c>
      <c r="CO29">
        <f>SAM_final!CQ29/SAM_final!CQ$114</f>
        <v>4.9577151485694505E-4</v>
      </c>
      <c r="CP29">
        <f>SAM_final!CR29/SAM_final!CR$114</f>
        <v>4.7711452376333397E-4</v>
      </c>
      <c r="CQ29">
        <f>SAM_final!CS29/SAM_final!CS$114</f>
        <v>5.6612850430789161E-4</v>
      </c>
      <c r="CR29">
        <f>SAM_final!CT29/SAM_final!CT$114</f>
        <v>4.8818263696492583E-4</v>
      </c>
      <c r="CS29">
        <f>SAM_final!CU29/SAM_final!CU$114</f>
        <v>4.155479751233782E-4</v>
      </c>
      <c r="CT29">
        <f>SAM_final!CV29/SAM_final!CV$114</f>
        <v>4.0844869831729511E-4</v>
      </c>
      <c r="CU29">
        <f>SAM_final!CW29/SAM_final!CW$114</f>
        <v>2.9589659789972927E-4</v>
      </c>
    </row>
    <row r="30" spans="1:99">
      <c r="A30" t="s">
        <v>29</v>
      </c>
      <c r="B30">
        <f>SAM_final!B30/SAM_final!B$114</f>
        <v>1.3648082208246519E-4</v>
      </c>
      <c r="C30">
        <f>SAM_final!C30/SAM_final!C$114</f>
        <v>0</v>
      </c>
      <c r="D30">
        <f>SAM_final!D30/SAM_final!D$114</f>
        <v>1.5395129668567122E-4</v>
      </c>
      <c r="E30">
        <f>SAM_final!E30/SAM_final!E$114</f>
        <v>1.119688624811442E-4</v>
      </c>
      <c r="F30">
        <f>SAM_final!F30/SAM_final!F$114</f>
        <v>2.6457372505132935E-4</v>
      </c>
      <c r="G30">
        <f>SAM_final!G30/SAM_final!G$114</f>
        <v>3.2537310799240288E-9</v>
      </c>
      <c r="H30">
        <f>SAM_final!H30/SAM_final!H$114</f>
        <v>1.6524624327389025E-5</v>
      </c>
      <c r="I30">
        <f>SAM_final!I30/SAM_final!I$114</f>
        <v>1.1087565496384661E-7</v>
      </c>
      <c r="J30">
        <f>SAM_final!J30/SAM_final!J$114</f>
        <v>1.9280034404000985E-3</v>
      </c>
      <c r="K30">
        <f>SAM_final!K30/SAM_final!K$114</f>
        <v>1.0586751567646586E-3</v>
      </c>
      <c r="L30">
        <f>SAM_final!L30/SAM_final!L$114</f>
        <v>2.2866239374706924E-3</v>
      </c>
      <c r="M30">
        <f>SAM_final!M30/SAM_final!M$114</f>
        <v>3.442518492874669E-5</v>
      </c>
      <c r="N30">
        <f>SAM_final!N30/SAM_final!N$114</f>
        <v>1.9505534554749599E-3</v>
      </c>
      <c r="O30">
        <f>SAM_final!O30/SAM_final!O$114</f>
        <v>2.2764274298793421E-4</v>
      </c>
      <c r="P30">
        <f>SAM_final!P30/SAM_final!P$114</f>
        <v>1.5848474165121372E-3</v>
      </c>
      <c r="Q30">
        <f>SAM_final!Q30/SAM_final!Q$114</f>
        <v>4.0116570321810462E-5</v>
      </c>
      <c r="R30">
        <f>SAM_final!R30/SAM_final!R$114</f>
        <v>4.5466043660576986E-5</v>
      </c>
      <c r="S30">
        <f>SAM_final!S30/SAM_final!S$114</f>
        <v>6.607389805460834E-6</v>
      </c>
      <c r="T30">
        <f>SAM_final!T30/SAM_final!T$114</f>
        <v>8.0063892697249501E-6</v>
      </c>
      <c r="U30">
        <f>SAM_final!U30/SAM_final!U$114</f>
        <v>4.1806223688572552E-4</v>
      </c>
      <c r="V30">
        <f>SAM_final!V30/SAM_final!V$114</f>
        <v>1.136702136165598E-4</v>
      </c>
      <c r="W30">
        <f>SAM_final!W30/SAM_final!W$114</f>
        <v>9.4238733135461154E-4</v>
      </c>
      <c r="X30">
        <f>SAM_final!X30/SAM_final!X$114</f>
        <v>7.5924110657732565E-6</v>
      </c>
      <c r="Y30">
        <f>SAM_final!Y30/SAM_final!Y$114</f>
        <v>2.2480053813612053E-4</v>
      </c>
      <c r="Z30">
        <f>SAM_final!Z30/SAM_final!Z$114</f>
        <v>5.3178962580749183E-4</v>
      </c>
      <c r="AA30">
        <f>SAM_final!AA30/SAM_final!AA$114</f>
        <v>9.5723033035418413E-5</v>
      </c>
      <c r="AB30">
        <f>SAM_final!AB30/SAM_final!AB$114</f>
        <v>3.556951463945304E-4</v>
      </c>
      <c r="AC30">
        <f>SAM_final!AC30/SAM_final!AC$114</f>
        <v>9.9612785845587005E-4</v>
      </c>
      <c r="AD30">
        <f>SAM_final!AD30/SAM_final!AD$114</f>
        <v>6.4196036129642595E-3</v>
      </c>
      <c r="AE30">
        <f>SAM_final!AE30/SAM_final!AE$114</f>
        <v>1.7185534938781791E-4</v>
      </c>
      <c r="AF30">
        <f>SAM_final!AF30/SAM_final!AF$114</f>
        <v>1.7312888590383302E-3</v>
      </c>
      <c r="AG30">
        <f>SAM_final!AG30/SAM_final!AG$114</f>
        <v>4.2592859223494666E-3</v>
      </c>
      <c r="AH30">
        <f>SAM_final!AH30/SAM_final!AH$114</f>
        <v>1.1553947664658819E-4</v>
      </c>
      <c r="AI30">
        <f>SAM_final!AI30/SAM_final!AI$114</f>
        <v>3.2909968214881277E-4</v>
      </c>
      <c r="AJ30">
        <f>SAM_final!AJ30/SAM_final!AJ$114</f>
        <v>5.5070525371177599E-5</v>
      </c>
      <c r="AK30">
        <f>SAM_final!AK30/SAM_final!AK$114</f>
        <v>3.791654542599136E-5</v>
      </c>
      <c r="AL30">
        <f>SAM_final!AL30/SAM_final!AL$114</f>
        <v>2.6739151501992273E-6</v>
      </c>
      <c r="AM30">
        <f>SAM_final!AM30/SAM_final!AM$114</f>
        <v>1.0505396633872231E-5</v>
      </c>
      <c r="AN30">
        <f>SAM_final!AN30/SAM_final!AN$114</f>
        <v>2.114695545333329E-5</v>
      </c>
      <c r="AO30">
        <f>SAM_final!AO30/SAM_final!AO$114</f>
        <v>8.4065517816268921E-6</v>
      </c>
      <c r="AP30">
        <f>SAM_final!AP30/SAM_final!AP$114</f>
        <v>3.7860492967764489E-5</v>
      </c>
      <c r="AQ30">
        <f>SAM_final!AQ30/SAM_final!AQ$114</f>
        <v>3.5108303307551279E-5</v>
      </c>
      <c r="AR30">
        <f>SAM_final!AR30/SAM_final!AR$114</f>
        <v>1.8222070780454427E-5</v>
      </c>
      <c r="AS30">
        <f>SAM_final!AS30/SAM_final!AS$114</f>
        <v>2.7790317863264908E-5</v>
      </c>
      <c r="AT30">
        <f>SAM_final!AT30/SAM_final!AT$114</f>
        <v>4.8521758089474532E-6</v>
      </c>
      <c r="AU30">
        <f>SAM_final!AU30/SAM_final!AU$114</f>
        <v>1.0199271353134428E-4</v>
      </c>
      <c r="AV30">
        <f>SAM_final!AV30/SAM_final!AV$114</f>
        <v>1.3296052903668447E-4</v>
      </c>
      <c r="AW30">
        <f>SAM_final!AW30/SAM_final!AW$114</f>
        <v>1.7875790729023443E-4</v>
      </c>
      <c r="AX30">
        <f>SAM_final!AX30/SAM_final!AX$114</f>
        <v>8.0981602312806011E-5</v>
      </c>
      <c r="AY30">
        <f>SAM_final!AY30/SAM_final!AY$114</f>
        <v>5.5477536758743529E-4</v>
      </c>
      <c r="AZ30">
        <f>SAM_final!AZ30/SAM_final!AZ$114</f>
        <v>3.2155910419403709E-4</v>
      </c>
      <c r="BA30">
        <f>SAM_final!BA30/SAM_final!BA$114</f>
        <v>3.7324288000257467E-6</v>
      </c>
      <c r="BB30">
        <f>SAM_final!BB30/SAM_final!BB$114</f>
        <v>3.8743584280474211E-4</v>
      </c>
      <c r="BC30">
        <f>SAM_final!BC30/SAM_final!BC$114</f>
        <v>8.7440536262700163E-6</v>
      </c>
      <c r="BD30">
        <f>SAM_final!BD30/SAM_final!BD$114</f>
        <v>1.7702761629025968E-5</v>
      </c>
      <c r="BE30">
        <f>SAM_final!BE30/SAM_final!BE$114</f>
        <v>1.9034401239647862E-4</v>
      </c>
      <c r="BF30">
        <f>SAM_final!BF30/SAM_final!BF$114</f>
        <v>7.7447717223007756E-5</v>
      </c>
      <c r="BG30">
        <f>SAM_final!BG30/SAM_final!BG$114</f>
        <v>5.1145115383307542E-5</v>
      </c>
      <c r="BH30">
        <f>SAM_final!BH30/SAM_final!BH$114</f>
        <v>1.2228998178156637E-4</v>
      </c>
      <c r="BI30">
        <f>SAM_final!BI30/SAM_final!BI$114</f>
        <v>8.0122165882440388E-7</v>
      </c>
      <c r="BJ30">
        <f>SAM_final!BJ30/SAM_final!BJ$114</f>
        <v>1.0627115715558544E-5</v>
      </c>
      <c r="BK30">
        <f>SAM_final!BK30/SAM_final!BK$114</f>
        <v>1.0617494045280071E-6</v>
      </c>
      <c r="BL30">
        <f>SAM_final!BL30/SAM_final!BL$114</f>
        <v>1.6083309280721762E-5</v>
      </c>
      <c r="BM30">
        <f>SAM_final!BM30/SAM_final!BM$114</f>
        <v>2.8001733617399419E-7</v>
      </c>
      <c r="BN30">
        <f>SAM_final!BN30/SAM_final!BN$114</f>
        <v>4.3423634308504006E-6</v>
      </c>
      <c r="BO30">
        <f>SAM_final!BO30/SAM_final!BO$114</f>
        <v>2.9847733916031432E-4</v>
      </c>
      <c r="BP30">
        <f>SAM_final!BP30/SAM_final!BP$114</f>
        <v>7.1272188755944309E-7</v>
      </c>
      <c r="BQ30">
        <f>SAM_final!BQ30/SAM_final!BQ$114</f>
        <v>8.1818492083955935E-5</v>
      </c>
      <c r="BR30">
        <f>SAM_final!BR30/SAM_final!BR$114</f>
        <v>1.2665193873658174E-5</v>
      </c>
      <c r="BS30">
        <f>SAM_final!BS30/SAM_final!BS$114</f>
        <v>1.8504431804227645E-4</v>
      </c>
      <c r="BT30">
        <f>SAM_final!BT30/SAM_final!BT$114</f>
        <v>2.1048962839838692E-3</v>
      </c>
      <c r="BU30">
        <f>SAM_final!BU30/SAM_final!BU$114</f>
        <v>6.0622164942945162E-4</v>
      </c>
      <c r="BV30">
        <f>SAM_final!BV30/SAM_final!BV$114</f>
        <v>3.5314435526595184E-5</v>
      </c>
      <c r="BW30">
        <f>SAM_final!BW30/SAM_final!BW$114</f>
        <v>6.355592739321696E-5</v>
      </c>
      <c r="BX30">
        <f>SAM_final!BX30/SAM_final!BX$114</f>
        <v>5.6055789471732899E-5</v>
      </c>
      <c r="BY30">
        <f>SAM_final!BY30/SAM_final!BY$114</f>
        <v>5.2906423028312417E-5</v>
      </c>
      <c r="BZ30">
        <f>SAM_final!BZ30/SAM_final!BZ$114</f>
        <v>2.696887319519264E-6</v>
      </c>
      <c r="CA30">
        <f>SAM_final!CA30/SAM_final!CA$114</f>
        <v>1.2753105254046409E-5</v>
      </c>
      <c r="CB30">
        <f>SAM_final!CB30/SAM_final!CB$114</f>
        <v>7.3569271717351093E-5</v>
      </c>
      <c r="CC30">
        <f>SAM_final!CC30/SAM_final!CC$114</f>
        <v>1.9336993932811864E-5</v>
      </c>
      <c r="CD30">
        <f>SAM_final!CD30/SAM_final!CD$114</f>
        <v>4.6442497741327701E-5</v>
      </c>
      <c r="CE30">
        <f>SAM_final!CE30/SAM_final!CE$114</f>
        <v>1.5489414686942727E-3</v>
      </c>
      <c r="CF30">
        <f>SAM_final!CF30/SAM_final!CF$114</f>
        <v>1.1089874429206907E-4</v>
      </c>
      <c r="CG30">
        <f>SAM_final!CG30/SAM_final!CG$114</f>
        <v>9.0204356918964021E-5</v>
      </c>
      <c r="CH30">
        <f>SAM_final!CH30/SAM_final!CH$114</f>
        <v>0</v>
      </c>
      <c r="CI30">
        <f>SAM_final!CI30/SAM_final!CI$114</f>
        <v>4.0295000412734268E-4</v>
      </c>
      <c r="CJ30">
        <f>SAM_final!CJ30/SAM_final!CJ$114</f>
        <v>0</v>
      </c>
      <c r="CK30">
        <f>SAM_final!CK30/SAM_final!CK$114</f>
        <v>0</v>
      </c>
      <c r="CL30">
        <f>SAM_final!CL30/SAM_final!CL$114</f>
        <v>0</v>
      </c>
      <c r="CM30">
        <f>SAM_final!CO30/SAM_final!CO$114</f>
        <v>4.4438693892984179E-5</v>
      </c>
      <c r="CN30">
        <f>SAM_final!CP30/SAM_final!CP$114</f>
        <v>3.8699045415991568E-5</v>
      </c>
      <c r="CO30">
        <f>SAM_final!CQ30/SAM_final!CQ$114</f>
        <v>3.8594220774850424E-5</v>
      </c>
      <c r="CP30">
        <f>SAM_final!CR30/SAM_final!CR$114</f>
        <v>4.2542348559542388E-5</v>
      </c>
      <c r="CQ30">
        <f>SAM_final!CS30/SAM_final!CS$114</f>
        <v>3.7682712206255969E-5</v>
      </c>
      <c r="CR30">
        <f>SAM_final!CT30/SAM_final!CT$114</f>
        <v>4.1534548520634844E-5</v>
      </c>
      <c r="CS30">
        <f>SAM_final!CU30/SAM_final!CU$114</f>
        <v>4.3629648508239783E-5</v>
      </c>
      <c r="CT30">
        <f>SAM_final!CV30/SAM_final!CV$114</f>
        <v>4.2836804428420456E-5</v>
      </c>
      <c r="CU30">
        <f>SAM_final!CW30/SAM_final!CW$114</f>
        <v>2.6253196602228991E-5</v>
      </c>
    </row>
    <row r="31" spans="1:99">
      <c r="A31" t="s">
        <v>30</v>
      </c>
      <c r="B31">
        <f>SAM_final!B31/SAM_final!B$114</f>
        <v>6.3265053142158464E-5</v>
      </c>
      <c r="C31">
        <f>SAM_final!C31/SAM_final!C$114</f>
        <v>0</v>
      </c>
      <c r="D31">
        <f>SAM_final!D31/SAM_final!D$114</f>
        <v>4.3302819852130852E-5</v>
      </c>
      <c r="E31">
        <f>SAM_final!E31/SAM_final!E$114</f>
        <v>2.7475129649913256E-5</v>
      </c>
      <c r="F31">
        <f>SAM_final!F31/SAM_final!F$114</f>
        <v>4.3317225155636274E-5</v>
      </c>
      <c r="G31">
        <f>SAM_final!G31/SAM_final!G$114</f>
        <v>1.0427484329642376E-8</v>
      </c>
      <c r="H31">
        <f>SAM_final!H31/SAM_final!H$114</f>
        <v>1.5559817829174252E-6</v>
      </c>
      <c r="I31">
        <f>SAM_final!I31/SAM_final!I$114</f>
        <v>1.0329547469590833E-7</v>
      </c>
      <c r="J31">
        <f>SAM_final!J31/SAM_final!J$114</f>
        <v>6.7779620296547961E-5</v>
      </c>
      <c r="K31">
        <f>SAM_final!K31/SAM_final!K$114</f>
        <v>3.1956403750596755E-5</v>
      </c>
      <c r="L31">
        <f>SAM_final!L31/SAM_final!L$114</f>
        <v>1.4525546085250598E-4</v>
      </c>
      <c r="M31">
        <f>SAM_final!M31/SAM_final!M$114</f>
        <v>1.2352027137311561E-5</v>
      </c>
      <c r="N31">
        <f>SAM_final!N31/SAM_final!N$114</f>
        <v>5.6825810257612639E-4</v>
      </c>
      <c r="O31">
        <f>SAM_final!O31/SAM_final!O$114</f>
        <v>9.3755888775658741E-5</v>
      </c>
      <c r="P31">
        <f>SAM_final!P31/SAM_final!P$114</f>
        <v>5.2919813797334386E-3</v>
      </c>
      <c r="Q31">
        <f>SAM_final!Q31/SAM_final!Q$114</f>
        <v>2.4046804634830789E-3</v>
      </c>
      <c r="R31">
        <f>SAM_final!R31/SAM_final!R$114</f>
        <v>2.8068030087747345E-3</v>
      </c>
      <c r="S31">
        <f>SAM_final!S31/SAM_final!S$114</f>
        <v>1.2957481780366959E-4</v>
      </c>
      <c r="T31">
        <f>SAM_final!T31/SAM_final!T$114</f>
        <v>1.6419606880556977E-3</v>
      </c>
      <c r="U31">
        <f>SAM_final!U31/SAM_final!U$114</f>
        <v>3.6485170237007714E-3</v>
      </c>
      <c r="V31">
        <f>SAM_final!V31/SAM_final!V$114</f>
        <v>1.92400335053621E-3</v>
      </c>
      <c r="W31">
        <f>SAM_final!W31/SAM_final!W$114</f>
        <v>2.5189226978480791E-3</v>
      </c>
      <c r="X31">
        <f>SAM_final!X31/SAM_final!X$114</f>
        <v>1.1745251365903508E-4</v>
      </c>
      <c r="Y31">
        <f>SAM_final!Y31/SAM_final!Y$114</f>
        <v>9.6528914615782177E-4</v>
      </c>
      <c r="Z31">
        <f>SAM_final!Z31/SAM_final!Z$114</f>
        <v>2.5424665936702637E-3</v>
      </c>
      <c r="AA31">
        <f>SAM_final!AA31/SAM_final!AA$114</f>
        <v>1.7541857363994095E-3</v>
      </c>
      <c r="AB31">
        <f>SAM_final!AB31/SAM_final!AB$114</f>
        <v>2.1212313341780454E-3</v>
      </c>
      <c r="AC31">
        <f>SAM_final!AC31/SAM_final!AC$114</f>
        <v>4.8947194814668348E-3</v>
      </c>
      <c r="AD31">
        <f>SAM_final!AD31/SAM_final!AD$114</f>
        <v>5.7719632399248618E-3</v>
      </c>
      <c r="AE31">
        <f>SAM_final!AE31/SAM_final!AE$114</f>
        <v>4.0177467150771355E-2</v>
      </c>
      <c r="AF31">
        <f>SAM_final!AF31/SAM_final!AF$114</f>
        <v>1.2254133032636921E-2</v>
      </c>
      <c r="AG31">
        <f>SAM_final!AG31/SAM_final!AG$114</f>
        <v>5.5396918075701412E-3</v>
      </c>
      <c r="AH31">
        <f>SAM_final!AH31/SAM_final!AH$114</f>
        <v>4.4988860337631404E-3</v>
      </c>
      <c r="AI31">
        <f>SAM_final!AI31/SAM_final!AI$114</f>
        <v>4.0266743550232513E-3</v>
      </c>
      <c r="AJ31">
        <f>SAM_final!AJ31/SAM_final!AJ$114</f>
        <v>4.4264020318188855E-3</v>
      </c>
      <c r="AK31">
        <f>SAM_final!AK31/SAM_final!AK$114</f>
        <v>1.746482279678077E-4</v>
      </c>
      <c r="AL31">
        <f>SAM_final!AL31/SAM_final!AL$114</f>
        <v>5.9565004155434792E-6</v>
      </c>
      <c r="AM31">
        <f>SAM_final!AM31/SAM_final!AM$114</f>
        <v>1.8607614746305005E-5</v>
      </c>
      <c r="AN31">
        <f>SAM_final!AN31/SAM_final!AN$114</f>
        <v>4.5190062303076333E-5</v>
      </c>
      <c r="AO31">
        <f>SAM_final!AO31/SAM_final!AO$114</f>
        <v>1.9592300409124259E-4</v>
      </c>
      <c r="AP31">
        <f>SAM_final!AP31/SAM_final!AP$114</f>
        <v>8.2641402841401063E-5</v>
      </c>
      <c r="AQ31">
        <f>SAM_final!AQ31/SAM_final!AQ$114</f>
        <v>2.2301302859328625E-5</v>
      </c>
      <c r="AR31">
        <f>SAM_final!AR31/SAM_final!AR$114</f>
        <v>3.8797300917413838E-5</v>
      </c>
      <c r="AS31">
        <f>SAM_final!AS31/SAM_final!AS$114</f>
        <v>4.4853470147549593E-5</v>
      </c>
      <c r="AT31">
        <f>SAM_final!AT31/SAM_final!AT$114</f>
        <v>4.3825056272882167E-6</v>
      </c>
      <c r="AU31">
        <f>SAM_final!AU31/SAM_final!AU$114</f>
        <v>1.5932042762726754E-4</v>
      </c>
      <c r="AV31">
        <f>SAM_final!AV31/SAM_final!AV$114</f>
        <v>2.1692857297398695E-5</v>
      </c>
      <c r="AW31">
        <f>SAM_final!AW31/SAM_final!AW$114</f>
        <v>3.7630795960498511E-5</v>
      </c>
      <c r="AX31">
        <f>SAM_final!AX31/SAM_final!AX$114</f>
        <v>9.5599074452207499E-6</v>
      </c>
      <c r="AY31">
        <f>SAM_final!AY31/SAM_final!AY$114</f>
        <v>4.7405756629829792E-5</v>
      </c>
      <c r="AZ31">
        <f>SAM_final!AZ31/SAM_final!AZ$114</f>
        <v>2.2096372431179161E-5</v>
      </c>
      <c r="BA31">
        <f>SAM_final!BA31/SAM_final!BA$114</f>
        <v>2.445918469294959E-6</v>
      </c>
      <c r="BB31">
        <f>SAM_final!BB31/SAM_final!BB$114</f>
        <v>6.5616902366758941E-5</v>
      </c>
      <c r="BC31">
        <f>SAM_final!BC31/SAM_final!BC$114</f>
        <v>5.4061091755225105E-4</v>
      </c>
      <c r="BD31">
        <f>SAM_final!BD31/SAM_final!BD$114</f>
        <v>1.7095265420946182E-3</v>
      </c>
      <c r="BE31">
        <f>SAM_final!BE31/SAM_final!BE$114</f>
        <v>6.9677989407298987E-5</v>
      </c>
      <c r="BF31">
        <f>SAM_final!BF31/SAM_final!BF$114</f>
        <v>2.8104147871488533E-3</v>
      </c>
      <c r="BG31">
        <f>SAM_final!BG31/SAM_final!BG$114</f>
        <v>1.3144318308632658E-3</v>
      </c>
      <c r="BH31">
        <f>SAM_final!BH31/SAM_final!BH$114</f>
        <v>1.940029619059201E-4</v>
      </c>
      <c r="BI31">
        <f>SAM_final!BI31/SAM_final!BI$114</f>
        <v>6.6809454767255039E-5</v>
      </c>
      <c r="BJ31">
        <f>SAM_final!BJ31/SAM_final!BJ$114</f>
        <v>1.0479385527308709E-4</v>
      </c>
      <c r="BK31">
        <f>SAM_final!BK31/SAM_final!BK$114</f>
        <v>4.5569845820307941E-5</v>
      </c>
      <c r="BL31">
        <f>SAM_final!BL31/SAM_final!BL$114</f>
        <v>7.0607091276563741E-6</v>
      </c>
      <c r="BM31">
        <f>SAM_final!BM31/SAM_final!BM$114</f>
        <v>2.3703430480743164E-4</v>
      </c>
      <c r="BN31">
        <f>SAM_final!BN31/SAM_final!BN$114</f>
        <v>9.9234701248343338E-6</v>
      </c>
      <c r="BO31">
        <f>SAM_final!BO31/SAM_final!BO$114</f>
        <v>8.2446976514952399E-5</v>
      </c>
      <c r="BP31">
        <f>SAM_final!BP31/SAM_final!BP$114</f>
        <v>2.0921731141141965E-5</v>
      </c>
      <c r="BQ31">
        <f>SAM_final!BQ31/SAM_final!BQ$114</f>
        <v>6.3207309405160128E-4</v>
      </c>
      <c r="BR31">
        <f>SAM_final!BR31/SAM_final!BR$114</f>
        <v>2.3582989005622887E-4</v>
      </c>
      <c r="BS31">
        <f>SAM_final!BS31/SAM_final!BS$114</f>
        <v>4.7327894902332763E-4</v>
      </c>
      <c r="BT31">
        <f>SAM_final!BT31/SAM_final!BT$114</f>
        <v>4.1332226971545644E-4</v>
      </c>
      <c r="BU31">
        <f>SAM_final!BU31/SAM_final!BU$114</f>
        <v>5.9697197870288291E-4</v>
      </c>
      <c r="BV31">
        <f>SAM_final!BV31/SAM_final!BV$114</f>
        <v>2.7750444054479843E-4</v>
      </c>
      <c r="BW31">
        <f>SAM_final!BW31/SAM_final!BW$114</f>
        <v>8.863697815105528E-5</v>
      </c>
      <c r="BX31">
        <f>SAM_final!BX31/SAM_final!BX$114</f>
        <v>6.8824575480452182E-5</v>
      </c>
      <c r="BY31">
        <f>SAM_final!BY31/SAM_final!BY$114</f>
        <v>1.0340653294548328E-4</v>
      </c>
      <c r="BZ31">
        <f>SAM_final!BZ31/SAM_final!BZ$114</f>
        <v>1.0562231089708961E-5</v>
      </c>
      <c r="CA31">
        <f>SAM_final!CA31/SAM_final!CA$114</f>
        <v>1.8872663260560289E-5</v>
      </c>
      <c r="CB31">
        <f>SAM_final!CB31/SAM_final!CB$114</f>
        <v>4.5189464183845804E-5</v>
      </c>
      <c r="CC31">
        <f>SAM_final!CC31/SAM_final!CC$114</f>
        <v>6.5460316997701697E-4</v>
      </c>
      <c r="CD31">
        <f>SAM_final!CD31/SAM_final!CD$114</f>
        <v>2.2631329744561165E-5</v>
      </c>
      <c r="CE31">
        <f>SAM_final!CE31/SAM_final!CE$114</f>
        <v>4.257633115884449E-3</v>
      </c>
      <c r="CF31">
        <f>SAM_final!CF31/SAM_final!CF$114</f>
        <v>9.1875471915763842E-5</v>
      </c>
      <c r="CG31">
        <f>SAM_final!CG31/SAM_final!CG$114</f>
        <v>1.8394875861523451E-4</v>
      </c>
      <c r="CH31">
        <f>SAM_final!CH31/SAM_final!CH$114</f>
        <v>0</v>
      </c>
      <c r="CI31">
        <f>SAM_final!CI31/SAM_final!CI$114</f>
        <v>4.4060867788570649E-4</v>
      </c>
      <c r="CJ31">
        <f>SAM_final!CJ31/SAM_final!CJ$114</f>
        <v>0</v>
      </c>
      <c r="CK31">
        <f>SAM_final!CK31/SAM_final!CK$114</f>
        <v>0</v>
      </c>
      <c r="CL31">
        <f>SAM_final!CL31/SAM_final!CL$114</f>
        <v>0</v>
      </c>
      <c r="CM31">
        <f>SAM_final!CO31/SAM_final!CO$114</f>
        <v>4.5704702003380911E-4</v>
      </c>
      <c r="CN31">
        <f>SAM_final!CP31/SAM_final!CP$114</f>
        <v>4.0363493820063154E-4</v>
      </c>
      <c r="CO31">
        <f>SAM_final!CQ31/SAM_final!CQ$114</f>
        <v>5.0983628231507209E-4</v>
      </c>
      <c r="CP31">
        <f>SAM_final!CR31/SAM_final!CR$114</f>
        <v>5.8962504146588756E-4</v>
      </c>
      <c r="CQ31">
        <f>SAM_final!CS31/SAM_final!CS$114</f>
        <v>5.3379752957078699E-4</v>
      </c>
      <c r="CR31">
        <f>SAM_final!CT31/SAM_final!CT$114</f>
        <v>4.7147538024127722E-4</v>
      </c>
      <c r="CS31">
        <f>SAM_final!CU31/SAM_final!CU$114</f>
        <v>4.7171646472423306E-4</v>
      </c>
      <c r="CT31">
        <f>SAM_final!CV31/SAM_final!CV$114</f>
        <v>4.9021693280230656E-4</v>
      </c>
      <c r="CU31">
        <f>SAM_final!CW31/SAM_final!CW$114</f>
        <v>2.713386468144891E-4</v>
      </c>
    </row>
    <row r="32" spans="1:99">
      <c r="A32" t="s">
        <v>31</v>
      </c>
      <c r="B32">
        <f>SAM_final!B32/SAM_final!B$114</f>
        <v>4.5480740267723877E-4</v>
      </c>
      <c r="C32">
        <f>SAM_final!C32/SAM_final!C$114</f>
        <v>0</v>
      </c>
      <c r="D32">
        <f>SAM_final!D32/SAM_final!D$114</f>
        <v>6.7203987512944529E-4</v>
      </c>
      <c r="E32">
        <f>SAM_final!E32/SAM_final!E$114</f>
        <v>4.7221392656166873E-4</v>
      </c>
      <c r="F32">
        <f>SAM_final!F32/SAM_final!F$114</f>
        <v>1.1047538343060925E-3</v>
      </c>
      <c r="G32">
        <f>SAM_final!G32/SAM_final!G$114</f>
        <v>7.8602732561970064E-9</v>
      </c>
      <c r="H32">
        <f>SAM_final!H32/SAM_final!H$114</f>
        <v>4.0316222836666713E-5</v>
      </c>
      <c r="I32">
        <f>SAM_final!I32/SAM_final!I$114</f>
        <v>5.0593991212545564E-8</v>
      </c>
      <c r="J32">
        <f>SAM_final!J32/SAM_final!J$114</f>
        <v>7.3432521006213918E-5</v>
      </c>
      <c r="K32">
        <f>SAM_final!K32/SAM_final!K$114</f>
        <v>3.8240751444591989E-5</v>
      </c>
      <c r="L32">
        <f>SAM_final!L32/SAM_final!L$114</f>
        <v>3.9269227099461579E-4</v>
      </c>
      <c r="M32">
        <f>SAM_final!M32/SAM_final!M$114</f>
        <v>1.0247658624462866E-6</v>
      </c>
      <c r="N32">
        <f>SAM_final!N32/SAM_final!N$114</f>
        <v>1.2390173768105992E-3</v>
      </c>
      <c r="O32">
        <f>SAM_final!O32/SAM_final!O$114</f>
        <v>7.2489680694076493E-5</v>
      </c>
      <c r="P32">
        <f>SAM_final!P32/SAM_final!P$114</f>
        <v>1.8070534025599116E-4</v>
      </c>
      <c r="Q32">
        <f>SAM_final!Q32/SAM_final!Q$114</f>
        <v>4.5137210490221517E-5</v>
      </c>
      <c r="R32">
        <f>SAM_final!R32/SAM_final!R$114</f>
        <v>5.3327173597445222E-5</v>
      </c>
      <c r="S32">
        <f>SAM_final!S32/SAM_final!S$114</f>
        <v>9.7088200483527447E-7</v>
      </c>
      <c r="T32">
        <f>SAM_final!T32/SAM_final!T$114</f>
        <v>7.456165064266387E-6</v>
      </c>
      <c r="U32">
        <f>SAM_final!U32/SAM_final!U$114</f>
        <v>2.9184000520089589E-4</v>
      </c>
      <c r="V32">
        <f>SAM_final!V32/SAM_final!V$114</f>
        <v>4.3894535603104768E-4</v>
      </c>
      <c r="W32">
        <f>SAM_final!W32/SAM_final!W$114</f>
        <v>1.6064704622205007E-4</v>
      </c>
      <c r="X32">
        <f>SAM_final!X32/SAM_final!X$114</f>
        <v>9.612285548553519E-6</v>
      </c>
      <c r="Y32">
        <f>SAM_final!Y32/SAM_final!Y$114</f>
        <v>4.6756014246485621E-5</v>
      </c>
      <c r="Z32">
        <f>SAM_final!Z32/SAM_final!Z$114</f>
        <v>2.5217731068127923E-4</v>
      </c>
      <c r="AA32">
        <f>SAM_final!AA32/SAM_final!AA$114</f>
        <v>2.1057847395231357E-4</v>
      </c>
      <c r="AB32">
        <f>SAM_final!AB32/SAM_final!AB$114</f>
        <v>1.2338676862865142E-3</v>
      </c>
      <c r="AC32">
        <f>SAM_final!AC32/SAM_final!AC$114</f>
        <v>1.1302469783347347E-3</v>
      </c>
      <c r="AD32">
        <f>SAM_final!AD32/SAM_final!AD$114</f>
        <v>1.7752907531188922E-3</v>
      </c>
      <c r="AE32">
        <f>SAM_final!AE32/SAM_final!AE$114</f>
        <v>1.3607868992243208E-3</v>
      </c>
      <c r="AF32">
        <f>SAM_final!AF32/SAM_final!AF$114</f>
        <v>5.5471469837229479E-3</v>
      </c>
      <c r="AG32">
        <f>SAM_final!AG32/SAM_final!AG$114</f>
        <v>1.4236338430416075E-3</v>
      </c>
      <c r="AH32">
        <f>SAM_final!AH32/SAM_final!AH$114</f>
        <v>2.3039119268318718E-4</v>
      </c>
      <c r="AI32">
        <f>SAM_final!AI32/SAM_final!AI$114</f>
        <v>5.1077189498545427E-4</v>
      </c>
      <c r="AJ32">
        <f>SAM_final!AJ32/SAM_final!AJ$114</f>
        <v>3.6959623218745643E-5</v>
      </c>
      <c r="AK32">
        <f>SAM_final!AK32/SAM_final!AK$114</f>
        <v>4.8858660917689709E-5</v>
      </c>
      <c r="AL32">
        <f>SAM_final!AL32/SAM_final!AL$114</f>
        <v>3.7118953723993389E-6</v>
      </c>
      <c r="AM32">
        <f>SAM_final!AM32/SAM_final!AM$114</f>
        <v>1.6955204673536904E-5</v>
      </c>
      <c r="AN32">
        <f>SAM_final!AN32/SAM_final!AN$114</f>
        <v>3.1992398013168757E-5</v>
      </c>
      <c r="AO32">
        <f>SAM_final!AO32/SAM_final!AO$114</f>
        <v>2.5913945580201054E-6</v>
      </c>
      <c r="AP32">
        <f>SAM_final!AP32/SAM_final!AP$114</f>
        <v>6.7039105434770106E-5</v>
      </c>
      <c r="AQ32">
        <f>SAM_final!AQ32/SAM_final!AQ$114</f>
        <v>8.1930396985848711E-6</v>
      </c>
      <c r="AR32">
        <f>SAM_final!AR32/SAM_final!AR$114</f>
        <v>2.2322300302173564E-5</v>
      </c>
      <c r="AS32">
        <f>SAM_final!AS32/SAM_final!AS$114</f>
        <v>9.4039049917430607E-5</v>
      </c>
      <c r="AT32">
        <f>SAM_final!AT32/SAM_final!AT$114</f>
        <v>3.353931957689207E-6</v>
      </c>
      <c r="AU32">
        <f>SAM_final!AU32/SAM_final!AU$114</f>
        <v>1.7267432595237525E-4</v>
      </c>
      <c r="AV32">
        <f>SAM_final!AV32/SAM_final!AV$114</f>
        <v>3.7411397355481036E-5</v>
      </c>
      <c r="AW32">
        <f>SAM_final!AW32/SAM_final!AW$114</f>
        <v>3.0262207180084198E-5</v>
      </c>
      <c r="AX32">
        <f>SAM_final!AX32/SAM_final!AX$114</f>
        <v>1.2025822112292436E-4</v>
      </c>
      <c r="AY32">
        <f>SAM_final!AY32/SAM_final!AY$114</f>
        <v>3.0704711974784355E-5</v>
      </c>
      <c r="AZ32">
        <f>SAM_final!AZ32/SAM_final!AZ$114</f>
        <v>1.7864437303605373E-5</v>
      </c>
      <c r="BA32">
        <f>SAM_final!BA32/SAM_final!BA$114</f>
        <v>3.455403044061545E-6</v>
      </c>
      <c r="BB32">
        <f>SAM_final!BB32/SAM_final!BB$114</f>
        <v>4.4083767186218224E-5</v>
      </c>
      <c r="BC32">
        <f>SAM_final!BC32/SAM_final!BC$114</f>
        <v>9.8692729564967495E-7</v>
      </c>
      <c r="BD32">
        <f>SAM_final!BD32/SAM_final!BD$114</f>
        <v>7.519753419015594E-7</v>
      </c>
      <c r="BE32">
        <f>SAM_final!BE32/SAM_final!BE$114</f>
        <v>4.8327818613981621E-6</v>
      </c>
      <c r="BF32">
        <f>SAM_final!BF32/SAM_final!BF$114</f>
        <v>4.4506669403558479E-4</v>
      </c>
      <c r="BG32">
        <f>SAM_final!BG32/SAM_final!BG$114</f>
        <v>5.1942553321906324E-5</v>
      </c>
      <c r="BH32">
        <f>SAM_final!BH32/SAM_final!BH$114</f>
        <v>2.6235620479405134E-6</v>
      </c>
      <c r="BI32">
        <f>SAM_final!BI32/SAM_final!BI$114</f>
        <v>1.8091128715086844E-5</v>
      </c>
      <c r="BJ32">
        <f>SAM_final!BJ32/SAM_final!BJ$114</f>
        <v>2.0597825321418567E-5</v>
      </c>
      <c r="BK32">
        <f>SAM_final!BK32/SAM_final!BK$114</f>
        <v>1.2809891748943975E-5</v>
      </c>
      <c r="BL32">
        <f>SAM_final!BL32/SAM_final!BL$114</f>
        <v>5.6384529872389236E-6</v>
      </c>
      <c r="BM32">
        <f>SAM_final!BM32/SAM_final!BM$114</f>
        <v>1.6393608123946847E-7</v>
      </c>
      <c r="BN32">
        <f>SAM_final!BN32/SAM_final!BN$114</f>
        <v>3.3271791092259727E-5</v>
      </c>
      <c r="BO32">
        <f>SAM_final!BO32/SAM_final!BO$114</f>
        <v>1.3261826716514234E-4</v>
      </c>
      <c r="BP32">
        <f>SAM_final!BP32/SAM_final!BP$114</f>
        <v>6.0258424046349487E-6</v>
      </c>
      <c r="BQ32">
        <f>SAM_final!BQ32/SAM_final!BQ$114</f>
        <v>1.2673562225144885E-4</v>
      </c>
      <c r="BR32">
        <f>SAM_final!BR32/SAM_final!BR$114</f>
        <v>1.0740949075511457E-5</v>
      </c>
      <c r="BS32">
        <f>SAM_final!BS32/SAM_final!BS$114</f>
        <v>8.7524730558748368E-5</v>
      </c>
      <c r="BT32">
        <f>SAM_final!BT32/SAM_final!BT$114</f>
        <v>8.5408090836211145E-4</v>
      </c>
      <c r="BU32">
        <f>SAM_final!BU32/SAM_final!BU$114</f>
        <v>8.7127844044961454E-5</v>
      </c>
      <c r="BV32">
        <f>SAM_final!BV32/SAM_final!BV$114</f>
        <v>6.238632271423866E-6</v>
      </c>
      <c r="BW32">
        <f>SAM_final!BW32/SAM_final!BW$114</f>
        <v>3.8728720111807762E-5</v>
      </c>
      <c r="BX32">
        <f>SAM_final!BX32/SAM_final!BX$114</f>
        <v>1.0214701990843557E-4</v>
      </c>
      <c r="BY32">
        <f>SAM_final!BY32/SAM_final!BY$114</f>
        <v>1.7447763994262046E-4</v>
      </c>
      <c r="BZ32">
        <f>SAM_final!BZ32/SAM_final!BZ$114</f>
        <v>5.0400938249382328E-6</v>
      </c>
      <c r="CA32">
        <f>SAM_final!CA32/SAM_final!CA$114</f>
        <v>3.7347059462419706E-7</v>
      </c>
      <c r="CB32">
        <f>SAM_final!CB32/SAM_final!CB$114</f>
        <v>1.1956364955189408E-4</v>
      </c>
      <c r="CC32">
        <f>SAM_final!CC32/SAM_final!CC$114</f>
        <v>1.1908151338554802E-4</v>
      </c>
      <c r="CD32">
        <f>SAM_final!CD32/SAM_final!CD$114</f>
        <v>3.3611159222536245E-5</v>
      </c>
      <c r="CE32">
        <f>SAM_final!CE32/SAM_final!CE$114</f>
        <v>5.3904439199424427E-4</v>
      </c>
      <c r="CF32">
        <f>SAM_final!CF32/SAM_final!CF$114</f>
        <v>3.605812889514524E-4</v>
      </c>
      <c r="CG32">
        <f>SAM_final!CG32/SAM_final!CG$114</f>
        <v>2.3342451612724079E-5</v>
      </c>
      <c r="CH32">
        <f>SAM_final!CH32/SAM_final!CH$114</f>
        <v>0</v>
      </c>
      <c r="CI32">
        <f>SAM_final!CI32/SAM_final!CI$114</f>
        <v>5.2877000831278256E-4</v>
      </c>
      <c r="CJ32">
        <f>SAM_final!CJ32/SAM_final!CJ$114</f>
        <v>0</v>
      </c>
      <c r="CK32">
        <f>SAM_final!CK32/SAM_final!CK$114</f>
        <v>0</v>
      </c>
      <c r="CL32">
        <f>SAM_final!CL32/SAM_final!CL$114</f>
        <v>0</v>
      </c>
      <c r="CM32">
        <f>SAM_final!CO32/SAM_final!CO$114</f>
        <v>2.8071886464462028E-4</v>
      </c>
      <c r="CN32">
        <f>SAM_final!CP32/SAM_final!CP$114</f>
        <v>2.1809841816811327E-4</v>
      </c>
      <c r="CO32">
        <f>SAM_final!CQ32/SAM_final!CQ$114</f>
        <v>2.3896585453472082E-4</v>
      </c>
      <c r="CP32">
        <f>SAM_final!CR32/SAM_final!CR$114</f>
        <v>2.5291635468914904E-4</v>
      </c>
      <c r="CQ32">
        <f>SAM_final!CS32/SAM_final!CS$114</f>
        <v>2.2025934362474749E-4</v>
      </c>
      <c r="CR32">
        <f>SAM_final!CT32/SAM_final!CT$114</f>
        <v>2.1637118252922221E-4</v>
      </c>
      <c r="CS32">
        <f>SAM_final!CU32/SAM_final!CU$114</f>
        <v>2.1830804333126217E-4</v>
      </c>
      <c r="CT32">
        <f>SAM_final!CV32/SAM_final!CV$114</f>
        <v>2.0289874001648409E-4</v>
      </c>
      <c r="CU32">
        <f>SAM_final!CW32/SAM_final!CW$114</f>
        <v>1.0781198671157875E-4</v>
      </c>
    </row>
    <row r="33" spans="1:99">
      <c r="A33" t="s">
        <v>32</v>
      </c>
      <c r="B33">
        <f>SAM_final!B33/SAM_final!B$114</f>
        <v>2.9025513870544481E-4</v>
      </c>
      <c r="C33">
        <f>SAM_final!C33/SAM_final!C$114</f>
        <v>0</v>
      </c>
      <c r="D33">
        <f>SAM_final!D33/SAM_final!D$114</f>
        <v>5.300001177500548E-4</v>
      </c>
      <c r="E33">
        <f>SAM_final!E33/SAM_final!E$114</f>
        <v>3.8174158857203128E-4</v>
      </c>
      <c r="F33">
        <f>SAM_final!F33/SAM_final!F$114</f>
        <v>9.7375648414262485E-4</v>
      </c>
      <c r="G33">
        <f>SAM_final!G33/SAM_final!G$114</f>
        <v>1.9825916631429251E-9</v>
      </c>
      <c r="H33">
        <f>SAM_final!H33/SAM_final!H$114</f>
        <v>8.4207636457617161E-5</v>
      </c>
      <c r="I33">
        <f>SAM_final!I33/SAM_final!I$114</f>
        <v>1.0564927252867782E-6</v>
      </c>
      <c r="J33">
        <f>SAM_final!J33/SAM_final!J$114</f>
        <v>8.1568970021849308E-4</v>
      </c>
      <c r="K33">
        <f>SAM_final!K33/SAM_final!K$114</f>
        <v>2.0443964367984303E-3</v>
      </c>
      <c r="L33">
        <f>SAM_final!L33/SAM_final!L$114</f>
        <v>7.8590156622684382E-4</v>
      </c>
      <c r="M33">
        <f>SAM_final!M33/SAM_final!M$114</f>
        <v>6.8696418644689959E-6</v>
      </c>
      <c r="N33">
        <f>SAM_final!N33/SAM_final!N$114</f>
        <v>3.0573490115847835E-4</v>
      </c>
      <c r="O33">
        <f>SAM_final!O33/SAM_final!O$114</f>
        <v>8.6314595785037503E-4</v>
      </c>
      <c r="P33">
        <f>SAM_final!P33/SAM_final!P$114</f>
        <v>3.8997945236148618E-3</v>
      </c>
      <c r="Q33">
        <f>SAM_final!Q33/SAM_final!Q$114</f>
        <v>4.6724092957607149E-5</v>
      </c>
      <c r="R33">
        <f>SAM_final!R33/SAM_final!R$114</f>
        <v>2.5591392047995428E-4</v>
      </c>
      <c r="S33">
        <f>SAM_final!S33/SAM_final!S$114</f>
        <v>2.1544492337327227E-5</v>
      </c>
      <c r="T33">
        <f>SAM_final!T33/SAM_final!T$114</f>
        <v>5.6620581904727695E-6</v>
      </c>
      <c r="U33">
        <f>SAM_final!U33/SAM_final!U$114</f>
        <v>5.6516055356505097E-3</v>
      </c>
      <c r="V33">
        <f>SAM_final!V33/SAM_final!V$114</f>
        <v>2.3177717407725038E-3</v>
      </c>
      <c r="W33">
        <f>SAM_final!W33/SAM_final!W$114</f>
        <v>4.9221153126889671E-4</v>
      </c>
      <c r="X33">
        <f>SAM_final!X33/SAM_final!X$114</f>
        <v>5.1991194084010728E-5</v>
      </c>
      <c r="Y33">
        <f>SAM_final!Y33/SAM_final!Y$114</f>
        <v>4.137764041865702E-4</v>
      </c>
      <c r="Z33">
        <f>SAM_final!Z33/SAM_final!Z$114</f>
        <v>6.2616890548491922E-4</v>
      </c>
      <c r="AA33">
        <f>SAM_final!AA33/SAM_final!AA$114</f>
        <v>1.2769403775223435E-3</v>
      </c>
      <c r="AB33">
        <f>SAM_final!AB33/SAM_final!AB$114</f>
        <v>8.1751467214592299E-4</v>
      </c>
      <c r="AC33">
        <f>SAM_final!AC33/SAM_final!AC$114</f>
        <v>1.142719549770924E-3</v>
      </c>
      <c r="AD33">
        <f>SAM_final!AD33/SAM_final!AD$114</f>
        <v>4.4701867734174214E-3</v>
      </c>
      <c r="AE33">
        <f>SAM_final!AE33/SAM_final!AE$114</f>
        <v>1.0125119867082167E-3</v>
      </c>
      <c r="AF33">
        <f>SAM_final!AF33/SAM_final!AF$114</f>
        <v>1.7386265272281781E-3</v>
      </c>
      <c r="AG33">
        <f>SAM_final!AG33/SAM_final!AG$114</f>
        <v>9.4439103707385591E-2</v>
      </c>
      <c r="AH33">
        <f>SAM_final!AH33/SAM_final!AH$114</f>
        <v>1.6766850512738882E-3</v>
      </c>
      <c r="AI33">
        <f>SAM_final!AI33/SAM_final!AI$114</f>
        <v>1.5599159824869696E-3</v>
      </c>
      <c r="AJ33">
        <f>SAM_final!AJ33/SAM_final!AJ$114</f>
        <v>8.8065769861421668E-4</v>
      </c>
      <c r="AK33">
        <f>SAM_final!AK33/SAM_final!AK$114</f>
        <v>9.0577294381126547E-4</v>
      </c>
      <c r="AL33">
        <f>SAM_final!AL33/SAM_final!AL$114</f>
        <v>7.1022466558784728E-5</v>
      </c>
      <c r="AM33">
        <f>SAM_final!AM33/SAM_final!AM$114</f>
        <v>5.7582348754879598E-4</v>
      </c>
      <c r="AN33">
        <f>SAM_final!AN33/SAM_final!AN$114</f>
        <v>1.1244153266476119E-3</v>
      </c>
      <c r="AO33">
        <f>SAM_final!AO33/SAM_final!AO$114</f>
        <v>8.0169212965715091E-4</v>
      </c>
      <c r="AP33">
        <f>SAM_final!AP33/SAM_final!AP$114</f>
        <v>4.6870674135034862E-4</v>
      </c>
      <c r="AQ33">
        <f>SAM_final!AQ33/SAM_final!AQ$114</f>
        <v>1.3336915264843194E-4</v>
      </c>
      <c r="AR33">
        <f>SAM_final!AR33/SAM_final!AR$114</f>
        <v>3.7605855729842824E-4</v>
      </c>
      <c r="AS33">
        <f>SAM_final!AS33/SAM_final!AS$114</f>
        <v>2.3106302294001623E-4</v>
      </c>
      <c r="AT33">
        <f>SAM_final!AT33/SAM_final!AT$114</f>
        <v>3.8065818211819187E-4</v>
      </c>
      <c r="AU33">
        <f>SAM_final!AU33/SAM_final!AU$114</f>
        <v>8.0761901554465148E-4</v>
      </c>
      <c r="AV33">
        <f>SAM_final!AV33/SAM_final!AV$114</f>
        <v>7.8709098993421985E-3</v>
      </c>
      <c r="AW33">
        <f>SAM_final!AW33/SAM_final!AW$114</f>
        <v>4.549035166631416E-3</v>
      </c>
      <c r="AX33">
        <f>SAM_final!AX33/SAM_final!AX$114</f>
        <v>1.6355562503396154E-3</v>
      </c>
      <c r="AY33">
        <f>SAM_final!AY33/SAM_final!AY$114</f>
        <v>5.0482982306753363E-5</v>
      </c>
      <c r="AZ33">
        <f>SAM_final!AZ33/SAM_final!AZ$114</f>
        <v>1.2126921110713537E-3</v>
      </c>
      <c r="BA33">
        <f>SAM_final!BA33/SAM_final!BA$114</f>
        <v>8.4820987462353012E-4</v>
      </c>
      <c r="BB33">
        <f>SAM_final!BB33/SAM_final!BB$114</f>
        <v>2.0989622418289629E-3</v>
      </c>
      <c r="BC33">
        <f>SAM_final!BC33/SAM_final!BC$114</f>
        <v>3.754417968964411E-5</v>
      </c>
      <c r="BD33">
        <f>SAM_final!BD33/SAM_final!BD$114</f>
        <v>6.5465651021186176E-5</v>
      </c>
      <c r="BE33">
        <f>SAM_final!BE33/SAM_final!BE$114</f>
        <v>8.3069779139395322E-4</v>
      </c>
      <c r="BF33">
        <f>SAM_final!BF33/SAM_final!BF$114</f>
        <v>1.1294545184003454E-4</v>
      </c>
      <c r="BG33">
        <f>SAM_final!BG33/SAM_final!BG$114</f>
        <v>2.7135640195736654E-5</v>
      </c>
      <c r="BH33">
        <f>SAM_final!BH33/SAM_final!BH$114</f>
        <v>1.1665469759796716E-4</v>
      </c>
      <c r="BI33">
        <f>SAM_final!BI33/SAM_final!BI$114</f>
        <v>2.4293417765914404E-5</v>
      </c>
      <c r="BJ33">
        <f>SAM_final!BJ33/SAM_final!BJ$114</f>
        <v>1.1224114768234829E-5</v>
      </c>
      <c r="BK33">
        <f>SAM_final!BK33/SAM_final!BK$114</f>
        <v>2.4406542464745378E-5</v>
      </c>
      <c r="BL33">
        <f>SAM_final!BL33/SAM_final!BL$114</f>
        <v>2.3773440479999322E-7</v>
      </c>
      <c r="BM33">
        <f>SAM_final!BM33/SAM_final!BM$114</f>
        <v>2.592663532351117E-7</v>
      </c>
      <c r="BN33">
        <f>SAM_final!BN33/SAM_final!BN$114</f>
        <v>3.7555768882936626E-7</v>
      </c>
      <c r="BO33">
        <f>SAM_final!BO33/SAM_final!BO$114</f>
        <v>2.0493057126008338E-3</v>
      </c>
      <c r="BP33">
        <f>SAM_final!BP33/SAM_final!BP$114</f>
        <v>1.550529695204395E-6</v>
      </c>
      <c r="BQ33">
        <f>SAM_final!BQ33/SAM_final!BQ$114</f>
        <v>5.5395813308746847E-4</v>
      </c>
      <c r="BR33">
        <f>SAM_final!BR33/SAM_final!BR$114</f>
        <v>1.6975210638755134E-4</v>
      </c>
      <c r="BS33">
        <f>SAM_final!BS33/SAM_final!BS$114</f>
        <v>3.0102868873609209E-3</v>
      </c>
      <c r="BT33">
        <f>SAM_final!BT33/SAM_final!BT$114</f>
        <v>2.7520695178500582E-3</v>
      </c>
      <c r="BU33">
        <f>SAM_final!BU33/SAM_final!BU$114</f>
        <v>4.1111719084203761E-4</v>
      </c>
      <c r="BV33">
        <f>SAM_final!BV33/SAM_final!BV$114</f>
        <v>1.322544414966941E-4</v>
      </c>
      <c r="BW33">
        <f>SAM_final!BW33/SAM_final!BW$114</f>
        <v>3.4966269651892174E-4</v>
      </c>
      <c r="BX33">
        <f>SAM_final!BX33/SAM_final!BX$114</f>
        <v>1.2321589172006081E-4</v>
      </c>
      <c r="BY33">
        <f>SAM_final!BY33/SAM_final!BY$114</f>
        <v>2.1512993240686102E-3</v>
      </c>
      <c r="BZ33">
        <f>SAM_final!BZ33/SAM_final!BZ$114</f>
        <v>6.3922449875662712E-5</v>
      </c>
      <c r="CA33">
        <f>SAM_final!CA33/SAM_final!CA$114</f>
        <v>5.351032440694149E-5</v>
      </c>
      <c r="CB33">
        <f>SAM_final!CB33/SAM_final!CB$114</f>
        <v>1.9037269210300529E-4</v>
      </c>
      <c r="CC33">
        <f>SAM_final!CC33/SAM_final!CC$114</f>
        <v>1.6853780297947877E-4</v>
      </c>
      <c r="CD33">
        <f>SAM_final!CD33/SAM_final!CD$114</f>
        <v>2.7007679646824347E-4</v>
      </c>
      <c r="CE33">
        <f>SAM_final!CE33/SAM_final!CE$114</f>
        <v>1.2943003690502298E-2</v>
      </c>
      <c r="CF33">
        <f>SAM_final!CF33/SAM_final!CF$114</f>
        <v>8.3521553079821348E-4</v>
      </c>
      <c r="CG33">
        <f>SAM_final!CG33/SAM_final!CG$114</f>
        <v>1.4949235802440787E-3</v>
      </c>
      <c r="CH33">
        <f>SAM_final!CH33/SAM_final!CH$114</f>
        <v>0</v>
      </c>
      <c r="CI33">
        <f>SAM_final!CI33/SAM_final!CI$114</f>
        <v>1.2458040097821548E-3</v>
      </c>
      <c r="CJ33">
        <f>SAM_final!CJ33/SAM_final!CJ$114</f>
        <v>0</v>
      </c>
      <c r="CK33">
        <f>SAM_final!CK33/SAM_final!CK$114</f>
        <v>0</v>
      </c>
      <c r="CL33">
        <f>SAM_final!CL33/SAM_final!CL$114</f>
        <v>0</v>
      </c>
      <c r="CM33">
        <f>SAM_final!CO33/SAM_final!CO$114</f>
        <v>1.0736655541235967E-3</v>
      </c>
      <c r="CN33">
        <f>SAM_final!CP33/SAM_final!CP$114</f>
        <v>7.7092067630953889E-4</v>
      </c>
      <c r="CO33">
        <f>SAM_final!CQ33/SAM_final!CQ$114</f>
        <v>1.0863534645374139E-3</v>
      </c>
      <c r="CP33">
        <f>SAM_final!CR33/SAM_final!CR$114</f>
        <v>9.8313745969288904E-4</v>
      </c>
      <c r="CQ33">
        <f>SAM_final!CS33/SAM_final!CS$114</f>
        <v>9.0771941165161403E-4</v>
      </c>
      <c r="CR33">
        <f>SAM_final!CT33/SAM_final!CT$114</f>
        <v>1.1542696322656585E-3</v>
      </c>
      <c r="CS33">
        <f>SAM_final!CU33/SAM_final!CU$114</f>
        <v>1.5143716390297688E-3</v>
      </c>
      <c r="CT33">
        <f>SAM_final!CV33/SAM_final!CV$114</f>
        <v>2.0343920537108733E-3</v>
      </c>
      <c r="CU33">
        <f>SAM_final!CW33/SAM_final!CW$114</f>
        <v>1.2305151568116816E-3</v>
      </c>
    </row>
    <row r="34" spans="1:99">
      <c r="A34" t="s">
        <v>33</v>
      </c>
      <c r="B34">
        <f>SAM_final!B34/SAM_final!B$114</f>
        <v>2.2987645842242733E-6</v>
      </c>
      <c r="C34">
        <f>SAM_final!C34/SAM_final!C$114</f>
        <v>0</v>
      </c>
      <c r="D34">
        <f>SAM_final!D34/SAM_final!D$114</f>
        <v>5.6966413103371697E-5</v>
      </c>
      <c r="E34">
        <f>SAM_final!E34/SAM_final!E$114</f>
        <v>3.3281069555425488E-5</v>
      </c>
      <c r="F34">
        <f>SAM_final!F34/SAM_final!F$114</f>
        <v>1.851601371836808E-6</v>
      </c>
      <c r="G34">
        <f>SAM_final!G34/SAM_final!G$114</f>
        <v>5.1123070126299687E-10</v>
      </c>
      <c r="H34">
        <f>SAM_final!H34/SAM_final!H$114</f>
        <v>5.0615096435429463E-7</v>
      </c>
      <c r="I34">
        <f>SAM_final!I34/SAM_final!I$114</f>
        <v>4.9161289116407313E-9</v>
      </c>
      <c r="J34">
        <f>SAM_final!J34/SAM_final!J$114</f>
        <v>4.751699714438394E-6</v>
      </c>
      <c r="K34">
        <f>SAM_final!K34/SAM_final!K$114</f>
        <v>7.2641278279359662E-6</v>
      </c>
      <c r="L34">
        <f>SAM_final!L34/SAM_final!L$114</f>
        <v>5.6364061052924953E-6</v>
      </c>
      <c r="M34">
        <f>SAM_final!M34/SAM_final!M$114</f>
        <v>4.3519685204744856E-7</v>
      </c>
      <c r="N34">
        <f>SAM_final!N34/SAM_final!N$114</f>
        <v>1.8279922727183426E-3</v>
      </c>
      <c r="O34">
        <f>SAM_final!O34/SAM_final!O$114</f>
        <v>4.0017495709653323E-6</v>
      </c>
      <c r="P34">
        <f>SAM_final!P34/SAM_final!P$114</f>
        <v>1.2182628201009368E-5</v>
      </c>
      <c r="Q34">
        <f>SAM_final!Q34/SAM_final!Q$114</f>
        <v>8.3838384859503268E-6</v>
      </c>
      <c r="R34">
        <f>SAM_final!R34/SAM_final!R$114</f>
        <v>1.8993573887232518E-5</v>
      </c>
      <c r="S34">
        <f>SAM_final!S34/SAM_final!S$114</f>
        <v>6.0038430310970606E-6</v>
      </c>
      <c r="T34">
        <f>SAM_final!T34/SAM_final!T$114</f>
        <v>1.9440455588434892E-6</v>
      </c>
      <c r="U34">
        <f>SAM_final!U34/SAM_final!U$114</f>
        <v>1.8409764005582416E-3</v>
      </c>
      <c r="V34">
        <f>SAM_final!V34/SAM_final!V$114</f>
        <v>2.2209166500834886E-5</v>
      </c>
      <c r="W34">
        <f>SAM_final!W34/SAM_final!W$114</f>
        <v>5.6062558315308088E-6</v>
      </c>
      <c r="X34">
        <f>SAM_final!X34/SAM_final!X$114</f>
        <v>4.886801648828758E-7</v>
      </c>
      <c r="Y34">
        <f>SAM_final!Y34/SAM_final!Y$114</f>
        <v>3.0559349222410394E-6</v>
      </c>
      <c r="Z34">
        <f>SAM_final!Z34/SAM_final!Z$114</f>
        <v>3.1833330483091292E-4</v>
      </c>
      <c r="AA34">
        <f>SAM_final!AA34/SAM_final!AA$114</f>
        <v>2.2605037433864078E-5</v>
      </c>
      <c r="AB34">
        <f>SAM_final!AB34/SAM_final!AB$114</f>
        <v>3.2945871320874986E-5</v>
      </c>
      <c r="AC34">
        <f>SAM_final!AC34/SAM_final!AC$114</f>
        <v>2.9545693262686111E-5</v>
      </c>
      <c r="AD34">
        <f>SAM_final!AD34/SAM_final!AD$114</f>
        <v>2.6048673297266131E-5</v>
      </c>
      <c r="AE34">
        <f>SAM_final!AE34/SAM_final!AE$114</f>
        <v>9.1622545837369618E-5</v>
      </c>
      <c r="AF34">
        <f>SAM_final!AF34/SAM_final!AF$114</f>
        <v>3.027388103170531E-5</v>
      </c>
      <c r="AG34">
        <f>SAM_final!AG34/SAM_final!AG$114</f>
        <v>6.4407933404072738E-5</v>
      </c>
      <c r="AH34">
        <f>SAM_final!AH34/SAM_final!AH$114</f>
        <v>6.6099439632987169E-3</v>
      </c>
      <c r="AI34">
        <f>SAM_final!AI34/SAM_final!AI$114</f>
        <v>2.0128322869847492E-4</v>
      </c>
      <c r="AJ34">
        <f>SAM_final!AJ34/SAM_final!AJ$114</f>
        <v>4.4565517484679102E-5</v>
      </c>
      <c r="AK34">
        <f>SAM_final!AK34/SAM_final!AK$114</f>
        <v>4.7632571345664729E-5</v>
      </c>
      <c r="AL34">
        <f>SAM_final!AL34/SAM_final!AL$114</f>
        <v>4.2326752888832015E-5</v>
      </c>
      <c r="AM34">
        <f>SAM_final!AM34/SAM_final!AM$114</f>
        <v>3.7737818832114556E-6</v>
      </c>
      <c r="AN34">
        <f>SAM_final!AN34/SAM_final!AN$114</f>
        <v>7.8621853948265323E-6</v>
      </c>
      <c r="AO34">
        <f>SAM_final!AO34/SAM_final!AO$114</f>
        <v>4.3853451962433867E-6</v>
      </c>
      <c r="AP34">
        <f>SAM_final!AP34/SAM_final!AP$114</f>
        <v>2.7202122215414853E-6</v>
      </c>
      <c r="AQ34">
        <f>SAM_final!AQ34/SAM_final!AQ$114</f>
        <v>8.659875300285175E-5</v>
      </c>
      <c r="AR34">
        <f>SAM_final!AR34/SAM_final!AR$114</f>
        <v>2.9350283250066097E-4</v>
      </c>
      <c r="AS34">
        <f>SAM_final!AS34/SAM_final!AS$114</f>
        <v>6.1740135429884916E-6</v>
      </c>
      <c r="AT34">
        <f>SAM_final!AT34/SAM_final!AT$114</f>
        <v>2.1659203873736737E-7</v>
      </c>
      <c r="AU34">
        <f>SAM_final!AU34/SAM_final!AU$114</f>
        <v>9.3928837629687128E-5</v>
      </c>
      <c r="AV34">
        <f>SAM_final!AV34/SAM_final!AV$114</f>
        <v>6.1981791776041509E-6</v>
      </c>
      <c r="AW34">
        <f>SAM_final!AW34/SAM_final!AW$114</f>
        <v>3.3172594599609936E-6</v>
      </c>
      <c r="AX34">
        <f>SAM_final!AX34/SAM_final!AX$114</f>
        <v>6.0401583078565407E-7</v>
      </c>
      <c r="AY34">
        <f>SAM_final!AY34/SAM_final!AY$114</f>
        <v>1.5100329953883815E-5</v>
      </c>
      <c r="AZ34">
        <f>SAM_final!AZ34/SAM_final!AZ$114</f>
        <v>6.9120407805245994E-7</v>
      </c>
      <c r="BA34">
        <f>SAM_final!BA34/SAM_final!BA$114</f>
        <v>5.2301896104638911E-7</v>
      </c>
      <c r="BB34">
        <f>SAM_final!BB34/SAM_final!BB$114</f>
        <v>3.0048387857735655E-6</v>
      </c>
      <c r="BC34">
        <f>SAM_final!BC34/SAM_final!BC$114</f>
        <v>6.3142483535777516E-7</v>
      </c>
      <c r="BD34">
        <f>SAM_final!BD34/SAM_final!BD$114</f>
        <v>1.0385344878945195E-6</v>
      </c>
      <c r="BE34">
        <f>SAM_final!BE34/SAM_final!BE$114</f>
        <v>2.8400906739528977E-6</v>
      </c>
      <c r="BF34">
        <f>SAM_final!BF34/SAM_final!BF$114</f>
        <v>7.7746807735053902E-5</v>
      </c>
      <c r="BG34">
        <f>SAM_final!BG34/SAM_final!BG$114</f>
        <v>2.1622887599528272E-4</v>
      </c>
      <c r="BH34">
        <f>SAM_final!BH34/SAM_final!BH$114</f>
        <v>2.51552593620999E-6</v>
      </c>
      <c r="BI34">
        <f>SAM_final!BI34/SAM_final!BI$114</f>
        <v>9.1159257005785979E-7</v>
      </c>
      <c r="BJ34">
        <f>SAM_final!BJ34/SAM_final!BJ$114</f>
        <v>7.3616948266541572E-7</v>
      </c>
      <c r="BK34">
        <f>SAM_final!BK34/SAM_final!BK$114</f>
        <v>4.7983999199243447E-7</v>
      </c>
      <c r="BL34">
        <f>SAM_final!BL34/SAM_final!BL$114</f>
        <v>4.6286747275344709E-7</v>
      </c>
      <c r="BM34">
        <f>SAM_final!BM34/SAM_final!BM$114</f>
        <v>1.3553907949433124E-7</v>
      </c>
      <c r="BN34">
        <f>SAM_final!BN34/SAM_final!BN$114</f>
        <v>3.2136997959589741E-4</v>
      </c>
      <c r="BO34">
        <f>SAM_final!BO34/SAM_final!BO$114</f>
        <v>1.1489979809746798E-5</v>
      </c>
      <c r="BP34">
        <f>SAM_final!BP34/SAM_final!BP$114</f>
        <v>6.7330439261454773E-7</v>
      </c>
      <c r="BQ34">
        <f>SAM_final!BQ34/SAM_final!BQ$114</f>
        <v>2.294709671012679E-5</v>
      </c>
      <c r="BR34">
        <f>SAM_final!BR34/SAM_final!BR$114</f>
        <v>1.2503673712405396E-6</v>
      </c>
      <c r="BS34">
        <f>SAM_final!BS34/SAM_final!BS$114</f>
        <v>3.8346137081954349E-6</v>
      </c>
      <c r="BT34">
        <f>SAM_final!BT34/SAM_final!BT$114</f>
        <v>4.6669507216645581E-6</v>
      </c>
      <c r="BU34">
        <f>SAM_final!BU34/SAM_final!BU$114</f>
        <v>1.2889688815395667E-6</v>
      </c>
      <c r="BV34">
        <f>SAM_final!BV34/SAM_final!BV$114</f>
        <v>1.9547712589343714E-5</v>
      </c>
      <c r="BW34">
        <f>SAM_final!BW34/SAM_final!BW$114</f>
        <v>2.2822889181433625E-5</v>
      </c>
      <c r="BX34">
        <f>SAM_final!BX34/SAM_final!BX$114</f>
        <v>4.2869656134191435E-6</v>
      </c>
      <c r="BY34">
        <f>SAM_final!BY34/SAM_final!BY$114</f>
        <v>1.0314391447649909E-4</v>
      </c>
      <c r="BZ34">
        <f>SAM_final!BZ34/SAM_final!BZ$114</f>
        <v>3.2532153690710449E-4</v>
      </c>
      <c r="CA34">
        <f>SAM_final!CA34/SAM_final!CA$114</f>
        <v>2.6359885314087004E-6</v>
      </c>
      <c r="CB34">
        <f>SAM_final!CB34/SAM_final!CB$114</f>
        <v>1.7703491851625902E-4</v>
      </c>
      <c r="CC34">
        <f>SAM_final!CC34/SAM_final!CC$114</f>
        <v>9.1767325308708293E-6</v>
      </c>
      <c r="CD34">
        <f>SAM_final!CD34/SAM_final!CD$114</f>
        <v>6.4599154486689686E-5</v>
      </c>
      <c r="CE34">
        <f>SAM_final!CE34/SAM_final!CE$114</f>
        <v>1.1125709362087776E-4</v>
      </c>
      <c r="CF34">
        <f>SAM_final!CF34/SAM_final!CF$114</f>
        <v>4.6156306528317679E-5</v>
      </c>
      <c r="CG34">
        <f>SAM_final!CG34/SAM_final!CG$114</f>
        <v>1.167700086871253E-4</v>
      </c>
      <c r="CH34">
        <f>SAM_final!CH34/SAM_final!CH$114</f>
        <v>0</v>
      </c>
      <c r="CI34">
        <f>SAM_final!CI34/SAM_final!CI$114</f>
        <v>2.9255108068912427E-4</v>
      </c>
      <c r="CJ34">
        <f>SAM_final!CJ34/SAM_final!CJ$114</f>
        <v>0</v>
      </c>
      <c r="CK34">
        <f>SAM_final!CK34/SAM_final!CK$114</f>
        <v>0</v>
      </c>
      <c r="CL34">
        <f>SAM_final!CL34/SAM_final!CL$114</f>
        <v>0</v>
      </c>
      <c r="CM34">
        <f>SAM_final!CO34/SAM_final!CO$114</f>
        <v>2.0907925822219659E-4</v>
      </c>
      <c r="CN34">
        <f>SAM_final!CP34/SAM_final!CP$114</f>
        <v>1.895933723634459E-4</v>
      </c>
      <c r="CO34">
        <f>SAM_final!CQ34/SAM_final!CQ$114</f>
        <v>4.0035151371092554E-4</v>
      </c>
      <c r="CP34">
        <f>SAM_final!CR34/SAM_final!CR$114</f>
        <v>2.6668012426082877E-4</v>
      </c>
      <c r="CQ34">
        <f>SAM_final!CS34/SAM_final!CS$114</f>
        <v>2.4531573970463524E-4</v>
      </c>
      <c r="CR34">
        <f>SAM_final!CT34/SAM_final!CT$114</f>
        <v>2.5473470363897868E-4</v>
      </c>
      <c r="CS34">
        <f>SAM_final!CU34/SAM_final!CU$114</f>
        <v>2.8415872222992545E-4</v>
      </c>
      <c r="CT34">
        <f>SAM_final!CV34/SAM_final!CV$114</f>
        <v>3.5473193862923456E-4</v>
      </c>
      <c r="CU34">
        <f>SAM_final!CW34/SAM_final!CW$114</f>
        <v>2.858206430107113E-4</v>
      </c>
    </row>
    <row r="35" spans="1:99">
      <c r="A35" t="s">
        <v>34</v>
      </c>
      <c r="B35">
        <f>SAM_final!B35/SAM_final!B$114</f>
        <v>2.0334532946940545E-5</v>
      </c>
      <c r="C35">
        <f>SAM_final!C35/SAM_final!C$114</f>
        <v>0</v>
      </c>
      <c r="D35">
        <f>SAM_final!D35/SAM_final!D$114</f>
        <v>6.4674440255884941E-5</v>
      </c>
      <c r="E35">
        <f>SAM_final!E35/SAM_final!E$114</f>
        <v>3.6308698493878079E-5</v>
      </c>
      <c r="F35">
        <f>SAM_final!F35/SAM_final!F$114</f>
        <v>9.327744956927926E-5</v>
      </c>
      <c r="G35">
        <f>SAM_final!G35/SAM_final!G$114</f>
        <v>6.2811259207701113E-8</v>
      </c>
      <c r="H35">
        <f>SAM_final!H35/SAM_final!H$114</f>
        <v>1.2288175589245718E-6</v>
      </c>
      <c r="I35">
        <f>SAM_final!I35/SAM_final!I$114</f>
        <v>9.6940312120860246E-8</v>
      </c>
      <c r="J35">
        <f>SAM_final!J35/SAM_final!J$114</f>
        <v>1.0532060216441072E-4</v>
      </c>
      <c r="K35">
        <f>SAM_final!K35/SAM_final!K$114</f>
        <v>4.7998045187804138E-5</v>
      </c>
      <c r="L35">
        <f>SAM_final!L35/SAM_final!L$114</f>
        <v>2.5713481062997511E-5</v>
      </c>
      <c r="M35">
        <f>SAM_final!M35/SAM_final!M$114</f>
        <v>2.0591726496303654E-5</v>
      </c>
      <c r="N35">
        <f>SAM_final!N35/SAM_final!N$114</f>
        <v>1.3248039580148526E-4</v>
      </c>
      <c r="O35">
        <f>SAM_final!O35/SAM_final!O$114</f>
        <v>4.3556779180115876E-5</v>
      </c>
      <c r="P35">
        <f>SAM_final!P35/SAM_final!P$114</f>
        <v>7.0354096512846757E-5</v>
      </c>
      <c r="Q35">
        <f>SAM_final!Q35/SAM_final!Q$114</f>
        <v>5.8015211945675155E-5</v>
      </c>
      <c r="R35">
        <f>SAM_final!R35/SAM_final!R$114</f>
        <v>1.2926697948586362E-4</v>
      </c>
      <c r="S35">
        <f>SAM_final!S35/SAM_final!S$114</f>
        <v>3.104177119021351E-3</v>
      </c>
      <c r="T35">
        <f>SAM_final!T35/SAM_final!T$114</f>
        <v>4.8770234488400039E-4</v>
      </c>
      <c r="U35">
        <f>SAM_final!U35/SAM_final!U$114</f>
        <v>2.4664859552588449E-4</v>
      </c>
      <c r="V35">
        <f>SAM_final!V35/SAM_final!V$114</f>
        <v>8.8089352208850399E-5</v>
      </c>
      <c r="W35">
        <f>SAM_final!W35/SAM_final!W$114</f>
        <v>1.0083832070998262E-4</v>
      </c>
      <c r="X35">
        <f>SAM_final!X35/SAM_final!X$114</f>
        <v>1.2275564114807977E-5</v>
      </c>
      <c r="Y35">
        <f>SAM_final!Y35/SAM_final!Y$114</f>
        <v>5.3252424940675703E-5</v>
      </c>
      <c r="Z35">
        <f>SAM_final!Z35/SAM_final!Z$114</f>
        <v>1.7876962143106753E-4</v>
      </c>
      <c r="AA35">
        <f>SAM_final!AA35/SAM_final!AA$114</f>
        <v>1.603178563435138E-4</v>
      </c>
      <c r="AB35">
        <f>SAM_final!AB35/SAM_final!AB$114</f>
        <v>5.3236737478730153E-5</v>
      </c>
      <c r="AC35">
        <f>SAM_final!AC35/SAM_final!AC$114</f>
        <v>1.1035533772898048E-4</v>
      </c>
      <c r="AD35">
        <f>SAM_final!AD35/SAM_final!AD$114</f>
        <v>4.3121984813120957E-4</v>
      </c>
      <c r="AE35">
        <f>SAM_final!AE35/SAM_final!AE$114</f>
        <v>4.8357027048118517E-5</v>
      </c>
      <c r="AF35">
        <f>SAM_final!AF35/SAM_final!AF$114</f>
        <v>3.1189728421921419E-4</v>
      </c>
      <c r="AG35">
        <f>SAM_final!AG35/SAM_final!AG$114</f>
        <v>2.1515648731142132E-4</v>
      </c>
      <c r="AH35">
        <f>SAM_final!AH35/SAM_final!AH$114</f>
        <v>1.635760539098469E-4</v>
      </c>
      <c r="AI35">
        <f>SAM_final!AI35/SAM_final!AI$114</f>
        <v>6.5502381576799471E-3</v>
      </c>
      <c r="AJ35">
        <f>SAM_final!AJ35/SAM_final!AJ$114</f>
        <v>8.3920556522980555E-5</v>
      </c>
      <c r="AK35">
        <f>SAM_final!AK35/SAM_final!AK$114</f>
        <v>2.2145421576354884E-4</v>
      </c>
      <c r="AL35">
        <f>SAM_final!AL35/SAM_final!AL$114</f>
        <v>1.424395826472999E-5</v>
      </c>
      <c r="AM35">
        <f>SAM_final!AM35/SAM_final!AM$114</f>
        <v>2.8062679647669022E-5</v>
      </c>
      <c r="AN35">
        <f>SAM_final!AN35/SAM_final!AN$114</f>
        <v>5.6447095176235325E-5</v>
      </c>
      <c r="AO35">
        <f>SAM_final!AO35/SAM_final!AO$114</f>
        <v>3.5813044221949735E-5</v>
      </c>
      <c r="AP35">
        <f>SAM_final!AP35/SAM_final!AP$114</f>
        <v>3.6812347236629654E-5</v>
      </c>
      <c r="AQ35">
        <f>SAM_final!AQ35/SAM_final!AQ$114</f>
        <v>3.1184571031604876E-4</v>
      </c>
      <c r="AR35">
        <f>SAM_final!AR35/SAM_final!AR$114</f>
        <v>6.1817133244664645E-5</v>
      </c>
      <c r="AS35">
        <f>SAM_final!AS35/SAM_final!AS$114</f>
        <v>2.7241093963122804E-5</v>
      </c>
      <c r="AT35">
        <f>SAM_final!AT35/SAM_final!AT$114</f>
        <v>7.5602264604565854E-6</v>
      </c>
      <c r="AU35">
        <f>SAM_final!AU35/SAM_final!AU$114</f>
        <v>4.5316340533443713E-5</v>
      </c>
      <c r="AV35">
        <f>SAM_final!AV35/SAM_final!AV$114</f>
        <v>3.9501686392753629E-5</v>
      </c>
      <c r="AW35">
        <f>SAM_final!AW35/SAM_final!AW$114</f>
        <v>1.2571140009520207E-5</v>
      </c>
      <c r="AX35">
        <f>SAM_final!AX35/SAM_final!AX$114</f>
        <v>4.0568261936244208E-5</v>
      </c>
      <c r="AY35">
        <f>SAM_final!AY35/SAM_final!AY$114</f>
        <v>8.8580245496310003E-5</v>
      </c>
      <c r="AZ35">
        <f>SAM_final!AZ35/SAM_final!AZ$114</f>
        <v>5.3908425139408615E-5</v>
      </c>
      <c r="BA35">
        <f>SAM_final!BA35/SAM_final!BA$114</f>
        <v>1.3254722723931644E-5</v>
      </c>
      <c r="BB35">
        <f>SAM_final!BB35/SAM_final!BB$114</f>
        <v>6.2593318509995466E-5</v>
      </c>
      <c r="BC35">
        <f>SAM_final!BC35/SAM_final!BC$114</f>
        <v>2.4813171389563258E-5</v>
      </c>
      <c r="BD35">
        <f>SAM_final!BD35/SAM_final!BD$114</f>
        <v>2.035685496425431E-5</v>
      </c>
      <c r="BE35">
        <f>SAM_final!BE35/SAM_final!BE$114</f>
        <v>2.2500661709997825E-5</v>
      </c>
      <c r="BF35">
        <f>SAM_final!BF35/SAM_final!BF$114</f>
        <v>1.0248762378953928E-4</v>
      </c>
      <c r="BG35">
        <f>SAM_final!BG35/SAM_final!BG$114</f>
        <v>8.0065419633656559E-5</v>
      </c>
      <c r="BH35">
        <f>SAM_final!BH35/SAM_final!BH$114</f>
        <v>7.4613820216346311E-5</v>
      </c>
      <c r="BI35">
        <f>SAM_final!BI35/SAM_final!BI$114</f>
        <v>7.6318662017167184E-5</v>
      </c>
      <c r="BJ35">
        <f>SAM_final!BJ35/SAM_final!BJ$114</f>
        <v>6.9307401274360574E-5</v>
      </c>
      <c r="BK35">
        <f>SAM_final!BK35/SAM_final!BK$114</f>
        <v>3.6316029462542414E-5</v>
      </c>
      <c r="BL35">
        <f>SAM_final!BL35/SAM_final!BL$114</f>
        <v>2.9965966629738735E-5</v>
      </c>
      <c r="BM35">
        <f>SAM_final!BM35/SAM_final!BM$114</f>
        <v>1.4797396040062818E-5</v>
      </c>
      <c r="BN35">
        <f>SAM_final!BN35/SAM_final!BN$114</f>
        <v>2.5770921080576721E-5</v>
      </c>
      <c r="BO35">
        <f>SAM_final!BO35/SAM_final!BO$114</f>
        <v>8.0661967306486218E-5</v>
      </c>
      <c r="BP35">
        <f>SAM_final!BP35/SAM_final!BP$114</f>
        <v>2.389446323317611E-5</v>
      </c>
      <c r="BQ35">
        <f>SAM_final!BQ35/SAM_final!BQ$114</f>
        <v>1.4442376155390305E-4</v>
      </c>
      <c r="BR35">
        <f>SAM_final!BR35/SAM_final!BR$114</f>
        <v>4.6602322219116601E-5</v>
      </c>
      <c r="BS35">
        <f>SAM_final!BS35/SAM_final!BS$114</f>
        <v>2.1055766992743142E-4</v>
      </c>
      <c r="BT35">
        <f>SAM_final!BT35/SAM_final!BT$114</f>
        <v>1.9403246182949136E-4</v>
      </c>
      <c r="BU35">
        <f>SAM_final!BU35/SAM_final!BU$114</f>
        <v>1.8701828032609164E-4</v>
      </c>
      <c r="BV35">
        <f>SAM_final!BV35/SAM_final!BV$114</f>
        <v>1.7051884256772904E-3</v>
      </c>
      <c r="BW35">
        <f>SAM_final!BW35/SAM_final!BW$114</f>
        <v>2.0538464486926024E-3</v>
      </c>
      <c r="BX35">
        <f>SAM_final!BX35/SAM_final!BX$114</f>
        <v>2.5429266423610762E-4</v>
      </c>
      <c r="BY35">
        <f>SAM_final!BY35/SAM_final!BY$114</f>
        <v>6.6658270615560164E-4</v>
      </c>
      <c r="BZ35">
        <f>SAM_final!BZ35/SAM_final!BZ$114</f>
        <v>6.904878431437688E-5</v>
      </c>
      <c r="CA35">
        <f>SAM_final!CA35/SAM_final!CA$114</f>
        <v>2.7224568416632532E-4</v>
      </c>
      <c r="CB35">
        <f>SAM_final!CB35/SAM_final!CB$114</f>
        <v>3.2051961271230468E-4</v>
      </c>
      <c r="CC35">
        <f>SAM_final!CC35/SAM_final!CC$114</f>
        <v>6.5903319494712231E-5</v>
      </c>
      <c r="CD35">
        <f>SAM_final!CD35/SAM_final!CD$114</f>
        <v>1.2152423698358248E-4</v>
      </c>
      <c r="CE35">
        <f>SAM_final!CE35/SAM_final!CE$114</f>
        <v>1.2075148722368154E-4</v>
      </c>
      <c r="CF35">
        <f>SAM_final!CF35/SAM_final!CF$114</f>
        <v>7.4726629164839761E-4</v>
      </c>
      <c r="CG35">
        <f>SAM_final!CG35/SAM_final!CG$114</f>
        <v>2.9099371537032415E-4</v>
      </c>
      <c r="CH35">
        <f>SAM_final!CH35/SAM_final!CH$114</f>
        <v>0</v>
      </c>
      <c r="CI35">
        <f>SAM_final!CI35/SAM_final!CI$114</f>
        <v>6.0784800428500024E-5</v>
      </c>
      <c r="CJ35">
        <f>SAM_final!CJ35/SAM_final!CJ$114</f>
        <v>0</v>
      </c>
      <c r="CK35">
        <f>SAM_final!CK35/SAM_final!CK$114</f>
        <v>0</v>
      </c>
      <c r="CL35">
        <f>SAM_final!CL35/SAM_final!CL$114</f>
        <v>0</v>
      </c>
      <c r="CM35">
        <f>SAM_final!CO35/SAM_final!CO$114</f>
        <v>6.9943148629443661E-4</v>
      </c>
      <c r="CN35">
        <f>SAM_final!CP35/SAM_final!CP$114</f>
        <v>7.049432458838405E-4</v>
      </c>
      <c r="CO35">
        <f>SAM_final!CQ35/SAM_final!CQ$114</f>
        <v>8.6104406162067118E-4</v>
      </c>
      <c r="CP35">
        <f>SAM_final!CR35/SAM_final!CR$114</f>
        <v>7.1303075413844854E-4</v>
      </c>
      <c r="CQ35">
        <f>SAM_final!CS35/SAM_final!CS$114</f>
        <v>7.1977218572671822E-4</v>
      </c>
      <c r="CR35">
        <f>SAM_final!CT35/SAM_final!CT$114</f>
        <v>8.9847669708631114E-4</v>
      </c>
      <c r="CS35">
        <f>SAM_final!CU35/SAM_final!CU$114</f>
        <v>8.5033278374937549E-4</v>
      </c>
      <c r="CT35">
        <f>SAM_final!CV35/SAM_final!CV$114</f>
        <v>8.0232312764248628E-4</v>
      </c>
      <c r="CU35">
        <f>SAM_final!CW35/SAM_final!CW$114</f>
        <v>6.4074803937377194E-4</v>
      </c>
    </row>
    <row r="36" spans="1:99">
      <c r="A36" t="s">
        <v>35</v>
      </c>
      <c r="B36">
        <f>SAM_final!B36/SAM_final!B$114</f>
        <v>3.662024463268735E-2</v>
      </c>
      <c r="C36">
        <f>SAM_final!C36/SAM_final!C$114</f>
        <v>9.1282687685022748E-2</v>
      </c>
      <c r="D36">
        <f>SAM_final!D36/SAM_final!D$114</f>
        <v>6.3867117721589428E-2</v>
      </c>
      <c r="E36">
        <f>SAM_final!E36/SAM_final!E$114</f>
        <v>3.856359273934639E-2</v>
      </c>
      <c r="F36">
        <f>SAM_final!F36/SAM_final!F$114</f>
        <v>0.1114162800987632</v>
      </c>
      <c r="G36">
        <f>SAM_final!G36/SAM_final!G$114</f>
        <v>9.8509475937077241E-3</v>
      </c>
      <c r="H36">
        <f>SAM_final!H36/SAM_final!H$114</f>
        <v>1.1123639236286667E-3</v>
      </c>
      <c r="I36">
        <f>SAM_final!I36/SAM_final!I$114</f>
        <v>2.1270857024769857E-4</v>
      </c>
      <c r="J36">
        <f>SAM_final!J36/SAM_final!J$114</f>
        <v>3.4235146067963643E-2</v>
      </c>
      <c r="K36">
        <f>SAM_final!K36/SAM_final!K$114</f>
        <v>3.3937915722296839E-2</v>
      </c>
      <c r="L36">
        <f>SAM_final!L36/SAM_final!L$114</f>
        <v>3.3649904477169763E-2</v>
      </c>
      <c r="M36">
        <f>SAM_final!M36/SAM_final!M$114</f>
        <v>7.7963630909977429E-3</v>
      </c>
      <c r="N36">
        <f>SAM_final!N36/SAM_final!N$114</f>
        <v>6.1529475567349404E-2</v>
      </c>
      <c r="O36">
        <f>SAM_final!O36/SAM_final!O$114</f>
        <v>0.1007548952015042</v>
      </c>
      <c r="P36">
        <f>SAM_final!P36/SAM_final!P$114</f>
        <v>0.11029579036621205</v>
      </c>
      <c r="Q36">
        <f>SAM_final!Q36/SAM_final!Q$114</f>
        <v>6.6513848287849481E-2</v>
      </c>
      <c r="R36">
        <f>SAM_final!R36/SAM_final!R$114</f>
        <v>4.9683119174203177E-2</v>
      </c>
      <c r="S36">
        <f>SAM_final!S36/SAM_final!S$114</f>
        <v>5.436961204502655E-2</v>
      </c>
      <c r="T36">
        <f>SAM_final!T36/SAM_final!T$114</f>
        <v>9.7757973148171029E-2</v>
      </c>
      <c r="U36">
        <f>SAM_final!U36/SAM_final!U$114</f>
        <v>0.11743380015791254</v>
      </c>
      <c r="V36">
        <f>SAM_final!V36/SAM_final!V$114</f>
        <v>9.101201760207521E-2</v>
      </c>
      <c r="W36">
        <f>SAM_final!W36/SAM_final!W$114</f>
        <v>6.2256538748577638E-2</v>
      </c>
      <c r="X36">
        <f>SAM_final!X36/SAM_final!X$114</f>
        <v>4.3018071384556017E-2</v>
      </c>
      <c r="Y36">
        <f>SAM_final!Y36/SAM_final!Y$114</f>
        <v>8.2152926190663361E-2</v>
      </c>
      <c r="Z36">
        <f>SAM_final!Z36/SAM_final!Z$114</f>
        <v>7.7719337974672703E-2</v>
      </c>
      <c r="AA36">
        <f>SAM_final!AA36/SAM_final!AA$114</f>
        <v>6.152695536669936E-2</v>
      </c>
      <c r="AB36">
        <f>SAM_final!AB36/SAM_final!AB$114</f>
        <v>0.10753736523923675</v>
      </c>
      <c r="AC36">
        <f>SAM_final!AC36/SAM_final!AC$114</f>
        <v>6.7086151682217293E-2</v>
      </c>
      <c r="AD36">
        <f>SAM_final!AD36/SAM_final!AD$114</f>
        <v>8.5732609969192852E-2</v>
      </c>
      <c r="AE36">
        <f>SAM_final!AE36/SAM_final!AE$114</f>
        <v>8.6541508030003447E-2</v>
      </c>
      <c r="AF36">
        <f>SAM_final!AF36/SAM_final!AF$114</f>
        <v>0.11987937238829013</v>
      </c>
      <c r="AG36">
        <f>SAM_final!AG36/SAM_final!AG$114</f>
        <v>0.13800585953658029</v>
      </c>
      <c r="AH36">
        <f>SAM_final!AH36/SAM_final!AH$114</f>
        <v>8.4339183209902649E-2</v>
      </c>
      <c r="AI36">
        <f>SAM_final!AI36/SAM_final!AI$114</f>
        <v>9.2585926412195679E-2</v>
      </c>
      <c r="AJ36">
        <f>SAM_final!AJ36/SAM_final!AJ$114</f>
        <v>2.8315876958759725E-2</v>
      </c>
      <c r="AK36">
        <f>SAM_final!AK36/SAM_final!AK$114</f>
        <v>1.021622813194205E-2</v>
      </c>
      <c r="AL36">
        <f>SAM_final!AL36/SAM_final!AL$114</f>
        <v>2.7169432847613264E-3</v>
      </c>
      <c r="AM36">
        <f>SAM_final!AM36/SAM_final!AM$114</f>
        <v>3.2220101017560788E-3</v>
      </c>
      <c r="AN36">
        <f>SAM_final!AN36/SAM_final!AN$114</f>
        <v>7.3493326925827395E-3</v>
      </c>
      <c r="AO36">
        <f>SAM_final!AO36/SAM_final!AO$114</f>
        <v>4.4734596072815627E-3</v>
      </c>
      <c r="AP36">
        <f>SAM_final!AP36/SAM_final!AP$114</f>
        <v>6.9000741204934104E-3</v>
      </c>
      <c r="AQ36">
        <f>SAM_final!AQ36/SAM_final!AQ$114</f>
        <v>7.6921792440506733E-3</v>
      </c>
      <c r="AR36">
        <f>SAM_final!AR36/SAM_final!AR$114</f>
        <v>1.4493001354765668E-2</v>
      </c>
      <c r="AS36">
        <f>SAM_final!AS36/SAM_final!AS$114</f>
        <v>8.1219801198595936E-3</v>
      </c>
      <c r="AT36">
        <f>SAM_final!AT36/SAM_final!AT$114</f>
        <v>1.229960885548864E-2</v>
      </c>
      <c r="AU36">
        <f>SAM_final!AU36/SAM_final!AU$114</f>
        <v>3.7062585863549435E-2</v>
      </c>
      <c r="AV36">
        <f>SAM_final!AV36/SAM_final!AV$114</f>
        <v>3.1519016721551156E-2</v>
      </c>
      <c r="AW36">
        <f>SAM_final!AW36/SAM_final!AW$114</f>
        <v>3.0271548431549042E-2</v>
      </c>
      <c r="AX36">
        <f>SAM_final!AX36/SAM_final!AX$114</f>
        <v>1.1973422976427207E-2</v>
      </c>
      <c r="AY36">
        <f>SAM_final!AY36/SAM_final!AY$114</f>
        <v>2.5567271227880269E-2</v>
      </c>
      <c r="AZ36">
        <f>SAM_final!AZ36/SAM_final!AZ$114</f>
        <v>7.1365555787581266E-3</v>
      </c>
      <c r="BA36">
        <f>SAM_final!BA36/SAM_final!BA$114</f>
        <v>6.6552210926762957E-3</v>
      </c>
      <c r="BB36">
        <f>SAM_final!BB36/SAM_final!BB$114</f>
        <v>1.4883743221020733E-2</v>
      </c>
      <c r="BC36">
        <f>SAM_final!BC36/SAM_final!BC$114</f>
        <v>2.0521728001942817E-2</v>
      </c>
      <c r="BD36">
        <f>SAM_final!BD36/SAM_final!BD$114</f>
        <v>1.0049816366984323E-3</v>
      </c>
      <c r="BE36">
        <f>SAM_final!BE36/SAM_final!BE$114</f>
        <v>7.2532033930599159E-3</v>
      </c>
      <c r="BF36">
        <f>SAM_final!BF36/SAM_final!BF$114</f>
        <v>1.8913670867728549E-2</v>
      </c>
      <c r="BG36">
        <f>SAM_final!BG36/SAM_final!BG$114</f>
        <v>7.4689848743036916E-3</v>
      </c>
      <c r="BH36">
        <f>SAM_final!BH36/SAM_final!BH$114</f>
        <v>4.0161674942373335E-3</v>
      </c>
      <c r="BI36">
        <f>SAM_final!BI36/SAM_final!BI$114</f>
        <v>3.2775010276919589E-3</v>
      </c>
      <c r="BJ36">
        <f>SAM_final!BJ36/SAM_final!BJ$114</f>
        <v>3.5915165920248301E-3</v>
      </c>
      <c r="BK36">
        <f>SAM_final!BK36/SAM_final!BK$114</f>
        <v>1.7543351475847943E-3</v>
      </c>
      <c r="BL36">
        <f>SAM_final!BL36/SAM_final!BL$114</f>
        <v>8.6882689021310793E-4</v>
      </c>
      <c r="BM36">
        <f>SAM_final!BM36/SAM_final!BM$114</f>
        <v>4.1297378589930369E-3</v>
      </c>
      <c r="BN36">
        <f>SAM_final!BN36/SAM_final!BN$114</f>
        <v>2.4623815630390954E-3</v>
      </c>
      <c r="BO36">
        <f>SAM_final!BO36/SAM_final!BO$114</f>
        <v>8.7152347703889493E-2</v>
      </c>
      <c r="BP36">
        <f>SAM_final!BP36/SAM_final!BP$114</f>
        <v>3.7060525620632489E-3</v>
      </c>
      <c r="BQ36">
        <f>SAM_final!BQ36/SAM_final!BQ$114</f>
        <v>7.3701438251242944E-3</v>
      </c>
      <c r="BR36">
        <f>SAM_final!BR36/SAM_final!BR$114</f>
        <v>5.2499733024985E-3</v>
      </c>
      <c r="BS36">
        <f>SAM_final!BS36/SAM_final!BS$114</f>
        <v>1.2627942985137999E-2</v>
      </c>
      <c r="BT36">
        <f>SAM_final!BT36/SAM_final!BT$114</f>
        <v>3.0337048411104323E-2</v>
      </c>
      <c r="BU36">
        <f>SAM_final!BU36/SAM_final!BU$114</f>
        <v>1.1872642181692896E-2</v>
      </c>
      <c r="BV36">
        <f>SAM_final!BV36/SAM_final!BV$114</f>
        <v>2.752641699554137E-2</v>
      </c>
      <c r="BW36">
        <f>SAM_final!BW36/SAM_final!BW$114</f>
        <v>2.5396152866157068E-2</v>
      </c>
      <c r="BX36">
        <f>SAM_final!BX36/SAM_final!BX$114</f>
        <v>1.433747285445431E-2</v>
      </c>
      <c r="BY36">
        <f>SAM_final!BY36/SAM_final!BY$114</f>
        <v>1.9293375216727322E-2</v>
      </c>
      <c r="BZ36">
        <f>SAM_final!BZ36/SAM_final!BZ$114</f>
        <v>1.6556334317638548E-3</v>
      </c>
      <c r="CA36">
        <f>SAM_final!CA36/SAM_final!CA$114</f>
        <v>1.5061415372743019E-2</v>
      </c>
      <c r="CB36">
        <f>SAM_final!CB36/SAM_final!CB$114</f>
        <v>2.027041145016489E-2</v>
      </c>
      <c r="CC36">
        <f>SAM_final!CC36/SAM_final!CC$114</f>
        <v>1.3286026467977425E-2</v>
      </c>
      <c r="CD36">
        <f>SAM_final!CD36/SAM_final!CD$114</f>
        <v>2.6253109254915235E-2</v>
      </c>
      <c r="CE36">
        <f>SAM_final!CE36/SAM_final!CE$114</f>
        <v>3.9324197854964951E-2</v>
      </c>
      <c r="CF36">
        <f>SAM_final!CF36/SAM_final!CF$114</f>
        <v>1.5331558753316139E-2</v>
      </c>
      <c r="CG36">
        <f>SAM_final!CG36/SAM_final!CG$114</f>
        <v>1.1027282754485689E-2</v>
      </c>
      <c r="CH36">
        <f>SAM_final!CH36/SAM_final!CH$114</f>
        <v>0</v>
      </c>
      <c r="CI36">
        <f>SAM_final!CI36/SAM_final!CI$114</f>
        <v>2.4836587168547589E-2</v>
      </c>
      <c r="CJ36">
        <f>SAM_final!CJ36/SAM_final!CJ$114</f>
        <v>0</v>
      </c>
      <c r="CK36">
        <f>SAM_final!CK36/SAM_final!CK$114</f>
        <v>0</v>
      </c>
      <c r="CL36">
        <f>SAM_final!CL36/SAM_final!CL$114</f>
        <v>0</v>
      </c>
      <c r="CM36">
        <f>SAM_final!CO36/SAM_final!CO$114</f>
        <v>4.4676260425732008E-2</v>
      </c>
      <c r="CN36">
        <f>SAM_final!CP36/SAM_final!CP$114</f>
        <v>3.7985512916363304E-2</v>
      </c>
      <c r="CO36">
        <f>SAM_final!CQ36/SAM_final!CQ$114</f>
        <v>4.3957578776334334E-2</v>
      </c>
      <c r="CP36">
        <f>SAM_final!CR36/SAM_final!CR$114</f>
        <v>4.4639218418600017E-2</v>
      </c>
      <c r="CQ36">
        <f>SAM_final!CS36/SAM_final!CS$114</f>
        <v>4.2092088777520534E-2</v>
      </c>
      <c r="CR36">
        <f>SAM_final!CT36/SAM_final!CT$114</f>
        <v>3.741762900860806E-2</v>
      </c>
      <c r="CS36">
        <f>SAM_final!CU36/SAM_final!CU$114</f>
        <v>3.563951784243851E-2</v>
      </c>
      <c r="CT36">
        <f>SAM_final!CV36/SAM_final!CV$114</f>
        <v>3.2713296386550468E-2</v>
      </c>
      <c r="CU36">
        <f>SAM_final!CW36/SAM_final!CW$114</f>
        <v>1.9374296218520517E-2</v>
      </c>
    </row>
    <row r="37" spans="1:99">
      <c r="A37" t="s">
        <v>36</v>
      </c>
      <c r="B37">
        <f>SAM_final!B37/SAM_final!B$114</f>
        <v>5.2441457173217807E-7</v>
      </c>
      <c r="C37">
        <f>SAM_final!C37/SAM_final!C$114</f>
        <v>0</v>
      </c>
      <c r="D37">
        <f>SAM_final!D37/SAM_final!D$114</f>
        <v>1.1778370728874992E-7</v>
      </c>
      <c r="E37">
        <f>SAM_final!E37/SAM_final!E$114</f>
        <v>9.0104979045940541E-8</v>
      </c>
      <c r="F37">
        <f>SAM_final!F37/SAM_final!F$114</f>
        <v>3.2851690676147176E-5</v>
      </c>
      <c r="G37">
        <f>SAM_final!G37/SAM_final!G$114</f>
        <v>0</v>
      </c>
      <c r="H37">
        <f>SAM_final!H37/SAM_final!H$114</f>
        <v>5.015205836221153E-6</v>
      </c>
      <c r="I37">
        <f>SAM_final!I37/SAM_final!I$114</f>
        <v>0</v>
      </c>
      <c r="J37">
        <f>SAM_final!J37/SAM_final!J$114</f>
        <v>3.5376811032570866E-4</v>
      </c>
      <c r="K37">
        <f>SAM_final!K37/SAM_final!K$114</f>
        <v>1.3485146709270195E-3</v>
      </c>
      <c r="L37">
        <f>SAM_final!L37/SAM_final!L$114</f>
        <v>6.7373828923239238E-4</v>
      </c>
      <c r="M37">
        <f>SAM_final!M37/SAM_final!M$114</f>
        <v>7.0635083259220926E-6</v>
      </c>
      <c r="N37">
        <f>SAM_final!N37/SAM_final!N$114</f>
        <v>8.2679049727629717E-4</v>
      </c>
      <c r="O37">
        <f>SAM_final!O37/SAM_final!O$114</f>
        <v>6.3848749510887184E-4</v>
      </c>
      <c r="P37">
        <f>SAM_final!P37/SAM_final!P$114</f>
        <v>2.7008575227893171E-3</v>
      </c>
      <c r="Q37">
        <f>SAM_final!Q37/SAM_final!Q$114</f>
        <v>3.0450179824894123E-5</v>
      </c>
      <c r="R37">
        <f>SAM_final!R37/SAM_final!R$114</f>
        <v>1.7778300143316729E-4</v>
      </c>
      <c r="S37">
        <f>SAM_final!S37/SAM_final!S$114</f>
        <v>0</v>
      </c>
      <c r="T37">
        <f>SAM_final!T37/SAM_final!T$114</f>
        <v>0</v>
      </c>
      <c r="U37">
        <f>SAM_final!U37/SAM_final!U$114</f>
        <v>2.2667206547337618E-3</v>
      </c>
      <c r="V37">
        <f>SAM_final!V37/SAM_final!V$114</f>
        <v>1.6793534012447778E-3</v>
      </c>
      <c r="W37">
        <f>SAM_final!W37/SAM_final!W$114</f>
        <v>5.3757096522370372E-4</v>
      </c>
      <c r="X37">
        <f>SAM_final!X37/SAM_final!X$114</f>
        <v>2.0199791469353544E-5</v>
      </c>
      <c r="Y37">
        <f>SAM_final!Y37/SAM_final!Y$114</f>
        <v>4.4305548724428098E-4</v>
      </c>
      <c r="Z37">
        <f>SAM_final!Z37/SAM_final!Z$114</f>
        <v>3.6712430470237664E-4</v>
      </c>
      <c r="AA37">
        <f>SAM_final!AA37/SAM_final!AA$114</f>
        <v>1.0379835116869169E-3</v>
      </c>
      <c r="AB37">
        <f>SAM_final!AB37/SAM_final!AB$114</f>
        <v>3.878466216525837E-4</v>
      </c>
      <c r="AC37">
        <f>SAM_final!AC37/SAM_final!AC$114</f>
        <v>8.1156688866485037E-4</v>
      </c>
      <c r="AD37">
        <f>SAM_final!AD37/SAM_final!AD$114</f>
        <v>2.109285112998099E-3</v>
      </c>
      <c r="AE37">
        <f>SAM_final!AE37/SAM_final!AE$114</f>
        <v>3.6013758808141479E-4</v>
      </c>
      <c r="AF37">
        <f>SAM_final!AF37/SAM_final!AF$114</f>
        <v>3.8666967337426936E-5</v>
      </c>
      <c r="AG37">
        <f>SAM_final!AG37/SAM_final!AG$114</f>
        <v>1.1407909606314577E-3</v>
      </c>
      <c r="AH37">
        <f>SAM_final!AH37/SAM_final!AH$114</f>
        <v>1.2245570953041619E-3</v>
      </c>
      <c r="AI37">
        <f>SAM_final!AI37/SAM_final!AI$114</f>
        <v>1.2895457444939272E-3</v>
      </c>
      <c r="AJ37">
        <f>SAM_final!AJ37/SAM_final!AJ$114</f>
        <v>1.1460803913933163E-5</v>
      </c>
      <c r="AK37">
        <f>SAM_final!AK37/SAM_final!AK$114</f>
        <v>6.6057524276525099E-4</v>
      </c>
      <c r="AL37">
        <f>SAM_final!AL37/SAM_final!AL$114</f>
        <v>8.3512813437680111E-5</v>
      </c>
      <c r="AM37">
        <f>SAM_final!AM37/SAM_final!AM$114</f>
        <v>5.3413978066624702E-4</v>
      </c>
      <c r="AN37">
        <f>SAM_final!AN37/SAM_final!AN$114</f>
        <v>1.0511801986806014E-3</v>
      </c>
      <c r="AO37">
        <f>SAM_final!AO37/SAM_final!AO$114</f>
        <v>7.5627615423635595E-4</v>
      </c>
      <c r="AP37">
        <f>SAM_final!AP37/SAM_final!AP$114</f>
        <v>3.1430716777039415E-4</v>
      </c>
      <c r="AQ37">
        <f>SAM_final!AQ37/SAM_final!AQ$114</f>
        <v>1.0558022842241689E-4</v>
      </c>
      <c r="AR37">
        <f>SAM_final!AR37/SAM_final!AR$114</f>
        <v>4.4100471602178781E-4</v>
      </c>
      <c r="AS37">
        <f>SAM_final!AS37/SAM_final!AS$114</f>
        <v>3.465643619342154E-4</v>
      </c>
      <c r="AT37">
        <f>SAM_final!AT37/SAM_final!AT$114</f>
        <v>0</v>
      </c>
      <c r="AU37">
        <f>SAM_final!AU37/SAM_final!AU$114</f>
        <v>7.5684907771428247E-5</v>
      </c>
      <c r="AV37">
        <f>SAM_final!AV37/SAM_final!AV$114</f>
        <v>4.9064598836492251E-4</v>
      </c>
      <c r="AW37">
        <f>SAM_final!AW37/SAM_final!AW$114</f>
        <v>3.0558440042902186E-3</v>
      </c>
      <c r="AX37">
        <f>SAM_final!AX37/SAM_final!AX$114</f>
        <v>3.8268339686116936E-5</v>
      </c>
      <c r="AY37">
        <f>SAM_final!AY37/SAM_final!AY$114</f>
        <v>3.176989175743169E-6</v>
      </c>
      <c r="AZ37">
        <f>SAM_final!AZ37/SAM_final!AZ$114</f>
        <v>2.7612308405096148E-5</v>
      </c>
      <c r="BA37">
        <f>SAM_final!BA37/SAM_final!BA$114</f>
        <v>1.42004446879937E-5</v>
      </c>
      <c r="BB37">
        <f>SAM_final!BB37/SAM_final!BB$114</f>
        <v>1.9865992080470428E-4</v>
      </c>
      <c r="BC37">
        <f>SAM_final!BC37/SAM_final!BC$114</f>
        <v>3.2954041927224506E-5</v>
      </c>
      <c r="BD37">
        <f>SAM_final!BD37/SAM_final!BD$114</f>
        <v>6.2426048788907134E-5</v>
      </c>
      <c r="BE37">
        <f>SAM_final!BE37/SAM_final!BE$114</f>
        <v>4.3522464678512644E-6</v>
      </c>
      <c r="BF37">
        <f>SAM_final!BF37/SAM_final!BF$114</f>
        <v>9.1409878089444342E-5</v>
      </c>
      <c r="BG37">
        <f>SAM_final!BG37/SAM_final!BG$114</f>
        <v>2.3725759365625438E-5</v>
      </c>
      <c r="BH37">
        <f>SAM_final!BH37/SAM_final!BH$114</f>
        <v>2.2374106014215545E-6</v>
      </c>
      <c r="BI37">
        <f>SAM_final!BI37/SAM_final!BI$114</f>
        <v>2.3489458481741777E-5</v>
      </c>
      <c r="BJ37">
        <f>SAM_final!BJ37/SAM_final!BJ$114</f>
        <v>9.5494220084429269E-6</v>
      </c>
      <c r="BK37">
        <f>SAM_final!BK37/SAM_final!BK$114</f>
        <v>2.1230766612862494E-5</v>
      </c>
      <c r="BL37">
        <f>SAM_final!BL37/SAM_final!BL$114</f>
        <v>5.7285799745397693E-6</v>
      </c>
      <c r="BM37">
        <f>SAM_final!BM37/SAM_final!BM$114</f>
        <v>0</v>
      </c>
      <c r="BN37">
        <f>SAM_final!BN37/SAM_final!BN$114</f>
        <v>1.1624768111211917E-4</v>
      </c>
      <c r="BO37">
        <f>SAM_final!BO37/SAM_final!BO$114</f>
        <v>1.9296338120126828E-3</v>
      </c>
      <c r="BP37">
        <f>SAM_final!BP37/SAM_final!BP$114</f>
        <v>0</v>
      </c>
      <c r="BQ37">
        <f>SAM_final!BQ37/SAM_final!BQ$114</f>
        <v>1.2484860129555582E-4</v>
      </c>
      <c r="BR37">
        <f>SAM_final!BR37/SAM_final!BR$114</f>
        <v>0</v>
      </c>
      <c r="BS37">
        <f>SAM_final!BS37/SAM_final!BS$114</f>
        <v>1.6667075291439022E-3</v>
      </c>
      <c r="BT37">
        <f>SAM_final!BT37/SAM_final!BT$114</f>
        <v>4.5548971008675145E-4</v>
      </c>
      <c r="BU37">
        <f>SAM_final!BU37/SAM_final!BU$114</f>
        <v>5.9803185811578934E-6</v>
      </c>
      <c r="BV37">
        <f>SAM_final!BV37/SAM_final!BV$114</f>
        <v>1.3761025615873387E-6</v>
      </c>
      <c r="BW37">
        <f>SAM_final!BW37/SAM_final!BW$114</f>
        <v>1.0405197582324268E-6</v>
      </c>
      <c r="BX37">
        <f>SAM_final!BX37/SAM_final!BX$114</f>
        <v>2.729092939575455E-7</v>
      </c>
      <c r="BY37">
        <f>SAM_final!BY37/SAM_final!BY$114</f>
        <v>2.7295683072684552E-6</v>
      </c>
      <c r="BZ37">
        <f>SAM_final!BZ37/SAM_final!BZ$114</f>
        <v>1.4146080108825867E-5</v>
      </c>
      <c r="CA37">
        <f>SAM_final!CA37/SAM_final!CA$114</f>
        <v>5.3662883655657501E-6</v>
      </c>
      <c r="CB37">
        <f>SAM_final!CB37/SAM_final!CB$114</f>
        <v>6.5821651185094242E-5</v>
      </c>
      <c r="CC37">
        <f>SAM_final!CC37/SAM_final!CC$114</f>
        <v>1.5894955679422352E-4</v>
      </c>
      <c r="CD37">
        <f>SAM_final!CD37/SAM_final!CD$114</f>
        <v>1.0069426908002634E-4</v>
      </c>
      <c r="CE37">
        <f>SAM_final!CE37/SAM_final!CE$114</f>
        <v>1.2941816708021433E-2</v>
      </c>
      <c r="CF37">
        <f>SAM_final!CF37/SAM_final!CF$114</f>
        <v>7.4164415767251281E-4</v>
      </c>
      <c r="CG37">
        <f>SAM_final!CG37/SAM_final!CG$114</f>
        <v>1.0358331819272527E-3</v>
      </c>
      <c r="CH37">
        <f>SAM_final!CH37/SAM_final!CH$114</f>
        <v>0</v>
      </c>
      <c r="CI37">
        <f>SAM_final!CI37/SAM_final!CI$114</f>
        <v>5.3412915968927334E-6</v>
      </c>
      <c r="CJ37">
        <f>SAM_final!CJ37/SAM_final!CJ$114</f>
        <v>0</v>
      </c>
      <c r="CK37">
        <f>SAM_final!CK37/SAM_final!CK$114</f>
        <v>0</v>
      </c>
      <c r="CL37">
        <f>SAM_final!CL37/SAM_final!CL$114</f>
        <v>0</v>
      </c>
      <c r="CM37">
        <f>SAM_final!CO37/SAM_final!CO$114</f>
        <v>1.6999420041989198E-2</v>
      </c>
      <c r="CN37">
        <f>SAM_final!CP37/SAM_final!CP$114</f>
        <v>1.4064919970613468E-2</v>
      </c>
      <c r="CO37">
        <f>SAM_final!CQ37/SAM_final!CQ$114</f>
        <v>1.6672910500466716E-2</v>
      </c>
      <c r="CP37">
        <f>SAM_final!CR37/SAM_final!CR$114</f>
        <v>1.6760172485042926E-2</v>
      </c>
      <c r="CQ37">
        <f>SAM_final!CS37/SAM_final!CS$114</f>
        <v>1.5914063292167907E-2</v>
      </c>
      <c r="CR37">
        <f>SAM_final!CT37/SAM_final!CT$114</f>
        <v>1.5106205064893069E-2</v>
      </c>
      <c r="CS37">
        <f>SAM_final!CU37/SAM_final!CU$114</f>
        <v>1.4332439606699918E-2</v>
      </c>
      <c r="CT37">
        <f>SAM_final!CV37/SAM_final!CV$114</f>
        <v>1.416219323840566E-2</v>
      </c>
      <c r="CU37">
        <f>SAM_final!CW37/SAM_final!CW$114</f>
        <v>8.4517094758444766E-3</v>
      </c>
    </row>
    <row r="38" spans="1:99">
      <c r="A38" t="s">
        <v>37</v>
      </c>
      <c r="B38">
        <f>SAM_final!B38/SAM_final!B$114</f>
        <v>8.9438330560870029E-8</v>
      </c>
      <c r="C38">
        <f>SAM_final!C38/SAM_final!C$114</f>
        <v>0</v>
      </c>
      <c r="D38">
        <f>SAM_final!D38/SAM_final!D$114</f>
        <v>2.0723892036623748E-7</v>
      </c>
      <c r="E38">
        <f>SAM_final!E38/SAM_final!E$114</f>
        <v>1.5853855348028143E-7</v>
      </c>
      <c r="F38">
        <f>SAM_final!F38/SAM_final!F$114</f>
        <v>3.3272948035006549E-7</v>
      </c>
      <c r="G38">
        <f>SAM_final!G38/SAM_final!G$114</f>
        <v>0</v>
      </c>
      <c r="H38">
        <f>SAM_final!H38/SAM_final!H$114</f>
        <v>0</v>
      </c>
      <c r="I38">
        <f>SAM_final!I38/SAM_final!I$114</f>
        <v>0</v>
      </c>
      <c r="J38">
        <f>SAM_final!J38/SAM_final!J$114</f>
        <v>5.3485728016184381E-6</v>
      </c>
      <c r="K38">
        <f>SAM_final!K38/SAM_final!K$114</f>
        <v>1.1379801684672755E-6</v>
      </c>
      <c r="L38">
        <f>SAM_final!L38/SAM_final!L$114</f>
        <v>5.2165512229443253E-7</v>
      </c>
      <c r="M38">
        <f>SAM_final!M38/SAM_final!M$114</f>
        <v>1.542022769560647E-6</v>
      </c>
      <c r="N38">
        <f>SAM_final!N38/SAM_final!N$114</f>
        <v>6.4372501336151626E-4</v>
      </c>
      <c r="O38">
        <f>SAM_final!O38/SAM_final!O$114</f>
        <v>3.0265907785243493E-5</v>
      </c>
      <c r="P38">
        <f>SAM_final!P38/SAM_final!P$114</f>
        <v>9.9337081299170373E-5</v>
      </c>
      <c r="Q38">
        <f>SAM_final!Q38/SAM_final!Q$114</f>
        <v>0</v>
      </c>
      <c r="R38">
        <f>SAM_final!R38/SAM_final!R$114</f>
        <v>1.8495802368639693E-4</v>
      </c>
      <c r="S38">
        <f>SAM_final!S38/SAM_final!S$114</f>
        <v>0</v>
      </c>
      <c r="T38">
        <f>SAM_final!T38/SAM_final!T$114</f>
        <v>0</v>
      </c>
      <c r="U38">
        <f>SAM_final!U38/SAM_final!U$114</f>
        <v>6.2017911012199941E-4</v>
      </c>
      <c r="V38">
        <f>SAM_final!V38/SAM_final!V$114</f>
        <v>3.5690283556289396E-5</v>
      </c>
      <c r="W38">
        <f>SAM_final!W38/SAM_final!W$114</f>
        <v>3.0590834621937557E-3</v>
      </c>
      <c r="X38">
        <f>SAM_final!X38/SAM_final!X$114</f>
        <v>3.2999954292751585E-5</v>
      </c>
      <c r="Y38">
        <f>SAM_final!Y38/SAM_final!Y$114</f>
        <v>1.5923364023552749E-4</v>
      </c>
      <c r="Z38">
        <f>SAM_final!Z38/SAM_final!Z$114</f>
        <v>2.3151107032836877E-5</v>
      </c>
      <c r="AA38">
        <f>SAM_final!AA38/SAM_final!AA$114</f>
        <v>6.2026519509858306E-7</v>
      </c>
      <c r="AB38">
        <f>SAM_final!AB38/SAM_final!AB$114</f>
        <v>1.6164192815412903E-6</v>
      </c>
      <c r="AC38">
        <f>SAM_final!AC38/SAM_final!AC$114</f>
        <v>2.352061165569373E-5</v>
      </c>
      <c r="AD38">
        <f>SAM_final!AD38/SAM_final!AD$114</f>
        <v>7.4983924133281425E-5</v>
      </c>
      <c r="AE38">
        <f>SAM_final!AE38/SAM_final!AE$114</f>
        <v>2.3055100183827643E-5</v>
      </c>
      <c r="AF38">
        <f>SAM_final!AF38/SAM_final!AF$114</f>
        <v>1.1285016044187507E-4</v>
      </c>
      <c r="AG38">
        <f>SAM_final!AG38/SAM_final!AG$114</f>
        <v>1.0927516176586505E-5</v>
      </c>
      <c r="AH38">
        <f>SAM_final!AH38/SAM_final!AH$114</f>
        <v>2.1960970879007744E-4</v>
      </c>
      <c r="AI38">
        <f>SAM_final!AI38/SAM_final!AI$114</f>
        <v>1.9045522991224247E-4</v>
      </c>
      <c r="AJ38">
        <f>SAM_final!AJ38/SAM_final!AJ$114</f>
        <v>4.4946237580819946E-5</v>
      </c>
      <c r="AK38">
        <f>SAM_final!AK38/SAM_final!AK$114</f>
        <v>8.1342060342909795E-5</v>
      </c>
      <c r="AL38">
        <f>SAM_final!AL38/SAM_final!AL$114</f>
        <v>1.4882794772163061E-5</v>
      </c>
      <c r="AM38">
        <f>SAM_final!AM38/SAM_final!AM$114</f>
        <v>1.349761851949672E-5</v>
      </c>
      <c r="AN38">
        <f>SAM_final!AN38/SAM_final!AN$114</f>
        <v>3.523942627385443E-5</v>
      </c>
      <c r="AO38">
        <f>SAM_final!AO38/SAM_final!AO$114</f>
        <v>2.3184140962688262E-5</v>
      </c>
      <c r="AP38">
        <f>SAM_final!AP38/SAM_final!AP$114</f>
        <v>5.4451613423138319E-5</v>
      </c>
      <c r="AQ38">
        <f>SAM_final!AQ38/SAM_final!AQ$114</f>
        <v>1.7804497111659123E-5</v>
      </c>
      <c r="AR38">
        <f>SAM_final!AR38/SAM_final!AR$114</f>
        <v>9.1767829344910107E-5</v>
      </c>
      <c r="AS38">
        <f>SAM_final!AS38/SAM_final!AS$114</f>
        <v>1.3780429634076833E-4</v>
      </c>
      <c r="AT38">
        <f>SAM_final!AT38/SAM_final!AT$114</f>
        <v>0</v>
      </c>
      <c r="AU38">
        <f>SAM_final!AU38/SAM_final!AU$114</f>
        <v>5.5337480825099162E-6</v>
      </c>
      <c r="AV38">
        <f>SAM_final!AV38/SAM_final!AV$114</f>
        <v>8.6328531552754689E-4</v>
      </c>
      <c r="AW38">
        <f>SAM_final!AW38/SAM_final!AW$114</f>
        <v>3.7628511591359966E-5</v>
      </c>
      <c r="AX38">
        <f>SAM_final!AX38/SAM_final!AX$114</f>
        <v>1.4368215810739977E-7</v>
      </c>
      <c r="AY38">
        <f>SAM_final!AY38/SAM_final!AY$114</f>
        <v>8.8968434113501852E-5</v>
      </c>
      <c r="AZ38">
        <f>SAM_final!AZ38/SAM_final!AZ$114</f>
        <v>2.791246624613272E-6</v>
      </c>
      <c r="BA38">
        <f>SAM_final!BA38/SAM_final!BA$114</f>
        <v>1.7620732544575035E-5</v>
      </c>
      <c r="BB38">
        <f>SAM_final!BB38/SAM_final!BB$114</f>
        <v>2.1432298440034073E-7</v>
      </c>
      <c r="BC38">
        <f>SAM_final!BC38/SAM_final!BC$114</f>
        <v>3.5949622658365176E-6</v>
      </c>
      <c r="BD38">
        <f>SAM_final!BD38/SAM_final!BD$114</f>
        <v>5.6892259095010763E-6</v>
      </c>
      <c r="BE38">
        <f>SAM_final!BE38/SAM_final!BE$114</f>
        <v>0</v>
      </c>
      <c r="BF38">
        <f>SAM_final!BF38/SAM_final!BF$114</f>
        <v>1.2652019718313974E-6</v>
      </c>
      <c r="BG38">
        <f>SAM_final!BG38/SAM_final!BG$114</f>
        <v>1.3155269683090319E-5</v>
      </c>
      <c r="BH38">
        <f>SAM_final!BH38/SAM_final!BH$114</f>
        <v>4.5361946465265511E-5</v>
      </c>
      <c r="BI38">
        <f>SAM_final!BI38/SAM_final!BI$114</f>
        <v>3.9564608582910896E-5</v>
      </c>
      <c r="BJ38">
        <f>SAM_final!BJ38/SAM_final!BJ$114</f>
        <v>6.3231403470917326E-5</v>
      </c>
      <c r="BK38">
        <f>SAM_final!BK38/SAM_final!BK$114</f>
        <v>3.3075849932223543E-5</v>
      </c>
      <c r="BL38">
        <f>SAM_final!BL38/SAM_final!BL$114</f>
        <v>5.1363049503215598E-6</v>
      </c>
      <c r="BM38">
        <f>SAM_final!BM38/SAM_final!BM$114</f>
        <v>0</v>
      </c>
      <c r="BN38">
        <f>SAM_final!BN38/SAM_final!BN$114</f>
        <v>8.5031094061915422E-5</v>
      </c>
      <c r="BO38">
        <f>SAM_final!BO38/SAM_final!BO$114</f>
        <v>2.9537030683647089E-5</v>
      </c>
      <c r="BP38">
        <f>SAM_final!BP38/SAM_final!BP$114</f>
        <v>0</v>
      </c>
      <c r="BQ38">
        <f>SAM_final!BQ38/SAM_final!BQ$114</f>
        <v>1.9234243920587985E-5</v>
      </c>
      <c r="BR38">
        <f>SAM_final!BR38/SAM_final!BR$114</f>
        <v>0</v>
      </c>
      <c r="BS38">
        <f>SAM_final!BS38/SAM_final!BS$114</f>
        <v>9.0853374933273182E-5</v>
      </c>
      <c r="BT38">
        <f>SAM_final!BT38/SAM_final!BT$114</f>
        <v>1.9735738833143672E-5</v>
      </c>
      <c r="BU38">
        <f>SAM_final!BU38/SAM_final!BU$114</f>
        <v>7.3462249998743098E-5</v>
      </c>
      <c r="BV38">
        <f>SAM_final!BV38/SAM_final!BV$114</f>
        <v>5.1614162625826506E-5</v>
      </c>
      <c r="BW38">
        <f>SAM_final!BW38/SAM_final!BW$114</f>
        <v>2.5662967378340942E-5</v>
      </c>
      <c r="BX38">
        <f>SAM_final!BX38/SAM_final!BX$114</f>
        <v>6.3365447733551651E-5</v>
      </c>
      <c r="BY38">
        <f>SAM_final!BY38/SAM_final!BY$114</f>
        <v>6.6176079824392279E-5</v>
      </c>
      <c r="BZ38">
        <f>SAM_final!BZ38/SAM_final!BZ$114</f>
        <v>7.0763263959052073E-8</v>
      </c>
      <c r="CA38">
        <f>SAM_final!CA38/SAM_final!CA$114</f>
        <v>1.0123965015204701E-4</v>
      </c>
      <c r="CB38">
        <f>SAM_final!CB38/SAM_final!CB$114</f>
        <v>1.5865497544191432E-5</v>
      </c>
      <c r="CC38">
        <f>SAM_final!CC38/SAM_final!CC$114</f>
        <v>1.0350299284429395E-3</v>
      </c>
      <c r="CD38">
        <f>SAM_final!CD38/SAM_final!CD$114</f>
        <v>5.3293354973295987E-4</v>
      </c>
      <c r="CE38">
        <f>SAM_final!CE38/SAM_final!CE$114</f>
        <v>5.1376495209825266E-4</v>
      </c>
      <c r="CF38">
        <f>SAM_final!CF38/SAM_final!CF$114</f>
        <v>6.4273300855496507E-5</v>
      </c>
      <c r="CG38">
        <f>SAM_final!CG38/SAM_final!CG$114</f>
        <v>7.698559972531163E-5</v>
      </c>
      <c r="CH38">
        <f>SAM_final!CH38/SAM_final!CH$114</f>
        <v>0</v>
      </c>
      <c r="CI38">
        <f>SAM_final!CI38/SAM_final!CI$114</f>
        <v>0</v>
      </c>
      <c r="CJ38">
        <f>SAM_final!CJ38/SAM_final!CJ$114</f>
        <v>0</v>
      </c>
      <c r="CK38">
        <f>SAM_final!CK38/SAM_final!CK$114</f>
        <v>0</v>
      </c>
      <c r="CL38">
        <f>SAM_final!CL38/SAM_final!CL$114</f>
        <v>0</v>
      </c>
      <c r="CM38">
        <f>SAM_final!CO38/SAM_final!CO$114</f>
        <v>5.9852400141205478E-3</v>
      </c>
      <c r="CN38">
        <f>SAM_final!CP38/SAM_final!CP$114</f>
        <v>4.9523199804974577E-3</v>
      </c>
      <c r="CO38">
        <f>SAM_final!CQ38/SAM_final!CQ$114</f>
        <v>5.8706925280256825E-3</v>
      </c>
      <c r="CP38">
        <f>SAM_final!CR38/SAM_final!CR$114</f>
        <v>5.9101210127386287E-3</v>
      </c>
      <c r="CQ38">
        <f>SAM_final!CS38/SAM_final!CS$114</f>
        <v>5.6117688005879853E-3</v>
      </c>
      <c r="CR38">
        <f>SAM_final!CT38/SAM_final!CT$114</f>
        <v>5.3244654486342465E-3</v>
      </c>
      <c r="CS38">
        <f>SAM_final!CU38/SAM_final!CU$114</f>
        <v>5.0545579269935083E-3</v>
      </c>
      <c r="CT38">
        <f>SAM_final!CV38/SAM_final!CV$114</f>
        <v>4.994048403197897E-3</v>
      </c>
      <c r="CU38">
        <f>SAM_final!CW38/SAM_final!CW$114</f>
        <v>2.9797907405122032E-3</v>
      </c>
    </row>
    <row r="39" spans="1:99">
      <c r="A39" t="s">
        <v>38</v>
      </c>
      <c r="B39">
        <f>SAM_final!B39/SAM_final!B$114</f>
        <v>2.4300481946810756E-6</v>
      </c>
      <c r="C39">
        <f>SAM_final!C39/SAM_final!C$114</f>
        <v>6.8216412366243206E-3</v>
      </c>
      <c r="D39">
        <f>SAM_final!D39/SAM_final!D$114</f>
        <v>7.0872260957343654E-9</v>
      </c>
      <c r="E39">
        <f>SAM_final!E39/SAM_final!E$114</f>
        <v>5.8063263230559231E-9</v>
      </c>
      <c r="F39">
        <f>SAM_final!F39/SAM_final!F$114</f>
        <v>2.0395441953934699E-5</v>
      </c>
      <c r="G39">
        <f>SAM_final!G39/SAM_final!G$114</f>
        <v>0</v>
      </c>
      <c r="H39">
        <f>SAM_final!H39/SAM_final!H$114</f>
        <v>0</v>
      </c>
      <c r="I39">
        <f>SAM_final!I39/SAM_final!I$114</f>
        <v>0</v>
      </c>
      <c r="J39">
        <f>SAM_final!J39/SAM_final!J$114</f>
        <v>1.0621248103964934E-4</v>
      </c>
      <c r="K39">
        <f>SAM_final!K39/SAM_final!K$114</f>
        <v>1.9458697175847583E-5</v>
      </c>
      <c r="L39">
        <f>SAM_final!L39/SAM_final!L$114</f>
        <v>1.1639275186335704E-5</v>
      </c>
      <c r="M39">
        <f>SAM_final!M39/SAM_final!M$114</f>
        <v>5.8167406062869704E-6</v>
      </c>
      <c r="N39">
        <f>SAM_final!N39/SAM_final!N$114</f>
        <v>3.8251289803489984E-2</v>
      </c>
      <c r="O39">
        <f>SAM_final!O39/SAM_final!O$114</f>
        <v>5.0344459147738608E-4</v>
      </c>
      <c r="P39">
        <f>SAM_final!P39/SAM_final!P$114</f>
        <v>1.8916173898869801E-3</v>
      </c>
      <c r="Q39">
        <f>SAM_final!Q39/SAM_final!Q$114</f>
        <v>0</v>
      </c>
      <c r="R39">
        <f>SAM_final!R39/SAM_final!R$114</f>
        <v>2.3497221677170726E-4</v>
      </c>
      <c r="S39">
        <f>SAM_final!S39/SAM_final!S$114</f>
        <v>0</v>
      </c>
      <c r="T39">
        <f>SAM_final!T39/SAM_final!T$114</f>
        <v>1.764051973564564E-4</v>
      </c>
      <c r="U39">
        <f>SAM_final!U39/SAM_final!U$114</f>
        <v>9.1331050418035791E-4</v>
      </c>
      <c r="V39">
        <f>SAM_final!V39/SAM_final!V$114</f>
        <v>6.4146984178800647E-4</v>
      </c>
      <c r="W39">
        <f>SAM_final!W39/SAM_final!W$114</f>
        <v>1.2150295036909897E-4</v>
      </c>
      <c r="X39">
        <f>SAM_final!X39/SAM_final!X$114</f>
        <v>8.1498665521285418E-5</v>
      </c>
      <c r="Y39">
        <f>SAM_final!Y39/SAM_final!Y$114</f>
        <v>1.719186273649723E-3</v>
      </c>
      <c r="Z39">
        <f>SAM_final!Z39/SAM_final!Z$114</f>
        <v>2.7432042779001938E-4</v>
      </c>
      <c r="AA39">
        <f>SAM_final!AA39/SAM_final!AA$114</f>
        <v>1.2586994869791276E-5</v>
      </c>
      <c r="AB39">
        <f>SAM_final!AB39/SAM_final!AB$114</f>
        <v>2.3585951119099619E-5</v>
      </c>
      <c r="AC39">
        <f>SAM_final!AC39/SAM_final!AC$114</f>
        <v>4.3801049268195569E-4</v>
      </c>
      <c r="AD39">
        <f>SAM_final!AD39/SAM_final!AD$114</f>
        <v>1.1855089014666067E-3</v>
      </c>
      <c r="AE39">
        <f>SAM_final!AE39/SAM_final!AE$114</f>
        <v>5.1459189298802164E-4</v>
      </c>
      <c r="AF39">
        <f>SAM_final!AF39/SAM_final!AF$114</f>
        <v>2.156316525648452E-3</v>
      </c>
      <c r="AG39">
        <f>SAM_final!AG39/SAM_final!AG$114</f>
        <v>1.8193870584286138E-4</v>
      </c>
      <c r="AH39">
        <f>SAM_final!AH39/SAM_final!AH$114</f>
        <v>3.8172826216007513E-3</v>
      </c>
      <c r="AI39">
        <f>SAM_final!AI39/SAM_final!AI$114</f>
        <v>3.6050037267674677E-3</v>
      </c>
      <c r="AJ39">
        <f>SAM_final!AJ39/SAM_final!AJ$114</f>
        <v>2.2999493277677004E-6</v>
      </c>
      <c r="AK39">
        <f>SAM_final!AK39/SAM_final!AK$114</f>
        <v>2.6521677363439486E-4</v>
      </c>
      <c r="AL39">
        <f>SAM_final!AL39/SAM_final!AL$114</f>
        <v>5.2339901570794838E-6</v>
      </c>
      <c r="AM39">
        <f>SAM_final!AM39/SAM_final!AM$114</f>
        <v>1.5247524941019834E-4</v>
      </c>
      <c r="AN39">
        <f>SAM_final!AN39/SAM_final!AN$114</f>
        <v>2.9502202193001426E-4</v>
      </c>
      <c r="AO39">
        <f>SAM_final!AO39/SAM_final!AO$114</f>
        <v>9.7891213687504799E-5</v>
      </c>
      <c r="AP39">
        <f>SAM_final!AP39/SAM_final!AP$114</f>
        <v>6.9607627905509555E-4</v>
      </c>
      <c r="AQ39">
        <f>SAM_final!AQ39/SAM_final!AQ$114</f>
        <v>8.8598629534365007E-7</v>
      </c>
      <c r="AR39">
        <f>SAM_final!AR39/SAM_final!AR$114</f>
        <v>3.260156815563179E-5</v>
      </c>
      <c r="AS39">
        <f>SAM_final!AS39/SAM_final!AS$114</f>
        <v>7.8420830975686696E-5</v>
      </c>
      <c r="AT39">
        <f>SAM_final!AT39/SAM_final!AT$114</f>
        <v>3.6352964421761199E-6</v>
      </c>
      <c r="AU39">
        <f>SAM_final!AU39/SAM_final!AU$114</f>
        <v>5.9291259064515491E-5</v>
      </c>
      <c r="AV39">
        <f>SAM_final!AV39/SAM_final!AV$114</f>
        <v>5.6981947210043584E-4</v>
      </c>
      <c r="AW39">
        <f>SAM_final!AW39/SAM_final!AW$114</f>
        <v>1.3629484715425481E-4</v>
      </c>
      <c r="AX39">
        <f>SAM_final!AX39/SAM_final!AX$114</f>
        <v>1.8084693931664184E-5</v>
      </c>
      <c r="AY39">
        <f>SAM_final!AY39/SAM_final!AY$114</f>
        <v>3.6896465841362315E-6</v>
      </c>
      <c r="AZ39">
        <f>SAM_final!AZ39/SAM_final!AZ$114</f>
        <v>2.576344619203783E-6</v>
      </c>
      <c r="BA39">
        <f>SAM_final!BA39/SAM_final!BA$114</f>
        <v>1.6491910843232603E-5</v>
      </c>
      <c r="BB39">
        <f>SAM_final!BB39/SAM_final!BB$114</f>
        <v>9.0380622662836875E-6</v>
      </c>
      <c r="BC39">
        <f>SAM_final!BC39/SAM_final!BC$114</f>
        <v>5.9058593345071482E-7</v>
      </c>
      <c r="BD39">
        <f>SAM_final!BD39/SAM_final!BD$114</f>
        <v>2.9454227963512944E-7</v>
      </c>
      <c r="BE39">
        <f>SAM_final!BE39/SAM_final!BE$114</f>
        <v>0</v>
      </c>
      <c r="BF39">
        <f>SAM_final!BF39/SAM_final!BF$114</f>
        <v>1.0545074192012088E-5</v>
      </c>
      <c r="BG39">
        <f>SAM_final!BG39/SAM_final!BG$114</f>
        <v>6.4173008604206377E-7</v>
      </c>
      <c r="BH39">
        <f>SAM_final!BH39/SAM_final!BH$114</f>
        <v>2.2774316604719033E-6</v>
      </c>
      <c r="BI39">
        <f>SAM_final!BI39/SAM_final!BI$114</f>
        <v>1.0046015234675278E-5</v>
      </c>
      <c r="BJ39">
        <f>SAM_final!BJ39/SAM_final!BJ$114</f>
        <v>9.8776239460377153E-6</v>
      </c>
      <c r="BK39">
        <f>SAM_final!BK39/SAM_final!BK$114</f>
        <v>7.2728829023149399E-6</v>
      </c>
      <c r="BL39">
        <f>SAM_final!BL39/SAM_final!BL$114</f>
        <v>2.6228078136050836E-7</v>
      </c>
      <c r="BM39">
        <f>SAM_final!BM39/SAM_final!BM$114</f>
        <v>0</v>
      </c>
      <c r="BN39">
        <f>SAM_final!BN39/SAM_final!BN$114</f>
        <v>1.3790678821869555E-3</v>
      </c>
      <c r="BO39">
        <f>SAM_final!BO39/SAM_final!BO$114</f>
        <v>2.7231768629579846E-4</v>
      </c>
      <c r="BP39">
        <f>SAM_final!BP39/SAM_final!BP$114</f>
        <v>0</v>
      </c>
      <c r="BQ39">
        <f>SAM_final!BQ39/SAM_final!BQ$114</f>
        <v>1.1271564005691516E-5</v>
      </c>
      <c r="BR39">
        <f>SAM_final!BR39/SAM_final!BR$114</f>
        <v>0</v>
      </c>
      <c r="BS39">
        <f>SAM_final!BS39/SAM_final!BS$114</f>
        <v>6.851729519866314E-4</v>
      </c>
      <c r="BT39">
        <f>SAM_final!BT39/SAM_final!BT$114</f>
        <v>7.9103320802385099E-6</v>
      </c>
      <c r="BU39">
        <f>SAM_final!BU39/SAM_final!BU$114</f>
        <v>3.8101687382061359E-5</v>
      </c>
      <c r="BV39">
        <f>SAM_final!BV39/SAM_final!BV$114</f>
        <v>2.3779847022336612E-5</v>
      </c>
      <c r="BW39">
        <f>SAM_final!BW39/SAM_final!BW$114</f>
        <v>3.4980696595422944E-6</v>
      </c>
      <c r="BX39">
        <f>SAM_final!BX39/SAM_final!BX$114</f>
        <v>7.9470449731729393E-5</v>
      </c>
      <c r="BY39">
        <f>SAM_final!BY39/SAM_final!BY$114</f>
        <v>3.1700272880922461E-6</v>
      </c>
      <c r="BZ39">
        <f>SAM_final!BZ39/SAM_final!BZ$114</f>
        <v>2.8525720666054523E-3</v>
      </c>
      <c r="CA39">
        <f>SAM_final!CA39/SAM_final!CA$114</f>
        <v>6.2322237949923727E-6</v>
      </c>
      <c r="CB39">
        <f>SAM_final!CB39/SAM_final!CB$114</f>
        <v>1.0757835438600001E-3</v>
      </c>
      <c r="CC39">
        <f>SAM_final!CC39/SAM_final!CC$114</f>
        <v>8.7331221899464631E-5</v>
      </c>
      <c r="CD39">
        <f>SAM_final!CD39/SAM_final!CD$114</f>
        <v>3.4785831898737985E-3</v>
      </c>
      <c r="CE39">
        <f>SAM_final!CE39/SAM_final!CE$114</f>
        <v>6.4320426513175301E-3</v>
      </c>
      <c r="CF39">
        <f>SAM_final!CF39/SAM_final!CF$114</f>
        <v>1.699385675371098E-5</v>
      </c>
      <c r="CG39">
        <f>SAM_final!CG39/SAM_final!CG$114</f>
        <v>5.8633410105280152E-5</v>
      </c>
      <c r="CH39">
        <f>SAM_final!CH39/SAM_final!CH$114</f>
        <v>0</v>
      </c>
      <c r="CI39">
        <f>SAM_final!CI39/SAM_final!CI$114</f>
        <v>0</v>
      </c>
      <c r="CJ39">
        <f>SAM_final!CJ39/SAM_final!CJ$114</f>
        <v>0</v>
      </c>
      <c r="CK39">
        <f>SAM_final!CK39/SAM_final!CK$114</f>
        <v>0</v>
      </c>
      <c r="CL39">
        <f>SAM_final!CL39/SAM_final!CL$114</f>
        <v>0</v>
      </c>
      <c r="CM39">
        <f>SAM_final!CO39/SAM_final!CO$114</f>
        <v>4.0878173288327142E-3</v>
      </c>
      <c r="CN39">
        <f>SAM_final!CP39/SAM_final!CP$114</f>
        <v>3.3823497187001885E-3</v>
      </c>
      <c r="CO39">
        <f>SAM_final!CQ39/SAM_final!CQ$114</f>
        <v>4.009582193801391E-3</v>
      </c>
      <c r="CP39">
        <f>SAM_final!CR39/SAM_final!CR$114</f>
        <v>4.0364869221812347E-3</v>
      </c>
      <c r="CQ39">
        <f>SAM_final!CS39/SAM_final!CS$114</f>
        <v>3.8327186795687278E-3</v>
      </c>
      <c r="CR39">
        <f>SAM_final!CT39/SAM_final!CT$114</f>
        <v>3.6365033610189341E-3</v>
      </c>
      <c r="CS39">
        <f>SAM_final!CU39/SAM_final!CU$114</f>
        <v>3.4521540730658917E-3</v>
      </c>
      <c r="CT39">
        <f>SAM_final!CV39/SAM_final!CV$114</f>
        <v>3.4108286792876356E-3</v>
      </c>
      <c r="CU39">
        <f>SAM_final!CW39/SAM_final!CW$114</f>
        <v>2.0351351490123311E-3</v>
      </c>
    </row>
    <row r="40" spans="1:99">
      <c r="A40" t="s">
        <v>39</v>
      </c>
      <c r="B40">
        <f>SAM_final!B40/SAM_final!B$114</f>
        <v>8.7950612617988209E-5</v>
      </c>
      <c r="C40">
        <f>SAM_final!C40/SAM_final!C$114</f>
        <v>0</v>
      </c>
      <c r="D40">
        <f>SAM_final!D40/SAM_final!D$114</f>
        <v>7.3160223813670787E-5</v>
      </c>
      <c r="E40">
        <f>SAM_final!E40/SAM_final!E$114</f>
        <v>2.5266590322672453E-5</v>
      </c>
      <c r="F40">
        <f>SAM_final!F40/SAM_final!F$114</f>
        <v>7.7777834340555206E-5</v>
      </c>
      <c r="G40">
        <f>SAM_final!G40/SAM_final!G$114</f>
        <v>0</v>
      </c>
      <c r="H40">
        <f>SAM_final!H40/SAM_final!H$114</f>
        <v>0</v>
      </c>
      <c r="I40">
        <f>SAM_final!I40/SAM_final!I$114</f>
        <v>0</v>
      </c>
      <c r="J40">
        <f>SAM_final!J40/SAM_final!J$114</f>
        <v>6.0315391824931528E-7</v>
      </c>
      <c r="K40">
        <f>SAM_final!K40/SAM_final!K$114</f>
        <v>6.3520391480766474E-7</v>
      </c>
      <c r="L40">
        <f>SAM_final!L40/SAM_final!L$114</f>
        <v>2.9324292092987293E-7</v>
      </c>
      <c r="M40">
        <f>SAM_final!M40/SAM_final!M$114</f>
        <v>2.0643217131959272E-5</v>
      </c>
      <c r="N40">
        <f>SAM_final!N40/SAM_final!N$114</f>
        <v>1.0180096849999457E-4</v>
      </c>
      <c r="O40">
        <f>SAM_final!O40/SAM_final!O$114</f>
        <v>7.2418056121836608E-6</v>
      </c>
      <c r="P40">
        <f>SAM_final!P40/SAM_final!P$114</f>
        <v>3.5302929373348321E-5</v>
      </c>
      <c r="Q40">
        <f>SAM_final!Q40/SAM_final!Q$114</f>
        <v>0</v>
      </c>
      <c r="R40">
        <f>SAM_final!R40/SAM_final!R$114</f>
        <v>1.8084405921046107E-6</v>
      </c>
      <c r="S40">
        <f>SAM_final!S40/SAM_final!S$114</f>
        <v>0</v>
      </c>
      <c r="T40">
        <f>SAM_final!T40/SAM_final!T$114</f>
        <v>0</v>
      </c>
      <c r="U40">
        <f>SAM_final!U40/SAM_final!U$114</f>
        <v>1.6509091656357656E-6</v>
      </c>
      <c r="V40">
        <f>SAM_final!V40/SAM_final!V$114</f>
        <v>1.4276164681768043E-5</v>
      </c>
      <c r="W40">
        <f>SAM_final!W40/SAM_final!W$114</f>
        <v>3.6913714302975515E-4</v>
      </c>
      <c r="X40">
        <f>SAM_final!X40/SAM_final!X$114</f>
        <v>2.3534821312011668E-5</v>
      </c>
      <c r="Y40">
        <f>SAM_final!Y40/SAM_final!Y$114</f>
        <v>8.6647781194906789E-5</v>
      </c>
      <c r="Z40">
        <f>SAM_final!Z40/SAM_final!Z$114</f>
        <v>5.0751717623631526E-6</v>
      </c>
      <c r="AA40">
        <f>SAM_final!AA40/SAM_final!AA$114</f>
        <v>3.2969017256488728E-5</v>
      </c>
      <c r="AB40">
        <f>SAM_final!AB40/SAM_final!AB$114</f>
        <v>1.6841265406691418E-7</v>
      </c>
      <c r="AC40">
        <f>SAM_final!AC40/SAM_final!AC$114</f>
        <v>7.4675777609721034E-6</v>
      </c>
      <c r="AD40">
        <f>SAM_final!AD40/SAM_final!AD$114</f>
        <v>2.397569998142052E-5</v>
      </c>
      <c r="AE40">
        <f>SAM_final!AE40/SAM_final!AE$114</f>
        <v>2.3030612606619005E-5</v>
      </c>
      <c r="AF40">
        <f>SAM_final!AF40/SAM_final!AF$114</f>
        <v>3.8330836889904904E-5</v>
      </c>
      <c r="AG40">
        <f>SAM_final!AG40/SAM_final!AG$114</f>
        <v>3.436365915132268E-6</v>
      </c>
      <c r="AH40">
        <f>SAM_final!AH40/SAM_final!AH$114</f>
        <v>6.5052954561317509E-5</v>
      </c>
      <c r="AI40">
        <f>SAM_final!AI40/SAM_final!AI$114</f>
        <v>6.2963917014789136E-5</v>
      </c>
      <c r="AJ40">
        <f>SAM_final!AJ40/SAM_final!AJ$114</f>
        <v>6.5611635917162736E-6</v>
      </c>
      <c r="AK40">
        <f>SAM_final!AK40/SAM_final!AK$114</f>
        <v>3.9600188793938301E-5</v>
      </c>
      <c r="AL40">
        <f>SAM_final!AL40/SAM_final!AL$114</f>
        <v>4.8001587047460068E-6</v>
      </c>
      <c r="AM40">
        <f>SAM_final!AM40/SAM_final!AM$114</f>
        <v>4.0704172577691265E-6</v>
      </c>
      <c r="AN40">
        <f>SAM_final!AN40/SAM_final!AN$114</f>
        <v>1.0699533811154278E-5</v>
      </c>
      <c r="AO40">
        <f>SAM_final!AO40/SAM_final!AO$114</f>
        <v>5.8627857924807117E-6</v>
      </c>
      <c r="AP40">
        <f>SAM_final!AP40/SAM_final!AP$114</f>
        <v>2.035040233817559E-5</v>
      </c>
      <c r="AQ40">
        <f>SAM_final!AQ40/SAM_final!AQ$114</f>
        <v>1.946802392096532E-6</v>
      </c>
      <c r="AR40">
        <f>SAM_final!AR40/SAM_final!AR$114</f>
        <v>2.9764904138760806E-5</v>
      </c>
      <c r="AS40">
        <f>SAM_final!AS40/SAM_final!AS$114</f>
        <v>6.7000443167557422E-5</v>
      </c>
      <c r="AT40">
        <f>SAM_final!AT40/SAM_final!AT$114</f>
        <v>0</v>
      </c>
      <c r="AU40">
        <f>SAM_final!AU40/SAM_final!AU$114</f>
        <v>5.0495398153514028E-5</v>
      </c>
      <c r="AV40">
        <f>SAM_final!AV40/SAM_final!AV$114</f>
        <v>4.8528672815040469E-4</v>
      </c>
      <c r="AW40">
        <f>SAM_final!AW40/SAM_final!AW$114</f>
        <v>5.8270028379128779E-4</v>
      </c>
      <c r="AX40">
        <f>SAM_final!AX40/SAM_final!AX$114</f>
        <v>1.609518928615527E-4</v>
      </c>
      <c r="AY40">
        <f>SAM_final!AY40/SAM_final!AY$114</f>
        <v>7.4629324557577741E-6</v>
      </c>
      <c r="AZ40">
        <f>SAM_final!AZ40/SAM_final!AZ$114</f>
        <v>8.9372593982824587E-6</v>
      </c>
      <c r="BA40">
        <f>SAM_final!BA40/SAM_final!BA$114</f>
        <v>5.7374349855047476E-5</v>
      </c>
      <c r="BB40">
        <f>SAM_final!BB40/SAM_final!BB$114</f>
        <v>9.0689429494697304E-8</v>
      </c>
      <c r="BC40">
        <f>SAM_final!BC40/SAM_final!BC$114</f>
        <v>1.2865493702936567E-7</v>
      </c>
      <c r="BD40">
        <f>SAM_final!BD40/SAM_final!BD$114</f>
        <v>6.4503493557999041E-7</v>
      </c>
      <c r="BE40">
        <f>SAM_final!BE40/SAM_final!BE$114</f>
        <v>0</v>
      </c>
      <c r="BF40">
        <f>SAM_final!BF40/SAM_final!BF$114</f>
        <v>6.8301908327462284E-8</v>
      </c>
      <c r="BG40">
        <f>SAM_final!BG40/SAM_final!BG$114</f>
        <v>1.0475146820405568E-6</v>
      </c>
      <c r="BH40">
        <f>SAM_final!BH40/SAM_final!BH$114</f>
        <v>6.7497989234677728E-6</v>
      </c>
      <c r="BI40">
        <f>SAM_final!BI40/SAM_final!BI$114</f>
        <v>6.621868441780968E-6</v>
      </c>
      <c r="BJ40">
        <f>SAM_final!BJ40/SAM_final!BJ$114</f>
        <v>9.4322387257010018E-6</v>
      </c>
      <c r="BK40">
        <f>SAM_final!BK40/SAM_final!BK$114</f>
        <v>4.8830985169149421E-6</v>
      </c>
      <c r="BL40">
        <f>SAM_final!BL40/SAM_final!BL$114</f>
        <v>5.3050711256538582E-7</v>
      </c>
      <c r="BM40">
        <f>SAM_final!BM40/SAM_final!BM$114</f>
        <v>0</v>
      </c>
      <c r="BN40">
        <f>SAM_final!BN40/SAM_final!BN$114</f>
        <v>3.228597238243795E-5</v>
      </c>
      <c r="BO40">
        <f>SAM_final!BO40/SAM_final!BO$114</f>
        <v>1.2510755282132644E-5</v>
      </c>
      <c r="BP40">
        <f>SAM_final!BP40/SAM_final!BP$114</f>
        <v>0</v>
      </c>
      <c r="BQ40">
        <f>SAM_final!BQ40/SAM_final!BQ$114</f>
        <v>1.9245765154822423E-6</v>
      </c>
      <c r="BR40">
        <f>SAM_final!BR40/SAM_final!BR$114</f>
        <v>0</v>
      </c>
      <c r="BS40">
        <f>SAM_final!BS40/SAM_final!BS$114</f>
        <v>5.4008288500454763E-5</v>
      </c>
      <c r="BT40">
        <f>SAM_final!BT40/SAM_final!BT$114</f>
        <v>9.0514083988326588E-7</v>
      </c>
      <c r="BU40">
        <f>SAM_final!BU40/SAM_final!BU$114</f>
        <v>3.7862908370627989E-5</v>
      </c>
      <c r="BV40">
        <f>SAM_final!BV40/SAM_final!BV$114</f>
        <v>4.0118181980642953E-6</v>
      </c>
      <c r="BW40">
        <f>SAM_final!BW40/SAM_final!BW$114</f>
        <v>3.773565769244568E-6</v>
      </c>
      <c r="BX40">
        <f>SAM_final!BX40/SAM_final!BX$114</f>
        <v>6.0634250460793984E-7</v>
      </c>
      <c r="BY40">
        <f>SAM_final!BY40/SAM_final!BY$114</f>
        <v>9.2724585767198021E-6</v>
      </c>
      <c r="BZ40">
        <f>SAM_final!BZ40/SAM_final!BZ$114</f>
        <v>1.0964794997589013E-8</v>
      </c>
      <c r="CA40">
        <f>SAM_final!CA40/SAM_final!CA$114</f>
        <v>5.3076731186887988E-6</v>
      </c>
      <c r="CB40">
        <f>SAM_final!CB40/SAM_final!CB$114</f>
        <v>6.4624010892880108E-8</v>
      </c>
      <c r="CC40">
        <f>SAM_final!CC40/SAM_final!CC$114</f>
        <v>1.40169968242857E-4</v>
      </c>
      <c r="CD40">
        <f>SAM_final!CD40/SAM_final!CD$114</f>
        <v>1.2125473180268583E-3</v>
      </c>
      <c r="CE40">
        <f>SAM_final!CE40/SAM_final!CE$114</f>
        <v>1.1516362739426648E-4</v>
      </c>
      <c r="CF40">
        <f>SAM_final!CF40/SAM_final!CF$114</f>
        <v>9.0374838994189616E-6</v>
      </c>
      <c r="CG40">
        <f>SAM_final!CG40/SAM_final!CG$114</f>
        <v>9.6174127342132256E-6</v>
      </c>
      <c r="CH40">
        <f>SAM_final!CH40/SAM_final!CH$114</f>
        <v>0</v>
      </c>
      <c r="CI40">
        <f>SAM_final!CI40/SAM_final!CI$114</f>
        <v>0</v>
      </c>
      <c r="CJ40">
        <f>SAM_final!CJ40/SAM_final!CJ$114</f>
        <v>0</v>
      </c>
      <c r="CK40">
        <f>SAM_final!CK40/SAM_final!CK$114</f>
        <v>0</v>
      </c>
      <c r="CL40">
        <f>SAM_final!CL40/SAM_final!CL$114</f>
        <v>0</v>
      </c>
      <c r="CM40">
        <f>SAM_final!CO40/SAM_final!CO$114</f>
        <v>1.5515941391215676E-2</v>
      </c>
      <c r="CN40">
        <f>SAM_final!CP40/SAM_final!CP$114</f>
        <v>1.2837540067736092E-2</v>
      </c>
      <c r="CO40">
        <f>SAM_final!CQ40/SAM_final!CQ$114</f>
        <v>1.5217948382515497E-2</v>
      </c>
      <c r="CP40">
        <f>SAM_final!CR40/SAM_final!CR$114</f>
        <v>1.5298085995601556E-2</v>
      </c>
      <c r="CQ40">
        <f>SAM_final!CS40/SAM_final!CS$114</f>
        <v>1.4525788369200215E-2</v>
      </c>
      <c r="CR40">
        <f>SAM_final!CT40/SAM_final!CT$114</f>
        <v>1.3788267344870323E-2</v>
      </c>
      <c r="CS40">
        <f>SAM_final!CU40/SAM_final!CU$114</f>
        <v>1.3082167887982821E-2</v>
      </c>
      <c r="CT40">
        <f>SAM_final!CV40/SAM_final!CV$114</f>
        <v>1.2926746277155112E-2</v>
      </c>
      <c r="CU40">
        <f>SAM_final!CW40/SAM_final!CW$114</f>
        <v>7.7143884649848527E-3</v>
      </c>
    </row>
    <row r="41" spans="1:99">
      <c r="A41" t="s">
        <v>40</v>
      </c>
      <c r="B41">
        <f>SAM_final!B41/SAM_final!B$114</f>
        <v>5.4982917705763251E-8</v>
      </c>
      <c r="C41">
        <f>SAM_final!C41/SAM_final!C$114</f>
        <v>0</v>
      </c>
      <c r="D41">
        <f>SAM_final!D41/SAM_final!D$114</f>
        <v>1.3694852238304771E-7</v>
      </c>
      <c r="E41">
        <f>SAM_final!E41/SAM_final!E$114</f>
        <v>1.0476613466959271E-7</v>
      </c>
      <c r="F41">
        <f>SAM_final!F41/SAM_final!F$114</f>
        <v>8.2793291648230082E-8</v>
      </c>
      <c r="G41">
        <f>SAM_final!G41/SAM_final!G$114</f>
        <v>0</v>
      </c>
      <c r="H41">
        <f>SAM_final!H41/SAM_final!H$114</f>
        <v>0</v>
      </c>
      <c r="I41">
        <f>SAM_final!I41/SAM_final!I$114</f>
        <v>0</v>
      </c>
      <c r="J41">
        <f>SAM_final!J41/SAM_final!J$114</f>
        <v>3.3763761808507201E-7</v>
      </c>
      <c r="K41">
        <f>SAM_final!K41/SAM_final!K$114</f>
        <v>7.4671544632356744E-7</v>
      </c>
      <c r="L41">
        <f>SAM_final!L41/SAM_final!L$114</f>
        <v>3.4472240091542626E-7</v>
      </c>
      <c r="M41">
        <f>SAM_final!M41/SAM_final!M$114</f>
        <v>7.9352846903976951E-7</v>
      </c>
      <c r="N41">
        <f>SAM_final!N41/SAM_final!N$114</f>
        <v>2.564729165435348E-5</v>
      </c>
      <c r="O41">
        <f>SAM_final!O41/SAM_final!O$114</f>
        <v>1.0951872869597039E-6</v>
      </c>
      <c r="P41">
        <f>SAM_final!P41/SAM_final!P$114</f>
        <v>1.1414263261423042E-5</v>
      </c>
      <c r="Q41">
        <f>SAM_final!Q41/SAM_final!Q$114</f>
        <v>0</v>
      </c>
      <c r="R41">
        <f>SAM_final!R41/SAM_final!R$114</f>
        <v>2.1259165638044516E-6</v>
      </c>
      <c r="S41">
        <f>SAM_final!S41/SAM_final!S$114</f>
        <v>0</v>
      </c>
      <c r="T41">
        <f>SAM_final!T41/SAM_final!T$114</f>
        <v>0</v>
      </c>
      <c r="U41">
        <f>SAM_final!U41/SAM_final!U$114</f>
        <v>1.940730127317684E-6</v>
      </c>
      <c r="V41">
        <f>SAM_final!V41/SAM_final!V$114</f>
        <v>1.786079010651618E-6</v>
      </c>
      <c r="W41">
        <f>SAM_final!W41/SAM_final!W$114</f>
        <v>3.7537491182591213E-4</v>
      </c>
      <c r="X41">
        <f>SAM_final!X41/SAM_final!X$114</f>
        <v>2.1057161892900038E-5</v>
      </c>
      <c r="Y41">
        <f>SAM_final!Y41/SAM_final!Y$114</f>
        <v>4.7611900299985918E-5</v>
      </c>
      <c r="Z41">
        <f>SAM_final!Z41/SAM_final!Z$114</f>
        <v>1.9242133221632207E-6</v>
      </c>
      <c r="AA41">
        <f>SAM_final!AA41/SAM_final!AA$114</f>
        <v>4.0988633700787283E-7</v>
      </c>
      <c r="AB41">
        <f>SAM_final!AB41/SAM_final!AB$114</f>
        <v>1.9797788901567201E-7</v>
      </c>
      <c r="AC41">
        <f>SAM_final!AC41/SAM_final!AC$114</f>
        <v>1.0567939550797932E-6</v>
      </c>
      <c r="AD41">
        <f>SAM_final!AD41/SAM_final!AD$114</f>
        <v>4.6791525452176097E-6</v>
      </c>
      <c r="AE41">
        <f>SAM_final!AE41/SAM_final!AE$114</f>
        <v>7.3671148169737064E-6</v>
      </c>
      <c r="AF41">
        <f>SAM_final!AF41/SAM_final!AF$114</f>
        <v>3.4808174255777622E-6</v>
      </c>
      <c r="AG41">
        <f>SAM_final!AG41/SAM_final!AG$114</f>
        <v>9.5311381536307153E-7</v>
      </c>
      <c r="AH41">
        <f>SAM_final!AH41/SAM_final!AH$114</f>
        <v>7.8286278300572826E-6</v>
      </c>
      <c r="AI41">
        <f>SAM_final!AI41/SAM_final!AI$114</f>
        <v>1.6010014210160796E-5</v>
      </c>
      <c r="AJ41">
        <f>SAM_final!AJ41/SAM_final!AJ$114</f>
        <v>6.5814593880772783E-6</v>
      </c>
      <c r="AK41">
        <f>SAM_final!AK41/SAM_final!AK$114</f>
        <v>3.6112918718098446E-5</v>
      </c>
      <c r="AL41">
        <f>SAM_final!AL41/SAM_final!AL$114</f>
        <v>5.5246071885113612E-6</v>
      </c>
      <c r="AM41">
        <f>SAM_final!AM41/SAM_final!AM$114</f>
        <v>1.3525169295822581E-6</v>
      </c>
      <c r="AN41">
        <f>SAM_final!AN41/SAM_final!AN$114</f>
        <v>4.9810476925309753E-6</v>
      </c>
      <c r="AO41">
        <f>SAM_final!AO41/SAM_final!AO$114</f>
        <v>3.641440358537215E-6</v>
      </c>
      <c r="AP41">
        <f>SAM_final!AP41/SAM_final!AP$114</f>
        <v>8.1168179066377052E-6</v>
      </c>
      <c r="AQ41">
        <f>SAM_final!AQ41/SAM_final!AQ$114</f>
        <v>2.1982917768480325E-6</v>
      </c>
      <c r="AR41">
        <f>SAM_final!AR41/SAM_final!AR$114</f>
        <v>3.4681306044622786E-5</v>
      </c>
      <c r="AS41">
        <f>SAM_final!AS41/SAM_final!AS$114</f>
        <v>7.5110058223636704E-5</v>
      </c>
      <c r="AT41">
        <f>SAM_final!AT41/SAM_final!AT$114</f>
        <v>0</v>
      </c>
      <c r="AU41">
        <f>SAM_final!AU41/SAM_final!AU$114</f>
        <v>7.2998544731952938E-8</v>
      </c>
      <c r="AV41">
        <f>SAM_final!AV41/SAM_final!AV$114</f>
        <v>5.7047994723939265E-4</v>
      </c>
      <c r="AW41">
        <f>SAM_final!AW41/SAM_final!AW$114</f>
        <v>1.9864472140733162E-5</v>
      </c>
      <c r="AX41">
        <f>SAM_final!AX41/SAM_final!AX$114</f>
        <v>9.4948667030508044E-8</v>
      </c>
      <c r="AY41">
        <f>SAM_final!AY41/SAM_final!AY$114</f>
        <v>8.773067686887864E-6</v>
      </c>
      <c r="AZ41">
        <f>SAM_final!AZ41/SAM_final!AZ$114</f>
        <v>2.36115969282863E-8</v>
      </c>
      <c r="BA41">
        <f>SAM_final!BA41/SAM_final!BA$114</f>
        <v>1.1224552102618148E-5</v>
      </c>
      <c r="BB41">
        <f>SAM_final!BB41/SAM_final!BB$114</f>
        <v>1.0661017075511512E-7</v>
      </c>
      <c r="BC41">
        <f>SAM_final!BC41/SAM_final!BC$114</f>
        <v>1.5124061185092368E-7</v>
      </c>
      <c r="BD41">
        <f>SAM_final!BD41/SAM_final!BD$114</f>
        <v>2.9488368224173692E-7</v>
      </c>
      <c r="BE41">
        <f>SAM_final!BE41/SAM_final!BE$114</f>
        <v>0</v>
      </c>
      <c r="BF41">
        <f>SAM_final!BF41/SAM_final!BF$114</f>
        <v>8.0292467934387881E-8</v>
      </c>
      <c r="BG41">
        <f>SAM_final!BG41/SAM_final!BG$114</f>
        <v>1.2314083321845445E-6</v>
      </c>
      <c r="BH41">
        <f>SAM_final!BH41/SAM_final!BH$114</f>
        <v>7.0734344732058797E-6</v>
      </c>
      <c r="BI41">
        <f>SAM_final!BI41/SAM_final!BI$114</f>
        <v>4.8990022290667923E-6</v>
      </c>
      <c r="BJ41">
        <f>SAM_final!BJ41/SAM_final!BJ$114</f>
        <v>1.0013109318773945E-5</v>
      </c>
      <c r="BK41">
        <f>SAM_final!BK41/SAM_final!BK$114</f>
        <v>5.2327225791085453E-6</v>
      </c>
      <c r="BL41">
        <f>SAM_final!BL41/SAM_final!BL$114</f>
        <v>6.2363887580421674E-7</v>
      </c>
      <c r="BM41">
        <f>SAM_final!BM41/SAM_final!BM$114</f>
        <v>0</v>
      </c>
      <c r="BN41">
        <f>SAM_final!BN41/SAM_final!BN$114</f>
        <v>7.9085757044516057E-6</v>
      </c>
      <c r="BO41">
        <f>SAM_final!BO41/SAM_final!BO$114</f>
        <v>1.5206596390003356E-6</v>
      </c>
      <c r="BP41">
        <f>SAM_final!BP41/SAM_final!BP$114</f>
        <v>0</v>
      </c>
      <c r="BQ41">
        <f>SAM_final!BQ41/SAM_final!BQ$114</f>
        <v>1.9605381863594477E-6</v>
      </c>
      <c r="BR41">
        <f>SAM_final!BR41/SAM_final!BR$114</f>
        <v>0</v>
      </c>
      <c r="BS41">
        <f>SAM_final!BS41/SAM_final!BS$114</f>
        <v>1.1635837015739879E-5</v>
      </c>
      <c r="BT41">
        <f>SAM_final!BT41/SAM_final!BT$114</f>
        <v>1.0640404293537382E-6</v>
      </c>
      <c r="BU41">
        <f>SAM_final!BU41/SAM_final!BU$114</f>
        <v>1.7141730622432818E-5</v>
      </c>
      <c r="BV41">
        <f>SAM_final!BV41/SAM_final!BV$114</f>
        <v>4.4646034310363799E-6</v>
      </c>
      <c r="BW41">
        <f>SAM_final!BW41/SAM_final!BW$114</f>
        <v>3.0563993507389325E-6</v>
      </c>
      <c r="BX41">
        <f>SAM_final!BX41/SAM_final!BX$114</f>
        <v>3.1731489365046258E-7</v>
      </c>
      <c r="BY41">
        <f>SAM_final!BY41/SAM_final!BY$114</f>
        <v>5.636990576731607E-6</v>
      </c>
      <c r="BZ41">
        <f>SAM_final!BZ41/SAM_final!BZ$114</f>
        <v>1.2889690380686916E-8</v>
      </c>
      <c r="CA41">
        <f>SAM_final!CA41/SAM_final!CA$114</f>
        <v>6.2394475370344081E-6</v>
      </c>
      <c r="CB41">
        <f>SAM_final!CB41/SAM_final!CB$114</f>
        <v>7.5968907011077289E-8</v>
      </c>
      <c r="CC41">
        <f>SAM_final!CC41/SAM_final!CC$114</f>
        <v>1.4371426333261217E-4</v>
      </c>
      <c r="CD41">
        <f>SAM_final!CD41/SAM_final!CD$114</f>
        <v>3.1692724693433153E-5</v>
      </c>
      <c r="CE41">
        <f>SAM_final!CE41/SAM_final!CE$114</f>
        <v>3.2154342645086062E-5</v>
      </c>
      <c r="CF41">
        <f>SAM_final!CF41/SAM_final!CF$114</f>
        <v>1.0624035315714381E-5</v>
      </c>
      <c r="CG41">
        <f>SAM_final!CG41/SAM_final!CG$114</f>
        <v>1.0869455022220104E-5</v>
      </c>
      <c r="CH41">
        <f>SAM_final!CH41/SAM_final!CH$114</f>
        <v>0</v>
      </c>
      <c r="CI41">
        <f>SAM_final!CI41/SAM_final!CI$114</f>
        <v>0</v>
      </c>
      <c r="CJ41">
        <f>SAM_final!CJ41/SAM_final!CJ$114</f>
        <v>0</v>
      </c>
      <c r="CK41">
        <f>SAM_final!CK41/SAM_final!CK$114</f>
        <v>0</v>
      </c>
      <c r="CL41">
        <f>SAM_final!CL41/SAM_final!CL$114</f>
        <v>0</v>
      </c>
      <c r="CM41">
        <f>SAM_final!CO41/SAM_final!CO$114</f>
        <v>9.4087163395316694E-3</v>
      </c>
      <c r="CN41">
        <f>SAM_final!CP41/SAM_final!CP$114</f>
        <v>7.7846733981562803E-3</v>
      </c>
      <c r="CO41">
        <f>SAM_final!CQ41/SAM_final!CQ$114</f>
        <v>9.2281874264359045E-3</v>
      </c>
      <c r="CP41">
        <f>SAM_final!CR41/SAM_final!CR$114</f>
        <v>9.2804006298027129E-3</v>
      </c>
      <c r="CQ41">
        <f>SAM_final!CS41/SAM_final!CS$114</f>
        <v>8.8118998217528357E-3</v>
      </c>
      <c r="CR41">
        <f>SAM_final!CT41/SAM_final!CT$114</f>
        <v>8.3634817583241351E-3</v>
      </c>
      <c r="CS41">
        <f>SAM_final!CU41/SAM_final!CU$114</f>
        <v>7.9363589714004732E-3</v>
      </c>
      <c r="CT41">
        <f>SAM_final!CV41/SAM_final!CV$114</f>
        <v>7.8418765657885508E-3</v>
      </c>
      <c r="CU41">
        <f>SAM_final!CW41/SAM_final!CW$114</f>
        <v>4.6796226426276556E-3</v>
      </c>
    </row>
    <row r="42" spans="1:99">
      <c r="A42" t="s">
        <v>41</v>
      </c>
      <c r="B42">
        <f>SAM_final!B42/SAM_final!B$114</f>
        <v>2.0142383057902137E-3</v>
      </c>
      <c r="C42">
        <f>SAM_final!C42/SAM_final!C$114</f>
        <v>3.3721861431708746E-3</v>
      </c>
      <c r="D42">
        <f>SAM_final!D42/SAM_final!D$114</f>
        <v>1.795581307781992E-3</v>
      </c>
      <c r="E42">
        <f>SAM_final!E42/SAM_final!E$114</f>
        <v>7.8949433154821213E-4</v>
      </c>
      <c r="F42">
        <f>SAM_final!F42/SAM_final!F$114</f>
        <v>1.6983279807065389E-3</v>
      </c>
      <c r="G42">
        <f>SAM_final!G42/SAM_final!G$114</f>
        <v>0</v>
      </c>
      <c r="H42">
        <f>SAM_final!H42/SAM_final!H$114</f>
        <v>0</v>
      </c>
      <c r="I42">
        <f>SAM_final!I42/SAM_final!I$114</f>
        <v>0</v>
      </c>
      <c r="J42">
        <f>SAM_final!J42/SAM_final!J$114</f>
        <v>3.940929359530823E-6</v>
      </c>
      <c r="K42">
        <f>SAM_final!K42/SAM_final!K$114</f>
        <v>1.2756255742043139E-5</v>
      </c>
      <c r="L42">
        <f>SAM_final!L42/SAM_final!L$114</f>
        <v>4.3033950685744167E-6</v>
      </c>
      <c r="M42">
        <f>SAM_final!M42/SAM_final!M$114</f>
        <v>4.5074382830735584E-4</v>
      </c>
      <c r="N42">
        <f>SAM_final!N42/SAM_final!N$114</f>
        <v>2.2721682597002401E-5</v>
      </c>
      <c r="O42">
        <f>SAM_final!O42/SAM_final!O$114</f>
        <v>3.1253083736709909E-6</v>
      </c>
      <c r="P42">
        <f>SAM_final!P42/SAM_final!P$114</f>
        <v>2.2604510581068235E-5</v>
      </c>
      <c r="Q42">
        <f>SAM_final!Q42/SAM_final!Q$114</f>
        <v>0</v>
      </c>
      <c r="R42">
        <f>SAM_final!R42/SAM_final!R$114</f>
        <v>1.400329766506021E-6</v>
      </c>
      <c r="S42">
        <f>SAM_final!S42/SAM_final!S$114</f>
        <v>0</v>
      </c>
      <c r="T42">
        <f>SAM_final!T42/SAM_final!T$114</f>
        <v>0</v>
      </c>
      <c r="U42">
        <f>SAM_final!U42/SAM_final!U$114</f>
        <v>7.9031367657603129E-6</v>
      </c>
      <c r="V42">
        <f>SAM_final!V42/SAM_final!V$114</f>
        <v>1.1648303764983981E-5</v>
      </c>
      <c r="W42">
        <f>SAM_final!W42/SAM_final!W$114</f>
        <v>7.2556323971125319E-5</v>
      </c>
      <c r="X42">
        <f>SAM_final!X42/SAM_final!X$114</f>
        <v>2.8966115917107774E-5</v>
      </c>
      <c r="Y42">
        <f>SAM_final!Y42/SAM_final!Y$114</f>
        <v>5.7900092465860365E-5</v>
      </c>
      <c r="Z42">
        <f>SAM_final!Z42/SAM_final!Z$114</f>
        <v>3.0317024167388956E-6</v>
      </c>
      <c r="AA42">
        <f>SAM_final!AA42/SAM_final!AA$114</f>
        <v>6.8014976228332501E-6</v>
      </c>
      <c r="AB42">
        <f>SAM_final!AB42/SAM_final!AB$114</f>
        <v>1.3040696696136704E-7</v>
      </c>
      <c r="AC42">
        <f>SAM_final!AC42/SAM_final!AC$114</f>
        <v>2.2110677992217478E-6</v>
      </c>
      <c r="AD42">
        <f>SAM_final!AD42/SAM_final!AD$114</f>
        <v>1.6655074276645295E-5</v>
      </c>
      <c r="AE42">
        <f>SAM_final!AE42/SAM_final!AE$114</f>
        <v>6.5666593160919636E-6</v>
      </c>
      <c r="AF42">
        <f>SAM_final!AF42/SAM_final!AF$114</f>
        <v>2.1340534808287119E-6</v>
      </c>
      <c r="AG42">
        <f>SAM_final!AG42/SAM_final!AG$114</f>
        <v>9.750610693769886E-6</v>
      </c>
      <c r="AH42">
        <f>SAM_final!AH42/SAM_final!AH$114</f>
        <v>4.511587563422035E-6</v>
      </c>
      <c r="AI42">
        <f>SAM_final!AI42/SAM_final!AI$114</f>
        <v>1.4984889201545123E-5</v>
      </c>
      <c r="AJ42">
        <f>SAM_final!AJ42/SAM_final!AJ$114</f>
        <v>1.516720196905077E-6</v>
      </c>
      <c r="AK42">
        <f>SAM_final!AK42/SAM_final!AK$114</f>
        <v>1.2874397081032361E-4</v>
      </c>
      <c r="AL42">
        <f>SAM_final!AL42/SAM_final!AL$114</f>
        <v>3.5146490342289195E-6</v>
      </c>
      <c r="AM42">
        <f>SAM_final!AM42/SAM_final!AM$114</f>
        <v>3.8245462382349667E-6</v>
      </c>
      <c r="AN42">
        <f>SAM_final!AN42/SAM_final!AN$114</f>
        <v>9.5506889768448346E-6</v>
      </c>
      <c r="AO42">
        <f>SAM_final!AO42/SAM_final!AO$114</f>
        <v>8.5834265201141838E-6</v>
      </c>
      <c r="AP42">
        <f>SAM_final!AP42/SAM_final!AP$114</f>
        <v>5.3133652755016495E-6</v>
      </c>
      <c r="AQ42">
        <f>SAM_final!AQ42/SAM_final!AQ$114</f>
        <v>8.2341957812819865E-7</v>
      </c>
      <c r="AR42">
        <f>SAM_final!AR42/SAM_final!AR$114</f>
        <v>2.1892106517922117E-5</v>
      </c>
      <c r="AS42">
        <f>SAM_final!AS42/SAM_final!AS$114</f>
        <v>5.0819770465882475E-5</v>
      </c>
      <c r="AT42">
        <f>SAM_final!AT42/SAM_final!AT$114</f>
        <v>0</v>
      </c>
      <c r="AU42">
        <f>SAM_final!AU42/SAM_final!AU$114</f>
        <v>1.040171666162945E-3</v>
      </c>
      <c r="AV42">
        <f>SAM_final!AV42/SAM_final!AV$114</f>
        <v>6.6747937941998448E-4</v>
      </c>
      <c r="AW42">
        <f>SAM_final!AW42/SAM_final!AW$114</f>
        <v>1.217034381600374E-2</v>
      </c>
      <c r="AX42">
        <f>SAM_final!AX42/SAM_final!AX$114</f>
        <v>3.7871357508326821E-3</v>
      </c>
      <c r="AY42">
        <f>SAM_final!AY42/SAM_final!AY$114</f>
        <v>2.4331672989651559E-6</v>
      </c>
      <c r="AZ42">
        <f>SAM_final!AZ42/SAM_final!AZ$114</f>
        <v>2.1653585127548973E-4</v>
      </c>
      <c r="BA42">
        <f>SAM_final!BA42/SAM_final!BA$114</f>
        <v>9.3459651293699051E-4</v>
      </c>
      <c r="BB42">
        <f>SAM_final!BB42/SAM_final!BB$114</f>
        <v>2.8703873641152841E-6</v>
      </c>
      <c r="BC42">
        <f>SAM_final!BC42/SAM_final!BC$114</f>
        <v>1.1910630610357146E-7</v>
      </c>
      <c r="BD42">
        <f>SAM_final!BD42/SAM_final!BD$114</f>
        <v>1.9423828993600665E-7</v>
      </c>
      <c r="BE42">
        <f>SAM_final!BE42/SAM_final!BE$114</f>
        <v>0</v>
      </c>
      <c r="BF42">
        <f>SAM_final!BF42/SAM_final!BF$114</f>
        <v>5.2888215271037284E-8</v>
      </c>
      <c r="BG42">
        <f>SAM_final!BG42/SAM_final!BG$114</f>
        <v>4.2319409854404154E-7</v>
      </c>
      <c r="BH42">
        <f>SAM_final!BH42/SAM_final!BH$114</f>
        <v>1.5018707389790341E-6</v>
      </c>
      <c r="BI42">
        <f>SAM_final!BI42/SAM_final!BI$114</f>
        <v>1.3263814000465169E-6</v>
      </c>
      <c r="BJ42">
        <f>SAM_final!BJ42/SAM_final!BJ$114</f>
        <v>2.1564381035143748E-6</v>
      </c>
      <c r="BK42">
        <f>SAM_final!BK42/SAM_final!BK$114</f>
        <v>1.0942803935712331E-6</v>
      </c>
      <c r="BL42">
        <f>SAM_final!BL42/SAM_final!BL$114</f>
        <v>1.7296318381745997E-7</v>
      </c>
      <c r="BM42">
        <f>SAM_final!BM42/SAM_final!BM$114</f>
        <v>0</v>
      </c>
      <c r="BN42">
        <f>SAM_final!BN42/SAM_final!BN$114</f>
        <v>5.208640899736068E-6</v>
      </c>
      <c r="BO42">
        <f>SAM_final!BO42/SAM_final!BO$114</f>
        <v>2.3299008291387117E-5</v>
      </c>
      <c r="BP42">
        <f>SAM_final!BP42/SAM_final!BP$114</f>
        <v>0</v>
      </c>
      <c r="BQ42">
        <f>SAM_final!BQ42/SAM_final!BQ$114</f>
        <v>1.5795651749785557E-6</v>
      </c>
      <c r="BR42">
        <f>SAM_final!BR42/SAM_final!BR$114</f>
        <v>0</v>
      </c>
      <c r="BS42">
        <f>SAM_final!BS42/SAM_final!BS$114</f>
        <v>2.2122338401552209E-5</v>
      </c>
      <c r="BT42">
        <f>SAM_final!BT42/SAM_final!BT$114</f>
        <v>5.2165325059438543E-6</v>
      </c>
      <c r="BU42">
        <f>SAM_final!BU42/SAM_final!BU$114</f>
        <v>4.5801590134984214E-6</v>
      </c>
      <c r="BV42">
        <f>SAM_final!BV42/SAM_final!BV$114</f>
        <v>1.0539185271518128E-6</v>
      </c>
      <c r="BW42">
        <f>SAM_final!BW42/SAM_final!BW$114</f>
        <v>7.9690502850581162E-7</v>
      </c>
      <c r="BX42">
        <f>SAM_final!BX42/SAM_final!BX$114</f>
        <v>2.090136078244083E-7</v>
      </c>
      <c r="BY42">
        <f>SAM_final!BY42/SAM_final!BY$114</f>
        <v>2.0905001490864843E-6</v>
      </c>
      <c r="BZ42">
        <f>SAM_final!BZ42/SAM_final!BZ$114</f>
        <v>8.490369485066277E-9</v>
      </c>
      <c r="CA42">
        <f>SAM_final!CA42/SAM_final!CA$114</f>
        <v>4.1098904168779244E-6</v>
      </c>
      <c r="CB42">
        <f>SAM_final!CB42/SAM_final!CB$114</f>
        <v>5.0040309026128431E-8</v>
      </c>
      <c r="CC42">
        <f>SAM_final!CC42/SAM_final!CC$114</f>
        <v>3.2061618849604269E-5</v>
      </c>
      <c r="CD42">
        <f>SAM_final!CD42/SAM_final!CD$114</f>
        <v>8.3899935126925378E-6</v>
      </c>
      <c r="CE42">
        <f>SAM_final!CE42/SAM_final!CE$114</f>
        <v>1.1466258414681595E-4</v>
      </c>
      <c r="CF42">
        <f>SAM_final!CF42/SAM_final!CF$114</f>
        <v>6.5626409471685918E-6</v>
      </c>
      <c r="CG42">
        <f>SAM_final!CG42/SAM_final!CG$114</f>
        <v>1.2671496143166089E-5</v>
      </c>
      <c r="CH42">
        <f>SAM_final!CH42/SAM_final!CH$114</f>
        <v>0</v>
      </c>
      <c r="CI42">
        <f>SAM_final!CI42/SAM_final!CI$114</f>
        <v>8.1680861119749929E-9</v>
      </c>
      <c r="CJ42">
        <f>SAM_final!CJ42/SAM_final!CJ$114</f>
        <v>0</v>
      </c>
      <c r="CK42">
        <f>SAM_final!CK42/SAM_final!CK$114</f>
        <v>0</v>
      </c>
      <c r="CL42">
        <f>SAM_final!CL42/SAM_final!CL$114</f>
        <v>0</v>
      </c>
      <c r="CM42">
        <f>SAM_final!CO42/SAM_final!CO$114</f>
        <v>4.1018878327242492E-3</v>
      </c>
      <c r="CN42">
        <f>SAM_final!CP42/SAM_final!CP$114</f>
        <v>3.3939113244175587E-3</v>
      </c>
      <c r="CO42">
        <f>SAM_final!CQ42/SAM_final!CQ$114</f>
        <v>4.0232619561818275E-3</v>
      </c>
      <c r="CP42">
        <f>SAM_final!CR42/SAM_final!CR$114</f>
        <v>4.0476901479488932E-3</v>
      </c>
      <c r="CQ42">
        <f>SAM_final!CS42/SAM_final!CS$114</f>
        <v>3.8433533045311237E-3</v>
      </c>
      <c r="CR42">
        <f>SAM_final!CT42/SAM_final!CT$114</f>
        <v>3.6473092421739099E-3</v>
      </c>
      <c r="CS42">
        <f>SAM_final!CU42/SAM_final!CU$114</f>
        <v>3.4615805912809839E-3</v>
      </c>
      <c r="CT42">
        <f>SAM_final!CV42/SAM_final!CV$114</f>
        <v>3.4202806952721319E-3</v>
      </c>
      <c r="CU42">
        <f>SAM_final!CW42/SAM_final!CW$114</f>
        <v>2.0409387084546413E-3</v>
      </c>
    </row>
    <row r="43" spans="1:99">
      <c r="A43" t="s">
        <v>42</v>
      </c>
      <c r="B43">
        <f>SAM_final!B43/SAM_final!B$114</f>
        <v>4.6453005994164229E-8</v>
      </c>
      <c r="C43">
        <f>SAM_final!C43/SAM_final!C$114</f>
        <v>0</v>
      </c>
      <c r="D43">
        <f>SAM_final!D43/SAM_final!D$114</f>
        <v>1.1570267269546499E-7</v>
      </c>
      <c r="E43">
        <f>SAM_final!E43/SAM_final!E$114</f>
        <v>8.8512979755562769E-8</v>
      </c>
      <c r="F43">
        <f>SAM_final!F43/SAM_final!F$114</f>
        <v>6.9948948395088165E-8</v>
      </c>
      <c r="G43">
        <f>SAM_final!G43/SAM_final!G$114</f>
        <v>0</v>
      </c>
      <c r="H43">
        <f>SAM_final!H43/SAM_final!H$114</f>
        <v>0</v>
      </c>
      <c r="I43">
        <f>SAM_final!I43/SAM_final!I$114</f>
        <v>0</v>
      </c>
      <c r="J43">
        <f>SAM_final!J43/SAM_final!J$114</f>
        <v>2.8525736630955743E-7</v>
      </c>
      <c r="K43">
        <f>SAM_final!K43/SAM_final!K$114</f>
        <v>6.3087188805856275E-7</v>
      </c>
      <c r="L43">
        <f>SAM_final!L43/SAM_final!L$114</f>
        <v>2.9124303373170131E-7</v>
      </c>
      <c r="M43">
        <f>SAM_final!M43/SAM_final!M$114</f>
        <v>6.7042245604547646E-7</v>
      </c>
      <c r="N43">
        <f>SAM_final!N43/SAM_final!N$114</f>
        <v>4.1968002672763729E-6</v>
      </c>
      <c r="O43">
        <f>SAM_final!O43/SAM_final!O$114</f>
        <v>9.2528268285294759E-7</v>
      </c>
      <c r="P43">
        <f>SAM_final!P43/SAM_final!P$114</f>
        <v>3.416052260017757E-6</v>
      </c>
      <c r="Q43">
        <f>SAM_final!Q43/SAM_final!Q$114</f>
        <v>0</v>
      </c>
      <c r="R43">
        <f>SAM_final!R43/SAM_final!R$114</f>
        <v>3.9850944449340157E-4</v>
      </c>
      <c r="S43">
        <f>SAM_final!S43/SAM_final!S$114</f>
        <v>0</v>
      </c>
      <c r="T43">
        <f>SAM_final!T43/SAM_final!T$114</f>
        <v>0</v>
      </c>
      <c r="U43">
        <f>SAM_final!U43/SAM_final!U$114</f>
        <v>1.6396501313333072E-6</v>
      </c>
      <c r="V43">
        <f>SAM_final!V43/SAM_final!V$114</f>
        <v>1.5089912003551907E-6</v>
      </c>
      <c r="W43">
        <f>SAM_final!W43/SAM_final!W$114</f>
        <v>1.9937877262131373E-3</v>
      </c>
      <c r="X43">
        <f>SAM_final!X43/SAM_final!X$114</f>
        <v>1.7790406701687994E-5</v>
      </c>
      <c r="Y43">
        <f>SAM_final!Y43/SAM_final!Y$114</f>
        <v>3.6451480003421607E-5</v>
      </c>
      <c r="Z43">
        <f>SAM_final!Z43/SAM_final!Z$114</f>
        <v>1.0496945620639303E-6</v>
      </c>
      <c r="AA43">
        <f>SAM_final!AA43/SAM_final!AA$114</f>
        <v>3.4629760049923402E-7</v>
      </c>
      <c r="AB43">
        <f>SAM_final!AB43/SAM_final!AB$114</f>
        <v>1.6726409672131572E-7</v>
      </c>
      <c r="AC43">
        <f>SAM_final!AC43/SAM_final!AC$114</f>
        <v>8.9284559601994928E-7</v>
      </c>
      <c r="AD43">
        <f>SAM_final!AD43/SAM_final!AD$114</f>
        <v>2.5050159650919382E-6</v>
      </c>
      <c r="AE43">
        <f>SAM_final!AE43/SAM_final!AE$114</f>
        <v>6.1589708683978738E-6</v>
      </c>
      <c r="AF43">
        <f>SAM_final!AF43/SAM_final!AF$114</f>
        <v>2.9341968489176342E-6</v>
      </c>
      <c r="AG43">
        <f>SAM_final!AG43/SAM_final!AG$114</f>
        <v>7.1972802258886458E-7</v>
      </c>
      <c r="AH43">
        <f>SAM_final!AH43/SAM_final!AH$114</f>
        <v>5.7867047762752302E-6</v>
      </c>
      <c r="AI43">
        <f>SAM_final!AI43/SAM_final!AI$114</f>
        <v>5.2422841573413515E-6</v>
      </c>
      <c r="AJ43">
        <f>SAM_final!AJ43/SAM_final!AJ$114</f>
        <v>1.9453932533333193E-6</v>
      </c>
      <c r="AK43">
        <f>SAM_final!AK43/SAM_final!AK$114</f>
        <v>2.7211551842068238E-5</v>
      </c>
      <c r="AL43">
        <f>SAM_final!AL43/SAM_final!AL$114</f>
        <v>3.9413213320538261E-6</v>
      </c>
      <c r="AM43">
        <f>SAM_final!AM43/SAM_final!AM$114</f>
        <v>7.1305052590546064E-7</v>
      </c>
      <c r="AN43">
        <f>SAM_final!AN43/SAM_final!AN$114</f>
        <v>1.6329697043595131E-6</v>
      </c>
      <c r="AO43">
        <f>SAM_final!AO43/SAM_final!AO$114</f>
        <v>1.9427837090295686E-6</v>
      </c>
      <c r="AP43">
        <f>SAM_final!AP43/SAM_final!AP$114</f>
        <v>1.8238354022833301E-6</v>
      </c>
      <c r="AQ43">
        <f>SAM_final!AQ43/SAM_final!AQ$114</f>
        <v>9.3066807179662808E-7</v>
      </c>
      <c r="AR43">
        <f>SAM_final!AR43/SAM_final!AR$114</f>
        <v>2.4898562058086231E-5</v>
      </c>
      <c r="AS43">
        <f>SAM_final!AS43/SAM_final!AS$114</f>
        <v>6.2479654520908076E-5</v>
      </c>
      <c r="AT43">
        <f>SAM_final!AT43/SAM_final!AT$114</f>
        <v>0</v>
      </c>
      <c r="AU43">
        <f>SAM_final!AU43/SAM_final!AU$114</f>
        <v>6.1673733906689687E-8</v>
      </c>
      <c r="AV43">
        <f>SAM_final!AV43/SAM_final!AV$114</f>
        <v>4.819771215212216E-4</v>
      </c>
      <c r="AW43">
        <f>SAM_final!AW43/SAM_final!AW$114</f>
        <v>1.6979141698826058E-5</v>
      </c>
      <c r="AX43">
        <f>SAM_final!AX43/SAM_final!AX$114</f>
        <v>8.0218569380208218E-8</v>
      </c>
      <c r="AY43">
        <f>SAM_final!AY43/SAM_final!AY$114</f>
        <v>3.1208572664205716E-6</v>
      </c>
      <c r="AZ43">
        <f>SAM_final!AZ43/SAM_final!AZ$114</f>
        <v>1.9948553103548764E-8</v>
      </c>
      <c r="BA43">
        <f>SAM_final!BA43/SAM_final!BA$114</f>
        <v>9.4832032904298921E-6</v>
      </c>
      <c r="BB43">
        <f>SAM_final!BB43/SAM_final!BB$114</f>
        <v>9.007093671580595E-8</v>
      </c>
      <c r="BC43">
        <f>SAM_final!BC43/SAM_final!BC$114</f>
        <v>1.2777752331130892E-7</v>
      </c>
      <c r="BD43">
        <f>SAM_final!BD43/SAM_final!BD$114</f>
        <v>2.4913616865626508E-7</v>
      </c>
      <c r="BE43">
        <f>SAM_final!BE43/SAM_final!BE$114</f>
        <v>0</v>
      </c>
      <c r="BF43">
        <f>SAM_final!BF43/SAM_final!BF$114</f>
        <v>6.7836096189042352E-8</v>
      </c>
      <c r="BG43">
        <f>SAM_final!BG43/SAM_final!BG$114</f>
        <v>5.4280212384458416E-7</v>
      </c>
      <c r="BH43">
        <f>SAM_final!BH43/SAM_final!BH$114</f>
        <v>1.9263468693503444E-6</v>
      </c>
      <c r="BI43">
        <f>SAM_final!BI43/SAM_final!BI$114</f>
        <v>1.7012586977232572E-6</v>
      </c>
      <c r="BJ43">
        <f>SAM_final!BJ43/SAM_final!BJ$114</f>
        <v>2.765915655615354E-6</v>
      </c>
      <c r="BK43">
        <f>SAM_final!BK43/SAM_final!BK$114</f>
        <v>1.4035586123612545E-6</v>
      </c>
      <c r="BL43">
        <f>SAM_final!BL43/SAM_final!BL$114</f>
        <v>2.218480452493077E-7</v>
      </c>
      <c r="BM43">
        <f>SAM_final!BM43/SAM_final!BM$114</f>
        <v>0</v>
      </c>
      <c r="BN43">
        <f>SAM_final!BN43/SAM_final!BN$114</f>
        <v>2.0412286197022155E-6</v>
      </c>
      <c r="BO43">
        <f>SAM_final!BO43/SAM_final!BO$114</f>
        <v>1.2847483231716843E-6</v>
      </c>
      <c r="BP43">
        <f>SAM_final!BP43/SAM_final!BP$114</f>
        <v>0</v>
      </c>
      <c r="BQ43">
        <f>SAM_final!BQ43/SAM_final!BQ$114</f>
        <v>7.024169963855303E-7</v>
      </c>
      <c r="BR43">
        <f>SAM_final!BR43/SAM_final!BR$114</f>
        <v>0</v>
      </c>
      <c r="BS43">
        <f>SAM_final!BS43/SAM_final!BS$114</f>
        <v>3.0664289192452249E-6</v>
      </c>
      <c r="BT43">
        <f>SAM_final!BT43/SAM_final!BT$114</f>
        <v>8.9896787048135698E-7</v>
      </c>
      <c r="BU43">
        <f>SAM_final!BU43/SAM_final!BU$114</f>
        <v>5.8746566850202451E-6</v>
      </c>
      <c r="BV43">
        <f>SAM_final!BV43/SAM_final!BV$114</f>
        <v>1.351789207045444E-6</v>
      </c>
      <c r="BW43">
        <f>SAM_final!BW43/SAM_final!BW$114</f>
        <v>1.0221355719835621E-6</v>
      </c>
      <c r="BX43">
        <f>SAM_final!BX43/SAM_final!BX$114</f>
        <v>2.6808745828411047E-7</v>
      </c>
      <c r="BY43">
        <f>SAM_final!BY43/SAM_final!BY$114</f>
        <v>2.6813415516083248E-6</v>
      </c>
      <c r="BZ43">
        <f>SAM_final!BZ43/SAM_final!BZ$114</f>
        <v>1.0890016199598866E-8</v>
      </c>
      <c r="CA43">
        <f>SAM_final!CA43/SAM_final!CA$114</f>
        <v>5.2714753223754638E-6</v>
      </c>
      <c r="CB43">
        <f>SAM_final!CB43/SAM_final!CB$114</f>
        <v>6.4183281644687324E-8</v>
      </c>
      <c r="CC43">
        <f>SAM_final!CC43/SAM_final!CC$114</f>
        <v>4.1123245492634514E-5</v>
      </c>
      <c r="CD43">
        <f>SAM_final!CD43/SAM_final!CD$114</f>
        <v>7.9844952691286127E-6</v>
      </c>
      <c r="CE43">
        <f>SAM_final!CE43/SAM_final!CE$114</f>
        <v>1.4195654212486923E-5</v>
      </c>
      <c r="CF43">
        <f>SAM_final!CF43/SAM_final!CF$114</f>
        <v>3.069991351690768E-6</v>
      </c>
      <c r="CG43">
        <f>SAM_final!CG43/SAM_final!CG$114</f>
        <v>3.413673631919792E-6</v>
      </c>
      <c r="CH43">
        <f>SAM_final!CH43/SAM_final!CH$114</f>
        <v>0</v>
      </c>
      <c r="CI43">
        <f>SAM_final!CI43/SAM_final!CI$114</f>
        <v>0</v>
      </c>
      <c r="CJ43">
        <f>SAM_final!CJ43/SAM_final!CJ$114</f>
        <v>0</v>
      </c>
      <c r="CK43">
        <f>SAM_final!CK43/SAM_final!CK$114</f>
        <v>0</v>
      </c>
      <c r="CL43">
        <f>SAM_final!CL43/SAM_final!CL$114</f>
        <v>0</v>
      </c>
      <c r="CM43">
        <f>SAM_final!CO43/SAM_final!CO$114</f>
        <v>9.2120009025650207E-3</v>
      </c>
      <c r="CN43">
        <f>SAM_final!CP43/SAM_final!CP$114</f>
        <v>7.6218816004208724E-3</v>
      </c>
      <c r="CO43">
        <f>SAM_final!CQ43/SAM_final!CQ$114</f>
        <v>9.0351989987351947E-3</v>
      </c>
      <c r="CP43">
        <f>SAM_final!CR43/SAM_final!CR$114</f>
        <v>9.0853172653463394E-3</v>
      </c>
      <c r="CQ43">
        <f>SAM_final!CS43/SAM_final!CS$114</f>
        <v>8.6266636252959501E-3</v>
      </c>
      <c r="CR43">
        <f>SAM_final!CT43/SAM_final!CT$114</f>
        <v>8.1879516146929343E-3</v>
      </c>
      <c r="CS43">
        <f>SAM_final!CU43/SAM_final!CU$114</f>
        <v>7.7694681547715184E-3</v>
      </c>
      <c r="CT43">
        <f>SAM_final!CV43/SAM_final!CV$114</f>
        <v>7.6770266698308141E-3</v>
      </c>
      <c r="CU43">
        <f>SAM_final!CW43/SAM_final!CW$114</f>
        <v>4.5813128806790381E-3</v>
      </c>
    </row>
    <row r="44" spans="1:99">
      <c r="A44" t="s">
        <v>43</v>
      </c>
      <c r="B44">
        <f>SAM_final!B44/SAM_final!B$114</f>
        <v>1.2622032149105129E-7</v>
      </c>
      <c r="C44">
        <f>SAM_final!C44/SAM_final!C$114</f>
        <v>0</v>
      </c>
      <c r="D44">
        <f>SAM_final!D44/SAM_final!D$114</f>
        <v>2.9249055265194547E-7</v>
      </c>
      <c r="E44">
        <f>SAM_final!E44/SAM_final!E$114</f>
        <v>2.2375637279975891E-7</v>
      </c>
      <c r="F44">
        <f>SAM_final!F44/SAM_final!F$114</f>
        <v>4.6926629427543258E-7</v>
      </c>
      <c r="G44">
        <f>SAM_final!G44/SAM_final!G$114</f>
        <v>0</v>
      </c>
      <c r="H44">
        <f>SAM_final!H44/SAM_final!H$114</f>
        <v>0</v>
      </c>
      <c r="I44">
        <f>SAM_final!I44/SAM_final!I$114</f>
        <v>0</v>
      </c>
      <c r="J44">
        <f>SAM_final!J44/SAM_final!J$114</f>
        <v>7.4158442019195753E-6</v>
      </c>
      <c r="K44">
        <f>SAM_final!K44/SAM_final!K$114</f>
        <v>1.6061049234806922E-6</v>
      </c>
      <c r="L44">
        <f>SAM_final!L44/SAM_final!L$114</f>
        <v>7.362477798281037E-7</v>
      </c>
      <c r="M44">
        <f>SAM_final!M44/SAM_final!M$114</f>
        <v>2.8610721649576273E-6</v>
      </c>
      <c r="N44">
        <f>SAM_final!N44/SAM_final!N$114</f>
        <v>9.0643547289106054E-4</v>
      </c>
      <c r="O44">
        <f>SAM_final!O44/SAM_final!O$114</f>
        <v>3.8929541469896182E-5</v>
      </c>
      <c r="P44">
        <f>SAM_final!P44/SAM_final!P$114</f>
        <v>1.4672238219644131E-4</v>
      </c>
      <c r="Q44">
        <f>SAM_final!Q44/SAM_final!Q$114</f>
        <v>0</v>
      </c>
      <c r="R44">
        <f>SAM_final!R44/SAM_final!R$114</f>
        <v>2.6348640449643228E-4</v>
      </c>
      <c r="S44">
        <f>SAM_final!S44/SAM_final!S$114</f>
        <v>0</v>
      </c>
      <c r="T44">
        <f>SAM_final!T44/SAM_final!T$114</f>
        <v>0</v>
      </c>
      <c r="U44">
        <f>SAM_final!U44/SAM_final!U$114</f>
        <v>8.8781354054995819E-4</v>
      </c>
      <c r="V44">
        <f>SAM_final!V44/SAM_final!V$114</f>
        <v>5.0335284804877319E-5</v>
      </c>
      <c r="W44">
        <f>SAM_final!W44/SAM_final!W$114</f>
        <v>4.3139560234892677E-3</v>
      </c>
      <c r="X44">
        <f>SAM_final!X44/SAM_final!X$114</f>
        <v>4.6593208098303664E-5</v>
      </c>
      <c r="Y44">
        <f>SAM_final!Y44/SAM_final!Y$114</f>
        <v>1.9995743144316075E-4</v>
      </c>
      <c r="Z44">
        <f>SAM_final!Z44/SAM_final!Z$114</f>
        <v>3.2648853458531938E-5</v>
      </c>
      <c r="AA44">
        <f>SAM_final!AA44/SAM_final!AA$114</f>
        <v>8.7542296294796824E-7</v>
      </c>
      <c r="AB44">
        <f>SAM_final!AB44/SAM_final!AB$114</f>
        <v>2.2797524402447083E-6</v>
      </c>
      <c r="AC44">
        <f>SAM_final!AC44/SAM_final!AC$114</f>
        <v>3.173619576312035E-5</v>
      </c>
      <c r="AD44">
        <f>SAM_final!AD44/SAM_final!AD$114</f>
        <v>9.6176819323662242E-5</v>
      </c>
      <c r="AE44">
        <f>SAM_final!AE44/SAM_final!AE$114</f>
        <v>6.1399837007370056E-5</v>
      </c>
      <c r="AF44">
        <f>SAM_final!AF44/SAM_final!AF$114</f>
        <v>1.7232648971468809E-4</v>
      </c>
      <c r="AG44">
        <f>SAM_final!AG44/SAM_final!AG$114</f>
        <v>1.5412514475587784E-5</v>
      </c>
      <c r="AH44">
        <f>SAM_final!AH44/SAM_final!AH$114</f>
        <v>2.8244187699231967E-4</v>
      </c>
      <c r="AI44">
        <f>SAM_final!AI44/SAM_final!AI$114</f>
        <v>2.6857772676743626E-4</v>
      </c>
      <c r="AJ44">
        <f>SAM_final!AJ44/SAM_final!AJ$114</f>
        <v>6.3380872112335209E-5</v>
      </c>
      <c r="AK44">
        <f>SAM_final!AK44/SAM_final!AK$114</f>
        <v>1.1477999373721764E-4</v>
      </c>
      <c r="AL44">
        <f>SAM_final!AL44/SAM_final!AL$114</f>
        <v>2.0997491125949129E-5</v>
      </c>
      <c r="AM44">
        <f>SAM_final!AM44/SAM_final!AM$114</f>
        <v>1.9038171668939639E-5</v>
      </c>
      <c r="AN44">
        <f>SAM_final!AN44/SAM_final!AN$114</f>
        <v>4.9702913271972275E-5</v>
      </c>
      <c r="AO44">
        <f>SAM_final!AO44/SAM_final!AO$114</f>
        <v>3.2702270169273664E-5</v>
      </c>
      <c r="AP44">
        <f>SAM_final!AP44/SAM_final!AP$114</f>
        <v>7.6792904203613194E-5</v>
      </c>
      <c r="AQ44">
        <f>SAM_final!AQ44/SAM_final!AQ$114</f>
        <v>2.5110991144368759E-5</v>
      </c>
      <c r="AR44">
        <f>SAM_final!AR44/SAM_final!AR$114</f>
        <v>1.2947335400903675E-4</v>
      </c>
      <c r="AS44">
        <f>SAM_final!AS44/SAM_final!AS$114</f>
        <v>1.9446698305958574E-4</v>
      </c>
      <c r="AT44">
        <f>SAM_final!AT44/SAM_final!AT$114</f>
        <v>0</v>
      </c>
      <c r="AU44">
        <f>SAM_final!AU44/SAM_final!AU$114</f>
        <v>7.8050438354989453E-6</v>
      </c>
      <c r="AV44">
        <f>SAM_final!AV44/SAM_final!AV$114</f>
        <v>1.2184139860829794E-3</v>
      </c>
      <c r="AW44">
        <f>SAM_final!AW44/SAM_final!AW$114</f>
        <v>5.3106368280289094E-5</v>
      </c>
      <c r="AX44">
        <f>SAM_final!AX44/SAM_final!AX$114</f>
        <v>2.0278851943828331E-7</v>
      </c>
      <c r="AY44">
        <f>SAM_final!AY44/SAM_final!AY$114</f>
        <v>1.2545904115928599E-4</v>
      </c>
      <c r="AZ44">
        <f>SAM_final!AZ44/SAM_final!AZ$114</f>
        <v>3.9371496956707242E-6</v>
      </c>
      <c r="BA44">
        <f>SAM_final!BA44/SAM_final!BA$114</f>
        <v>2.4869352682337811E-5</v>
      </c>
      <c r="BB44">
        <f>SAM_final!BB44/SAM_final!BB$114</f>
        <v>3.0240250358375058E-7</v>
      </c>
      <c r="BC44">
        <f>SAM_final!BC44/SAM_final!BC$114</f>
        <v>5.0737514895270376E-6</v>
      </c>
      <c r="BD44">
        <f>SAM_final!BD44/SAM_final!BD$114</f>
        <v>8.022886923675286E-6</v>
      </c>
      <c r="BE44">
        <f>SAM_final!BE44/SAM_final!BE$114</f>
        <v>0</v>
      </c>
      <c r="BF44">
        <f>SAM_final!BF44/SAM_final!BF$114</f>
        <v>1.7844969998028564E-6</v>
      </c>
      <c r="BG44">
        <f>SAM_final!BG44/SAM_final!BG$114</f>
        <v>1.8550787892984091E-5</v>
      </c>
      <c r="BH44">
        <f>SAM_final!BH44/SAM_final!BH$114</f>
        <v>6.3966953871079119E-5</v>
      </c>
      <c r="BI44">
        <f>SAM_final!BI44/SAM_final!BI$114</f>
        <v>5.579233969038486E-5</v>
      </c>
      <c r="BJ44">
        <f>SAM_final!BJ44/SAM_final!BJ$114</f>
        <v>8.9166005537059329E-5</v>
      </c>
      <c r="BK44">
        <f>SAM_final!BK44/SAM_final!BK$114</f>
        <v>4.6642112277509757E-5</v>
      </c>
      <c r="BL44">
        <f>SAM_final!BL44/SAM_final!BL$114</f>
        <v>7.2429721910913817E-6</v>
      </c>
      <c r="BM44">
        <f>SAM_final!BM44/SAM_final!BM$114</f>
        <v>0</v>
      </c>
      <c r="BN44">
        <f>SAM_final!BN44/SAM_final!BN$114</f>
        <v>1.1990785092122899E-4</v>
      </c>
      <c r="BO44">
        <f>SAM_final!BO44/SAM_final!BO$114</f>
        <v>4.1766786688055674E-5</v>
      </c>
      <c r="BP44">
        <f>SAM_final!BP44/SAM_final!BP$114</f>
        <v>0</v>
      </c>
      <c r="BQ44">
        <f>SAM_final!BQ44/SAM_final!BQ$114</f>
        <v>2.7123555675037831E-5</v>
      </c>
      <c r="BR44">
        <f>SAM_final!BR44/SAM_final!BR$114</f>
        <v>0</v>
      </c>
      <c r="BS44">
        <f>SAM_final!BS44/SAM_final!BS$114</f>
        <v>1.2538748481510635E-4</v>
      </c>
      <c r="BT44">
        <f>SAM_final!BT44/SAM_final!BT$114</f>
        <v>2.7833443953954287E-5</v>
      </c>
      <c r="BU44">
        <f>SAM_final!BU44/SAM_final!BU$114</f>
        <v>1.0360128231641784E-4</v>
      </c>
      <c r="BV44">
        <f>SAM_final!BV44/SAM_final!BV$114</f>
        <v>7.277780261150235E-5</v>
      </c>
      <c r="BW44">
        <f>SAM_final!BW44/SAM_final!BW$114</f>
        <v>3.6188124571326561E-5</v>
      </c>
      <c r="BX44">
        <f>SAM_final!BX44/SAM_final!BX$114</f>
        <v>8.9338044555996023E-5</v>
      </c>
      <c r="BY44">
        <f>SAM_final!BY44/SAM_final!BY$114</f>
        <v>9.3316017360780713E-5</v>
      </c>
      <c r="BZ44">
        <f>SAM_final!BZ44/SAM_final!BZ$114</f>
        <v>9.9789615340384136E-8</v>
      </c>
      <c r="CA44">
        <f>SAM_final!CA44/SAM_final!CA$114</f>
        <v>1.4276709666351492E-4</v>
      </c>
      <c r="CB44">
        <f>SAM_final!CB44/SAM_final!CB$114</f>
        <v>2.2543956125676311E-5</v>
      </c>
      <c r="CC44">
        <f>SAM_final!CC44/SAM_final!CC$114</f>
        <v>1.4776897187289376E-3</v>
      </c>
      <c r="CD44">
        <f>SAM_final!CD44/SAM_final!CD$114</f>
        <v>7.5142940383078746E-4</v>
      </c>
      <c r="CE44">
        <f>SAM_final!CE44/SAM_final!CE$114</f>
        <v>7.2688145400069042E-4</v>
      </c>
      <c r="CF44">
        <f>SAM_final!CF44/SAM_final!CF$114</f>
        <v>9.0638017961942394E-5</v>
      </c>
      <c r="CG44">
        <f>SAM_final!CG44/SAM_final!CG$114</f>
        <v>1.0906922541608308E-4</v>
      </c>
      <c r="CH44">
        <f>SAM_final!CH44/SAM_final!CH$114</f>
        <v>0</v>
      </c>
      <c r="CI44">
        <f>SAM_final!CI44/SAM_final!CI$114</f>
        <v>0</v>
      </c>
      <c r="CJ44">
        <f>SAM_final!CJ44/SAM_final!CJ$114</f>
        <v>0</v>
      </c>
      <c r="CK44">
        <f>SAM_final!CK44/SAM_final!CK$114</f>
        <v>0</v>
      </c>
      <c r="CL44">
        <f>SAM_final!CL44/SAM_final!CL$114</f>
        <v>0</v>
      </c>
      <c r="CM44">
        <f>SAM_final!CO44/SAM_final!CO$114</f>
        <v>8.4408018836770685E-3</v>
      </c>
      <c r="CN44">
        <f>SAM_final!CP44/SAM_final!CP$114</f>
        <v>6.984106188111956E-3</v>
      </c>
      <c r="CO44">
        <f>SAM_final!CQ44/SAM_final!CQ$114</f>
        <v>8.2792590492846672E-3</v>
      </c>
      <c r="CP44">
        <f>SAM_final!CR44/SAM_final!CR$114</f>
        <v>8.3348638416155113E-3</v>
      </c>
      <c r="CQ44">
        <f>SAM_final!CS44/SAM_final!CS$114</f>
        <v>7.9141067945499039E-3</v>
      </c>
      <c r="CR44">
        <f>SAM_final!CT44/SAM_final!CT$114</f>
        <v>7.5089316188449318E-3</v>
      </c>
      <c r="CS44">
        <f>SAM_final!CU44/SAM_final!CU$114</f>
        <v>7.1282892533409414E-3</v>
      </c>
      <c r="CT44">
        <f>SAM_final!CV44/SAM_final!CV$114</f>
        <v>7.0429545130081626E-3</v>
      </c>
      <c r="CU44">
        <f>SAM_final!CW44/SAM_final!CW$114</f>
        <v>4.2023082175719085E-3</v>
      </c>
    </row>
    <row r="45" spans="1:99">
      <c r="A45" t="s">
        <v>44</v>
      </c>
      <c r="B45">
        <f>SAM_final!B45/SAM_final!B$114</f>
        <v>2.1247968623797591E-4</v>
      </c>
      <c r="C45">
        <f>SAM_final!C45/SAM_final!C$114</f>
        <v>0</v>
      </c>
      <c r="D45">
        <f>SAM_final!D45/SAM_final!D$114</f>
        <v>2.0272152047587296E-4</v>
      </c>
      <c r="E45">
        <f>SAM_final!E45/SAM_final!E$114</f>
        <v>6.9406366429889164E-5</v>
      </c>
      <c r="F45">
        <f>SAM_final!F45/SAM_final!F$114</f>
        <v>1.8192758454878139E-4</v>
      </c>
      <c r="G45">
        <f>SAM_final!G45/SAM_final!G$114</f>
        <v>0</v>
      </c>
      <c r="H45">
        <f>SAM_final!H45/SAM_final!H$114</f>
        <v>2.9192738132389966E-6</v>
      </c>
      <c r="I45">
        <f>SAM_final!I45/SAM_final!I$114</f>
        <v>0</v>
      </c>
      <c r="J45">
        <f>SAM_final!J45/SAM_final!J$114</f>
        <v>2.4362080997712597E-5</v>
      </c>
      <c r="K45">
        <f>SAM_final!K45/SAM_final!K$114</f>
        <v>4.3836495966040466E-5</v>
      </c>
      <c r="L45">
        <f>SAM_final!L45/SAM_final!L$114</f>
        <v>2.5233997958816185E-5</v>
      </c>
      <c r="M45">
        <f>SAM_final!M45/SAM_final!M$114</f>
        <v>4.6949799242514457E-5</v>
      </c>
      <c r="N45">
        <f>SAM_final!N45/SAM_final!N$114</f>
        <v>6.7912448831747275E-4</v>
      </c>
      <c r="O45">
        <f>SAM_final!O45/SAM_final!O$114</f>
        <v>8.5276378711447159E-5</v>
      </c>
      <c r="P45">
        <f>SAM_final!P45/SAM_final!P$114</f>
        <v>2.4397360184722226E-4</v>
      </c>
      <c r="Q45">
        <f>SAM_final!Q45/SAM_final!Q$114</f>
        <v>0</v>
      </c>
      <c r="R45">
        <f>SAM_final!R45/SAM_final!R$114</f>
        <v>9.6678681625982692E-5</v>
      </c>
      <c r="S45">
        <f>SAM_final!S45/SAM_final!S$114</f>
        <v>0</v>
      </c>
      <c r="T45">
        <f>SAM_final!T45/SAM_final!T$114</f>
        <v>0</v>
      </c>
      <c r="U45">
        <f>SAM_final!U45/SAM_final!U$114</f>
        <v>1.0900068236880296E-4</v>
      </c>
      <c r="V45">
        <f>SAM_final!V45/SAM_final!V$114</f>
        <v>1.2805857214922113E-4</v>
      </c>
      <c r="W45">
        <f>SAM_final!W45/SAM_final!W$114</f>
        <v>1.6166832175200172E-3</v>
      </c>
      <c r="X45">
        <f>SAM_final!X45/SAM_final!X$114</f>
        <v>2.3924964771561899E-5</v>
      </c>
      <c r="Y45">
        <f>SAM_final!Y45/SAM_final!Y$114</f>
        <v>2.3226484115843675E-4</v>
      </c>
      <c r="Z45">
        <f>SAM_final!Z45/SAM_final!Z$114</f>
        <v>4.319691971189945E-5</v>
      </c>
      <c r="AA45">
        <f>SAM_final!AA45/SAM_final!AA$114</f>
        <v>1.0422476916610491E-4</v>
      </c>
      <c r="AB45">
        <f>SAM_final!AB45/SAM_final!AB$114</f>
        <v>1.981896251482562E-5</v>
      </c>
      <c r="AC45">
        <f>SAM_final!AC45/SAM_final!AC$114</f>
        <v>6.9976297459667109E-5</v>
      </c>
      <c r="AD45">
        <f>SAM_final!AD45/SAM_final!AD$114</f>
        <v>1.9711061620881367E-4</v>
      </c>
      <c r="AE45">
        <f>SAM_final!AE45/SAM_final!AE$114</f>
        <v>7.5520059445014282E-5</v>
      </c>
      <c r="AF45">
        <f>SAM_final!AF45/SAM_final!AF$114</f>
        <v>2.2655703907792081E-4</v>
      </c>
      <c r="AG45">
        <f>SAM_final!AG45/SAM_final!AG$114</f>
        <v>5.9945065231201858E-5</v>
      </c>
      <c r="AH45">
        <f>SAM_final!AH45/SAM_final!AH$114</f>
        <v>4.289849430587558E-4</v>
      </c>
      <c r="AI45">
        <f>SAM_final!AI45/SAM_final!AI$114</f>
        <v>4.1953227531326515E-4</v>
      </c>
      <c r="AJ45">
        <f>SAM_final!AJ45/SAM_final!AJ$114</f>
        <v>2.1406574138469966E-5</v>
      </c>
      <c r="AK45">
        <f>SAM_final!AK45/SAM_final!AK$114</f>
        <v>9.6034024068973752E-5</v>
      </c>
      <c r="AL45">
        <f>SAM_final!AL45/SAM_final!AL$114</f>
        <v>1.1907497599699843E-5</v>
      </c>
      <c r="AM45">
        <f>SAM_final!AM45/SAM_final!AM$114</f>
        <v>3.9156544506031344E-5</v>
      </c>
      <c r="AN45">
        <f>SAM_final!AN45/SAM_final!AN$114</f>
        <v>9.2086474311693693E-5</v>
      </c>
      <c r="AO45">
        <f>SAM_final!AO45/SAM_final!AO$114</f>
        <v>4.5916535466463025E-5</v>
      </c>
      <c r="AP45">
        <f>SAM_final!AP45/SAM_final!AP$114</f>
        <v>1.2350281618045642E-4</v>
      </c>
      <c r="AQ45">
        <f>SAM_final!AQ45/SAM_final!AQ$114</f>
        <v>1.5031266412555071E-5</v>
      </c>
      <c r="AR45">
        <f>SAM_final!AR45/SAM_final!AR$114</f>
        <v>7.0109055920589505E-5</v>
      </c>
      <c r="AS45">
        <f>SAM_final!AS45/SAM_final!AS$114</f>
        <v>9.4953754885761455E-5</v>
      </c>
      <c r="AT45">
        <f>SAM_final!AT45/SAM_final!AT$114</f>
        <v>0</v>
      </c>
      <c r="AU45">
        <f>SAM_final!AU45/SAM_final!AU$114</f>
        <v>1.1589325360137502E-4</v>
      </c>
      <c r="AV45">
        <f>SAM_final!AV45/SAM_final!AV$114</f>
        <v>4.5134548242904346E-4</v>
      </c>
      <c r="AW45">
        <f>SAM_final!AW45/SAM_final!AW$114</f>
        <v>1.3760792136394081E-3</v>
      </c>
      <c r="AX45">
        <f>SAM_final!AX45/SAM_final!AX$114</f>
        <v>3.9459883915856394E-4</v>
      </c>
      <c r="AY45">
        <f>SAM_final!AY45/SAM_final!AY$114</f>
        <v>2.3014796821609651E-5</v>
      </c>
      <c r="AZ45">
        <f>SAM_final!AZ45/SAM_final!AZ$114</f>
        <v>2.4036134626481358E-5</v>
      </c>
      <c r="BA45">
        <f>SAM_final!BA45/SAM_final!BA$114</f>
        <v>1.0462149208879421E-4</v>
      </c>
      <c r="BB45">
        <f>SAM_final!BB45/SAM_final!BB$114</f>
        <v>7.2748904753507613E-6</v>
      </c>
      <c r="BC45">
        <f>SAM_final!BC45/SAM_final!BC$114</f>
        <v>3.0284439305828387E-6</v>
      </c>
      <c r="BD45">
        <f>SAM_final!BD45/SAM_final!BD$114</f>
        <v>4.9993400343707987E-6</v>
      </c>
      <c r="BE45">
        <f>SAM_final!BE45/SAM_final!BE$114</f>
        <v>0</v>
      </c>
      <c r="BF45">
        <f>SAM_final!BF45/SAM_final!BF$114</f>
        <v>4.8597837688020072E-6</v>
      </c>
      <c r="BG45">
        <f>SAM_final!BG45/SAM_final!BG$114</f>
        <v>5.9831711343929549E-6</v>
      </c>
      <c r="BH45">
        <f>SAM_final!BH45/SAM_final!BH$114</f>
        <v>2.118536474523606E-5</v>
      </c>
      <c r="BI45">
        <f>SAM_final!BI45/SAM_final!BI$114</f>
        <v>1.8541176143876897E-5</v>
      </c>
      <c r="BJ45">
        <f>SAM_final!BJ45/SAM_final!BJ$114</f>
        <v>2.9217026389378796E-5</v>
      </c>
      <c r="BK45">
        <f>SAM_final!BK45/SAM_final!BK$114</f>
        <v>1.5822481026809742E-5</v>
      </c>
      <c r="BL45">
        <f>SAM_final!BL45/SAM_final!BL$114</f>
        <v>2.492984215340955E-6</v>
      </c>
      <c r="BM45">
        <f>SAM_final!BM45/SAM_final!BM$114</f>
        <v>0</v>
      </c>
      <c r="BN45">
        <f>SAM_final!BN45/SAM_final!BN$114</f>
        <v>1.7122629459466912E-4</v>
      </c>
      <c r="BO45">
        <f>SAM_final!BO45/SAM_final!BO$114</f>
        <v>1.5676425942089353E-4</v>
      </c>
      <c r="BP45">
        <f>SAM_final!BP45/SAM_final!BP$114</f>
        <v>0</v>
      </c>
      <c r="BQ45">
        <f>SAM_final!BQ45/SAM_final!BQ$114</f>
        <v>1.3143021535787083E-5</v>
      </c>
      <c r="BR45">
        <f>SAM_final!BR45/SAM_final!BR$114</f>
        <v>0</v>
      </c>
      <c r="BS45">
        <f>SAM_final!BS45/SAM_final!BS$114</f>
        <v>2.1687398703688473E-4</v>
      </c>
      <c r="BT45">
        <f>SAM_final!BT45/SAM_final!BT$114</f>
        <v>2.240483042758596E-5</v>
      </c>
      <c r="BU45">
        <f>SAM_final!BU45/SAM_final!BU$114</f>
        <v>2.5677738019276418E-4</v>
      </c>
      <c r="BV45">
        <f>SAM_final!BV45/SAM_final!BV$114</f>
        <v>1.6061723077070568E-5</v>
      </c>
      <c r="BW45">
        <f>SAM_final!BW45/SAM_final!BW$114</f>
        <v>1.0847979137278695E-5</v>
      </c>
      <c r="BX45">
        <f>SAM_final!BX45/SAM_final!BX$114</f>
        <v>4.4790759414432192E-6</v>
      </c>
      <c r="BY45">
        <f>SAM_final!BY45/SAM_final!BY$114</f>
        <v>2.832310766902531E-5</v>
      </c>
      <c r="BZ45">
        <f>SAM_final!BZ45/SAM_final!BZ$114</f>
        <v>1.9192467822411325E-5</v>
      </c>
      <c r="CA45">
        <f>SAM_final!CA45/SAM_final!CA$114</f>
        <v>4.1137093896713975E-5</v>
      </c>
      <c r="CB45">
        <f>SAM_final!CB45/SAM_final!CB$114</f>
        <v>1.0032387488838831E-5</v>
      </c>
      <c r="CC45">
        <f>SAM_final!CC45/SAM_final!CC$114</f>
        <v>4.4734879523320684E-4</v>
      </c>
      <c r="CD45">
        <f>SAM_final!CD45/SAM_final!CD$114</f>
        <v>2.9904835823580257E-4</v>
      </c>
      <c r="CE45">
        <f>SAM_final!CE45/SAM_final!CE$114</f>
        <v>1.066291154371431E-3</v>
      </c>
      <c r="CF45">
        <f>SAM_final!CF45/SAM_final!CF$114</f>
        <v>5.8994509165887408E-5</v>
      </c>
      <c r="CG45">
        <f>SAM_final!CG45/SAM_final!CG$114</f>
        <v>7.0969180224666277E-5</v>
      </c>
      <c r="CH45">
        <f>SAM_final!CH45/SAM_final!CH$114</f>
        <v>0</v>
      </c>
      <c r="CI45">
        <f>SAM_final!CI45/SAM_final!CI$114</f>
        <v>0</v>
      </c>
      <c r="CJ45">
        <f>SAM_final!CJ45/SAM_final!CJ$114</f>
        <v>0</v>
      </c>
      <c r="CK45">
        <f>SAM_final!CK45/SAM_final!CK$114</f>
        <v>0</v>
      </c>
      <c r="CL45">
        <f>SAM_final!CL45/SAM_final!CL$114</f>
        <v>0</v>
      </c>
      <c r="CM45">
        <f>SAM_final!CO45/SAM_final!CO$114</f>
        <v>1.3541227236227195E-2</v>
      </c>
      <c r="CN45">
        <f>SAM_final!CP45/SAM_final!CP$114</f>
        <v>1.1203717546397806E-2</v>
      </c>
      <c r="CO45">
        <f>SAM_final!CQ45/SAM_final!CQ$114</f>
        <v>1.328117704355153E-2</v>
      </c>
      <c r="CP45">
        <f>SAM_final!CR45/SAM_final!CR$114</f>
        <v>1.3351479985944267E-2</v>
      </c>
      <c r="CQ45">
        <f>SAM_final!CS45/SAM_final!CS$114</f>
        <v>1.2677453857153614E-2</v>
      </c>
      <c r="CR45">
        <f>SAM_final!CT45/SAM_final!CT$114</f>
        <v>1.2033677046401056E-2</v>
      </c>
      <c r="CS45">
        <f>SAM_final!CU45/SAM_final!CU$114</f>
        <v>1.1417548539977854E-2</v>
      </c>
      <c r="CT45">
        <f>SAM_final!CV45/SAM_final!CV$114</f>
        <v>1.1281883646631815E-2</v>
      </c>
      <c r="CU45">
        <f>SAM_final!CW45/SAM_final!CW$114</f>
        <v>6.7327485435432991E-3</v>
      </c>
    </row>
    <row r="46" spans="1:99">
      <c r="A46" t="s">
        <v>45</v>
      </c>
      <c r="B46">
        <f>SAM_final!B46/SAM_final!B$114</f>
        <v>5.6392559397479476E-4</v>
      </c>
      <c r="C46">
        <f>SAM_final!C46/SAM_final!C$114</f>
        <v>0</v>
      </c>
      <c r="D46">
        <f>SAM_final!D46/SAM_final!D$114</f>
        <v>1.1027134624096871E-3</v>
      </c>
      <c r="E46">
        <f>SAM_final!E46/SAM_final!E$114</f>
        <v>1.1530483872008335E-3</v>
      </c>
      <c r="F46">
        <f>SAM_final!F46/SAM_final!F$114</f>
        <v>2.3754447890231574E-4</v>
      </c>
      <c r="G46">
        <f>SAM_final!G46/SAM_final!G$114</f>
        <v>3.5236554282984172E-4</v>
      </c>
      <c r="H46">
        <f>SAM_final!H46/SAM_final!H$114</f>
        <v>8.7369558427456252E-7</v>
      </c>
      <c r="I46">
        <f>SAM_final!I46/SAM_final!I$114</f>
        <v>1.5867273200950097E-7</v>
      </c>
      <c r="J46">
        <f>SAM_final!J46/SAM_final!J$114</f>
        <v>8.8949585644203249E-5</v>
      </c>
      <c r="K46">
        <f>SAM_final!K46/SAM_final!K$114</f>
        <v>2.3111612018210612E-4</v>
      </c>
      <c r="L46">
        <f>SAM_final!L46/SAM_final!L$114</f>
        <v>1.3077933897640132E-3</v>
      </c>
      <c r="M46">
        <f>SAM_final!M46/SAM_final!M$114</f>
        <v>6.524568843898986E-4</v>
      </c>
      <c r="N46">
        <f>SAM_final!N46/SAM_final!N$114</f>
        <v>2.8692599170876106E-4</v>
      </c>
      <c r="O46">
        <f>SAM_final!O46/SAM_final!O$114</f>
        <v>5.573764665370766E-4</v>
      </c>
      <c r="P46">
        <f>SAM_final!P46/SAM_final!P$114</f>
        <v>6.1588969129339351E-4</v>
      </c>
      <c r="Q46">
        <f>SAM_final!Q46/SAM_final!Q$114</f>
        <v>6.7733690425152268E-4</v>
      </c>
      <c r="R46">
        <f>SAM_final!R46/SAM_final!R$114</f>
        <v>4.1117575246287749E-4</v>
      </c>
      <c r="S46">
        <f>SAM_final!S46/SAM_final!S$114</f>
        <v>2.2559380740611617E-4</v>
      </c>
      <c r="T46">
        <f>SAM_final!T46/SAM_final!T$114</f>
        <v>1.6128365423638731E-4</v>
      </c>
      <c r="U46">
        <f>SAM_final!U46/SAM_final!U$114</f>
        <v>1.06029552499897E-3</v>
      </c>
      <c r="V46">
        <f>SAM_final!V46/SAM_final!V$114</f>
        <v>1.0397320624904391E-3</v>
      </c>
      <c r="W46">
        <f>SAM_final!W46/SAM_final!W$114</f>
        <v>1.6328573173417622E-3</v>
      </c>
      <c r="X46">
        <f>SAM_final!X46/SAM_final!X$114</f>
        <v>1.4743491908377303E-4</v>
      </c>
      <c r="Y46">
        <f>SAM_final!Y46/SAM_final!Y$114</f>
        <v>3.4001824736859304E-4</v>
      </c>
      <c r="Z46">
        <f>SAM_final!Z46/SAM_final!Z$114</f>
        <v>1.322119648453411E-3</v>
      </c>
      <c r="AA46">
        <f>SAM_final!AA46/SAM_final!AA$114</f>
        <v>2.478147882343385E-3</v>
      </c>
      <c r="AB46">
        <f>SAM_final!AB46/SAM_final!AB$114</f>
        <v>7.3374847307244688E-4</v>
      </c>
      <c r="AC46">
        <f>SAM_final!AC46/SAM_final!AC$114</f>
        <v>9.8619009318648833E-4</v>
      </c>
      <c r="AD46">
        <f>SAM_final!AD46/SAM_final!AD$114</f>
        <v>6.8165986000285727E-4</v>
      </c>
      <c r="AE46">
        <f>SAM_final!AE46/SAM_final!AE$114</f>
        <v>2.8649431749218812E-4</v>
      </c>
      <c r="AF46">
        <f>SAM_final!AF46/SAM_final!AF$114</f>
        <v>3.9733219180550943E-4</v>
      </c>
      <c r="AG46">
        <f>SAM_final!AG46/SAM_final!AG$114</f>
        <v>4.2585875479725013E-4</v>
      </c>
      <c r="AH46">
        <f>SAM_final!AH46/SAM_final!AH$114</f>
        <v>1.4373745101988677E-3</v>
      </c>
      <c r="AI46">
        <f>SAM_final!AI46/SAM_final!AI$114</f>
        <v>8.6569833345088109E-4</v>
      </c>
      <c r="AJ46">
        <f>SAM_final!AJ46/SAM_final!AJ$114</f>
        <v>2.6555305552376221E-3</v>
      </c>
      <c r="AK46">
        <f>SAM_final!AK46/SAM_final!AK$114</f>
        <v>2.9714863715935084E-4</v>
      </c>
      <c r="AL46">
        <f>SAM_final!AL46/SAM_final!AL$114</f>
        <v>2.3924233821903439E-5</v>
      </c>
      <c r="AM46">
        <f>SAM_final!AM46/SAM_final!AM$114</f>
        <v>7.0302064709485998E-5</v>
      </c>
      <c r="AN46">
        <f>SAM_final!AN46/SAM_final!AN$114</f>
        <v>1.1350796097984236E-4</v>
      </c>
      <c r="AO46">
        <f>SAM_final!AO46/SAM_final!AO$114</f>
        <v>8.7394858901766886E-5</v>
      </c>
      <c r="AP46">
        <f>SAM_final!AP46/SAM_final!AP$114</f>
        <v>1.1208910743281079E-4</v>
      </c>
      <c r="AQ46">
        <f>SAM_final!AQ46/SAM_final!AQ$114</f>
        <v>1.2191262490752168E-4</v>
      </c>
      <c r="AR46">
        <f>SAM_final!AR46/SAM_final!AR$114</f>
        <v>1.2976125394307723E-4</v>
      </c>
      <c r="AS46">
        <f>SAM_final!AS46/SAM_final!AS$114</f>
        <v>1.7600229950999217E-4</v>
      </c>
      <c r="AT46">
        <f>SAM_final!AT46/SAM_final!AT$114</f>
        <v>7.4178098293282253E-4</v>
      </c>
      <c r="AU46">
        <f>SAM_final!AU46/SAM_final!AU$114</f>
        <v>2.4985515725999159E-4</v>
      </c>
      <c r="AV46">
        <f>SAM_final!AV46/SAM_final!AV$114</f>
        <v>2.0243942951638856E-3</v>
      </c>
      <c r="AW46">
        <f>SAM_final!AW46/SAM_final!AW$114</f>
        <v>5.5989746847917455E-3</v>
      </c>
      <c r="AX46">
        <f>SAM_final!AX46/SAM_final!AX$114</f>
        <v>2.6527538221981248E-4</v>
      </c>
      <c r="AY46">
        <f>SAM_final!AY46/SAM_final!AY$114</f>
        <v>1.2623697721875622E-4</v>
      </c>
      <c r="AZ46">
        <f>SAM_final!AZ46/SAM_final!AZ$114</f>
        <v>2.3295458865130588E-3</v>
      </c>
      <c r="BA46">
        <f>SAM_final!BA46/SAM_final!BA$114</f>
        <v>6.9558146122439913E-5</v>
      </c>
      <c r="BB46">
        <f>SAM_final!BB46/SAM_final!BB$114</f>
        <v>1.2945417597283191E-3</v>
      </c>
      <c r="BC46">
        <f>SAM_final!BC46/SAM_final!BC$114</f>
        <v>3.1522504419300091E-4</v>
      </c>
      <c r="BD46">
        <f>SAM_final!BD46/SAM_final!BD$114</f>
        <v>5.0659939050956353E-4</v>
      </c>
      <c r="BE46">
        <f>SAM_final!BE46/SAM_final!BE$114</f>
        <v>7.6997220787267722E-5</v>
      </c>
      <c r="BF46">
        <f>SAM_final!BF46/SAM_final!BF$114</f>
        <v>9.1274838345436322E-4</v>
      </c>
      <c r="BG46">
        <f>SAM_final!BG46/SAM_final!BG$114</f>
        <v>2.6758118931896669E-3</v>
      </c>
      <c r="BH46">
        <f>SAM_final!BH46/SAM_final!BH$114</f>
        <v>7.9021514919832506E-4</v>
      </c>
      <c r="BI46">
        <f>SAM_final!BI46/SAM_final!BI$114</f>
        <v>3.1116709117260306E-3</v>
      </c>
      <c r="BJ46">
        <f>SAM_final!BJ46/SAM_final!BJ$114</f>
        <v>4.146709259740782E-3</v>
      </c>
      <c r="BK46">
        <f>SAM_final!BK46/SAM_final!BK$114</f>
        <v>2.5576738266606443E-3</v>
      </c>
      <c r="BL46">
        <f>SAM_final!BL46/SAM_final!BL$114</f>
        <v>1.08609629087512E-4</v>
      </c>
      <c r="BM46">
        <f>SAM_final!BM46/SAM_final!BM$114</f>
        <v>1.6917123937235292E-3</v>
      </c>
      <c r="BN46">
        <f>SAM_final!BN46/SAM_final!BN$114</f>
        <v>2.5213300829126672E-3</v>
      </c>
      <c r="BO46">
        <f>SAM_final!BO46/SAM_final!BO$114</f>
        <v>5.3255217057866823E-3</v>
      </c>
      <c r="BP46">
        <f>SAM_final!BP46/SAM_final!BP$114</f>
        <v>2.8937908890760923E-4</v>
      </c>
      <c r="BQ46">
        <f>SAM_final!BQ46/SAM_final!BQ$114</f>
        <v>1.6663746786512645E-3</v>
      </c>
      <c r="BR46">
        <f>SAM_final!BR46/SAM_final!BR$114</f>
        <v>3.6188865284566153E-4</v>
      </c>
      <c r="BS46">
        <f>SAM_final!BS46/SAM_final!BS$114</f>
        <v>2.7983365105015341E-3</v>
      </c>
      <c r="BT46">
        <f>SAM_final!BT46/SAM_final!BT$114</f>
        <v>2.4942953398501742E-3</v>
      </c>
      <c r="BU46">
        <f>SAM_final!BU46/SAM_final!BU$114</f>
        <v>1.7570261716934653E-3</v>
      </c>
      <c r="BV46">
        <f>SAM_final!BV46/SAM_final!BV$114</f>
        <v>1.3271650535977917E-3</v>
      </c>
      <c r="BW46">
        <f>SAM_final!BW46/SAM_final!BW$114</f>
        <v>2.4907844010282285E-4</v>
      </c>
      <c r="BX46">
        <f>SAM_final!BX46/SAM_final!BX$114</f>
        <v>7.7089784073937578E-4</v>
      </c>
      <c r="BY46">
        <f>SAM_final!BY46/SAM_final!BY$114</f>
        <v>1.7302861203638898E-3</v>
      </c>
      <c r="BZ46">
        <f>SAM_final!BZ46/SAM_final!BZ$114</f>
        <v>4.2382689756078685E-4</v>
      </c>
      <c r="CA46">
        <f>SAM_final!CA46/SAM_final!CA$114</f>
        <v>2.9372643396188071E-4</v>
      </c>
      <c r="CB46">
        <f>SAM_final!CB46/SAM_final!CB$114</f>
        <v>9.5916757290888182E-4</v>
      </c>
      <c r="CC46">
        <f>SAM_final!CC46/SAM_final!CC$114</f>
        <v>5.3883432238946796E-4</v>
      </c>
      <c r="CD46">
        <f>SAM_final!CD46/SAM_final!CD$114</f>
        <v>1.149589201152356E-3</v>
      </c>
      <c r="CE46">
        <f>SAM_final!CE46/SAM_final!CE$114</f>
        <v>3.2333719286257003E-4</v>
      </c>
      <c r="CF46">
        <f>SAM_final!CF46/SAM_final!CF$114</f>
        <v>8.0778358272432188E-4</v>
      </c>
      <c r="CG46">
        <f>SAM_final!CG46/SAM_final!CG$114</f>
        <v>1.8907461506105763E-3</v>
      </c>
      <c r="CH46">
        <f>SAM_final!CH46/SAM_final!CH$114</f>
        <v>0</v>
      </c>
      <c r="CI46">
        <f>SAM_final!CI46/SAM_final!CI$114</f>
        <v>4.0860710081917811E-4</v>
      </c>
      <c r="CJ46">
        <f>SAM_final!CJ46/SAM_final!CJ$114</f>
        <v>0</v>
      </c>
      <c r="CK46">
        <f>SAM_final!CK46/SAM_final!CK$114</f>
        <v>0</v>
      </c>
      <c r="CL46">
        <f>SAM_final!CL46/SAM_final!CL$114</f>
        <v>0</v>
      </c>
      <c r="CM46">
        <f>SAM_final!CO46/SAM_final!CO$114</f>
        <v>3.8077232741075846E-3</v>
      </c>
      <c r="CN46">
        <f>SAM_final!CP46/SAM_final!CP$114</f>
        <v>3.1015049296550402E-3</v>
      </c>
      <c r="CO46">
        <f>SAM_final!CQ46/SAM_final!CQ$114</f>
        <v>5.6730794281310672E-3</v>
      </c>
      <c r="CP46">
        <f>SAM_final!CR46/SAM_final!CR$114</f>
        <v>4.9868874825894083E-3</v>
      </c>
      <c r="CQ46">
        <f>SAM_final!CS46/SAM_final!CS$114</f>
        <v>4.625772831227613E-3</v>
      </c>
      <c r="CR46">
        <f>SAM_final!CT46/SAM_final!CT$114</f>
        <v>4.5550706575889889E-3</v>
      </c>
      <c r="CS46">
        <f>SAM_final!CU46/SAM_final!CU$114</f>
        <v>5.8149053213666429E-3</v>
      </c>
      <c r="CT46">
        <f>SAM_final!CV46/SAM_final!CV$114</f>
        <v>6.4109425286334671E-3</v>
      </c>
      <c r="CU46">
        <f>SAM_final!CW46/SAM_final!CW$114</f>
        <v>6.7105940371872431E-3</v>
      </c>
    </row>
    <row r="47" spans="1:99">
      <c r="A47" t="s">
        <v>46</v>
      </c>
      <c r="B47">
        <f>SAM_final!B47/SAM_final!B$114</f>
        <v>7.2431985974569116E-4</v>
      </c>
      <c r="C47">
        <f>SAM_final!C47/SAM_final!C$114</f>
        <v>0</v>
      </c>
      <c r="D47">
        <f>SAM_final!D47/SAM_final!D$114</f>
        <v>8.6855631566981595E-4</v>
      </c>
      <c r="E47">
        <f>SAM_final!E47/SAM_final!E$114</f>
        <v>3.6403075673948758E-4</v>
      </c>
      <c r="F47">
        <f>SAM_final!F47/SAM_final!F$114</f>
        <v>2.3122491943311429E-3</v>
      </c>
      <c r="G47">
        <f>SAM_final!G47/SAM_final!G$114</f>
        <v>3.2683330805093122E-5</v>
      </c>
      <c r="H47">
        <f>SAM_final!H47/SAM_final!H$114</f>
        <v>4.1808035119863423E-6</v>
      </c>
      <c r="I47">
        <f>SAM_final!I47/SAM_final!I$114</f>
        <v>3.8143029952171369E-6</v>
      </c>
      <c r="J47">
        <f>SAM_final!J47/SAM_final!J$114</f>
        <v>6.0716146934600536E-4</v>
      </c>
      <c r="K47">
        <f>SAM_final!K47/SAM_final!K$114</f>
        <v>1.0414236590262013E-3</v>
      </c>
      <c r="L47">
        <f>SAM_final!L47/SAM_final!L$114</f>
        <v>5.4264924128241405E-4</v>
      </c>
      <c r="M47">
        <f>SAM_final!M47/SAM_final!M$114</f>
        <v>6.1266809854999512E-4</v>
      </c>
      <c r="N47">
        <f>SAM_final!N47/SAM_final!N$114</f>
        <v>5.9367738428361624E-4</v>
      </c>
      <c r="O47">
        <f>SAM_final!O47/SAM_final!O$114</f>
        <v>3.6944066835332217E-3</v>
      </c>
      <c r="P47">
        <f>SAM_final!P47/SAM_final!P$114</f>
        <v>9.5467670963565688E-4</v>
      </c>
      <c r="Q47">
        <f>SAM_final!Q47/SAM_final!Q$114</f>
        <v>9.98209986343672E-4</v>
      </c>
      <c r="R47">
        <f>SAM_final!R47/SAM_final!R$114</f>
        <v>2.4597032660180526E-4</v>
      </c>
      <c r="S47">
        <f>SAM_final!S47/SAM_final!S$114</f>
        <v>5.8166066082662744E-5</v>
      </c>
      <c r="T47">
        <f>SAM_final!T47/SAM_final!T$114</f>
        <v>7.6619504088849119E-5</v>
      </c>
      <c r="U47">
        <f>SAM_final!U47/SAM_final!U$114</f>
        <v>4.2787315772162739E-3</v>
      </c>
      <c r="V47">
        <f>SAM_final!V47/SAM_final!V$114</f>
        <v>6.8598351517761705E-3</v>
      </c>
      <c r="W47">
        <f>SAM_final!W47/SAM_final!W$114</f>
        <v>6.6546293916971923E-4</v>
      </c>
      <c r="X47">
        <f>SAM_final!X47/SAM_final!X$114</f>
        <v>2.1298899035058143E-3</v>
      </c>
      <c r="Y47">
        <f>SAM_final!Y47/SAM_final!Y$114</f>
        <v>1.7292560942475796E-3</v>
      </c>
      <c r="Z47">
        <f>SAM_final!Z47/SAM_final!Z$114</f>
        <v>3.8728446479928264E-3</v>
      </c>
      <c r="AA47">
        <f>SAM_final!AA47/SAM_final!AA$114</f>
        <v>1.1422134002332024E-2</v>
      </c>
      <c r="AB47">
        <f>SAM_final!AB47/SAM_final!AB$114</f>
        <v>5.4751435419237359E-3</v>
      </c>
      <c r="AC47">
        <f>SAM_final!AC47/SAM_final!AC$114</f>
        <v>1.2055192607259466E-3</v>
      </c>
      <c r="AD47">
        <f>SAM_final!AD47/SAM_final!AD$114</f>
        <v>4.296596126372294E-4</v>
      </c>
      <c r="AE47">
        <f>SAM_final!AE47/SAM_final!AE$114</f>
        <v>1.7272823520029886E-4</v>
      </c>
      <c r="AF47">
        <f>SAM_final!AF47/SAM_final!AF$114</f>
        <v>1.1794411697747841E-3</v>
      </c>
      <c r="AG47">
        <f>SAM_final!AG47/SAM_final!AG$114</f>
        <v>7.8067252376056231E-4</v>
      </c>
      <c r="AH47">
        <f>SAM_final!AH47/SAM_final!AH$114</f>
        <v>1.6033492624378969E-3</v>
      </c>
      <c r="AI47">
        <f>SAM_final!AI47/SAM_final!AI$114</f>
        <v>7.064496340537193E-4</v>
      </c>
      <c r="AJ47">
        <f>SAM_final!AJ47/SAM_final!AJ$114</f>
        <v>5.6634307420532864E-5</v>
      </c>
      <c r="AK47">
        <f>SAM_final!AK47/SAM_final!AK$114</f>
        <v>1.9506566189067804E-5</v>
      </c>
      <c r="AL47">
        <f>SAM_final!AL47/SAM_final!AL$114</f>
        <v>4.1532407870199215E-6</v>
      </c>
      <c r="AM47">
        <f>SAM_final!AM47/SAM_final!AM$114</f>
        <v>1.4255994053783498E-5</v>
      </c>
      <c r="AN47">
        <f>SAM_final!AN47/SAM_final!AN$114</f>
        <v>5.0918026760829788E-5</v>
      </c>
      <c r="AO47">
        <f>SAM_final!AO47/SAM_final!AO$114</f>
        <v>9.2203341422589736E-6</v>
      </c>
      <c r="AP47">
        <f>SAM_final!AP47/SAM_final!AP$114</f>
        <v>4.604405502888139E-5</v>
      </c>
      <c r="AQ47">
        <f>SAM_final!AQ47/SAM_final!AQ$114</f>
        <v>1.6424895885093352E-5</v>
      </c>
      <c r="AR47">
        <f>SAM_final!AR47/SAM_final!AR$114</f>
        <v>2.6237323670309253E-5</v>
      </c>
      <c r="AS47">
        <f>SAM_final!AS47/SAM_final!AS$114</f>
        <v>2.0712089325151264E-5</v>
      </c>
      <c r="AT47">
        <f>SAM_final!AT47/SAM_final!AT$114</f>
        <v>2.0268757600854545E-4</v>
      </c>
      <c r="AU47">
        <f>SAM_final!AU47/SAM_final!AU$114</f>
        <v>1.1727750073656424E-3</v>
      </c>
      <c r="AV47">
        <f>SAM_final!AV47/SAM_final!AV$114</f>
        <v>1.7702845388411321E-4</v>
      </c>
      <c r="AW47">
        <f>SAM_final!AW47/SAM_final!AW$114</f>
        <v>5.3005229011251773E-3</v>
      </c>
      <c r="AX47">
        <f>SAM_final!AX47/SAM_final!AX$114</f>
        <v>8.2333293415614829E-5</v>
      </c>
      <c r="AY47">
        <f>SAM_final!AY47/SAM_final!AY$114</f>
        <v>5.7047818910992611E-5</v>
      </c>
      <c r="AZ47">
        <f>SAM_final!AZ47/SAM_final!AZ$114</f>
        <v>2.2374940570264393E-4</v>
      </c>
      <c r="BA47">
        <f>SAM_final!BA47/SAM_final!BA$114</f>
        <v>2.9066533321079826E-5</v>
      </c>
      <c r="BB47">
        <f>SAM_final!BB47/SAM_final!BB$114</f>
        <v>6.9151102414116171E-5</v>
      </c>
      <c r="BC47">
        <f>SAM_final!BC47/SAM_final!BC$114</f>
        <v>1.0281634199347813E-5</v>
      </c>
      <c r="BD47">
        <f>SAM_final!BD47/SAM_final!BD$114</f>
        <v>6.9395706776340879E-6</v>
      </c>
      <c r="BE47">
        <f>SAM_final!BE47/SAM_final!BE$114</f>
        <v>1.1230473784940685E-5</v>
      </c>
      <c r="BF47">
        <f>SAM_final!BF47/SAM_final!BF$114</f>
        <v>1.8277022628520071E-4</v>
      </c>
      <c r="BG47">
        <f>SAM_final!BG47/SAM_final!BG$114</f>
        <v>1.7019278215315895E-5</v>
      </c>
      <c r="BH47">
        <f>SAM_final!BH47/SAM_final!BH$114</f>
        <v>2.0119143173744949E-5</v>
      </c>
      <c r="BI47">
        <f>SAM_final!BI47/SAM_final!BI$114</f>
        <v>3.2189383043185962E-5</v>
      </c>
      <c r="BJ47">
        <f>SAM_final!BJ47/SAM_final!BJ$114</f>
        <v>2.9579857408386534E-5</v>
      </c>
      <c r="BK47">
        <f>SAM_final!BK47/SAM_final!BK$114</f>
        <v>1.8215703532809491E-5</v>
      </c>
      <c r="BL47">
        <f>SAM_final!BL47/SAM_final!BL$114</f>
        <v>5.1916121755354052E-5</v>
      </c>
      <c r="BM47">
        <f>SAM_final!BM47/SAM_final!BM$114</f>
        <v>8.1635570400934016E-6</v>
      </c>
      <c r="BN47">
        <f>SAM_final!BN47/SAM_final!BN$114</f>
        <v>5.6574786252109823E-5</v>
      </c>
      <c r="BO47">
        <f>SAM_final!BO47/SAM_final!BO$114</f>
        <v>1.09817656151293E-4</v>
      </c>
      <c r="BP47">
        <f>SAM_final!BP47/SAM_final!BP$114</f>
        <v>9.2057152736727105E-5</v>
      </c>
      <c r="BQ47">
        <f>SAM_final!BQ47/SAM_final!BQ$114</f>
        <v>1.0445956579710742E-4</v>
      </c>
      <c r="BR47">
        <f>SAM_final!BR47/SAM_final!BR$114</f>
        <v>1.6304040934126082E-5</v>
      </c>
      <c r="BS47">
        <f>SAM_final!BS47/SAM_final!BS$114</f>
        <v>2.2115881500624034E-4</v>
      </c>
      <c r="BT47">
        <f>SAM_final!BT47/SAM_final!BT$114</f>
        <v>1.7966434459631799E-4</v>
      </c>
      <c r="BU47">
        <f>SAM_final!BU47/SAM_final!BU$114</f>
        <v>9.8568474141909324E-5</v>
      </c>
      <c r="BV47">
        <f>SAM_final!BV47/SAM_final!BV$114</f>
        <v>1.3362379153394546E-4</v>
      </c>
      <c r="BW47">
        <f>SAM_final!BW47/SAM_final!BW$114</f>
        <v>7.4746584008173532E-5</v>
      </c>
      <c r="BX47">
        <f>SAM_final!BX47/SAM_final!BX$114</f>
        <v>1.2729065162926054E-4</v>
      </c>
      <c r="BY47">
        <f>SAM_final!BY47/SAM_final!BY$114</f>
        <v>2.0371407488004725E-4</v>
      </c>
      <c r="BZ47">
        <f>SAM_final!BZ47/SAM_final!BZ$114</f>
        <v>2.6835074319274201E-5</v>
      </c>
      <c r="CA47">
        <f>SAM_final!CA47/SAM_final!CA$114</f>
        <v>4.2826718417740519E-5</v>
      </c>
      <c r="CB47">
        <f>SAM_final!CB47/SAM_final!CB$114</f>
        <v>1.7050549921462593E-4</v>
      </c>
      <c r="CC47">
        <f>SAM_final!CC47/SAM_final!CC$114</f>
        <v>1.5401726200096465E-4</v>
      </c>
      <c r="CD47">
        <f>SAM_final!CD47/SAM_final!CD$114</f>
        <v>3.9090271086875692E-4</v>
      </c>
      <c r="CE47">
        <f>SAM_final!CE47/SAM_final!CE$114</f>
        <v>1.6358125002392327E-4</v>
      </c>
      <c r="CF47">
        <f>SAM_final!CF47/SAM_final!CF$114</f>
        <v>8.6545151825086471E-5</v>
      </c>
      <c r="CG47">
        <f>SAM_final!CG47/SAM_final!CG$114</f>
        <v>8.1638651042420488E-5</v>
      </c>
      <c r="CH47">
        <f>SAM_final!CH47/SAM_final!CH$114</f>
        <v>0</v>
      </c>
      <c r="CI47">
        <f>SAM_final!CI47/SAM_final!CI$114</f>
        <v>1.8719279591559695E-3</v>
      </c>
      <c r="CJ47">
        <f>SAM_final!CJ47/SAM_final!CJ$114</f>
        <v>0</v>
      </c>
      <c r="CK47">
        <f>SAM_final!CK47/SAM_final!CK$114</f>
        <v>0</v>
      </c>
      <c r="CL47">
        <f>SAM_final!CL47/SAM_final!CL$114</f>
        <v>0</v>
      </c>
      <c r="CM47">
        <f>SAM_final!CO47/SAM_final!CO$114</f>
        <v>2.2240366972200507E-4</v>
      </c>
      <c r="CN47">
        <f>SAM_final!CP47/SAM_final!CP$114</f>
        <v>1.8714750970129926E-4</v>
      </c>
      <c r="CO47">
        <f>SAM_final!CQ47/SAM_final!CQ$114</f>
        <v>2.355995772097553E-4</v>
      </c>
      <c r="CP47">
        <f>SAM_final!CR47/SAM_final!CR$114</f>
        <v>2.1784064743480432E-4</v>
      </c>
      <c r="CQ47">
        <f>SAM_final!CS47/SAM_final!CS$114</f>
        <v>2.0569399556874895E-4</v>
      </c>
      <c r="CR47">
        <f>SAM_final!CT47/SAM_final!CT$114</f>
        <v>2.1092378136112959E-4</v>
      </c>
      <c r="CS47">
        <f>SAM_final!CU47/SAM_final!CU$114</f>
        <v>2.1736789426365103E-4</v>
      </c>
      <c r="CT47">
        <f>SAM_final!CV47/SAM_final!CV$114</f>
        <v>2.047404301244317E-4</v>
      </c>
      <c r="CU47">
        <f>SAM_final!CW47/SAM_final!CW$114</f>
        <v>1.4551122769752598E-4</v>
      </c>
    </row>
    <row r="48" spans="1:99">
      <c r="A48" t="s">
        <v>47</v>
      </c>
      <c r="B48">
        <f>SAM_final!B48/SAM_final!B$114</f>
        <v>3.4233686782343095E-4</v>
      </c>
      <c r="C48">
        <f>SAM_final!C48/SAM_final!C$114</f>
        <v>0</v>
      </c>
      <c r="D48">
        <f>SAM_final!D48/SAM_final!D$114</f>
        <v>2.0286819811673453E-4</v>
      </c>
      <c r="E48">
        <f>SAM_final!E48/SAM_final!E$114</f>
        <v>1.270857464183901E-4</v>
      </c>
      <c r="F48">
        <f>SAM_final!F48/SAM_final!F$114</f>
        <v>6.8025456091308804E-4</v>
      </c>
      <c r="G48">
        <f>SAM_final!G48/SAM_final!G$114</f>
        <v>0</v>
      </c>
      <c r="H48">
        <f>SAM_final!H48/SAM_final!H$114</f>
        <v>4.3221561627323615E-6</v>
      </c>
      <c r="I48">
        <f>SAM_final!I48/SAM_final!I$114</f>
        <v>5.164296674750708E-7</v>
      </c>
      <c r="J48">
        <f>SAM_final!J48/SAM_final!J$114</f>
        <v>2.5365600175729087E-4</v>
      </c>
      <c r="K48">
        <f>SAM_final!K48/SAM_final!K$114</f>
        <v>3.1628070816467474E-4</v>
      </c>
      <c r="L48">
        <f>SAM_final!L48/SAM_final!L$114</f>
        <v>1.699377885866179E-4</v>
      </c>
      <c r="M48">
        <f>SAM_final!M48/SAM_final!M$114</f>
        <v>4.541686968381368E-5</v>
      </c>
      <c r="N48">
        <f>SAM_final!N48/SAM_final!N$114</f>
        <v>2.3623314244159134E-4</v>
      </c>
      <c r="O48">
        <f>SAM_final!O48/SAM_final!O$114</f>
        <v>8.7745290297689001E-4</v>
      </c>
      <c r="P48">
        <f>SAM_final!P48/SAM_final!P$114</f>
        <v>4.7220651284671228E-4</v>
      </c>
      <c r="Q48">
        <f>SAM_final!Q48/SAM_final!Q$114</f>
        <v>4.4313024004282976E-4</v>
      </c>
      <c r="R48">
        <f>SAM_final!R48/SAM_final!R$114</f>
        <v>3.7926392346449162E-5</v>
      </c>
      <c r="S48">
        <f>SAM_final!S48/SAM_final!S$114</f>
        <v>0</v>
      </c>
      <c r="T48">
        <f>SAM_final!T48/SAM_final!T$114</f>
        <v>0</v>
      </c>
      <c r="U48">
        <f>SAM_final!U48/SAM_final!U$114</f>
        <v>3.8985899670479242E-5</v>
      </c>
      <c r="V48">
        <f>SAM_final!V48/SAM_final!V$114</f>
        <v>7.5197940884629233E-5</v>
      </c>
      <c r="W48">
        <f>SAM_final!W48/SAM_final!W$114</f>
        <v>5.7980419337048938E-6</v>
      </c>
      <c r="X48">
        <f>SAM_final!X48/SAM_final!X$114</f>
        <v>1.0140871133453902E-4</v>
      </c>
      <c r="Y48">
        <f>SAM_final!Y48/SAM_final!Y$114</f>
        <v>3.0575266245264819E-4</v>
      </c>
      <c r="Z48">
        <f>SAM_final!Z48/SAM_final!Z$114</f>
        <v>1.5422498924335607E-4</v>
      </c>
      <c r="AA48">
        <f>SAM_final!AA48/SAM_final!AA$114</f>
        <v>1.1651041000241428E-3</v>
      </c>
      <c r="AB48">
        <f>SAM_final!AB48/SAM_final!AB$114</f>
        <v>7.5312675676358941E-4</v>
      </c>
      <c r="AC48">
        <f>SAM_final!AC48/SAM_final!AC$114</f>
        <v>1.574728485677909E-4</v>
      </c>
      <c r="AD48">
        <f>SAM_final!AD48/SAM_final!AD$114</f>
        <v>5.6622040338705806E-5</v>
      </c>
      <c r="AE48">
        <f>SAM_final!AE48/SAM_final!AE$114</f>
        <v>4.3661304604674865E-5</v>
      </c>
      <c r="AF48">
        <f>SAM_final!AF48/SAM_final!AF$114</f>
        <v>3.1962750798638999E-4</v>
      </c>
      <c r="AG48">
        <f>SAM_final!AG48/SAM_final!AG$114</f>
        <v>3.6258003033957462E-5</v>
      </c>
      <c r="AH48">
        <f>SAM_final!AH48/SAM_final!AH$114</f>
        <v>8.1448279144416414E-5</v>
      </c>
      <c r="AI48">
        <f>SAM_final!AI48/SAM_final!AI$114</f>
        <v>1.2711068356762516E-4</v>
      </c>
      <c r="AJ48">
        <f>SAM_final!AJ48/SAM_final!AJ$114</f>
        <v>7.3942636193258383E-6</v>
      </c>
      <c r="AK48">
        <f>SAM_final!AK48/SAM_final!AK$114</f>
        <v>1.4231155186767918E-5</v>
      </c>
      <c r="AL48">
        <f>SAM_final!AL48/SAM_final!AL$114</f>
        <v>6.0560128570963115E-7</v>
      </c>
      <c r="AM48">
        <f>SAM_final!AM48/SAM_final!AM$114</f>
        <v>1.7935229603826483E-6</v>
      </c>
      <c r="AN48">
        <f>SAM_final!AN48/SAM_final!AN$114</f>
        <v>8.2959152048055556E-6</v>
      </c>
      <c r="AO48">
        <f>SAM_final!AO48/SAM_final!AO$114</f>
        <v>1.8776127373966568E-6</v>
      </c>
      <c r="AP48">
        <f>SAM_final!AP48/SAM_final!AP$114</f>
        <v>1.4185403695870852E-5</v>
      </c>
      <c r="AQ48">
        <f>SAM_final!AQ48/SAM_final!AQ$114</f>
        <v>4.4836576940682683E-6</v>
      </c>
      <c r="AR48">
        <f>SAM_final!AR48/SAM_final!AR$114</f>
        <v>4.0313973178420308E-6</v>
      </c>
      <c r="AS48">
        <f>SAM_final!AS48/SAM_final!AS$114</f>
        <v>3.3417167594236431E-6</v>
      </c>
      <c r="AT48">
        <f>SAM_final!AT48/SAM_final!AT$114</f>
        <v>4.0845864298901897E-5</v>
      </c>
      <c r="AU48">
        <f>SAM_final!AU48/SAM_final!AU$114</f>
        <v>6.2983008542422063E-5</v>
      </c>
      <c r="AV48">
        <f>SAM_final!AV48/SAM_final!AV$114</f>
        <v>3.2816527233369504E-5</v>
      </c>
      <c r="AW48">
        <f>SAM_final!AW48/SAM_final!AW$114</f>
        <v>3.1569921592856156E-5</v>
      </c>
      <c r="AX48">
        <f>SAM_final!AX48/SAM_final!AX$114</f>
        <v>8.7328624550650866E-6</v>
      </c>
      <c r="AY48">
        <f>SAM_final!AY48/SAM_final!AY$114</f>
        <v>3.0327166938112632E-5</v>
      </c>
      <c r="AZ48">
        <f>SAM_final!AZ48/SAM_final!AZ$114</f>
        <v>6.1828843626629392E-6</v>
      </c>
      <c r="BA48">
        <f>SAM_final!BA48/SAM_final!BA$114</f>
        <v>5.1131295496543191E-6</v>
      </c>
      <c r="BB48">
        <f>SAM_final!BB48/SAM_final!BB$114</f>
        <v>1.300306448684502E-5</v>
      </c>
      <c r="BC48">
        <f>SAM_final!BC48/SAM_final!BC$114</f>
        <v>9.311107034766E-9</v>
      </c>
      <c r="BD48">
        <f>SAM_final!BD48/SAM_final!BD$114</f>
        <v>3.5527398886331304E-8</v>
      </c>
      <c r="BE48">
        <f>SAM_final!BE48/SAM_final!BE$114</f>
        <v>2.6922935998747841E-6</v>
      </c>
      <c r="BF48">
        <f>SAM_final!BF48/SAM_final!BF$114</f>
        <v>1.4297110591600487E-5</v>
      </c>
      <c r="BG48">
        <f>SAM_final!BG48/SAM_final!BG$114</f>
        <v>1.4527249274022663E-6</v>
      </c>
      <c r="BH48">
        <f>SAM_final!BH48/SAM_final!BH$114</f>
        <v>4.4969950739519529E-6</v>
      </c>
      <c r="BI48">
        <f>SAM_final!BI48/SAM_final!BI$114</f>
        <v>2.4823787654283366E-6</v>
      </c>
      <c r="BJ48">
        <f>SAM_final!BJ48/SAM_final!BJ$114</f>
        <v>1.9501537893288173E-6</v>
      </c>
      <c r="BK48">
        <f>SAM_final!BK48/SAM_final!BK$114</f>
        <v>1.4787618227792116E-6</v>
      </c>
      <c r="BL48">
        <f>SAM_final!BL48/SAM_final!BL$114</f>
        <v>7.3779677303587735E-11</v>
      </c>
      <c r="BM48">
        <f>SAM_final!BM48/SAM_final!BM$114</f>
        <v>1.677946435735022E-6</v>
      </c>
      <c r="BN48">
        <f>SAM_final!BN48/SAM_final!BN$114</f>
        <v>1.0429786467455613E-5</v>
      </c>
      <c r="BO48">
        <f>SAM_final!BO48/SAM_final!BO$114</f>
        <v>2.6330202695778958E-5</v>
      </c>
      <c r="BP48">
        <f>SAM_final!BP48/SAM_final!BP$114</f>
        <v>4.158225558783911E-9</v>
      </c>
      <c r="BQ48">
        <f>SAM_final!BQ48/SAM_final!BQ$114</f>
        <v>3.0463510072563913E-4</v>
      </c>
      <c r="BR48">
        <f>SAM_final!BR48/SAM_final!BR$114</f>
        <v>1.7783749799292322E-5</v>
      </c>
      <c r="BS48">
        <f>SAM_final!BS48/SAM_final!BS$114</f>
        <v>4.1332050152707342E-5</v>
      </c>
      <c r="BT48">
        <f>SAM_final!BT48/SAM_final!BT$114</f>
        <v>6.9862751742460601E-5</v>
      </c>
      <c r="BU48">
        <f>SAM_final!BU48/SAM_final!BU$114</f>
        <v>3.1167057330434218E-5</v>
      </c>
      <c r="BV48">
        <f>SAM_final!BV48/SAM_final!BV$114</f>
        <v>3.7265388839979681E-5</v>
      </c>
      <c r="BW48">
        <f>SAM_final!BW48/SAM_final!BW$114</f>
        <v>2.4633127674629989E-5</v>
      </c>
      <c r="BX48">
        <f>SAM_final!BX48/SAM_final!BX$114</f>
        <v>1.4843984071167305E-5</v>
      </c>
      <c r="BY48">
        <f>SAM_final!BY48/SAM_final!BY$114</f>
        <v>3.2282458434194625E-5</v>
      </c>
      <c r="BZ48">
        <f>SAM_final!BZ48/SAM_final!BZ$114</f>
        <v>3.628553420116115E-6</v>
      </c>
      <c r="CA48">
        <f>SAM_final!CA48/SAM_final!CA$114</f>
        <v>4.5503379415057648E-7</v>
      </c>
      <c r="CB48">
        <f>SAM_final!CB48/SAM_final!CB$114</f>
        <v>2.4756355068837886E-5</v>
      </c>
      <c r="CC48">
        <f>SAM_final!CC48/SAM_final!CC$114</f>
        <v>1.8728620540530535E-5</v>
      </c>
      <c r="CD48">
        <f>SAM_final!CD48/SAM_final!CD$114</f>
        <v>3.2633185792013241E-5</v>
      </c>
      <c r="CE48">
        <f>SAM_final!CE48/SAM_final!CE$114</f>
        <v>3.7693591345932433E-5</v>
      </c>
      <c r="CF48">
        <f>SAM_final!CF48/SAM_final!CF$114</f>
        <v>2.8691353100117284E-5</v>
      </c>
      <c r="CG48">
        <f>SAM_final!CG48/SAM_final!CG$114</f>
        <v>1.023938229683025E-5</v>
      </c>
      <c r="CH48">
        <f>SAM_final!CH48/SAM_final!CH$114</f>
        <v>0</v>
      </c>
      <c r="CI48">
        <f>SAM_final!CI48/SAM_final!CI$114</f>
        <v>6.0007601410067783E-4</v>
      </c>
      <c r="CJ48">
        <f>SAM_final!CJ48/SAM_final!CJ$114</f>
        <v>0</v>
      </c>
      <c r="CK48">
        <f>SAM_final!CK48/SAM_final!CK$114</f>
        <v>0</v>
      </c>
      <c r="CL48">
        <f>SAM_final!CL48/SAM_final!CL$114</f>
        <v>0</v>
      </c>
      <c r="CM48">
        <f>SAM_final!CO48/SAM_final!CO$114</f>
        <v>5.8040813572779037E-4</v>
      </c>
      <c r="CN48">
        <f>SAM_final!CP48/SAM_final!CP$114</f>
        <v>4.7270562439290849E-4</v>
      </c>
      <c r="CO48">
        <f>SAM_final!CQ48/SAM_final!CQ$114</f>
        <v>8.407097239268497E-4</v>
      </c>
      <c r="CP48">
        <f>SAM_final!CR48/SAM_final!CR$114</f>
        <v>7.4314412719494777E-4</v>
      </c>
      <c r="CQ48">
        <f>SAM_final!CS48/SAM_final!CS$114</f>
        <v>6.8981930321570563E-4</v>
      </c>
      <c r="CR48">
        <f>SAM_final!CT48/SAM_final!CT$114</f>
        <v>7.1718996608956199E-4</v>
      </c>
      <c r="CS48">
        <f>SAM_final!CU48/SAM_final!CU$114</f>
        <v>8.8157602383308917E-4</v>
      </c>
      <c r="CT48">
        <f>SAM_final!CV48/SAM_final!CV$114</f>
        <v>1.0034216604642421E-3</v>
      </c>
      <c r="CU48">
        <f>SAM_final!CW48/SAM_final!CW$114</f>
        <v>1.0308975734414471E-3</v>
      </c>
    </row>
    <row r="49" spans="1:99">
      <c r="A49" t="s">
        <v>48</v>
      </c>
      <c r="B49">
        <f>SAM_final!B49/SAM_final!B$114</f>
        <v>7.1838906105635963E-3</v>
      </c>
      <c r="C49">
        <f>SAM_final!C49/SAM_final!C$114</f>
        <v>8.355110042267468E-3</v>
      </c>
      <c r="D49">
        <f>SAM_final!D49/SAM_final!D$114</f>
        <v>7.0837270633918297E-3</v>
      </c>
      <c r="E49">
        <f>SAM_final!E49/SAM_final!E$114</f>
        <v>4.991181591550097E-3</v>
      </c>
      <c r="F49">
        <f>SAM_final!F49/SAM_final!F$114</f>
        <v>2.3372994332879447E-2</v>
      </c>
      <c r="G49">
        <f>SAM_final!G49/SAM_final!G$114</f>
        <v>3.6149155180688871E-3</v>
      </c>
      <c r="H49">
        <f>SAM_final!H49/SAM_final!H$114</f>
        <v>3.9197194180866536E-4</v>
      </c>
      <c r="I49">
        <f>SAM_final!I49/SAM_final!I$114</f>
        <v>2.0483738350085469E-5</v>
      </c>
      <c r="J49">
        <f>SAM_final!J49/SAM_final!J$114</f>
        <v>3.5851115102911429E-3</v>
      </c>
      <c r="K49">
        <f>SAM_final!K49/SAM_final!K$114</f>
        <v>8.2377098812412442E-3</v>
      </c>
      <c r="L49">
        <f>SAM_final!L49/SAM_final!L$114</f>
        <v>3.9855879207937907E-3</v>
      </c>
      <c r="M49">
        <f>SAM_final!M49/SAM_final!M$114</f>
        <v>9.2330334146169507E-4</v>
      </c>
      <c r="N49">
        <f>SAM_final!N49/SAM_final!N$114</f>
        <v>1.3620100545478818E-2</v>
      </c>
      <c r="O49">
        <f>SAM_final!O49/SAM_final!O$114</f>
        <v>3.2844266499366961E-2</v>
      </c>
      <c r="P49">
        <f>SAM_final!P49/SAM_final!P$114</f>
        <v>2.0606965113727119E-2</v>
      </c>
      <c r="Q49">
        <f>SAM_final!Q49/SAM_final!Q$114</f>
        <v>2.0143442918014613E-2</v>
      </c>
      <c r="R49">
        <f>SAM_final!R49/SAM_final!R$114</f>
        <v>1.2167405183672772E-2</v>
      </c>
      <c r="S49">
        <f>SAM_final!S49/SAM_final!S$114</f>
        <v>1.4836630401481461E-2</v>
      </c>
      <c r="T49">
        <f>SAM_final!T49/SAM_final!T$114</f>
        <v>7.0855231254278537E-3</v>
      </c>
      <c r="U49">
        <f>SAM_final!U49/SAM_final!U$114</f>
        <v>2.5544371889174654E-2</v>
      </c>
      <c r="V49">
        <f>SAM_final!V49/SAM_final!V$114</f>
        <v>2.3576901976829889E-2</v>
      </c>
      <c r="W49">
        <f>SAM_final!W49/SAM_final!W$114</f>
        <v>1.0129188188405528E-2</v>
      </c>
      <c r="X49">
        <f>SAM_final!X49/SAM_final!X$114</f>
        <v>1.5884168456190069E-2</v>
      </c>
      <c r="Y49">
        <f>SAM_final!Y49/SAM_final!Y$114</f>
        <v>8.0111842474253746E-3</v>
      </c>
      <c r="Z49">
        <f>SAM_final!Z49/SAM_final!Z$114</f>
        <v>1.2500903025841517E-2</v>
      </c>
      <c r="AA49">
        <f>SAM_final!AA49/SAM_final!AA$114</f>
        <v>3.2501015552076275E-2</v>
      </c>
      <c r="AB49">
        <f>SAM_final!AB49/SAM_final!AB$114</f>
        <v>3.6144747564240048E-2</v>
      </c>
      <c r="AC49">
        <f>SAM_final!AC49/SAM_final!AC$114</f>
        <v>1.2509427551721224E-2</v>
      </c>
      <c r="AD49">
        <f>SAM_final!AD49/SAM_final!AD$114</f>
        <v>9.0571164545417832E-3</v>
      </c>
      <c r="AE49">
        <f>SAM_final!AE49/SAM_final!AE$114</f>
        <v>6.865127973951687E-3</v>
      </c>
      <c r="AF49">
        <f>SAM_final!AF49/SAM_final!AF$114</f>
        <v>1.4512178427324413E-2</v>
      </c>
      <c r="AG49">
        <f>SAM_final!AG49/SAM_final!AG$114</f>
        <v>1.0901873031167211E-2</v>
      </c>
      <c r="AH49">
        <f>SAM_final!AH49/SAM_final!AH$114</f>
        <v>1.7590995627678314E-2</v>
      </c>
      <c r="AI49">
        <f>SAM_final!AI49/SAM_final!AI$114</f>
        <v>9.526702423392536E-3</v>
      </c>
      <c r="AJ49">
        <f>SAM_final!AJ49/SAM_final!AJ$114</f>
        <v>5.1990675340585768E-3</v>
      </c>
      <c r="AK49">
        <f>SAM_final!AK49/SAM_final!AK$114</f>
        <v>4.4524630309761698E-3</v>
      </c>
      <c r="AL49">
        <f>SAM_final!AL49/SAM_final!AL$114</f>
        <v>6.6772072100116243E-4</v>
      </c>
      <c r="AM49">
        <f>SAM_final!AM49/SAM_final!AM$114</f>
        <v>9.2447102255294709E-4</v>
      </c>
      <c r="AN49">
        <f>SAM_final!AN49/SAM_final!AN$114</f>
        <v>3.7389484104008936E-3</v>
      </c>
      <c r="AO49">
        <f>SAM_final!AO49/SAM_final!AO$114</f>
        <v>1.1968098676633711E-3</v>
      </c>
      <c r="AP49">
        <f>SAM_final!AP49/SAM_final!AP$114</f>
        <v>5.8460417024787719E-3</v>
      </c>
      <c r="AQ49">
        <f>SAM_final!AQ49/SAM_final!AQ$114</f>
        <v>4.2968886443701211E-3</v>
      </c>
      <c r="AR49">
        <f>SAM_final!AR49/SAM_final!AR$114</f>
        <v>4.1817273687828069E-3</v>
      </c>
      <c r="AS49">
        <f>SAM_final!AS49/SAM_final!AS$114</f>
        <v>3.3669381220216041E-3</v>
      </c>
      <c r="AT49">
        <f>SAM_final!AT49/SAM_final!AT$114</f>
        <v>5.8969099697005149E-3</v>
      </c>
      <c r="AU49">
        <f>SAM_final!AU49/SAM_final!AU$114</f>
        <v>6.194997949354116E-3</v>
      </c>
      <c r="AV49">
        <f>SAM_final!AV49/SAM_final!AV$114</f>
        <v>5.1647151488265737E-3</v>
      </c>
      <c r="AW49">
        <f>SAM_final!AW49/SAM_final!AW$114</f>
        <v>3.7587216740302423E-2</v>
      </c>
      <c r="AX49">
        <f>SAM_final!AX49/SAM_final!AX$114</f>
        <v>2.4491604661164555E-3</v>
      </c>
      <c r="AY49">
        <f>SAM_final!AY49/SAM_final!AY$114</f>
        <v>3.9418897307586442E-3</v>
      </c>
      <c r="AZ49">
        <f>SAM_final!AZ49/SAM_final!AZ$114</f>
        <v>9.9567502622067948E-3</v>
      </c>
      <c r="BA49">
        <f>SAM_final!BA49/SAM_final!BA$114</f>
        <v>9.8500714299993566E-4</v>
      </c>
      <c r="BB49">
        <f>SAM_final!BB49/SAM_final!BB$114</f>
        <v>6.9887843496343619E-3</v>
      </c>
      <c r="BC49">
        <f>SAM_final!BC49/SAM_final!BC$114</f>
        <v>6.9160341476215469E-4</v>
      </c>
      <c r="BD49">
        <f>SAM_final!BD49/SAM_final!BD$114</f>
        <v>6.4823721714827687E-4</v>
      </c>
      <c r="BE49">
        <f>SAM_final!BE49/SAM_final!BE$114</f>
        <v>7.2667275694479985E-4</v>
      </c>
      <c r="BF49">
        <f>SAM_final!BF49/SAM_final!BF$114</f>
        <v>1.6574298118537127E-3</v>
      </c>
      <c r="BG49">
        <f>SAM_final!BG49/SAM_final!BG$114</f>
        <v>2.0401700263419993E-3</v>
      </c>
      <c r="BH49">
        <f>SAM_final!BH49/SAM_final!BH$114</f>
        <v>1.3577183254598116E-3</v>
      </c>
      <c r="BI49">
        <f>SAM_final!BI49/SAM_final!BI$114</f>
        <v>4.3298365961390669E-4</v>
      </c>
      <c r="BJ49">
        <f>SAM_final!BJ49/SAM_final!BJ$114</f>
        <v>1.1321022219511938E-3</v>
      </c>
      <c r="BK49">
        <f>SAM_final!BK49/SAM_final!BK$114</f>
        <v>2.5465722496145608E-4</v>
      </c>
      <c r="BL49">
        <f>SAM_final!BL49/SAM_final!BL$114</f>
        <v>2.1038432885653189E-4</v>
      </c>
      <c r="BM49">
        <f>SAM_final!BM49/SAM_final!BM$114</f>
        <v>2.461857221014251E-4</v>
      </c>
      <c r="BN49">
        <f>SAM_final!BN49/SAM_final!BN$114</f>
        <v>6.1138955911402097E-4</v>
      </c>
      <c r="BO49">
        <f>SAM_final!BO49/SAM_final!BO$114</f>
        <v>3.0511136448969022E-3</v>
      </c>
      <c r="BP49">
        <f>SAM_final!BP49/SAM_final!BP$114</f>
        <v>3.0120755211951776E-3</v>
      </c>
      <c r="BQ49">
        <f>SAM_final!BQ49/SAM_final!BQ$114</f>
        <v>1.3375354459379577E-3</v>
      </c>
      <c r="BR49">
        <f>SAM_final!BR49/SAM_final!BR$114</f>
        <v>4.2401331285441983E-4</v>
      </c>
      <c r="BS49">
        <f>SAM_final!BS49/SAM_final!BS$114</f>
        <v>1.8386462831955733E-3</v>
      </c>
      <c r="BT49">
        <f>SAM_final!BT49/SAM_final!BT$114</f>
        <v>5.8194721636923522E-3</v>
      </c>
      <c r="BU49">
        <f>SAM_final!BU49/SAM_final!BU$114</f>
        <v>2.0921422972962943E-3</v>
      </c>
      <c r="BV49">
        <f>SAM_final!BV49/SAM_final!BV$114</f>
        <v>1.6769586177889317E-3</v>
      </c>
      <c r="BW49">
        <f>SAM_final!BW49/SAM_final!BW$114</f>
        <v>1.9122909343224973E-3</v>
      </c>
      <c r="BX49">
        <f>SAM_final!BX49/SAM_final!BX$114</f>
        <v>1.9191282314176144E-3</v>
      </c>
      <c r="BY49">
        <f>SAM_final!BY49/SAM_final!BY$114</f>
        <v>3.9659062154395195E-3</v>
      </c>
      <c r="BZ49">
        <f>SAM_final!BZ49/SAM_final!BZ$114</f>
        <v>8.5949671143139086E-4</v>
      </c>
      <c r="CA49">
        <f>SAM_final!CA49/SAM_final!CA$114</f>
        <v>4.2541641228314416E-3</v>
      </c>
      <c r="CB49">
        <f>SAM_final!CB49/SAM_final!CB$114</f>
        <v>4.1921479499350978E-3</v>
      </c>
      <c r="CC49">
        <f>SAM_final!CC49/SAM_final!CC$114</f>
        <v>2.4311823529448487E-3</v>
      </c>
      <c r="CD49">
        <f>SAM_final!CD49/SAM_final!CD$114</f>
        <v>3.2036339184689832E-3</v>
      </c>
      <c r="CE49">
        <f>SAM_final!CE49/SAM_final!CE$114</f>
        <v>3.5689537744063096E-3</v>
      </c>
      <c r="CF49">
        <f>SAM_final!CF49/SAM_final!CF$114</f>
        <v>3.0189519014759219E-3</v>
      </c>
      <c r="CG49">
        <f>SAM_final!CG49/SAM_final!CG$114</f>
        <v>2.1998546578752155E-3</v>
      </c>
      <c r="CH49">
        <f>SAM_final!CH49/SAM_final!CH$114</f>
        <v>0</v>
      </c>
      <c r="CI49">
        <f>SAM_final!CI49/SAM_final!CI$114</f>
        <v>5.5098092257876872E-3</v>
      </c>
      <c r="CJ49">
        <f>SAM_final!CJ49/SAM_final!CJ$114</f>
        <v>0</v>
      </c>
      <c r="CK49">
        <f>SAM_final!CK49/SAM_final!CK$114</f>
        <v>0</v>
      </c>
      <c r="CL49">
        <f>SAM_final!CL49/SAM_final!CL$114</f>
        <v>0</v>
      </c>
      <c r="CM49">
        <f>SAM_final!CO49/SAM_final!CO$114</f>
        <v>6.8523064248367238E-3</v>
      </c>
      <c r="CN49">
        <f>SAM_final!CP49/SAM_final!CP$114</f>
        <v>5.6275430102627573E-3</v>
      </c>
      <c r="CO49">
        <f>SAM_final!CQ49/SAM_final!CQ$114</f>
        <v>6.6402613897041411E-3</v>
      </c>
      <c r="CP49">
        <f>SAM_final!CR49/SAM_final!CR$114</f>
        <v>6.0976540637354961E-3</v>
      </c>
      <c r="CQ49">
        <f>SAM_final!CS49/SAM_final!CS$114</f>
        <v>5.643134488092753E-3</v>
      </c>
      <c r="CR49">
        <f>SAM_final!CT49/SAM_final!CT$114</f>
        <v>5.7083966577476004E-3</v>
      </c>
      <c r="CS49">
        <f>SAM_final!CU49/SAM_final!CU$114</f>
        <v>5.2705871140765921E-3</v>
      </c>
      <c r="CT49">
        <f>SAM_final!CV49/SAM_final!CV$114</f>
        <v>5.1571909015923562E-3</v>
      </c>
      <c r="CU49">
        <f>SAM_final!CW49/SAM_final!CW$114</f>
        <v>3.3527570674500348E-3</v>
      </c>
    </row>
    <row r="50" spans="1:99">
      <c r="A50" t="s">
        <v>49</v>
      </c>
      <c r="B50">
        <f>SAM_final!B50/SAM_final!B$114</f>
        <v>0</v>
      </c>
      <c r="C50">
        <f>SAM_final!C50/SAM_final!C$114</f>
        <v>0</v>
      </c>
      <c r="D50">
        <f>SAM_final!D50/SAM_final!D$114</f>
        <v>0</v>
      </c>
      <c r="E50">
        <f>SAM_final!E50/SAM_final!E$114</f>
        <v>0</v>
      </c>
      <c r="F50">
        <f>SAM_final!F50/SAM_final!F$114</f>
        <v>0</v>
      </c>
      <c r="G50">
        <f>SAM_final!G50/SAM_final!G$114</f>
        <v>0</v>
      </c>
      <c r="H50">
        <f>SAM_final!H50/SAM_final!H$114</f>
        <v>9.3255387992081318E-6</v>
      </c>
      <c r="I50">
        <f>SAM_final!I50/SAM_final!I$114</f>
        <v>0</v>
      </c>
      <c r="J50">
        <f>SAM_final!J50/SAM_final!J$114</f>
        <v>0</v>
      </c>
      <c r="K50">
        <f>SAM_final!K50/SAM_final!K$114</f>
        <v>1.1482678130783506E-5</v>
      </c>
      <c r="L50">
        <f>SAM_final!L50/SAM_final!L$114</f>
        <v>6.4098043697400557E-4</v>
      </c>
      <c r="M50">
        <f>SAM_final!M50/SAM_final!M$114</f>
        <v>3.1537346536801188E-3</v>
      </c>
      <c r="N50">
        <f>SAM_final!N50/SAM_final!N$114</f>
        <v>2.9573446024003128E-4</v>
      </c>
      <c r="O50">
        <f>SAM_final!O50/SAM_final!O$114</f>
        <v>1.9020725638683444E-4</v>
      </c>
      <c r="P50">
        <f>SAM_final!P50/SAM_final!P$114</f>
        <v>2.1900194175468433E-4</v>
      </c>
      <c r="Q50">
        <f>SAM_final!Q50/SAM_final!Q$114</f>
        <v>1.6622406131641269E-4</v>
      </c>
      <c r="R50">
        <f>SAM_final!R50/SAM_final!R$114</f>
        <v>1.4706377777439893E-4</v>
      </c>
      <c r="S50">
        <f>SAM_final!S50/SAM_final!S$114</f>
        <v>0</v>
      </c>
      <c r="T50">
        <f>SAM_final!T50/SAM_final!T$114</f>
        <v>0</v>
      </c>
      <c r="U50">
        <f>SAM_final!U50/SAM_final!U$114</f>
        <v>4.9317134535504831E-4</v>
      </c>
      <c r="V50">
        <f>SAM_final!V50/SAM_final!V$114</f>
        <v>5.1763243578772705E-4</v>
      </c>
      <c r="W50">
        <f>SAM_final!W50/SAM_final!W$114</f>
        <v>8.338205869003034E-4</v>
      </c>
      <c r="X50">
        <f>SAM_final!X50/SAM_final!X$114</f>
        <v>6.8873094382775808E-5</v>
      </c>
      <c r="Y50">
        <f>SAM_final!Y50/SAM_final!Y$114</f>
        <v>7.4066676552666353E-5</v>
      </c>
      <c r="Z50">
        <f>SAM_final!Z50/SAM_final!Z$114</f>
        <v>5.4839172182063231E-4</v>
      </c>
      <c r="AA50">
        <f>SAM_final!AA50/SAM_final!AA$114</f>
        <v>7.9362021648421964E-4</v>
      </c>
      <c r="AB50">
        <f>SAM_final!AB50/SAM_final!AB$114</f>
        <v>2.922458243591408E-4</v>
      </c>
      <c r="AC50">
        <f>SAM_final!AC50/SAM_final!AC$114</f>
        <v>4.7623367330011472E-4</v>
      </c>
      <c r="AD50">
        <f>SAM_final!AD50/SAM_final!AD$114</f>
        <v>2.8371423250631429E-4</v>
      </c>
      <c r="AE50">
        <f>SAM_final!AE50/SAM_final!AE$114</f>
        <v>7.0768817276825572E-5</v>
      </c>
      <c r="AF50">
        <f>SAM_final!AF50/SAM_final!AF$114</f>
        <v>9.4715074995094028E-5</v>
      </c>
      <c r="AG50">
        <f>SAM_final!AG50/SAM_final!AG$114</f>
        <v>8.6409892646037469E-5</v>
      </c>
      <c r="AH50">
        <f>SAM_final!AH50/SAM_final!AH$114</f>
        <v>7.29897832677708E-4</v>
      </c>
      <c r="AI50">
        <f>SAM_final!AI50/SAM_final!AI$114</f>
        <v>4.4914377809311239E-4</v>
      </c>
      <c r="AJ50">
        <f>SAM_final!AJ50/SAM_final!AJ$114</f>
        <v>6.3894194725909058E-4</v>
      </c>
      <c r="AK50">
        <f>SAM_final!AK50/SAM_final!AK$114</f>
        <v>2.1812005696894267E-4</v>
      </c>
      <c r="AL50">
        <f>SAM_final!AL50/SAM_final!AL$114</f>
        <v>1.6143479938391001E-6</v>
      </c>
      <c r="AM50">
        <f>SAM_final!AM50/SAM_final!AM$114</f>
        <v>6.3233213240916525E-5</v>
      </c>
      <c r="AN50">
        <f>SAM_final!AN50/SAM_final!AN$114</f>
        <v>1.6126506421393113E-5</v>
      </c>
      <c r="AO50">
        <f>SAM_final!AO50/SAM_final!AO$114</f>
        <v>1.9671700936323302E-6</v>
      </c>
      <c r="AP50">
        <f>SAM_final!AP50/SAM_final!AP$114</f>
        <v>1.3233278768435487E-4</v>
      </c>
      <c r="AQ50">
        <f>SAM_final!AQ50/SAM_final!AQ$114</f>
        <v>8.4751204893588341E-6</v>
      </c>
      <c r="AR50">
        <f>SAM_final!AR50/SAM_final!AR$114</f>
        <v>4.5111162426812306E-6</v>
      </c>
      <c r="AS50">
        <f>SAM_final!AS50/SAM_final!AS$114</f>
        <v>7.4056227668741807E-5</v>
      </c>
      <c r="AT50">
        <f>SAM_final!AT50/SAM_final!AT$114</f>
        <v>4.6031586551503499E-6</v>
      </c>
      <c r="AU50">
        <f>SAM_final!AU50/SAM_final!AU$114</f>
        <v>4.8900825895543936E-3</v>
      </c>
      <c r="AV50">
        <f>SAM_final!AV50/SAM_final!AV$114</f>
        <v>0</v>
      </c>
      <c r="AW50">
        <f>SAM_final!AW50/SAM_final!AW$114</f>
        <v>0</v>
      </c>
      <c r="AX50">
        <f>SAM_final!AX50/SAM_final!AX$114</f>
        <v>0</v>
      </c>
      <c r="AY50">
        <f>SAM_final!AY50/SAM_final!AY$114</f>
        <v>7.708765337105629E-5</v>
      </c>
      <c r="AZ50">
        <f>SAM_final!AZ50/SAM_final!AZ$114</f>
        <v>5.1786853726170214E-4</v>
      </c>
      <c r="BA50">
        <f>SAM_final!BA50/SAM_final!BA$114</f>
        <v>0</v>
      </c>
      <c r="BB50">
        <f>SAM_final!BB50/SAM_final!BB$114</f>
        <v>2.0765021013697871E-5</v>
      </c>
      <c r="BC50">
        <f>SAM_final!BC50/SAM_final!BC$114</f>
        <v>2.0714282684191211E-4</v>
      </c>
      <c r="BD50">
        <f>SAM_final!BD50/SAM_final!BD$114</f>
        <v>2.6061359701002825E-4</v>
      </c>
      <c r="BE50">
        <f>SAM_final!BE50/SAM_final!BE$114</f>
        <v>2.9672493715717025E-5</v>
      </c>
      <c r="BF50">
        <f>SAM_final!BF50/SAM_final!BF$114</f>
        <v>1.3306480119639795E-3</v>
      </c>
      <c r="BG50">
        <f>SAM_final!BG50/SAM_final!BG$114</f>
        <v>2.4873041061046035E-3</v>
      </c>
      <c r="BH50">
        <f>SAM_final!BH50/SAM_final!BH$114</f>
        <v>3.9226412917488772E-4</v>
      </c>
      <c r="BI50">
        <f>SAM_final!BI50/SAM_final!BI$114</f>
        <v>2.4597504165200846E-3</v>
      </c>
      <c r="BJ50">
        <f>SAM_final!BJ50/SAM_final!BJ$114</f>
        <v>2.4144913915626356E-3</v>
      </c>
      <c r="BK50">
        <f>SAM_final!BK50/SAM_final!BK$114</f>
        <v>2.0857584182151505E-3</v>
      </c>
      <c r="BL50">
        <f>SAM_final!BL50/SAM_final!BL$114</f>
        <v>8.550850889000297E-4</v>
      </c>
      <c r="BM50">
        <f>SAM_final!BM50/SAM_final!BM$114</f>
        <v>9.575135696659301E-4</v>
      </c>
      <c r="BN50">
        <f>SAM_final!BN50/SAM_final!BN$114</f>
        <v>1.8163106455301255E-3</v>
      </c>
      <c r="BO50">
        <f>SAM_final!BO50/SAM_final!BO$114</f>
        <v>4.2949848167591464E-3</v>
      </c>
      <c r="BP50">
        <f>SAM_final!BP50/SAM_final!BP$114</f>
        <v>0</v>
      </c>
      <c r="BQ50">
        <f>SAM_final!BQ50/SAM_final!BQ$114</f>
        <v>1.5582209863232691E-3</v>
      </c>
      <c r="BR50">
        <f>SAM_final!BR50/SAM_final!BR$114</f>
        <v>2.3845692503631413E-4</v>
      </c>
      <c r="BS50">
        <f>SAM_final!BS50/SAM_final!BS$114</f>
        <v>2.0083312742696451E-3</v>
      </c>
      <c r="BT50">
        <f>SAM_final!BT50/SAM_final!BT$114</f>
        <v>1.3352739230124177E-3</v>
      </c>
      <c r="BU50">
        <f>SAM_final!BU50/SAM_final!BU$114</f>
        <v>1.5591787300000769E-3</v>
      </c>
      <c r="BV50">
        <f>SAM_final!BV50/SAM_final!BV$114</f>
        <v>1.1546187409354021E-3</v>
      </c>
      <c r="BW50">
        <f>SAM_final!BW50/SAM_final!BW$114</f>
        <v>2.1331973931108137E-3</v>
      </c>
      <c r="BX50">
        <f>SAM_final!BX50/SAM_final!BX$114</f>
        <v>2.1717083105595851E-3</v>
      </c>
      <c r="BY50">
        <f>SAM_final!BY50/SAM_final!BY$114</f>
        <v>8.6084406635455687E-4</v>
      </c>
      <c r="BZ50">
        <f>SAM_final!BZ50/SAM_final!BZ$114</f>
        <v>1.3641297786987474E-2</v>
      </c>
      <c r="CA50">
        <f>SAM_final!CA50/SAM_final!CA$114</f>
        <v>0</v>
      </c>
      <c r="CB50">
        <f>SAM_final!CB50/SAM_final!CB$114</f>
        <v>4.4033040692185662E-4</v>
      </c>
      <c r="CC50">
        <f>SAM_final!CC50/SAM_final!CC$114</f>
        <v>4.0694900313275554E-4</v>
      </c>
      <c r="CD50">
        <f>SAM_final!CD50/SAM_final!CD$114</f>
        <v>8.5943210011098193E-4</v>
      </c>
      <c r="CE50">
        <f>SAM_final!CE50/SAM_final!CE$114</f>
        <v>1.3371911668526597E-4</v>
      </c>
      <c r="CF50">
        <f>SAM_final!CF50/SAM_final!CF$114</f>
        <v>4.0781005489188139E-4</v>
      </c>
      <c r="CG50">
        <f>SAM_final!CG50/SAM_final!CG$114</f>
        <v>1.4022396889873481E-3</v>
      </c>
      <c r="CH50">
        <f>SAM_final!CH50/SAM_final!CH$114</f>
        <v>0</v>
      </c>
      <c r="CI50">
        <f>SAM_final!CI50/SAM_final!CI$114</f>
        <v>6.2788860634021193E-4</v>
      </c>
      <c r="CJ50">
        <f>SAM_final!CJ50/SAM_final!CJ$114</f>
        <v>0</v>
      </c>
      <c r="CK50">
        <f>SAM_final!CK50/SAM_final!CK$114</f>
        <v>0</v>
      </c>
      <c r="CL50">
        <f>SAM_final!CL50/SAM_final!CL$114</f>
        <v>0</v>
      </c>
      <c r="CM50">
        <f>SAM_final!CO50/SAM_final!CO$114</f>
        <v>1.0269861649851735E-2</v>
      </c>
      <c r="CN50">
        <f>SAM_final!CP50/SAM_final!CP$114</f>
        <v>7.0161197413244484E-3</v>
      </c>
      <c r="CO50">
        <f>SAM_final!CQ50/SAM_final!CQ$114</f>
        <v>8.703110001795928E-3</v>
      </c>
      <c r="CP50">
        <f>SAM_final!CR50/SAM_final!CR$114</f>
        <v>7.973594677303554E-3</v>
      </c>
      <c r="CQ50">
        <f>SAM_final!CS50/SAM_final!CS$114</f>
        <v>7.6689377415303118E-3</v>
      </c>
      <c r="CR50">
        <f>SAM_final!CT50/SAM_final!CT$114</f>
        <v>6.1374777357322812E-3</v>
      </c>
      <c r="CS50">
        <f>SAM_final!CU50/SAM_final!CU$114</f>
        <v>5.715090309206544E-3</v>
      </c>
      <c r="CT50">
        <f>SAM_final!CV50/SAM_final!CV$114</f>
        <v>4.7864206753111321E-3</v>
      </c>
      <c r="CU50">
        <f>SAM_final!CW50/SAM_final!CW$114</f>
        <v>3.3433177162484392E-3</v>
      </c>
    </row>
    <row r="51" spans="1:99">
      <c r="A51" t="s">
        <v>50</v>
      </c>
      <c r="B51">
        <f>SAM_final!B51/SAM_final!B$114</f>
        <v>1.3497949768275714E-4</v>
      </c>
      <c r="C51">
        <f>SAM_final!C51/SAM_final!C$114</f>
        <v>0</v>
      </c>
      <c r="D51">
        <f>SAM_final!D51/SAM_final!D$114</f>
        <v>1.7324528992012806E-4</v>
      </c>
      <c r="E51">
        <f>SAM_final!E51/SAM_final!E$114</f>
        <v>8.3434305461609702E-5</v>
      </c>
      <c r="F51">
        <f>SAM_final!F51/SAM_final!F$114</f>
        <v>8.5839600067019582E-5</v>
      </c>
      <c r="G51">
        <f>SAM_final!G51/SAM_final!G$114</f>
        <v>0</v>
      </c>
      <c r="H51">
        <f>SAM_final!H51/SAM_final!H$114</f>
        <v>5.9990236208967226E-6</v>
      </c>
      <c r="I51">
        <f>SAM_final!I51/SAM_final!I$114</f>
        <v>3.1462243723886842E-7</v>
      </c>
      <c r="J51">
        <f>SAM_final!J51/SAM_final!J$114</f>
        <v>8.9306591229904187E-3</v>
      </c>
      <c r="K51">
        <f>SAM_final!K51/SAM_final!K$114</f>
        <v>1.0631056139498401E-4</v>
      </c>
      <c r="L51">
        <f>SAM_final!L51/SAM_final!L$114</f>
        <v>6.4414301004542767E-5</v>
      </c>
      <c r="M51">
        <f>SAM_final!M51/SAM_final!M$114</f>
        <v>2.0078613661123207E-3</v>
      </c>
      <c r="N51">
        <f>SAM_final!N51/SAM_final!N$114</f>
        <v>6.9148233283724745E-5</v>
      </c>
      <c r="O51">
        <f>SAM_final!O51/SAM_final!O$114</f>
        <v>1.5954921906673929E-5</v>
      </c>
      <c r="P51">
        <f>SAM_final!P51/SAM_final!P$114</f>
        <v>1.2478906075352451E-5</v>
      </c>
      <c r="Q51">
        <f>SAM_final!Q51/SAM_final!Q$114</f>
        <v>2.0639574629449076E-4</v>
      </c>
      <c r="R51">
        <f>SAM_final!R51/SAM_final!R$114</f>
        <v>2.3060425803750748E-5</v>
      </c>
      <c r="S51">
        <f>SAM_final!S51/SAM_final!S$114</f>
        <v>0</v>
      </c>
      <c r="T51">
        <f>SAM_final!T51/SAM_final!T$114</f>
        <v>0</v>
      </c>
      <c r="U51">
        <f>SAM_final!U51/SAM_final!U$114</f>
        <v>2.9865196218449257E-5</v>
      </c>
      <c r="V51">
        <f>SAM_final!V51/SAM_final!V$114</f>
        <v>3.5849110181104212E-5</v>
      </c>
      <c r="W51">
        <f>SAM_final!W51/SAM_final!W$114</f>
        <v>3.0343592098245902E-5</v>
      </c>
      <c r="X51">
        <f>SAM_final!X51/SAM_final!X$114</f>
        <v>1.1118073926559441E-2</v>
      </c>
      <c r="Y51">
        <f>SAM_final!Y51/SAM_final!Y$114</f>
        <v>9.7052265876955955E-5</v>
      </c>
      <c r="Z51">
        <f>SAM_final!Z51/SAM_final!Z$114</f>
        <v>2.9795492241409639E-5</v>
      </c>
      <c r="AA51">
        <f>SAM_final!AA51/SAM_final!AA$114</f>
        <v>2.5067745163571109E-5</v>
      </c>
      <c r="AB51">
        <f>SAM_final!AB51/SAM_final!AB$114</f>
        <v>1.1522113671433286E-5</v>
      </c>
      <c r="AC51">
        <f>SAM_final!AC51/SAM_final!AC$114</f>
        <v>1.3600032116834102E-5</v>
      </c>
      <c r="AD51">
        <f>SAM_final!AD51/SAM_final!AD$114</f>
        <v>6.3192326559951553E-6</v>
      </c>
      <c r="AE51">
        <f>SAM_final!AE51/SAM_final!AE$114</f>
        <v>4.06824454539305E-6</v>
      </c>
      <c r="AF51">
        <f>SAM_final!AF51/SAM_final!AF$114</f>
        <v>2.6680903647933752E-5</v>
      </c>
      <c r="AG51">
        <f>SAM_final!AG51/SAM_final!AG$114</f>
        <v>1.676375038472616E-6</v>
      </c>
      <c r="AH51">
        <f>SAM_final!AH51/SAM_final!AH$114</f>
        <v>1.76056026274808E-5</v>
      </c>
      <c r="AI51">
        <f>SAM_final!AI51/SAM_final!AI$114</f>
        <v>2.445799664015108E-5</v>
      </c>
      <c r="AJ51">
        <f>SAM_final!AJ51/SAM_final!AJ$114</f>
        <v>1.0535891673559724E-5</v>
      </c>
      <c r="AK51">
        <f>SAM_final!AK51/SAM_final!AK$114</f>
        <v>7.5537137448454059E-6</v>
      </c>
      <c r="AL51">
        <f>SAM_final!AL51/SAM_final!AL$114</f>
        <v>7.5249297978397552E-7</v>
      </c>
      <c r="AM51">
        <f>SAM_final!AM51/SAM_final!AM$114</f>
        <v>4.8562203203350619E-6</v>
      </c>
      <c r="AN51">
        <f>SAM_final!AN51/SAM_final!AN$114</f>
        <v>5.7637284966031557E-6</v>
      </c>
      <c r="AO51">
        <f>SAM_final!AO51/SAM_final!AO$114</f>
        <v>1.8581872668294223E-6</v>
      </c>
      <c r="AP51">
        <f>SAM_final!AP51/SAM_final!AP$114</f>
        <v>7.9532280282146678E-6</v>
      </c>
      <c r="AQ51">
        <f>SAM_final!AQ51/SAM_final!AQ$114</f>
        <v>2.3720976612809638E-6</v>
      </c>
      <c r="AR51">
        <f>SAM_final!AR51/SAM_final!AR$114</f>
        <v>5.1567374706450011E-6</v>
      </c>
      <c r="AS51">
        <f>SAM_final!AS51/SAM_final!AS$114</f>
        <v>3.3930414501249845E-6</v>
      </c>
      <c r="AT51">
        <f>SAM_final!AT51/SAM_final!AT$114</f>
        <v>4.3564067764734546E-4</v>
      </c>
      <c r="AU51">
        <f>SAM_final!AU51/SAM_final!AU$114</f>
        <v>3.4449157119722455E-4</v>
      </c>
      <c r="AV51">
        <f>SAM_final!AV51/SAM_final!AV$114</f>
        <v>3.5512492011698749E-4</v>
      </c>
      <c r="AW51">
        <f>SAM_final!AW51/SAM_final!AW$114</f>
        <v>2.4930708963559635E-4</v>
      </c>
      <c r="AX51">
        <f>SAM_final!AX51/SAM_final!AX$114</f>
        <v>9.0323681571262749E-5</v>
      </c>
      <c r="AY51">
        <f>SAM_final!AY51/SAM_final!AY$114</f>
        <v>3.5762439753888564E-5</v>
      </c>
      <c r="AZ51">
        <f>SAM_final!AZ51/SAM_final!AZ$114</f>
        <v>1.942133759885878E-5</v>
      </c>
      <c r="BA51">
        <f>SAM_final!BA51/SAM_final!BA$114</f>
        <v>5.4664148424570429E-5</v>
      </c>
      <c r="BB51">
        <f>SAM_final!BB51/SAM_final!BB$114</f>
        <v>9.2720427817798758E-5</v>
      </c>
      <c r="BC51">
        <f>SAM_final!BC51/SAM_final!BC$114</f>
        <v>7.8764036487787381E-7</v>
      </c>
      <c r="BD51">
        <f>SAM_final!BD51/SAM_final!BD$114</f>
        <v>1.0875787322559525E-6</v>
      </c>
      <c r="BE51">
        <f>SAM_final!BE51/SAM_final!BE$114</f>
        <v>0</v>
      </c>
      <c r="BF51">
        <f>SAM_final!BF51/SAM_final!BF$114</f>
        <v>2.7185397224424445E-6</v>
      </c>
      <c r="BG51">
        <f>SAM_final!BG51/SAM_final!BG$114</f>
        <v>5.7449191332150461E-6</v>
      </c>
      <c r="BH51">
        <f>SAM_final!BH51/SAM_final!BH$114</f>
        <v>9.0088538175504066E-7</v>
      </c>
      <c r="BI51">
        <f>SAM_final!BI51/SAM_final!BI$114</f>
        <v>3.0773053431352514E-5</v>
      </c>
      <c r="BJ51">
        <f>SAM_final!BJ51/SAM_final!BJ$114</f>
        <v>2.6586699405974772E-5</v>
      </c>
      <c r="BK51">
        <f>SAM_final!BK51/SAM_final!BK$114</f>
        <v>1.5626214830461945E-5</v>
      </c>
      <c r="BL51">
        <f>SAM_final!BL51/SAM_final!BL$114</f>
        <v>0</v>
      </c>
      <c r="BM51">
        <f>SAM_final!BM51/SAM_final!BM$114</f>
        <v>1.7399887605686573E-5</v>
      </c>
      <c r="BN51">
        <f>SAM_final!BN51/SAM_final!BN$114</f>
        <v>8.8273229900346343E-6</v>
      </c>
      <c r="BO51">
        <f>SAM_final!BO51/SAM_final!BO$114</f>
        <v>4.2000968609257259E-5</v>
      </c>
      <c r="BP51">
        <f>SAM_final!BP51/SAM_final!BP$114</f>
        <v>5.9699251976147223E-6</v>
      </c>
      <c r="BQ51">
        <f>SAM_final!BQ51/SAM_final!BQ$114</f>
        <v>3.2712723018642677E-6</v>
      </c>
      <c r="BR51">
        <f>SAM_final!BR51/SAM_final!BR$114</f>
        <v>4.5091604942555151E-6</v>
      </c>
      <c r="BS51">
        <f>SAM_final!BS51/SAM_final!BS$114</f>
        <v>3.1992345094306865E-5</v>
      </c>
      <c r="BT51">
        <f>SAM_final!BT51/SAM_final!BT$114</f>
        <v>5.0280776208899605E-5</v>
      </c>
      <c r="BU51">
        <f>SAM_final!BU51/SAM_final!BU$114</f>
        <v>2.6649243160596071E-5</v>
      </c>
      <c r="BV51">
        <f>SAM_final!BV51/SAM_final!BV$114</f>
        <v>4.2333174636097749E-6</v>
      </c>
      <c r="BW51">
        <f>SAM_final!BW51/SAM_final!BW$114</f>
        <v>6.9616910083170726E-6</v>
      </c>
      <c r="BX51">
        <f>SAM_final!BX51/SAM_final!BX$114</f>
        <v>1.3094350106290083E-5</v>
      </c>
      <c r="BY51">
        <f>SAM_final!BY51/SAM_final!BY$114</f>
        <v>9.170052483809186E-6</v>
      </c>
      <c r="BZ51">
        <f>SAM_final!BZ51/SAM_final!BZ$114</f>
        <v>2.2279760643830839E-6</v>
      </c>
      <c r="CA51">
        <f>SAM_final!CA51/SAM_final!CA$114</f>
        <v>1.3423720367476448E-5</v>
      </c>
      <c r="CB51">
        <f>SAM_final!CB51/SAM_final!CB$114</f>
        <v>2.0333387774033132E-5</v>
      </c>
      <c r="CC51">
        <f>SAM_final!CC51/SAM_final!CC$114</f>
        <v>1.7276363574634038E-5</v>
      </c>
      <c r="CD51">
        <f>SAM_final!CD51/SAM_final!CD$114</f>
        <v>1.5694022897288441E-5</v>
      </c>
      <c r="CE51">
        <f>SAM_final!CE51/SAM_final!CE$114</f>
        <v>1.4344339975892667E-5</v>
      </c>
      <c r="CF51">
        <f>SAM_final!CF51/SAM_final!CF$114</f>
        <v>1.2388038821619643E-5</v>
      </c>
      <c r="CG51">
        <f>SAM_final!CG51/SAM_final!CG$114</f>
        <v>1.8600630082378767E-5</v>
      </c>
      <c r="CH51">
        <f>SAM_final!CH51/SAM_final!CH$114</f>
        <v>0</v>
      </c>
      <c r="CI51">
        <f>SAM_final!CI51/SAM_final!CI$114</f>
        <v>3.6126788877527448E-3</v>
      </c>
      <c r="CJ51">
        <f>SAM_final!CJ51/SAM_final!CJ$114</f>
        <v>0</v>
      </c>
      <c r="CK51">
        <f>SAM_final!CK51/SAM_final!CK$114</f>
        <v>0</v>
      </c>
      <c r="CL51">
        <f>SAM_final!CL51/SAM_final!CL$114</f>
        <v>0</v>
      </c>
      <c r="CM51">
        <f>SAM_final!CO51/SAM_final!CO$114</f>
        <v>5.7245346224307197E-5</v>
      </c>
      <c r="CN51">
        <f>SAM_final!CP51/SAM_final!CP$114</f>
        <v>4.8327384933021141E-5</v>
      </c>
      <c r="CO51">
        <f>SAM_final!CQ51/SAM_final!CQ$114</f>
        <v>5.9322458612140464E-5</v>
      </c>
      <c r="CP51">
        <f>SAM_final!CR51/SAM_final!CR$114</f>
        <v>5.4899855585230408E-5</v>
      </c>
      <c r="CQ51">
        <f>SAM_final!CS51/SAM_final!CS$114</f>
        <v>5.1830176939284286E-5</v>
      </c>
      <c r="CR51">
        <f>SAM_final!CT51/SAM_final!CT$114</f>
        <v>5.3548584519557163E-5</v>
      </c>
      <c r="CS51">
        <f>SAM_final!CU51/SAM_final!CU$114</f>
        <v>4.9733177534511058E-5</v>
      </c>
      <c r="CT51">
        <f>SAM_final!CV51/SAM_final!CV$114</f>
        <v>4.906281253690456E-5</v>
      </c>
      <c r="CU51">
        <f>SAM_final!CW51/SAM_final!CW$114</f>
        <v>3.1416275392259675E-5</v>
      </c>
    </row>
    <row r="52" spans="1:99">
      <c r="A52" t="s">
        <v>51</v>
      </c>
      <c r="B52">
        <f>SAM_final!B52/SAM_final!B$114</f>
        <v>6.6755252608000434E-6</v>
      </c>
      <c r="C52">
        <f>SAM_final!C52/SAM_final!C$114</f>
        <v>0</v>
      </c>
      <c r="D52">
        <f>SAM_final!D52/SAM_final!D$114</f>
        <v>6.5283982443761496E-6</v>
      </c>
      <c r="E52">
        <f>SAM_final!E52/SAM_final!E$114</f>
        <v>4.595062963153661E-6</v>
      </c>
      <c r="F52">
        <f>SAM_final!F52/SAM_final!F$114</f>
        <v>2.1512998690031216E-5</v>
      </c>
      <c r="G52">
        <f>SAM_final!G52/SAM_final!G$114</f>
        <v>3.2799023801661564E-6</v>
      </c>
      <c r="H52">
        <f>SAM_final!H52/SAM_final!H$114</f>
        <v>6.3687086268770368E-5</v>
      </c>
      <c r="I52">
        <f>SAM_final!I52/SAM_final!I$114</f>
        <v>5.4240147923372194E-6</v>
      </c>
      <c r="J52">
        <f>SAM_final!J52/SAM_final!J$114</f>
        <v>3.9572031372541893E-5</v>
      </c>
      <c r="K52">
        <f>SAM_final!K52/SAM_final!K$114</f>
        <v>2.0104570983966049E-3</v>
      </c>
      <c r="L52">
        <f>SAM_final!L52/SAM_final!L$114</f>
        <v>2.5641491305437266E-5</v>
      </c>
      <c r="M52">
        <f>SAM_final!M52/SAM_final!M$114</f>
        <v>2.3210406008061677E-3</v>
      </c>
      <c r="N52">
        <f>SAM_final!N52/SAM_final!N$114</f>
        <v>1.2793829491147213E-5</v>
      </c>
      <c r="O52">
        <f>SAM_final!O52/SAM_final!O$114</f>
        <v>2.5518420706343908E-4</v>
      </c>
      <c r="P52">
        <f>SAM_final!P52/SAM_final!P$114</f>
        <v>2.6903549200951764E-4</v>
      </c>
      <c r="Q52">
        <f>SAM_final!Q52/SAM_final!Q$114</f>
        <v>1.8633891496314016E-5</v>
      </c>
      <c r="R52">
        <f>SAM_final!R52/SAM_final!R$114</f>
        <v>1.0329486226064348E-3</v>
      </c>
      <c r="S52">
        <f>SAM_final!S52/SAM_final!S$114</f>
        <v>1.3463347422121631E-5</v>
      </c>
      <c r="T52">
        <f>SAM_final!T52/SAM_final!T$114</f>
        <v>6.4329303463240219E-6</v>
      </c>
      <c r="U52">
        <f>SAM_final!U52/SAM_final!U$114</f>
        <v>2.9704702747795305E-3</v>
      </c>
      <c r="V52">
        <f>SAM_final!V52/SAM_final!V$114</f>
        <v>2.1322796587096853E-3</v>
      </c>
      <c r="W52">
        <f>SAM_final!W52/SAM_final!W$114</f>
        <v>2.2875857431773239E-3</v>
      </c>
      <c r="X52">
        <f>SAM_final!X52/SAM_final!X$114</f>
        <v>7.9632551700855626E-4</v>
      </c>
      <c r="Y52">
        <f>SAM_final!Y52/SAM_final!Y$114</f>
        <v>7.1452308231814549E-5</v>
      </c>
      <c r="Z52">
        <f>SAM_final!Z52/SAM_final!Z$114</f>
        <v>1.0387935822151646E-3</v>
      </c>
      <c r="AA52">
        <f>SAM_final!AA52/SAM_final!AA$114</f>
        <v>3.127183514557447E-3</v>
      </c>
      <c r="AB52">
        <f>SAM_final!AB52/SAM_final!AB$114</f>
        <v>5.6731805026128486E-4</v>
      </c>
      <c r="AC52">
        <f>SAM_final!AC52/SAM_final!AC$114</f>
        <v>1.3860496608779558E-4</v>
      </c>
      <c r="AD52">
        <f>SAM_final!AD52/SAM_final!AD$114</f>
        <v>4.8421129395976636E-5</v>
      </c>
      <c r="AE52">
        <f>SAM_final!AE52/SAM_final!AE$114</f>
        <v>6.3195998677246571E-6</v>
      </c>
      <c r="AF52">
        <f>SAM_final!AF52/SAM_final!AF$114</f>
        <v>2.4763218389597561E-5</v>
      </c>
      <c r="AG52">
        <f>SAM_final!AG52/SAM_final!AG$114</f>
        <v>1.0545792623209942E-5</v>
      </c>
      <c r="AH52">
        <f>SAM_final!AH52/SAM_final!AH$114</f>
        <v>2.9026544238828192E-3</v>
      </c>
      <c r="AI52">
        <f>SAM_final!AI52/SAM_final!AI$114</f>
        <v>5.2184376849734326E-4</v>
      </c>
      <c r="AJ52">
        <f>SAM_final!AJ52/SAM_final!AJ$114</f>
        <v>4.6240729671971825E-3</v>
      </c>
      <c r="AK52">
        <f>SAM_final!AK52/SAM_final!AK$114</f>
        <v>1.1697148403259543E-3</v>
      </c>
      <c r="AL52">
        <f>SAM_final!AL52/SAM_final!AL$114</f>
        <v>3.4138887873441057E-4</v>
      </c>
      <c r="AM52">
        <f>SAM_final!AM52/SAM_final!AM$114</f>
        <v>8.0956674099109526E-4</v>
      </c>
      <c r="AN52">
        <f>SAM_final!AN52/SAM_final!AN$114</f>
        <v>6.0630493450514948E-4</v>
      </c>
      <c r="AO52">
        <f>SAM_final!AO52/SAM_final!AO$114</f>
        <v>6.9534538202525148E-4</v>
      </c>
      <c r="AP52">
        <f>SAM_final!AP52/SAM_final!AP$114</f>
        <v>5.8105846656480813E-4</v>
      </c>
      <c r="AQ52">
        <f>SAM_final!AQ52/SAM_final!AQ$114</f>
        <v>8.5209341485551469E-4</v>
      </c>
      <c r="AR52">
        <f>SAM_final!AR52/SAM_final!AR$114</f>
        <v>2.047151196259007E-3</v>
      </c>
      <c r="AS52">
        <f>SAM_final!AS52/SAM_final!AS$114</f>
        <v>3.2258539448888938E-4</v>
      </c>
      <c r="AT52">
        <f>SAM_final!AT52/SAM_final!AT$114</f>
        <v>4.9086221915442076E-2</v>
      </c>
      <c r="AU52">
        <f>SAM_final!AU52/SAM_final!AU$114</f>
        <v>8.401792885874327E-3</v>
      </c>
      <c r="AV52">
        <f>SAM_final!AV52/SAM_final!AV$114</f>
        <v>3.1176247404984172E-2</v>
      </c>
      <c r="AW52">
        <f>SAM_final!AW52/SAM_final!AW$114</f>
        <v>4.4107156139214961E-2</v>
      </c>
      <c r="AX52">
        <f>SAM_final!AX52/SAM_final!AX$114</f>
        <v>2.2841588335002871E-3</v>
      </c>
      <c r="AY52">
        <f>SAM_final!AY52/SAM_final!AY$114</f>
        <v>8.5213765996004689E-3</v>
      </c>
      <c r="AZ52">
        <f>SAM_final!AZ52/SAM_final!AZ$114</f>
        <v>2.2252079564841026E-2</v>
      </c>
      <c r="BA52">
        <f>SAM_final!BA52/SAM_final!BA$114</f>
        <v>9.0516366051526364E-3</v>
      </c>
      <c r="BB52">
        <f>SAM_final!BB52/SAM_final!BB$114</f>
        <v>9.747617300386419E-3</v>
      </c>
      <c r="BC52">
        <f>SAM_final!BC52/SAM_final!BC$114</f>
        <v>7.9134164444954973E-5</v>
      </c>
      <c r="BD52">
        <f>SAM_final!BD52/SAM_final!BD$114</f>
        <v>2.9949384602757733E-4</v>
      </c>
      <c r="BE52">
        <f>SAM_final!BE52/SAM_final!BE$114</f>
        <v>4.2081334056764146E-6</v>
      </c>
      <c r="BF52">
        <f>SAM_final!BF52/SAM_final!BF$114</f>
        <v>1.2451277194427818E-4</v>
      </c>
      <c r="BG52">
        <f>SAM_final!BG52/SAM_final!BG$114</f>
        <v>9.0634727649226772E-4</v>
      </c>
      <c r="BH52">
        <f>SAM_final!BH52/SAM_final!BH$114</f>
        <v>5.5895872951622046E-4</v>
      </c>
      <c r="BI52">
        <f>SAM_final!BI52/SAM_final!BI$114</f>
        <v>1.4180808176204744E-5</v>
      </c>
      <c r="BJ52">
        <f>SAM_final!BJ52/SAM_final!BJ$114</f>
        <v>1.4972752965322613E-5</v>
      </c>
      <c r="BK52">
        <f>SAM_final!BK52/SAM_final!BK$114</f>
        <v>9.864664272994762E-6</v>
      </c>
      <c r="BL52">
        <f>SAM_final!BL52/SAM_final!BL$114</f>
        <v>1.8514026504547879E-6</v>
      </c>
      <c r="BM52">
        <f>SAM_final!BM52/SAM_final!BM$114</f>
        <v>1.402139181128103E-6</v>
      </c>
      <c r="BN52">
        <f>SAM_final!BN52/SAM_final!BN$114</f>
        <v>2.7563602090861623E-6</v>
      </c>
      <c r="BO52">
        <f>SAM_final!BO52/SAM_final!BO$114</f>
        <v>2.5113995629184598E-3</v>
      </c>
      <c r="BP52">
        <f>SAM_final!BP52/SAM_final!BP$114</f>
        <v>3.6590520680078731E-5</v>
      </c>
      <c r="BQ52">
        <f>SAM_final!BQ52/SAM_final!BQ$114</f>
        <v>8.6618816058768263E-4</v>
      </c>
      <c r="BR52">
        <f>SAM_final!BR52/SAM_final!BR$114</f>
        <v>3.5698731840962187E-4</v>
      </c>
      <c r="BS52">
        <f>SAM_final!BS52/SAM_final!BS$114</f>
        <v>2.2557122508876364E-4</v>
      </c>
      <c r="BT52">
        <f>SAM_final!BT52/SAM_final!BT$114</f>
        <v>5.2350328318609479E-3</v>
      </c>
      <c r="BU52">
        <f>SAM_final!BU52/SAM_final!BU$114</f>
        <v>2.3315202375068963E-4</v>
      </c>
      <c r="BV52">
        <f>SAM_final!BV52/SAM_final!BV$114</f>
        <v>2.5258975682746908E-4</v>
      </c>
      <c r="BW52">
        <f>SAM_final!BW52/SAM_final!BW$114</f>
        <v>4.3762598540472578E-4</v>
      </c>
      <c r="BX52">
        <f>SAM_final!BX52/SAM_final!BX$114</f>
        <v>1.8329546338561106E-4</v>
      </c>
      <c r="BY52">
        <f>SAM_final!BY52/SAM_final!BY$114</f>
        <v>7.8698370070498145E-4</v>
      </c>
      <c r="BZ52">
        <f>SAM_final!BZ52/SAM_final!BZ$114</f>
        <v>1.5416763529277837E-4</v>
      </c>
      <c r="CA52">
        <f>SAM_final!CA52/SAM_final!CA$114</f>
        <v>3.8290368716829043E-3</v>
      </c>
      <c r="CB52">
        <f>SAM_final!CB52/SAM_final!CB$114</f>
        <v>1.9452700908472109E-3</v>
      </c>
      <c r="CC52">
        <f>SAM_final!CC52/SAM_final!CC$114</f>
        <v>9.3388091140693091E-5</v>
      </c>
      <c r="CD52">
        <f>SAM_final!CD52/SAM_final!CD$114</f>
        <v>1.1421752743899699E-4</v>
      </c>
      <c r="CE52">
        <f>SAM_final!CE52/SAM_final!CE$114</f>
        <v>1.3170228686101252E-4</v>
      </c>
      <c r="CF52">
        <f>SAM_final!CF52/SAM_final!CF$114</f>
        <v>4.4657843414393829E-4</v>
      </c>
      <c r="CG52">
        <f>SAM_final!CG52/SAM_final!CG$114</f>
        <v>3.9539435880613343E-4</v>
      </c>
      <c r="CH52">
        <f>SAM_final!CH52/SAM_final!CH$114</f>
        <v>0</v>
      </c>
      <c r="CI52">
        <f>SAM_final!CI52/SAM_final!CI$114</f>
        <v>5.4039496307006782E-3</v>
      </c>
      <c r="CJ52">
        <f>SAM_final!CJ52/SAM_final!CJ$114</f>
        <v>0</v>
      </c>
      <c r="CK52">
        <f>SAM_final!CK52/SAM_final!CK$114</f>
        <v>0</v>
      </c>
      <c r="CL52">
        <f>SAM_final!CL52/SAM_final!CL$114</f>
        <v>0</v>
      </c>
      <c r="CM52">
        <f>SAM_final!CO52/SAM_final!CO$114</f>
        <v>5.0623599664073062E-4</v>
      </c>
      <c r="CN52">
        <f>SAM_final!CP52/SAM_final!CP$114</f>
        <v>4.6418191326013259E-4</v>
      </c>
      <c r="CO52">
        <f>SAM_final!CQ52/SAM_final!CQ$114</f>
        <v>6.5650224060260121E-4</v>
      </c>
      <c r="CP52">
        <f>SAM_final!CR52/SAM_final!CR$114</f>
        <v>5.2344048406577598E-4</v>
      </c>
      <c r="CQ52">
        <f>SAM_final!CS52/SAM_final!CS$114</f>
        <v>5.2083538548693066E-4</v>
      </c>
      <c r="CR52">
        <f>SAM_final!CT52/SAM_final!CT$114</f>
        <v>5.1822613571929062E-4</v>
      </c>
      <c r="CS52">
        <f>SAM_final!CU52/SAM_final!CU$114</f>
        <v>5.0162141461702317E-4</v>
      </c>
      <c r="CT52">
        <f>SAM_final!CV52/SAM_final!CV$114</f>
        <v>4.915301331698868E-4</v>
      </c>
      <c r="CU52">
        <f>SAM_final!CW52/SAM_final!CW$114</f>
        <v>3.7645698743816726E-4</v>
      </c>
    </row>
    <row r="53" spans="1:99">
      <c r="A53" t="s">
        <v>52</v>
      </c>
      <c r="B53">
        <f>SAM_final!B53/SAM_final!B$114</f>
        <v>3.9049377595754606E-7</v>
      </c>
      <c r="C53">
        <f>SAM_final!C53/SAM_final!C$114</f>
        <v>0</v>
      </c>
      <c r="D53">
        <f>SAM_final!D53/SAM_final!D$114</f>
        <v>3.8515133989017421E-7</v>
      </c>
      <c r="E53">
        <f>SAM_final!E53/SAM_final!E$114</f>
        <v>2.713600059716761E-7</v>
      </c>
      <c r="F53">
        <f>SAM_final!F53/SAM_final!F$114</f>
        <v>1.2708631372396E-6</v>
      </c>
      <c r="G53">
        <f>SAM_final!G53/SAM_final!G$114</f>
        <v>1.9675018901724264E-7</v>
      </c>
      <c r="H53">
        <f>SAM_final!H53/SAM_final!H$114</f>
        <v>2.1312785996910082E-8</v>
      </c>
      <c r="I53">
        <f>SAM_final!I53/SAM_final!I$114</f>
        <v>1.1136417935445264E-9</v>
      </c>
      <c r="J53">
        <f>SAM_final!J53/SAM_final!J$114</f>
        <v>1.9262612780199984E-7</v>
      </c>
      <c r="K53">
        <f>SAM_final!K53/SAM_final!K$114</f>
        <v>4.473146729615157E-7</v>
      </c>
      <c r="L53">
        <f>SAM_final!L53/SAM_final!L$114</f>
        <v>2.1565377794620845E-7</v>
      </c>
      <c r="M53">
        <f>SAM_final!M53/SAM_final!M$114</f>
        <v>4.9334067088713958E-8</v>
      </c>
      <c r="N53">
        <f>SAM_final!N53/SAM_final!N$114</f>
        <v>7.3964298386131545E-7</v>
      </c>
      <c r="O53">
        <f>SAM_final!O53/SAM_final!O$114</f>
        <v>1.785735099042497E-6</v>
      </c>
      <c r="P53">
        <f>SAM_final!P53/SAM_final!P$114</f>
        <v>1.1199043243149826E-6</v>
      </c>
      <c r="Q53">
        <f>SAM_final!Q53/SAM_final!Q$114</f>
        <v>1.0930312199794009E-6</v>
      </c>
      <c r="R53">
        <f>SAM_final!R53/SAM_final!R$114</f>
        <v>6.6107827023894139E-7</v>
      </c>
      <c r="S53">
        <f>SAM_final!S53/SAM_final!S$114</f>
        <v>8.0738931584029563E-7</v>
      </c>
      <c r="T53">
        <f>SAM_final!T53/SAM_final!T$114</f>
        <v>3.8536956642902979E-7</v>
      </c>
      <c r="U53">
        <f>SAM_final!U53/SAM_final!U$114</f>
        <v>1.3885780771352903E-6</v>
      </c>
      <c r="V53">
        <f>SAM_final!V53/SAM_final!V$114</f>
        <v>1.2813080553653232E-6</v>
      </c>
      <c r="W53">
        <f>SAM_final!W53/SAM_final!W$114</f>
        <v>3.1702155683978057E-4</v>
      </c>
      <c r="X53">
        <f>SAM_final!X53/SAM_final!X$114</f>
        <v>8.6324497496433731E-7</v>
      </c>
      <c r="Y53">
        <f>SAM_final!Y53/SAM_final!Y$114</f>
        <v>4.3399903734115215E-7</v>
      </c>
      <c r="Z53">
        <f>SAM_final!Z53/SAM_final!Z$114</f>
        <v>5.3041036039334712E-6</v>
      </c>
      <c r="AA53">
        <f>SAM_final!AA53/SAM_final!AA$114</f>
        <v>1.7658918375494515E-6</v>
      </c>
      <c r="AB53">
        <f>SAM_final!AB53/SAM_final!AB$114</f>
        <v>1.9653309617323896E-6</v>
      </c>
      <c r="AC53">
        <f>SAM_final!AC53/SAM_final!AC$114</f>
        <v>6.7925041937092868E-7</v>
      </c>
      <c r="AD53">
        <f>SAM_final!AD53/SAM_final!AD$114</f>
        <v>4.9208908285217149E-7</v>
      </c>
      <c r="AE53">
        <f>SAM_final!AE53/SAM_final!AE$114</f>
        <v>3.7264465003872191E-7</v>
      </c>
      <c r="AF53">
        <f>SAM_final!AF53/SAM_final!AF$114</f>
        <v>7.8875765932041118E-7</v>
      </c>
      <c r="AG53">
        <f>SAM_final!AG53/SAM_final!AG$114</f>
        <v>5.9264295263136693E-7</v>
      </c>
      <c r="AH53">
        <f>SAM_final!AH53/SAM_final!AH$114</f>
        <v>9.553965126736445E-7</v>
      </c>
      <c r="AI53">
        <f>SAM_final!AI53/SAM_final!AI$114</f>
        <v>5.1721425055734908E-7</v>
      </c>
      <c r="AJ53">
        <f>SAM_final!AJ53/SAM_final!AJ$114</f>
        <v>1.8059294931823525E-2</v>
      </c>
      <c r="AK53">
        <f>SAM_final!AK53/SAM_final!AK$114</f>
        <v>2.6825778344268278E-3</v>
      </c>
      <c r="AL53">
        <f>SAM_final!AL53/SAM_final!AL$114</f>
        <v>1.1319833643250242E-3</v>
      </c>
      <c r="AM53">
        <f>SAM_final!AM53/SAM_final!AM$114</f>
        <v>1.8101089042619563E-3</v>
      </c>
      <c r="AN53">
        <f>SAM_final!AN53/SAM_final!AN$114</f>
        <v>3.270002557725026E-3</v>
      </c>
      <c r="AO53">
        <f>SAM_final!AO53/SAM_final!AO$114</f>
        <v>3.1239064098319206E-3</v>
      </c>
      <c r="AP53">
        <f>SAM_final!AP53/SAM_final!AP$114</f>
        <v>2.9414222692286498E-3</v>
      </c>
      <c r="AQ53">
        <f>SAM_final!AQ53/SAM_final!AQ$114</f>
        <v>4.701149691372402E-3</v>
      </c>
      <c r="AR53">
        <f>SAM_final!AR53/SAM_final!AR$114</f>
        <v>6.0500252924654699E-3</v>
      </c>
      <c r="AS53">
        <f>SAM_final!AS53/SAM_final!AS$114</f>
        <v>1.6545772177263157E-3</v>
      </c>
      <c r="AT53">
        <f>SAM_final!AT53/SAM_final!AT$114</f>
        <v>4.3296483935831065E-6</v>
      </c>
      <c r="AU53">
        <f>SAM_final!AU53/SAM_final!AU$114</f>
        <v>1.6108014663728452E-5</v>
      </c>
      <c r="AV53">
        <f>SAM_final!AV53/SAM_final!AV$114</f>
        <v>9.3672260151137117E-3</v>
      </c>
      <c r="AW53">
        <f>SAM_final!AW53/SAM_final!AW$114</f>
        <v>4.3474421366801713E-2</v>
      </c>
      <c r="AX53">
        <f>SAM_final!AX53/SAM_final!AX$114</f>
        <v>3.6918554777437829E-3</v>
      </c>
      <c r="AY53">
        <f>SAM_final!AY53/SAM_final!AY$114</f>
        <v>9.4014359266015354E-4</v>
      </c>
      <c r="AZ53">
        <f>SAM_final!AZ53/SAM_final!AZ$114</f>
        <v>6.4062126571973568E-4</v>
      </c>
      <c r="BA53">
        <f>SAM_final!BA53/SAM_final!BA$114</f>
        <v>2.2817887068883147E-3</v>
      </c>
      <c r="BB53">
        <f>SAM_final!BB53/SAM_final!BB$114</f>
        <v>6.452153153160692E-3</v>
      </c>
      <c r="BC53">
        <f>SAM_final!BC53/SAM_final!BC$114</f>
        <v>3.9186009290592016E-4</v>
      </c>
      <c r="BD53">
        <f>SAM_final!BD53/SAM_final!BD$114</f>
        <v>1.4799404942275978E-3</v>
      </c>
      <c r="BE53">
        <f>SAM_final!BE53/SAM_final!BE$114</f>
        <v>3.9441631435147018E-8</v>
      </c>
      <c r="BF53">
        <f>SAM_final!BF53/SAM_final!BF$114</f>
        <v>5.4375710553912956E-5</v>
      </c>
      <c r="BG53">
        <f>SAM_final!BG53/SAM_final!BG$114</f>
        <v>6.4927447219403503E-3</v>
      </c>
      <c r="BH53">
        <f>SAM_final!BH53/SAM_final!BH$114</f>
        <v>2.7263827618320513E-3</v>
      </c>
      <c r="BI53">
        <f>SAM_final!BI53/SAM_final!BI$114</f>
        <v>8.1450172716207342E-4</v>
      </c>
      <c r="BJ53">
        <f>SAM_final!BJ53/SAM_final!BJ$114</f>
        <v>6.9328752193141604E-3</v>
      </c>
      <c r="BK53">
        <f>SAM_final!BK53/SAM_final!BK$114</f>
        <v>5.303096588128249E-4</v>
      </c>
      <c r="BL53">
        <f>SAM_final!BL53/SAM_final!BL$114</f>
        <v>7.7452340025575814E-5</v>
      </c>
      <c r="BM53">
        <f>SAM_final!BM53/SAM_final!BM$114</f>
        <v>9.1612931419188955E-9</v>
      </c>
      <c r="BN53">
        <f>SAM_final!BN53/SAM_final!BN$114</f>
        <v>2.1132429979639957E-8</v>
      </c>
      <c r="BO53">
        <f>SAM_final!BO53/SAM_final!BO$114</f>
        <v>6.8001267467397821E-3</v>
      </c>
      <c r="BP53">
        <f>SAM_final!BP53/SAM_final!BP$114</f>
        <v>1.1723221746127967E-2</v>
      </c>
      <c r="BQ53">
        <f>SAM_final!BQ53/SAM_final!BQ$114</f>
        <v>1.0509412647456877E-3</v>
      </c>
      <c r="BR53">
        <f>SAM_final!BR53/SAM_final!BR$114</f>
        <v>6.7939565855351123E-6</v>
      </c>
      <c r="BS53">
        <f>SAM_final!BS53/SAM_final!BS$114</f>
        <v>1.0569796683943791E-3</v>
      </c>
      <c r="BT53">
        <f>SAM_final!BT53/SAM_final!BT$114</f>
        <v>1.8352195772718325E-3</v>
      </c>
      <c r="BU53">
        <f>SAM_final!BU53/SAM_final!BU$114</f>
        <v>1.282872157975352E-3</v>
      </c>
      <c r="BV53">
        <f>SAM_final!BV53/SAM_final!BV$114</f>
        <v>1.1175216629878528E-3</v>
      </c>
      <c r="BW53">
        <f>SAM_final!BW53/SAM_final!BW$114</f>
        <v>2.1243800278104834E-3</v>
      </c>
      <c r="BX53">
        <f>SAM_final!BX53/SAM_final!BX$114</f>
        <v>8.7463204816283003E-4</v>
      </c>
      <c r="BY53">
        <f>SAM_final!BY53/SAM_final!BY$114</f>
        <v>4.2107207130859291E-3</v>
      </c>
      <c r="BZ53">
        <f>SAM_final!BZ53/SAM_final!BZ$114</f>
        <v>6.4596613178398172E-4</v>
      </c>
      <c r="CA53">
        <f>SAM_final!CA53/SAM_final!CA$114</f>
        <v>9.5261110879626305E-3</v>
      </c>
      <c r="CB53">
        <f>SAM_final!CB53/SAM_final!CB$114</f>
        <v>3.514527858970802E-4</v>
      </c>
      <c r="CC53">
        <f>SAM_final!CC53/SAM_final!CC$114</f>
        <v>2.0185927373436453E-4</v>
      </c>
      <c r="CD53">
        <f>SAM_final!CD53/SAM_final!CD$114</f>
        <v>5.3847996531200483E-4</v>
      </c>
      <c r="CE53">
        <f>SAM_final!CE53/SAM_final!CE$114</f>
        <v>3.6208239314672048E-4</v>
      </c>
      <c r="CF53">
        <f>SAM_final!CF53/SAM_final!CF$114</f>
        <v>2.3260474325371757E-3</v>
      </c>
      <c r="CG53">
        <f>SAM_final!CG53/SAM_final!CG$114</f>
        <v>2.4754790322287124E-3</v>
      </c>
      <c r="CH53">
        <f>SAM_final!CH53/SAM_final!CH$114</f>
        <v>0</v>
      </c>
      <c r="CI53">
        <f>SAM_final!CI53/SAM_final!CI$114</f>
        <v>7.3546001895229618E-4</v>
      </c>
      <c r="CJ53">
        <f>SAM_final!CJ53/SAM_final!CJ$114</f>
        <v>0</v>
      </c>
      <c r="CK53">
        <f>SAM_final!CK53/SAM_final!CK$114</f>
        <v>0</v>
      </c>
      <c r="CL53">
        <f>SAM_final!CL53/SAM_final!CL$114</f>
        <v>0</v>
      </c>
      <c r="CM53">
        <f>SAM_final!CO53/SAM_final!CO$114</f>
        <v>5.9166221496904222E-3</v>
      </c>
      <c r="CN53">
        <f>SAM_final!CP53/SAM_final!CP$114</f>
        <v>2.9887677365350814E-3</v>
      </c>
      <c r="CO53">
        <f>SAM_final!CQ53/SAM_final!CQ$114</f>
        <v>1.968307658389192E-3</v>
      </c>
      <c r="CP53">
        <f>SAM_final!CR53/SAM_final!CR$114</f>
        <v>1.1990866344933427E-3</v>
      </c>
      <c r="CQ53">
        <f>SAM_final!CS53/SAM_final!CS$114</f>
        <v>6.6043979171023673E-4</v>
      </c>
      <c r="CR53">
        <f>SAM_final!CT53/SAM_final!CT$114</f>
        <v>3.5820929946978205E-4</v>
      </c>
      <c r="CS53">
        <f>SAM_final!CU53/SAM_final!CU$114</f>
        <v>1.8796667975259787E-4</v>
      </c>
      <c r="CT53">
        <f>SAM_final!CV53/SAM_final!CV$114</f>
        <v>9.3567125562056379E-5</v>
      </c>
      <c r="CU53">
        <f>SAM_final!CW53/SAM_final!CW$114</f>
        <v>3.0122493599734088E-5</v>
      </c>
    </row>
    <row r="54" spans="1:99">
      <c r="A54" t="s">
        <v>53</v>
      </c>
      <c r="B54">
        <f>SAM_final!B54/SAM_final!B$114</f>
        <v>1.2339920601995142E-3</v>
      </c>
      <c r="C54">
        <f>SAM_final!C54/SAM_final!C$114</f>
        <v>0</v>
      </c>
      <c r="D54">
        <f>SAM_final!D54/SAM_final!D$114</f>
        <v>4.0487361303995885E-3</v>
      </c>
      <c r="E54">
        <f>SAM_final!E54/SAM_final!E$114</f>
        <v>3.2734089096280602E-3</v>
      </c>
      <c r="F54">
        <f>SAM_final!F54/SAM_final!F$114</f>
        <v>7.8300943636335505E-4</v>
      </c>
      <c r="G54">
        <f>SAM_final!G54/SAM_final!G$114</f>
        <v>0</v>
      </c>
      <c r="H54">
        <f>SAM_final!H54/SAM_final!H$114</f>
        <v>0</v>
      </c>
      <c r="I54">
        <f>SAM_final!I54/SAM_final!I$114</f>
        <v>0</v>
      </c>
      <c r="J54">
        <f>SAM_final!J54/SAM_final!J$114</f>
        <v>2.8927121164271798E-5</v>
      </c>
      <c r="K54">
        <f>SAM_final!K54/SAM_final!K$114</f>
        <v>1.4012085484928364E-3</v>
      </c>
      <c r="L54">
        <f>SAM_final!L54/SAM_final!L$114</f>
        <v>0</v>
      </c>
      <c r="M54">
        <f>SAM_final!M54/SAM_final!M$114</f>
        <v>1.3860756278429576E-3</v>
      </c>
      <c r="N54">
        <f>SAM_final!N54/SAM_final!N$114</f>
        <v>0</v>
      </c>
      <c r="O54">
        <f>SAM_final!O54/SAM_final!O$114</f>
        <v>4.0833315608358083E-3</v>
      </c>
      <c r="P54">
        <f>SAM_final!P54/SAM_final!P$114</f>
        <v>1.2141336218975571E-2</v>
      </c>
      <c r="Q54">
        <f>SAM_final!Q54/SAM_final!Q$114</f>
        <v>2.2184458336127266E-2</v>
      </c>
      <c r="R54">
        <f>SAM_final!R54/SAM_final!R$114</f>
        <v>1.2766735042224546E-2</v>
      </c>
      <c r="S54">
        <f>SAM_final!S54/SAM_final!S$114</f>
        <v>1.0126752170764761E-2</v>
      </c>
      <c r="T54">
        <f>SAM_final!T54/SAM_final!T$114</f>
        <v>1.7067531074432404E-3</v>
      </c>
      <c r="U54">
        <f>SAM_final!U54/SAM_final!U$114</f>
        <v>1.5288346726122023E-2</v>
      </c>
      <c r="V54">
        <f>SAM_final!V54/SAM_final!V$114</f>
        <v>2.3301377229668015E-2</v>
      </c>
      <c r="W54">
        <f>SAM_final!W54/SAM_final!W$114</f>
        <v>1.128678319931694E-2</v>
      </c>
      <c r="X54">
        <f>SAM_final!X54/SAM_final!X$114</f>
        <v>1.7870128145773554E-3</v>
      </c>
      <c r="Y54">
        <f>SAM_final!Y54/SAM_final!Y$114</f>
        <v>3.7947815211825751E-3</v>
      </c>
      <c r="Z54">
        <f>SAM_final!Z54/SAM_final!Z$114</f>
        <v>1.5293839710745112E-2</v>
      </c>
      <c r="AA54">
        <f>SAM_final!AA54/SAM_final!AA$114</f>
        <v>2.0976718086096489E-2</v>
      </c>
      <c r="AB54">
        <f>SAM_final!AB54/SAM_final!AB$114</f>
        <v>4.992779476848991E-4</v>
      </c>
      <c r="AC54">
        <f>SAM_final!AC54/SAM_final!AC$114</f>
        <v>2.3667870534418091E-3</v>
      </c>
      <c r="AD54">
        <f>SAM_final!AD54/SAM_final!AD$114</f>
        <v>1.6226698139068492E-3</v>
      </c>
      <c r="AE54">
        <f>SAM_final!AE54/SAM_final!AE$114</f>
        <v>2.8206691290763087E-3</v>
      </c>
      <c r="AF54">
        <f>SAM_final!AF54/SAM_final!AF$114</f>
        <v>1.0355317788948927E-3</v>
      </c>
      <c r="AG54">
        <f>SAM_final!AG54/SAM_final!AG$114</f>
        <v>4.4932583667714628E-4</v>
      </c>
      <c r="AH54">
        <f>SAM_final!AH54/SAM_final!AH$114</f>
        <v>1.8022352746312367E-3</v>
      </c>
      <c r="AI54">
        <f>SAM_final!AI54/SAM_final!AI$114</f>
        <v>3.9141497577947588E-3</v>
      </c>
      <c r="AJ54">
        <f>SAM_final!AJ54/SAM_final!AJ$114</f>
        <v>1.4701083199267984E-2</v>
      </c>
      <c r="AK54">
        <f>SAM_final!AK54/SAM_final!AK$114</f>
        <v>1.7143307492338739E-2</v>
      </c>
      <c r="AL54">
        <f>SAM_final!AL54/SAM_final!AL$114</f>
        <v>2.4067160182685166E-3</v>
      </c>
      <c r="AM54">
        <f>SAM_final!AM54/SAM_final!AM$114</f>
        <v>3.4226475574463955E-3</v>
      </c>
      <c r="AN54">
        <f>SAM_final!AN54/SAM_final!AN$114</f>
        <v>1.8555465159146779E-2</v>
      </c>
      <c r="AO54">
        <f>SAM_final!AO54/SAM_final!AO$114</f>
        <v>3.4707198506380792E-3</v>
      </c>
      <c r="AP54">
        <f>SAM_final!AP54/SAM_final!AP$114</f>
        <v>3.0691906940536539E-2</v>
      </c>
      <c r="AQ54">
        <f>SAM_final!AQ54/SAM_final!AQ$114</f>
        <v>1.8707155503350611E-2</v>
      </c>
      <c r="AR54">
        <f>SAM_final!AR54/SAM_final!AR$114</f>
        <v>1.5870448472059498E-2</v>
      </c>
      <c r="AS54">
        <f>SAM_final!AS54/SAM_final!AS$114</f>
        <v>1.8501231495404939E-2</v>
      </c>
      <c r="AT54">
        <f>SAM_final!AT54/SAM_final!AT$114</f>
        <v>3.5932612260693679E-4</v>
      </c>
      <c r="AU54">
        <f>SAM_final!AU54/SAM_final!AU$114</f>
        <v>1.9635989027920598E-5</v>
      </c>
      <c r="AV54">
        <f>SAM_final!AV54/SAM_final!AV$114</f>
        <v>1.5249883780767708E-2</v>
      </c>
      <c r="AW54">
        <f>SAM_final!AW54/SAM_final!AW$114</f>
        <v>1.9241079828592186E-2</v>
      </c>
      <c r="AX54">
        <f>SAM_final!AX54/SAM_final!AX$114</f>
        <v>2.4003506863327587E-3</v>
      </c>
      <c r="AY54">
        <f>SAM_final!AY54/SAM_final!AY$114</f>
        <v>3.9281045126533911E-3</v>
      </c>
      <c r="AZ54">
        <f>SAM_final!AZ54/SAM_final!AZ$114</f>
        <v>1.2775767593860127E-3</v>
      </c>
      <c r="BA54">
        <f>SAM_final!BA54/SAM_final!BA$114</f>
        <v>1.1808235501176091E-3</v>
      </c>
      <c r="BB54">
        <f>SAM_final!BB54/SAM_final!BB$114</f>
        <v>3.8328325526235704E-2</v>
      </c>
      <c r="BC54">
        <f>SAM_final!BC54/SAM_final!BC$114</f>
        <v>2.9372193071219323E-4</v>
      </c>
      <c r="BD54">
        <f>SAM_final!BD54/SAM_final!BD$114</f>
        <v>7.0897642891231045E-4</v>
      </c>
      <c r="BE54">
        <f>SAM_final!BE54/SAM_final!BE$114</f>
        <v>5.308180705535378E-4</v>
      </c>
      <c r="BF54">
        <f>SAM_final!BF54/SAM_final!BF$114</f>
        <v>3.3991280726420258E-4</v>
      </c>
      <c r="BG54">
        <f>SAM_final!BG54/SAM_final!BG$114</f>
        <v>2.8309374551518007E-3</v>
      </c>
      <c r="BH54">
        <f>SAM_final!BH54/SAM_final!BH$114</f>
        <v>1.1792012146364286E-3</v>
      </c>
      <c r="BI54">
        <f>SAM_final!BI54/SAM_final!BI$114</f>
        <v>0</v>
      </c>
      <c r="BJ54">
        <f>SAM_final!BJ54/SAM_final!BJ$114</f>
        <v>0</v>
      </c>
      <c r="BK54">
        <f>SAM_final!BK54/SAM_final!BK$114</f>
        <v>0</v>
      </c>
      <c r="BL54">
        <f>SAM_final!BL54/SAM_final!BL$114</f>
        <v>2.8220225897250996E-5</v>
      </c>
      <c r="BM54">
        <f>SAM_final!BM54/SAM_final!BM$114</f>
        <v>0</v>
      </c>
      <c r="BN54">
        <f>SAM_final!BN54/SAM_final!BN$114</f>
        <v>5.5200475818336656E-5</v>
      </c>
      <c r="BO54">
        <f>SAM_final!BO54/SAM_final!BO$114</f>
        <v>3.1243638209367116E-3</v>
      </c>
      <c r="BP54">
        <f>SAM_final!BP54/SAM_final!BP$114</f>
        <v>1.2184478985222548E-3</v>
      </c>
      <c r="BQ54">
        <f>SAM_final!BQ54/SAM_final!BQ$114</f>
        <v>4.9469100247649883E-4</v>
      </c>
      <c r="BR54">
        <f>SAM_final!BR54/SAM_final!BR$114</f>
        <v>1.4050522254143876E-5</v>
      </c>
      <c r="BS54">
        <f>SAM_final!BS54/SAM_final!BS$114</f>
        <v>1.1684455958097979E-2</v>
      </c>
      <c r="BT54">
        <f>SAM_final!BT54/SAM_final!BT$114</f>
        <v>2.4723260569557088E-3</v>
      </c>
      <c r="BU54">
        <f>SAM_final!BU54/SAM_final!BU$114</f>
        <v>4.7004510091330141E-4</v>
      </c>
      <c r="BV54">
        <f>SAM_final!BV54/SAM_final!BV$114</f>
        <v>7.9752505353793113E-4</v>
      </c>
      <c r="BW54">
        <f>SAM_final!BW54/SAM_final!BW$114</f>
        <v>1.3303401327433948E-3</v>
      </c>
      <c r="BX54">
        <f>SAM_final!BX54/SAM_final!BX$114</f>
        <v>8.4116187046615748E-4</v>
      </c>
      <c r="BY54">
        <f>SAM_final!BY54/SAM_final!BY$114</f>
        <v>1.8096303195479354E-3</v>
      </c>
      <c r="BZ54">
        <f>SAM_final!BZ54/SAM_final!BZ$114</f>
        <v>8.2183031136230525E-4</v>
      </c>
      <c r="CA54">
        <f>SAM_final!CA54/SAM_final!CA$114</f>
        <v>6.0860100301487882E-3</v>
      </c>
      <c r="CB54">
        <f>SAM_final!CB54/SAM_final!CB$114</f>
        <v>6.8249114001692039E-4</v>
      </c>
      <c r="CC54">
        <f>SAM_final!CC54/SAM_final!CC$114</f>
        <v>4.8064080778599012E-4</v>
      </c>
      <c r="CD54">
        <f>SAM_final!CD54/SAM_final!CD$114</f>
        <v>1.7364714442717828E-3</v>
      </c>
      <c r="CE54">
        <f>SAM_final!CE54/SAM_final!CE$114</f>
        <v>9.8557324551052598E-4</v>
      </c>
      <c r="CF54">
        <f>SAM_final!CF54/SAM_final!CF$114</f>
        <v>1.6926119607047236E-3</v>
      </c>
      <c r="CG54">
        <f>SAM_final!CG54/SAM_final!CG$114</f>
        <v>9.148378896691986E-4</v>
      </c>
      <c r="CH54">
        <f>SAM_final!CH54/SAM_final!CH$114</f>
        <v>0</v>
      </c>
      <c r="CI54">
        <f>SAM_final!CI54/SAM_final!CI$114</f>
        <v>3.19104217077434E-4</v>
      </c>
      <c r="CJ54">
        <f>SAM_final!CJ54/SAM_final!CJ$114</f>
        <v>0</v>
      </c>
      <c r="CK54">
        <f>SAM_final!CK54/SAM_final!CK$114</f>
        <v>0</v>
      </c>
      <c r="CL54">
        <f>SAM_final!CL54/SAM_final!CL$114</f>
        <v>0</v>
      </c>
      <c r="CM54">
        <f>SAM_final!CO54/SAM_final!CO$114</f>
        <v>2.2252600398566889E-5</v>
      </c>
      <c r="CN54">
        <f>SAM_final!CP54/SAM_final!CP$114</f>
        <v>2.0731650622331081E-5</v>
      </c>
      <c r="CO54">
        <f>SAM_final!CQ54/SAM_final!CQ$114</f>
        <v>2.348303696907378E-5</v>
      </c>
      <c r="CP54">
        <f>SAM_final!CR54/SAM_final!CR$114</f>
        <v>2.2361983305215936E-5</v>
      </c>
      <c r="CQ54">
        <f>SAM_final!CS54/SAM_final!CS$114</f>
        <v>1.9548158999961902E-5</v>
      </c>
      <c r="CR54">
        <f>SAM_final!CT54/SAM_final!CT$114</f>
        <v>1.7844603067445358E-5</v>
      </c>
      <c r="CS54">
        <f>SAM_final!CU54/SAM_final!CU$114</f>
        <v>1.6323794733618815E-5</v>
      </c>
      <c r="CT54">
        <f>SAM_final!CV54/SAM_final!CV$114</f>
        <v>1.5292688616537099E-5</v>
      </c>
      <c r="CU54">
        <f>SAM_final!CW54/SAM_final!CW$114</f>
        <v>1.1463204145926053E-5</v>
      </c>
    </row>
    <row r="55" spans="1:99">
      <c r="A55" t="s">
        <v>54</v>
      </c>
      <c r="B55">
        <f>SAM_final!B55/SAM_final!B$114</f>
        <v>2.5331402693008878E-4</v>
      </c>
      <c r="C55">
        <f>SAM_final!C55/SAM_final!C$114</f>
        <v>0</v>
      </c>
      <c r="D55">
        <f>SAM_final!D55/SAM_final!D$114</f>
        <v>9.5180094700932441E-4</v>
      </c>
      <c r="E55">
        <f>SAM_final!E55/SAM_final!E$114</f>
        <v>5.7878633858555475E-4</v>
      </c>
      <c r="F55">
        <f>SAM_final!F55/SAM_final!F$114</f>
        <v>2.4124207087233154E-4</v>
      </c>
      <c r="G55">
        <f>SAM_final!G55/SAM_final!G$114</f>
        <v>5.1514309204007555E-7</v>
      </c>
      <c r="H55">
        <f>SAM_final!H55/SAM_final!H$114</f>
        <v>2.3430743509864063E-6</v>
      </c>
      <c r="I55">
        <f>SAM_final!I55/SAM_final!I$114</f>
        <v>4.5014851798214678E-7</v>
      </c>
      <c r="J55">
        <f>SAM_final!J55/SAM_final!J$114</f>
        <v>8.4720843568876611E-4</v>
      </c>
      <c r="K55">
        <f>SAM_final!K55/SAM_final!K$114</f>
        <v>1.2897577591522314E-4</v>
      </c>
      <c r="L55">
        <f>SAM_final!L55/SAM_final!L$114</f>
        <v>1.7763642657329164E-4</v>
      </c>
      <c r="M55">
        <f>SAM_final!M55/SAM_final!M$114</f>
        <v>1.7358312307222483E-3</v>
      </c>
      <c r="N55">
        <f>SAM_final!N55/SAM_final!N$114</f>
        <v>1.2579157539643591E-3</v>
      </c>
      <c r="O55">
        <f>SAM_final!O55/SAM_final!O$114</f>
        <v>5.1998491349709982E-4</v>
      </c>
      <c r="P55">
        <f>SAM_final!P55/SAM_final!P$114</f>
        <v>4.9686640409622675E-4</v>
      </c>
      <c r="Q55">
        <f>SAM_final!Q55/SAM_final!Q$114</f>
        <v>8.9127714236136401E-4</v>
      </c>
      <c r="R55">
        <f>SAM_final!R55/SAM_final!R$114</f>
        <v>5.9163437647124389E-4</v>
      </c>
      <c r="S55">
        <f>SAM_final!S55/SAM_final!S$114</f>
        <v>2.3271997015373663E-4</v>
      </c>
      <c r="T55">
        <f>SAM_final!T55/SAM_final!T$114</f>
        <v>2.5254479564390639E-4</v>
      </c>
      <c r="U55">
        <f>SAM_final!U55/SAM_final!U$114</f>
        <v>1.7417932785676207E-3</v>
      </c>
      <c r="V55">
        <f>SAM_final!V55/SAM_final!V$114</f>
        <v>1.7306391163274593E-3</v>
      </c>
      <c r="W55">
        <f>SAM_final!W55/SAM_final!W$114</f>
        <v>1.9189210233349651E-3</v>
      </c>
      <c r="X55">
        <f>SAM_final!X55/SAM_final!X$114</f>
        <v>1.134051678981628E-4</v>
      </c>
      <c r="Y55">
        <f>SAM_final!Y55/SAM_final!Y$114</f>
        <v>4.3162534039169859E-4</v>
      </c>
      <c r="Z55">
        <f>SAM_final!Z55/SAM_final!Z$114</f>
        <v>6.7017030426511938E-4</v>
      </c>
      <c r="AA55">
        <f>SAM_final!AA55/SAM_final!AA$114</f>
        <v>2.1012985499874164E-3</v>
      </c>
      <c r="AB55">
        <f>SAM_final!AB55/SAM_final!AB$114</f>
        <v>9.226001342424882E-4</v>
      </c>
      <c r="AC55">
        <f>SAM_final!AC55/SAM_final!AC$114</f>
        <v>1.7371621100472927E-3</v>
      </c>
      <c r="AD55">
        <f>SAM_final!AD55/SAM_final!AD$114</f>
        <v>1.8283293825366123E-3</v>
      </c>
      <c r="AE55">
        <f>SAM_final!AE55/SAM_final!AE$114</f>
        <v>1.8841883321452496E-3</v>
      </c>
      <c r="AF55">
        <f>SAM_final!AF55/SAM_final!AF$114</f>
        <v>1.0597541916987263E-3</v>
      </c>
      <c r="AG55">
        <f>SAM_final!AG55/SAM_final!AG$114</f>
        <v>1.3991572961046467E-3</v>
      </c>
      <c r="AH55">
        <f>SAM_final!AH55/SAM_final!AH$114</f>
        <v>2.370819283118599E-3</v>
      </c>
      <c r="AI55">
        <f>SAM_final!AI55/SAM_final!AI$114</f>
        <v>1.5116386491395757E-3</v>
      </c>
      <c r="AJ55">
        <f>SAM_final!AJ55/SAM_final!AJ$114</f>
        <v>3.2655034188082588E-3</v>
      </c>
      <c r="AK55">
        <f>SAM_final!AK55/SAM_final!AK$114</f>
        <v>3.4134351340877871E-3</v>
      </c>
      <c r="AL55">
        <f>SAM_final!AL55/SAM_final!AL$114</f>
        <v>3.2924778235030299E-4</v>
      </c>
      <c r="AM55">
        <f>SAM_final!AM55/SAM_final!AM$114</f>
        <v>9.0091382317470151E-4</v>
      </c>
      <c r="AN55">
        <f>SAM_final!AN55/SAM_final!AN$114</f>
        <v>1.1393814388863956E-3</v>
      </c>
      <c r="AO55">
        <f>SAM_final!AO55/SAM_final!AO$114</f>
        <v>1.3352538157358513E-3</v>
      </c>
      <c r="AP55">
        <f>SAM_final!AP55/SAM_final!AP$114</f>
        <v>2.605121182108823E-3</v>
      </c>
      <c r="AQ55">
        <f>SAM_final!AQ55/SAM_final!AQ$114</f>
        <v>1.4589810784395264E-3</v>
      </c>
      <c r="AR55">
        <f>SAM_final!AR55/SAM_final!AR$114</f>
        <v>2.0634226843381284E-3</v>
      </c>
      <c r="AS55">
        <f>SAM_final!AS55/SAM_final!AS$114</f>
        <v>1.7732482721161131E-3</v>
      </c>
      <c r="AT55">
        <f>SAM_final!AT55/SAM_final!AT$114</f>
        <v>7.6544365043558894E-4</v>
      </c>
      <c r="AU55">
        <f>SAM_final!AU55/SAM_final!AU$114</f>
        <v>1.9157283470096886E-3</v>
      </c>
      <c r="AV55">
        <f>SAM_final!AV55/SAM_final!AV$114</f>
        <v>1.3868216056490488E-4</v>
      </c>
      <c r="AW55">
        <f>SAM_final!AW55/SAM_final!AW$114</f>
        <v>2.3446760884830229E-4</v>
      </c>
      <c r="AX55">
        <f>SAM_final!AX55/SAM_final!AX$114</f>
        <v>5.1416037439417066E-4</v>
      </c>
      <c r="AY55">
        <f>SAM_final!AY55/SAM_final!AY$114</f>
        <v>5.2358446000714415E-4</v>
      </c>
      <c r="AZ55">
        <f>SAM_final!AZ55/SAM_final!AZ$114</f>
        <v>1.713361229671488E-3</v>
      </c>
      <c r="BA55">
        <f>SAM_final!BA55/SAM_final!BA$114</f>
        <v>1.52821656582279E-4</v>
      </c>
      <c r="BB55">
        <f>SAM_final!BB55/SAM_final!BB$114</f>
        <v>1.2097859413597975E-3</v>
      </c>
      <c r="BC55">
        <f>SAM_final!BC55/SAM_final!BC$114</f>
        <v>9.3159897696334412E-2</v>
      </c>
      <c r="BD55">
        <f>SAM_final!BD55/SAM_final!BD$114</f>
        <v>4.2948473513642043E-4</v>
      </c>
      <c r="BE55">
        <f>SAM_final!BE55/SAM_final!BE$114</f>
        <v>4.5019990916583293E-4</v>
      </c>
      <c r="BF55">
        <f>SAM_final!BF55/SAM_final!BF$114</f>
        <v>3.8235985914882625E-3</v>
      </c>
      <c r="BG55">
        <f>SAM_final!BG55/SAM_final!BG$114</f>
        <v>9.7042690287156945E-3</v>
      </c>
      <c r="BH55">
        <f>SAM_final!BH55/SAM_final!BH$114</f>
        <v>5.0751893027961344E-3</v>
      </c>
      <c r="BI55">
        <f>SAM_final!BI55/SAM_final!BI$114</f>
        <v>1.3243091767197903E-2</v>
      </c>
      <c r="BJ55">
        <f>SAM_final!BJ55/SAM_final!BJ$114</f>
        <v>5.1487732954839027E-3</v>
      </c>
      <c r="BK55">
        <f>SAM_final!BK55/SAM_final!BK$114</f>
        <v>3.9370884799687835E-3</v>
      </c>
      <c r="BL55">
        <f>SAM_final!BL55/SAM_final!BL$114</f>
        <v>1.1813928163350881E-3</v>
      </c>
      <c r="BM55">
        <f>SAM_final!BM55/SAM_final!BM$114</f>
        <v>3.0501407825035262E-3</v>
      </c>
      <c r="BN55">
        <f>SAM_final!BN55/SAM_final!BN$114</f>
        <v>5.082962726456517E-4</v>
      </c>
      <c r="BO55">
        <f>SAM_final!BO55/SAM_final!BO$114</f>
        <v>1.2691904622484868E-3</v>
      </c>
      <c r="BP55">
        <f>SAM_final!BP55/SAM_final!BP$114</f>
        <v>3.9102176254954156E-3</v>
      </c>
      <c r="BQ55">
        <f>SAM_final!BQ55/SAM_final!BQ$114</f>
        <v>4.6390616025586712E-3</v>
      </c>
      <c r="BR55">
        <f>SAM_final!BR55/SAM_final!BR$114</f>
        <v>1.3320681786984899E-3</v>
      </c>
      <c r="BS55">
        <f>SAM_final!BS55/SAM_final!BS$114</f>
        <v>7.759932897794408E-3</v>
      </c>
      <c r="BT55">
        <f>SAM_final!BT55/SAM_final!BT$114</f>
        <v>2.3598575640162529E-3</v>
      </c>
      <c r="BU55">
        <f>SAM_final!BU55/SAM_final!BU$114</f>
        <v>5.386616981244069E-3</v>
      </c>
      <c r="BV55">
        <f>SAM_final!BV55/SAM_final!BV$114</f>
        <v>3.4243181998328065E-3</v>
      </c>
      <c r="BW55">
        <f>SAM_final!BW55/SAM_final!BW$114</f>
        <v>2.9953090545625036E-3</v>
      </c>
      <c r="BX55">
        <f>SAM_final!BX55/SAM_final!BX$114</f>
        <v>9.1516623441103943E-4</v>
      </c>
      <c r="BY55">
        <f>SAM_final!BY55/SAM_final!BY$114</f>
        <v>6.4497702933421748E-3</v>
      </c>
      <c r="BZ55">
        <f>SAM_final!BZ55/SAM_final!BZ$114</f>
        <v>1.1748733276598935E-3</v>
      </c>
      <c r="CA55">
        <f>SAM_final!CA55/SAM_final!CA$114</f>
        <v>1.8927435922831471E-3</v>
      </c>
      <c r="CB55">
        <f>SAM_final!CB55/SAM_final!CB$114</f>
        <v>1.9274952997520515E-3</v>
      </c>
      <c r="CC55">
        <f>SAM_final!CC55/SAM_final!CC$114</f>
        <v>1.5118439970295649E-3</v>
      </c>
      <c r="CD55">
        <f>SAM_final!CD55/SAM_final!CD$114</f>
        <v>1.8411708241246919E-3</v>
      </c>
      <c r="CE55">
        <f>SAM_final!CE55/SAM_final!CE$114</f>
        <v>9.342644990528099E-4</v>
      </c>
      <c r="CF55">
        <f>SAM_final!CF55/SAM_final!CF$114</f>
        <v>3.1119730313205808E-3</v>
      </c>
      <c r="CG55">
        <f>SAM_final!CG55/SAM_final!CG$114</f>
        <v>5.6074199655675042E-3</v>
      </c>
      <c r="CH55">
        <f>SAM_final!CH55/SAM_final!CH$114</f>
        <v>0</v>
      </c>
      <c r="CI55">
        <f>SAM_final!CI55/SAM_final!CI$114</f>
        <v>3.3548341906626711E-3</v>
      </c>
      <c r="CJ55">
        <f>SAM_final!CJ55/SAM_final!CJ$114</f>
        <v>0</v>
      </c>
      <c r="CK55">
        <f>SAM_final!CK55/SAM_final!CK$114</f>
        <v>0</v>
      </c>
      <c r="CL55">
        <f>SAM_final!CL55/SAM_final!CL$114</f>
        <v>0</v>
      </c>
      <c r="CM55">
        <f>SAM_final!CO55/SAM_final!CO$114</f>
        <v>1.495740421030655E-2</v>
      </c>
      <c r="CN55">
        <f>SAM_final!CP55/SAM_final!CP$114</f>
        <v>1.5756270383988202E-2</v>
      </c>
      <c r="CO55">
        <f>SAM_final!CQ55/SAM_final!CQ$114</f>
        <v>1.6560802324290476E-2</v>
      </c>
      <c r="CP55">
        <f>SAM_final!CR55/SAM_final!CR$114</f>
        <v>2.0763174168343827E-2</v>
      </c>
      <c r="CQ55">
        <f>SAM_final!CS55/SAM_final!CS$114</f>
        <v>1.3841706126107352E-2</v>
      </c>
      <c r="CR55">
        <f>SAM_final!CT55/SAM_final!CT$114</f>
        <v>1.2479714379709229E-2</v>
      </c>
      <c r="CS55">
        <f>SAM_final!CU55/SAM_final!CU$114</f>
        <v>1.3632067399566869E-2</v>
      </c>
      <c r="CT55">
        <f>SAM_final!CV55/SAM_final!CV$114</f>
        <v>1.5450593462097165E-2</v>
      </c>
      <c r="CU55">
        <f>SAM_final!CW55/SAM_final!CW$114</f>
        <v>8.280572620602623E-3</v>
      </c>
    </row>
    <row r="56" spans="1:99">
      <c r="A56" t="s">
        <v>55</v>
      </c>
      <c r="B56">
        <f>SAM_final!B56/SAM_final!B$114</f>
        <v>3.991592603547527E-7</v>
      </c>
      <c r="C56">
        <f>SAM_final!C56/SAM_final!C$114</f>
        <v>0</v>
      </c>
      <c r="D56">
        <f>SAM_final!D56/SAM_final!D$114</f>
        <v>1.1351542719765385E-6</v>
      </c>
      <c r="E56">
        <f>SAM_final!E56/SAM_final!E$114</f>
        <v>7.2629363810560747E-7</v>
      </c>
      <c r="F56">
        <f>SAM_final!F56/SAM_final!F$114</f>
        <v>1.2646846562942376E-6</v>
      </c>
      <c r="G56">
        <f>SAM_final!G56/SAM_final!G$114</f>
        <v>1.5763923304028755E-8</v>
      </c>
      <c r="H56">
        <f>SAM_final!H56/SAM_final!H$114</f>
        <v>7.1858837880529315E-8</v>
      </c>
      <c r="I56">
        <f>SAM_final!I56/SAM_final!I$114</f>
        <v>1.3796662706347676E-8</v>
      </c>
      <c r="J56">
        <f>SAM_final!J56/SAM_final!J$114</f>
        <v>1.9898564446243239E-5</v>
      </c>
      <c r="K56">
        <f>SAM_final!K56/SAM_final!K$114</f>
        <v>1.7793565172128945E-6</v>
      </c>
      <c r="L56">
        <f>SAM_final!L56/SAM_final!L$114</f>
        <v>1.7572149652046248E-6</v>
      </c>
      <c r="M56">
        <f>SAM_final!M56/SAM_final!M$114</f>
        <v>4.8649871941226215E-6</v>
      </c>
      <c r="N56">
        <f>SAM_final!N56/SAM_final!N$114</f>
        <v>3.5577423281559122E-6</v>
      </c>
      <c r="O56">
        <f>SAM_final!O56/SAM_final!O$114</f>
        <v>2.7799496455660482E-6</v>
      </c>
      <c r="P56">
        <f>SAM_final!P56/SAM_final!P$114</f>
        <v>3.1723040040486665E-6</v>
      </c>
      <c r="Q56">
        <f>SAM_final!Q56/SAM_final!Q$114</f>
        <v>2.8402487575597538E-6</v>
      </c>
      <c r="R56">
        <f>SAM_final!R56/SAM_final!R$114</f>
        <v>1.9024295955807172E-6</v>
      </c>
      <c r="S56">
        <f>SAM_final!S56/SAM_final!S$114</f>
        <v>1.5551630648086579E-6</v>
      </c>
      <c r="T56">
        <f>SAM_final!T56/SAM_final!T$114</f>
        <v>1.2688346489967184E-6</v>
      </c>
      <c r="U56">
        <f>SAM_final!U56/SAM_final!U$114</f>
        <v>3.0688934142565277E-6</v>
      </c>
      <c r="V56">
        <f>SAM_final!V56/SAM_final!V$114</f>
        <v>2.6498334591377453E-6</v>
      </c>
      <c r="W56">
        <f>SAM_final!W56/SAM_final!W$114</f>
        <v>4.3439917434735317E-6</v>
      </c>
      <c r="X56">
        <f>SAM_final!X56/SAM_final!X$114</f>
        <v>1.0703245175908779E-6</v>
      </c>
      <c r="Y56">
        <f>SAM_final!Y56/SAM_final!Y$114</f>
        <v>1.6075478610668162E-6</v>
      </c>
      <c r="Z56">
        <f>SAM_final!Z56/SAM_final!Z$114</f>
        <v>3.1138279326339134E-6</v>
      </c>
      <c r="AA56">
        <f>SAM_final!AA56/SAM_final!AA$114</f>
        <v>3.7278007560659334E-6</v>
      </c>
      <c r="AB56">
        <f>SAM_final!AB56/SAM_final!AB$114</f>
        <v>2.0387152147090847E-6</v>
      </c>
      <c r="AC56">
        <f>SAM_final!AC56/SAM_final!AC$114</f>
        <v>6.5857691565995029E-6</v>
      </c>
      <c r="AD56">
        <f>SAM_final!AD56/SAM_final!AD$114</f>
        <v>1.3651565936878944E-5</v>
      </c>
      <c r="AE56">
        <f>SAM_final!AE56/SAM_final!AE$114</f>
        <v>3.02224389949483E-6</v>
      </c>
      <c r="AF56">
        <f>SAM_final!AF56/SAM_final!AF$114</f>
        <v>2.4507422836200009E-6</v>
      </c>
      <c r="AG56">
        <f>SAM_final!AG56/SAM_final!AG$114</f>
        <v>2.1717916403695569E-6</v>
      </c>
      <c r="AH56">
        <f>SAM_final!AH56/SAM_final!AH$114</f>
        <v>5.895418854909917E-6</v>
      </c>
      <c r="AI56">
        <f>SAM_final!AI56/SAM_final!AI$114</f>
        <v>4.7488489412564788E-6</v>
      </c>
      <c r="AJ56">
        <f>SAM_final!AJ56/SAM_final!AJ$114</f>
        <v>6.9071690317459462E-5</v>
      </c>
      <c r="AK56">
        <f>SAM_final!AK56/SAM_final!AK$114</f>
        <v>6.0045652840506718E-4</v>
      </c>
      <c r="AL56">
        <f>SAM_final!AL56/SAM_final!AL$114</f>
        <v>1.2325057601433762E-6</v>
      </c>
      <c r="AM56">
        <f>SAM_final!AM56/SAM_final!AM$114</f>
        <v>2.0818747223589937E-6</v>
      </c>
      <c r="AN56">
        <f>SAM_final!AN56/SAM_final!AN$114</f>
        <v>7.2117849521993629E-4</v>
      </c>
      <c r="AO56">
        <f>SAM_final!AO56/SAM_final!AO$114</f>
        <v>4.1209883549250632E-6</v>
      </c>
      <c r="AP56">
        <f>SAM_final!AP56/SAM_final!AP$114</f>
        <v>1.841972763140833E-5</v>
      </c>
      <c r="AQ56">
        <f>SAM_final!AQ56/SAM_final!AQ$114</f>
        <v>5.5569906660615676E-6</v>
      </c>
      <c r="AR56">
        <f>SAM_final!AR56/SAM_final!AR$114</f>
        <v>7.4520546899418926E-6</v>
      </c>
      <c r="AS56">
        <f>SAM_final!AS56/SAM_final!AS$114</f>
        <v>3.736989290344874E-6</v>
      </c>
      <c r="AT56">
        <f>SAM_final!AT56/SAM_final!AT$114</f>
        <v>5.2434308810942915E-5</v>
      </c>
      <c r="AU56">
        <f>SAM_final!AU56/SAM_final!AU$114</f>
        <v>6.5312705636308334E-6</v>
      </c>
      <c r="AV56">
        <f>SAM_final!AV56/SAM_final!AV$114</f>
        <v>4.027872065483188E-6</v>
      </c>
      <c r="AW56">
        <f>SAM_final!AW56/SAM_final!AW$114</f>
        <v>6.0661186673402814E-6</v>
      </c>
      <c r="AX56">
        <f>SAM_final!AX56/SAM_final!AX$114</f>
        <v>2.7395929622026171E-6</v>
      </c>
      <c r="AY56">
        <f>SAM_final!AY56/SAM_final!AY$114</f>
        <v>1.7083873145242025E-3</v>
      </c>
      <c r="AZ56">
        <f>SAM_final!AZ56/SAM_final!AZ$114</f>
        <v>4.8111067051351851E-5</v>
      </c>
      <c r="BA56">
        <f>SAM_final!BA56/SAM_final!BA$114</f>
        <v>1.7489725453651893E-7</v>
      </c>
      <c r="BB56">
        <f>SAM_final!BB56/SAM_final!BB$114</f>
        <v>1.6422353127796503E-6</v>
      </c>
      <c r="BC56">
        <f>SAM_final!BC56/SAM_final!BC$114</f>
        <v>2.1759011752685363E-4</v>
      </c>
      <c r="BD56">
        <f>SAM_final!BD56/SAM_final!BD$114</f>
        <v>0.15208694239399501</v>
      </c>
      <c r="BE56">
        <f>SAM_final!BE56/SAM_final!BE$114</f>
        <v>5.3431006420086254E-2</v>
      </c>
      <c r="BF56">
        <f>SAM_final!BF56/SAM_final!BF$114</f>
        <v>4.2809304290275442E-2</v>
      </c>
      <c r="BG56">
        <f>SAM_final!BG56/SAM_final!BG$114</f>
        <v>6.3737764913429637E-5</v>
      </c>
      <c r="BH56">
        <f>SAM_final!BH56/SAM_final!BH$114</f>
        <v>1.5162885544277799E-5</v>
      </c>
      <c r="BI56">
        <f>SAM_final!BI56/SAM_final!BI$114</f>
        <v>5.9555034019993286E-5</v>
      </c>
      <c r="BJ56">
        <f>SAM_final!BJ56/SAM_final!BJ$114</f>
        <v>8.484602659351921E-5</v>
      </c>
      <c r="BK56">
        <f>SAM_final!BK56/SAM_final!BK$114</f>
        <v>3.2971679007913108E-5</v>
      </c>
      <c r="BL56">
        <f>SAM_final!BL56/SAM_final!BL$114</f>
        <v>6.3256141234983067E-6</v>
      </c>
      <c r="BM56">
        <f>SAM_final!BM56/SAM_final!BM$114</f>
        <v>3.7571609899030003E-6</v>
      </c>
      <c r="BN56">
        <f>SAM_final!BN56/SAM_final!BN$114</f>
        <v>3.2068531536530128E-5</v>
      </c>
      <c r="BO56">
        <f>SAM_final!BO56/SAM_final!BO$114</f>
        <v>2.3892569171338404E-3</v>
      </c>
      <c r="BP56">
        <f>SAM_final!BP56/SAM_final!BP$114</f>
        <v>4.4778749210360056E-6</v>
      </c>
      <c r="BQ56">
        <f>SAM_final!BQ56/SAM_final!BQ$114</f>
        <v>1.05028379820742E-3</v>
      </c>
      <c r="BR56">
        <f>SAM_final!BR56/SAM_final!BR$114</f>
        <v>5.1584216495080071E-4</v>
      </c>
      <c r="BS56">
        <f>SAM_final!BS56/SAM_final!BS$114</f>
        <v>7.1156326204282696E-5</v>
      </c>
      <c r="BT56">
        <f>SAM_final!BT56/SAM_final!BT$114</f>
        <v>3.8505925201088827E-6</v>
      </c>
      <c r="BU56">
        <f>SAM_final!BU56/SAM_final!BU$114</f>
        <v>2.0520472408233821E-3</v>
      </c>
      <c r="BV56">
        <f>SAM_final!BV56/SAM_final!BV$114</f>
        <v>5.1824771825207334E-5</v>
      </c>
      <c r="BW56">
        <f>SAM_final!BW56/SAM_final!BW$114</f>
        <v>2.2821105870236071E-5</v>
      </c>
      <c r="BX56">
        <f>SAM_final!BX56/SAM_final!BX$114</f>
        <v>2.2680410963415477E-3</v>
      </c>
      <c r="BY56">
        <f>SAM_final!BY56/SAM_final!BY$114</f>
        <v>6.3821850996396371E-3</v>
      </c>
      <c r="BZ56">
        <f>SAM_final!BZ56/SAM_final!BZ$114</f>
        <v>5.9583300714998342E-3</v>
      </c>
      <c r="CA56">
        <f>SAM_final!CA56/SAM_final!CA$114</f>
        <v>8.7379110875897627E-6</v>
      </c>
      <c r="CB56">
        <f>SAM_final!CB56/SAM_final!CB$114</f>
        <v>1.7074830165324118E-4</v>
      </c>
      <c r="CC56">
        <f>SAM_final!CC56/SAM_final!CC$114</f>
        <v>2.2252627992574341E-3</v>
      </c>
      <c r="CD56">
        <f>SAM_final!CD56/SAM_final!CD$114</f>
        <v>4.4132361295293257E-3</v>
      </c>
      <c r="CE56">
        <f>SAM_final!CE56/SAM_final!CE$114</f>
        <v>1.6612949003178588E-5</v>
      </c>
      <c r="CF56">
        <f>SAM_final!CF56/SAM_final!CF$114</f>
        <v>3.9796296072713432E-4</v>
      </c>
      <c r="CG56">
        <f>SAM_final!CG56/SAM_final!CG$114</f>
        <v>2.2092507211927369E-3</v>
      </c>
      <c r="CH56">
        <f>SAM_final!CH56/SAM_final!CH$114</f>
        <v>0</v>
      </c>
      <c r="CI56">
        <f>SAM_final!CI56/SAM_final!CI$114</f>
        <v>9.4694176593970782E-6</v>
      </c>
      <c r="CJ56">
        <f>SAM_final!CJ56/SAM_final!CJ$114</f>
        <v>0</v>
      </c>
      <c r="CK56">
        <f>SAM_final!CK56/SAM_final!CK$114</f>
        <v>0</v>
      </c>
      <c r="CL56">
        <f>SAM_final!CL56/SAM_final!CL$114</f>
        <v>0</v>
      </c>
      <c r="CM56">
        <f>SAM_final!CO56/SAM_final!CO$114</f>
        <v>2.4462531785492524E-3</v>
      </c>
      <c r="CN56">
        <f>SAM_final!CP56/SAM_final!CP$114</f>
        <v>2.2204146088907143E-3</v>
      </c>
      <c r="CO56">
        <f>SAM_final!CQ56/SAM_final!CQ$114</f>
        <v>3.0041735366891881E-3</v>
      </c>
      <c r="CP56">
        <f>SAM_final!CR56/SAM_final!CR$114</f>
        <v>2.7673680239336E-3</v>
      </c>
      <c r="CQ56">
        <f>SAM_final!CS56/SAM_final!CS$114</f>
        <v>2.738865915171355E-3</v>
      </c>
      <c r="CR56">
        <f>SAM_final!CT56/SAM_final!CT$114</f>
        <v>2.9718852825172991E-3</v>
      </c>
      <c r="CS56">
        <f>SAM_final!CU56/SAM_final!CU$114</f>
        <v>3.1049875285814087E-3</v>
      </c>
      <c r="CT56">
        <f>SAM_final!CV56/SAM_final!CV$114</f>
        <v>3.2712891681455267E-3</v>
      </c>
      <c r="CU56">
        <f>SAM_final!CW56/SAM_final!CW$114</f>
        <v>2.0047311070717951E-3</v>
      </c>
    </row>
    <row r="57" spans="1:99">
      <c r="A57" t="s">
        <v>56</v>
      </c>
      <c r="B57">
        <f>SAM_final!B57/SAM_final!B$114</f>
        <v>1.1363032491106684E-4</v>
      </c>
      <c r="C57">
        <f>SAM_final!C57/SAM_final!C$114</f>
        <v>0</v>
      </c>
      <c r="D57">
        <f>SAM_final!D57/SAM_final!D$114</f>
        <v>3.259857105036681E-4</v>
      </c>
      <c r="E57">
        <f>SAM_final!E57/SAM_final!E$114</f>
        <v>2.0815294912215733E-4</v>
      </c>
      <c r="F57">
        <f>SAM_final!F57/SAM_final!F$114</f>
        <v>3.5925443184779601E-4</v>
      </c>
      <c r="G57">
        <f>SAM_final!G57/SAM_final!G$114</f>
        <v>4.6330766567989475E-6</v>
      </c>
      <c r="H57">
        <f>SAM_final!H57/SAM_final!H$114</f>
        <v>2.1101695726913119E-5</v>
      </c>
      <c r="I57">
        <f>SAM_final!I57/SAM_final!I$114</f>
        <v>4.0514345011947824E-6</v>
      </c>
      <c r="J57">
        <f>SAM_final!J57/SAM_final!J$114</f>
        <v>6.5170238857680208E-3</v>
      </c>
      <c r="K57">
        <f>SAM_final!K57/SAM_final!K$114</f>
        <v>5.4865941402650487E-4</v>
      </c>
      <c r="L57">
        <f>SAM_final!L57/SAM_final!L$114</f>
        <v>5.0718017492398283E-4</v>
      </c>
      <c r="M57">
        <f>SAM_final!M57/SAM_final!M$114</f>
        <v>1.4211233481536221E-3</v>
      </c>
      <c r="N57">
        <f>SAM_final!N57/SAM_final!N$114</f>
        <v>1.0372060634294611E-3</v>
      </c>
      <c r="O57">
        <f>SAM_final!O57/SAM_final!O$114</f>
        <v>8.1356780036447387E-4</v>
      </c>
      <c r="P57">
        <f>SAM_final!P57/SAM_final!P$114</f>
        <v>9.3043074808952066E-4</v>
      </c>
      <c r="Q57">
        <f>SAM_final!Q57/SAM_final!Q$114</f>
        <v>8.3408598861214867E-4</v>
      </c>
      <c r="R57">
        <f>SAM_final!R57/SAM_final!R$114</f>
        <v>5.5866841131182727E-4</v>
      </c>
      <c r="S57">
        <f>SAM_final!S57/SAM_final!S$114</f>
        <v>4.5668263470765967E-4</v>
      </c>
      <c r="T57">
        <f>SAM_final!T57/SAM_final!T$114</f>
        <v>3.7260295191470324E-4</v>
      </c>
      <c r="U57">
        <f>SAM_final!U57/SAM_final!U$114</f>
        <v>8.9401001668010531E-4</v>
      </c>
      <c r="V57">
        <f>SAM_final!V57/SAM_final!V$114</f>
        <v>7.6949446989016857E-4</v>
      </c>
      <c r="W57">
        <f>SAM_final!W57/SAM_final!W$114</f>
        <v>1.260584198964766E-3</v>
      </c>
      <c r="X57">
        <f>SAM_final!X57/SAM_final!X$114</f>
        <v>3.1324158892876602E-4</v>
      </c>
      <c r="Y57">
        <f>SAM_final!Y57/SAM_final!Y$114</f>
        <v>4.7148346835363731E-4</v>
      </c>
      <c r="Z57">
        <f>SAM_final!Z57/SAM_final!Z$114</f>
        <v>9.0586822595370442E-4</v>
      </c>
      <c r="AA57">
        <f>SAM_final!AA57/SAM_final!AA$114</f>
        <v>1.0795879111929101E-3</v>
      </c>
      <c r="AB57">
        <f>SAM_final!AB57/SAM_final!AB$114</f>
        <v>5.9447006320200292E-4</v>
      </c>
      <c r="AC57">
        <f>SAM_final!AC57/SAM_final!AC$114</f>
        <v>1.9265013910852802E-3</v>
      </c>
      <c r="AD57">
        <f>SAM_final!AD57/SAM_final!AD$114</f>
        <v>4.0065711035313801E-3</v>
      </c>
      <c r="AE57">
        <f>SAM_final!AE57/SAM_final!AE$114</f>
        <v>8.8710527789359194E-4</v>
      </c>
      <c r="AF57">
        <f>SAM_final!AF57/SAM_final!AF$114</f>
        <v>7.1968859834139305E-4</v>
      </c>
      <c r="AG57">
        <f>SAM_final!AG57/SAM_final!AG$114</f>
        <v>6.3694381511708825E-4</v>
      </c>
      <c r="AH57">
        <f>SAM_final!AH57/SAM_final!AH$114</f>
        <v>1.7208738360248712E-3</v>
      </c>
      <c r="AI57">
        <f>SAM_final!AI57/SAM_final!AI$114</f>
        <v>1.3864037980368363E-3</v>
      </c>
      <c r="AJ57">
        <f>SAM_final!AJ57/SAM_final!AJ$114</f>
        <v>2.8719655969354978E-3</v>
      </c>
      <c r="AK57">
        <f>SAM_final!AK57/SAM_final!AK$114</f>
        <v>2.275042130832787E-3</v>
      </c>
      <c r="AL57">
        <f>SAM_final!AL57/SAM_final!AL$114</f>
        <v>3.4979599601909226E-4</v>
      </c>
      <c r="AM57">
        <f>SAM_final!AM57/SAM_final!AM$114</f>
        <v>5.9850177284219712E-4</v>
      </c>
      <c r="AN57">
        <f>SAM_final!AN57/SAM_final!AN$114</f>
        <v>1.1963884688607541E-3</v>
      </c>
      <c r="AO57">
        <f>SAM_final!AO57/SAM_final!AO$114</f>
        <v>1.2099390315631973E-3</v>
      </c>
      <c r="AP57">
        <f>SAM_final!AP57/SAM_final!AP$114</f>
        <v>1.0122925823876272E-3</v>
      </c>
      <c r="AQ57">
        <f>SAM_final!AQ57/SAM_final!AQ$114</f>
        <v>1.6315957743773231E-3</v>
      </c>
      <c r="AR57">
        <f>SAM_final!AR57/SAM_final!AR$114</f>
        <v>2.1047068973945432E-3</v>
      </c>
      <c r="AS57">
        <f>SAM_final!AS57/SAM_final!AS$114</f>
        <v>1.096507782232308E-3</v>
      </c>
      <c r="AT57">
        <f>SAM_final!AT57/SAM_final!AT$114</f>
        <v>4.701223309495655E-4</v>
      </c>
      <c r="AU57">
        <f>SAM_final!AU57/SAM_final!AU$114</f>
        <v>1.9179378322081706E-3</v>
      </c>
      <c r="AV57">
        <f>SAM_final!AV57/SAM_final!AV$114</f>
        <v>1.1828941502105912E-3</v>
      </c>
      <c r="AW57">
        <f>SAM_final!AW57/SAM_final!AW$114</f>
        <v>4.4512694819496E-4</v>
      </c>
      <c r="AX57">
        <f>SAM_final!AX57/SAM_final!AX$114</f>
        <v>8.046397141675902E-4</v>
      </c>
      <c r="AY57">
        <f>SAM_final!AY57/SAM_final!AY$114</f>
        <v>1.7045878309411625E-3</v>
      </c>
      <c r="AZ57">
        <f>SAM_final!AZ57/SAM_final!AZ$114</f>
        <v>2.9877643115533583E-4</v>
      </c>
      <c r="BA57">
        <f>SAM_final!BA57/SAM_final!BA$114</f>
        <v>5.1360174983465153E-5</v>
      </c>
      <c r="BB57">
        <f>SAM_final!BB57/SAM_final!BB$114</f>
        <v>4.8161664016926279E-4</v>
      </c>
      <c r="BC57">
        <f>SAM_final!BC57/SAM_final!BC$114</f>
        <v>1.6102604876405812E-3</v>
      </c>
      <c r="BD57">
        <f>SAM_final!BD57/SAM_final!BD$114</f>
        <v>2.1276063148911806E-3</v>
      </c>
      <c r="BE57">
        <f>SAM_final!BE57/SAM_final!BE$114</f>
        <v>0.14185695434343132</v>
      </c>
      <c r="BF57">
        <f>SAM_final!BF57/SAM_final!BF$114</f>
        <v>2.8406931537552624E-2</v>
      </c>
      <c r="BG57">
        <f>SAM_final!BG57/SAM_final!BG$114</f>
        <v>2.1866762678680821E-2</v>
      </c>
      <c r="BH57">
        <f>SAM_final!BH57/SAM_final!BH$114</f>
        <v>4.4455899344201062E-3</v>
      </c>
      <c r="BI57">
        <f>SAM_final!BI57/SAM_final!BI$114</f>
        <v>4.2219233996843184E-3</v>
      </c>
      <c r="BJ57">
        <f>SAM_final!BJ57/SAM_final!BJ$114</f>
        <v>4.5168520399788614E-3</v>
      </c>
      <c r="BK57">
        <f>SAM_final!BK57/SAM_final!BK$114</f>
        <v>1.7692160816610283E-3</v>
      </c>
      <c r="BL57">
        <f>SAM_final!BL57/SAM_final!BL$114</f>
        <v>1.8536030762124516E-3</v>
      </c>
      <c r="BM57">
        <f>SAM_final!BM57/SAM_final!BM$114</f>
        <v>1.0866409531634662E-3</v>
      </c>
      <c r="BN57">
        <f>SAM_final!BN57/SAM_final!BN$114</f>
        <v>7.6609899435986051E-4</v>
      </c>
      <c r="BO57">
        <f>SAM_final!BO57/SAM_final!BO$114</f>
        <v>1.1882498608905402E-3</v>
      </c>
      <c r="BP57">
        <f>SAM_final!BP57/SAM_final!BP$114</f>
        <v>1.3149524138542233E-3</v>
      </c>
      <c r="BQ57">
        <f>SAM_final!BQ57/SAM_final!BQ$114</f>
        <v>4.1047984470997181E-3</v>
      </c>
      <c r="BR57">
        <f>SAM_final!BR57/SAM_final!BR$114</f>
        <v>3.1963288288490901E-3</v>
      </c>
      <c r="BS57">
        <f>SAM_final!BS57/SAM_final!BS$114</f>
        <v>2.1814806482424566E-3</v>
      </c>
      <c r="BT57">
        <f>SAM_final!BT57/SAM_final!BT$114</f>
        <v>1.1063240189987857E-3</v>
      </c>
      <c r="BU57">
        <f>SAM_final!BU57/SAM_final!BU$114</f>
        <v>1.410028333956064E-3</v>
      </c>
      <c r="BV57">
        <f>SAM_final!BV57/SAM_final!BV$114</f>
        <v>1.2283168966696271E-3</v>
      </c>
      <c r="BW57">
        <f>SAM_final!BW57/SAM_final!BW$114</f>
        <v>2.4888565329427735E-3</v>
      </c>
      <c r="BX57">
        <f>SAM_final!BX57/SAM_final!BX$114</f>
        <v>1.6640475950949942E-3</v>
      </c>
      <c r="BY57">
        <f>SAM_final!BY57/SAM_final!BY$114</f>
        <v>8.6660886559660811E-4</v>
      </c>
      <c r="BZ57">
        <f>SAM_final!BZ57/SAM_final!BZ$114</f>
        <v>2.9409897798678246E-3</v>
      </c>
      <c r="CA57">
        <f>SAM_final!CA57/SAM_final!CA$114</f>
        <v>2.5659725381676716E-3</v>
      </c>
      <c r="CB57">
        <f>SAM_final!CB57/SAM_final!CB$114</f>
        <v>2.8937098570429327E-3</v>
      </c>
      <c r="CC57">
        <f>SAM_final!CC57/SAM_final!CC$114</f>
        <v>1.2639955734064423E-2</v>
      </c>
      <c r="CD57">
        <f>SAM_final!CD57/SAM_final!CD$114</f>
        <v>1.2931702602923143E-3</v>
      </c>
      <c r="CE57">
        <f>SAM_final!CE57/SAM_final!CE$114</f>
        <v>1.1475777475378009E-3</v>
      </c>
      <c r="CF57">
        <f>SAM_final!CF57/SAM_final!CF$114</f>
        <v>2.9943593149406224E-3</v>
      </c>
      <c r="CG57">
        <f>SAM_final!CG57/SAM_final!CG$114</f>
        <v>2.8936957859216077E-3</v>
      </c>
      <c r="CH57">
        <f>SAM_final!CH57/SAM_final!CH$114</f>
        <v>0</v>
      </c>
      <c r="CI57">
        <f>SAM_final!CI57/SAM_final!CI$114</f>
        <v>2.3044410092158481E-3</v>
      </c>
      <c r="CJ57">
        <f>SAM_final!CJ57/SAM_final!CJ$114</f>
        <v>0</v>
      </c>
      <c r="CK57">
        <f>SAM_final!CK57/SAM_final!CK$114</f>
        <v>0</v>
      </c>
      <c r="CL57">
        <f>SAM_final!CL57/SAM_final!CL$114</f>
        <v>0</v>
      </c>
      <c r="CM57">
        <f>SAM_final!CO57/SAM_final!CO$114</f>
        <v>1.4536141227602239E-3</v>
      </c>
      <c r="CN57">
        <f>SAM_final!CP57/SAM_final!CP$114</f>
        <v>1.3893465197172012E-3</v>
      </c>
      <c r="CO57">
        <f>SAM_final!CQ57/SAM_final!CQ$114</f>
        <v>1.8604509173131521E-3</v>
      </c>
      <c r="CP57">
        <f>SAM_final!CR57/SAM_final!CR$114</f>
        <v>1.753892756979373E-3</v>
      </c>
      <c r="CQ57">
        <f>SAM_final!CS57/SAM_final!CS$114</f>
        <v>1.6981161763653856E-3</v>
      </c>
      <c r="CR57">
        <f>SAM_final!CT57/SAM_final!CT$114</f>
        <v>1.6272737026609566E-3</v>
      </c>
      <c r="CS57">
        <f>SAM_final!CU57/SAM_final!CU$114</f>
        <v>1.6961012426607058E-3</v>
      </c>
      <c r="CT57">
        <f>SAM_final!CV57/SAM_final!CV$114</f>
        <v>1.5934739694119461E-3</v>
      </c>
      <c r="CU57">
        <f>SAM_final!CW57/SAM_final!CW$114</f>
        <v>1.1691638324652412E-3</v>
      </c>
    </row>
    <row r="58" spans="1:99">
      <c r="A58" t="s">
        <v>57</v>
      </c>
      <c r="B58">
        <f>SAM_final!B58/SAM_final!B$114</f>
        <v>9.1473543052213158E-4</v>
      </c>
      <c r="C58">
        <f>SAM_final!C58/SAM_final!C$114</f>
        <v>0</v>
      </c>
      <c r="D58">
        <f>SAM_final!D58/SAM_final!D$114</f>
        <v>5.4578814116227725E-4</v>
      </c>
      <c r="E58">
        <f>SAM_final!E58/SAM_final!E$114</f>
        <v>8.6877977110311308E-4</v>
      </c>
      <c r="F58">
        <f>SAM_final!F58/SAM_final!F$114</f>
        <v>2.0738810144916128E-3</v>
      </c>
      <c r="G58">
        <f>SAM_final!G58/SAM_final!G$114</f>
        <v>2.4537643654918565E-5</v>
      </c>
      <c r="H58">
        <f>SAM_final!H58/SAM_final!H$114</f>
        <v>5.0163074216095235E-6</v>
      </c>
      <c r="I58">
        <f>SAM_final!I58/SAM_final!I$114</f>
        <v>1.5075104716613658E-6</v>
      </c>
      <c r="J58">
        <f>SAM_final!J58/SAM_final!J$114</f>
        <v>7.3565160129103425E-4</v>
      </c>
      <c r="K58">
        <f>SAM_final!K58/SAM_final!K$114</f>
        <v>9.4689001600161912E-4</v>
      </c>
      <c r="L58">
        <f>SAM_final!L58/SAM_final!L$114</f>
        <v>2.1948848982326547E-3</v>
      </c>
      <c r="M58">
        <f>SAM_final!M58/SAM_final!M$114</f>
        <v>8.6850559648922671E-4</v>
      </c>
      <c r="N58">
        <f>SAM_final!N58/SAM_final!N$114</f>
        <v>2.1653361048724357E-3</v>
      </c>
      <c r="O58">
        <f>SAM_final!O58/SAM_final!O$114</f>
        <v>9.1751228663116357E-4</v>
      </c>
      <c r="P58">
        <f>SAM_final!P58/SAM_final!P$114</f>
        <v>1.3816922540912185E-3</v>
      </c>
      <c r="Q58">
        <f>SAM_final!Q58/SAM_final!Q$114</f>
        <v>1.0536458780205189E-3</v>
      </c>
      <c r="R58">
        <f>SAM_final!R58/SAM_final!R$114</f>
        <v>1.4375956492149618E-3</v>
      </c>
      <c r="S58">
        <f>SAM_final!S58/SAM_final!S$114</f>
        <v>3.4597894745748615E-4</v>
      </c>
      <c r="T58">
        <f>SAM_final!T58/SAM_final!T$114</f>
        <v>1.1332479111054283E-3</v>
      </c>
      <c r="U58">
        <f>SAM_final!U58/SAM_final!U$114</f>
        <v>2.3197611865623502E-3</v>
      </c>
      <c r="V58">
        <f>SAM_final!V58/SAM_final!V$114</f>
        <v>2.0229283171151091E-3</v>
      </c>
      <c r="W58">
        <f>SAM_final!W58/SAM_final!W$114</f>
        <v>3.6430684790560832E-3</v>
      </c>
      <c r="X58">
        <f>SAM_final!X58/SAM_final!X$114</f>
        <v>9.9585967280146296E-5</v>
      </c>
      <c r="Y58">
        <f>SAM_final!Y58/SAM_final!Y$114</f>
        <v>5.9695818168486201E-4</v>
      </c>
      <c r="Z58">
        <f>SAM_final!Z58/SAM_final!Z$114</f>
        <v>1.2853808105685182E-3</v>
      </c>
      <c r="AA58">
        <f>SAM_final!AA58/SAM_final!AA$114</f>
        <v>4.3476565959707052E-3</v>
      </c>
      <c r="AB58">
        <f>SAM_final!AB58/SAM_final!AB$114</f>
        <v>8.7534456855076161E-4</v>
      </c>
      <c r="AC58">
        <f>SAM_final!AC58/SAM_final!AC$114</f>
        <v>2.3034773779770329E-3</v>
      </c>
      <c r="AD58">
        <f>SAM_final!AD58/SAM_final!AD$114</f>
        <v>1.6400583774366319E-3</v>
      </c>
      <c r="AE58">
        <f>SAM_final!AE58/SAM_final!AE$114</f>
        <v>7.5054998374643098E-4</v>
      </c>
      <c r="AF58">
        <f>SAM_final!AF58/SAM_final!AF$114</f>
        <v>1.0166805979982953E-3</v>
      </c>
      <c r="AG58">
        <f>SAM_final!AG58/SAM_final!AG$114</f>
        <v>8.2599381052128802E-4</v>
      </c>
      <c r="AH58">
        <f>SAM_final!AH58/SAM_final!AH$114</f>
        <v>1.8692998474710203E-3</v>
      </c>
      <c r="AI58">
        <f>SAM_final!AI58/SAM_final!AI$114</f>
        <v>1.8033670077108486E-3</v>
      </c>
      <c r="AJ58">
        <f>SAM_final!AJ58/SAM_final!AJ$114</f>
        <v>3.2246885792452306E-3</v>
      </c>
      <c r="AK58">
        <f>SAM_final!AK58/SAM_final!AK$114</f>
        <v>2.1076924867225234E-3</v>
      </c>
      <c r="AL58">
        <f>SAM_final!AL58/SAM_final!AL$114</f>
        <v>4.1847800616597942E-4</v>
      </c>
      <c r="AM58">
        <f>SAM_final!AM58/SAM_final!AM$114</f>
        <v>1.0369551585980704E-3</v>
      </c>
      <c r="AN58">
        <f>SAM_final!AN58/SAM_final!AN$114</f>
        <v>1.0926402417918736E-3</v>
      </c>
      <c r="AO58">
        <f>SAM_final!AO58/SAM_final!AO$114</f>
        <v>2.0486240194802505E-3</v>
      </c>
      <c r="AP58">
        <f>SAM_final!AP58/SAM_final!AP$114</f>
        <v>2.8000975086926957E-3</v>
      </c>
      <c r="AQ58">
        <f>SAM_final!AQ58/SAM_final!AQ$114</f>
        <v>2.0702666104251855E-3</v>
      </c>
      <c r="AR58">
        <f>SAM_final!AR58/SAM_final!AR$114</f>
        <v>2.5176812943622584E-3</v>
      </c>
      <c r="AS58">
        <f>SAM_final!AS58/SAM_final!AS$114</f>
        <v>8.5920541073692129E-4</v>
      </c>
      <c r="AT58">
        <f>SAM_final!AT58/SAM_final!AT$114</f>
        <v>1.5576186517135089E-3</v>
      </c>
      <c r="AU58">
        <f>SAM_final!AU58/SAM_final!AU$114</f>
        <v>1.033010531786433E-3</v>
      </c>
      <c r="AV58">
        <f>SAM_final!AV58/SAM_final!AV$114</f>
        <v>8.7098658580972552E-4</v>
      </c>
      <c r="AW58">
        <f>SAM_final!AW58/SAM_final!AW$114</f>
        <v>1.9333120716064748E-3</v>
      </c>
      <c r="AX58">
        <f>SAM_final!AX58/SAM_final!AX$114</f>
        <v>4.6910648508572943E-3</v>
      </c>
      <c r="AY58">
        <f>SAM_final!AY58/SAM_final!AY$114</f>
        <v>3.7963304943221853E-3</v>
      </c>
      <c r="AZ58">
        <f>SAM_final!AZ58/SAM_final!AZ$114</f>
        <v>1.4547104050929782E-3</v>
      </c>
      <c r="BA58">
        <f>SAM_final!BA58/SAM_final!BA$114</f>
        <v>1.8819254122214236E-4</v>
      </c>
      <c r="BB58">
        <f>SAM_final!BB58/SAM_final!BB$114</f>
        <v>1.2693230964284455E-3</v>
      </c>
      <c r="BC58">
        <f>SAM_final!BC58/SAM_final!BC$114</f>
        <v>1.5038604036316117E-3</v>
      </c>
      <c r="BD58">
        <f>SAM_final!BD58/SAM_final!BD$114</f>
        <v>1.4910458123589293E-3</v>
      </c>
      <c r="BE58">
        <f>SAM_final!BE58/SAM_final!BE$114</f>
        <v>9.7981745480390202E-4</v>
      </c>
      <c r="BF58">
        <f>SAM_final!BF58/SAM_final!BF$114</f>
        <v>4.9167972438234023E-2</v>
      </c>
      <c r="BG58">
        <f>SAM_final!BG58/SAM_final!BG$114</f>
        <v>5.677457430485781E-3</v>
      </c>
      <c r="BH58">
        <f>SAM_final!BH58/SAM_final!BH$114</f>
        <v>8.386173323316615E-3</v>
      </c>
      <c r="BI58">
        <f>SAM_final!BI58/SAM_final!BI$114</f>
        <v>3.3978847275472155E-3</v>
      </c>
      <c r="BJ58">
        <f>SAM_final!BJ58/SAM_final!BJ$114</f>
        <v>4.2042508384126332E-3</v>
      </c>
      <c r="BK58">
        <f>SAM_final!BK58/SAM_final!BK$114</f>
        <v>6.3831130382596942E-3</v>
      </c>
      <c r="BL58">
        <f>SAM_final!BL58/SAM_final!BL$114</f>
        <v>1.4766478089170232E-3</v>
      </c>
      <c r="BM58">
        <f>SAM_final!BM58/SAM_final!BM$114</f>
        <v>2.1119299620697986E-3</v>
      </c>
      <c r="BN58">
        <f>SAM_final!BN58/SAM_final!BN$114</f>
        <v>1.2314529372250628E-3</v>
      </c>
      <c r="BO58">
        <f>SAM_final!BO58/SAM_final!BO$114</f>
        <v>6.0485390016136314E-3</v>
      </c>
      <c r="BP58">
        <f>SAM_final!BP58/SAM_final!BP$114</f>
        <v>5.2697111075027982E-4</v>
      </c>
      <c r="BQ58">
        <f>SAM_final!BQ58/SAM_final!BQ$114</f>
        <v>2.1682515728670242E-3</v>
      </c>
      <c r="BR58">
        <f>SAM_final!BR58/SAM_final!BR$114</f>
        <v>1.3274897986121316E-3</v>
      </c>
      <c r="BS58">
        <f>SAM_final!BS58/SAM_final!BS$114</f>
        <v>5.3219133456764503E-3</v>
      </c>
      <c r="BT58">
        <f>SAM_final!BT58/SAM_final!BT$114</f>
        <v>4.5286421643548451E-3</v>
      </c>
      <c r="BU58">
        <f>SAM_final!BU58/SAM_final!BU$114</f>
        <v>5.2612079607631118E-3</v>
      </c>
      <c r="BV58">
        <f>SAM_final!BV58/SAM_final!BV$114</f>
        <v>3.3360754845601563E-3</v>
      </c>
      <c r="BW58">
        <f>SAM_final!BW58/SAM_final!BW$114</f>
        <v>1.3601212698775131E-3</v>
      </c>
      <c r="BX58">
        <f>SAM_final!BX58/SAM_final!BX$114</f>
        <v>2.7170261275485199E-3</v>
      </c>
      <c r="BY58">
        <f>SAM_final!BY58/SAM_final!BY$114</f>
        <v>1.855841760226994E-3</v>
      </c>
      <c r="BZ58">
        <f>SAM_final!BZ58/SAM_final!BZ$114</f>
        <v>2.3863298634822787E-3</v>
      </c>
      <c r="CA58">
        <f>SAM_final!CA58/SAM_final!CA$114</f>
        <v>2.1290265008905599E-3</v>
      </c>
      <c r="CB58">
        <f>SAM_final!CB58/SAM_final!CB$114</f>
        <v>3.9772610537335768E-3</v>
      </c>
      <c r="CC58">
        <f>SAM_final!CC58/SAM_final!CC$114</f>
        <v>2.4749706598099831E-3</v>
      </c>
      <c r="CD58">
        <f>SAM_final!CD58/SAM_final!CD$114</f>
        <v>2.8396279114306822E-3</v>
      </c>
      <c r="CE58">
        <f>SAM_final!CE58/SAM_final!CE$114</f>
        <v>2.6828151148147726E-3</v>
      </c>
      <c r="CF58">
        <f>SAM_final!CF58/SAM_final!CF$114</f>
        <v>6.0229985878934526E-3</v>
      </c>
      <c r="CG58">
        <f>SAM_final!CG58/SAM_final!CG$114</f>
        <v>4.1983093961515516E-3</v>
      </c>
      <c r="CH58">
        <f>SAM_final!CH58/SAM_final!CH$114</f>
        <v>0</v>
      </c>
      <c r="CI58">
        <f>SAM_final!CI58/SAM_final!CI$114</f>
        <v>3.2336352403650659E-3</v>
      </c>
      <c r="CJ58">
        <f>SAM_final!CJ58/SAM_final!CJ$114</f>
        <v>0</v>
      </c>
      <c r="CK58">
        <f>SAM_final!CK58/SAM_final!CK$114</f>
        <v>0</v>
      </c>
      <c r="CL58">
        <f>SAM_final!CL58/SAM_final!CL$114</f>
        <v>0</v>
      </c>
      <c r="CM58">
        <f>SAM_final!CO58/SAM_final!CO$114</f>
        <v>1.5629319409001703E-2</v>
      </c>
      <c r="CN58">
        <f>SAM_final!CP58/SAM_final!CP$114</f>
        <v>1.405598682544232E-2</v>
      </c>
      <c r="CO58">
        <f>SAM_final!CQ58/SAM_final!CQ$114</f>
        <v>1.6517335505212127E-2</v>
      </c>
      <c r="CP58">
        <f>SAM_final!CR58/SAM_final!CR$114</f>
        <v>1.5965036003684978E-2</v>
      </c>
      <c r="CQ58">
        <f>SAM_final!CS58/SAM_final!CS$114</f>
        <v>1.3426628019816434E-2</v>
      </c>
      <c r="CR58">
        <f>SAM_final!CT58/SAM_final!CT$114</f>
        <v>1.2031527984444868E-2</v>
      </c>
      <c r="CS58">
        <f>SAM_final!CU58/SAM_final!CU$114</f>
        <v>1.0657657519936158E-2</v>
      </c>
      <c r="CT58">
        <f>SAM_final!CV58/SAM_final!CV$114</f>
        <v>8.5777438024198602E-3</v>
      </c>
      <c r="CU58">
        <f>SAM_final!CW58/SAM_final!CW$114</f>
        <v>4.1441602043708033E-3</v>
      </c>
    </row>
    <row r="59" spans="1:99">
      <c r="A59" t="s">
        <v>58</v>
      </c>
      <c r="B59">
        <f>SAM_final!B59/SAM_final!B$114</f>
        <v>1.0560854097971934E-5</v>
      </c>
      <c r="C59">
        <f>SAM_final!C59/SAM_final!C$114</f>
        <v>0</v>
      </c>
      <c r="D59">
        <f>SAM_final!D59/SAM_final!D$114</f>
        <v>3.592928622143301E-5</v>
      </c>
      <c r="E59">
        <f>SAM_final!E59/SAM_final!E$114</f>
        <v>2.2032854364890682E-5</v>
      </c>
      <c r="F59">
        <f>SAM_final!F59/SAM_final!F$114</f>
        <v>1.342136489012906E-5</v>
      </c>
      <c r="G59">
        <f>SAM_final!G59/SAM_final!G$114</f>
        <v>1.2166358861464248E-7</v>
      </c>
      <c r="H59">
        <f>SAM_final!H59/SAM_final!H$114</f>
        <v>3.0639371776284122E-7</v>
      </c>
      <c r="I59">
        <f>SAM_final!I59/SAM_final!I$114</f>
        <v>6.2126351852363801E-8</v>
      </c>
      <c r="J59">
        <f>SAM_final!J59/SAM_final!J$114</f>
        <v>3.9430027096057509E-4</v>
      </c>
      <c r="K59">
        <f>SAM_final!K59/SAM_final!K$114</f>
        <v>1.8529712342368266E-4</v>
      </c>
      <c r="L59">
        <f>SAM_final!L59/SAM_final!L$114</f>
        <v>1.3404397490199112E-4</v>
      </c>
      <c r="M59">
        <f>SAM_final!M59/SAM_final!M$114</f>
        <v>3.1269738231538011E-3</v>
      </c>
      <c r="N59">
        <f>SAM_final!N59/SAM_final!N$114</f>
        <v>1.5762641317506232E-3</v>
      </c>
      <c r="O59">
        <f>SAM_final!O59/SAM_final!O$114</f>
        <v>2.444733316836712E-3</v>
      </c>
      <c r="P59">
        <f>SAM_final!P59/SAM_final!P$114</f>
        <v>2.3761728304762066E-3</v>
      </c>
      <c r="Q59">
        <f>SAM_final!Q59/SAM_final!Q$114</f>
        <v>4.8509204515660145E-3</v>
      </c>
      <c r="R59">
        <f>SAM_final!R59/SAM_final!R$114</f>
        <v>3.218108355289516E-3</v>
      </c>
      <c r="S59">
        <f>SAM_final!S59/SAM_final!S$114</f>
        <v>1.1013312762304227E-3</v>
      </c>
      <c r="T59">
        <f>SAM_final!T59/SAM_final!T$114</f>
        <v>1.3221727078399561E-3</v>
      </c>
      <c r="U59">
        <f>SAM_final!U59/SAM_final!U$114</f>
        <v>7.8593980856380141E-3</v>
      </c>
      <c r="V59">
        <f>SAM_final!V59/SAM_final!V$114</f>
        <v>9.2338882931457828E-3</v>
      </c>
      <c r="W59">
        <f>SAM_final!W59/SAM_final!W$114</f>
        <v>5.2863903735208499E-3</v>
      </c>
      <c r="X59">
        <f>SAM_final!X59/SAM_final!X$114</f>
        <v>3.463860608426938E-4</v>
      </c>
      <c r="Y59">
        <f>SAM_final!Y59/SAM_final!Y$114</f>
        <v>1.3903310897729155E-3</v>
      </c>
      <c r="Z59">
        <f>SAM_final!Z59/SAM_final!Z$114</f>
        <v>3.1450140905800823E-3</v>
      </c>
      <c r="AA59">
        <f>SAM_final!AA59/SAM_final!AA$114</f>
        <v>1.1959495364233503E-2</v>
      </c>
      <c r="AB59">
        <f>SAM_final!AB59/SAM_final!AB$114</f>
        <v>4.3768130436167511E-3</v>
      </c>
      <c r="AC59">
        <f>SAM_final!AC59/SAM_final!AC$114</f>
        <v>7.3151701801222047E-3</v>
      </c>
      <c r="AD59">
        <f>SAM_final!AD59/SAM_final!AD$114</f>
        <v>7.2537446541349722E-3</v>
      </c>
      <c r="AE59">
        <f>SAM_final!AE59/SAM_final!AE$114</f>
        <v>1.2653238599297414E-3</v>
      </c>
      <c r="AF59">
        <f>SAM_final!AF59/SAM_final!AF$114</f>
        <v>5.9125029403288261E-3</v>
      </c>
      <c r="AG59">
        <f>SAM_final!AG59/SAM_final!AG$114</f>
        <v>4.1633012330093977E-3</v>
      </c>
      <c r="AH59">
        <f>SAM_final!AH59/SAM_final!AH$114</f>
        <v>1.1451794333045086E-2</v>
      </c>
      <c r="AI59">
        <f>SAM_final!AI59/SAM_final!AI$114</f>
        <v>6.4298040689812165E-3</v>
      </c>
      <c r="AJ59">
        <f>SAM_final!AJ59/SAM_final!AJ$114</f>
        <v>2.4290702568566234E-3</v>
      </c>
      <c r="AK59">
        <f>SAM_final!AK59/SAM_final!AK$114</f>
        <v>1.0594623082352306E-2</v>
      </c>
      <c r="AL59">
        <f>SAM_final!AL59/SAM_final!AL$114</f>
        <v>9.882374626402385E-4</v>
      </c>
      <c r="AM59">
        <f>SAM_final!AM59/SAM_final!AM$114</f>
        <v>2.7748726719972884E-3</v>
      </c>
      <c r="AN59">
        <f>SAM_final!AN59/SAM_final!AN$114</f>
        <v>4.462480276754127E-3</v>
      </c>
      <c r="AO59">
        <f>SAM_final!AO59/SAM_final!AO$114</f>
        <v>4.3835159160264007E-3</v>
      </c>
      <c r="AP59">
        <f>SAM_final!AP59/SAM_final!AP$114</f>
        <v>1.1000374331758682E-2</v>
      </c>
      <c r="AQ59">
        <f>SAM_final!AQ59/SAM_final!AQ$114</f>
        <v>5.4817103573062635E-3</v>
      </c>
      <c r="AR59">
        <f>SAM_final!AR59/SAM_final!AR$114</f>
        <v>6.2962249765755119E-3</v>
      </c>
      <c r="AS59">
        <f>SAM_final!AS59/SAM_final!AS$114</f>
        <v>3.1236130338357353E-3</v>
      </c>
      <c r="AT59">
        <f>SAM_final!AT59/SAM_final!AT$114</f>
        <v>3.6211101529290929E-3</v>
      </c>
      <c r="AU59">
        <f>SAM_final!AU59/SAM_final!AU$114</f>
        <v>9.6576762815072466E-5</v>
      </c>
      <c r="AV59">
        <f>SAM_final!AV59/SAM_final!AV$114</f>
        <v>4.2942733072090386E-5</v>
      </c>
      <c r="AW59">
        <f>SAM_final!AW59/SAM_final!AW$114</f>
        <v>4.80248525851932E-4</v>
      </c>
      <c r="AX59">
        <f>SAM_final!AX59/SAM_final!AX$114</f>
        <v>1.6476767836738435E-3</v>
      </c>
      <c r="AY59">
        <f>SAM_final!AY59/SAM_final!AY$114</f>
        <v>2.0389101958755962E-3</v>
      </c>
      <c r="AZ59">
        <f>SAM_final!AZ59/SAM_final!AZ$114</f>
        <v>2.0288072964503526E-3</v>
      </c>
      <c r="BA59">
        <f>SAM_final!BA59/SAM_final!BA$114</f>
        <v>8.4704898107984539E-4</v>
      </c>
      <c r="BB59">
        <f>SAM_final!BB59/SAM_final!BB$114</f>
        <v>1.2128438259438093E-3</v>
      </c>
      <c r="BC59">
        <f>SAM_final!BC59/SAM_final!BC$114</f>
        <v>6.2582426381455796E-3</v>
      </c>
      <c r="BD59">
        <f>SAM_final!BD59/SAM_final!BD$114</f>
        <v>4.909642377589256E-4</v>
      </c>
      <c r="BE59">
        <f>SAM_final!BE59/SAM_final!BE$114</f>
        <v>1.009185188988692E-3</v>
      </c>
      <c r="BF59">
        <f>SAM_final!BF59/SAM_final!BF$114</f>
        <v>8.7395184956456026E-3</v>
      </c>
      <c r="BG59">
        <f>SAM_final!BG59/SAM_final!BG$114</f>
        <v>1.1767187482148557E-2</v>
      </c>
      <c r="BH59">
        <f>SAM_final!BH59/SAM_final!BH$114</f>
        <v>5.4879401819139754E-3</v>
      </c>
      <c r="BI59">
        <f>SAM_final!BI59/SAM_final!BI$114</f>
        <v>6.7836317809511867E-2</v>
      </c>
      <c r="BJ59">
        <f>SAM_final!BJ59/SAM_final!BJ$114</f>
        <v>1.0712813772479915E-2</v>
      </c>
      <c r="BK59">
        <f>SAM_final!BK59/SAM_final!BK$114</f>
        <v>1.5385831246614905E-2</v>
      </c>
      <c r="BL59">
        <f>SAM_final!BL59/SAM_final!BL$114</f>
        <v>1.6457948830779234E-3</v>
      </c>
      <c r="BM59">
        <f>SAM_final!BM59/SAM_final!BM$114</f>
        <v>1.4106999709684445E-2</v>
      </c>
      <c r="BN59">
        <f>SAM_final!BN59/SAM_final!BN$114</f>
        <v>4.7509807079495206E-4</v>
      </c>
      <c r="BO59">
        <f>SAM_final!BO59/SAM_final!BO$114</f>
        <v>2.4928540918677474E-3</v>
      </c>
      <c r="BP59">
        <f>SAM_final!BP59/SAM_final!BP$114</f>
        <v>3.0366851713788475E-4</v>
      </c>
      <c r="BQ59">
        <f>SAM_final!BQ59/SAM_final!BQ$114</f>
        <v>5.4801542324897038E-3</v>
      </c>
      <c r="BR59">
        <f>SAM_final!BR59/SAM_final!BR$114</f>
        <v>1.3337721236489053E-3</v>
      </c>
      <c r="BS59">
        <f>SAM_final!BS59/SAM_final!BS$114</f>
        <v>2.7328969447236059E-2</v>
      </c>
      <c r="BT59">
        <f>SAM_final!BT59/SAM_final!BT$114</f>
        <v>1.1977271037180295E-2</v>
      </c>
      <c r="BU59">
        <f>SAM_final!BU59/SAM_final!BU$114</f>
        <v>3.6772399258278763E-3</v>
      </c>
      <c r="BV59">
        <f>SAM_final!BV59/SAM_final!BV$114</f>
        <v>1.4363745871586956E-3</v>
      </c>
      <c r="BW59">
        <f>SAM_final!BW59/SAM_final!BW$114</f>
        <v>2.9657100481120732E-3</v>
      </c>
      <c r="BX59">
        <f>SAM_final!BX59/SAM_final!BX$114</f>
        <v>7.961837212848861E-4</v>
      </c>
      <c r="BY59">
        <f>SAM_final!BY59/SAM_final!BY$114</f>
        <v>2.0312408851635663E-3</v>
      </c>
      <c r="BZ59">
        <f>SAM_final!BZ59/SAM_final!BZ$114</f>
        <v>3.5608183079089369E-3</v>
      </c>
      <c r="CA59">
        <f>SAM_final!CA59/SAM_final!CA$114</f>
        <v>1.969514808397604E-3</v>
      </c>
      <c r="CB59">
        <f>SAM_final!CB59/SAM_final!CB$114</f>
        <v>5.5629802927078809E-3</v>
      </c>
      <c r="CC59">
        <f>SAM_final!CC59/SAM_final!CC$114</f>
        <v>3.5093122317644185E-3</v>
      </c>
      <c r="CD59">
        <f>SAM_final!CD59/SAM_final!CD$114</f>
        <v>9.3137898237440533E-3</v>
      </c>
      <c r="CE59">
        <f>SAM_final!CE59/SAM_final!CE$114</f>
        <v>2.4997003749487713E-3</v>
      </c>
      <c r="CF59">
        <f>SAM_final!CF59/SAM_final!CF$114</f>
        <v>6.029445955294757E-3</v>
      </c>
      <c r="CG59">
        <f>SAM_final!CG59/SAM_final!CG$114</f>
        <v>2.1853508689737431E-2</v>
      </c>
      <c r="CH59">
        <f>SAM_final!CH59/SAM_final!CH$114</f>
        <v>0</v>
      </c>
      <c r="CI59">
        <f>SAM_final!CI59/SAM_final!CI$114</f>
        <v>8.4675662615029002E-3</v>
      </c>
      <c r="CJ59">
        <f>SAM_final!CJ59/SAM_final!CJ$114</f>
        <v>0</v>
      </c>
      <c r="CK59">
        <f>SAM_final!CK59/SAM_final!CK$114</f>
        <v>0</v>
      </c>
      <c r="CL59">
        <f>SAM_final!CL59/SAM_final!CL$114</f>
        <v>0</v>
      </c>
      <c r="CM59">
        <f>SAM_final!CO59/SAM_final!CO$114</f>
        <v>4.6460853497340372E-3</v>
      </c>
      <c r="CN59">
        <f>SAM_final!CP59/SAM_final!CP$114</f>
        <v>4.5685738564530476E-3</v>
      </c>
      <c r="CO59">
        <f>SAM_final!CQ59/SAM_final!CQ$114</f>
        <v>5.9043193898862317E-3</v>
      </c>
      <c r="CP59">
        <f>SAM_final!CR59/SAM_final!CR$114</f>
        <v>6.6587492486153144E-3</v>
      </c>
      <c r="CQ59">
        <f>SAM_final!CS59/SAM_final!CS$114</f>
        <v>5.1981005095696935E-3</v>
      </c>
      <c r="CR59">
        <f>SAM_final!CT59/SAM_final!CT$114</f>
        <v>5.1272024113664392E-3</v>
      </c>
      <c r="CS59">
        <f>SAM_final!CU59/SAM_final!CU$114</f>
        <v>5.4790023849519776E-3</v>
      </c>
      <c r="CT59">
        <f>SAM_final!CV59/SAM_final!CV$114</f>
        <v>5.5111513089088028E-3</v>
      </c>
      <c r="CU59">
        <f>SAM_final!CW59/SAM_final!CW$114</f>
        <v>3.0468971319073963E-3</v>
      </c>
    </row>
    <row r="60" spans="1:99">
      <c r="A60" t="s">
        <v>59</v>
      </c>
      <c r="B60">
        <f>SAM_final!B60/SAM_final!B$114</f>
        <v>3.7773754067037084E-4</v>
      </c>
      <c r="C60">
        <f>SAM_final!C60/SAM_final!C$114</f>
        <v>0</v>
      </c>
      <c r="D60">
        <f>SAM_final!D60/SAM_final!D$114</f>
        <v>1.0926267017530411E-3</v>
      </c>
      <c r="E60">
        <f>SAM_final!E60/SAM_final!E$114</f>
        <v>6.9652674943212014E-4</v>
      </c>
      <c r="F60">
        <f>SAM_final!F60/SAM_final!F$114</f>
        <v>1.1720578559618171E-3</v>
      </c>
      <c r="G60">
        <f>SAM_final!G60/SAM_final!G$114</f>
        <v>1.4999784890601718E-5</v>
      </c>
      <c r="H60">
        <f>SAM_final!H60/SAM_final!H$114</f>
        <v>6.8375561711917846E-5</v>
      </c>
      <c r="I60">
        <f>SAM_final!I60/SAM_final!I$114</f>
        <v>1.3127885032941776E-5</v>
      </c>
      <c r="J60">
        <f>SAM_final!J60/SAM_final!J$114</f>
        <v>1.8948485254924159E-2</v>
      </c>
      <c r="K60">
        <f>SAM_final!K60/SAM_final!K$114</f>
        <v>1.6959080451245129E-3</v>
      </c>
      <c r="L60">
        <f>SAM_final!L60/SAM_final!L$114</f>
        <v>1.7455388924468452E-3</v>
      </c>
      <c r="M60">
        <f>SAM_final!M60/SAM_final!M$114</f>
        <v>4.7152778377808346E-3</v>
      </c>
      <c r="N60">
        <f>SAM_final!N60/SAM_final!N$114</f>
        <v>3.4085721259780369E-3</v>
      </c>
      <c r="O60">
        <f>SAM_final!O60/SAM_final!O$114</f>
        <v>2.6531732278449404E-3</v>
      </c>
      <c r="P60">
        <f>SAM_final!P60/SAM_final!P$114</f>
        <v>3.0304392996871633E-3</v>
      </c>
      <c r="Q60">
        <f>SAM_final!Q60/SAM_final!Q$114</f>
        <v>2.7342598477913464E-3</v>
      </c>
      <c r="R60">
        <f>SAM_final!R60/SAM_final!R$114</f>
        <v>1.8312321163421381E-3</v>
      </c>
      <c r="S60">
        <f>SAM_final!S60/SAM_final!S$114</f>
        <v>1.4868743974758483E-3</v>
      </c>
      <c r="T60">
        <f>SAM_final!T60/SAM_final!T$114</f>
        <v>1.2157106989458982E-3</v>
      </c>
      <c r="U60">
        <f>SAM_final!U60/SAM_final!U$114</f>
        <v>2.961914078918972E-3</v>
      </c>
      <c r="V60">
        <f>SAM_final!V60/SAM_final!V$114</f>
        <v>2.5584653442218583E-3</v>
      </c>
      <c r="W60">
        <f>SAM_final!W60/SAM_final!W$114</f>
        <v>4.1550359124309221E-3</v>
      </c>
      <c r="X60">
        <f>SAM_final!X60/SAM_final!X$114</f>
        <v>1.0180708398045144E-3</v>
      </c>
      <c r="Y60">
        <f>SAM_final!Y60/SAM_final!Y$114</f>
        <v>1.5427165418227576E-3</v>
      </c>
      <c r="Z60">
        <f>SAM_final!Z60/SAM_final!Z$114</f>
        <v>2.9577340828957042E-3</v>
      </c>
      <c r="AA60">
        <f>SAM_final!AA60/SAM_final!AA$114</f>
        <v>3.5764791645257438E-3</v>
      </c>
      <c r="AB60">
        <f>SAM_final!AB60/SAM_final!AB$114</f>
        <v>1.9600212288065082E-3</v>
      </c>
      <c r="AC60">
        <f>SAM_final!AC60/SAM_final!AC$114</f>
        <v>6.3026659979952167E-3</v>
      </c>
      <c r="AD60">
        <f>SAM_final!AD60/SAM_final!AD$114</f>
        <v>1.3037349069050404E-2</v>
      </c>
      <c r="AE60">
        <f>SAM_final!AE60/SAM_final!AE$114</f>
        <v>2.9452599623408259E-3</v>
      </c>
      <c r="AF60">
        <f>SAM_final!AF60/SAM_final!AF$114</f>
        <v>2.370836162545604E-3</v>
      </c>
      <c r="AG60">
        <f>SAM_final!AG60/SAM_final!AG$114</f>
        <v>2.1165379791606453E-3</v>
      </c>
      <c r="AH60">
        <f>SAM_final!AH60/SAM_final!AH$114</f>
        <v>5.6626090375772502E-3</v>
      </c>
      <c r="AI60">
        <f>SAM_final!AI60/SAM_final!AI$114</f>
        <v>4.5461283023870069E-3</v>
      </c>
      <c r="AJ60">
        <f>SAM_final!AJ60/SAM_final!AJ$114</f>
        <v>9.457941973016611E-3</v>
      </c>
      <c r="AK60">
        <f>SAM_final!AK60/SAM_final!AK$114</f>
        <v>8.6772637667310946E-3</v>
      </c>
      <c r="AL60">
        <f>SAM_final!AL60/SAM_final!AL$114</f>
        <v>1.230006298047939E-3</v>
      </c>
      <c r="AM60">
        <f>SAM_final!AM60/SAM_final!AM$114</f>
        <v>2.1621801560130671E-3</v>
      </c>
      <c r="AN60">
        <f>SAM_final!AN60/SAM_final!AN$114</f>
        <v>4.7383655159218153E-3</v>
      </c>
      <c r="AO60">
        <f>SAM_final!AO60/SAM_final!AO$114</f>
        <v>4.4960054914392712E-3</v>
      </c>
      <c r="AP60">
        <f>SAM_final!AP60/SAM_final!AP$114</f>
        <v>4.8164324627688933E-3</v>
      </c>
      <c r="AQ60">
        <f>SAM_final!AQ60/SAM_final!AQ$114</f>
        <v>5.8861834269043995E-3</v>
      </c>
      <c r="AR60">
        <f>SAM_final!AR60/SAM_final!AR$114</f>
        <v>7.446247672764709E-3</v>
      </c>
      <c r="AS60">
        <f>SAM_final!AS60/SAM_final!AS$114</f>
        <v>6.0248309772812534E-3</v>
      </c>
      <c r="AT60">
        <f>SAM_final!AT60/SAM_final!AT$114</f>
        <v>1.5731450879571411E-3</v>
      </c>
      <c r="AU60">
        <f>SAM_final!AU60/SAM_final!AU$114</f>
        <v>6.2822560913815724E-3</v>
      </c>
      <c r="AV60">
        <f>SAM_final!AV60/SAM_final!AV$114</f>
        <v>3.8326255072346476E-3</v>
      </c>
      <c r="AW60">
        <f>SAM_final!AW60/SAM_final!AW$114</f>
        <v>1.4974417738149119E-3</v>
      </c>
      <c r="AX60">
        <f>SAM_final!AX60/SAM_final!AX$114</f>
        <v>2.6234817663707464E-3</v>
      </c>
      <c r="AY60">
        <f>SAM_final!AY60/SAM_final!AY$114</f>
        <v>5.5050418042261202E-3</v>
      </c>
      <c r="AZ60">
        <f>SAM_final!AZ60/SAM_final!AZ$114</f>
        <v>1.2368379402032611E-3</v>
      </c>
      <c r="BA60">
        <f>SAM_final!BA60/SAM_final!BA$114</f>
        <v>1.7225115121744129E-4</v>
      </c>
      <c r="BB60">
        <f>SAM_final!BB60/SAM_final!BB$114</f>
        <v>1.6216328338692289E-3</v>
      </c>
      <c r="BC60">
        <f>SAM_final!BC60/SAM_final!BC$114</f>
        <v>9.7082279587633793E-3</v>
      </c>
      <c r="BD60">
        <f>SAM_final!BD60/SAM_final!BD$114</f>
        <v>4.3348856843884558E-3</v>
      </c>
      <c r="BE60">
        <f>SAM_final!BE60/SAM_final!BE$114</f>
        <v>3.3042465402368529E-3</v>
      </c>
      <c r="BF60">
        <f>SAM_final!BF60/SAM_final!BF$114</f>
        <v>1.0859947785000233E-2</v>
      </c>
      <c r="BG60">
        <f>SAM_final!BG60/SAM_final!BG$114</f>
        <v>1.1532290804243363E-2</v>
      </c>
      <c r="BH60">
        <f>SAM_final!BH60/SAM_final!BH$114</f>
        <v>5.3958512528634907E-2</v>
      </c>
      <c r="BI60">
        <f>SAM_final!BI60/SAM_final!BI$114</f>
        <v>1.4450545513706311E-2</v>
      </c>
      <c r="BJ60">
        <f>SAM_final!BJ60/SAM_final!BJ$114</f>
        <v>1.5110470953694161E-2</v>
      </c>
      <c r="BK60">
        <f>SAM_final!BK60/SAM_final!BK$114</f>
        <v>5.9394860810968331E-3</v>
      </c>
      <c r="BL60">
        <f>SAM_final!BL60/SAM_final!BL$114</f>
        <v>7.5866732883452309E-3</v>
      </c>
      <c r="BM60">
        <f>SAM_final!BM60/SAM_final!BM$114</f>
        <v>8.2979991157452887E-3</v>
      </c>
      <c r="BN60">
        <f>SAM_final!BN60/SAM_final!BN$114</f>
        <v>2.5748150529059186E-3</v>
      </c>
      <c r="BO60">
        <f>SAM_final!BO60/SAM_final!BO$114</f>
        <v>5.3393424336324481E-3</v>
      </c>
      <c r="BP60">
        <f>SAM_final!BP60/SAM_final!BP$114</f>
        <v>7.6936183722329703E-3</v>
      </c>
      <c r="BQ60">
        <f>SAM_final!BQ60/SAM_final!BQ$114</f>
        <v>1.6104553131792827E-2</v>
      </c>
      <c r="BR60">
        <f>SAM_final!BR60/SAM_final!BR$114</f>
        <v>1.1411360916229506E-2</v>
      </c>
      <c r="BS60">
        <f>SAM_final!BS60/SAM_final!BS$114</f>
        <v>1.3730924583797065E-2</v>
      </c>
      <c r="BT60">
        <f>SAM_final!BT60/SAM_final!BT$114</f>
        <v>5.9588831205690156E-3</v>
      </c>
      <c r="BU60">
        <f>SAM_final!BU60/SAM_final!BU$114</f>
        <v>3.6214622017751261E-2</v>
      </c>
      <c r="BV60">
        <f>SAM_final!BV60/SAM_final!BV$114</f>
        <v>4.8294725841529999E-3</v>
      </c>
      <c r="BW60">
        <f>SAM_final!BW60/SAM_final!BW$114</f>
        <v>9.352451384733531E-3</v>
      </c>
      <c r="BX60">
        <f>SAM_final!BX60/SAM_final!BX$114</f>
        <v>6.1815612180643759E-3</v>
      </c>
      <c r="BY60">
        <f>SAM_final!BY60/SAM_final!BY$114</f>
        <v>5.9443690700999464E-3</v>
      </c>
      <c r="BZ60">
        <f>SAM_final!BZ60/SAM_final!BZ$114</f>
        <v>1.1644561607303809E-2</v>
      </c>
      <c r="CA60">
        <f>SAM_final!CA60/SAM_final!CA$114</f>
        <v>9.8134767325024474E-3</v>
      </c>
      <c r="CB60">
        <f>SAM_final!CB60/SAM_final!CB$114</f>
        <v>1.1800245465840615E-2</v>
      </c>
      <c r="CC60">
        <f>SAM_final!CC60/SAM_final!CC$114</f>
        <v>7.038250257451654E-3</v>
      </c>
      <c r="CD60">
        <f>SAM_final!CD60/SAM_final!CD$114</f>
        <v>7.3563067293652548E-3</v>
      </c>
      <c r="CE60">
        <f>SAM_final!CE60/SAM_final!CE$114</f>
        <v>4.4113274098664008E-3</v>
      </c>
      <c r="CF60">
        <f>SAM_final!CF60/SAM_final!CF$114</f>
        <v>4.5960352617247589E-2</v>
      </c>
      <c r="CG60">
        <f>SAM_final!CG60/SAM_final!CG$114</f>
        <v>1.2315563016720881E-2</v>
      </c>
      <c r="CH60">
        <f>SAM_final!CH60/SAM_final!CH$114</f>
        <v>0</v>
      </c>
      <c r="CI60">
        <f>SAM_final!CI60/SAM_final!CI$114</f>
        <v>1.1733484616808537E-2</v>
      </c>
      <c r="CJ60">
        <f>SAM_final!CJ60/SAM_final!CJ$114</f>
        <v>0</v>
      </c>
      <c r="CK60">
        <f>SAM_final!CK60/SAM_final!CK$114</f>
        <v>0</v>
      </c>
      <c r="CL60">
        <f>SAM_final!CL60/SAM_final!CL$114</f>
        <v>0</v>
      </c>
      <c r="CM60">
        <f>SAM_final!CO60/SAM_final!CO$114</f>
        <v>4.804587738610127E-3</v>
      </c>
      <c r="CN60">
        <f>SAM_final!CP60/SAM_final!CP$114</f>
        <v>4.9649693635457357E-3</v>
      </c>
      <c r="CO60">
        <f>SAM_final!CQ60/SAM_final!CQ$114</f>
        <v>5.1348175939720242E-3</v>
      </c>
      <c r="CP60">
        <f>SAM_final!CR60/SAM_final!CR$114</f>
        <v>5.4558996129881595E-3</v>
      </c>
      <c r="CQ60">
        <f>SAM_final!CS60/SAM_final!CS$114</f>
        <v>4.867261733477765E-3</v>
      </c>
      <c r="CR60">
        <f>SAM_final!CT60/SAM_final!CT$114</f>
        <v>4.2393339641922378E-3</v>
      </c>
      <c r="CS60">
        <f>SAM_final!CU60/SAM_final!CU$114</f>
        <v>4.3315208349123113E-3</v>
      </c>
      <c r="CT60">
        <f>SAM_final!CV60/SAM_final!CV$114</f>
        <v>4.7395912056687611E-3</v>
      </c>
      <c r="CU60">
        <f>SAM_final!CW60/SAM_final!CW$114</f>
        <v>3.026807351813007E-3</v>
      </c>
    </row>
    <row r="61" spans="1:99">
      <c r="A61" t="s">
        <v>60</v>
      </c>
      <c r="B61">
        <f>SAM_final!B61/SAM_final!B$114</f>
        <v>9.5556296339050352E-4</v>
      </c>
      <c r="C61">
        <f>SAM_final!C61/SAM_final!C$114</f>
        <v>0</v>
      </c>
      <c r="D61">
        <f>SAM_final!D61/SAM_final!D$114</f>
        <v>2.0542174152715378E-3</v>
      </c>
      <c r="E61">
        <f>SAM_final!E61/SAM_final!E$114</f>
        <v>1.0591809053656191E-3</v>
      </c>
      <c r="F61">
        <f>SAM_final!F61/SAM_final!F$114</f>
        <v>9.4505353917022838E-4</v>
      </c>
      <c r="G61">
        <f>SAM_final!G61/SAM_final!G$114</f>
        <v>5.0745900840634391E-5</v>
      </c>
      <c r="H61">
        <f>SAM_final!H61/SAM_final!H$114</f>
        <v>2.7529803711874177E-5</v>
      </c>
      <c r="I61">
        <f>SAM_final!I61/SAM_final!I$114</f>
        <v>4.2561732770425113E-6</v>
      </c>
      <c r="J61">
        <f>SAM_final!J61/SAM_final!J$114</f>
        <v>2.4147436446417662E-3</v>
      </c>
      <c r="K61">
        <f>SAM_final!K61/SAM_final!K$114</f>
        <v>2.9033706539638073E-3</v>
      </c>
      <c r="L61">
        <f>SAM_final!L61/SAM_final!L$114</f>
        <v>4.1160307954195095E-3</v>
      </c>
      <c r="M61">
        <f>SAM_final!M61/SAM_final!M$114</f>
        <v>8.2313085353854251E-4</v>
      </c>
      <c r="N61">
        <f>SAM_final!N61/SAM_final!N$114</f>
        <v>2.310658321779509E-3</v>
      </c>
      <c r="O61">
        <f>SAM_final!O61/SAM_final!O$114</f>
        <v>7.7283957226182082E-4</v>
      </c>
      <c r="P61">
        <f>SAM_final!P61/SAM_final!P$114</f>
        <v>1.123581024280354E-3</v>
      </c>
      <c r="Q61">
        <f>SAM_final!Q61/SAM_final!Q$114</f>
        <v>8.9955924737263808E-4</v>
      </c>
      <c r="R61">
        <f>SAM_final!R61/SAM_final!R$114</f>
        <v>6.2096695893411422E-4</v>
      </c>
      <c r="S61">
        <f>SAM_final!S61/SAM_final!S$114</f>
        <v>6.9663677248525844E-3</v>
      </c>
      <c r="T61">
        <f>SAM_final!T61/SAM_final!T$114</f>
        <v>3.5147181842774156E-2</v>
      </c>
      <c r="U61">
        <f>SAM_final!U61/SAM_final!U$114</f>
        <v>9.7449000043096532E-4</v>
      </c>
      <c r="V61">
        <f>SAM_final!V61/SAM_final!V$114</f>
        <v>1.1366282782767901E-3</v>
      </c>
      <c r="W61">
        <f>SAM_final!W61/SAM_final!W$114</f>
        <v>1.4675948161354943E-3</v>
      </c>
      <c r="X61">
        <f>SAM_final!X61/SAM_final!X$114</f>
        <v>3.3779039976926048E-4</v>
      </c>
      <c r="Y61">
        <f>SAM_final!Y61/SAM_final!Y$114</f>
        <v>5.1650243017860537E-4</v>
      </c>
      <c r="Z61">
        <f>SAM_final!Z61/SAM_final!Z$114</f>
        <v>9.2452765760609574E-4</v>
      </c>
      <c r="AA61">
        <f>SAM_final!AA61/SAM_final!AA$114</f>
        <v>1.6543129473431391E-3</v>
      </c>
      <c r="AB61">
        <f>SAM_final!AB61/SAM_final!AB$114</f>
        <v>8.9402657808599977E-4</v>
      </c>
      <c r="AC61">
        <f>SAM_final!AC61/SAM_final!AC$114</f>
        <v>8.8084358509163321E-4</v>
      </c>
      <c r="AD61">
        <f>SAM_final!AD61/SAM_final!AD$114</f>
        <v>6.281197625474668E-4</v>
      </c>
      <c r="AE61">
        <f>SAM_final!AE61/SAM_final!AE$114</f>
        <v>3.6417503387989791E-4</v>
      </c>
      <c r="AF61">
        <f>SAM_final!AF61/SAM_final!AF$114</f>
        <v>7.8596243748089685E-4</v>
      </c>
      <c r="AG61">
        <f>SAM_final!AG61/SAM_final!AG$114</f>
        <v>5.6061826269150216E-4</v>
      </c>
      <c r="AH61">
        <f>SAM_final!AH61/SAM_final!AH$114</f>
        <v>1.4149049412710919E-3</v>
      </c>
      <c r="AI61">
        <f>SAM_final!AI61/SAM_final!AI$114</f>
        <v>8.1148095236478572E-4</v>
      </c>
      <c r="AJ61">
        <f>SAM_final!AJ61/SAM_final!AJ$114</f>
        <v>5.8740555014169284E-3</v>
      </c>
      <c r="AK61">
        <f>SAM_final!AK61/SAM_final!AK$114</f>
        <v>1.3014839895833803E-3</v>
      </c>
      <c r="AL61">
        <f>SAM_final!AL61/SAM_final!AL$114</f>
        <v>3.9864422245937013E-4</v>
      </c>
      <c r="AM61">
        <f>SAM_final!AM61/SAM_final!AM$114</f>
        <v>6.2471665884563797E-4</v>
      </c>
      <c r="AN61">
        <f>SAM_final!AN61/SAM_final!AN$114</f>
        <v>1.6945843160934115E-3</v>
      </c>
      <c r="AO61">
        <f>SAM_final!AO61/SAM_final!AO$114</f>
        <v>1.9076162573994416E-3</v>
      </c>
      <c r="AP61">
        <f>SAM_final!AP61/SAM_final!AP$114</f>
        <v>3.6988330134856019E-3</v>
      </c>
      <c r="AQ61">
        <f>SAM_final!AQ61/SAM_final!AQ$114</f>
        <v>2.7922484349690081E-3</v>
      </c>
      <c r="AR61">
        <f>SAM_final!AR61/SAM_final!AR$114</f>
        <v>2.7176570431356926E-3</v>
      </c>
      <c r="AS61">
        <f>SAM_final!AS61/SAM_final!AS$114</f>
        <v>2.1574353759616842E-3</v>
      </c>
      <c r="AT61">
        <f>SAM_final!AT61/SAM_final!AT$114</f>
        <v>7.3233117293531394E-3</v>
      </c>
      <c r="AU61">
        <f>SAM_final!AU61/SAM_final!AU$114</f>
        <v>5.0977662274500991E-2</v>
      </c>
      <c r="AV61">
        <f>SAM_final!AV61/SAM_final!AV$114</f>
        <v>1.6667802101561179E-2</v>
      </c>
      <c r="AW61">
        <f>SAM_final!AW61/SAM_final!AW$114</f>
        <v>3.2999964599617765E-3</v>
      </c>
      <c r="AX61">
        <f>SAM_final!AX61/SAM_final!AX$114</f>
        <v>1.4384765218318121E-2</v>
      </c>
      <c r="AY61">
        <f>SAM_final!AY61/SAM_final!AY$114</f>
        <v>1.5708737571388373E-3</v>
      </c>
      <c r="AZ61">
        <f>SAM_final!AZ61/SAM_final!AZ$114</f>
        <v>1.5313934465807184E-3</v>
      </c>
      <c r="BA61">
        <f>SAM_final!BA61/SAM_final!BA$114</f>
        <v>2.043920825555348E-4</v>
      </c>
      <c r="BB61">
        <f>SAM_final!BB61/SAM_final!BB$114</f>
        <v>3.7245798056562271E-3</v>
      </c>
      <c r="BC61">
        <f>SAM_final!BC61/SAM_final!BC$114</f>
        <v>1.6361083569624502E-4</v>
      </c>
      <c r="BD61">
        <f>SAM_final!BD61/SAM_final!BD$114</f>
        <v>9.1092551248762757E-4</v>
      </c>
      <c r="BE61">
        <f>SAM_final!BE61/SAM_final!BE$114</f>
        <v>1.1743696431985031E-3</v>
      </c>
      <c r="BF61">
        <f>SAM_final!BF61/SAM_final!BF$114</f>
        <v>1.5571497391818024E-3</v>
      </c>
      <c r="BG61">
        <f>SAM_final!BG61/SAM_final!BG$114</f>
        <v>6.4337495810030346E-4</v>
      </c>
      <c r="BH61">
        <f>SAM_final!BH61/SAM_final!BH$114</f>
        <v>1.550412547572404E-3</v>
      </c>
      <c r="BI61">
        <f>SAM_final!BI61/SAM_final!BI$114</f>
        <v>1.8758016821110206E-2</v>
      </c>
      <c r="BJ61">
        <f>SAM_final!BJ61/SAM_final!BJ$114</f>
        <v>1.8714522544961934E-2</v>
      </c>
      <c r="BK61">
        <f>SAM_final!BK61/SAM_final!BK$114</f>
        <v>1.3264697893746459E-2</v>
      </c>
      <c r="BL61">
        <f>SAM_final!BL61/SAM_final!BL$114</f>
        <v>3.4842296239634939E-4</v>
      </c>
      <c r="BM61">
        <f>SAM_final!BM61/SAM_final!BM$114</f>
        <v>1.3351539739496323E-3</v>
      </c>
      <c r="BN61">
        <f>SAM_final!BN61/SAM_final!BN$114</f>
        <v>1.6388675014187035E-2</v>
      </c>
      <c r="BO61">
        <f>SAM_final!BO61/SAM_final!BO$114</f>
        <v>9.8247387973223674E-3</v>
      </c>
      <c r="BP61">
        <f>SAM_final!BP61/SAM_final!BP$114</f>
        <v>2.014182121909918E-2</v>
      </c>
      <c r="BQ61">
        <f>SAM_final!BQ61/SAM_final!BQ$114</f>
        <v>1.0159249986991217E-3</v>
      </c>
      <c r="BR61">
        <f>SAM_final!BR61/SAM_final!BR$114</f>
        <v>8.6292678150663386E-3</v>
      </c>
      <c r="BS61">
        <f>SAM_final!BS61/SAM_final!BS$114</f>
        <v>1.7955175527481918E-3</v>
      </c>
      <c r="BT61">
        <f>SAM_final!BT61/SAM_final!BT$114</f>
        <v>2.3079891157275923E-3</v>
      </c>
      <c r="BU61">
        <f>SAM_final!BU61/SAM_final!BU$114</f>
        <v>1.086566527690423E-3</v>
      </c>
      <c r="BV61">
        <f>SAM_final!BV61/SAM_final!BV$114</f>
        <v>1.0138641513250007E-3</v>
      </c>
      <c r="BW61">
        <f>SAM_final!BW61/SAM_final!BW$114</f>
        <v>1.2118777418305359E-3</v>
      </c>
      <c r="BX61">
        <f>SAM_final!BX61/SAM_final!BX$114</f>
        <v>8.7647132042865104E-4</v>
      </c>
      <c r="BY61">
        <f>SAM_final!BY61/SAM_final!BY$114</f>
        <v>8.5124233538164909E-4</v>
      </c>
      <c r="BZ61">
        <f>SAM_final!BZ61/SAM_final!BZ$114</f>
        <v>1.0695076519050618E-3</v>
      </c>
      <c r="CA61">
        <f>SAM_final!CA61/SAM_final!CA$114</f>
        <v>1.3928773737610358E-3</v>
      </c>
      <c r="CB61">
        <f>SAM_final!CB61/SAM_final!CB$114</f>
        <v>4.950594113837475E-3</v>
      </c>
      <c r="CC61">
        <f>SAM_final!CC61/SAM_final!CC$114</f>
        <v>2.2041580722530229E-3</v>
      </c>
      <c r="CD61">
        <f>SAM_final!CD61/SAM_final!CD$114</f>
        <v>2.9588717534150132E-3</v>
      </c>
      <c r="CE61">
        <f>SAM_final!CE61/SAM_final!CE$114</f>
        <v>9.5346232120842431E-4</v>
      </c>
      <c r="CF61">
        <f>SAM_final!CF61/SAM_final!CF$114</f>
        <v>2.1496870877755207E-3</v>
      </c>
      <c r="CG61">
        <f>SAM_final!CG61/SAM_final!CG$114</f>
        <v>1.7815304974951152E-2</v>
      </c>
      <c r="CH61">
        <f>SAM_final!CH61/SAM_final!CH$114</f>
        <v>0</v>
      </c>
      <c r="CI61">
        <f>SAM_final!CI61/SAM_final!CI$114</f>
        <v>4.8628967574480863E-3</v>
      </c>
      <c r="CJ61">
        <f>SAM_final!CJ61/SAM_final!CJ$114</f>
        <v>0</v>
      </c>
      <c r="CK61">
        <f>SAM_final!CK61/SAM_final!CK$114</f>
        <v>0</v>
      </c>
      <c r="CL61">
        <f>SAM_final!CL61/SAM_final!CL$114</f>
        <v>0</v>
      </c>
      <c r="CM61">
        <f>SAM_final!CO61/SAM_final!CO$114</f>
        <v>3.3188283130220395E-3</v>
      </c>
      <c r="CN61">
        <f>SAM_final!CP61/SAM_final!CP$114</f>
        <v>3.550565155391192E-3</v>
      </c>
      <c r="CO61">
        <f>SAM_final!CQ61/SAM_final!CQ$114</f>
        <v>2.0506943090208584E-3</v>
      </c>
      <c r="CP61">
        <f>SAM_final!CR61/SAM_final!CR$114</f>
        <v>2.9453960806833071E-3</v>
      </c>
      <c r="CQ61">
        <f>SAM_final!CS61/SAM_final!CS$114</f>
        <v>3.5598833131943179E-3</v>
      </c>
      <c r="CR61">
        <f>SAM_final!CT61/SAM_final!CT$114</f>
        <v>2.5752062890036188E-3</v>
      </c>
      <c r="CS61">
        <f>SAM_final!CU61/SAM_final!CU$114</f>
        <v>2.5118333791838065E-3</v>
      </c>
      <c r="CT61">
        <f>SAM_final!CV61/SAM_final!CV$114</f>
        <v>1.6429451873732482E-3</v>
      </c>
      <c r="CU61">
        <f>SAM_final!CW61/SAM_final!CW$114</f>
        <v>1.3067305218344577E-3</v>
      </c>
    </row>
    <row r="62" spans="1:99">
      <c r="A62" t="s">
        <v>61</v>
      </c>
      <c r="B62">
        <f>SAM_final!B62/SAM_final!B$114</f>
        <v>3.2626978147281844E-4</v>
      </c>
      <c r="C62">
        <f>SAM_final!C62/SAM_final!C$114</f>
        <v>0</v>
      </c>
      <c r="D62">
        <f>SAM_final!D62/SAM_final!D$114</f>
        <v>3.9009389055991639E-4</v>
      </c>
      <c r="E62">
        <f>SAM_final!E62/SAM_final!E$114</f>
        <v>2.9865355552831618E-4</v>
      </c>
      <c r="F62">
        <f>SAM_final!F62/SAM_final!F$114</f>
        <v>7.2860304671382679E-4</v>
      </c>
      <c r="G62">
        <f>SAM_final!G62/SAM_final!G$114</f>
        <v>7.6033207609291247E-7</v>
      </c>
      <c r="H62">
        <f>SAM_final!H62/SAM_final!H$114</f>
        <v>6.2878534216933131E-5</v>
      </c>
      <c r="I62">
        <f>SAM_final!I62/SAM_final!I$114</f>
        <v>2.4387130771560899E-6</v>
      </c>
      <c r="J62">
        <f>SAM_final!J62/SAM_final!J$114</f>
        <v>2.844846643317754E-4</v>
      </c>
      <c r="K62">
        <f>SAM_final!K62/SAM_final!K$114</f>
        <v>5.7230395788980017E-3</v>
      </c>
      <c r="L62">
        <f>SAM_final!L62/SAM_final!L$114</f>
        <v>5.2769775164713394E-2</v>
      </c>
      <c r="M62">
        <f>SAM_final!M62/SAM_final!M$114</f>
        <v>9.0755572229905932E-4</v>
      </c>
      <c r="N62">
        <f>SAM_final!N62/SAM_final!N$114</f>
        <v>8.0601007275996658E-4</v>
      </c>
      <c r="O62">
        <f>SAM_final!O62/SAM_final!O$114</f>
        <v>1.8218366520471671E-4</v>
      </c>
      <c r="P62">
        <f>SAM_final!P62/SAM_final!P$114</f>
        <v>2.238933117852447E-4</v>
      </c>
      <c r="Q62">
        <f>SAM_final!Q62/SAM_final!Q$114</f>
        <v>1.5978073225806142E-4</v>
      </c>
      <c r="R62">
        <f>SAM_final!R62/SAM_final!R$114</f>
        <v>1.4067816606473459E-4</v>
      </c>
      <c r="S62">
        <f>SAM_final!S62/SAM_final!S$114</f>
        <v>4.8616032575389133E-5</v>
      </c>
      <c r="T62">
        <f>SAM_final!T62/SAM_final!T$114</f>
        <v>7.4847959176591137E-5</v>
      </c>
      <c r="U62">
        <f>SAM_final!U62/SAM_final!U$114</f>
        <v>2.9734017275186847E-4</v>
      </c>
      <c r="V62">
        <f>SAM_final!V62/SAM_final!V$114</f>
        <v>1.7446078633591401E-4</v>
      </c>
      <c r="W62">
        <f>SAM_final!W62/SAM_final!W$114</f>
        <v>4.2228652004151551E-4</v>
      </c>
      <c r="X62">
        <f>SAM_final!X62/SAM_final!X$114</f>
        <v>5.5221866894770539E-5</v>
      </c>
      <c r="Y62">
        <f>SAM_final!Y62/SAM_final!Y$114</f>
        <v>7.0128688477961873E-5</v>
      </c>
      <c r="Z62">
        <f>SAM_final!Z62/SAM_final!Z$114</f>
        <v>3.7380562506704598E-4</v>
      </c>
      <c r="AA62">
        <f>SAM_final!AA62/SAM_final!AA$114</f>
        <v>6.0274441769332025E-4</v>
      </c>
      <c r="AB62">
        <f>SAM_final!AB62/SAM_final!AB$114</f>
        <v>6.9997333369410889E-3</v>
      </c>
      <c r="AC62">
        <f>SAM_final!AC62/SAM_final!AC$114</f>
        <v>5.9040491796968258E-3</v>
      </c>
      <c r="AD62">
        <f>SAM_final!AD62/SAM_final!AD$114</f>
        <v>4.7256054803417134E-3</v>
      </c>
      <c r="AE62">
        <f>SAM_final!AE62/SAM_final!AE$114</f>
        <v>5.579194582042426E-4</v>
      </c>
      <c r="AF62">
        <f>SAM_final!AF62/SAM_final!AF$114</f>
        <v>3.8888200200577227E-3</v>
      </c>
      <c r="AG62">
        <f>SAM_final!AG62/SAM_final!AG$114</f>
        <v>1.5294376868353941E-3</v>
      </c>
      <c r="AH62">
        <f>SAM_final!AH62/SAM_final!AH$114</f>
        <v>8.8867565495956476E-3</v>
      </c>
      <c r="AI62">
        <f>SAM_final!AI62/SAM_final!AI$114</f>
        <v>5.7721261372098518E-3</v>
      </c>
      <c r="AJ62">
        <f>SAM_final!AJ62/SAM_final!AJ$114</f>
        <v>2.0218639065140128E-3</v>
      </c>
      <c r="AK62">
        <f>SAM_final!AK62/SAM_final!AK$114</f>
        <v>3.0428501532454069E-4</v>
      </c>
      <c r="AL62">
        <f>SAM_final!AL62/SAM_final!AL$114</f>
        <v>1.0165356507672976E-4</v>
      </c>
      <c r="AM62">
        <f>SAM_final!AM62/SAM_final!AM$114</f>
        <v>1.5259365071202435E-4</v>
      </c>
      <c r="AN62">
        <f>SAM_final!AN62/SAM_final!AN$114</f>
        <v>4.8641496008501936E-4</v>
      </c>
      <c r="AO62">
        <f>SAM_final!AO62/SAM_final!AO$114</f>
        <v>5.0538686137442668E-4</v>
      </c>
      <c r="AP62">
        <f>SAM_final!AP62/SAM_final!AP$114</f>
        <v>1.1892307843999513E-3</v>
      </c>
      <c r="AQ62">
        <f>SAM_final!AQ62/SAM_final!AQ$114</f>
        <v>7.9488789310254557E-4</v>
      </c>
      <c r="AR62">
        <f>SAM_final!AR62/SAM_final!AR$114</f>
        <v>7.0011869041519648E-4</v>
      </c>
      <c r="AS62">
        <f>SAM_final!AS62/SAM_final!AS$114</f>
        <v>5.3308859655170498E-4</v>
      </c>
      <c r="AT62">
        <f>SAM_final!AT62/SAM_final!AT$114</f>
        <v>6.9409807770753002E-3</v>
      </c>
      <c r="AU62">
        <f>SAM_final!AU62/SAM_final!AU$114</f>
        <v>1.0085864747520412E-2</v>
      </c>
      <c r="AV62">
        <f>SAM_final!AV62/SAM_final!AV$114</f>
        <v>9.8985373176659029E-3</v>
      </c>
      <c r="AW62">
        <f>SAM_final!AW62/SAM_final!AW$114</f>
        <v>1.141517808884113E-3</v>
      </c>
      <c r="AX62">
        <f>SAM_final!AX62/SAM_final!AX$114</f>
        <v>1.8320836868997738E-2</v>
      </c>
      <c r="AY62">
        <f>SAM_final!AY62/SAM_final!AY$114</f>
        <v>3.1312203940110886E-3</v>
      </c>
      <c r="AZ62">
        <f>SAM_final!AZ62/SAM_final!AZ$114</f>
        <v>4.2267343064762777E-3</v>
      </c>
      <c r="BA62">
        <f>SAM_final!BA62/SAM_final!BA$114</f>
        <v>3.3071298782368776E-5</v>
      </c>
      <c r="BB62">
        <f>SAM_final!BB62/SAM_final!BB$114</f>
        <v>1.9735690254126233E-4</v>
      </c>
      <c r="BC62">
        <f>SAM_final!BC62/SAM_final!BC$114</f>
        <v>1.7384209712525416E-4</v>
      </c>
      <c r="BD62">
        <f>SAM_final!BD62/SAM_final!BD$114</f>
        <v>1.268700214628427E-3</v>
      </c>
      <c r="BE62">
        <f>SAM_final!BE62/SAM_final!BE$114</f>
        <v>2.1954886356107689E-4</v>
      </c>
      <c r="BF62">
        <f>SAM_final!BF62/SAM_final!BF$114</f>
        <v>3.0782758561667266E-4</v>
      </c>
      <c r="BG62">
        <f>SAM_final!BG62/SAM_final!BG$114</f>
        <v>2.9677717678377693E-4</v>
      </c>
      <c r="BH62">
        <f>SAM_final!BH62/SAM_final!BH$114</f>
        <v>6.1984097982561892E-5</v>
      </c>
      <c r="BI62">
        <f>SAM_final!BI62/SAM_final!BI$114</f>
        <v>3.66811151853959E-2</v>
      </c>
      <c r="BJ62">
        <f>SAM_final!BJ62/SAM_final!BJ$114</f>
        <v>5.9461041991234864E-2</v>
      </c>
      <c r="BK62">
        <f>SAM_final!BK62/SAM_final!BK$114</f>
        <v>2.5112739201437608E-2</v>
      </c>
      <c r="BL62">
        <f>SAM_final!BL62/SAM_final!BL$114</f>
        <v>2.7411583405928569E-3</v>
      </c>
      <c r="BM62">
        <f>SAM_final!BM62/SAM_final!BM$114</f>
        <v>0.45940173484238506</v>
      </c>
      <c r="BN62">
        <f>SAM_final!BN62/SAM_final!BN$114</f>
        <v>3.9213838542330754E-3</v>
      </c>
      <c r="BO62">
        <f>SAM_final!BO62/SAM_final!BO$114</f>
        <v>2.306765613434287E-3</v>
      </c>
      <c r="BP62">
        <f>SAM_final!BP62/SAM_final!BP$114</f>
        <v>1.4992370198706305E-2</v>
      </c>
      <c r="BQ62">
        <f>SAM_final!BQ62/SAM_final!BQ$114</f>
        <v>8.59440056100744E-4</v>
      </c>
      <c r="BR62">
        <f>SAM_final!BR62/SAM_final!BR$114</f>
        <v>9.8648023360150255E-3</v>
      </c>
      <c r="BS62">
        <f>SAM_final!BS62/SAM_final!BS$114</f>
        <v>9.7245498140604777E-4</v>
      </c>
      <c r="BT62">
        <f>SAM_final!BT62/SAM_final!BT$114</f>
        <v>2.9955825451681269E-4</v>
      </c>
      <c r="BU62">
        <f>SAM_final!BU62/SAM_final!BU$114</f>
        <v>9.2264782673243681E-4</v>
      </c>
      <c r="BV62">
        <f>SAM_final!BV62/SAM_final!BV$114</f>
        <v>1.1009529094498421E-3</v>
      </c>
      <c r="BW62">
        <f>SAM_final!BW62/SAM_final!BW$114</f>
        <v>6.3736563886159616E-3</v>
      </c>
      <c r="BX62">
        <f>SAM_final!BX62/SAM_final!BX$114</f>
        <v>1.2025759355859234E-3</v>
      </c>
      <c r="BY62">
        <f>SAM_final!BY62/SAM_final!BY$114</f>
        <v>5.8919873569311578E-3</v>
      </c>
      <c r="BZ62">
        <f>SAM_final!BZ62/SAM_final!BZ$114</f>
        <v>4.4124796784919557E-3</v>
      </c>
      <c r="CA62">
        <f>SAM_final!CA62/SAM_final!CA$114</f>
        <v>5.8598714350222741E-4</v>
      </c>
      <c r="CB62">
        <f>SAM_final!CB62/SAM_final!CB$114</f>
        <v>7.6841634535301697E-4</v>
      </c>
      <c r="CC62">
        <f>SAM_final!CC62/SAM_final!CC$114</f>
        <v>6.2092099601563776E-4</v>
      </c>
      <c r="CD62">
        <f>SAM_final!CD62/SAM_final!CD$114</f>
        <v>8.0999097763181545E-3</v>
      </c>
      <c r="CE62">
        <f>SAM_final!CE62/SAM_final!CE$114</f>
        <v>2.4342483794017843E-4</v>
      </c>
      <c r="CF62">
        <f>SAM_final!CF62/SAM_final!CF$114</f>
        <v>4.6159301535979942E-4</v>
      </c>
      <c r="CG62">
        <f>SAM_final!CG62/SAM_final!CG$114</f>
        <v>1.78476785143507E-2</v>
      </c>
      <c r="CH62">
        <f>SAM_final!CH62/SAM_final!CH$114</f>
        <v>0</v>
      </c>
      <c r="CI62">
        <f>SAM_final!CI62/SAM_final!CI$114</f>
        <v>9.0020979226169175E-3</v>
      </c>
      <c r="CJ62">
        <f>SAM_final!CJ62/SAM_final!CJ$114</f>
        <v>0</v>
      </c>
      <c r="CK62">
        <f>SAM_final!CK62/SAM_final!CK$114</f>
        <v>0</v>
      </c>
      <c r="CL62">
        <f>SAM_final!CL62/SAM_final!CL$114</f>
        <v>0</v>
      </c>
      <c r="CM62">
        <f>SAM_final!CO62/SAM_final!CO$114</f>
        <v>1.9901947848455183E-3</v>
      </c>
      <c r="CN62">
        <f>SAM_final!CP62/SAM_final!CP$114</f>
        <v>4.1183588357580816E-3</v>
      </c>
      <c r="CO62">
        <f>SAM_final!CQ62/SAM_final!CQ$114</f>
        <v>7.3647097152881131E-3</v>
      </c>
      <c r="CP62">
        <f>SAM_final!CR62/SAM_final!CR$114</f>
        <v>5.3272088198024672E-3</v>
      </c>
      <c r="CQ62">
        <f>SAM_final!CS62/SAM_final!CS$114</f>
        <v>8.2318091013751562E-3</v>
      </c>
      <c r="CR62">
        <f>SAM_final!CT62/SAM_final!CT$114</f>
        <v>8.8108726637663448E-3</v>
      </c>
      <c r="CS62">
        <f>SAM_final!CU62/SAM_final!CU$114</f>
        <v>1.161264380040684E-2</v>
      </c>
      <c r="CT62">
        <f>SAM_final!CV62/SAM_final!CV$114</f>
        <v>1.0250824700691531E-2</v>
      </c>
      <c r="CU62">
        <f>SAM_final!CW62/SAM_final!CW$114</f>
        <v>2.2665680957753558E-2</v>
      </c>
    </row>
    <row r="63" spans="1:99">
      <c r="A63" t="s">
        <v>62</v>
      </c>
      <c r="B63">
        <f>SAM_final!B63/SAM_final!B$114</f>
        <v>2.8373138821606507E-3</v>
      </c>
      <c r="C63">
        <f>SAM_final!C63/SAM_final!C$114</f>
        <v>0</v>
      </c>
      <c r="D63">
        <f>SAM_final!D63/SAM_final!D$114</f>
        <v>4.6537342712296243E-3</v>
      </c>
      <c r="E63">
        <f>SAM_final!E63/SAM_final!E$114</f>
        <v>5.4345863302968297E-3</v>
      </c>
      <c r="F63">
        <f>SAM_final!F63/SAM_final!F$114</f>
        <v>3.878335316186146E-3</v>
      </c>
      <c r="G63">
        <f>SAM_final!G63/SAM_final!G$114</f>
        <v>4.6765410746704223E-4</v>
      </c>
      <c r="H63">
        <f>SAM_final!H63/SAM_final!H$114</f>
        <v>1.5590591060074955E-4</v>
      </c>
      <c r="I63">
        <f>SAM_final!I63/SAM_final!I$114</f>
        <v>1.7959522955947818E-5</v>
      </c>
      <c r="J63">
        <f>SAM_final!J63/SAM_final!J$114</f>
        <v>4.6803978827450153E-3</v>
      </c>
      <c r="K63">
        <f>SAM_final!K63/SAM_final!K$114</f>
        <v>3.5359125226553747E-3</v>
      </c>
      <c r="L63">
        <f>SAM_final!L63/SAM_final!L$114</f>
        <v>3.6505476390435647E-3</v>
      </c>
      <c r="M63">
        <f>SAM_final!M63/SAM_final!M$114</f>
        <v>1.0185052094259742E-2</v>
      </c>
      <c r="N63">
        <f>SAM_final!N63/SAM_final!N$114</f>
        <v>2.5080595765489743E-3</v>
      </c>
      <c r="O63">
        <f>SAM_final!O63/SAM_final!O$114</f>
        <v>1.9599909116290158E-3</v>
      </c>
      <c r="P63">
        <f>SAM_final!P63/SAM_final!P$114</f>
        <v>1.8978489189618438E-3</v>
      </c>
      <c r="Q63">
        <f>SAM_final!Q63/SAM_final!Q$114</f>
        <v>3.3342259256418359E-3</v>
      </c>
      <c r="R63">
        <f>SAM_final!R63/SAM_final!R$114</f>
        <v>2.4929642572134513E-3</v>
      </c>
      <c r="S63">
        <f>SAM_final!S63/SAM_final!S$114</f>
        <v>5.9434537754401119E-3</v>
      </c>
      <c r="T63">
        <f>SAM_final!T63/SAM_final!T$114</f>
        <v>5.8276461504165166E-3</v>
      </c>
      <c r="U63">
        <f>SAM_final!U63/SAM_final!U$114</f>
        <v>3.0788621599927481E-3</v>
      </c>
      <c r="V63">
        <f>SAM_final!V63/SAM_final!V$114</f>
        <v>4.3776739298917421E-3</v>
      </c>
      <c r="W63">
        <f>SAM_final!W63/SAM_final!W$114</f>
        <v>4.6153606499216206E-3</v>
      </c>
      <c r="X63">
        <f>SAM_final!X63/SAM_final!X$114</f>
        <v>1.4661154996305444E-3</v>
      </c>
      <c r="Y63">
        <f>SAM_final!Y63/SAM_final!Y$114</f>
        <v>2.7709562906048199E-3</v>
      </c>
      <c r="Z63">
        <f>SAM_final!Z63/SAM_final!Z$114</f>
        <v>3.8921593163064824E-3</v>
      </c>
      <c r="AA63">
        <f>SAM_final!AA63/SAM_final!AA$114</f>
        <v>3.6184022072770646E-3</v>
      </c>
      <c r="AB63">
        <f>SAM_final!AB63/SAM_final!AB$114</f>
        <v>2.643163388109934E-3</v>
      </c>
      <c r="AC63">
        <f>SAM_final!AC63/SAM_final!AC$114</f>
        <v>3.2342145928417987E-3</v>
      </c>
      <c r="AD63">
        <f>SAM_final!AD63/SAM_final!AD$114</f>
        <v>2.3427872142810363E-3</v>
      </c>
      <c r="AE63">
        <f>SAM_final!AE63/SAM_final!AE$114</f>
        <v>2.6012981082979116E-3</v>
      </c>
      <c r="AF63">
        <f>SAM_final!AF63/SAM_final!AF$114</f>
        <v>4.1403787571020704E-3</v>
      </c>
      <c r="AG63">
        <f>SAM_final!AG63/SAM_final!AG$114</f>
        <v>2.3191977045072102E-3</v>
      </c>
      <c r="AH63">
        <f>SAM_final!AH63/SAM_final!AH$114</f>
        <v>3.5135329693612885E-3</v>
      </c>
      <c r="AI63">
        <f>SAM_final!AI63/SAM_final!AI$114</f>
        <v>6.1562691101551444E-3</v>
      </c>
      <c r="AJ63">
        <f>SAM_final!AJ63/SAM_final!AJ$114</f>
        <v>4.4386197576828856E-3</v>
      </c>
      <c r="AK63">
        <f>SAM_final!AK63/SAM_final!AK$114</f>
        <v>3.517502733999089E-3</v>
      </c>
      <c r="AL63">
        <f>SAM_final!AL63/SAM_final!AL$114</f>
        <v>3.3420842178269727E-4</v>
      </c>
      <c r="AM63">
        <f>SAM_final!AM63/SAM_final!AM$114</f>
        <v>8.6144164377455136E-4</v>
      </c>
      <c r="AN63">
        <f>SAM_final!AN63/SAM_final!AN$114</f>
        <v>1.7561863124854976E-3</v>
      </c>
      <c r="AO63">
        <f>SAM_final!AO63/SAM_final!AO$114</f>
        <v>1.1485715959470937E-3</v>
      </c>
      <c r="AP63">
        <f>SAM_final!AP63/SAM_final!AP$114</f>
        <v>2.6063950043839286E-3</v>
      </c>
      <c r="AQ63">
        <f>SAM_final!AQ63/SAM_final!AQ$114</f>
        <v>1.4962583751659824E-3</v>
      </c>
      <c r="AR63">
        <f>SAM_final!AR63/SAM_final!AR$114</f>
        <v>2.2064723736691747E-3</v>
      </c>
      <c r="AS63">
        <f>SAM_final!AS63/SAM_final!AS$114</f>
        <v>2.7373028941054599E-3</v>
      </c>
      <c r="AT63">
        <f>SAM_final!AT63/SAM_final!AT$114</f>
        <v>2.664635515829013E-3</v>
      </c>
      <c r="AU63">
        <f>SAM_final!AU63/SAM_final!AU$114</f>
        <v>1.4155927136464765E-2</v>
      </c>
      <c r="AV63">
        <f>SAM_final!AV63/SAM_final!AV$114</f>
        <v>8.9513572552053292E-3</v>
      </c>
      <c r="AW63">
        <f>SAM_final!AW63/SAM_final!AW$114</f>
        <v>3.0697279300507131E-3</v>
      </c>
      <c r="AX63">
        <f>SAM_final!AX63/SAM_final!AX$114</f>
        <v>1.1897574758494582E-2</v>
      </c>
      <c r="AY63">
        <f>SAM_final!AY63/SAM_final!AY$114</f>
        <v>3.3523755134634001E-2</v>
      </c>
      <c r="AZ63">
        <f>SAM_final!AZ63/SAM_final!AZ$114</f>
        <v>1.8523005133185698E-3</v>
      </c>
      <c r="BA63">
        <f>SAM_final!BA63/SAM_final!BA$114</f>
        <v>5.2119829295181651E-4</v>
      </c>
      <c r="BB63">
        <f>SAM_final!BB63/SAM_final!BB$114</f>
        <v>7.0818789063449485E-4</v>
      </c>
      <c r="BC63">
        <f>SAM_final!BC63/SAM_final!BC$114</f>
        <v>2.8533933888043308E-3</v>
      </c>
      <c r="BD63">
        <f>SAM_final!BD63/SAM_final!BD$114</f>
        <v>5.5442342739059451E-3</v>
      </c>
      <c r="BE63">
        <f>SAM_final!BE63/SAM_final!BE$114</f>
        <v>8.910512702456545E-3</v>
      </c>
      <c r="BF63">
        <f>SAM_final!BF63/SAM_final!BF$114</f>
        <v>1.0703120833959029E-2</v>
      </c>
      <c r="BG63">
        <f>SAM_final!BG63/SAM_final!BG$114</f>
        <v>3.5581181790621721E-3</v>
      </c>
      <c r="BH63">
        <f>SAM_final!BH63/SAM_final!BH$114</f>
        <v>2.6910475131459327E-3</v>
      </c>
      <c r="BI63">
        <f>SAM_final!BI63/SAM_final!BI$114</f>
        <v>2.5889906725837832E-2</v>
      </c>
      <c r="BJ63">
        <f>SAM_final!BJ63/SAM_final!BJ$114</f>
        <v>3.3437347713760286E-2</v>
      </c>
      <c r="BK63">
        <f>SAM_final!BK63/SAM_final!BK$114</f>
        <v>2.4026438727890048E-2</v>
      </c>
      <c r="BL63">
        <f>SAM_final!BL63/SAM_final!BL$114</f>
        <v>6.8609084318051953E-4</v>
      </c>
      <c r="BM63">
        <f>SAM_final!BM63/SAM_final!BM$114</f>
        <v>2.249872520229769E-2</v>
      </c>
      <c r="BN63">
        <f>SAM_final!BN63/SAM_final!BN$114</f>
        <v>2.0049631824989745E-2</v>
      </c>
      <c r="BO63">
        <f>SAM_final!BO63/SAM_final!BO$114</f>
        <v>7.3103418334164198E-3</v>
      </c>
      <c r="BP63">
        <f>SAM_final!BP63/SAM_final!BP$114</f>
        <v>2.3606462751924476E-2</v>
      </c>
      <c r="BQ63">
        <f>SAM_final!BQ63/SAM_final!BQ$114</f>
        <v>3.0831785718495063E-3</v>
      </c>
      <c r="BR63">
        <f>SAM_final!BR63/SAM_final!BR$114</f>
        <v>7.1515391013922541E-3</v>
      </c>
      <c r="BS63">
        <f>SAM_final!BS63/SAM_final!BS$114</f>
        <v>3.1155155106028262E-3</v>
      </c>
      <c r="BT63">
        <f>SAM_final!BT63/SAM_final!BT$114</f>
        <v>4.649009152582562E-3</v>
      </c>
      <c r="BU63">
        <f>SAM_final!BU63/SAM_final!BU$114</f>
        <v>2.7029506385583294E-3</v>
      </c>
      <c r="BV63">
        <f>SAM_final!BV63/SAM_final!BV$114</f>
        <v>2.5960896374745399E-3</v>
      </c>
      <c r="BW63">
        <f>SAM_final!BW63/SAM_final!BW$114</f>
        <v>2.6637676467218931E-3</v>
      </c>
      <c r="BX63">
        <f>SAM_final!BX63/SAM_final!BX$114</f>
        <v>1.7755741619526937E-3</v>
      </c>
      <c r="BY63">
        <f>SAM_final!BY63/SAM_final!BY$114</f>
        <v>2.5831722735418896E-3</v>
      </c>
      <c r="BZ63">
        <f>SAM_final!BZ63/SAM_final!BZ$114</f>
        <v>2.6401916477806738E-3</v>
      </c>
      <c r="CA63">
        <f>SAM_final!CA63/SAM_final!CA$114</f>
        <v>1.8804171868298226E-3</v>
      </c>
      <c r="CB63">
        <f>SAM_final!CB63/SAM_final!CB$114</f>
        <v>4.5361143621473676E-3</v>
      </c>
      <c r="CC63">
        <f>SAM_final!CC63/SAM_final!CC$114</f>
        <v>9.9217509151214005E-3</v>
      </c>
      <c r="CD63">
        <f>SAM_final!CD63/SAM_final!CD$114</f>
        <v>2.2618107265740314E-3</v>
      </c>
      <c r="CE63">
        <f>SAM_final!CE63/SAM_final!CE$114</f>
        <v>1.5384343930019359E-3</v>
      </c>
      <c r="CF63">
        <f>SAM_final!CF63/SAM_final!CF$114</f>
        <v>6.6167168396942004E-3</v>
      </c>
      <c r="CG63">
        <f>SAM_final!CG63/SAM_final!CG$114</f>
        <v>6.1172399737212243E-3</v>
      </c>
      <c r="CH63">
        <f>SAM_final!CH63/SAM_final!CH$114</f>
        <v>0</v>
      </c>
      <c r="CI63">
        <f>SAM_final!CI63/SAM_final!CI$114</f>
        <v>1.1683076183662214E-3</v>
      </c>
      <c r="CJ63">
        <f>SAM_final!CJ63/SAM_final!CJ$114</f>
        <v>0</v>
      </c>
      <c r="CK63">
        <f>SAM_final!CK63/SAM_final!CK$114</f>
        <v>0</v>
      </c>
      <c r="CL63">
        <f>SAM_final!CL63/SAM_final!CL$114</f>
        <v>0</v>
      </c>
      <c r="CM63">
        <f>SAM_final!CO63/SAM_final!CO$114</f>
        <v>2.3652933084926896E-2</v>
      </c>
      <c r="CN63">
        <f>SAM_final!CP63/SAM_final!CP$114</f>
        <v>2.3773001028082379E-2</v>
      </c>
      <c r="CO63">
        <f>SAM_final!CQ63/SAM_final!CQ$114</f>
        <v>2.121496728476914E-2</v>
      </c>
      <c r="CP63">
        <f>SAM_final!CR63/SAM_final!CR$114</f>
        <v>2.1894067389147915E-2</v>
      </c>
      <c r="CQ63">
        <f>SAM_final!CS63/SAM_final!CS$114</f>
        <v>1.8176886171796133E-2</v>
      </c>
      <c r="CR63">
        <f>SAM_final!CT63/SAM_final!CT$114</f>
        <v>1.3845491730202053E-2</v>
      </c>
      <c r="CS63">
        <f>SAM_final!CU63/SAM_final!CU$114</f>
        <v>1.0001291295184471E-2</v>
      </c>
      <c r="CT63">
        <f>SAM_final!CV63/SAM_final!CV$114</f>
        <v>5.5540511357032489E-3</v>
      </c>
      <c r="CU63">
        <f>SAM_final!CW63/SAM_final!CW$114</f>
        <v>4.0196971613101033E-3</v>
      </c>
    </row>
    <row r="64" spans="1:99">
      <c r="A64" t="s">
        <v>63</v>
      </c>
      <c r="B64">
        <f>SAM_final!B64/SAM_final!B$114</f>
        <v>1.0303050751625912E-2</v>
      </c>
      <c r="C64">
        <f>SAM_final!C64/SAM_final!C$114</f>
        <v>0</v>
      </c>
      <c r="D64">
        <f>SAM_final!D64/SAM_final!D$114</f>
        <v>9.4205290424859266E-3</v>
      </c>
      <c r="E64">
        <f>SAM_final!E64/SAM_final!E$114</f>
        <v>1.1122721145489293E-2</v>
      </c>
      <c r="F64">
        <f>SAM_final!F64/SAM_final!F$114</f>
        <v>3.71105655349132E-3</v>
      </c>
      <c r="G64">
        <f>SAM_final!G64/SAM_final!G$114</f>
        <v>3.9994385392956043E-5</v>
      </c>
      <c r="H64">
        <f>SAM_final!H64/SAM_final!H$114</f>
        <v>9.1934517777733876E-4</v>
      </c>
      <c r="I64">
        <f>SAM_final!I64/SAM_final!I$114</f>
        <v>2.9198873399480832E-5</v>
      </c>
      <c r="J64">
        <f>SAM_final!J64/SAM_final!J$114</f>
        <v>6.3224782813535944E-3</v>
      </c>
      <c r="K64">
        <f>SAM_final!K64/SAM_final!K$114</f>
        <v>7.301472261696953E-3</v>
      </c>
      <c r="L64">
        <f>SAM_final!L64/SAM_final!L$114</f>
        <v>1.3507609900608916E-2</v>
      </c>
      <c r="M64">
        <f>SAM_final!M64/SAM_final!M$114</f>
        <v>1.2987549755783827E-3</v>
      </c>
      <c r="N64">
        <f>SAM_final!N64/SAM_final!N$114</f>
        <v>1.7966265269080538E-4</v>
      </c>
      <c r="O64">
        <f>SAM_final!O64/SAM_final!O$114</f>
        <v>2.7607214010875931E-3</v>
      </c>
      <c r="P64">
        <f>SAM_final!P64/SAM_final!P$114</f>
        <v>7.9802655972071781E-3</v>
      </c>
      <c r="Q64">
        <f>SAM_final!Q64/SAM_final!Q$114</f>
        <v>7.3673047000857219E-3</v>
      </c>
      <c r="R64">
        <f>SAM_final!R64/SAM_final!R$114</f>
        <v>4.2081556664331915E-3</v>
      </c>
      <c r="S64">
        <f>SAM_final!S64/SAM_final!S$114</f>
        <v>2.9821118544655651E-3</v>
      </c>
      <c r="T64">
        <f>SAM_final!T64/SAM_final!T$114</f>
        <v>3.5902834381507636E-3</v>
      </c>
      <c r="U64">
        <f>SAM_final!U64/SAM_final!U$114</f>
        <v>1.804182024076623E-3</v>
      </c>
      <c r="V64">
        <f>SAM_final!V64/SAM_final!V$114</f>
        <v>1.207352342905687E-3</v>
      </c>
      <c r="W64">
        <f>SAM_final!W64/SAM_final!W$114</f>
        <v>7.1251959229947921E-4</v>
      </c>
      <c r="X64">
        <f>SAM_final!X64/SAM_final!X$114</f>
        <v>1.6304382922019392E-4</v>
      </c>
      <c r="Y64">
        <f>SAM_final!Y64/SAM_final!Y$114</f>
        <v>2.6471667949487694E-3</v>
      </c>
      <c r="Z64">
        <f>SAM_final!Z64/SAM_final!Z$114</f>
        <v>3.1920788590526425E-3</v>
      </c>
      <c r="AA64">
        <f>SAM_final!AA64/SAM_final!AA$114</f>
        <v>6.3517162092475848E-3</v>
      </c>
      <c r="AB64">
        <f>SAM_final!AB64/SAM_final!AB$114</f>
        <v>2.9337760758550908E-3</v>
      </c>
      <c r="AC64">
        <f>SAM_final!AC64/SAM_final!AC$114</f>
        <v>1.877336622664079E-3</v>
      </c>
      <c r="AD64">
        <f>SAM_final!AD64/SAM_final!AD$114</f>
        <v>3.3561646321575941E-3</v>
      </c>
      <c r="AE64">
        <f>SAM_final!AE64/SAM_final!AE$114</f>
        <v>2.0207597476146759E-3</v>
      </c>
      <c r="AF64">
        <f>SAM_final!AF64/SAM_final!AF$114</f>
        <v>6.0818174786051501E-3</v>
      </c>
      <c r="AG64">
        <f>SAM_final!AG64/SAM_final!AG$114</f>
        <v>2.7990827539264764E-3</v>
      </c>
      <c r="AH64">
        <f>SAM_final!AH64/SAM_final!AH$114</f>
        <v>5.7702204863293348E-3</v>
      </c>
      <c r="AI64">
        <f>SAM_final!AI64/SAM_final!AI$114</f>
        <v>3.0615828438625191E-3</v>
      </c>
      <c r="AJ64">
        <f>SAM_final!AJ64/SAM_final!AJ$114</f>
        <v>1.1824508616989216E-2</v>
      </c>
      <c r="AK64">
        <f>SAM_final!AK64/SAM_final!AK$114</f>
        <v>4.1740710998901245E-3</v>
      </c>
      <c r="AL64">
        <f>SAM_final!AL64/SAM_final!AL$114</f>
        <v>7.9912756987444403E-4</v>
      </c>
      <c r="AM64">
        <f>SAM_final!AM64/SAM_final!AM$114</f>
        <v>1.5990314509013454E-3</v>
      </c>
      <c r="AN64">
        <f>SAM_final!AN64/SAM_final!AN$114</f>
        <v>2.2378163970866107E-3</v>
      </c>
      <c r="AO64">
        <f>SAM_final!AO64/SAM_final!AO$114</f>
        <v>2.7808279545505649E-3</v>
      </c>
      <c r="AP64">
        <f>SAM_final!AP64/SAM_final!AP$114</f>
        <v>4.0724765512287512E-3</v>
      </c>
      <c r="AQ64">
        <f>SAM_final!AQ64/SAM_final!AQ$114</f>
        <v>3.0570414773892266E-3</v>
      </c>
      <c r="AR64">
        <f>SAM_final!AR64/SAM_final!AR$114</f>
        <v>5.5098153698800757E-3</v>
      </c>
      <c r="AS64">
        <f>SAM_final!AS64/SAM_final!AS$114</f>
        <v>2.8813620953925521E-3</v>
      </c>
      <c r="AT64">
        <f>SAM_final!AT64/SAM_final!AT$114</f>
        <v>1.6803840511305946E-3</v>
      </c>
      <c r="AU64">
        <f>SAM_final!AU64/SAM_final!AU$114</f>
        <v>4.5526812458992187E-4</v>
      </c>
      <c r="AV64">
        <f>SAM_final!AV64/SAM_final!AV$114</f>
        <v>8.8537759387447516E-3</v>
      </c>
      <c r="AW64">
        <f>SAM_final!AW64/SAM_final!AW$114</f>
        <v>2.2712677344447596E-2</v>
      </c>
      <c r="AX64">
        <f>SAM_final!AX64/SAM_final!AX$114</f>
        <v>4.159278654187764E-2</v>
      </c>
      <c r="AY64">
        <f>SAM_final!AY64/SAM_final!AY$114</f>
        <v>9.6270580587956879E-3</v>
      </c>
      <c r="AZ64">
        <f>SAM_final!AZ64/SAM_final!AZ$114</f>
        <v>5.9137331310657936E-3</v>
      </c>
      <c r="BA64">
        <f>SAM_final!BA64/SAM_final!BA$114</f>
        <v>5.6096382886335592E-4</v>
      </c>
      <c r="BB64">
        <f>SAM_final!BB64/SAM_final!BB$114</f>
        <v>7.8113630648430788E-3</v>
      </c>
      <c r="BC64">
        <f>SAM_final!BC64/SAM_final!BC$114</f>
        <v>2.4545715221582738E-4</v>
      </c>
      <c r="BD64">
        <f>SAM_final!BD64/SAM_final!BD$114</f>
        <v>3.5316740895857991E-3</v>
      </c>
      <c r="BE64">
        <f>SAM_final!BE64/SAM_final!BE$114</f>
        <v>1.988385948303286E-5</v>
      </c>
      <c r="BF64">
        <f>SAM_final!BF64/SAM_final!BF$114</f>
        <v>3.2390998005733594E-3</v>
      </c>
      <c r="BG64">
        <f>SAM_final!BG64/SAM_final!BG$114</f>
        <v>1.0040168182895021E-3</v>
      </c>
      <c r="BH64">
        <f>SAM_final!BH64/SAM_final!BH$114</f>
        <v>9.2957430255131361E-4</v>
      </c>
      <c r="BI64">
        <f>SAM_final!BI64/SAM_final!BI$114</f>
        <v>5.7457586943152304E-3</v>
      </c>
      <c r="BJ64">
        <f>SAM_final!BJ64/SAM_final!BJ$114</f>
        <v>1.2968714742949229E-2</v>
      </c>
      <c r="BK64">
        <f>SAM_final!BK64/SAM_final!BK$114</f>
        <v>5.3596621018982304E-4</v>
      </c>
      <c r="BL64">
        <f>SAM_final!BL64/SAM_final!BL$114</f>
        <v>0.24453652248116289</v>
      </c>
      <c r="BM64">
        <f>SAM_final!BM64/SAM_final!BM$114</f>
        <v>3.7056932601997834E-2</v>
      </c>
      <c r="BN64">
        <f>SAM_final!BN64/SAM_final!BN$114</f>
        <v>1.2385895100890863E-2</v>
      </c>
      <c r="BO64">
        <f>SAM_final!BO64/SAM_final!BO$114</f>
        <v>1.7878820964294728E-2</v>
      </c>
      <c r="BP64">
        <f>SAM_final!BP64/SAM_final!BP$114</f>
        <v>1.8898498897257612E-2</v>
      </c>
      <c r="BQ64">
        <f>SAM_final!BQ64/SAM_final!BQ$114</f>
        <v>2.9291459946710801E-3</v>
      </c>
      <c r="BR64">
        <f>SAM_final!BR64/SAM_final!BR$114</f>
        <v>2.7434269517764479E-4</v>
      </c>
      <c r="BS64">
        <f>SAM_final!BS64/SAM_final!BS$114</f>
        <v>4.2999024400750359E-3</v>
      </c>
      <c r="BT64">
        <f>SAM_final!BT64/SAM_final!BT$114</f>
        <v>6.3174494753699849E-3</v>
      </c>
      <c r="BU64">
        <f>SAM_final!BU64/SAM_final!BU$114</f>
        <v>7.9716231110882364E-3</v>
      </c>
      <c r="BV64">
        <f>SAM_final!BV64/SAM_final!BV$114</f>
        <v>5.8279482402456787E-3</v>
      </c>
      <c r="BW64">
        <f>SAM_final!BW64/SAM_final!BW$114</f>
        <v>8.3455175190700042E-3</v>
      </c>
      <c r="BX64">
        <f>SAM_final!BX64/SAM_final!BX$114</f>
        <v>7.2368593224702875E-3</v>
      </c>
      <c r="BY64">
        <f>SAM_final!BY64/SAM_final!BY$114</f>
        <v>2.8016741182182069E-2</v>
      </c>
      <c r="BZ64">
        <f>SAM_final!BZ64/SAM_final!BZ$114</f>
        <v>3.4423576163624325E-3</v>
      </c>
      <c r="CA64">
        <f>SAM_final!CA64/SAM_final!CA$114</f>
        <v>4.03757274579273E-2</v>
      </c>
      <c r="CB64">
        <f>SAM_final!CB64/SAM_final!CB$114</f>
        <v>5.6681529868115744E-3</v>
      </c>
      <c r="CC64">
        <f>SAM_final!CC64/SAM_final!CC$114</f>
        <v>3.246667729370253E-3</v>
      </c>
      <c r="CD64">
        <f>SAM_final!CD64/SAM_final!CD$114</f>
        <v>4.2230490260721371E-3</v>
      </c>
      <c r="CE64">
        <f>SAM_final!CE64/SAM_final!CE$114</f>
        <v>1.7748914930285455E-3</v>
      </c>
      <c r="CF64">
        <f>SAM_final!CF64/SAM_final!CF$114</f>
        <v>5.6520729609398079E-3</v>
      </c>
      <c r="CG64">
        <f>SAM_final!CG64/SAM_final!CG$114</f>
        <v>4.9326376114791357E-3</v>
      </c>
      <c r="CH64">
        <f>SAM_final!CH64/SAM_final!CH$114</f>
        <v>0</v>
      </c>
      <c r="CI64">
        <f>SAM_final!CI64/SAM_final!CI$114</f>
        <v>2.5996389682256933E-2</v>
      </c>
      <c r="CJ64">
        <f>SAM_final!CJ64/SAM_final!CJ$114</f>
        <v>0</v>
      </c>
      <c r="CK64">
        <f>SAM_final!CK64/SAM_final!CK$114</f>
        <v>0</v>
      </c>
      <c r="CL64">
        <f>SAM_final!CL64/SAM_final!CL$114</f>
        <v>0</v>
      </c>
      <c r="CM64">
        <f>SAM_final!CO64/SAM_final!CO$114</f>
        <v>1.3604973944934462E-2</v>
      </c>
      <c r="CN64">
        <f>SAM_final!CP64/SAM_final!CP$114</f>
        <v>1.3849764185593721E-2</v>
      </c>
      <c r="CO64">
        <f>SAM_final!CQ64/SAM_final!CQ$114</f>
        <v>1.6873910202517588E-2</v>
      </c>
      <c r="CP64">
        <f>SAM_final!CR64/SAM_final!CR$114</f>
        <v>1.5152421746721243E-2</v>
      </c>
      <c r="CQ64">
        <f>SAM_final!CS64/SAM_final!CS$114</f>
        <v>1.4046070461703251E-2</v>
      </c>
      <c r="CR64">
        <f>SAM_final!CT64/SAM_final!CT$114</f>
        <v>1.3198768969229153E-2</v>
      </c>
      <c r="CS64">
        <f>SAM_final!CU64/SAM_final!CU$114</f>
        <v>1.2512665205575944E-2</v>
      </c>
      <c r="CT64">
        <f>SAM_final!CV64/SAM_final!CV$114</f>
        <v>1.0961095669378531E-2</v>
      </c>
      <c r="CU64">
        <f>SAM_final!CW64/SAM_final!CW$114</f>
        <v>7.3525563600820524E-3</v>
      </c>
    </row>
    <row r="65" spans="1:99">
      <c r="A65" t="s">
        <v>64</v>
      </c>
      <c r="B65">
        <f>SAM_final!B65/SAM_final!B$114</f>
        <v>0</v>
      </c>
      <c r="C65">
        <f>SAM_final!C65/SAM_final!C$114</f>
        <v>0</v>
      </c>
      <c r="D65">
        <f>SAM_final!D65/SAM_final!D$114</f>
        <v>0</v>
      </c>
      <c r="E65">
        <f>SAM_final!E65/SAM_final!E$114</f>
        <v>0</v>
      </c>
      <c r="F65">
        <f>SAM_final!F65/SAM_final!F$114</f>
        <v>0</v>
      </c>
      <c r="G65">
        <f>SAM_final!G65/SAM_final!G$114</f>
        <v>0</v>
      </c>
      <c r="H65">
        <f>SAM_final!H65/SAM_final!H$114</f>
        <v>0</v>
      </c>
      <c r="I65">
        <f>SAM_final!I65/SAM_final!I$114</f>
        <v>0</v>
      </c>
      <c r="J65">
        <f>SAM_final!J65/SAM_final!J$114</f>
        <v>0</v>
      </c>
      <c r="K65">
        <f>SAM_final!K65/SAM_final!K$114</f>
        <v>0</v>
      </c>
      <c r="L65">
        <f>SAM_final!L65/SAM_final!L$114</f>
        <v>0</v>
      </c>
      <c r="M65">
        <f>SAM_final!M65/SAM_final!M$114</f>
        <v>0</v>
      </c>
      <c r="N65">
        <f>SAM_final!N65/SAM_final!N$114</f>
        <v>0</v>
      </c>
      <c r="O65">
        <f>SAM_final!O65/SAM_final!O$114</f>
        <v>0</v>
      </c>
      <c r="P65">
        <f>SAM_final!P65/SAM_final!P$114</f>
        <v>0</v>
      </c>
      <c r="Q65">
        <f>SAM_final!Q65/SAM_final!Q$114</f>
        <v>0</v>
      </c>
      <c r="R65">
        <f>SAM_final!R65/SAM_final!R$114</f>
        <v>0</v>
      </c>
      <c r="S65">
        <f>SAM_final!S65/SAM_final!S$114</f>
        <v>0</v>
      </c>
      <c r="T65">
        <f>SAM_final!T65/SAM_final!T$114</f>
        <v>0</v>
      </c>
      <c r="U65">
        <f>SAM_final!U65/SAM_final!U$114</f>
        <v>0</v>
      </c>
      <c r="V65">
        <f>SAM_final!V65/SAM_final!V$114</f>
        <v>0</v>
      </c>
      <c r="W65">
        <f>SAM_final!W65/SAM_final!W$114</f>
        <v>0</v>
      </c>
      <c r="X65">
        <f>SAM_final!X65/SAM_final!X$114</f>
        <v>0</v>
      </c>
      <c r="Y65">
        <f>SAM_final!Y65/SAM_final!Y$114</f>
        <v>0</v>
      </c>
      <c r="Z65">
        <f>SAM_final!Z65/SAM_final!Z$114</f>
        <v>0</v>
      </c>
      <c r="AA65">
        <f>SAM_final!AA65/SAM_final!AA$114</f>
        <v>0</v>
      </c>
      <c r="AB65">
        <f>SAM_final!AB65/SAM_final!AB$114</f>
        <v>0</v>
      </c>
      <c r="AC65">
        <f>SAM_final!AC65/SAM_final!AC$114</f>
        <v>0</v>
      </c>
      <c r="AD65">
        <f>SAM_final!AD65/SAM_final!AD$114</f>
        <v>0</v>
      </c>
      <c r="AE65">
        <f>SAM_final!AE65/SAM_final!AE$114</f>
        <v>0</v>
      </c>
      <c r="AF65">
        <f>SAM_final!AF65/SAM_final!AF$114</f>
        <v>0</v>
      </c>
      <c r="AG65">
        <f>SAM_final!AG65/SAM_final!AG$114</f>
        <v>0</v>
      </c>
      <c r="AH65">
        <f>SAM_final!AH65/SAM_final!AH$114</f>
        <v>0</v>
      </c>
      <c r="AI65">
        <f>SAM_final!AI65/SAM_final!AI$114</f>
        <v>0</v>
      </c>
      <c r="AJ65">
        <f>SAM_final!AJ65/SAM_final!AJ$114</f>
        <v>0</v>
      </c>
      <c r="AK65">
        <f>SAM_final!AK65/SAM_final!AK$114</f>
        <v>0</v>
      </c>
      <c r="AL65">
        <f>SAM_final!AL65/SAM_final!AL$114</f>
        <v>0</v>
      </c>
      <c r="AM65">
        <f>SAM_final!AM65/SAM_final!AM$114</f>
        <v>0</v>
      </c>
      <c r="AN65">
        <f>SAM_final!AN65/SAM_final!AN$114</f>
        <v>0</v>
      </c>
      <c r="AO65">
        <f>SAM_final!AO65/SAM_final!AO$114</f>
        <v>0</v>
      </c>
      <c r="AP65">
        <f>SAM_final!AP65/SAM_final!AP$114</f>
        <v>0</v>
      </c>
      <c r="AQ65">
        <f>SAM_final!AQ65/SAM_final!AQ$114</f>
        <v>0</v>
      </c>
      <c r="AR65">
        <f>SAM_final!AR65/SAM_final!AR$114</f>
        <v>0</v>
      </c>
      <c r="AS65">
        <f>SAM_final!AS65/SAM_final!AS$114</f>
        <v>0</v>
      </c>
      <c r="AT65">
        <f>SAM_final!AT65/SAM_final!AT$114</f>
        <v>0</v>
      </c>
      <c r="AU65">
        <f>SAM_final!AU65/SAM_final!AU$114</f>
        <v>0</v>
      </c>
      <c r="AV65">
        <f>SAM_final!AV65/SAM_final!AV$114</f>
        <v>0</v>
      </c>
      <c r="AW65">
        <f>SAM_final!AW65/SAM_final!AW$114</f>
        <v>0</v>
      </c>
      <c r="AX65">
        <f>SAM_final!AX65/SAM_final!AX$114</f>
        <v>0</v>
      </c>
      <c r="AY65">
        <f>SAM_final!AY65/SAM_final!AY$114</f>
        <v>0</v>
      </c>
      <c r="AZ65">
        <f>SAM_final!AZ65/SAM_final!AZ$114</f>
        <v>0</v>
      </c>
      <c r="BA65">
        <f>SAM_final!BA65/SAM_final!BA$114</f>
        <v>0</v>
      </c>
      <c r="BB65">
        <f>SAM_final!BB65/SAM_final!BB$114</f>
        <v>0</v>
      </c>
      <c r="BC65">
        <f>SAM_final!BC65/SAM_final!BC$114</f>
        <v>0</v>
      </c>
      <c r="BD65">
        <f>SAM_final!BD65/SAM_final!BD$114</f>
        <v>0</v>
      </c>
      <c r="BE65">
        <f>SAM_final!BE65/SAM_final!BE$114</f>
        <v>0</v>
      </c>
      <c r="BF65">
        <f>SAM_final!BF65/SAM_final!BF$114</f>
        <v>0</v>
      </c>
      <c r="BG65">
        <f>SAM_final!BG65/SAM_final!BG$114</f>
        <v>0</v>
      </c>
      <c r="BH65">
        <f>SAM_final!BH65/SAM_final!BH$114</f>
        <v>0</v>
      </c>
      <c r="BI65">
        <f>SAM_final!BI65/SAM_final!BI$114</f>
        <v>0</v>
      </c>
      <c r="BJ65">
        <f>SAM_final!BJ65/SAM_final!BJ$114</f>
        <v>0</v>
      </c>
      <c r="BK65">
        <f>SAM_final!BK65/SAM_final!BK$114</f>
        <v>0</v>
      </c>
      <c r="BL65">
        <f>SAM_final!BL65/SAM_final!BL$114</f>
        <v>3.6034263769711247E-3</v>
      </c>
      <c r="BM65">
        <f>SAM_final!BM65/SAM_final!BM$114</f>
        <v>2.7862898235807735E-2</v>
      </c>
      <c r="BN65">
        <f>SAM_final!BN65/SAM_final!BN$114</f>
        <v>0</v>
      </c>
      <c r="BO65">
        <f>SAM_final!BO65/SAM_final!BO$114</f>
        <v>0</v>
      </c>
      <c r="BP65">
        <f>SAM_final!BP65/SAM_final!BP$114</f>
        <v>0</v>
      </c>
      <c r="BQ65">
        <f>SAM_final!BQ65/SAM_final!BQ$114</f>
        <v>0</v>
      </c>
      <c r="BR65">
        <f>SAM_final!BR65/SAM_final!BR$114</f>
        <v>7.3660689053199233E-5</v>
      </c>
      <c r="BS65">
        <f>SAM_final!BS65/SAM_final!BS$114</f>
        <v>0</v>
      </c>
      <c r="BT65">
        <f>SAM_final!BT65/SAM_final!BT$114</f>
        <v>0</v>
      </c>
      <c r="BU65">
        <f>SAM_final!BU65/SAM_final!BU$114</f>
        <v>0</v>
      </c>
      <c r="BV65">
        <f>SAM_final!BV65/SAM_final!BV$114</f>
        <v>0</v>
      </c>
      <c r="BW65">
        <f>SAM_final!BW65/SAM_final!BW$114</f>
        <v>0</v>
      </c>
      <c r="BX65">
        <f>SAM_final!BX65/SAM_final!BX$114</f>
        <v>0</v>
      </c>
      <c r="BY65">
        <f>SAM_final!BY65/SAM_final!BY$114</f>
        <v>0</v>
      </c>
      <c r="BZ65">
        <f>SAM_final!BZ65/SAM_final!BZ$114</f>
        <v>0</v>
      </c>
      <c r="CA65">
        <f>SAM_final!CA65/SAM_final!CA$114</f>
        <v>0</v>
      </c>
      <c r="CB65">
        <f>SAM_final!CB65/SAM_final!CB$114</f>
        <v>0</v>
      </c>
      <c r="CC65">
        <f>SAM_final!CC65/SAM_final!CC$114</f>
        <v>0</v>
      </c>
      <c r="CD65">
        <f>SAM_final!CD65/SAM_final!CD$114</f>
        <v>0</v>
      </c>
      <c r="CE65">
        <f>SAM_final!CE65/SAM_final!CE$114</f>
        <v>0</v>
      </c>
      <c r="CF65">
        <f>SAM_final!CF65/SAM_final!CF$114</f>
        <v>0</v>
      </c>
      <c r="CG65">
        <f>SAM_final!CG65/SAM_final!CG$114</f>
        <v>0</v>
      </c>
      <c r="CH65">
        <f>SAM_final!CH65/SAM_final!CH$114</f>
        <v>0</v>
      </c>
      <c r="CI65">
        <f>SAM_final!CI65/SAM_final!CI$114</f>
        <v>0</v>
      </c>
      <c r="CJ65">
        <f>SAM_final!CJ65/SAM_final!CJ$114</f>
        <v>0</v>
      </c>
      <c r="CK65">
        <f>SAM_final!CK65/SAM_final!CK$114</f>
        <v>0</v>
      </c>
      <c r="CL65">
        <f>SAM_final!CL65/SAM_final!CL$114</f>
        <v>0</v>
      </c>
      <c r="CM65">
        <f>SAM_final!CO65/SAM_final!CO$114</f>
        <v>1.7236531624337175E-2</v>
      </c>
      <c r="CN65">
        <f>SAM_final!CP65/SAM_final!CP$114</f>
        <v>1.2553851954720098E-2</v>
      </c>
      <c r="CO65">
        <f>SAM_final!CQ65/SAM_final!CQ$114</f>
        <v>1.3014162444614478E-2</v>
      </c>
      <c r="CP65">
        <f>SAM_final!CR65/SAM_final!CR$114</f>
        <v>1.1889459010556937E-2</v>
      </c>
      <c r="CQ65">
        <f>SAM_final!CS65/SAM_final!CS$114</f>
        <v>1.0414149528132677E-2</v>
      </c>
      <c r="CR65">
        <f>SAM_final!CT65/SAM_final!CT$114</f>
        <v>7.1828805916483813E-3</v>
      </c>
      <c r="CS65">
        <f>SAM_final!CU65/SAM_final!CU$114</f>
        <v>7.8809969764899821E-3</v>
      </c>
      <c r="CT65">
        <f>SAM_final!CV65/SAM_final!CV$114</f>
        <v>7.9037089467234971E-3</v>
      </c>
      <c r="CU65">
        <f>SAM_final!CW65/SAM_final!CW$114</f>
        <v>5.6797524050639109E-3</v>
      </c>
    </row>
    <row r="66" spans="1:99">
      <c r="A66" t="s">
        <v>65</v>
      </c>
      <c r="B66">
        <f>SAM_final!B66/SAM_final!B$114</f>
        <v>5.5189212941913852E-3</v>
      </c>
      <c r="C66">
        <f>SAM_final!C66/SAM_final!C$114</f>
        <v>0</v>
      </c>
      <c r="D66">
        <f>SAM_final!D66/SAM_final!D$114</f>
        <v>8.6489014920175869E-3</v>
      </c>
      <c r="E66">
        <f>SAM_final!E66/SAM_final!E$114</f>
        <v>3.6418655617239614E-3</v>
      </c>
      <c r="F66">
        <f>SAM_final!F66/SAM_final!F$114</f>
        <v>9.7375252851639015E-3</v>
      </c>
      <c r="G66">
        <f>SAM_final!G66/SAM_final!G$114</f>
        <v>1.2578081527665422E-4</v>
      </c>
      <c r="H66">
        <f>SAM_final!H66/SAM_final!H$114</f>
        <v>2.8660671177307624E-5</v>
      </c>
      <c r="I66">
        <f>SAM_final!I66/SAM_final!I$114</f>
        <v>6.2528938374831549E-7</v>
      </c>
      <c r="J66">
        <f>SAM_final!J66/SAM_final!J$114</f>
        <v>4.6484737765544598E-3</v>
      </c>
      <c r="K66">
        <f>SAM_final!K66/SAM_final!K$114</f>
        <v>1.9822457097037794E-3</v>
      </c>
      <c r="L66">
        <f>SAM_final!L66/SAM_final!L$114</f>
        <v>4.153675748616666E-3</v>
      </c>
      <c r="M66">
        <f>SAM_final!M66/SAM_final!M$114</f>
        <v>7.4682748448384366E-3</v>
      </c>
      <c r="N66">
        <f>SAM_final!N66/SAM_final!N$114</f>
        <v>7.2047915542804639E-3</v>
      </c>
      <c r="O66">
        <f>SAM_final!O66/SAM_final!O$114</f>
        <v>4.2876083469155848E-3</v>
      </c>
      <c r="P66">
        <f>SAM_final!P66/SAM_final!P$114</f>
        <v>8.440633437401486E-3</v>
      </c>
      <c r="Q66">
        <f>SAM_final!Q66/SAM_final!Q$114</f>
        <v>6.1174158759087728E-3</v>
      </c>
      <c r="R66">
        <f>SAM_final!R66/SAM_final!R$114</f>
        <v>1.0820159207561936E-2</v>
      </c>
      <c r="S66">
        <f>SAM_final!S66/SAM_final!S$114</f>
        <v>3.2840703546693027E-3</v>
      </c>
      <c r="T66">
        <f>SAM_final!T66/SAM_final!T$114</f>
        <v>5.2104373879832417E-4</v>
      </c>
      <c r="U66">
        <f>SAM_final!U66/SAM_final!U$114</f>
        <v>6.1770983831730981E-3</v>
      </c>
      <c r="V66">
        <f>SAM_final!V66/SAM_final!V$114</f>
        <v>1.352333410356135E-2</v>
      </c>
      <c r="W66">
        <f>SAM_final!W66/SAM_final!W$114</f>
        <v>1.9936852585245184E-2</v>
      </c>
      <c r="X66">
        <f>SAM_final!X66/SAM_final!X$114</f>
        <v>4.2539003083872947E-5</v>
      </c>
      <c r="Y66">
        <f>SAM_final!Y66/SAM_final!Y$114</f>
        <v>9.8005313972544545E-4</v>
      </c>
      <c r="Z66">
        <f>SAM_final!Z66/SAM_final!Z$114</f>
        <v>9.7121004068513542E-3</v>
      </c>
      <c r="AA66">
        <f>SAM_final!AA66/SAM_final!AA$114</f>
        <v>6.4697147183904241E-3</v>
      </c>
      <c r="AB66">
        <f>SAM_final!AB66/SAM_final!AB$114</f>
        <v>2.3675810642030024E-3</v>
      </c>
      <c r="AC66">
        <f>SAM_final!AC66/SAM_final!AC$114</f>
        <v>1.3211336439963046E-2</v>
      </c>
      <c r="AD66">
        <f>SAM_final!AD66/SAM_final!AD$114</f>
        <v>2.9865350117596339E-3</v>
      </c>
      <c r="AE66">
        <f>SAM_final!AE66/SAM_final!AE$114</f>
        <v>1.5069421988701551E-4</v>
      </c>
      <c r="AF66">
        <f>SAM_final!AF66/SAM_final!AF$114</f>
        <v>5.8741479508311626E-3</v>
      </c>
      <c r="AG66">
        <f>SAM_final!AG66/SAM_final!AG$114</f>
        <v>4.7623707842541776E-4</v>
      </c>
      <c r="AH66">
        <f>SAM_final!AH66/SAM_final!AH$114</f>
        <v>1.2178953651730665E-2</v>
      </c>
      <c r="AI66">
        <f>SAM_final!AI66/SAM_final!AI$114</f>
        <v>3.8092646027375709E-3</v>
      </c>
      <c r="AJ66">
        <f>SAM_final!AJ66/SAM_final!AJ$114</f>
        <v>2.8711958090688335E-2</v>
      </c>
      <c r="AK66">
        <f>SAM_final!AK66/SAM_final!AK$114</f>
        <v>2.0436707986714792E-2</v>
      </c>
      <c r="AL66">
        <f>SAM_final!AL66/SAM_final!AL$114</f>
        <v>1.1973976020458145E-2</v>
      </c>
      <c r="AM66">
        <f>SAM_final!AM66/SAM_final!AM$114</f>
        <v>1.2905748954568726E-2</v>
      </c>
      <c r="AN66">
        <f>SAM_final!AN66/SAM_final!AN$114</f>
        <v>4.139690960973158E-2</v>
      </c>
      <c r="AO66">
        <f>SAM_final!AO66/SAM_final!AO$114</f>
        <v>5.9136248212488023E-2</v>
      </c>
      <c r="AP66">
        <f>SAM_final!AP66/SAM_final!AP$114</f>
        <v>3.8681051109370104E-2</v>
      </c>
      <c r="AQ66">
        <f>SAM_final!AQ66/SAM_final!AQ$114</f>
        <v>8.9859463073879375E-2</v>
      </c>
      <c r="AR66">
        <f>SAM_final!AR66/SAM_final!AR$114</f>
        <v>8.3340611123060473E-2</v>
      </c>
      <c r="AS66">
        <f>SAM_final!AS66/SAM_final!AS$114</f>
        <v>3.6122467003340847E-2</v>
      </c>
      <c r="AT66">
        <f>SAM_final!AT66/SAM_final!AT$114</f>
        <v>7.8531411569719657E-4</v>
      </c>
      <c r="AU66">
        <f>SAM_final!AU66/SAM_final!AU$114</f>
        <v>1.8233936765559081E-3</v>
      </c>
      <c r="AV66">
        <f>SAM_final!AV66/SAM_final!AV$114</f>
        <v>1.1527824033272994E-2</v>
      </c>
      <c r="AW66">
        <f>SAM_final!AW66/SAM_final!AW$114</f>
        <v>1.5201528201779432E-2</v>
      </c>
      <c r="AX66">
        <f>SAM_final!AX66/SAM_final!AX$114</f>
        <v>1.6515312911870146E-2</v>
      </c>
      <c r="AY66">
        <f>SAM_final!AY66/SAM_final!AY$114</f>
        <v>9.2991097347324778E-3</v>
      </c>
      <c r="AZ66">
        <f>SAM_final!AZ66/SAM_final!AZ$114</f>
        <v>1.132230548240312E-2</v>
      </c>
      <c r="BA66">
        <f>SAM_final!BA66/SAM_final!BA$114</f>
        <v>3.0112937772422744E-3</v>
      </c>
      <c r="BB66">
        <f>SAM_final!BB66/SAM_final!BB$114</f>
        <v>3.531151478005249E-2</v>
      </c>
      <c r="BC66">
        <f>SAM_final!BC66/SAM_final!BC$114</f>
        <v>4.8315693732055558E-3</v>
      </c>
      <c r="BD66">
        <f>SAM_final!BD66/SAM_final!BD$114</f>
        <v>1.2601663212944109E-2</v>
      </c>
      <c r="BE66">
        <f>SAM_final!BE66/SAM_final!BE$114</f>
        <v>3.7533010036293994E-3</v>
      </c>
      <c r="BF66">
        <f>SAM_final!BF66/SAM_final!BF$114</f>
        <v>3.2075987717910891E-2</v>
      </c>
      <c r="BG66">
        <f>SAM_final!BG66/SAM_final!BG$114</f>
        <v>2.0500180051579532E-2</v>
      </c>
      <c r="BH66">
        <f>SAM_final!BH66/SAM_final!BH$114</f>
        <v>7.3411134476948445E-3</v>
      </c>
      <c r="BI66">
        <f>SAM_final!BI66/SAM_final!BI$114</f>
        <v>1.3317899531298439E-2</v>
      </c>
      <c r="BJ66">
        <f>SAM_final!BJ66/SAM_final!BJ$114</f>
        <v>3.85831847410281E-2</v>
      </c>
      <c r="BK66">
        <f>SAM_final!BK66/SAM_final!BK$114</f>
        <v>1.9025326989252325E-2</v>
      </c>
      <c r="BL66">
        <f>SAM_final!BL66/SAM_final!BL$114</f>
        <v>1.6873419879748396E-2</v>
      </c>
      <c r="BM66">
        <f>SAM_final!BM66/SAM_final!BM$114</f>
        <v>2.3464979006249257E-3</v>
      </c>
      <c r="BN66">
        <f>SAM_final!BN66/SAM_final!BN$114</f>
        <v>5.1071374430412125E-2</v>
      </c>
      <c r="BO66">
        <f>SAM_final!BO66/SAM_final!BO$114</f>
        <v>3.9071378762696313E-2</v>
      </c>
      <c r="BP66">
        <f>SAM_final!BP66/SAM_final!BP$114</f>
        <v>1.1662192619799321E-2</v>
      </c>
      <c r="BQ66">
        <f>SAM_final!BQ66/SAM_final!BQ$114</f>
        <v>3.8125832483088797E-2</v>
      </c>
      <c r="BR66">
        <f>SAM_final!BR66/SAM_final!BR$114</f>
        <v>3.1823036028285547E-2</v>
      </c>
      <c r="BS66">
        <f>SAM_final!BS66/SAM_final!BS$114</f>
        <v>2.209264735216581E-2</v>
      </c>
      <c r="BT66">
        <f>SAM_final!BT66/SAM_final!BT$114</f>
        <v>1.6435191863136221E-2</v>
      </c>
      <c r="BU66">
        <f>SAM_final!BU66/SAM_final!BU$114</f>
        <v>5.6258212871995436E-2</v>
      </c>
      <c r="BV66">
        <f>SAM_final!BV66/SAM_final!BV$114</f>
        <v>3.770671366818508E-2</v>
      </c>
      <c r="BW66">
        <f>SAM_final!BW66/SAM_final!BW$114</f>
        <v>5.3825251338415543E-2</v>
      </c>
      <c r="BX66">
        <f>SAM_final!BX66/SAM_final!BX$114</f>
        <v>9.0840698842556425E-2</v>
      </c>
      <c r="BY66">
        <f>SAM_final!BY66/SAM_final!BY$114</f>
        <v>4.8937688028825845E-2</v>
      </c>
      <c r="BZ66">
        <f>SAM_final!BZ66/SAM_final!BZ$114</f>
        <v>3.9173350965220941E-2</v>
      </c>
      <c r="CA66">
        <f>SAM_final!CA66/SAM_final!CA$114</f>
        <v>0.1073816679673439</v>
      </c>
      <c r="CB66">
        <f>SAM_final!CB66/SAM_final!CB$114</f>
        <v>6.2913993992850123E-2</v>
      </c>
      <c r="CC66">
        <f>SAM_final!CC66/SAM_final!CC$114</f>
        <v>1.8190946072540473E-2</v>
      </c>
      <c r="CD66">
        <f>SAM_final!CD66/SAM_final!CD$114</f>
        <v>4.3713821567347287E-2</v>
      </c>
      <c r="CE66">
        <f>SAM_final!CE66/SAM_final!CE$114</f>
        <v>4.1682371656724601E-2</v>
      </c>
      <c r="CF66">
        <f>SAM_final!CF66/SAM_final!CF$114</f>
        <v>0.12183929797670091</v>
      </c>
      <c r="CG66">
        <f>SAM_final!CG66/SAM_final!CG$114</f>
        <v>6.2015542268755844E-2</v>
      </c>
      <c r="CH66">
        <f>SAM_final!CH66/SAM_final!CH$114</f>
        <v>0</v>
      </c>
      <c r="CI66">
        <f>SAM_final!CI66/SAM_final!CI$114</f>
        <v>7.2270748853826101E-3</v>
      </c>
      <c r="CJ66">
        <f>SAM_final!CJ66/SAM_final!CJ$114</f>
        <v>0</v>
      </c>
      <c r="CK66">
        <f>SAM_final!CK66/SAM_final!CK$114</f>
        <v>0</v>
      </c>
      <c r="CL66">
        <f>SAM_final!CL66/SAM_final!CL$114</f>
        <v>0</v>
      </c>
      <c r="CM66">
        <f>SAM_final!CO66/SAM_final!CO$114</f>
        <v>0.20537111034506675</v>
      </c>
      <c r="CN66">
        <f>SAM_final!CP66/SAM_final!CP$114</f>
        <v>0.25035992996239481</v>
      </c>
      <c r="CO66">
        <f>SAM_final!CQ66/SAM_final!CQ$114</f>
        <v>0.15310801276069813</v>
      </c>
      <c r="CP66">
        <f>SAM_final!CR66/SAM_final!CR$114</f>
        <v>0.19160961953013433</v>
      </c>
      <c r="CQ66">
        <f>SAM_final!CS66/SAM_final!CS$114</f>
        <v>0.16087494590839355</v>
      </c>
      <c r="CR66">
        <f>SAM_final!CT66/SAM_final!CT$114</f>
        <v>0.14046930109932687</v>
      </c>
      <c r="CS66">
        <f>SAM_final!CU66/SAM_final!CU$114</f>
        <v>0.11071287417241571</v>
      </c>
      <c r="CT66">
        <f>SAM_final!CV66/SAM_final!CV$114</f>
        <v>9.726451961234496E-2</v>
      </c>
      <c r="CU66">
        <f>SAM_final!CW66/SAM_final!CW$114</f>
        <v>8.4727826576005222E-2</v>
      </c>
    </row>
    <row r="67" spans="1:99">
      <c r="A67" t="s">
        <v>66</v>
      </c>
      <c r="B67">
        <f>SAM_final!B67/SAM_final!B$114</f>
        <v>3.1872482785153715E-3</v>
      </c>
      <c r="C67">
        <f>SAM_final!C67/SAM_final!C$114</f>
        <v>0</v>
      </c>
      <c r="D67">
        <f>SAM_final!D67/SAM_final!D$114</f>
        <v>7.8089810429221021E-3</v>
      </c>
      <c r="E67">
        <f>SAM_final!E67/SAM_final!E$114</f>
        <v>3.4873187821021587E-3</v>
      </c>
      <c r="F67">
        <f>SAM_final!F67/SAM_final!F$114</f>
        <v>3.4869914145900581E-3</v>
      </c>
      <c r="G67">
        <f>SAM_final!G67/SAM_final!G$114</f>
        <v>1.7781454751210324E-4</v>
      </c>
      <c r="H67">
        <f>SAM_final!H67/SAM_final!H$114</f>
        <v>3.1498501443198983E-9</v>
      </c>
      <c r="I67">
        <f>SAM_final!I67/SAM_final!I$114</f>
        <v>1.1465213372672141E-5</v>
      </c>
      <c r="J67">
        <f>SAM_final!J67/SAM_final!J$114</f>
        <v>8.4968444028632045E-3</v>
      </c>
      <c r="K67">
        <f>SAM_final!K67/SAM_final!K$114</f>
        <v>9.6139795765655105E-3</v>
      </c>
      <c r="L67">
        <f>SAM_final!L67/SAM_final!L$114</f>
        <v>1.5171924537930837E-2</v>
      </c>
      <c r="M67">
        <f>SAM_final!M67/SAM_final!M$114</f>
        <v>1.3035214656863354E-3</v>
      </c>
      <c r="N67">
        <f>SAM_final!N67/SAM_final!N$114</f>
        <v>9.2870584820060366E-3</v>
      </c>
      <c r="O67">
        <f>SAM_final!O67/SAM_final!O$114</f>
        <v>1.3311924085933006E-3</v>
      </c>
      <c r="P67">
        <f>SAM_final!P67/SAM_final!P$114</f>
        <v>1.2122992147732248E-3</v>
      </c>
      <c r="Q67">
        <f>SAM_final!Q67/SAM_final!Q$114</f>
        <v>5.4890232020406453E-4</v>
      </c>
      <c r="R67">
        <f>SAM_final!R67/SAM_final!R$114</f>
        <v>6.9516173653848875E-4</v>
      </c>
      <c r="S67">
        <f>SAM_final!S67/SAM_final!S$114</f>
        <v>3.0268756716949015E-2</v>
      </c>
      <c r="T67">
        <f>SAM_final!T67/SAM_final!T$114</f>
        <v>0.15871831817306079</v>
      </c>
      <c r="U67">
        <f>SAM_final!U67/SAM_final!U$114</f>
        <v>1.470142236595406E-3</v>
      </c>
      <c r="V67">
        <f>SAM_final!V67/SAM_final!V$114</f>
        <v>2.1526201134586644E-3</v>
      </c>
      <c r="W67">
        <f>SAM_final!W67/SAM_final!W$114</f>
        <v>2.5438539106613744E-3</v>
      </c>
      <c r="X67">
        <f>SAM_final!X67/SAM_final!X$114</f>
        <v>8.5962606259342453E-4</v>
      </c>
      <c r="Y67">
        <f>SAM_final!Y67/SAM_final!Y$114</f>
        <v>7.7448304038883016E-4</v>
      </c>
      <c r="Z67">
        <f>SAM_final!Z67/SAM_final!Z$114</f>
        <v>1.3077249125513183E-3</v>
      </c>
      <c r="AA67">
        <f>SAM_final!AA67/SAM_final!AA$114</f>
        <v>3.0602488055998744E-3</v>
      </c>
      <c r="AB67">
        <f>SAM_final!AB67/SAM_final!AB$114</f>
        <v>1.2289304169173798E-3</v>
      </c>
      <c r="AC67">
        <f>SAM_final!AC67/SAM_final!AC$114</f>
        <v>1.6996174744827197E-3</v>
      </c>
      <c r="AD67">
        <f>SAM_final!AD67/SAM_final!AD$114</f>
        <v>6.1969801238749339E-4</v>
      </c>
      <c r="AE67">
        <f>SAM_final!AE67/SAM_final!AE$114</f>
        <v>2.3278668832761468E-4</v>
      </c>
      <c r="AF67">
        <f>SAM_final!AF67/SAM_final!AF$114</f>
        <v>6.592234383066926E-4</v>
      </c>
      <c r="AG67">
        <f>SAM_final!AG67/SAM_final!AG$114</f>
        <v>1.1341066251180061E-3</v>
      </c>
      <c r="AH67">
        <f>SAM_final!AH67/SAM_final!AH$114</f>
        <v>1.5779793014796082E-3</v>
      </c>
      <c r="AI67">
        <f>SAM_final!AI67/SAM_final!AI$114</f>
        <v>5.6970737874783152E-4</v>
      </c>
      <c r="AJ67">
        <f>SAM_final!AJ67/SAM_final!AJ$114</f>
        <v>2.6186771534414933E-3</v>
      </c>
      <c r="AK67">
        <f>SAM_final!AK67/SAM_final!AK$114</f>
        <v>6.247281957110606E-4</v>
      </c>
      <c r="AL67">
        <f>SAM_final!AL67/SAM_final!AL$114</f>
        <v>1.1441001579673222E-4</v>
      </c>
      <c r="AM67">
        <f>SAM_final!AM67/SAM_final!AM$114</f>
        <v>7.6467104728719822E-4</v>
      </c>
      <c r="AN67">
        <f>SAM_final!AN67/SAM_final!AN$114</f>
        <v>4.8581009867389884E-4</v>
      </c>
      <c r="AO67">
        <f>SAM_final!AO67/SAM_final!AO$114</f>
        <v>1.1112336446772325E-3</v>
      </c>
      <c r="AP67">
        <f>SAM_final!AP67/SAM_final!AP$114</f>
        <v>1.0946859481524376E-3</v>
      </c>
      <c r="AQ67">
        <f>SAM_final!AQ67/SAM_final!AQ$114</f>
        <v>4.3065025026564667E-4</v>
      </c>
      <c r="AR67">
        <f>SAM_final!AR67/SAM_final!AR$114</f>
        <v>6.9559450336499444E-4</v>
      </c>
      <c r="AS67">
        <f>SAM_final!AS67/SAM_final!AS$114</f>
        <v>6.2656748307828556E-4</v>
      </c>
      <c r="AT67">
        <f>SAM_final!AT67/SAM_final!AT$114</f>
        <v>3.1855589954239094E-2</v>
      </c>
      <c r="AU67">
        <f>SAM_final!AU67/SAM_final!AU$114</f>
        <v>5.9776134468676384E-2</v>
      </c>
      <c r="AV67">
        <f>SAM_final!AV67/SAM_final!AV$114</f>
        <v>6.8485230629145619E-2</v>
      </c>
      <c r="AW67">
        <f>SAM_final!AW67/SAM_final!AW$114</f>
        <v>1.3720603065291258E-2</v>
      </c>
      <c r="AX67">
        <f>SAM_final!AX67/SAM_final!AX$114</f>
        <v>5.3909519358921014E-3</v>
      </c>
      <c r="AY67">
        <f>SAM_final!AY67/SAM_final!AY$114</f>
        <v>2.4078238726658635E-3</v>
      </c>
      <c r="AZ67">
        <f>SAM_final!AZ67/SAM_final!AZ$114</f>
        <v>4.578257584838639E-3</v>
      </c>
      <c r="BA67">
        <f>SAM_final!BA67/SAM_final!BA$114</f>
        <v>7.7231465686179973E-4</v>
      </c>
      <c r="BB67">
        <f>SAM_final!BB67/SAM_final!BB$114</f>
        <v>1.595576233267498E-2</v>
      </c>
      <c r="BC67">
        <f>SAM_final!BC67/SAM_final!BC$114</f>
        <v>2.1556135547940239E-4</v>
      </c>
      <c r="BD67">
        <f>SAM_final!BD67/SAM_final!BD$114</f>
        <v>2.235432160580292E-3</v>
      </c>
      <c r="BE67">
        <f>SAM_final!BE67/SAM_final!BE$114</f>
        <v>4.3403161871210343E-3</v>
      </c>
      <c r="BF67">
        <f>SAM_final!BF67/SAM_final!BF$114</f>
        <v>4.2687004817646129E-3</v>
      </c>
      <c r="BG67">
        <f>SAM_final!BG67/SAM_final!BG$114</f>
        <v>1.7399816845812752E-3</v>
      </c>
      <c r="BH67">
        <f>SAM_final!BH67/SAM_final!BH$114</f>
        <v>6.594971339891776E-3</v>
      </c>
      <c r="BI67">
        <f>SAM_final!BI67/SAM_final!BI$114</f>
        <v>1.2781808249863666E-3</v>
      </c>
      <c r="BJ67">
        <f>SAM_final!BJ67/SAM_final!BJ$114</f>
        <v>1.7403241151650382E-3</v>
      </c>
      <c r="BK67">
        <f>SAM_final!BK67/SAM_final!BK$114</f>
        <v>1.5013835353041053E-3</v>
      </c>
      <c r="BL67">
        <f>SAM_final!BL67/SAM_final!BL$114</f>
        <v>1.5072418701520996E-3</v>
      </c>
      <c r="BM67">
        <f>SAM_final!BM67/SAM_final!BM$114</f>
        <v>9.6153042374686766E-5</v>
      </c>
      <c r="BN67">
        <f>SAM_final!BN67/SAM_final!BN$114</f>
        <v>1.1706117291613745E-3</v>
      </c>
      <c r="BO67">
        <f>SAM_final!BO67/SAM_final!BO$114</f>
        <v>2.2032463078136982E-2</v>
      </c>
      <c r="BP67">
        <f>SAM_final!BP67/SAM_final!BP$114</f>
        <v>7.7315652488683774E-3</v>
      </c>
      <c r="BQ67">
        <f>SAM_final!BQ67/SAM_final!BQ$114</f>
        <v>1.3873294877171417E-3</v>
      </c>
      <c r="BR67">
        <f>SAM_final!BR67/SAM_final!BR$114</f>
        <v>1.9386567173059301E-3</v>
      </c>
      <c r="BS67">
        <f>SAM_final!BS67/SAM_final!BS$114</f>
        <v>3.1678466142311926E-3</v>
      </c>
      <c r="BT67">
        <f>SAM_final!BT67/SAM_final!BT$114</f>
        <v>9.6997275820912502E-3</v>
      </c>
      <c r="BU67">
        <f>SAM_final!BU67/SAM_final!BU$114</f>
        <v>1.8182294347963183E-3</v>
      </c>
      <c r="BV67">
        <f>SAM_final!BV67/SAM_final!BV$114</f>
        <v>1.5433672256984418E-3</v>
      </c>
      <c r="BW67">
        <f>SAM_final!BW67/SAM_final!BW$114</f>
        <v>2.309529462170226E-3</v>
      </c>
      <c r="BX67">
        <f>SAM_final!BX67/SAM_final!BX$114</f>
        <v>1.379631932307581E-3</v>
      </c>
      <c r="BY67">
        <f>SAM_final!BY67/SAM_final!BY$114</f>
        <v>7.6785624161353899E-4</v>
      </c>
      <c r="BZ67">
        <f>SAM_final!BZ67/SAM_final!BZ$114</f>
        <v>3.1762940471860516E-3</v>
      </c>
      <c r="CA67">
        <f>SAM_final!CA67/SAM_final!CA$114</f>
        <v>2.2687259541650301E-3</v>
      </c>
      <c r="CB67">
        <f>SAM_final!CB67/SAM_final!CB$114</f>
        <v>9.4823444256450489E-3</v>
      </c>
      <c r="CC67">
        <f>SAM_final!CC67/SAM_final!CC$114</f>
        <v>1.8919606246108199E-3</v>
      </c>
      <c r="CD67">
        <f>SAM_final!CD67/SAM_final!CD$114</f>
        <v>4.3134759127139583E-4</v>
      </c>
      <c r="CE67">
        <f>SAM_final!CE67/SAM_final!CE$114</f>
        <v>1.7436537922913334E-3</v>
      </c>
      <c r="CF67">
        <f>SAM_final!CF67/SAM_final!CF$114</f>
        <v>3.7759385385957014E-3</v>
      </c>
      <c r="CG67">
        <f>SAM_final!CG67/SAM_final!CG$114</f>
        <v>7.8269208704116701E-4</v>
      </c>
      <c r="CH67">
        <f>SAM_final!CH67/SAM_final!CH$114</f>
        <v>0</v>
      </c>
      <c r="CI67">
        <f>SAM_final!CI67/SAM_final!CI$114</f>
        <v>6.1454110122309807E-4</v>
      </c>
      <c r="CJ67">
        <f>SAM_final!CJ67/SAM_final!CJ$114</f>
        <v>0</v>
      </c>
      <c r="CK67">
        <f>SAM_final!CK67/SAM_final!CK$114</f>
        <v>0</v>
      </c>
      <c r="CL67">
        <f>SAM_final!CL67/SAM_final!CL$114</f>
        <v>0</v>
      </c>
      <c r="CM67">
        <f>SAM_final!CO67/SAM_final!CO$114</f>
        <v>2.5250547585019337E-3</v>
      </c>
      <c r="CN67">
        <f>SAM_final!CP67/SAM_final!CP$114</f>
        <v>2.408462440224557E-3</v>
      </c>
      <c r="CO67">
        <f>SAM_final!CQ67/SAM_final!CQ$114</f>
        <v>3.4154725722966234E-3</v>
      </c>
      <c r="CP67">
        <f>SAM_final!CR67/SAM_final!CR$114</f>
        <v>3.1859955512415663E-3</v>
      </c>
      <c r="CQ67">
        <f>SAM_final!CS67/SAM_final!CS$114</f>
        <v>3.3208721303819438E-3</v>
      </c>
      <c r="CR67">
        <f>SAM_final!CT67/SAM_final!CT$114</f>
        <v>3.2616498336329298E-3</v>
      </c>
      <c r="CS67">
        <f>SAM_final!CU67/SAM_final!CU$114</f>
        <v>3.8233865277598304E-3</v>
      </c>
      <c r="CT67">
        <f>SAM_final!CV67/SAM_final!CV$114</f>
        <v>4.1667418656222421E-3</v>
      </c>
      <c r="CU67">
        <f>SAM_final!CW67/SAM_final!CW$114</f>
        <v>2.9348148380601239E-3</v>
      </c>
    </row>
    <row r="68" spans="1:99">
      <c r="A68" t="s">
        <v>67</v>
      </c>
      <c r="B68">
        <f>SAM_final!B68/SAM_final!B$114</f>
        <v>3.422891117786256E-4</v>
      </c>
      <c r="C68">
        <f>SAM_final!C68/SAM_final!C$114</f>
        <v>0</v>
      </c>
      <c r="D68">
        <f>SAM_final!D68/SAM_final!D$114</f>
        <v>1.3229780194684414E-3</v>
      </c>
      <c r="E68">
        <f>SAM_final!E68/SAM_final!E$114</f>
        <v>7.7737642726895663E-4</v>
      </c>
      <c r="F68">
        <f>SAM_final!F68/SAM_final!F$114</f>
        <v>1.5171271471756587E-7</v>
      </c>
      <c r="G68">
        <f>SAM_final!G68/SAM_final!G$114</f>
        <v>0</v>
      </c>
      <c r="H68">
        <f>SAM_final!H68/SAM_final!H$114</f>
        <v>1.2002579313212769E-8</v>
      </c>
      <c r="I68">
        <f>SAM_final!I68/SAM_final!I$114</f>
        <v>3.8444214787514878E-6</v>
      </c>
      <c r="J68">
        <f>SAM_final!J68/SAM_final!J$114</f>
        <v>1.0043004117389249E-3</v>
      </c>
      <c r="K68">
        <f>SAM_final!K68/SAM_final!K$114</f>
        <v>1.5594817903799919E-3</v>
      </c>
      <c r="L68">
        <f>SAM_final!L68/SAM_final!L$114</f>
        <v>9.3064349169331203E-3</v>
      </c>
      <c r="M68">
        <f>SAM_final!M68/SAM_final!M$114</f>
        <v>6.57063065078676E-4</v>
      </c>
      <c r="N68">
        <f>SAM_final!N68/SAM_final!N$114</f>
        <v>8.1841999201506322E-4</v>
      </c>
      <c r="O68">
        <f>SAM_final!O68/SAM_final!O$114</f>
        <v>1.6365385451688598E-3</v>
      </c>
      <c r="P68">
        <f>SAM_final!P68/SAM_final!P$114</f>
        <v>1.3330085329685413E-2</v>
      </c>
      <c r="Q68">
        <f>SAM_final!Q68/SAM_final!Q$114</f>
        <v>2.5647354043295679E-3</v>
      </c>
      <c r="R68">
        <f>SAM_final!R68/SAM_final!R$114</f>
        <v>1.485028688000224E-8</v>
      </c>
      <c r="S68">
        <f>SAM_final!S68/SAM_final!S$114</f>
        <v>3.5822604176121466E-3</v>
      </c>
      <c r="T68">
        <f>SAM_final!T68/SAM_final!T$114</f>
        <v>1.1315021015434882E-3</v>
      </c>
      <c r="U68">
        <f>SAM_final!U68/SAM_final!U$114</f>
        <v>8.1219688611705316E-4</v>
      </c>
      <c r="V68">
        <f>SAM_final!V68/SAM_final!V$114</f>
        <v>4.9290929848914804E-3</v>
      </c>
      <c r="W68">
        <f>SAM_final!W68/SAM_final!W$114</f>
        <v>3.1246642262964578E-3</v>
      </c>
      <c r="X68">
        <f>SAM_final!X68/SAM_final!X$114</f>
        <v>7.7630472287450094E-4</v>
      </c>
      <c r="Y68">
        <f>SAM_final!Y68/SAM_final!Y$114</f>
        <v>3.8362201834920171E-3</v>
      </c>
      <c r="Z68">
        <f>SAM_final!Z68/SAM_final!Z$114</f>
        <v>3.014629232338003E-3</v>
      </c>
      <c r="AA68">
        <f>SAM_final!AA68/SAM_final!AA$114</f>
        <v>4.1487795945077139E-3</v>
      </c>
      <c r="AB68">
        <f>SAM_final!AB68/SAM_final!AB$114</f>
        <v>2.3069208375885073E-3</v>
      </c>
      <c r="AC68">
        <f>SAM_final!AC68/SAM_final!AC$114</f>
        <v>5.0920080243820201E-3</v>
      </c>
      <c r="AD68">
        <f>SAM_final!AD68/SAM_final!AD$114</f>
        <v>4.2230393173608638E-3</v>
      </c>
      <c r="AE68">
        <f>SAM_final!AE68/SAM_final!AE$114</f>
        <v>2.9413594698035942E-3</v>
      </c>
      <c r="AF68">
        <f>SAM_final!AF68/SAM_final!AF$114</f>
        <v>5.9725599950282895E-3</v>
      </c>
      <c r="AG68">
        <f>SAM_final!AG68/SAM_final!AG$114</f>
        <v>1.9271777366384833E-3</v>
      </c>
      <c r="AH68">
        <f>SAM_final!AH68/SAM_final!AH$114</f>
        <v>1.2036339674067755E-3</v>
      </c>
      <c r="AI68">
        <f>SAM_final!AI68/SAM_final!AI$114</f>
        <v>7.6116996165260771E-3</v>
      </c>
      <c r="AJ68">
        <f>SAM_final!AJ68/SAM_final!AJ$114</f>
        <v>1.2569610366217353E-2</v>
      </c>
      <c r="AK68">
        <f>SAM_final!AK68/SAM_final!AK$114</f>
        <v>9.7287382596695593E-4</v>
      </c>
      <c r="AL68">
        <f>SAM_final!AL68/SAM_final!AL$114</f>
        <v>3.9666499249023038E-4</v>
      </c>
      <c r="AM68">
        <f>SAM_final!AM68/SAM_final!AM$114</f>
        <v>5.9731372648679504E-3</v>
      </c>
      <c r="AN68">
        <f>SAM_final!AN68/SAM_final!AN$114</f>
        <v>2.9425130608811789E-3</v>
      </c>
      <c r="AO68">
        <f>SAM_final!AO68/SAM_final!AO$114</f>
        <v>1.5467697206651449E-3</v>
      </c>
      <c r="AP68">
        <f>SAM_final!AP68/SAM_final!AP$114</f>
        <v>2.6422795239919882E-3</v>
      </c>
      <c r="AQ68">
        <f>SAM_final!AQ68/SAM_final!AQ$114</f>
        <v>3.4348484678570954E-3</v>
      </c>
      <c r="AR68">
        <f>SAM_final!AR68/SAM_final!AR$114</f>
        <v>2.6195819508957716E-3</v>
      </c>
      <c r="AS68">
        <f>SAM_final!AS68/SAM_final!AS$114</f>
        <v>1.1761748986268063E-2</v>
      </c>
      <c r="AT68">
        <f>SAM_final!AT68/SAM_final!AT$114</f>
        <v>2.2844532379035888E-3</v>
      </c>
      <c r="AU68">
        <f>SAM_final!AU68/SAM_final!AU$114</f>
        <v>9.315807847835592E-4</v>
      </c>
      <c r="AV68">
        <f>SAM_final!AV68/SAM_final!AV$114</f>
        <v>1.0380495236436353E-4</v>
      </c>
      <c r="AW68">
        <f>SAM_final!AW68/SAM_final!AW$114</f>
        <v>4.9171946957262949E-3</v>
      </c>
      <c r="AX68">
        <f>SAM_final!AX68/SAM_final!AX$114</f>
        <v>3.6307964505707758E-6</v>
      </c>
      <c r="AY68">
        <f>SAM_final!AY68/SAM_final!AY$114</f>
        <v>6.6009885748653194E-7</v>
      </c>
      <c r="AZ68">
        <f>SAM_final!AZ68/SAM_final!AZ$114</f>
        <v>2.7553890211012936E-4</v>
      </c>
      <c r="BA68">
        <f>SAM_final!BA68/SAM_final!BA$114</f>
        <v>5.8463336620553438E-9</v>
      </c>
      <c r="BB68">
        <f>SAM_final!BB68/SAM_final!BB$114</f>
        <v>5.5173049360742387E-4</v>
      </c>
      <c r="BC68">
        <f>SAM_final!BC68/SAM_final!BC$114</f>
        <v>1.7128129442560936E-3</v>
      </c>
      <c r="BD68">
        <f>SAM_final!BD68/SAM_final!BD$114</f>
        <v>5.7890131787621238E-4</v>
      </c>
      <c r="BE68">
        <f>SAM_final!BE68/SAM_final!BE$114</f>
        <v>4.0196628100319593E-3</v>
      </c>
      <c r="BF68">
        <f>SAM_final!BF68/SAM_final!BF$114</f>
        <v>5.5783955068239143E-3</v>
      </c>
      <c r="BG68">
        <f>SAM_final!BG68/SAM_final!BG$114</f>
        <v>3.3277479748782555E-2</v>
      </c>
      <c r="BH68">
        <f>SAM_final!BH68/SAM_final!BH$114</f>
        <v>1.0938056129093827E-3</v>
      </c>
      <c r="BI68">
        <f>SAM_final!BI68/SAM_final!BI$114</f>
        <v>2.6347720145308813E-3</v>
      </c>
      <c r="BJ68">
        <f>SAM_final!BJ68/SAM_final!BJ$114</f>
        <v>1.4631168896251212E-2</v>
      </c>
      <c r="BK68">
        <f>SAM_final!BK68/SAM_final!BK$114</f>
        <v>1.2787185237237333E-3</v>
      </c>
      <c r="BL68">
        <f>SAM_final!BL68/SAM_final!BL$114</f>
        <v>1.8878579950118335E-3</v>
      </c>
      <c r="BM68">
        <f>SAM_final!BM68/SAM_final!BM$114</f>
        <v>1.0042047140330158E-4</v>
      </c>
      <c r="BN68">
        <f>SAM_final!BN68/SAM_final!BN$114</f>
        <v>8.48453980484424E-4</v>
      </c>
      <c r="BO68">
        <f>SAM_final!BO68/SAM_final!BO$114</f>
        <v>6.1725884370118543E-3</v>
      </c>
      <c r="BP68">
        <f>SAM_final!BP68/SAM_final!BP$114</f>
        <v>3.3569810423147453E-2</v>
      </c>
      <c r="BQ68">
        <f>SAM_final!BQ68/SAM_final!BQ$114</f>
        <v>5.2569117889327312E-3</v>
      </c>
      <c r="BR68">
        <f>SAM_final!BR68/SAM_final!BR$114</f>
        <v>2.9065039610225385E-2</v>
      </c>
      <c r="BS68">
        <f>SAM_final!BS68/SAM_final!BS$114</f>
        <v>3.4528657640994936E-3</v>
      </c>
      <c r="BT68">
        <f>SAM_final!BT68/SAM_final!BT$114</f>
        <v>4.3002607311339322E-3</v>
      </c>
      <c r="BU68">
        <f>SAM_final!BU68/SAM_final!BU$114</f>
        <v>1.5851692414947795E-3</v>
      </c>
      <c r="BV68">
        <f>SAM_final!BV68/SAM_final!BV$114</f>
        <v>1.4744787309951218E-3</v>
      </c>
      <c r="BW68">
        <f>SAM_final!BW68/SAM_final!BW$114</f>
        <v>4.389139748705547E-4</v>
      </c>
      <c r="BX68">
        <f>SAM_final!BX68/SAM_final!BX$114</f>
        <v>8.3294596233516188E-6</v>
      </c>
      <c r="BY68">
        <f>SAM_final!BY68/SAM_final!BY$114</f>
        <v>1.2895321361341442E-3</v>
      </c>
      <c r="BZ68">
        <f>SAM_final!BZ68/SAM_final!BZ$114</f>
        <v>7.040062030113127E-3</v>
      </c>
      <c r="CA68">
        <f>SAM_final!CA68/SAM_final!CA$114</f>
        <v>1.0256133220615577E-4</v>
      </c>
      <c r="CB68">
        <f>SAM_final!CB68/SAM_final!CB$114</f>
        <v>2.686835871005338E-3</v>
      </c>
      <c r="CC68">
        <f>SAM_final!CC68/SAM_final!CC$114</f>
        <v>3.1454530829162744E-3</v>
      </c>
      <c r="CD68">
        <f>SAM_final!CD68/SAM_final!CD$114</f>
        <v>1.5345646776941628E-2</v>
      </c>
      <c r="CE68">
        <f>SAM_final!CE68/SAM_final!CE$114</f>
        <v>1.3742166456081673E-4</v>
      </c>
      <c r="CF68">
        <f>SAM_final!CF68/SAM_final!CF$114</f>
        <v>1.2748721043308654E-3</v>
      </c>
      <c r="CG68">
        <f>SAM_final!CG68/SAM_final!CG$114</f>
        <v>1.2853425403177497E-4</v>
      </c>
      <c r="CH68">
        <f>SAM_final!CH68/SAM_final!CH$114</f>
        <v>0</v>
      </c>
      <c r="CI68">
        <f>SAM_final!CI68/SAM_final!CI$114</f>
        <v>1.7705434403897133E-3</v>
      </c>
      <c r="CJ68">
        <f>SAM_final!CJ68/SAM_final!CJ$114</f>
        <v>0</v>
      </c>
      <c r="CK68">
        <f>SAM_final!CK68/SAM_final!CK$114</f>
        <v>0</v>
      </c>
      <c r="CL68">
        <f>SAM_final!CL68/SAM_final!CL$114</f>
        <v>0</v>
      </c>
      <c r="CM68">
        <f>SAM_final!CO68/SAM_final!CO$114</f>
        <v>3.5857056210346474E-7</v>
      </c>
      <c r="CN68">
        <f>SAM_final!CP68/SAM_final!CP$114</f>
        <v>8.173738574110125E-7</v>
      </c>
      <c r="CO68">
        <f>SAM_final!CQ68/SAM_final!CQ$114</f>
        <v>1.565858638472393E-6</v>
      </c>
      <c r="CP68">
        <f>SAM_final!CR68/SAM_final!CR$114</f>
        <v>1.0988851471691107E-6</v>
      </c>
      <c r="CQ68">
        <f>SAM_final!CS68/SAM_final!CS$114</f>
        <v>1.7195153448047141E-6</v>
      </c>
      <c r="CR68">
        <f>SAM_final!CT68/SAM_final!CT$114</f>
        <v>1.8698459592199906E-6</v>
      </c>
      <c r="CS68">
        <f>SAM_final!CU68/SAM_final!CU$114</f>
        <v>2.4867059926318256E-6</v>
      </c>
      <c r="CT68">
        <f>SAM_final!CV68/SAM_final!CV$114</f>
        <v>2.2125952464073518E-6</v>
      </c>
      <c r="CU68">
        <f>SAM_final!CW68/SAM_final!CW$114</f>
        <v>4.9337441109884172E-6</v>
      </c>
    </row>
    <row r="69" spans="1:99">
      <c r="A69" t="s">
        <v>68</v>
      </c>
      <c r="B69">
        <f>SAM_final!B69/SAM_final!B$114</f>
        <v>2.3257268037289308E-3</v>
      </c>
      <c r="C69">
        <f>SAM_final!C69/SAM_final!C$114</f>
        <v>0</v>
      </c>
      <c r="D69">
        <f>SAM_final!D69/SAM_final!D$114</f>
        <v>6.6761082831270913E-3</v>
      </c>
      <c r="E69">
        <f>SAM_final!E69/SAM_final!E$114</f>
        <v>4.2630683182291731E-3</v>
      </c>
      <c r="F69">
        <f>SAM_final!F69/SAM_final!F$114</f>
        <v>7.337930939982926E-3</v>
      </c>
      <c r="G69">
        <f>SAM_final!G69/SAM_final!G$114</f>
        <v>9.4507684678695123E-5</v>
      </c>
      <c r="H69">
        <f>SAM_final!H69/SAM_final!H$114</f>
        <v>4.3074917533372212E-4</v>
      </c>
      <c r="I69">
        <f>SAM_final!I69/SAM_final!I$114</f>
        <v>8.2705647475054476E-5</v>
      </c>
      <c r="J69">
        <f>SAM_final!J69/SAM_final!J$114</f>
        <v>0.11927655794731347</v>
      </c>
      <c r="K69">
        <f>SAM_final!K69/SAM_final!K$114</f>
        <v>1.0670900986771668E-2</v>
      </c>
      <c r="L69">
        <f>SAM_final!L69/SAM_final!L$114</f>
        <v>1.0364479772986619E-2</v>
      </c>
      <c r="M69">
        <f>SAM_final!M69/SAM_final!M$114</f>
        <v>2.904085783148827E-2</v>
      </c>
      <c r="N69">
        <f>SAM_final!N69/SAM_final!N$114</f>
        <v>2.1194067632823211E-2</v>
      </c>
      <c r="O69">
        <f>SAM_final!O69/SAM_final!O$114</f>
        <v>1.6610842894515657E-2</v>
      </c>
      <c r="P69">
        <f>SAM_final!P69/SAM_final!P$114</f>
        <v>1.899484982064505E-2</v>
      </c>
      <c r="Q69">
        <f>SAM_final!Q69/SAM_final!Q$114</f>
        <v>1.7031299169503595E-2</v>
      </c>
      <c r="R69">
        <f>SAM_final!R69/SAM_final!R$114</f>
        <v>1.1405609628062939E-2</v>
      </c>
      <c r="S69">
        <f>SAM_final!S69/SAM_final!S$114</f>
        <v>9.3590734916901008E-3</v>
      </c>
      <c r="T69">
        <f>SAM_final!T69/SAM_final!T$114</f>
        <v>7.6066608749734404E-3</v>
      </c>
      <c r="U69">
        <f>SAM_final!U69/SAM_final!U$114</f>
        <v>1.8261065748075459E-2</v>
      </c>
      <c r="V69">
        <f>SAM_final!V69/SAM_final!V$114</f>
        <v>1.5717249187562135E-2</v>
      </c>
      <c r="W69">
        <f>SAM_final!W69/SAM_final!W$114</f>
        <v>2.5779671422918288E-2</v>
      </c>
      <c r="X69">
        <f>SAM_final!X69/SAM_final!X$114</f>
        <v>6.3976569315313354E-3</v>
      </c>
      <c r="Y69">
        <f>SAM_final!Y69/SAM_final!Y$114</f>
        <v>9.630481499173206E-3</v>
      </c>
      <c r="Z69">
        <f>SAM_final!Z69/SAM_final!Z$114</f>
        <v>1.8497969058856183E-2</v>
      </c>
      <c r="AA69">
        <f>SAM_final!AA69/SAM_final!AA$114</f>
        <v>2.20440942568059E-2</v>
      </c>
      <c r="AB69">
        <f>SAM_final!AB69/SAM_final!AB$114</f>
        <v>1.2152553216580868E-2</v>
      </c>
      <c r="AC69">
        <f>SAM_final!AC69/SAM_final!AC$114</f>
        <v>3.9353025216150979E-2</v>
      </c>
      <c r="AD69">
        <f>SAM_final!AD69/SAM_final!AD$114</f>
        <v>8.1790823188892636E-2</v>
      </c>
      <c r="AE69">
        <f>SAM_final!AE69/SAM_final!AE$114</f>
        <v>1.8145556331374879E-2</v>
      </c>
      <c r="AF69">
        <f>SAM_final!AF69/SAM_final!AF$114</f>
        <v>1.469414801644349E-2</v>
      </c>
      <c r="AG69">
        <f>SAM_final!AG69/SAM_final!AG$114</f>
        <v>1.3029544839762965E-2</v>
      </c>
      <c r="AH69">
        <f>SAM_final!AH69/SAM_final!AH$114</f>
        <v>3.5136908662358107E-2</v>
      </c>
      <c r="AI69">
        <f>SAM_final!AI69/SAM_final!AI$114</f>
        <v>2.8314870504832806E-2</v>
      </c>
      <c r="AJ69">
        <f>SAM_final!AJ69/SAM_final!AJ$114</f>
        <v>5.8691004556156973E-2</v>
      </c>
      <c r="AK69">
        <f>SAM_final!AK69/SAM_final!AK$114</f>
        <v>4.6407869472381701E-2</v>
      </c>
      <c r="AL69">
        <f>SAM_final!AL69/SAM_final!AL$114</f>
        <v>7.1442783984532292E-3</v>
      </c>
      <c r="AM69">
        <f>SAM_final!AM69/SAM_final!AM$114</f>
        <v>1.2228764382310331E-2</v>
      </c>
      <c r="AN69">
        <f>SAM_final!AN69/SAM_final!AN$114</f>
        <v>2.4348841463122779E-2</v>
      </c>
      <c r="AO69">
        <f>SAM_final!AO69/SAM_final!AO$114</f>
        <v>2.4715049103656659E-2</v>
      </c>
      <c r="AP69">
        <f>SAM_final!AP69/SAM_final!AP$114</f>
        <v>2.0685621413341872E-2</v>
      </c>
      <c r="AQ69">
        <f>SAM_final!AQ69/SAM_final!AQ$114</f>
        <v>3.3318831911454377E-2</v>
      </c>
      <c r="AR69">
        <f>SAM_final!AR69/SAM_final!AR$114</f>
        <v>4.2987473726148952E-2</v>
      </c>
      <c r="AS69">
        <f>SAM_final!AS69/SAM_final!AS$114</f>
        <v>2.2416209576103446E-2</v>
      </c>
      <c r="AT69">
        <f>SAM_final!AT69/SAM_final!AT$114</f>
        <v>9.6070777721269564E-3</v>
      </c>
      <c r="AU69">
        <f>SAM_final!AU69/SAM_final!AU$114</f>
        <v>3.9194496528653214E-2</v>
      </c>
      <c r="AV69">
        <f>SAM_final!AV69/SAM_final!AV$114</f>
        <v>2.4227076933714599E-2</v>
      </c>
      <c r="AW69">
        <f>SAM_final!AW69/SAM_final!AW$114</f>
        <v>9.1077757003133128E-3</v>
      </c>
      <c r="AX69">
        <f>SAM_final!AX69/SAM_final!AX$114</f>
        <v>1.6476502616479666E-2</v>
      </c>
      <c r="AY69">
        <f>SAM_final!AY69/SAM_final!AY$114</f>
        <v>3.4644393929981233E-2</v>
      </c>
      <c r="AZ69">
        <f>SAM_final!AZ69/SAM_final!AZ$114</f>
        <v>6.1374615336076965E-3</v>
      </c>
      <c r="BA69">
        <f>SAM_final!BA69/SAM_final!BA$114</f>
        <v>1.0511742339743442E-3</v>
      </c>
      <c r="BB69">
        <f>SAM_final!BB69/SAM_final!BB$114</f>
        <v>9.8711942830368351E-3</v>
      </c>
      <c r="BC69">
        <f>SAM_final!BC69/SAM_final!BC$114</f>
        <v>3.4745790982633903E-2</v>
      </c>
      <c r="BD69">
        <f>SAM_final!BD69/SAM_final!BD$114</f>
        <v>2.5929529736322468E-2</v>
      </c>
      <c r="BE69">
        <f>SAM_final!BE69/SAM_final!BE$114</f>
        <v>2.0658370227518867E-2</v>
      </c>
      <c r="BF69">
        <f>SAM_final!BF69/SAM_final!BF$114</f>
        <v>5.7832466504242695E-2</v>
      </c>
      <c r="BG69">
        <f>SAM_final!BG69/SAM_final!BG$114</f>
        <v>5.9315534906797009E-2</v>
      </c>
      <c r="BH69">
        <f>SAM_final!BH69/SAM_final!BH$114</f>
        <v>9.0845187801113919E-2</v>
      </c>
      <c r="BI69">
        <f>SAM_final!BI69/SAM_final!BI$114</f>
        <v>8.6224343326326461E-2</v>
      </c>
      <c r="BJ69">
        <f>SAM_final!BJ69/SAM_final!BJ$114</f>
        <v>9.2268898747609046E-2</v>
      </c>
      <c r="BK69">
        <f>SAM_final!BK69/SAM_final!BK$114</f>
        <v>3.6144879795479271E-2</v>
      </c>
      <c r="BL69">
        <f>SAM_final!BL69/SAM_final!BL$114</f>
        <v>3.7856777950439131E-2</v>
      </c>
      <c r="BM69">
        <f>SAM_final!BM69/SAM_final!BM$114</f>
        <v>2.2193242000817029E-2</v>
      </c>
      <c r="BN69">
        <f>SAM_final!BN69/SAM_final!BN$114</f>
        <v>1.5669348994517999E-2</v>
      </c>
      <c r="BO69">
        <f>SAM_final!BO69/SAM_final!BO$114</f>
        <v>2.4006254628324213E-2</v>
      </c>
      <c r="BP69">
        <f>SAM_final!BP69/SAM_final!BP$114</f>
        <v>2.7010510429747843E-2</v>
      </c>
      <c r="BQ69">
        <f>SAM_final!BQ69/SAM_final!BQ$114</f>
        <v>8.2476826575994033E-2</v>
      </c>
      <c r="BR69">
        <f>SAM_final!BR69/SAM_final!BR$114</f>
        <v>6.5214551329914425E-2</v>
      </c>
      <c r="BS69">
        <f>SAM_final!BS69/SAM_final!BS$114</f>
        <v>4.4623053732982712E-2</v>
      </c>
      <c r="BT69">
        <f>SAM_final!BT69/SAM_final!BT$114</f>
        <v>2.2607690814042933E-2</v>
      </c>
      <c r="BU69">
        <f>SAM_final!BU69/SAM_final!BU$114</f>
        <v>2.8654781561871852E-2</v>
      </c>
      <c r="BV69">
        <f>SAM_final!BV69/SAM_final!BV$114</f>
        <v>2.514739914253411E-2</v>
      </c>
      <c r="BW69">
        <f>SAM_final!BW69/SAM_final!BW$114</f>
        <v>5.0875641410258958E-2</v>
      </c>
      <c r="BX69">
        <f>SAM_final!BX69/SAM_final!BX$114</f>
        <v>3.3744064207448035E-2</v>
      </c>
      <c r="BY69">
        <f>SAM_final!BY69/SAM_final!BY$114</f>
        <v>1.7089103054012466E-2</v>
      </c>
      <c r="BZ69">
        <f>SAM_final!BZ69/SAM_final!BZ$114</f>
        <v>5.9377872170946797E-2</v>
      </c>
      <c r="CA69">
        <f>SAM_final!CA69/SAM_final!CA$114</f>
        <v>5.2416839647758298E-2</v>
      </c>
      <c r="CB69">
        <f>SAM_final!CB69/SAM_final!CB$114</f>
        <v>5.9077425336118365E-2</v>
      </c>
      <c r="CC69">
        <f>SAM_final!CC69/SAM_final!CC$114</f>
        <v>3.416217996519845E-2</v>
      </c>
      <c r="CD69">
        <f>SAM_final!CD69/SAM_final!CD$114</f>
        <v>2.5899227954956878E-2</v>
      </c>
      <c r="CE69">
        <f>SAM_final!CE69/SAM_final!CE$114</f>
        <v>2.3447413981124876E-2</v>
      </c>
      <c r="CF69">
        <f>SAM_final!CF69/SAM_final!CF$114</f>
        <v>6.1129160316094701E-2</v>
      </c>
      <c r="CG69">
        <f>SAM_final!CG69/SAM_final!CG$114</f>
        <v>5.8869297858329644E-2</v>
      </c>
      <c r="CH69">
        <f>SAM_final!CH69/SAM_final!CH$114</f>
        <v>0</v>
      </c>
      <c r="CI69">
        <f>SAM_final!CI69/SAM_final!CI$114</f>
        <v>4.7029824293256924E-2</v>
      </c>
      <c r="CJ69">
        <f>SAM_final!CJ69/SAM_final!CJ$114</f>
        <v>0</v>
      </c>
      <c r="CK69">
        <f>SAM_final!CK69/SAM_final!CK$114</f>
        <v>0</v>
      </c>
      <c r="CL69">
        <f>SAM_final!CL69/SAM_final!CL$114</f>
        <v>0</v>
      </c>
      <c r="CM69">
        <f>SAM_final!CO69/SAM_final!CO$114</f>
        <v>1.4625812687129191E-2</v>
      </c>
      <c r="CN69">
        <f>SAM_final!CP69/SAM_final!CP$114</f>
        <v>1.3767990910158659E-2</v>
      </c>
      <c r="CO69">
        <f>SAM_final!CQ69/SAM_final!CQ$114</f>
        <v>1.7060328062605244E-2</v>
      </c>
      <c r="CP69">
        <f>SAM_final!CR69/SAM_final!CR$114</f>
        <v>1.4480981807051065E-2</v>
      </c>
      <c r="CQ69">
        <f>SAM_final!CS69/SAM_final!CS$114</f>
        <v>1.364096337123458E-2</v>
      </c>
      <c r="CR69">
        <f>SAM_final!CT69/SAM_final!CT$114</f>
        <v>1.1701016598696086E-2</v>
      </c>
      <c r="CS69">
        <f>SAM_final!CU69/SAM_final!CU$114</f>
        <v>1.2927340246863867E-2</v>
      </c>
      <c r="CT69">
        <f>SAM_final!CV69/SAM_final!CV$114</f>
        <v>1.2352593653046353E-2</v>
      </c>
      <c r="CU69">
        <f>SAM_final!CW69/SAM_final!CW$114</f>
        <v>9.9227974781319513E-3</v>
      </c>
    </row>
    <row r="70" spans="1:99">
      <c r="A70" t="s">
        <v>69</v>
      </c>
      <c r="B70">
        <f>SAM_final!B70/SAM_final!B$114</f>
        <v>0</v>
      </c>
      <c r="C70">
        <f>SAM_final!C70/SAM_final!C$114</f>
        <v>0</v>
      </c>
      <c r="D70">
        <f>SAM_final!D70/SAM_final!D$114</f>
        <v>0</v>
      </c>
      <c r="E70">
        <f>SAM_final!E70/SAM_final!E$114</f>
        <v>0</v>
      </c>
      <c r="F70">
        <f>SAM_final!F70/SAM_final!F$114</f>
        <v>0</v>
      </c>
      <c r="G70">
        <f>SAM_final!G70/SAM_final!G$114</f>
        <v>0</v>
      </c>
      <c r="H70">
        <f>SAM_final!H70/SAM_final!H$114</f>
        <v>0</v>
      </c>
      <c r="I70">
        <f>SAM_final!I70/SAM_final!I$114</f>
        <v>0</v>
      </c>
      <c r="J70">
        <f>SAM_final!J70/SAM_final!J$114</f>
        <v>7.9737427736425837E-2</v>
      </c>
      <c r="K70">
        <f>SAM_final!K70/SAM_final!K$114</f>
        <v>3.7948311419629774E-2</v>
      </c>
      <c r="L70">
        <f>SAM_final!L70/SAM_final!L$114</f>
        <v>3.0252542519027776E-2</v>
      </c>
      <c r="M70">
        <f>SAM_final!M70/SAM_final!M$114</f>
        <v>0</v>
      </c>
      <c r="N70">
        <f>SAM_final!N70/SAM_final!N$114</f>
        <v>6.1659819943663289E-3</v>
      </c>
      <c r="O70">
        <f>SAM_final!O70/SAM_final!O$114</f>
        <v>3.0759949455874954E-2</v>
      </c>
      <c r="P70">
        <f>SAM_final!P70/SAM_final!P$114</f>
        <v>1.2094253723503571E-2</v>
      </c>
      <c r="Q70">
        <f>SAM_final!Q70/SAM_final!Q$114</f>
        <v>3.4047060938183292E-2</v>
      </c>
      <c r="R70">
        <f>SAM_final!R70/SAM_final!R$114</f>
        <v>2.8800678592988483E-3</v>
      </c>
      <c r="S70">
        <f>SAM_final!S70/SAM_final!S$114</f>
        <v>1.7789718386130488E-2</v>
      </c>
      <c r="T70">
        <f>SAM_final!T70/SAM_final!T$114</f>
        <v>3.9171743143545179E-3</v>
      </c>
      <c r="U70">
        <f>SAM_final!U70/SAM_final!U$114</f>
        <v>4.3909528453382673E-3</v>
      </c>
      <c r="V70">
        <f>SAM_final!V70/SAM_final!V$114</f>
        <v>9.6793973747931594E-3</v>
      </c>
      <c r="W70">
        <f>SAM_final!W70/SAM_final!W$114</f>
        <v>4.7042495801377718E-3</v>
      </c>
      <c r="X70">
        <f>SAM_final!X70/SAM_final!X$114</f>
        <v>4.5641647946641321E-3</v>
      </c>
      <c r="Y70">
        <f>SAM_final!Y70/SAM_final!Y$114</f>
        <v>3.3847728673668344E-2</v>
      </c>
      <c r="Z70">
        <f>SAM_final!Z70/SAM_final!Z$114</f>
        <v>7.2516788163180905E-3</v>
      </c>
      <c r="AA70">
        <f>SAM_final!AA70/SAM_final!AA$114</f>
        <v>2.1132696762383142E-2</v>
      </c>
      <c r="AB70">
        <f>SAM_final!AB70/SAM_final!AB$114</f>
        <v>5.5106647859672403E-3</v>
      </c>
      <c r="AC70">
        <f>SAM_final!AC70/SAM_final!AC$114</f>
        <v>1.4164647413139827E-2</v>
      </c>
      <c r="AD70">
        <f>SAM_final!AD70/SAM_final!AD$114</f>
        <v>3.9960692324098893E-2</v>
      </c>
      <c r="AE70">
        <f>SAM_final!AE70/SAM_final!AE$114</f>
        <v>2.4428959248602295E-2</v>
      </c>
      <c r="AF70">
        <f>SAM_final!AF70/SAM_final!AF$114</f>
        <v>1.9530620540710891E-2</v>
      </c>
      <c r="AG70">
        <f>SAM_final!AG70/SAM_final!AG$114</f>
        <v>1.682115255405283E-2</v>
      </c>
      <c r="AH70">
        <f>SAM_final!AH70/SAM_final!AH$114</f>
        <v>7.0211484537744629E-3</v>
      </c>
      <c r="AI70">
        <f>SAM_final!AI70/SAM_final!AI$114</f>
        <v>2.3010829536342297E-2</v>
      </c>
      <c r="AJ70">
        <f>SAM_final!AJ70/SAM_final!AJ$114</f>
        <v>4.2733825336611894E-2</v>
      </c>
      <c r="AK70">
        <f>SAM_final!AK70/SAM_final!AK$114</f>
        <v>2.8910293327206521E-3</v>
      </c>
      <c r="AL70">
        <f>SAM_final!AL70/SAM_final!AL$114</f>
        <v>2.4013477940439134E-3</v>
      </c>
      <c r="AM70">
        <f>SAM_final!AM70/SAM_final!AM$114</f>
        <v>6.1259310565367573E-4</v>
      </c>
      <c r="AN70">
        <f>SAM_final!AN70/SAM_final!AN$114</f>
        <v>5.5638522821446941E-3</v>
      </c>
      <c r="AO70">
        <f>SAM_final!AO70/SAM_final!AO$114</f>
        <v>1.1906182910609248E-3</v>
      </c>
      <c r="AP70">
        <f>SAM_final!AP70/SAM_final!AP$114</f>
        <v>3.7797759765491426E-4</v>
      </c>
      <c r="AQ70">
        <f>SAM_final!AQ70/SAM_final!AQ$114</f>
        <v>7.2668787799353665E-2</v>
      </c>
      <c r="AR70">
        <f>SAM_final!AR70/SAM_final!AR$114</f>
        <v>1.708914736835164E-2</v>
      </c>
      <c r="AS70">
        <f>SAM_final!AS70/SAM_final!AS$114</f>
        <v>2.5231938001723981E-2</v>
      </c>
      <c r="AT70">
        <f>SAM_final!AT70/SAM_final!AT$114</f>
        <v>1.2459486642518031E-2</v>
      </c>
      <c r="AU70">
        <f>SAM_final!AU70/SAM_final!AU$114</f>
        <v>0</v>
      </c>
      <c r="AV70">
        <f>SAM_final!AV70/SAM_final!AV$114</f>
        <v>2.5000072412460623E-2</v>
      </c>
      <c r="AW70">
        <f>SAM_final!AW70/SAM_final!AW$114</f>
        <v>1.2812585005161902E-2</v>
      </c>
      <c r="AX70">
        <f>SAM_final!AX70/SAM_final!AX$114</f>
        <v>1.4504350270058118E-3</v>
      </c>
      <c r="AY70">
        <f>SAM_final!AY70/SAM_final!AY$114</f>
        <v>0</v>
      </c>
      <c r="AZ70">
        <f>SAM_final!AZ70/SAM_final!AZ$114</f>
        <v>9.611914770874681E-3</v>
      </c>
      <c r="BA70">
        <f>SAM_final!BA70/SAM_final!BA$114</f>
        <v>5.4566405614187461E-3</v>
      </c>
      <c r="BB70">
        <f>SAM_final!BB70/SAM_final!BB$114</f>
        <v>7.6195628813758281E-3</v>
      </c>
      <c r="BC70">
        <f>SAM_final!BC70/SAM_final!BC$114</f>
        <v>2.8511232805716997E-3</v>
      </c>
      <c r="BD70">
        <f>SAM_final!BD70/SAM_final!BD$114</f>
        <v>1.1027028754909533E-3</v>
      </c>
      <c r="BE70">
        <f>SAM_final!BE70/SAM_final!BE$114</f>
        <v>5.3084671602616762E-3</v>
      </c>
      <c r="BF70">
        <f>SAM_final!BF70/SAM_final!BF$114</f>
        <v>9.5618144396907761E-4</v>
      </c>
      <c r="BG70">
        <f>SAM_final!BG70/SAM_final!BG$114</f>
        <v>6.9566304062189579E-3</v>
      </c>
      <c r="BH70">
        <f>SAM_final!BH70/SAM_final!BH$114</f>
        <v>6.8495517929102845E-5</v>
      </c>
      <c r="BI70">
        <f>SAM_final!BI70/SAM_final!BI$114</f>
        <v>5.6012470170246102E-3</v>
      </c>
      <c r="BJ70">
        <f>SAM_final!BJ70/SAM_final!BJ$114</f>
        <v>2.3989494933993331E-2</v>
      </c>
      <c r="BK70">
        <f>SAM_final!BK70/SAM_final!BK$114</f>
        <v>7.5726714785118486E-3</v>
      </c>
      <c r="BL70">
        <f>SAM_final!BL70/SAM_final!BL$114</f>
        <v>6.0686682264839429E-3</v>
      </c>
      <c r="BM70">
        <f>SAM_final!BM70/SAM_final!BM$114</f>
        <v>5.1499233904698499E-3</v>
      </c>
      <c r="BN70">
        <f>SAM_final!BN70/SAM_final!BN$114</f>
        <v>2.2426342238334607E-3</v>
      </c>
      <c r="BO70">
        <f>SAM_final!BO70/SAM_final!BO$114</f>
        <v>6.0952162674132143E-2</v>
      </c>
      <c r="BP70">
        <f>SAM_final!BP70/SAM_final!BP$114</f>
        <v>9.3355423886387484E-3</v>
      </c>
      <c r="BQ70">
        <f>SAM_final!BQ70/SAM_final!BQ$114</f>
        <v>9.4854752975972022E-3</v>
      </c>
      <c r="BR70">
        <f>SAM_final!BR70/SAM_final!BR$114</f>
        <v>0</v>
      </c>
      <c r="BS70">
        <f>SAM_final!BS70/SAM_final!BS$114</f>
        <v>1.7942923872559014E-2</v>
      </c>
      <c r="BT70">
        <f>SAM_final!BT70/SAM_final!BT$114</f>
        <v>2.2976819664833281E-2</v>
      </c>
      <c r="BU70">
        <f>SAM_final!BU70/SAM_final!BU$114</f>
        <v>1.805662389383925E-2</v>
      </c>
      <c r="BV70">
        <f>SAM_final!BV70/SAM_final!BV$114</f>
        <v>4.1293314651056179E-2</v>
      </c>
      <c r="BW70">
        <f>SAM_final!BW70/SAM_final!BW$114</f>
        <v>1.0842407386348719E-2</v>
      </c>
      <c r="BX70">
        <f>SAM_final!BX70/SAM_final!BX$114</f>
        <v>2.4756011169018564E-2</v>
      </c>
      <c r="BY70">
        <f>SAM_final!BY70/SAM_final!BY$114</f>
        <v>1.8839999494916142E-2</v>
      </c>
      <c r="BZ70">
        <f>SAM_final!BZ70/SAM_final!BZ$114</f>
        <v>1.7565526785511668E-2</v>
      </c>
      <c r="CA70">
        <f>SAM_final!CA70/SAM_final!CA$114</f>
        <v>1.4370711995655902E-3</v>
      </c>
      <c r="CB70">
        <f>SAM_final!CB70/SAM_final!CB$114</f>
        <v>1.2873069808448068E-2</v>
      </c>
      <c r="CC70">
        <f>SAM_final!CC70/SAM_final!CC$114</f>
        <v>2.3328640126150622E-2</v>
      </c>
      <c r="CD70">
        <f>SAM_final!CD70/SAM_final!CD$114</f>
        <v>5.4910288608228511E-2</v>
      </c>
      <c r="CE70">
        <f>SAM_final!CE70/SAM_final!CE$114</f>
        <v>2.0049391478367543E-2</v>
      </c>
      <c r="CF70">
        <f>SAM_final!CF70/SAM_final!CF$114</f>
        <v>2.0311710270981272E-2</v>
      </c>
      <c r="CG70">
        <f>SAM_final!CG70/SAM_final!CG$114</f>
        <v>0</v>
      </c>
      <c r="CH70">
        <f>SAM_final!CH70/SAM_final!CH$114</f>
        <v>0</v>
      </c>
      <c r="CI70">
        <f>SAM_final!CI70/SAM_final!CI$114</f>
        <v>0</v>
      </c>
      <c r="CJ70">
        <f>SAM_final!CJ70/SAM_final!CJ$114</f>
        <v>0</v>
      </c>
      <c r="CK70">
        <f>SAM_final!CK70/SAM_final!CK$114</f>
        <v>0</v>
      </c>
      <c r="CL70">
        <f>SAM_final!CL70/SAM_final!CL$114</f>
        <v>0</v>
      </c>
      <c r="CM70">
        <f>SAM_final!CO70/SAM_final!CO$114</f>
        <v>0</v>
      </c>
      <c r="CN70">
        <f>SAM_final!CP70/SAM_final!CP$114</f>
        <v>0</v>
      </c>
      <c r="CO70">
        <f>SAM_final!CQ70/SAM_final!CQ$114</f>
        <v>0</v>
      </c>
      <c r="CP70">
        <f>SAM_final!CR70/SAM_final!CR$114</f>
        <v>0</v>
      </c>
      <c r="CQ70">
        <f>SAM_final!CS70/SAM_final!CS$114</f>
        <v>0</v>
      </c>
      <c r="CR70">
        <f>SAM_final!CT70/SAM_final!CT$114</f>
        <v>0</v>
      </c>
      <c r="CS70">
        <f>SAM_final!CU70/SAM_final!CU$114</f>
        <v>0</v>
      </c>
      <c r="CT70">
        <f>SAM_final!CV70/SAM_final!CV$114</f>
        <v>0</v>
      </c>
      <c r="CU70">
        <f>SAM_final!CW70/SAM_final!CW$114</f>
        <v>0</v>
      </c>
    </row>
    <row r="71" spans="1:99">
      <c r="A71" t="s">
        <v>70</v>
      </c>
      <c r="B71">
        <f>SAM_final!B71/SAM_final!B$114</f>
        <v>1.554603180125354E-3</v>
      </c>
      <c r="C71">
        <f>SAM_final!C71/SAM_final!C$114</f>
        <v>0</v>
      </c>
      <c r="D71">
        <f>SAM_final!D71/SAM_final!D$114</f>
        <v>3.7196904074156354E-3</v>
      </c>
      <c r="E71">
        <f>SAM_final!E71/SAM_final!E$114</f>
        <v>3.1206744321181099E-3</v>
      </c>
      <c r="F71">
        <f>SAM_final!F71/SAM_final!F$114</f>
        <v>1.0799552474416386E-3</v>
      </c>
      <c r="G71">
        <f>SAM_final!G71/SAM_final!G$114</f>
        <v>2.0067333145325362E-5</v>
      </c>
      <c r="H71">
        <f>SAM_final!H71/SAM_final!H$114</f>
        <v>3.2770050167007924E-5</v>
      </c>
      <c r="I71">
        <f>SAM_final!I71/SAM_final!I$114</f>
        <v>9.5089947949623526E-6</v>
      </c>
      <c r="J71">
        <f>SAM_final!J71/SAM_final!J$114</f>
        <v>2.9037031178832337E-3</v>
      </c>
      <c r="K71">
        <f>SAM_final!K71/SAM_final!K$114</f>
        <v>4.7677681760710904E-3</v>
      </c>
      <c r="L71">
        <f>SAM_final!L71/SAM_final!L$114</f>
        <v>1.0986108806666495E-2</v>
      </c>
      <c r="M71">
        <f>SAM_final!M71/SAM_final!M$114</f>
        <v>1.281269620428948E-2</v>
      </c>
      <c r="N71">
        <f>SAM_final!N71/SAM_final!N$114</f>
        <v>5.7665907400510771E-3</v>
      </c>
      <c r="O71">
        <f>SAM_final!O71/SAM_final!O$114</f>
        <v>4.6247472726446658E-3</v>
      </c>
      <c r="P71">
        <f>SAM_final!P71/SAM_final!P$114</f>
        <v>3.6098980756856642E-3</v>
      </c>
      <c r="Q71">
        <f>SAM_final!Q71/SAM_final!Q$114</f>
        <v>7.1410422190075259E-3</v>
      </c>
      <c r="R71">
        <f>SAM_final!R71/SAM_final!R$114</f>
        <v>2.6122081989251068E-3</v>
      </c>
      <c r="S71">
        <f>SAM_final!S71/SAM_final!S$114</f>
        <v>3.8042853515002771E-2</v>
      </c>
      <c r="T71">
        <f>SAM_final!T71/SAM_final!T$114</f>
        <v>1.3704128223520008E-3</v>
      </c>
      <c r="U71">
        <f>SAM_final!U71/SAM_final!U$114</f>
        <v>6.7962317630120865E-3</v>
      </c>
      <c r="V71">
        <f>SAM_final!V71/SAM_final!V$114</f>
        <v>9.6463208697800222E-3</v>
      </c>
      <c r="W71">
        <f>SAM_final!W71/SAM_final!W$114</f>
        <v>3.1969337523688059E-2</v>
      </c>
      <c r="X71">
        <f>SAM_final!X71/SAM_final!X$114</f>
        <v>3.7312745058324303E-3</v>
      </c>
      <c r="Y71">
        <f>SAM_final!Y71/SAM_final!Y$114</f>
        <v>4.2315903343123837E-3</v>
      </c>
      <c r="Z71">
        <f>SAM_final!Z71/SAM_final!Z$114</f>
        <v>7.7107990303304334E-3</v>
      </c>
      <c r="AA71">
        <f>SAM_final!AA71/SAM_final!AA$114</f>
        <v>1.0131524755425184E-2</v>
      </c>
      <c r="AB71">
        <f>SAM_final!AB71/SAM_final!AB$114</f>
        <v>1.7180708978557169E-2</v>
      </c>
      <c r="AC71">
        <f>SAM_final!AC71/SAM_final!AC$114</f>
        <v>2.503538645801771E-2</v>
      </c>
      <c r="AD71">
        <f>SAM_final!AD71/SAM_final!AD$114</f>
        <v>6.9311597410685538E-3</v>
      </c>
      <c r="AE71">
        <f>SAM_final!AE71/SAM_final!AE$114</f>
        <v>6.8566011424538919E-3</v>
      </c>
      <c r="AF71">
        <f>SAM_final!AF71/SAM_final!AF$114</f>
        <v>4.5050342712273754E-3</v>
      </c>
      <c r="AG71">
        <f>SAM_final!AG71/SAM_final!AG$114</f>
        <v>1.588475735197984E-2</v>
      </c>
      <c r="AH71">
        <f>SAM_final!AH71/SAM_final!AH$114</f>
        <v>5.6811352539148903E-3</v>
      </c>
      <c r="AI71">
        <f>SAM_final!AI71/SAM_final!AI$114</f>
        <v>1.0913452773897235E-2</v>
      </c>
      <c r="AJ71">
        <f>SAM_final!AJ71/SAM_final!AJ$114</f>
        <v>2.6016836915289724E-2</v>
      </c>
      <c r="AK71">
        <f>SAM_final!AK71/SAM_final!AK$114</f>
        <v>1.0644549199254037E-2</v>
      </c>
      <c r="AL71">
        <f>SAM_final!AL71/SAM_final!AL$114</f>
        <v>1.8707321019791829E-3</v>
      </c>
      <c r="AM71">
        <f>SAM_final!AM71/SAM_final!AM$114</f>
        <v>5.2556821561556303E-3</v>
      </c>
      <c r="AN71">
        <f>SAM_final!AN71/SAM_final!AN$114</f>
        <v>6.8607181142074378E-3</v>
      </c>
      <c r="AO71">
        <f>SAM_final!AO71/SAM_final!AO$114</f>
        <v>8.9874895256219639E-3</v>
      </c>
      <c r="AP71">
        <f>SAM_final!AP71/SAM_final!AP$114</f>
        <v>1.3356586905657693E-2</v>
      </c>
      <c r="AQ71">
        <f>SAM_final!AQ71/SAM_final!AQ$114</f>
        <v>8.052907245698954E-3</v>
      </c>
      <c r="AR71">
        <f>SAM_final!AR71/SAM_final!AR$114</f>
        <v>1.1445184686474196E-2</v>
      </c>
      <c r="AS71">
        <f>SAM_final!AS71/SAM_final!AS$114</f>
        <v>1.2965205280074943E-2</v>
      </c>
      <c r="AT71">
        <f>SAM_final!AT71/SAM_final!AT$114</f>
        <v>1.5184450490783779E-2</v>
      </c>
      <c r="AU71">
        <f>SAM_final!AU71/SAM_final!AU$114</f>
        <v>1.1971998658846133E-2</v>
      </c>
      <c r="AV71">
        <f>SAM_final!AV71/SAM_final!AV$114</f>
        <v>8.5433219859821261E-2</v>
      </c>
      <c r="AW71">
        <f>SAM_final!AW71/SAM_final!AW$114</f>
        <v>2.5042450883261173E-2</v>
      </c>
      <c r="AX71">
        <f>SAM_final!AX71/SAM_final!AX$114</f>
        <v>5.3178184298583009E-2</v>
      </c>
      <c r="AY71">
        <f>SAM_final!AY71/SAM_final!AY$114</f>
        <v>5.0046816057068184E-2</v>
      </c>
      <c r="AZ71">
        <f>SAM_final!AZ71/SAM_final!AZ$114</f>
        <v>1.8176872251902114E-2</v>
      </c>
      <c r="BA71">
        <f>SAM_final!BA71/SAM_final!BA$114</f>
        <v>2.7386977252590703E-3</v>
      </c>
      <c r="BB71">
        <f>SAM_final!BB71/SAM_final!BB$114</f>
        <v>2.236194002459373E-2</v>
      </c>
      <c r="BC71">
        <f>SAM_final!BC71/SAM_final!BC$114</f>
        <v>1.8634235338589416E-2</v>
      </c>
      <c r="BD71">
        <f>SAM_final!BD71/SAM_final!BD$114</f>
        <v>5.4651796275950581E-3</v>
      </c>
      <c r="BE71">
        <f>SAM_final!BE71/SAM_final!BE$114</f>
        <v>4.496466339498904E-3</v>
      </c>
      <c r="BF71">
        <f>SAM_final!BF71/SAM_final!BF$114</f>
        <v>3.8817314810974342E-2</v>
      </c>
      <c r="BG71">
        <f>SAM_final!BG71/SAM_final!BG$114</f>
        <v>2.3416442454821298E-2</v>
      </c>
      <c r="BH71">
        <f>SAM_final!BH71/SAM_final!BH$114</f>
        <v>3.0378184698011488E-2</v>
      </c>
      <c r="BI71">
        <f>SAM_final!BI71/SAM_final!BI$114</f>
        <v>2.1356521134961837E-2</v>
      </c>
      <c r="BJ71">
        <f>SAM_final!BJ71/SAM_final!BJ$114</f>
        <v>2.2775897606408912E-2</v>
      </c>
      <c r="BK71">
        <f>SAM_final!BK71/SAM_final!BK$114</f>
        <v>1.1655942063846667E-2</v>
      </c>
      <c r="BL71">
        <f>SAM_final!BL71/SAM_final!BL$114</f>
        <v>8.174386736206133E-3</v>
      </c>
      <c r="BM71">
        <f>SAM_final!BM71/SAM_final!BM$114</f>
        <v>1.0150461751622225E-3</v>
      </c>
      <c r="BN71">
        <f>SAM_final!BN71/SAM_final!BN$114</f>
        <v>2.9184586365662107E-2</v>
      </c>
      <c r="BO71">
        <f>SAM_final!BO71/SAM_final!BO$114</f>
        <v>2.5251181376283835E-2</v>
      </c>
      <c r="BP71">
        <f>SAM_final!BP71/SAM_final!BP$114</f>
        <v>9.5770063954022183E-2</v>
      </c>
      <c r="BQ71">
        <f>SAM_final!BQ71/SAM_final!BQ$114</f>
        <v>2.8373299899296645E-2</v>
      </c>
      <c r="BR71">
        <f>SAM_final!BR71/SAM_final!BR$114</f>
        <v>1.6693927881328043E-2</v>
      </c>
      <c r="BS71">
        <f>SAM_final!BS71/SAM_final!BS$114</f>
        <v>4.496239993243481E-2</v>
      </c>
      <c r="BT71">
        <f>SAM_final!BT71/SAM_final!BT$114</f>
        <v>2.9862838772285079E-2</v>
      </c>
      <c r="BU71">
        <f>SAM_final!BU71/SAM_final!BU$114</f>
        <v>1.7599610561658988E-2</v>
      </c>
      <c r="BV71">
        <f>SAM_final!BV71/SAM_final!BV$114</f>
        <v>1.9756822336999182E-2</v>
      </c>
      <c r="BW71">
        <f>SAM_final!BW71/SAM_final!BW$114</f>
        <v>3.2629742066248878E-2</v>
      </c>
      <c r="BX71">
        <f>SAM_final!BX71/SAM_final!BX$114</f>
        <v>2.7411664754135926E-2</v>
      </c>
      <c r="BY71">
        <f>SAM_final!BY71/SAM_final!BY$114</f>
        <v>1.1735871840751136E-2</v>
      </c>
      <c r="BZ71">
        <f>SAM_final!BZ71/SAM_final!BZ$114</f>
        <v>2.8081737005178437E-2</v>
      </c>
      <c r="CA71">
        <f>SAM_final!CA71/SAM_final!CA$114</f>
        <v>1.6388004745871411E-2</v>
      </c>
      <c r="CB71">
        <f>SAM_final!CB71/SAM_final!CB$114</f>
        <v>1.8396755993879098E-2</v>
      </c>
      <c r="CC71">
        <f>SAM_final!CC71/SAM_final!CC$114</f>
        <v>1.5250941191511791E-2</v>
      </c>
      <c r="CD71">
        <f>SAM_final!CD71/SAM_final!CD$114</f>
        <v>9.9546208607771709E-3</v>
      </c>
      <c r="CE71">
        <f>SAM_final!CE71/SAM_final!CE$114</f>
        <v>1.8532953083990646E-2</v>
      </c>
      <c r="CF71">
        <f>SAM_final!CF71/SAM_final!CF$114</f>
        <v>2.0425519671392094E-2</v>
      </c>
      <c r="CG71">
        <f>SAM_final!CG71/SAM_final!CG$114</f>
        <v>2.4117080342610925E-2</v>
      </c>
      <c r="CH71">
        <f>SAM_final!CH71/SAM_final!CH$114</f>
        <v>0</v>
      </c>
      <c r="CI71">
        <f>SAM_final!CI71/SAM_final!CI$114</f>
        <v>2.1784700652129493E-2</v>
      </c>
      <c r="CJ71">
        <f>SAM_final!CJ71/SAM_final!CJ$114</f>
        <v>0</v>
      </c>
      <c r="CK71">
        <f>SAM_final!CK71/SAM_final!CK$114</f>
        <v>0</v>
      </c>
      <c r="CL71">
        <f>SAM_final!CL71/SAM_final!CL$114</f>
        <v>0</v>
      </c>
      <c r="CM71">
        <f>SAM_final!CO71/SAM_final!CO$114</f>
        <v>4.8273585031462715E-3</v>
      </c>
      <c r="CN71">
        <f>SAM_final!CP71/SAM_final!CP$114</f>
        <v>4.6300037704947944E-3</v>
      </c>
      <c r="CO71">
        <f>SAM_final!CQ71/SAM_final!CQ$114</f>
        <v>5.5700455628868309E-3</v>
      </c>
      <c r="CP71">
        <f>SAM_final!CR71/SAM_final!CR$114</f>
        <v>5.3700715231338398E-3</v>
      </c>
      <c r="CQ71">
        <f>SAM_final!CS71/SAM_final!CS$114</f>
        <v>4.7100056195547484E-3</v>
      </c>
      <c r="CR71">
        <f>SAM_final!CT71/SAM_final!CT$114</f>
        <v>4.8375334186252531E-3</v>
      </c>
      <c r="CS71">
        <f>SAM_final!CU71/SAM_final!CU$114</f>
        <v>4.5210119099030966E-3</v>
      </c>
      <c r="CT71">
        <f>SAM_final!CV71/SAM_final!CV$114</f>
        <v>8.6155958391720584E-3</v>
      </c>
      <c r="CU71">
        <f>SAM_final!CW71/SAM_final!CW$114</f>
        <v>3.1746690692276173E-3</v>
      </c>
    </row>
    <row r="72" spans="1:99">
      <c r="A72" t="s">
        <v>71</v>
      </c>
      <c r="B72">
        <f>SAM_final!B72/SAM_final!B$114</f>
        <v>2.6286760750487406E-4</v>
      </c>
      <c r="C72">
        <f>SAM_final!C72/SAM_final!C$114</f>
        <v>0</v>
      </c>
      <c r="D72">
        <f>SAM_final!D72/SAM_final!D$114</f>
        <v>4.0917628510421316E-4</v>
      </c>
      <c r="E72">
        <f>SAM_final!E72/SAM_final!E$114</f>
        <v>2.9710255940292382E-4</v>
      </c>
      <c r="F72">
        <f>SAM_final!F72/SAM_final!F$114</f>
        <v>6.5913616047689615E-4</v>
      </c>
      <c r="G72">
        <f>SAM_final!G72/SAM_final!G$114</f>
        <v>1.1311566885099038E-8</v>
      </c>
      <c r="H72">
        <f>SAM_final!H72/SAM_final!H$114</f>
        <v>1.1333000918932602E-5</v>
      </c>
      <c r="I72">
        <f>SAM_final!I72/SAM_final!I$114</f>
        <v>6.4585720966536971E-7</v>
      </c>
      <c r="J72">
        <f>SAM_final!J72/SAM_final!J$114</f>
        <v>1.3387577833151316E-3</v>
      </c>
      <c r="K72">
        <f>SAM_final!K72/SAM_final!K$114</f>
        <v>5.4084343698308551E-4</v>
      </c>
      <c r="L72">
        <f>SAM_final!L72/SAM_final!L$114</f>
        <v>6.632196954626812E-4</v>
      </c>
      <c r="M72">
        <f>SAM_final!M72/SAM_final!M$114</f>
        <v>4.9981637659769404E-4</v>
      </c>
      <c r="N72">
        <f>SAM_final!N72/SAM_final!N$114</f>
        <v>8.6415418142973311E-4</v>
      </c>
      <c r="O72">
        <f>SAM_final!O72/SAM_final!O$114</f>
        <v>9.8306296319138411E-4</v>
      </c>
      <c r="P72">
        <f>SAM_final!P72/SAM_final!P$114</f>
        <v>8.7230071239296732E-4</v>
      </c>
      <c r="Q72">
        <f>SAM_final!Q72/SAM_final!Q$114</f>
        <v>1.7250879352511018E-3</v>
      </c>
      <c r="R72">
        <f>SAM_final!R72/SAM_final!R$114</f>
        <v>6.0410907465511447E-4</v>
      </c>
      <c r="S72">
        <f>SAM_final!S72/SAM_final!S$114</f>
        <v>6.8139873069257806E-5</v>
      </c>
      <c r="T72">
        <f>SAM_final!T72/SAM_final!T$114</f>
        <v>1.4353453196762299E-4</v>
      </c>
      <c r="U72">
        <f>SAM_final!U72/SAM_final!U$114</f>
        <v>9.0102445697106748E-4</v>
      </c>
      <c r="V72">
        <f>SAM_final!V72/SAM_final!V$114</f>
        <v>1.0005134897156697E-3</v>
      </c>
      <c r="W72">
        <f>SAM_final!W72/SAM_final!W$114</f>
        <v>7.9494056662828905E-4</v>
      </c>
      <c r="X72">
        <f>SAM_final!X72/SAM_final!X$114</f>
        <v>9.3652356985242727E-4</v>
      </c>
      <c r="Y72">
        <f>SAM_final!Y72/SAM_final!Y$114</f>
        <v>1.0547448829704099E-3</v>
      </c>
      <c r="Z72">
        <f>SAM_final!Z72/SAM_final!Z$114</f>
        <v>9.5909481878390999E-4</v>
      </c>
      <c r="AA72">
        <f>SAM_final!AA72/SAM_final!AA$114</f>
        <v>1.5856648927702263E-3</v>
      </c>
      <c r="AB72">
        <f>SAM_final!AB72/SAM_final!AB$114</f>
        <v>1.0498628034092935E-3</v>
      </c>
      <c r="AC72">
        <f>SAM_final!AC72/SAM_final!AC$114</f>
        <v>8.3507691962868909E-4</v>
      </c>
      <c r="AD72">
        <f>SAM_final!AD72/SAM_final!AD$114</f>
        <v>4.5130445302747136E-4</v>
      </c>
      <c r="AE72">
        <f>SAM_final!AE72/SAM_final!AE$114</f>
        <v>5.2512640475063958E-4</v>
      </c>
      <c r="AF72">
        <f>SAM_final!AF72/SAM_final!AF$114</f>
        <v>5.7381611680942617E-4</v>
      </c>
      <c r="AG72">
        <f>SAM_final!AG72/SAM_final!AG$114</f>
        <v>3.7352418680217591E-4</v>
      </c>
      <c r="AH72">
        <f>SAM_final!AH72/SAM_final!AH$114</f>
        <v>1.0571809115072566E-3</v>
      </c>
      <c r="AI72">
        <f>SAM_final!AI72/SAM_final!AI$114</f>
        <v>6.7647207698210028E-4</v>
      </c>
      <c r="AJ72">
        <f>SAM_final!AJ72/SAM_final!AJ$114</f>
        <v>9.3808116195048829E-4</v>
      </c>
      <c r="AK72">
        <f>SAM_final!AK72/SAM_final!AK$114</f>
        <v>1.0306739538220925E-3</v>
      </c>
      <c r="AL72">
        <f>SAM_final!AL72/SAM_final!AL$114</f>
        <v>9.0551518721771748E-5</v>
      </c>
      <c r="AM72">
        <f>SAM_final!AM72/SAM_final!AM$114</f>
        <v>1.7418971764694816E-4</v>
      </c>
      <c r="AN72">
        <f>SAM_final!AN72/SAM_final!AN$114</f>
        <v>6.8118142432369402E-4</v>
      </c>
      <c r="AO72">
        <f>SAM_final!AO72/SAM_final!AO$114</f>
        <v>4.2340061081344772E-4</v>
      </c>
      <c r="AP72">
        <f>SAM_final!AP72/SAM_final!AP$114</f>
        <v>1.8537155677744539E-3</v>
      </c>
      <c r="AQ72">
        <f>SAM_final!AQ72/SAM_final!AQ$114</f>
        <v>4.2095902497166346E-4</v>
      </c>
      <c r="AR72">
        <f>SAM_final!AR72/SAM_final!AR$114</f>
        <v>6.2310332840436562E-4</v>
      </c>
      <c r="AS72">
        <f>SAM_final!AS72/SAM_final!AS$114</f>
        <v>4.9634766013836374E-4</v>
      </c>
      <c r="AT72">
        <f>SAM_final!AT72/SAM_final!AT$114</f>
        <v>2.0289051130123779E-4</v>
      </c>
      <c r="AU72">
        <f>SAM_final!AU72/SAM_final!AU$114</f>
        <v>1.5184873603139673E-3</v>
      </c>
      <c r="AV72">
        <f>SAM_final!AV72/SAM_final!AV$114</f>
        <v>1.275009737671128E-4</v>
      </c>
      <c r="AW72">
        <f>SAM_final!AW72/SAM_final!AW$114</f>
        <v>1.5228708150278297E-3</v>
      </c>
      <c r="AX72">
        <f>SAM_final!AX72/SAM_final!AX$114</f>
        <v>2.2326353973681532E-4</v>
      </c>
      <c r="AY72">
        <f>SAM_final!AY72/SAM_final!AY$114</f>
        <v>6.8691095720520615E-4</v>
      </c>
      <c r="AZ72">
        <f>SAM_final!AZ72/SAM_final!AZ$114</f>
        <v>3.1377264426594499E-4</v>
      </c>
      <c r="BA72">
        <f>SAM_final!BA72/SAM_final!BA$114</f>
        <v>1.2098413941614404E-4</v>
      </c>
      <c r="BB72">
        <f>SAM_final!BB72/SAM_final!BB$114</f>
        <v>8.4878916690943145E-4</v>
      </c>
      <c r="BC72">
        <f>SAM_final!BC72/SAM_final!BC$114</f>
        <v>3.9506410789061564E-5</v>
      </c>
      <c r="BD72">
        <f>SAM_final!BD72/SAM_final!BD$114</f>
        <v>1.477474996639993E-4</v>
      </c>
      <c r="BE72">
        <f>SAM_final!BE72/SAM_final!BE$114</f>
        <v>5.704783385519044E-5</v>
      </c>
      <c r="BF72">
        <f>SAM_final!BF72/SAM_final!BF$114</f>
        <v>1.4070945841956862E-4</v>
      </c>
      <c r="BG72">
        <f>SAM_final!BG72/SAM_final!BG$114</f>
        <v>1.073046920987146E-4</v>
      </c>
      <c r="BH72">
        <f>SAM_final!BH72/SAM_final!BH$114</f>
        <v>8.0649510562551553E-5</v>
      </c>
      <c r="BI72">
        <f>SAM_final!BI72/SAM_final!BI$114</f>
        <v>2.6089042802786218E-4</v>
      </c>
      <c r="BJ72">
        <f>SAM_final!BJ72/SAM_final!BJ$114</f>
        <v>2.1194273071624111E-4</v>
      </c>
      <c r="BK72">
        <f>SAM_final!BK72/SAM_final!BK$114</f>
        <v>3.9285195993283965E-4</v>
      </c>
      <c r="BL72">
        <f>SAM_final!BL72/SAM_final!BL$114</f>
        <v>8.9995043455949966E-4</v>
      </c>
      <c r="BM72">
        <f>SAM_final!BM72/SAM_final!BM$114</f>
        <v>2.2003223877632861E-3</v>
      </c>
      <c r="BN72">
        <f>SAM_final!BN72/SAM_final!BN$114</f>
        <v>6.3038518996704554E-3</v>
      </c>
      <c r="BO72">
        <f>SAM_final!BO72/SAM_final!BO$114</f>
        <v>7.9616047714576807E-4</v>
      </c>
      <c r="BP72">
        <f>SAM_final!BP72/SAM_final!BP$114</f>
        <v>2.3925886950251414E-3</v>
      </c>
      <c r="BQ72">
        <f>SAM_final!BQ72/SAM_final!BQ$114</f>
        <v>5.0940856627823626E-4</v>
      </c>
      <c r="BR72">
        <f>SAM_final!BR72/SAM_final!BR$114</f>
        <v>6.5817739243404199E-4</v>
      </c>
      <c r="BS72">
        <f>SAM_final!BS72/SAM_final!BS$114</f>
        <v>1.2293884809932594E-3</v>
      </c>
      <c r="BT72">
        <f>SAM_final!BT72/SAM_final!BT$114</f>
        <v>5.6287259664212982E-2</v>
      </c>
      <c r="BU72">
        <f>SAM_final!BU72/SAM_final!BU$114</f>
        <v>8.576225277733921E-4</v>
      </c>
      <c r="BV72">
        <f>SAM_final!BV72/SAM_final!BV$114</f>
        <v>8.8362727459092801E-4</v>
      </c>
      <c r="BW72">
        <f>SAM_final!BW72/SAM_final!BW$114</f>
        <v>1.1666281748420515E-3</v>
      </c>
      <c r="BX72">
        <f>SAM_final!BX72/SAM_final!BX$114</f>
        <v>2.0545897338529011E-3</v>
      </c>
      <c r="BY72">
        <f>SAM_final!BY72/SAM_final!BY$114</f>
        <v>1.9685965432359831E-3</v>
      </c>
      <c r="BZ72">
        <f>SAM_final!BZ72/SAM_final!BZ$114</f>
        <v>2.4807371810995959E-4</v>
      </c>
      <c r="CA72">
        <f>SAM_final!CA72/SAM_final!CA$114</f>
        <v>1.2978062281220834E-3</v>
      </c>
      <c r="CB72">
        <f>SAM_final!CB72/SAM_final!CB$114</f>
        <v>2.0180424305479765E-3</v>
      </c>
      <c r="CC72">
        <f>SAM_final!CC72/SAM_final!CC$114</f>
        <v>2.9753854997023881E-3</v>
      </c>
      <c r="CD72">
        <f>SAM_final!CD72/SAM_final!CD$114</f>
        <v>1.4355564875347111E-3</v>
      </c>
      <c r="CE72">
        <f>SAM_final!CE72/SAM_final!CE$114</f>
        <v>9.5072780411290816E-4</v>
      </c>
      <c r="CF72">
        <f>SAM_final!CF72/SAM_final!CF$114</f>
        <v>2.0222022329138964E-3</v>
      </c>
      <c r="CG72">
        <f>SAM_final!CG72/SAM_final!CG$114</f>
        <v>1.4015974463617977E-3</v>
      </c>
      <c r="CH72">
        <f>SAM_final!CH72/SAM_final!CH$114</f>
        <v>0</v>
      </c>
      <c r="CI72">
        <f>SAM_final!CI72/SAM_final!CI$114</f>
        <v>7.3806060708961835E-3</v>
      </c>
      <c r="CJ72">
        <f>SAM_final!CJ72/SAM_final!CJ$114</f>
        <v>0</v>
      </c>
      <c r="CK72">
        <f>SAM_final!CK72/SAM_final!CK$114</f>
        <v>0</v>
      </c>
      <c r="CL72">
        <f>SAM_final!CL72/SAM_final!CL$114</f>
        <v>0</v>
      </c>
      <c r="CM72">
        <f>SAM_final!CO72/SAM_final!CO$114</f>
        <v>2.0362059943562715E-3</v>
      </c>
      <c r="CN72">
        <f>SAM_final!CP72/SAM_final!CP$114</f>
        <v>1.9747465725021562E-3</v>
      </c>
      <c r="CO72">
        <f>SAM_final!CQ72/SAM_final!CQ$114</f>
        <v>2.2433062715334494E-3</v>
      </c>
      <c r="CP72">
        <f>SAM_final!CR72/SAM_final!CR$114</f>
        <v>2.1580245846055377E-3</v>
      </c>
      <c r="CQ72">
        <f>SAM_final!CS72/SAM_final!CS$114</f>
        <v>1.8408847070990149E-3</v>
      </c>
      <c r="CR72">
        <f>SAM_final!CT72/SAM_final!CT$114</f>
        <v>1.7506200293288677E-3</v>
      </c>
      <c r="CS72">
        <f>SAM_final!CU72/SAM_final!CU$114</f>
        <v>1.4628159129031419E-3</v>
      </c>
      <c r="CT72">
        <f>SAM_final!CV72/SAM_final!CV$114</f>
        <v>1.3359533823411485E-3</v>
      </c>
      <c r="CU72">
        <f>SAM_final!CW72/SAM_final!CW$114</f>
        <v>7.6586809388291268E-4</v>
      </c>
    </row>
    <row r="73" spans="1:99">
      <c r="A73" t="s">
        <v>72</v>
      </c>
      <c r="B73">
        <f>SAM_final!B73/SAM_final!B$114</f>
        <v>3.5585644821202271E-7</v>
      </c>
      <c r="C73">
        <f>SAM_final!C73/SAM_final!C$114</f>
        <v>0</v>
      </c>
      <c r="D73">
        <f>SAM_final!D73/SAM_final!D$114</f>
        <v>0</v>
      </c>
      <c r="E73">
        <f>SAM_final!E73/SAM_final!E$114</f>
        <v>0</v>
      </c>
      <c r="F73">
        <f>SAM_final!F73/SAM_final!F$114</f>
        <v>0</v>
      </c>
      <c r="G73">
        <f>SAM_final!G73/SAM_final!G$114</f>
        <v>0</v>
      </c>
      <c r="H73">
        <f>SAM_final!H73/SAM_final!H$114</f>
        <v>0</v>
      </c>
      <c r="I73">
        <f>SAM_final!I73/SAM_final!I$114</f>
        <v>0</v>
      </c>
      <c r="J73">
        <f>SAM_final!J73/SAM_final!J$114</f>
        <v>0</v>
      </c>
      <c r="K73">
        <f>SAM_final!K73/SAM_final!K$114</f>
        <v>0</v>
      </c>
      <c r="L73">
        <f>SAM_final!L73/SAM_final!L$114</f>
        <v>0</v>
      </c>
      <c r="M73">
        <f>SAM_final!M73/SAM_final!M$114</f>
        <v>1.3691356207010144E-4</v>
      </c>
      <c r="N73">
        <f>SAM_final!N73/SAM_final!N$114</f>
        <v>1.7198073385827779E-6</v>
      </c>
      <c r="O73">
        <f>SAM_final!O73/SAM_final!O$114</f>
        <v>0</v>
      </c>
      <c r="P73">
        <f>SAM_final!P73/SAM_final!P$114</f>
        <v>0</v>
      </c>
      <c r="Q73">
        <f>SAM_final!Q73/SAM_final!Q$114</f>
        <v>0</v>
      </c>
      <c r="R73">
        <f>SAM_final!R73/SAM_final!R$114</f>
        <v>0</v>
      </c>
      <c r="S73">
        <f>SAM_final!S73/SAM_final!S$114</f>
        <v>0</v>
      </c>
      <c r="T73">
        <f>SAM_final!T73/SAM_final!T$114</f>
        <v>0</v>
      </c>
      <c r="U73">
        <f>SAM_final!U73/SAM_final!U$114</f>
        <v>0</v>
      </c>
      <c r="V73">
        <f>SAM_final!V73/SAM_final!V$114</f>
        <v>0</v>
      </c>
      <c r="W73">
        <f>SAM_final!W73/SAM_final!W$114</f>
        <v>1.8972434713258545E-4</v>
      </c>
      <c r="X73">
        <f>SAM_final!X73/SAM_final!X$114</f>
        <v>6.6470929933478245E-6</v>
      </c>
      <c r="Y73">
        <f>SAM_final!Y73/SAM_final!Y$114</f>
        <v>0</v>
      </c>
      <c r="Z73">
        <f>SAM_final!Z73/SAM_final!Z$114</f>
        <v>2.7361152219183273E-6</v>
      </c>
      <c r="AA73">
        <f>SAM_final!AA73/SAM_final!AA$114</f>
        <v>0</v>
      </c>
      <c r="AB73">
        <f>SAM_final!AB73/SAM_final!AB$114</f>
        <v>0</v>
      </c>
      <c r="AC73">
        <f>SAM_final!AC73/SAM_final!AC$114</f>
        <v>0</v>
      </c>
      <c r="AD73">
        <f>SAM_final!AD73/SAM_final!AD$114</f>
        <v>0</v>
      </c>
      <c r="AE73">
        <f>SAM_final!AE73/SAM_final!AE$114</f>
        <v>0</v>
      </c>
      <c r="AF73">
        <f>SAM_final!AF73/SAM_final!AF$114</f>
        <v>0</v>
      </c>
      <c r="AG73">
        <f>SAM_final!AG73/SAM_final!AG$114</f>
        <v>0</v>
      </c>
      <c r="AH73">
        <f>SAM_final!AH73/SAM_final!AH$114</f>
        <v>0</v>
      </c>
      <c r="AI73">
        <f>SAM_final!AI73/SAM_final!AI$114</f>
        <v>0</v>
      </c>
      <c r="AJ73">
        <f>SAM_final!AJ73/SAM_final!AJ$114</f>
        <v>5.3901110226375274E-4</v>
      </c>
      <c r="AK73">
        <f>SAM_final!AK73/SAM_final!AK$114</f>
        <v>1.1065056478260955E-4</v>
      </c>
      <c r="AL73">
        <f>SAM_final!AL73/SAM_final!AL$114</f>
        <v>1.2298711906614615E-4</v>
      </c>
      <c r="AM73">
        <f>SAM_final!AM73/SAM_final!AM$114</f>
        <v>1.0750534424220554E-3</v>
      </c>
      <c r="AN73">
        <f>SAM_final!AN73/SAM_final!AN$114</f>
        <v>1.0322834212173207E-3</v>
      </c>
      <c r="AO73">
        <f>SAM_final!AO73/SAM_final!AO$114</f>
        <v>2.7256471253108677E-5</v>
      </c>
      <c r="AP73">
        <f>SAM_final!AP73/SAM_final!AP$114</f>
        <v>3.5168128448277301E-3</v>
      </c>
      <c r="AQ73">
        <f>SAM_final!AQ73/SAM_final!AQ$114</f>
        <v>3.0120089470928736E-5</v>
      </c>
      <c r="AR73">
        <f>SAM_final!AR73/SAM_final!AR$114</f>
        <v>6.8378072185256767E-4</v>
      </c>
      <c r="AS73">
        <f>SAM_final!AS73/SAM_final!AS$114</f>
        <v>1.8741855695388999E-5</v>
      </c>
      <c r="AT73">
        <f>SAM_final!AT73/SAM_final!AT$114</f>
        <v>5.5808637986364147E-4</v>
      </c>
      <c r="AU73">
        <f>SAM_final!AU73/SAM_final!AU$114</f>
        <v>1.1511194406272788E-4</v>
      </c>
      <c r="AV73">
        <f>SAM_final!AV73/SAM_final!AV$114</f>
        <v>0</v>
      </c>
      <c r="AW73">
        <f>SAM_final!AW73/SAM_final!AW$114</f>
        <v>0</v>
      </c>
      <c r="AX73">
        <f>SAM_final!AX73/SAM_final!AX$114</f>
        <v>0</v>
      </c>
      <c r="AY73">
        <f>SAM_final!AY73/SAM_final!AY$114</f>
        <v>7.9426968481344351E-5</v>
      </c>
      <c r="AZ73">
        <f>SAM_final!AZ73/SAM_final!AZ$114</f>
        <v>6.0707146253986339E-5</v>
      </c>
      <c r="BA73">
        <f>SAM_final!BA73/SAM_final!BA$114</f>
        <v>0</v>
      </c>
      <c r="BB73">
        <f>SAM_final!BB73/SAM_final!BB$114</f>
        <v>0</v>
      </c>
      <c r="BC73">
        <f>SAM_final!BC73/SAM_final!BC$114</f>
        <v>0</v>
      </c>
      <c r="BD73">
        <f>SAM_final!BD73/SAM_final!BD$114</f>
        <v>0</v>
      </c>
      <c r="BE73">
        <f>SAM_final!BE73/SAM_final!BE$114</f>
        <v>0</v>
      </c>
      <c r="BF73">
        <f>SAM_final!BF73/SAM_final!BF$114</f>
        <v>1.9853869981426025E-5</v>
      </c>
      <c r="BG73">
        <f>SAM_final!BG73/SAM_final!BG$114</f>
        <v>2.0232507330066637E-4</v>
      </c>
      <c r="BH73">
        <f>SAM_final!BH73/SAM_final!BH$114</f>
        <v>0</v>
      </c>
      <c r="BI73">
        <f>SAM_final!BI73/SAM_final!BI$114</f>
        <v>2.6967069536498258E-5</v>
      </c>
      <c r="BJ73">
        <f>SAM_final!BJ73/SAM_final!BJ$114</f>
        <v>8.0013799170278454E-6</v>
      </c>
      <c r="BK73">
        <f>SAM_final!BK73/SAM_final!BK$114</f>
        <v>6.2469636823847993E-6</v>
      </c>
      <c r="BL73">
        <f>SAM_final!BL73/SAM_final!BL$114</f>
        <v>0</v>
      </c>
      <c r="BM73">
        <f>SAM_final!BM73/SAM_final!BM$114</f>
        <v>0</v>
      </c>
      <c r="BN73">
        <f>SAM_final!BN73/SAM_final!BN$114</f>
        <v>0</v>
      </c>
      <c r="BO73">
        <f>SAM_final!BO73/SAM_final!BO$114</f>
        <v>0</v>
      </c>
      <c r="BP73">
        <f>SAM_final!BP73/SAM_final!BP$114</f>
        <v>0</v>
      </c>
      <c r="BQ73">
        <f>SAM_final!BQ73/SAM_final!BQ$114</f>
        <v>1.8855854357248974E-5</v>
      </c>
      <c r="BR73">
        <f>SAM_final!BR73/SAM_final!BR$114</f>
        <v>0</v>
      </c>
      <c r="BS73">
        <f>SAM_final!BS73/SAM_final!BS$114</f>
        <v>1.6568948526352197E-4</v>
      </c>
      <c r="BT73">
        <f>SAM_final!BT73/SAM_final!BT$114</f>
        <v>0</v>
      </c>
      <c r="BU73">
        <f>SAM_final!BU73/SAM_final!BU$114</f>
        <v>5.9075903781106711E-3</v>
      </c>
      <c r="BV73">
        <f>SAM_final!BV73/SAM_final!BV$114</f>
        <v>0</v>
      </c>
      <c r="BW73">
        <f>SAM_final!BW73/SAM_final!BW$114</f>
        <v>1.7840355243133358E-6</v>
      </c>
      <c r="BX73">
        <f>SAM_final!BX73/SAM_final!BX$114</f>
        <v>0</v>
      </c>
      <c r="BY73">
        <f>SAM_final!BY73/SAM_final!BY$114</f>
        <v>0</v>
      </c>
      <c r="BZ73">
        <f>SAM_final!BZ73/SAM_final!BZ$114</f>
        <v>8.16378015792984E-3</v>
      </c>
      <c r="CA73">
        <f>SAM_final!CA73/SAM_final!CA$114</f>
        <v>3.0297513173891621E-3</v>
      </c>
      <c r="CB73">
        <f>SAM_final!CB73/SAM_final!CB$114</f>
        <v>7.0680321933734287E-4</v>
      </c>
      <c r="CC73">
        <f>SAM_final!CC73/SAM_final!CC$114</f>
        <v>0</v>
      </c>
      <c r="CD73">
        <f>SAM_final!CD73/SAM_final!CD$114</f>
        <v>0</v>
      </c>
      <c r="CE73">
        <f>SAM_final!CE73/SAM_final!CE$114</f>
        <v>0</v>
      </c>
      <c r="CF73">
        <f>SAM_final!CF73/SAM_final!CF$114</f>
        <v>6.6684251436031745E-5</v>
      </c>
      <c r="CG73">
        <f>SAM_final!CG73/SAM_final!CG$114</f>
        <v>7.5320991298071073E-3</v>
      </c>
      <c r="CH73">
        <f>SAM_final!CH73/SAM_final!CH$114</f>
        <v>0</v>
      </c>
      <c r="CI73">
        <f>SAM_final!CI73/SAM_final!CI$114</f>
        <v>1.3552248506256239E-5</v>
      </c>
      <c r="CJ73">
        <f>SAM_final!CJ73/SAM_final!CJ$114</f>
        <v>0</v>
      </c>
      <c r="CK73">
        <f>SAM_final!CK73/SAM_final!CK$114</f>
        <v>0</v>
      </c>
      <c r="CL73">
        <f>SAM_final!CL73/SAM_final!CL$114</f>
        <v>0</v>
      </c>
      <c r="CM73">
        <f>SAM_final!CO73/SAM_final!CO$114</f>
        <v>1.4454151025189025E-2</v>
      </c>
      <c r="CN73">
        <f>SAM_final!CP73/SAM_final!CP$114</f>
        <v>1.0685242232334909E-2</v>
      </c>
      <c r="CO73">
        <f>SAM_final!CQ73/SAM_final!CQ$114</f>
        <v>9.3334241715980239E-3</v>
      </c>
      <c r="CP73">
        <f>SAM_final!CR73/SAM_final!CR$114</f>
        <v>1.0209010890184321E-2</v>
      </c>
      <c r="CQ73">
        <f>SAM_final!CS73/SAM_final!CS$114</f>
        <v>1.1079867695899338E-2</v>
      </c>
      <c r="CR73">
        <f>SAM_final!CT73/SAM_final!CT$114</f>
        <v>1.3489697660282435E-2</v>
      </c>
      <c r="CS73">
        <f>SAM_final!CU73/SAM_final!CU$114</f>
        <v>1.2161639566869191E-2</v>
      </c>
      <c r="CT73">
        <f>SAM_final!CV73/SAM_final!CV$114</f>
        <v>1.0945701989685433E-2</v>
      </c>
      <c r="CU73">
        <f>SAM_final!CW73/SAM_final!CW$114</f>
        <v>1.5470302442418577E-2</v>
      </c>
    </row>
    <row r="74" spans="1:99">
      <c r="A74" t="s">
        <v>73</v>
      </c>
      <c r="B74">
        <f>SAM_final!B74/SAM_final!B$114</f>
        <v>0</v>
      </c>
      <c r="C74">
        <f>SAM_final!C74/SAM_final!C$114</f>
        <v>0</v>
      </c>
      <c r="D74">
        <f>SAM_final!D74/SAM_final!D$114</f>
        <v>0</v>
      </c>
      <c r="E74">
        <f>SAM_final!E74/SAM_final!E$114</f>
        <v>0</v>
      </c>
      <c r="F74">
        <f>SAM_final!F74/SAM_final!F$114</f>
        <v>0</v>
      </c>
      <c r="G74">
        <f>SAM_final!G74/SAM_final!G$114</f>
        <v>0</v>
      </c>
      <c r="H74">
        <f>SAM_final!H74/SAM_final!H$114</f>
        <v>0</v>
      </c>
      <c r="I74">
        <f>SAM_final!I74/SAM_final!I$114</f>
        <v>0</v>
      </c>
      <c r="J74">
        <f>SAM_final!J74/SAM_final!J$114</f>
        <v>0</v>
      </c>
      <c r="K74">
        <f>SAM_final!K74/SAM_final!K$114</f>
        <v>0</v>
      </c>
      <c r="L74">
        <f>SAM_final!L74/SAM_final!L$114</f>
        <v>0</v>
      </c>
      <c r="M74">
        <f>SAM_final!M74/SAM_final!M$114</f>
        <v>0</v>
      </c>
      <c r="N74">
        <f>SAM_final!N74/SAM_final!N$114</f>
        <v>0</v>
      </c>
      <c r="O74">
        <f>SAM_final!O74/SAM_final!O$114</f>
        <v>0</v>
      </c>
      <c r="P74">
        <f>SAM_final!P74/SAM_final!P$114</f>
        <v>0</v>
      </c>
      <c r="Q74">
        <f>SAM_final!Q74/SAM_final!Q$114</f>
        <v>0</v>
      </c>
      <c r="R74">
        <f>SAM_final!R74/SAM_final!R$114</f>
        <v>0</v>
      </c>
      <c r="S74">
        <f>SAM_final!S74/SAM_final!S$114</f>
        <v>0</v>
      </c>
      <c r="T74">
        <f>SAM_final!T74/SAM_final!T$114</f>
        <v>0</v>
      </c>
      <c r="U74">
        <f>SAM_final!U74/SAM_final!U$114</f>
        <v>0</v>
      </c>
      <c r="V74">
        <f>SAM_final!V74/SAM_final!V$114</f>
        <v>0</v>
      </c>
      <c r="W74">
        <f>SAM_final!W74/SAM_final!W$114</f>
        <v>0</v>
      </c>
      <c r="X74">
        <f>SAM_final!X74/SAM_final!X$114</f>
        <v>0</v>
      </c>
      <c r="Y74">
        <f>SAM_final!Y74/SAM_final!Y$114</f>
        <v>0</v>
      </c>
      <c r="Z74">
        <f>SAM_final!Z74/SAM_final!Z$114</f>
        <v>0</v>
      </c>
      <c r="AA74">
        <f>SAM_final!AA74/SAM_final!AA$114</f>
        <v>0</v>
      </c>
      <c r="AB74">
        <f>SAM_final!AB74/SAM_final!AB$114</f>
        <v>0</v>
      </c>
      <c r="AC74">
        <f>SAM_final!AC74/SAM_final!AC$114</f>
        <v>0</v>
      </c>
      <c r="AD74">
        <f>SAM_final!AD74/SAM_final!AD$114</f>
        <v>0</v>
      </c>
      <c r="AE74">
        <f>SAM_final!AE74/SAM_final!AE$114</f>
        <v>0</v>
      </c>
      <c r="AF74">
        <f>SAM_final!AF74/SAM_final!AF$114</f>
        <v>0</v>
      </c>
      <c r="AG74">
        <f>SAM_final!AG74/SAM_final!AG$114</f>
        <v>0</v>
      </c>
      <c r="AH74">
        <f>SAM_final!AH74/SAM_final!AH$114</f>
        <v>0</v>
      </c>
      <c r="AI74">
        <f>SAM_final!AI74/SAM_final!AI$114</f>
        <v>0</v>
      </c>
      <c r="AJ74">
        <f>SAM_final!AJ74/SAM_final!AJ$114</f>
        <v>0</v>
      </c>
      <c r="AK74">
        <f>SAM_final!AK74/SAM_final!AK$114</f>
        <v>0</v>
      </c>
      <c r="AL74">
        <f>SAM_final!AL74/SAM_final!AL$114</f>
        <v>0</v>
      </c>
      <c r="AM74">
        <f>SAM_final!AM74/SAM_final!AM$114</f>
        <v>0</v>
      </c>
      <c r="AN74">
        <f>SAM_final!AN74/SAM_final!AN$114</f>
        <v>0</v>
      </c>
      <c r="AO74">
        <f>SAM_final!AO74/SAM_final!AO$114</f>
        <v>0</v>
      </c>
      <c r="AP74">
        <f>SAM_final!AP74/SAM_final!AP$114</f>
        <v>0</v>
      </c>
      <c r="AQ74">
        <f>SAM_final!AQ74/SAM_final!AQ$114</f>
        <v>0</v>
      </c>
      <c r="AR74">
        <f>SAM_final!AR74/SAM_final!AR$114</f>
        <v>0</v>
      </c>
      <c r="AS74">
        <f>SAM_final!AS74/SAM_final!AS$114</f>
        <v>0</v>
      </c>
      <c r="AT74">
        <f>SAM_final!AT74/SAM_final!AT$114</f>
        <v>0</v>
      </c>
      <c r="AU74">
        <f>SAM_final!AU74/SAM_final!AU$114</f>
        <v>0</v>
      </c>
      <c r="AV74">
        <f>SAM_final!AV74/SAM_final!AV$114</f>
        <v>0</v>
      </c>
      <c r="AW74">
        <f>SAM_final!AW74/SAM_final!AW$114</f>
        <v>0</v>
      </c>
      <c r="AX74">
        <f>SAM_final!AX74/SAM_final!AX$114</f>
        <v>0</v>
      </c>
      <c r="AY74">
        <f>SAM_final!AY74/SAM_final!AY$114</f>
        <v>0</v>
      </c>
      <c r="AZ74">
        <f>SAM_final!AZ74/SAM_final!AZ$114</f>
        <v>0</v>
      </c>
      <c r="BA74">
        <f>SAM_final!BA74/SAM_final!BA$114</f>
        <v>0</v>
      </c>
      <c r="BB74">
        <f>SAM_final!BB74/SAM_final!BB$114</f>
        <v>0</v>
      </c>
      <c r="BC74">
        <f>SAM_final!BC74/SAM_final!BC$114</f>
        <v>0</v>
      </c>
      <c r="BD74">
        <f>SAM_final!BD74/SAM_final!BD$114</f>
        <v>0</v>
      </c>
      <c r="BE74">
        <f>SAM_final!BE74/SAM_final!BE$114</f>
        <v>0</v>
      </c>
      <c r="BF74">
        <f>SAM_final!BF74/SAM_final!BF$114</f>
        <v>0</v>
      </c>
      <c r="BG74">
        <f>SAM_final!BG74/SAM_final!BG$114</f>
        <v>0</v>
      </c>
      <c r="BH74">
        <f>SAM_final!BH74/SAM_final!BH$114</f>
        <v>0</v>
      </c>
      <c r="BI74">
        <f>SAM_final!BI74/SAM_final!BI$114</f>
        <v>0</v>
      </c>
      <c r="BJ74">
        <f>SAM_final!BJ74/SAM_final!BJ$114</f>
        <v>0</v>
      </c>
      <c r="BK74">
        <f>SAM_final!BK74/SAM_final!BK$114</f>
        <v>0</v>
      </c>
      <c r="BL74">
        <f>SAM_final!BL74/SAM_final!BL$114</f>
        <v>0</v>
      </c>
      <c r="BM74">
        <f>SAM_final!BM74/SAM_final!BM$114</f>
        <v>0</v>
      </c>
      <c r="BN74">
        <f>SAM_final!BN74/SAM_final!BN$114</f>
        <v>0</v>
      </c>
      <c r="BO74">
        <f>SAM_final!BO74/SAM_final!BO$114</f>
        <v>0</v>
      </c>
      <c r="BP74">
        <f>SAM_final!BP74/SAM_final!BP$114</f>
        <v>0</v>
      </c>
      <c r="BQ74">
        <f>SAM_final!BQ74/SAM_final!BQ$114</f>
        <v>1.2523582913246889E-5</v>
      </c>
      <c r="BR74">
        <f>SAM_final!BR74/SAM_final!BR$114</f>
        <v>0</v>
      </c>
      <c r="BS74">
        <f>SAM_final!BS74/SAM_final!BS$114</f>
        <v>3.997235213821685E-5</v>
      </c>
      <c r="BT74">
        <f>SAM_final!BT74/SAM_final!BT$114</f>
        <v>0</v>
      </c>
      <c r="BU74">
        <f>SAM_final!BU74/SAM_final!BU$114</f>
        <v>0</v>
      </c>
      <c r="BV74">
        <f>SAM_final!BV74/SAM_final!BV$114</f>
        <v>9.4598913770940693E-3</v>
      </c>
      <c r="BW74">
        <f>SAM_final!BW74/SAM_final!BW$114</f>
        <v>5.8249470068616523E-3</v>
      </c>
      <c r="BX74">
        <f>SAM_final!BX74/SAM_final!BX$114</f>
        <v>1.4684252604136449E-4</v>
      </c>
      <c r="BY74">
        <f>SAM_final!BY74/SAM_final!BY$114</f>
        <v>0</v>
      </c>
      <c r="BZ74">
        <f>SAM_final!BZ74/SAM_final!BZ$114</f>
        <v>2.4932011338003906E-4</v>
      </c>
      <c r="CA74">
        <f>SAM_final!CA74/SAM_final!CA$114</f>
        <v>0</v>
      </c>
      <c r="CB74">
        <f>SAM_final!CB74/SAM_final!CB$114</f>
        <v>1.1336506748453132E-5</v>
      </c>
      <c r="CC74">
        <f>SAM_final!CC74/SAM_final!CC$114</f>
        <v>0</v>
      </c>
      <c r="CD74">
        <f>SAM_final!CD74/SAM_final!CD$114</f>
        <v>0</v>
      </c>
      <c r="CE74">
        <f>SAM_final!CE74/SAM_final!CE$114</f>
        <v>0</v>
      </c>
      <c r="CF74">
        <f>SAM_final!CF74/SAM_final!CF$114</f>
        <v>0</v>
      </c>
      <c r="CG74">
        <f>SAM_final!CG74/SAM_final!CG$114</f>
        <v>1.5944758511603235E-4</v>
      </c>
      <c r="CH74">
        <f>SAM_final!CH74/SAM_final!CH$114</f>
        <v>0</v>
      </c>
      <c r="CI74">
        <f>SAM_final!CI74/SAM_final!CI$114</f>
        <v>0</v>
      </c>
      <c r="CJ74">
        <f>SAM_final!CJ74/SAM_final!CJ$114</f>
        <v>0</v>
      </c>
      <c r="CK74">
        <f>SAM_final!CK74/SAM_final!CK$114</f>
        <v>0</v>
      </c>
      <c r="CL74">
        <f>SAM_final!CL74/SAM_final!CL$114</f>
        <v>0</v>
      </c>
      <c r="CM74">
        <f>SAM_final!CO74/SAM_final!CO$114</f>
        <v>5.7768916585910567E-2</v>
      </c>
      <c r="CN74">
        <f>SAM_final!CP74/SAM_final!CP$114</f>
        <v>3.8370985540850618E-2</v>
      </c>
      <c r="CO74">
        <f>SAM_final!CQ74/SAM_final!CQ$114</f>
        <v>6.4653359683991565E-2</v>
      </c>
      <c r="CP74">
        <f>SAM_final!CR74/SAM_final!CR$114</f>
        <v>4.1004489344601477E-2</v>
      </c>
      <c r="CQ74">
        <f>SAM_final!CS74/SAM_final!CS$114</f>
        <v>5.4987003300042588E-2</v>
      </c>
      <c r="CR74">
        <f>SAM_final!CT74/SAM_final!CT$114</f>
        <v>6.2194817905303679E-2</v>
      </c>
      <c r="CS74">
        <f>SAM_final!CU74/SAM_final!CU$114</f>
        <v>5.5060360256309449E-2</v>
      </c>
      <c r="CT74">
        <f>SAM_final!CV74/SAM_final!CV$114</f>
        <v>5.4508440550539446E-2</v>
      </c>
      <c r="CU74">
        <f>SAM_final!CW74/SAM_final!CW$114</f>
        <v>3.471634465535315E-2</v>
      </c>
    </row>
    <row r="75" spans="1:99">
      <c r="A75" t="s">
        <v>74</v>
      </c>
      <c r="B75">
        <f>SAM_final!B75/SAM_final!B$114</f>
        <v>0</v>
      </c>
      <c r="C75">
        <f>SAM_final!C75/SAM_final!C$114</f>
        <v>0</v>
      </c>
      <c r="D75">
        <f>SAM_final!D75/SAM_final!D$114</f>
        <v>0</v>
      </c>
      <c r="E75">
        <f>SAM_final!E75/SAM_final!E$114</f>
        <v>0</v>
      </c>
      <c r="F75">
        <f>SAM_final!F75/SAM_final!F$114</f>
        <v>0</v>
      </c>
      <c r="G75">
        <f>SAM_final!G75/SAM_final!G$114</f>
        <v>0</v>
      </c>
      <c r="H75">
        <f>SAM_final!H75/SAM_final!H$114</f>
        <v>0</v>
      </c>
      <c r="I75">
        <f>SAM_final!I75/SAM_final!I$114</f>
        <v>0</v>
      </c>
      <c r="J75">
        <f>SAM_final!J75/SAM_final!J$114</f>
        <v>0</v>
      </c>
      <c r="K75">
        <f>SAM_final!K75/SAM_final!K$114</f>
        <v>0</v>
      </c>
      <c r="L75">
        <f>SAM_final!L75/SAM_final!L$114</f>
        <v>0</v>
      </c>
      <c r="M75">
        <f>SAM_final!M75/SAM_final!M$114</f>
        <v>0</v>
      </c>
      <c r="N75">
        <f>SAM_final!N75/SAM_final!N$114</f>
        <v>0</v>
      </c>
      <c r="O75">
        <f>SAM_final!O75/SAM_final!O$114</f>
        <v>0</v>
      </c>
      <c r="P75">
        <f>SAM_final!P75/SAM_final!P$114</f>
        <v>0</v>
      </c>
      <c r="Q75">
        <f>SAM_final!Q75/SAM_final!Q$114</f>
        <v>0</v>
      </c>
      <c r="R75">
        <f>SAM_final!R75/SAM_final!R$114</f>
        <v>0</v>
      </c>
      <c r="S75">
        <f>SAM_final!S75/SAM_final!S$114</f>
        <v>0</v>
      </c>
      <c r="T75">
        <f>SAM_final!T75/SAM_final!T$114</f>
        <v>0</v>
      </c>
      <c r="U75">
        <f>SAM_final!U75/SAM_final!U$114</f>
        <v>0</v>
      </c>
      <c r="V75">
        <f>SAM_final!V75/SAM_final!V$114</f>
        <v>0</v>
      </c>
      <c r="W75">
        <f>SAM_final!W75/SAM_final!W$114</f>
        <v>0</v>
      </c>
      <c r="X75">
        <f>SAM_final!X75/SAM_final!X$114</f>
        <v>0</v>
      </c>
      <c r="Y75">
        <f>SAM_final!Y75/SAM_final!Y$114</f>
        <v>0</v>
      </c>
      <c r="Z75">
        <f>SAM_final!Z75/SAM_final!Z$114</f>
        <v>0</v>
      </c>
      <c r="AA75">
        <f>SAM_final!AA75/SAM_final!AA$114</f>
        <v>0</v>
      </c>
      <c r="AB75">
        <f>SAM_final!AB75/SAM_final!AB$114</f>
        <v>0</v>
      </c>
      <c r="AC75">
        <f>SAM_final!AC75/SAM_final!AC$114</f>
        <v>0</v>
      </c>
      <c r="AD75">
        <f>SAM_final!AD75/SAM_final!AD$114</f>
        <v>0</v>
      </c>
      <c r="AE75">
        <f>SAM_final!AE75/SAM_final!AE$114</f>
        <v>0</v>
      </c>
      <c r="AF75">
        <f>SAM_final!AF75/SAM_final!AF$114</f>
        <v>0</v>
      </c>
      <c r="AG75">
        <f>SAM_final!AG75/SAM_final!AG$114</f>
        <v>0</v>
      </c>
      <c r="AH75">
        <f>SAM_final!AH75/SAM_final!AH$114</f>
        <v>0</v>
      </c>
      <c r="AI75">
        <f>SAM_final!AI75/SAM_final!AI$114</f>
        <v>0</v>
      </c>
      <c r="AJ75">
        <f>SAM_final!AJ75/SAM_final!AJ$114</f>
        <v>0</v>
      </c>
      <c r="AK75">
        <f>SAM_final!AK75/SAM_final!AK$114</f>
        <v>0</v>
      </c>
      <c r="AL75">
        <f>SAM_final!AL75/SAM_final!AL$114</f>
        <v>0</v>
      </c>
      <c r="AM75">
        <f>SAM_final!AM75/SAM_final!AM$114</f>
        <v>0</v>
      </c>
      <c r="AN75">
        <f>SAM_final!AN75/SAM_final!AN$114</f>
        <v>0</v>
      </c>
      <c r="AO75">
        <f>SAM_final!AO75/SAM_final!AO$114</f>
        <v>0</v>
      </c>
      <c r="AP75">
        <f>SAM_final!AP75/SAM_final!AP$114</f>
        <v>0</v>
      </c>
      <c r="AQ75">
        <f>SAM_final!AQ75/SAM_final!AQ$114</f>
        <v>0</v>
      </c>
      <c r="AR75">
        <f>SAM_final!AR75/SAM_final!AR$114</f>
        <v>0</v>
      </c>
      <c r="AS75">
        <f>SAM_final!AS75/SAM_final!AS$114</f>
        <v>0</v>
      </c>
      <c r="AT75">
        <f>SAM_final!AT75/SAM_final!AT$114</f>
        <v>0</v>
      </c>
      <c r="AU75">
        <f>SAM_final!AU75/SAM_final!AU$114</f>
        <v>0</v>
      </c>
      <c r="AV75">
        <f>SAM_final!AV75/SAM_final!AV$114</f>
        <v>0</v>
      </c>
      <c r="AW75">
        <f>SAM_final!AW75/SAM_final!AW$114</f>
        <v>0</v>
      </c>
      <c r="AX75">
        <f>SAM_final!AX75/SAM_final!AX$114</f>
        <v>0</v>
      </c>
      <c r="AY75">
        <f>SAM_final!AY75/SAM_final!AY$114</f>
        <v>0</v>
      </c>
      <c r="AZ75">
        <f>SAM_final!AZ75/SAM_final!AZ$114</f>
        <v>0</v>
      </c>
      <c r="BA75">
        <f>SAM_final!BA75/SAM_final!BA$114</f>
        <v>0</v>
      </c>
      <c r="BB75">
        <f>SAM_final!BB75/SAM_final!BB$114</f>
        <v>0</v>
      </c>
      <c r="BC75">
        <f>SAM_final!BC75/SAM_final!BC$114</f>
        <v>0</v>
      </c>
      <c r="BD75">
        <f>SAM_final!BD75/SAM_final!BD$114</f>
        <v>0</v>
      </c>
      <c r="BE75">
        <f>SAM_final!BE75/SAM_final!BE$114</f>
        <v>0</v>
      </c>
      <c r="BF75">
        <f>SAM_final!BF75/SAM_final!BF$114</f>
        <v>0</v>
      </c>
      <c r="BG75">
        <f>SAM_final!BG75/SAM_final!BG$114</f>
        <v>0</v>
      </c>
      <c r="BH75">
        <f>SAM_final!BH75/SAM_final!BH$114</f>
        <v>0</v>
      </c>
      <c r="BI75">
        <f>SAM_final!BI75/SAM_final!BI$114</f>
        <v>0</v>
      </c>
      <c r="BJ75">
        <f>SAM_final!BJ75/SAM_final!BJ$114</f>
        <v>0</v>
      </c>
      <c r="BK75">
        <f>SAM_final!BK75/SAM_final!BK$114</f>
        <v>0</v>
      </c>
      <c r="BL75">
        <f>SAM_final!BL75/SAM_final!BL$114</f>
        <v>0</v>
      </c>
      <c r="BM75">
        <f>SAM_final!BM75/SAM_final!BM$114</f>
        <v>0</v>
      </c>
      <c r="BN75">
        <f>SAM_final!BN75/SAM_final!BN$114</f>
        <v>0</v>
      </c>
      <c r="BO75">
        <f>SAM_final!BO75/SAM_final!BO$114</f>
        <v>0</v>
      </c>
      <c r="BP75">
        <f>SAM_final!BP75/SAM_final!BP$114</f>
        <v>0</v>
      </c>
      <c r="BQ75">
        <f>SAM_final!BQ75/SAM_final!BQ$114</f>
        <v>1.7486754120718071E-8</v>
      </c>
      <c r="BR75">
        <f>SAM_final!BR75/SAM_final!BR$114</f>
        <v>0</v>
      </c>
      <c r="BS75">
        <f>SAM_final!BS75/SAM_final!BS$114</f>
        <v>5.5813635627261559E-8</v>
      </c>
      <c r="BT75">
        <f>SAM_final!BT75/SAM_final!BT$114</f>
        <v>0</v>
      </c>
      <c r="BU75">
        <f>SAM_final!BU75/SAM_final!BU$114</f>
        <v>0</v>
      </c>
      <c r="BV75">
        <f>SAM_final!BV75/SAM_final!BV$114</f>
        <v>1.3208903208120167E-5</v>
      </c>
      <c r="BW75">
        <f>SAM_final!BW75/SAM_final!BW$114</f>
        <v>9.5925240718287789E-3</v>
      </c>
      <c r="BX75">
        <f>SAM_final!BX75/SAM_final!BX$114</f>
        <v>2.0503710201290638E-7</v>
      </c>
      <c r="BY75">
        <f>SAM_final!BY75/SAM_final!BY$114</f>
        <v>0</v>
      </c>
      <c r="BZ75">
        <f>SAM_final!BZ75/SAM_final!BZ$114</f>
        <v>3.4812717336783162E-7</v>
      </c>
      <c r="CA75">
        <f>SAM_final!CA75/SAM_final!CA$114</f>
        <v>0</v>
      </c>
      <c r="CB75">
        <f>SAM_final!CB75/SAM_final!CB$114</f>
        <v>1.5829232534434985E-8</v>
      </c>
      <c r="CC75">
        <f>SAM_final!CC75/SAM_final!CC$114</f>
        <v>0</v>
      </c>
      <c r="CD75">
        <f>SAM_final!CD75/SAM_final!CD$114</f>
        <v>0</v>
      </c>
      <c r="CE75">
        <f>SAM_final!CE75/SAM_final!CE$114</f>
        <v>0</v>
      </c>
      <c r="CF75">
        <f>SAM_final!CF75/SAM_final!CF$114</f>
        <v>0</v>
      </c>
      <c r="CG75">
        <f>SAM_final!CG75/SAM_final!CG$114</f>
        <v>2.2263762178769788E-7</v>
      </c>
      <c r="CH75">
        <f>SAM_final!CH75/SAM_final!CH$114</f>
        <v>0</v>
      </c>
      <c r="CI75">
        <f>SAM_final!CI75/SAM_final!CI$114</f>
        <v>0</v>
      </c>
      <c r="CJ75">
        <f>SAM_final!CJ75/SAM_final!CJ$114</f>
        <v>0</v>
      </c>
      <c r="CK75">
        <f>SAM_final!CK75/SAM_final!CK$114</f>
        <v>0</v>
      </c>
      <c r="CL75">
        <f>SAM_final!CL75/SAM_final!CL$114</f>
        <v>0</v>
      </c>
      <c r="CM75">
        <f>SAM_final!CO75/SAM_final!CO$114</f>
        <v>2.7716975245546827E-2</v>
      </c>
      <c r="CN75">
        <f>SAM_final!CP75/SAM_final!CP$114</f>
        <v>2.4271289598436354E-2</v>
      </c>
      <c r="CO75">
        <f>SAM_final!CQ75/SAM_final!CQ$114</f>
        <v>2.7508449865971604E-2</v>
      </c>
      <c r="CP75">
        <f>SAM_final!CR75/SAM_final!CR$114</f>
        <v>2.1920530780528462E-2</v>
      </c>
      <c r="CQ75">
        <f>SAM_final!CS75/SAM_final!CS$114</f>
        <v>2.8535060693705528E-2</v>
      </c>
      <c r="CR75">
        <f>SAM_final!CT75/SAM_final!CT$114</f>
        <v>4.9761616414254764E-2</v>
      </c>
      <c r="CS75">
        <f>SAM_final!CU75/SAM_final!CU$114</f>
        <v>4.2926348266095919E-2</v>
      </c>
      <c r="CT75">
        <f>SAM_final!CV75/SAM_final!CV$114</f>
        <v>2.8825963699750011E-2</v>
      </c>
      <c r="CU75">
        <f>SAM_final!CW75/SAM_final!CW$114</f>
        <v>2.3036052467742804E-2</v>
      </c>
    </row>
    <row r="76" spans="1:99">
      <c r="A76" t="s">
        <v>75</v>
      </c>
      <c r="B76">
        <f>SAM_final!B76/SAM_final!B$114</f>
        <v>0</v>
      </c>
      <c r="C76">
        <f>SAM_final!C76/SAM_final!C$114</f>
        <v>0</v>
      </c>
      <c r="D76">
        <f>SAM_final!D76/SAM_final!D$114</f>
        <v>0</v>
      </c>
      <c r="E76">
        <f>SAM_final!E76/SAM_final!E$114</f>
        <v>0</v>
      </c>
      <c r="F76">
        <f>SAM_final!F76/SAM_final!F$114</f>
        <v>0</v>
      </c>
      <c r="G76">
        <f>SAM_final!G76/SAM_final!G$114</f>
        <v>0</v>
      </c>
      <c r="H76">
        <f>SAM_final!H76/SAM_final!H$114</f>
        <v>0</v>
      </c>
      <c r="I76">
        <f>SAM_final!I76/SAM_final!I$114</f>
        <v>0</v>
      </c>
      <c r="J76">
        <f>SAM_final!J76/SAM_final!J$114</f>
        <v>0</v>
      </c>
      <c r="K76">
        <f>SAM_final!K76/SAM_final!K$114</f>
        <v>0</v>
      </c>
      <c r="L76">
        <f>SAM_final!L76/SAM_final!L$114</f>
        <v>0</v>
      </c>
      <c r="M76">
        <f>SAM_final!M76/SAM_final!M$114</f>
        <v>0</v>
      </c>
      <c r="N76">
        <f>SAM_final!N76/SAM_final!N$114</f>
        <v>0</v>
      </c>
      <c r="O76">
        <f>SAM_final!O76/SAM_final!O$114</f>
        <v>0</v>
      </c>
      <c r="P76">
        <f>SAM_final!P76/SAM_final!P$114</f>
        <v>0</v>
      </c>
      <c r="Q76">
        <f>SAM_final!Q76/SAM_final!Q$114</f>
        <v>0</v>
      </c>
      <c r="R76">
        <f>SAM_final!R76/SAM_final!R$114</f>
        <v>0</v>
      </c>
      <c r="S76">
        <f>SAM_final!S76/SAM_final!S$114</f>
        <v>0</v>
      </c>
      <c r="T76">
        <f>SAM_final!T76/SAM_final!T$114</f>
        <v>0</v>
      </c>
      <c r="U76">
        <f>SAM_final!U76/SAM_final!U$114</f>
        <v>0</v>
      </c>
      <c r="V76">
        <f>SAM_final!V76/SAM_final!V$114</f>
        <v>0</v>
      </c>
      <c r="W76">
        <f>SAM_final!W76/SAM_final!W$114</f>
        <v>0</v>
      </c>
      <c r="X76">
        <f>SAM_final!X76/SAM_final!X$114</f>
        <v>0</v>
      </c>
      <c r="Y76">
        <f>SAM_final!Y76/SAM_final!Y$114</f>
        <v>0</v>
      </c>
      <c r="Z76">
        <f>SAM_final!Z76/SAM_final!Z$114</f>
        <v>0</v>
      </c>
      <c r="AA76">
        <f>SAM_final!AA76/SAM_final!AA$114</f>
        <v>0</v>
      </c>
      <c r="AB76">
        <f>SAM_final!AB76/SAM_final!AB$114</f>
        <v>0</v>
      </c>
      <c r="AC76">
        <f>SAM_final!AC76/SAM_final!AC$114</f>
        <v>0</v>
      </c>
      <c r="AD76">
        <f>SAM_final!AD76/SAM_final!AD$114</f>
        <v>0</v>
      </c>
      <c r="AE76">
        <f>SAM_final!AE76/SAM_final!AE$114</f>
        <v>0</v>
      </c>
      <c r="AF76">
        <f>SAM_final!AF76/SAM_final!AF$114</f>
        <v>0</v>
      </c>
      <c r="AG76">
        <f>SAM_final!AG76/SAM_final!AG$114</f>
        <v>0</v>
      </c>
      <c r="AH76">
        <f>SAM_final!AH76/SAM_final!AH$114</f>
        <v>0</v>
      </c>
      <c r="AI76">
        <f>SAM_final!AI76/SAM_final!AI$114</f>
        <v>0</v>
      </c>
      <c r="AJ76">
        <f>SAM_final!AJ76/SAM_final!AJ$114</f>
        <v>0</v>
      </c>
      <c r="AK76">
        <f>SAM_final!AK76/SAM_final!AK$114</f>
        <v>0</v>
      </c>
      <c r="AL76">
        <f>SAM_final!AL76/SAM_final!AL$114</f>
        <v>0</v>
      </c>
      <c r="AM76">
        <f>SAM_final!AM76/SAM_final!AM$114</f>
        <v>0</v>
      </c>
      <c r="AN76">
        <f>SAM_final!AN76/SAM_final!AN$114</f>
        <v>0</v>
      </c>
      <c r="AO76">
        <f>SAM_final!AO76/SAM_final!AO$114</f>
        <v>0</v>
      </c>
      <c r="AP76">
        <f>SAM_final!AP76/SAM_final!AP$114</f>
        <v>0</v>
      </c>
      <c r="AQ76">
        <f>SAM_final!AQ76/SAM_final!AQ$114</f>
        <v>0</v>
      </c>
      <c r="AR76">
        <f>SAM_final!AR76/SAM_final!AR$114</f>
        <v>0</v>
      </c>
      <c r="AS76">
        <f>SAM_final!AS76/SAM_final!AS$114</f>
        <v>0</v>
      </c>
      <c r="AT76">
        <f>SAM_final!AT76/SAM_final!AT$114</f>
        <v>0</v>
      </c>
      <c r="AU76">
        <f>SAM_final!AU76/SAM_final!AU$114</f>
        <v>0</v>
      </c>
      <c r="AV76">
        <f>SAM_final!AV76/SAM_final!AV$114</f>
        <v>0</v>
      </c>
      <c r="AW76">
        <f>SAM_final!AW76/SAM_final!AW$114</f>
        <v>0</v>
      </c>
      <c r="AX76">
        <f>SAM_final!AX76/SAM_final!AX$114</f>
        <v>0</v>
      </c>
      <c r="AY76">
        <f>SAM_final!AY76/SAM_final!AY$114</f>
        <v>0</v>
      </c>
      <c r="AZ76">
        <f>SAM_final!AZ76/SAM_final!AZ$114</f>
        <v>0</v>
      </c>
      <c r="BA76">
        <f>SAM_final!BA76/SAM_final!BA$114</f>
        <v>0</v>
      </c>
      <c r="BB76">
        <f>SAM_final!BB76/SAM_final!BB$114</f>
        <v>0</v>
      </c>
      <c r="BC76">
        <f>SAM_final!BC76/SAM_final!BC$114</f>
        <v>0</v>
      </c>
      <c r="BD76">
        <f>SAM_final!BD76/SAM_final!BD$114</f>
        <v>0</v>
      </c>
      <c r="BE76">
        <f>SAM_final!BE76/SAM_final!BE$114</f>
        <v>0</v>
      </c>
      <c r="BF76">
        <f>SAM_final!BF76/SAM_final!BF$114</f>
        <v>0</v>
      </c>
      <c r="BG76">
        <f>SAM_final!BG76/SAM_final!BG$114</f>
        <v>0</v>
      </c>
      <c r="BH76">
        <f>SAM_final!BH76/SAM_final!BH$114</f>
        <v>0</v>
      </c>
      <c r="BI76">
        <f>SAM_final!BI76/SAM_final!BI$114</f>
        <v>0</v>
      </c>
      <c r="BJ76">
        <f>SAM_final!BJ76/SAM_final!BJ$114</f>
        <v>0</v>
      </c>
      <c r="BK76">
        <f>SAM_final!BK76/SAM_final!BK$114</f>
        <v>0</v>
      </c>
      <c r="BL76">
        <f>SAM_final!BL76/SAM_final!BL$114</f>
        <v>0</v>
      </c>
      <c r="BM76">
        <f>SAM_final!BM76/SAM_final!BM$114</f>
        <v>0</v>
      </c>
      <c r="BN76">
        <f>SAM_final!BN76/SAM_final!BN$114</f>
        <v>0</v>
      </c>
      <c r="BO76">
        <f>SAM_final!BO76/SAM_final!BO$114</f>
        <v>0</v>
      </c>
      <c r="BP76">
        <f>SAM_final!BP76/SAM_final!BP$114</f>
        <v>0</v>
      </c>
      <c r="BQ76">
        <f>SAM_final!BQ76/SAM_final!BQ$114</f>
        <v>0</v>
      </c>
      <c r="BR76">
        <f>SAM_final!BR76/SAM_final!BR$114</f>
        <v>0</v>
      </c>
      <c r="BS76">
        <f>SAM_final!BS76/SAM_final!BS$114</f>
        <v>0</v>
      </c>
      <c r="BT76">
        <f>SAM_final!BT76/SAM_final!BT$114</f>
        <v>0</v>
      </c>
      <c r="BU76">
        <f>SAM_final!BU76/SAM_final!BU$114</f>
        <v>0</v>
      </c>
      <c r="BV76">
        <f>SAM_final!BV76/SAM_final!BV$114</f>
        <v>0</v>
      </c>
      <c r="BW76">
        <f>SAM_final!BW76/SAM_final!BW$114</f>
        <v>0</v>
      </c>
      <c r="BX76">
        <f>SAM_final!BX76/SAM_final!BX$114</f>
        <v>0</v>
      </c>
      <c r="BY76">
        <f>SAM_final!BY76/SAM_final!BY$114</f>
        <v>0</v>
      </c>
      <c r="BZ76">
        <f>SAM_final!BZ76/SAM_final!BZ$114</f>
        <v>0</v>
      </c>
      <c r="CA76">
        <f>SAM_final!CA76/SAM_final!CA$114</f>
        <v>0</v>
      </c>
      <c r="CB76">
        <f>SAM_final!CB76/SAM_final!CB$114</f>
        <v>0</v>
      </c>
      <c r="CC76">
        <f>SAM_final!CC76/SAM_final!CC$114</f>
        <v>0</v>
      </c>
      <c r="CD76">
        <f>SAM_final!CD76/SAM_final!CD$114</f>
        <v>0</v>
      </c>
      <c r="CE76">
        <f>SAM_final!CE76/SAM_final!CE$114</f>
        <v>0</v>
      </c>
      <c r="CF76">
        <f>SAM_final!CF76/SAM_final!CF$114</f>
        <v>0</v>
      </c>
      <c r="CG76">
        <f>SAM_final!CG76/SAM_final!CG$114</f>
        <v>0</v>
      </c>
      <c r="CH76">
        <f>SAM_final!CH76/SAM_final!CH$114</f>
        <v>0</v>
      </c>
      <c r="CI76">
        <f>SAM_final!CI76/SAM_final!CI$114</f>
        <v>0</v>
      </c>
      <c r="CJ76">
        <f>SAM_final!CJ76/SAM_final!CJ$114</f>
        <v>0</v>
      </c>
      <c r="CK76">
        <f>SAM_final!CK76/SAM_final!CK$114</f>
        <v>0</v>
      </c>
      <c r="CL76">
        <f>SAM_final!CL76/SAM_final!CL$114</f>
        <v>0</v>
      </c>
      <c r="CM76">
        <f>SAM_final!CO76/SAM_final!CO$114</f>
        <v>1.1939446050381396E-2</v>
      </c>
      <c r="CN76">
        <f>SAM_final!CP76/SAM_final!CP$114</f>
        <v>6.0322064036887529E-2</v>
      </c>
      <c r="CO76">
        <f>SAM_final!CQ76/SAM_final!CQ$114</f>
        <v>2.0370272288206096E-2</v>
      </c>
      <c r="CP76">
        <f>SAM_final!CR76/SAM_final!CR$114</f>
        <v>1.4867537226470051E-2</v>
      </c>
      <c r="CQ76">
        <f>SAM_final!CS76/SAM_final!CS$114</f>
        <v>7.2497501302052209E-3</v>
      </c>
      <c r="CR76">
        <f>SAM_final!CT76/SAM_final!CT$114</f>
        <v>2.0751053530129432E-2</v>
      </c>
      <c r="CS76">
        <f>SAM_final!CU76/SAM_final!CU$114</f>
        <v>1.5659821670401194E-2</v>
      </c>
      <c r="CT76">
        <f>SAM_final!CV76/SAM_final!CV$114</f>
        <v>6.0637181996441606E-3</v>
      </c>
      <c r="CU76">
        <f>SAM_final!CW76/SAM_final!CW$114</f>
        <v>2.7264095183169943E-3</v>
      </c>
    </row>
    <row r="77" spans="1:99">
      <c r="A77" t="s">
        <v>76</v>
      </c>
      <c r="B77">
        <f>SAM_final!B77/SAM_final!B$114</f>
        <v>0</v>
      </c>
      <c r="C77">
        <f>SAM_final!C77/SAM_final!C$114</f>
        <v>0</v>
      </c>
      <c r="D77">
        <f>SAM_final!D77/SAM_final!D$114</f>
        <v>0</v>
      </c>
      <c r="E77">
        <f>SAM_final!E77/SAM_final!E$114</f>
        <v>0</v>
      </c>
      <c r="F77">
        <f>SAM_final!F77/SAM_final!F$114</f>
        <v>0</v>
      </c>
      <c r="G77">
        <f>SAM_final!G77/SAM_final!G$114</f>
        <v>0</v>
      </c>
      <c r="H77">
        <f>SAM_final!H77/SAM_final!H$114</f>
        <v>0</v>
      </c>
      <c r="I77">
        <f>SAM_final!I77/SAM_final!I$114</f>
        <v>0</v>
      </c>
      <c r="J77">
        <f>SAM_final!J77/SAM_final!J$114</f>
        <v>0</v>
      </c>
      <c r="K77">
        <f>SAM_final!K77/SAM_final!K$114</f>
        <v>0</v>
      </c>
      <c r="L77">
        <f>SAM_final!L77/SAM_final!L$114</f>
        <v>0</v>
      </c>
      <c r="M77">
        <f>SAM_final!M77/SAM_final!M$114</f>
        <v>0</v>
      </c>
      <c r="N77">
        <f>SAM_final!N77/SAM_final!N$114</f>
        <v>0</v>
      </c>
      <c r="O77">
        <f>SAM_final!O77/SAM_final!O$114</f>
        <v>0</v>
      </c>
      <c r="P77">
        <f>SAM_final!P77/SAM_final!P$114</f>
        <v>0</v>
      </c>
      <c r="Q77">
        <f>SAM_final!Q77/SAM_final!Q$114</f>
        <v>0</v>
      </c>
      <c r="R77">
        <f>SAM_final!R77/SAM_final!R$114</f>
        <v>0</v>
      </c>
      <c r="S77">
        <f>SAM_final!S77/SAM_final!S$114</f>
        <v>0</v>
      </c>
      <c r="T77">
        <f>SAM_final!T77/SAM_final!T$114</f>
        <v>0</v>
      </c>
      <c r="U77">
        <f>SAM_final!U77/SAM_final!U$114</f>
        <v>0</v>
      </c>
      <c r="V77">
        <f>SAM_final!V77/SAM_final!V$114</f>
        <v>0</v>
      </c>
      <c r="W77">
        <f>SAM_final!W77/SAM_final!W$114</f>
        <v>0</v>
      </c>
      <c r="X77">
        <f>SAM_final!X77/SAM_final!X$114</f>
        <v>0</v>
      </c>
      <c r="Y77">
        <f>SAM_final!Y77/SAM_final!Y$114</f>
        <v>0</v>
      </c>
      <c r="Z77">
        <f>SAM_final!Z77/SAM_final!Z$114</f>
        <v>0</v>
      </c>
      <c r="AA77">
        <f>SAM_final!AA77/SAM_final!AA$114</f>
        <v>0</v>
      </c>
      <c r="AB77">
        <f>SAM_final!AB77/SAM_final!AB$114</f>
        <v>0</v>
      </c>
      <c r="AC77">
        <f>SAM_final!AC77/SAM_final!AC$114</f>
        <v>0</v>
      </c>
      <c r="AD77">
        <f>SAM_final!AD77/SAM_final!AD$114</f>
        <v>0</v>
      </c>
      <c r="AE77">
        <f>SAM_final!AE77/SAM_final!AE$114</f>
        <v>0</v>
      </c>
      <c r="AF77">
        <f>SAM_final!AF77/SAM_final!AF$114</f>
        <v>0</v>
      </c>
      <c r="AG77">
        <f>SAM_final!AG77/SAM_final!AG$114</f>
        <v>0</v>
      </c>
      <c r="AH77">
        <f>SAM_final!AH77/SAM_final!AH$114</f>
        <v>0</v>
      </c>
      <c r="AI77">
        <f>SAM_final!AI77/SAM_final!AI$114</f>
        <v>0</v>
      </c>
      <c r="AJ77">
        <f>SAM_final!AJ77/SAM_final!AJ$114</f>
        <v>0</v>
      </c>
      <c r="AK77">
        <f>SAM_final!AK77/SAM_final!AK$114</f>
        <v>0</v>
      </c>
      <c r="AL77">
        <f>SAM_final!AL77/SAM_final!AL$114</f>
        <v>0</v>
      </c>
      <c r="AM77">
        <f>SAM_final!AM77/SAM_final!AM$114</f>
        <v>0</v>
      </c>
      <c r="AN77">
        <f>SAM_final!AN77/SAM_final!AN$114</f>
        <v>0</v>
      </c>
      <c r="AO77">
        <f>SAM_final!AO77/SAM_final!AO$114</f>
        <v>0</v>
      </c>
      <c r="AP77">
        <f>SAM_final!AP77/SAM_final!AP$114</f>
        <v>0</v>
      </c>
      <c r="AQ77">
        <f>SAM_final!AQ77/SAM_final!AQ$114</f>
        <v>0</v>
      </c>
      <c r="AR77">
        <f>SAM_final!AR77/SAM_final!AR$114</f>
        <v>0</v>
      </c>
      <c r="AS77">
        <f>SAM_final!AS77/SAM_final!AS$114</f>
        <v>0</v>
      </c>
      <c r="AT77">
        <f>SAM_final!AT77/SAM_final!AT$114</f>
        <v>0</v>
      </c>
      <c r="AU77">
        <f>SAM_final!AU77/SAM_final!AU$114</f>
        <v>0</v>
      </c>
      <c r="AV77">
        <f>SAM_final!AV77/SAM_final!AV$114</f>
        <v>0</v>
      </c>
      <c r="AW77">
        <f>SAM_final!AW77/SAM_final!AW$114</f>
        <v>0</v>
      </c>
      <c r="AX77">
        <f>SAM_final!AX77/SAM_final!AX$114</f>
        <v>0</v>
      </c>
      <c r="AY77">
        <f>SAM_final!AY77/SAM_final!AY$114</f>
        <v>0</v>
      </c>
      <c r="AZ77">
        <f>SAM_final!AZ77/SAM_final!AZ$114</f>
        <v>0</v>
      </c>
      <c r="BA77">
        <f>SAM_final!BA77/SAM_final!BA$114</f>
        <v>0</v>
      </c>
      <c r="BB77">
        <f>SAM_final!BB77/SAM_final!BB$114</f>
        <v>0</v>
      </c>
      <c r="BC77">
        <f>SAM_final!BC77/SAM_final!BC$114</f>
        <v>0</v>
      </c>
      <c r="BD77">
        <f>SAM_final!BD77/SAM_final!BD$114</f>
        <v>0</v>
      </c>
      <c r="BE77">
        <f>SAM_final!BE77/SAM_final!BE$114</f>
        <v>0</v>
      </c>
      <c r="BF77">
        <f>SAM_final!BF77/SAM_final!BF$114</f>
        <v>0</v>
      </c>
      <c r="BG77">
        <f>SAM_final!BG77/SAM_final!BG$114</f>
        <v>0</v>
      </c>
      <c r="BH77">
        <f>SAM_final!BH77/SAM_final!BH$114</f>
        <v>0</v>
      </c>
      <c r="BI77">
        <f>SAM_final!BI77/SAM_final!BI$114</f>
        <v>0</v>
      </c>
      <c r="BJ77">
        <f>SAM_final!BJ77/SAM_final!BJ$114</f>
        <v>0</v>
      </c>
      <c r="BK77">
        <f>SAM_final!BK77/SAM_final!BK$114</f>
        <v>0</v>
      </c>
      <c r="BL77">
        <f>SAM_final!BL77/SAM_final!BL$114</f>
        <v>0</v>
      </c>
      <c r="BM77">
        <f>SAM_final!BM77/SAM_final!BM$114</f>
        <v>0</v>
      </c>
      <c r="BN77">
        <f>SAM_final!BN77/SAM_final!BN$114</f>
        <v>0</v>
      </c>
      <c r="BO77">
        <f>SAM_final!BO77/SAM_final!BO$114</f>
        <v>0</v>
      </c>
      <c r="BP77">
        <f>SAM_final!BP77/SAM_final!BP$114</f>
        <v>0</v>
      </c>
      <c r="BQ77">
        <f>SAM_final!BQ77/SAM_final!BQ$114</f>
        <v>0</v>
      </c>
      <c r="BR77">
        <f>SAM_final!BR77/SAM_final!BR$114</f>
        <v>0</v>
      </c>
      <c r="BS77">
        <f>SAM_final!BS77/SAM_final!BS$114</f>
        <v>0</v>
      </c>
      <c r="BT77">
        <f>SAM_final!BT77/SAM_final!BT$114</f>
        <v>0</v>
      </c>
      <c r="BU77">
        <f>SAM_final!BU77/SAM_final!BU$114</f>
        <v>0</v>
      </c>
      <c r="BV77">
        <f>SAM_final!BV77/SAM_final!BV$114</f>
        <v>0</v>
      </c>
      <c r="BW77">
        <f>SAM_final!BW77/SAM_final!BW$114</f>
        <v>0</v>
      </c>
      <c r="BX77">
        <f>SAM_final!BX77/SAM_final!BX$114</f>
        <v>0</v>
      </c>
      <c r="BY77">
        <f>SAM_final!BY77/SAM_final!BY$114</f>
        <v>0</v>
      </c>
      <c r="BZ77">
        <f>SAM_final!BZ77/SAM_final!BZ$114</f>
        <v>0</v>
      </c>
      <c r="CA77">
        <f>SAM_final!CA77/SAM_final!CA$114</f>
        <v>0</v>
      </c>
      <c r="CB77">
        <f>SAM_final!CB77/SAM_final!CB$114</f>
        <v>0</v>
      </c>
      <c r="CC77">
        <f>SAM_final!CC77/SAM_final!CC$114</f>
        <v>0</v>
      </c>
      <c r="CD77">
        <f>SAM_final!CD77/SAM_final!CD$114</f>
        <v>0</v>
      </c>
      <c r="CE77">
        <f>SAM_final!CE77/SAM_final!CE$114</f>
        <v>0</v>
      </c>
      <c r="CF77">
        <f>SAM_final!CF77/SAM_final!CF$114</f>
        <v>0</v>
      </c>
      <c r="CG77">
        <f>SAM_final!CG77/SAM_final!CG$114</f>
        <v>0</v>
      </c>
      <c r="CH77">
        <f>SAM_final!CH77/SAM_final!CH$114</f>
        <v>0</v>
      </c>
      <c r="CI77">
        <f>SAM_final!CI77/SAM_final!CI$114</f>
        <v>0</v>
      </c>
      <c r="CJ77">
        <f>SAM_final!CJ77/SAM_final!CJ$114</f>
        <v>0</v>
      </c>
      <c r="CK77">
        <f>SAM_final!CK77/SAM_final!CK$114</f>
        <v>0</v>
      </c>
      <c r="CL77">
        <f>SAM_final!CL77/SAM_final!CL$114</f>
        <v>0</v>
      </c>
      <c r="CM77">
        <f>SAM_final!CO77/SAM_final!CO$114</f>
        <v>8.5812849168583581E-3</v>
      </c>
      <c r="CN77">
        <f>SAM_final!CP77/SAM_final!CP$114</f>
        <v>1.1591363271773755E-2</v>
      </c>
      <c r="CO77">
        <f>SAM_final!CQ77/SAM_final!CQ$114</f>
        <v>1.3211902935829472E-2</v>
      </c>
      <c r="CP77">
        <f>SAM_final!CR77/SAM_final!CR$114</f>
        <v>1.1807271135520041E-2</v>
      </c>
      <c r="CQ77">
        <f>SAM_final!CS77/SAM_final!CS$114</f>
        <v>1.2377860405625538E-2</v>
      </c>
      <c r="CR77">
        <f>SAM_final!CT77/SAM_final!CT$114</f>
        <v>1.5682885303993747E-2</v>
      </c>
      <c r="CS77">
        <f>SAM_final!CU77/SAM_final!CU$114</f>
        <v>1.3372994134163067E-2</v>
      </c>
      <c r="CT77">
        <f>SAM_final!CV77/SAM_final!CV$114</f>
        <v>1.4877046397634987E-2</v>
      </c>
      <c r="CU77">
        <f>SAM_final!CW77/SAM_final!CW$114</f>
        <v>1.3369656286289933E-2</v>
      </c>
    </row>
    <row r="78" spans="1:99">
      <c r="A78" t="s">
        <v>77</v>
      </c>
      <c r="B78">
        <f>SAM_final!B78/SAM_final!B$114</f>
        <v>8.1307090467820504E-5</v>
      </c>
      <c r="C78">
        <f>SAM_final!C78/SAM_final!C$114</f>
        <v>0</v>
      </c>
      <c r="D78">
        <f>SAM_final!D78/SAM_final!D$114</f>
        <v>1.6647093732194957E-4</v>
      </c>
      <c r="E78">
        <f>SAM_final!E78/SAM_final!E$114</f>
        <v>1.4270484793798416E-4</v>
      </c>
      <c r="F78">
        <f>SAM_final!F78/SAM_final!F$114</f>
        <v>3.256303116006591E-4</v>
      </c>
      <c r="G78">
        <f>SAM_final!G78/SAM_final!G$114</f>
        <v>0</v>
      </c>
      <c r="H78">
        <f>SAM_final!H78/SAM_final!H$114</f>
        <v>0</v>
      </c>
      <c r="I78">
        <f>SAM_final!I78/SAM_final!I$114</f>
        <v>0</v>
      </c>
      <c r="J78">
        <f>SAM_final!J78/SAM_final!J$114</f>
        <v>0</v>
      </c>
      <c r="K78">
        <f>SAM_final!K78/SAM_final!K$114</f>
        <v>0</v>
      </c>
      <c r="L78">
        <f>SAM_final!L78/SAM_final!L$114</f>
        <v>1.5353098472458326E-4</v>
      </c>
      <c r="M78">
        <f>SAM_final!M78/SAM_final!M$114</f>
        <v>1.6771271496218926E-4</v>
      </c>
      <c r="N78">
        <f>SAM_final!N78/SAM_final!N$114</f>
        <v>1.035023843160837E-4</v>
      </c>
      <c r="O78">
        <f>SAM_final!O78/SAM_final!O$114</f>
        <v>1.2045576163353144E-4</v>
      </c>
      <c r="P78">
        <f>SAM_final!P78/SAM_final!P$114</f>
        <v>1.047049906134573E-4</v>
      </c>
      <c r="Q78">
        <f>SAM_final!Q78/SAM_final!Q$114</f>
        <v>1.7778830435226137E-4</v>
      </c>
      <c r="R78">
        <f>SAM_final!R78/SAM_final!R$114</f>
        <v>7.4723433990129488E-5</v>
      </c>
      <c r="S78">
        <f>SAM_final!S78/SAM_final!S$114</f>
        <v>0</v>
      </c>
      <c r="T78">
        <f>SAM_final!T78/SAM_final!T$114</f>
        <v>0</v>
      </c>
      <c r="U78">
        <f>SAM_final!U78/SAM_final!U$114</f>
        <v>2.6147434285235245E-4</v>
      </c>
      <c r="V78">
        <f>SAM_final!V78/SAM_final!V$114</f>
        <v>3.4537984166288526E-4</v>
      </c>
      <c r="W78">
        <f>SAM_final!W78/SAM_final!W$114</f>
        <v>4.3296797999956466E-4</v>
      </c>
      <c r="X78">
        <f>SAM_final!X78/SAM_final!X$114</f>
        <v>7.4510640365620708E-5</v>
      </c>
      <c r="Y78">
        <f>SAM_final!Y78/SAM_final!Y$114</f>
        <v>3.2382875611904546E-5</v>
      </c>
      <c r="Z78">
        <f>SAM_final!Z78/SAM_final!Z$114</f>
        <v>4.3903152387777866E-4</v>
      </c>
      <c r="AA78">
        <f>SAM_final!AA78/SAM_final!AA$114</f>
        <v>3.6952662529840064E-4</v>
      </c>
      <c r="AB78">
        <f>SAM_final!AB78/SAM_final!AB$114</f>
        <v>2.2707690341132534E-4</v>
      </c>
      <c r="AC78">
        <f>SAM_final!AC78/SAM_final!AC$114</f>
        <v>2.4350914971168545E-4</v>
      </c>
      <c r="AD78">
        <f>SAM_final!AD78/SAM_final!AD$114</f>
        <v>1.5735092199642639E-4</v>
      </c>
      <c r="AE78">
        <f>SAM_final!AE78/SAM_final!AE$114</f>
        <v>1.9576707706139443E-5</v>
      </c>
      <c r="AF78">
        <f>SAM_final!AF78/SAM_final!AF$114</f>
        <v>5.6534004536080534E-5</v>
      </c>
      <c r="AG78">
        <f>SAM_final!AG78/SAM_final!AG$114</f>
        <v>3.4146256889134227E-5</v>
      </c>
      <c r="AH78">
        <f>SAM_final!AH78/SAM_final!AH$114</f>
        <v>2.6843519991452317E-4</v>
      </c>
      <c r="AI78">
        <f>SAM_final!AI78/SAM_final!AI$114</f>
        <v>2.0019749333794945E-4</v>
      </c>
      <c r="AJ78">
        <f>SAM_final!AJ78/SAM_final!AJ$114</f>
        <v>1.5911967334572463E-3</v>
      </c>
      <c r="AK78">
        <f>SAM_final!AK78/SAM_final!AK$114</f>
        <v>7.5379976723791912E-4</v>
      </c>
      <c r="AL78">
        <f>SAM_final!AL78/SAM_final!AL$114</f>
        <v>4.1917183087011466E-5</v>
      </c>
      <c r="AM78">
        <f>SAM_final!AM78/SAM_final!AM$114</f>
        <v>1.8656077733556384E-4</v>
      </c>
      <c r="AN78">
        <f>SAM_final!AN78/SAM_final!AN$114</f>
        <v>9.8475297689159949E-4</v>
      </c>
      <c r="AO78">
        <f>SAM_final!AO78/SAM_final!AO$114</f>
        <v>1.2061208825133966E-4</v>
      </c>
      <c r="AP78">
        <f>SAM_final!AP78/SAM_final!AP$114</f>
        <v>6.8485580747985116E-4</v>
      </c>
      <c r="AQ78">
        <f>SAM_final!AQ78/SAM_final!AQ$114</f>
        <v>1.5388448725919999E-4</v>
      </c>
      <c r="AR78">
        <f>SAM_final!AR78/SAM_final!AR$114</f>
        <v>2.6270010240841371E-4</v>
      </c>
      <c r="AS78">
        <f>SAM_final!AS78/SAM_final!AS$114</f>
        <v>2.1985637221579851E-4</v>
      </c>
      <c r="AT78">
        <f>SAM_final!AT78/SAM_final!AT$114</f>
        <v>0</v>
      </c>
      <c r="AU78">
        <f>SAM_final!AU78/SAM_final!AU$114</f>
        <v>2.2996766079089268E-3</v>
      </c>
      <c r="AV78">
        <f>SAM_final!AV78/SAM_final!AV$114</f>
        <v>0</v>
      </c>
      <c r="AW78">
        <f>SAM_final!AW78/SAM_final!AW$114</f>
        <v>1.686564109676176E-4</v>
      </c>
      <c r="AX78">
        <f>SAM_final!AX78/SAM_final!AX$114</f>
        <v>1.9942020123199817E-4</v>
      </c>
      <c r="AY78">
        <f>SAM_final!AY78/SAM_final!AY$114</f>
        <v>0</v>
      </c>
      <c r="AZ78">
        <f>SAM_final!AZ78/SAM_final!AZ$114</f>
        <v>7.1323833950397554E-4</v>
      </c>
      <c r="BA78">
        <f>SAM_final!BA78/SAM_final!BA$114</f>
        <v>4.4770943411024592E-6</v>
      </c>
      <c r="BB78">
        <f>SAM_final!BB78/SAM_final!BB$114</f>
        <v>3.6952449646405885E-5</v>
      </c>
      <c r="BC78">
        <f>SAM_final!BC78/SAM_final!BC$114</f>
        <v>1.8243104635671262E-4</v>
      </c>
      <c r="BD78">
        <f>SAM_final!BD78/SAM_final!BD$114</f>
        <v>3.2417340624752516E-2</v>
      </c>
      <c r="BE78">
        <f>SAM_final!BE78/SAM_final!BE$114</f>
        <v>4.9420322421615565E-2</v>
      </c>
      <c r="BF78">
        <f>SAM_final!BF78/SAM_final!BF$114</f>
        <v>1.4340619030648318E-2</v>
      </c>
      <c r="BG78">
        <f>SAM_final!BG78/SAM_final!BG$114</f>
        <v>1.0484852831357957E-3</v>
      </c>
      <c r="BH78">
        <f>SAM_final!BH78/SAM_final!BH$114</f>
        <v>1.4901412910167769E-4</v>
      </c>
      <c r="BI78">
        <f>SAM_final!BI78/SAM_final!BI$114</f>
        <v>1.1986091480673312E-3</v>
      </c>
      <c r="BJ78">
        <f>SAM_final!BJ78/SAM_final!BJ$114</f>
        <v>1.1517711043203573E-3</v>
      </c>
      <c r="BK78">
        <f>SAM_final!BK78/SAM_final!BK$114</f>
        <v>2.0271383815077169E-3</v>
      </c>
      <c r="BL78">
        <f>SAM_final!BL78/SAM_final!BL$114</f>
        <v>2.0199685528628618E-4</v>
      </c>
      <c r="BM78">
        <f>SAM_final!BM78/SAM_final!BM$114</f>
        <v>1.5000050088723391E-3</v>
      </c>
      <c r="BN78">
        <f>SAM_final!BN78/SAM_final!BN$114</f>
        <v>1.7906974094108871E-3</v>
      </c>
      <c r="BO78">
        <f>SAM_final!BO78/SAM_final!BO$114</f>
        <v>1.820120008254777E-3</v>
      </c>
      <c r="BP78">
        <f>SAM_final!BP78/SAM_final!BP$114</f>
        <v>0</v>
      </c>
      <c r="BQ78">
        <f>SAM_final!BQ78/SAM_final!BQ$114</f>
        <v>1.4928872422108911E-3</v>
      </c>
      <c r="BR78">
        <f>SAM_final!BR78/SAM_final!BR$114</f>
        <v>4.9284766148933118E-3</v>
      </c>
      <c r="BS78">
        <f>SAM_final!BS78/SAM_final!BS$114</f>
        <v>1.6201181413572664E-3</v>
      </c>
      <c r="BT78">
        <f>SAM_final!BT78/SAM_final!BT$114</f>
        <v>7.0222344171848305E-4</v>
      </c>
      <c r="BU78">
        <f>SAM_final!BU78/SAM_final!BU$114</f>
        <v>1.1540565650458533E-3</v>
      </c>
      <c r="BV78">
        <f>SAM_final!BV78/SAM_final!BV$114</f>
        <v>6.3541097737305108E-4</v>
      </c>
      <c r="BW78">
        <f>SAM_final!BW78/SAM_final!BW$114</f>
        <v>9.4569047143140347E-4</v>
      </c>
      <c r="BX78">
        <f>SAM_final!BX78/SAM_final!BX$114</f>
        <v>7.1434970581937156E-4</v>
      </c>
      <c r="BY78">
        <f>SAM_final!BY78/SAM_final!BY$114</f>
        <v>7.9197654350908519E-4</v>
      </c>
      <c r="BZ78">
        <f>SAM_final!BZ78/SAM_final!BZ$114</f>
        <v>0.12989510832636852</v>
      </c>
      <c r="CA78">
        <f>SAM_final!CA78/SAM_final!CA$114</f>
        <v>4.1240951890401408E-4</v>
      </c>
      <c r="CB78">
        <f>SAM_final!CB78/SAM_final!CB$114</f>
        <v>5.1551553027485847E-3</v>
      </c>
      <c r="CC78">
        <f>SAM_final!CC78/SAM_final!CC$114</f>
        <v>7.238247656217294E-4</v>
      </c>
      <c r="CD78">
        <f>SAM_final!CD78/SAM_final!CD$114</f>
        <v>3.0043987479656158E-3</v>
      </c>
      <c r="CE78">
        <f>SAM_final!CE78/SAM_final!CE$114</f>
        <v>1.3062789899711481E-4</v>
      </c>
      <c r="CF78">
        <f>SAM_final!CF78/SAM_final!CF$114</f>
        <v>6.0086236503919871E-3</v>
      </c>
      <c r="CG78">
        <f>SAM_final!CG78/SAM_final!CG$114</f>
        <v>3.6460749279349598E-3</v>
      </c>
      <c r="CH78">
        <f>SAM_final!CH78/SAM_final!CH$114</f>
        <v>0</v>
      </c>
      <c r="CI78">
        <f>SAM_final!CI78/SAM_final!CI$114</f>
        <v>9.9168574433619252E-5</v>
      </c>
      <c r="CJ78">
        <f>SAM_final!CJ78/SAM_final!CJ$114</f>
        <v>0</v>
      </c>
      <c r="CK78">
        <f>SAM_final!CK78/SAM_final!CK$114</f>
        <v>0</v>
      </c>
      <c r="CL78">
        <f>SAM_final!CL78/SAM_final!CL$114</f>
        <v>0</v>
      </c>
      <c r="CM78">
        <f>SAM_final!CO78/SAM_final!CO$114</f>
        <v>4.8280910718001783E-3</v>
      </c>
      <c r="CN78">
        <f>SAM_final!CP78/SAM_final!CP$114</f>
        <v>3.9488681334997689E-3</v>
      </c>
      <c r="CO78">
        <f>SAM_final!CQ78/SAM_final!CQ$114</f>
        <v>6.1833860335660431E-3</v>
      </c>
      <c r="CP78">
        <f>SAM_final!CR78/SAM_final!CR$114</f>
        <v>4.9573961637234456E-3</v>
      </c>
      <c r="CQ78">
        <f>SAM_final!CS78/SAM_final!CS$114</f>
        <v>5.4359616316538842E-3</v>
      </c>
      <c r="CR78">
        <f>SAM_final!CT78/SAM_final!CT$114</f>
        <v>6.3945336625811011E-3</v>
      </c>
      <c r="CS78">
        <f>SAM_final!CU78/SAM_final!CU$114</f>
        <v>7.4784748507211226E-3</v>
      </c>
      <c r="CT78">
        <f>SAM_final!CV78/SAM_final!CV$114</f>
        <v>8.9889608586213431E-3</v>
      </c>
      <c r="CU78">
        <f>SAM_final!CW78/SAM_final!CW$114</f>
        <v>6.141044705919938E-3</v>
      </c>
    </row>
    <row r="79" spans="1:99">
      <c r="A79" t="s">
        <v>78</v>
      </c>
      <c r="B79">
        <f>SAM_final!B79/SAM_final!B$114</f>
        <v>2.5189876890876873E-9</v>
      </c>
      <c r="C79">
        <f>SAM_final!C79/SAM_final!C$114</f>
        <v>0</v>
      </c>
      <c r="D79">
        <f>SAM_final!D79/SAM_final!D$114</f>
        <v>5.1574621511126956E-9</v>
      </c>
      <c r="E79">
        <f>SAM_final!E79/SAM_final!E$114</f>
        <v>4.4211612180512552E-9</v>
      </c>
      <c r="F79">
        <f>SAM_final!F79/SAM_final!F$114</f>
        <v>1.0088403623795728E-8</v>
      </c>
      <c r="G79">
        <f>SAM_final!G79/SAM_final!G$114</f>
        <v>0</v>
      </c>
      <c r="H79">
        <f>SAM_final!H79/SAM_final!H$114</f>
        <v>0</v>
      </c>
      <c r="I79">
        <f>SAM_final!I79/SAM_final!I$114</f>
        <v>0</v>
      </c>
      <c r="J79">
        <f>SAM_final!J79/SAM_final!J$114</f>
        <v>0</v>
      </c>
      <c r="K79">
        <f>SAM_final!K79/SAM_final!K$114</f>
        <v>0</v>
      </c>
      <c r="L79">
        <f>SAM_final!L79/SAM_final!L$114</f>
        <v>4.7565674554274921E-9</v>
      </c>
      <c r="M79">
        <f>SAM_final!M79/SAM_final!M$114</f>
        <v>5.1959338584428963E-9</v>
      </c>
      <c r="N79">
        <f>SAM_final!N79/SAM_final!N$114</f>
        <v>3.206623559929561E-9</v>
      </c>
      <c r="O79">
        <f>SAM_final!O79/SAM_final!O$114</f>
        <v>3.7318587947091216E-9</v>
      </c>
      <c r="P79">
        <f>SAM_final!P79/SAM_final!P$114</f>
        <v>3.2438816937586426E-9</v>
      </c>
      <c r="Q79">
        <f>SAM_final!Q79/SAM_final!Q$114</f>
        <v>5.5080872695151934E-9</v>
      </c>
      <c r="R79">
        <f>SAM_final!R79/SAM_final!R$114</f>
        <v>2.3150183978356596E-9</v>
      </c>
      <c r="S79">
        <f>SAM_final!S79/SAM_final!S$114</f>
        <v>0</v>
      </c>
      <c r="T79">
        <f>SAM_final!T79/SAM_final!T$114</f>
        <v>0</v>
      </c>
      <c r="U79">
        <f>SAM_final!U79/SAM_final!U$114</f>
        <v>8.1007775197422596E-9</v>
      </c>
      <c r="V79">
        <f>SAM_final!V79/SAM_final!V$114</f>
        <v>1.0700266904178406E-8</v>
      </c>
      <c r="W79">
        <f>SAM_final!W79/SAM_final!W$114</f>
        <v>1.3413848719869176E-8</v>
      </c>
      <c r="X79">
        <f>SAM_final!X79/SAM_final!X$114</f>
        <v>2.308425805266297E-9</v>
      </c>
      <c r="Y79">
        <f>SAM_final!Y79/SAM_final!Y$114</f>
        <v>1.0032589351592854E-9</v>
      </c>
      <c r="Z79">
        <f>SAM_final!Z79/SAM_final!Z$114</f>
        <v>1.3601704321312874E-8</v>
      </c>
      <c r="AA79">
        <f>SAM_final!AA79/SAM_final!AA$114</f>
        <v>1.1448362185401189E-8</v>
      </c>
      <c r="AB79">
        <f>SAM_final!AB79/SAM_final!AB$114</f>
        <v>7.0351050674438869E-9</v>
      </c>
      <c r="AC79">
        <f>SAM_final!AC79/SAM_final!AC$114</f>
        <v>7.544195060659777E-9</v>
      </c>
      <c r="AD79">
        <f>SAM_final!AD79/SAM_final!AD$114</f>
        <v>4.87491352961974E-9</v>
      </c>
      <c r="AE79">
        <f>SAM_final!AE79/SAM_final!AE$114</f>
        <v>6.0650904393326488E-10</v>
      </c>
      <c r="AF79">
        <f>SAM_final!AF79/SAM_final!AF$114</f>
        <v>1.7514888384497826E-9</v>
      </c>
      <c r="AG79">
        <f>SAM_final!AG79/SAM_final!AG$114</f>
        <v>1.057890526364328E-9</v>
      </c>
      <c r="AH79">
        <f>SAM_final!AH79/SAM_final!AH$114</f>
        <v>8.3164329213095379E-9</v>
      </c>
      <c r="AI79">
        <f>SAM_final!AI79/SAM_final!AI$114</f>
        <v>6.2023498590703553E-9</v>
      </c>
      <c r="AJ79">
        <f>SAM_final!AJ79/SAM_final!AJ$114</f>
        <v>4.9297114918676104E-8</v>
      </c>
      <c r="AK79">
        <f>SAM_final!AK79/SAM_final!AK$114</f>
        <v>2.3353588509737443E-8</v>
      </c>
      <c r="AL79">
        <f>SAM_final!AL79/SAM_final!AL$114</f>
        <v>1.2986428065484159E-9</v>
      </c>
      <c r="AM79">
        <f>SAM_final!AM79/SAM_final!AM$114</f>
        <v>5.7798686273358681E-9</v>
      </c>
      <c r="AN79">
        <f>SAM_final!AN79/SAM_final!AN$114</f>
        <v>3.0508786027267053E-8</v>
      </c>
      <c r="AO79">
        <f>SAM_final!AO79/SAM_final!AO$114</f>
        <v>3.7367019741104578E-9</v>
      </c>
      <c r="AP79">
        <f>SAM_final!AP79/SAM_final!AP$114</f>
        <v>2.1217624907199489E-8</v>
      </c>
      <c r="AQ79">
        <f>SAM_final!AQ79/SAM_final!AQ$114</f>
        <v>4.7675193727527574E-9</v>
      </c>
      <c r="AR79">
        <f>SAM_final!AR79/SAM_final!AR$114</f>
        <v>8.1387529683007167E-9</v>
      </c>
      <c r="AS79">
        <f>SAM_final!AS79/SAM_final!AS$114</f>
        <v>6.8114046609288514E-9</v>
      </c>
      <c r="AT79">
        <f>SAM_final!AT79/SAM_final!AT$114</f>
        <v>0</v>
      </c>
      <c r="AU79">
        <f>SAM_final!AU79/SAM_final!AU$114</f>
        <v>7.124664074036988E-8</v>
      </c>
      <c r="AV79">
        <f>SAM_final!AV79/SAM_final!AV$114</f>
        <v>0</v>
      </c>
      <c r="AW79">
        <f>SAM_final!AW79/SAM_final!AW$114</f>
        <v>5.2251706520144795E-9</v>
      </c>
      <c r="AX79">
        <f>SAM_final!AX79/SAM_final!AX$114</f>
        <v>6.1782684507399151E-9</v>
      </c>
      <c r="AY79">
        <f>SAM_final!AY79/SAM_final!AY$114</f>
        <v>0</v>
      </c>
      <c r="AZ79">
        <f>SAM_final!AZ79/SAM_final!AZ$114</f>
        <v>2.2096948571870664E-8</v>
      </c>
      <c r="BA79">
        <f>SAM_final!BA79/SAM_final!BA$114</f>
        <v>1.3870556015756953E-10</v>
      </c>
      <c r="BB79">
        <f>SAM_final!BB79/SAM_final!BB$114</f>
        <v>1.1448296231651492E-9</v>
      </c>
      <c r="BC79">
        <f>SAM_final!BC79/SAM_final!BC$114</f>
        <v>5.6519247858441148E-9</v>
      </c>
      <c r="BD79">
        <f>SAM_final!BD79/SAM_final!BD$114</f>
        <v>1.00432670111388E-6</v>
      </c>
      <c r="BE79">
        <f>SAM_final!BE79/SAM_final!BE$114</f>
        <v>1.5310987400301092E-6</v>
      </c>
      <c r="BF79">
        <f>SAM_final!BF79/SAM_final!BF$114</f>
        <v>4.4428896156844657E-7</v>
      </c>
      <c r="BG79">
        <f>SAM_final!BG79/SAM_final!BG$114</f>
        <v>3.2483286577004944E-8</v>
      </c>
      <c r="BH79">
        <f>SAM_final!BH79/SAM_final!BH$114</f>
        <v>4.6166300447783269E-9</v>
      </c>
      <c r="BI79">
        <f>SAM_final!BI79/SAM_final!BI$114</f>
        <v>3.7134297521129906E-8</v>
      </c>
      <c r="BJ79">
        <f>SAM_final!BJ79/SAM_final!BJ$114</f>
        <v>3.5683200760678991E-8</v>
      </c>
      <c r="BK79">
        <f>SAM_final!BK79/SAM_final!BK$114</f>
        <v>6.2803091313617703E-8</v>
      </c>
      <c r="BL79">
        <f>SAM_final!BL79/SAM_final!BL$114</f>
        <v>6.2580961730756406E-9</v>
      </c>
      <c r="BM79">
        <f>SAM_final!BM79/SAM_final!BM$114</f>
        <v>4.6471889833700664E-8</v>
      </c>
      <c r="BN79">
        <f>SAM_final!BN79/SAM_final!BN$114</f>
        <v>5.5477876569356551E-8</v>
      </c>
      <c r="BO79">
        <f>SAM_final!BO79/SAM_final!BO$114</f>
        <v>5.6389422706873656E-8</v>
      </c>
      <c r="BP79">
        <f>SAM_final!BP79/SAM_final!BP$114</f>
        <v>0</v>
      </c>
      <c r="BQ79">
        <f>SAM_final!BQ79/SAM_final!BQ$114</f>
        <v>4.6251373191291901E-8</v>
      </c>
      <c r="BR79">
        <f>SAM_final!BR79/SAM_final!BR$114</f>
        <v>1.5268990499403318E-7</v>
      </c>
      <c r="BS79">
        <f>SAM_final!BS79/SAM_final!BS$114</f>
        <v>5.0193133581157727E-8</v>
      </c>
      <c r="BT79">
        <f>SAM_final!BT79/SAM_final!BT$114</f>
        <v>2.1755694300458827E-8</v>
      </c>
      <c r="BU79">
        <f>SAM_final!BU79/SAM_final!BU$114</f>
        <v>3.5754006976942145E-8</v>
      </c>
      <c r="BV79">
        <f>SAM_final!BV79/SAM_final!BV$114</f>
        <v>1.9685766890740833E-8</v>
      </c>
      <c r="BW79">
        <f>SAM_final!BW79/SAM_final!BW$114</f>
        <v>2.9298584434847699E-8</v>
      </c>
      <c r="BX79">
        <f>SAM_final!BX79/SAM_final!BX$114</f>
        <v>2.2131379985544897E-8</v>
      </c>
      <c r="BY79">
        <f>SAM_final!BY79/SAM_final!BY$114</f>
        <v>2.4536349187592335E-8</v>
      </c>
      <c r="BZ79">
        <f>SAM_final!BZ79/SAM_final!BZ$114</f>
        <v>4.0243006712475337E-6</v>
      </c>
      <c r="CA79">
        <f>SAM_final!CA79/SAM_final!CA$114</f>
        <v>1.2776923820597737E-8</v>
      </c>
      <c r="CB79">
        <f>SAM_final!CB79/SAM_final!CB$114</f>
        <v>1.5971267288304121E-7</v>
      </c>
      <c r="CC79">
        <f>SAM_final!CC79/SAM_final!CC$114</f>
        <v>2.2424928295516158E-8</v>
      </c>
      <c r="CD79">
        <f>SAM_final!CD79/SAM_final!CD$114</f>
        <v>9.3079747604928795E-8</v>
      </c>
      <c r="CE79">
        <f>SAM_final!CE79/SAM_final!CE$114</f>
        <v>4.0470033736522991E-9</v>
      </c>
      <c r="CF79">
        <f>SAM_final!CF79/SAM_final!CF$114</f>
        <v>1.8615410927401059E-7</v>
      </c>
      <c r="CG79">
        <f>SAM_final!CG79/SAM_final!CG$114</f>
        <v>1.1295961771740479E-7</v>
      </c>
      <c r="CH79">
        <f>SAM_final!CH79/SAM_final!CH$114</f>
        <v>0</v>
      </c>
      <c r="CI79">
        <f>SAM_final!CI79/SAM_final!CI$114</f>
        <v>3.0723571179998313E-9</v>
      </c>
      <c r="CJ79">
        <f>SAM_final!CJ79/SAM_final!CJ$114</f>
        <v>0</v>
      </c>
      <c r="CK79">
        <f>SAM_final!CK79/SAM_final!CK$114</f>
        <v>0</v>
      </c>
      <c r="CL79">
        <f>SAM_final!CL79/SAM_final!CL$114</f>
        <v>0</v>
      </c>
      <c r="CM79">
        <f>SAM_final!CO79/SAM_final!CO$114</f>
        <v>9.4881051477257051E-4</v>
      </c>
      <c r="CN79">
        <f>SAM_final!CP79/SAM_final!CP$114</f>
        <v>6.8351449444346228E-4</v>
      </c>
      <c r="CO79">
        <f>SAM_final!CQ79/SAM_final!CQ$114</f>
        <v>8.1055919243628249E-4</v>
      </c>
      <c r="CP79">
        <f>SAM_final!CR79/SAM_final!CR$114</f>
        <v>1.0754119005212551E-3</v>
      </c>
      <c r="CQ79">
        <f>SAM_final!CS79/SAM_final!CS$114</f>
        <v>7.7524473342393662E-4</v>
      </c>
      <c r="CR79">
        <f>SAM_final!CT79/SAM_final!CT$114</f>
        <v>8.1428988332116182E-4</v>
      </c>
      <c r="CS79">
        <f>SAM_final!CU79/SAM_final!CU$114</f>
        <v>8.768743236875629E-4</v>
      </c>
      <c r="CT79">
        <f>SAM_final!CV79/SAM_final!CV$114</f>
        <v>8.498873425937443E-4</v>
      </c>
      <c r="CU79">
        <f>SAM_final!CW79/SAM_final!CW$114</f>
        <v>5.8844862973842275E-4</v>
      </c>
    </row>
    <row r="80" spans="1:99">
      <c r="A80" t="s">
        <v>79</v>
      </c>
      <c r="B80">
        <f>SAM_final!B80/SAM_final!B$114</f>
        <v>1.2745618626107832E-5</v>
      </c>
      <c r="C80">
        <f>SAM_final!C80/SAM_final!C$114</f>
        <v>0</v>
      </c>
      <c r="D80">
        <f>SAM_final!D80/SAM_final!D$114</f>
        <v>2.6147700058478494E-5</v>
      </c>
      <c r="E80">
        <f>SAM_final!E80/SAM_final!E$114</f>
        <v>1.8217434161293131E-5</v>
      </c>
      <c r="F80">
        <f>SAM_final!F80/SAM_final!F$114</f>
        <v>4.3099815987418844E-5</v>
      </c>
      <c r="G80">
        <f>SAM_final!G80/SAM_final!G$114</f>
        <v>0</v>
      </c>
      <c r="H80">
        <f>SAM_final!H80/SAM_final!H$114</f>
        <v>0</v>
      </c>
      <c r="I80">
        <f>SAM_final!I80/SAM_final!I$114</f>
        <v>0</v>
      </c>
      <c r="J80">
        <f>SAM_final!J80/SAM_final!J$114</f>
        <v>0</v>
      </c>
      <c r="K80">
        <f>SAM_final!K80/SAM_final!K$114</f>
        <v>0</v>
      </c>
      <c r="L80">
        <f>SAM_final!L80/SAM_final!L$114</f>
        <v>3.150453925332174E-5</v>
      </c>
      <c r="M80">
        <f>SAM_final!M80/SAM_final!M$114</f>
        <v>2.6799784338460864E-5</v>
      </c>
      <c r="N80">
        <f>SAM_final!N80/SAM_final!N$114</f>
        <v>2.6909133793668465E-5</v>
      </c>
      <c r="O80">
        <f>SAM_final!O80/SAM_final!O$114</f>
        <v>9.9408735253584783E-6</v>
      </c>
      <c r="P80">
        <f>SAM_final!P80/SAM_final!P$114</f>
        <v>4.0653864571054314E-6</v>
      </c>
      <c r="Q80">
        <f>SAM_final!Q80/SAM_final!Q$114</f>
        <v>0</v>
      </c>
      <c r="R80">
        <f>SAM_final!R80/SAM_final!R$114</f>
        <v>0</v>
      </c>
      <c r="S80">
        <f>SAM_final!S80/SAM_final!S$114</f>
        <v>0</v>
      </c>
      <c r="T80">
        <f>SAM_final!T80/SAM_final!T$114</f>
        <v>0</v>
      </c>
      <c r="U80">
        <f>SAM_final!U80/SAM_final!U$114</f>
        <v>2.5668955480896188E-5</v>
      </c>
      <c r="V80">
        <f>SAM_final!V80/SAM_final!V$114</f>
        <v>3.09257223515326E-5</v>
      </c>
      <c r="W80">
        <f>SAM_final!W80/SAM_final!W$114</f>
        <v>5.3609052355408191E-5</v>
      </c>
      <c r="X80">
        <f>SAM_final!X80/SAM_final!X$114</f>
        <v>3.8157632545692356E-6</v>
      </c>
      <c r="Y80">
        <f>SAM_final!Y80/SAM_final!Y$114</f>
        <v>2.1430587430208322E-6</v>
      </c>
      <c r="Z80">
        <f>SAM_final!Z80/SAM_final!Z$114</f>
        <v>3.0416701710140736E-5</v>
      </c>
      <c r="AA80">
        <f>SAM_final!AA80/SAM_final!AA$114</f>
        <v>5.399911696228849E-5</v>
      </c>
      <c r="AB80">
        <f>SAM_final!AB80/SAM_final!AB$114</f>
        <v>1.5153626864023542E-5</v>
      </c>
      <c r="AC80">
        <f>SAM_final!AC80/SAM_final!AC$114</f>
        <v>2.6604328671249764E-5</v>
      </c>
      <c r="AD80">
        <f>SAM_final!AD80/SAM_final!AD$114</f>
        <v>8.1109192106083261E-6</v>
      </c>
      <c r="AE80">
        <f>SAM_final!AE80/SAM_final!AE$114</f>
        <v>1.5114400219038962E-6</v>
      </c>
      <c r="AF80">
        <f>SAM_final!AF80/SAM_final!AF$114</f>
        <v>0</v>
      </c>
      <c r="AG80">
        <f>SAM_final!AG80/SAM_final!AG$114</f>
        <v>2.9334768905941726E-6</v>
      </c>
      <c r="AH80">
        <f>SAM_final!AH80/SAM_final!AH$114</f>
        <v>3.6800314349704849E-5</v>
      </c>
      <c r="AI80">
        <f>SAM_final!AI80/SAM_final!AI$114</f>
        <v>2.8942837139939548E-5</v>
      </c>
      <c r="AJ80">
        <f>SAM_final!AJ80/SAM_final!AJ$114</f>
        <v>1.1254507220546382E-4</v>
      </c>
      <c r="AK80">
        <f>SAM_final!AK80/SAM_final!AK$114</f>
        <v>6.7177907602884001E-6</v>
      </c>
      <c r="AL80">
        <f>SAM_final!AL80/SAM_final!AL$114</f>
        <v>4.3112211877578216E-5</v>
      </c>
      <c r="AM80">
        <f>SAM_final!AM80/SAM_final!AM$114</f>
        <v>4.5720565696841952E-5</v>
      </c>
      <c r="AN80">
        <f>SAM_final!AN80/SAM_final!AN$114</f>
        <v>4.2292317329797125E-5</v>
      </c>
      <c r="AO80">
        <f>SAM_final!AO80/SAM_final!AO$114</f>
        <v>7.9474731396371998E-7</v>
      </c>
      <c r="AP80">
        <f>SAM_final!AP80/SAM_final!AP$114</f>
        <v>1.5026621275840134E-4</v>
      </c>
      <c r="AQ80">
        <f>SAM_final!AQ80/SAM_final!AQ$114</f>
        <v>8.782450222949308E-7</v>
      </c>
      <c r="AR80">
        <f>SAM_final!AR80/SAM_final!AR$114</f>
        <v>2.9708625132833684E-4</v>
      </c>
      <c r="AS80">
        <f>SAM_final!AS80/SAM_final!AS$114</f>
        <v>3.3229229705986537E-6</v>
      </c>
      <c r="AT80">
        <f>SAM_final!AT80/SAM_final!AT$114</f>
        <v>0</v>
      </c>
      <c r="AU80">
        <f>SAM_final!AU80/SAM_final!AU$114</f>
        <v>0</v>
      </c>
      <c r="AV80">
        <f>SAM_final!AV80/SAM_final!AV$114</f>
        <v>0</v>
      </c>
      <c r="AW80">
        <f>SAM_final!AW80/SAM_final!AW$114</f>
        <v>0</v>
      </c>
      <c r="AX80">
        <f>SAM_final!AX80/SAM_final!AX$114</f>
        <v>0</v>
      </c>
      <c r="AY80">
        <f>SAM_final!AY80/SAM_final!AY$114</f>
        <v>0</v>
      </c>
      <c r="AZ80">
        <f>SAM_final!AZ80/SAM_final!AZ$114</f>
        <v>7.3042393576373015E-6</v>
      </c>
      <c r="BA80">
        <f>SAM_final!BA80/SAM_final!BA$114</f>
        <v>0</v>
      </c>
      <c r="BB80">
        <f>SAM_final!BB80/SAM_final!BB$114</f>
        <v>2.4208226959477973E-6</v>
      </c>
      <c r="BC80">
        <f>SAM_final!BC80/SAM_final!BC$114</f>
        <v>1.306259164224315E-5</v>
      </c>
      <c r="BD80">
        <f>SAM_final!BD80/SAM_final!BD$114</f>
        <v>1.5674388303664118E-5</v>
      </c>
      <c r="BE80">
        <f>SAM_final!BE80/SAM_final!BE$114</f>
        <v>1.7943817786609446E-6</v>
      </c>
      <c r="BF80">
        <f>SAM_final!BF80/SAM_final!BF$114</f>
        <v>3.9249376239790059E-5</v>
      </c>
      <c r="BG80">
        <f>SAM_final!BG80/SAM_final!BG$114</f>
        <v>1.5222459225951935E-4</v>
      </c>
      <c r="BH80">
        <f>SAM_final!BH80/SAM_final!BH$114</f>
        <v>2.5154377059971218E-5</v>
      </c>
      <c r="BI80">
        <f>SAM_final!BI80/SAM_final!BI$114</f>
        <v>1.5192655644174344E-4</v>
      </c>
      <c r="BJ80">
        <f>SAM_final!BJ80/SAM_final!BJ$114</f>
        <v>1.4714242716447581E-4</v>
      </c>
      <c r="BK80">
        <f>SAM_final!BK80/SAM_final!BK$114</f>
        <v>1.2765741372801462E-4</v>
      </c>
      <c r="BL80">
        <f>SAM_final!BL80/SAM_final!BL$114</f>
        <v>1.4097622354977373E-5</v>
      </c>
      <c r="BM80">
        <f>SAM_final!BM80/SAM_final!BM$114</f>
        <v>5.9198610147046695E-5</v>
      </c>
      <c r="BN80">
        <f>SAM_final!BN80/SAM_final!BN$114</f>
        <v>9.4026348524798072E-8</v>
      </c>
      <c r="BO80">
        <f>SAM_final!BO80/SAM_final!BO$114</f>
        <v>1.7675201433002471E-4</v>
      </c>
      <c r="BP80">
        <f>SAM_final!BP80/SAM_final!BP$114</f>
        <v>0</v>
      </c>
      <c r="BQ80">
        <f>SAM_final!BQ80/SAM_final!BQ$114</f>
        <v>8.7394522676834807E-5</v>
      </c>
      <c r="BR80">
        <f>SAM_final!BR80/SAM_final!BR$114</f>
        <v>4.7646303138280922E-4</v>
      </c>
      <c r="BS80">
        <f>SAM_final!BS80/SAM_final!BS$114</f>
        <v>1.6967736467225691E-4</v>
      </c>
      <c r="BT80">
        <f>SAM_final!BT80/SAM_final!BT$114</f>
        <v>8.8247139483351746E-5</v>
      </c>
      <c r="BU80">
        <f>SAM_final!BU80/SAM_final!BU$114</f>
        <v>8.1449631785749339E-5</v>
      </c>
      <c r="BV80">
        <f>SAM_final!BV80/SAM_final!BV$114</f>
        <v>7.6398877400804934E-5</v>
      </c>
      <c r="BW80">
        <f>SAM_final!BW80/SAM_final!BW$114</f>
        <v>5.3401983285253324E-6</v>
      </c>
      <c r="BX80">
        <f>SAM_final!BX80/SAM_final!BX$114</f>
        <v>4.5359973233619722E-5</v>
      </c>
      <c r="BY80">
        <f>SAM_final!BY80/SAM_final!BY$114</f>
        <v>8.737988757473683E-5</v>
      </c>
      <c r="BZ80">
        <f>SAM_final!BZ80/SAM_final!BZ$114</f>
        <v>2.4228670154410661E-4</v>
      </c>
      <c r="CA80">
        <f>SAM_final!CA80/SAM_final!CA$114</f>
        <v>0</v>
      </c>
      <c r="CB80">
        <f>SAM_final!CB80/SAM_final!CB$114</f>
        <v>8.8332758012145472E-4</v>
      </c>
      <c r="CC80">
        <f>SAM_final!CC80/SAM_final!CC$114</f>
        <v>6.3535723279288959E-4</v>
      </c>
      <c r="CD80">
        <f>SAM_final!CD80/SAM_final!CD$114</f>
        <v>2.4715917569128427E-4</v>
      </c>
      <c r="CE80">
        <f>SAM_final!CE80/SAM_final!CE$114</f>
        <v>1.1100368027890749E-5</v>
      </c>
      <c r="CF80">
        <f>SAM_final!CF80/SAM_final!CF$114</f>
        <v>3.7925445520025454E-5</v>
      </c>
      <c r="CG80">
        <f>SAM_final!CG80/SAM_final!CG$114</f>
        <v>8.8838963981171544E-5</v>
      </c>
      <c r="CH80">
        <f>SAM_final!CH80/SAM_final!CH$114</f>
        <v>0</v>
      </c>
      <c r="CI80">
        <f>SAM_final!CI80/SAM_final!CI$114</f>
        <v>1.441545337376527E-4</v>
      </c>
      <c r="CJ80">
        <f>SAM_final!CJ80/SAM_final!CJ$114</f>
        <v>0</v>
      </c>
      <c r="CK80">
        <f>SAM_final!CK80/SAM_final!CK$114</f>
        <v>0</v>
      </c>
      <c r="CL80">
        <f>SAM_final!CL80/SAM_final!CL$114</f>
        <v>0</v>
      </c>
      <c r="CM80">
        <f>SAM_final!CO80/SAM_final!CO$114</f>
        <v>1.1698118197706525E-2</v>
      </c>
      <c r="CN80">
        <f>SAM_final!CP80/SAM_final!CP$114</f>
        <v>1.0962998737941574E-2</v>
      </c>
      <c r="CO80">
        <f>SAM_final!CQ80/SAM_final!CQ$114</f>
        <v>1.3738425684921299E-2</v>
      </c>
      <c r="CP80">
        <f>SAM_final!CR80/SAM_final!CR$114</f>
        <v>1.0384284379608031E-2</v>
      </c>
      <c r="CQ80">
        <f>SAM_final!CS80/SAM_final!CS$114</f>
        <v>7.3219843863263218E-3</v>
      </c>
      <c r="CR80">
        <f>SAM_final!CT80/SAM_final!CT$114</f>
        <v>7.6427911391987718E-3</v>
      </c>
      <c r="CS80">
        <f>SAM_final!CU80/SAM_final!CU$114</f>
        <v>9.552263571052471E-3</v>
      </c>
      <c r="CT80">
        <f>SAM_final!CV80/SAM_final!CV$114</f>
        <v>1.0382426786788898E-2</v>
      </c>
      <c r="CU80">
        <f>SAM_final!CW80/SAM_final!CW$114</f>
        <v>5.3196042375077256E-3</v>
      </c>
    </row>
    <row r="81" spans="1:99">
      <c r="A81" t="s">
        <v>80</v>
      </c>
      <c r="B81">
        <f>SAM_final!B81/SAM_final!B$114</f>
        <v>4.47461802824465E-10</v>
      </c>
      <c r="C81">
        <f>SAM_final!C81/SAM_final!C$114</f>
        <v>0</v>
      </c>
      <c r="D81">
        <f>SAM_final!D81/SAM_final!D$114</f>
        <v>6.0875496653238019E-10</v>
      </c>
      <c r="E81">
        <f>SAM_final!E81/SAM_final!E$114</f>
        <v>5.4420721831032214E-10</v>
      </c>
      <c r="F81">
        <f>SAM_final!F81/SAM_final!F$114</f>
        <v>2.1288830967385223E-6</v>
      </c>
      <c r="G81">
        <f>SAM_final!G81/SAM_final!G$114</f>
        <v>2.2256844273856863E-11</v>
      </c>
      <c r="H81">
        <f>SAM_final!H81/SAM_final!H$114</f>
        <v>4.7838936110558196E-12</v>
      </c>
      <c r="I81">
        <f>SAM_final!I81/SAM_final!I$114</f>
        <v>4.8190585795138475E-13</v>
      </c>
      <c r="J81">
        <f>SAM_final!J81/SAM_final!J$114</f>
        <v>9.9449415214038653E-7</v>
      </c>
      <c r="K81">
        <f>SAM_final!K81/SAM_final!K$114</f>
        <v>1.0477685443777837E-5</v>
      </c>
      <c r="L81">
        <f>SAM_final!L81/SAM_final!L$114</f>
        <v>2.3229921514885679E-4</v>
      </c>
      <c r="M81">
        <f>SAM_final!M81/SAM_final!M$114</f>
        <v>1.7258407196764681E-4</v>
      </c>
      <c r="N81">
        <f>SAM_final!N81/SAM_final!N$114</f>
        <v>4.0233753643580267E-5</v>
      </c>
      <c r="O81">
        <f>SAM_final!O81/SAM_final!O$114</f>
        <v>6.756665169055899E-5</v>
      </c>
      <c r="P81">
        <f>SAM_final!P81/SAM_final!P$114</f>
        <v>7.3780996839855549E-5</v>
      </c>
      <c r="Q81">
        <f>SAM_final!Q81/SAM_final!Q$114</f>
        <v>9.9772420623073338E-5</v>
      </c>
      <c r="R81">
        <f>SAM_final!R81/SAM_final!R$114</f>
        <v>6.4613833095346885E-5</v>
      </c>
      <c r="S81">
        <f>SAM_final!S81/SAM_final!S$114</f>
        <v>1.5984800433848293E-5</v>
      </c>
      <c r="T81">
        <f>SAM_final!T81/SAM_final!T$114</f>
        <v>5.1900348390268804E-5</v>
      </c>
      <c r="U81">
        <f>SAM_final!U81/SAM_final!U$114</f>
        <v>1.5708016632104584E-4</v>
      </c>
      <c r="V81">
        <f>SAM_final!V81/SAM_final!V$114</f>
        <v>1.8456067089157231E-4</v>
      </c>
      <c r="W81">
        <f>SAM_final!W81/SAM_final!W$114</f>
        <v>4.1115090681831357E-4</v>
      </c>
      <c r="X81">
        <f>SAM_final!X81/SAM_final!X$114</f>
        <v>2.4544737035103183E-5</v>
      </c>
      <c r="Y81">
        <f>SAM_final!Y81/SAM_final!Y$114</f>
        <v>2.7137018323317216E-5</v>
      </c>
      <c r="Z81">
        <f>SAM_final!Z81/SAM_final!Z$114</f>
        <v>2.4256584301813699E-4</v>
      </c>
      <c r="AA81">
        <f>SAM_final!AA81/SAM_final!AA$114</f>
        <v>2.7903217364838562E-4</v>
      </c>
      <c r="AB81">
        <f>SAM_final!AB81/SAM_final!AB$114</f>
        <v>1.0195162620716667E-4</v>
      </c>
      <c r="AC81">
        <f>SAM_final!AC81/SAM_final!AC$114</f>
        <v>1.7694515664990997E-4</v>
      </c>
      <c r="AD81">
        <f>SAM_final!AD81/SAM_final!AD$114</f>
        <v>1.1658931146585756E-4</v>
      </c>
      <c r="AE81">
        <f>SAM_final!AE81/SAM_final!AE$114</f>
        <v>2.5763795409825452E-5</v>
      </c>
      <c r="AF81">
        <f>SAM_final!AF81/SAM_final!AF$114</f>
        <v>5.4612872379695621E-5</v>
      </c>
      <c r="AG81">
        <f>SAM_final!AG81/SAM_final!AG$114</f>
        <v>3.2594614985892675E-5</v>
      </c>
      <c r="AH81">
        <f>SAM_final!AH81/SAM_final!AH$114</f>
        <v>2.563036076027326E-4</v>
      </c>
      <c r="AI81">
        <f>SAM_final!AI81/SAM_final!AI$114</f>
        <v>1.6313741335983385E-4</v>
      </c>
      <c r="AJ81">
        <f>SAM_final!AJ81/SAM_final!AJ$114</f>
        <v>2.9290278777924163E-4</v>
      </c>
      <c r="AK81">
        <f>SAM_final!AK81/SAM_final!AK$114</f>
        <v>1.3604728203299986E-5</v>
      </c>
      <c r="AL81">
        <f>SAM_final!AL81/SAM_final!AL$114</f>
        <v>1.3394147342032838E-6</v>
      </c>
      <c r="AM81">
        <f>SAM_final!AM81/SAM_final!AM$114</f>
        <v>2.9130093763538668E-5</v>
      </c>
      <c r="AN81">
        <f>SAM_final!AN81/SAM_final!AN$114</f>
        <v>2.7845821451054271E-5</v>
      </c>
      <c r="AO81">
        <f>SAM_final!AO81/SAM_final!AO$114</f>
        <v>2.1542454214310072E-6</v>
      </c>
      <c r="AP81">
        <f>SAM_final!AP81/SAM_final!AP$114</f>
        <v>7.9761578493296923E-5</v>
      </c>
      <c r="AQ81">
        <f>SAM_final!AQ81/SAM_final!AQ$114</f>
        <v>3.2644355007702279E-6</v>
      </c>
      <c r="AR81">
        <f>SAM_final!AR81/SAM_final!AR$114</f>
        <v>6.4429778753859839E-6</v>
      </c>
      <c r="AS81">
        <f>SAM_final!AS81/SAM_final!AS$114</f>
        <v>2.8257381622851047E-5</v>
      </c>
      <c r="AT81">
        <f>SAM_final!AT81/SAM_final!AT$114</f>
        <v>2.0338501079103458E-8</v>
      </c>
      <c r="AU81">
        <f>SAM_final!AU81/SAM_final!AU$114</f>
        <v>5.9800016388041054E-5</v>
      </c>
      <c r="AV81">
        <f>SAM_final!AV81/SAM_final!AV$114</f>
        <v>1.9583667406394931E-10</v>
      </c>
      <c r="AW81">
        <f>SAM_final!AW81/SAM_final!AW$114</f>
        <v>1.6116167645034886E-9</v>
      </c>
      <c r="AX81">
        <f>SAM_final!AX81/SAM_final!AX$114</f>
        <v>9.4597158120559031E-10</v>
      </c>
      <c r="AY81">
        <f>SAM_final!AY81/SAM_final!AY$114</f>
        <v>3.4479321294566805E-5</v>
      </c>
      <c r="AZ81">
        <f>SAM_final!AZ81/SAM_final!AZ$114</f>
        <v>1.534921573541912E-4</v>
      </c>
      <c r="BA81">
        <f>SAM_final!BA81/SAM_final!BA$114</f>
        <v>3.1779476467876849E-7</v>
      </c>
      <c r="BB81">
        <f>SAM_final!BB81/SAM_final!BB$114</f>
        <v>1.1610277004328389E-5</v>
      </c>
      <c r="BC81">
        <f>SAM_final!BC81/SAM_final!BC$114</f>
        <v>8.7848739134106083E-5</v>
      </c>
      <c r="BD81">
        <f>SAM_final!BD81/SAM_final!BD$114</f>
        <v>1.2690899236470805E-4</v>
      </c>
      <c r="BE81">
        <f>SAM_final!BE81/SAM_final!BE$114</f>
        <v>1.3748606178662644E-5</v>
      </c>
      <c r="BF81">
        <f>SAM_final!BF81/SAM_final!BF$114</f>
        <v>2.6671664535568622E-4</v>
      </c>
      <c r="BG81">
        <f>SAM_final!BG81/SAM_final!BG$114</f>
        <v>1.622047358277834E-3</v>
      </c>
      <c r="BH81">
        <f>SAM_final!BH81/SAM_final!BH$114</f>
        <v>1.6560288695490985E-4</v>
      </c>
      <c r="BI81">
        <f>SAM_final!BI81/SAM_final!BI$114</f>
        <v>1.0320723808222982E-3</v>
      </c>
      <c r="BJ81">
        <f>SAM_final!BJ81/SAM_final!BJ$114</f>
        <v>1.0082831978192772E-3</v>
      </c>
      <c r="BK81">
        <f>SAM_final!BK81/SAM_final!BK$114</f>
        <v>8.5795246018092206E-4</v>
      </c>
      <c r="BL81">
        <f>SAM_final!BL81/SAM_final!BL$114</f>
        <v>9.6065731823630215E-5</v>
      </c>
      <c r="BM81">
        <f>SAM_final!BM81/SAM_final!BM$114</f>
        <v>4.039253389942679E-4</v>
      </c>
      <c r="BN81">
        <f>SAM_final!BN81/SAM_final!BN$114</f>
        <v>7.3218457418629832E-4</v>
      </c>
      <c r="BO81">
        <f>SAM_final!BO81/SAM_final!BO$114</f>
        <v>1.2515934183312833E-3</v>
      </c>
      <c r="BP81">
        <f>SAM_final!BP81/SAM_final!BP$114</f>
        <v>9.3375853084216921E-5</v>
      </c>
      <c r="BQ81">
        <f>SAM_final!BQ81/SAM_final!BQ$114</f>
        <v>5.2428326227685394E-4</v>
      </c>
      <c r="BR81">
        <f>SAM_final!BR81/SAM_final!BR$114</f>
        <v>1.8200991015383843E-4</v>
      </c>
      <c r="BS81">
        <f>SAM_final!BS81/SAM_final!BS$114</f>
        <v>7.3314647211379863E-4</v>
      </c>
      <c r="BT81">
        <f>SAM_final!BT81/SAM_final!BT$114</f>
        <v>6.9029688394275912E-4</v>
      </c>
      <c r="BU81">
        <f>SAM_final!BU81/SAM_final!BU$114</f>
        <v>4.0340220751853526E-4</v>
      </c>
      <c r="BV81">
        <f>SAM_final!BV81/SAM_final!BV$114</f>
        <v>3.6660799623333646E-4</v>
      </c>
      <c r="BW81">
        <f>SAM_final!BW81/SAM_final!BW$114</f>
        <v>3.6493493001485485E-5</v>
      </c>
      <c r="BX81">
        <f>SAM_final!BX81/SAM_final!BX$114</f>
        <v>1.6818311493529622E-4</v>
      </c>
      <c r="BY81">
        <f>SAM_final!BY81/SAM_final!BY$114</f>
        <v>7.7536614601496524E-5</v>
      </c>
      <c r="BZ81">
        <f>SAM_final!BZ81/SAM_final!BZ$114</f>
        <v>9.6196332696186557E-5</v>
      </c>
      <c r="CA81">
        <f>SAM_final!CA81/SAM_final!CA$114</f>
        <v>1.7256833165464607E-5</v>
      </c>
      <c r="CB81">
        <f>SAM_final!CB81/SAM_final!CB$114</f>
        <v>2.7991597449526128E-4</v>
      </c>
      <c r="CC81">
        <f>SAM_final!CC81/SAM_final!CC$114</f>
        <v>1.3840044848177288E-4</v>
      </c>
      <c r="CD81">
        <f>SAM_final!CD81/SAM_final!CD$114</f>
        <v>4.3170575021304002E-4</v>
      </c>
      <c r="CE81">
        <f>SAM_final!CE81/SAM_final!CE$114</f>
        <v>5.6169959878750781E-5</v>
      </c>
      <c r="CF81">
        <f>SAM_final!CF81/SAM_final!CF$114</f>
        <v>1.6759946191586194E-4</v>
      </c>
      <c r="CG81">
        <f>SAM_final!CG81/SAM_final!CG$114</f>
        <v>5.5302825781581406E-4</v>
      </c>
      <c r="CH81">
        <f>SAM_final!CH81/SAM_final!CH$114</f>
        <v>0</v>
      </c>
      <c r="CI81">
        <f>SAM_final!CI81/SAM_final!CI$114</f>
        <v>9.10811301290251E-5</v>
      </c>
      <c r="CJ81">
        <f>SAM_final!CJ81/SAM_final!CJ$114</f>
        <v>0</v>
      </c>
      <c r="CK81">
        <f>SAM_final!CK81/SAM_final!CK$114</f>
        <v>0</v>
      </c>
      <c r="CL81">
        <f>SAM_final!CL81/SAM_final!CL$114</f>
        <v>0</v>
      </c>
      <c r="CM81">
        <f>SAM_final!CO81/SAM_final!CO$114</f>
        <v>1.548594366646511E-3</v>
      </c>
      <c r="CN81">
        <f>SAM_final!CP81/SAM_final!CP$114</f>
        <v>9.2519841490234297E-4</v>
      </c>
      <c r="CO81">
        <f>SAM_final!CQ81/SAM_final!CQ$114</f>
        <v>1.4297885360594162E-3</v>
      </c>
      <c r="CP81">
        <f>SAM_final!CR81/SAM_final!CR$114</f>
        <v>1.4778604867458332E-3</v>
      </c>
      <c r="CQ81">
        <f>SAM_final!CS81/SAM_final!CS$114</f>
        <v>1.4784400165933147E-3</v>
      </c>
      <c r="CR81">
        <f>SAM_final!CT81/SAM_final!CT$114</f>
        <v>1.5389398111359286E-3</v>
      </c>
      <c r="CS81">
        <f>SAM_final!CU81/SAM_final!CU$114</f>
        <v>2.1446958002788079E-3</v>
      </c>
      <c r="CT81">
        <f>SAM_final!CV81/SAM_final!CV$114</f>
        <v>2.3885388517047895E-3</v>
      </c>
      <c r="CU81">
        <f>SAM_final!CW81/SAM_final!CW$114</f>
        <v>2.3500788613428146E-3</v>
      </c>
    </row>
    <row r="82" spans="1:99">
      <c r="A82" t="s">
        <v>81</v>
      </c>
      <c r="B82">
        <f>SAM_final!B82/SAM_final!B$114</f>
        <v>5.9109168991160297E-4</v>
      </c>
      <c r="C82">
        <f>SAM_final!C82/SAM_final!C$114</f>
        <v>0</v>
      </c>
      <c r="D82">
        <f>SAM_final!D82/SAM_final!D$114</f>
        <v>8.0415634348143783E-4</v>
      </c>
      <c r="E82">
        <f>SAM_final!E82/SAM_final!E$114</f>
        <v>7.1888971890524491E-4</v>
      </c>
      <c r="F82">
        <f>SAM_final!F82/SAM_final!F$114</f>
        <v>1.2532942027851492E-3</v>
      </c>
      <c r="G82">
        <f>SAM_final!G82/SAM_final!G$114</f>
        <v>2.9401083953019672E-5</v>
      </c>
      <c r="H82">
        <f>SAM_final!H82/SAM_final!H$114</f>
        <v>6.322958623159131E-6</v>
      </c>
      <c r="I82">
        <f>SAM_final!I82/SAM_final!I$114</f>
        <v>6.3665085239345664E-7</v>
      </c>
      <c r="J82">
        <f>SAM_final!J82/SAM_final!J$114</f>
        <v>4.2362652511266602E-5</v>
      </c>
      <c r="K82">
        <f>SAM_final!K82/SAM_final!K$114</f>
        <v>2.1277190447035213E-4</v>
      </c>
      <c r="L82">
        <f>SAM_final!L82/SAM_final!L$114</f>
        <v>2.3972567536316119E-3</v>
      </c>
      <c r="M82">
        <f>SAM_final!M82/SAM_final!M$114</f>
        <v>1.3449576874400989E-3</v>
      </c>
      <c r="N82">
        <f>SAM_final!N82/SAM_final!N$114</f>
        <v>2.5868504047003876E-4</v>
      </c>
      <c r="O82">
        <f>SAM_final!O82/SAM_final!O$114</f>
        <v>5.4184275854814471E-4</v>
      </c>
      <c r="P82">
        <f>SAM_final!P82/SAM_final!P$114</f>
        <v>5.0156093179817222E-4</v>
      </c>
      <c r="Q82">
        <f>SAM_final!Q82/SAM_final!Q$114</f>
        <v>9.7393965427437551E-4</v>
      </c>
      <c r="R82">
        <f>SAM_final!R82/SAM_final!R$114</f>
        <v>6.7660684063880982E-4</v>
      </c>
      <c r="S82">
        <f>SAM_final!S82/SAM_final!S$114</f>
        <v>3.0571599308617527E-4</v>
      </c>
      <c r="T82">
        <f>SAM_final!T82/SAM_final!T$114</f>
        <v>4.7399700450923444E-4</v>
      </c>
      <c r="U82">
        <f>SAM_final!U82/SAM_final!U$114</f>
        <v>1.1928590473564247E-3</v>
      </c>
      <c r="V82">
        <f>SAM_final!V82/SAM_final!V$114</f>
        <v>1.3581732432047296E-3</v>
      </c>
      <c r="W82">
        <f>SAM_final!W82/SAM_final!W$114</f>
        <v>1.9827646547541612E-3</v>
      </c>
      <c r="X82">
        <f>SAM_final!X82/SAM_final!X$114</f>
        <v>2.8553301612098891E-4</v>
      </c>
      <c r="Y82">
        <f>SAM_final!Y82/SAM_final!Y$114</f>
        <v>2.3226726112619291E-4</v>
      </c>
      <c r="Z82">
        <f>SAM_final!Z82/SAM_final!Z$114</f>
        <v>1.44376549385941E-3</v>
      </c>
      <c r="AA82">
        <f>SAM_final!AA82/SAM_final!AA$114</f>
        <v>1.8439988996787695E-3</v>
      </c>
      <c r="AB82">
        <f>SAM_final!AB82/SAM_final!AB$114</f>
        <v>8.3811800126967306E-4</v>
      </c>
      <c r="AC82">
        <f>SAM_final!AC82/SAM_final!AC$114</f>
        <v>1.0766736170161079E-3</v>
      </c>
      <c r="AD82">
        <f>SAM_final!AD82/SAM_final!AD$114</f>
        <v>7.5259229316556448E-4</v>
      </c>
      <c r="AE82">
        <f>SAM_final!AE82/SAM_final!AE$114</f>
        <v>2.0044836837586745E-4</v>
      </c>
      <c r="AF82">
        <f>SAM_final!AF82/SAM_final!AF$114</f>
        <v>4.221713079678912E-4</v>
      </c>
      <c r="AG82">
        <f>SAM_final!AG82/SAM_final!AG$114</f>
        <v>2.2927214791659082E-4</v>
      </c>
      <c r="AH82">
        <f>SAM_final!AH82/SAM_final!AH$114</f>
        <v>1.5427447327815895E-3</v>
      </c>
      <c r="AI82">
        <f>SAM_final!AI82/SAM_final!AI$114</f>
        <v>1.0377603077238583E-3</v>
      </c>
      <c r="AJ82">
        <f>SAM_final!AJ82/SAM_final!AJ$114</f>
        <v>3.6821993270385284E-3</v>
      </c>
      <c r="AK82">
        <f>SAM_final!AK82/SAM_final!AK$114</f>
        <v>1.5144960091113306E-3</v>
      </c>
      <c r="AL82">
        <f>SAM_final!AL82/SAM_final!AL$114</f>
        <v>2.7124022222662318E-4</v>
      </c>
      <c r="AM82">
        <f>SAM_final!AM82/SAM_final!AM$114</f>
        <v>1.1608624671571714E-3</v>
      </c>
      <c r="AN82">
        <f>SAM_final!AN82/SAM_final!AN$114</f>
        <v>1.8618341529007807E-3</v>
      </c>
      <c r="AO82">
        <f>SAM_final!AO82/SAM_final!AO$114</f>
        <v>1.019759501108559E-3</v>
      </c>
      <c r="AP82">
        <f>SAM_final!AP82/SAM_final!AP$114</f>
        <v>4.220747500467666E-3</v>
      </c>
      <c r="AQ82">
        <f>SAM_final!AQ82/SAM_final!AQ$114</f>
        <v>9.9676324675434776E-4</v>
      </c>
      <c r="AR82">
        <f>SAM_final!AR82/SAM_final!AR$114</f>
        <v>1.7308481658798414E-3</v>
      </c>
      <c r="AS82">
        <f>SAM_final!AS82/SAM_final!AS$114</f>
        <v>2.7538332059932648E-3</v>
      </c>
      <c r="AT82">
        <f>SAM_final!AT82/SAM_final!AT$114</f>
        <v>2.6867199082976724E-2</v>
      </c>
      <c r="AU82">
        <f>SAM_final!AU82/SAM_final!AU$114</f>
        <v>2.8581075305147026E-5</v>
      </c>
      <c r="AV82">
        <f>SAM_final!AV82/SAM_final!AV$114</f>
        <v>2.5885284746248642E-4</v>
      </c>
      <c r="AW82">
        <f>SAM_final!AW82/SAM_final!AW$114</f>
        <v>2.1289408842066759E-3</v>
      </c>
      <c r="AX82">
        <f>SAM_final!AX82/SAM_final!AX$114</f>
        <v>1.2496154638231348E-3</v>
      </c>
      <c r="AY82">
        <f>SAM_final!AY82/SAM_final!AY$114</f>
        <v>9.7183551778109263E-4</v>
      </c>
      <c r="AZ82">
        <f>SAM_final!AZ82/SAM_final!AZ$114</f>
        <v>7.886616463266353E-4</v>
      </c>
      <c r="BA82">
        <f>SAM_final!BA82/SAM_final!BA$114</f>
        <v>1.6748117609917445E-3</v>
      </c>
      <c r="BB82">
        <f>SAM_final!BB82/SAM_final!BB$114</f>
        <v>1.2563401811912884E-3</v>
      </c>
      <c r="BC82">
        <f>SAM_final!BC82/SAM_final!BC$114</f>
        <v>4.1971896174592446E-4</v>
      </c>
      <c r="BD82">
        <f>SAM_final!BD82/SAM_final!BD$114</f>
        <v>9.381513425062081E-4</v>
      </c>
      <c r="BE82">
        <f>SAM_final!BE82/SAM_final!BE$114</f>
        <v>5.8849083918263701E-5</v>
      </c>
      <c r="BF82">
        <f>SAM_final!BF82/SAM_final!BF$114</f>
        <v>1.3727502001004629E-3</v>
      </c>
      <c r="BG82">
        <f>SAM_final!BG82/SAM_final!BG$114</f>
        <v>7.332221140823777E-3</v>
      </c>
      <c r="BH82">
        <f>SAM_final!BH82/SAM_final!BH$114</f>
        <v>6.481016661086938E-4</v>
      </c>
      <c r="BI82">
        <f>SAM_final!BI82/SAM_final!BI$114</f>
        <v>5.3921828748331154E-3</v>
      </c>
      <c r="BJ82">
        <f>SAM_final!BJ82/SAM_final!BJ$114</f>
        <v>5.5129253158469043E-3</v>
      </c>
      <c r="BK82">
        <f>SAM_final!BK82/SAM_final!BK$114</f>
        <v>8.2951703878043279E-3</v>
      </c>
      <c r="BL82">
        <f>SAM_final!BL82/SAM_final!BL$114</f>
        <v>2.7409430487570744E-3</v>
      </c>
      <c r="BM82">
        <f>SAM_final!BM82/SAM_final!BM$114</f>
        <v>5.1128301373934756E-3</v>
      </c>
      <c r="BN82">
        <f>SAM_final!BN82/SAM_final!BN$114</f>
        <v>1.1140742076445952E-2</v>
      </c>
      <c r="BO82">
        <f>SAM_final!BO82/SAM_final!BO$114</f>
        <v>9.2992246466809467E-3</v>
      </c>
      <c r="BP82">
        <f>SAM_final!BP82/SAM_final!BP$114</f>
        <v>9.3847503367025017E-3</v>
      </c>
      <c r="BQ82">
        <f>SAM_final!BQ82/SAM_final!BQ$114</f>
        <v>6.0037519459732978E-3</v>
      </c>
      <c r="BR82">
        <f>SAM_final!BR82/SAM_final!BR$114</f>
        <v>4.7910907698407133E-3</v>
      </c>
      <c r="BS82">
        <f>SAM_final!BS82/SAM_final!BS$114</f>
        <v>7.7905214987076064E-3</v>
      </c>
      <c r="BT82">
        <f>SAM_final!BT82/SAM_final!BT$114</f>
        <v>3.4585648891441606E-3</v>
      </c>
      <c r="BU82">
        <f>SAM_final!BU82/SAM_final!BU$114</f>
        <v>2.9556755778411504E-3</v>
      </c>
      <c r="BV82">
        <f>SAM_final!BV82/SAM_final!BV$114</f>
        <v>2.4433938857774638E-2</v>
      </c>
      <c r="BW82">
        <f>SAM_final!BW82/SAM_final!BW$114</f>
        <v>1.1890563597584152E-2</v>
      </c>
      <c r="BX82">
        <f>SAM_final!BX82/SAM_final!BX$114</f>
        <v>2.3388827246079741E-2</v>
      </c>
      <c r="BY82">
        <f>SAM_final!BY82/SAM_final!BY$114</f>
        <v>5.9002996669987899E-3</v>
      </c>
      <c r="BZ82">
        <f>SAM_final!BZ82/SAM_final!BZ$114</f>
        <v>1.8619366819717061E-3</v>
      </c>
      <c r="CA82">
        <f>SAM_final!CA82/SAM_final!CA$114</f>
        <v>1.4258025915770023E-3</v>
      </c>
      <c r="CB82">
        <f>SAM_final!CB82/SAM_final!CB$114</f>
        <v>8.9904676969109459E-3</v>
      </c>
      <c r="CC82">
        <f>SAM_final!CC82/SAM_final!CC$114</f>
        <v>3.1931748971774587E-2</v>
      </c>
      <c r="CD82">
        <f>SAM_final!CD82/SAM_final!CD$114</f>
        <v>5.1413938923908931E-3</v>
      </c>
      <c r="CE82">
        <f>SAM_final!CE82/SAM_final!CE$114</f>
        <v>8.5357013277819491E-4</v>
      </c>
      <c r="CF82">
        <f>SAM_final!CF82/SAM_final!CF$114</f>
        <v>5.1788200927288816E-3</v>
      </c>
      <c r="CG82">
        <f>SAM_final!CG82/SAM_final!CG$114</f>
        <v>3.7278848246492221E-3</v>
      </c>
      <c r="CH82">
        <f>SAM_final!CH82/SAM_final!CH$114</f>
        <v>0</v>
      </c>
      <c r="CI82">
        <f>SAM_final!CI82/SAM_final!CI$114</f>
        <v>1.759526971044886E-3</v>
      </c>
      <c r="CJ82">
        <f>SAM_final!CJ82/SAM_final!CJ$114</f>
        <v>0</v>
      </c>
      <c r="CK82">
        <f>SAM_final!CK82/SAM_final!CK$114</f>
        <v>0</v>
      </c>
      <c r="CL82">
        <f>SAM_final!CL82/SAM_final!CL$114</f>
        <v>0</v>
      </c>
      <c r="CM82">
        <f>SAM_final!CO82/SAM_final!CO$114</f>
        <v>5.3315860348086129E-2</v>
      </c>
      <c r="CN82">
        <f>SAM_final!CP82/SAM_final!CP$114</f>
        <v>4.3007444563967309E-2</v>
      </c>
      <c r="CO82">
        <f>SAM_final!CQ82/SAM_final!CQ$114</f>
        <v>5.2428365681990927E-2</v>
      </c>
      <c r="CP82">
        <f>SAM_final!CR82/SAM_final!CR$114</f>
        <v>5.9564193969331158E-2</v>
      </c>
      <c r="CQ82">
        <f>SAM_final!CS82/SAM_final!CS$114</f>
        <v>5.5819178082124221E-2</v>
      </c>
      <c r="CR82">
        <f>SAM_final!CT82/SAM_final!CT$114</f>
        <v>5.1494173705659327E-2</v>
      </c>
      <c r="CS82">
        <f>SAM_final!CU82/SAM_final!CU$114</f>
        <v>5.5406799350172474E-2</v>
      </c>
      <c r="CT82">
        <f>SAM_final!CV82/SAM_final!CV$114</f>
        <v>5.3602986510335744E-2</v>
      </c>
      <c r="CU82">
        <f>SAM_final!CW82/SAM_final!CW$114</f>
        <v>3.4239559639098006E-2</v>
      </c>
    </row>
    <row r="83" spans="1:99">
      <c r="A83" t="s">
        <v>82</v>
      </c>
      <c r="B83">
        <f>SAM_final!B83/SAM_final!B$114</f>
        <v>3.1107072361151445E-4</v>
      </c>
      <c r="C83">
        <f>SAM_final!C83/SAM_final!C$114</f>
        <v>3.2825264785436556E-2</v>
      </c>
      <c r="D83">
        <f>SAM_final!D83/SAM_final!D$114</f>
        <v>3.6557620703709038E-4</v>
      </c>
      <c r="E83">
        <f>SAM_final!E83/SAM_final!E$114</f>
        <v>2.2023982557189934E-4</v>
      </c>
      <c r="F83">
        <f>SAM_final!F83/SAM_final!F$114</f>
        <v>7.0927997578350331E-4</v>
      </c>
      <c r="G83">
        <f>SAM_final!G83/SAM_final!G$114</f>
        <v>2.9483526781044355E-4</v>
      </c>
      <c r="H83">
        <f>SAM_final!H83/SAM_final!H$114</f>
        <v>8.6755790784149506E-6</v>
      </c>
      <c r="I83">
        <f>SAM_final!I83/SAM_final!I$114</f>
        <v>0</v>
      </c>
      <c r="J83">
        <f>SAM_final!J83/SAM_final!J$114</f>
        <v>2.0530792347935525E-4</v>
      </c>
      <c r="K83">
        <f>SAM_final!K83/SAM_final!K$114</f>
        <v>5.7201755285474709E-4</v>
      </c>
      <c r="L83">
        <f>SAM_final!L83/SAM_final!L$114</f>
        <v>2.8170153159103408E-3</v>
      </c>
      <c r="M83">
        <f>SAM_final!M83/SAM_final!M$114</f>
        <v>3.6616750670637583E-3</v>
      </c>
      <c r="N83">
        <f>SAM_final!N83/SAM_final!N$114</f>
        <v>2.9279904346321897E-3</v>
      </c>
      <c r="O83">
        <f>SAM_final!O83/SAM_final!O$114</f>
        <v>1.8851029727844986E-3</v>
      </c>
      <c r="P83">
        <f>SAM_final!P83/SAM_final!P$114</f>
        <v>1.3410564838256642E-3</v>
      </c>
      <c r="Q83">
        <f>SAM_final!Q83/SAM_final!Q$114</f>
        <v>2.8201933063753118E-3</v>
      </c>
      <c r="R83">
        <f>SAM_final!R83/SAM_final!R$114</f>
        <v>1.031976494633949E-3</v>
      </c>
      <c r="S83">
        <f>SAM_final!S83/SAM_final!S$114</f>
        <v>2.9746466076897203E-4</v>
      </c>
      <c r="T83">
        <f>SAM_final!T83/SAM_final!T$114</f>
        <v>4.1540564175991169E-4</v>
      </c>
      <c r="U83">
        <f>SAM_final!U83/SAM_final!U$114</f>
        <v>3.4407204790900237E-3</v>
      </c>
      <c r="V83">
        <f>SAM_final!V83/SAM_final!V$114</f>
        <v>5.1342203605069499E-3</v>
      </c>
      <c r="W83">
        <f>SAM_final!W83/SAM_final!W$114</f>
        <v>3.6915785091942983E-3</v>
      </c>
      <c r="X83">
        <f>SAM_final!X83/SAM_final!X$114</f>
        <v>8.6484954939857177E-4</v>
      </c>
      <c r="Y83">
        <f>SAM_final!Y83/SAM_final!Y$114</f>
        <v>1.8799754703940758E-3</v>
      </c>
      <c r="Z83">
        <f>SAM_final!Z83/SAM_final!Z$114</f>
        <v>3.4157718900075886E-3</v>
      </c>
      <c r="AA83">
        <f>SAM_final!AA83/SAM_final!AA$114</f>
        <v>8.1701706307297905E-3</v>
      </c>
      <c r="AB83">
        <f>SAM_final!AB83/SAM_final!AB$114</f>
        <v>4.5484503541112021E-3</v>
      </c>
      <c r="AC83">
        <f>SAM_final!AC83/SAM_final!AC$114</f>
        <v>4.3964620094372351E-3</v>
      </c>
      <c r="AD83">
        <f>SAM_final!AD83/SAM_final!AD$114</f>
        <v>2.1040136777382597E-3</v>
      </c>
      <c r="AE83">
        <f>SAM_final!AE83/SAM_final!AE$114</f>
        <v>2.9203188041783093E-3</v>
      </c>
      <c r="AF83">
        <f>SAM_final!AF83/SAM_final!AF$114</f>
        <v>1.509548196224854E-3</v>
      </c>
      <c r="AG83">
        <f>SAM_final!AG83/SAM_final!AG$114</f>
        <v>1.1981415169269524E-3</v>
      </c>
      <c r="AH83">
        <f>SAM_final!AH83/SAM_final!AH$114</f>
        <v>1.8951527775278763E-3</v>
      </c>
      <c r="AI83">
        <f>SAM_final!AI83/SAM_final!AI$114</f>
        <v>2.7772177657835635E-3</v>
      </c>
      <c r="AJ83">
        <f>SAM_final!AJ83/SAM_final!AJ$114</f>
        <v>5.5901091396046935E-3</v>
      </c>
      <c r="AK83">
        <f>SAM_final!AK83/SAM_final!AK$114</f>
        <v>2.4774532993677612E-3</v>
      </c>
      <c r="AL83">
        <f>SAM_final!AL83/SAM_final!AL$114</f>
        <v>2.9802066147932663E-4</v>
      </c>
      <c r="AM83">
        <f>SAM_final!AM83/SAM_final!AM$114</f>
        <v>1.8033392971939705E-3</v>
      </c>
      <c r="AN83">
        <f>SAM_final!AN83/SAM_final!AN$114</f>
        <v>4.0734122994636754E-3</v>
      </c>
      <c r="AO83">
        <f>SAM_final!AO83/SAM_final!AO$114</f>
        <v>1.5865048711574204E-3</v>
      </c>
      <c r="AP83">
        <f>SAM_final!AP83/SAM_final!AP$114</f>
        <v>7.6629898982655898E-3</v>
      </c>
      <c r="AQ83">
        <f>SAM_final!AQ83/SAM_final!AQ$114</f>
        <v>1.1042590616135758E-3</v>
      </c>
      <c r="AR83">
        <f>SAM_final!AR83/SAM_final!AR$114</f>
        <v>1.8702247415867328E-3</v>
      </c>
      <c r="AS83">
        <f>SAM_final!AS83/SAM_final!AS$114</f>
        <v>4.8012679612266596E-3</v>
      </c>
      <c r="AT83">
        <f>SAM_final!AT83/SAM_final!AT$114</f>
        <v>1.3885369883594894E-3</v>
      </c>
      <c r="AU83">
        <f>SAM_final!AU83/SAM_final!AU$114</f>
        <v>6.8423648160662682E-4</v>
      </c>
      <c r="AV83">
        <f>SAM_final!AV83/SAM_final!AV$114</f>
        <v>7.2054600846542961E-3</v>
      </c>
      <c r="AW83">
        <f>SAM_final!AW83/SAM_final!AW$114</f>
        <v>1.5795470031900585E-2</v>
      </c>
      <c r="AX83">
        <f>SAM_final!AX83/SAM_final!AX$114</f>
        <v>1.115260785816418E-2</v>
      </c>
      <c r="AY83">
        <f>SAM_final!AY83/SAM_final!AY$114</f>
        <v>8.5603080295346291E-3</v>
      </c>
      <c r="AZ83">
        <f>SAM_final!AZ83/SAM_final!AZ$114</f>
        <v>4.0686627397306776E-3</v>
      </c>
      <c r="BA83">
        <f>SAM_final!BA83/SAM_final!BA$114</f>
        <v>7.7043295217517615E-5</v>
      </c>
      <c r="BB83">
        <f>SAM_final!BB83/SAM_final!BB$114</f>
        <v>3.7676467108278874E-3</v>
      </c>
      <c r="BC83">
        <f>SAM_final!BC83/SAM_final!BC$114</f>
        <v>1.5685768556986776E-3</v>
      </c>
      <c r="BD83">
        <f>SAM_final!BD83/SAM_final!BD$114</f>
        <v>1.0306309002743811E-3</v>
      </c>
      <c r="BE83">
        <f>SAM_final!BE83/SAM_final!BE$114</f>
        <v>5.9702430114783077E-4</v>
      </c>
      <c r="BF83">
        <f>SAM_final!BF83/SAM_final!BF$114</f>
        <v>3.2514158218210844E-3</v>
      </c>
      <c r="BG83">
        <f>SAM_final!BG83/SAM_final!BG$114</f>
        <v>3.255932515763435E-3</v>
      </c>
      <c r="BH83">
        <f>SAM_final!BH83/SAM_final!BH$114</f>
        <v>3.0864946712614526E-3</v>
      </c>
      <c r="BI83">
        <f>SAM_final!BI83/SAM_final!BI$114</f>
        <v>1.340777211016999E-3</v>
      </c>
      <c r="BJ83">
        <f>SAM_final!BJ83/SAM_final!BJ$114</f>
        <v>3.6111837934374724E-3</v>
      </c>
      <c r="BK83">
        <f>SAM_final!BK83/SAM_final!BK$114</f>
        <v>2.8678324949443588E-3</v>
      </c>
      <c r="BL83">
        <f>SAM_final!BL83/SAM_final!BL$114</f>
        <v>2.609687082958312E-3</v>
      </c>
      <c r="BM83">
        <f>SAM_final!BM83/SAM_final!BM$114</f>
        <v>3.4096580789774928E-4</v>
      </c>
      <c r="BN83">
        <f>SAM_final!BN83/SAM_final!BN$114</f>
        <v>1.4684615652887176E-3</v>
      </c>
      <c r="BO83">
        <f>SAM_final!BO83/SAM_final!BO$114</f>
        <v>4.7837729386655301E-2</v>
      </c>
      <c r="BP83">
        <f>SAM_final!BP83/SAM_final!BP$114</f>
        <v>7.4654993243894636E-4</v>
      </c>
      <c r="BQ83">
        <f>SAM_final!BQ83/SAM_final!BQ$114</f>
        <v>4.7146095646545321E-3</v>
      </c>
      <c r="BR83">
        <f>SAM_final!BR83/SAM_final!BR$114</f>
        <v>6.0957916018247911E-3</v>
      </c>
      <c r="BS83">
        <f>SAM_final!BS83/SAM_final!BS$114</f>
        <v>1.1079315915465163E-2</v>
      </c>
      <c r="BT83">
        <f>SAM_final!BT83/SAM_final!BT$114</f>
        <v>3.2033427183079048E-2</v>
      </c>
      <c r="BU83">
        <f>SAM_final!BU83/SAM_final!BU$114</f>
        <v>5.6538026154148392E-3</v>
      </c>
      <c r="BV83">
        <f>SAM_final!BV83/SAM_final!BV$114</f>
        <v>3.9108632504626104E-3</v>
      </c>
      <c r="BW83">
        <f>SAM_final!BW83/SAM_final!BW$114</f>
        <v>7.9902353673421828E-3</v>
      </c>
      <c r="BX83">
        <f>SAM_final!BX83/SAM_final!BX$114</f>
        <v>2.6851533580396249E-3</v>
      </c>
      <c r="BY83">
        <f>SAM_final!BY83/SAM_final!BY$114</f>
        <v>1.1455737405475471E-3</v>
      </c>
      <c r="BZ83">
        <f>SAM_final!BZ83/SAM_final!BZ$114</f>
        <v>1.9144644772924417E-3</v>
      </c>
      <c r="CA83">
        <f>SAM_final!CA83/SAM_final!CA$114</f>
        <v>4.237363038049554E-3</v>
      </c>
      <c r="CB83">
        <f>SAM_final!CB83/SAM_final!CB$114</f>
        <v>6.1968722214782307E-3</v>
      </c>
      <c r="CC83">
        <f>SAM_final!CC83/SAM_final!CC$114</f>
        <v>5.1721008233110164E-3</v>
      </c>
      <c r="CD83">
        <f>SAM_final!CD83/SAM_final!CD$114</f>
        <v>7.5264312850298739E-3</v>
      </c>
      <c r="CE83">
        <f>SAM_final!CE83/SAM_final!CE$114</f>
        <v>5.145651822286143E-3</v>
      </c>
      <c r="CF83">
        <f>SAM_final!CF83/SAM_final!CF$114</f>
        <v>6.3086891197651485E-3</v>
      </c>
      <c r="CG83">
        <f>SAM_final!CG83/SAM_final!CG$114</f>
        <v>1.6885842670857122E-3</v>
      </c>
      <c r="CH83">
        <f>SAM_final!CH83/SAM_final!CH$114</f>
        <v>0</v>
      </c>
      <c r="CI83">
        <f>SAM_final!CI83/SAM_final!CI$114</f>
        <v>6.6869621606883822E-3</v>
      </c>
      <c r="CJ83">
        <f>SAM_final!CJ83/SAM_final!CJ$114</f>
        <v>0</v>
      </c>
      <c r="CK83">
        <f>SAM_final!CK83/SAM_final!CK$114</f>
        <v>0</v>
      </c>
      <c r="CL83">
        <f>SAM_final!CL83/SAM_final!CL$114</f>
        <v>0</v>
      </c>
      <c r="CM83">
        <f>SAM_final!CO83/SAM_final!CO$114</f>
        <v>1.3733180135813048E-2</v>
      </c>
      <c r="CN83">
        <f>SAM_final!CP83/SAM_final!CP$114</f>
        <v>1.2335081168064073E-2</v>
      </c>
      <c r="CO83">
        <f>SAM_final!CQ83/SAM_final!CQ$114</f>
        <v>1.7966622344295965E-2</v>
      </c>
      <c r="CP83">
        <f>SAM_final!CR83/SAM_final!CR$114</f>
        <v>1.3715446168663058E-2</v>
      </c>
      <c r="CQ83">
        <f>SAM_final!CS83/SAM_final!CS$114</f>
        <v>1.3309875742212875E-2</v>
      </c>
      <c r="CR83">
        <f>SAM_final!CT83/SAM_final!CT$114</f>
        <v>1.2699323316793061E-2</v>
      </c>
      <c r="CS83">
        <f>SAM_final!CU83/SAM_final!CU$114</f>
        <v>1.2478378399902183E-2</v>
      </c>
      <c r="CT83">
        <f>SAM_final!CV83/SAM_final!CV$114</f>
        <v>1.067975275397017E-2</v>
      </c>
      <c r="CU83">
        <f>SAM_final!CW83/SAM_final!CW$114</f>
        <v>7.1607043299622654E-3</v>
      </c>
    </row>
    <row r="84" spans="1:99">
      <c r="A84" t="s">
        <v>83</v>
      </c>
      <c r="B84">
        <f>SAM_final!B84/SAM_final!B$114</f>
        <v>2.120160612080502E-8</v>
      </c>
      <c r="C84">
        <f>SAM_final!C84/SAM_final!C$114</f>
        <v>0</v>
      </c>
      <c r="D84">
        <f>SAM_final!D84/SAM_final!D$114</f>
        <v>3.3225734708999271E-8</v>
      </c>
      <c r="E84">
        <f>SAM_final!E84/SAM_final!E$114</f>
        <v>1.3990535335084824E-8</v>
      </c>
      <c r="F84">
        <f>SAM_final!F84/SAM_final!F$114</f>
        <v>3.7407278867447528E-8</v>
      </c>
      <c r="G84">
        <f>SAM_final!G84/SAM_final!G$114</f>
        <v>4.8320679064879343E-10</v>
      </c>
      <c r="H84">
        <f>SAM_final!H84/SAM_final!H$114</f>
        <v>1.1010447743534047E-10</v>
      </c>
      <c r="I84">
        <f>SAM_final!I84/SAM_final!I$114</f>
        <v>2.3136293169989794E-6</v>
      </c>
      <c r="J84">
        <f>SAM_final!J84/SAM_final!J$114</f>
        <v>1.7857605106445201E-8</v>
      </c>
      <c r="K84">
        <f>SAM_final!K84/SAM_final!K$114</f>
        <v>7.6149738037574371E-9</v>
      </c>
      <c r="L84">
        <f>SAM_final!L84/SAM_final!L$114</f>
        <v>1.5956204129475342E-8</v>
      </c>
      <c r="M84">
        <f>SAM_final!M84/SAM_final!M$114</f>
        <v>9.1706360627889295E-6</v>
      </c>
      <c r="N84">
        <f>SAM_final!N84/SAM_final!N$114</f>
        <v>2.7676982544859814E-8</v>
      </c>
      <c r="O84">
        <f>SAM_final!O84/SAM_final!O$114</f>
        <v>2.1308151803943544E-6</v>
      </c>
      <c r="P84">
        <f>SAM_final!P84/SAM_final!P$114</f>
        <v>3.2425878851230051E-8</v>
      </c>
      <c r="Q84">
        <f>SAM_final!Q84/SAM_final!Q$114</f>
        <v>2.1545063525619311E-4</v>
      </c>
      <c r="R84">
        <f>SAM_final!R84/SAM_final!R$114</f>
        <v>5.9176528229206318E-5</v>
      </c>
      <c r="S84">
        <f>SAM_final!S84/SAM_final!S$114</f>
        <v>1.2616272941578989E-8</v>
      </c>
      <c r="T84">
        <f>SAM_final!T84/SAM_final!T$114</f>
        <v>2.0016714970292812E-9</v>
      </c>
      <c r="U84">
        <f>SAM_final!U84/SAM_final!U$114</f>
        <v>6.9461631279766115E-6</v>
      </c>
      <c r="V84">
        <f>SAM_final!V84/SAM_final!V$114</f>
        <v>5.1951518901855559E-8</v>
      </c>
      <c r="W84">
        <f>SAM_final!W84/SAM_final!W$114</f>
        <v>7.6590105903092496E-8</v>
      </c>
      <c r="X84">
        <f>SAM_final!X84/SAM_final!X$114</f>
        <v>1.5722138263649716E-6</v>
      </c>
      <c r="Y84">
        <f>SAM_final!Y84/SAM_final!Y$114</f>
        <v>2.2553328690800894E-6</v>
      </c>
      <c r="Z84">
        <f>SAM_final!Z84/SAM_final!Z$114</f>
        <v>1.0393244447644207E-5</v>
      </c>
      <c r="AA84">
        <f>SAM_final!AA84/SAM_final!AA$114</f>
        <v>3.6842848226375824E-4</v>
      </c>
      <c r="AB84">
        <f>SAM_final!AB84/SAM_final!AB$114</f>
        <v>1.0378280736546932E-4</v>
      </c>
      <c r="AC84">
        <f>SAM_final!AC84/SAM_final!AC$114</f>
        <v>3.8018916238205666E-4</v>
      </c>
      <c r="AD84">
        <f>SAM_final!AD84/SAM_final!AD$114</f>
        <v>1.1989335615004778E-4</v>
      </c>
      <c r="AE84">
        <f>SAM_final!AE84/SAM_final!AE$114</f>
        <v>5.78907747986782E-10</v>
      </c>
      <c r="AF84">
        <f>SAM_final!AF84/SAM_final!AF$114</f>
        <v>2.2566385398923427E-8</v>
      </c>
      <c r="AG84">
        <f>SAM_final!AG84/SAM_final!AG$114</f>
        <v>2.5860015261079648E-5</v>
      </c>
      <c r="AH84">
        <f>SAM_final!AH84/SAM_final!AH$114</f>
        <v>4.6786756645003316E-8</v>
      </c>
      <c r="AI84">
        <f>SAM_final!AI84/SAM_final!AI$114</f>
        <v>7.4191220711158654E-5</v>
      </c>
      <c r="AJ84">
        <f>SAM_final!AJ84/SAM_final!AJ$114</f>
        <v>1.2716033719566075E-3</v>
      </c>
      <c r="AK84">
        <f>SAM_final!AK84/SAM_final!AK$114</f>
        <v>5.6954685298409393E-4</v>
      </c>
      <c r="AL84">
        <f>SAM_final!AL84/SAM_final!AL$114</f>
        <v>1.0126606740386812E-4</v>
      </c>
      <c r="AM84">
        <f>SAM_final!AM84/SAM_final!AM$114</f>
        <v>5.0375796333924161E-5</v>
      </c>
      <c r="AN84">
        <f>SAM_final!AN84/SAM_final!AN$114</f>
        <v>7.8339133125061752E-5</v>
      </c>
      <c r="AO84">
        <f>SAM_final!AO84/SAM_final!AO$114</f>
        <v>1.1739825958663497E-4</v>
      </c>
      <c r="AP84">
        <f>SAM_final!AP84/SAM_final!AP$114</f>
        <v>8.4445125478511485E-4</v>
      </c>
      <c r="AQ84">
        <f>SAM_final!AQ84/SAM_final!AQ$114</f>
        <v>4.4292099211920018E-6</v>
      </c>
      <c r="AR84">
        <f>SAM_final!AR84/SAM_final!AR$114</f>
        <v>7.2240879047555276E-4</v>
      </c>
      <c r="AS84">
        <f>SAM_final!AS84/SAM_final!AS$114</f>
        <v>9.1787560253275664E-5</v>
      </c>
      <c r="AT84">
        <f>SAM_final!AT84/SAM_final!AT$114</f>
        <v>6.1516798542757735E-6</v>
      </c>
      <c r="AU84">
        <f>SAM_final!AU84/SAM_final!AU$114</f>
        <v>2.7584263212785607E-4</v>
      </c>
      <c r="AV84">
        <f>SAM_final!AV84/SAM_final!AV$114</f>
        <v>4.4285949665932364E-8</v>
      </c>
      <c r="AW84">
        <f>SAM_final!AW84/SAM_final!AW$114</f>
        <v>1.7286771089590098E-5</v>
      </c>
      <c r="AX84">
        <f>SAM_final!AX84/SAM_final!AX$114</f>
        <v>4.8805430619975124E-4</v>
      </c>
      <c r="AY84">
        <f>SAM_final!AY84/SAM_final!AY$114</f>
        <v>3.5723625945388745E-8</v>
      </c>
      <c r="AZ84">
        <f>SAM_final!AZ84/SAM_final!AZ$114</f>
        <v>1.2657580726677679E-3</v>
      </c>
      <c r="BA84">
        <f>SAM_final!BA84/SAM_final!BA$114</f>
        <v>9.0652089805861443E-6</v>
      </c>
      <c r="BB84">
        <f>SAM_final!BB84/SAM_final!BB$114</f>
        <v>1.356544057523926E-7</v>
      </c>
      <c r="BC84">
        <f>SAM_final!BC84/SAM_final!BC$114</f>
        <v>7.9843895530649664E-6</v>
      </c>
      <c r="BD84">
        <f>SAM_final!BD84/SAM_final!BD$114</f>
        <v>2.0042625724969504E-5</v>
      </c>
      <c r="BE84">
        <f>SAM_final!BE84/SAM_final!BE$114</f>
        <v>5.6505743208902602E-6</v>
      </c>
      <c r="BF84">
        <f>SAM_final!BF84/SAM_final!BF$114</f>
        <v>6.456630988149536E-4</v>
      </c>
      <c r="BG84">
        <f>SAM_final!BG84/SAM_final!BG$114</f>
        <v>1.0361284006276048E-5</v>
      </c>
      <c r="BH84">
        <f>SAM_final!BH84/SAM_final!BH$114</f>
        <v>2.820199602892757E-8</v>
      </c>
      <c r="BI84">
        <f>SAM_final!BI84/SAM_final!BI$114</f>
        <v>7.4317616416780493E-5</v>
      </c>
      <c r="BJ84">
        <f>SAM_final!BJ84/SAM_final!BJ$114</f>
        <v>8.5285630972703035E-5</v>
      </c>
      <c r="BK84">
        <f>SAM_final!BK84/SAM_final!BK$114</f>
        <v>3.4899297948652654E-5</v>
      </c>
      <c r="BL84">
        <f>SAM_final!BL84/SAM_final!BL$114</f>
        <v>5.4696851566432074E-6</v>
      </c>
      <c r="BM84">
        <f>SAM_final!BM84/SAM_final!BM$114</f>
        <v>9.0128543626598273E-9</v>
      </c>
      <c r="BN84">
        <f>SAM_final!BN84/SAM_final!BN$114</f>
        <v>1.7909664158527984E-4</v>
      </c>
      <c r="BO84">
        <f>SAM_final!BO84/SAM_final!BO$114</f>
        <v>2.9162879363852615E-4</v>
      </c>
      <c r="BP84">
        <f>SAM_final!BP84/SAM_final!BP$114</f>
        <v>4.4770158594839787E-8</v>
      </c>
      <c r="BQ84">
        <f>SAM_final!BQ84/SAM_final!BQ$114</f>
        <v>8.9134915754215428E-4</v>
      </c>
      <c r="BR84">
        <f>SAM_final!BR84/SAM_final!BR$114</f>
        <v>1.0479663502076997E-5</v>
      </c>
      <c r="BS84">
        <f>SAM_final!BS84/SAM_final!BS$114</f>
        <v>1.9538106540586763E-4</v>
      </c>
      <c r="BT84">
        <f>SAM_final!BT84/SAM_final!BT$114</f>
        <v>7.9294811424135623E-5</v>
      </c>
      <c r="BU84">
        <f>SAM_final!BU84/SAM_final!BU$114</f>
        <v>1.3097389995601181E-4</v>
      </c>
      <c r="BV84">
        <f>SAM_final!BV84/SAM_final!BV$114</f>
        <v>7.6792253847325729E-4</v>
      </c>
      <c r="BW84">
        <f>SAM_final!BW84/SAM_final!BW$114</f>
        <v>2.0123706113908553E-3</v>
      </c>
      <c r="BX84">
        <f>SAM_final!BX84/SAM_final!BX$114</f>
        <v>1.6572532661552565E-3</v>
      </c>
      <c r="BY84">
        <f>SAM_final!BY84/SAM_final!BY$114</f>
        <v>8.3022502387746725E-4</v>
      </c>
      <c r="BZ84">
        <f>SAM_final!BZ84/SAM_final!BZ$114</f>
        <v>3.3785462577987346E-4</v>
      </c>
      <c r="CA84">
        <f>SAM_final!CA84/SAM_final!CA$114</f>
        <v>3.5667343616685577E-5</v>
      </c>
      <c r="CB84">
        <f>SAM_final!CB84/SAM_final!CB$114</f>
        <v>1.1522808398732559E-3</v>
      </c>
      <c r="CC84">
        <f>SAM_final!CC84/SAM_final!CC$114</f>
        <v>9.4462321188942648E-4</v>
      </c>
      <c r="CD84">
        <f>SAM_final!CD84/SAM_final!CD$114</f>
        <v>5.9180883158455608E-4</v>
      </c>
      <c r="CE84">
        <f>SAM_final!CE84/SAM_final!CE$114</f>
        <v>1.0438146836802505E-3</v>
      </c>
      <c r="CF84">
        <f>SAM_final!CF84/SAM_final!CF$114</f>
        <v>7.6429645525232983E-3</v>
      </c>
      <c r="CG84">
        <f>SAM_final!CG84/SAM_final!CG$114</f>
        <v>1.7557169743357616E-4</v>
      </c>
      <c r="CH84">
        <f>SAM_final!CH84/SAM_final!CH$114</f>
        <v>0</v>
      </c>
      <c r="CI84">
        <f>SAM_final!CI84/SAM_final!CI$114</f>
        <v>1.651258542275109E-4</v>
      </c>
      <c r="CJ84">
        <f>SAM_final!CJ84/SAM_final!CJ$114</f>
        <v>0</v>
      </c>
      <c r="CK84">
        <f>SAM_final!CK84/SAM_final!CK$114</f>
        <v>0</v>
      </c>
      <c r="CL84">
        <f>SAM_final!CL84/SAM_final!CL$114</f>
        <v>0</v>
      </c>
      <c r="CM84">
        <f>SAM_final!CO84/SAM_final!CO$114</f>
        <v>1.3249836892944632E-2</v>
      </c>
      <c r="CN84">
        <f>SAM_final!CP84/SAM_final!CP$114</f>
        <v>9.4335713534351214E-3</v>
      </c>
      <c r="CO84">
        <f>SAM_final!CQ84/SAM_final!CQ$114</f>
        <v>1.2497176693355672E-2</v>
      </c>
      <c r="CP84">
        <f>SAM_final!CR84/SAM_final!CR$114</f>
        <v>1.3753205393318847E-2</v>
      </c>
      <c r="CQ84">
        <f>SAM_final!CS84/SAM_final!CS$114</f>
        <v>1.2177468514359326E-2</v>
      </c>
      <c r="CR84">
        <f>SAM_final!CT84/SAM_final!CT$114</f>
        <v>1.0396568409372444E-2</v>
      </c>
      <c r="CS84">
        <f>SAM_final!CU84/SAM_final!CU$114</f>
        <v>9.4439893722846613E-3</v>
      </c>
      <c r="CT84">
        <f>SAM_final!CV84/SAM_final!CV$114</f>
        <v>9.6255490699860332E-3</v>
      </c>
      <c r="CU84">
        <f>SAM_final!CW84/SAM_final!CW$114</f>
        <v>6.3500799341030074E-3</v>
      </c>
    </row>
    <row r="85" spans="1:99">
      <c r="A85" t="s">
        <v>84</v>
      </c>
      <c r="B85">
        <f>SAM_final!B85/SAM_final!B$114</f>
        <v>5.1297222733593315E-5</v>
      </c>
      <c r="C85">
        <f>SAM_final!C85/SAM_final!C$114</f>
        <v>0</v>
      </c>
      <c r="D85">
        <f>SAM_final!D85/SAM_final!D$114</f>
        <v>9.8575973562582247E-5</v>
      </c>
      <c r="E85">
        <f>SAM_final!E85/SAM_final!E$114</f>
        <v>6.833796845417076E-5</v>
      </c>
      <c r="F85">
        <f>SAM_final!F85/SAM_final!F$114</f>
        <v>2.4742059428938104E-4</v>
      </c>
      <c r="G85">
        <f>SAM_final!G85/SAM_final!G$114</f>
        <v>0</v>
      </c>
      <c r="H85">
        <f>SAM_final!H85/SAM_final!H$114</f>
        <v>0</v>
      </c>
      <c r="I85">
        <f>SAM_final!I85/SAM_final!I$114</f>
        <v>0</v>
      </c>
      <c r="J85">
        <f>SAM_final!J85/SAM_final!J$114</f>
        <v>6.1626126262105422E-5</v>
      </c>
      <c r="K85">
        <f>SAM_final!K85/SAM_final!K$114</f>
        <v>3.4908499903662274E-5</v>
      </c>
      <c r="L85">
        <f>SAM_final!L85/SAM_final!L$114</f>
        <v>2.0558028924624912E-4</v>
      </c>
      <c r="M85">
        <f>SAM_final!M85/SAM_final!M$114</f>
        <v>2.8808590318412855E-4</v>
      </c>
      <c r="N85">
        <f>SAM_final!N85/SAM_final!N$114</f>
        <v>3.5120773508708091E-4</v>
      </c>
      <c r="O85">
        <f>SAM_final!O85/SAM_final!O$114</f>
        <v>5.8597013928804245E-5</v>
      </c>
      <c r="P85">
        <f>SAM_final!P85/SAM_final!P$114</f>
        <v>3.684585792781608E-5</v>
      </c>
      <c r="Q85">
        <f>SAM_final!Q85/SAM_final!Q$114</f>
        <v>1.0202181238491482E-4</v>
      </c>
      <c r="R85">
        <f>SAM_final!R85/SAM_final!R$114</f>
        <v>5.9845597659602195E-5</v>
      </c>
      <c r="S85">
        <f>SAM_final!S85/SAM_final!S$114</f>
        <v>0</v>
      </c>
      <c r="T85">
        <f>SAM_final!T85/SAM_final!T$114</f>
        <v>0</v>
      </c>
      <c r="U85">
        <f>SAM_final!U85/SAM_final!U$114</f>
        <v>1.3372588390507526E-4</v>
      </c>
      <c r="V85">
        <f>SAM_final!V85/SAM_final!V$114</f>
        <v>1.2846992897293363E-4</v>
      </c>
      <c r="W85">
        <f>SAM_final!W85/SAM_final!W$114</f>
        <v>1.1638158144542272E-4</v>
      </c>
      <c r="X85">
        <f>SAM_final!X85/SAM_final!X$114</f>
        <v>3.8298775837874873E-5</v>
      </c>
      <c r="Y85">
        <f>SAM_final!Y85/SAM_final!Y$114</f>
        <v>9.1172404232162894E-6</v>
      </c>
      <c r="Z85">
        <f>SAM_final!Z85/SAM_final!Z$114</f>
        <v>1.1313659383750496E-4</v>
      </c>
      <c r="AA85">
        <f>SAM_final!AA85/SAM_final!AA$114</f>
        <v>1.6926344871283247E-4</v>
      </c>
      <c r="AB85">
        <f>SAM_final!AB85/SAM_final!AB$114</f>
        <v>7.9454378108833186E-5</v>
      </c>
      <c r="AC85">
        <f>SAM_final!AC85/SAM_final!AC$114</f>
        <v>7.943200687795744E-5</v>
      </c>
      <c r="AD85">
        <f>SAM_final!AD85/SAM_final!AD$114</f>
        <v>6.2057270027664988E-5</v>
      </c>
      <c r="AE85">
        <f>SAM_final!AE85/SAM_final!AE$114</f>
        <v>2.019220173636715E-6</v>
      </c>
      <c r="AF85">
        <f>SAM_final!AF85/SAM_final!AF$114</f>
        <v>2.0207218109105133E-5</v>
      </c>
      <c r="AG85">
        <f>SAM_final!AG85/SAM_final!AG$114</f>
        <v>9.4259251774190916E-6</v>
      </c>
      <c r="AH85">
        <f>SAM_final!AH85/SAM_final!AH$114</f>
        <v>1.5776306636550185E-4</v>
      </c>
      <c r="AI85">
        <f>SAM_final!AI85/SAM_final!AI$114</f>
        <v>7.597552138282216E-5</v>
      </c>
      <c r="AJ85">
        <f>SAM_final!AJ85/SAM_final!AJ$114</f>
        <v>3.2994270762870786E-4</v>
      </c>
      <c r="AK85">
        <f>SAM_final!AK85/SAM_final!AK$114</f>
        <v>9.1442556764668897E-5</v>
      </c>
      <c r="AL85">
        <f>SAM_final!AL85/SAM_final!AL$114</f>
        <v>2.5665543219999885E-5</v>
      </c>
      <c r="AM85">
        <f>SAM_final!AM85/SAM_final!AM$114</f>
        <v>9.781971954908612E-5</v>
      </c>
      <c r="AN85">
        <f>SAM_final!AN85/SAM_final!AN$114</f>
        <v>7.2815447226657834E-5</v>
      </c>
      <c r="AO85">
        <f>SAM_final!AO85/SAM_final!AO$114</f>
        <v>6.8344948858509324E-5</v>
      </c>
      <c r="AP85">
        <f>SAM_final!AP85/SAM_final!AP$114</f>
        <v>3.8778279824714545E-4</v>
      </c>
      <c r="AQ85">
        <f>SAM_final!AQ85/SAM_final!AQ$114</f>
        <v>1.3094710675458647E-4</v>
      </c>
      <c r="AR85">
        <f>SAM_final!AR85/SAM_final!AR$114</f>
        <v>1.6539467219700915E-4</v>
      </c>
      <c r="AS85">
        <f>SAM_final!AS85/SAM_final!AS$114</f>
        <v>3.8041546759239775E-5</v>
      </c>
      <c r="AT85">
        <f>SAM_final!AT85/SAM_final!AT$114</f>
        <v>1.4743073316783142E-4</v>
      </c>
      <c r="AU85">
        <f>SAM_final!AU85/SAM_final!AU$114</f>
        <v>4.3505661331932449E-4</v>
      </c>
      <c r="AV85">
        <f>SAM_final!AV85/SAM_final!AV$114</f>
        <v>0</v>
      </c>
      <c r="AW85">
        <f>SAM_final!AW85/SAM_final!AW$114</f>
        <v>2.2540130564865417E-4</v>
      </c>
      <c r="AX85">
        <f>SAM_final!AX85/SAM_final!AX$114</f>
        <v>2.2613300103739976E-4</v>
      </c>
      <c r="AY85">
        <f>SAM_final!AY85/SAM_final!AY$114</f>
        <v>9.496062383135746E-5</v>
      </c>
      <c r="AZ85">
        <f>SAM_final!AZ85/SAM_final!AZ$114</f>
        <v>7.6399723107755367E-5</v>
      </c>
      <c r="BA85">
        <f>SAM_final!BA85/SAM_final!BA$114</f>
        <v>1.1768972210517483E-5</v>
      </c>
      <c r="BB85">
        <f>SAM_final!BB85/SAM_final!BB$114</f>
        <v>8.6330625112713066E-5</v>
      </c>
      <c r="BC85">
        <f>SAM_final!BC85/SAM_final!BC$114</f>
        <v>3.0177025888177445E-5</v>
      </c>
      <c r="BD85">
        <f>SAM_final!BD85/SAM_final!BD$114</f>
        <v>7.0288934270736392E-5</v>
      </c>
      <c r="BE85">
        <f>SAM_final!BE85/SAM_final!BE$114</f>
        <v>4.7779904226157201E-6</v>
      </c>
      <c r="BF85">
        <f>SAM_final!BF85/SAM_final!BF$114</f>
        <v>1.9305162422648408E-4</v>
      </c>
      <c r="BG85">
        <f>SAM_final!BG85/SAM_final!BG$114</f>
        <v>1.2857434225006667E-4</v>
      </c>
      <c r="BH85">
        <f>SAM_final!BH85/SAM_final!BH$114</f>
        <v>1.1960682554202183E-5</v>
      </c>
      <c r="BI85">
        <f>SAM_final!BI85/SAM_final!BI$114</f>
        <v>1.5552112724429503E-3</v>
      </c>
      <c r="BJ85">
        <f>SAM_final!BJ85/SAM_final!BJ$114</f>
        <v>2.4774469060679684E-3</v>
      </c>
      <c r="BK85">
        <f>SAM_final!BK85/SAM_final!BK$114</f>
        <v>1.5424060530900105E-3</v>
      </c>
      <c r="BL85">
        <f>SAM_final!BL85/SAM_final!BL$114</f>
        <v>1.7543555670868306E-3</v>
      </c>
      <c r="BM85">
        <f>SAM_final!BM85/SAM_final!BM$114</f>
        <v>4.1038444268436418E-4</v>
      </c>
      <c r="BN85">
        <f>SAM_final!BN85/SAM_final!BN$114</f>
        <v>3.4377529608472001E-3</v>
      </c>
      <c r="BO85">
        <f>SAM_final!BO85/SAM_final!BO$114</f>
        <v>7.5387459018204644E-4</v>
      </c>
      <c r="BP85">
        <f>SAM_final!BP85/SAM_final!BP$114</f>
        <v>8.2747677338110368E-3</v>
      </c>
      <c r="BQ85">
        <f>SAM_final!BQ85/SAM_final!BQ$114</f>
        <v>2.8122338222348137E-4</v>
      </c>
      <c r="BR85">
        <f>SAM_final!BR85/SAM_final!BR$114</f>
        <v>2.8256874072105884E-4</v>
      </c>
      <c r="BS85">
        <f>SAM_final!BS85/SAM_final!BS$114</f>
        <v>1.6057864670319916E-4</v>
      </c>
      <c r="BT85">
        <f>SAM_final!BT85/SAM_final!BT$114</f>
        <v>1.3351141332584396E-4</v>
      </c>
      <c r="BU85">
        <f>SAM_final!BU85/SAM_final!BU$114</f>
        <v>1.7879898767278964E-4</v>
      </c>
      <c r="BV85">
        <f>SAM_final!BV85/SAM_final!BV$114</f>
        <v>3.6073862637061774E-4</v>
      </c>
      <c r="BW85">
        <f>SAM_final!BW85/SAM_final!BW$114</f>
        <v>2.1329421173349794E-4</v>
      </c>
      <c r="BX85">
        <f>SAM_final!BX85/SAM_final!BX$114</f>
        <v>3.0962393680578673E-4</v>
      </c>
      <c r="BY85">
        <f>SAM_final!BY85/SAM_final!BY$114</f>
        <v>2.4853312746013793E-4</v>
      </c>
      <c r="BZ85">
        <f>SAM_final!BZ85/SAM_final!BZ$114</f>
        <v>5.3579084182884347E-4</v>
      </c>
      <c r="CA85">
        <f>SAM_final!CA85/SAM_final!CA$114</f>
        <v>0</v>
      </c>
      <c r="CB85">
        <f>SAM_final!CB85/SAM_final!CB$114</f>
        <v>3.671472620253083E-5</v>
      </c>
      <c r="CC85">
        <f>SAM_final!CC85/SAM_final!CC$114</f>
        <v>2.7374312729826765E-5</v>
      </c>
      <c r="CD85">
        <f>SAM_final!CD85/SAM_final!CD$114</f>
        <v>2.001095084277383E-4</v>
      </c>
      <c r="CE85">
        <f>SAM_final!CE85/SAM_final!CE$114</f>
        <v>1.0336791743074837E-4</v>
      </c>
      <c r="CF85">
        <f>SAM_final!CF85/SAM_final!CF$114</f>
        <v>9.9892475287830093E-4</v>
      </c>
      <c r="CG85">
        <f>SAM_final!CG85/SAM_final!CG$114</f>
        <v>1.1049508036109887E-3</v>
      </c>
      <c r="CH85">
        <f>SAM_final!CH85/SAM_final!CH$114</f>
        <v>0</v>
      </c>
      <c r="CI85">
        <f>SAM_final!CI85/SAM_final!CI$114</f>
        <v>3.9292188987038932E-5</v>
      </c>
      <c r="CJ85">
        <f>SAM_final!CJ85/SAM_final!CJ$114</f>
        <v>0</v>
      </c>
      <c r="CK85">
        <f>SAM_final!CK85/SAM_final!CK$114</f>
        <v>0</v>
      </c>
      <c r="CL85">
        <f>SAM_final!CL85/SAM_final!CL$114</f>
        <v>0</v>
      </c>
      <c r="CM85">
        <f>SAM_final!CO85/SAM_final!CO$114</f>
        <v>8.4102182052357231E-3</v>
      </c>
      <c r="CN85">
        <f>SAM_final!CP85/SAM_final!CP$114</f>
        <v>9.4371664039343411E-3</v>
      </c>
      <c r="CO85">
        <f>SAM_final!CQ85/SAM_final!CQ$114</f>
        <v>1.1976353649124333E-2</v>
      </c>
      <c r="CP85">
        <f>SAM_final!CR85/SAM_final!CR$114</f>
        <v>1.4137523606507637E-2</v>
      </c>
      <c r="CQ85">
        <f>SAM_final!CS85/SAM_final!CS$114</f>
        <v>1.3637102411247543E-2</v>
      </c>
      <c r="CR85">
        <f>SAM_final!CT85/SAM_final!CT$114</f>
        <v>1.1949670814518736E-2</v>
      </c>
      <c r="CS85">
        <f>SAM_final!CU85/SAM_final!CU$114</f>
        <v>1.2753844646501146E-2</v>
      </c>
      <c r="CT85">
        <f>SAM_final!CV85/SAM_final!CV$114</f>
        <v>1.3234735556400248E-2</v>
      </c>
      <c r="CU85">
        <f>SAM_final!CW85/SAM_final!CW$114</f>
        <v>1.1873996433280585E-2</v>
      </c>
    </row>
    <row r="86" spans="1:99">
      <c r="A86" t="s">
        <v>85</v>
      </c>
      <c r="B86">
        <f>SAM_final!B86/SAM_final!B$114</f>
        <v>0</v>
      </c>
      <c r="C86">
        <f>SAM_final!C86/SAM_final!C$114</f>
        <v>0</v>
      </c>
      <c r="D86">
        <f>SAM_final!D86/SAM_final!D$114</f>
        <v>0</v>
      </c>
      <c r="E86">
        <f>SAM_final!E86/SAM_final!E$114</f>
        <v>0</v>
      </c>
      <c r="F86">
        <f>SAM_final!F86/SAM_final!F$114</f>
        <v>0</v>
      </c>
      <c r="G86">
        <f>SAM_final!G86/SAM_final!G$114</f>
        <v>0</v>
      </c>
      <c r="H86">
        <f>SAM_final!H86/SAM_final!H$114</f>
        <v>0</v>
      </c>
      <c r="I86">
        <f>SAM_final!I86/SAM_final!I$114</f>
        <v>0</v>
      </c>
      <c r="J86">
        <f>SAM_final!J86/SAM_final!J$114</f>
        <v>0</v>
      </c>
      <c r="K86">
        <f>SAM_final!K86/SAM_final!K$114</f>
        <v>0</v>
      </c>
      <c r="L86">
        <f>SAM_final!L86/SAM_final!L$114</f>
        <v>0</v>
      </c>
      <c r="M86">
        <f>SAM_final!M86/SAM_final!M$114</f>
        <v>0</v>
      </c>
      <c r="N86">
        <f>SAM_final!N86/SAM_final!N$114</f>
        <v>0</v>
      </c>
      <c r="O86">
        <f>SAM_final!O86/SAM_final!O$114</f>
        <v>0</v>
      </c>
      <c r="P86">
        <f>SAM_final!P86/SAM_final!P$114</f>
        <v>0</v>
      </c>
      <c r="Q86">
        <f>SAM_final!Q86/SAM_final!Q$114</f>
        <v>0</v>
      </c>
      <c r="R86">
        <f>SAM_final!R86/SAM_final!R$114</f>
        <v>0</v>
      </c>
      <c r="S86">
        <f>SAM_final!S86/SAM_final!S$114</f>
        <v>0</v>
      </c>
      <c r="T86">
        <f>SAM_final!T86/SAM_final!T$114</f>
        <v>0</v>
      </c>
      <c r="U86">
        <f>SAM_final!U86/SAM_final!U$114</f>
        <v>0</v>
      </c>
      <c r="V86">
        <f>SAM_final!V86/SAM_final!V$114</f>
        <v>0</v>
      </c>
      <c r="W86">
        <f>SAM_final!W86/SAM_final!W$114</f>
        <v>0</v>
      </c>
      <c r="X86">
        <f>SAM_final!X86/SAM_final!X$114</f>
        <v>0</v>
      </c>
      <c r="Y86">
        <f>SAM_final!Y86/SAM_final!Y$114</f>
        <v>0</v>
      </c>
      <c r="Z86">
        <f>SAM_final!Z86/SAM_final!Z$114</f>
        <v>0</v>
      </c>
      <c r="AA86">
        <f>SAM_final!AA86/SAM_final!AA$114</f>
        <v>0</v>
      </c>
      <c r="AB86">
        <f>SAM_final!AB86/SAM_final!AB$114</f>
        <v>0</v>
      </c>
      <c r="AC86">
        <f>SAM_final!AC86/SAM_final!AC$114</f>
        <v>0</v>
      </c>
      <c r="AD86">
        <f>SAM_final!AD86/SAM_final!AD$114</f>
        <v>0</v>
      </c>
      <c r="AE86">
        <f>SAM_final!AE86/SAM_final!AE$114</f>
        <v>0</v>
      </c>
      <c r="AF86">
        <f>SAM_final!AF86/SAM_final!AF$114</f>
        <v>0</v>
      </c>
      <c r="AG86">
        <f>SAM_final!AG86/SAM_final!AG$114</f>
        <v>0</v>
      </c>
      <c r="AH86">
        <f>SAM_final!AH86/SAM_final!AH$114</f>
        <v>0</v>
      </c>
      <c r="AI86">
        <f>SAM_final!AI86/SAM_final!AI$114</f>
        <v>0</v>
      </c>
      <c r="AJ86">
        <f>SAM_final!AJ86/SAM_final!AJ$114</f>
        <v>0</v>
      </c>
      <c r="AK86">
        <f>SAM_final!AK86/SAM_final!AK$114</f>
        <v>0</v>
      </c>
      <c r="AL86">
        <f>SAM_final!AL86/SAM_final!AL$114</f>
        <v>0</v>
      </c>
      <c r="AM86">
        <f>SAM_final!AM86/SAM_final!AM$114</f>
        <v>0</v>
      </c>
      <c r="AN86">
        <f>SAM_final!AN86/SAM_final!AN$114</f>
        <v>0</v>
      </c>
      <c r="AO86">
        <f>SAM_final!AO86/SAM_final!AO$114</f>
        <v>0</v>
      </c>
      <c r="AP86">
        <f>SAM_final!AP86/SAM_final!AP$114</f>
        <v>0</v>
      </c>
      <c r="AQ86">
        <f>SAM_final!AQ86/SAM_final!AQ$114</f>
        <v>0</v>
      </c>
      <c r="AR86">
        <f>SAM_final!AR86/SAM_final!AR$114</f>
        <v>0</v>
      </c>
      <c r="AS86">
        <f>SAM_final!AS86/SAM_final!AS$114</f>
        <v>0</v>
      </c>
      <c r="AT86">
        <f>SAM_final!AT86/SAM_final!AT$114</f>
        <v>0</v>
      </c>
      <c r="AU86">
        <f>SAM_final!AU86/SAM_final!AU$114</f>
        <v>0</v>
      </c>
      <c r="AV86">
        <f>SAM_final!AV86/SAM_final!AV$114</f>
        <v>0</v>
      </c>
      <c r="AW86">
        <f>SAM_final!AW86/SAM_final!AW$114</f>
        <v>0</v>
      </c>
      <c r="AX86">
        <f>SAM_final!AX86/SAM_final!AX$114</f>
        <v>0</v>
      </c>
      <c r="AY86">
        <f>SAM_final!AY86/SAM_final!AY$114</f>
        <v>0</v>
      </c>
      <c r="AZ86">
        <f>SAM_final!AZ86/SAM_final!AZ$114</f>
        <v>0</v>
      </c>
      <c r="BA86">
        <f>SAM_final!BA86/SAM_final!BA$114</f>
        <v>0</v>
      </c>
      <c r="BB86">
        <f>SAM_final!BB86/SAM_final!BB$114</f>
        <v>0</v>
      </c>
      <c r="BC86">
        <f>SAM_final!BC86/SAM_final!BC$114</f>
        <v>0</v>
      </c>
      <c r="BD86">
        <f>SAM_final!BD86/SAM_final!BD$114</f>
        <v>0</v>
      </c>
      <c r="BE86">
        <f>SAM_final!BE86/SAM_final!BE$114</f>
        <v>0</v>
      </c>
      <c r="BF86">
        <f>SAM_final!BF86/SAM_final!BF$114</f>
        <v>0</v>
      </c>
      <c r="BG86">
        <f>SAM_final!BG86/SAM_final!BG$114</f>
        <v>0</v>
      </c>
      <c r="BH86">
        <f>SAM_final!BH86/SAM_final!BH$114</f>
        <v>0</v>
      </c>
      <c r="BI86">
        <f>SAM_final!BI86/SAM_final!BI$114</f>
        <v>0</v>
      </c>
      <c r="BJ86">
        <f>SAM_final!BJ86/SAM_final!BJ$114</f>
        <v>0</v>
      </c>
      <c r="BK86">
        <f>SAM_final!BK86/SAM_final!BK$114</f>
        <v>0</v>
      </c>
      <c r="BL86">
        <f>SAM_final!BL86/SAM_final!BL$114</f>
        <v>0</v>
      </c>
      <c r="BM86">
        <f>SAM_final!BM86/SAM_final!BM$114</f>
        <v>0</v>
      </c>
      <c r="BN86">
        <f>SAM_final!BN86/SAM_final!BN$114</f>
        <v>0</v>
      </c>
      <c r="BO86">
        <f>SAM_final!BO86/SAM_final!BO$114</f>
        <v>0</v>
      </c>
      <c r="BP86">
        <f>SAM_final!BP86/SAM_final!BP$114</f>
        <v>0</v>
      </c>
      <c r="BQ86">
        <f>SAM_final!BQ86/SAM_final!BQ$114</f>
        <v>0</v>
      </c>
      <c r="BR86">
        <f>SAM_final!BR86/SAM_final!BR$114</f>
        <v>0</v>
      </c>
      <c r="BS86">
        <f>SAM_final!BS86/SAM_final!BS$114</f>
        <v>0</v>
      </c>
      <c r="BT86">
        <f>SAM_final!BT86/SAM_final!BT$114</f>
        <v>0</v>
      </c>
      <c r="BU86">
        <f>SAM_final!BU86/SAM_final!BU$114</f>
        <v>0</v>
      </c>
      <c r="BV86">
        <f>SAM_final!BV86/SAM_final!BV$114</f>
        <v>0</v>
      </c>
      <c r="BW86">
        <f>SAM_final!BW86/SAM_final!BW$114</f>
        <v>0</v>
      </c>
      <c r="BX86">
        <f>SAM_final!BX86/SAM_final!BX$114</f>
        <v>0</v>
      </c>
      <c r="BY86">
        <f>SAM_final!BY86/SAM_final!BY$114</f>
        <v>0</v>
      </c>
      <c r="BZ86">
        <f>SAM_final!BZ86/SAM_final!BZ$114</f>
        <v>0</v>
      </c>
      <c r="CA86">
        <f>SAM_final!CA86/SAM_final!CA$114</f>
        <v>0</v>
      </c>
      <c r="CB86">
        <f>SAM_final!CB86/SAM_final!CB$114</f>
        <v>0</v>
      </c>
      <c r="CC86">
        <f>SAM_final!CC86/SAM_final!CC$114</f>
        <v>0</v>
      </c>
      <c r="CD86">
        <f>SAM_final!CD86/SAM_final!CD$114</f>
        <v>0</v>
      </c>
      <c r="CE86">
        <f>SAM_final!CE86/SAM_final!CE$114</f>
        <v>0</v>
      </c>
      <c r="CF86">
        <f>SAM_final!CF86/SAM_final!CF$114</f>
        <v>0</v>
      </c>
      <c r="CG86">
        <f>SAM_final!CG86/SAM_final!CG$114</f>
        <v>0</v>
      </c>
      <c r="CH86">
        <f>SAM_final!CH86/SAM_final!CH$114</f>
        <v>0</v>
      </c>
      <c r="CI86">
        <f>SAM_final!CI86/SAM_final!CI$114</f>
        <v>0</v>
      </c>
      <c r="CJ86">
        <f>SAM_final!CJ86/SAM_final!CJ$114</f>
        <v>0</v>
      </c>
      <c r="CK86">
        <f>SAM_final!CK86/SAM_final!CK$114</f>
        <v>0</v>
      </c>
      <c r="CL86">
        <f>SAM_final!CL86/SAM_final!CL$114</f>
        <v>0</v>
      </c>
      <c r="CM86">
        <f>SAM_final!CO86/SAM_final!CO$114</f>
        <v>8.9725413460738567E-4</v>
      </c>
      <c r="CN86">
        <f>SAM_final!CP86/SAM_final!CP$114</f>
        <v>1.0046855282912152E-3</v>
      </c>
      <c r="CO86">
        <f>SAM_final!CQ86/SAM_final!CQ$114</f>
        <v>9.9996792967897339E-4</v>
      </c>
      <c r="CP86">
        <f>SAM_final!CR86/SAM_final!CR$114</f>
        <v>1.0943136272373163E-3</v>
      </c>
      <c r="CQ86">
        <f>SAM_final!CS86/SAM_final!CS$114</f>
        <v>8.198989097139796E-4</v>
      </c>
      <c r="CR86">
        <f>SAM_final!CT86/SAM_final!CT$114</f>
        <v>6.8542020716722235E-4</v>
      </c>
      <c r="CS86">
        <f>SAM_final!CU86/SAM_final!CU$114</f>
        <v>7.7854958613714361E-4</v>
      </c>
      <c r="CT86">
        <f>SAM_final!CV86/SAM_final!CV$114</f>
        <v>9.1275885421022486E-4</v>
      </c>
      <c r="CU86">
        <f>SAM_final!CW86/SAM_final!CW$114</f>
        <v>1.1586967070807519E-3</v>
      </c>
    </row>
    <row r="87" spans="1:99">
      <c r="A87" t="s">
        <v>86</v>
      </c>
      <c r="B87">
        <f>SAM_final!B87/SAM_final!B$114</f>
        <v>3.1483932729859465E-3</v>
      </c>
      <c r="C87">
        <f>SAM_final!C87/SAM_final!C$114</f>
        <v>0</v>
      </c>
      <c r="D87">
        <f>SAM_final!D87/SAM_final!D$114</f>
        <v>7.769845404294211E-3</v>
      </c>
      <c r="E87">
        <f>SAM_final!E87/SAM_final!E$114</f>
        <v>6.0002548984217858E-3</v>
      </c>
      <c r="F87">
        <f>SAM_final!F87/SAM_final!F$114</f>
        <v>2.679277759531533E-3</v>
      </c>
      <c r="G87">
        <f>SAM_final!G87/SAM_final!G$114</f>
        <v>1.3880541872979539E-5</v>
      </c>
      <c r="H87">
        <f>SAM_final!H87/SAM_final!H$114</f>
        <v>4.5098632478575082E-5</v>
      </c>
      <c r="I87">
        <f>SAM_final!I87/SAM_final!I$114</f>
        <v>4.8814470776027791E-6</v>
      </c>
      <c r="J87">
        <f>SAM_final!J87/SAM_final!J$114</f>
        <v>3.6078273280455292E-3</v>
      </c>
      <c r="K87">
        <f>SAM_final!K87/SAM_final!K$114</f>
        <v>4.8242163255913829E-3</v>
      </c>
      <c r="L87">
        <f>SAM_final!L87/SAM_final!L$114</f>
        <v>8.0104004243636479E-4</v>
      </c>
      <c r="M87">
        <f>SAM_final!M87/SAM_final!M$114</f>
        <v>2.0753423612288307E-2</v>
      </c>
      <c r="N87">
        <f>SAM_final!N87/SAM_final!N$114</f>
        <v>8.9628066136956898E-4</v>
      </c>
      <c r="O87">
        <f>SAM_final!O87/SAM_final!O$114</f>
        <v>2.3813577673129035E-3</v>
      </c>
      <c r="P87">
        <f>SAM_final!P87/SAM_final!P$114</f>
        <v>1.857821018879061E-3</v>
      </c>
      <c r="Q87">
        <f>SAM_final!Q87/SAM_final!Q$114</f>
        <v>5.0575648036275166E-3</v>
      </c>
      <c r="R87">
        <f>SAM_final!R87/SAM_final!R$114</f>
        <v>2.3120673101577438E-3</v>
      </c>
      <c r="S87">
        <f>SAM_final!S87/SAM_final!S$114</f>
        <v>1.300469203165288E-4</v>
      </c>
      <c r="T87">
        <f>SAM_final!T87/SAM_final!T$114</f>
        <v>6.6294036938442658E-4</v>
      </c>
      <c r="U87">
        <f>SAM_final!U87/SAM_final!U$114</f>
        <v>3.9489227618234425E-3</v>
      </c>
      <c r="V87">
        <f>SAM_final!V87/SAM_final!V$114</f>
        <v>4.6064019858027654E-3</v>
      </c>
      <c r="W87">
        <f>SAM_final!W87/SAM_final!W$114</f>
        <v>4.4885220642206245E-3</v>
      </c>
      <c r="X87">
        <f>SAM_final!X87/SAM_final!X$114</f>
        <v>2.6103237811955417E-3</v>
      </c>
      <c r="Y87">
        <f>SAM_final!Y87/SAM_final!Y$114</f>
        <v>3.606485517046629E-3</v>
      </c>
      <c r="Z87">
        <f>SAM_final!Z87/SAM_final!Z$114</f>
        <v>4.4989197089949431E-3</v>
      </c>
      <c r="AA87">
        <f>SAM_final!AA87/SAM_final!AA$114</f>
        <v>8.0321979492732221E-3</v>
      </c>
      <c r="AB87">
        <f>SAM_final!AB87/SAM_final!AB$114</f>
        <v>4.6460153391423226E-3</v>
      </c>
      <c r="AC87">
        <f>SAM_final!AC87/SAM_final!AC$114</f>
        <v>3.388832845235174E-3</v>
      </c>
      <c r="AD87">
        <f>SAM_final!AD87/SAM_final!AD$114</f>
        <v>1.8942964908955121E-3</v>
      </c>
      <c r="AE87">
        <f>SAM_final!AE87/SAM_final!AE$114</f>
        <v>2.6371346940696812E-3</v>
      </c>
      <c r="AF87">
        <f>SAM_final!AF87/SAM_final!AF$114</f>
        <v>3.0798083713392114E-3</v>
      </c>
      <c r="AG87">
        <f>SAM_final!AG87/SAM_final!AG$114</f>
        <v>1.0994240347673204E-3</v>
      </c>
      <c r="AH87">
        <f>SAM_final!AH87/SAM_final!AH$114</f>
        <v>2.9431372544790942E-3</v>
      </c>
      <c r="AI87">
        <f>SAM_final!AI87/SAM_final!AI$114</f>
        <v>1.7974262754749816E-3</v>
      </c>
      <c r="AJ87">
        <f>SAM_final!AJ87/SAM_final!AJ$114</f>
        <v>1.0528010967907989E-2</v>
      </c>
      <c r="AK87">
        <f>SAM_final!AK87/SAM_final!AK$114</f>
        <v>3.8641727618387101E-3</v>
      </c>
      <c r="AL87">
        <f>SAM_final!AL87/SAM_final!AL$114</f>
        <v>9.6664575677003262E-4</v>
      </c>
      <c r="AM87">
        <f>SAM_final!AM87/SAM_final!AM$114</f>
        <v>1.9020265667942994E-3</v>
      </c>
      <c r="AN87">
        <f>SAM_final!AN87/SAM_final!AN$114</f>
        <v>5.3720285857678865E-3</v>
      </c>
      <c r="AO87">
        <f>SAM_final!AO87/SAM_final!AO$114</f>
        <v>4.4068632172702647E-3</v>
      </c>
      <c r="AP87">
        <f>SAM_final!AP87/SAM_final!AP$114</f>
        <v>6.5564795907787875E-3</v>
      </c>
      <c r="AQ87">
        <f>SAM_final!AQ87/SAM_final!AQ$114</f>
        <v>4.772828421176171E-3</v>
      </c>
      <c r="AR87">
        <f>SAM_final!AR87/SAM_final!AR$114</f>
        <v>6.0441495297193989E-3</v>
      </c>
      <c r="AS87">
        <f>SAM_final!AS87/SAM_final!AS$114</f>
        <v>4.6448384329025984E-3</v>
      </c>
      <c r="AT87">
        <f>SAM_final!AT87/SAM_final!AT$114</f>
        <v>1.248098174832534E-2</v>
      </c>
      <c r="AU87">
        <f>SAM_final!AU87/SAM_final!AU$114</f>
        <v>2.4345332073135318E-3</v>
      </c>
      <c r="AV87">
        <f>SAM_final!AV87/SAM_final!AV$114</f>
        <v>4.0577819024222604E-2</v>
      </c>
      <c r="AW87">
        <f>SAM_final!AW87/SAM_final!AW$114</f>
        <v>2.0747593374044901E-2</v>
      </c>
      <c r="AX87">
        <f>SAM_final!AX87/SAM_final!AX$114</f>
        <v>4.0508978982625532E-3</v>
      </c>
      <c r="AY87">
        <f>SAM_final!AY87/SAM_final!AY$114</f>
        <v>1.1079231034816289E-2</v>
      </c>
      <c r="AZ87">
        <f>SAM_final!AZ87/SAM_final!AZ$114</f>
        <v>6.8114670914983921E-3</v>
      </c>
      <c r="BA87">
        <f>SAM_final!BA87/SAM_final!BA$114</f>
        <v>3.328607138269866E-3</v>
      </c>
      <c r="BB87">
        <f>SAM_final!BB87/SAM_final!BB$114</f>
        <v>7.7728423953082196E-3</v>
      </c>
      <c r="BC87">
        <f>SAM_final!BC87/SAM_final!BC$114</f>
        <v>4.1553202068312175E-4</v>
      </c>
      <c r="BD87">
        <f>SAM_final!BD87/SAM_final!BD$114</f>
        <v>1.3693983781416441E-3</v>
      </c>
      <c r="BE87">
        <f>SAM_final!BE87/SAM_final!BE$114</f>
        <v>3.0949368126193395E-4</v>
      </c>
      <c r="BF87">
        <f>SAM_final!BF87/SAM_final!BF$114</f>
        <v>1.6126558212068176E-3</v>
      </c>
      <c r="BG87">
        <f>SAM_final!BG87/SAM_final!BG$114</f>
        <v>3.5319773584854323E-3</v>
      </c>
      <c r="BH87">
        <f>SAM_final!BH87/SAM_final!BH$114</f>
        <v>1.7352703639984311E-3</v>
      </c>
      <c r="BI87">
        <f>SAM_final!BI87/SAM_final!BI$114</f>
        <v>2.3317299435179299E-3</v>
      </c>
      <c r="BJ87">
        <f>SAM_final!BJ87/SAM_final!BJ$114</f>
        <v>5.6054599709200563E-3</v>
      </c>
      <c r="BK87">
        <f>SAM_final!BK87/SAM_final!BK$114</f>
        <v>1.9634590192721445E-3</v>
      </c>
      <c r="BL87">
        <f>SAM_final!BL87/SAM_final!BL$114</f>
        <v>1.8444513232181191E-3</v>
      </c>
      <c r="BM87">
        <f>SAM_final!BM87/SAM_final!BM$114</f>
        <v>2.4091441728254074E-3</v>
      </c>
      <c r="BN87">
        <f>SAM_final!BN87/SAM_final!BN$114</f>
        <v>3.2568189365526968E-3</v>
      </c>
      <c r="BO87">
        <f>SAM_final!BO87/SAM_final!BO$114</f>
        <v>1.0459613139486436E-2</v>
      </c>
      <c r="BP87">
        <f>SAM_final!BP87/SAM_final!BP$114</f>
        <v>5.1760078051663353E-3</v>
      </c>
      <c r="BQ87">
        <f>SAM_final!BQ87/SAM_final!BQ$114</f>
        <v>2.0906853480817333E-3</v>
      </c>
      <c r="BR87">
        <f>SAM_final!BR87/SAM_final!BR$114</f>
        <v>2.195545003410015E-3</v>
      </c>
      <c r="BS87">
        <f>SAM_final!BS87/SAM_final!BS$114</f>
        <v>2.3167853534731683E-3</v>
      </c>
      <c r="BT87">
        <f>SAM_final!BT87/SAM_final!BT$114</f>
        <v>8.3452308193953835E-3</v>
      </c>
      <c r="BU87">
        <f>SAM_final!BU87/SAM_final!BU$114</f>
        <v>4.5537841389566083E-3</v>
      </c>
      <c r="BV87">
        <f>SAM_final!BV87/SAM_final!BV$114</f>
        <v>2.5597825082118099E-3</v>
      </c>
      <c r="BW87">
        <f>SAM_final!BW87/SAM_final!BW$114</f>
        <v>4.4901296339375099E-3</v>
      </c>
      <c r="BX87">
        <f>SAM_final!BX87/SAM_final!BX$114</f>
        <v>5.6825943591532558E-3</v>
      </c>
      <c r="BY87">
        <f>SAM_final!BY87/SAM_final!BY$114</f>
        <v>4.3052105217079202E-3</v>
      </c>
      <c r="BZ87">
        <f>SAM_final!BZ87/SAM_final!BZ$114</f>
        <v>1.9630077432616863E-3</v>
      </c>
      <c r="CA87">
        <f>SAM_final!CA87/SAM_final!CA$114</f>
        <v>9.0938988449431792E-3</v>
      </c>
      <c r="CB87">
        <f>SAM_final!CB87/SAM_final!CB$114</f>
        <v>5.3329882771609256E-3</v>
      </c>
      <c r="CC87">
        <f>SAM_final!CC87/SAM_final!CC$114</f>
        <v>1.0777727605592464E-2</v>
      </c>
      <c r="CD87">
        <f>SAM_final!CD87/SAM_final!CD$114</f>
        <v>9.1249162922792983E-3</v>
      </c>
      <c r="CE87">
        <f>SAM_final!CE87/SAM_final!CE$114</f>
        <v>2.7046527246129869E-3</v>
      </c>
      <c r="CF87">
        <f>SAM_final!CF87/SAM_final!CF$114</f>
        <v>6.7044397698923395E-3</v>
      </c>
      <c r="CG87">
        <f>SAM_final!CG87/SAM_final!CG$114</f>
        <v>4.2845617272921971E-3</v>
      </c>
      <c r="CH87">
        <f>SAM_final!CH87/SAM_final!CH$114</f>
        <v>0</v>
      </c>
      <c r="CI87">
        <f>SAM_final!CI87/SAM_final!CI$114</f>
        <v>1.5990408712331917E-2</v>
      </c>
      <c r="CJ87">
        <f>SAM_final!CJ87/SAM_final!CJ$114</f>
        <v>0</v>
      </c>
      <c r="CK87">
        <f>SAM_final!CK87/SAM_final!CK$114</f>
        <v>0</v>
      </c>
      <c r="CL87">
        <f>SAM_final!CL87/SAM_final!CL$114</f>
        <v>0</v>
      </c>
      <c r="CM87">
        <f>SAM_final!CO87/SAM_final!CO$114</f>
        <v>1.7837809103029737E-2</v>
      </c>
      <c r="CN87">
        <f>SAM_final!CP87/SAM_final!CP$114</f>
        <v>1.8654195231725394E-2</v>
      </c>
      <c r="CO87">
        <f>SAM_final!CQ87/SAM_final!CQ$114</f>
        <v>2.1649950087884944E-2</v>
      </c>
      <c r="CP87">
        <f>SAM_final!CR87/SAM_final!CR$114</f>
        <v>1.6663573330535763E-2</v>
      </c>
      <c r="CQ87">
        <f>SAM_final!CS87/SAM_final!CS$114</f>
        <v>1.5105172664209509E-2</v>
      </c>
      <c r="CR87">
        <f>SAM_final!CT87/SAM_final!CT$114</f>
        <v>1.278636703779939E-2</v>
      </c>
      <c r="CS87">
        <f>SAM_final!CU87/SAM_final!CU$114</f>
        <v>1.3839423139549821E-2</v>
      </c>
      <c r="CT87">
        <f>SAM_final!CV87/SAM_final!CV$114</f>
        <v>1.4062245445963389E-2</v>
      </c>
      <c r="CU87">
        <f>SAM_final!CW87/SAM_final!CW$114</f>
        <v>6.9769590574853763E-3</v>
      </c>
    </row>
    <row r="88" spans="1:99" s="62" customFormat="1">
      <c r="A88" s="62" t="s">
        <v>88</v>
      </c>
      <c r="B88" s="62">
        <f>SAM_final!B88/SAM_final!B$114</f>
        <v>0</v>
      </c>
      <c r="C88" s="62">
        <f>SAM_final!C88/SAM_final!C$114</f>
        <v>0</v>
      </c>
      <c r="D88" s="62">
        <f>SAM_final!D88/SAM_final!D$114</f>
        <v>0</v>
      </c>
      <c r="E88" s="62">
        <f>SAM_final!E88/SAM_final!E$114</f>
        <v>0</v>
      </c>
      <c r="F88" s="62">
        <f>SAM_final!F88/SAM_final!F$114</f>
        <v>0</v>
      </c>
      <c r="G88" s="62">
        <f>SAM_final!G88/SAM_final!G$114</f>
        <v>0</v>
      </c>
      <c r="H88" s="62">
        <f>SAM_final!H88/SAM_final!H$114</f>
        <v>0</v>
      </c>
      <c r="I88" s="62">
        <f>SAM_final!I88/SAM_final!I$114</f>
        <v>0</v>
      </c>
      <c r="J88" s="62">
        <f>SAM_final!J88/SAM_final!J$114</f>
        <v>0</v>
      </c>
      <c r="K88" s="62">
        <f>SAM_final!K88/SAM_final!K$114</f>
        <v>0</v>
      </c>
      <c r="L88" s="62">
        <f>SAM_final!L88/SAM_final!L$114</f>
        <v>0</v>
      </c>
      <c r="M88" s="62">
        <f>SAM_final!M88/SAM_final!M$114</f>
        <v>0</v>
      </c>
      <c r="N88" s="62">
        <f>SAM_final!N88/SAM_final!N$114</f>
        <v>0</v>
      </c>
      <c r="O88" s="62">
        <f>SAM_final!O88/SAM_final!O$114</f>
        <v>0</v>
      </c>
      <c r="P88" s="62">
        <f>SAM_final!P88/SAM_final!P$114</f>
        <v>0</v>
      </c>
      <c r="Q88" s="62">
        <f>SAM_final!Q88/SAM_final!Q$114</f>
        <v>0</v>
      </c>
      <c r="R88" s="62">
        <f>SAM_final!R88/SAM_final!R$114</f>
        <v>0</v>
      </c>
      <c r="S88" s="62">
        <f>SAM_final!S88/SAM_final!S$114</f>
        <v>0</v>
      </c>
      <c r="T88" s="62">
        <f>SAM_final!T88/SAM_final!T$114</f>
        <v>0</v>
      </c>
      <c r="U88" s="62">
        <f>SAM_final!U88/SAM_final!U$114</f>
        <v>0</v>
      </c>
      <c r="V88" s="62">
        <f>SAM_final!V88/SAM_final!V$114</f>
        <v>0</v>
      </c>
      <c r="W88" s="62">
        <f>SAM_final!W88/SAM_final!W$114</f>
        <v>0</v>
      </c>
      <c r="X88" s="62">
        <f>SAM_final!X88/SAM_final!X$114</f>
        <v>0</v>
      </c>
      <c r="Y88" s="62">
        <f>SAM_final!Y88/SAM_final!Y$114</f>
        <v>0</v>
      </c>
      <c r="Z88" s="62">
        <f>SAM_final!Z88/SAM_final!Z$114</f>
        <v>0</v>
      </c>
      <c r="AA88" s="62">
        <f>SAM_final!AA88/SAM_final!AA$114</f>
        <v>0</v>
      </c>
      <c r="AB88" s="62">
        <f>SAM_final!AB88/SAM_final!AB$114</f>
        <v>0</v>
      </c>
      <c r="AC88" s="62">
        <f>SAM_final!AC88/SAM_final!AC$114</f>
        <v>0</v>
      </c>
      <c r="AD88" s="62">
        <f>SAM_final!AD88/SAM_final!AD$114</f>
        <v>0</v>
      </c>
      <c r="AE88" s="62">
        <f>SAM_final!AE88/SAM_final!AE$114</f>
        <v>0</v>
      </c>
      <c r="AF88" s="62">
        <f>SAM_final!AF88/SAM_final!AF$114</f>
        <v>0</v>
      </c>
      <c r="AG88" s="62">
        <f>SAM_final!AG88/SAM_final!AG$114</f>
        <v>0</v>
      </c>
      <c r="AH88" s="62">
        <f>SAM_final!AH88/SAM_final!AH$114</f>
        <v>0</v>
      </c>
      <c r="AI88" s="62">
        <f>SAM_final!AI88/SAM_final!AI$114</f>
        <v>0</v>
      </c>
      <c r="AJ88" s="62">
        <f>SAM_final!AJ88/SAM_final!AJ$114</f>
        <v>0</v>
      </c>
      <c r="AK88" s="62">
        <f>SAM_final!AK88/SAM_final!AK$114</f>
        <v>0</v>
      </c>
      <c r="AL88" s="62">
        <f>SAM_final!AL88/SAM_final!AL$114</f>
        <v>0</v>
      </c>
      <c r="AM88" s="62">
        <f>SAM_final!AM88/SAM_final!AM$114</f>
        <v>0</v>
      </c>
      <c r="AN88" s="62">
        <f>SAM_final!AN88/SAM_final!AN$114</f>
        <v>0</v>
      </c>
      <c r="AO88" s="62">
        <f>SAM_final!AO88/SAM_final!AO$114</f>
        <v>0</v>
      </c>
      <c r="AP88" s="62">
        <f>SAM_final!AP88/SAM_final!AP$114</f>
        <v>0</v>
      </c>
      <c r="AQ88" s="62">
        <f>SAM_final!AQ88/SAM_final!AQ$114</f>
        <v>0</v>
      </c>
      <c r="AR88" s="62">
        <f>SAM_final!AR88/SAM_final!AR$114</f>
        <v>0</v>
      </c>
      <c r="AS88" s="62">
        <f>SAM_final!AS88/SAM_final!AS$114</f>
        <v>0</v>
      </c>
      <c r="AT88" s="62">
        <f>SAM_final!AT88/SAM_final!AT$114</f>
        <v>0</v>
      </c>
      <c r="AU88" s="62">
        <f>SAM_final!AU88/SAM_final!AU$114</f>
        <v>0</v>
      </c>
      <c r="AV88" s="62">
        <f>SAM_final!AV88/SAM_final!AV$114</f>
        <v>0</v>
      </c>
      <c r="AW88" s="62">
        <f>SAM_final!AW88/SAM_final!AW$114</f>
        <v>0</v>
      </c>
      <c r="AX88" s="62">
        <f>SAM_final!AX88/SAM_final!AX$114</f>
        <v>0</v>
      </c>
      <c r="AY88" s="62">
        <f>SAM_final!AY88/SAM_final!AY$114</f>
        <v>0</v>
      </c>
      <c r="AZ88" s="62">
        <f>SAM_final!AZ88/SAM_final!AZ$114</f>
        <v>0</v>
      </c>
      <c r="BA88" s="62">
        <f>SAM_final!BA88/SAM_final!BA$114</f>
        <v>0</v>
      </c>
      <c r="BB88" s="62">
        <f>SAM_final!BB88/SAM_final!BB$114</f>
        <v>0</v>
      </c>
      <c r="BC88" s="62">
        <f>SAM_final!BC88/SAM_final!BC$114</f>
        <v>0</v>
      </c>
      <c r="BD88" s="62">
        <f>SAM_final!BD88/SAM_final!BD$114</f>
        <v>0</v>
      </c>
      <c r="BE88" s="62">
        <f>SAM_final!BE88/SAM_final!BE$114</f>
        <v>0</v>
      </c>
      <c r="BF88" s="62">
        <f>SAM_final!BF88/SAM_final!BF$114</f>
        <v>0</v>
      </c>
      <c r="BG88" s="62">
        <f>SAM_final!BG88/SAM_final!BG$114</f>
        <v>0</v>
      </c>
      <c r="BH88" s="62">
        <f>SAM_final!BH88/SAM_final!BH$114</f>
        <v>0</v>
      </c>
      <c r="BI88" s="62">
        <f>SAM_final!BI88/SAM_final!BI$114</f>
        <v>0</v>
      </c>
      <c r="BJ88" s="62">
        <f>SAM_final!BJ88/SAM_final!BJ$114</f>
        <v>0</v>
      </c>
      <c r="BK88" s="62">
        <f>SAM_final!BK88/SAM_final!BK$114</f>
        <v>0</v>
      </c>
      <c r="BL88" s="62">
        <f>SAM_final!BL88/SAM_final!BL$114</f>
        <v>0</v>
      </c>
      <c r="BM88" s="62">
        <f>SAM_final!BM88/SAM_final!BM$114</f>
        <v>0</v>
      </c>
      <c r="BN88" s="62">
        <f>SAM_final!BN88/SAM_final!BN$114</f>
        <v>0</v>
      </c>
      <c r="BO88" s="62">
        <f>SAM_final!BO88/SAM_final!BO$114</f>
        <v>0</v>
      </c>
      <c r="BP88" s="62">
        <f>SAM_final!BP88/SAM_final!BP$114</f>
        <v>0</v>
      </c>
      <c r="BQ88" s="62">
        <f>SAM_final!BQ88/SAM_final!BQ$114</f>
        <v>0</v>
      </c>
      <c r="BR88" s="62">
        <f>SAM_final!BR88/SAM_final!BR$114</f>
        <v>0</v>
      </c>
      <c r="BS88" s="62">
        <f>SAM_final!BS88/SAM_final!BS$114</f>
        <v>0</v>
      </c>
      <c r="BT88" s="62">
        <f>SAM_final!BT88/SAM_final!BT$114</f>
        <v>0</v>
      </c>
      <c r="BU88" s="62">
        <f>SAM_final!BU88/SAM_final!BU$114</f>
        <v>0</v>
      </c>
      <c r="BV88" s="62">
        <f>SAM_final!BV88/SAM_final!BV$114</f>
        <v>0</v>
      </c>
      <c r="BW88" s="62">
        <f>SAM_final!BW88/SAM_final!BW$114</f>
        <v>0</v>
      </c>
      <c r="BX88" s="62">
        <f>SAM_final!BX88/SAM_final!BX$114</f>
        <v>0</v>
      </c>
      <c r="BY88" s="62">
        <f>SAM_final!BY88/SAM_final!BY$114</f>
        <v>0</v>
      </c>
      <c r="BZ88" s="62">
        <f>SAM_final!BZ88/SAM_final!BZ$114</f>
        <v>0</v>
      </c>
      <c r="CA88" s="62">
        <f>SAM_final!CA88/SAM_final!CA$114</f>
        <v>0</v>
      </c>
      <c r="CB88" s="62">
        <f>SAM_final!CB88/SAM_final!CB$114</f>
        <v>0</v>
      </c>
      <c r="CC88" s="62">
        <f>SAM_final!CC88/SAM_final!CC$114</f>
        <v>0</v>
      </c>
      <c r="CD88" s="62">
        <f>SAM_final!CD88/SAM_final!CD$114</f>
        <v>0</v>
      </c>
      <c r="CE88" s="62">
        <f>SAM_final!CE88/SAM_final!CE$114</f>
        <v>0</v>
      </c>
      <c r="CF88" s="62">
        <f>SAM_final!CF88/SAM_final!CF$114</f>
        <v>0</v>
      </c>
      <c r="CG88" s="62">
        <f>SAM_final!CG88/SAM_final!CG$114</f>
        <v>0</v>
      </c>
      <c r="CH88" s="62">
        <f>SAM_final!CH88/SAM_final!CH$114</f>
        <v>0</v>
      </c>
      <c r="CI88" s="62">
        <f>SAM_final!CI88/SAM_final!CI$114</f>
        <v>0</v>
      </c>
      <c r="CJ88" s="62">
        <f>SAM_final!CJ88/SAM_final!CJ$114</f>
        <v>0</v>
      </c>
      <c r="CK88" s="62">
        <f>SAM_final!CK88/SAM_final!CK$114</f>
        <v>0</v>
      </c>
      <c r="CL88" s="62">
        <f>SAM_final!CL88/SAM_final!CL$114</f>
        <v>0</v>
      </c>
      <c r="CM88" s="62">
        <f>SAM_final!CO88/SAM_final!CO$114</f>
        <v>0</v>
      </c>
      <c r="CN88" s="62">
        <f>SAM_final!CP88/SAM_final!CP$114</f>
        <v>0</v>
      </c>
      <c r="CO88" s="62">
        <f>SAM_final!CQ88/SAM_final!CQ$114</f>
        <v>0</v>
      </c>
      <c r="CP88" s="62">
        <f>SAM_final!CR88/SAM_final!CR$114</f>
        <v>0</v>
      </c>
      <c r="CQ88" s="62">
        <f>SAM_final!CS88/SAM_final!CS$114</f>
        <v>0</v>
      </c>
      <c r="CR88" s="62">
        <f>SAM_final!CT88/SAM_final!CT$114</f>
        <v>0</v>
      </c>
      <c r="CS88" s="62">
        <f>SAM_final!CU88/SAM_final!CU$114</f>
        <v>0</v>
      </c>
      <c r="CT88" s="62">
        <f>SAM_final!CV88/SAM_final!CV$114</f>
        <v>0</v>
      </c>
      <c r="CU88" s="62">
        <f>SAM_final!CW88/SAM_final!CW$114</f>
        <v>0</v>
      </c>
    </row>
    <row r="89" spans="1:99">
      <c r="A89" t="s">
        <v>94</v>
      </c>
      <c r="B89">
        <f>SAM_final!B89/SAM_final!B$114</f>
        <v>0.22637902049754596</v>
      </c>
      <c r="C89">
        <f>SAM_final!C89/SAM_final!C$114</f>
        <v>0.47808367853130412</v>
      </c>
      <c r="D89">
        <f>SAM_final!D89/SAM_final!D$114</f>
        <v>0.10033803592475778</v>
      </c>
      <c r="E89">
        <f>SAM_final!E89/SAM_final!E$114</f>
        <v>0.1281209270009879</v>
      </c>
      <c r="F89">
        <f>SAM_final!F89/SAM_final!F$114</f>
        <v>5.1591345920334347E-2</v>
      </c>
      <c r="G89">
        <f>SAM_final!G89/SAM_final!G$114</f>
        <v>0.49037638734409883</v>
      </c>
      <c r="H89">
        <f>SAM_final!H89/SAM_final!H$114</f>
        <v>0.17856127889757062</v>
      </c>
      <c r="I89">
        <f>SAM_final!I89/SAM_final!I$114</f>
        <v>0.90714018486387704</v>
      </c>
      <c r="J89">
        <f>SAM_final!J89/SAM_final!J$114</f>
        <v>8.7003171501954302E-2</v>
      </c>
      <c r="K89">
        <f>SAM_final!K89/SAM_final!K$114</f>
        <v>0.18253416755322122</v>
      </c>
      <c r="L89">
        <f>SAM_final!L89/SAM_final!L$114</f>
        <v>0.36519973886429652</v>
      </c>
      <c r="M89">
        <f>SAM_final!M89/SAM_final!M$114</f>
        <v>0.15930041712814644</v>
      </c>
      <c r="N89">
        <f>SAM_final!N89/SAM_final!N$114</f>
        <v>0.35619778942488317</v>
      </c>
      <c r="O89">
        <f>SAM_final!O89/SAM_final!O$114</f>
        <v>0.12490695530214076</v>
      </c>
      <c r="P89">
        <f>SAM_final!P89/SAM_final!P$114</f>
        <v>0.18723270680794693</v>
      </c>
      <c r="Q89">
        <f>SAM_final!Q89/SAM_final!Q$114</f>
        <v>0.20225179159438089</v>
      </c>
      <c r="R89">
        <f>SAM_final!R89/SAM_final!R$114</f>
        <v>0.2758621982651161</v>
      </c>
      <c r="S89">
        <f>SAM_final!S89/SAM_final!S$114</f>
        <v>0.31562441910378591</v>
      </c>
      <c r="T89">
        <f>SAM_final!T89/SAM_final!T$114</f>
        <v>0.34974045992761926</v>
      </c>
      <c r="U89">
        <f>SAM_final!U89/SAM_final!U$114</f>
        <v>0.18518988773914513</v>
      </c>
      <c r="V89">
        <f>SAM_final!V89/SAM_final!V$114</f>
        <v>0.15315182844330613</v>
      </c>
      <c r="W89">
        <f>SAM_final!W89/SAM_final!W$114</f>
        <v>0.29610985079169699</v>
      </c>
      <c r="X89">
        <f>SAM_final!X89/SAM_final!X$114</f>
        <v>3.0291316806883104E-2</v>
      </c>
      <c r="Y89">
        <f>SAM_final!Y89/SAM_final!Y$114</f>
        <v>0.11663738540167586</v>
      </c>
      <c r="Z89">
        <f>SAM_final!Z89/SAM_final!Z$114</f>
        <v>0.19713198064993837</v>
      </c>
      <c r="AA89">
        <f>SAM_final!AA89/SAM_final!AA$114</f>
        <v>0.20248857384460833</v>
      </c>
      <c r="AB89">
        <f>SAM_final!AB89/SAM_final!AB$114</f>
        <v>0.12497909672325694</v>
      </c>
      <c r="AC89">
        <f>SAM_final!AC89/SAM_final!AC$114</f>
        <v>0.25717184762943035</v>
      </c>
      <c r="AD89">
        <f>SAM_final!AD89/SAM_final!AD$114</f>
        <v>0.27910838748397543</v>
      </c>
      <c r="AE89">
        <f>SAM_final!AE89/SAM_final!AE$114</f>
        <v>0.28145596668384226</v>
      </c>
      <c r="AF89">
        <f>SAM_final!AF89/SAM_final!AF$114</f>
        <v>0.23186327115828423</v>
      </c>
      <c r="AG89">
        <f>SAM_final!AG89/SAM_final!AG$114</f>
        <v>0.19000821645304228</v>
      </c>
      <c r="AH89">
        <f>SAM_final!AH89/SAM_final!AH$114</f>
        <v>0.26048053846781044</v>
      </c>
      <c r="AI89">
        <f>SAM_final!AI89/SAM_final!AI$114</f>
        <v>0.34333775221844354</v>
      </c>
      <c r="AJ89">
        <f>SAM_final!AJ89/SAM_final!AJ$114</f>
        <v>0.23360453052678218</v>
      </c>
      <c r="AK89">
        <f>SAM_final!AK89/SAM_final!AK$114</f>
        <v>0.31451318893435076</v>
      </c>
      <c r="AL89">
        <f>SAM_final!AL89/SAM_final!AL$114</f>
        <v>0.41708814197280286</v>
      </c>
      <c r="AM89">
        <f>SAM_final!AM89/SAM_final!AM$114</f>
        <v>0.30805067651878343</v>
      </c>
      <c r="AN89">
        <f>SAM_final!AN89/SAM_final!AN$114</f>
        <v>0.36134966620666065</v>
      </c>
      <c r="AO89">
        <f>SAM_final!AO89/SAM_final!AO$114</f>
        <v>0.35086051030512522</v>
      </c>
      <c r="AP89">
        <f>SAM_final!AP89/SAM_final!AP$114</f>
        <v>0.22605382968062787</v>
      </c>
      <c r="AQ89">
        <f>SAM_final!AQ89/SAM_final!AQ$114</f>
        <v>0.24379515445744904</v>
      </c>
      <c r="AR89">
        <f>SAM_final!AR89/SAM_final!AR$114</f>
        <v>0.36708033545269753</v>
      </c>
      <c r="AS89">
        <f>SAM_final!AS89/SAM_final!AS$114</f>
        <v>0.4150287722407599</v>
      </c>
      <c r="AT89">
        <f>SAM_final!AT89/SAM_final!AT$114</f>
        <v>0.26297086571939249</v>
      </c>
      <c r="AU89">
        <f>SAM_final!AU89/SAM_final!AU$114</f>
        <v>0.32342597445125865</v>
      </c>
      <c r="AV89">
        <f>SAM_final!AV89/SAM_final!AV$114</f>
        <v>0.13662100669623806</v>
      </c>
      <c r="AW89">
        <f>SAM_final!AW89/SAM_final!AW$114</f>
        <v>0.2211871172698964</v>
      </c>
      <c r="AX89">
        <f>SAM_final!AX89/SAM_final!AX$114</f>
        <v>0.19151527583900746</v>
      </c>
      <c r="AY89">
        <f>SAM_final!AY89/SAM_final!AY$114</f>
        <v>0.19603581594101391</v>
      </c>
      <c r="AZ89">
        <f>SAM_final!AZ89/SAM_final!AZ$114</f>
        <v>0.71155264414139785</v>
      </c>
      <c r="BA89">
        <f>SAM_final!BA89/SAM_final!BA$114</f>
        <v>0.49518586942797654</v>
      </c>
      <c r="BB89">
        <f>SAM_final!BB89/SAM_final!BB$114</f>
        <v>0.67274428815581222</v>
      </c>
      <c r="BC89">
        <f>SAM_final!BC89/SAM_final!BC$114</f>
        <v>0.32569605501195054</v>
      </c>
      <c r="BD89">
        <f>SAM_final!BD89/SAM_final!BD$114</f>
        <v>0.25664556890627066</v>
      </c>
      <c r="BE89">
        <f>SAM_final!BE89/SAM_final!BE$114</f>
        <v>0.40300799425795603</v>
      </c>
      <c r="BF89">
        <f>SAM_final!BF89/SAM_final!BF$114</f>
        <v>0.14693690109863694</v>
      </c>
      <c r="BG89">
        <f>SAM_final!BG89/SAM_final!BG$114</f>
        <v>0.40327258018731149</v>
      </c>
      <c r="BH89">
        <f>SAM_final!BH89/SAM_final!BH$114</f>
        <v>0.24182443473603688</v>
      </c>
      <c r="BI89">
        <f>SAM_final!BI89/SAM_final!BI$114</f>
        <v>0.37029918561977632</v>
      </c>
      <c r="BJ89">
        <f>SAM_final!BJ89/SAM_final!BJ$114</f>
        <v>0.39236708322833497</v>
      </c>
      <c r="BK89">
        <f>SAM_final!BK89/SAM_final!BK$114</f>
        <v>0.258770356505726</v>
      </c>
      <c r="BL89">
        <f>SAM_final!BL89/SAM_final!BL$114</f>
        <v>0.26990879258963635</v>
      </c>
      <c r="BM89">
        <f>SAM_final!BM89/SAM_final!BM$114</f>
        <v>0.16755244420964116</v>
      </c>
      <c r="BN89">
        <f>SAM_final!BN89/SAM_final!BN$114</f>
        <v>3.6857108363093589E-2</v>
      </c>
      <c r="BO89">
        <f>SAM_final!BO89/SAM_final!BO$114</f>
        <v>0.20666275182023183</v>
      </c>
      <c r="BP89">
        <f>SAM_final!BP89/SAM_final!BP$114</f>
        <v>1.2758525555622013E-2</v>
      </c>
      <c r="BQ89">
        <f>SAM_final!BQ89/SAM_final!BQ$114</f>
        <v>0.46271041003123475</v>
      </c>
      <c r="BR89">
        <f>SAM_final!BR89/SAM_final!BR$114</f>
        <v>0.65447751303777157</v>
      </c>
      <c r="BS89">
        <f>SAM_final!BS89/SAM_final!BS$114</f>
        <v>0.46478770998655339</v>
      </c>
      <c r="BT89">
        <f>SAM_final!BT89/SAM_final!BT$114</f>
        <v>0.29402095301948422</v>
      </c>
      <c r="BU89">
        <f>SAM_final!BU89/SAM_final!BU$114</f>
        <v>0.55122613886228533</v>
      </c>
      <c r="BV89">
        <f>SAM_final!BV89/SAM_final!BV$114</f>
        <v>0.52813154302326526</v>
      </c>
      <c r="BW89">
        <f>SAM_final!BW89/SAM_final!BW$114</f>
        <v>0.49779710778927727</v>
      </c>
      <c r="BX89">
        <f>SAM_final!BX89/SAM_final!BX$114</f>
        <v>0.57305710643426011</v>
      </c>
      <c r="BY89">
        <f>SAM_final!BY89/SAM_final!BY$114</f>
        <v>0.55664873859227526</v>
      </c>
      <c r="BZ89">
        <f>SAM_final!BZ89/SAM_final!BZ$114</f>
        <v>0.2523887370074292</v>
      </c>
      <c r="CA89">
        <f>SAM_final!CA89/SAM_final!CA$114</f>
        <v>0.56191313615105454</v>
      </c>
      <c r="CB89">
        <f>SAM_final!CB89/SAM_final!CB$114</f>
        <v>0.3404653744382955</v>
      </c>
      <c r="CC89">
        <f>SAM_final!CC89/SAM_final!CC$114</f>
        <v>0.35615313955397382</v>
      </c>
      <c r="CD89">
        <f>SAM_final!CD89/SAM_final!CD$114</f>
        <v>0.33065234185414055</v>
      </c>
      <c r="CE89">
        <f>SAM_final!CE89/SAM_final!CE$114</f>
        <v>0.29530648978217333</v>
      </c>
      <c r="CF89">
        <f>SAM_final!CF89/SAM_final!CF$114</f>
        <v>0.28104645791831012</v>
      </c>
      <c r="CG89">
        <f>SAM_final!CG89/SAM_final!CG$114</f>
        <v>0.53612876077032878</v>
      </c>
      <c r="CH89">
        <f>SAM_final!CH89/SAM_final!CH$114</f>
        <v>1</v>
      </c>
      <c r="CI89">
        <f>SAM_final!CI89/SAM_final!CI$114</f>
        <v>0.38864531944173847</v>
      </c>
      <c r="CJ89">
        <f>SAM_final!CJ89/SAM_final!CJ$114</f>
        <v>0.80411734804820689</v>
      </c>
      <c r="CK89">
        <f>SAM_final!CK89/SAM_final!CK$114</f>
        <v>0</v>
      </c>
      <c r="CL89">
        <f>SAM_final!CL89/SAM_final!CL$114</f>
        <v>0</v>
      </c>
      <c r="CM89">
        <f>SAM_final!CO89/SAM_final!CO$114</f>
        <v>0</v>
      </c>
      <c r="CN89">
        <f>SAM_final!CP89/SAM_final!CP$114</f>
        <v>0</v>
      </c>
      <c r="CO89">
        <f>SAM_final!CQ89/SAM_final!CQ$114</f>
        <v>0</v>
      </c>
      <c r="CP89">
        <f>SAM_final!CR89/SAM_final!CR$114</f>
        <v>0</v>
      </c>
      <c r="CQ89">
        <f>SAM_final!CS89/SAM_final!CS$114</f>
        <v>0</v>
      </c>
      <c r="CR89">
        <f>SAM_final!CT89/SAM_final!CT$114</f>
        <v>0</v>
      </c>
      <c r="CS89">
        <f>SAM_final!CU89/SAM_final!CU$114</f>
        <v>0</v>
      </c>
      <c r="CT89">
        <f>SAM_final!CV89/SAM_final!CV$114</f>
        <v>0</v>
      </c>
      <c r="CU89">
        <f>SAM_final!CW89/SAM_final!CW$114</f>
        <v>0</v>
      </c>
    </row>
    <row r="90" spans="1:99">
      <c r="A90" t="s">
        <v>96</v>
      </c>
      <c r="B90">
        <f>SAM_final!B90/SAM_final!B$114</f>
        <v>0.15362123577083925</v>
      </c>
      <c r="C90">
        <f>SAM_final!C90/SAM_final!C$114</f>
        <v>0.10912308127378691</v>
      </c>
      <c r="D90">
        <f>SAM_final!D90/SAM_final!D$114</f>
        <v>8.0286254276627E-2</v>
      </c>
      <c r="E90">
        <f>SAM_final!E90/SAM_final!E$114</f>
        <v>0.17841314329296887</v>
      </c>
      <c r="F90">
        <f>SAM_final!F90/SAM_final!F$114</f>
        <v>4.1618592172689164E-2</v>
      </c>
      <c r="G90">
        <f>SAM_final!G90/SAM_final!G$114</f>
        <v>0.29359530005472362</v>
      </c>
      <c r="H90">
        <f>SAM_final!H90/SAM_final!H$114</f>
        <v>0.33121765194438096</v>
      </c>
      <c r="I90">
        <f>SAM_final!I90/SAM_final!I$114</f>
        <v>5.2089292510345574E-2</v>
      </c>
      <c r="J90">
        <f>SAM_final!J90/SAM_final!J$114</f>
        <v>3.6918382188408802E-2</v>
      </c>
      <c r="K90">
        <f>SAM_final!K90/SAM_final!K$114</f>
        <v>8.0883929645574656E-2</v>
      </c>
      <c r="L90">
        <f>SAM_final!L90/SAM_final!L$114</f>
        <v>1.7869344409919549E-2</v>
      </c>
      <c r="M90">
        <f>SAM_final!M90/SAM_final!M$114</f>
        <v>3.4075455851670391E-2</v>
      </c>
      <c r="N90">
        <f>SAM_final!N90/SAM_final!N$114</f>
        <v>7.4803679532380415E-2</v>
      </c>
      <c r="O90">
        <f>SAM_final!O90/SAM_final!O$114</f>
        <v>8.1649146132119453E-3</v>
      </c>
      <c r="P90">
        <f>SAM_final!P90/SAM_final!P$114</f>
        <v>6.3134569819861255E-3</v>
      </c>
      <c r="Q90">
        <f>SAM_final!Q90/SAM_final!Q$114</f>
        <v>8.0018651262042315E-3</v>
      </c>
      <c r="R90">
        <f>SAM_final!R90/SAM_final!R$114</f>
        <v>2.6838188610069941E-2</v>
      </c>
      <c r="S90">
        <f>SAM_final!S90/SAM_final!S$114</f>
        <v>8.5664755886600885E-2</v>
      </c>
      <c r="T90">
        <f>SAM_final!T90/SAM_final!T$114</f>
        <v>4.9062379842601041E-2</v>
      </c>
      <c r="U90">
        <f>SAM_final!U90/SAM_final!U$114</f>
        <v>4.1073917908054135E-3</v>
      </c>
      <c r="V90">
        <f>SAM_final!V90/SAM_final!V$114</f>
        <v>7.7097161978953296E-3</v>
      </c>
      <c r="W90">
        <f>SAM_final!W90/SAM_final!W$114</f>
        <v>2.3858332196675717E-2</v>
      </c>
      <c r="X90">
        <f>SAM_final!X90/SAM_final!X$114</f>
        <v>1.2955176329292699E-3</v>
      </c>
      <c r="Y90">
        <f>SAM_final!Y90/SAM_final!Y$114</f>
        <v>2.5386171267204791E-3</v>
      </c>
      <c r="Z90">
        <f>SAM_final!Z90/SAM_final!Z$114</f>
        <v>6.8869926411068471E-3</v>
      </c>
      <c r="AA90">
        <f>SAM_final!AA90/SAM_final!AA$114</f>
        <v>8.0735651575414621E-3</v>
      </c>
      <c r="AB90">
        <f>SAM_final!AB90/SAM_final!AB$114</f>
        <v>4.0201190721141498E-2</v>
      </c>
      <c r="AC90">
        <f>SAM_final!AC90/SAM_final!AC$114</f>
        <v>9.8017729601345659E-3</v>
      </c>
      <c r="AD90">
        <f>SAM_final!AD90/SAM_final!AD$114</f>
        <v>4.4107381518757992E-3</v>
      </c>
      <c r="AE90">
        <f>SAM_final!AE90/SAM_final!AE$114</f>
        <v>-8.9300757328328188E-6</v>
      </c>
      <c r="AF90">
        <f>SAM_final!AF90/SAM_final!AF$114</f>
        <v>4.9601308794893356E-3</v>
      </c>
      <c r="AG90">
        <f>SAM_final!AG90/SAM_final!AG$114</f>
        <v>1.5410818788935189E-3</v>
      </c>
      <c r="AH90">
        <f>SAM_final!AH90/SAM_final!AH$114</f>
        <v>1.2146363543590746E-2</v>
      </c>
      <c r="AI90">
        <f>SAM_final!AI90/SAM_final!AI$114</f>
        <v>1.0288568263794241E-2</v>
      </c>
      <c r="AJ90">
        <f>SAM_final!AJ90/SAM_final!AJ$114</f>
        <v>2.0906926793575673E-2</v>
      </c>
      <c r="AK90">
        <f>SAM_final!AK90/SAM_final!AK$114</f>
        <v>3.0980239203750103E-2</v>
      </c>
      <c r="AL90">
        <f>SAM_final!AL90/SAM_final!AL$114</f>
        <v>3.4991623454258394E-2</v>
      </c>
      <c r="AM90">
        <f>SAM_final!AM90/SAM_final!AM$114</f>
        <v>1.624708641543135E-2</v>
      </c>
      <c r="AN90">
        <f>SAM_final!AN90/SAM_final!AN$114</f>
        <v>4.9271808392146628E-2</v>
      </c>
      <c r="AO90">
        <f>SAM_final!AO90/SAM_final!AO$114</f>
        <v>2.0632732391447327E-2</v>
      </c>
      <c r="AP90">
        <f>SAM_final!AP90/SAM_final!AP$114</f>
        <v>0.21795839863764219</v>
      </c>
      <c r="AQ90">
        <f>SAM_final!AQ90/SAM_final!AQ$114</f>
        <v>2.8471970958185933E-2</v>
      </c>
      <c r="AR90">
        <f>SAM_final!AR90/SAM_final!AR$114</f>
        <v>8.2074609970933229E-2</v>
      </c>
      <c r="AS90">
        <f>SAM_final!AS90/SAM_final!AS$114</f>
        <v>6.9264523464956443E-3</v>
      </c>
      <c r="AT90">
        <f>SAM_final!AT90/SAM_final!AT$114</f>
        <v>9.5719638756749086E-3</v>
      </c>
      <c r="AU90">
        <f>SAM_final!AU90/SAM_final!AU$114</f>
        <v>-1.3748241050532659E-2</v>
      </c>
      <c r="AV90">
        <f>SAM_final!AV90/SAM_final!AV$114</f>
        <v>7.3343073467404315E-3</v>
      </c>
      <c r="AW90">
        <f>SAM_final!AW90/SAM_final!AW$114</f>
        <v>0.14875738909548478</v>
      </c>
      <c r="AX90">
        <f>SAM_final!AX90/SAM_final!AX$114</f>
        <v>0.15154137325307854</v>
      </c>
      <c r="AY90">
        <f>SAM_final!AY90/SAM_final!AY$114</f>
        <v>9.5396252358204384E-2</v>
      </c>
      <c r="AZ90">
        <f>SAM_final!AZ90/SAM_final!AZ$114</f>
        <v>0.2524573320567533</v>
      </c>
      <c r="BA90">
        <f>SAM_final!BA90/SAM_final!BA$114</f>
        <v>6.6791534048863616E-3</v>
      </c>
      <c r="BB90">
        <f>SAM_final!BB90/SAM_final!BB$114</f>
        <v>7.2774359274434151E-3</v>
      </c>
      <c r="BC90">
        <f>SAM_final!BC90/SAM_final!BC$114</f>
        <v>1.2289634856625769E-2</v>
      </c>
      <c r="BD90">
        <f>SAM_final!BD90/SAM_final!BD$114</f>
        <v>1.774503988096901E-2</v>
      </c>
      <c r="BE90">
        <f>SAM_final!BE90/SAM_final!BE$114</f>
        <v>0.12510378192729099</v>
      </c>
      <c r="BF90">
        <f>SAM_final!BF90/SAM_final!BF$114</f>
        <v>-3.5694016538514828E-3</v>
      </c>
      <c r="BG90">
        <f>SAM_final!BG90/SAM_final!BG$114</f>
        <v>1.8085520733249875E-2</v>
      </c>
      <c r="BH90">
        <f>SAM_final!BH90/SAM_final!BH$114</f>
        <v>3.0973427537230409E-3</v>
      </c>
      <c r="BI90">
        <f>SAM_final!BI90/SAM_final!BI$114</f>
        <v>1.232600661879516E-2</v>
      </c>
      <c r="BJ90">
        <f>SAM_final!BJ90/SAM_final!BJ$114</f>
        <v>8.7516594432993144E-2</v>
      </c>
      <c r="BK90">
        <f>SAM_final!BK90/SAM_final!BK$114</f>
        <v>8.0578065916607246E-3</v>
      </c>
      <c r="BL90">
        <f>SAM_final!BL90/SAM_final!BL$114</f>
        <v>8.7890359264090577E-3</v>
      </c>
      <c r="BM90">
        <f>SAM_final!BM90/SAM_final!BM$114</f>
        <v>7.2022302099723795E-2</v>
      </c>
      <c r="BN90">
        <f>SAM_final!BN90/SAM_final!BN$114</f>
        <v>5.7338408525654527E-2</v>
      </c>
      <c r="BO90">
        <f>SAM_final!BO90/SAM_final!BO$114</f>
        <v>5.3632692861717256E-2</v>
      </c>
      <c r="BP90">
        <f>SAM_final!BP90/SAM_final!BP$114</f>
        <v>2.743641921355169E-3</v>
      </c>
      <c r="BQ90">
        <f>SAM_final!BQ90/SAM_final!BQ$114</f>
        <v>7.0432529502757288E-2</v>
      </c>
      <c r="BR90">
        <f>SAM_final!BR90/SAM_final!BR$114</f>
        <v>8.4360099692285093E-4</v>
      </c>
      <c r="BS90">
        <f>SAM_final!BS90/SAM_final!BS$114</f>
        <v>7.6509344488839656E-2</v>
      </c>
      <c r="BT90">
        <f>SAM_final!BT90/SAM_final!BT$114</f>
        <v>7.3525448112108675E-3</v>
      </c>
      <c r="BU90">
        <f>SAM_final!BU90/SAM_final!BU$114</f>
        <v>3.5429262688752496E-2</v>
      </c>
      <c r="BV90">
        <f>SAM_final!BV90/SAM_final!BV$114</f>
        <v>5.4891001909029666E-2</v>
      </c>
      <c r="BW90">
        <f>SAM_final!BW90/SAM_final!BW$114</f>
        <v>-8.2511367531463162E-4</v>
      </c>
      <c r="BX90">
        <f>SAM_final!BX90/SAM_final!BX$114</f>
        <v>4.9801650357642587E-3</v>
      </c>
      <c r="BY90">
        <f>SAM_final!BY90/SAM_final!BY$114</f>
        <v>4.854916975252805E-2</v>
      </c>
      <c r="BZ90">
        <f>SAM_final!BZ90/SAM_final!BZ$114</f>
        <v>0.18642615557202935</v>
      </c>
      <c r="CA90">
        <f>SAM_final!CA90/SAM_final!CA$114</f>
        <v>-8.1266572377944888E-4</v>
      </c>
      <c r="CB90">
        <f>SAM_final!CB90/SAM_final!CB$114</f>
        <v>5.0642694056793724E-2</v>
      </c>
      <c r="CC90">
        <f>SAM_final!CC90/SAM_final!CC$114</f>
        <v>2.2055697296282276E-2</v>
      </c>
      <c r="CD90">
        <f>SAM_final!CD90/SAM_final!CD$114</f>
        <v>2.4375630065537061E-2</v>
      </c>
      <c r="CE90">
        <f>SAM_final!CE90/SAM_final!CE$114</f>
        <v>0.16224054098296331</v>
      </c>
      <c r="CF90">
        <f>SAM_final!CF90/SAM_final!CF$114</f>
        <v>0.2286682028238983</v>
      </c>
      <c r="CG90">
        <f>SAM_final!CG90/SAM_final!CG$114</f>
        <v>6.5885161325735762E-3</v>
      </c>
      <c r="CH90">
        <f>SAM_final!CH90/SAM_final!CH$114</f>
        <v>0</v>
      </c>
      <c r="CI90">
        <f>SAM_final!CI90/SAM_final!CI$114</f>
        <v>0</v>
      </c>
      <c r="CJ90">
        <f>SAM_final!CJ90/SAM_final!CJ$114</f>
        <v>0</v>
      </c>
      <c r="CK90">
        <f>SAM_final!CK90/SAM_final!CK$114</f>
        <v>0</v>
      </c>
      <c r="CL90">
        <f>SAM_final!CL90/SAM_final!CL$114</f>
        <v>0</v>
      </c>
      <c r="CM90">
        <f>SAM_final!CO90/SAM_final!CO$114</f>
        <v>0</v>
      </c>
      <c r="CN90">
        <f>SAM_final!CP90/SAM_final!CP$114</f>
        <v>0</v>
      </c>
      <c r="CO90">
        <f>SAM_final!CQ90/SAM_final!CQ$114</f>
        <v>0</v>
      </c>
      <c r="CP90">
        <f>SAM_final!CR90/SAM_final!CR$114</f>
        <v>0</v>
      </c>
      <c r="CQ90">
        <f>SAM_final!CS90/SAM_final!CS$114</f>
        <v>0</v>
      </c>
      <c r="CR90">
        <f>SAM_final!CT90/SAM_final!CT$114</f>
        <v>0</v>
      </c>
      <c r="CS90">
        <f>SAM_final!CU90/SAM_final!CU$114</f>
        <v>0</v>
      </c>
      <c r="CT90">
        <f>SAM_final!CV90/SAM_final!CV$114</f>
        <v>0</v>
      </c>
      <c r="CU90">
        <f>SAM_final!CW90/SAM_final!CW$114</f>
        <v>0</v>
      </c>
    </row>
    <row r="91" spans="1:99">
      <c r="A91" t="s">
        <v>110</v>
      </c>
      <c r="B91">
        <f>SAM_final!B93/SAM_final!B$114</f>
        <v>3.4058410028619294E-7</v>
      </c>
      <c r="C91">
        <f>SAM_final!C93/SAM_final!C$114</f>
        <v>0</v>
      </c>
      <c r="D91">
        <f>SAM_final!D93/SAM_final!D$114</f>
        <v>0</v>
      </c>
      <c r="E91">
        <f>SAM_final!E93/SAM_final!E$114</f>
        <v>0</v>
      </c>
      <c r="F91">
        <f>SAM_final!F93/SAM_final!F$114</f>
        <v>5.0904757751207925E-6</v>
      </c>
      <c r="G91">
        <f>SAM_final!G93/SAM_final!G$114</f>
        <v>3.311020178056224E-8</v>
      </c>
      <c r="H91">
        <f>SAM_final!H93/SAM_final!H$114</f>
        <v>9.6306881612110761E-7</v>
      </c>
      <c r="I91">
        <f>SAM_final!I93/SAM_final!I$114</f>
        <v>1.6569154413599336E-8</v>
      </c>
      <c r="J91">
        <f>SAM_final!J93/SAM_final!J$114</f>
        <v>4.5347148011472649E-6</v>
      </c>
      <c r="K91">
        <f>SAM_final!K93/SAM_final!K$114</f>
        <v>1.1031406797673076E-7</v>
      </c>
      <c r="L91">
        <f>SAM_final!L93/SAM_final!L$114</f>
        <v>9.9772791454389988E-6</v>
      </c>
      <c r="M91">
        <f>SAM_final!M93/SAM_final!M$114</f>
        <v>4.889843214301257E-6</v>
      </c>
      <c r="N91">
        <f>SAM_final!N93/SAM_final!N$114</f>
        <v>3.1929535635997569E-6</v>
      </c>
      <c r="O91">
        <f>SAM_final!O93/SAM_final!O$114</f>
        <v>5.0539409456130289E-6</v>
      </c>
      <c r="P91">
        <f>SAM_final!P93/SAM_final!P$114</f>
        <v>4.2140296734079838E-6</v>
      </c>
      <c r="Q91">
        <f>SAM_final!Q93/SAM_final!Q$114</f>
        <v>1.2593418187473372E-6</v>
      </c>
      <c r="R91">
        <f>SAM_final!R93/SAM_final!R$114</f>
        <v>4.1619228450286455E-6</v>
      </c>
      <c r="S91">
        <f>SAM_final!S93/SAM_final!S$114</f>
        <v>3.7255569038208944E-6</v>
      </c>
      <c r="T91">
        <f>SAM_final!T93/SAM_final!T$114</f>
        <v>0</v>
      </c>
      <c r="U91">
        <f>SAM_final!U93/SAM_final!U$114</f>
        <v>3.009055999337783E-6</v>
      </c>
      <c r="V91">
        <f>SAM_final!V93/SAM_final!V$114</f>
        <v>1.1821309777849337E-5</v>
      </c>
      <c r="W91">
        <f>SAM_final!W93/SAM_final!W$114</f>
        <v>5.8284657944667359E-6</v>
      </c>
      <c r="X91">
        <f>SAM_final!X93/SAM_final!X$114</f>
        <v>1.9261609778139926E-5</v>
      </c>
      <c r="Y91">
        <f>SAM_final!Y93/SAM_final!Y$114</f>
        <v>3.9306978785430748E-6</v>
      </c>
      <c r="Z91">
        <f>SAM_final!Z93/SAM_final!Z$114</f>
        <v>5.4631203877522379E-6</v>
      </c>
      <c r="AA91">
        <f>SAM_final!AA93/SAM_final!AA$114</f>
        <v>4.8660080402981505E-6</v>
      </c>
      <c r="AB91">
        <f>SAM_final!AB93/SAM_final!AB$114</f>
        <v>1.3903577855025752E-4</v>
      </c>
      <c r="AC91">
        <f>SAM_final!AC93/SAM_final!AC$114</f>
        <v>6.8101992843665315E-6</v>
      </c>
      <c r="AD91">
        <f>SAM_final!AD93/SAM_final!AD$114</f>
        <v>5.8908217905019772E-6</v>
      </c>
      <c r="AE91">
        <f>SAM_final!AE93/SAM_final!AE$114</f>
        <v>8.7142226211393743E-6</v>
      </c>
      <c r="AF91">
        <f>SAM_final!AF93/SAM_final!AF$114</f>
        <v>6.1218296060541258E-6</v>
      </c>
      <c r="AG91">
        <f>SAM_final!AG93/SAM_final!AG$114</f>
        <v>4.154856678218579E-6</v>
      </c>
      <c r="AH91">
        <f>SAM_final!AH93/SAM_final!AH$114</f>
        <v>3.4780004902162766E-6</v>
      </c>
      <c r="AI91">
        <f>SAM_final!AI93/SAM_final!AI$114</f>
        <v>6.8657714798410173E-6</v>
      </c>
      <c r="AJ91">
        <f>SAM_final!AJ93/SAM_final!AJ$114</f>
        <v>5.2434087860060977E-6</v>
      </c>
      <c r="AK91">
        <f>SAM_final!AK93/SAM_final!AK$114</f>
        <v>6.9314586112679311E-7</v>
      </c>
      <c r="AL91">
        <f>SAM_final!AL93/SAM_final!AL$114</f>
        <v>6.0086970827351991E-7</v>
      </c>
      <c r="AM91">
        <f>SAM_final!AM93/SAM_final!AM$114</f>
        <v>1.6920937896591753E-7</v>
      </c>
      <c r="AN91">
        <f>SAM_final!AN93/SAM_final!AN$114</f>
        <v>3.2911506124208326E-6</v>
      </c>
      <c r="AO91">
        <f>SAM_final!AO93/SAM_final!AO$114</f>
        <v>1.9873330182796786E-6</v>
      </c>
      <c r="AP91">
        <f>SAM_final!AP93/SAM_final!AP$114</f>
        <v>2.0330315966353849E-6</v>
      </c>
      <c r="AQ91">
        <f>SAM_final!AQ93/SAM_final!AQ$114</f>
        <v>3.9903864745951751E-6</v>
      </c>
      <c r="AR91">
        <f>SAM_final!AR93/SAM_final!AR$114</f>
        <v>2.7344130563461379E-6</v>
      </c>
      <c r="AS91">
        <f>SAM_final!AS93/SAM_final!AS$114</f>
        <v>5.8751770086007349E-6</v>
      </c>
      <c r="AT91">
        <f>SAM_final!AT93/SAM_final!AT$114</f>
        <v>9.3062971240497733E-5</v>
      </c>
      <c r="AU91">
        <f>SAM_final!AU93/SAM_final!AU$114</f>
        <v>3.3186898057506235E-6</v>
      </c>
      <c r="AV91">
        <f>SAM_final!AV93/SAM_final!AV$114</f>
        <v>4.271512704753919E-5</v>
      </c>
      <c r="AW91">
        <f>SAM_final!AW93/SAM_final!AW$114</f>
        <v>5.186263203297845E-6</v>
      </c>
      <c r="AX91">
        <f>SAM_final!AX93/SAM_final!AX$114</f>
        <v>2.5816890953618149E-7</v>
      </c>
      <c r="AY91">
        <f>SAM_final!AY93/SAM_final!AY$114</f>
        <v>1.3174984542396685E-5</v>
      </c>
      <c r="AZ91">
        <f>SAM_final!AZ93/SAM_final!AZ$114</f>
        <v>1.3392354082869605E-5</v>
      </c>
      <c r="BA91">
        <f>SAM_final!BA93/SAM_final!BA$114</f>
        <v>2.1493458212954912E-6</v>
      </c>
      <c r="BB91">
        <f>SAM_final!BB93/SAM_final!BB$114</f>
        <v>7.4444271454722305E-7</v>
      </c>
      <c r="BC91">
        <f>SAM_final!BC93/SAM_final!BC$114</f>
        <v>1.4724861436163138E-6</v>
      </c>
      <c r="BD91">
        <f>SAM_final!BD93/SAM_final!BD$114</f>
        <v>2.406926618359194E-6</v>
      </c>
      <c r="BE91">
        <f>SAM_final!BE93/SAM_final!BE$114</f>
        <v>1.0297169001882092E-6</v>
      </c>
      <c r="BF91">
        <f>SAM_final!BF93/SAM_final!BF$114</f>
        <v>1.7603632518929425E-5</v>
      </c>
      <c r="BG91">
        <f>SAM_final!BG93/SAM_final!BG$114</f>
        <v>2.4664255472521569E-6</v>
      </c>
      <c r="BH91">
        <f>SAM_final!BH93/SAM_final!BH$114</f>
        <v>1.2970377420144855E-6</v>
      </c>
      <c r="BI91">
        <f>SAM_final!BI93/SAM_final!BI$114</f>
        <v>4.9640878598877394E-6</v>
      </c>
      <c r="BJ91">
        <f>SAM_final!BJ93/SAM_final!BJ$114</f>
        <v>6.0783576913506371E-5</v>
      </c>
      <c r="BK91">
        <f>SAM_final!BK93/SAM_final!BK$114</f>
        <v>4.4260168222046202E-6</v>
      </c>
      <c r="BL91">
        <f>SAM_final!BL93/SAM_final!BL$114</f>
        <v>1.9711859010931299E-6</v>
      </c>
      <c r="BM91">
        <f>SAM_final!BM93/SAM_final!BM$114</f>
        <v>1.4588804202489742E-6</v>
      </c>
      <c r="BN91">
        <f>SAM_final!BN93/SAM_final!BN$114</f>
        <v>6.4797999651877935E-7</v>
      </c>
      <c r="BO91">
        <f>SAM_final!BO93/SAM_final!BO$114</f>
        <v>6.8638900945204614E-6</v>
      </c>
      <c r="BP91">
        <f>SAM_final!BP93/SAM_final!BP$114</f>
        <v>1.0388797955361732E-5</v>
      </c>
      <c r="BQ91">
        <f>SAM_final!BQ93/SAM_final!BQ$114</f>
        <v>2.4745860718345807E-6</v>
      </c>
      <c r="BR91">
        <f>SAM_final!BR93/SAM_final!BR$114</f>
        <v>4.0372183910578663E-6</v>
      </c>
      <c r="BS91">
        <f>SAM_final!BS93/SAM_final!BS$114</f>
        <v>1.6416075737437201E-6</v>
      </c>
      <c r="BT91">
        <f>SAM_final!BT93/SAM_final!BT$114</f>
        <v>1.2433933698027391E-6</v>
      </c>
      <c r="BU91">
        <f>SAM_final!BU93/SAM_final!BU$114</f>
        <v>6.3992501251702978E-6</v>
      </c>
      <c r="BV91">
        <f>SAM_final!BV93/SAM_final!BV$114</f>
        <v>0</v>
      </c>
      <c r="BW91">
        <f>SAM_final!BW93/SAM_final!BW$114</f>
        <v>0</v>
      </c>
      <c r="BX91">
        <f>SAM_final!BX93/SAM_final!BX$114</f>
        <v>1.6823232988810926E-6</v>
      </c>
      <c r="BY91">
        <f>SAM_final!BY93/SAM_final!BY$114</f>
        <v>0</v>
      </c>
      <c r="BZ91">
        <f>SAM_final!BZ93/SAM_final!BZ$114</f>
        <v>4.4619956518525897E-6</v>
      </c>
      <c r="CA91">
        <f>SAM_final!CA93/SAM_final!CA$114</f>
        <v>1.04652066004901E-6</v>
      </c>
      <c r="CB91">
        <f>SAM_final!CB93/SAM_final!CB$114</f>
        <v>5.7281744177956861E-6</v>
      </c>
      <c r="CC91">
        <f>SAM_final!CC93/SAM_final!CC$114</f>
        <v>3.9628281756535781E-6</v>
      </c>
      <c r="CD91">
        <f>SAM_final!CD93/SAM_final!CD$114</f>
        <v>2.9972824883970883E-6</v>
      </c>
      <c r="CE91">
        <f>SAM_final!CE93/SAM_final!CE$114</f>
        <v>3.3579306099301293E-5</v>
      </c>
      <c r="CF91">
        <f>SAM_final!CF93/SAM_final!CF$114</f>
        <v>1.6878063158711402E-5</v>
      </c>
      <c r="CG91">
        <f>SAM_final!CG93/SAM_final!CG$114</f>
        <v>2.5688219281039964E-7</v>
      </c>
      <c r="CH91">
        <f>SAM_final!CH93/SAM_final!CH$114</f>
        <v>0</v>
      </c>
      <c r="CI91">
        <f>SAM_final!CI93/SAM_final!CI$114</f>
        <v>1.4830902379308579E-8</v>
      </c>
      <c r="CJ91">
        <f>SAM_final!CJ93/SAM_final!CJ$114</f>
        <v>0</v>
      </c>
      <c r="CK91">
        <f>SAM_final!CK93/SAM_final!CK$114</f>
        <v>1.240678475002739E-3</v>
      </c>
      <c r="CL91">
        <f>SAM_final!CL93/SAM_final!CL$114</f>
        <v>4.0676865529174844E-4</v>
      </c>
      <c r="CM91">
        <f>SAM_final!CO93/SAM_final!CO$114</f>
        <v>2.780464451456404E-5</v>
      </c>
      <c r="CN91">
        <f>SAM_final!CP93/SAM_final!CP$114</f>
        <v>4.1584130352412763E-5</v>
      </c>
      <c r="CO91">
        <f>SAM_final!CQ93/SAM_final!CQ$114</f>
        <v>8.0511652638707741E-5</v>
      </c>
      <c r="CP91">
        <f>SAM_final!CR93/SAM_final!CR$114</f>
        <v>5.0754532050329577E-5</v>
      </c>
      <c r="CQ91">
        <f>SAM_final!CS93/SAM_final!CS$114</f>
        <v>6.7077783749554034E-5</v>
      </c>
      <c r="CR91">
        <f>SAM_final!CT93/SAM_final!CT$114</f>
        <v>8.0457831585555806E-5</v>
      </c>
      <c r="CS91">
        <f>SAM_final!CU93/SAM_final!CU$114</f>
        <v>7.4005906428652724E-5</v>
      </c>
      <c r="CT91">
        <f>SAM_final!CV93/SAM_final!CV$114</f>
        <v>6.4780461735879959E-5</v>
      </c>
      <c r="CU91">
        <f>SAM_final!CW93/SAM_final!CW$114</f>
        <v>8.5203142640697475E-5</v>
      </c>
    </row>
    <row r="92" spans="1:99">
      <c r="A92" t="s">
        <v>111</v>
      </c>
      <c r="B92">
        <f>SAM_final!B94/SAM_final!B$114</f>
        <v>4.4851075038461861E-7</v>
      </c>
      <c r="C92">
        <f>SAM_final!C94/SAM_final!C$114</f>
        <v>0</v>
      </c>
      <c r="D92">
        <f>SAM_final!D94/SAM_final!D$114</f>
        <v>0</v>
      </c>
      <c r="E92">
        <f>SAM_final!E94/SAM_final!E$114</f>
        <v>0</v>
      </c>
      <c r="F92">
        <f>SAM_final!F94/SAM_final!F$114</f>
        <v>6.7035810180088219E-6</v>
      </c>
      <c r="G92">
        <f>SAM_final!G94/SAM_final!G$114</f>
        <v>4.3602391989254396E-8</v>
      </c>
      <c r="H92">
        <f>SAM_final!H94/SAM_final!H$114</f>
        <v>1.2682527370700504E-6</v>
      </c>
      <c r="I92">
        <f>SAM_final!I94/SAM_final!I$114</f>
        <v>2.181970289581164E-8</v>
      </c>
      <c r="J92">
        <f>SAM_final!J94/SAM_final!J$114</f>
        <v>5.9717066549311473E-6</v>
      </c>
      <c r="K92">
        <f>SAM_final!K94/SAM_final!K$114</f>
        <v>1.4527115436289529E-7</v>
      </c>
      <c r="L92">
        <f>SAM_final!L94/SAM_final!L$114</f>
        <v>1.3138948508040696E-5</v>
      </c>
      <c r="M92">
        <f>SAM_final!M94/SAM_final!M$114</f>
        <v>6.4393706208436925E-6</v>
      </c>
      <c r="N92">
        <f>SAM_final!N94/SAM_final!N$114</f>
        <v>4.2047588174256696E-6</v>
      </c>
      <c r="O92">
        <f>SAM_final!O94/SAM_final!O$114</f>
        <v>6.6554687785240187E-6</v>
      </c>
      <c r="P92">
        <f>SAM_final!P94/SAM_final!P$114</f>
        <v>5.549400601422858E-6</v>
      </c>
      <c r="Q92">
        <f>SAM_final!Q94/SAM_final!Q$114</f>
        <v>1.6584107820725439E-6</v>
      </c>
      <c r="R92">
        <f>SAM_final!R94/SAM_final!R$114</f>
        <v>5.4807818001430759E-6</v>
      </c>
      <c r="S92">
        <f>SAM_final!S94/SAM_final!S$114</f>
        <v>4.9061371952748383E-6</v>
      </c>
      <c r="T92">
        <f>SAM_final!T94/SAM_final!T$114</f>
        <v>0</v>
      </c>
      <c r="U92">
        <f>SAM_final!U94/SAM_final!U$114</f>
        <v>3.9625865185082481E-6</v>
      </c>
      <c r="V92">
        <f>SAM_final!V94/SAM_final!V$114</f>
        <v>1.5567328347204039E-5</v>
      </c>
      <c r="W92">
        <f>SAM_final!W94/SAM_final!W$114</f>
        <v>7.6754304292851761E-6</v>
      </c>
      <c r="X92">
        <f>SAM_final!X94/SAM_final!X$114</f>
        <v>2.536536217618458E-5</v>
      </c>
      <c r="Y92">
        <f>SAM_final!Y94/SAM_final!Y$114</f>
        <v>5.1762846637854357E-6</v>
      </c>
      <c r="Z92">
        <f>SAM_final!Z94/SAM_final!Z$114</f>
        <v>7.1943118380843635E-6</v>
      </c>
      <c r="AA92">
        <f>SAM_final!AA94/SAM_final!AA$114</f>
        <v>6.4079823917140959E-6</v>
      </c>
      <c r="AB92">
        <f>SAM_final!AB94/SAM_final!AB$114</f>
        <v>1.8309439963722752E-4</v>
      </c>
      <c r="AC92">
        <f>SAM_final!AC94/SAM_final!AC$114</f>
        <v>8.9682624313154206E-6</v>
      </c>
      <c r="AD92">
        <f>SAM_final!AD94/SAM_final!AD$114</f>
        <v>7.7575462254989229E-6</v>
      </c>
      <c r="AE92">
        <f>SAM_final!AE94/SAM_final!AE$114</f>
        <v>1.1475645878775895E-5</v>
      </c>
      <c r="AF92">
        <f>SAM_final!AF94/SAM_final!AF$114</f>
        <v>8.0617573986304817E-6</v>
      </c>
      <c r="AG92">
        <f>SAM_final!AG94/SAM_final!AG$114</f>
        <v>5.4714764574225937E-6</v>
      </c>
      <c r="AH92">
        <f>SAM_final!AH94/SAM_final!AH$114</f>
        <v>4.5801333896508215E-6</v>
      </c>
      <c r="AI92">
        <f>SAM_final!AI94/SAM_final!AI$114</f>
        <v>9.0414447292319467E-6</v>
      </c>
      <c r="AJ92">
        <f>SAM_final!AJ94/SAM_final!AJ$114</f>
        <v>6.9049765012774975E-6</v>
      </c>
      <c r="AK92">
        <f>SAM_final!AK94/SAM_final!AK$114</f>
        <v>9.1279472541065639E-7</v>
      </c>
      <c r="AL92">
        <f>SAM_final!AL94/SAM_final!AL$114</f>
        <v>7.9127746572633958E-7</v>
      </c>
      <c r="AM92">
        <f>SAM_final!AM94/SAM_final!AM$114</f>
        <v>2.2282961966911186E-7</v>
      </c>
      <c r="AN92">
        <f>SAM_final!AN94/SAM_final!AN$114</f>
        <v>4.334073227626547E-6</v>
      </c>
      <c r="AO92">
        <f>SAM_final!AO94/SAM_final!AO$114</f>
        <v>2.6170928782164369E-6</v>
      </c>
      <c r="AP92">
        <f>SAM_final!AP94/SAM_final!AP$114</f>
        <v>2.6772727387930327E-6</v>
      </c>
      <c r="AQ92">
        <f>SAM_final!AQ94/SAM_final!AQ$114</f>
        <v>5.2548877958231502E-6</v>
      </c>
      <c r="AR92">
        <f>SAM_final!AR94/SAM_final!AR$114</f>
        <v>3.6009128163433029E-6</v>
      </c>
      <c r="AS92">
        <f>SAM_final!AS94/SAM_final!AS$114</f>
        <v>7.7369438166835159E-6</v>
      </c>
      <c r="AT92">
        <f>SAM_final!AT94/SAM_final!AT$114</f>
        <v>1.225534105350892E-4</v>
      </c>
      <c r="AU92">
        <f>SAM_final!AU94/SAM_final!AU$114</f>
        <v>4.3703392313975922E-6</v>
      </c>
      <c r="AV92">
        <f>SAM_final!AV94/SAM_final!AV$114</f>
        <v>5.6250992541247567E-5</v>
      </c>
      <c r="AW92">
        <f>SAM_final!AW94/SAM_final!AW$114</f>
        <v>6.8297222302762695E-6</v>
      </c>
      <c r="AX92">
        <f>SAM_final!AX94/SAM_final!AX$114</f>
        <v>3.3997926281570694E-7</v>
      </c>
      <c r="AY92">
        <f>SAM_final!AY94/SAM_final!AY$114</f>
        <v>1.7349964952711102E-5</v>
      </c>
      <c r="AZ92">
        <f>SAM_final!AZ94/SAM_final!AZ$114</f>
        <v>1.763621605963694E-5</v>
      </c>
      <c r="BA92">
        <f>SAM_final!BA94/SAM_final!BA$114</f>
        <v>2.8304454210728918E-6</v>
      </c>
      <c r="BB92">
        <f>SAM_final!BB94/SAM_final!BB$114</f>
        <v>9.8034688125302915E-7</v>
      </c>
      <c r="BC92">
        <f>SAM_final!BC94/SAM_final!BC$114</f>
        <v>1.9390977577912516E-6</v>
      </c>
      <c r="BD92">
        <f>SAM_final!BD94/SAM_final!BD$114</f>
        <v>3.1696502062599569E-6</v>
      </c>
      <c r="BE92">
        <f>SAM_final!BE94/SAM_final!BE$114</f>
        <v>1.3560207279172756E-6</v>
      </c>
      <c r="BF92">
        <f>SAM_final!BF94/SAM_final!BF$114</f>
        <v>2.3181993592553357E-5</v>
      </c>
      <c r="BG92">
        <f>SAM_final!BG94/SAM_final!BG$114</f>
        <v>3.2480035680946444E-6</v>
      </c>
      <c r="BH92">
        <f>SAM_final!BH94/SAM_final!BH$114</f>
        <v>1.7080520507541508E-6</v>
      </c>
      <c r="BI92">
        <f>SAM_final!BI94/SAM_final!BI$114</f>
        <v>6.5371424242721273E-6</v>
      </c>
      <c r="BJ92">
        <f>SAM_final!BJ94/SAM_final!BJ$114</f>
        <v>8.0045098023159546E-5</v>
      </c>
      <c r="BK92">
        <f>SAM_final!BK94/SAM_final!BK$114</f>
        <v>5.8285637070956725E-6</v>
      </c>
      <c r="BL92">
        <f>SAM_final!BL94/SAM_final!BL$114</f>
        <v>2.595828950629085E-6</v>
      </c>
      <c r="BM92">
        <f>SAM_final!BM94/SAM_final!BM$114</f>
        <v>1.9211805585095355E-6</v>
      </c>
      <c r="BN92">
        <f>SAM_final!BN94/SAM_final!BN$114</f>
        <v>8.5331638860606509E-7</v>
      </c>
      <c r="BO92">
        <f>SAM_final!BO94/SAM_final!BO$114</f>
        <v>9.0389671574921824E-6</v>
      </c>
      <c r="BP92">
        <f>SAM_final!BP94/SAM_final!BP$114</f>
        <v>1.3680872250460654E-5</v>
      </c>
      <c r="BQ92">
        <f>SAM_final!BQ94/SAM_final!BQ$114</f>
        <v>3.2587500562628247E-6</v>
      </c>
      <c r="BR92">
        <f>SAM_final!BR94/SAM_final!BR$114</f>
        <v>5.3165601345405795E-6</v>
      </c>
      <c r="BS92">
        <f>SAM_final!BS94/SAM_final!BS$114</f>
        <v>2.1618115587843766E-6</v>
      </c>
      <c r="BT92">
        <f>SAM_final!BT94/SAM_final!BT$114</f>
        <v>1.637408478096518E-6</v>
      </c>
      <c r="BU92">
        <f>SAM_final!BU94/SAM_final!BU$114</f>
        <v>8.4270888544920836E-6</v>
      </c>
      <c r="BV92">
        <f>SAM_final!BV94/SAM_final!BV$114</f>
        <v>0</v>
      </c>
      <c r="BW92">
        <f>SAM_final!BW94/SAM_final!BW$114</f>
        <v>0</v>
      </c>
      <c r="BX92">
        <f>SAM_final!BX94/SAM_final!BX$114</f>
        <v>2.2154295650814172E-6</v>
      </c>
      <c r="BY92">
        <f>SAM_final!BY94/SAM_final!BY$114</f>
        <v>0</v>
      </c>
      <c r="BZ92">
        <f>SAM_final!BZ94/SAM_final!BZ$114</f>
        <v>5.8759437576318444E-6</v>
      </c>
      <c r="CA92">
        <f>SAM_final!CA94/SAM_final!CA$114</f>
        <v>1.3781493796603294E-6</v>
      </c>
      <c r="CB92">
        <f>SAM_final!CB94/SAM_final!CB$114</f>
        <v>7.5433580261106425E-6</v>
      </c>
      <c r="CC92">
        <f>SAM_final!CC94/SAM_final!CC$114</f>
        <v>5.2185966321216313E-6</v>
      </c>
      <c r="CD92">
        <f>SAM_final!CD94/SAM_final!CD$114</f>
        <v>3.947082135824983E-6</v>
      </c>
      <c r="CE92">
        <f>SAM_final!CE94/SAM_final!CE$114</f>
        <v>4.4220149335617643E-5</v>
      </c>
      <c r="CF92">
        <f>SAM_final!CF94/SAM_final!CF$114</f>
        <v>2.2226500784950218E-5</v>
      </c>
      <c r="CG92">
        <f>SAM_final!CG94/SAM_final!CG$114</f>
        <v>3.3828480237634128E-7</v>
      </c>
      <c r="CH92">
        <f>SAM_final!CH94/SAM_final!CH$114</f>
        <v>0</v>
      </c>
      <c r="CI92">
        <f>SAM_final!CI94/SAM_final!CI$114</f>
        <v>1.9530621510032905E-8</v>
      </c>
      <c r="CJ92">
        <f>SAM_final!CJ94/SAM_final!CJ$114</f>
        <v>0</v>
      </c>
      <c r="CK92">
        <f>SAM_final!CK94/SAM_final!CK$114</f>
        <v>5.1292381747405063E-3</v>
      </c>
      <c r="CL92">
        <f>SAM_final!CL94/SAM_final!CL$114</f>
        <v>4.0258644739611495E-3</v>
      </c>
      <c r="CM92">
        <f>SAM_final!CO94/SAM_final!CO$114</f>
        <v>6.0497999928762905E-5</v>
      </c>
      <c r="CN92">
        <f>SAM_final!CP94/SAM_final!CP$114</f>
        <v>1.1140194030456762E-4</v>
      </c>
      <c r="CO92">
        <f>SAM_final!CQ94/SAM_final!CQ$114</f>
        <v>2.2566647758321743E-4</v>
      </c>
      <c r="CP92">
        <f>SAM_final!CR94/SAM_final!CR$114</f>
        <v>1.3406487721900006E-4</v>
      </c>
      <c r="CQ92">
        <f>SAM_final!CS94/SAM_final!CS$114</f>
        <v>1.8712059178544892E-4</v>
      </c>
      <c r="CR92">
        <f>SAM_final!CT94/SAM_final!CT$114</f>
        <v>2.2739100890877047E-4</v>
      </c>
      <c r="CS92">
        <f>SAM_final!CU94/SAM_final!CU$114</f>
        <v>2.0468789988900056E-4</v>
      </c>
      <c r="CT92">
        <f>SAM_final!CV94/SAM_final!CV$114</f>
        <v>1.7335400514480561E-4</v>
      </c>
      <c r="CU92">
        <f>SAM_final!CW94/SAM_final!CW$114</f>
        <v>2.4021460037577358E-4</v>
      </c>
    </row>
    <row r="93" spans="1:99">
      <c r="A93" t="s">
        <v>112</v>
      </c>
      <c r="B93">
        <f>SAM_final!B95/SAM_final!B$114</f>
        <v>3.9932618987546637E-7</v>
      </c>
      <c r="C93">
        <f>SAM_final!C95/SAM_final!C$114</f>
        <v>0</v>
      </c>
      <c r="D93">
        <f>SAM_final!D95/SAM_final!D$114</f>
        <v>0</v>
      </c>
      <c r="E93">
        <f>SAM_final!E95/SAM_final!E$114</f>
        <v>0</v>
      </c>
      <c r="F93">
        <f>SAM_final!F95/SAM_final!F$114</f>
        <v>5.9684532960411612E-6</v>
      </c>
      <c r="G93">
        <f>SAM_final!G95/SAM_final!G$114</f>
        <v>3.8820868948167389E-8</v>
      </c>
      <c r="H93">
        <f>SAM_final!H95/SAM_final!H$114</f>
        <v>1.1291736772396496E-6</v>
      </c>
      <c r="I93">
        <f>SAM_final!I95/SAM_final!I$114</f>
        <v>1.9426911872518548E-8</v>
      </c>
      <c r="J93">
        <f>SAM_final!J95/SAM_final!J$114</f>
        <v>5.3168376979206523E-6</v>
      </c>
      <c r="K93">
        <f>SAM_final!K95/SAM_final!K$114</f>
        <v>1.2934043725997394E-7</v>
      </c>
      <c r="L93">
        <f>SAM_final!L95/SAM_final!L$114</f>
        <v>1.1698105880821204E-5</v>
      </c>
      <c r="M93">
        <f>SAM_final!M95/SAM_final!M$114</f>
        <v>5.7332167244874799E-6</v>
      </c>
      <c r="N93">
        <f>SAM_final!N95/SAM_final!N$114</f>
        <v>3.7436567941080242E-6</v>
      </c>
      <c r="O93">
        <f>SAM_final!O95/SAM_final!O$114</f>
        <v>5.9256171382380812E-6</v>
      </c>
      <c r="P93">
        <f>SAM_final!P95/SAM_final!P$114</f>
        <v>4.9408425469366771E-6</v>
      </c>
      <c r="Q93">
        <f>SAM_final!Q95/SAM_final!Q$114</f>
        <v>1.4765462328060439E-6</v>
      </c>
      <c r="R93">
        <f>SAM_final!R95/SAM_final!R$114</f>
        <v>4.8797486167569182E-6</v>
      </c>
      <c r="S93">
        <f>SAM_final!S95/SAM_final!S$114</f>
        <v>4.3681206560051137E-6</v>
      </c>
      <c r="T93">
        <f>SAM_final!T95/SAM_final!T$114</f>
        <v>0</v>
      </c>
      <c r="U93">
        <f>SAM_final!U95/SAM_final!U$114</f>
        <v>3.5280415801200631E-6</v>
      </c>
      <c r="V93">
        <f>SAM_final!V95/SAM_final!V$114</f>
        <v>1.3860184867583338E-5</v>
      </c>
      <c r="W93">
        <f>SAM_final!W95/SAM_final!W$114</f>
        <v>6.8337278122147194E-6</v>
      </c>
      <c r="X93">
        <f>SAM_final!X95/SAM_final!X$114</f>
        <v>2.2583747265680765E-5</v>
      </c>
      <c r="Y93">
        <f>SAM_final!Y95/SAM_final!Y$114</f>
        <v>4.6086432281225783E-6</v>
      </c>
      <c r="Z93">
        <f>SAM_final!Z95/SAM_final!Z$114</f>
        <v>6.4053696207160207E-6</v>
      </c>
      <c r="AA93">
        <f>SAM_final!AA95/SAM_final!AA$114</f>
        <v>5.7052705895631568E-6</v>
      </c>
      <c r="AB93">
        <f>SAM_final!AB95/SAM_final!AB$114</f>
        <v>1.6301591195299307E-4</v>
      </c>
      <c r="AC93">
        <f>SAM_final!AC95/SAM_final!AC$114</f>
        <v>7.9847853444524473E-6</v>
      </c>
      <c r="AD93">
        <f>SAM_final!AD95/SAM_final!AD$114</f>
        <v>6.9068386306343542E-6</v>
      </c>
      <c r="AE93">
        <f>SAM_final!AE95/SAM_final!AE$114</f>
        <v>1.021720425029262E-5</v>
      </c>
      <c r="AF93">
        <f>SAM_final!AF95/SAM_final!AF$114</f>
        <v>7.1776894153256682E-6</v>
      </c>
      <c r="AG93">
        <f>SAM_final!AG95/SAM_final!AG$114</f>
        <v>4.8714637160028392E-6</v>
      </c>
      <c r="AH93">
        <f>SAM_final!AH95/SAM_final!AH$114</f>
        <v>4.07786706125158E-6</v>
      </c>
      <c r="AI93">
        <f>SAM_final!AI95/SAM_final!AI$114</f>
        <v>8.0499423293592228E-6</v>
      </c>
      <c r="AJ93">
        <f>SAM_final!AJ95/SAM_final!AJ$114</f>
        <v>6.1477633592287908E-6</v>
      </c>
      <c r="AK93">
        <f>SAM_final!AK95/SAM_final!AK$114</f>
        <v>8.1269588192497486E-7</v>
      </c>
      <c r="AL93">
        <f>SAM_final!AL95/SAM_final!AL$114</f>
        <v>7.0450444109053893E-7</v>
      </c>
      <c r="AM93">
        <f>SAM_final!AM95/SAM_final!AM$114</f>
        <v>1.9839369053597874E-7</v>
      </c>
      <c r="AN93">
        <f>SAM_final!AN95/SAM_final!AN$114</f>
        <v>3.8587903347806231E-6</v>
      </c>
      <c r="AO93">
        <f>SAM_final!AO95/SAM_final!AO$114</f>
        <v>2.3300973872135458E-6</v>
      </c>
      <c r="AP93">
        <f>SAM_final!AP95/SAM_final!AP$114</f>
        <v>2.3836778073276232E-6</v>
      </c>
      <c r="AQ93">
        <f>SAM_final!AQ95/SAM_final!AQ$114</f>
        <v>4.6786265879461091E-6</v>
      </c>
      <c r="AR93">
        <f>SAM_final!AR95/SAM_final!AR$114</f>
        <v>3.2060297190000608E-6</v>
      </c>
      <c r="AS93">
        <f>SAM_final!AS95/SAM_final!AS$114</f>
        <v>6.8884955220077282E-6</v>
      </c>
      <c r="AT93">
        <f>SAM_final!AT95/SAM_final!AT$114</f>
        <v>1.0911396536928853E-4</v>
      </c>
      <c r="AU93">
        <f>SAM_final!AU95/SAM_final!AU$114</f>
        <v>3.8910793380998992E-6</v>
      </c>
      <c r="AV93">
        <f>SAM_final!AV95/SAM_final!AV$114</f>
        <v>5.0082399382728236E-5</v>
      </c>
      <c r="AW93">
        <f>SAM_final!AW95/SAM_final!AW$114</f>
        <v>6.080761617832383E-6</v>
      </c>
      <c r="AX93">
        <f>SAM_final!AX95/SAM_final!AX$114</f>
        <v>3.0269647615011097E-7</v>
      </c>
      <c r="AY93">
        <f>SAM_final!AY95/SAM_final!AY$114</f>
        <v>1.5447334078609435E-5</v>
      </c>
      <c r="AZ93">
        <f>SAM_final!AZ95/SAM_final!AZ$114</f>
        <v>1.5702194332858175E-5</v>
      </c>
      <c r="BA93">
        <f>SAM_final!BA95/SAM_final!BA$114</f>
        <v>2.5200532755976023E-6</v>
      </c>
      <c r="BB93">
        <f>SAM_final!BB95/SAM_final!BB$114</f>
        <v>8.7284013707889153E-7</v>
      </c>
      <c r="BC93">
        <f>SAM_final!BC95/SAM_final!BC$114</f>
        <v>1.7264525292890233E-6</v>
      </c>
      <c r="BD93">
        <f>SAM_final!BD95/SAM_final!BD$114</f>
        <v>2.8220602048409183E-6</v>
      </c>
      <c r="BE93">
        <f>SAM_final!BE95/SAM_final!BE$114</f>
        <v>1.2073168596449687E-6</v>
      </c>
      <c r="BF93">
        <f>SAM_final!BF95/SAM_final!BF$114</f>
        <v>2.0639811124021831E-5</v>
      </c>
      <c r="BG93">
        <f>SAM_final!BG95/SAM_final!BG$114</f>
        <v>2.8918211847473183E-6</v>
      </c>
      <c r="BH93">
        <f>SAM_final!BH95/SAM_final!BH$114</f>
        <v>1.5207437434927151E-6</v>
      </c>
      <c r="BI93">
        <f>SAM_final!BI95/SAM_final!BI$114</f>
        <v>5.8202666819452648E-6</v>
      </c>
      <c r="BJ93">
        <f>SAM_final!BJ95/SAM_final!BJ$114</f>
        <v>7.12671970167623E-5</v>
      </c>
      <c r="BK93">
        <f>SAM_final!BK95/SAM_final!BK$114</f>
        <v>5.1893920839244145E-6</v>
      </c>
      <c r="BL93">
        <f>SAM_final!BL95/SAM_final!BL$114</f>
        <v>2.3111653032490819E-6</v>
      </c>
      <c r="BM93">
        <f>SAM_final!BM95/SAM_final!BM$114</f>
        <v>1.7105001649002676E-6</v>
      </c>
      <c r="BN93">
        <f>SAM_final!BN95/SAM_final!BN$114</f>
        <v>7.5974005512274253E-7</v>
      </c>
      <c r="BO93">
        <f>SAM_final!BO95/SAM_final!BO$114</f>
        <v>8.0477364529512897E-6</v>
      </c>
      <c r="BP93">
        <f>SAM_final!BP95/SAM_final!BP$114</f>
        <v>1.2180601212489468E-5</v>
      </c>
      <c r="BQ93">
        <f>SAM_final!BQ95/SAM_final!BQ$114</f>
        <v>2.9013891921385666E-6</v>
      </c>
      <c r="BR93">
        <f>SAM_final!BR95/SAM_final!BR$114</f>
        <v>4.7335358181476851E-6</v>
      </c>
      <c r="BS93">
        <f>SAM_final!BS95/SAM_final!BS$114</f>
        <v>1.9247431020500925E-6</v>
      </c>
      <c r="BT93">
        <f>SAM_final!BT95/SAM_final!BT$114</f>
        <v>1.457847082299262E-6</v>
      </c>
      <c r="BU93">
        <f>SAM_final!BU95/SAM_final!BU$114</f>
        <v>7.5029579137636257E-6</v>
      </c>
      <c r="BV93">
        <f>SAM_final!BV95/SAM_final!BV$114</f>
        <v>0</v>
      </c>
      <c r="BW93">
        <f>SAM_final!BW95/SAM_final!BW$114</f>
        <v>0</v>
      </c>
      <c r="BX93">
        <f>SAM_final!BX95/SAM_final!BX$114</f>
        <v>1.9724812535770215E-6</v>
      </c>
      <c r="BY93">
        <f>SAM_final!BY95/SAM_final!BY$114</f>
        <v>0</v>
      </c>
      <c r="BZ93">
        <f>SAM_final!BZ95/SAM_final!BZ$114</f>
        <v>5.2315763460418506E-6</v>
      </c>
      <c r="CA93">
        <f>SAM_final!CA95/SAM_final!CA$114</f>
        <v>1.227018840433729E-6</v>
      </c>
      <c r="CB93">
        <f>SAM_final!CB95/SAM_final!CB$114</f>
        <v>6.7161387254377446E-6</v>
      </c>
      <c r="CC93">
        <f>SAM_final!CC95/SAM_final!CC$114</f>
        <v>4.6463151837832188E-6</v>
      </c>
      <c r="CD93">
        <f>SAM_final!CD95/SAM_final!CD$114</f>
        <v>3.5142374381725862E-6</v>
      </c>
      <c r="CE93">
        <f>SAM_final!CE95/SAM_final!CE$114</f>
        <v>3.9370881823397937E-5</v>
      </c>
      <c r="CF93">
        <f>SAM_final!CF95/SAM_final!CF$114</f>
        <v>1.9789099514575684E-5</v>
      </c>
      <c r="CG93">
        <f>SAM_final!CG95/SAM_final!CG$114</f>
        <v>3.0118783353548887E-7</v>
      </c>
      <c r="CH93">
        <f>SAM_final!CH95/SAM_final!CH$114</f>
        <v>0</v>
      </c>
      <c r="CI93">
        <f>SAM_final!CI95/SAM_final!CI$114</f>
        <v>1.7388855600034594E-8</v>
      </c>
      <c r="CJ93">
        <f>SAM_final!CJ95/SAM_final!CJ$114</f>
        <v>0</v>
      </c>
      <c r="CK93">
        <f>SAM_final!CK95/SAM_final!CK$114</f>
        <v>8.4711819077232763E-3</v>
      </c>
      <c r="CL93">
        <f>SAM_final!CL95/SAM_final!CL$114</f>
        <v>7.2776379735319235E-3</v>
      </c>
      <c r="CM93">
        <f>SAM_final!CO95/SAM_final!CO$114</f>
        <v>7.9624031549329279E-5</v>
      </c>
      <c r="CN93">
        <f>SAM_final!CP95/SAM_final!CP$114</f>
        <v>1.6027949646762459E-4</v>
      </c>
      <c r="CO93">
        <f>SAM_final!CQ95/SAM_final!CQ$114</f>
        <v>3.2996890605331E-4</v>
      </c>
      <c r="CP93">
        <f>SAM_final!CR95/SAM_final!CR$114</f>
        <v>1.9187617281409504E-4</v>
      </c>
      <c r="CQ93">
        <f>SAM_final!CS95/SAM_final!CS$114</f>
        <v>2.7315515860479778E-4</v>
      </c>
      <c r="CR93">
        <f>SAM_final!CT95/SAM_final!CT$114</f>
        <v>3.3344090672169692E-4</v>
      </c>
      <c r="CS93">
        <f>SAM_final!CU95/SAM_final!CU$114</f>
        <v>2.9790370821474582E-4</v>
      </c>
      <c r="CT93">
        <f>SAM_final!CV95/SAM_final!CV$114</f>
        <v>2.493123570459454E-4</v>
      </c>
      <c r="CU93">
        <f>SAM_final!CW95/SAM_final!CW$114</f>
        <v>3.51949764591114E-4</v>
      </c>
    </row>
    <row r="94" spans="1:99">
      <c r="A94" t="s">
        <v>113</v>
      </c>
      <c r="B94">
        <f>SAM_final!B96/SAM_final!B$114</f>
        <v>3.083278350521301E-7</v>
      </c>
      <c r="C94">
        <f>SAM_final!C96/SAM_final!C$114</f>
        <v>0</v>
      </c>
      <c r="D94">
        <f>SAM_final!D96/SAM_final!D$114</f>
        <v>0</v>
      </c>
      <c r="E94">
        <f>SAM_final!E96/SAM_final!E$114</f>
        <v>0</v>
      </c>
      <c r="F94">
        <f>SAM_final!F96/SAM_final!F$114</f>
        <v>4.6083636135962475E-6</v>
      </c>
      <c r="G94">
        <f>SAM_final!G96/SAM_final!G$114</f>
        <v>2.9974378793847016E-8</v>
      </c>
      <c r="H94">
        <f>SAM_final!H96/SAM_final!H$114</f>
        <v>8.7185785487730969E-7</v>
      </c>
      <c r="I94">
        <f>SAM_final!I96/SAM_final!I$114</f>
        <v>1.4999911929818983E-8</v>
      </c>
      <c r="J94">
        <f>SAM_final!J96/SAM_final!J$114</f>
        <v>4.1052380191608897E-6</v>
      </c>
      <c r="K94">
        <f>SAM_final!K96/SAM_final!K$114</f>
        <v>9.9866369940575154E-8</v>
      </c>
      <c r="L94">
        <f>SAM_final!L96/SAM_final!L$114</f>
        <v>9.032344363811981E-6</v>
      </c>
      <c r="M94">
        <f>SAM_final!M96/SAM_final!M$114</f>
        <v>4.4267326946353456E-6</v>
      </c>
      <c r="N94">
        <f>SAM_final!N96/SAM_final!N$114</f>
        <v>2.8905531962867312E-6</v>
      </c>
      <c r="O94">
        <f>SAM_final!O96/SAM_final!O$114</f>
        <v>4.5752889489931074E-6</v>
      </c>
      <c r="P94">
        <f>SAM_final!P96/SAM_final!P$114</f>
        <v>3.8149245515439852E-6</v>
      </c>
      <c r="Q94">
        <f>SAM_final!Q96/SAM_final!Q$114</f>
        <v>1.1400712371443603E-6</v>
      </c>
      <c r="R94">
        <f>SAM_final!R96/SAM_final!R$114</f>
        <v>3.7677526912835313E-6</v>
      </c>
      <c r="S94">
        <f>SAM_final!S96/SAM_final!S$114</f>
        <v>3.3727143855316973E-6</v>
      </c>
      <c r="T94">
        <f>SAM_final!T96/SAM_final!T$114</f>
        <v>0</v>
      </c>
      <c r="U94">
        <f>SAM_final!U96/SAM_final!U$114</f>
        <v>2.7240723247116757E-6</v>
      </c>
      <c r="V94">
        <f>SAM_final!V96/SAM_final!V$114</f>
        <v>1.0701729318021897E-5</v>
      </c>
      <c r="W94">
        <f>SAM_final!W96/SAM_final!W$114</f>
        <v>5.2764595839125592E-6</v>
      </c>
      <c r="X94">
        <f>SAM_final!X96/SAM_final!X$114</f>
        <v>1.7437368442984729E-5</v>
      </c>
      <c r="Y94">
        <f>SAM_final!Y96/SAM_final!Y$114</f>
        <v>3.5584267325362232E-6</v>
      </c>
      <c r="Z94">
        <f>SAM_final!Z96/SAM_final!Z$114</f>
        <v>4.9457155526913106E-6</v>
      </c>
      <c r="AA94">
        <f>SAM_final!AA96/SAM_final!AA$114</f>
        <v>4.405154918126423E-6</v>
      </c>
      <c r="AB94">
        <f>SAM_final!AB96/SAM_final!AB$114</f>
        <v>1.2586788566807918E-4</v>
      </c>
      <c r="AC94">
        <f>SAM_final!AC96/SAM_final!AC$114</f>
        <v>6.1652144062446051E-6</v>
      </c>
      <c r="AD94">
        <f>SAM_final!AD96/SAM_final!AD$114</f>
        <v>5.3329099268496232E-6</v>
      </c>
      <c r="AE94">
        <f>SAM_final!AE96/SAM_final!AE$114</f>
        <v>7.8889102359166133E-6</v>
      </c>
      <c r="AF94">
        <f>SAM_final!AF96/SAM_final!AF$114</f>
        <v>5.5420393007384097E-6</v>
      </c>
      <c r="AG94">
        <f>SAM_final!AG96/SAM_final!AG$114</f>
        <v>3.7613557516940632E-6</v>
      </c>
      <c r="AH94">
        <f>SAM_final!AH96/SAM_final!AH$114</f>
        <v>3.1486037092087483E-6</v>
      </c>
      <c r="AI94">
        <f>SAM_final!AI96/SAM_final!AI$114</f>
        <v>6.215523433311187E-6</v>
      </c>
      <c r="AJ94">
        <f>SAM_final!AJ96/SAM_final!AJ$114</f>
        <v>4.7468125432868751E-6</v>
      </c>
      <c r="AK94">
        <f>SAM_final!AK96/SAM_final!AK$114</f>
        <v>6.27498942425624E-7</v>
      </c>
      <c r="AL94">
        <f>SAM_final!AL96/SAM_final!AL$114</f>
        <v>5.439621407596617E-7</v>
      </c>
      <c r="AM94">
        <f>SAM_final!AM96/SAM_final!AM$114</f>
        <v>1.5318378468999771E-7</v>
      </c>
      <c r="AN94">
        <f>SAM_final!AN96/SAM_final!AN$114</f>
        <v>2.9794501337716846E-6</v>
      </c>
      <c r="AO94">
        <f>SAM_final!AO96/SAM_final!AO$114</f>
        <v>1.799115362516615E-6</v>
      </c>
      <c r="AP94">
        <f>SAM_final!AP96/SAM_final!AP$114</f>
        <v>1.8404858895539402E-6</v>
      </c>
      <c r="AQ94">
        <f>SAM_final!AQ96/SAM_final!AQ$114</f>
        <v>3.6124623013798287E-6</v>
      </c>
      <c r="AR94">
        <f>SAM_final!AR96/SAM_final!AR$114</f>
        <v>2.4754404480215873E-6</v>
      </c>
      <c r="AS94">
        <f>SAM_final!AS96/SAM_final!AS$114</f>
        <v>5.3187468413461836E-6</v>
      </c>
      <c r="AT94">
        <f>SAM_final!AT96/SAM_final!AT$114</f>
        <v>8.4249101534656848E-5</v>
      </c>
      <c r="AU94">
        <f>SAM_final!AU96/SAM_final!AU$114</f>
        <v>3.0043811268841774E-6</v>
      </c>
      <c r="AV94">
        <f>SAM_final!AV96/SAM_final!AV$114</f>
        <v>3.8669634417688426E-5</v>
      </c>
      <c r="AW94">
        <f>SAM_final!AW96/SAM_final!AW$114</f>
        <v>4.6950791423899402E-6</v>
      </c>
      <c r="AX94">
        <f>SAM_final!AX96/SAM_final!AX$114</f>
        <v>2.3371807693950352E-7</v>
      </c>
      <c r="AY94">
        <f>SAM_final!AY96/SAM_final!AY$114</f>
        <v>1.1927199353666138E-5</v>
      </c>
      <c r="AZ94">
        <f>SAM_final!AZ96/SAM_final!AZ$114</f>
        <v>1.212398211529233E-5</v>
      </c>
      <c r="BA94">
        <f>SAM_final!BA96/SAM_final!BA$114</f>
        <v>1.9457841493525695E-6</v>
      </c>
      <c r="BB94">
        <f>SAM_final!BB96/SAM_final!BB$114</f>
        <v>6.7393753937368132E-7</v>
      </c>
      <c r="BC94">
        <f>SAM_final!BC96/SAM_final!BC$114</f>
        <v>1.3330289476930223E-6</v>
      </c>
      <c r="BD94">
        <f>SAM_final!BD96/SAM_final!BD$114</f>
        <v>2.1789698131663457E-6</v>
      </c>
      <c r="BE94">
        <f>SAM_final!BE96/SAM_final!BE$114</f>
        <v>9.3219378792149652E-7</v>
      </c>
      <c r="BF94">
        <f>SAM_final!BF96/SAM_final!BF$114</f>
        <v>1.5936415995502732E-5</v>
      </c>
      <c r="BG94">
        <f>SAM_final!BG96/SAM_final!BG$114</f>
        <v>2.2328336779741041E-6</v>
      </c>
      <c r="BH94">
        <f>SAM_final!BH96/SAM_final!BH$114</f>
        <v>1.1741970298677554E-6</v>
      </c>
      <c r="BI94">
        <f>SAM_final!BI96/SAM_final!BI$114</f>
        <v>4.4939457290038316E-6</v>
      </c>
      <c r="BJ94">
        <f>SAM_final!BJ96/SAM_final!BJ$114</f>
        <v>5.5026845530128251E-5</v>
      </c>
      <c r="BK94">
        <f>SAM_final!BK96/SAM_final!BK$114</f>
        <v>4.0068346806205244E-6</v>
      </c>
      <c r="BL94">
        <f>SAM_final!BL96/SAM_final!BL$114</f>
        <v>1.7844975172317679E-6</v>
      </c>
      <c r="BM94">
        <f>SAM_final!BM96/SAM_final!BM$114</f>
        <v>1.3207118042132034E-6</v>
      </c>
      <c r="BN94">
        <f>SAM_final!BN96/SAM_final!BN$114</f>
        <v>5.8661067652846375E-7</v>
      </c>
      <c r="BO94">
        <f>SAM_final!BO96/SAM_final!BO$114</f>
        <v>6.2138202314814585E-6</v>
      </c>
      <c r="BP94">
        <f>SAM_final!BP96/SAM_final!BP$114</f>
        <v>9.4048887768955301E-6</v>
      </c>
      <c r="BQ94">
        <f>SAM_final!BQ96/SAM_final!BQ$114</f>
        <v>2.2402213301730012E-6</v>
      </c>
      <c r="BR94">
        <f>SAM_final!BR96/SAM_final!BR$114</f>
        <v>3.6548588295857588E-6</v>
      </c>
      <c r="BS94">
        <f>SAM_final!BS96/SAM_final!BS$114</f>
        <v>1.4861331130615306E-6</v>
      </c>
      <c r="BT94">
        <f>SAM_final!BT96/SAM_final!BT$114</f>
        <v>1.1256332444976248E-6</v>
      </c>
      <c r="BU94">
        <f>SAM_final!BU96/SAM_final!BU$114</f>
        <v>5.7931856930281227E-6</v>
      </c>
      <c r="BV94">
        <f>SAM_final!BV96/SAM_final!BV$114</f>
        <v>0</v>
      </c>
      <c r="BW94">
        <f>SAM_final!BW96/SAM_final!BW$114</f>
        <v>0</v>
      </c>
      <c r="BX94">
        <f>SAM_final!BX96/SAM_final!BX$114</f>
        <v>1.522992706253448E-6</v>
      </c>
      <c r="BY94">
        <f>SAM_final!BY96/SAM_final!BY$114</f>
        <v>0</v>
      </c>
      <c r="BZ94">
        <f>SAM_final!BZ96/SAM_final!BZ$114</f>
        <v>4.0394060033679711E-6</v>
      </c>
      <c r="CA94">
        <f>SAM_final!CA96/SAM_final!CA$114</f>
        <v>9.4740608612996289E-7</v>
      </c>
      <c r="CB94">
        <f>SAM_final!CB96/SAM_final!CB$114</f>
        <v>5.1856666695709945E-6</v>
      </c>
      <c r="CC94">
        <f>SAM_final!CC96/SAM_final!CC$114</f>
        <v>3.5875140121224788E-6</v>
      </c>
      <c r="CD94">
        <f>SAM_final!CD96/SAM_final!CD$114</f>
        <v>2.7134138672667791E-6</v>
      </c>
      <c r="CE94">
        <f>SAM_final!CE96/SAM_final!CE$114</f>
        <v>3.0399054869121573E-5</v>
      </c>
      <c r="CF94">
        <f>SAM_final!CF96/SAM_final!CF$114</f>
        <v>1.5279564340278041E-5</v>
      </c>
      <c r="CG94">
        <f>SAM_final!CG96/SAM_final!CG$114</f>
        <v>2.32553223436206E-7</v>
      </c>
      <c r="CH94">
        <f>SAM_final!CH96/SAM_final!CH$114</f>
        <v>0</v>
      </c>
      <c r="CI94">
        <f>SAM_final!CI96/SAM_final!CI$114</f>
        <v>1.3426287423984856E-8</v>
      </c>
      <c r="CJ94">
        <f>SAM_final!CJ96/SAM_final!CJ$114</f>
        <v>0</v>
      </c>
      <c r="CK94">
        <f>SAM_final!CK96/SAM_final!CK$114</f>
        <v>1.3238876899765592E-2</v>
      </c>
      <c r="CL94">
        <f>SAM_final!CL96/SAM_final!CL$114</f>
        <v>8.584237890239205E-3</v>
      </c>
      <c r="CM94">
        <f>SAM_final!CO96/SAM_final!CO$114</f>
        <v>5.3769042431568323E-5</v>
      </c>
      <c r="CN94">
        <f>SAM_final!CP96/SAM_final!CP$114</f>
        <v>1.0546908241993767E-4</v>
      </c>
      <c r="CO94">
        <f>SAM_final!CQ96/SAM_final!CQ$114</f>
        <v>2.1615012635078717E-4</v>
      </c>
      <c r="CP94">
        <f>SAM_final!CR96/SAM_final!CR$114</f>
        <v>1.2644771639440841E-4</v>
      </c>
      <c r="CQ94">
        <f>SAM_final!CS96/SAM_final!CS$114</f>
        <v>1.790159810044102E-4</v>
      </c>
      <c r="CR94">
        <f>SAM_final!CT96/SAM_final!CT$114</f>
        <v>2.1825129284764604E-4</v>
      </c>
      <c r="CS94">
        <f>SAM_final!CU96/SAM_final!CU$114</f>
        <v>1.9539882684092234E-4</v>
      </c>
      <c r="CT94">
        <f>SAM_final!CV96/SAM_final!CV$114</f>
        <v>1.6407422058032517E-4</v>
      </c>
      <c r="CU94">
        <f>SAM_final!CW96/SAM_final!CW$114</f>
        <v>2.3041980545645893E-4</v>
      </c>
    </row>
    <row r="95" spans="1:99">
      <c r="A95" t="s">
        <v>114</v>
      </c>
      <c r="B95">
        <f>SAM_final!B97/SAM_final!B$114</f>
        <v>6.881171429615346E-7</v>
      </c>
      <c r="C95">
        <f>SAM_final!C97/SAM_final!C$114</f>
        <v>0</v>
      </c>
      <c r="D95">
        <f>SAM_final!D97/SAM_final!D$114</f>
        <v>0</v>
      </c>
      <c r="E95">
        <f>SAM_final!E97/SAM_final!E$114</f>
        <v>0</v>
      </c>
      <c r="F95">
        <f>SAM_final!F97/SAM_final!F$114</f>
        <v>1.0284812602078554E-5</v>
      </c>
      <c r="G95">
        <f>SAM_final!G97/SAM_final!G$114</f>
        <v>6.6895951493259115E-8</v>
      </c>
      <c r="H95">
        <f>SAM_final!H97/SAM_final!H$114</f>
        <v>1.9457871394106048E-6</v>
      </c>
      <c r="I95">
        <f>SAM_final!I97/SAM_final!I$114</f>
        <v>3.3476369527508135E-8</v>
      </c>
      <c r="J95">
        <f>SAM_final!J97/SAM_final!J$114</f>
        <v>9.1619514548352041E-6</v>
      </c>
      <c r="K95">
        <f>SAM_final!K97/SAM_final!K$114</f>
        <v>2.2287887549896251E-7</v>
      </c>
      <c r="L95">
        <f>SAM_final!L97/SAM_final!L$114</f>
        <v>2.0158124863492137E-5</v>
      </c>
      <c r="M95">
        <f>SAM_final!M97/SAM_final!M$114</f>
        <v>9.8794539713609589E-6</v>
      </c>
      <c r="N95">
        <f>SAM_final!N97/SAM_final!N$114</f>
        <v>6.4510530055479986E-6</v>
      </c>
      <c r="O95">
        <f>SAM_final!O97/SAM_final!O$114</f>
        <v>1.0210997522401132E-5</v>
      </c>
      <c r="P95">
        <f>SAM_final!P97/SAM_final!P$114</f>
        <v>8.5140382559960359E-6</v>
      </c>
      <c r="Q95">
        <f>SAM_final!Q97/SAM_final!Q$114</f>
        <v>2.5443780070773113E-6</v>
      </c>
      <c r="R95">
        <f>SAM_final!R97/SAM_final!R$114</f>
        <v>8.4087614628543353E-6</v>
      </c>
      <c r="S95">
        <f>SAM_final!S97/SAM_final!S$114</f>
        <v>7.5271263997457499E-6</v>
      </c>
      <c r="T95">
        <f>SAM_final!T97/SAM_final!T$114</f>
        <v>0</v>
      </c>
      <c r="U95">
        <f>SAM_final!U97/SAM_final!U$114</f>
        <v>6.0795058123255667E-6</v>
      </c>
      <c r="V95">
        <f>SAM_final!V97/SAM_final!V$114</f>
        <v>2.3883809912328807E-5</v>
      </c>
      <c r="W95">
        <f>SAM_final!W97/SAM_final!W$114</f>
        <v>1.1775849861949857E-5</v>
      </c>
      <c r="X95">
        <f>SAM_final!X97/SAM_final!X$114</f>
        <v>3.8916214462848093E-5</v>
      </c>
      <c r="Y95">
        <f>SAM_final!Y97/SAM_final!Y$114</f>
        <v>7.9415938435035587E-6</v>
      </c>
      <c r="Z95">
        <f>SAM_final!Z97/SAM_final!Z$114</f>
        <v>1.1037704900833866E-5</v>
      </c>
      <c r="AA95">
        <f>SAM_final!AA97/SAM_final!AA$114</f>
        <v>9.8312973139502381E-6</v>
      </c>
      <c r="AB95">
        <f>SAM_final!AB97/SAM_final!AB$114</f>
        <v>2.8090830612774394E-4</v>
      </c>
      <c r="AC95">
        <f>SAM_final!AC97/SAM_final!AC$114</f>
        <v>1.3759347164530466E-5</v>
      </c>
      <c r="AD95">
        <f>SAM_final!AD97/SAM_final!AD$114</f>
        <v>1.1901834104321233E-5</v>
      </c>
      <c r="AE95">
        <f>SAM_final!AE97/SAM_final!AE$114</f>
        <v>1.7606241654118398E-5</v>
      </c>
      <c r="AF95">
        <f>SAM_final!AF97/SAM_final!AF$114</f>
        <v>1.2368562991271584E-5</v>
      </c>
      <c r="AG95">
        <f>SAM_final!AG97/SAM_final!AG$114</f>
        <v>8.3944849581291773E-6</v>
      </c>
      <c r="AH95">
        <f>SAM_final!AH97/SAM_final!AH$114</f>
        <v>7.0269626754019841E-6</v>
      </c>
      <c r="AI95">
        <f>SAM_final!AI97/SAM_final!AI$114</f>
        <v>1.3871625395798077E-5</v>
      </c>
      <c r="AJ95">
        <f>SAM_final!AJ97/SAM_final!AJ$114</f>
        <v>1.0593798918311405E-5</v>
      </c>
      <c r="AK95">
        <f>SAM_final!AK97/SAM_final!AK$114</f>
        <v>1.4004339874157012E-6</v>
      </c>
      <c r="AL95">
        <f>SAM_final!AL97/SAM_final!AL$114</f>
        <v>1.2139989700102582E-6</v>
      </c>
      <c r="AM95">
        <f>SAM_final!AM97/SAM_final!AM$114</f>
        <v>3.4187113937051617E-7</v>
      </c>
      <c r="AN95">
        <f>SAM_final!AN97/SAM_final!AN$114</f>
        <v>6.6494506190162962E-6</v>
      </c>
      <c r="AO95">
        <f>SAM_final!AO97/SAM_final!AO$114</f>
        <v>4.0152136212542288E-6</v>
      </c>
      <c r="AP95">
        <f>SAM_final!AP97/SAM_final!AP$114</f>
        <v>4.1075431667295115E-6</v>
      </c>
      <c r="AQ95">
        <f>SAM_final!AQ97/SAM_final!AQ$114</f>
        <v>8.0621888629077518E-6</v>
      </c>
      <c r="AR95">
        <f>SAM_final!AR97/SAM_final!AR$114</f>
        <v>5.5246163823517092E-6</v>
      </c>
      <c r="AS95">
        <f>SAM_final!AS97/SAM_final!AS$114</f>
        <v>1.1870225339804389E-5</v>
      </c>
      <c r="AT95">
        <f>SAM_final!AT97/SAM_final!AT$114</f>
        <v>1.8802470764698459E-4</v>
      </c>
      <c r="AU95">
        <f>SAM_final!AU97/SAM_final!AU$114</f>
        <v>6.705090888240955E-6</v>
      </c>
      <c r="AV95">
        <f>SAM_final!AV97/SAM_final!AV$114</f>
        <v>8.630177145818821E-5</v>
      </c>
      <c r="AW95">
        <f>SAM_final!AW97/SAM_final!AW$114</f>
        <v>1.0478341810733455E-5</v>
      </c>
      <c r="AX95">
        <f>SAM_final!AX97/SAM_final!AX$114</f>
        <v>5.2160524311690555E-7</v>
      </c>
      <c r="AY95">
        <f>SAM_final!AY97/SAM_final!AY$114</f>
        <v>2.6618778487481654E-5</v>
      </c>
      <c r="AZ95">
        <f>SAM_final!AZ97/SAM_final!AZ$114</f>
        <v>2.7057952562347121E-5</v>
      </c>
      <c r="BA95">
        <f>SAM_final!BA97/SAM_final!BA$114</f>
        <v>4.3425447768799547E-6</v>
      </c>
      <c r="BB95">
        <f>SAM_final!BB97/SAM_final!BB$114</f>
        <v>1.5040743047086183E-6</v>
      </c>
      <c r="BC95">
        <f>SAM_final!BC97/SAM_final!BC$114</f>
        <v>2.9750154435990455E-6</v>
      </c>
      <c r="BD95">
        <f>SAM_final!BD97/SAM_final!BD$114</f>
        <v>4.8629617957845103E-6</v>
      </c>
      <c r="BE95">
        <f>SAM_final!BE97/SAM_final!BE$114</f>
        <v>2.0804431293806931E-6</v>
      </c>
      <c r="BF95">
        <f>SAM_final!BF97/SAM_final!BF$114</f>
        <v>3.5566432210110785E-5</v>
      </c>
      <c r="BG95">
        <f>SAM_final!BG97/SAM_final!BG$114</f>
        <v>4.9831736110885608E-6</v>
      </c>
      <c r="BH95">
        <f>SAM_final!BH97/SAM_final!BH$114</f>
        <v>2.62053896408643E-6</v>
      </c>
      <c r="BI95">
        <f>SAM_final!BI97/SAM_final!BI$114</f>
        <v>1.0029458077125836E-5</v>
      </c>
      <c r="BJ95">
        <f>SAM_final!BJ97/SAM_final!BJ$114</f>
        <v>1.228073220375177E-4</v>
      </c>
      <c r="BK95">
        <f>SAM_final!BK97/SAM_final!BK$114</f>
        <v>8.9423377304927066E-6</v>
      </c>
      <c r="BL95">
        <f>SAM_final!BL97/SAM_final!BL$114</f>
        <v>3.9825899370125378E-6</v>
      </c>
      <c r="BM95">
        <f>SAM_final!BM97/SAM_final!BM$114</f>
        <v>2.9475263990911118E-6</v>
      </c>
      <c r="BN95">
        <f>SAM_final!BN97/SAM_final!BN$114</f>
        <v>1.3091807384022008E-6</v>
      </c>
      <c r="BO95">
        <f>SAM_final!BO97/SAM_final!BO$114</f>
        <v>1.3867824239224724E-5</v>
      </c>
      <c r="BP95">
        <f>SAM_final!BP97/SAM_final!BP$114</f>
        <v>2.0989558707646779E-5</v>
      </c>
      <c r="BQ95">
        <f>SAM_final!BQ97/SAM_final!BQ$114</f>
        <v>4.9996611595560399E-6</v>
      </c>
      <c r="BR95">
        <f>SAM_final!BR97/SAM_final!BR$114</f>
        <v>8.1568082081109568E-6</v>
      </c>
      <c r="BS95">
        <f>SAM_final!BS97/SAM_final!BS$114</f>
        <v>3.3167088908710825E-6</v>
      </c>
      <c r="BT95">
        <f>SAM_final!BT97/SAM_final!BT$114</f>
        <v>2.5121557127505827E-6</v>
      </c>
      <c r="BU95">
        <f>SAM_final!BU97/SAM_final!BU$114</f>
        <v>1.2929064244420741E-5</v>
      </c>
      <c r="BV95">
        <f>SAM_final!BV97/SAM_final!BV$114</f>
        <v>0</v>
      </c>
      <c r="BW95">
        <f>SAM_final!BW97/SAM_final!BW$114</f>
        <v>0</v>
      </c>
      <c r="BX95">
        <f>SAM_final!BX97/SAM_final!BX$114</f>
        <v>3.3989710646824642E-6</v>
      </c>
      <c r="BY95">
        <f>SAM_final!BY97/SAM_final!BY$114</f>
        <v>0</v>
      </c>
      <c r="BZ95">
        <f>SAM_final!BZ97/SAM_final!BZ$114</f>
        <v>9.0150294663772135E-6</v>
      </c>
      <c r="CA95">
        <f>SAM_final!CA97/SAM_final!CA$114</f>
        <v>2.1143934964609911E-6</v>
      </c>
      <c r="CB95">
        <f>SAM_final!CB97/SAM_final!CB$114</f>
        <v>1.1573220862179876E-5</v>
      </c>
      <c r="CC95">
        <f>SAM_final!CC97/SAM_final!CC$114</f>
        <v>8.006509992647362E-6</v>
      </c>
      <c r="CD95">
        <f>SAM_final!CD97/SAM_final!CD$114</f>
        <v>6.0557185753278903E-6</v>
      </c>
      <c r="CE95">
        <f>SAM_final!CE97/SAM_final!CE$114</f>
        <v>6.7843731273026868E-5</v>
      </c>
      <c r="CF95">
        <f>SAM_final!CF97/SAM_final!CF$114</f>
        <v>3.4100489687385431E-5</v>
      </c>
      <c r="CG95">
        <f>SAM_final!CG97/SAM_final!CG$114</f>
        <v>5.1900555676513223E-7</v>
      </c>
      <c r="CH95">
        <f>SAM_final!CH97/SAM_final!CH$114</f>
        <v>0</v>
      </c>
      <c r="CI95">
        <f>SAM_final!CI97/SAM_final!CI$114</f>
        <v>2.9964399877198326E-8</v>
      </c>
      <c r="CJ95">
        <f>SAM_final!CJ97/SAM_final!CJ$114</f>
        <v>0</v>
      </c>
      <c r="CK95">
        <f>SAM_final!CK97/SAM_final!CK$114</f>
        <v>4.3010744412301349E-2</v>
      </c>
      <c r="CL95">
        <f>SAM_final!CL97/SAM_final!CL$114</f>
        <v>2.5152760327882353E-2</v>
      </c>
      <c r="CM95">
        <f>SAM_final!CO97/SAM_final!CO$114</f>
        <v>1.9095697256101224E-4</v>
      </c>
      <c r="CN95">
        <f>SAM_final!CP97/SAM_final!CP$114</f>
        <v>4.0366625815732034E-4</v>
      </c>
      <c r="CO95">
        <f>SAM_final!CQ97/SAM_final!CQ$114</f>
        <v>8.3786365534978117E-4</v>
      </c>
      <c r="CP95">
        <f>SAM_final!CR97/SAM_final!CR$114</f>
        <v>4.8193934664356554E-4</v>
      </c>
      <c r="CQ95">
        <f>SAM_final!CS97/SAM_final!CS$114</f>
        <v>6.9302671683695483E-4</v>
      </c>
      <c r="CR95">
        <f>SAM_final!CT97/SAM_final!CT$114</f>
        <v>8.4788729085032502E-4</v>
      </c>
      <c r="CS95">
        <f>SAM_final!CU97/SAM_final!CU$114</f>
        <v>7.5467660950519655E-4</v>
      </c>
      <c r="CT95">
        <f>SAM_final!CV97/SAM_final!CV$114</f>
        <v>6.2776686580976772E-4</v>
      </c>
      <c r="CU95">
        <f>SAM_final!CW97/SAM_final!CW$114</f>
        <v>8.9457819826962938E-4</v>
      </c>
    </row>
    <row r="96" spans="1:99">
      <c r="A96" t="s">
        <v>115</v>
      </c>
      <c r="B96">
        <f>SAM_final!B98/SAM_final!B$114</f>
        <v>2.350213836654619E-6</v>
      </c>
      <c r="C96">
        <f>SAM_final!C98/SAM_final!C$114</f>
        <v>0</v>
      </c>
      <c r="D96">
        <f>SAM_final!D98/SAM_final!D$114</f>
        <v>0</v>
      </c>
      <c r="E96">
        <f>SAM_final!E98/SAM_final!E$114</f>
        <v>0</v>
      </c>
      <c r="F96">
        <f>SAM_final!F98/SAM_final!F$114</f>
        <v>3.5127026164142505E-5</v>
      </c>
      <c r="G96">
        <f>SAM_final!G98/SAM_final!G$114</f>
        <v>2.2847823575356333E-7</v>
      </c>
      <c r="H96">
        <f>SAM_final!H98/SAM_final!H$114</f>
        <v>6.6456938400719981E-6</v>
      </c>
      <c r="I96">
        <f>SAM_final!I98/SAM_final!I$114</f>
        <v>1.1433609476128216E-7</v>
      </c>
      <c r="J96">
        <f>SAM_final!J98/SAM_final!J$114</f>
        <v>3.1291975937758846E-5</v>
      </c>
      <c r="K96">
        <f>SAM_final!K98/SAM_final!K$114</f>
        <v>7.6122651855654211E-7</v>
      </c>
      <c r="L96">
        <f>SAM_final!L98/SAM_final!L$114</f>
        <v>6.8848602973751172E-5</v>
      </c>
      <c r="M96">
        <f>SAM_final!M98/SAM_final!M$114</f>
        <v>3.3742553371298372E-5</v>
      </c>
      <c r="N96">
        <f>SAM_final!N98/SAM_final!N$114</f>
        <v>2.2033100308153284E-5</v>
      </c>
      <c r="O96">
        <f>SAM_final!O98/SAM_final!O$114</f>
        <v>3.4874916151500067E-5</v>
      </c>
      <c r="P96">
        <f>SAM_final!P98/SAM_final!P$114</f>
        <v>2.9079075735462688E-5</v>
      </c>
      <c r="Q96">
        <f>SAM_final!Q98/SAM_final!Q$114</f>
        <v>8.6901372231138582E-6</v>
      </c>
      <c r="R96">
        <f>SAM_final!R98/SAM_final!R$114</f>
        <v>2.8719510538677453E-5</v>
      </c>
      <c r="S96">
        <f>SAM_final!S98/SAM_final!S$114</f>
        <v>2.5708350381730786E-5</v>
      </c>
      <c r="T96">
        <f>SAM_final!T98/SAM_final!T$114</f>
        <v>0</v>
      </c>
      <c r="U96">
        <f>SAM_final!U98/SAM_final!U$114</f>
        <v>2.0764108010238025E-5</v>
      </c>
      <c r="V96">
        <f>SAM_final!V98/SAM_final!V$114</f>
        <v>8.1573408106650822E-5</v>
      </c>
      <c r="W96">
        <f>SAM_final!W98/SAM_final!W$114</f>
        <v>4.0219555008919501E-5</v>
      </c>
      <c r="X96">
        <f>SAM_final!X98/SAM_final!X$114</f>
        <v>1.3291548777170464E-4</v>
      </c>
      <c r="Y96">
        <f>SAM_final!Y98/SAM_final!Y$114</f>
        <v>2.7123933660139207E-5</v>
      </c>
      <c r="Z96">
        <f>SAM_final!Z98/SAM_final!Z$114</f>
        <v>3.7698474813757618E-5</v>
      </c>
      <c r="AA96">
        <f>SAM_final!AA98/SAM_final!AA$114</f>
        <v>3.3578077825628201E-5</v>
      </c>
      <c r="AB96">
        <f>SAM_final!AB98/SAM_final!AB$114</f>
        <v>9.5942179997328934E-4</v>
      </c>
      <c r="AC96">
        <f>SAM_final!AC98/SAM_final!AC$114</f>
        <v>4.6994045156671274E-5</v>
      </c>
      <c r="AD96">
        <f>SAM_final!AD98/SAM_final!AD$114</f>
        <v>4.0649844985924245E-5</v>
      </c>
      <c r="AE96">
        <f>SAM_final!AE98/SAM_final!AE$114</f>
        <v>6.0132832280428772E-5</v>
      </c>
      <c r="AF96">
        <f>SAM_final!AF98/SAM_final!AF$114</f>
        <v>4.2243923405997271E-5</v>
      </c>
      <c r="AG96">
        <f>SAM_final!AG98/SAM_final!AG$114</f>
        <v>2.8670750179649613E-5</v>
      </c>
      <c r="AH96">
        <f>SAM_final!AH98/SAM_final!AH$114</f>
        <v>2.400007771686699E-5</v>
      </c>
      <c r="AI96">
        <f>SAM_final!AI98/SAM_final!AI$114</f>
        <v>4.7377523253938927E-5</v>
      </c>
      <c r="AJ96">
        <f>SAM_final!AJ98/SAM_final!AJ$114</f>
        <v>3.6182346356605763E-5</v>
      </c>
      <c r="AK96">
        <f>SAM_final!AK98/SAM_final!AK$114</f>
        <v>4.7830799860333799E-6</v>
      </c>
      <c r="AL96">
        <f>SAM_final!AL98/SAM_final!AL$114</f>
        <v>4.1463248026681654E-6</v>
      </c>
      <c r="AM96">
        <f>SAM_final!AM98/SAM_final!AM$114</f>
        <v>1.1676359037408541E-6</v>
      </c>
      <c r="AN96">
        <f>SAM_final!AN98/SAM_final!AN$114</f>
        <v>2.2710712864535073E-5</v>
      </c>
      <c r="AO96">
        <f>SAM_final!AO98/SAM_final!AO$114</f>
        <v>1.3713668822698219E-5</v>
      </c>
      <c r="AP96">
        <f>SAM_final!AP98/SAM_final!AP$114</f>
        <v>1.4029013640840855E-5</v>
      </c>
      <c r="AQ96">
        <f>SAM_final!AQ98/SAM_final!AQ$114</f>
        <v>2.7535817139768234E-5</v>
      </c>
      <c r="AR96">
        <f>SAM_final!AR98/SAM_final!AR$114</f>
        <v>1.8868923695362148E-5</v>
      </c>
      <c r="AS96">
        <f>SAM_final!AS98/SAM_final!AS$114</f>
        <v>4.054188755965332E-5</v>
      </c>
      <c r="AT96">
        <f>SAM_final!AT98/SAM_final!AT$114</f>
        <v>6.4218465426254449E-4</v>
      </c>
      <c r="AU96">
        <f>SAM_final!AU98/SAM_final!AU$114</f>
        <v>2.2900748139698088E-5</v>
      </c>
      <c r="AV96">
        <f>SAM_final!AV98/SAM_final!AV$114</f>
        <v>2.9475739630014692E-4</v>
      </c>
      <c r="AW96">
        <f>SAM_final!AW98/SAM_final!AW$114</f>
        <v>3.5788011039508314E-5</v>
      </c>
      <c r="AX96">
        <f>SAM_final!AX98/SAM_final!AX$114</f>
        <v>1.7815046059875217E-6</v>
      </c>
      <c r="AY96">
        <f>SAM_final!AY98/SAM_final!AY$114</f>
        <v>9.0914493492891521E-5</v>
      </c>
      <c r="AZ96">
        <f>SAM_final!AZ98/SAM_final!AZ$114</f>
        <v>9.2414460465094222E-5</v>
      </c>
      <c r="BA96">
        <f>SAM_final!BA98/SAM_final!BA$114</f>
        <v>1.4831644474065966E-5</v>
      </c>
      <c r="BB96">
        <f>SAM_final!BB98/SAM_final!BB$114</f>
        <v>5.1370559190972955E-6</v>
      </c>
      <c r="BC96">
        <f>SAM_final!BC98/SAM_final!BC$114</f>
        <v>1.0160947930632317E-5</v>
      </c>
      <c r="BD96">
        <f>SAM_final!BD98/SAM_final!BD$114</f>
        <v>1.6609090787052853E-5</v>
      </c>
      <c r="BE96">
        <f>SAM_final!BE98/SAM_final!BE$114</f>
        <v>7.1056015375522817E-6</v>
      </c>
      <c r="BF96">
        <f>SAM_final!BF98/SAM_final!BF$114</f>
        <v>1.2147455118018154E-4</v>
      </c>
      <c r="BG96">
        <f>SAM_final!BG98/SAM_final!BG$114</f>
        <v>1.7019665461069832E-5</v>
      </c>
      <c r="BH96">
        <f>SAM_final!BH98/SAM_final!BH$114</f>
        <v>8.9502594084227929E-6</v>
      </c>
      <c r="BI96">
        <f>SAM_final!BI98/SAM_final!BI$114</f>
        <v>3.4254881437136517E-5</v>
      </c>
      <c r="BJ96">
        <f>SAM_final!BJ98/SAM_final!BJ$114</f>
        <v>4.1943943767029147E-4</v>
      </c>
      <c r="BK96">
        <f>SAM_final!BK98/SAM_final!BK$114</f>
        <v>3.054190130446647E-5</v>
      </c>
      <c r="BL96">
        <f>SAM_final!BL98/SAM_final!BL$114</f>
        <v>1.3602245012244222E-5</v>
      </c>
      <c r="BM96">
        <f>SAM_final!BM98/SAM_final!BM$114</f>
        <v>1.0067061107117225E-5</v>
      </c>
      <c r="BN96">
        <f>SAM_final!BN98/SAM_final!BN$114</f>
        <v>4.471411179835344E-6</v>
      </c>
      <c r="BO96">
        <f>SAM_final!BO98/SAM_final!BO$114</f>
        <v>4.7364540681327173E-5</v>
      </c>
      <c r="BP96">
        <f>SAM_final!BP98/SAM_final!BP$114</f>
        <v>7.1688304534426914E-5</v>
      </c>
      <c r="BQ96">
        <f>SAM_final!BQ98/SAM_final!BQ$114</f>
        <v>1.7075977478488801E-5</v>
      </c>
      <c r="BR96">
        <f>SAM_final!BR98/SAM_final!BR$114</f>
        <v>2.7858982601617744E-5</v>
      </c>
      <c r="BS96">
        <f>SAM_final!BS98/SAM_final!BS$114</f>
        <v>1.13279769399908E-5</v>
      </c>
      <c r="BT96">
        <f>SAM_final!BT98/SAM_final!BT$114</f>
        <v>8.5800843305939716E-6</v>
      </c>
      <c r="BU96">
        <f>SAM_final!BU98/SAM_final!BU$114</f>
        <v>4.4158274492999673E-5</v>
      </c>
      <c r="BV96">
        <f>SAM_final!BV98/SAM_final!BV$114</f>
        <v>0</v>
      </c>
      <c r="BW96">
        <f>SAM_final!BW98/SAM_final!BW$114</f>
        <v>0</v>
      </c>
      <c r="BX96">
        <f>SAM_final!BX98/SAM_final!BX$114</f>
        <v>1.1608937385610177E-5</v>
      </c>
      <c r="BY96">
        <f>SAM_final!BY98/SAM_final!BY$114</f>
        <v>0</v>
      </c>
      <c r="BZ96">
        <f>SAM_final!BZ98/SAM_final!BZ$114</f>
        <v>3.0790174618441561E-5</v>
      </c>
      <c r="CA96">
        <f>SAM_final!CA98/SAM_final!CA$114</f>
        <v>7.2215565363308048E-6</v>
      </c>
      <c r="CB96">
        <f>SAM_final!CB98/SAM_final!CB$114</f>
        <v>3.9527490461715644E-5</v>
      </c>
      <c r="CC96">
        <f>SAM_final!CC98/SAM_final!CC$114</f>
        <v>2.7345650025587596E-5</v>
      </c>
      <c r="CD96">
        <f>SAM_final!CD98/SAM_final!CD$114</f>
        <v>2.0682864439867099E-5</v>
      </c>
      <c r="CE96">
        <f>SAM_final!CE98/SAM_final!CE$114</f>
        <v>2.3171530835856252E-4</v>
      </c>
      <c r="CF96">
        <f>SAM_final!CF98/SAM_final!CF$114</f>
        <v>1.1646773157702276E-4</v>
      </c>
      <c r="CG96">
        <f>SAM_final!CG98/SAM_final!CG$114</f>
        <v>1.7726255671532271E-6</v>
      </c>
      <c r="CH96">
        <f>SAM_final!CH98/SAM_final!CH$114</f>
        <v>0</v>
      </c>
      <c r="CI96">
        <f>SAM_final!CI98/SAM_final!CI$114</f>
        <v>1.0234121896070796E-7</v>
      </c>
      <c r="CJ96">
        <f>SAM_final!CJ98/SAM_final!CJ$114</f>
        <v>0</v>
      </c>
      <c r="CK96">
        <f>SAM_final!CK98/SAM_final!CK$114</f>
        <v>7.3849088397459961E-2</v>
      </c>
      <c r="CL96">
        <f>SAM_final!CL98/SAM_final!CL$114</f>
        <v>5.3558169706375877E-2</v>
      </c>
      <c r="CM96">
        <f>SAM_final!CO98/SAM_final!CO$114</f>
        <v>4.0217599246257881E-4</v>
      </c>
      <c r="CN96">
        <f>SAM_final!CP98/SAM_final!CP$114</f>
        <v>7.8572849932512679E-4</v>
      </c>
      <c r="CO96">
        <f>SAM_final!CQ98/SAM_final!CQ$114</f>
        <v>1.6091404548385785E-3</v>
      </c>
      <c r="CP96">
        <f>SAM_final!CR98/SAM_final!CR$114</f>
        <v>9.4223455147448686E-4</v>
      </c>
      <c r="CQ96">
        <f>SAM_final!CS98/SAM_final!CS$114</f>
        <v>1.3327901247931421E-3</v>
      </c>
      <c r="CR96">
        <f>SAM_final!CT98/SAM_final!CT$114</f>
        <v>1.6245794428503659E-3</v>
      </c>
      <c r="CS96">
        <f>SAM_final!CU98/SAM_final!CU$114</f>
        <v>1.4549537110572625E-3</v>
      </c>
      <c r="CT96">
        <f>SAM_final!CV98/SAM_final!CV$114</f>
        <v>1.2223495730301038E-3</v>
      </c>
      <c r="CU96">
        <f>SAM_final!CW98/SAM_final!CW$114</f>
        <v>1.7152202484316372E-3</v>
      </c>
    </row>
    <row r="97" spans="1:99">
      <c r="A97" t="s">
        <v>116</v>
      </c>
      <c r="B97">
        <f>SAM_final!B99/SAM_final!B$114</f>
        <v>4.1562034670188517E-6</v>
      </c>
      <c r="C97">
        <f>SAM_final!C99/SAM_final!C$114</f>
        <v>0</v>
      </c>
      <c r="D97">
        <f>SAM_final!D99/SAM_final!D$114</f>
        <v>0</v>
      </c>
      <c r="E97">
        <f>SAM_final!E99/SAM_final!E$114</f>
        <v>0</v>
      </c>
      <c r="F97">
        <f>SAM_final!F99/SAM_final!F$114</f>
        <v>6.2119908262171371E-5</v>
      </c>
      <c r="G97">
        <f>SAM_final!G99/SAM_final!G$114</f>
        <v>4.0404920640285596E-7</v>
      </c>
      <c r="H97">
        <f>SAM_final!H99/SAM_final!H$114</f>
        <v>1.1752486241068855E-5</v>
      </c>
      <c r="I97">
        <f>SAM_final!I99/SAM_final!I$114</f>
        <v>2.0219610064446678E-7</v>
      </c>
      <c r="J97">
        <f>SAM_final!J99/SAM_final!J$114</f>
        <v>5.5337866220509535E-5</v>
      </c>
      <c r="K97">
        <f>SAM_final!K99/SAM_final!K$114</f>
        <v>1.3461806097248067E-6</v>
      </c>
      <c r="L97">
        <f>SAM_final!L99/SAM_final!L$114</f>
        <v>1.2175436886467493E-4</v>
      </c>
      <c r="M97">
        <f>SAM_final!M99/SAM_final!M$114</f>
        <v>5.9671556315693868E-5</v>
      </c>
      <c r="N97">
        <f>SAM_final!N99/SAM_final!N$114</f>
        <v>3.8964134438196525E-5</v>
      </c>
      <c r="O97">
        <f>SAM_final!O99/SAM_final!O$114</f>
        <v>6.1674067763629417E-5</v>
      </c>
      <c r="P97">
        <f>SAM_final!P99/SAM_final!P$114</f>
        <v>5.1424493169297264E-5</v>
      </c>
      <c r="Q97">
        <f>SAM_final!Q99/SAM_final!Q$114</f>
        <v>1.53679541377337E-5</v>
      </c>
      <c r="R97">
        <f>SAM_final!R99/SAM_final!R$114</f>
        <v>5.0788625022241735E-5</v>
      </c>
      <c r="S97">
        <f>SAM_final!S99/SAM_final!S$114</f>
        <v>4.5463580088515805E-5</v>
      </c>
      <c r="T97">
        <f>SAM_final!T99/SAM_final!T$114</f>
        <v>0</v>
      </c>
      <c r="U97">
        <f>SAM_final!U99/SAM_final!U$114</f>
        <v>3.6720002391164395E-5</v>
      </c>
      <c r="V97">
        <f>SAM_final!V99/SAM_final!V$114</f>
        <v>1.4425737620198941E-4</v>
      </c>
      <c r="W97">
        <f>SAM_final!W99/SAM_final!W$114</f>
        <v>7.1125721142025524E-5</v>
      </c>
      <c r="X97">
        <f>SAM_final!X99/SAM_final!X$114</f>
        <v>2.3505257371967471E-4</v>
      </c>
      <c r="Y97">
        <f>SAM_final!Y99/SAM_final!Y$114</f>
        <v>4.7966948947048796E-5</v>
      </c>
      <c r="Z97">
        <f>SAM_final!Z99/SAM_final!Z$114</f>
        <v>6.6667351403772187E-5</v>
      </c>
      <c r="AA97">
        <f>SAM_final!AA99/SAM_final!AA$114</f>
        <v>5.9380691789882314E-5</v>
      </c>
      <c r="AB97">
        <f>SAM_final!AB99/SAM_final!AB$114</f>
        <v>1.6966763403361131E-3</v>
      </c>
      <c r="AC97">
        <f>SAM_final!AC99/SAM_final!AC$114</f>
        <v>8.3105975449203695E-5</v>
      </c>
      <c r="AD97">
        <f>SAM_final!AD99/SAM_final!AD$114</f>
        <v>7.1886661557897164E-5</v>
      </c>
      <c r="AE97">
        <f>SAM_final!AE99/SAM_final!AE$114</f>
        <v>1.0634108356766972E-4</v>
      </c>
      <c r="AF97">
        <f>SAM_final!AF99/SAM_final!AF$114</f>
        <v>7.4705687704742406E-5</v>
      </c>
      <c r="AG97">
        <f>SAM_final!AG99/SAM_final!AG$114</f>
        <v>5.0702395433221422E-5</v>
      </c>
      <c r="AH97">
        <f>SAM_final!AH99/SAM_final!AH$114</f>
        <v>4.2442608693662963E-5</v>
      </c>
      <c r="AI97">
        <f>SAM_final!AI99/SAM_final!AI$114</f>
        <v>8.378413203756702E-5</v>
      </c>
      <c r="AJ97">
        <f>SAM_final!AJ99/SAM_final!AJ$114</f>
        <v>6.3986174801123358E-5</v>
      </c>
      <c r="AK97">
        <f>SAM_final!AK99/SAM_final!AK$114</f>
        <v>8.4585722843320255E-6</v>
      </c>
      <c r="AL97">
        <f>SAM_final!AL99/SAM_final!AL$114</f>
        <v>7.3325113023611556E-6</v>
      </c>
      <c r="AM97">
        <f>SAM_final!AM99/SAM_final!AM$114</f>
        <v>2.0648897200993696E-6</v>
      </c>
      <c r="AN97">
        <f>SAM_final!AN99/SAM_final!AN$114</f>
        <v>4.0162449081828656E-5</v>
      </c>
      <c r="AO97">
        <f>SAM_final!AO99/SAM_final!AO$114</f>
        <v>2.4251749784427307E-5</v>
      </c>
      <c r="AP97">
        <f>SAM_final!AP99/SAM_final!AP$114</f>
        <v>2.4809417008587881E-5</v>
      </c>
      <c r="AQ97">
        <f>SAM_final!AQ99/SAM_final!AQ$114</f>
        <v>4.869533864476179E-5</v>
      </c>
      <c r="AR97">
        <f>SAM_final!AR99/SAM_final!AR$114</f>
        <v>3.3368489649098736E-5</v>
      </c>
      <c r="AS97">
        <f>SAM_final!AS99/SAM_final!AS$114</f>
        <v>7.169574572617181E-5</v>
      </c>
      <c r="AT97">
        <f>SAM_final!AT99/SAM_final!AT$114</f>
        <v>1.1356626554082034E-3</v>
      </c>
      <c r="AU97">
        <f>SAM_final!AU99/SAM_final!AU$114</f>
        <v>4.0498514361153263E-5</v>
      </c>
      <c r="AV97">
        <f>SAM_final!AV99/SAM_final!AV$114</f>
        <v>5.2125968000253794E-4</v>
      </c>
      <c r="AW97">
        <f>SAM_final!AW99/SAM_final!AW$114</f>
        <v>6.3288817911071074E-5</v>
      </c>
      <c r="AX97">
        <f>SAM_final!AX99/SAM_final!AX$114</f>
        <v>3.1504774180271768E-6</v>
      </c>
      <c r="AY97">
        <f>SAM_final!AY99/SAM_final!AY$114</f>
        <v>1.6077649070234297E-4</v>
      </c>
      <c r="AZ97">
        <f>SAM_final!AZ99/SAM_final!AZ$114</f>
        <v>1.6342908674830796E-4</v>
      </c>
      <c r="BA97">
        <f>SAM_final!BA99/SAM_final!BA$114</f>
        <v>2.6228818511446338E-5</v>
      </c>
      <c r="BB97">
        <f>SAM_final!BB99/SAM_final!BB$114</f>
        <v>9.0845561745194843E-6</v>
      </c>
      <c r="BC97">
        <f>SAM_final!BC99/SAM_final!BC$114</f>
        <v>1.7968989186790433E-5</v>
      </c>
      <c r="BD97">
        <f>SAM_final!BD99/SAM_final!BD$114</f>
        <v>2.9372119096805496E-5</v>
      </c>
      <c r="BE97">
        <f>SAM_final!BE99/SAM_final!BE$114</f>
        <v>1.2565803709021933E-5</v>
      </c>
      <c r="BF97">
        <f>SAM_final!BF99/SAM_final!BF$114</f>
        <v>2.1482000611837209E-4</v>
      </c>
      <c r="BG97">
        <f>SAM_final!BG99/SAM_final!BG$114</f>
        <v>3.0098194255161617E-5</v>
      </c>
      <c r="BH97">
        <f>SAM_final!BH99/SAM_final!BH$114</f>
        <v>1.5827963653279951E-5</v>
      </c>
      <c r="BI97">
        <f>SAM_final!BI99/SAM_final!BI$114</f>
        <v>6.0577575866033556E-5</v>
      </c>
      <c r="BJ97">
        <f>SAM_final!BJ99/SAM_final!BJ$114</f>
        <v>7.4175192821226217E-4</v>
      </c>
      <c r="BK97">
        <f>SAM_final!BK99/SAM_final!BK$114</f>
        <v>5.401140700952547E-5</v>
      </c>
      <c r="BL97">
        <f>SAM_final!BL99/SAM_final!BL$114</f>
        <v>2.405470387307465E-5</v>
      </c>
      <c r="BM97">
        <f>SAM_final!BM99/SAM_final!BM$114</f>
        <v>1.7802956319774265E-5</v>
      </c>
      <c r="BN97">
        <f>SAM_final!BN99/SAM_final!BN$114</f>
        <v>7.9074058531421963E-6</v>
      </c>
      <c r="BO97">
        <f>SAM_final!BO99/SAM_final!BO$114</f>
        <v>8.376117318486223E-5</v>
      </c>
      <c r="BP97">
        <f>SAM_final!BP99/SAM_final!BP$114</f>
        <v>1.2677620019240572E-4</v>
      </c>
      <c r="BQ97">
        <f>SAM_final!BQ99/SAM_final!BQ$114</f>
        <v>3.0197778471023906E-5</v>
      </c>
      <c r="BR97">
        <f>SAM_final!BR99/SAM_final!BR$114</f>
        <v>4.9266836179161427E-5</v>
      </c>
      <c r="BS97">
        <f>SAM_final!BS99/SAM_final!BS$114</f>
        <v>2.0032805652832276E-5</v>
      </c>
      <c r="BT97">
        <f>SAM_final!BT99/SAM_final!BT$114</f>
        <v>1.5173332607423271E-5</v>
      </c>
      <c r="BU97">
        <f>SAM_final!BU99/SAM_final!BU$114</f>
        <v>7.8091095662435338E-5</v>
      </c>
      <c r="BV97">
        <f>SAM_final!BV99/SAM_final!BV$114</f>
        <v>0</v>
      </c>
      <c r="BW97">
        <f>SAM_final!BW99/SAM_final!BW$114</f>
        <v>0</v>
      </c>
      <c r="BX97">
        <f>SAM_final!BX99/SAM_final!BX$114</f>
        <v>2.0529666304389267E-5</v>
      </c>
      <c r="BY97">
        <f>SAM_final!BY99/SAM_final!BY$114</f>
        <v>0</v>
      </c>
      <c r="BZ97">
        <f>SAM_final!BZ99/SAM_final!BZ$114</f>
        <v>5.4450462550863194E-5</v>
      </c>
      <c r="CA97">
        <f>SAM_final!CA99/SAM_final!CA$114</f>
        <v>1.2770862738300544E-5</v>
      </c>
      <c r="CB97">
        <f>SAM_final!CB99/SAM_final!CB$114</f>
        <v>6.990184907318262E-5</v>
      </c>
      <c r="CC97">
        <f>SAM_final!CC99/SAM_final!CC$114</f>
        <v>4.8359040216532093E-5</v>
      </c>
      <c r="CD97">
        <f>SAM_final!CD99/SAM_final!CD$114</f>
        <v>3.6576328311988127E-5</v>
      </c>
      <c r="CE97">
        <f>SAM_final!CE99/SAM_final!CE$114</f>
        <v>4.0977376311087017E-4</v>
      </c>
      <c r="CF97">
        <f>SAM_final!CF99/SAM_final!CF$114</f>
        <v>2.0596576457284263E-4</v>
      </c>
      <c r="CG97">
        <f>SAM_final!CG99/SAM_final!CG$114</f>
        <v>3.1347754034226579E-6</v>
      </c>
      <c r="CH97">
        <f>SAM_final!CH99/SAM_final!CH$114</f>
        <v>0</v>
      </c>
      <c r="CI97">
        <f>SAM_final!CI99/SAM_final!CI$114</f>
        <v>1.8098392683658532E-7</v>
      </c>
      <c r="CJ97">
        <f>SAM_final!CJ99/SAM_final!CJ$114</f>
        <v>0</v>
      </c>
      <c r="CK97">
        <f>SAM_final!CK99/SAM_final!CK$114</f>
        <v>0.15343758933737695</v>
      </c>
      <c r="CL97">
        <f>SAM_final!CL99/SAM_final!CL$114</f>
        <v>0.12405458827458285</v>
      </c>
      <c r="CM97">
        <f>SAM_final!CO99/SAM_final!CO$114</f>
        <v>6.9504270280374184E-4</v>
      </c>
      <c r="CN97">
        <f>SAM_final!CP99/SAM_final!CP$114</f>
        <v>1.3511379709195547E-3</v>
      </c>
      <c r="CO97">
        <f>SAM_final!CQ99/SAM_final!CQ$114</f>
        <v>2.7646072351982976E-3</v>
      </c>
      <c r="CP97">
        <f>SAM_final!CR99/SAM_final!CR$114</f>
        <v>1.6207367513128685E-3</v>
      </c>
      <c r="CQ97">
        <f>SAM_final!CS99/SAM_final!CS$114</f>
        <v>2.290028172931482E-3</v>
      </c>
      <c r="CR97">
        <f>SAM_final!CT99/SAM_final!CT$114</f>
        <v>2.7906937451728699E-3</v>
      </c>
      <c r="CS97">
        <f>SAM_final!CU99/SAM_final!CU$114</f>
        <v>2.5003461996660095E-3</v>
      </c>
      <c r="CT97">
        <f>SAM_final!CV99/SAM_final!CV$114</f>
        <v>2.101998114779821E-3</v>
      </c>
      <c r="CU97">
        <f>SAM_final!CW99/SAM_final!CW$114</f>
        <v>2.9465320925271482E-3</v>
      </c>
    </row>
    <row r="98" spans="1:99">
      <c r="A98" t="s">
        <v>117</v>
      </c>
      <c r="B98">
        <f>SAM_final!B100/SAM_final!B$114</f>
        <v>4.7543541032835585E-6</v>
      </c>
      <c r="C98">
        <f>SAM_final!C100/SAM_final!C$114</f>
        <v>0</v>
      </c>
      <c r="D98">
        <f>SAM_final!D100/SAM_final!D$114</f>
        <v>0</v>
      </c>
      <c r="E98">
        <f>SAM_final!E100/SAM_final!E$114</f>
        <v>0</v>
      </c>
      <c r="F98">
        <f>SAM_final!F100/SAM_final!F$114</f>
        <v>7.1060053504477013E-5</v>
      </c>
      <c r="G98">
        <f>SAM_final!G100/SAM_final!G$114</f>
        <v>4.6219897982226703E-7</v>
      </c>
      <c r="H98">
        <f>SAM_final!H100/SAM_final!H$114</f>
        <v>1.3443875312506638E-5</v>
      </c>
      <c r="I98">
        <f>SAM_final!I100/SAM_final!I$114</f>
        <v>2.3129566884666607E-7</v>
      </c>
      <c r="J98">
        <f>SAM_final!J100/SAM_final!J$114</f>
        <v>6.3301956562090262E-5</v>
      </c>
      <c r="K98">
        <f>SAM_final!K100/SAM_final!K$114</f>
        <v>1.5399196301129655E-6</v>
      </c>
      <c r="L98">
        <f>SAM_final!L100/SAM_final!L$114</f>
        <v>1.3927695980189142E-4</v>
      </c>
      <c r="M98">
        <f>SAM_final!M100/SAM_final!M$114</f>
        <v>6.8259340734905377E-5</v>
      </c>
      <c r="N98">
        <f>SAM_final!N100/SAM_final!N$114</f>
        <v>4.4571757354316418E-5</v>
      </c>
      <c r="O98">
        <f>SAM_final!O100/SAM_final!O$114</f>
        <v>7.0550048731978868E-5</v>
      </c>
      <c r="P98">
        <f>SAM_final!P100/SAM_final!P$114</f>
        <v>5.8825380434055921E-5</v>
      </c>
      <c r="Q98">
        <f>SAM_final!Q100/SAM_final!Q$114</f>
        <v>1.7579672504872671E-5</v>
      </c>
      <c r="R98">
        <f>SAM_final!R100/SAM_final!R$114</f>
        <v>5.809799969870655E-5</v>
      </c>
      <c r="S98">
        <f>SAM_final!S100/SAM_final!S$114</f>
        <v>5.2006587323992381E-5</v>
      </c>
      <c r="T98">
        <f>SAM_final!T100/SAM_final!T$114</f>
        <v>0</v>
      </c>
      <c r="U98">
        <f>SAM_final!U100/SAM_final!U$114</f>
        <v>4.2004655312565076E-5</v>
      </c>
      <c r="V98">
        <f>SAM_final!V100/SAM_final!V$114</f>
        <v>1.6501854490939835E-4</v>
      </c>
      <c r="W98">
        <f>SAM_final!W100/SAM_final!W$114</f>
        <v>8.1361960944405736E-5</v>
      </c>
      <c r="X98">
        <f>SAM_final!X100/SAM_final!X$114</f>
        <v>2.6888076515490438E-4</v>
      </c>
      <c r="Y98">
        <f>SAM_final!Y100/SAM_final!Y$114</f>
        <v>5.4870234905022776E-5</v>
      </c>
      <c r="Z98">
        <f>SAM_final!Z100/SAM_final!Z$114</f>
        <v>7.6261953539276734E-5</v>
      </c>
      <c r="AA98">
        <f>SAM_final!AA100/SAM_final!AA$114</f>
        <v>6.7926615698037855E-5</v>
      </c>
      <c r="AB98">
        <f>SAM_final!AB100/SAM_final!AB$114</f>
        <v>1.9408578489077501E-3</v>
      </c>
      <c r="AC98">
        <f>SAM_final!AC100/SAM_final!AC$114</f>
        <v>9.5066384145940522E-5</v>
      </c>
      <c r="AD98">
        <f>SAM_final!AD100/SAM_final!AD$114</f>
        <v>8.2232414043553181E-5</v>
      </c>
      <c r="AE98">
        <f>SAM_final!AE100/SAM_final!AE$114</f>
        <v>1.216454321881918E-4</v>
      </c>
      <c r="AF98">
        <f>SAM_final!AF100/SAM_final!AF$114</f>
        <v>8.5457147537683248E-5</v>
      </c>
      <c r="AG98">
        <f>SAM_final!AG100/SAM_final!AG$114</f>
        <v>5.7999360158165327E-5</v>
      </c>
      <c r="AH98">
        <f>SAM_final!AH100/SAM_final!AH$114</f>
        <v>4.8550845115750006E-5</v>
      </c>
      <c r="AI98">
        <f>SAM_final!AI100/SAM_final!AI$114</f>
        <v>9.5842139371626634E-5</v>
      </c>
      <c r="AJ98">
        <f>SAM_final!AJ100/SAM_final!AJ$114</f>
        <v>7.3194908558542126E-5</v>
      </c>
      <c r="AK98">
        <f>SAM_final!AK100/SAM_final!AK$114</f>
        <v>9.675909316533017E-6</v>
      </c>
      <c r="AL98">
        <f>SAM_final!AL100/SAM_final!AL$114</f>
        <v>8.3877883925541211E-6</v>
      </c>
      <c r="AM98">
        <f>SAM_final!AM100/SAM_final!AM$114</f>
        <v>2.3620635975803516E-6</v>
      </c>
      <c r="AN98">
        <f>SAM_final!AN100/SAM_final!AN$114</f>
        <v>4.5942530510199154E-5</v>
      </c>
      <c r="AO98">
        <f>SAM_final!AO100/SAM_final!AO$114</f>
        <v>2.7742002289917021E-5</v>
      </c>
      <c r="AP98">
        <f>SAM_final!AP100/SAM_final!AP$114</f>
        <v>2.8379927616839556E-5</v>
      </c>
      <c r="AQ98">
        <f>SAM_final!AQ100/SAM_final!AQ$114</f>
        <v>5.5703452666278273E-5</v>
      </c>
      <c r="AR98">
        <f>SAM_final!AR100/SAM_final!AR$114</f>
        <v>3.8170801054973434E-5</v>
      </c>
      <c r="AS98">
        <f>SAM_final!AS100/SAM_final!AS$114</f>
        <v>8.2014022072334985E-5</v>
      </c>
      <c r="AT98">
        <f>SAM_final!AT100/SAM_final!AT$114</f>
        <v>1.2991044467701967E-3</v>
      </c>
      <c r="AU98">
        <f>SAM_final!AU100/SAM_final!AU$114</f>
        <v>4.6326961482457158E-5</v>
      </c>
      <c r="AV98">
        <f>SAM_final!AV100/SAM_final!AV$114</f>
        <v>5.9627809806768928E-4</v>
      </c>
      <c r="AW98">
        <f>SAM_final!AW100/SAM_final!AW$114</f>
        <v>7.2397189770714772E-5</v>
      </c>
      <c r="AX98">
        <f>SAM_final!AX100/SAM_final!AX$114</f>
        <v>3.6038864214805515E-6</v>
      </c>
      <c r="AY98">
        <f>SAM_final!AY100/SAM_final!AY$114</f>
        <v>1.8391504996036526E-4</v>
      </c>
      <c r="AZ98">
        <f>SAM_final!AZ100/SAM_final!AZ$114</f>
        <v>1.8694940114061091E-4</v>
      </c>
      <c r="BA98">
        <f>SAM_final!BA100/SAM_final!BA$114</f>
        <v>3.000360591191651E-5</v>
      </c>
      <c r="BB98">
        <f>SAM_final!BB100/SAM_final!BB$114</f>
        <v>1.0391983276944017E-5</v>
      </c>
      <c r="BC98">
        <f>SAM_final!BC100/SAM_final!BC$114</f>
        <v>2.0555042155660553E-5</v>
      </c>
      <c r="BD98">
        <f>SAM_final!BD100/SAM_final!BD$114</f>
        <v>3.3599282628527171E-5</v>
      </c>
      <c r="BE98">
        <f>SAM_final!BE100/SAM_final!BE$114</f>
        <v>1.4374243440948733E-5</v>
      </c>
      <c r="BF98">
        <f>SAM_final!BF100/SAM_final!BF$114</f>
        <v>2.457363759163731E-4</v>
      </c>
      <c r="BG98">
        <f>SAM_final!BG100/SAM_final!BG$114</f>
        <v>3.4429852747583069E-5</v>
      </c>
      <c r="BH98">
        <f>SAM_final!BH100/SAM_final!BH$114</f>
        <v>1.8105885464642794E-5</v>
      </c>
      <c r="BI98">
        <f>SAM_final!BI100/SAM_final!BI$114</f>
        <v>6.9295752402667791E-5</v>
      </c>
      <c r="BJ98">
        <f>SAM_final!BJ100/SAM_final!BJ$114</f>
        <v>8.4850305128203343E-4</v>
      </c>
      <c r="BK98">
        <f>SAM_final!BK100/SAM_final!BK$114</f>
        <v>6.17845965861831E-5</v>
      </c>
      <c r="BL98">
        <f>SAM_final!BL100/SAM_final!BL$114</f>
        <v>2.7516598013006968E-5</v>
      </c>
      <c r="BM98">
        <f>SAM_final!BM100/SAM_final!BM$114</f>
        <v>2.0365114244565186E-5</v>
      </c>
      <c r="BN98">
        <f>SAM_final!BN100/SAM_final!BN$114</f>
        <v>9.045420360803653E-6</v>
      </c>
      <c r="BO98">
        <f>SAM_final!BO100/SAM_final!BO$114</f>
        <v>9.5815876337001558E-5</v>
      </c>
      <c r="BP98">
        <f>SAM_final!BP100/SAM_final!BP$114</f>
        <v>1.4502152081014296E-4</v>
      </c>
      <c r="BQ98">
        <f>SAM_final!BQ100/SAM_final!BQ$114</f>
        <v>3.4543768880194096E-5</v>
      </c>
      <c r="BR98">
        <f>SAM_final!BR100/SAM_final!BR$114</f>
        <v>5.6357198727858282E-5</v>
      </c>
      <c r="BS98">
        <f>SAM_final!BS100/SAM_final!BS$114</f>
        <v>2.2915878039084802E-5</v>
      </c>
      <c r="BT98">
        <f>SAM_final!BT100/SAM_final!BT$114</f>
        <v>1.7357041519993925E-5</v>
      </c>
      <c r="BU98">
        <f>SAM_final!BU100/SAM_final!BU$114</f>
        <v>8.9329775127422668E-5</v>
      </c>
      <c r="BV98">
        <f>SAM_final!BV100/SAM_final!BV$114</f>
        <v>0</v>
      </c>
      <c r="BW98">
        <f>SAM_final!BW100/SAM_final!BW$114</f>
        <v>0</v>
      </c>
      <c r="BX98">
        <f>SAM_final!BX100/SAM_final!BX$114</f>
        <v>2.3484245660216762E-5</v>
      </c>
      <c r="BY98">
        <f>SAM_final!BY100/SAM_final!BY$114</f>
        <v>0</v>
      </c>
      <c r="BZ98">
        <f>SAM_final!BZ100/SAM_final!BZ$114</f>
        <v>6.2286839927033327E-5</v>
      </c>
      <c r="CA98">
        <f>SAM_final!CA100/SAM_final!CA$114</f>
        <v>1.4608814064115423E-5</v>
      </c>
      <c r="CB98">
        <f>SAM_final!CB100/SAM_final!CB$114</f>
        <v>7.9961952201192978E-5</v>
      </c>
      <c r="CC98">
        <f>SAM_final!CC100/SAM_final!CC$114</f>
        <v>5.5318754990894931E-5</v>
      </c>
      <c r="CD98">
        <f>SAM_final!CD100/SAM_final!CD$114</f>
        <v>4.1840304011362436E-5</v>
      </c>
      <c r="CE98">
        <f>SAM_final!CE100/SAM_final!CE$114</f>
        <v>4.6874740072855981E-4</v>
      </c>
      <c r="CF98">
        <f>SAM_final!CF100/SAM_final!CF$114</f>
        <v>2.3560785358643952E-4</v>
      </c>
      <c r="CG98">
        <f>SAM_final!CG100/SAM_final!CG$114</f>
        <v>3.5859246113436771E-6</v>
      </c>
      <c r="CH98">
        <f>SAM_final!CH100/SAM_final!CH$114</f>
        <v>0</v>
      </c>
      <c r="CI98">
        <f>SAM_final!CI100/SAM_final!CI$114</f>
        <v>2.0703069087257172E-7</v>
      </c>
      <c r="CJ98">
        <f>SAM_final!CJ100/SAM_final!CJ$114</f>
        <v>0</v>
      </c>
      <c r="CK98">
        <f>SAM_final!CK100/SAM_final!CK$114</f>
        <v>0.13857686079367099</v>
      </c>
      <c r="CL98">
        <f>SAM_final!CL100/SAM_final!CL$114</f>
        <v>0.11740812319066164</v>
      </c>
      <c r="CM98">
        <f>SAM_final!CO100/SAM_final!CO$114</f>
        <v>6.1939949312302253E-4</v>
      </c>
      <c r="CN98">
        <f>SAM_final!CP100/SAM_final!CP$114</f>
        <v>1.1289608680534826E-3</v>
      </c>
      <c r="CO98">
        <f>SAM_final!CQ100/SAM_final!CQ$114</f>
        <v>2.2824336022996159E-3</v>
      </c>
      <c r="CP98">
        <f>SAM_final!CR100/SAM_final!CR$114</f>
        <v>1.3594880858171633E-3</v>
      </c>
      <c r="CQ98">
        <f>SAM_final!CS100/SAM_final!CS$114</f>
        <v>1.8929574778284639E-3</v>
      </c>
      <c r="CR98">
        <f>SAM_final!CT100/SAM_final!CT$114</f>
        <v>2.2990679329755507E-3</v>
      </c>
      <c r="CS98">
        <f>SAM_final!CU100/SAM_final!CU$114</f>
        <v>2.0714342091158766E-3</v>
      </c>
      <c r="CT98">
        <f>SAM_final!CV100/SAM_final!CV$114</f>
        <v>1.7568762169701338E-3</v>
      </c>
      <c r="CU98">
        <f>SAM_final!CW100/SAM_final!CW$114</f>
        <v>2.4289736879158793E-3</v>
      </c>
    </row>
    <row r="99" spans="1:99">
      <c r="A99" t="s">
        <v>118</v>
      </c>
      <c r="B99">
        <f>SAM_final!B101/SAM_final!B$114</f>
        <v>1.2029771836712602E-5</v>
      </c>
      <c r="C99">
        <f>SAM_final!C101/SAM_final!C$114</f>
        <v>0</v>
      </c>
      <c r="D99">
        <f>SAM_final!D101/SAM_final!D$114</f>
        <v>0</v>
      </c>
      <c r="E99">
        <f>SAM_final!E101/SAM_final!E$114</f>
        <v>0</v>
      </c>
      <c r="F99">
        <f>SAM_final!F101/SAM_final!F$114</f>
        <v>1.798007072660119E-4</v>
      </c>
      <c r="G99">
        <f>SAM_final!G101/SAM_final!G$114</f>
        <v>1.1694855178294634E-6</v>
      </c>
      <c r="H99">
        <f>SAM_final!H101/SAM_final!H$114</f>
        <v>3.4016556002627546E-5</v>
      </c>
      <c r="I99">
        <f>SAM_final!I101/SAM_final!I$114</f>
        <v>5.8523914344612233E-7</v>
      </c>
      <c r="J99">
        <f>SAM_final!J101/SAM_final!J$114</f>
        <v>1.6017067254908604E-4</v>
      </c>
      <c r="K99">
        <f>SAM_final!K101/SAM_final!K$114</f>
        <v>3.8964034640036062E-6</v>
      </c>
      <c r="L99">
        <f>SAM_final!L101/SAM_final!L$114</f>
        <v>3.5240750102534394E-4</v>
      </c>
      <c r="M99">
        <f>SAM_final!M101/SAM_final!M$114</f>
        <v>1.7271416409606874E-4</v>
      </c>
      <c r="N99">
        <f>SAM_final!N101/SAM_final!N$114</f>
        <v>1.1277832060582718E-4</v>
      </c>
      <c r="O99">
        <f>SAM_final!O101/SAM_final!O$114</f>
        <v>1.785102604638793E-4</v>
      </c>
      <c r="P99">
        <f>SAM_final!P101/SAM_final!P$114</f>
        <v>1.4884375237022703E-4</v>
      </c>
      <c r="Q99">
        <f>SAM_final!Q101/SAM_final!Q$114</f>
        <v>4.4481215450841531E-5</v>
      </c>
      <c r="R99">
        <f>SAM_final!R101/SAM_final!R$114</f>
        <v>1.4700328695797896E-4</v>
      </c>
      <c r="S99">
        <f>SAM_final!S101/SAM_final!S$114</f>
        <v>1.3159040448451528E-4</v>
      </c>
      <c r="T99">
        <f>SAM_final!T101/SAM_final!T$114</f>
        <v>0</v>
      </c>
      <c r="U99">
        <f>SAM_final!U101/SAM_final!U$114</f>
        <v>1.0628287429010101E-4</v>
      </c>
      <c r="V99">
        <f>SAM_final!V101/SAM_final!V$114</f>
        <v>4.1754051148932278E-4</v>
      </c>
      <c r="W99">
        <f>SAM_final!W101/SAM_final!W$114</f>
        <v>2.0586725453889632E-4</v>
      </c>
      <c r="X99">
        <f>SAM_final!X101/SAM_final!X$114</f>
        <v>6.8033936594253221E-4</v>
      </c>
      <c r="Y99">
        <f>SAM_final!Y101/SAM_final!Y$114</f>
        <v>1.3883618935290644E-4</v>
      </c>
      <c r="Z99">
        <f>SAM_final!Z101/SAM_final!Z$114</f>
        <v>1.9296288853745078E-4</v>
      </c>
      <c r="AA99">
        <f>SAM_final!AA101/SAM_final!AA$114</f>
        <v>1.7187228185698342E-4</v>
      </c>
      <c r="AB99">
        <f>SAM_final!AB101/SAM_final!AB$114</f>
        <v>4.9108830732081821E-3</v>
      </c>
      <c r="AC99">
        <f>SAM_final!AC101/SAM_final!AC$114</f>
        <v>2.4054306552957292E-4</v>
      </c>
      <c r="AD99">
        <f>SAM_final!AD101/SAM_final!AD$114</f>
        <v>2.0806973082691018E-4</v>
      </c>
      <c r="AE99">
        <f>SAM_final!AE101/SAM_final!AE$114</f>
        <v>3.0779507845063122E-4</v>
      </c>
      <c r="AF99">
        <f>SAM_final!AF101/SAM_final!AF$114</f>
        <v>2.1622915844333489E-4</v>
      </c>
      <c r="AG99">
        <f>SAM_final!AG101/SAM_final!AG$114</f>
        <v>1.4675370286285012E-4</v>
      </c>
      <c r="AH99">
        <f>SAM_final!AH101/SAM_final!AH$114</f>
        <v>1.2284646379592695E-4</v>
      </c>
      <c r="AI99">
        <f>SAM_final!AI101/SAM_final!AI$114</f>
        <v>2.4250593118143991E-4</v>
      </c>
      <c r="AJ99">
        <f>SAM_final!AJ101/SAM_final!AJ$114</f>
        <v>1.8520245451641499E-4</v>
      </c>
      <c r="AK99">
        <f>SAM_final!AK101/SAM_final!AK$114</f>
        <v>2.448260665107459E-5</v>
      </c>
      <c r="AL99">
        <f>SAM_final!AL101/SAM_final!AL$114</f>
        <v>2.1223320431131671E-5</v>
      </c>
      <c r="AM99">
        <f>SAM_final!AM101/SAM_final!AM$114</f>
        <v>5.9766448870670879E-6</v>
      </c>
      <c r="AN99">
        <f>SAM_final!AN101/SAM_final!AN$114</f>
        <v>1.1624673880668717E-4</v>
      </c>
      <c r="AO99">
        <f>SAM_final!AO101/SAM_final!AO$114</f>
        <v>7.0194594384707508E-5</v>
      </c>
      <c r="AP99">
        <f>SAM_final!AP101/SAM_final!AP$114</f>
        <v>7.1808713982244313E-5</v>
      </c>
      <c r="AQ99">
        <f>SAM_final!AQ101/SAM_final!AQ$114</f>
        <v>1.409444503996133E-4</v>
      </c>
      <c r="AR99">
        <f>SAM_final!AR101/SAM_final!AR$114</f>
        <v>9.6582210230984861E-5</v>
      </c>
      <c r="AS99">
        <f>SAM_final!AS101/SAM_final!AS$114</f>
        <v>2.0751714144722806E-4</v>
      </c>
      <c r="AT99">
        <f>SAM_final!AT101/SAM_final!AT$114</f>
        <v>3.287077434116823E-3</v>
      </c>
      <c r="AU99">
        <f>SAM_final!AU101/SAM_final!AU$114</f>
        <v>1.1721945072144245E-4</v>
      </c>
      <c r="AV99">
        <f>SAM_final!AV101/SAM_final!AV$114</f>
        <v>1.5087411066056734E-3</v>
      </c>
      <c r="AW99">
        <f>SAM_final!AW101/SAM_final!AW$114</f>
        <v>1.8318401525022759E-4</v>
      </c>
      <c r="AX99">
        <f>SAM_final!AX101/SAM_final!AX$114</f>
        <v>9.118784683264488E-6</v>
      </c>
      <c r="AY99">
        <f>SAM_final!AY101/SAM_final!AY$114</f>
        <v>4.6535366114879224E-4</v>
      </c>
      <c r="AZ99">
        <f>SAM_final!AZ101/SAM_final!AZ$114</f>
        <v>4.7303137121788657E-4</v>
      </c>
      <c r="BA99">
        <f>SAM_final!BA101/SAM_final!BA$114</f>
        <v>7.5917048995092473E-5</v>
      </c>
      <c r="BB99">
        <f>SAM_final!BB101/SAM_final!BB$114</f>
        <v>2.629446293582345E-5</v>
      </c>
      <c r="BC99">
        <f>SAM_final!BC101/SAM_final!BC$114</f>
        <v>5.2009686669284797E-5</v>
      </c>
      <c r="BD99">
        <f>SAM_final!BD101/SAM_final!BD$114</f>
        <v>8.5015060956282419E-5</v>
      </c>
      <c r="BE99">
        <f>SAM_final!BE101/SAM_final!BE$114</f>
        <v>3.6370633142481124E-5</v>
      </c>
      <c r="BF99">
        <f>SAM_final!BF101/SAM_final!BF$114</f>
        <v>6.2177794712703035E-4</v>
      </c>
      <c r="BG99">
        <f>SAM_final!BG101/SAM_final!BG$114</f>
        <v>8.7116622768797344E-5</v>
      </c>
      <c r="BH99">
        <f>SAM_final!BH101/SAM_final!BH$114</f>
        <v>4.5812673248480858E-5</v>
      </c>
      <c r="BI99">
        <f>SAM_final!BI101/SAM_final!BI$114</f>
        <v>1.7533655940387267E-4</v>
      </c>
      <c r="BJ99">
        <f>SAM_final!BJ101/SAM_final!BJ$114</f>
        <v>2.1469368683808645E-3</v>
      </c>
      <c r="BK99">
        <f>SAM_final!BK101/SAM_final!BK$114</f>
        <v>1.5633135096979669E-4</v>
      </c>
      <c r="BL99">
        <f>SAM_final!BL101/SAM_final!BL$114</f>
        <v>6.9624262019187363E-5</v>
      </c>
      <c r="BM99">
        <f>SAM_final!BM101/SAM_final!BM$114</f>
        <v>5.152911888104957E-5</v>
      </c>
      <c r="BN99">
        <f>SAM_final!BN101/SAM_final!BN$114</f>
        <v>2.288730303711932E-5</v>
      </c>
      <c r="BO99">
        <f>SAM_final!BO101/SAM_final!BO$114</f>
        <v>2.4243947876594513E-4</v>
      </c>
      <c r="BP99">
        <f>SAM_final!BP101/SAM_final!BP$114</f>
        <v>3.6694275791410017E-4</v>
      </c>
      <c r="BQ99">
        <f>SAM_final!BQ101/SAM_final!BQ$114</f>
        <v>8.7404860677472196E-5</v>
      </c>
      <c r="BR99">
        <f>SAM_final!BR101/SAM_final!BR$114</f>
        <v>1.4259860063518844E-4</v>
      </c>
      <c r="BS99">
        <f>SAM_final!BS101/SAM_final!BS$114</f>
        <v>5.7983225115212113E-5</v>
      </c>
      <c r="BT99">
        <f>SAM_final!BT101/SAM_final!BT$114</f>
        <v>4.3917900246779622E-5</v>
      </c>
      <c r="BU99">
        <f>SAM_final!BU101/SAM_final!BU$114</f>
        <v>2.2602792927551571E-4</v>
      </c>
      <c r="BV99">
        <f>SAM_final!BV101/SAM_final!BV$114</f>
        <v>0</v>
      </c>
      <c r="BW99">
        <f>SAM_final!BW101/SAM_final!BW$114</f>
        <v>0</v>
      </c>
      <c r="BX99">
        <f>SAM_final!BX101/SAM_final!BX$114</f>
        <v>5.9421345342073202E-5</v>
      </c>
      <c r="BY99">
        <f>SAM_final!BY101/SAM_final!BY$114</f>
        <v>0</v>
      </c>
      <c r="BZ99">
        <f>SAM_final!BZ101/SAM_final!BZ$114</f>
        <v>1.5760215929952638E-4</v>
      </c>
      <c r="CA99">
        <f>SAM_final!CA101/SAM_final!CA$114</f>
        <v>3.696415878549996E-5</v>
      </c>
      <c r="CB99">
        <f>SAM_final!CB101/SAM_final!CB$114</f>
        <v>2.0232486257894131E-4</v>
      </c>
      <c r="CC99">
        <f>SAM_final!CC101/SAM_final!CC$114</f>
        <v>1.3997106365549645E-4</v>
      </c>
      <c r="CD99">
        <f>SAM_final!CD101/SAM_final!CD$114</f>
        <v>1.0586702208145592E-4</v>
      </c>
      <c r="CE99">
        <f>SAM_final!CE101/SAM_final!CE$114</f>
        <v>1.1860547526155426E-3</v>
      </c>
      <c r="CF99">
        <f>SAM_final!CF101/SAM_final!CF$114</f>
        <v>5.9615010998548821E-4</v>
      </c>
      <c r="CG99">
        <f>SAM_final!CG101/SAM_final!CG$114</f>
        <v>9.0733365586555881E-6</v>
      </c>
      <c r="CH99">
        <f>SAM_final!CH101/SAM_final!CH$114</f>
        <v>0</v>
      </c>
      <c r="CI99">
        <f>SAM_final!CI101/SAM_final!CI$114</f>
        <v>5.2384233910426512E-7</v>
      </c>
      <c r="CJ99">
        <f>SAM_final!CJ101/SAM_final!CJ$114</f>
        <v>0</v>
      </c>
      <c r="CK99">
        <f>SAM_final!CK101/SAM_final!CK$114</f>
        <v>0.4377934579426222</v>
      </c>
      <c r="CL99">
        <f>SAM_final!CL101/SAM_final!CL$114</f>
        <v>0.61671650334803685</v>
      </c>
      <c r="CM99">
        <f>SAM_final!CO101/SAM_final!CO$114</f>
        <v>3.2724477315706911E-3</v>
      </c>
      <c r="CN99">
        <f>SAM_final!CP101/SAM_final!CP$114</f>
        <v>6.9006851894911217E-3</v>
      </c>
      <c r="CO99">
        <f>SAM_final!CQ101/SAM_final!CQ$114</f>
        <v>1.4317570298601826E-2</v>
      </c>
      <c r="CP99">
        <f>SAM_final!CR101/SAM_final!CR$114</f>
        <v>8.2398591182314736E-3</v>
      </c>
      <c r="CQ99">
        <f>SAM_final!CS101/SAM_final!CS$114</f>
        <v>1.184304751352923E-2</v>
      </c>
      <c r="CR99">
        <f>SAM_final!CT101/SAM_final!CT$114</f>
        <v>1.4487851507127697E-2</v>
      </c>
      <c r="CS99">
        <f>SAM_final!CU101/SAM_final!CU$114</f>
        <v>1.2897524149000108E-2</v>
      </c>
      <c r="CT99">
        <f>SAM_final!CV101/SAM_final!CV$114</f>
        <v>1.073179991444566E-2</v>
      </c>
      <c r="CU99">
        <f>SAM_final!CW101/SAM_final!CW$114</f>
        <v>1.5285969971620104E-2</v>
      </c>
    </row>
    <row r="107" spans="1:99">
      <c r="A107" s="15" t="s">
        <v>350</v>
      </c>
    </row>
    <row r="108" spans="1:99">
      <c r="A108" t="s">
        <v>108</v>
      </c>
    </row>
    <row r="109" spans="1:99">
      <c r="A109" t="s">
        <v>109</v>
      </c>
    </row>
    <row r="110" spans="1:99">
      <c r="A110" t="s">
        <v>119</v>
      </c>
    </row>
    <row r="111" spans="1:99">
      <c r="A111" t="s">
        <v>162</v>
      </c>
    </row>
    <row r="112" spans="1:99">
      <c r="A112" t="s">
        <v>120</v>
      </c>
    </row>
    <row r="113" spans="1:1">
      <c r="A113" t="s">
        <v>121</v>
      </c>
    </row>
    <row r="114" spans="1:1">
      <c r="A114" t="s">
        <v>122</v>
      </c>
    </row>
    <row r="115" spans="1:1">
      <c r="A115" t="s">
        <v>257</v>
      </c>
    </row>
    <row r="116" spans="1:1">
      <c r="A116" t="s">
        <v>123</v>
      </c>
    </row>
    <row r="117" spans="1:1">
      <c r="A117" s="62" t="s">
        <v>88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4CAC9-30A3-2140-A445-A55E61CEF309}">
  <dimension ref="A1:CU111"/>
  <sheetViews>
    <sheetView zoomScale="140" zoomScaleNormal="140" workbookViewId="0">
      <pane xSplit="1" ySplit="1" topLeftCell="CD84" activePane="bottomRight" state="frozen"/>
      <selection pane="topRight" activeCell="B1" sqref="B1"/>
      <selection pane="bottomLeft" activeCell="A2" sqref="A2"/>
      <selection pane="bottomRight" activeCell="CM1" sqref="CM1:CN1048576"/>
    </sheetView>
  </sheetViews>
  <sheetFormatPr baseColWidth="10" defaultColWidth="10.83203125" defaultRowHeight="16"/>
  <cols>
    <col min="1" max="1" width="45" customWidth="1"/>
  </cols>
  <sheetData>
    <row r="1" spans="1:99">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c r="CK1" t="s">
        <v>94</v>
      </c>
      <c r="CL1" t="s">
        <v>96</v>
      </c>
      <c r="CM1" t="s">
        <v>110</v>
      </c>
      <c r="CN1" t="s">
        <v>111</v>
      </c>
      <c r="CO1" t="s">
        <v>112</v>
      </c>
      <c r="CP1" t="s">
        <v>113</v>
      </c>
      <c r="CQ1" t="s">
        <v>114</v>
      </c>
      <c r="CR1" t="s">
        <v>115</v>
      </c>
      <c r="CS1" t="s">
        <v>116</v>
      </c>
      <c r="CT1" t="s">
        <v>117</v>
      </c>
      <c r="CU1" t="s">
        <v>118</v>
      </c>
    </row>
    <row r="2" spans="1:99">
      <c r="A2" t="s">
        <v>4</v>
      </c>
      <c r="B2">
        <f>IF($A2=B$1,1,0)</f>
        <v>1</v>
      </c>
      <c r="C2">
        <f t="shared" ref="C2:BN5" si="0">IF($A2=C$1,1,0)</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si="0"/>
        <v>0</v>
      </c>
      <c r="AG2">
        <f t="shared" si="0"/>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c r="BD2">
        <f t="shared" si="0"/>
        <v>0</v>
      </c>
      <c r="BE2">
        <f t="shared" si="0"/>
        <v>0</v>
      </c>
      <c r="BF2">
        <f t="shared" si="0"/>
        <v>0</v>
      </c>
      <c r="BG2">
        <f t="shared" si="0"/>
        <v>0</v>
      </c>
      <c r="BH2">
        <f t="shared" si="0"/>
        <v>0</v>
      </c>
      <c r="BI2">
        <f t="shared" si="0"/>
        <v>0</v>
      </c>
      <c r="BJ2">
        <f t="shared" si="0"/>
        <v>0</v>
      </c>
      <c r="BK2">
        <f t="shared" si="0"/>
        <v>0</v>
      </c>
      <c r="BL2">
        <f t="shared" si="0"/>
        <v>0</v>
      </c>
      <c r="BM2">
        <f t="shared" si="0"/>
        <v>0</v>
      </c>
      <c r="BN2">
        <f t="shared" si="0"/>
        <v>0</v>
      </c>
      <c r="BO2">
        <f t="shared" ref="BO2:CU7" si="1">IF($A2=BO$1,1,0)</f>
        <v>0</v>
      </c>
      <c r="BP2">
        <f t="shared" si="1"/>
        <v>0</v>
      </c>
      <c r="BQ2">
        <f t="shared" si="1"/>
        <v>0</v>
      </c>
      <c r="BR2">
        <f t="shared" si="1"/>
        <v>0</v>
      </c>
      <c r="BS2">
        <f t="shared" si="1"/>
        <v>0</v>
      </c>
      <c r="BT2">
        <f t="shared" si="1"/>
        <v>0</v>
      </c>
      <c r="BU2">
        <f t="shared" si="1"/>
        <v>0</v>
      </c>
      <c r="BV2">
        <f t="shared" si="1"/>
        <v>0</v>
      </c>
      <c r="BW2">
        <f t="shared" si="1"/>
        <v>0</v>
      </c>
      <c r="BX2">
        <f t="shared" si="1"/>
        <v>0</v>
      </c>
      <c r="BY2">
        <f t="shared" si="1"/>
        <v>0</v>
      </c>
      <c r="BZ2">
        <f t="shared" si="1"/>
        <v>0</v>
      </c>
      <c r="CA2">
        <f t="shared" si="1"/>
        <v>0</v>
      </c>
      <c r="CB2">
        <f t="shared" si="1"/>
        <v>0</v>
      </c>
      <c r="CC2">
        <f t="shared" si="1"/>
        <v>0</v>
      </c>
      <c r="CD2">
        <f t="shared" si="1"/>
        <v>0</v>
      </c>
      <c r="CE2">
        <f t="shared" si="1"/>
        <v>0</v>
      </c>
      <c r="CF2">
        <f t="shared" si="1"/>
        <v>0</v>
      </c>
      <c r="CG2">
        <f t="shared" si="1"/>
        <v>0</v>
      </c>
      <c r="CH2">
        <f t="shared" si="1"/>
        <v>0</v>
      </c>
      <c r="CI2">
        <f t="shared" si="1"/>
        <v>0</v>
      </c>
      <c r="CJ2">
        <f t="shared" si="1"/>
        <v>0</v>
      </c>
      <c r="CK2">
        <f t="shared" si="1"/>
        <v>0</v>
      </c>
      <c r="CL2">
        <f t="shared" si="1"/>
        <v>0</v>
      </c>
      <c r="CM2">
        <f t="shared" si="1"/>
        <v>0</v>
      </c>
      <c r="CN2">
        <f t="shared" si="1"/>
        <v>0</v>
      </c>
      <c r="CO2">
        <f t="shared" si="1"/>
        <v>0</v>
      </c>
      <c r="CP2">
        <f t="shared" si="1"/>
        <v>0</v>
      </c>
      <c r="CQ2">
        <f t="shared" si="1"/>
        <v>0</v>
      </c>
      <c r="CR2">
        <f t="shared" si="1"/>
        <v>0</v>
      </c>
      <c r="CS2">
        <f t="shared" si="1"/>
        <v>0</v>
      </c>
      <c r="CT2">
        <f t="shared" si="1"/>
        <v>0</v>
      </c>
      <c r="CU2">
        <f t="shared" si="1"/>
        <v>0</v>
      </c>
    </row>
    <row r="3" spans="1:99">
      <c r="A3" t="s">
        <v>261</v>
      </c>
      <c r="B3">
        <f t="shared" ref="B3:Q25" si="2">IF($A3=B$1,1,0)</f>
        <v>0</v>
      </c>
      <c r="C3">
        <f t="shared" si="0"/>
        <v>1</v>
      </c>
      <c r="D3">
        <f t="shared" si="0"/>
        <v>0</v>
      </c>
      <c r="E3">
        <f t="shared" si="0"/>
        <v>0</v>
      </c>
      <c r="F3">
        <f t="shared" si="0"/>
        <v>0</v>
      </c>
      <c r="G3">
        <f t="shared" si="0"/>
        <v>0</v>
      </c>
      <c r="H3">
        <f t="shared" si="0"/>
        <v>0</v>
      </c>
      <c r="I3">
        <f t="shared" si="0"/>
        <v>0</v>
      </c>
      <c r="J3">
        <f t="shared" si="0"/>
        <v>0</v>
      </c>
      <c r="K3">
        <f t="shared" si="0"/>
        <v>0</v>
      </c>
      <c r="L3">
        <f t="shared" si="0"/>
        <v>0</v>
      </c>
      <c r="M3">
        <f t="shared" si="0"/>
        <v>0</v>
      </c>
      <c r="N3">
        <f t="shared" si="0"/>
        <v>0</v>
      </c>
      <c r="O3">
        <f t="shared" si="0"/>
        <v>0</v>
      </c>
      <c r="P3">
        <f t="shared" si="0"/>
        <v>0</v>
      </c>
      <c r="Q3">
        <f t="shared" si="0"/>
        <v>0</v>
      </c>
      <c r="R3">
        <f t="shared" si="0"/>
        <v>0</v>
      </c>
      <c r="S3">
        <f t="shared" si="0"/>
        <v>0</v>
      </c>
      <c r="T3">
        <f t="shared" si="0"/>
        <v>0</v>
      </c>
      <c r="U3">
        <f t="shared" si="0"/>
        <v>0</v>
      </c>
      <c r="V3">
        <f t="shared" si="0"/>
        <v>0</v>
      </c>
      <c r="W3">
        <f t="shared" si="0"/>
        <v>0</v>
      </c>
      <c r="X3">
        <f t="shared" si="0"/>
        <v>0</v>
      </c>
      <c r="Y3">
        <f t="shared" si="0"/>
        <v>0</v>
      </c>
      <c r="Z3">
        <f t="shared" si="0"/>
        <v>0</v>
      </c>
      <c r="AA3">
        <f t="shared" si="0"/>
        <v>0</v>
      </c>
      <c r="AB3">
        <f t="shared" si="0"/>
        <v>0</v>
      </c>
      <c r="AC3">
        <f t="shared" si="0"/>
        <v>0</v>
      </c>
      <c r="AD3">
        <f t="shared" si="0"/>
        <v>0</v>
      </c>
      <c r="AE3">
        <f t="shared" si="0"/>
        <v>0</v>
      </c>
      <c r="AF3">
        <f t="shared" si="0"/>
        <v>0</v>
      </c>
      <c r="AG3">
        <f t="shared" si="0"/>
        <v>0</v>
      </c>
      <c r="AH3">
        <f t="shared" si="0"/>
        <v>0</v>
      </c>
      <c r="AI3">
        <f t="shared" si="0"/>
        <v>0</v>
      </c>
      <c r="AJ3">
        <f t="shared" si="0"/>
        <v>0</v>
      </c>
      <c r="AK3">
        <f t="shared" si="0"/>
        <v>0</v>
      </c>
      <c r="AL3">
        <f t="shared" si="0"/>
        <v>0</v>
      </c>
      <c r="AM3">
        <f t="shared" si="0"/>
        <v>0</v>
      </c>
      <c r="AN3">
        <f t="shared" si="0"/>
        <v>0</v>
      </c>
      <c r="AO3">
        <f t="shared" si="0"/>
        <v>0</v>
      </c>
      <c r="AP3">
        <f t="shared" si="0"/>
        <v>0</v>
      </c>
      <c r="AQ3">
        <f t="shared" si="0"/>
        <v>0</v>
      </c>
      <c r="AR3">
        <f t="shared" si="0"/>
        <v>0</v>
      </c>
      <c r="AS3">
        <f t="shared" si="0"/>
        <v>0</v>
      </c>
      <c r="AT3">
        <f t="shared" si="0"/>
        <v>0</v>
      </c>
      <c r="AU3">
        <f t="shared" si="0"/>
        <v>0</v>
      </c>
      <c r="AV3">
        <f t="shared" si="0"/>
        <v>0</v>
      </c>
      <c r="AW3">
        <f t="shared" si="0"/>
        <v>0</v>
      </c>
      <c r="AX3">
        <f t="shared" si="0"/>
        <v>0</v>
      </c>
      <c r="AY3">
        <f t="shared" si="0"/>
        <v>0</v>
      </c>
      <c r="AZ3">
        <f t="shared" si="0"/>
        <v>0</v>
      </c>
      <c r="BA3">
        <f t="shared" si="0"/>
        <v>0</v>
      </c>
      <c r="BB3">
        <f t="shared" si="0"/>
        <v>0</v>
      </c>
      <c r="BC3">
        <f t="shared" si="0"/>
        <v>0</v>
      </c>
      <c r="BD3">
        <f t="shared" si="0"/>
        <v>0</v>
      </c>
      <c r="BE3">
        <f t="shared" si="0"/>
        <v>0</v>
      </c>
      <c r="BF3">
        <f t="shared" si="0"/>
        <v>0</v>
      </c>
      <c r="BG3">
        <f t="shared" si="0"/>
        <v>0</v>
      </c>
      <c r="BH3">
        <f t="shared" si="0"/>
        <v>0</v>
      </c>
      <c r="BI3">
        <f t="shared" si="0"/>
        <v>0</v>
      </c>
      <c r="BJ3">
        <f t="shared" si="0"/>
        <v>0</v>
      </c>
      <c r="BK3">
        <f t="shared" si="0"/>
        <v>0</v>
      </c>
      <c r="BL3">
        <f t="shared" si="0"/>
        <v>0</v>
      </c>
      <c r="BM3">
        <f t="shared" si="0"/>
        <v>0</v>
      </c>
      <c r="BN3">
        <f t="shared" si="0"/>
        <v>0</v>
      </c>
      <c r="BO3">
        <f t="shared" si="1"/>
        <v>0</v>
      </c>
      <c r="BP3">
        <f t="shared" si="1"/>
        <v>0</v>
      </c>
      <c r="BQ3">
        <f t="shared" si="1"/>
        <v>0</v>
      </c>
      <c r="BR3">
        <f t="shared" si="1"/>
        <v>0</v>
      </c>
      <c r="BS3">
        <f t="shared" si="1"/>
        <v>0</v>
      </c>
      <c r="BT3">
        <f t="shared" si="1"/>
        <v>0</v>
      </c>
      <c r="BU3">
        <f t="shared" si="1"/>
        <v>0</v>
      </c>
      <c r="BV3">
        <f t="shared" si="1"/>
        <v>0</v>
      </c>
      <c r="BW3">
        <f t="shared" si="1"/>
        <v>0</v>
      </c>
      <c r="BX3">
        <f t="shared" si="1"/>
        <v>0</v>
      </c>
      <c r="BY3">
        <f t="shared" si="1"/>
        <v>0</v>
      </c>
      <c r="BZ3">
        <f t="shared" si="1"/>
        <v>0</v>
      </c>
      <c r="CA3">
        <f t="shared" si="1"/>
        <v>0</v>
      </c>
      <c r="CB3">
        <f t="shared" si="1"/>
        <v>0</v>
      </c>
      <c r="CC3">
        <f t="shared" si="1"/>
        <v>0</v>
      </c>
      <c r="CD3">
        <f t="shared" si="1"/>
        <v>0</v>
      </c>
      <c r="CE3">
        <f t="shared" si="1"/>
        <v>0</v>
      </c>
      <c r="CF3">
        <f t="shared" si="1"/>
        <v>0</v>
      </c>
      <c r="CG3">
        <f t="shared" si="1"/>
        <v>0</v>
      </c>
      <c r="CH3">
        <f t="shared" si="1"/>
        <v>0</v>
      </c>
      <c r="CI3">
        <f t="shared" si="1"/>
        <v>0</v>
      </c>
      <c r="CJ3">
        <f t="shared" si="1"/>
        <v>0</v>
      </c>
      <c r="CK3">
        <f t="shared" si="1"/>
        <v>0</v>
      </c>
      <c r="CL3">
        <f t="shared" si="1"/>
        <v>0</v>
      </c>
      <c r="CM3">
        <f t="shared" si="1"/>
        <v>0</v>
      </c>
      <c r="CN3">
        <f t="shared" si="1"/>
        <v>0</v>
      </c>
      <c r="CO3">
        <f t="shared" si="1"/>
        <v>0</v>
      </c>
      <c r="CP3">
        <f t="shared" si="1"/>
        <v>0</v>
      </c>
      <c r="CQ3">
        <f t="shared" si="1"/>
        <v>0</v>
      </c>
      <c r="CR3">
        <f t="shared" si="1"/>
        <v>0</v>
      </c>
      <c r="CS3">
        <f t="shared" si="1"/>
        <v>0</v>
      </c>
      <c r="CT3">
        <f t="shared" si="1"/>
        <v>0</v>
      </c>
      <c r="CU3">
        <f t="shared" si="1"/>
        <v>0</v>
      </c>
    </row>
    <row r="4" spans="1:99">
      <c r="A4" t="s">
        <v>89</v>
      </c>
      <c r="B4">
        <f t="shared" si="2"/>
        <v>0</v>
      </c>
      <c r="C4">
        <f t="shared" si="0"/>
        <v>0</v>
      </c>
      <c r="D4">
        <f t="shared" si="0"/>
        <v>1</v>
      </c>
      <c r="E4">
        <f t="shared" si="0"/>
        <v>0</v>
      </c>
      <c r="F4">
        <f t="shared" si="0"/>
        <v>0</v>
      </c>
      <c r="G4">
        <f t="shared" si="0"/>
        <v>0</v>
      </c>
      <c r="H4">
        <f t="shared" si="0"/>
        <v>0</v>
      </c>
      <c r="I4">
        <f t="shared" si="0"/>
        <v>0</v>
      </c>
      <c r="J4">
        <f t="shared" si="0"/>
        <v>0</v>
      </c>
      <c r="K4">
        <f t="shared" si="0"/>
        <v>0</v>
      </c>
      <c r="L4">
        <f t="shared" si="0"/>
        <v>0</v>
      </c>
      <c r="M4">
        <f t="shared" si="0"/>
        <v>0</v>
      </c>
      <c r="N4">
        <f t="shared" si="0"/>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1"/>
        <v>0</v>
      </c>
      <c r="BP4">
        <f t="shared" si="1"/>
        <v>0</v>
      </c>
      <c r="BQ4">
        <f t="shared" si="1"/>
        <v>0</v>
      </c>
      <c r="BR4">
        <f t="shared" si="1"/>
        <v>0</v>
      </c>
      <c r="BS4">
        <f t="shared" si="1"/>
        <v>0</v>
      </c>
      <c r="BT4">
        <f t="shared" si="1"/>
        <v>0</v>
      </c>
      <c r="BU4">
        <f t="shared" si="1"/>
        <v>0</v>
      </c>
      <c r="BV4">
        <f t="shared" si="1"/>
        <v>0</v>
      </c>
      <c r="BW4">
        <f t="shared" si="1"/>
        <v>0</v>
      </c>
      <c r="BX4">
        <f t="shared" si="1"/>
        <v>0</v>
      </c>
      <c r="BY4">
        <f t="shared" si="1"/>
        <v>0</v>
      </c>
      <c r="BZ4">
        <f t="shared" si="1"/>
        <v>0</v>
      </c>
      <c r="CA4">
        <f t="shared" si="1"/>
        <v>0</v>
      </c>
      <c r="CB4">
        <f t="shared" si="1"/>
        <v>0</v>
      </c>
      <c r="CC4">
        <f t="shared" si="1"/>
        <v>0</v>
      </c>
      <c r="CD4">
        <f t="shared" si="1"/>
        <v>0</v>
      </c>
      <c r="CE4">
        <f t="shared" si="1"/>
        <v>0</v>
      </c>
      <c r="CF4">
        <f t="shared" si="1"/>
        <v>0</v>
      </c>
      <c r="CG4">
        <f t="shared" si="1"/>
        <v>0</v>
      </c>
      <c r="CH4">
        <f t="shared" si="1"/>
        <v>0</v>
      </c>
      <c r="CI4">
        <f t="shared" si="1"/>
        <v>0</v>
      </c>
      <c r="CJ4">
        <f t="shared" si="1"/>
        <v>0</v>
      </c>
      <c r="CK4">
        <f t="shared" si="1"/>
        <v>0</v>
      </c>
      <c r="CL4">
        <f t="shared" si="1"/>
        <v>0</v>
      </c>
      <c r="CM4">
        <f t="shared" si="1"/>
        <v>0</v>
      </c>
      <c r="CN4">
        <f t="shared" si="1"/>
        <v>0</v>
      </c>
      <c r="CO4">
        <f t="shared" si="1"/>
        <v>0</v>
      </c>
      <c r="CP4">
        <f t="shared" si="1"/>
        <v>0</v>
      </c>
      <c r="CQ4">
        <f t="shared" si="1"/>
        <v>0</v>
      </c>
      <c r="CR4">
        <f t="shared" si="1"/>
        <v>0</v>
      </c>
      <c r="CS4">
        <f t="shared" si="1"/>
        <v>0</v>
      </c>
      <c r="CT4">
        <f t="shared" si="1"/>
        <v>0</v>
      </c>
      <c r="CU4">
        <f t="shared" si="1"/>
        <v>0</v>
      </c>
    </row>
    <row r="5" spans="1:99">
      <c r="A5" t="s">
        <v>90</v>
      </c>
      <c r="B5">
        <f t="shared" si="2"/>
        <v>0</v>
      </c>
      <c r="C5">
        <f t="shared" si="0"/>
        <v>0</v>
      </c>
      <c r="D5">
        <f t="shared" si="0"/>
        <v>0</v>
      </c>
      <c r="E5">
        <f t="shared" si="0"/>
        <v>1</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c r="AF5">
        <f t="shared" si="0"/>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c r="AZ5">
        <f t="shared" si="0"/>
        <v>0</v>
      </c>
      <c r="BA5">
        <f t="shared" si="0"/>
        <v>0</v>
      </c>
      <c r="BB5">
        <f t="shared" si="0"/>
        <v>0</v>
      </c>
      <c r="BC5">
        <f t="shared" si="0"/>
        <v>0</v>
      </c>
      <c r="BD5">
        <f t="shared" si="0"/>
        <v>0</v>
      </c>
      <c r="BE5">
        <f t="shared" si="0"/>
        <v>0</v>
      </c>
      <c r="BF5">
        <f t="shared" si="0"/>
        <v>0</v>
      </c>
      <c r="BG5">
        <f t="shared" si="0"/>
        <v>0</v>
      </c>
      <c r="BH5">
        <f t="shared" si="0"/>
        <v>0</v>
      </c>
      <c r="BI5">
        <f t="shared" si="0"/>
        <v>0</v>
      </c>
      <c r="BJ5">
        <f t="shared" si="0"/>
        <v>0</v>
      </c>
      <c r="BK5">
        <f t="shared" si="0"/>
        <v>0</v>
      </c>
      <c r="BL5">
        <f t="shared" si="0"/>
        <v>0</v>
      </c>
      <c r="BM5">
        <f t="shared" si="0"/>
        <v>0</v>
      </c>
      <c r="BN5">
        <f t="shared" ref="C5:BN9" si="3">IF($A5=BN$1,1,0)</f>
        <v>0</v>
      </c>
      <c r="BO5">
        <f t="shared" si="1"/>
        <v>0</v>
      </c>
      <c r="BP5">
        <f t="shared" si="1"/>
        <v>0</v>
      </c>
      <c r="BQ5">
        <f t="shared" si="1"/>
        <v>0</v>
      </c>
      <c r="BR5">
        <f t="shared" si="1"/>
        <v>0</v>
      </c>
      <c r="BS5">
        <f t="shared" si="1"/>
        <v>0</v>
      </c>
      <c r="BT5">
        <f t="shared" si="1"/>
        <v>0</v>
      </c>
      <c r="BU5">
        <f t="shared" si="1"/>
        <v>0</v>
      </c>
      <c r="BV5">
        <f t="shared" si="1"/>
        <v>0</v>
      </c>
      <c r="BW5">
        <f t="shared" si="1"/>
        <v>0</v>
      </c>
      <c r="BX5">
        <f t="shared" si="1"/>
        <v>0</v>
      </c>
      <c r="BY5">
        <f t="shared" si="1"/>
        <v>0</v>
      </c>
      <c r="BZ5">
        <f t="shared" si="1"/>
        <v>0</v>
      </c>
      <c r="CA5">
        <f t="shared" si="1"/>
        <v>0</v>
      </c>
      <c r="CB5">
        <f t="shared" si="1"/>
        <v>0</v>
      </c>
      <c r="CC5">
        <f t="shared" si="1"/>
        <v>0</v>
      </c>
      <c r="CD5">
        <f t="shared" si="1"/>
        <v>0</v>
      </c>
      <c r="CE5">
        <f t="shared" si="1"/>
        <v>0</v>
      </c>
      <c r="CF5">
        <f t="shared" si="1"/>
        <v>0</v>
      </c>
      <c r="CG5">
        <f t="shared" si="1"/>
        <v>0</v>
      </c>
      <c r="CH5">
        <f t="shared" si="1"/>
        <v>0</v>
      </c>
      <c r="CI5">
        <f t="shared" si="1"/>
        <v>0</v>
      </c>
      <c r="CJ5">
        <f t="shared" si="1"/>
        <v>0</v>
      </c>
      <c r="CK5">
        <f t="shared" si="1"/>
        <v>0</v>
      </c>
      <c r="CL5">
        <f t="shared" si="1"/>
        <v>0</v>
      </c>
      <c r="CM5">
        <f t="shared" si="1"/>
        <v>0</v>
      </c>
      <c r="CN5">
        <f t="shared" si="1"/>
        <v>0</v>
      </c>
      <c r="CO5">
        <f t="shared" si="1"/>
        <v>0</v>
      </c>
      <c r="CP5">
        <f t="shared" si="1"/>
        <v>0</v>
      </c>
      <c r="CQ5">
        <f t="shared" si="1"/>
        <v>0</v>
      </c>
      <c r="CR5">
        <f t="shared" si="1"/>
        <v>0</v>
      </c>
      <c r="CS5">
        <f t="shared" si="1"/>
        <v>0</v>
      </c>
      <c r="CT5">
        <f t="shared" si="1"/>
        <v>0</v>
      </c>
      <c r="CU5">
        <f t="shared" si="1"/>
        <v>0</v>
      </c>
    </row>
    <row r="6" spans="1:99">
      <c r="A6" t="s">
        <v>5</v>
      </c>
      <c r="B6">
        <f t="shared" si="2"/>
        <v>0</v>
      </c>
      <c r="C6">
        <f t="shared" si="3"/>
        <v>0</v>
      </c>
      <c r="D6">
        <f t="shared" si="3"/>
        <v>0</v>
      </c>
      <c r="E6">
        <f t="shared" si="3"/>
        <v>0</v>
      </c>
      <c r="F6">
        <f t="shared" si="3"/>
        <v>1</v>
      </c>
      <c r="G6">
        <f t="shared" si="3"/>
        <v>0</v>
      </c>
      <c r="H6">
        <f t="shared" si="3"/>
        <v>0</v>
      </c>
      <c r="I6">
        <f t="shared" si="3"/>
        <v>0</v>
      </c>
      <c r="J6">
        <f t="shared" si="3"/>
        <v>0</v>
      </c>
      <c r="K6">
        <f t="shared" si="3"/>
        <v>0</v>
      </c>
      <c r="L6">
        <f t="shared" si="3"/>
        <v>0</v>
      </c>
      <c r="M6">
        <f t="shared" si="3"/>
        <v>0</v>
      </c>
      <c r="N6">
        <f t="shared" si="3"/>
        <v>0</v>
      </c>
      <c r="O6">
        <f t="shared" si="3"/>
        <v>0</v>
      </c>
      <c r="P6">
        <f t="shared" si="3"/>
        <v>0</v>
      </c>
      <c r="Q6">
        <f t="shared" si="3"/>
        <v>0</v>
      </c>
      <c r="R6">
        <f t="shared" si="3"/>
        <v>0</v>
      </c>
      <c r="S6">
        <f t="shared" si="3"/>
        <v>0</v>
      </c>
      <c r="T6">
        <f t="shared" si="3"/>
        <v>0</v>
      </c>
      <c r="U6">
        <f t="shared" si="3"/>
        <v>0</v>
      </c>
      <c r="V6">
        <f t="shared" si="3"/>
        <v>0</v>
      </c>
      <c r="W6">
        <f t="shared" si="3"/>
        <v>0</v>
      </c>
      <c r="X6">
        <f t="shared" si="3"/>
        <v>0</v>
      </c>
      <c r="Y6">
        <f t="shared" si="3"/>
        <v>0</v>
      </c>
      <c r="Z6">
        <f t="shared" si="3"/>
        <v>0</v>
      </c>
      <c r="AA6">
        <f t="shared" si="3"/>
        <v>0</v>
      </c>
      <c r="AB6">
        <f t="shared" si="3"/>
        <v>0</v>
      </c>
      <c r="AC6">
        <f t="shared" si="3"/>
        <v>0</v>
      </c>
      <c r="AD6">
        <f t="shared" si="3"/>
        <v>0</v>
      </c>
      <c r="AE6">
        <f t="shared" si="3"/>
        <v>0</v>
      </c>
      <c r="AF6">
        <f t="shared" si="3"/>
        <v>0</v>
      </c>
      <c r="AG6">
        <f t="shared" si="3"/>
        <v>0</v>
      </c>
      <c r="AH6">
        <f t="shared" si="3"/>
        <v>0</v>
      </c>
      <c r="AI6">
        <f t="shared" si="3"/>
        <v>0</v>
      </c>
      <c r="AJ6">
        <f t="shared" si="3"/>
        <v>0</v>
      </c>
      <c r="AK6">
        <f t="shared" si="3"/>
        <v>0</v>
      </c>
      <c r="AL6">
        <f t="shared" si="3"/>
        <v>0</v>
      </c>
      <c r="AM6">
        <f t="shared" si="3"/>
        <v>0</v>
      </c>
      <c r="AN6">
        <f t="shared" si="3"/>
        <v>0</v>
      </c>
      <c r="AO6">
        <f t="shared" si="3"/>
        <v>0</v>
      </c>
      <c r="AP6">
        <f t="shared" si="3"/>
        <v>0</v>
      </c>
      <c r="AQ6">
        <f t="shared" si="3"/>
        <v>0</v>
      </c>
      <c r="AR6">
        <f t="shared" si="3"/>
        <v>0</v>
      </c>
      <c r="AS6">
        <f t="shared" si="3"/>
        <v>0</v>
      </c>
      <c r="AT6">
        <f t="shared" si="3"/>
        <v>0</v>
      </c>
      <c r="AU6">
        <f t="shared" si="3"/>
        <v>0</v>
      </c>
      <c r="AV6">
        <f t="shared" si="3"/>
        <v>0</v>
      </c>
      <c r="AW6">
        <f t="shared" si="3"/>
        <v>0</v>
      </c>
      <c r="AX6">
        <f t="shared" si="3"/>
        <v>0</v>
      </c>
      <c r="AY6">
        <f t="shared" si="3"/>
        <v>0</v>
      </c>
      <c r="AZ6">
        <f t="shared" si="3"/>
        <v>0</v>
      </c>
      <c r="BA6">
        <f t="shared" si="3"/>
        <v>0</v>
      </c>
      <c r="BB6">
        <f t="shared" si="3"/>
        <v>0</v>
      </c>
      <c r="BC6">
        <f t="shared" si="3"/>
        <v>0</v>
      </c>
      <c r="BD6">
        <f t="shared" si="3"/>
        <v>0</v>
      </c>
      <c r="BE6">
        <f t="shared" si="3"/>
        <v>0</v>
      </c>
      <c r="BF6">
        <f t="shared" si="3"/>
        <v>0</v>
      </c>
      <c r="BG6">
        <f t="shared" si="3"/>
        <v>0</v>
      </c>
      <c r="BH6">
        <f t="shared" si="3"/>
        <v>0</v>
      </c>
      <c r="BI6">
        <f t="shared" si="3"/>
        <v>0</v>
      </c>
      <c r="BJ6">
        <f t="shared" si="3"/>
        <v>0</v>
      </c>
      <c r="BK6">
        <f t="shared" si="3"/>
        <v>0</v>
      </c>
      <c r="BL6">
        <f t="shared" si="3"/>
        <v>0</v>
      </c>
      <c r="BM6">
        <f t="shared" si="3"/>
        <v>0</v>
      </c>
      <c r="BN6">
        <f t="shared" si="3"/>
        <v>0</v>
      </c>
      <c r="BO6">
        <f t="shared" si="1"/>
        <v>0</v>
      </c>
      <c r="BP6">
        <f t="shared" si="1"/>
        <v>0</v>
      </c>
      <c r="BQ6">
        <f t="shared" si="1"/>
        <v>0</v>
      </c>
      <c r="BR6">
        <f t="shared" si="1"/>
        <v>0</v>
      </c>
      <c r="BS6">
        <f t="shared" si="1"/>
        <v>0</v>
      </c>
      <c r="BT6">
        <f t="shared" si="1"/>
        <v>0</v>
      </c>
      <c r="BU6">
        <f t="shared" si="1"/>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0</v>
      </c>
      <c r="CI6">
        <f t="shared" si="1"/>
        <v>0</v>
      </c>
      <c r="CJ6">
        <f t="shared" si="1"/>
        <v>0</v>
      </c>
      <c r="CK6">
        <f t="shared" si="1"/>
        <v>0</v>
      </c>
      <c r="CL6">
        <f t="shared" si="1"/>
        <v>0</v>
      </c>
      <c r="CM6">
        <f t="shared" si="1"/>
        <v>0</v>
      </c>
      <c r="CN6">
        <f t="shared" si="1"/>
        <v>0</v>
      </c>
      <c r="CO6">
        <f t="shared" si="1"/>
        <v>0</v>
      </c>
      <c r="CP6">
        <f t="shared" si="1"/>
        <v>0</v>
      </c>
      <c r="CQ6">
        <f t="shared" si="1"/>
        <v>0</v>
      </c>
      <c r="CR6">
        <f t="shared" si="1"/>
        <v>0</v>
      </c>
      <c r="CS6">
        <f t="shared" si="1"/>
        <v>0</v>
      </c>
      <c r="CT6">
        <f t="shared" si="1"/>
        <v>0</v>
      </c>
      <c r="CU6">
        <f t="shared" si="1"/>
        <v>0</v>
      </c>
    </row>
    <row r="7" spans="1:99">
      <c r="A7" t="s">
        <v>6</v>
      </c>
      <c r="B7">
        <f t="shared" si="2"/>
        <v>0</v>
      </c>
      <c r="C7">
        <f t="shared" si="3"/>
        <v>0</v>
      </c>
      <c r="D7">
        <f t="shared" si="3"/>
        <v>0</v>
      </c>
      <c r="E7">
        <f t="shared" si="3"/>
        <v>0</v>
      </c>
      <c r="F7">
        <f t="shared" si="3"/>
        <v>0</v>
      </c>
      <c r="G7">
        <f t="shared" si="3"/>
        <v>1</v>
      </c>
      <c r="H7">
        <f t="shared" si="3"/>
        <v>0</v>
      </c>
      <c r="I7">
        <f t="shared" si="3"/>
        <v>0</v>
      </c>
      <c r="J7">
        <f t="shared" si="3"/>
        <v>0</v>
      </c>
      <c r="K7">
        <f t="shared" si="3"/>
        <v>0</v>
      </c>
      <c r="L7">
        <f t="shared" si="3"/>
        <v>0</v>
      </c>
      <c r="M7">
        <f t="shared" si="3"/>
        <v>0</v>
      </c>
      <c r="N7">
        <f t="shared" si="3"/>
        <v>0</v>
      </c>
      <c r="O7">
        <f t="shared" si="3"/>
        <v>0</v>
      </c>
      <c r="P7">
        <f t="shared" si="3"/>
        <v>0</v>
      </c>
      <c r="Q7">
        <f t="shared" si="3"/>
        <v>0</v>
      </c>
      <c r="R7">
        <f t="shared" si="3"/>
        <v>0</v>
      </c>
      <c r="S7">
        <f t="shared" si="3"/>
        <v>0</v>
      </c>
      <c r="T7">
        <f t="shared" si="3"/>
        <v>0</v>
      </c>
      <c r="U7">
        <f t="shared" si="3"/>
        <v>0</v>
      </c>
      <c r="V7">
        <f t="shared" si="3"/>
        <v>0</v>
      </c>
      <c r="W7">
        <f t="shared" si="3"/>
        <v>0</v>
      </c>
      <c r="X7">
        <f t="shared" si="3"/>
        <v>0</v>
      </c>
      <c r="Y7">
        <f t="shared" si="3"/>
        <v>0</v>
      </c>
      <c r="Z7">
        <f t="shared" si="3"/>
        <v>0</v>
      </c>
      <c r="AA7">
        <f t="shared" si="3"/>
        <v>0</v>
      </c>
      <c r="AB7">
        <f t="shared" si="3"/>
        <v>0</v>
      </c>
      <c r="AC7">
        <f t="shared" si="3"/>
        <v>0</v>
      </c>
      <c r="AD7">
        <f t="shared" si="3"/>
        <v>0</v>
      </c>
      <c r="AE7">
        <f t="shared" si="3"/>
        <v>0</v>
      </c>
      <c r="AF7">
        <f t="shared" si="3"/>
        <v>0</v>
      </c>
      <c r="AG7">
        <f t="shared" si="3"/>
        <v>0</v>
      </c>
      <c r="AH7">
        <f t="shared" si="3"/>
        <v>0</v>
      </c>
      <c r="AI7">
        <f t="shared" si="3"/>
        <v>0</v>
      </c>
      <c r="AJ7">
        <f t="shared" si="3"/>
        <v>0</v>
      </c>
      <c r="AK7">
        <f t="shared" si="3"/>
        <v>0</v>
      </c>
      <c r="AL7">
        <f t="shared" si="3"/>
        <v>0</v>
      </c>
      <c r="AM7">
        <f t="shared" si="3"/>
        <v>0</v>
      </c>
      <c r="AN7">
        <f t="shared" si="3"/>
        <v>0</v>
      </c>
      <c r="AO7">
        <f t="shared" si="3"/>
        <v>0</v>
      </c>
      <c r="AP7">
        <f t="shared" si="3"/>
        <v>0</v>
      </c>
      <c r="AQ7">
        <f t="shared" si="3"/>
        <v>0</v>
      </c>
      <c r="AR7">
        <f t="shared" si="3"/>
        <v>0</v>
      </c>
      <c r="AS7">
        <f t="shared" si="3"/>
        <v>0</v>
      </c>
      <c r="AT7">
        <f t="shared" si="3"/>
        <v>0</v>
      </c>
      <c r="AU7">
        <f t="shared" si="3"/>
        <v>0</v>
      </c>
      <c r="AV7">
        <f t="shared" si="3"/>
        <v>0</v>
      </c>
      <c r="AW7">
        <f t="shared" si="3"/>
        <v>0</v>
      </c>
      <c r="AX7">
        <f t="shared" si="3"/>
        <v>0</v>
      </c>
      <c r="AY7">
        <f t="shared" si="3"/>
        <v>0</v>
      </c>
      <c r="AZ7">
        <f t="shared" si="3"/>
        <v>0</v>
      </c>
      <c r="BA7">
        <f t="shared" si="3"/>
        <v>0</v>
      </c>
      <c r="BB7">
        <f t="shared" si="3"/>
        <v>0</v>
      </c>
      <c r="BC7">
        <f t="shared" si="3"/>
        <v>0</v>
      </c>
      <c r="BD7">
        <f t="shared" si="3"/>
        <v>0</v>
      </c>
      <c r="BE7">
        <f t="shared" si="3"/>
        <v>0</v>
      </c>
      <c r="BF7">
        <f t="shared" si="3"/>
        <v>0</v>
      </c>
      <c r="BG7">
        <f t="shared" si="3"/>
        <v>0</v>
      </c>
      <c r="BH7">
        <f t="shared" si="3"/>
        <v>0</v>
      </c>
      <c r="BI7">
        <f t="shared" si="3"/>
        <v>0</v>
      </c>
      <c r="BJ7">
        <f t="shared" si="3"/>
        <v>0</v>
      </c>
      <c r="BK7">
        <f t="shared" si="3"/>
        <v>0</v>
      </c>
      <c r="BL7">
        <f t="shared" si="3"/>
        <v>0</v>
      </c>
      <c r="BM7">
        <f t="shared" si="3"/>
        <v>0</v>
      </c>
      <c r="BN7">
        <f t="shared" si="3"/>
        <v>0</v>
      </c>
      <c r="BO7">
        <f t="shared" si="1"/>
        <v>0</v>
      </c>
      <c r="BP7">
        <f t="shared" si="1"/>
        <v>0</v>
      </c>
      <c r="BQ7">
        <f t="shared" si="1"/>
        <v>0</v>
      </c>
      <c r="BR7">
        <f t="shared" si="1"/>
        <v>0</v>
      </c>
      <c r="BS7">
        <f t="shared" si="1"/>
        <v>0</v>
      </c>
      <c r="BT7">
        <f t="shared" si="1"/>
        <v>0</v>
      </c>
      <c r="BU7">
        <f t="shared" si="1"/>
        <v>0</v>
      </c>
      <c r="BV7">
        <f t="shared" si="1"/>
        <v>0</v>
      </c>
      <c r="BW7">
        <f t="shared" si="1"/>
        <v>0</v>
      </c>
      <c r="BX7">
        <f t="shared" si="1"/>
        <v>0</v>
      </c>
      <c r="BY7">
        <f t="shared" si="1"/>
        <v>0</v>
      </c>
      <c r="BZ7">
        <f t="shared" si="1"/>
        <v>0</v>
      </c>
      <c r="CA7">
        <f t="shared" si="1"/>
        <v>0</v>
      </c>
      <c r="CB7">
        <f t="shared" si="1"/>
        <v>0</v>
      </c>
      <c r="CC7">
        <f t="shared" si="1"/>
        <v>0</v>
      </c>
      <c r="CD7">
        <f t="shared" si="1"/>
        <v>0</v>
      </c>
      <c r="CE7">
        <f t="shared" si="1"/>
        <v>0</v>
      </c>
      <c r="CF7">
        <f t="shared" si="1"/>
        <v>0</v>
      </c>
      <c r="CG7">
        <f t="shared" si="1"/>
        <v>0</v>
      </c>
      <c r="CH7">
        <f t="shared" si="1"/>
        <v>0</v>
      </c>
      <c r="CI7">
        <f t="shared" si="1"/>
        <v>0</v>
      </c>
      <c r="CJ7">
        <f t="shared" si="1"/>
        <v>0</v>
      </c>
      <c r="CK7">
        <f t="shared" si="1"/>
        <v>0</v>
      </c>
      <c r="CL7">
        <f t="shared" si="1"/>
        <v>0</v>
      </c>
      <c r="CM7">
        <f t="shared" si="1"/>
        <v>0</v>
      </c>
      <c r="CN7">
        <f t="shared" si="1"/>
        <v>0</v>
      </c>
      <c r="CO7">
        <f t="shared" si="1"/>
        <v>0</v>
      </c>
      <c r="CP7">
        <f t="shared" si="1"/>
        <v>0</v>
      </c>
      <c r="CQ7">
        <f t="shared" si="1"/>
        <v>0</v>
      </c>
      <c r="CR7">
        <f t="shared" si="1"/>
        <v>0</v>
      </c>
      <c r="CS7">
        <f t="shared" si="1"/>
        <v>0</v>
      </c>
      <c r="CT7">
        <f t="shared" si="1"/>
        <v>0</v>
      </c>
      <c r="CU7">
        <f t="shared" si="1"/>
        <v>0</v>
      </c>
    </row>
    <row r="8" spans="1:99">
      <c r="A8" t="s">
        <v>7</v>
      </c>
      <c r="B8">
        <f t="shared" si="2"/>
        <v>0</v>
      </c>
      <c r="C8">
        <f t="shared" si="3"/>
        <v>0</v>
      </c>
      <c r="D8">
        <f t="shared" si="3"/>
        <v>0</v>
      </c>
      <c r="E8">
        <f t="shared" si="3"/>
        <v>0</v>
      </c>
      <c r="F8">
        <f t="shared" si="3"/>
        <v>0</v>
      </c>
      <c r="G8">
        <f t="shared" si="3"/>
        <v>0</v>
      </c>
      <c r="H8">
        <f t="shared" si="3"/>
        <v>1</v>
      </c>
      <c r="I8">
        <f t="shared" si="3"/>
        <v>0</v>
      </c>
      <c r="J8">
        <f t="shared" si="3"/>
        <v>0</v>
      </c>
      <c r="K8">
        <f t="shared" si="3"/>
        <v>0</v>
      </c>
      <c r="L8">
        <f t="shared" si="3"/>
        <v>0</v>
      </c>
      <c r="M8">
        <f t="shared" si="3"/>
        <v>0</v>
      </c>
      <c r="N8">
        <f t="shared" si="3"/>
        <v>0</v>
      </c>
      <c r="O8">
        <f t="shared" si="3"/>
        <v>0</v>
      </c>
      <c r="P8">
        <f t="shared" si="3"/>
        <v>0</v>
      </c>
      <c r="Q8">
        <f t="shared" si="3"/>
        <v>0</v>
      </c>
      <c r="R8">
        <f t="shared" si="3"/>
        <v>0</v>
      </c>
      <c r="S8">
        <f t="shared" si="3"/>
        <v>0</v>
      </c>
      <c r="T8">
        <f t="shared" si="3"/>
        <v>0</v>
      </c>
      <c r="U8">
        <f t="shared" si="3"/>
        <v>0</v>
      </c>
      <c r="V8">
        <f t="shared" si="3"/>
        <v>0</v>
      </c>
      <c r="W8">
        <f t="shared" si="3"/>
        <v>0</v>
      </c>
      <c r="X8">
        <f t="shared" si="3"/>
        <v>0</v>
      </c>
      <c r="Y8">
        <f t="shared" si="3"/>
        <v>0</v>
      </c>
      <c r="Z8">
        <f t="shared" si="3"/>
        <v>0</v>
      </c>
      <c r="AA8">
        <f t="shared" si="3"/>
        <v>0</v>
      </c>
      <c r="AB8">
        <f t="shared" si="3"/>
        <v>0</v>
      </c>
      <c r="AC8">
        <f t="shared" si="3"/>
        <v>0</v>
      </c>
      <c r="AD8">
        <f t="shared" si="3"/>
        <v>0</v>
      </c>
      <c r="AE8">
        <f t="shared" si="3"/>
        <v>0</v>
      </c>
      <c r="AF8">
        <f t="shared" si="3"/>
        <v>0</v>
      </c>
      <c r="AG8">
        <f t="shared" si="3"/>
        <v>0</v>
      </c>
      <c r="AH8">
        <f t="shared" si="3"/>
        <v>0</v>
      </c>
      <c r="AI8">
        <f t="shared" si="3"/>
        <v>0</v>
      </c>
      <c r="AJ8">
        <f t="shared" si="3"/>
        <v>0</v>
      </c>
      <c r="AK8">
        <f t="shared" si="3"/>
        <v>0</v>
      </c>
      <c r="AL8">
        <f t="shared" si="3"/>
        <v>0</v>
      </c>
      <c r="AM8">
        <f t="shared" si="3"/>
        <v>0</v>
      </c>
      <c r="AN8">
        <f t="shared" si="3"/>
        <v>0</v>
      </c>
      <c r="AO8">
        <f t="shared" si="3"/>
        <v>0</v>
      </c>
      <c r="AP8">
        <f t="shared" si="3"/>
        <v>0</v>
      </c>
      <c r="AQ8">
        <f t="shared" si="3"/>
        <v>0</v>
      </c>
      <c r="AR8">
        <f t="shared" si="3"/>
        <v>0</v>
      </c>
      <c r="AS8">
        <f t="shared" si="3"/>
        <v>0</v>
      </c>
      <c r="AT8">
        <f t="shared" si="3"/>
        <v>0</v>
      </c>
      <c r="AU8">
        <f t="shared" si="3"/>
        <v>0</v>
      </c>
      <c r="AV8">
        <f t="shared" si="3"/>
        <v>0</v>
      </c>
      <c r="AW8">
        <f t="shared" si="3"/>
        <v>0</v>
      </c>
      <c r="AX8">
        <f t="shared" si="3"/>
        <v>0</v>
      </c>
      <c r="AY8">
        <f t="shared" si="3"/>
        <v>0</v>
      </c>
      <c r="AZ8">
        <f t="shared" si="3"/>
        <v>0</v>
      </c>
      <c r="BA8">
        <f t="shared" si="3"/>
        <v>0</v>
      </c>
      <c r="BB8">
        <f t="shared" si="3"/>
        <v>0</v>
      </c>
      <c r="BC8">
        <f t="shared" si="3"/>
        <v>0</v>
      </c>
      <c r="BD8">
        <f t="shared" si="3"/>
        <v>0</v>
      </c>
      <c r="BE8">
        <f t="shared" si="3"/>
        <v>0</v>
      </c>
      <c r="BF8">
        <f t="shared" si="3"/>
        <v>0</v>
      </c>
      <c r="BG8">
        <f t="shared" si="3"/>
        <v>0</v>
      </c>
      <c r="BH8">
        <f t="shared" si="3"/>
        <v>0</v>
      </c>
      <c r="BI8">
        <f t="shared" si="3"/>
        <v>0</v>
      </c>
      <c r="BJ8">
        <f t="shared" si="3"/>
        <v>0</v>
      </c>
      <c r="BK8">
        <f t="shared" si="3"/>
        <v>0</v>
      </c>
      <c r="BL8">
        <f t="shared" si="3"/>
        <v>0</v>
      </c>
      <c r="BM8">
        <f t="shared" si="3"/>
        <v>0</v>
      </c>
      <c r="BN8">
        <f t="shared" si="3"/>
        <v>0</v>
      </c>
      <c r="BO8">
        <f t="shared" ref="BO8:CD23" si="4">IF($A8=BO$1,1,0)</f>
        <v>0</v>
      </c>
      <c r="BP8">
        <f t="shared" si="4"/>
        <v>0</v>
      </c>
      <c r="BQ8">
        <f t="shared" si="4"/>
        <v>0</v>
      </c>
      <c r="BR8">
        <f t="shared" si="4"/>
        <v>0</v>
      </c>
      <c r="BS8">
        <f t="shared" si="4"/>
        <v>0</v>
      </c>
      <c r="BT8">
        <f t="shared" si="4"/>
        <v>0</v>
      </c>
      <c r="BU8">
        <f t="shared" si="4"/>
        <v>0</v>
      </c>
      <c r="BV8">
        <f t="shared" si="4"/>
        <v>0</v>
      </c>
      <c r="BW8">
        <f t="shared" si="4"/>
        <v>0</v>
      </c>
      <c r="BX8">
        <f t="shared" si="4"/>
        <v>0</v>
      </c>
      <c r="BY8">
        <f t="shared" si="4"/>
        <v>0</v>
      </c>
      <c r="BZ8">
        <f t="shared" si="4"/>
        <v>0</v>
      </c>
      <c r="CA8">
        <f t="shared" si="4"/>
        <v>0</v>
      </c>
      <c r="CB8">
        <f t="shared" si="4"/>
        <v>0</v>
      </c>
      <c r="CC8">
        <f t="shared" si="4"/>
        <v>0</v>
      </c>
      <c r="CD8">
        <f t="shared" si="4"/>
        <v>0</v>
      </c>
      <c r="CE8">
        <f t="shared" ref="CE8:CR37" si="5">IF($A8=CE$1,1,0)</f>
        <v>0</v>
      </c>
      <c r="CF8">
        <f t="shared" si="5"/>
        <v>0</v>
      </c>
      <c r="CG8">
        <f t="shared" si="5"/>
        <v>0</v>
      </c>
      <c r="CH8">
        <f t="shared" si="5"/>
        <v>0</v>
      </c>
      <c r="CI8">
        <f t="shared" si="5"/>
        <v>0</v>
      </c>
      <c r="CJ8">
        <f t="shared" si="5"/>
        <v>0</v>
      </c>
      <c r="CK8">
        <f t="shared" si="5"/>
        <v>0</v>
      </c>
      <c r="CL8">
        <f t="shared" si="5"/>
        <v>0</v>
      </c>
      <c r="CM8">
        <f t="shared" si="5"/>
        <v>0</v>
      </c>
      <c r="CN8">
        <f t="shared" si="5"/>
        <v>0</v>
      </c>
      <c r="CO8">
        <f t="shared" si="5"/>
        <v>0</v>
      </c>
      <c r="CP8">
        <f t="shared" si="5"/>
        <v>0</v>
      </c>
      <c r="CQ8">
        <f t="shared" si="5"/>
        <v>0</v>
      </c>
      <c r="CR8">
        <f t="shared" si="5"/>
        <v>0</v>
      </c>
      <c r="CS8">
        <f t="shared" ref="CS8:CU31" si="6">IF($A8=CS$1,1,0)</f>
        <v>0</v>
      </c>
      <c r="CT8">
        <f t="shared" si="6"/>
        <v>0</v>
      </c>
      <c r="CU8">
        <f t="shared" si="6"/>
        <v>0</v>
      </c>
    </row>
    <row r="9" spans="1:99">
      <c r="A9" t="s">
        <v>8</v>
      </c>
      <c r="B9">
        <f t="shared" si="2"/>
        <v>0</v>
      </c>
      <c r="C9">
        <f t="shared" si="3"/>
        <v>0</v>
      </c>
      <c r="D9">
        <f t="shared" si="3"/>
        <v>0</v>
      </c>
      <c r="E9">
        <f t="shared" si="3"/>
        <v>0</v>
      </c>
      <c r="F9">
        <f t="shared" si="3"/>
        <v>0</v>
      </c>
      <c r="G9">
        <f t="shared" si="3"/>
        <v>0</v>
      </c>
      <c r="H9">
        <f t="shared" si="3"/>
        <v>0</v>
      </c>
      <c r="I9">
        <f t="shared" si="3"/>
        <v>1</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c r="AF9">
        <f t="shared" si="3"/>
        <v>0</v>
      </c>
      <c r="AG9">
        <f t="shared" si="3"/>
        <v>0</v>
      </c>
      <c r="AH9">
        <f t="shared" si="3"/>
        <v>0</v>
      </c>
      <c r="AI9">
        <f t="shared" si="3"/>
        <v>0</v>
      </c>
      <c r="AJ9">
        <f t="shared" si="3"/>
        <v>0</v>
      </c>
      <c r="AK9">
        <f t="shared" si="3"/>
        <v>0</v>
      </c>
      <c r="AL9">
        <f t="shared" si="3"/>
        <v>0</v>
      </c>
      <c r="AM9">
        <f t="shared" si="3"/>
        <v>0</v>
      </c>
      <c r="AN9">
        <f t="shared" si="3"/>
        <v>0</v>
      </c>
      <c r="AO9">
        <f t="shared" si="3"/>
        <v>0</v>
      </c>
      <c r="AP9">
        <f t="shared" si="3"/>
        <v>0</v>
      </c>
      <c r="AQ9">
        <f t="shared" si="3"/>
        <v>0</v>
      </c>
      <c r="AR9">
        <f t="shared" si="3"/>
        <v>0</v>
      </c>
      <c r="AS9">
        <f t="shared" si="3"/>
        <v>0</v>
      </c>
      <c r="AT9">
        <f t="shared" si="3"/>
        <v>0</v>
      </c>
      <c r="AU9">
        <f t="shared" si="3"/>
        <v>0</v>
      </c>
      <c r="AV9">
        <f t="shared" si="3"/>
        <v>0</v>
      </c>
      <c r="AW9">
        <f t="shared" si="3"/>
        <v>0</v>
      </c>
      <c r="AX9">
        <f t="shared" si="3"/>
        <v>0</v>
      </c>
      <c r="AY9">
        <f t="shared" si="3"/>
        <v>0</v>
      </c>
      <c r="AZ9">
        <f t="shared" si="3"/>
        <v>0</v>
      </c>
      <c r="BA9">
        <f t="shared" si="3"/>
        <v>0</v>
      </c>
      <c r="BB9">
        <f t="shared" si="3"/>
        <v>0</v>
      </c>
      <c r="BC9">
        <f t="shared" si="3"/>
        <v>0</v>
      </c>
      <c r="BD9">
        <f t="shared" si="3"/>
        <v>0</v>
      </c>
      <c r="BE9">
        <f t="shared" si="3"/>
        <v>0</v>
      </c>
      <c r="BF9">
        <f t="shared" si="3"/>
        <v>0</v>
      </c>
      <c r="BG9">
        <f t="shared" si="3"/>
        <v>0</v>
      </c>
      <c r="BH9">
        <f t="shared" si="3"/>
        <v>0</v>
      </c>
      <c r="BI9">
        <f t="shared" si="3"/>
        <v>0</v>
      </c>
      <c r="BJ9">
        <f t="shared" si="3"/>
        <v>0</v>
      </c>
      <c r="BK9">
        <f t="shared" si="3"/>
        <v>0</v>
      </c>
      <c r="BL9">
        <f t="shared" si="3"/>
        <v>0</v>
      </c>
      <c r="BM9">
        <f t="shared" ref="BM9:CB39" si="7">IF($A9=BM$1,1,0)</f>
        <v>0</v>
      </c>
      <c r="BN9">
        <f t="shared" si="7"/>
        <v>0</v>
      </c>
      <c r="BO9">
        <f t="shared" si="4"/>
        <v>0</v>
      </c>
      <c r="BP9">
        <f t="shared" si="4"/>
        <v>0</v>
      </c>
      <c r="BQ9">
        <f t="shared" si="4"/>
        <v>0</v>
      </c>
      <c r="BR9">
        <f t="shared" si="4"/>
        <v>0</v>
      </c>
      <c r="BS9">
        <f t="shared" si="4"/>
        <v>0</v>
      </c>
      <c r="BT9">
        <f t="shared" si="4"/>
        <v>0</v>
      </c>
      <c r="BU9">
        <f t="shared" si="4"/>
        <v>0</v>
      </c>
      <c r="BV9">
        <f t="shared" si="4"/>
        <v>0</v>
      </c>
      <c r="BW9">
        <f t="shared" si="4"/>
        <v>0</v>
      </c>
      <c r="BX9">
        <f t="shared" si="4"/>
        <v>0</v>
      </c>
      <c r="BY9">
        <f t="shared" si="4"/>
        <v>0</v>
      </c>
      <c r="BZ9">
        <f t="shared" si="4"/>
        <v>0</v>
      </c>
      <c r="CA9">
        <f t="shared" si="4"/>
        <v>0</v>
      </c>
      <c r="CB9">
        <f t="shared" si="4"/>
        <v>0</v>
      </c>
      <c r="CC9">
        <f t="shared" si="4"/>
        <v>0</v>
      </c>
      <c r="CD9">
        <f t="shared" si="4"/>
        <v>0</v>
      </c>
      <c r="CE9">
        <f t="shared" si="5"/>
        <v>0</v>
      </c>
      <c r="CF9">
        <f t="shared" si="5"/>
        <v>0</v>
      </c>
      <c r="CG9">
        <f t="shared" si="5"/>
        <v>0</v>
      </c>
      <c r="CH9">
        <f t="shared" si="5"/>
        <v>0</v>
      </c>
      <c r="CI9">
        <f t="shared" si="5"/>
        <v>0</v>
      </c>
      <c r="CJ9">
        <f t="shared" si="5"/>
        <v>0</v>
      </c>
      <c r="CK9">
        <f t="shared" si="5"/>
        <v>0</v>
      </c>
      <c r="CL9">
        <f t="shared" si="5"/>
        <v>0</v>
      </c>
      <c r="CM9">
        <f t="shared" si="5"/>
        <v>0</v>
      </c>
      <c r="CN9">
        <f t="shared" si="5"/>
        <v>0</v>
      </c>
      <c r="CO9">
        <f t="shared" si="5"/>
        <v>0</v>
      </c>
      <c r="CP9">
        <f t="shared" si="5"/>
        <v>0</v>
      </c>
      <c r="CQ9">
        <f t="shared" si="5"/>
        <v>0</v>
      </c>
      <c r="CR9">
        <f t="shared" si="5"/>
        <v>0</v>
      </c>
      <c r="CS9">
        <f t="shared" si="6"/>
        <v>0</v>
      </c>
      <c r="CT9">
        <f t="shared" si="6"/>
        <v>0</v>
      </c>
      <c r="CU9">
        <f t="shared" si="6"/>
        <v>0</v>
      </c>
    </row>
    <row r="10" spans="1:99">
      <c r="A10" t="s">
        <v>9</v>
      </c>
      <c r="B10">
        <f t="shared" si="2"/>
        <v>0</v>
      </c>
      <c r="C10">
        <f t="shared" si="2"/>
        <v>0</v>
      </c>
      <c r="D10">
        <f t="shared" si="2"/>
        <v>0</v>
      </c>
      <c r="E10">
        <f t="shared" si="2"/>
        <v>0</v>
      </c>
      <c r="F10">
        <f t="shared" si="2"/>
        <v>0</v>
      </c>
      <c r="G10">
        <f t="shared" si="2"/>
        <v>0</v>
      </c>
      <c r="H10">
        <f t="shared" si="2"/>
        <v>0</v>
      </c>
      <c r="I10">
        <f t="shared" si="2"/>
        <v>0</v>
      </c>
      <c r="J10">
        <f t="shared" si="2"/>
        <v>1</v>
      </c>
      <c r="K10">
        <f t="shared" si="2"/>
        <v>0</v>
      </c>
      <c r="L10">
        <f t="shared" si="2"/>
        <v>0</v>
      </c>
      <c r="M10">
        <f t="shared" si="2"/>
        <v>0</v>
      </c>
      <c r="N10">
        <f t="shared" si="2"/>
        <v>0</v>
      </c>
      <c r="O10">
        <f t="shared" si="2"/>
        <v>0</v>
      </c>
      <c r="P10">
        <f t="shared" si="2"/>
        <v>0</v>
      </c>
      <c r="Q10">
        <f t="shared" si="2"/>
        <v>0</v>
      </c>
      <c r="R10">
        <f t="shared" ref="R10:AG26" si="8">IF($A10=R$1,1,0)</f>
        <v>0</v>
      </c>
      <c r="S10">
        <f t="shared" si="8"/>
        <v>0</v>
      </c>
      <c r="T10">
        <f t="shared" si="8"/>
        <v>0</v>
      </c>
      <c r="U10">
        <f t="shared" si="8"/>
        <v>0</v>
      </c>
      <c r="V10">
        <f t="shared" si="8"/>
        <v>0</v>
      </c>
      <c r="W10">
        <f t="shared" si="8"/>
        <v>0</v>
      </c>
      <c r="X10">
        <f t="shared" si="8"/>
        <v>0</v>
      </c>
      <c r="Y10">
        <f t="shared" si="8"/>
        <v>0</v>
      </c>
      <c r="Z10">
        <f t="shared" si="8"/>
        <v>0</v>
      </c>
      <c r="AA10">
        <f t="shared" si="8"/>
        <v>0</v>
      </c>
      <c r="AB10">
        <f t="shared" si="8"/>
        <v>0</v>
      </c>
      <c r="AC10">
        <f t="shared" si="8"/>
        <v>0</v>
      </c>
      <c r="AD10">
        <f t="shared" si="8"/>
        <v>0</v>
      </c>
      <c r="AE10">
        <f t="shared" si="8"/>
        <v>0</v>
      </c>
      <c r="AF10">
        <f t="shared" si="8"/>
        <v>0</v>
      </c>
      <c r="AG10">
        <f t="shared" si="8"/>
        <v>0</v>
      </c>
      <c r="AH10">
        <f t="shared" ref="AH10:AW25" si="9">IF($A10=AH$1,1,0)</f>
        <v>0</v>
      </c>
      <c r="AI10">
        <f t="shared" si="9"/>
        <v>0</v>
      </c>
      <c r="AJ10">
        <f t="shared" si="9"/>
        <v>0</v>
      </c>
      <c r="AK10">
        <f t="shared" si="9"/>
        <v>0</v>
      </c>
      <c r="AL10">
        <f t="shared" si="9"/>
        <v>0</v>
      </c>
      <c r="AM10">
        <f t="shared" si="9"/>
        <v>0</v>
      </c>
      <c r="AN10">
        <f t="shared" si="9"/>
        <v>0</v>
      </c>
      <c r="AO10">
        <f t="shared" si="9"/>
        <v>0</v>
      </c>
      <c r="AP10">
        <f t="shared" si="9"/>
        <v>0</v>
      </c>
      <c r="AQ10">
        <f t="shared" si="9"/>
        <v>0</v>
      </c>
      <c r="AR10">
        <f t="shared" si="9"/>
        <v>0</v>
      </c>
      <c r="AS10">
        <f t="shared" si="9"/>
        <v>0</v>
      </c>
      <c r="AT10">
        <f t="shared" si="9"/>
        <v>0</v>
      </c>
      <c r="AU10">
        <f t="shared" si="9"/>
        <v>0</v>
      </c>
      <c r="AV10">
        <f t="shared" si="9"/>
        <v>0</v>
      </c>
      <c r="AW10">
        <f t="shared" si="9"/>
        <v>0</v>
      </c>
      <c r="AX10">
        <f t="shared" ref="AX10:BM39" si="10">IF($A10=AX$1,1,0)</f>
        <v>0</v>
      </c>
      <c r="AY10">
        <f t="shared" si="10"/>
        <v>0</v>
      </c>
      <c r="AZ10">
        <f t="shared" si="10"/>
        <v>0</v>
      </c>
      <c r="BA10">
        <f t="shared" si="10"/>
        <v>0</v>
      </c>
      <c r="BB10">
        <f t="shared" si="10"/>
        <v>0</v>
      </c>
      <c r="BC10">
        <f t="shared" si="10"/>
        <v>0</v>
      </c>
      <c r="BD10">
        <f t="shared" si="10"/>
        <v>0</v>
      </c>
      <c r="BE10">
        <f t="shared" si="10"/>
        <v>0</v>
      </c>
      <c r="BF10">
        <f t="shared" si="10"/>
        <v>0</v>
      </c>
      <c r="BG10">
        <f t="shared" si="10"/>
        <v>0</v>
      </c>
      <c r="BH10">
        <f t="shared" si="10"/>
        <v>0</v>
      </c>
      <c r="BI10">
        <f t="shared" si="10"/>
        <v>0</v>
      </c>
      <c r="BJ10">
        <f t="shared" si="10"/>
        <v>0</v>
      </c>
      <c r="BK10">
        <f t="shared" si="10"/>
        <v>0</v>
      </c>
      <c r="BL10">
        <f t="shared" si="10"/>
        <v>0</v>
      </c>
      <c r="BM10">
        <f t="shared" si="10"/>
        <v>0</v>
      </c>
      <c r="BN10">
        <f t="shared" si="7"/>
        <v>0</v>
      </c>
      <c r="BO10">
        <f t="shared" si="4"/>
        <v>0</v>
      </c>
      <c r="BP10">
        <f t="shared" si="4"/>
        <v>0</v>
      </c>
      <c r="BQ10">
        <f t="shared" si="4"/>
        <v>0</v>
      </c>
      <c r="BR10">
        <f t="shared" si="4"/>
        <v>0</v>
      </c>
      <c r="BS10">
        <f t="shared" si="4"/>
        <v>0</v>
      </c>
      <c r="BT10">
        <f t="shared" si="4"/>
        <v>0</v>
      </c>
      <c r="BU10">
        <f t="shared" si="4"/>
        <v>0</v>
      </c>
      <c r="BV10">
        <f t="shared" si="4"/>
        <v>0</v>
      </c>
      <c r="BW10">
        <f t="shared" si="4"/>
        <v>0</v>
      </c>
      <c r="BX10">
        <f t="shared" si="4"/>
        <v>0</v>
      </c>
      <c r="BY10">
        <f t="shared" si="4"/>
        <v>0</v>
      </c>
      <c r="BZ10">
        <f t="shared" si="4"/>
        <v>0</v>
      </c>
      <c r="CA10">
        <f t="shared" si="4"/>
        <v>0</v>
      </c>
      <c r="CB10">
        <f t="shared" si="4"/>
        <v>0</v>
      </c>
      <c r="CC10">
        <f t="shared" si="4"/>
        <v>0</v>
      </c>
      <c r="CD10">
        <f t="shared" si="4"/>
        <v>0</v>
      </c>
      <c r="CE10">
        <f t="shared" si="5"/>
        <v>0</v>
      </c>
      <c r="CF10">
        <f t="shared" si="5"/>
        <v>0</v>
      </c>
      <c r="CG10">
        <f t="shared" si="5"/>
        <v>0</v>
      </c>
      <c r="CH10">
        <f t="shared" si="5"/>
        <v>0</v>
      </c>
      <c r="CI10">
        <f t="shared" si="5"/>
        <v>0</v>
      </c>
      <c r="CJ10">
        <f t="shared" si="5"/>
        <v>0</v>
      </c>
      <c r="CK10">
        <f t="shared" si="5"/>
        <v>0</v>
      </c>
      <c r="CL10">
        <f t="shared" si="5"/>
        <v>0</v>
      </c>
      <c r="CM10">
        <f t="shared" si="5"/>
        <v>0</v>
      </c>
      <c r="CN10">
        <f t="shared" si="5"/>
        <v>0</v>
      </c>
      <c r="CO10">
        <f t="shared" si="5"/>
        <v>0</v>
      </c>
      <c r="CP10">
        <f t="shared" si="5"/>
        <v>0</v>
      </c>
      <c r="CQ10">
        <f t="shared" si="5"/>
        <v>0</v>
      </c>
      <c r="CR10">
        <f t="shared" si="5"/>
        <v>0</v>
      </c>
      <c r="CS10">
        <f t="shared" si="6"/>
        <v>0</v>
      </c>
      <c r="CT10">
        <f t="shared" si="6"/>
        <v>0</v>
      </c>
      <c r="CU10">
        <f t="shared" si="6"/>
        <v>0</v>
      </c>
    </row>
    <row r="11" spans="1:99">
      <c r="A11" t="s">
        <v>10</v>
      </c>
      <c r="B11">
        <f t="shared" si="2"/>
        <v>0</v>
      </c>
      <c r="C11">
        <f t="shared" si="2"/>
        <v>0</v>
      </c>
      <c r="D11">
        <f t="shared" si="2"/>
        <v>0</v>
      </c>
      <c r="E11">
        <f t="shared" si="2"/>
        <v>0</v>
      </c>
      <c r="F11">
        <f t="shared" si="2"/>
        <v>0</v>
      </c>
      <c r="G11">
        <f t="shared" si="2"/>
        <v>0</v>
      </c>
      <c r="H11">
        <f t="shared" si="2"/>
        <v>0</v>
      </c>
      <c r="I11">
        <f t="shared" si="2"/>
        <v>0</v>
      </c>
      <c r="J11">
        <f t="shared" si="2"/>
        <v>0</v>
      </c>
      <c r="K11">
        <f t="shared" si="2"/>
        <v>1</v>
      </c>
      <c r="L11">
        <f t="shared" si="2"/>
        <v>0</v>
      </c>
      <c r="M11">
        <f t="shared" si="2"/>
        <v>0</v>
      </c>
      <c r="N11">
        <f t="shared" si="2"/>
        <v>0</v>
      </c>
      <c r="O11">
        <f t="shared" si="2"/>
        <v>0</v>
      </c>
      <c r="P11">
        <f t="shared" si="2"/>
        <v>0</v>
      </c>
      <c r="Q11">
        <f t="shared" si="2"/>
        <v>0</v>
      </c>
      <c r="R11">
        <f t="shared" si="8"/>
        <v>0</v>
      </c>
      <c r="S11">
        <f t="shared" si="8"/>
        <v>0</v>
      </c>
      <c r="T11">
        <f t="shared" si="8"/>
        <v>0</v>
      </c>
      <c r="U11">
        <f t="shared" si="8"/>
        <v>0</v>
      </c>
      <c r="V11">
        <f t="shared" si="8"/>
        <v>0</v>
      </c>
      <c r="W11">
        <f t="shared" si="8"/>
        <v>0</v>
      </c>
      <c r="X11">
        <f t="shared" si="8"/>
        <v>0</v>
      </c>
      <c r="Y11">
        <f t="shared" si="8"/>
        <v>0</v>
      </c>
      <c r="Z11">
        <f t="shared" si="8"/>
        <v>0</v>
      </c>
      <c r="AA11">
        <f t="shared" si="8"/>
        <v>0</v>
      </c>
      <c r="AB11">
        <f t="shared" si="8"/>
        <v>0</v>
      </c>
      <c r="AC11">
        <f t="shared" si="8"/>
        <v>0</v>
      </c>
      <c r="AD11">
        <f t="shared" si="8"/>
        <v>0</v>
      </c>
      <c r="AE11">
        <f t="shared" si="8"/>
        <v>0</v>
      </c>
      <c r="AF11">
        <f t="shared" si="8"/>
        <v>0</v>
      </c>
      <c r="AG11">
        <f t="shared" si="8"/>
        <v>0</v>
      </c>
      <c r="AH11">
        <f t="shared" si="9"/>
        <v>0</v>
      </c>
      <c r="AI11">
        <f t="shared" si="9"/>
        <v>0</v>
      </c>
      <c r="AJ11">
        <f t="shared" si="9"/>
        <v>0</v>
      </c>
      <c r="AK11">
        <f t="shared" si="9"/>
        <v>0</v>
      </c>
      <c r="AL11">
        <f t="shared" si="9"/>
        <v>0</v>
      </c>
      <c r="AM11">
        <f t="shared" si="9"/>
        <v>0</v>
      </c>
      <c r="AN11">
        <f t="shared" si="9"/>
        <v>0</v>
      </c>
      <c r="AO11">
        <f t="shared" si="9"/>
        <v>0</v>
      </c>
      <c r="AP11">
        <f t="shared" si="9"/>
        <v>0</v>
      </c>
      <c r="AQ11">
        <f t="shared" si="9"/>
        <v>0</v>
      </c>
      <c r="AR11">
        <f t="shared" si="9"/>
        <v>0</v>
      </c>
      <c r="AS11">
        <f t="shared" si="9"/>
        <v>0</v>
      </c>
      <c r="AT11">
        <f t="shared" si="9"/>
        <v>0</v>
      </c>
      <c r="AU11">
        <f t="shared" si="9"/>
        <v>0</v>
      </c>
      <c r="AV11">
        <f t="shared" si="9"/>
        <v>0</v>
      </c>
      <c r="AW11">
        <f t="shared" si="9"/>
        <v>0</v>
      </c>
      <c r="AX11">
        <f t="shared" si="10"/>
        <v>0</v>
      </c>
      <c r="AY11">
        <f t="shared" si="10"/>
        <v>0</v>
      </c>
      <c r="AZ11">
        <f t="shared" si="10"/>
        <v>0</v>
      </c>
      <c r="BA11">
        <f t="shared" si="10"/>
        <v>0</v>
      </c>
      <c r="BB11">
        <f t="shared" si="10"/>
        <v>0</v>
      </c>
      <c r="BC11">
        <f t="shared" si="10"/>
        <v>0</v>
      </c>
      <c r="BD11">
        <f t="shared" si="10"/>
        <v>0</v>
      </c>
      <c r="BE11">
        <f t="shared" si="10"/>
        <v>0</v>
      </c>
      <c r="BF11">
        <f t="shared" si="10"/>
        <v>0</v>
      </c>
      <c r="BG11">
        <f t="shared" si="10"/>
        <v>0</v>
      </c>
      <c r="BH11">
        <f t="shared" si="10"/>
        <v>0</v>
      </c>
      <c r="BI11">
        <f t="shared" si="10"/>
        <v>0</v>
      </c>
      <c r="BJ11">
        <f t="shared" si="10"/>
        <v>0</v>
      </c>
      <c r="BK11">
        <f t="shared" si="10"/>
        <v>0</v>
      </c>
      <c r="BL11">
        <f t="shared" si="10"/>
        <v>0</v>
      </c>
      <c r="BM11">
        <f t="shared" si="10"/>
        <v>0</v>
      </c>
      <c r="BN11">
        <f t="shared" si="7"/>
        <v>0</v>
      </c>
      <c r="BO11">
        <f t="shared" si="4"/>
        <v>0</v>
      </c>
      <c r="BP11">
        <f t="shared" si="4"/>
        <v>0</v>
      </c>
      <c r="BQ11">
        <f t="shared" si="4"/>
        <v>0</v>
      </c>
      <c r="BR11">
        <f t="shared" si="4"/>
        <v>0</v>
      </c>
      <c r="BS11">
        <f t="shared" si="4"/>
        <v>0</v>
      </c>
      <c r="BT11">
        <f t="shared" si="4"/>
        <v>0</v>
      </c>
      <c r="BU11">
        <f t="shared" si="4"/>
        <v>0</v>
      </c>
      <c r="BV11">
        <f t="shared" si="4"/>
        <v>0</v>
      </c>
      <c r="BW11">
        <f t="shared" si="4"/>
        <v>0</v>
      </c>
      <c r="BX11">
        <f t="shared" si="4"/>
        <v>0</v>
      </c>
      <c r="BY11">
        <f t="shared" si="4"/>
        <v>0</v>
      </c>
      <c r="BZ11">
        <f t="shared" si="4"/>
        <v>0</v>
      </c>
      <c r="CA11">
        <f t="shared" si="4"/>
        <v>0</v>
      </c>
      <c r="CB11">
        <f t="shared" si="4"/>
        <v>0</v>
      </c>
      <c r="CC11">
        <f t="shared" si="4"/>
        <v>0</v>
      </c>
      <c r="CD11">
        <f t="shared" si="4"/>
        <v>0</v>
      </c>
      <c r="CE11">
        <f t="shared" si="5"/>
        <v>0</v>
      </c>
      <c r="CF11">
        <f t="shared" si="5"/>
        <v>0</v>
      </c>
      <c r="CG11">
        <f t="shared" si="5"/>
        <v>0</v>
      </c>
      <c r="CH11">
        <f t="shared" si="5"/>
        <v>0</v>
      </c>
      <c r="CI11">
        <f t="shared" si="5"/>
        <v>0</v>
      </c>
      <c r="CJ11">
        <f t="shared" si="5"/>
        <v>0</v>
      </c>
      <c r="CK11">
        <f t="shared" si="5"/>
        <v>0</v>
      </c>
      <c r="CL11">
        <f t="shared" si="5"/>
        <v>0</v>
      </c>
      <c r="CM11">
        <f t="shared" si="5"/>
        <v>0</v>
      </c>
      <c r="CN11">
        <f t="shared" si="5"/>
        <v>0</v>
      </c>
      <c r="CO11">
        <f t="shared" si="5"/>
        <v>0</v>
      </c>
      <c r="CP11">
        <f t="shared" si="5"/>
        <v>0</v>
      </c>
      <c r="CQ11">
        <f t="shared" si="5"/>
        <v>0</v>
      </c>
      <c r="CR11">
        <f t="shared" si="5"/>
        <v>0</v>
      </c>
      <c r="CS11">
        <f t="shared" si="6"/>
        <v>0</v>
      </c>
      <c r="CT11">
        <f t="shared" si="6"/>
        <v>0</v>
      </c>
      <c r="CU11">
        <f t="shared" si="6"/>
        <v>0</v>
      </c>
    </row>
    <row r="12" spans="1:99">
      <c r="A12" t="s">
        <v>11</v>
      </c>
      <c r="B12">
        <f t="shared" si="2"/>
        <v>0</v>
      </c>
      <c r="C12">
        <f t="shared" si="2"/>
        <v>0</v>
      </c>
      <c r="D12">
        <f t="shared" si="2"/>
        <v>0</v>
      </c>
      <c r="E12">
        <f t="shared" si="2"/>
        <v>0</v>
      </c>
      <c r="F12">
        <f t="shared" si="2"/>
        <v>0</v>
      </c>
      <c r="G12">
        <f t="shared" si="2"/>
        <v>0</v>
      </c>
      <c r="H12">
        <f t="shared" si="2"/>
        <v>0</v>
      </c>
      <c r="I12">
        <f t="shared" si="2"/>
        <v>0</v>
      </c>
      <c r="J12">
        <f t="shared" si="2"/>
        <v>0</v>
      </c>
      <c r="K12">
        <f t="shared" si="2"/>
        <v>0</v>
      </c>
      <c r="L12">
        <f t="shared" si="2"/>
        <v>1</v>
      </c>
      <c r="M12">
        <f t="shared" si="2"/>
        <v>0</v>
      </c>
      <c r="N12">
        <f t="shared" si="2"/>
        <v>0</v>
      </c>
      <c r="O12">
        <f t="shared" si="2"/>
        <v>0</v>
      </c>
      <c r="P12">
        <f t="shared" si="2"/>
        <v>0</v>
      </c>
      <c r="Q12">
        <f t="shared" si="2"/>
        <v>0</v>
      </c>
      <c r="R12">
        <f t="shared" si="8"/>
        <v>0</v>
      </c>
      <c r="S12">
        <f t="shared" si="8"/>
        <v>0</v>
      </c>
      <c r="T12">
        <f t="shared" si="8"/>
        <v>0</v>
      </c>
      <c r="U12">
        <f t="shared" si="8"/>
        <v>0</v>
      </c>
      <c r="V12">
        <f t="shared" si="8"/>
        <v>0</v>
      </c>
      <c r="W12">
        <f t="shared" si="8"/>
        <v>0</v>
      </c>
      <c r="X12">
        <f t="shared" si="8"/>
        <v>0</v>
      </c>
      <c r="Y12">
        <f t="shared" si="8"/>
        <v>0</v>
      </c>
      <c r="Z12">
        <f t="shared" si="8"/>
        <v>0</v>
      </c>
      <c r="AA12">
        <f t="shared" si="8"/>
        <v>0</v>
      </c>
      <c r="AB12">
        <f t="shared" si="8"/>
        <v>0</v>
      </c>
      <c r="AC12">
        <f t="shared" si="8"/>
        <v>0</v>
      </c>
      <c r="AD12">
        <f t="shared" si="8"/>
        <v>0</v>
      </c>
      <c r="AE12">
        <f t="shared" si="8"/>
        <v>0</v>
      </c>
      <c r="AF12">
        <f t="shared" si="8"/>
        <v>0</v>
      </c>
      <c r="AG12">
        <f t="shared" si="8"/>
        <v>0</v>
      </c>
      <c r="AH12">
        <f t="shared" si="9"/>
        <v>0</v>
      </c>
      <c r="AI12">
        <f t="shared" si="9"/>
        <v>0</v>
      </c>
      <c r="AJ12">
        <f t="shared" si="9"/>
        <v>0</v>
      </c>
      <c r="AK12">
        <f t="shared" si="9"/>
        <v>0</v>
      </c>
      <c r="AL12">
        <f t="shared" si="9"/>
        <v>0</v>
      </c>
      <c r="AM12">
        <f t="shared" si="9"/>
        <v>0</v>
      </c>
      <c r="AN12">
        <f t="shared" si="9"/>
        <v>0</v>
      </c>
      <c r="AO12">
        <f t="shared" si="9"/>
        <v>0</v>
      </c>
      <c r="AP12">
        <f t="shared" si="9"/>
        <v>0</v>
      </c>
      <c r="AQ12">
        <f t="shared" si="9"/>
        <v>0</v>
      </c>
      <c r="AR12">
        <f t="shared" si="9"/>
        <v>0</v>
      </c>
      <c r="AS12">
        <f t="shared" si="9"/>
        <v>0</v>
      </c>
      <c r="AT12">
        <f t="shared" si="9"/>
        <v>0</v>
      </c>
      <c r="AU12">
        <f t="shared" si="9"/>
        <v>0</v>
      </c>
      <c r="AV12">
        <f t="shared" si="9"/>
        <v>0</v>
      </c>
      <c r="AW12">
        <f t="shared" si="9"/>
        <v>0</v>
      </c>
      <c r="AX12">
        <f t="shared" si="10"/>
        <v>0</v>
      </c>
      <c r="AY12">
        <f t="shared" si="10"/>
        <v>0</v>
      </c>
      <c r="AZ12">
        <f t="shared" si="10"/>
        <v>0</v>
      </c>
      <c r="BA12">
        <f t="shared" si="10"/>
        <v>0</v>
      </c>
      <c r="BB12">
        <f t="shared" si="10"/>
        <v>0</v>
      </c>
      <c r="BC12">
        <f t="shared" si="10"/>
        <v>0</v>
      </c>
      <c r="BD12">
        <f t="shared" si="10"/>
        <v>0</v>
      </c>
      <c r="BE12">
        <f t="shared" si="10"/>
        <v>0</v>
      </c>
      <c r="BF12">
        <f t="shared" si="10"/>
        <v>0</v>
      </c>
      <c r="BG12">
        <f t="shared" si="10"/>
        <v>0</v>
      </c>
      <c r="BH12">
        <f t="shared" si="10"/>
        <v>0</v>
      </c>
      <c r="BI12">
        <f t="shared" si="10"/>
        <v>0</v>
      </c>
      <c r="BJ12">
        <f t="shared" si="10"/>
        <v>0</v>
      </c>
      <c r="BK12">
        <f t="shared" si="10"/>
        <v>0</v>
      </c>
      <c r="BL12">
        <f t="shared" si="10"/>
        <v>0</v>
      </c>
      <c r="BM12">
        <f t="shared" si="10"/>
        <v>0</v>
      </c>
      <c r="BN12">
        <f t="shared" si="7"/>
        <v>0</v>
      </c>
      <c r="BO12">
        <f t="shared" si="4"/>
        <v>0</v>
      </c>
      <c r="BP12">
        <f t="shared" si="4"/>
        <v>0</v>
      </c>
      <c r="BQ12">
        <f t="shared" si="4"/>
        <v>0</v>
      </c>
      <c r="BR12">
        <f t="shared" si="4"/>
        <v>0</v>
      </c>
      <c r="BS12">
        <f t="shared" si="4"/>
        <v>0</v>
      </c>
      <c r="BT12">
        <f t="shared" si="4"/>
        <v>0</v>
      </c>
      <c r="BU12">
        <f t="shared" si="4"/>
        <v>0</v>
      </c>
      <c r="BV12">
        <f t="shared" si="4"/>
        <v>0</v>
      </c>
      <c r="BW12">
        <f t="shared" si="4"/>
        <v>0</v>
      </c>
      <c r="BX12">
        <f t="shared" si="4"/>
        <v>0</v>
      </c>
      <c r="BY12">
        <f t="shared" si="4"/>
        <v>0</v>
      </c>
      <c r="BZ12">
        <f t="shared" si="4"/>
        <v>0</v>
      </c>
      <c r="CA12">
        <f t="shared" si="4"/>
        <v>0</v>
      </c>
      <c r="CB12">
        <f t="shared" si="4"/>
        <v>0</v>
      </c>
      <c r="CC12">
        <f t="shared" si="4"/>
        <v>0</v>
      </c>
      <c r="CD12">
        <f t="shared" si="4"/>
        <v>0</v>
      </c>
      <c r="CE12">
        <f t="shared" si="5"/>
        <v>0</v>
      </c>
      <c r="CF12">
        <f t="shared" si="5"/>
        <v>0</v>
      </c>
      <c r="CG12">
        <f t="shared" si="5"/>
        <v>0</v>
      </c>
      <c r="CH12">
        <f t="shared" si="5"/>
        <v>0</v>
      </c>
      <c r="CI12">
        <f t="shared" si="5"/>
        <v>0</v>
      </c>
      <c r="CJ12">
        <f t="shared" si="5"/>
        <v>0</v>
      </c>
      <c r="CK12">
        <f t="shared" si="5"/>
        <v>0</v>
      </c>
      <c r="CL12">
        <f t="shared" si="5"/>
        <v>0</v>
      </c>
      <c r="CM12">
        <f t="shared" si="5"/>
        <v>0</v>
      </c>
      <c r="CN12">
        <f t="shared" si="5"/>
        <v>0</v>
      </c>
      <c r="CO12">
        <f t="shared" si="5"/>
        <v>0</v>
      </c>
      <c r="CP12">
        <f t="shared" si="5"/>
        <v>0</v>
      </c>
      <c r="CQ12">
        <f t="shared" si="5"/>
        <v>0</v>
      </c>
      <c r="CR12">
        <f t="shared" si="5"/>
        <v>0</v>
      </c>
      <c r="CS12">
        <f t="shared" si="6"/>
        <v>0</v>
      </c>
      <c r="CT12">
        <f t="shared" si="6"/>
        <v>0</v>
      </c>
      <c r="CU12">
        <f t="shared" si="6"/>
        <v>0</v>
      </c>
    </row>
    <row r="13" spans="1:99">
      <c r="A13" t="s">
        <v>12</v>
      </c>
      <c r="B13">
        <f t="shared" si="2"/>
        <v>0</v>
      </c>
      <c r="C13">
        <f t="shared" si="2"/>
        <v>0</v>
      </c>
      <c r="D13">
        <f t="shared" si="2"/>
        <v>0</v>
      </c>
      <c r="E13">
        <f t="shared" si="2"/>
        <v>0</v>
      </c>
      <c r="F13">
        <f t="shared" si="2"/>
        <v>0</v>
      </c>
      <c r="G13">
        <f t="shared" si="2"/>
        <v>0</v>
      </c>
      <c r="H13">
        <f t="shared" si="2"/>
        <v>0</v>
      </c>
      <c r="I13">
        <f t="shared" si="2"/>
        <v>0</v>
      </c>
      <c r="J13">
        <f t="shared" si="2"/>
        <v>0</v>
      </c>
      <c r="K13">
        <f t="shared" si="2"/>
        <v>0</v>
      </c>
      <c r="L13">
        <f t="shared" si="2"/>
        <v>0</v>
      </c>
      <c r="M13">
        <f t="shared" si="2"/>
        <v>1</v>
      </c>
      <c r="N13">
        <f t="shared" si="2"/>
        <v>0</v>
      </c>
      <c r="O13">
        <f t="shared" si="2"/>
        <v>0</v>
      </c>
      <c r="P13">
        <f t="shared" si="2"/>
        <v>0</v>
      </c>
      <c r="Q13">
        <f t="shared" si="2"/>
        <v>0</v>
      </c>
      <c r="R13">
        <f t="shared" si="8"/>
        <v>0</v>
      </c>
      <c r="S13">
        <f t="shared" si="8"/>
        <v>0</v>
      </c>
      <c r="T13">
        <f t="shared" si="8"/>
        <v>0</v>
      </c>
      <c r="U13">
        <f t="shared" si="8"/>
        <v>0</v>
      </c>
      <c r="V13">
        <f t="shared" si="8"/>
        <v>0</v>
      </c>
      <c r="W13">
        <f t="shared" si="8"/>
        <v>0</v>
      </c>
      <c r="X13">
        <f t="shared" si="8"/>
        <v>0</v>
      </c>
      <c r="Y13">
        <f t="shared" si="8"/>
        <v>0</v>
      </c>
      <c r="Z13">
        <f t="shared" si="8"/>
        <v>0</v>
      </c>
      <c r="AA13">
        <f t="shared" si="8"/>
        <v>0</v>
      </c>
      <c r="AB13">
        <f t="shared" si="8"/>
        <v>0</v>
      </c>
      <c r="AC13">
        <f t="shared" si="8"/>
        <v>0</v>
      </c>
      <c r="AD13">
        <f t="shared" si="8"/>
        <v>0</v>
      </c>
      <c r="AE13">
        <f t="shared" si="8"/>
        <v>0</v>
      </c>
      <c r="AF13">
        <f t="shared" si="8"/>
        <v>0</v>
      </c>
      <c r="AG13">
        <f t="shared" si="8"/>
        <v>0</v>
      </c>
      <c r="AH13">
        <f t="shared" si="9"/>
        <v>0</v>
      </c>
      <c r="AI13">
        <f t="shared" si="9"/>
        <v>0</v>
      </c>
      <c r="AJ13">
        <f t="shared" si="9"/>
        <v>0</v>
      </c>
      <c r="AK13">
        <f t="shared" si="9"/>
        <v>0</v>
      </c>
      <c r="AL13">
        <f t="shared" si="9"/>
        <v>0</v>
      </c>
      <c r="AM13">
        <f t="shared" si="9"/>
        <v>0</v>
      </c>
      <c r="AN13">
        <f t="shared" si="9"/>
        <v>0</v>
      </c>
      <c r="AO13">
        <f t="shared" si="9"/>
        <v>0</v>
      </c>
      <c r="AP13">
        <f t="shared" si="9"/>
        <v>0</v>
      </c>
      <c r="AQ13">
        <f t="shared" si="9"/>
        <v>0</v>
      </c>
      <c r="AR13">
        <f t="shared" si="9"/>
        <v>0</v>
      </c>
      <c r="AS13">
        <f t="shared" si="9"/>
        <v>0</v>
      </c>
      <c r="AT13">
        <f t="shared" si="9"/>
        <v>0</v>
      </c>
      <c r="AU13">
        <f t="shared" si="9"/>
        <v>0</v>
      </c>
      <c r="AV13">
        <f t="shared" si="9"/>
        <v>0</v>
      </c>
      <c r="AW13">
        <f t="shared" si="9"/>
        <v>0</v>
      </c>
      <c r="AX13">
        <f t="shared" si="10"/>
        <v>0</v>
      </c>
      <c r="AY13">
        <f t="shared" si="10"/>
        <v>0</v>
      </c>
      <c r="AZ13">
        <f t="shared" si="10"/>
        <v>0</v>
      </c>
      <c r="BA13">
        <f t="shared" si="10"/>
        <v>0</v>
      </c>
      <c r="BB13">
        <f t="shared" si="10"/>
        <v>0</v>
      </c>
      <c r="BC13">
        <f t="shared" si="10"/>
        <v>0</v>
      </c>
      <c r="BD13">
        <f t="shared" si="10"/>
        <v>0</v>
      </c>
      <c r="BE13">
        <f t="shared" si="10"/>
        <v>0</v>
      </c>
      <c r="BF13">
        <f t="shared" si="10"/>
        <v>0</v>
      </c>
      <c r="BG13">
        <f t="shared" si="10"/>
        <v>0</v>
      </c>
      <c r="BH13">
        <f t="shared" si="10"/>
        <v>0</v>
      </c>
      <c r="BI13">
        <f t="shared" si="10"/>
        <v>0</v>
      </c>
      <c r="BJ13">
        <f t="shared" si="10"/>
        <v>0</v>
      </c>
      <c r="BK13">
        <f t="shared" si="10"/>
        <v>0</v>
      </c>
      <c r="BL13">
        <f t="shared" si="10"/>
        <v>0</v>
      </c>
      <c r="BM13">
        <f t="shared" si="10"/>
        <v>0</v>
      </c>
      <c r="BN13">
        <f t="shared" si="7"/>
        <v>0</v>
      </c>
      <c r="BO13">
        <f t="shared" si="4"/>
        <v>0</v>
      </c>
      <c r="BP13">
        <f t="shared" si="4"/>
        <v>0</v>
      </c>
      <c r="BQ13">
        <f t="shared" si="4"/>
        <v>0</v>
      </c>
      <c r="BR13">
        <f t="shared" si="4"/>
        <v>0</v>
      </c>
      <c r="BS13">
        <f t="shared" si="4"/>
        <v>0</v>
      </c>
      <c r="BT13">
        <f t="shared" si="4"/>
        <v>0</v>
      </c>
      <c r="BU13">
        <f t="shared" si="4"/>
        <v>0</v>
      </c>
      <c r="BV13">
        <f t="shared" si="4"/>
        <v>0</v>
      </c>
      <c r="BW13">
        <f t="shared" si="4"/>
        <v>0</v>
      </c>
      <c r="BX13">
        <f t="shared" si="4"/>
        <v>0</v>
      </c>
      <c r="BY13">
        <f t="shared" si="4"/>
        <v>0</v>
      </c>
      <c r="BZ13">
        <f t="shared" si="4"/>
        <v>0</v>
      </c>
      <c r="CA13">
        <f t="shared" si="4"/>
        <v>0</v>
      </c>
      <c r="CB13">
        <f t="shared" si="4"/>
        <v>0</v>
      </c>
      <c r="CC13">
        <f t="shared" si="4"/>
        <v>0</v>
      </c>
      <c r="CD13">
        <f t="shared" si="4"/>
        <v>0</v>
      </c>
      <c r="CE13">
        <f t="shared" si="5"/>
        <v>0</v>
      </c>
      <c r="CF13">
        <f t="shared" si="5"/>
        <v>0</v>
      </c>
      <c r="CG13">
        <f t="shared" si="5"/>
        <v>0</v>
      </c>
      <c r="CH13">
        <f t="shared" si="5"/>
        <v>0</v>
      </c>
      <c r="CI13">
        <f t="shared" si="5"/>
        <v>0</v>
      </c>
      <c r="CJ13">
        <f t="shared" si="5"/>
        <v>0</v>
      </c>
      <c r="CK13">
        <f t="shared" si="5"/>
        <v>0</v>
      </c>
      <c r="CL13">
        <f t="shared" si="5"/>
        <v>0</v>
      </c>
      <c r="CM13">
        <f t="shared" si="5"/>
        <v>0</v>
      </c>
      <c r="CN13">
        <f t="shared" si="5"/>
        <v>0</v>
      </c>
      <c r="CO13">
        <f t="shared" si="5"/>
        <v>0</v>
      </c>
      <c r="CP13">
        <f t="shared" si="5"/>
        <v>0</v>
      </c>
      <c r="CQ13">
        <f t="shared" si="5"/>
        <v>0</v>
      </c>
      <c r="CR13">
        <f t="shared" si="5"/>
        <v>0</v>
      </c>
      <c r="CS13">
        <f t="shared" si="6"/>
        <v>0</v>
      </c>
      <c r="CT13">
        <f t="shared" si="6"/>
        <v>0</v>
      </c>
      <c r="CU13">
        <f t="shared" si="6"/>
        <v>0</v>
      </c>
    </row>
    <row r="14" spans="1:99">
      <c r="A14" t="s">
        <v>13</v>
      </c>
      <c r="B14">
        <f t="shared" si="2"/>
        <v>0</v>
      </c>
      <c r="C14">
        <f t="shared" si="2"/>
        <v>0</v>
      </c>
      <c r="D14">
        <f t="shared" si="2"/>
        <v>0</v>
      </c>
      <c r="E14">
        <f t="shared" si="2"/>
        <v>0</v>
      </c>
      <c r="F14">
        <f t="shared" si="2"/>
        <v>0</v>
      </c>
      <c r="G14">
        <f t="shared" si="2"/>
        <v>0</v>
      </c>
      <c r="H14">
        <f t="shared" si="2"/>
        <v>0</v>
      </c>
      <c r="I14">
        <f t="shared" si="2"/>
        <v>0</v>
      </c>
      <c r="J14">
        <f t="shared" si="2"/>
        <v>0</v>
      </c>
      <c r="K14">
        <f t="shared" si="2"/>
        <v>0</v>
      </c>
      <c r="L14">
        <f t="shared" si="2"/>
        <v>0</v>
      </c>
      <c r="M14">
        <f t="shared" si="2"/>
        <v>0</v>
      </c>
      <c r="N14">
        <f t="shared" si="2"/>
        <v>1</v>
      </c>
      <c r="O14">
        <f t="shared" si="2"/>
        <v>0</v>
      </c>
      <c r="P14">
        <f t="shared" si="2"/>
        <v>0</v>
      </c>
      <c r="Q14">
        <f t="shared" si="2"/>
        <v>0</v>
      </c>
      <c r="R14">
        <f t="shared" si="8"/>
        <v>0</v>
      </c>
      <c r="S14">
        <f t="shared" si="8"/>
        <v>0</v>
      </c>
      <c r="T14">
        <f t="shared" si="8"/>
        <v>0</v>
      </c>
      <c r="U14">
        <f t="shared" si="8"/>
        <v>0</v>
      </c>
      <c r="V14">
        <f t="shared" si="8"/>
        <v>0</v>
      </c>
      <c r="W14">
        <f t="shared" si="8"/>
        <v>0</v>
      </c>
      <c r="X14">
        <f t="shared" si="8"/>
        <v>0</v>
      </c>
      <c r="Y14">
        <f t="shared" si="8"/>
        <v>0</v>
      </c>
      <c r="Z14">
        <f t="shared" si="8"/>
        <v>0</v>
      </c>
      <c r="AA14">
        <f t="shared" si="8"/>
        <v>0</v>
      </c>
      <c r="AB14">
        <f t="shared" si="8"/>
        <v>0</v>
      </c>
      <c r="AC14">
        <f t="shared" si="8"/>
        <v>0</v>
      </c>
      <c r="AD14">
        <f t="shared" si="8"/>
        <v>0</v>
      </c>
      <c r="AE14">
        <f t="shared" si="8"/>
        <v>0</v>
      </c>
      <c r="AF14">
        <f t="shared" si="8"/>
        <v>0</v>
      </c>
      <c r="AG14">
        <f t="shared" si="8"/>
        <v>0</v>
      </c>
      <c r="AH14">
        <f t="shared" si="9"/>
        <v>0</v>
      </c>
      <c r="AI14">
        <f t="shared" si="9"/>
        <v>0</v>
      </c>
      <c r="AJ14">
        <f t="shared" si="9"/>
        <v>0</v>
      </c>
      <c r="AK14">
        <f t="shared" si="9"/>
        <v>0</v>
      </c>
      <c r="AL14">
        <f t="shared" si="9"/>
        <v>0</v>
      </c>
      <c r="AM14">
        <f t="shared" si="9"/>
        <v>0</v>
      </c>
      <c r="AN14">
        <f t="shared" si="9"/>
        <v>0</v>
      </c>
      <c r="AO14">
        <f t="shared" si="9"/>
        <v>0</v>
      </c>
      <c r="AP14">
        <f t="shared" si="9"/>
        <v>0</v>
      </c>
      <c r="AQ14">
        <f t="shared" si="9"/>
        <v>0</v>
      </c>
      <c r="AR14">
        <f t="shared" si="9"/>
        <v>0</v>
      </c>
      <c r="AS14">
        <f t="shared" si="9"/>
        <v>0</v>
      </c>
      <c r="AT14">
        <f t="shared" si="9"/>
        <v>0</v>
      </c>
      <c r="AU14">
        <f t="shared" si="9"/>
        <v>0</v>
      </c>
      <c r="AV14">
        <f t="shared" si="9"/>
        <v>0</v>
      </c>
      <c r="AW14">
        <f t="shared" si="9"/>
        <v>0</v>
      </c>
      <c r="AX14">
        <f t="shared" si="10"/>
        <v>0</v>
      </c>
      <c r="AY14">
        <f t="shared" si="10"/>
        <v>0</v>
      </c>
      <c r="AZ14">
        <f t="shared" si="10"/>
        <v>0</v>
      </c>
      <c r="BA14">
        <f t="shared" si="10"/>
        <v>0</v>
      </c>
      <c r="BB14">
        <f t="shared" si="10"/>
        <v>0</v>
      </c>
      <c r="BC14">
        <f t="shared" si="10"/>
        <v>0</v>
      </c>
      <c r="BD14">
        <f t="shared" si="10"/>
        <v>0</v>
      </c>
      <c r="BE14">
        <f t="shared" si="10"/>
        <v>0</v>
      </c>
      <c r="BF14">
        <f t="shared" si="10"/>
        <v>0</v>
      </c>
      <c r="BG14">
        <f t="shared" si="10"/>
        <v>0</v>
      </c>
      <c r="BH14">
        <f t="shared" si="10"/>
        <v>0</v>
      </c>
      <c r="BI14">
        <f t="shared" si="10"/>
        <v>0</v>
      </c>
      <c r="BJ14">
        <f t="shared" si="10"/>
        <v>0</v>
      </c>
      <c r="BK14">
        <f t="shared" si="10"/>
        <v>0</v>
      </c>
      <c r="BL14">
        <f t="shared" si="10"/>
        <v>0</v>
      </c>
      <c r="BM14">
        <f t="shared" si="10"/>
        <v>0</v>
      </c>
      <c r="BN14">
        <f t="shared" si="7"/>
        <v>0</v>
      </c>
      <c r="BO14">
        <f t="shared" si="4"/>
        <v>0</v>
      </c>
      <c r="BP14">
        <f t="shared" si="4"/>
        <v>0</v>
      </c>
      <c r="BQ14">
        <f t="shared" si="4"/>
        <v>0</v>
      </c>
      <c r="BR14">
        <f t="shared" si="4"/>
        <v>0</v>
      </c>
      <c r="BS14">
        <f t="shared" si="4"/>
        <v>0</v>
      </c>
      <c r="BT14">
        <f t="shared" si="4"/>
        <v>0</v>
      </c>
      <c r="BU14">
        <f t="shared" si="4"/>
        <v>0</v>
      </c>
      <c r="BV14">
        <f t="shared" si="4"/>
        <v>0</v>
      </c>
      <c r="BW14">
        <f t="shared" si="4"/>
        <v>0</v>
      </c>
      <c r="BX14">
        <f t="shared" si="4"/>
        <v>0</v>
      </c>
      <c r="BY14">
        <f t="shared" si="4"/>
        <v>0</v>
      </c>
      <c r="BZ14">
        <f t="shared" si="4"/>
        <v>0</v>
      </c>
      <c r="CA14">
        <f t="shared" si="4"/>
        <v>0</v>
      </c>
      <c r="CB14">
        <f t="shared" si="4"/>
        <v>0</v>
      </c>
      <c r="CC14">
        <f t="shared" si="4"/>
        <v>0</v>
      </c>
      <c r="CD14">
        <f t="shared" si="4"/>
        <v>0</v>
      </c>
      <c r="CE14">
        <f t="shared" si="5"/>
        <v>0</v>
      </c>
      <c r="CF14">
        <f t="shared" si="5"/>
        <v>0</v>
      </c>
      <c r="CG14">
        <f t="shared" si="5"/>
        <v>0</v>
      </c>
      <c r="CH14">
        <f t="shared" si="5"/>
        <v>0</v>
      </c>
      <c r="CI14">
        <f t="shared" si="5"/>
        <v>0</v>
      </c>
      <c r="CJ14">
        <f t="shared" si="5"/>
        <v>0</v>
      </c>
      <c r="CK14">
        <f t="shared" si="5"/>
        <v>0</v>
      </c>
      <c r="CL14">
        <f t="shared" si="5"/>
        <v>0</v>
      </c>
      <c r="CM14">
        <f t="shared" si="5"/>
        <v>0</v>
      </c>
      <c r="CN14">
        <f t="shared" si="5"/>
        <v>0</v>
      </c>
      <c r="CO14">
        <f t="shared" si="5"/>
        <v>0</v>
      </c>
      <c r="CP14">
        <f t="shared" si="5"/>
        <v>0</v>
      </c>
      <c r="CQ14">
        <f t="shared" si="5"/>
        <v>0</v>
      </c>
      <c r="CR14">
        <f t="shared" si="5"/>
        <v>0</v>
      </c>
      <c r="CS14">
        <f t="shared" si="6"/>
        <v>0</v>
      </c>
      <c r="CT14">
        <f t="shared" si="6"/>
        <v>0</v>
      </c>
      <c r="CU14">
        <f t="shared" si="6"/>
        <v>0</v>
      </c>
    </row>
    <row r="15" spans="1:99">
      <c r="A15" t="s">
        <v>14</v>
      </c>
      <c r="B15">
        <f t="shared" si="2"/>
        <v>0</v>
      </c>
      <c r="C15">
        <f t="shared" si="2"/>
        <v>0</v>
      </c>
      <c r="D15">
        <f t="shared" si="2"/>
        <v>0</v>
      </c>
      <c r="E15">
        <f t="shared" si="2"/>
        <v>0</v>
      </c>
      <c r="F15">
        <f t="shared" si="2"/>
        <v>0</v>
      </c>
      <c r="G15">
        <f t="shared" si="2"/>
        <v>0</v>
      </c>
      <c r="H15">
        <f t="shared" si="2"/>
        <v>0</v>
      </c>
      <c r="I15">
        <f t="shared" si="2"/>
        <v>0</v>
      </c>
      <c r="J15">
        <f t="shared" si="2"/>
        <v>0</v>
      </c>
      <c r="K15">
        <f t="shared" si="2"/>
        <v>0</v>
      </c>
      <c r="L15">
        <f t="shared" si="2"/>
        <v>0</v>
      </c>
      <c r="M15">
        <f t="shared" si="2"/>
        <v>0</v>
      </c>
      <c r="N15">
        <f t="shared" si="2"/>
        <v>0</v>
      </c>
      <c r="O15">
        <f t="shared" si="2"/>
        <v>1</v>
      </c>
      <c r="P15">
        <f t="shared" si="2"/>
        <v>0</v>
      </c>
      <c r="Q15">
        <f t="shared" si="2"/>
        <v>0</v>
      </c>
      <c r="R15">
        <f t="shared" si="8"/>
        <v>0</v>
      </c>
      <c r="S15">
        <f t="shared" si="8"/>
        <v>0</v>
      </c>
      <c r="T15">
        <f t="shared" si="8"/>
        <v>0</v>
      </c>
      <c r="U15">
        <f t="shared" si="8"/>
        <v>0</v>
      </c>
      <c r="V15">
        <f t="shared" si="8"/>
        <v>0</v>
      </c>
      <c r="W15">
        <f t="shared" si="8"/>
        <v>0</v>
      </c>
      <c r="X15">
        <f t="shared" si="8"/>
        <v>0</v>
      </c>
      <c r="Y15">
        <f t="shared" si="8"/>
        <v>0</v>
      </c>
      <c r="Z15">
        <f t="shared" si="8"/>
        <v>0</v>
      </c>
      <c r="AA15">
        <f t="shared" si="8"/>
        <v>0</v>
      </c>
      <c r="AB15">
        <f t="shared" si="8"/>
        <v>0</v>
      </c>
      <c r="AC15">
        <f t="shared" si="8"/>
        <v>0</v>
      </c>
      <c r="AD15">
        <f t="shared" si="8"/>
        <v>0</v>
      </c>
      <c r="AE15">
        <f t="shared" si="8"/>
        <v>0</v>
      </c>
      <c r="AF15">
        <f t="shared" si="8"/>
        <v>0</v>
      </c>
      <c r="AG15">
        <f t="shared" si="8"/>
        <v>0</v>
      </c>
      <c r="AH15">
        <f t="shared" si="9"/>
        <v>0</v>
      </c>
      <c r="AI15">
        <f t="shared" si="9"/>
        <v>0</v>
      </c>
      <c r="AJ15">
        <f t="shared" si="9"/>
        <v>0</v>
      </c>
      <c r="AK15">
        <f t="shared" si="9"/>
        <v>0</v>
      </c>
      <c r="AL15">
        <f t="shared" si="9"/>
        <v>0</v>
      </c>
      <c r="AM15">
        <f t="shared" si="9"/>
        <v>0</v>
      </c>
      <c r="AN15">
        <f t="shared" si="9"/>
        <v>0</v>
      </c>
      <c r="AO15">
        <f t="shared" si="9"/>
        <v>0</v>
      </c>
      <c r="AP15">
        <f t="shared" si="9"/>
        <v>0</v>
      </c>
      <c r="AQ15">
        <f t="shared" si="9"/>
        <v>0</v>
      </c>
      <c r="AR15">
        <f t="shared" si="9"/>
        <v>0</v>
      </c>
      <c r="AS15">
        <f t="shared" si="9"/>
        <v>0</v>
      </c>
      <c r="AT15">
        <f t="shared" si="9"/>
        <v>0</v>
      </c>
      <c r="AU15">
        <f t="shared" si="9"/>
        <v>0</v>
      </c>
      <c r="AV15">
        <f t="shared" si="9"/>
        <v>0</v>
      </c>
      <c r="AW15">
        <f t="shared" si="9"/>
        <v>0</v>
      </c>
      <c r="AX15">
        <f t="shared" si="10"/>
        <v>0</v>
      </c>
      <c r="AY15">
        <f t="shared" si="10"/>
        <v>0</v>
      </c>
      <c r="AZ15">
        <f t="shared" si="10"/>
        <v>0</v>
      </c>
      <c r="BA15">
        <f t="shared" si="10"/>
        <v>0</v>
      </c>
      <c r="BB15">
        <f t="shared" si="10"/>
        <v>0</v>
      </c>
      <c r="BC15">
        <f t="shared" si="10"/>
        <v>0</v>
      </c>
      <c r="BD15">
        <f t="shared" si="10"/>
        <v>0</v>
      </c>
      <c r="BE15">
        <f t="shared" si="10"/>
        <v>0</v>
      </c>
      <c r="BF15">
        <f t="shared" si="10"/>
        <v>0</v>
      </c>
      <c r="BG15">
        <f t="shared" si="10"/>
        <v>0</v>
      </c>
      <c r="BH15">
        <f t="shared" si="10"/>
        <v>0</v>
      </c>
      <c r="BI15">
        <f t="shared" si="10"/>
        <v>0</v>
      </c>
      <c r="BJ15">
        <f t="shared" si="10"/>
        <v>0</v>
      </c>
      <c r="BK15">
        <f t="shared" si="10"/>
        <v>0</v>
      </c>
      <c r="BL15">
        <f t="shared" si="10"/>
        <v>0</v>
      </c>
      <c r="BM15">
        <f t="shared" si="10"/>
        <v>0</v>
      </c>
      <c r="BN15">
        <f t="shared" si="7"/>
        <v>0</v>
      </c>
      <c r="BO15">
        <f t="shared" si="4"/>
        <v>0</v>
      </c>
      <c r="BP15">
        <f t="shared" si="4"/>
        <v>0</v>
      </c>
      <c r="BQ15">
        <f t="shared" si="4"/>
        <v>0</v>
      </c>
      <c r="BR15">
        <f t="shared" si="4"/>
        <v>0</v>
      </c>
      <c r="BS15">
        <f t="shared" si="4"/>
        <v>0</v>
      </c>
      <c r="BT15">
        <f t="shared" si="4"/>
        <v>0</v>
      </c>
      <c r="BU15">
        <f t="shared" si="4"/>
        <v>0</v>
      </c>
      <c r="BV15">
        <f t="shared" si="4"/>
        <v>0</v>
      </c>
      <c r="BW15">
        <f t="shared" si="4"/>
        <v>0</v>
      </c>
      <c r="BX15">
        <f t="shared" si="4"/>
        <v>0</v>
      </c>
      <c r="BY15">
        <f t="shared" si="4"/>
        <v>0</v>
      </c>
      <c r="BZ15">
        <f t="shared" si="4"/>
        <v>0</v>
      </c>
      <c r="CA15">
        <f t="shared" si="4"/>
        <v>0</v>
      </c>
      <c r="CB15">
        <f t="shared" si="4"/>
        <v>0</v>
      </c>
      <c r="CC15">
        <f t="shared" si="4"/>
        <v>0</v>
      </c>
      <c r="CD15">
        <f t="shared" si="4"/>
        <v>0</v>
      </c>
      <c r="CE15">
        <f t="shared" si="5"/>
        <v>0</v>
      </c>
      <c r="CF15">
        <f t="shared" si="5"/>
        <v>0</v>
      </c>
      <c r="CG15">
        <f t="shared" si="5"/>
        <v>0</v>
      </c>
      <c r="CH15">
        <f t="shared" si="5"/>
        <v>0</v>
      </c>
      <c r="CI15">
        <f t="shared" si="5"/>
        <v>0</v>
      </c>
      <c r="CJ15">
        <f t="shared" si="5"/>
        <v>0</v>
      </c>
      <c r="CK15">
        <f t="shared" si="5"/>
        <v>0</v>
      </c>
      <c r="CL15">
        <f t="shared" si="5"/>
        <v>0</v>
      </c>
      <c r="CM15">
        <f t="shared" si="5"/>
        <v>0</v>
      </c>
      <c r="CN15">
        <f t="shared" si="5"/>
        <v>0</v>
      </c>
      <c r="CO15">
        <f t="shared" si="5"/>
        <v>0</v>
      </c>
      <c r="CP15">
        <f t="shared" si="5"/>
        <v>0</v>
      </c>
      <c r="CQ15">
        <f t="shared" si="5"/>
        <v>0</v>
      </c>
      <c r="CR15">
        <f t="shared" si="5"/>
        <v>0</v>
      </c>
      <c r="CS15">
        <f t="shared" si="6"/>
        <v>0</v>
      </c>
      <c r="CT15">
        <f t="shared" si="6"/>
        <v>0</v>
      </c>
      <c r="CU15">
        <f t="shared" si="6"/>
        <v>0</v>
      </c>
    </row>
    <row r="16" spans="1:99">
      <c r="A16" t="s">
        <v>15</v>
      </c>
      <c r="B16">
        <f t="shared" si="2"/>
        <v>0</v>
      </c>
      <c r="C16">
        <f t="shared" si="2"/>
        <v>0</v>
      </c>
      <c r="D16">
        <f t="shared" si="2"/>
        <v>0</v>
      </c>
      <c r="E16">
        <f t="shared" si="2"/>
        <v>0</v>
      </c>
      <c r="F16">
        <f t="shared" si="2"/>
        <v>0</v>
      </c>
      <c r="G16">
        <f t="shared" si="2"/>
        <v>0</v>
      </c>
      <c r="H16">
        <f t="shared" si="2"/>
        <v>0</v>
      </c>
      <c r="I16">
        <f t="shared" si="2"/>
        <v>0</v>
      </c>
      <c r="J16">
        <f t="shared" si="2"/>
        <v>0</v>
      </c>
      <c r="K16">
        <f t="shared" si="2"/>
        <v>0</v>
      </c>
      <c r="L16">
        <f t="shared" si="2"/>
        <v>0</v>
      </c>
      <c r="M16">
        <f t="shared" si="2"/>
        <v>0</v>
      </c>
      <c r="N16">
        <f t="shared" si="2"/>
        <v>0</v>
      </c>
      <c r="O16">
        <f t="shared" si="2"/>
        <v>0</v>
      </c>
      <c r="P16">
        <f t="shared" si="2"/>
        <v>1</v>
      </c>
      <c r="Q16">
        <f t="shared" si="2"/>
        <v>0</v>
      </c>
      <c r="R16">
        <f t="shared" si="8"/>
        <v>0</v>
      </c>
      <c r="S16">
        <f t="shared" si="8"/>
        <v>0</v>
      </c>
      <c r="T16">
        <f t="shared" si="8"/>
        <v>0</v>
      </c>
      <c r="U16">
        <f t="shared" si="8"/>
        <v>0</v>
      </c>
      <c r="V16">
        <f t="shared" si="8"/>
        <v>0</v>
      </c>
      <c r="W16">
        <f t="shared" si="8"/>
        <v>0</v>
      </c>
      <c r="X16">
        <f t="shared" si="8"/>
        <v>0</v>
      </c>
      <c r="Y16">
        <f t="shared" si="8"/>
        <v>0</v>
      </c>
      <c r="Z16">
        <f t="shared" si="8"/>
        <v>0</v>
      </c>
      <c r="AA16">
        <f t="shared" si="8"/>
        <v>0</v>
      </c>
      <c r="AB16">
        <f t="shared" si="8"/>
        <v>0</v>
      </c>
      <c r="AC16">
        <f t="shared" si="8"/>
        <v>0</v>
      </c>
      <c r="AD16">
        <f t="shared" si="8"/>
        <v>0</v>
      </c>
      <c r="AE16">
        <f t="shared" si="8"/>
        <v>0</v>
      </c>
      <c r="AF16">
        <f t="shared" si="8"/>
        <v>0</v>
      </c>
      <c r="AG16">
        <f t="shared" si="8"/>
        <v>0</v>
      </c>
      <c r="AH16">
        <f t="shared" si="9"/>
        <v>0</v>
      </c>
      <c r="AI16">
        <f t="shared" si="9"/>
        <v>0</v>
      </c>
      <c r="AJ16">
        <f t="shared" si="9"/>
        <v>0</v>
      </c>
      <c r="AK16">
        <f t="shared" si="9"/>
        <v>0</v>
      </c>
      <c r="AL16">
        <f t="shared" si="9"/>
        <v>0</v>
      </c>
      <c r="AM16">
        <f t="shared" si="9"/>
        <v>0</v>
      </c>
      <c r="AN16">
        <f t="shared" si="9"/>
        <v>0</v>
      </c>
      <c r="AO16">
        <f t="shared" si="9"/>
        <v>0</v>
      </c>
      <c r="AP16">
        <f t="shared" si="9"/>
        <v>0</v>
      </c>
      <c r="AQ16">
        <f t="shared" si="9"/>
        <v>0</v>
      </c>
      <c r="AR16">
        <f t="shared" si="9"/>
        <v>0</v>
      </c>
      <c r="AS16">
        <f t="shared" si="9"/>
        <v>0</v>
      </c>
      <c r="AT16">
        <f t="shared" si="9"/>
        <v>0</v>
      </c>
      <c r="AU16">
        <f t="shared" si="9"/>
        <v>0</v>
      </c>
      <c r="AV16">
        <f t="shared" si="9"/>
        <v>0</v>
      </c>
      <c r="AW16">
        <f t="shared" si="9"/>
        <v>0</v>
      </c>
      <c r="AX16">
        <f t="shared" si="10"/>
        <v>0</v>
      </c>
      <c r="AY16">
        <f t="shared" si="10"/>
        <v>0</v>
      </c>
      <c r="AZ16">
        <f t="shared" si="10"/>
        <v>0</v>
      </c>
      <c r="BA16">
        <f t="shared" si="10"/>
        <v>0</v>
      </c>
      <c r="BB16">
        <f t="shared" si="10"/>
        <v>0</v>
      </c>
      <c r="BC16">
        <f t="shared" si="10"/>
        <v>0</v>
      </c>
      <c r="BD16">
        <f t="shared" si="10"/>
        <v>0</v>
      </c>
      <c r="BE16">
        <f t="shared" si="10"/>
        <v>0</v>
      </c>
      <c r="BF16">
        <f t="shared" si="10"/>
        <v>0</v>
      </c>
      <c r="BG16">
        <f t="shared" si="10"/>
        <v>0</v>
      </c>
      <c r="BH16">
        <f t="shared" si="10"/>
        <v>0</v>
      </c>
      <c r="BI16">
        <f t="shared" si="10"/>
        <v>0</v>
      </c>
      <c r="BJ16">
        <f t="shared" si="10"/>
        <v>0</v>
      </c>
      <c r="BK16">
        <f t="shared" si="10"/>
        <v>0</v>
      </c>
      <c r="BL16">
        <f t="shared" si="10"/>
        <v>0</v>
      </c>
      <c r="BM16">
        <f t="shared" si="10"/>
        <v>0</v>
      </c>
      <c r="BN16">
        <f t="shared" si="7"/>
        <v>0</v>
      </c>
      <c r="BO16">
        <f t="shared" si="4"/>
        <v>0</v>
      </c>
      <c r="BP16">
        <f t="shared" si="4"/>
        <v>0</v>
      </c>
      <c r="BQ16">
        <f t="shared" si="4"/>
        <v>0</v>
      </c>
      <c r="BR16">
        <f t="shared" si="4"/>
        <v>0</v>
      </c>
      <c r="BS16">
        <f t="shared" si="4"/>
        <v>0</v>
      </c>
      <c r="BT16">
        <f t="shared" si="4"/>
        <v>0</v>
      </c>
      <c r="BU16">
        <f t="shared" si="4"/>
        <v>0</v>
      </c>
      <c r="BV16">
        <f t="shared" si="4"/>
        <v>0</v>
      </c>
      <c r="BW16">
        <f t="shared" si="4"/>
        <v>0</v>
      </c>
      <c r="BX16">
        <f t="shared" si="4"/>
        <v>0</v>
      </c>
      <c r="BY16">
        <f t="shared" si="4"/>
        <v>0</v>
      </c>
      <c r="BZ16">
        <f t="shared" si="4"/>
        <v>0</v>
      </c>
      <c r="CA16">
        <f t="shared" si="4"/>
        <v>0</v>
      </c>
      <c r="CB16">
        <f t="shared" si="4"/>
        <v>0</v>
      </c>
      <c r="CC16">
        <f t="shared" si="4"/>
        <v>0</v>
      </c>
      <c r="CD16">
        <f t="shared" si="4"/>
        <v>0</v>
      </c>
      <c r="CE16">
        <f t="shared" si="5"/>
        <v>0</v>
      </c>
      <c r="CF16">
        <f t="shared" si="5"/>
        <v>0</v>
      </c>
      <c r="CG16">
        <f t="shared" si="5"/>
        <v>0</v>
      </c>
      <c r="CH16">
        <f t="shared" si="5"/>
        <v>0</v>
      </c>
      <c r="CI16">
        <f t="shared" si="5"/>
        <v>0</v>
      </c>
      <c r="CJ16">
        <f t="shared" si="5"/>
        <v>0</v>
      </c>
      <c r="CK16">
        <f t="shared" si="5"/>
        <v>0</v>
      </c>
      <c r="CL16">
        <f t="shared" si="5"/>
        <v>0</v>
      </c>
      <c r="CM16">
        <f t="shared" si="5"/>
        <v>0</v>
      </c>
      <c r="CN16">
        <f t="shared" si="5"/>
        <v>0</v>
      </c>
      <c r="CO16">
        <f t="shared" si="5"/>
        <v>0</v>
      </c>
      <c r="CP16">
        <f t="shared" si="5"/>
        <v>0</v>
      </c>
      <c r="CQ16">
        <f t="shared" si="5"/>
        <v>0</v>
      </c>
      <c r="CR16">
        <f t="shared" si="5"/>
        <v>0</v>
      </c>
      <c r="CS16">
        <f t="shared" si="6"/>
        <v>0</v>
      </c>
      <c r="CT16">
        <f t="shared" si="6"/>
        <v>0</v>
      </c>
      <c r="CU16">
        <f t="shared" si="6"/>
        <v>0</v>
      </c>
    </row>
    <row r="17" spans="1:99">
      <c r="A17" t="s">
        <v>16</v>
      </c>
      <c r="B17">
        <f t="shared" si="2"/>
        <v>0</v>
      </c>
      <c r="C17">
        <f t="shared" si="2"/>
        <v>0</v>
      </c>
      <c r="D17">
        <f t="shared" si="2"/>
        <v>0</v>
      </c>
      <c r="E17">
        <f t="shared" si="2"/>
        <v>0</v>
      </c>
      <c r="F17">
        <f t="shared" si="2"/>
        <v>0</v>
      </c>
      <c r="G17">
        <f t="shared" si="2"/>
        <v>0</v>
      </c>
      <c r="H17">
        <f t="shared" si="2"/>
        <v>0</v>
      </c>
      <c r="I17">
        <f t="shared" si="2"/>
        <v>0</v>
      </c>
      <c r="J17">
        <f t="shared" si="2"/>
        <v>0</v>
      </c>
      <c r="K17">
        <f t="shared" si="2"/>
        <v>0</v>
      </c>
      <c r="L17">
        <f t="shared" si="2"/>
        <v>0</v>
      </c>
      <c r="M17">
        <f t="shared" si="2"/>
        <v>0</v>
      </c>
      <c r="N17">
        <f t="shared" si="2"/>
        <v>0</v>
      </c>
      <c r="O17">
        <f t="shared" si="2"/>
        <v>0</v>
      </c>
      <c r="P17">
        <f t="shared" si="2"/>
        <v>0</v>
      </c>
      <c r="Q17">
        <f t="shared" si="2"/>
        <v>1</v>
      </c>
      <c r="R17">
        <f t="shared" si="8"/>
        <v>0</v>
      </c>
      <c r="S17">
        <f t="shared" si="8"/>
        <v>0</v>
      </c>
      <c r="T17">
        <f t="shared" si="8"/>
        <v>0</v>
      </c>
      <c r="U17">
        <f t="shared" si="8"/>
        <v>0</v>
      </c>
      <c r="V17">
        <f t="shared" si="8"/>
        <v>0</v>
      </c>
      <c r="W17">
        <f t="shared" si="8"/>
        <v>0</v>
      </c>
      <c r="X17">
        <f t="shared" si="8"/>
        <v>0</v>
      </c>
      <c r="Y17">
        <f t="shared" si="8"/>
        <v>0</v>
      </c>
      <c r="Z17">
        <f t="shared" si="8"/>
        <v>0</v>
      </c>
      <c r="AA17">
        <f t="shared" si="8"/>
        <v>0</v>
      </c>
      <c r="AB17">
        <f t="shared" si="8"/>
        <v>0</v>
      </c>
      <c r="AC17">
        <f t="shared" si="8"/>
        <v>0</v>
      </c>
      <c r="AD17">
        <f t="shared" si="8"/>
        <v>0</v>
      </c>
      <c r="AE17">
        <f t="shared" si="8"/>
        <v>0</v>
      </c>
      <c r="AF17">
        <f t="shared" si="8"/>
        <v>0</v>
      </c>
      <c r="AG17">
        <f t="shared" si="8"/>
        <v>0</v>
      </c>
      <c r="AH17">
        <f t="shared" si="9"/>
        <v>0</v>
      </c>
      <c r="AI17">
        <f t="shared" si="9"/>
        <v>0</v>
      </c>
      <c r="AJ17">
        <f t="shared" si="9"/>
        <v>0</v>
      </c>
      <c r="AK17">
        <f t="shared" si="9"/>
        <v>0</v>
      </c>
      <c r="AL17">
        <f t="shared" si="9"/>
        <v>0</v>
      </c>
      <c r="AM17">
        <f t="shared" si="9"/>
        <v>0</v>
      </c>
      <c r="AN17">
        <f t="shared" si="9"/>
        <v>0</v>
      </c>
      <c r="AO17">
        <f t="shared" si="9"/>
        <v>0</v>
      </c>
      <c r="AP17">
        <f t="shared" si="9"/>
        <v>0</v>
      </c>
      <c r="AQ17">
        <f t="shared" si="9"/>
        <v>0</v>
      </c>
      <c r="AR17">
        <f t="shared" si="9"/>
        <v>0</v>
      </c>
      <c r="AS17">
        <f t="shared" si="9"/>
        <v>0</v>
      </c>
      <c r="AT17">
        <f t="shared" si="9"/>
        <v>0</v>
      </c>
      <c r="AU17">
        <f t="shared" si="9"/>
        <v>0</v>
      </c>
      <c r="AV17">
        <f t="shared" si="9"/>
        <v>0</v>
      </c>
      <c r="AW17">
        <f t="shared" si="9"/>
        <v>0</v>
      </c>
      <c r="AX17">
        <f t="shared" si="10"/>
        <v>0</v>
      </c>
      <c r="AY17">
        <f t="shared" si="10"/>
        <v>0</v>
      </c>
      <c r="AZ17">
        <f t="shared" si="10"/>
        <v>0</v>
      </c>
      <c r="BA17">
        <f t="shared" si="10"/>
        <v>0</v>
      </c>
      <c r="BB17">
        <f t="shared" si="10"/>
        <v>0</v>
      </c>
      <c r="BC17">
        <f t="shared" si="10"/>
        <v>0</v>
      </c>
      <c r="BD17">
        <f t="shared" si="10"/>
        <v>0</v>
      </c>
      <c r="BE17">
        <f t="shared" si="10"/>
        <v>0</v>
      </c>
      <c r="BF17">
        <f t="shared" si="10"/>
        <v>0</v>
      </c>
      <c r="BG17">
        <f t="shared" si="10"/>
        <v>0</v>
      </c>
      <c r="BH17">
        <f t="shared" si="10"/>
        <v>0</v>
      </c>
      <c r="BI17">
        <f t="shared" si="10"/>
        <v>0</v>
      </c>
      <c r="BJ17">
        <f t="shared" si="10"/>
        <v>0</v>
      </c>
      <c r="BK17">
        <f t="shared" si="10"/>
        <v>0</v>
      </c>
      <c r="BL17">
        <f t="shared" si="10"/>
        <v>0</v>
      </c>
      <c r="BM17">
        <f t="shared" si="10"/>
        <v>0</v>
      </c>
      <c r="BN17">
        <f t="shared" si="7"/>
        <v>0</v>
      </c>
      <c r="BO17">
        <f t="shared" si="4"/>
        <v>0</v>
      </c>
      <c r="BP17">
        <f t="shared" si="4"/>
        <v>0</v>
      </c>
      <c r="BQ17">
        <f t="shared" si="4"/>
        <v>0</v>
      </c>
      <c r="BR17">
        <f t="shared" si="4"/>
        <v>0</v>
      </c>
      <c r="BS17">
        <f t="shared" si="4"/>
        <v>0</v>
      </c>
      <c r="BT17">
        <f t="shared" si="4"/>
        <v>0</v>
      </c>
      <c r="BU17">
        <f t="shared" si="4"/>
        <v>0</v>
      </c>
      <c r="BV17">
        <f t="shared" si="4"/>
        <v>0</v>
      </c>
      <c r="BW17">
        <f t="shared" si="4"/>
        <v>0</v>
      </c>
      <c r="BX17">
        <f t="shared" si="4"/>
        <v>0</v>
      </c>
      <c r="BY17">
        <f t="shared" si="4"/>
        <v>0</v>
      </c>
      <c r="BZ17">
        <f t="shared" si="4"/>
        <v>0</v>
      </c>
      <c r="CA17">
        <f t="shared" si="4"/>
        <v>0</v>
      </c>
      <c r="CB17">
        <f t="shared" si="4"/>
        <v>0</v>
      </c>
      <c r="CC17">
        <f t="shared" si="4"/>
        <v>0</v>
      </c>
      <c r="CD17">
        <f t="shared" si="4"/>
        <v>0</v>
      </c>
      <c r="CE17">
        <f t="shared" si="5"/>
        <v>0</v>
      </c>
      <c r="CF17">
        <f t="shared" si="5"/>
        <v>0</v>
      </c>
      <c r="CG17">
        <f t="shared" si="5"/>
        <v>0</v>
      </c>
      <c r="CH17">
        <f t="shared" si="5"/>
        <v>0</v>
      </c>
      <c r="CI17">
        <f t="shared" si="5"/>
        <v>0</v>
      </c>
      <c r="CJ17">
        <f t="shared" si="5"/>
        <v>0</v>
      </c>
      <c r="CK17">
        <f t="shared" si="5"/>
        <v>0</v>
      </c>
      <c r="CL17">
        <f t="shared" si="5"/>
        <v>0</v>
      </c>
      <c r="CM17">
        <f t="shared" si="5"/>
        <v>0</v>
      </c>
      <c r="CN17">
        <f t="shared" si="5"/>
        <v>0</v>
      </c>
      <c r="CO17">
        <f t="shared" si="5"/>
        <v>0</v>
      </c>
      <c r="CP17">
        <f t="shared" si="5"/>
        <v>0</v>
      </c>
      <c r="CQ17">
        <f t="shared" si="5"/>
        <v>0</v>
      </c>
      <c r="CR17">
        <f t="shared" si="5"/>
        <v>0</v>
      </c>
      <c r="CS17">
        <f t="shared" si="6"/>
        <v>0</v>
      </c>
      <c r="CT17">
        <f t="shared" si="6"/>
        <v>0</v>
      </c>
      <c r="CU17">
        <f t="shared" si="6"/>
        <v>0</v>
      </c>
    </row>
    <row r="18" spans="1:99">
      <c r="A18" t="s">
        <v>17</v>
      </c>
      <c r="B18">
        <f t="shared" si="2"/>
        <v>0</v>
      </c>
      <c r="C18">
        <f t="shared" si="2"/>
        <v>0</v>
      </c>
      <c r="D18">
        <f t="shared" si="2"/>
        <v>0</v>
      </c>
      <c r="E18">
        <f t="shared" si="2"/>
        <v>0</v>
      </c>
      <c r="F18">
        <f t="shared" si="2"/>
        <v>0</v>
      </c>
      <c r="G18">
        <f t="shared" si="2"/>
        <v>0</v>
      </c>
      <c r="H18">
        <f t="shared" si="2"/>
        <v>0</v>
      </c>
      <c r="I18">
        <f t="shared" si="2"/>
        <v>0</v>
      </c>
      <c r="J18">
        <f t="shared" si="2"/>
        <v>0</v>
      </c>
      <c r="K18">
        <f t="shared" si="2"/>
        <v>0</v>
      </c>
      <c r="L18">
        <f t="shared" si="2"/>
        <v>0</v>
      </c>
      <c r="M18">
        <f t="shared" si="2"/>
        <v>0</v>
      </c>
      <c r="N18">
        <f t="shared" si="2"/>
        <v>0</v>
      </c>
      <c r="O18">
        <f t="shared" si="2"/>
        <v>0</v>
      </c>
      <c r="P18">
        <f t="shared" si="2"/>
        <v>0</v>
      </c>
      <c r="Q18">
        <f t="shared" si="2"/>
        <v>0</v>
      </c>
      <c r="R18">
        <f t="shared" si="8"/>
        <v>1</v>
      </c>
      <c r="S18">
        <f t="shared" si="8"/>
        <v>0</v>
      </c>
      <c r="T18">
        <f t="shared" si="8"/>
        <v>0</v>
      </c>
      <c r="U18">
        <f t="shared" si="8"/>
        <v>0</v>
      </c>
      <c r="V18">
        <f t="shared" si="8"/>
        <v>0</v>
      </c>
      <c r="W18">
        <f t="shared" si="8"/>
        <v>0</v>
      </c>
      <c r="X18">
        <f t="shared" si="8"/>
        <v>0</v>
      </c>
      <c r="Y18">
        <f t="shared" si="8"/>
        <v>0</v>
      </c>
      <c r="Z18">
        <f t="shared" si="8"/>
        <v>0</v>
      </c>
      <c r="AA18">
        <f t="shared" si="8"/>
        <v>0</v>
      </c>
      <c r="AB18">
        <f t="shared" si="8"/>
        <v>0</v>
      </c>
      <c r="AC18">
        <f t="shared" si="8"/>
        <v>0</v>
      </c>
      <c r="AD18">
        <f t="shared" si="8"/>
        <v>0</v>
      </c>
      <c r="AE18">
        <f t="shared" si="8"/>
        <v>0</v>
      </c>
      <c r="AF18">
        <f t="shared" si="8"/>
        <v>0</v>
      </c>
      <c r="AG18">
        <f t="shared" si="8"/>
        <v>0</v>
      </c>
      <c r="AH18">
        <f t="shared" si="9"/>
        <v>0</v>
      </c>
      <c r="AI18">
        <f t="shared" si="9"/>
        <v>0</v>
      </c>
      <c r="AJ18">
        <f t="shared" si="9"/>
        <v>0</v>
      </c>
      <c r="AK18">
        <f t="shared" si="9"/>
        <v>0</v>
      </c>
      <c r="AL18">
        <f t="shared" si="9"/>
        <v>0</v>
      </c>
      <c r="AM18">
        <f t="shared" si="9"/>
        <v>0</v>
      </c>
      <c r="AN18">
        <f t="shared" si="9"/>
        <v>0</v>
      </c>
      <c r="AO18">
        <f t="shared" si="9"/>
        <v>0</v>
      </c>
      <c r="AP18">
        <f t="shared" si="9"/>
        <v>0</v>
      </c>
      <c r="AQ18">
        <f t="shared" si="9"/>
        <v>0</v>
      </c>
      <c r="AR18">
        <f t="shared" si="9"/>
        <v>0</v>
      </c>
      <c r="AS18">
        <f t="shared" si="9"/>
        <v>0</v>
      </c>
      <c r="AT18">
        <f t="shared" si="9"/>
        <v>0</v>
      </c>
      <c r="AU18">
        <f t="shared" si="9"/>
        <v>0</v>
      </c>
      <c r="AV18">
        <f t="shared" si="9"/>
        <v>0</v>
      </c>
      <c r="AW18">
        <f t="shared" si="9"/>
        <v>0</v>
      </c>
      <c r="AX18">
        <f t="shared" si="10"/>
        <v>0</v>
      </c>
      <c r="AY18">
        <f t="shared" si="10"/>
        <v>0</v>
      </c>
      <c r="AZ18">
        <f t="shared" si="10"/>
        <v>0</v>
      </c>
      <c r="BA18">
        <f t="shared" si="10"/>
        <v>0</v>
      </c>
      <c r="BB18">
        <f t="shared" si="10"/>
        <v>0</v>
      </c>
      <c r="BC18">
        <f t="shared" si="10"/>
        <v>0</v>
      </c>
      <c r="BD18">
        <f t="shared" si="10"/>
        <v>0</v>
      </c>
      <c r="BE18">
        <f t="shared" si="10"/>
        <v>0</v>
      </c>
      <c r="BF18">
        <f t="shared" si="10"/>
        <v>0</v>
      </c>
      <c r="BG18">
        <f t="shared" si="10"/>
        <v>0</v>
      </c>
      <c r="BH18">
        <f t="shared" si="10"/>
        <v>0</v>
      </c>
      <c r="BI18">
        <f t="shared" si="10"/>
        <v>0</v>
      </c>
      <c r="BJ18">
        <f t="shared" si="10"/>
        <v>0</v>
      </c>
      <c r="BK18">
        <f t="shared" si="10"/>
        <v>0</v>
      </c>
      <c r="BL18">
        <f t="shared" si="10"/>
        <v>0</v>
      </c>
      <c r="BM18">
        <f t="shared" si="10"/>
        <v>0</v>
      </c>
      <c r="BN18">
        <f t="shared" si="7"/>
        <v>0</v>
      </c>
      <c r="BO18">
        <f t="shared" si="4"/>
        <v>0</v>
      </c>
      <c r="BP18">
        <f t="shared" si="4"/>
        <v>0</v>
      </c>
      <c r="BQ18">
        <f t="shared" si="4"/>
        <v>0</v>
      </c>
      <c r="BR18">
        <f t="shared" si="4"/>
        <v>0</v>
      </c>
      <c r="BS18">
        <f t="shared" si="4"/>
        <v>0</v>
      </c>
      <c r="BT18">
        <f t="shared" si="4"/>
        <v>0</v>
      </c>
      <c r="BU18">
        <f t="shared" si="4"/>
        <v>0</v>
      </c>
      <c r="BV18">
        <f t="shared" si="4"/>
        <v>0</v>
      </c>
      <c r="BW18">
        <f t="shared" si="4"/>
        <v>0</v>
      </c>
      <c r="BX18">
        <f t="shared" si="4"/>
        <v>0</v>
      </c>
      <c r="BY18">
        <f t="shared" si="4"/>
        <v>0</v>
      </c>
      <c r="BZ18">
        <f t="shared" si="4"/>
        <v>0</v>
      </c>
      <c r="CA18">
        <f t="shared" si="4"/>
        <v>0</v>
      </c>
      <c r="CB18">
        <f t="shared" si="4"/>
        <v>0</v>
      </c>
      <c r="CC18">
        <f t="shared" si="4"/>
        <v>0</v>
      </c>
      <c r="CD18">
        <f t="shared" si="4"/>
        <v>0</v>
      </c>
      <c r="CE18">
        <f t="shared" si="5"/>
        <v>0</v>
      </c>
      <c r="CF18">
        <f t="shared" si="5"/>
        <v>0</v>
      </c>
      <c r="CG18">
        <f t="shared" si="5"/>
        <v>0</v>
      </c>
      <c r="CH18">
        <f t="shared" si="5"/>
        <v>0</v>
      </c>
      <c r="CI18">
        <f t="shared" si="5"/>
        <v>0</v>
      </c>
      <c r="CJ18">
        <f t="shared" si="5"/>
        <v>0</v>
      </c>
      <c r="CK18">
        <f t="shared" si="5"/>
        <v>0</v>
      </c>
      <c r="CL18">
        <f t="shared" si="5"/>
        <v>0</v>
      </c>
      <c r="CM18">
        <f t="shared" si="5"/>
        <v>0</v>
      </c>
      <c r="CN18">
        <f t="shared" si="5"/>
        <v>0</v>
      </c>
      <c r="CO18">
        <f t="shared" si="5"/>
        <v>0</v>
      </c>
      <c r="CP18">
        <f t="shared" si="5"/>
        <v>0</v>
      </c>
      <c r="CQ18">
        <f t="shared" si="5"/>
        <v>0</v>
      </c>
      <c r="CR18">
        <f t="shared" si="5"/>
        <v>0</v>
      </c>
      <c r="CS18">
        <f t="shared" si="6"/>
        <v>0</v>
      </c>
      <c r="CT18">
        <f t="shared" si="6"/>
        <v>0</v>
      </c>
      <c r="CU18">
        <f t="shared" si="6"/>
        <v>0</v>
      </c>
    </row>
    <row r="19" spans="1:99">
      <c r="A19" t="s">
        <v>18</v>
      </c>
      <c r="B19">
        <f t="shared" si="2"/>
        <v>0</v>
      </c>
      <c r="C19">
        <f t="shared" si="2"/>
        <v>0</v>
      </c>
      <c r="D19">
        <f t="shared" si="2"/>
        <v>0</v>
      </c>
      <c r="E19">
        <f t="shared" si="2"/>
        <v>0</v>
      </c>
      <c r="F19">
        <f t="shared" si="2"/>
        <v>0</v>
      </c>
      <c r="G19">
        <f t="shared" si="2"/>
        <v>0</v>
      </c>
      <c r="H19">
        <f t="shared" si="2"/>
        <v>0</v>
      </c>
      <c r="I19">
        <f t="shared" si="2"/>
        <v>0</v>
      </c>
      <c r="J19">
        <f t="shared" si="2"/>
        <v>0</v>
      </c>
      <c r="K19">
        <f t="shared" si="2"/>
        <v>0</v>
      </c>
      <c r="L19">
        <f t="shared" si="2"/>
        <v>0</v>
      </c>
      <c r="M19">
        <f t="shared" si="2"/>
        <v>0</v>
      </c>
      <c r="N19">
        <f t="shared" si="2"/>
        <v>0</v>
      </c>
      <c r="O19">
        <f t="shared" si="2"/>
        <v>0</v>
      </c>
      <c r="P19">
        <f t="shared" si="2"/>
        <v>0</v>
      </c>
      <c r="Q19">
        <f t="shared" si="2"/>
        <v>0</v>
      </c>
      <c r="R19">
        <f t="shared" si="8"/>
        <v>0</v>
      </c>
      <c r="S19">
        <f t="shared" si="8"/>
        <v>1</v>
      </c>
      <c r="T19">
        <f t="shared" si="8"/>
        <v>0</v>
      </c>
      <c r="U19">
        <f t="shared" si="8"/>
        <v>0</v>
      </c>
      <c r="V19">
        <f t="shared" si="8"/>
        <v>0</v>
      </c>
      <c r="W19">
        <f t="shared" si="8"/>
        <v>0</v>
      </c>
      <c r="X19">
        <f t="shared" si="8"/>
        <v>0</v>
      </c>
      <c r="Y19">
        <f t="shared" si="8"/>
        <v>0</v>
      </c>
      <c r="Z19">
        <f t="shared" si="8"/>
        <v>0</v>
      </c>
      <c r="AA19">
        <f t="shared" si="8"/>
        <v>0</v>
      </c>
      <c r="AB19">
        <f t="shared" si="8"/>
        <v>0</v>
      </c>
      <c r="AC19">
        <f t="shared" si="8"/>
        <v>0</v>
      </c>
      <c r="AD19">
        <f t="shared" si="8"/>
        <v>0</v>
      </c>
      <c r="AE19">
        <f t="shared" si="8"/>
        <v>0</v>
      </c>
      <c r="AF19">
        <f t="shared" si="8"/>
        <v>0</v>
      </c>
      <c r="AG19">
        <f t="shared" si="8"/>
        <v>0</v>
      </c>
      <c r="AH19">
        <f t="shared" si="9"/>
        <v>0</v>
      </c>
      <c r="AI19">
        <f t="shared" si="9"/>
        <v>0</v>
      </c>
      <c r="AJ19">
        <f t="shared" si="9"/>
        <v>0</v>
      </c>
      <c r="AK19">
        <f t="shared" si="9"/>
        <v>0</v>
      </c>
      <c r="AL19">
        <f t="shared" si="9"/>
        <v>0</v>
      </c>
      <c r="AM19">
        <f t="shared" si="9"/>
        <v>0</v>
      </c>
      <c r="AN19">
        <f t="shared" si="9"/>
        <v>0</v>
      </c>
      <c r="AO19">
        <f t="shared" si="9"/>
        <v>0</v>
      </c>
      <c r="AP19">
        <f t="shared" si="9"/>
        <v>0</v>
      </c>
      <c r="AQ19">
        <f t="shared" si="9"/>
        <v>0</v>
      </c>
      <c r="AR19">
        <f t="shared" si="9"/>
        <v>0</v>
      </c>
      <c r="AS19">
        <f t="shared" si="9"/>
        <v>0</v>
      </c>
      <c r="AT19">
        <f t="shared" si="9"/>
        <v>0</v>
      </c>
      <c r="AU19">
        <f t="shared" si="9"/>
        <v>0</v>
      </c>
      <c r="AV19">
        <f t="shared" si="9"/>
        <v>0</v>
      </c>
      <c r="AW19">
        <f t="shared" si="9"/>
        <v>0</v>
      </c>
      <c r="AX19">
        <f t="shared" si="10"/>
        <v>0</v>
      </c>
      <c r="AY19">
        <f t="shared" si="10"/>
        <v>0</v>
      </c>
      <c r="AZ19">
        <f t="shared" si="10"/>
        <v>0</v>
      </c>
      <c r="BA19">
        <f t="shared" si="10"/>
        <v>0</v>
      </c>
      <c r="BB19">
        <f t="shared" si="10"/>
        <v>0</v>
      </c>
      <c r="BC19">
        <f t="shared" si="10"/>
        <v>0</v>
      </c>
      <c r="BD19">
        <f t="shared" si="10"/>
        <v>0</v>
      </c>
      <c r="BE19">
        <f t="shared" si="10"/>
        <v>0</v>
      </c>
      <c r="BF19">
        <f t="shared" si="10"/>
        <v>0</v>
      </c>
      <c r="BG19">
        <f t="shared" si="10"/>
        <v>0</v>
      </c>
      <c r="BH19">
        <f t="shared" si="10"/>
        <v>0</v>
      </c>
      <c r="BI19">
        <f t="shared" si="10"/>
        <v>0</v>
      </c>
      <c r="BJ19">
        <f t="shared" si="10"/>
        <v>0</v>
      </c>
      <c r="BK19">
        <f t="shared" si="10"/>
        <v>0</v>
      </c>
      <c r="BL19">
        <f t="shared" si="10"/>
        <v>0</v>
      </c>
      <c r="BM19">
        <f t="shared" si="10"/>
        <v>0</v>
      </c>
      <c r="BN19">
        <f t="shared" si="7"/>
        <v>0</v>
      </c>
      <c r="BO19">
        <f t="shared" si="4"/>
        <v>0</v>
      </c>
      <c r="BP19">
        <f t="shared" si="4"/>
        <v>0</v>
      </c>
      <c r="BQ19">
        <f t="shared" si="4"/>
        <v>0</v>
      </c>
      <c r="BR19">
        <f t="shared" si="4"/>
        <v>0</v>
      </c>
      <c r="BS19">
        <f t="shared" si="4"/>
        <v>0</v>
      </c>
      <c r="BT19">
        <f t="shared" si="4"/>
        <v>0</v>
      </c>
      <c r="BU19">
        <f t="shared" si="4"/>
        <v>0</v>
      </c>
      <c r="BV19">
        <f t="shared" si="4"/>
        <v>0</v>
      </c>
      <c r="BW19">
        <f t="shared" si="4"/>
        <v>0</v>
      </c>
      <c r="BX19">
        <f t="shared" si="4"/>
        <v>0</v>
      </c>
      <c r="BY19">
        <f t="shared" si="4"/>
        <v>0</v>
      </c>
      <c r="BZ19">
        <f t="shared" si="4"/>
        <v>0</v>
      </c>
      <c r="CA19">
        <f t="shared" si="4"/>
        <v>0</v>
      </c>
      <c r="CB19">
        <f t="shared" si="4"/>
        <v>0</v>
      </c>
      <c r="CC19">
        <f t="shared" si="4"/>
        <v>0</v>
      </c>
      <c r="CD19">
        <f t="shared" si="4"/>
        <v>0</v>
      </c>
      <c r="CE19">
        <f t="shared" si="5"/>
        <v>0</v>
      </c>
      <c r="CF19">
        <f t="shared" si="5"/>
        <v>0</v>
      </c>
      <c r="CG19">
        <f t="shared" si="5"/>
        <v>0</v>
      </c>
      <c r="CH19">
        <f t="shared" si="5"/>
        <v>0</v>
      </c>
      <c r="CI19">
        <f t="shared" si="5"/>
        <v>0</v>
      </c>
      <c r="CJ19">
        <f t="shared" si="5"/>
        <v>0</v>
      </c>
      <c r="CK19">
        <f t="shared" si="5"/>
        <v>0</v>
      </c>
      <c r="CL19">
        <f t="shared" si="5"/>
        <v>0</v>
      </c>
      <c r="CM19">
        <f t="shared" si="5"/>
        <v>0</v>
      </c>
      <c r="CN19">
        <f t="shared" si="5"/>
        <v>0</v>
      </c>
      <c r="CO19">
        <f t="shared" si="5"/>
        <v>0</v>
      </c>
      <c r="CP19">
        <f t="shared" si="5"/>
        <v>0</v>
      </c>
      <c r="CQ19">
        <f t="shared" si="5"/>
        <v>0</v>
      </c>
      <c r="CR19">
        <f t="shared" si="5"/>
        <v>0</v>
      </c>
      <c r="CS19">
        <f t="shared" si="6"/>
        <v>0</v>
      </c>
      <c r="CT19">
        <f t="shared" si="6"/>
        <v>0</v>
      </c>
      <c r="CU19">
        <f t="shared" si="6"/>
        <v>0</v>
      </c>
    </row>
    <row r="20" spans="1:99">
      <c r="A20" t="s">
        <v>19</v>
      </c>
      <c r="B20">
        <f t="shared" si="2"/>
        <v>0</v>
      </c>
      <c r="C20">
        <f t="shared" si="2"/>
        <v>0</v>
      </c>
      <c r="D20">
        <f t="shared" si="2"/>
        <v>0</v>
      </c>
      <c r="E20">
        <f t="shared" si="2"/>
        <v>0</v>
      </c>
      <c r="F20">
        <f t="shared" si="2"/>
        <v>0</v>
      </c>
      <c r="G20">
        <f t="shared" si="2"/>
        <v>0</v>
      </c>
      <c r="H20">
        <f t="shared" si="2"/>
        <v>0</v>
      </c>
      <c r="I20">
        <f t="shared" si="2"/>
        <v>0</v>
      </c>
      <c r="J20">
        <f t="shared" si="2"/>
        <v>0</v>
      </c>
      <c r="K20">
        <f t="shared" si="2"/>
        <v>0</v>
      </c>
      <c r="L20">
        <f t="shared" si="2"/>
        <v>0</v>
      </c>
      <c r="M20">
        <f t="shared" si="2"/>
        <v>0</v>
      </c>
      <c r="N20">
        <f t="shared" si="2"/>
        <v>0</v>
      </c>
      <c r="O20">
        <f t="shared" si="2"/>
        <v>0</v>
      </c>
      <c r="P20">
        <f t="shared" si="2"/>
        <v>0</v>
      </c>
      <c r="Q20">
        <f t="shared" si="2"/>
        <v>0</v>
      </c>
      <c r="R20">
        <f t="shared" si="8"/>
        <v>0</v>
      </c>
      <c r="S20">
        <f t="shared" si="8"/>
        <v>0</v>
      </c>
      <c r="T20">
        <f t="shared" si="8"/>
        <v>1</v>
      </c>
      <c r="U20">
        <f t="shared" si="8"/>
        <v>0</v>
      </c>
      <c r="V20">
        <f t="shared" si="8"/>
        <v>0</v>
      </c>
      <c r="W20">
        <f t="shared" si="8"/>
        <v>0</v>
      </c>
      <c r="X20">
        <f t="shared" si="8"/>
        <v>0</v>
      </c>
      <c r="Y20">
        <f t="shared" si="8"/>
        <v>0</v>
      </c>
      <c r="Z20">
        <f t="shared" si="8"/>
        <v>0</v>
      </c>
      <c r="AA20">
        <f t="shared" si="8"/>
        <v>0</v>
      </c>
      <c r="AB20">
        <f t="shared" si="8"/>
        <v>0</v>
      </c>
      <c r="AC20">
        <f t="shared" si="8"/>
        <v>0</v>
      </c>
      <c r="AD20">
        <f t="shared" si="8"/>
        <v>0</v>
      </c>
      <c r="AE20">
        <f t="shared" si="8"/>
        <v>0</v>
      </c>
      <c r="AF20">
        <f t="shared" si="8"/>
        <v>0</v>
      </c>
      <c r="AG20">
        <f t="shared" si="8"/>
        <v>0</v>
      </c>
      <c r="AH20">
        <f t="shared" si="9"/>
        <v>0</v>
      </c>
      <c r="AI20">
        <f t="shared" si="9"/>
        <v>0</v>
      </c>
      <c r="AJ20">
        <f t="shared" si="9"/>
        <v>0</v>
      </c>
      <c r="AK20">
        <f t="shared" si="9"/>
        <v>0</v>
      </c>
      <c r="AL20">
        <f t="shared" si="9"/>
        <v>0</v>
      </c>
      <c r="AM20">
        <f t="shared" si="9"/>
        <v>0</v>
      </c>
      <c r="AN20">
        <f t="shared" si="9"/>
        <v>0</v>
      </c>
      <c r="AO20">
        <f t="shared" si="9"/>
        <v>0</v>
      </c>
      <c r="AP20">
        <f t="shared" si="9"/>
        <v>0</v>
      </c>
      <c r="AQ20">
        <f t="shared" si="9"/>
        <v>0</v>
      </c>
      <c r="AR20">
        <f t="shared" si="9"/>
        <v>0</v>
      </c>
      <c r="AS20">
        <f t="shared" si="9"/>
        <v>0</v>
      </c>
      <c r="AT20">
        <f t="shared" si="9"/>
        <v>0</v>
      </c>
      <c r="AU20">
        <f t="shared" si="9"/>
        <v>0</v>
      </c>
      <c r="AV20">
        <f t="shared" si="9"/>
        <v>0</v>
      </c>
      <c r="AW20">
        <f t="shared" si="9"/>
        <v>0</v>
      </c>
      <c r="AX20">
        <f t="shared" si="10"/>
        <v>0</v>
      </c>
      <c r="AY20">
        <f t="shared" si="10"/>
        <v>0</v>
      </c>
      <c r="AZ20">
        <f t="shared" si="10"/>
        <v>0</v>
      </c>
      <c r="BA20">
        <f t="shared" si="10"/>
        <v>0</v>
      </c>
      <c r="BB20">
        <f t="shared" si="10"/>
        <v>0</v>
      </c>
      <c r="BC20">
        <f t="shared" si="10"/>
        <v>0</v>
      </c>
      <c r="BD20">
        <f t="shared" si="10"/>
        <v>0</v>
      </c>
      <c r="BE20">
        <f t="shared" si="10"/>
        <v>0</v>
      </c>
      <c r="BF20">
        <f t="shared" si="10"/>
        <v>0</v>
      </c>
      <c r="BG20">
        <f t="shared" si="10"/>
        <v>0</v>
      </c>
      <c r="BH20">
        <f t="shared" si="10"/>
        <v>0</v>
      </c>
      <c r="BI20">
        <f t="shared" si="10"/>
        <v>0</v>
      </c>
      <c r="BJ20">
        <f t="shared" si="10"/>
        <v>0</v>
      </c>
      <c r="BK20">
        <f t="shared" si="10"/>
        <v>0</v>
      </c>
      <c r="BL20">
        <f t="shared" si="10"/>
        <v>0</v>
      </c>
      <c r="BM20">
        <f t="shared" si="10"/>
        <v>0</v>
      </c>
      <c r="BN20">
        <f t="shared" si="7"/>
        <v>0</v>
      </c>
      <c r="BO20">
        <f t="shared" si="4"/>
        <v>0</v>
      </c>
      <c r="BP20">
        <f t="shared" si="4"/>
        <v>0</v>
      </c>
      <c r="BQ20">
        <f t="shared" si="4"/>
        <v>0</v>
      </c>
      <c r="BR20">
        <f t="shared" si="4"/>
        <v>0</v>
      </c>
      <c r="BS20">
        <f t="shared" si="4"/>
        <v>0</v>
      </c>
      <c r="BT20">
        <f t="shared" si="4"/>
        <v>0</v>
      </c>
      <c r="BU20">
        <f t="shared" si="4"/>
        <v>0</v>
      </c>
      <c r="BV20">
        <f t="shared" si="4"/>
        <v>0</v>
      </c>
      <c r="BW20">
        <f t="shared" si="4"/>
        <v>0</v>
      </c>
      <c r="BX20">
        <f t="shared" si="4"/>
        <v>0</v>
      </c>
      <c r="BY20">
        <f t="shared" si="4"/>
        <v>0</v>
      </c>
      <c r="BZ20">
        <f t="shared" si="4"/>
        <v>0</v>
      </c>
      <c r="CA20">
        <f t="shared" si="4"/>
        <v>0</v>
      </c>
      <c r="CB20">
        <f t="shared" si="4"/>
        <v>0</v>
      </c>
      <c r="CC20">
        <f t="shared" si="4"/>
        <v>0</v>
      </c>
      <c r="CD20">
        <f t="shared" si="4"/>
        <v>0</v>
      </c>
      <c r="CE20">
        <f t="shared" si="5"/>
        <v>0</v>
      </c>
      <c r="CF20">
        <f t="shared" si="5"/>
        <v>0</v>
      </c>
      <c r="CG20">
        <f t="shared" si="5"/>
        <v>0</v>
      </c>
      <c r="CH20">
        <f t="shared" si="5"/>
        <v>0</v>
      </c>
      <c r="CI20">
        <f t="shared" si="5"/>
        <v>0</v>
      </c>
      <c r="CJ20">
        <f t="shared" si="5"/>
        <v>0</v>
      </c>
      <c r="CK20">
        <f t="shared" si="5"/>
        <v>0</v>
      </c>
      <c r="CL20">
        <f t="shared" si="5"/>
        <v>0</v>
      </c>
      <c r="CM20">
        <f t="shared" si="5"/>
        <v>0</v>
      </c>
      <c r="CN20">
        <f t="shared" si="5"/>
        <v>0</v>
      </c>
      <c r="CO20">
        <f t="shared" si="5"/>
        <v>0</v>
      </c>
      <c r="CP20">
        <f t="shared" si="5"/>
        <v>0</v>
      </c>
      <c r="CQ20">
        <f t="shared" si="5"/>
        <v>0</v>
      </c>
      <c r="CR20">
        <f t="shared" si="5"/>
        <v>0</v>
      </c>
      <c r="CS20">
        <f t="shared" si="6"/>
        <v>0</v>
      </c>
      <c r="CT20">
        <f t="shared" si="6"/>
        <v>0</v>
      </c>
      <c r="CU20">
        <f t="shared" si="6"/>
        <v>0</v>
      </c>
    </row>
    <row r="21" spans="1:99">
      <c r="A21" t="s">
        <v>20</v>
      </c>
      <c r="B21">
        <f t="shared" si="2"/>
        <v>0</v>
      </c>
      <c r="C21">
        <f t="shared" si="2"/>
        <v>0</v>
      </c>
      <c r="D21">
        <f t="shared" si="2"/>
        <v>0</v>
      </c>
      <c r="E21">
        <f t="shared" si="2"/>
        <v>0</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8"/>
        <v>0</v>
      </c>
      <c r="S21">
        <f t="shared" si="8"/>
        <v>0</v>
      </c>
      <c r="T21">
        <f t="shared" si="8"/>
        <v>0</v>
      </c>
      <c r="U21">
        <f t="shared" si="8"/>
        <v>1</v>
      </c>
      <c r="V21">
        <f t="shared" si="8"/>
        <v>0</v>
      </c>
      <c r="W21">
        <f t="shared" si="8"/>
        <v>0</v>
      </c>
      <c r="X21">
        <f t="shared" si="8"/>
        <v>0</v>
      </c>
      <c r="Y21">
        <f t="shared" si="8"/>
        <v>0</v>
      </c>
      <c r="Z21">
        <f t="shared" si="8"/>
        <v>0</v>
      </c>
      <c r="AA21">
        <f t="shared" si="8"/>
        <v>0</v>
      </c>
      <c r="AB21">
        <f t="shared" si="8"/>
        <v>0</v>
      </c>
      <c r="AC21">
        <f t="shared" si="8"/>
        <v>0</v>
      </c>
      <c r="AD21">
        <f t="shared" si="8"/>
        <v>0</v>
      </c>
      <c r="AE21">
        <f t="shared" si="8"/>
        <v>0</v>
      </c>
      <c r="AF21">
        <f t="shared" si="8"/>
        <v>0</v>
      </c>
      <c r="AG21">
        <f t="shared" si="8"/>
        <v>0</v>
      </c>
      <c r="AH21">
        <f t="shared" si="9"/>
        <v>0</v>
      </c>
      <c r="AI21">
        <f t="shared" si="9"/>
        <v>0</v>
      </c>
      <c r="AJ21">
        <f t="shared" si="9"/>
        <v>0</v>
      </c>
      <c r="AK21">
        <f t="shared" si="9"/>
        <v>0</v>
      </c>
      <c r="AL21">
        <f t="shared" si="9"/>
        <v>0</v>
      </c>
      <c r="AM21">
        <f t="shared" si="9"/>
        <v>0</v>
      </c>
      <c r="AN21">
        <f t="shared" si="9"/>
        <v>0</v>
      </c>
      <c r="AO21">
        <f t="shared" si="9"/>
        <v>0</v>
      </c>
      <c r="AP21">
        <f t="shared" si="9"/>
        <v>0</v>
      </c>
      <c r="AQ21">
        <f t="shared" si="9"/>
        <v>0</v>
      </c>
      <c r="AR21">
        <f t="shared" si="9"/>
        <v>0</v>
      </c>
      <c r="AS21">
        <f t="shared" si="9"/>
        <v>0</v>
      </c>
      <c r="AT21">
        <f t="shared" si="9"/>
        <v>0</v>
      </c>
      <c r="AU21">
        <f t="shared" si="9"/>
        <v>0</v>
      </c>
      <c r="AV21">
        <f t="shared" si="9"/>
        <v>0</v>
      </c>
      <c r="AW21">
        <f t="shared" si="9"/>
        <v>0</v>
      </c>
      <c r="AX21">
        <f t="shared" si="10"/>
        <v>0</v>
      </c>
      <c r="AY21">
        <f t="shared" si="10"/>
        <v>0</v>
      </c>
      <c r="AZ21">
        <f t="shared" si="10"/>
        <v>0</v>
      </c>
      <c r="BA21">
        <f t="shared" si="10"/>
        <v>0</v>
      </c>
      <c r="BB21">
        <f t="shared" si="10"/>
        <v>0</v>
      </c>
      <c r="BC21">
        <f t="shared" si="10"/>
        <v>0</v>
      </c>
      <c r="BD21">
        <f t="shared" si="10"/>
        <v>0</v>
      </c>
      <c r="BE21">
        <f t="shared" si="10"/>
        <v>0</v>
      </c>
      <c r="BF21">
        <f t="shared" si="10"/>
        <v>0</v>
      </c>
      <c r="BG21">
        <f t="shared" si="10"/>
        <v>0</v>
      </c>
      <c r="BH21">
        <f t="shared" si="10"/>
        <v>0</v>
      </c>
      <c r="BI21">
        <f t="shared" si="10"/>
        <v>0</v>
      </c>
      <c r="BJ21">
        <f t="shared" si="10"/>
        <v>0</v>
      </c>
      <c r="BK21">
        <f t="shared" si="10"/>
        <v>0</v>
      </c>
      <c r="BL21">
        <f t="shared" si="10"/>
        <v>0</v>
      </c>
      <c r="BM21">
        <f t="shared" si="10"/>
        <v>0</v>
      </c>
      <c r="BN21">
        <f t="shared" si="7"/>
        <v>0</v>
      </c>
      <c r="BO21">
        <f t="shared" si="4"/>
        <v>0</v>
      </c>
      <c r="BP21">
        <f t="shared" si="4"/>
        <v>0</v>
      </c>
      <c r="BQ21">
        <f t="shared" si="4"/>
        <v>0</v>
      </c>
      <c r="BR21">
        <f t="shared" si="4"/>
        <v>0</v>
      </c>
      <c r="BS21">
        <f t="shared" si="4"/>
        <v>0</v>
      </c>
      <c r="BT21">
        <f t="shared" si="4"/>
        <v>0</v>
      </c>
      <c r="BU21">
        <f t="shared" si="4"/>
        <v>0</v>
      </c>
      <c r="BV21">
        <f t="shared" si="4"/>
        <v>0</v>
      </c>
      <c r="BW21">
        <f t="shared" si="4"/>
        <v>0</v>
      </c>
      <c r="BX21">
        <f t="shared" si="4"/>
        <v>0</v>
      </c>
      <c r="BY21">
        <f t="shared" si="4"/>
        <v>0</v>
      </c>
      <c r="BZ21">
        <f t="shared" si="4"/>
        <v>0</v>
      </c>
      <c r="CA21">
        <f t="shared" si="4"/>
        <v>0</v>
      </c>
      <c r="CB21">
        <f t="shared" si="4"/>
        <v>0</v>
      </c>
      <c r="CC21">
        <f t="shared" si="4"/>
        <v>0</v>
      </c>
      <c r="CD21">
        <f t="shared" si="4"/>
        <v>0</v>
      </c>
      <c r="CE21">
        <f t="shared" si="5"/>
        <v>0</v>
      </c>
      <c r="CF21">
        <f t="shared" si="5"/>
        <v>0</v>
      </c>
      <c r="CG21">
        <f t="shared" si="5"/>
        <v>0</v>
      </c>
      <c r="CH21">
        <f t="shared" si="5"/>
        <v>0</v>
      </c>
      <c r="CI21">
        <f t="shared" si="5"/>
        <v>0</v>
      </c>
      <c r="CJ21">
        <f t="shared" si="5"/>
        <v>0</v>
      </c>
      <c r="CK21">
        <f t="shared" si="5"/>
        <v>0</v>
      </c>
      <c r="CL21">
        <f t="shared" si="5"/>
        <v>0</v>
      </c>
      <c r="CM21">
        <f t="shared" si="5"/>
        <v>0</v>
      </c>
      <c r="CN21">
        <f t="shared" si="5"/>
        <v>0</v>
      </c>
      <c r="CO21">
        <f t="shared" si="5"/>
        <v>0</v>
      </c>
      <c r="CP21">
        <f t="shared" si="5"/>
        <v>0</v>
      </c>
      <c r="CQ21">
        <f t="shared" si="5"/>
        <v>0</v>
      </c>
      <c r="CR21">
        <f t="shared" si="5"/>
        <v>0</v>
      </c>
      <c r="CS21">
        <f t="shared" si="6"/>
        <v>0</v>
      </c>
      <c r="CT21">
        <f t="shared" si="6"/>
        <v>0</v>
      </c>
      <c r="CU21">
        <f t="shared" si="6"/>
        <v>0</v>
      </c>
    </row>
    <row r="22" spans="1:99">
      <c r="A22" t="s">
        <v>21</v>
      </c>
      <c r="B22">
        <f t="shared" si="2"/>
        <v>0</v>
      </c>
      <c r="C22">
        <f t="shared" si="2"/>
        <v>0</v>
      </c>
      <c r="D22">
        <f t="shared" si="2"/>
        <v>0</v>
      </c>
      <c r="E22">
        <f t="shared" si="2"/>
        <v>0</v>
      </c>
      <c r="F22">
        <f t="shared" si="2"/>
        <v>0</v>
      </c>
      <c r="G22">
        <f t="shared" si="2"/>
        <v>0</v>
      </c>
      <c r="H22">
        <f t="shared" si="2"/>
        <v>0</v>
      </c>
      <c r="I22">
        <f t="shared" si="2"/>
        <v>0</v>
      </c>
      <c r="J22">
        <f t="shared" si="2"/>
        <v>0</v>
      </c>
      <c r="K22">
        <f t="shared" si="2"/>
        <v>0</v>
      </c>
      <c r="L22">
        <f t="shared" si="2"/>
        <v>0</v>
      </c>
      <c r="M22">
        <f t="shared" si="2"/>
        <v>0</v>
      </c>
      <c r="N22">
        <f t="shared" si="2"/>
        <v>0</v>
      </c>
      <c r="O22">
        <f t="shared" si="2"/>
        <v>0</v>
      </c>
      <c r="P22">
        <f t="shared" si="2"/>
        <v>0</v>
      </c>
      <c r="Q22">
        <f t="shared" si="2"/>
        <v>0</v>
      </c>
      <c r="R22">
        <f t="shared" si="8"/>
        <v>0</v>
      </c>
      <c r="S22">
        <f t="shared" si="8"/>
        <v>0</v>
      </c>
      <c r="T22">
        <f t="shared" si="8"/>
        <v>0</v>
      </c>
      <c r="U22">
        <f t="shared" si="8"/>
        <v>0</v>
      </c>
      <c r="V22">
        <f t="shared" si="8"/>
        <v>1</v>
      </c>
      <c r="W22">
        <f t="shared" si="8"/>
        <v>0</v>
      </c>
      <c r="X22">
        <f t="shared" si="8"/>
        <v>0</v>
      </c>
      <c r="Y22">
        <f t="shared" si="8"/>
        <v>0</v>
      </c>
      <c r="Z22">
        <f t="shared" si="8"/>
        <v>0</v>
      </c>
      <c r="AA22">
        <f t="shared" si="8"/>
        <v>0</v>
      </c>
      <c r="AB22">
        <f t="shared" si="8"/>
        <v>0</v>
      </c>
      <c r="AC22">
        <f t="shared" si="8"/>
        <v>0</v>
      </c>
      <c r="AD22">
        <f t="shared" si="8"/>
        <v>0</v>
      </c>
      <c r="AE22">
        <f t="shared" si="8"/>
        <v>0</v>
      </c>
      <c r="AF22">
        <f t="shared" si="8"/>
        <v>0</v>
      </c>
      <c r="AG22">
        <f t="shared" si="8"/>
        <v>0</v>
      </c>
      <c r="AH22">
        <f t="shared" si="9"/>
        <v>0</v>
      </c>
      <c r="AI22">
        <f t="shared" si="9"/>
        <v>0</v>
      </c>
      <c r="AJ22">
        <f t="shared" si="9"/>
        <v>0</v>
      </c>
      <c r="AK22">
        <f t="shared" si="9"/>
        <v>0</v>
      </c>
      <c r="AL22">
        <f t="shared" si="9"/>
        <v>0</v>
      </c>
      <c r="AM22">
        <f t="shared" si="9"/>
        <v>0</v>
      </c>
      <c r="AN22">
        <f t="shared" si="9"/>
        <v>0</v>
      </c>
      <c r="AO22">
        <f t="shared" si="9"/>
        <v>0</v>
      </c>
      <c r="AP22">
        <f t="shared" si="9"/>
        <v>0</v>
      </c>
      <c r="AQ22">
        <f t="shared" si="9"/>
        <v>0</v>
      </c>
      <c r="AR22">
        <f t="shared" si="9"/>
        <v>0</v>
      </c>
      <c r="AS22">
        <f t="shared" si="9"/>
        <v>0</v>
      </c>
      <c r="AT22">
        <f t="shared" si="9"/>
        <v>0</v>
      </c>
      <c r="AU22">
        <f t="shared" si="9"/>
        <v>0</v>
      </c>
      <c r="AV22">
        <f t="shared" si="9"/>
        <v>0</v>
      </c>
      <c r="AW22">
        <f t="shared" si="9"/>
        <v>0</v>
      </c>
      <c r="AX22">
        <f t="shared" si="10"/>
        <v>0</v>
      </c>
      <c r="AY22">
        <f t="shared" si="10"/>
        <v>0</v>
      </c>
      <c r="AZ22">
        <f t="shared" si="10"/>
        <v>0</v>
      </c>
      <c r="BA22">
        <f t="shared" si="10"/>
        <v>0</v>
      </c>
      <c r="BB22">
        <f t="shared" si="10"/>
        <v>0</v>
      </c>
      <c r="BC22">
        <f t="shared" si="10"/>
        <v>0</v>
      </c>
      <c r="BD22">
        <f t="shared" si="10"/>
        <v>0</v>
      </c>
      <c r="BE22">
        <f t="shared" si="10"/>
        <v>0</v>
      </c>
      <c r="BF22">
        <f t="shared" si="10"/>
        <v>0</v>
      </c>
      <c r="BG22">
        <f t="shared" si="10"/>
        <v>0</v>
      </c>
      <c r="BH22">
        <f t="shared" si="10"/>
        <v>0</v>
      </c>
      <c r="BI22">
        <f t="shared" si="10"/>
        <v>0</v>
      </c>
      <c r="BJ22">
        <f t="shared" si="10"/>
        <v>0</v>
      </c>
      <c r="BK22">
        <f t="shared" si="10"/>
        <v>0</v>
      </c>
      <c r="BL22">
        <f t="shared" si="10"/>
        <v>0</v>
      </c>
      <c r="BM22">
        <f t="shared" si="10"/>
        <v>0</v>
      </c>
      <c r="BN22">
        <f t="shared" si="7"/>
        <v>0</v>
      </c>
      <c r="BO22">
        <f t="shared" si="4"/>
        <v>0</v>
      </c>
      <c r="BP22">
        <f t="shared" si="4"/>
        <v>0</v>
      </c>
      <c r="BQ22">
        <f t="shared" si="4"/>
        <v>0</v>
      </c>
      <c r="BR22">
        <f t="shared" si="4"/>
        <v>0</v>
      </c>
      <c r="BS22">
        <f t="shared" si="4"/>
        <v>0</v>
      </c>
      <c r="BT22">
        <f t="shared" si="4"/>
        <v>0</v>
      </c>
      <c r="BU22">
        <f t="shared" si="4"/>
        <v>0</v>
      </c>
      <c r="BV22">
        <f t="shared" si="4"/>
        <v>0</v>
      </c>
      <c r="BW22">
        <f t="shared" si="4"/>
        <v>0</v>
      </c>
      <c r="BX22">
        <f t="shared" si="4"/>
        <v>0</v>
      </c>
      <c r="BY22">
        <f t="shared" si="4"/>
        <v>0</v>
      </c>
      <c r="BZ22">
        <f t="shared" si="4"/>
        <v>0</v>
      </c>
      <c r="CA22">
        <f t="shared" si="4"/>
        <v>0</v>
      </c>
      <c r="CB22">
        <f t="shared" si="4"/>
        <v>0</v>
      </c>
      <c r="CC22">
        <f t="shared" si="4"/>
        <v>0</v>
      </c>
      <c r="CD22">
        <f t="shared" si="4"/>
        <v>0</v>
      </c>
      <c r="CE22">
        <f t="shared" si="5"/>
        <v>0</v>
      </c>
      <c r="CF22">
        <f t="shared" si="5"/>
        <v>0</v>
      </c>
      <c r="CG22">
        <f t="shared" si="5"/>
        <v>0</v>
      </c>
      <c r="CH22">
        <f t="shared" si="5"/>
        <v>0</v>
      </c>
      <c r="CI22">
        <f t="shared" si="5"/>
        <v>0</v>
      </c>
      <c r="CJ22">
        <f t="shared" si="5"/>
        <v>0</v>
      </c>
      <c r="CK22">
        <f t="shared" si="5"/>
        <v>0</v>
      </c>
      <c r="CL22">
        <f t="shared" si="5"/>
        <v>0</v>
      </c>
      <c r="CM22">
        <f t="shared" si="5"/>
        <v>0</v>
      </c>
      <c r="CN22">
        <f t="shared" si="5"/>
        <v>0</v>
      </c>
      <c r="CO22">
        <f t="shared" si="5"/>
        <v>0</v>
      </c>
      <c r="CP22">
        <f t="shared" si="5"/>
        <v>0</v>
      </c>
      <c r="CQ22">
        <f t="shared" si="5"/>
        <v>0</v>
      </c>
      <c r="CR22">
        <f t="shared" si="5"/>
        <v>0</v>
      </c>
      <c r="CS22">
        <f t="shared" si="6"/>
        <v>0</v>
      </c>
      <c r="CT22">
        <f t="shared" si="6"/>
        <v>0</v>
      </c>
      <c r="CU22">
        <f t="shared" si="6"/>
        <v>0</v>
      </c>
    </row>
    <row r="23" spans="1:99">
      <c r="A23" t="s">
        <v>22</v>
      </c>
      <c r="B23">
        <f t="shared" si="2"/>
        <v>0</v>
      </c>
      <c r="C23">
        <f t="shared" si="2"/>
        <v>0</v>
      </c>
      <c r="D23">
        <f t="shared" si="2"/>
        <v>0</v>
      </c>
      <c r="E23">
        <f t="shared" si="2"/>
        <v>0</v>
      </c>
      <c r="F23">
        <f t="shared" si="2"/>
        <v>0</v>
      </c>
      <c r="G23">
        <f t="shared" si="2"/>
        <v>0</v>
      </c>
      <c r="H23">
        <f t="shared" si="2"/>
        <v>0</v>
      </c>
      <c r="I23">
        <f t="shared" si="2"/>
        <v>0</v>
      </c>
      <c r="J23">
        <f t="shared" si="2"/>
        <v>0</v>
      </c>
      <c r="K23">
        <f t="shared" si="2"/>
        <v>0</v>
      </c>
      <c r="L23">
        <f t="shared" si="2"/>
        <v>0</v>
      </c>
      <c r="M23">
        <f t="shared" si="2"/>
        <v>0</v>
      </c>
      <c r="N23">
        <f t="shared" si="2"/>
        <v>0</v>
      </c>
      <c r="O23">
        <f t="shared" si="2"/>
        <v>0</v>
      </c>
      <c r="P23">
        <f t="shared" si="2"/>
        <v>0</v>
      </c>
      <c r="Q23">
        <f t="shared" si="2"/>
        <v>0</v>
      </c>
      <c r="R23">
        <f t="shared" si="8"/>
        <v>0</v>
      </c>
      <c r="S23">
        <f t="shared" si="8"/>
        <v>0</v>
      </c>
      <c r="T23">
        <f t="shared" si="8"/>
        <v>0</v>
      </c>
      <c r="U23">
        <f t="shared" si="8"/>
        <v>0</v>
      </c>
      <c r="V23">
        <f t="shared" si="8"/>
        <v>0</v>
      </c>
      <c r="W23">
        <f t="shared" si="8"/>
        <v>1</v>
      </c>
      <c r="X23">
        <f t="shared" si="8"/>
        <v>0</v>
      </c>
      <c r="Y23">
        <f t="shared" si="8"/>
        <v>0</v>
      </c>
      <c r="Z23">
        <f t="shared" si="8"/>
        <v>0</v>
      </c>
      <c r="AA23">
        <f t="shared" si="8"/>
        <v>0</v>
      </c>
      <c r="AB23">
        <f t="shared" si="8"/>
        <v>0</v>
      </c>
      <c r="AC23">
        <f t="shared" si="8"/>
        <v>0</v>
      </c>
      <c r="AD23">
        <f t="shared" si="8"/>
        <v>0</v>
      </c>
      <c r="AE23">
        <f t="shared" si="8"/>
        <v>0</v>
      </c>
      <c r="AF23">
        <f t="shared" si="8"/>
        <v>0</v>
      </c>
      <c r="AG23">
        <f t="shared" si="8"/>
        <v>0</v>
      </c>
      <c r="AH23">
        <f t="shared" si="9"/>
        <v>0</v>
      </c>
      <c r="AI23">
        <f t="shared" si="9"/>
        <v>0</v>
      </c>
      <c r="AJ23">
        <f t="shared" si="9"/>
        <v>0</v>
      </c>
      <c r="AK23">
        <f t="shared" si="9"/>
        <v>0</v>
      </c>
      <c r="AL23">
        <f t="shared" si="9"/>
        <v>0</v>
      </c>
      <c r="AM23">
        <f t="shared" si="9"/>
        <v>0</v>
      </c>
      <c r="AN23">
        <f t="shared" si="9"/>
        <v>0</v>
      </c>
      <c r="AO23">
        <f t="shared" si="9"/>
        <v>0</v>
      </c>
      <c r="AP23">
        <f t="shared" si="9"/>
        <v>0</v>
      </c>
      <c r="AQ23">
        <f t="shared" si="9"/>
        <v>0</v>
      </c>
      <c r="AR23">
        <f t="shared" si="9"/>
        <v>0</v>
      </c>
      <c r="AS23">
        <f t="shared" si="9"/>
        <v>0</v>
      </c>
      <c r="AT23">
        <f t="shared" si="9"/>
        <v>0</v>
      </c>
      <c r="AU23">
        <f t="shared" si="9"/>
        <v>0</v>
      </c>
      <c r="AV23">
        <f t="shared" si="9"/>
        <v>0</v>
      </c>
      <c r="AW23">
        <f t="shared" si="9"/>
        <v>0</v>
      </c>
      <c r="AX23">
        <f t="shared" si="10"/>
        <v>0</v>
      </c>
      <c r="AY23">
        <f t="shared" si="10"/>
        <v>0</v>
      </c>
      <c r="AZ23">
        <f t="shared" si="10"/>
        <v>0</v>
      </c>
      <c r="BA23">
        <f t="shared" si="10"/>
        <v>0</v>
      </c>
      <c r="BB23">
        <f t="shared" si="10"/>
        <v>0</v>
      </c>
      <c r="BC23">
        <f t="shared" si="10"/>
        <v>0</v>
      </c>
      <c r="BD23">
        <f t="shared" si="10"/>
        <v>0</v>
      </c>
      <c r="BE23">
        <f t="shared" si="10"/>
        <v>0</v>
      </c>
      <c r="BF23">
        <f t="shared" si="10"/>
        <v>0</v>
      </c>
      <c r="BG23">
        <f t="shared" si="10"/>
        <v>0</v>
      </c>
      <c r="BH23">
        <f t="shared" si="10"/>
        <v>0</v>
      </c>
      <c r="BI23">
        <f t="shared" si="10"/>
        <v>0</v>
      </c>
      <c r="BJ23">
        <f t="shared" si="10"/>
        <v>0</v>
      </c>
      <c r="BK23">
        <f t="shared" si="10"/>
        <v>0</v>
      </c>
      <c r="BL23">
        <f t="shared" si="10"/>
        <v>0</v>
      </c>
      <c r="BM23">
        <f t="shared" si="10"/>
        <v>0</v>
      </c>
      <c r="BN23">
        <f t="shared" si="7"/>
        <v>0</v>
      </c>
      <c r="BO23">
        <f t="shared" si="4"/>
        <v>0</v>
      </c>
      <c r="BP23">
        <f t="shared" si="4"/>
        <v>0</v>
      </c>
      <c r="BQ23">
        <f t="shared" si="4"/>
        <v>0</v>
      </c>
      <c r="BR23">
        <f t="shared" si="4"/>
        <v>0</v>
      </c>
      <c r="BS23">
        <f t="shared" si="4"/>
        <v>0</v>
      </c>
      <c r="BT23">
        <f t="shared" si="4"/>
        <v>0</v>
      </c>
      <c r="BU23">
        <f t="shared" si="4"/>
        <v>0</v>
      </c>
      <c r="BV23">
        <f t="shared" si="4"/>
        <v>0</v>
      </c>
      <c r="BW23">
        <f t="shared" si="4"/>
        <v>0</v>
      </c>
      <c r="BX23">
        <f t="shared" si="4"/>
        <v>0</v>
      </c>
      <c r="BY23">
        <f t="shared" si="4"/>
        <v>0</v>
      </c>
      <c r="BZ23">
        <f t="shared" si="4"/>
        <v>0</v>
      </c>
      <c r="CA23">
        <f t="shared" si="4"/>
        <v>0</v>
      </c>
      <c r="CB23">
        <f t="shared" si="4"/>
        <v>0</v>
      </c>
      <c r="CC23">
        <f t="shared" si="4"/>
        <v>0</v>
      </c>
      <c r="CD23">
        <f t="shared" ref="CD23:CQ53" si="11">IF($A23=CD$1,1,0)</f>
        <v>0</v>
      </c>
      <c r="CE23">
        <f t="shared" si="11"/>
        <v>0</v>
      </c>
      <c r="CF23">
        <f t="shared" si="11"/>
        <v>0</v>
      </c>
      <c r="CG23">
        <f t="shared" si="11"/>
        <v>0</v>
      </c>
      <c r="CH23">
        <f t="shared" si="11"/>
        <v>0</v>
      </c>
      <c r="CI23">
        <f t="shared" si="11"/>
        <v>0</v>
      </c>
      <c r="CJ23">
        <f t="shared" si="11"/>
        <v>0</v>
      </c>
      <c r="CK23">
        <f t="shared" si="11"/>
        <v>0</v>
      </c>
      <c r="CL23">
        <f t="shared" si="11"/>
        <v>0</v>
      </c>
      <c r="CM23">
        <f t="shared" si="11"/>
        <v>0</v>
      </c>
      <c r="CN23">
        <f t="shared" si="11"/>
        <v>0</v>
      </c>
      <c r="CO23">
        <f t="shared" si="11"/>
        <v>0</v>
      </c>
      <c r="CP23">
        <f t="shared" si="11"/>
        <v>0</v>
      </c>
      <c r="CQ23">
        <f t="shared" si="11"/>
        <v>0</v>
      </c>
      <c r="CR23">
        <f t="shared" si="5"/>
        <v>0</v>
      </c>
      <c r="CS23">
        <f t="shared" si="6"/>
        <v>0</v>
      </c>
      <c r="CT23">
        <f t="shared" si="6"/>
        <v>0</v>
      </c>
      <c r="CU23">
        <f t="shared" si="6"/>
        <v>0</v>
      </c>
    </row>
    <row r="24" spans="1:99">
      <c r="A24" t="s">
        <v>23</v>
      </c>
      <c r="B24">
        <f t="shared" si="2"/>
        <v>0</v>
      </c>
      <c r="C24">
        <f t="shared" si="2"/>
        <v>0</v>
      </c>
      <c r="D24">
        <f t="shared" si="2"/>
        <v>0</v>
      </c>
      <c r="E24">
        <f t="shared" si="2"/>
        <v>0</v>
      </c>
      <c r="F24">
        <f t="shared" si="2"/>
        <v>0</v>
      </c>
      <c r="G24">
        <f t="shared" si="2"/>
        <v>0</v>
      </c>
      <c r="H24">
        <f t="shared" si="2"/>
        <v>0</v>
      </c>
      <c r="I24">
        <f t="shared" si="2"/>
        <v>0</v>
      </c>
      <c r="J24">
        <f t="shared" si="2"/>
        <v>0</v>
      </c>
      <c r="K24">
        <f t="shared" si="2"/>
        <v>0</v>
      </c>
      <c r="L24">
        <f t="shared" si="2"/>
        <v>0</v>
      </c>
      <c r="M24">
        <f t="shared" si="2"/>
        <v>0</v>
      </c>
      <c r="N24">
        <f t="shared" si="2"/>
        <v>0</v>
      </c>
      <c r="O24">
        <f t="shared" si="2"/>
        <v>0</v>
      </c>
      <c r="P24">
        <f t="shared" si="2"/>
        <v>0</v>
      </c>
      <c r="Q24">
        <f t="shared" si="2"/>
        <v>0</v>
      </c>
      <c r="R24">
        <f t="shared" si="8"/>
        <v>0</v>
      </c>
      <c r="S24">
        <f t="shared" si="8"/>
        <v>0</v>
      </c>
      <c r="T24">
        <f t="shared" si="8"/>
        <v>0</v>
      </c>
      <c r="U24">
        <f t="shared" si="8"/>
        <v>0</v>
      </c>
      <c r="V24">
        <f t="shared" si="8"/>
        <v>0</v>
      </c>
      <c r="W24">
        <f t="shared" si="8"/>
        <v>0</v>
      </c>
      <c r="X24">
        <f t="shared" si="8"/>
        <v>1</v>
      </c>
      <c r="Y24">
        <f t="shared" si="8"/>
        <v>0</v>
      </c>
      <c r="Z24">
        <f t="shared" si="8"/>
        <v>0</v>
      </c>
      <c r="AA24">
        <f t="shared" si="8"/>
        <v>0</v>
      </c>
      <c r="AB24">
        <f t="shared" si="8"/>
        <v>0</v>
      </c>
      <c r="AC24">
        <f t="shared" si="8"/>
        <v>0</v>
      </c>
      <c r="AD24">
        <f t="shared" si="8"/>
        <v>0</v>
      </c>
      <c r="AE24">
        <f t="shared" si="8"/>
        <v>0</v>
      </c>
      <c r="AF24">
        <f t="shared" si="8"/>
        <v>0</v>
      </c>
      <c r="AG24">
        <f t="shared" si="8"/>
        <v>0</v>
      </c>
      <c r="AH24">
        <f t="shared" si="9"/>
        <v>0</v>
      </c>
      <c r="AI24">
        <f t="shared" si="9"/>
        <v>0</v>
      </c>
      <c r="AJ24">
        <f t="shared" si="9"/>
        <v>0</v>
      </c>
      <c r="AK24">
        <f t="shared" si="9"/>
        <v>0</v>
      </c>
      <c r="AL24">
        <f t="shared" si="9"/>
        <v>0</v>
      </c>
      <c r="AM24">
        <f t="shared" si="9"/>
        <v>0</v>
      </c>
      <c r="AN24">
        <f t="shared" si="9"/>
        <v>0</v>
      </c>
      <c r="AO24">
        <f t="shared" si="9"/>
        <v>0</v>
      </c>
      <c r="AP24">
        <f t="shared" si="9"/>
        <v>0</v>
      </c>
      <c r="AQ24">
        <f t="shared" si="9"/>
        <v>0</v>
      </c>
      <c r="AR24">
        <f t="shared" si="9"/>
        <v>0</v>
      </c>
      <c r="AS24">
        <f t="shared" si="9"/>
        <v>0</v>
      </c>
      <c r="AT24">
        <f t="shared" si="9"/>
        <v>0</v>
      </c>
      <c r="AU24">
        <f t="shared" si="9"/>
        <v>0</v>
      </c>
      <c r="AV24">
        <f t="shared" si="9"/>
        <v>0</v>
      </c>
      <c r="AW24">
        <f t="shared" si="9"/>
        <v>0</v>
      </c>
      <c r="AX24">
        <f t="shared" si="10"/>
        <v>0</v>
      </c>
      <c r="AY24">
        <f t="shared" si="10"/>
        <v>0</v>
      </c>
      <c r="AZ24">
        <f t="shared" si="10"/>
        <v>0</v>
      </c>
      <c r="BA24">
        <f t="shared" si="10"/>
        <v>0</v>
      </c>
      <c r="BB24">
        <f t="shared" si="10"/>
        <v>0</v>
      </c>
      <c r="BC24">
        <f t="shared" si="10"/>
        <v>0</v>
      </c>
      <c r="BD24">
        <f t="shared" si="10"/>
        <v>0</v>
      </c>
      <c r="BE24">
        <f t="shared" si="10"/>
        <v>0</v>
      </c>
      <c r="BF24">
        <f t="shared" si="10"/>
        <v>0</v>
      </c>
      <c r="BG24">
        <f t="shared" si="10"/>
        <v>0</v>
      </c>
      <c r="BH24">
        <f t="shared" si="10"/>
        <v>0</v>
      </c>
      <c r="BI24">
        <f t="shared" si="10"/>
        <v>0</v>
      </c>
      <c r="BJ24">
        <f t="shared" si="10"/>
        <v>0</v>
      </c>
      <c r="BK24">
        <f t="shared" si="10"/>
        <v>0</v>
      </c>
      <c r="BL24">
        <f t="shared" si="10"/>
        <v>0</v>
      </c>
      <c r="BM24">
        <f t="shared" si="10"/>
        <v>0</v>
      </c>
      <c r="BN24">
        <f t="shared" si="7"/>
        <v>0</v>
      </c>
      <c r="BO24">
        <f t="shared" si="7"/>
        <v>0</v>
      </c>
      <c r="BP24">
        <f t="shared" si="7"/>
        <v>0</v>
      </c>
      <c r="BQ24">
        <f t="shared" si="7"/>
        <v>0</v>
      </c>
      <c r="BR24">
        <f t="shared" si="7"/>
        <v>0</v>
      </c>
      <c r="BS24">
        <f t="shared" si="7"/>
        <v>0</v>
      </c>
      <c r="BT24">
        <f t="shared" si="7"/>
        <v>0</v>
      </c>
      <c r="BU24">
        <f t="shared" si="7"/>
        <v>0</v>
      </c>
      <c r="BV24">
        <f t="shared" si="7"/>
        <v>0</v>
      </c>
      <c r="BW24">
        <f t="shared" si="7"/>
        <v>0</v>
      </c>
      <c r="BX24">
        <f t="shared" si="7"/>
        <v>0</v>
      </c>
      <c r="BY24">
        <f t="shared" si="7"/>
        <v>0</v>
      </c>
      <c r="BZ24">
        <f t="shared" si="7"/>
        <v>0</v>
      </c>
      <c r="CA24">
        <f t="shared" si="7"/>
        <v>0</v>
      </c>
      <c r="CB24">
        <f t="shared" si="7"/>
        <v>0</v>
      </c>
      <c r="CC24">
        <f t="shared" ref="CC24:CP53" si="12">IF($A24=CC$1,1,0)</f>
        <v>0</v>
      </c>
      <c r="CD24">
        <f t="shared" si="12"/>
        <v>0</v>
      </c>
      <c r="CE24">
        <f t="shared" si="12"/>
        <v>0</v>
      </c>
      <c r="CF24">
        <f t="shared" si="12"/>
        <v>0</v>
      </c>
      <c r="CG24">
        <f t="shared" si="12"/>
        <v>0</v>
      </c>
      <c r="CH24">
        <f t="shared" si="12"/>
        <v>0</v>
      </c>
      <c r="CI24">
        <f t="shared" si="12"/>
        <v>0</v>
      </c>
      <c r="CJ24">
        <f t="shared" si="12"/>
        <v>0</v>
      </c>
      <c r="CK24">
        <f t="shared" si="12"/>
        <v>0</v>
      </c>
      <c r="CL24">
        <f t="shared" si="12"/>
        <v>0</v>
      </c>
      <c r="CM24">
        <f t="shared" si="12"/>
        <v>0</v>
      </c>
      <c r="CN24">
        <f t="shared" si="12"/>
        <v>0</v>
      </c>
      <c r="CO24">
        <f t="shared" si="12"/>
        <v>0</v>
      </c>
      <c r="CP24">
        <f t="shared" si="12"/>
        <v>0</v>
      </c>
      <c r="CQ24">
        <f t="shared" si="11"/>
        <v>0</v>
      </c>
      <c r="CR24">
        <f t="shared" si="5"/>
        <v>0</v>
      </c>
      <c r="CS24">
        <f t="shared" si="6"/>
        <v>0</v>
      </c>
      <c r="CT24">
        <f t="shared" si="6"/>
        <v>0</v>
      </c>
      <c r="CU24">
        <f t="shared" si="6"/>
        <v>0</v>
      </c>
    </row>
    <row r="25" spans="1:99">
      <c r="A25" t="s">
        <v>24</v>
      </c>
      <c r="B25">
        <f t="shared" si="2"/>
        <v>0</v>
      </c>
      <c r="C25">
        <f t="shared" si="2"/>
        <v>0</v>
      </c>
      <c r="D25">
        <f t="shared" si="2"/>
        <v>0</v>
      </c>
      <c r="E25">
        <f t="shared" si="2"/>
        <v>0</v>
      </c>
      <c r="F25">
        <f t="shared" si="2"/>
        <v>0</v>
      </c>
      <c r="G25">
        <f t="shared" si="2"/>
        <v>0</v>
      </c>
      <c r="H25">
        <f t="shared" si="2"/>
        <v>0</v>
      </c>
      <c r="I25">
        <f t="shared" si="2"/>
        <v>0</v>
      </c>
      <c r="J25">
        <f t="shared" ref="J25:Y40" si="13">IF($A25=J$1,1,0)</f>
        <v>0</v>
      </c>
      <c r="K25">
        <f t="shared" si="13"/>
        <v>0</v>
      </c>
      <c r="L25">
        <f t="shared" si="13"/>
        <v>0</v>
      </c>
      <c r="M25">
        <f t="shared" si="13"/>
        <v>0</v>
      </c>
      <c r="N25">
        <f t="shared" si="13"/>
        <v>0</v>
      </c>
      <c r="O25">
        <f t="shared" si="13"/>
        <v>0</v>
      </c>
      <c r="P25">
        <f t="shared" si="13"/>
        <v>0</v>
      </c>
      <c r="Q25">
        <f t="shared" si="13"/>
        <v>0</v>
      </c>
      <c r="R25">
        <f t="shared" si="13"/>
        <v>0</v>
      </c>
      <c r="S25">
        <f t="shared" si="13"/>
        <v>0</v>
      </c>
      <c r="T25">
        <f t="shared" si="13"/>
        <v>0</v>
      </c>
      <c r="U25">
        <f t="shared" si="13"/>
        <v>0</v>
      </c>
      <c r="V25">
        <f t="shared" si="13"/>
        <v>0</v>
      </c>
      <c r="W25">
        <f t="shared" si="13"/>
        <v>0</v>
      </c>
      <c r="X25">
        <f t="shared" si="13"/>
        <v>0</v>
      </c>
      <c r="Y25">
        <f t="shared" si="13"/>
        <v>1</v>
      </c>
      <c r="Z25">
        <f t="shared" si="8"/>
        <v>0</v>
      </c>
      <c r="AA25">
        <f t="shared" si="8"/>
        <v>0</v>
      </c>
      <c r="AB25">
        <f t="shared" si="8"/>
        <v>0</v>
      </c>
      <c r="AC25">
        <f t="shared" si="8"/>
        <v>0</v>
      </c>
      <c r="AD25">
        <f t="shared" si="8"/>
        <v>0</v>
      </c>
      <c r="AE25">
        <f t="shared" si="8"/>
        <v>0</v>
      </c>
      <c r="AF25">
        <f t="shared" si="8"/>
        <v>0</v>
      </c>
      <c r="AG25">
        <f t="shared" si="8"/>
        <v>0</v>
      </c>
      <c r="AH25">
        <f t="shared" si="9"/>
        <v>0</v>
      </c>
      <c r="AI25">
        <f t="shared" si="9"/>
        <v>0</v>
      </c>
      <c r="AJ25">
        <f t="shared" si="9"/>
        <v>0</v>
      </c>
      <c r="AK25">
        <f t="shared" si="9"/>
        <v>0</v>
      </c>
      <c r="AL25">
        <f t="shared" si="9"/>
        <v>0</v>
      </c>
      <c r="AM25">
        <f t="shared" si="9"/>
        <v>0</v>
      </c>
      <c r="AN25">
        <f t="shared" si="9"/>
        <v>0</v>
      </c>
      <c r="AO25">
        <f t="shared" si="9"/>
        <v>0</v>
      </c>
      <c r="AP25">
        <f t="shared" si="9"/>
        <v>0</v>
      </c>
      <c r="AQ25">
        <f t="shared" si="9"/>
        <v>0</v>
      </c>
      <c r="AR25">
        <f t="shared" si="9"/>
        <v>0</v>
      </c>
      <c r="AS25">
        <f t="shared" si="9"/>
        <v>0</v>
      </c>
      <c r="AT25">
        <f t="shared" si="9"/>
        <v>0</v>
      </c>
      <c r="AU25">
        <f t="shared" si="9"/>
        <v>0</v>
      </c>
      <c r="AV25">
        <f t="shared" si="9"/>
        <v>0</v>
      </c>
      <c r="AW25">
        <f t="shared" ref="AW25:BL40" si="14">IF($A25=AW$1,1,0)</f>
        <v>0</v>
      </c>
      <c r="AX25">
        <f t="shared" si="14"/>
        <v>0</v>
      </c>
      <c r="AY25">
        <f t="shared" si="14"/>
        <v>0</v>
      </c>
      <c r="AZ25">
        <f t="shared" si="14"/>
        <v>0</v>
      </c>
      <c r="BA25">
        <f t="shared" si="14"/>
        <v>0</v>
      </c>
      <c r="BB25">
        <f t="shared" si="14"/>
        <v>0</v>
      </c>
      <c r="BC25">
        <f t="shared" si="14"/>
        <v>0</v>
      </c>
      <c r="BD25">
        <f t="shared" si="14"/>
        <v>0</v>
      </c>
      <c r="BE25">
        <f t="shared" si="14"/>
        <v>0</v>
      </c>
      <c r="BF25">
        <f t="shared" si="14"/>
        <v>0</v>
      </c>
      <c r="BG25">
        <f t="shared" si="14"/>
        <v>0</v>
      </c>
      <c r="BH25">
        <f t="shared" si="14"/>
        <v>0</v>
      </c>
      <c r="BI25">
        <f t="shared" si="14"/>
        <v>0</v>
      </c>
      <c r="BJ25">
        <f t="shared" si="14"/>
        <v>0</v>
      </c>
      <c r="BK25">
        <f t="shared" si="14"/>
        <v>0</v>
      </c>
      <c r="BL25">
        <f t="shared" si="14"/>
        <v>0</v>
      </c>
      <c r="BM25">
        <f t="shared" si="10"/>
        <v>0</v>
      </c>
      <c r="BN25">
        <f t="shared" si="7"/>
        <v>0</v>
      </c>
      <c r="BO25">
        <f t="shared" si="7"/>
        <v>0</v>
      </c>
      <c r="BP25">
        <f t="shared" si="7"/>
        <v>0</v>
      </c>
      <c r="BQ25">
        <f t="shared" si="7"/>
        <v>0</v>
      </c>
      <c r="BR25">
        <f t="shared" si="7"/>
        <v>0</v>
      </c>
      <c r="BS25">
        <f t="shared" si="7"/>
        <v>0</v>
      </c>
      <c r="BT25">
        <f t="shared" si="7"/>
        <v>0</v>
      </c>
      <c r="BU25">
        <f t="shared" si="7"/>
        <v>0</v>
      </c>
      <c r="BV25">
        <f t="shared" si="7"/>
        <v>0</v>
      </c>
      <c r="BW25">
        <f t="shared" si="7"/>
        <v>0</v>
      </c>
      <c r="BX25">
        <f t="shared" si="7"/>
        <v>0</v>
      </c>
      <c r="BY25">
        <f t="shared" si="7"/>
        <v>0</v>
      </c>
      <c r="BZ25">
        <f t="shared" si="7"/>
        <v>0</v>
      </c>
      <c r="CA25">
        <f t="shared" si="7"/>
        <v>0</v>
      </c>
      <c r="CB25">
        <f t="shared" si="7"/>
        <v>0</v>
      </c>
      <c r="CC25">
        <f t="shared" si="12"/>
        <v>0</v>
      </c>
      <c r="CD25">
        <f t="shared" si="12"/>
        <v>0</v>
      </c>
      <c r="CE25">
        <f t="shared" si="12"/>
        <v>0</v>
      </c>
      <c r="CF25">
        <f t="shared" si="12"/>
        <v>0</v>
      </c>
      <c r="CG25">
        <f t="shared" si="12"/>
        <v>0</v>
      </c>
      <c r="CH25">
        <f t="shared" si="12"/>
        <v>0</v>
      </c>
      <c r="CI25">
        <f t="shared" si="12"/>
        <v>0</v>
      </c>
      <c r="CJ25">
        <f t="shared" si="12"/>
        <v>0</v>
      </c>
      <c r="CK25">
        <f t="shared" si="12"/>
        <v>0</v>
      </c>
      <c r="CL25">
        <f t="shared" si="12"/>
        <v>0</v>
      </c>
      <c r="CM25">
        <f t="shared" si="12"/>
        <v>0</v>
      </c>
      <c r="CN25">
        <f t="shared" si="12"/>
        <v>0</v>
      </c>
      <c r="CO25">
        <f t="shared" si="12"/>
        <v>0</v>
      </c>
      <c r="CP25">
        <f t="shared" si="12"/>
        <v>0</v>
      </c>
      <c r="CQ25">
        <f t="shared" si="11"/>
        <v>0</v>
      </c>
      <c r="CR25">
        <f t="shared" si="5"/>
        <v>0</v>
      </c>
      <c r="CS25">
        <f t="shared" si="6"/>
        <v>0</v>
      </c>
      <c r="CT25">
        <f t="shared" si="6"/>
        <v>0</v>
      </c>
      <c r="CU25">
        <f t="shared" si="6"/>
        <v>0</v>
      </c>
    </row>
    <row r="26" spans="1:99">
      <c r="A26" t="s">
        <v>25</v>
      </c>
      <c r="B26">
        <f t="shared" ref="B26:Q41" si="15">IF($A26=B$1,1,0)</f>
        <v>0</v>
      </c>
      <c r="C26">
        <f t="shared" si="15"/>
        <v>0</v>
      </c>
      <c r="D26">
        <f t="shared" si="15"/>
        <v>0</v>
      </c>
      <c r="E26">
        <f t="shared" si="15"/>
        <v>0</v>
      </c>
      <c r="F26">
        <f t="shared" si="15"/>
        <v>0</v>
      </c>
      <c r="G26">
        <f t="shared" si="15"/>
        <v>0</v>
      </c>
      <c r="H26">
        <f t="shared" si="15"/>
        <v>0</v>
      </c>
      <c r="I26">
        <f t="shared" si="15"/>
        <v>0</v>
      </c>
      <c r="J26">
        <f t="shared" si="15"/>
        <v>0</v>
      </c>
      <c r="K26">
        <f t="shared" si="15"/>
        <v>0</v>
      </c>
      <c r="L26">
        <f t="shared" si="15"/>
        <v>0</v>
      </c>
      <c r="M26">
        <f t="shared" si="15"/>
        <v>0</v>
      </c>
      <c r="N26">
        <f t="shared" si="15"/>
        <v>0</v>
      </c>
      <c r="O26">
        <f t="shared" si="15"/>
        <v>0</v>
      </c>
      <c r="P26">
        <f t="shared" si="15"/>
        <v>0</v>
      </c>
      <c r="Q26">
        <f t="shared" si="15"/>
        <v>0</v>
      </c>
      <c r="R26">
        <f t="shared" si="13"/>
        <v>0</v>
      </c>
      <c r="S26">
        <f t="shared" si="13"/>
        <v>0</v>
      </c>
      <c r="T26">
        <f t="shared" si="13"/>
        <v>0</v>
      </c>
      <c r="U26">
        <f t="shared" si="13"/>
        <v>0</v>
      </c>
      <c r="V26">
        <f t="shared" si="13"/>
        <v>0</v>
      </c>
      <c r="W26">
        <f t="shared" si="13"/>
        <v>0</v>
      </c>
      <c r="X26">
        <f t="shared" si="13"/>
        <v>0</v>
      </c>
      <c r="Y26">
        <f t="shared" si="13"/>
        <v>0</v>
      </c>
      <c r="Z26">
        <f t="shared" si="8"/>
        <v>1</v>
      </c>
      <c r="AA26">
        <f t="shared" si="8"/>
        <v>0</v>
      </c>
      <c r="AB26">
        <f t="shared" si="8"/>
        <v>0</v>
      </c>
      <c r="AC26">
        <f t="shared" si="8"/>
        <v>0</v>
      </c>
      <c r="AD26">
        <f t="shared" si="8"/>
        <v>0</v>
      </c>
      <c r="AE26">
        <f t="shared" si="8"/>
        <v>0</v>
      </c>
      <c r="AF26">
        <f t="shared" si="8"/>
        <v>0</v>
      </c>
      <c r="AG26">
        <f t="shared" ref="AG26:AV43" si="16">IF($A26=AG$1,1,0)</f>
        <v>0</v>
      </c>
      <c r="AH26">
        <f t="shared" si="16"/>
        <v>0</v>
      </c>
      <c r="AI26">
        <f t="shared" si="16"/>
        <v>0</v>
      </c>
      <c r="AJ26">
        <f t="shared" si="16"/>
        <v>0</v>
      </c>
      <c r="AK26">
        <f t="shared" si="16"/>
        <v>0</v>
      </c>
      <c r="AL26">
        <f t="shared" si="16"/>
        <v>0</v>
      </c>
      <c r="AM26">
        <f t="shared" si="16"/>
        <v>0</v>
      </c>
      <c r="AN26">
        <f t="shared" si="16"/>
        <v>0</v>
      </c>
      <c r="AO26">
        <f t="shared" si="16"/>
        <v>0</v>
      </c>
      <c r="AP26">
        <f t="shared" si="16"/>
        <v>0</v>
      </c>
      <c r="AQ26">
        <f t="shared" si="16"/>
        <v>0</v>
      </c>
      <c r="AR26">
        <f t="shared" si="16"/>
        <v>0</v>
      </c>
      <c r="AS26">
        <f t="shared" si="16"/>
        <v>0</v>
      </c>
      <c r="AT26">
        <f t="shared" si="16"/>
        <v>0</v>
      </c>
      <c r="AU26">
        <f t="shared" si="16"/>
        <v>0</v>
      </c>
      <c r="AV26">
        <f t="shared" si="16"/>
        <v>0</v>
      </c>
      <c r="AW26">
        <f t="shared" si="14"/>
        <v>0</v>
      </c>
      <c r="AX26">
        <f t="shared" si="14"/>
        <v>0</v>
      </c>
      <c r="AY26">
        <f t="shared" si="14"/>
        <v>0</v>
      </c>
      <c r="AZ26">
        <f t="shared" si="14"/>
        <v>0</v>
      </c>
      <c r="BA26">
        <f t="shared" si="14"/>
        <v>0</v>
      </c>
      <c r="BB26">
        <f t="shared" si="14"/>
        <v>0</v>
      </c>
      <c r="BC26">
        <f t="shared" si="14"/>
        <v>0</v>
      </c>
      <c r="BD26">
        <f t="shared" si="14"/>
        <v>0</v>
      </c>
      <c r="BE26">
        <f t="shared" si="14"/>
        <v>0</v>
      </c>
      <c r="BF26">
        <f t="shared" si="14"/>
        <v>0</v>
      </c>
      <c r="BG26">
        <f t="shared" si="14"/>
        <v>0</v>
      </c>
      <c r="BH26">
        <f t="shared" si="14"/>
        <v>0</v>
      </c>
      <c r="BI26">
        <f t="shared" si="14"/>
        <v>0</v>
      </c>
      <c r="BJ26">
        <f t="shared" si="14"/>
        <v>0</v>
      </c>
      <c r="BK26">
        <f t="shared" si="14"/>
        <v>0</v>
      </c>
      <c r="BL26">
        <f t="shared" si="14"/>
        <v>0</v>
      </c>
      <c r="BM26">
        <f t="shared" si="10"/>
        <v>0</v>
      </c>
      <c r="BN26">
        <f t="shared" si="7"/>
        <v>0</v>
      </c>
      <c r="BO26">
        <f t="shared" si="7"/>
        <v>0</v>
      </c>
      <c r="BP26">
        <f t="shared" si="7"/>
        <v>0</v>
      </c>
      <c r="BQ26">
        <f t="shared" si="7"/>
        <v>0</v>
      </c>
      <c r="BR26">
        <f t="shared" si="7"/>
        <v>0</v>
      </c>
      <c r="BS26">
        <f t="shared" si="7"/>
        <v>0</v>
      </c>
      <c r="BT26">
        <f t="shared" si="7"/>
        <v>0</v>
      </c>
      <c r="BU26">
        <f t="shared" si="7"/>
        <v>0</v>
      </c>
      <c r="BV26">
        <f t="shared" si="7"/>
        <v>0</v>
      </c>
      <c r="BW26">
        <f t="shared" si="7"/>
        <v>0</v>
      </c>
      <c r="BX26">
        <f t="shared" si="7"/>
        <v>0</v>
      </c>
      <c r="BY26">
        <f t="shared" si="7"/>
        <v>0</v>
      </c>
      <c r="BZ26">
        <f t="shared" si="7"/>
        <v>0</v>
      </c>
      <c r="CA26">
        <f t="shared" si="7"/>
        <v>0</v>
      </c>
      <c r="CB26">
        <f t="shared" si="7"/>
        <v>0</v>
      </c>
      <c r="CC26">
        <f t="shared" si="12"/>
        <v>0</v>
      </c>
      <c r="CD26">
        <f t="shared" si="12"/>
        <v>0</v>
      </c>
      <c r="CE26">
        <f t="shared" si="12"/>
        <v>0</v>
      </c>
      <c r="CF26">
        <f t="shared" si="12"/>
        <v>0</v>
      </c>
      <c r="CG26">
        <f t="shared" si="12"/>
        <v>0</v>
      </c>
      <c r="CH26">
        <f t="shared" si="12"/>
        <v>0</v>
      </c>
      <c r="CI26">
        <f t="shared" si="12"/>
        <v>0</v>
      </c>
      <c r="CJ26">
        <f t="shared" si="12"/>
        <v>0</v>
      </c>
      <c r="CK26">
        <f t="shared" si="12"/>
        <v>0</v>
      </c>
      <c r="CL26">
        <f t="shared" si="12"/>
        <v>0</v>
      </c>
      <c r="CM26">
        <f t="shared" si="12"/>
        <v>0</v>
      </c>
      <c r="CN26">
        <f t="shared" si="12"/>
        <v>0</v>
      </c>
      <c r="CO26">
        <f t="shared" si="12"/>
        <v>0</v>
      </c>
      <c r="CP26">
        <f t="shared" si="12"/>
        <v>0</v>
      </c>
      <c r="CQ26">
        <f t="shared" si="11"/>
        <v>0</v>
      </c>
      <c r="CR26">
        <f t="shared" si="5"/>
        <v>0</v>
      </c>
      <c r="CS26">
        <f t="shared" si="6"/>
        <v>0</v>
      </c>
      <c r="CT26">
        <f t="shared" si="6"/>
        <v>0</v>
      </c>
      <c r="CU26">
        <f t="shared" si="6"/>
        <v>0</v>
      </c>
    </row>
    <row r="27" spans="1:99">
      <c r="A27" t="s">
        <v>26</v>
      </c>
      <c r="B27">
        <f t="shared" si="15"/>
        <v>0</v>
      </c>
      <c r="C27">
        <f t="shared" si="15"/>
        <v>0</v>
      </c>
      <c r="D27">
        <f t="shared" si="15"/>
        <v>0</v>
      </c>
      <c r="E27">
        <f t="shared" si="15"/>
        <v>0</v>
      </c>
      <c r="F27">
        <f t="shared" si="15"/>
        <v>0</v>
      </c>
      <c r="G27">
        <f t="shared" si="15"/>
        <v>0</v>
      </c>
      <c r="H27">
        <f t="shared" si="15"/>
        <v>0</v>
      </c>
      <c r="I27">
        <f t="shared" si="15"/>
        <v>0</v>
      </c>
      <c r="J27">
        <f t="shared" si="15"/>
        <v>0</v>
      </c>
      <c r="K27">
        <f t="shared" si="15"/>
        <v>0</v>
      </c>
      <c r="L27">
        <f t="shared" si="15"/>
        <v>0</v>
      </c>
      <c r="M27">
        <f t="shared" si="15"/>
        <v>0</v>
      </c>
      <c r="N27">
        <f t="shared" si="15"/>
        <v>0</v>
      </c>
      <c r="O27">
        <f t="shared" si="15"/>
        <v>0</v>
      </c>
      <c r="P27">
        <f t="shared" si="15"/>
        <v>0</v>
      </c>
      <c r="Q27">
        <f t="shared" si="15"/>
        <v>0</v>
      </c>
      <c r="R27">
        <f t="shared" si="13"/>
        <v>0</v>
      </c>
      <c r="S27">
        <f t="shared" si="13"/>
        <v>0</v>
      </c>
      <c r="T27">
        <f t="shared" si="13"/>
        <v>0</v>
      </c>
      <c r="U27">
        <f t="shared" si="13"/>
        <v>0</v>
      </c>
      <c r="V27">
        <f t="shared" si="13"/>
        <v>0</v>
      </c>
      <c r="W27">
        <f t="shared" si="13"/>
        <v>0</v>
      </c>
      <c r="X27">
        <f t="shared" si="13"/>
        <v>0</v>
      </c>
      <c r="Y27">
        <f t="shared" si="13"/>
        <v>0</v>
      </c>
      <c r="Z27">
        <f t="shared" ref="Z27:AO44" si="17">IF($A27=Z$1,1,0)</f>
        <v>0</v>
      </c>
      <c r="AA27">
        <f t="shared" si="17"/>
        <v>1</v>
      </c>
      <c r="AB27">
        <f t="shared" si="17"/>
        <v>0</v>
      </c>
      <c r="AC27">
        <f t="shared" si="17"/>
        <v>0</v>
      </c>
      <c r="AD27">
        <f t="shared" si="17"/>
        <v>0</v>
      </c>
      <c r="AE27">
        <f t="shared" si="17"/>
        <v>0</v>
      </c>
      <c r="AF27">
        <f t="shared" si="17"/>
        <v>0</v>
      </c>
      <c r="AG27">
        <f t="shared" si="17"/>
        <v>0</v>
      </c>
      <c r="AH27">
        <f t="shared" si="17"/>
        <v>0</v>
      </c>
      <c r="AI27">
        <f t="shared" si="17"/>
        <v>0</v>
      </c>
      <c r="AJ27">
        <f t="shared" si="17"/>
        <v>0</v>
      </c>
      <c r="AK27">
        <f t="shared" si="17"/>
        <v>0</v>
      </c>
      <c r="AL27">
        <f t="shared" si="17"/>
        <v>0</v>
      </c>
      <c r="AM27">
        <f t="shared" si="17"/>
        <v>0</v>
      </c>
      <c r="AN27">
        <f t="shared" si="17"/>
        <v>0</v>
      </c>
      <c r="AO27">
        <f t="shared" si="17"/>
        <v>0</v>
      </c>
      <c r="AP27">
        <f t="shared" si="16"/>
        <v>0</v>
      </c>
      <c r="AQ27">
        <f t="shared" si="16"/>
        <v>0</v>
      </c>
      <c r="AR27">
        <f t="shared" si="16"/>
        <v>0</v>
      </c>
      <c r="AS27">
        <f t="shared" si="16"/>
        <v>0</v>
      </c>
      <c r="AT27">
        <f t="shared" si="16"/>
        <v>0</v>
      </c>
      <c r="AU27">
        <f t="shared" si="16"/>
        <v>0</v>
      </c>
      <c r="AV27">
        <f t="shared" si="16"/>
        <v>0</v>
      </c>
      <c r="AW27">
        <f t="shared" si="14"/>
        <v>0</v>
      </c>
      <c r="AX27">
        <f t="shared" si="14"/>
        <v>0</v>
      </c>
      <c r="AY27">
        <f t="shared" si="14"/>
        <v>0</v>
      </c>
      <c r="AZ27">
        <f t="shared" si="14"/>
        <v>0</v>
      </c>
      <c r="BA27">
        <f t="shared" si="14"/>
        <v>0</v>
      </c>
      <c r="BB27">
        <f t="shared" si="14"/>
        <v>0</v>
      </c>
      <c r="BC27">
        <f t="shared" si="14"/>
        <v>0</v>
      </c>
      <c r="BD27">
        <f t="shared" si="14"/>
        <v>0</v>
      </c>
      <c r="BE27">
        <f t="shared" si="14"/>
        <v>0</v>
      </c>
      <c r="BF27">
        <f t="shared" si="14"/>
        <v>0</v>
      </c>
      <c r="BG27">
        <f t="shared" si="14"/>
        <v>0</v>
      </c>
      <c r="BH27">
        <f t="shared" si="14"/>
        <v>0</v>
      </c>
      <c r="BI27">
        <f t="shared" si="14"/>
        <v>0</v>
      </c>
      <c r="BJ27">
        <f t="shared" si="14"/>
        <v>0</v>
      </c>
      <c r="BK27">
        <f t="shared" si="14"/>
        <v>0</v>
      </c>
      <c r="BL27">
        <f t="shared" si="14"/>
        <v>0</v>
      </c>
      <c r="BM27">
        <f t="shared" si="10"/>
        <v>0</v>
      </c>
      <c r="BN27">
        <f t="shared" si="7"/>
        <v>0</v>
      </c>
      <c r="BO27">
        <f t="shared" si="7"/>
        <v>0</v>
      </c>
      <c r="BP27">
        <f t="shared" si="7"/>
        <v>0</v>
      </c>
      <c r="BQ27">
        <f t="shared" si="7"/>
        <v>0</v>
      </c>
      <c r="BR27">
        <f t="shared" si="7"/>
        <v>0</v>
      </c>
      <c r="BS27">
        <f t="shared" si="7"/>
        <v>0</v>
      </c>
      <c r="BT27">
        <f t="shared" si="7"/>
        <v>0</v>
      </c>
      <c r="BU27">
        <f t="shared" si="7"/>
        <v>0</v>
      </c>
      <c r="BV27">
        <f t="shared" si="7"/>
        <v>0</v>
      </c>
      <c r="BW27">
        <f t="shared" si="7"/>
        <v>0</v>
      </c>
      <c r="BX27">
        <f t="shared" si="7"/>
        <v>0</v>
      </c>
      <c r="BY27">
        <f t="shared" si="7"/>
        <v>0</v>
      </c>
      <c r="BZ27">
        <f t="shared" si="7"/>
        <v>0</v>
      </c>
      <c r="CA27">
        <f t="shared" si="7"/>
        <v>0</v>
      </c>
      <c r="CB27">
        <f t="shared" si="7"/>
        <v>0</v>
      </c>
      <c r="CC27">
        <f t="shared" si="12"/>
        <v>0</v>
      </c>
      <c r="CD27">
        <f t="shared" si="12"/>
        <v>0</v>
      </c>
      <c r="CE27">
        <f t="shared" si="12"/>
        <v>0</v>
      </c>
      <c r="CF27">
        <f t="shared" si="12"/>
        <v>0</v>
      </c>
      <c r="CG27">
        <f t="shared" si="12"/>
        <v>0</v>
      </c>
      <c r="CH27">
        <f t="shared" si="12"/>
        <v>0</v>
      </c>
      <c r="CI27">
        <f t="shared" si="12"/>
        <v>0</v>
      </c>
      <c r="CJ27">
        <f t="shared" si="12"/>
        <v>0</v>
      </c>
      <c r="CK27">
        <f t="shared" si="12"/>
        <v>0</v>
      </c>
      <c r="CL27">
        <f t="shared" si="12"/>
        <v>0</v>
      </c>
      <c r="CM27">
        <f t="shared" si="12"/>
        <v>0</v>
      </c>
      <c r="CN27">
        <f t="shared" si="12"/>
        <v>0</v>
      </c>
      <c r="CO27">
        <f t="shared" si="12"/>
        <v>0</v>
      </c>
      <c r="CP27">
        <f t="shared" si="12"/>
        <v>0</v>
      </c>
      <c r="CQ27">
        <f t="shared" si="11"/>
        <v>0</v>
      </c>
      <c r="CR27">
        <f t="shared" si="5"/>
        <v>0</v>
      </c>
      <c r="CS27">
        <f t="shared" si="6"/>
        <v>0</v>
      </c>
      <c r="CT27">
        <f t="shared" si="6"/>
        <v>0</v>
      </c>
      <c r="CU27">
        <f t="shared" si="6"/>
        <v>0</v>
      </c>
    </row>
    <row r="28" spans="1:99">
      <c r="A28" t="s">
        <v>27</v>
      </c>
      <c r="B28">
        <f t="shared" si="15"/>
        <v>0</v>
      </c>
      <c r="C28">
        <f t="shared" si="15"/>
        <v>0</v>
      </c>
      <c r="D28">
        <f t="shared" si="15"/>
        <v>0</v>
      </c>
      <c r="E28">
        <f t="shared" si="15"/>
        <v>0</v>
      </c>
      <c r="F28">
        <f t="shared" si="15"/>
        <v>0</v>
      </c>
      <c r="G28">
        <f t="shared" si="15"/>
        <v>0</v>
      </c>
      <c r="H28">
        <f t="shared" si="15"/>
        <v>0</v>
      </c>
      <c r="I28">
        <f t="shared" si="15"/>
        <v>0</v>
      </c>
      <c r="J28">
        <f t="shared" si="15"/>
        <v>0</v>
      </c>
      <c r="K28">
        <f t="shared" si="15"/>
        <v>0</v>
      </c>
      <c r="L28">
        <f t="shared" si="15"/>
        <v>0</v>
      </c>
      <c r="M28">
        <f t="shared" si="15"/>
        <v>0</v>
      </c>
      <c r="N28">
        <f t="shared" si="15"/>
        <v>0</v>
      </c>
      <c r="O28">
        <f t="shared" si="15"/>
        <v>0</v>
      </c>
      <c r="P28">
        <f t="shared" si="15"/>
        <v>0</v>
      </c>
      <c r="Q28">
        <f t="shared" si="15"/>
        <v>0</v>
      </c>
      <c r="R28">
        <f t="shared" si="13"/>
        <v>0</v>
      </c>
      <c r="S28">
        <f t="shared" si="13"/>
        <v>0</v>
      </c>
      <c r="T28">
        <f t="shared" si="13"/>
        <v>0</v>
      </c>
      <c r="U28">
        <f t="shared" si="13"/>
        <v>0</v>
      </c>
      <c r="V28">
        <f t="shared" si="13"/>
        <v>0</v>
      </c>
      <c r="W28">
        <f t="shared" si="13"/>
        <v>0</v>
      </c>
      <c r="X28">
        <f t="shared" si="13"/>
        <v>0</v>
      </c>
      <c r="Y28">
        <f t="shared" si="13"/>
        <v>0</v>
      </c>
      <c r="Z28">
        <f t="shared" si="17"/>
        <v>0</v>
      </c>
      <c r="AA28">
        <f t="shared" si="17"/>
        <v>0</v>
      </c>
      <c r="AB28">
        <f t="shared" si="17"/>
        <v>1</v>
      </c>
      <c r="AC28">
        <f t="shared" si="17"/>
        <v>0</v>
      </c>
      <c r="AD28">
        <f t="shared" si="17"/>
        <v>0</v>
      </c>
      <c r="AE28">
        <f t="shared" si="17"/>
        <v>0</v>
      </c>
      <c r="AF28">
        <f t="shared" si="17"/>
        <v>0</v>
      </c>
      <c r="AG28">
        <f t="shared" si="17"/>
        <v>0</v>
      </c>
      <c r="AH28">
        <f t="shared" si="17"/>
        <v>0</v>
      </c>
      <c r="AI28">
        <f t="shared" si="17"/>
        <v>0</v>
      </c>
      <c r="AJ28">
        <f t="shared" si="17"/>
        <v>0</v>
      </c>
      <c r="AK28">
        <f t="shared" si="17"/>
        <v>0</v>
      </c>
      <c r="AL28">
        <f t="shared" si="17"/>
        <v>0</v>
      </c>
      <c r="AM28">
        <f t="shared" si="17"/>
        <v>0</v>
      </c>
      <c r="AN28">
        <f t="shared" si="17"/>
        <v>0</v>
      </c>
      <c r="AO28">
        <f t="shared" si="17"/>
        <v>0</v>
      </c>
      <c r="AP28">
        <f t="shared" si="16"/>
        <v>0</v>
      </c>
      <c r="AQ28">
        <f t="shared" si="16"/>
        <v>0</v>
      </c>
      <c r="AR28">
        <f t="shared" si="16"/>
        <v>0</v>
      </c>
      <c r="AS28">
        <f t="shared" si="16"/>
        <v>0</v>
      </c>
      <c r="AT28">
        <f t="shared" si="16"/>
        <v>0</v>
      </c>
      <c r="AU28">
        <f t="shared" si="16"/>
        <v>0</v>
      </c>
      <c r="AV28">
        <f t="shared" si="16"/>
        <v>0</v>
      </c>
      <c r="AW28">
        <f t="shared" si="14"/>
        <v>0</v>
      </c>
      <c r="AX28">
        <f t="shared" si="14"/>
        <v>0</v>
      </c>
      <c r="AY28">
        <f t="shared" si="14"/>
        <v>0</v>
      </c>
      <c r="AZ28">
        <f t="shared" si="14"/>
        <v>0</v>
      </c>
      <c r="BA28">
        <f t="shared" si="14"/>
        <v>0</v>
      </c>
      <c r="BB28">
        <f t="shared" si="14"/>
        <v>0</v>
      </c>
      <c r="BC28">
        <f t="shared" si="14"/>
        <v>0</v>
      </c>
      <c r="BD28">
        <f t="shared" si="14"/>
        <v>0</v>
      </c>
      <c r="BE28">
        <f t="shared" si="14"/>
        <v>0</v>
      </c>
      <c r="BF28">
        <f t="shared" si="14"/>
        <v>0</v>
      </c>
      <c r="BG28">
        <f t="shared" si="14"/>
        <v>0</v>
      </c>
      <c r="BH28">
        <f t="shared" si="14"/>
        <v>0</v>
      </c>
      <c r="BI28">
        <f t="shared" si="14"/>
        <v>0</v>
      </c>
      <c r="BJ28">
        <f t="shared" si="14"/>
        <v>0</v>
      </c>
      <c r="BK28">
        <f t="shared" si="14"/>
        <v>0</v>
      </c>
      <c r="BL28">
        <f t="shared" si="14"/>
        <v>0</v>
      </c>
      <c r="BM28">
        <f t="shared" si="10"/>
        <v>0</v>
      </c>
      <c r="BN28">
        <f t="shared" si="7"/>
        <v>0</v>
      </c>
      <c r="BO28">
        <f t="shared" si="7"/>
        <v>0</v>
      </c>
      <c r="BP28">
        <f t="shared" si="7"/>
        <v>0</v>
      </c>
      <c r="BQ28">
        <f t="shared" si="7"/>
        <v>0</v>
      </c>
      <c r="BR28">
        <f t="shared" si="7"/>
        <v>0</v>
      </c>
      <c r="BS28">
        <f t="shared" si="7"/>
        <v>0</v>
      </c>
      <c r="BT28">
        <f t="shared" si="7"/>
        <v>0</v>
      </c>
      <c r="BU28">
        <f t="shared" si="7"/>
        <v>0</v>
      </c>
      <c r="BV28">
        <f t="shared" si="7"/>
        <v>0</v>
      </c>
      <c r="BW28">
        <f t="shared" si="7"/>
        <v>0</v>
      </c>
      <c r="BX28">
        <f t="shared" si="7"/>
        <v>0</v>
      </c>
      <c r="BY28">
        <f t="shared" si="7"/>
        <v>0</v>
      </c>
      <c r="BZ28">
        <f t="shared" si="7"/>
        <v>0</v>
      </c>
      <c r="CA28">
        <f t="shared" si="7"/>
        <v>0</v>
      </c>
      <c r="CB28">
        <f t="shared" si="7"/>
        <v>0</v>
      </c>
      <c r="CC28">
        <f t="shared" si="12"/>
        <v>0</v>
      </c>
      <c r="CD28">
        <f t="shared" si="12"/>
        <v>0</v>
      </c>
      <c r="CE28">
        <f t="shared" si="12"/>
        <v>0</v>
      </c>
      <c r="CF28">
        <f t="shared" si="12"/>
        <v>0</v>
      </c>
      <c r="CG28">
        <f t="shared" si="12"/>
        <v>0</v>
      </c>
      <c r="CH28">
        <f t="shared" si="12"/>
        <v>0</v>
      </c>
      <c r="CI28">
        <f t="shared" si="12"/>
        <v>0</v>
      </c>
      <c r="CJ28">
        <f t="shared" si="12"/>
        <v>0</v>
      </c>
      <c r="CK28">
        <f t="shared" si="12"/>
        <v>0</v>
      </c>
      <c r="CL28">
        <f t="shared" si="12"/>
        <v>0</v>
      </c>
      <c r="CM28">
        <f t="shared" si="12"/>
        <v>0</v>
      </c>
      <c r="CN28">
        <f t="shared" si="12"/>
        <v>0</v>
      </c>
      <c r="CO28">
        <f t="shared" si="12"/>
        <v>0</v>
      </c>
      <c r="CP28">
        <f t="shared" si="12"/>
        <v>0</v>
      </c>
      <c r="CQ28">
        <f t="shared" si="11"/>
        <v>0</v>
      </c>
      <c r="CR28">
        <f t="shared" si="5"/>
        <v>0</v>
      </c>
      <c r="CS28">
        <f t="shared" si="6"/>
        <v>0</v>
      </c>
      <c r="CT28">
        <f t="shared" si="6"/>
        <v>0</v>
      </c>
      <c r="CU28">
        <f t="shared" si="6"/>
        <v>0</v>
      </c>
    </row>
    <row r="29" spans="1:99">
      <c r="A29" t="s">
        <v>28</v>
      </c>
      <c r="B29">
        <f t="shared" si="15"/>
        <v>0</v>
      </c>
      <c r="C29">
        <f t="shared" si="15"/>
        <v>0</v>
      </c>
      <c r="D29">
        <f t="shared" si="15"/>
        <v>0</v>
      </c>
      <c r="E29">
        <f t="shared" si="15"/>
        <v>0</v>
      </c>
      <c r="F29">
        <f t="shared" si="15"/>
        <v>0</v>
      </c>
      <c r="G29">
        <f t="shared" si="15"/>
        <v>0</v>
      </c>
      <c r="H29">
        <f t="shared" si="15"/>
        <v>0</v>
      </c>
      <c r="I29">
        <f t="shared" si="15"/>
        <v>0</v>
      </c>
      <c r="J29">
        <f t="shared" si="15"/>
        <v>0</v>
      </c>
      <c r="K29">
        <f t="shared" si="15"/>
        <v>0</v>
      </c>
      <c r="L29">
        <f t="shared" si="15"/>
        <v>0</v>
      </c>
      <c r="M29">
        <f t="shared" si="15"/>
        <v>0</v>
      </c>
      <c r="N29">
        <f t="shared" si="15"/>
        <v>0</v>
      </c>
      <c r="O29">
        <f t="shared" si="15"/>
        <v>0</v>
      </c>
      <c r="P29">
        <f t="shared" si="15"/>
        <v>0</v>
      </c>
      <c r="Q29">
        <f t="shared" si="15"/>
        <v>0</v>
      </c>
      <c r="R29">
        <f t="shared" si="13"/>
        <v>0</v>
      </c>
      <c r="S29">
        <f t="shared" si="13"/>
        <v>0</v>
      </c>
      <c r="T29">
        <f t="shared" si="13"/>
        <v>0</v>
      </c>
      <c r="U29">
        <f t="shared" si="13"/>
        <v>0</v>
      </c>
      <c r="V29">
        <f t="shared" si="13"/>
        <v>0</v>
      </c>
      <c r="W29">
        <f t="shared" si="13"/>
        <v>0</v>
      </c>
      <c r="X29">
        <f t="shared" si="13"/>
        <v>0</v>
      </c>
      <c r="Y29">
        <f t="shared" si="13"/>
        <v>0</v>
      </c>
      <c r="Z29">
        <f t="shared" si="17"/>
        <v>0</v>
      </c>
      <c r="AA29">
        <f t="shared" si="17"/>
        <v>0</v>
      </c>
      <c r="AB29">
        <f t="shared" si="17"/>
        <v>0</v>
      </c>
      <c r="AC29">
        <f t="shared" si="17"/>
        <v>1</v>
      </c>
      <c r="AD29">
        <f t="shared" si="17"/>
        <v>0</v>
      </c>
      <c r="AE29">
        <f t="shared" si="17"/>
        <v>0</v>
      </c>
      <c r="AF29">
        <f t="shared" si="17"/>
        <v>0</v>
      </c>
      <c r="AG29">
        <f t="shared" si="17"/>
        <v>0</v>
      </c>
      <c r="AH29">
        <f t="shared" si="17"/>
        <v>0</v>
      </c>
      <c r="AI29">
        <f t="shared" si="17"/>
        <v>0</v>
      </c>
      <c r="AJ29">
        <f t="shared" si="17"/>
        <v>0</v>
      </c>
      <c r="AK29">
        <f t="shared" si="17"/>
        <v>0</v>
      </c>
      <c r="AL29">
        <f t="shared" si="17"/>
        <v>0</v>
      </c>
      <c r="AM29">
        <f t="shared" si="17"/>
        <v>0</v>
      </c>
      <c r="AN29">
        <f t="shared" si="17"/>
        <v>0</v>
      </c>
      <c r="AO29">
        <f t="shared" si="17"/>
        <v>0</v>
      </c>
      <c r="AP29">
        <f t="shared" si="16"/>
        <v>0</v>
      </c>
      <c r="AQ29">
        <f t="shared" si="16"/>
        <v>0</v>
      </c>
      <c r="AR29">
        <f t="shared" si="16"/>
        <v>0</v>
      </c>
      <c r="AS29">
        <f t="shared" si="16"/>
        <v>0</v>
      </c>
      <c r="AT29">
        <f t="shared" si="16"/>
        <v>0</v>
      </c>
      <c r="AU29">
        <f t="shared" si="16"/>
        <v>0</v>
      </c>
      <c r="AV29">
        <f t="shared" si="16"/>
        <v>0</v>
      </c>
      <c r="AW29">
        <f t="shared" si="14"/>
        <v>0</v>
      </c>
      <c r="AX29">
        <f t="shared" si="14"/>
        <v>0</v>
      </c>
      <c r="AY29">
        <f t="shared" si="14"/>
        <v>0</v>
      </c>
      <c r="AZ29">
        <f t="shared" si="14"/>
        <v>0</v>
      </c>
      <c r="BA29">
        <f t="shared" si="14"/>
        <v>0</v>
      </c>
      <c r="BB29">
        <f t="shared" si="14"/>
        <v>0</v>
      </c>
      <c r="BC29">
        <f t="shared" si="14"/>
        <v>0</v>
      </c>
      <c r="BD29">
        <f t="shared" si="14"/>
        <v>0</v>
      </c>
      <c r="BE29">
        <f t="shared" si="14"/>
        <v>0</v>
      </c>
      <c r="BF29">
        <f t="shared" si="14"/>
        <v>0</v>
      </c>
      <c r="BG29">
        <f t="shared" si="14"/>
        <v>0</v>
      </c>
      <c r="BH29">
        <f t="shared" si="14"/>
        <v>0</v>
      </c>
      <c r="BI29">
        <f t="shared" si="14"/>
        <v>0</v>
      </c>
      <c r="BJ29">
        <f t="shared" si="14"/>
        <v>0</v>
      </c>
      <c r="BK29">
        <f t="shared" si="14"/>
        <v>0</v>
      </c>
      <c r="BL29">
        <f t="shared" si="14"/>
        <v>0</v>
      </c>
      <c r="BM29">
        <f t="shared" si="10"/>
        <v>0</v>
      </c>
      <c r="BN29">
        <f t="shared" si="7"/>
        <v>0</v>
      </c>
      <c r="BO29">
        <f t="shared" si="7"/>
        <v>0</v>
      </c>
      <c r="BP29">
        <f t="shared" si="7"/>
        <v>0</v>
      </c>
      <c r="BQ29">
        <f t="shared" si="7"/>
        <v>0</v>
      </c>
      <c r="BR29">
        <f t="shared" si="7"/>
        <v>0</v>
      </c>
      <c r="BS29">
        <f t="shared" si="7"/>
        <v>0</v>
      </c>
      <c r="BT29">
        <f t="shared" si="7"/>
        <v>0</v>
      </c>
      <c r="BU29">
        <f t="shared" si="7"/>
        <v>0</v>
      </c>
      <c r="BV29">
        <f t="shared" si="7"/>
        <v>0</v>
      </c>
      <c r="BW29">
        <f t="shared" si="7"/>
        <v>0</v>
      </c>
      <c r="BX29">
        <f t="shared" si="7"/>
        <v>0</v>
      </c>
      <c r="BY29">
        <f t="shared" si="7"/>
        <v>0</v>
      </c>
      <c r="BZ29">
        <f t="shared" si="7"/>
        <v>0</v>
      </c>
      <c r="CA29">
        <f t="shared" si="7"/>
        <v>0</v>
      </c>
      <c r="CB29">
        <f t="shared" si="7"/>
        <v>0</v>
      </c>
      <c r="CC29">
        <f t="shared" si="12"/>
        <v>0</v>
      </c>
      <c r="CD29">
        <f t="shared" si="12"/>
        <v>0</v>
      </c>
      <c r="CE29">
        <f t="shared" si="12"/>
        <v>0</v>
      </c>
      <c r="CF29">
        <f t="shared" si="12"/>
        <v>0</v>
      </c>
      <c r="CG29">
        <f t="shared" si="12"/>
        <v>0</v>
      </c>
      <c r="CH29">
        <f t="shared" si="12"/>
        <v>0</v>
      </c>
      <c r="CI29">
        <f t="shared" si="12"/>
        <v>0</v>
      </c>
      <c r="CJ29">
        <f t="shared" si="12"/>
        <v>0</v>
      </c>
      <c r="CK29">
        <f t="shared" si="12"/>
        <v>0</v>
      </c>
      <c r="CL29">
        <f t="shared" si="12"/>
        <v>0</v>
      </c>
      <c r="CM29">
        <f t="shared" si="12"/>
        <v>0</v>
      </c>
      <c r="CN29">
        <f t="shared" si="12"/>
        <v>0</v>
      </c>
      <c r="CO29">
        <f t="shared" si="12"/>
        <v>0</v>
      </c>
      <c r="CP29">
        <f t="shared" si="12"/>
        <v>0</v>
      </c>
      <c r="CQ29">
        <f t="shared" si="11"/>
        <v>0</v>
      </c>
      <c r="CR29">
        <f t="shared" si="5"/>
        <v>0</v>
      </c>
      <c r="CS29">
        <f t="shared" si="6"/>
        <v>0</v>
      </c>
      <c r="CT29">
        <f t="shared" si="6"/>
        <v>0</v>
      </c>
      <c r="CU29">
        <f t="shared" si="6"/>
        <v>0</v>
      </c>
    </row>
    <row r="30" spans="1:99">
      <c r="A30" t="s">
        <v>29</v>
      </c>
      <c r="B30">
        <f t="shared" si="15"/>
        <v>0</v>
      </c>
      <c r="C30">
        <f t="shared" si="15"/>
        <v>0</v>
      </c>
      <c r="D30">
        <f t="shared" si="15"/>
        <v>0</v>
      </c>
      <c r="E30">
        <f t="shared" si="15"/>
        <v>0</v>
      </c>
      <c r="F30">
        <f t="shared" si="15"/>
        <v>0</v>
      </c>
      <c r="G30">
        <f t="shared" si="15"/>
        <v>0</v>
      </c>
      <c r="H30">
        <f t="shared" si="15"/>
        <v>0</v>
      </c>
      <c r="I30">
        <f t="shared" si="15"/>
        <v>0</v>
      </c>
      <c r="J30">
        <f t="shared" si="15"/>
        <v>0</v>
      </c>
      <c r="K30">
        <f t="shared" si="15"/>
        <v>0</v>
      </c>
      <c r="L30">
        <f t="shared" si="15"/>
        <v>0</v>
      </c>
      <c r="M30">
        <f t="shared" si="15"/>
        <v>0</v>
      </c>
      <c r="N30">
        <f t="shared" si="15"/>
        <v>0</v>
      </c>
      <c r="O30">
        <f t="shared" si="15"/>
        <v>0</v>
      </c>
      <c r="P30">
        <f t="shared" si="15"/>
        <v>0</v>
      </c>
      <c r="Q30">
        <f t="shared" si="15"/>
        <v>0</v>
      </c>
      <c r="R30">
        <f t="shared" si="13"/>
        <v>0</v>
      </c>
      <c r="S30">
        <f t="shared" si="13"/>
        <v>0</v>
      </c>
      <c r="T30">
        <f t="shared" si="13"/>
        <v>0</v>
      </c>
      <c r="U30">
        <f t="shared" si="13"/>
        <v>0</v>
      </c>
      <c r="V30">
        <f t="shared" si="13"/>
        <v>0</v>
      </c>
      <c r="W30">
        <f t="shared" si="13"/>
        <v>0</v>
      </c>
      <c r="X30">
        <f t="shared" si="13"/>
        <v>0</v>
      </c>
      <c r="Y30">
        <f t="shared" si="13"/>
        <v>0</v>
      </c>
      <c r="Z30">
        <f t="shared" si="17"/>
        <v>0</v>
      </c>
      <c r="AA30">
        <f t="shared" si="17"/>
        <v>0</v>
      </c>
      <c r="AB30">
        <f t="shared" si="17"/>
        <v>0</v>
      </c>
      <c r="AC30">
        <f t="shared" si="17"/>
        <v>0</v>
      </c>
      <c r="AD30">
        <f t="shared" si="17"/>
        <v>1</v>
      </c>
      <c r="AE30">
        <f t="shared" si="17"/>
        <v>0</v>
      </c>
      <c r="AF30">
        <f t="shared" si="17"/>
        <v>0</v>
      </c>
      <c r="AG30">
        <f t="shared" si="17"/>
        <v>0</v>
      </c>
      <c r="AH30">
        <f t="shared" si="17"/>
        <v>0</v>
      </c>
      <c r="AI30">
        <f t="shared" si="17"/>
        <v>0</v>
      </c>
      <c r="AJ30">
        <f t="shared" si="17"/>
        <v>0</v>
      </c>
      <c r="AK30">
        <f t="shared" si="17"/>
        <v>0</v>
      </c>
      <c r="AL30">
        <f t="shared" si="17"/>
        <v>0</v>
      </c>
      <c r="AM30">
        <f t="shared" si="17"/>
        <v>0</v>
      </c>
      <c r="AN30">
        <f t="shared" si="17"/>
        <v>0</v>
      </c>
      <c r="AO30">
        <f t="shared" si="17"/>
        <v>0</v>
      </c>
      <c r="AP30">
        <f t="shared" si="16"/>
        <v>0</v>
      </c>
      <c r="AQ30">
        <f t="shared" si="16"/>
        <v>0</v>
      </c>
      <c r="AR30">
        <f t="shared" si="16"/>
        <v>0</v>
      </c>
      <c r="AS30">
        <f t="shared" si="16"/>
        <v>0</v>
      </c>
      <c r="AT30">
        <f t="shared" si="16"/>
        <v>0</v>
      </c>
      <c r="AU30">
        <f t="shared" si="16"/>
        <v>0</v>
      </c>
      <c r="AV30">
        <f t="shared" si="16"/>
        <v>0</v>
      </c>
      <c r="AW30">
        <f t="shared" si="14"/>
        <v>0</v>
      </c>
      <c r="AX30">
        <f t="shared" si="14"/>
        <v>0</v>
      </c>
      <c r="AY30">
        <f t="shared" si="14"/>
        <v>0</v>
      </c>
      <c r="AZ30">
        <f t="shared" si="14"/>
        <v>0</v>
      </c>
      <c r="BA30">
        <f t="shared" si="14"/>
        <v>0</v>
      </c>
      <c r="BB30">
        <f t="shared" si="14"/>
        <v>0</v>
      </c>
      <c r="BC30">
        <f t="shared" si="14"/>
        <v>0</v>
      </c>
      <c r="BD30">
        <f t="shared" si="14"/>
        <v>0</v>
      </c>
      <c r="BE30">
        <f t="shared" si="14"/>
        <v>0</v>
      </c>
      <c r="BF30">
        <f t="shared" si="14"/>
        <v>0</v>
      </c>
      <c r="BG30">
        <f t="shared" si="14"/>
        <v>0</v>
      </c>
      <c r="BH30">
        <f t="shared" si="14"/>
        <v>0</v>
      </c>
      <c r="BI30">
        <f t="shared" si="14"/>
        <v>0</v>
      </c>
      <c r="BJ30">
        <f t="shared" si="14"/>
        <v>0</v>
      </c>
      <c r="BK30">
        <f t="shared" si="14"/>
        <v>0</v>
      </c>
      <c r="BL30">
        <f t="shared" si="14"/>
        <v>0</v>
      </c>
      <c r="BM30">
        <f t="shared" si="10"/>
        <v>0</v>
      </c>
      <c r="BN30">
        <f t="shared" si="7"/>
        <v>0</v>
      </c>
      <c r="BO30">
        <f t="shared" si="7"/>
        <v>0</v>
      </c>
      <c r="BP30">
        <f t="shared" si="7"/>
        <v>0</v>
      </c>
      <c r="BQ30">
        <f t="shared" si="7"/>
        <v>0</v>
      </c>
      <c r="BR30">
        <f t="shared" si="7"/>
        <v>0</v>
      </c>
      <c r="BS30">
        <f t="shared" si="7"/>
        <v>0</v>
      </c>
      <c r="BT30">
        <f t="shared" si="7"/>
        <v>0</v>
      </c>
      <c r="BU30">
        <f t="shared" si="7"/>
        <v>0</v>
      </c>
      <c r="BV30">
        <f t="shared" si="7"/>
        <v>0</v>
      </c>
      <c r="BW30">
        <f t="shared" si="7"/>
        <v>0</v>
      </c>
      <c r="BX30">
        <f t="shared" si="7"/>
        <v>0</v>
      </c>
      <c r="BY30">
        <f t="shared" si="7"/>
        <v>0</v>
      </c>
      <c r="BZ30">
        <f t="shared" si="7"/>
        <v>0</v>
      </c>
      <c r="CA30">
        <f t="shared" si="7"/>
        <v>0</v>
      </c>
      <c r="CB30">
        <f t="shared" si="7"/>
        <v>0</v>
      </c>
      <c r="CC30">
        <f t="shared" si="12"/>
        <v>0</v>
      </c>
      <c r="CD30">
        <f t="shared" si="12"/>
        <v>0</v>
      </c>
      <c r="CE30">
        <f t="shared" si="12"/>
        <v>0</v>
      </c>
      <c r="CF30">
        <f t="shared" si="12"/>
        <v>0</v>
      </c>
      <c r="CG30">
        <f t="shared" si="12"/>
        <v>0</v>
      </c>
      <c r="CH30">
        <f t="shared" si="12"/>
        <v>0</v>
      </c>
      <c r="CI30">
        <f t="shared" si="12"/>
        <v>0</v>
      </c>
      <c r="CJ30">
        <f t="shared" si="12"/>
        <v>0</v>
      </c>
      <c r="CK30">
        <f t="shared" si="12"/>
        <v>0</v>
      </c>
      <c r="CL30">
        <f t="shared" si="12"/>
        <v>0</v>
      </c>
      <c r="CM30">
        <f t="shared" si="12"/>
        <v>0</v>
      </c>
      <c r="CN30">
        <f t="shared" si="12"/>
        <v>0</v>
      </c>
      <c r="CO30">
        <f t="shared" si="12"/>
        <v>0</v>
      </c>
      <c r="CP30">
        <f t="shared" si="12"/>
        <v>0</v>
      </c>
      <c r="CQ30">
        <f t="shared" si="11"/>
        <v>0</v>
      </c>
      <c r="CR30">
        <f t="shared" si="5"/>
        <v>0</v>
      </c>
      <c r="CS30">
        <f t="shared" si="6"/>
        <v>0</v>
      </c>
      <c r="CT30">
        <f t="shared" si="6"/>
        <v>0</v>
      </c>
      <c r="CU30">
        <f t="shared" si="6"/>
        <v>0</v>
      </c>
    </row>
    <row r="31" spans="1:99">
      <c r="A31" t="s">
        <v>30</v>
      </c>
      <c r="B31">
        <f t="shared" si="15"/>
        <v>0</v>
      </c>
      <c r="C31">
        <f t="shared" si="15"/>
        <v>0</v>
      </c>
      <c r="D31">
        <f t="shared" si="15"/>
        <v>0</v>
      </c>
      <c r="E31">
        <f t="shared" si="15"/>
        <v>0</v>
      </c>
      <c r="F31">
        <f t="shared" si="15"/>
        <v>0</v>
      </c>
      <c r="G31">
        <f t="shared" si="15"/>
        <v>0</v>
      </c>
      <c r="H31">
        <f t="shared" si="15"/>
        <v>0</v>
      </c>
      <c r="I31">
        <f t="shared" si="15"/>
        <v>0</v>
      </c>
      <c r="J31">
        <f t="shared" si="15"/>
        <v>0</v>
      </c>
      <c r="K31">
        <f t="shared" si="15"/>
        <v>0</v>
      </c>
      <c r="L31">
        <f t="shared" si="15"/>
        <v>0</v>
      </c>
      <c r="M31">
        <f t="shared" si="15"/>
        <v>0</v>
      </c>
      <c r="N31">
        <f t="shared" si="15"/>
        <v>0</v>
      </c>
      <c r="O31">
        <f t="shared" si="15"/>
        <v>0</v>
      </c>
      <c r="P31">
        <f t="shared" si="15"/>
        <v>0</v>
      </c>
      <c r="Q31">
        <f t="shared" si="15"/>
        <v>0</v>
      </c>
      <c r="R31">
        <f t="shared" si="13"/>
        <v>0</v>
      </c>
      <c r="S31">
        <f t="shared" si="13"/>
        <v>0</v>
      </c>
      <c r="T31">
        <f t="shared" si="13"/>
        <v>0</v>
      </c>
      <c r="U31">
        <f t="shared" si="13"/>
        <v>0</v>
      </c>
      <c r="V31">
        <f t="shared" si="13"/>
        <v>0</v>
      </c>
      <c r="W31">
        <f t="shared" si="13"/>
        <v>0</v>
      </c>
      <c r="X31">
        <f t="shared" si="13"/>
        <v>0</v>
      </c>
      <c r="Y31">
        <f t="shared" si="13"/>
        <v>0</v>
      </c>
      <c r="Z31">
        <f t="shared" si="17"/>
        <v>0</v>
      </c>
      <c r="AA31">
        <f t="shared" si="17"/>
        <v>0</v>
      </c>
      <c r="AB31">
        <f t="shared" si="17"/>
        <v>0</v>
      </c>
      <c r="AC31">
        <f t="shared" si="17"/>
        <v>0</v>
      </c>
      <c r="AD31">
        <f t="shared" si="17"/>
        <v>0</v>
      </c>
      <c r="AE31">
        <f t="shared" si="17"/>
        <v>1</v>
      </c>
      <c r="AF31">
        <f t="shared" si="17"/>
        <v>0</v>
      </c>
      <c r="AG31">
        <f t="shared" si="17"/>
        <v>0</v>
      </c>
      <c r="AH31">
        <f t="shared" si="17"/>
        <v>0</v>
      </c>
      <c r="AI31">
        <f t="shared" si="17"/>
        <v>0</v>
      </c>
      <c r="AJ31">
        <f t="shared" si="17"/>
        <v>0</v>
      </c>
      <c r="AK31">
        <f t="shared" si="17"/>
        <v>0</v>
      </c>
      <c r="AL31">
        <f t="shared" si="17"/>
        <v>0</v>
      </c>
      <c r="AM31">
        <f t="shared" si="17"/>
        <v>0</v>
      </c>
      <c r="AN31">
        <f t="shared" si="17"/>
        <v>0</v>
      </c>
      <c r="AO31">
        <f t="shared" si="17"/>
        <v>0</v>
      </c>
      <c r="AP31">
        <f t="shared" si="16"/>
        <v>0</v>
      </c>
      <c r="AQ31">
        <f t="shared" si="16"/>
        <v>0</v>
      </c>
      <c r="AR31">
        <f t="shared" si="16"/>
        <v>0</v>
      </c>
      <c r="AS31">
        <f t="shared" si="16"/>
        <v>0</v>
      </c>
      <c r="AT31">
        <f t="shared" si="16"/>
        <v>0</v>
      </c>
      <c r="AU31">
        <f t="shared" si="16"/>
        <v>0</v>
      </c>
      <c r="AV31">
        <f t="shared" si="16"/>
        <v>0</v>
      </c>
      <c r="AW31">
        <f t="shared" si="14"/>
        <v>0</v>
      </c>
      <c r="AX31">
        <f t="shared" si="14"/>
        <v>0</v>
      </c>
      <c r="AY31">
        <f t="shared" si="14"/>
        <v>0</v>
      </c>
      <c r="AZ31">
        <f t="shared" si="14"/>
        <v>0</v>
      </c>
      <c r="BA31">
        <f t="shared" si="14"/>
        <v>0</v>
      </c>
      <c r="BB31">
        <f t="shared" si="14"/>
        <v>0</v>
      </c>
      <c r="BC31">
        <f t="shared" si="14"/>
        <v>0</v>
      </c>
      <c r="BD31">
        <f t="shared" si="14"/>
        <v>0</v>
      </c>
      <c r="BE31">
        <f t="shared" si="14"/>
        <v>0</v>
      </c>
      <c r="BF31">
        <f t="shared" si="14"/>
        <v>0</v>
      </c>
      <c r="BG31">
        <f t="shared" si="14"/>
        <v>0</v>
      </c>
      <c r="BH31">
        <f t="shared" si="14"/>
        <v>0</v>
      </c>
      <c r="BI31">
        <f t="shared" si="14"/>
        <v>0</v>
      </c>
      <c r="BJ31">
        <f t="shared" si="14"/>
        <v>0</v>
      </c>
      <c r="BK31">
        <f t="shared" si="14"/>
        <v>0</v>
      </c>
      <c r="BL31">
        <f t="shared" si="14"/>
        <v>0</v>
      </c>
      <c r="BM31">
        <f t="shared" si="10"/>
        <v>0</v>
      </c>
      <c r="BN31">
        <f t="shared" si="7"/>
        <v>0</v>
      </c>
      <c r="BO31">
        <f t="shared" si="7"/>
        <v>0</v>
      </c>
      <c r="BP31">
        <f t="shared" si="7"/>
        <v>0</v>
      </c>
      <c r="BQ31">
        <f t="shared" si="7"/>
        <v>0</v>
      </c>
      <c r="BR31">
        <f t="shared" si="7"/>
        <v>0</v>
      </c>
      <c r="BS31">
        <f t="shared" si="7"/>
        <v>0</v>
      </c>
      <c r="BT31">
        <f t="shared" si="7"/>
        <v>0</v>
      </c>
      <c r="BU31">
        <f t="shared" si="7"/>
        <v>0</v>
      </c>
      <c r="BV31">
        <f t="shared" si="7"/>
        <v>0</v>
      </c>
      <c r="BW31">
        <f t="shared" si="7"/>
        <v>0</v>
      </c>
      <c r="BX31">
        <f t="shared" si="7"/>
        <v>0</v>
      </c>
      <c r="BY31">
        <f t="shared" si="7"/>
        <v>0</v>
      </c>
      <c r="BZ31">
        <f t="shared" si="7"/>
        <v>0</v>
      </c>
      <c r="CA31">
        <f t="shared" si="7"/>
        <v>0</v>
      </c>
      <c r="CB31">
        <f t="shared" si="7"/>
        <v>0</v>
      </c>
      <c r="CC31">
        <f t="shared" si="12"/>
        <v>0</v>
      </c>
      <c r="CD31">
        <f t="shared" si="12"/>
        <v>0</v>
      </c>
      <c r="CE31">
        <f t="shared" si="12"/>
        <v>0</v>
      </c>
      <c r="CF31">
        <f t="shared" si="12"/>
        <v>0</v>
      </c>
      <c r="CG31">
        <f t="shared" si="12"/>
        <v>0</v>
      </c>
      <c r="CH31">
        <f t="shared" si="12"/>
        <v>0</v>
      </c>
      <c r="CI31">
        <f t="shared" si="12"/>
        <v>0</v>
      </c>
      <c r="CJ31">
        <f t="shared" si="12"/>
        <v>0</v>
      </c>
      <c r="CK31">
        <f t="shared" si="12"/>
        <v>0</v>
      </c>
      <c r="CL31">
        <f t="shared" si="12"/>
        <v>0</v>
      </c>
      <c r="CM31">
        <f t="shared" si="12"/>
        <v>0</v>
      </c>
      <c r="CN31">
        <f t="shared" si="12"/>
        <v>0</v>
      </c>
      <c r="CO31">
        <f t="shared" si="12"/>
        <v>0</v>
      </c>
      <c r="CP31">
        <f t="shared" si="12"/>
        <v>0</v>
      </c>
      <c r="CQ31">
        <f t="shared" si="11"/>
        <v>0</v>
      </c>
      <c r="CR31">
        <f t="shared" si="5"/>
        <v>0</v>
      </c>
      <c r="CS31">
        <f t="shared" si="6"/>
        <v>0</v>
      </c>
      <c r="CT31">
        <f t="shared" si="6"/>
        <v>0</v>
      </c>
      <c r="CU31">
        <f t="shared" ref="CU31" si="18">IF($A31=CU$1,1,0)</f>
        <v>0</v>
      </c>
    </row>
    <row r="32" spans="1:99">
      <c r="A32" t="s">
        <v>31</v>
      </c>
      <c r="B32">
        <f t="shared" si="15"/>
        <v>0</v>
      </c>
      <c r="C32">
        <f t="shared" si="15"/>
        <v>0</v>
      </c>
      <c r="D32">
        <f t="shared" si="15"/>
        <v>0</v>
      </c>
      <c r="E32">
        <f t="shared" si="15"/>
        <v>0</v>
      </c>
      <c r="F32">
        <f t="shared" si="15"/>
        <v>0</v>
      </c>
      <c r="G32">
        <f t="shared" si="15"/>
        <v>0</v>
      </c>
      <c r="H32">
        <f t="shared" si="15"/>
        <v>0</v>
      </c>
      <c r="I32">
        <f t="shared" si="15"/>
        <v>0</v>
      </c>
      <c r="J32">
        <f t="shared" si="15"/>
        <v>0</v>
      </c>
      <c r="K32">
        <f t="shared" si="15"/>
        <v>0</v>
      </c>
      <c r="L32">
        <f t="shared" si="15"/>
        <v>0</v>
      </c>
      <c r="M32">
        <f t="shared" si="15"/>
        <v>0</v>
      </c>
      <c r="N32">
        <f t="shared" si="15"/>
        <v>0</v>
      </c>
      <c r="O32">
        <f t="shared" si="15"/>
        <v>0</v>
      </c>
      <c r="P32">
        <f t="shared" si="15"/>
        <v>0</v>
      </c>
      <c r="Q32">
        <f t="shared" si="15"/>
        <v>0</v>
      </c>
      <c r="R32">
        <f t="shared" si="13"/>
        <v>0</v>
      </c>
      <c r="S32">
        <f t="shared" si="13"/>
        <v>0</v>
      </c>
      <c r="T32">
        <f t="shared" si="13"/>
        <v>0</v>
      </c>
      <c r="U32">
        <f t="shared" si="13"/>
        <v>0</v>
      </c>
      <c r="V32">
        <f t="shared" si="13"/>
        <v>0</v>
      </c>
      <c r="W32">
        <f t="shared" si="13"/>
        <v>0</v>
      </c>
      <c r="X32">
        <f t="shared" si="13"/>
        <v>0</v>
      </c>
      <c r="Y32">
        <f t="shared" si="13"/>
        <v>0</v>
      </c>
      <c r="Z32">
        <f t="shared" si="17"/>
        <v>0</v>
      </c>
      <c r="AA32">
        <f t="shared" si="17"/>
        <v>0</v>
      </c>
      <c r="AB32">
        <f t="shared" si="17"/>
        <v>0</v>
      </c>
      <c r="AC32">
        <f t="shared" si="17"/>
        <v>0</v>
      </c>
      <c r="AD32">
        <f t="shared" si="17"/>
        <v>0</v>
      </c>
      <c r="AE32">
        <f t="shared" si="17"/>
        <v>0</v>
      </c>
      <c r="AF32">
        <f t="shared" si="17"/>
        <v>1</v>
      </c>
      <c r="AG32">
        <f t="shared" si="17"/>
        <v>0</v>
      </c>
      <c r="AH32">
        <f t="shared" si="17"/>
        <v>0</v>
      </c>
      <c r="AI32">
        <f t="shared" si="17"/>
        <v>0</v>
      </c>
      <c r="AJ32">
        <f t="shared" si="17"/>
        <v>0</v>
      </c>
      <c r="AK32">
        <f t="shared" si="17"/>
        <v>0</v>
      </c>
      <c r="AL32">
        <f t="shared" si="17"/>
        <v>0</v>
      </c>
      <c r="AM32">
        <f t="shared" si="17"/>
        <v>0</v>
      </c>
      <c r="AN32">
        <f t="shared" si="17"/>
        <v>0</v>
      </c>
      <c r="AO32">
        <f t="shared" si="17"/>
        <v>0</v>
      </c>
      <c r="AP32">
        <f t="shared" si="16"/>
        <v>0</v>
      </c>
      <c r="AQ32">
        <f t="shared" si="16"/>
        <v>0</v>
      </c>
      <c r="AR32">
        <f t="shared" si="16"/>
        <v>0</v>
      </c>
      <c r="AS32">
        <f t="shared" si="16"/>
        <v>0</v>
      </c>
      <c r="AT32">
        <f t="shared" si="16"/>
        <v>0</v>
      </c>
      <c r="AU32">
        <f t="shared" si="16"/>
        <v>0</v>
      </c>
      <c r="AV32">
        <f t="shared" si="16"/>
        <v>0</v>
      </c>
      <c r="AW32">
        <f t="shared" si="14"/>
        <v>0</v>
      </c>
      <c r="AX32">
        <f t="shared" si="14"/>
        <v>0</v>
      </c>
      <c r="AY32">
        <f t="shared" si="14"/>
        <v>0</v>
      </c>
      <c r="AZ32">
        <f t="shared" si="14"/>
        <v>0</v>
      </c>
      <c r="BA32">
        <f t="shared" si="14"/>
        <v>0</v>
      </c>
      <c r="BB32">
        <f t="shared" si="14"/>
        <v>0</v>
      </c>
      <c r="BC32">
        <f t="shared" si="14"/>
        <v>0</v>
      </c>
      <c r="BD32">
        <f t="shared" si="14"/>
        <v>0</v>
      </c>
      <c r="BE32">
        <f t="shared" si="14"/>
        <v>0</v>
      </c>
      <c r="BF32">
        <f t="shared" si="14"/>
        <v>0</v>
      </c>
      <c r="BG32">
        <f t="shared" si="14"/>
        <v>0</v>
      </c>
      <c r="BH32">
        <f t="shared" si="14"/>
        <v>0</v>
      </c>
      <c r="BI32">
        <f t="shared" si="14"/>
        <v>0</v>
      </c>
      <c r="BJ32">
        <f t="shared" si="14"/>
        <v>0</v>
      </c>
      <c r="BK32">
        <f t="shared" si="14"/>
        <v>0</v>
      </c>
      <c r="BL32">
        <f t="shared" si="14"/>
        <v>0</v>
      </c>
      <c r="BM32">
        <f t="shared" si="10"/>
        <v>0</v>
      </c>
      <c r="BN32">
        <f t="shared" si="7"/>
        <v>0</v>
      </c>
      <c r="BO32">
        <f t="shared" si="7"/>
        <v>0</v>
      </c>
      <c r="BP32">
        <f t="shared" si="7"/>
        <v>0</v>
      </c>
      <c r="BQ32">
        <f t="shared" si="7"/>
        <v>0</v>
      </c>
      <c r="BR32">
        <f t="shared" si="7"/>
        <v>0</v>
      </c>
      <c r="BS32">
        <f t="shared" si="7"/>
        <v>0</v>
      </c>
      <c r="BT32">
        <f t="shared" si="7"/>
        <v>0</v>
      </c>
      <c r="BU32">
        <f t="shared" si="7"/>
        <v>0</v>
      </c>
      <c r="BV32">
        <f t="shared" si="7"/>
        <v>0</v>
      </c>
      <c r="BW32">
        <f t="shared" si="7"/>
        <v>0</v>
      </c>
      <c r="BX32">
        <f t="shared" si="7"/>
        <v>0</v>
      </c>
      <c r="BY32">
        <f t="shared" si="7"/>
        <v>0</v>
      </c>
      <c r="BZ32">
        <f t="shared" si="7"/>
        <v>0</v>
      </c>
      <c r="CA32">
        <f t="shared" si="7"/>
        <v>0</v>
      </c>
      <c r="CB32">
        <f t="shared" si="7"/>
        <v>0</v>
      </c>
      <c r="CC32">
        <f t="shared" si="12"/>
        <v>0</v>
      </c>
      <c r="CD32">
        <f t="shared" si="12"/>
        <v>0</v>
      </c>
      <c r="CE32">
        <f t="shared" si="12"/>
        <v>0</v>
      </c>
      <c r="CF32">
        <f t="shared" si="12"/>
        <v>0</v>
      </c>
      <c r="CG32">
        <f t="shared" si="12"/>
        <v>0</v>
      </c>
      <c r="CH32">
        <f t="shared" si="12"/>
        <v>0</v>
      </c>
      <c r="CI32">
        <f t="shared" si="12"/>
        <v>0</v>
      </c>
      <c r="CJ32">
        <f t="shared" si="12"/>
        <v>0</v>
      </c>
      <c r="CK32">
        <f t="shared" si="12"/>
        <v>0</v>
      </c>
      <c r="CL32">
        <f t="shared" si="12"/>
        <v>0</v>
      </c>
      <c r="CM32">
        <f t="shared" si="12"/>
        <v>0</v>
      </c>
      <c r="CN32">
        <f t="shared" si="12"/>
        <v>0</v>
      </c>
      <c r="CO32">
        <f t="shared" si="12"/>
        <v>0</v>
      </c>
      <c r="CP32">
        <f t="shared" si="12"/>
        <v>0</v>
      </c>
      <c r="CQ32">
        <f t="shared" si="11"/>
        <v>0</v>
      </c>
      <c r="CR32">
        <f t="shared" si="5"/>
        <v>0</v>
      </c>
      <c r="CS32">
        <f t="shared" ref="CS32:CU37" si="19">IF($A32=CS$1,1,0)</f>
        <v>0</v>
      </c>
      <c r="CT32">
        <f t="shared" si="19"/>
        <v>0</v>
      </c>
      <c r="CU32">
        <f t="shared" si="19"/>
        <v>0</v>
      </c>
    </row>
    <row r="33" spans="1:99">
      <c r="A33" t="s">
        <v>32</v>
      </c>
      <c r="B33">
        <f t="shared" si="15"/>
        <v>0</v>
      </c>
      <c r="C33">
        <f t="shared" si="15"/>
        <v>0</v>
      </c>
      <c r="D33">
        <f t="shared" si="15"/>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c r="O33">
        <f t="shared" si="15"/>
        <v>0</v>
      </c>
      <c r="P33">
        <f t="shared" si="15"/>
        <v>0</v>
      </c>
      <c r="Q33">
        <f t="shared" si="15"/>
        <v>0</v>
      </c>
      <c r="R33">
        <f t="shared" si="13"/>
        <v>0</v>
      </c>
      <c r="S33">
        <f t="shared" si="13"/>
        <v>0</v>
      </c>
      <c r="T33">
        <f t="shared" si="13"/>
        <v>0</v>
      </c>
      <c r="U33">
        <f t="shared" si="13"/>
        <v>0</v>
      </c>
      <c r="V33">
        <f t="shared" si="13"/>
        <v>0</v>
      </c>
      <c r="W33">
        <f t="shared" si="13"/>
        <v>0</v>
      </c>
      <c r="X33">
        <f t="shared" si="13"/>
        <v>0</v>
      </c>
      <c r="Y33">
        <f t="shared" si="13"/>
        <v>0</v>
      </c>
      <c r="Z33">
        <f t="shared" si="17"/>
        <v>0</v>
      </c>
      <c r="AA33">
        <f t="shared" si="17"/>
        <v>0</v>
      </c>
      <c r="AB33">
        <f t="shared" si="17"/>
        <v>0</v>
      </c>
      <c r="AC33">
        <f t="shared" si="17"/>
        <v>0</v>
      </c>
      <c r="AD33">
        <f t="shared" si="17"/>
        <v>0</v>
      </c>
      <c r="AE33">
        <f t="shared" si="17"/>
        <v>0</v>
      </c>
      <c r="AF33">
        <f t="shared" si="17"/>
        <v>0</v>
      </c>
      <c r="AG33">
        <f t="shared" si="17"/>
        <v>1</v>
      </c>
      <c r="AH33">
        <f t="shared" si="17"/>
        <v>0</v>
      </c>
      <c r="AI33">
        <f t="shared" si="17"/>
        <v>0</v>
      </c>
      <c r="AJ33">
        <f t="shared" si="17"/>
        <v>0</v>
      </c>
      <c r="AK33">
        <f t="shared" si="17"/>
        <v>0</v>
      </c>
      <c r="AL33">
        <f t="shared" si="17"/>
        <v>0</v>
      </c>
      <c r="AM33">
        <f t="shared" si="17"/>
        <v>0</v>
      </c>
      <c r="AN33">
        <f t="shared" si="17"/>
        <v>0</v>
      </c>
      <c r="AO33">
        <f t="shared" si="17"/>
        <v>0</v>
      </c>
      <c r="AP33">
        <f t="shared" si="16"/>
        <v>0</v>
      </c>
      <c r="AQ33">
        <f t="shared" si="16"/>
        <v>0</v>
      </c>
      <c r="AR33">
        <f t="shared" si="16"/>
        <v>0</v>
      </c>
      <c r="AS33">
        <f t="shared" si="16"/>
        <v>0</v>
      </c>
      <c r="AT33">
        <f t="shared" si="16"/>
        <v>0</v>
      </c>
      <c r="AU33">
        <f t="shared" si="16"/>
        <v>0</v>
      </c>
      <c r="AV33">
        <f t="shared" si="16"/>
        <v>0</v>
      </c>
      <c r="AW33">
        <f t="shared" si="14"/>
        <v>0</v>
      </c>
      <c r="AX33">
        <f t="shared" si="14"/>
        <v>0</v>
      </c>
      <c r="AY33">
        <f t="shared" si="14"/>
        <v>0</v>
      </c>
      <c r="AZ33">
        <f t="shared" si="14"/>
        <v>0</v>
      </c>
      <c r="BA33">
        <f t="shared" si="14"/>
        <v>0</v>
      </c>
      <c r="BB33">
        <f t="shared" si="14"/>
        <v>0</v>
      </c>
      <c r="BC33">
        <f t="shared" si="14"/>
        <v>0</v>
      </c>
      <c r="BD33">
        <f t="shared" si="14"/>
        <v>0</v>
      </c>
      <c r="BE33">
        <f t="shared" si="14"/>
        <v>0</v>
      </c>
      <c r="BF33">
        <f t="shared" si="14"/>
        <v>0</v>
      </c>
      <c r="BG33">
        <f t="shared" si="14"/>
        <v>0</v>
      </c>
      <c r="BH33">
        <f t="shared" si="14"/>
        <v>0</v>
      </c>
      <c r="BI33">
        <f t="shared" si="14"/>
        <v>0</v>
      </c>
      <c r="BJ33">
        <f t="shared" si="14"/>
        <v>0</v>
      </c>
      <c r="BK33">
        <f t="shared" si="14"/>
        <v>0</v>
      </c>
      <c r="BL33">
        <f t="shared" si="14"/>
        <v>0</v>
      </c>
      <c r="BM33">
        <f t="shared" si="10"/>
        <v>0</v>
      </c>
      <c r="BN33">
        <f t="shared" si="7"/>
        <v>0</v>
      </c>
      <c r="BO33">
        <f t="shared" si="7"/>
        <v>0</v>
      </c>
      <c r="BP33">
        <f t="shared" si="7"/>
        <v>0</v>
      </c>
      <c r="BQ33">
        <f t="shared" si="7"/>
        <v>0</v>
      </c>
      <c r="BR33">
        <f t="shared" si="7"/>
        <v>0</v>
      </c>
      <c r="BS33">
        <f t="shared" si="7"/>
        <v>0</v>
      </c>
      <c r="BT33">
        <f t="shared" si="7"/>
        <v>0</v>
      </c>
      <c r="BU33">
        <f t="shared" si="7"/>
        <v>0</v>
      </c>
      <c r="BV33">
        <f t="shared" si="7"/>
        <v>0</v>
      </c>
      <c r="BW33">
        <f t="shared" si="7"/>
        <v>0</v>
      </c>
      <c r="BX33">
        <f t="shared" si="7"/>
        <v>0</v>
      </c>
      <c r="BY33">
        <f t="shared" si="7"/>
        <v>0</v>
      </c>
      <c r="BZ33">
        <f t="shared" si="7"/>
        <v>0</v>
      </c>
      <c r="CA33">
        <f t="shared" si="7"/>
        <v>0</v>
      </c>
      <c r="CB33">
        <f t="shared" si="7"/>
        <v>0</v>
      </c>
      <c r="CC33">
        <f t="shared" si="12"/>
        <v>0</v>
      </c>
      <c r="CD33">
        <f t="shared" si="12"/>
        <v>0</v>
      </c>
      <c r="CE33">
        <f t="shared" si="12"/>
        <v>0</v>
      </c>
      <c r="CF33">
        <f t="shared" si="12"/>
        <v>0</v>
      </c>
      <c r="CG33">
        <f t="shared" si="12"/>
        <v>0</v>
      </c>
      <c r="CH33">
        <f t="shared" si="12"/>
        <v>0</v>
      </c>
      <c r="CI33">
        <f t="shared" si="12"/>
        <v>0</v>
      </c>
      <c r="CJ33">
        <f t="shared" si="12"/>
        <v>0</v>
      </c>
      <c r="CK33">
        <f t="shared" si="12"/>
        <v>0</v>
      </c>
      <c r="CL33">
        <f t="shared" si="12"/>
        <v>0</v>
      </c>
      <c r="CM33">
        <f t="shared" si="12"/>
        <v>0</v>
      </c>
      <c r="CN33">
        <f t="shared" si="12"/>
        <v>0</v>
      </c>
      <c r="CO33">
        <f t="shared" si="12"/>
        <v>0</v>
      </c>
      <c r="CP33">
        <f t="shared" si="12"/>
        <v>0</v>
      </c>
      <c r="CQ33">
        <f t="shared" si="11"/>
        <v>0</v>
      </c>
      <c r="CR33">
        <f t="shared" si="5"/>
        <v>0</v>
      </c>
      <c r="CS33">
        <f t="shared" si="19"/>
        <v>0</v>
      </c>
      <c r="CT33">
        <f t="shared" si="19"/>
        <v>0</v>
      </c>
      <c r="CU33">
        <f t="shared" si="19"/>
        <v>0</v>
      </c>
    </row>
    <row r="34" spans="1:99">
      <c r="A34" t="s">
        <v>33</v>
      </c>
      <c r="B34">
        <f t="shared" si="15"/>
        <v>0</v>
      </c>
      <c r="C34">
        <f t="shared" si="15"/>
        <v>0</v>
      </c>
      <c r="D34">
        <f t="shared" si="15"/>
        <v>0</v>
      </c>
      <c r="E34">
        <f t="shared" si="15"/>
        <v>0</v>
      </c>
      <c r="F34">
        <f t="shared" si="15"/>
        <v>0</v>
      </c>
      <c r="G34">
        <f t="shared" si="15"/>
        <v>0</v>
      </c>
      <c r="H34">
        <f t="shared" si="15"/>
        <v>0</v>
      </c>
      <c r="I34">
        <f t="shared" si="15"/>
        <v>0</v>
      </c>
      <c r="J34">
        <f t="shared" si="15"/>
        <v>0</v>
      </c>
      <c r="K34">
        <f t="shared" si="15"/>
        <v>0</v>
      </c>
      <c r="L34">
        <f t="shared" si="15"/>
        <v>0</v>
      </c>
      <c r="M34">
        <f t="shared" si="15"/>
        <v>0</v>
      </c>
      <c r="N34">
        <f t="shared" si="15"/>
        <v>0</v>
      </c>
      <c r="O34">
        <f t="shared" si="15"/>
        <v>0</v>
      </c>
      <c r="P34">
        <f t="shared" si="15"/>
        <v>0</v>
      </c>
      <c r="Q34">
        <f t="shared" si="15"/>
        <v>0</v>
      </c>
      <c r="R34">
        <f t="shared" si="13"/>
        <v>0</v>
      </c>
      <c r="S34">
        <f t="shared" si="13"/>
        <v>0</v>
      </c>
      <c r="T34">
        <f t="shared" si="13"/>
        <v>0</v>
      </c>
      <c r="U34">
        <f t="shared" si="13"/>
        <v>0</v>
      </c>
      <c r="V34">
        <f t="shared" si="13"/>
        <v>0</v>
      </c>
      <c r="W34">
        <f t="shared" si="13"/>
        <v>0</v>
      </c>
      <c r="X34">
        <f t="shared" si="13"/>
        <v>0</v>
      </c>
      <c r="Y34">
        <f t="shared" si="13"/>
        <v>0</v>
      </c>
      <c r="Z34">
        <f t="shared" si="17"/>
        <v>0</v>
      </c>
      <c r="AA34">
        <f t="shared" si="17"/>
        <v>0</v>
      </c>
      <c r="AB34">
        <f t="shared" si="17"/>
        <v>0</v>
      </c>
      <c r="AC34">
        <f t="shared" si="17"/>
        <v>0</v>
      </c>
      <c r="AD34">
        <f t="shared" si="17"/>
        <v>0</v>
      </c>
      <c r="AE34">
        <f t="shared" si="17"/>
        <v>0</v>
      </c>
      <c r="AF34">
        <f t="shared" si="17"/>
        <v>0</v>
      </c>
      <c r="AG34">
        <f t="shared" si="17"/>
        <v>0</v>
      </c>
      <c r="AH34">
        <f t="shared" si="17"/>
        <v>1</v>
      </c>
      <c r="AI34">
        <f t="shared" si="17"/>
        <v>0</v>
      </c>
      <c r="AJ34">
        <f t="shared" si="17"/>
        <v>0</v>
      </c>
      <c r="AK34">
        <f t="shared" si="17"/>
        <v>0</v>
      </c>
      <c r="AL34">
        <f t="shared" si="17"/>
        <v>0</v>
      </c>
      <c r="AM34">
        <f t="shared" si="17"/>
        <v>0</v>
      </c>
      <c r="AN34">
        <f t="shared" si="17"/>
        <v>0</v>
      </c>
      <c r="AO34">
        <f t="shared" si="17"/>
        <v>0</v>
      </c>
      <c r="AP34">
        <f t="shared" si="16"/>
        <v>0</v>
      </c>
      <c r="AQ34">
        <f t="shared" si="16"/>
        <v>0</v>
      </c>
      <c r="AR34">
        <f t="shared" si="16"/>
        <v>0</v>
      </c>
      <c r="AS34">
        <f t="shared" si="16"/>
        <v>0</v>
      </c>
      <c r="AT34">
        <f t="shared" si="16"/>
        <v>0</v>
      </c>
      <c r="AU34">
        <f t="shared" si="16"/>
        <v>0</v>
      </c>
      <c r="AV34">
        <f t="shared" si="16"/>
        <v>0</v>
      </c>
      <c r="AW34">
        <f t="shared" si="14"/>
        <v>0</v>
      </c>
      <c r="AX34">
        <f t="shared" si="14"/>
        <v>0</v>
      </c>
      <c r="AY34">
        <f t="shared" si="14"/>
        <v>0</v>
      </c>
      <c r="AZ34">
        <f t="shared" si="14"/>
        <v>0</v>
      </c>
      <c r="BA34">
        <f t="shared" si="14"/>
        <v>0</v>
      </c>
      <c r="BB34">
        <f t="shared" si="14"/>
        <v>0</v>
      </c>
      <c r="BC34">
        <f t="shared" si="14"/>
        <v>0</v>
      </c>
      <c r="BD34">
        <f t="shared" si="14"/>
        <v>0</v>
      </c>
      <c r="BE34">
        <f t="shared" si="14"/>
        <v>0</v>
      </c>
      <c r="BF34">
        <f t="shared" si="14"/>
        <v>0</v>
      </c>
      <c r="BG34">
        <f t="shared" si="14"/>
        <v>0</v>
      </c>
      <c r="BH34">
        <f t="shared" si="14"/>
        <v>0</v>
      </c>
      <c r="BI34">
        <f t="shared" si="14"/>
        <v>0</v>
      </c>
      <c r="BJ34">
        <f t="shared" si="14"/>
        <v>0</v>
      </c>
      <c r="BK34">
        <f t="shared" si="14"/>
        <v>0</v>
      </c>
      <c r="BL34">
        <f t="shared" si="14"/>
        <v>0</v>
      </c>
      <c r="BM34">
        <f t="shared" si="10"/>
        <v>0</v>
      </c>
      <c r="BN34">
        <f t="shared" si="7"/>
        <v>0</v>
      </c>
      <c r="BO34">
        <f t="shared" si="7"/>
        <v>0</v>
      </c>
      <c r="BP34">
        <f t="shared" si="7"/>
        <v>0</v>
      </c>
      <c r="BQ34">
        <f t="shared" si="7"/>
        <v>0</v>
      </c>
      <c r="BR34">
        <f t="shared" si="7"/>
        <v>0</v>
      </c>
      <c r="BS34">
        <f t="shared" si="7"/>
        <v>0</v>
      </c>
      <c r="BT34">
        <f t="shared" si="7"/>
        <v>0</v>
      </c>
      <c r="BU34">
        <f t="shared" si="7"/>
        <v>0</v>
      </c>
      <c r="BV34">
        <f t="shared" si="7"/>
        <v>0</v>
      </c>
      <c r="BW34">
        <f t="shared" si="7"/>
        <v>0</v>
      </c>
      <c r="BX34">
        <f t="shared" si="7"/>
        <v>0</v>
      </c>
      <c r="BY34">
        <f t="shared" si="7"/>
        <v>0</v>
      </c>
      <c r="BZ34">
        <f t="shared" si="7"/>
        <v>0</v>
      </c>
      <c r="CA34">
        <f t="shared" si="7"/>
        <v>0</v>
      </c>
      <c r="CB34">
        <f t="shared" si="7"/>
        <v>0</v>
      </c>
      <c r="CC34">
        <f t="shared" si="12"/>
        <v>0</v>
      </c>
      <c r="CD34">
        <f t="shared" si="12"/>
        <v>0</v>
      </c>
      <c r="CE34">
        <f t="shared" si="12"/>
        <v>0</v>
      </c>
      <c r="CF34">
        <f t="shared" si="12"/>
        <v>0</v>
      </c>
      <c r="CG34">
        <f t="shared" si="12"/>
        <v>0</v>
      </c>
      <c r="CH34">
        <f t="shared" si="12"/>
        <v>0</v>
      </c>
      <c r="CI34">
        <f t="shared" si="12"/>
        <v>0</v>
      </c>
      <c r="CJ34">
        <f t="shared" si="12"/>
        <v>0</v>
      </c>
      <c r="CK34">
        <f t="shared" si="12"/>
        <v>0</v>
      </c>
      <c r="CL34">
        <f t="shared" si="12"/>
        <v>0</v>
      </c>
      <c r="CM34">
        <f t="shared" si="12"/>
        <v>0</v>
      </c>
      <c r="CN34">
        <f t="shared" si="12"/>
        <v>0</v>
      </c>
      <c r="CO34">
        <f t="shared" si="12"/>
        <v>0</v>
      </c>
      <c r="CP34">
        <f t="shared" si="12"/>
        <v>0</v>
      </c>
      <c r="CQ34">
        <f t="shared" si="11"/>
        <v>0</v>
      </c>
      <c r="CR34">
        <f t="shared" si="5"/>
        <v>0</v>
      </c>
      <c r="CS34">
        <f t="shared" si="19"/>
        <v>0</v>
      </c>
      <c r="CT34">
        <f t="shared" si="19"/>
        <v>0</v>
      </c>
      <c r="CU34">
        <f t="shared" si="19"/>
        <v>0</v>
      </c>
    </row>
    <row r="35" spans="1:99">
      <c r="A35" t="s">
        <v>34</v>
      </c>
      <c r="B35">
        <f t="shared" si="15"/>
        <v>0</v>
      </c>
      <c r="C35">
        <f t="shared" si="15"/>
        <v>0</v>
      </c>
      <c r="D35">
        <f t="shared" si="15"/>
        <v>0</v>
      </c>
      <c r="E35">
        <f t="shared" si="15"/>
        <v>0</v>
      </c>
      <c r="F35">
        <f t="shared" si="15"/>
        <v>0</v>
      </c>
      <c r="G35">
        <f t="shared" si="15"/>
        <v>0</v>
      </c>
      <c r="H35">
        <f t="shared" si="15"/>
        <v>0</v>
      </c>
      <c r="I35">
        <f t="shared" si="15"/>
        <v>0</v>
      </c>
      <c r="J35">
        <f t="shared" si="15"/>
        <v>0</v>
      </c>
      <c r="K35">
        <f t="shared" si="15"/>
        <v>0</v>
      </c>
      <c r="L35">
        <f t="shared" si="15"/>
        <v>0</v>
      </c>
      <c r="M35">
        <f t="shared" si="15"/>
        <v>0</v>
      </c>
      <c r="N35">
        <f t="shared" si="15"/>
        <v>0</v>
      </c>
      <c r="O35">
        <f t="shared" si="15"/>
        <v>0</v>
      </c>
      <c r="P35">
        <f t="shared" si="15"/>
        <v>0</v>
      </c>
      <c r="Q35">
        <f t="shared" si="15"/>
        <v>0</v>
      </c>
      <c r="R35">
        <f t="shared" si="13"/>
        <v>0</v>
      </c>
      <c r="S35">
        <f t="shared" si="13"/>
        <v>0</v>
      </c>
      <c r="T35">
        <f t="shared" si="13"/>
        <v>0</v>
      </c>
      <c r="U35">
        <f t="shared" si="13"/>
        <v>0</v>
      </c>
      <c r="V35">
        <f t="shared" si="13"/>
        <v>0</v>
      </c>
      <c r="W35">
        <f t="shared" si="13"/>
        <v>0</v>
      </c>
      <c r="X35">
        <f t="shared" si="13"/>
        <v>0</v>
      </c>
      <c r="Y35">
        <f t="shared" si="13"/>
        <v>0</v>
      </c>
      <c r="Z35">
        <f t="shared" si="17"/>
        <v>0</v>
      </c>
      <c r="AA35">
        <f t="shared" si="17"/>
        <v>0</v>
      </c>
      <c r="AB35">
        <f t="shared" si="17"/>
        <v>0</v>
      </c>
      <c r="AC35">
        <f t="shared" si="17"/>
        <v>0</v>
      </c>
      <c r="AD35">
        <f t="shared" si="17"/>
        <v>0</v>
      </c>
      <c r="AE35">
        <f t="shared" si="17"/>
        <v>0</v>
      </c>
      <c r="AF35">
        <f t="shared" si="17"/>
        <v>0</v>
      </c>
      <c r="AG35">
        <f t="shared" si="17"/>
        <v>0</v>
      </c>
      <c r="AH35">
        <f t="shared" si="17"/>
        <v>0</v>
      </c>
      <c r="AI35">
        <f t="shared" si="17"/>
        <v>1</v>
      </c>
      <c r="AJ35">
        <f t="shared" si="17"/>
        <v>0</v>
      </c>
      <c r="AK35">
        <f t="shared" si="17"/>
        <v>0</v>
      </c>
      <c r="AL35">
        <f t="shared" si="17"/>
        <v>0</v>
      </c>
      <c r="AM35">
        <f t="shared" si="17"/>
        <v>0</v>
      </c>
      <c r="AN35">
        <f t="shared" si="17"/>
        <v>0</v>
      </c>
      <c r="AO35">
        <f t="shared" si="17"/>
        <v>0</v>
      </c>
      <c r="AP35">
        <f t="shared" si="16"/>
        <v>0</v>
      </c>
      <c r="AQ35">
        <f t="shared" si="16"/>
        <v>0</v>
      </c>
      <c r="AR35">
        <f t="shared" si="16"/>
        <v>0</v>
      </c>
      <c r="AS35">
        <f t="shared" si="16"/>
        <v>0</v>
      </c>
      <c r="AT35">
        <f t="shared" si="16"/>
        <v>0</v>
      </c>
      <c r="AU35">
        <f t="shared" si="16"/>
        <v>0</v>
      </c>
      <c r="AV35">
        <f t="shared" si="16"/>
        <v>0</v>
      </c>
      <c r="AW35">
        <f t="shared" si="14"/>
        <v>0</v>
      </c>
      <c r="AX35">
        <f t="shared" si="14"/>
        <v>0</v>
      </c>
      <c r="AY35">
        <f t="shared" si="14"/>
        <v>0</v>
      </c>
      <c r="AZ35">
        <f t="shared" si="14"/>
        <v>0</v>
      </c>
      <c r="BA35">
        <f t="shared" si="14"/>
        <v>0</v>
      </c>
      <c r="BB35">
        <f t="shared" si="14"/>
        <v>0</v>
      </c>
      <c r="BC35">
        <f t="shared" si="14"/>
        <v>0</v>
      </c>
      <c r="BD35">
        <f t="shared" si="14"/>
        <v>0</v>
      </c>
      <c r="BE35">
        <f t="shared" si="14"/>
        <v>0</v>
      </c>
      <c r="BF35">
        <f t="shared" si="14"/>
        <v>0</v>
      </c>
      <c r="BG35">
        <f t="shared" si="14"/>
        <v>0</v>
      </c>
      <c r="BH35">
        <f t="shared" si="14"/>
        <v>0</v>
      </c>
      <c r="BI35">
        <f t="shared" si="14"/>
        <v>0</v>
      </c>
      <c r="BJ35">
        <f t="shared" si="14"/>
        <v>0</v>
      </c>
      <c r="BK35">
        <f t="shared" si="14"/>
        <v>0</v>
      </c>
      <c r="BL35">
        <f t="shared" si="14"/>
        <v>0</v>
      </c>
      <c r="BM35">
        <f t="shared" si="10"/>
        <v>0</v>
      </c>
      <c r="BN35">
        <f t="shared" si="7"/>
        <v>0</v>
      </c>
      <c r="BO35">
        <f t="shared" si="7"/>
        <v>0</v>
      </c>
      <c r="BP35">
        <f t="shared" si="7"/>
        <v>0</v>
      </c>
      <c r="BQ35">
        <f t="shared" si="7"/>
        <v>0</v>
      </c>
      <c r="BR35">
        <f t="shared" si="7"/>
        <v>0</v>
      </c>
      <c r="BS35">
        <f t="shared" si="7"/>
        <v>0</v>
      </c>
      <c r="BT35">
        <f t="shared" si="7"/>
        <v>0</v>
      </c>
      <c r="BU35">
        <f t="shared" si="7"/>
        <v>0</v>
      </c>
      <c r="BV35">
        <f t="shared" si="7"/>
        <v>0</v>
      </c>
      <c r="BW35">
        <f t="shared" si="7"/>
        <v>0</v>
      </c>
      <c r="BX35">
        <f t="shared" si="7"/>
        <v>0</v>
      </c>
      <c r="BY35">
        <f t="shared" si="7"/>
        <v>0</v>
      </c>
      <c r="BZ35">
        <f t="shared" si="7"/>
        <v>0</v>
      </c>
      <c r="CA35">
        <f t="shared" si="7"/>
        <v>0</v>
      </c>
      <c r="CB35">
        <f t="shared" si="7"/>
        <v>0</v>
      </c>
      <c r="CC35">
        <f t="shared" si="12"/>
        <v>0</v>
      </c>
      <c r="CD35">
        <f t="shared" si="12"/>
        <v>0</v>
      </c>
      <c r="CE35">
        <f t="shared" si="12"/>
        <v>0</v>
      </c>
      <c r="CF35">
        <f t="shared" si="12"/>
        <v>0</v>
      </c>
      <c r="CG35">
        <f t="shared" si="12"/>
        <v>0</v>
      </c>
      <c r="CH35">
        <f t="shared" si="12"/>
        <v>0</v>
      </c>
      <c r="CI35">
        <f t="shared" si="12"/>
        <v>0</v>
      </c>
      <c r="CJ35">
        <f t="shared" si="12"/>
        <v>0</v>
      </c>
      <c r="CK35">
        <f t="shared" si="12"/>
        <v>0</v>
      </c>
      <c r="CL35">
        <f t="shared" si="12"/>
        <v>0</v>
      </c>
      <c r="CM35">
        <f t="shared" si="12"/>
        <v>0</v>
      </c>
      <c r="CN35">
        <f t="shared" si="12"/>
        <v>0</v>
      </c>
      <c r="CO35">
        <f t="shared" si="12"/>
        <v>0</v>
      </c>
      <c r="CP35">
        <f t="shared" si="12"/>
        <v>0</v>
      </c>
      <c r="CQ35">
        <f t="shared" si="11"/>
        <v>0</v>
      </c>
      <c r="CR35">
        <f t="shared" si="5"/>
        <v>0</v>
      </c>
      <c r="CS35">
        <f t="shared" si="19"/>
        <v>0</v>
      </c>
      <c r="CT35">
        <f t="shared" si="19"/>
        <v>0</v>
      </c>
      <c r="CU35">
        <f t="shared" si="19"/>
        <v>0</v>
      </c>
    </row>
    <row r="36" spans="1:99">
      <c r="A36" t="s">
        <v>35</v>
      </c>
      <c r="B36">
        <f t="shared" si="15"/>
        <v>0</v>
      </c>
      <c r="C36">
        <f t="shared" si="15"/>
        <v>0</v>
      </c>
      <c r="D36">
        <f t="shared" si="15"/>
        <v>0</v>
      </c>
      <c r="E36">
        <f t="shared" si="15"/>
        <v>0</v>
      </c>
      <c r="F36">
        <f t="shared" si="15"/>
        <v>0</v>
      </c>
      <c r="G36">
        <f t="shared" si="15"/>
        <v>0</v>
      </c>
      <c r="H36">
        <f t="shared" si="15"/>
        <v>0</v>
      </c>
      <c r="I36">
        <f t="shared" si="15"/>
        <v>0</v>
      </c>
      <c r="J36">
        <f t="shared" si="15"/>
        <v>0</v>
      </c>
      <c r="K36">
        <f t="shared" si="15"/>
        <v>0</v>
      </c>
      <c r="L36">
        <f t="shared" si="15"/>
        <v>0</v>
      </c>
      <c r="M36">
        <f t="shared" si="15"/>
        <v>0</v>
      </c>
      <c r="N36">
        <f t="shared" si="15"/>
        <v>0</v>
      </c>
      <c r="O36">
        <f t="shared" si="15"/>
        <v>0</v>
      </c>
      <c r="P36">
        <f t="shared" si="15"/>
        <v>0</v>
      </c>
      <c r="Q36">
        <f t="shared" si="15"/>
        <v>0</v>
      </c>
      <c r="R36">
        <f t="shared" si="13"/>
        <v>0</v>
      </c>
      <c r="S36">
        <f t="shared" si="13"/>
        <v>0</v>
      </c>
      <c r="T36">
        <f t="shared" si="13"/>
        <v>0</v>
      </c>
      <c r="U36">
        <f t="shared" si="13"/>
        <v>0</v>
      </c>
      <c r="V36">
        <f t="shared" si="13"/>
        <v>0</v>
      </c>
      <c r="W36">
        <f t="shared" si="13"/>
        <v>0</v>
      </c>
      <c r="X36">
        <f t="shared" si="13"/>
        <v>0</v>
      </c>
      <c r="Y36">
        <f t="shared" si="13"/>
        <v>0</v>
      </c>
      <c r="Z36">
        <f t="shared" si="17"/>
        <v>0</v>
      </c>
      <c r="AA36">
        <f t="shared" si="17"/>
        <v>0</v>
      </c>
      <c r="AB36">
        <f t="shared" si="17"/>
        <v>0</v>
      </c>
      <c r="AC36">
        <f t="shared" si="17"/>
        <v>0</v>
      </c>
      <c r="AD36">
        <f t="shared" si="17"/>
        <v>0</v>
      </c>
      <c r="AE36">
        <f t="shared" si="17"/>
        <v>0</v>
      </c>
      <c r="AF36">
        <f t="shared" si="17"/>
        <v>0</v>
      </c>
      <c r="AG36">
        <f t="shared" si="17"/>
        <v>0</v>
      </c>
      <c r="AH36">
        <f t="shared" si="17"/>
        <v>0</v>
      </c>
      <c r="AI36">
        <f t="shared" si="17"/>
        <v>0</v>
      </c>
      <c r="AJ36">
        <f t="shared" si="17"/>
        <v>1</v>
      </c>
      <c r="AK36">
        <f t="shared" si="17"/>
        <v>0</v>
      </c>
      <c r="AL36">
        <f t="shared" si="17"/>
        <v>0</v>
      </c>
      <c r="AM36">
        <f t="shared" si="17"/>
        <v>0</v>
      </c>
      <c r="AN36">
        <f t="shared" si="17"/>
        <v>0</v>
      </c>
      <c r="AO36">
        <f t="shared" si="17"/>
        <v>0</v>
      </c>
      <c r="AP36">
        <f t="shared" si="16"/>
        <v>0</v>
      </c>
      <c r="AQ36">
        <f t="shared" si="16"/>
        <v>0</v>
      </c>
      <c r="AR36">
        <f t="shared" si="16"/>
        <v>0</v>
      </c>
      <c r="AS36">
        <f t="shared" si="16"/>
        <v>0</v>
      </c>
      <c r="AT36">
        <f t="shared" si="16"/>
        <v>0</v>
      </c>
      <c r="AU36">
        <f t="shared" si="16"/>
        <v>0</v>
      </c>
      <c r="AV36">
        <f t="shared" si="16"/>
        <v>0</v>
      </c>
      <c r="AW36">
        <f t="shared" si="14"/>
        <v>0</v>
      </c>
      <c r="AX36">
        <f t="shared" si="14"/>
        <v>0</v>
      </c>
      <c r="AY36">
        <f t="shared" si="14"/>
        <v>0</v>
      </c>
      <c r="AZ36">
        <f t="shared" si="14"/>
        <v>0</v>
      </c>
      <c r="BA36">
        <f t="shared" si="14"/>
        <v>0</v>
      </c>
      <c r="BB36">
        <f t="shared" si="14"/>
        <v>0</v>
      </c>
      <c r="BC36">
        <f t="shared" si="14"/>
        <v>0</v>
      </c>
      <c r="BD36">
        <f t="shared" si="14"/>
        <v>0</v>
      </c>
      <c r="BE36">
        <f t="shared" si="14"/>
        <v>0</v>
      </c>
      <c r="BF36">
        <f t="shared" si="14"/>
        <v>0</v>
      </c>
      <c r="BG36">
        <f t="shared" si="14"/>
        <v>0</v>
      </c>
      <c r="BH36">
        <f t="shared" si="14"/>
        <v>0</v>
      </c>
      <c r="BI36">
        <f t="shared" si="14"/>
        <v>0</v>
      </c>
      <c r="BJ36">
        <f t="shared" si="14"/>
        <v>0</v>
      </c>
      <c r="BK36">
        <f t="shared" si="14"/>
        <v>0</v>
      </c>
      <c r="BL36">
        <f t="shared" si="14"/>
        <v>0</v>
      </c>
      <c r="BM36">
        <f t="shared" si="10"/>
        <v>0</v>
      </c>
      <c r="BN36">
        <f t="shared" si="7"/>
        <v>0</v>
      </c>
      <c r="BO36">
        <f t="shared" si="7"/>
        <v>0</v>
      </c>
      <c r="BP36">
        <f t="shared" si="7"/>
        <v>0</v>
      </c>
      <c r="BQ36">
        <f t="shared" si="7"/>
        <v>0</v>
      </c>
      <c r="BR36">
        <f t="shared" si="7"/>
        <v>0</v>
      </c>
      <c r="BS36">
        <f t="shared" si="7"/>
        <v>0</v>
      </c>
      <c r="BT36">
        <f t="shared" si="7"/>
        <v>0</v>
      </c>
      <c r="BU36">
        <f t="shared" si="7"/>
        <v>0</v>
      </c>
      <c r="BV36">
        <f t="shared" si="7"/>
        <v>0</v>
      </c>
      <c r="BW36">
        <f t="shared" si="7"/>
        <v>0</v>
      </c>
      <c r="BX36">
        <f t="shared" si="7"/>
        <v>0</v>
      </c>
      <c r="BY36">
        <f t="shared" si="7"/>
        <v>0</v>
      </c>
      <c r="BZ36">
        <f t="shared" si="7"/>
        <v>0</v>
      </c>
      <c r="CA36">
        <f t="shared" si="7"/>
        <v>0</v>
      </c>
      <c r="CB36">
        <f t="shared" si="7"/>
        <v>0</v>
      </c>
      <c r="CC36">
        <f t="shared" si="12"/>
        <v>0</v>
      </c>
      <c r="CD36">
        <f t="shared" si="12"/>
        <v>0</v>
      </c>
      <c r="CE36">
        <f t="shared" si="12"/>
        <v>0</v>
      </c>
      <c r="CF36">
        <f t="shared" si="12"/>
        <v>0</v>
      </c>
      <c r="CG36">
        <f t="shared" si="12"/>
        <v>0</v>
      </c>
      <c r="CH36">
        <f t="shared" si="12"/>
        <v>0</v>
      </c>
      <c r="CI36">
        <f t="shared" si="12"/>
        <v>0</v>
      </c>
      <c r="CJ36">
        <f t="shared" si="12"/>
        <v>0</v>
      </c>
      <c r="CK36">
        <f t="shared" si="12"/>
        <v>0</v>
      </c>
      <c r="CL36">
        <f t="shared" si="12"/>
        <v>0</v>
      </c>
      <c r="CM36">
        <f t="shared" si="12"/>
        <v>0</v>
      </c>
      <c r="CN36">
        <f t="shared" si="12"/>
        <v>0</v>
      </c>
      <c r="CO36">
        <f t="shared" si="12"/>
        <v>0</v>
      </c>
      <c r="CP36">
        <f t="shared" si="12"/>
        <v>0</v>
      </c>
      <c r="CQ36">
        <f t="shared" si="11"/>
        <v>0</v>
      </c>
      <c r="CR36">
        <f t="shared" si="5"/>
        <v>0</v>
      </c>
      <c r="CS36">
        <f t="shared" si="19"/>
        <v>0</v>
      </c>
      <c r="CT36">
        <f t="shared" si="19"/>
        <v>0</v>
      </c>
      <c r="CU36">
        <f t="shared" si="19"/>
        <v>0</v>
      </c>
    </row>
    <row r="37" spans="1:99">
      <c r="A37" t="s">
        <v>36</v>
      </c>
      <c r="B37">
        <f t="shared" si="15"/>
        <v>0</v>
      </c>
      <c r="C37">
        <f t="shared" si="15"/>
        <v>0</v>
      </c>
      <c r="D37">
        <f t="shared" si="15"/>
        <v>0</v>
      </c>
      <c r="E37">
        <f t="shared" si="15"/>
        <v>0</v>
      </c>
      <c r="F37">
        <f t="shared" si="15"/>
        <v>0</v>
      </c>
      <c r="G37">
        <f t="shared" si="15"/>
        <v>0</v>
      </c>
      <c r="H37">
        <f t="shared" si="15"/>
        <v>0</v>
      </c>
      <c r="I37">
        <f t="shared" si="15"/>
        <v>0</v>
      </c>
      <c r="J37">
        <f t="shared" si="15"/>
        <v>0</v>
      </c>
      <c r="K37">
        <f t="shared" si="15"/>
        <v>0</v>
      </c>
      <c r="L37">
        <f t="shared" si="15"/>
        <v>0</v>
      </c>
      <c r="M37">
        <f t="shared" si="15"/>
        <v>0</v>
      </c>
      <c r="N37">
        <f t="shared" si="15"/>
        <v>0</v>
      </c>
      <c r="O37">
        <f t="shared" si="15"/>
        <v>0</v>
      </c>
      <c r="P37">
        <f t="shared" si="15"/>
        <v>0</v>
      </c>
      <c r="Q37">
        <f t="shared" si="15"/>
        <v>0</v>
      </c>
      <c r="R37">
        <f t="shared" si="13"/>
        <v>0</v>
      </c>
      <c r="S37">
        <f t="shared" si="13"/>
        <v>0</v>
      </c>
      <c r="T37">
        <f t="shared" si="13"/>
        <v>0</v>
      </c>
      <c r="U37">
        <f t="shared" si="13"/>
        <v>0</v>
      </c>
      <c r="V37">
        <f t="shared" si="13"/>
        <v>0</v>
      </c>
      <c r="W37">
        <f t="shared" si="13"/>
        <v>0</v>
      </c>
      <c r="X37">
        <f t="shared" si="13"/>
        <v>0</v>
      </c>
      <c r="Y37">
        <f t="shared" si="13"/>
        <v>0</v>
      </c>
      <c r="Z37">
        <f t="shared" si="17"/>
        <v>0</v>
      </c>
      <c r="AA37">
        <f t="shared" si="17"/>
        <v>0</v>
      </c>
      <c r="AB37">
        <f t="shared" si="17"/>
        <v>0</v>
      </c>
      <c r="AC37">
        <f t="shared" si="17"/>
        <v>0</v>
      </c>
      <c r="AD37">
        <f t="shared" si="17"/>
        <v>0</v>
      </c>
      <c r="AE37">
        <f t="shared" si="17"/>
        <v>0</v>
      </c>
      <c r="AF37">
        <f t="shared" si="17"/>
        <v>0</v>
      </c>
      <c r="AG37">
        <f t="shared" si="17"/>
        <v>0</v>
      </c>
      <c r="AH37">
        <f t="shared" si="17"/>
        <v>0</v>
      </c>
      <c r="AI37">
        <f t="shared" si="17"/>
        <v>0</v>
      </c>
      <c r="AJ37">
        <f t="shared" si="17"/>
        <v>0</v>
      </c>
      <c r="AK37">
        <f t="shared" si="17"/>
        <v>1</v>
      </c>
      <c r="AL37">
        <f t="shared" si="17"/>
        <v>0</v>
      </c>
      <c r="AM37">
        <f t="shared" si="17"/>
        <v>0</v>
      </c>
      <c r="AN37">
        <f t="shared" si="17"/>
        <v>0</v>
      </c>
      <c r="AO37">
        <f t="shared" si="17"/>
        <v>0</v>
      </c>
      <c r="AP37">
        <f t="shared" si="16"/>
        <v>0</v>
      </c>
      <c r="AQ37">
        <f t="shared" si="16"/>
        <v>0</v>
      </c>
      <c r="AR37">
        <f t="shared" si="16"/>
        <v>0</v>
      </c>
      <c r="AS37">
        <f t="shared" si="16"/>
        <v>0</v>
      </c>
      <c r="AT37">
        <f t="shared" si="16"/>
        <v>0</v>
      </c>
      <c r="AU37">
        <f t="shared" si="16"/>
        <v>0</v>
      </c>
      <c r="AV37">
        <f t="shared" si="16"/>
        <v>0</v>
      </c>
      <c r="AW37">
        <f t="shared" si="14"/>
        <v>0</v>
      </c>
      <c r="AX37">
        <f t="shared" si="14"/>
        <v>0</v>
      </c>
      <c r="AY37">
        <f t="shared" si="14"/>
        <v>0</v>
      </c>
      <c r="AZ37">
        <f t="shared" si="14"/>
        <v>0</v>
      </c>
      <c r="BA37">
        <f t="shared" si="14"/>
        <v>0</v>
      </c>
      <c r="BB37">
        <f t="shared" si="14"/>
        <v>0</v>
      </c>
      <c r="BC37">
        <f t="shared" si="14"/>
        <v>0</v>
      </c>
      <c r="BD37">
        <f t="shared" si="14"/>
        <v>0</v>
      </c>
      <c r="BE37">
        <f t="shared" si="14"/>
        <v>0</v>
      </c>
      <c r="BF37">
        <f t="shared" si="14"/>
        <v>0</v>
      </c>
      <c r="BG37">
        <f t="shared" si="14"/>
        <v>0</v>
      </c>
      <c r="BH37">
        <f t="shared" si="14"/>
        <v>0</v>
      </c>
      <c r="BI37">
        <f t="shared" si="14"/>
        <v>0</v>
      </c>
      <c r="BJ37">
        <f t="shared" si="14"/>
        <v>0</v>
      </c>
      <c r="BK37">
        <f t="shared" si="14"/>
        <v>0</v>
      </c>
      <c r="BL37">
        <f t="shared" si="14"/>
        <v>0</v>
      </c>
      <c r="BM37">
        <f t="shared" si="10"/>
        <v>0</v>
      </c>
      <c r="BN37">
        <f t="shared" si="7"/>
        <v>0</v>
      </c>
      <c r="BO37">
        <f t="shared" si="7"/>
        <v>0</v>
      </c>
      <c r="BP37">
        <f t="shared" si="7"/>
        <v>0</v>
      </c>
      <c r="BQ37">
        <f t="shared" si="7"/>
        <v>0</v>
      </c>
      <c r="BR37">
        <f t="shared" si="7"/>
        <v>0</v>
      </c>
      <c r="BS37">
        <f t="shared" si="7"/>
        <v>0</v>
      </c>
      <c r="BT37">
        <f t="shared" si="7"/>
        <v>0</v>
      </c>
      <c r="BU37">
        <f t="shared" si="7"/>
        <v>0</v>
      </c>
      <c r="BV37">
        <f t="shared" si="7"/>
        <v>0</v>
      </c>
      <c r="BW37">
        <f t="shared" si="7"/>
        <v>0</v>
      </c>
      <c r="BX37">
        <f t="shared" si="7"/>
        <v>0</v>
      </c>
      <c r="BY37">
        <f t="shared" si="7"/>
        <v>0</v>
      </c>
      <c r="BZ37">
        <f t="shared" si="7"/>
        <v>0</v>
      </c>
      <c r="CA37">
        <f t="shared" si="7"/>
        <v>0</v>
      </c>
      <c r="CB37">
        <f t="shared" si="7"/>
        <v>0</v>
      </c>
      <c r="CC37">
        <f t="shared" si="12"/>
        <v>0</v>
      </c>
      <c r="CD37">
        <f t="shared" si="12"/>
        <v>0</v>
      </c>
      <c r="CE37">
        <f t="shared" si="12"/>
        <v>0</v>
      </c>
      <c r="CF37">
        <f t="shared" si="12"/>
        <v>0</v>
      </c>
      <c r="CG37">
        <f t="shared" si="12"/>
        <v>0</v>
      </c>
      <c r="CH37">
        <f t="shared" si="12"/>
        <v>0</v>
      </c>
      <c r="CI37">
        <f t="shared" si="12"/>
        <v>0</v>
      </c>
      <c r="CJ37">
        <f t="shared" si="12"/>
        <v>0</v>
      </c>
      <c r="CK37">
        <f t="shared" si="12"/>
        <v>0</v>
      </c>
      <c r="CL37">
        <f t="shared" si="12"/>
        <v>0</v>
      </c>
      <c r="CM37">
        <f t="shared" si="12"/>
        <v>0</v>
      </c>
      <c r="CN37">
        <f t="shared" si="12"/>
        <v>0</v>
      </c>
      <c r="CO37">
        <f t="shared" si="12"/>
        <v>0</v>
      </c>
      <c r="CP37">
        <f t="shared" si="12"/>
        <v>0</v>
      </c>
      <c r="CQ37">
        <f t="shared" si="11"/>
        <v>0</v>
      </c>
      <c r="CR37">
        <f t="shared" si="5"/>
        <v>0</v>
      </c>
      <c r="CS37">
        <f t="shared" si="19"/>
        <v>0</v>
      </c>
      <c r="CT37">
        <f t="shared" si="19"/>
        <v>0</v>
      </c>
      <c r="CU37">
        <f t="shared" si="19"/>
        <v>0</v>
      </c>
    </row>
    <row r="38" spans="1:99">
      <c r="A38" t="s">
        <v>37</v>
      </c>
      <c r="B38">
        <f t="shared" si="15"/>
        <v>0</v>
      </c>
      <c r="C38">
        <f t="shared" si="15"/>
        <v>0</v>
      </c>
      <c r="D38">
        <f t="shared" si="15"/>
        <v>0</v>
      </c>
      <c r="E38">
        <f t="shared" si="15"/>
        <v>0</v>
      </c>
      <c r="F38">
        <f t="shared" si="15"/>
        <v>0</v>
      </c>
      <c r="G38">
        <f t="shared" si="15"/>
        <v>0</v>
      </c>
      <c r="H38">
        <f t="shared" si="15"/>
        <v>0</v>
      </c>
      <c r="I38">
        <f t="shared" si="15"/>
        <v>0</v>
      </c>
      <c r="J38">
        <f t="shared" si="15"/>
        <v>0</v>
      </c>
      <c r="K38">
        <f t="shared" si="15"/>
        <v>0</v>
      </c>
      <c r="L38">
        <f t="shared" si="15"/>
        <v>0</v>
      </c>
      <c r="M38">
        <f t="shared" si="15"/>
        <v>0</v>
      </c>
      <c r="N38">
        <f t="shared" si="15"/>
        <v>0</v>
      </c>
      <c r="O38">
        <f t="shared" si="15"/>
        <v>0</v>
      </c>
      <c r="P38">
        <f t="shared" si="15"/>
        <v>0</v>
      </c>
      <c r="Q38">
        <f t="shared" si="15"/>
        <v>0</v>
      </c>
      <c r="R38">
        <f t="shared" si="13"/>
        <v>0</v>
      </c>
      <c r="S38">
        <f t="shared" si="13"/>
        <v>0</v>
      </c>
      <c r="T38">
        <f t="shared" si="13"/>
        <v>0</v>
      </c>
      <c r="U38">
        <f t="shared" si="13"/>
        <v>0</v>
      </c>
      <c r="V38">
        <f t="shared" si="13"/>
        <v>0</v>
      </c>
      <c r="W38">
        <f t="shared" si="13"/>
        <v>0</v>
      </c>
      <c r="X38">
        <f t="shared" si="13"/>
        <v>0</v>
      </c>
      <c r="Y38">
        <f t="shared" si="13"/>
        <v>0</v>
      </c>
      <c r="Z38">
        <f t="shared" si="17"/>
        <v>0</v>
      </c>
      <c r="AA38">
        <f t="shared" si="17"/>
        <v>0</v>
      </c>
      <c r="AB38">
        <f t="shared" si="17"/>
        <v>0</v>
      </c>
      <c r="AC38">
        <f t="shared" si="17"/>
        <v>0</v>
      </c>
      <c r="AD38">
        <f t="shared" si="17"/>
        <v>0</v>
      </c>
      <c r="AE38">
        <f t="shared" si="17"/>
        <v>0</v>
      </c>
      <c r="AF38">
        <f t="shared" si="17"/>
        <v>0</v>
      </c>
      <c r="AG38">
        <f t="shared" si="17"/>
        <v>0</v>
      </c>
      <c r="AH38">
        <f t="shared" si="17"/>
        <v>0</v>
      </c>
      <c r="AI38">
        <f t="shared" si="17"/>
        <v>0</v>
      </c>
      <c r="AJ38">
        <f t="shared" si="17"/>
        <v>0</v>
      </c>
      <c r="AK38">
        <f t="shared" si="17"/>
        <v>0</v>
      </c>
      <c r="AL38">
        <f t="shared" si="17"/>
        <v>1</v>
      </c>
      <c r="AM38">
        <f t="shared" si="17"/>
        <v>0</v>
      </c>
      <c r="AN38">
        <f t="shared" si="17"/>
        <v>0</v>
      </c>
      <c r="AO38">
        <f t="shared" si="17"/>
        <v>0</v>
      </c>
      <c r="AP38">
        <f t="shared" si="16"/>
        <v>0</v>
      </c>
      <c r="AQ38">
        <f t="shared" si="16"/>
        <v>0</v>
      </c>
      <c r="AR38">
        <f t="shared" si="16"/>
        <v>0</v>
      </c>
      <c r="AS38">
        <f t="shared" si="16"/>
        <v>0</v>
      </c>
      <c r="AT38">
        <f t="shared" si="16"/>
        <v>0</v>
      </c>
      <c r="AU38">
        <f t="shared" si="16"/>
        <v>0</v>
      </c>
      <c r="AV38">
        <f t="shared" si="16"/>
        <v>0</v>
      </c>
      <c r="AW38">
        <f t="shared" si="14"/>
        <v>0</v>
      </c>
      <c r="AX38">
        <f t="shared" si="14"/>
        <v>0</v>
      </c>
      <c r="AY38">
        <f t="shared" si="14"/>
        <v>0</v>
      </c>
      <c r="AZ38">
        <f t="shared" si="14"/>
        <v>0</v>
      </c>
      <c r="BA38">
        <f t="shared" si="14"/>
        <v>0</v>
      </c>
      <c r="BB38">
        <f t="shared" si="14"/>
        <v>0</v>
      </c>
      <c r="BC38">
        <f t="shared" si="14"/>
        <v>0</v>
      </c>
      <c r="BD38">
        <f t="shared" si="14"/>
        <v>0</v>
      </c>
      <c r="BE38">
        <f t="shared" si="14"/>
        <v>0</v>
      </c>
      <c r="BF38">
        <f t="shared" si="14"/>
        <v>0</v>
      </c>
      <c r="BG38">
        <f t="shared" si="14"/>
        <v>0</v>
      </c>
      <c r="BH38">
        <f t="shared" si="14"/>
        <v>0</v>
      </c>
      <c r="BI38">
        <f t="shared" si="14"/>
        <v>0</v>
      </c>
      <c r="BJ38">
        <f t="shared" si="14"/>
        <v>0</v>
      </c>
      <c r="BK38">
        <f t="shared" si="14"/>
        <v>0</v>
      </c>
      <c r="BL38">
        <f t="shared" si="14"/>
        <v>0</v>
      </c>
      <c r="BM38">
        <f t="shared" si="10"/>
        <v>0</v>
      </c>
      <c r="BN38">
        <f t="shared" si="7"/>
        <v>0</v>
      </c>
      <c r="BO38">
        <f t="shared" si="7"/>
        <v>0</v>
      </c>
      <c r="BP38">
        <f t="shared" si="7"/>
        <v>0</v>
      </c>
      <c r="BQ38">
        <f t="shared" si="7"/>
        <v>0</v>
      </c>
      <c r="BR38">
        <f t="shared" si="7"/>
        <v>0</v>
      </c>
      <c r="BS38">
        <f t="shared" si="7"/>
        <v>0</v>
      </c>
      <c r="BT38">
        <f t="shared" si="7"/>
        <v>0</v>
      </c>
      <c r="BU38">
        <f t="shared" si="7"/>
        <v>0</v>
      </c>
      <c r="BV38">
        <f t="shared" si="7"/>
        <v>0</v>
      </c>
      <c r="BW38">
        <f t="shared" si="7"/>
        <v>0</v>
      </c>
      <c r="BX38">
        <f t="shared" si="7"/>
        <v>0</v>
      </c>
      <c r="BY38">
        <f t="shared" si="7"/>
        <v>0</v>
      </c>
      <c r="BZ38">
        <f t="shared" si="7"/>
        <v>0</v>
      </c>
      <c r="CA38">
        <f t="shared" si="7"/>
        <v>0</v>
      </c>
      <c r="CB38">
        <f t="shared" si="7"/>
        <v>0</v>
      </c>
      <c r="CC38">
        <f t="shared" si="12"/>
        <v>0</v>
      </c>
      <c r="CD38">
        <f t="shared" si="12"/>
        <v>0</v>
      </c>
      <c r="CE38">
        <f t="shared" si="12"/>
        <v>0</v>
      </c>
      <c r="CF38">
        <f t="shared" si="12"/>
        <v>0</v>
      </c>
      <c r="CG38">
        <f t="shared" si="12"/>
        <v>0</v>
      </c>
      <c r="CH38">
        <f t="shared" si="12"/>
        <v>0</v>
      </c>
      <c r="CI38">
        <f t="shared" si="12"/>
        <v>0</v>
      </c>
      <c r="CJ38">
        <f t="shared" si="12"/>
        <v>0</v>
      </c>
      <c r="CK38">
        <f t="shared" si="12"/>
        <v>0</v>
      </c>
      <c r="CL38">
        <f t="shared" si="12"/>
        <v>0</v>
      </c>
      <c r="CM38">
        <f t="shared" si="12"/>
        <v>0</v>
      </c>
      <c r="CN38">
        <f t="shared" si="12"/>
        <v>0</v>
      </c>
      <c r="CO38">
        <f t="shared" si="12"/>
        <v>0</v>
      </c>
      <c r="CP38">
        <f t="shared" si="12"/>
        <v>0</v>
      </c>
      <c r="CQ38">
        <f t="shared" si="11"/>
        <v>0</v>
      </c>
      <c r="CR38">
        <f t="shared" ref="CR38:CU53" si="20">IF($A38=CR$1,1,0)</f>
        <v>0</v>
      </c>
      <c r="CS38">
        <f t="shared" si="20"/>
        <v>0</v>
      </c>
      <c r="CT38">
        <f t="shared" si="20"/>
        <v>0</v>
      </c>
      <c r="CU38">
        <f t="shared" si="20"/>
        <v>0</v>
      </c>
    </row>
    <row r="39" spans="1:99">
      <c r="A39" t="s">
        <v>38</v>
      </c>
      <c r="B39">
        <f t="shared" si="15"/>
        <v>0</v>
      </c>
      <c r="C39">
        <f t="shared" si="15"/>
        <v>0</v>
      </c>
      <c r="D39">
        <f t="shared" si="15"/>
        <v>0</v>
      </c>
      <c r="E39">
        <f t="shared" si="15"/>
        <v>0</v>
      </c>
      <c r="F39">
        <f t="shared" si="15"/>
        <v>0</v>
      </c>
      <c r="G39">
        <f t="shared" si="15"/>
        <v>0</v>
      </c>
      <c r="H39">
        <f t="shared" si="15"/>
        <v>0</v>
      </c>
      <c r="I39">
        <f t="shared" si="15"/>
        <v>0</v>
      </c>
      <c r="J39">
        <f t="shared" si="15"/>
        <v>0</v>
      </c>
      <c r="K39">
        <f t="shared" si="15"/>
        <v>0</v>
      </c>
      <c r="L39">
        <f t="shared" si="15"/>
        <v>0</v>
      </c>
      <c r="M39">
        <f t="shared" si="15"/>
        <v>0</v>
      </c>
      <c r="N39">
        <f t="shared" si="15"/>
        <v>0</v>
      </c>
      <c r="O39">
        <f t="shared" si="15"/>
        <v>0</v>
      </c>
      <c r="P39">
        <f t="shared" si="15"/>
        <v>0</v>
      </c>
      <c r="Q39">
        <f t="shared" si="15"/>
        <v>0</v>
      </c>
      <c r="R39">
        <f t="shared" si="13"/>
        <v>0</v>
      </c>
      <c r="S39">
        <f t="shared" si="13"/>
        <v>0</v>
      </c>
      <c r="T39">
        <f t="shared" si="13"/>
        <v>0</v>
      </c>
      <c r="U39">
        <f t="shared" si="13"/>
        <v>0</v>
      </c>
      <c r="V39">
        <f t="shared" si="13"/>
        <v>0</v>
      </c>
      <c r="W39">
        <f t="shared" si="13"/>
        <v>0</v>
      </c>
      <c r="X39">
        <f t="shared" si="13"/>
        <v>0</v>
      </c>
      <c r="Y39">
        <f t="shared" si="13"/>
        <v>0</v>
      </c>
      <c r="Z39">
        <f t="shared" si="17"/>
        <v>0</v>
      </c>
      <c r="AA39">
        <f t="shared" si="17"/>
        <v>0</v>
      </c>
      <c r="AB39">
        <f t="shared" si="17"/>
        <v>0</v>
      </c>
      <c r="AC39">
        <f t="shared" si="17"/>
        <v>0</v>
      </c>
      <c r="AD39">
        <f t="shared" si="17"/>
        <v>0</v>
      </c>
      <c r="AE39">
        <f t="shared" si="17"/>
        <v>0</v>
      </c>
      <c r="AF39">
        <f t="shared" si="17"/>
        <v>0</v>
      </c>
      <c r="AG39">
        <f t="shared" si="17"/>
        <v>0</v>
      </c>
      <c r="AH39">
        <f t="shared" si="17"/>
        <v>0</v>
      </c>
      <c r="AI39">
        <f t="shared" si="17"/>
        <v>0</v>
      </c>
      <c r="AJ39">
        <f t="shared" si="17"/>
        <v>0</v>
      </c>
      <c r="AK39">
        <f t="shared" si="17"/>
        <v>0</v>
      </c>
      <c r="AL39">
        <f t="shared" si="17"/>
        <v>0</v>
      </c>
      <c r="AM39">
        <f t="shared" si="17"/>
        <v>1</v>
      </c>
      <c r="AN39">
        <f t="shared" si="17"/>
        <v>0</v>
      </c>
      <c r="AO39">
        <f t="shared" si="17"/>
        <v>0</v>
      </c>
      <c r="AP39">
        <f t="shared" si="16"/>
        <v>0</v>
      </c>
      <c r="AQ39">
        <f t="shared" si="16"/>
        <v>0</v>
      </c>
      <c r="AR39">
        <f t="shared" si="16"/>
        <v>0</v>
      </c>
      <c r="AS39">
        <f t="shared" si="16"/>
        <v>0</v>
      </c>
      <c r="AT39">
        <f t="shared" si="16"/>
        <v>0</v>
      </c>
      <c r="AU39">
        <f t="shared" si="16"/>
        <v>0</v>
      </c>
      <c r="AV39">
        <f t="shared" si="16"/>
        <v>0</v>
      </c>
      <c r="AW39">
        <f t="shared" si="14"/>
        <v>0</v>
      </c>
      <c r="AX39">
        <f t="shared" si="14"/>
        <v>0</v>
      </c>
      <c r="AY39">
        <f t="shared" si="14"/>
        <v>0</v>
      </c>
      <c r="AZ39">
        <f t="shared" si="14"/>
        <v>0</v>
      </c>
      <c r="BA39">
        <f t="shared" si="14"/>
        <v>0</v>
      </c>
      <c r="BB39">
        <f t="shared" si="14"/>
        <v>0</v>
      </c>
      <c r="BC39">
        <f t="shared" si="14"/>
        <v>0</v>
      </c>
      <c r="BD39">
        <f t="shared" si="14"/>
        <v>0</v>
      </c>
      <c r="BE39">
        <f t="shared" si="14"/>
        <v>0</v>
      </c>
      <c r="BF39">
        <f t="shared" si="14"/>
        <v>0</v>
      </c>
      <c r="BG39">
        <f t="shared" si="14"/>
        <v>0</v>
      </c>
      <c r="BH39">
        <f t="shared" si="14"/>
        <v>0</v>
      </c>
      <c r="BI39">
        <f t="shared" si="14"/>
        <v>0</v>
      </c>
      <c r="BJ39">
        <f t="shared" si="14"/>
        <v>0</v>
      </c>
      <c r="BK39">
        <f t="shared" si="14"/>
        <v>0</v>
      </c>
      <c r="BL39">
        <f t="shared" si="14"/>
        <v>0</v>
      </c>
      <c r="BM39">
        <f t="shared" si="10"/>
        <v>0</v>
      </c>
      <c r="BN39">
        <f t="shared" si="7"/>
        <v>0</v>
      </c>
      <c r="BO39">
        <f t="shared" si="7"/>
        <v>0</v>
      </c>
      <c r="BP39">
        <f t="shared" si="7"/>
        <v>0</v>
      </c>
      <c r="BQ39">
        <f t="shared" si="7"/>
        <v>0</v>
      </c>
      <c r="BR39">
        <f t="shared" si="7"/>
        <v>0</v>
      </c>
      <c r="BS39">
        <f t="shared" si="7"/>
        <v>0</v>
      </c>
      <c r="BT39">
        <f t="shared" si="7"/>
        <v>0</v>
      </c>
      <c r="BU39">
        <f t="shared" si="7"/>
        <v>0</v>
      </c>
      <c r="BV39">
        <f t="shared" si="7"/>
        <v>0</v>
      </c>
      <c r="BW39">
        <f t="shared" si="7"/>
        <v>0</v>
      </c>
      <c r="BX39">
        <f t="shared" si="7"/>
        <v>0</v>
      </c>
      <c r="BY39">
        <f t="shared" si="7"/>
        <v>0</v>
      </c>
      <c r="BZ39">
        <f t="shared" si="7"/>
        <v>0</v>
      </c>
      <c r="CA39">
        <f t="shared" si="7"/>
        <v>0</v>
      </c>
      <c r="CB39">
        <f t="shared" ref="CB39:CO54" si="21">IF($A39=CB$1,1,0)</f>
        <v>0</v>
      </c>
      <c r="CC39">
        <f t="shared" si="21"/>
        <v>0</v>
      </c>
      <c r="CD39">
        <f t="shared" si="21"/>
        <v>0</v>
      </c>
      <c r="CE39">
        <f t="shared" si="21"/>
        <v>0</v>
      </c>
      <c r="CF39">
        <f t="shared" si="21"/>
        <v>0</v>
      </c>
      <c r="CG39">
        <f t="shared" si="21"/>
        <v>0</v>
      </c>
      <c r="CH39">
        <f t="shared" si="21"/>
        <v>0</v>
      </c>
      <c r="CI39">
        <f t="shared" si="21"/>
        <v>0</v>
      </c>
      <c r="CJ39">
        <f t="shared" si="21"/>
        <v>0</v>
      </c>
      <c r="CK39">
        <f t="shared" si="21"/>
        <v>0</v>
      </c>
      <c r="CL39">
        <f t="shared" si="21"/>
        <v>0</v>
      </c>
      <c r="CM39">
        <f t="shared" si="21"/>
        <v>0</v>
      </c>
      <c r="CN39">
        <f t="shared" si="21"/>
        <v>0</v>
      </c>
      <c r="CO39">
        <f t="shared" si="21"/>
        <v>0</v>
      </c>
      <c r="CP39">
        <f t="shared" si="12"/>
        <v>0</v>
      </c>
      <c r="CQ39">
        <f t="shared" si="11"/>
        <v>0</v>
      </c>
      <c r="CR39">
        <f t="shared" si="20"/>
        <v>0</v>
      </c>
      <c r="CS39">
        <f t="shared" si="20"/>
        <v>0</v>
      </c>
      <c r="CT39">
        <f t="shared" si="20"/>
        <v>0</v>
      </c>
      <c r="CU39">
        <f t="shared" si="20"/>
        <v>0</v>
      </c>
    </row>
    <row r="40" spans="1:99">
      <c r="A40" t="s">
        <v>39</v>
      </c>
      <c r="B40">
        <f t="shared" si="15"/>
        <v>0</v>
      </c>
      <c r="C40">
        <f t="shared" si="15"/>
        <v>0</v>
      </c>
      <c r="D40">
        <f t="shared" si="15"/>
        <v>0</v>
      </c>
      <c r="E40">
        <f t="shared" si="15"/>
        <v>0</v>
      </c>
      <c r="F40">
        <f t="shared" si="15"/>
        <v>0</v>
      </c>
      <c r="G40">
        <f t="shared" si="15"/>
        <v>0</v>
      </c>
      <c r="H40">
        <f t="shared" si="15"/>
        <v>0</v>
      </c>
      <c r="I40">
        <f t="shared" si="15"/>
        <v>0</v>
      </c>
      <c r="J40">
        <f t="shared" si="15"/>
        <v>0</v>
      </c>
      <c r="K40">
        <f t="shared" si="15"/>
        <v>0</v>
      </c>
      <c r="L40">
        <f t="shared" si="15"/>
        <v>0</v>
      </c>
      <c r="M40">
        <f t="shared" si="15"/>
        <v>0</v>
      </c>
      <c r="N40">
        <f t="shared" si="15"/>
        <v>0</v>
      </c>
      <c r="O40">
        <f t="shared" si="15"/>
        <v>0</v>
      </c>
      <c r="P40">
        <f t="shared" si="15"/>
        <v>0</v>
      </c>
      <c r="Q40">
        <f t="shared" si="15"/>
        <v>0</v>
      </c>
      <c r="R40">
        <f t="shared" si="13"/>
        <v>0</v>
      </c>
      <c r="S40">
        <f t="shared" si="13"/>
        <v>0</v>
      </c>
      <c r="T40">
        <f t="shared" si="13"/>
        <v>0</v>
      </c>
      <c r="U40">
        <f t="shared" si="13"/>
        <v>0</v>
      </c>
      <c r="V40">
        <f t="shared" si="13"/>
        <v>0</v>
      </c>
      <c r="W40">
        <f t="shared" si="13"/>
        <v>0</v>
      </c>
      <c r="X40">
        <f t="shared" si="13"/>
        <v>0</v>
      </c>
      <c r="Y40">
        <f t="shared" si="13"/>
        <v>0</v>
      </c>
      <c r="Z40">
        <f t="shared" si="17"/>
        <v>0</v>
      </c>
      <c r="AA40">
        <f t="shared" si="17"/>
        <v>0</v>
      </c>
      <c r="AB40">
        <f t="shared" si="17"/>
        <v>0</v>
      </c>
      <c r="AC40">
        <f t="shared" si="17"/>
        <v>0</v>
      </c>
      <c r="AD40">
        <f t="shared" si="17"/>
        <v>0</v>
      </c>
      <c r="AE40">
        <f t="shared" si="17"/>
        <v>0</v>
      </c>
      <c r="AF40">
        <f t="shared" si="17"/>
        <v>0</v>
      </c>
      <c r="AG40">
        <f t="shared" si="17"/>
        <v>0</v>
      </c>
      <c r="AH40">
        <f t="shared" si="17"/>
        <v>0</v>
      </c>
      <c r="AI40">
        <f t="shared" si="17"/>
        <v>0</v>
      </c>
      <c r="AJ40">
        <f t="shared" si="17"/>
        <v>0</v>
      </c>
      <c r="AK40">
        <f t="shared" si="17"/>
        <v>0</v>
      </c>
      <c r="AL40">
        <f t="shared" si="17"/>
        <v>0</v>
      </c>
      <c r="AM40">
        <f t="shared" si="17"/>
        <v>0</v>
      </c>
      <c r="AN40">
        <f t="shared" si="17"/>
        <v>1</v>
      </c>
      <c r="AO40">
        <f t="shared" si="17"/>
        <v>0</v>
      </c>
      <c r="AP40">
        <f t="shared" si="16"/>
        <v>0</v>
      </c>
      <c r="AQ40">
        <f t="shared" si="16"/>
        <v>0</v>
      </c>
      <c r="AR40">
        <f t="shared" si="16"/>
        <v>0</v>
      </c>
      <c r="AS40">
        <f t="shared" si="16"/>
        <v>0</v>
      </c>
      <c r="AT40">
        <f t="shared" si="16"/>
        <v>0</v>
      </c>
      <c r="AU40">
        <f t="shared" si="16"/>
        <v>0</v>
      </c>
      <c r="AV40">
        <f t="shared" si="16"/>
        <v>0</v>
      </c>
      <c r="AW40">
        <f t="shared" si="14"/>
        <v>0</v>
      </c>
      <c r="AX40">
        <f t="shared" si="14"/>
        <v>0</v>
      </c>
      <c r="AY40">
        <f t="shared" si="14"/>
        <v>0</v>
      </c>
      <c r="AZ40">
        <f t="shared" si="14"/>
        <v>0</v>
      </c>
      <c r="BA40">
        <f t="shared" si="14"/>
        <v>0</v>
      </c>
      <c r="BB40">
        <f t="shared" si="14"/>
        <v>0</v>
      </c>
      <c r="BC40">
        <f t="shared" si="14"/>
        <v>0</v>
      </c>
      <c r="BD40">
        <f t="shared" si="14"/>
        <v>0</v>
      </c>
      <c r="BE40">
        <f t="shared" si="14"/>
        <v>0</v>
      </c>
      <c r="BF40">
        <f t="shared" si="14"/>
        <v>0</v>
      </c>
      <c r="BG40">
        <f t="shared" si="14"/>
        <v>0</v>
      </c>
      <c r="BH40">
        <f t="shared" si="14"/>
        <v>0</v>
      </c>
      <c r="BI40">
        <f t="shared" si="14"/>
        <v>0</v>
      </c>
      <c r="BJ40">
        <f t="shared" si="14"/>
        <v>0</v>
      </c>
      <c r="BK40">
        <f t="shared" si="14"/>
        <v>0</v>
      </c>
      <c r="BL40">
        <f t="shared" ref="BL40:CA56" si="22">IF($A40=BL$1,1,0)</f>
        <v>0</v>
      </c>
      <c r="BM40">
        <f t="shared" si="22"/>
        <v>0</v>
      </c>
      <c r="BN40">
        <f t="shared" si="22"/>
        <v>0</v>
      </c>
      <c r="BO40">
        <f t="shared" si="22"/>
        <v>0</v>
      </c>
      <c r="BP40">
        <f t="shared" si="22"/>
        <v>0</v>
      </c>
      <c r="BQ40">
        <f t="shared" si="22"/>
        <v>0</v>
      </c>
      <c r="BR40">
        <f t="shared" si="22"/>
        <v>0</v>
      </c>
      <c r="BS40">
        <f t="shared" si="22"/>
        <v>0</v>
      </c>
      <c r="BT40">
        <f t="shared" si="22"/>
        <v>0</v>
      </c>
      <c r="BU40">
        <f t="shared" si="22"/>
        <v>0</v>
      </c>
      <c r="BV40">
        <f t="shared" si="22"/>
        <v>0</v>
      </c>
      <c r="BW40">
        <f t="shared" si="22"/>
        <v>0</v>
      </c>
      <c r="BX40">
        <f t="shared" si="22"/>
        <v>0</v>
      </c>
      <c r="BY40">
        <f t="shared" si="22"/>
        <v>0</v>
      </c>
      <c r="BZ40">
        <f t="shared" si="22"/>
        <v>0</v>
      </c>
      <c r="CA40">
        <f t="shared" si="22"/>
        <v>0</v>
      </c>
      <c r="CB40">
        <f t="shared" si="21"/>
        <v>0</v>
      </c>
      <c r="CC40">
        <f t="shared" si="21"/>
        <v>0</v>
      </c>
      <c r="CD40">
        <f t="shared" si="21"/>
        <v>0</v>
      </c>
      <c r="CE40">
        <f t="shared" si="21"/>
        <v>0</v>
      </c>
      <c r="CF40">
        <f t="shared" si="21"/>
        <v>0</v>
      </c>
      <c r="CG40">
        <f t="shared" si="21"/>
        <v>0</v>
      </c>
      <c r="CH40">
        <f t="shared" si="21"/>
        <v>0</v>
      </c>
      <c r="CI40">
        <f t="shared" si="21"/>
        <v>0</v>
      </c>
      <c r="CJ40">
        <f t="shared" si="21"/>
        <v>0</v>
      </c>
      <c r="CK40">
        <f t="shared" si="21"/>
        <v>0</v>
      </c>
      <c r="CL40">
        <f t="shared" si="21"/>
        <v>0</v>
      </c>
      <c r="CM40">
        <f t="shared" si="21"/>
        <v>0</v>
      </c>
      <c r="CN40">
        <f t="shared" si="21"/>
        <v>0</v>
      </c>
      <c r="CO40">
        <f t="shared" si="21"/>
        <v>0</v>
      </c>
      <c r="CP40">
        <f t="shared" si="12"/>
        <v>0</v>
      </c>
      <c r="CQ40">
        <f t="shared" si="11"/>
        <v>0</v>
      </c>
      <c r="CR40">
        <f t="shared" si="20"/>
        <v>0</v>
      </c>
      <c r="CS40">
        <f t="shared" si="20"/>
        <v>0</v>
      </c>
      <c r="CT40">
        <f t="shared" si="20"/>
        <v>0</v>
      </c>
      <c r="CU40">
        <f t="shared" si="20"/>
        <v>0</v>
      </c>
    </row>
    <row r="41" spans="1:99">
      <c r="A41" t="s">
        <v>40</v>
      </c>
      <c r="B41">
        <f t="shared" si="15"/>
        <v>0</v>
      </c>
      <c r="C41">
        <f t="shared" si="15"/>
        <v>0</v>
      </c>
      <c r="D41">
        <f t="shared" si="15"/>
        <v>0</v>
      </c>
      <c r="E41">
        <f t="shared" si="15"/>
        <v>0</v>
      </c>
      <c r="F41">
        <f t="shared" si="15"/>
        <v>0</v>
      </c>
      <c r="G41">
        <f t="shared" si="15"/>
        <v>0</v>
      </c>
      <c r="H41">
        <f t="shared" si="15"/>
        <v>0</v>
      </c>
      <c r="I41">
        <f t="shared" si="15"/>
        <v>0</v>
      </c>
      <c r="J41">
        <f t="shared" si="15"/>
        <v>0</v>
      </c>
      <c r="K41">
        <f t="shared" si="15"/>
        <v>0</v>
      </c>
      <c r="L41">
        <f t="shared" si="15"/>
        <v>0</v>
      </c>
      <c r="M41">
        <f t="shared" si="15"/>
        <v>0</v>
      </c>
      <c r="N41">
        <f t="shared" si="15"/>
        <v>0</v>
      </c>
      <c r="O41">
        <f t="shared" si="15"/>
        <v>0</v>
      </c>
      <c r="P41">
        <f t="shared" si="15"/>
        <v>0</v>
      </c>
      <c r="Q41">
        <f t="shared" ref="Q41:AF56" si="23">IF($A41=Q$1,1,0)</f>
        <v>0</v>
      </c>
      <c r="R41">
        <f t="shared" si="23"/>
        <v>0</v>
      </c>
      <c r="S41">
        <f t="shared" si="23"/>
        <v>0</v>
      </c>
      <c r="T41">
        <f t="shared" si="23"/>
        <v>0</v>
      </c>
      <c r="U41">
        <f t="shared" si="23"/>
        <v>0</v>
      </c>
      <c r="V41">
        <f t="shared" si="23"/>
        <v>0</v>
      </c>
      <c r="W41">
        <f t="shared" si="23"/>
        <v>0</v>
      </c>
      <c r="X41">
        <f t="shared" si="23"/>
        <v>0</v>
      </c>
      <c r="Y41">
        <f t="shared" si="23"/>
        <v>0</v>
      </c>
      <c r="Z41">
        <f t="shared" si="23"/>
        <v>0</v>
      </c>
      <c r="AA41">
        <f t="shared" si="23"/>
        <v>0</v>
      </c>
      <c r="AB41">
        <f t="shared" si="23"/>
        <v>0</v>
      </c>
      <c r="AC41">
        <f t="shared" si="23"/>
        <v>0</v>
      </c>
      <c r="AD41">
        <f t="shared" si="23"/>
        <v>0</v>
      </c>
      <c r="AE41">
        <f t="shared" si="23"/>
        <v>0</v>
      </c>
      <c r="AF41">
        <f t="shared" si="23"/>
        <v>0</v>
      </c>
      <c r="AG41">
        <f t="shared" si="17"/>
        <v>0</v>
      </c>
      <c r="AH41">
        <f t="shared" si="17"/>
        <v>0</v>
      </c>
      <c r="AI41">
        <f t="shared" si="17"/>
        <v>0</v>
      </c>
      <c r="AJ41">
        <f t="shared" si="17"/>
        <v>0</v>
      </c>
      <c r="AK41">
        <f t="shared" si="17"/>
        <v>0</v>
      </c>
      <c r="AL41">
        <f t="shared" si="17"/>
        <v>0</v>
      </c>
      <c r="AM41">
        <f t="shared" si="17"/>
        <v>0</v>
      </c>
      <c r="AN41">
        <f t="shared" si="17"/>
        <v>0</v>
      </c>
      <c r="AO41">
        <f t="shared" si="17"/>
        <v>1</v>
      </c>
      <c r="AP41">
        <f t="shared" si="16"/>
        <v>0</v>
      </c>
      <c r="AQ41">
        <f t="shared" si="16"/>
        <v>0</v>
      </c>
      <c r="AR41">
        <f t="shared" si="16"/>
        <v>0</v>
      </c>
      <c r="AS41">
        <f t="shared" si="16"/>
        <v>0</v>
      </c>
      <c r="AT41">
        <f t="shared" si="16"/>
        <v>0</v>
      </c>
      <c r="AU41">
        <f t="shared" si="16"/>
        <v>0</v>
      </c>
      <c r="AV41">
        <f t="shared" si="16"/>
        <v>0</v>
      </c>
      <c r="AW41">
        <f t="shared" ref="AW41:BL74" si="24">IF($A41=AW$1,1,0)</f>
        <v>0</v>
      </c>
      <c r="AX41">
        <f t="shared" si="24"/>
        <v>0</v>
      </c>
      <c r="AY41">
        <f t="shared" si="24"/>
        <v>0</v>
      </c>
      <c r="AZ41">
        <f t="shared" si="24"/>
        <v>0</v>
      </c>
      <c r="BA41">
        <f t="shared" si="24"/>
        <v>0</v>
      </c>
      <c r="BB41">
        <f t="shared" si="24"/>
        <v>0</v>
      </c>
      <c r="BC41">
        <f t="shared" si="24"/>
        <v>0</v>
      </c>
      <c r="BD41">
        <f t="shared" si="24"/>
        <v>0</v>
      </c>
      <c r="BE41">
        <f t="shared" si="24"/>
        <v>0</v>
      </c>
      <c r="BF41">
        <f t="shared" si="24"/>
        <v>0</v>
      </c>
      <c r="BG41">
        <f t="shared" si="24"/>
        <v>0</v>
      </c>
      <c r="BH41">
        <f t="shared" si="24"/>
        <v>0</v>
      </c>
      <c r="BI41">
        <f t="shared" si="24"/>
        <v>0</v>
      </c>
      <c r="BJ41">
        <f t="shared" si="24"/>
        <v>0</v>
      </c>
      <c r="BK41">
        <f t="shared" si="24"/>
        <v>0</v>
      </c>
      <c r="BL41">
        <f t="shared" si="24"/>
        <v>0</v>
      </c>
      <c r="BM41">
        <f t="shared" si="22"/>
        <v>0</v>
      </c>
      <c r="BN41">
        <f t="shared" si="22"/>
        <v>0</v>
      </c>
      <c r="BO41">
        <f t="shared" si="22"/>
        <v>0</v>
      </c>
      <c r="BP41">
        <f t="shared" si="22"/>
        <v>0</v>
      </c>
      <c r="BQ41">
        <f t="shared" si="22"/>
        <v>0</v>
      </c>
      <c r="BR41">
        <f t="shared" si="22"/>
        <v>0</v>
      </c>
      <c r="BS41">
        <f t="shared" si="22"/>
        <v>0</v>
      </c>
      <c r="BT41">
        <f t="shared" si="22"/>
        <v>0</v>
      </c>
      <c r="BU41">
        <f t="shared" si="22"/>
        <v>0</v>
      </c>
      <c r="BV41">
        <f t="shared" si="22"/>
        <v>0</v>
      </c>
      <c r="BW41">
        <f t="shared" si="22"/>
        <v>0</v>
      </c>
      <c r="BX41">
        <f t="shared" si="22"/>
        <v>0</v>
      </c>
      <c r="BY41">
        <f t="shared" si="22"/>
        <v>0</v>
      </c>
      <c r="BZ41">
        <f t="shared" si="22"/>
        <v>0</v>
      </c>
      <c r="CA41">
        <f t="shared" si="22"/>
        <v>0</v>
      </c>
      <c r="CB41">
        <f t="shared" si="21"/>
        <v>0</v>
      </c>
      <c r="CC41">
        <f t="shared" si="21"/>
        <v>0</v>
      </c>
      <c r="CD41">
        <f t="shared" si="21"/>
        <v>0</v>
      </c>
      <c r="CE41">
        <f t="shared" si="21"/>
        <v>0</v>
      </c>
      <c r="CF41">
        <f t="shared" si="21"/>
        <v>0</v>
      </c>
      <c r="CG41">
        <f t="shared" si="21"/>
        <v>0</v>
      </c>
      <c r="CH41">
        <f t="shared" si="21"/>
        <v>0</v>
      </c>
      <c r="CI41">
        <f t="shared" si="21"/>
        <v>0</v>
      </c>
      <c r="CJ41">
        <f t="shared" si="21"/>
        <v>0</v>
      </c>
      <c r="CK41">
        <f t="shared" si="21"/>
        <v>0</v>
      </c>
      <c r="CL41">
        <f t="shared" si="21"/>
        <v>0</v>
      </c>
      <c r="CM41">
        <f t="shared" si="21"/>
        <v>0</v>
      </c>
      <c r="CN41">
        <f t="shared" si="21"/>
        <v>0</v>
      </c>
      <c r="CO41">
        <f t="shared" si="21"/>
        <v>0</v>
      </c>
      <c r="CP41">
        <f t="shared" si="12"/>
        <v>0</v>
      </c>
      <c r="CQ41">
        <f t="shared" si="11"/>
        <v>0</v>
      </c>
      <c r="CR41">
        <f t="shared" si="20"/>
        <v>0</v>
      </c>
      <c r="CS41">
        <f t="shared" si="20"/>
        <v>0</v>
      </c>
      <c r="CT41">
        <f t="shared" si="20"/>
        <v>0</v>
      </c>
      <c r="CU41">
        <f t="shared" si="20"/>
        <v>0</v>
      </c>
    </row>
    <row r="42" spans="1:99">
      <c r="A42" t="s">
        <v>41</v>
      </c>
      <c r="B42">
        <f t="shared" ref="B42:Q57" si="25">IF($A42=B$1,1,0)</f>
        <v>0</v>
      </c>
      <c r="C42">
        <f t="shared" si="25"/>
        <v>0</v>
      </c>
      <c r="D42">
        <f t="shared" si="25"/>
        <v>0</v>
      </c>
      <c r="E42">
        <f t="shared" si="25"/>
        <v>0</v>
      </c>
      <c r="F42">
        <f t="shared" si="25"/>
        <v>0</v>
      </c>
      <c r="G42">
        <f t="shared" si="25"/>
        <v>0</v>
      </c>
      <c r="H42">
        <f t="shared" si="25"/>
        <v>0</v>
      </c>
      <c r="I42">
        <f t="shared" si="25"/>
        <v>0</v>
      </c>
      <c r="J42">
        <f t="shared" si="25"/>
        <v>0</v>
      </c>
      <c r="K42">
        <f t="shared" si="25"/>
        <v>0</v>
      </c>
      <c r="L42">
        <f t="shared" si="25"/>
        <v>0</v>
      </c>
      <c r="M42">
        <f t="shared" si="25"/>
        <v>0</v>
      </c>
      <c r="N42">
        <f t="shared" si="25"/>
        <v>0</v>
      </c>
      <c r="O42">
        <f t="shared" si="25"/>
        <v>0</v>
      </c>
      <c r="P42">
        <f t="shared" si="25"/>
        <v>0</v>
      </c>
      <c r="Q42">
        <f t="shared" si="25"/>
        <v>0</v>
      </c>
      <c r="R42">
        <f t="shared" si="23"/>
        <v>0</v>
      </c>
      <c r="S42">
        <f t="shared" si="23"/>
        <v>0</v>
      </c>
      <c r="T42">
        <f t="shared" si="23"/>
        <v>0</v>
      </c>
      <c r="U42">
        <f t="shared" si="23"/>
        <v>0</v>
      </c>
      <c r="V42">
        <f t="shared" si="23"/>
        <v>0</v>
      </c>
      <c r="W42">
        <f t="shared" si="23"/>
        <v>0</v>
      </c>
      <c r="X42">
        <f t="shared" si="23"/>
        <v>0</v>
      </c>
      <c r="Y42">
        <f t="shared" si="23"/>
        <v>0</v>
      </c>
      <c r="Z42">
        <f t="shared" si="23"/>
        <v>0</v>
      </c>
      <c r="AA42">
        <f t="shared" si="23"/>
        <v>0</v>
      </c>
      <c r="AB42">
        <f t="shared" si="23"/>
        <v>0</v>
      </c>
      <c r="AC42">
        <f t="shared" si="23"/>
        <v>0</v>
      </c>
      <c r="AD42">
        <f t="shared" si="23"/>
        <v>0</v>
      </c>
      <c r="AE42">
        <f t="shared" si="23"/>
        <v>0</v>
      </c>
      <c r="AF42">
        <f t="shared" si="23"/>
        <v>0</v>
      </c>
      <c r="AG42">
        <f t="shared" si="17"/>
        <v>0</v>
      </c>
      <c r="AH42">
        <f t="shared" si="17"/>
        <v>0</v>
      </c>
      <c r="AI42">
        <f t="shared" si="17"/>
        <v>0</v>
      </c>
      <c r="AJ42">
        <f t="shared" si="17"/>
        <v>0</v>
      </c>
      <c r="AK42">
        <f t="shared" si="17"/>
        <v>0</v>
      </c>
      <c r="AL42">
        <f t="shared" si="17"/>
        <v>0</v>
      </c>
      <c r="AM42">
        <f t="shared" si="17"/>
        <v>0</v>
      </c>
      <c r="AN42">
        <f t="shared" si="17"/>
        <v>0</v>
      </c>
      <c r="AO42">
        <f t="shared" si="17"/>
        <v>0</v>
      </c>
      <c r="AP42">
        <f t="shared" si="16"/>
        <v>1</v>
      </c>
      <c r="AQ42">
        <f t="shared" si="16"/>
        <v>0</v>
      </c>
      <c r="AR42">
        <f t="shared" si="16"/>
        <v>0</v>
      </c>
      <c r="AS42">
        <f t="shared" si="16"/>
        <v>0</v>
      </c>
      <c r="AT42">
        <f t="shared" si="16"/>
        <v>0</v>
      </c>
      <c r="AU42">
        <f t="shared" si="16"/>
        <v>0</v>
      </c>
      <c r="AV42">
        <f t="shared" si="16"/>
        <v>0</v>
      </c>
      <c r="AW42">
        <f t="shared" si="24"/>
        <v>0</v>
      </c>
      <c r="AX42">
        <f t="shared" si="24"/>
        <v>0</v>
      </c>
      <c r="AY42">
        <f t="shared" si="24"/>
        <v>0</v>
      </c>
      <c r="AZ42">
        <f t="shared" si="24"/>
        <v>0</v>
      </c>
      <c r="BA42">
        <f t="shared" si="24"/>
        <v>0</v>
      </c>
      <c r="BB42">
        <f t="shared" si="24"/>
        <v>0</v>
      </c>
      <c r="BC42">
        <f t="shared" si="24"/>
        <v>0</v>
      </c>
      <c r="BD42">
        <f t="shared" si="24"/>
        <v>0</v>
      </c>
      <c r="BE42">
        <f t="shared" si="24"/>
        <v>0</v>
      </c>
      <c r="BF42">
        <f t="shared" si="24"/>
        <v>0</v>
      </c>
      <c r="BG42">
        <f t="shared" si="24"/>
        <v>0</v>
      </c>
      <c r="BH42">
        <f t="shared" si="24"/>
        <v>0</v>
      </c>
      <c r="BI42">
        <f t="shared" si="24"/>
        <v>0</v>
      </c>
      <c r="BJ42">
        <f t="shared" si="24"/>
        <v>0</v>
      </c>
      <c r="BK42">
        <f t="shared" si="24"/>
        <v>0</v>
      </c>
      <c r="BL42">
        <f t="shared" si="24"/>
        <v>0</v>
      </c>
      <c r="BM42">
        <f t="shared" si="22"/>
        <v>0</v>
      </c>
      <c r="BN42">
        <f t="shared" si="22"/>
        <v>0</v>
      </c>
      <c r="BO42">
        <f t="shared" si="22"/>
        <v>0</v>
      </c>
      <c r="BP42">
        <f t="shared" si="22"/>
        <v>0</v>
      </c>
      <c r="BQ42">
        <f t="shared" si="22"/>
        <v>0</v>
      </c>
      <c r="BR42">
        <f t="shared" si="22"/>
        <v>0</v>
      </c>
      <c r="BS42">
        <f t="shared" si="22"/>
        <v>0</v>
      </c>
      <c r="BT42">
        <f t="shared" si="22"/>
        <v>0</v>
      </c>
      <c r="BU42">
        <f t="shared" si="22"/>
        <v>0</v>
      </c>
      <c r="BV42">
        <f t="shared" si="22"/>
        <v>0</v>
      </c>
      <c r="BW42">
        <f t="shared" si="22"/>
        <v>0</v>
      </c>
      <c r="BX42">
        <f t="shared" si="22"/>
        <v>0</v>
      </c>
      <c r="BY42">
        <f t="shared" si="22"/>
        <v>0</v>
      </c>
      <c r="BZ42">
        <f t="shared" si="22"/>
        <v>0</v>
      </c>
      <c r="CA42">
        <f t="shared" si="22"/>
        <v>0</v>
      </c>
      <c r="CB42">
        <f t="shared" si="21"/>
        <v>0</v>
      </c>
      <c r="CC42">
        <f t="shared" si="21"/>
        <v>0</v>
      </c>
      <c r="CD42">
        <f t="shared" si="21"/>
        <v>0</v>
      </c>
      <c r="CE42">
        <f t="shared" si="21"/>
        <v>0</v>
      </c>
      <c r="CF42">
        <f t="shared" si="21"/>
        <v>0</v>
      </c>
      <c r="CG42">
        <f t="shared" si="21"/>
        <v>0</v>
      </c>
      <c r="CH42">
        <f t="shared" si="21"/>
        <v>0</v>
      </c>
      <c r="CI42">
        <f t="shared" si="21"/>
        <v>0</v>
      </c>
      <c r="CJ42">
        <f t="shared" si="21"/>
        <v>0</v>
      </c>
      <c r="CK42">
        <f t="shared" si="21"/>
        <v>0</v>
      </c>
      <c r="CL42">
        <f t="shared" si="21"/>
        <v>0</v>
      </c>
      <c r="CM42">
        <f t="shared" si="21"/>
        <v>0</v>
      </c>
      <c r="CN42">
        <f t="shared" si="21"/>
        <v>0</v>
      </c>
      <c r="CO42">
        <f t="shared" si="21"/>
        <v>0</v>
      </c>
      <c r="CP42">
        <f t="shared" si="12"/>
        <v>0</v>
      </c>
      <c r="CQ42">
        <f t="shared" si="11"/>
        <v>0</v>
      </c>
      <c r="CR42">
        <f t="shared" si="20"/>
        <v>0</v>
      </c>
      <c r="CS42">
        <f t="shared" si="20"/>
        <v>0</v>
      </c>
      <c r="CT42">
        <f t="shared" si="20"/>
        <v>0</v>
      </c>
      <c r="CU42">
        <f t="shared" si="20"/>
        <v>0</v>
      </c>
    </row>
    <row r="43" spans="1:99">
      <c r="A43" t="s">
        <v>42</v>
      </c>
      <c r="B43">
        <f t="shared" si="25"/>
        <v>0</v>
      </c>
      <c r="C43">
        <f t="shared" si="25"/>
        <v>0</v>
      </c>
      <c r="D43">
        <f t="shared" si="25"/>
        <v>0</v>
      </c>
      <c r="E43">
        <f t="shared" si="25"/>
        <v>0</v>
      </c>
      <c r="F43">
        <f t="shared" si="25"/>
        <v>0</v>
      </c>
      <c r="G43">
        <f t="shared" si="25"/>
        <v>0</v>
      </c>
      <c r="H43">
        <f t="shared" si="25"/>
        <v>0</v>
      </c>
      <c r="I43">
        <f t="shared" si="25"/>
        <v>0</v>
      </c>
      <c r="J43">
        <f t="shared" si="25"/>
        <v>0</v>
      </c>
      <c r="K43">
        <f t="shared" si="25"/>
        <v>0</v>
      </c>
      <c r="L43">
        <f t="shared" si="25"/>
        <v>0</v>
      </c>
      <c r="M43">
        <f t="shared" si="25"/>
        <v>0</v>
      </c>
      <c r="N43">
        <f t="shared" si="25"/>
        <v>0</v>
      </c>
      <c r="O43">
        <f t="shared" si="25"/>
        <v>0</v>
      </c>
      <c r="P43">
        <f t="shared" si="25"/>
        <v>0</v>
      </c>
      <c r="Q43">
        <f t="shared" si="25"/>
        <v>0</v>
      </c>
      <c r="R43">
        <f t="shared" si="23"/>
        <v>0</v>
      </c>
      <c r="S43">
        <f t="shared" si="23"/>
        <v>0</v>
      </c>
      <c r="T43">
        <f t="shared" si="23"/>
        <v>0</v>
      </c>
      <c r="U43">
        <f t="shared" si="23"/>
        <v>0</v>
      </c>
      <c r="V43">
        <f t="shared" si="23"/>
        <v>0</v>
      </c>
      <c r="W43">
        <f t="shared" si="23"/>
        <v>0</v>
      </c>
      <c r="X43">
        <f t="shared" si="23"/>
        <v>0</v>
      </c>
      <c r="Y43">
        <f t="shared" si="23"/>
        <v>0</v>
      </c>
      <c r="Z43">
        <f t="shared" si="23"/>
        <v>0</v>
      </c>
      <c r="AA43">
        <f t="shared" si="23"/>
        <v>0</v>
      </c>
      <c r="AB43">
        <f t="shared" si="23"/>
        <v>0</v>
      </c>
      <c r="AC43">
        <f t="shared" si="23"/>
        <v>0</v>
      </c>
      <c r="AD43">
        <f t="shared" si="23"/>
        <v>0</v>
      </c>
      <c r="AE43">
        <f t="shared" si="23"/>
        <v>0</v>
      </c>
      <c r="AF43">
        <f t="shared" si="23"/>
        <v>0</v>
      </c>
      <c r="AG43">
        <f t="shared" si="17"/>
        <v>0</v>
      </c>
      <c r="AH43">
        <f t="shared" si="17"/>
        <v>0</v>
      </c>
      <c r="AI43">
        <f t="shared" si="17"/>
        <v>0</v>
      </c>
      <c r="AJ43">
        <f t="shared" si="17"/>
        <v>0</v>
      </c>
      <c r="AK43">
        <f t="shared" si="17"/>
        <v>0</v>
      </c>
      <c r="AL43">
        <f t="shared" si="17"/>
        <v>0</v>
      </c>
      <c r="AM43">
        <f t="shared" si="17"/>
        <v>0</v>
      </c>
      <c r="AN43">
        <f t="shared" si="17"/>
        <v>0</v>
      </c>
      <c r="AO43">
        <f t="shared" si="17"/>
        <v>0</v>
      </c>
      <c r="AP43">
        <f t="shared" si="16"/>
        <v>0</v>
      </c>
      <c r="AQ43">
        <f t="shared" si="16"/>
        <v>1</v>
      </c>
      <c r="AR43">
        <f t="shared" si="16"/>
        <v>0</v>
      </c>
      <c r="AS43">
        <f t="shared" si="16"/>
        <v>0</v>
      </c>
      <c r="AT43">
        <f t="shared" si="16"/>
        <v>0</v>
      </c>
      <c r="AU43">
        <f t="shared" si="16"/>
        <v>0</v>
      </c>
      <c r="AV43">
        <f t="shared" si="16"/>
        <v>0</v>
      </c>
      <c r="AW43">
        <f t="shared" si="24"/>
        <v>0</v>
      </c>
      <c r="AX43">
        <f t="shared" si="24"/>
        <v>0</v>
      </c>
      <c r="AY43">
        <f t="shared" si="24"/>
        <v>0</v>
      </c>
      <c r="AZ43">
        <f t="shared" si="24"/>
        <v>0</v>
      </c>
      <c r="BA43">
        <f t="shared" si="24"/>
        <v>0</v>
      </c>
      <c r="BB43">
        <f t="shared" si="24"/>
        <v>0</v>
      </c>
      <c r="BC43">
        <f t="shared" si="24"/>
        <v>0</v>
      </c>
      <c r="BD43">
        <f t="shared" si="24"/>
        <v>0</v>
      </c>
      <c r="BE43">
        <f t="shared" si="24"/>
        <v>0</v>
      </c>
      <c r="BF43">
        <f t="shared" si="24"/>
        <v>0</v>
      </c>
      <c r="BG43">
        <f t="shared" si="24"/>
        <v>0</v>
      </c>
      <c r="BH43">
        <f t="shared" si="24"/>
        <v>0</v>
      </c>
      <c r="BI43">
        <f t="shared" si="24"/>
        <v>0</v>
      </c>
      <c r="BJ43">
        <f t="shared" si="24"/>
        <v>0</v>
      </c>
      <c r="BK43">
        <f t="shared" si="24"/>
        <v>0</v>
      </c>
      <c r="BL43">
        <f t="shared" si="24"/>
        <v>0</v>
      </c>
      <c r="BM43">
        <f t="shared" si="22"/>
        <v>0</v>
      </c>
      <c r="BN43">
        <f t="shared" si="22"/>
        <v>0</v>
      </c>
      <c r="BO43">
        <f t="shared" si="22"/>
        <v>0</v>
      </c>
      <c r="BP43">
        <f t="shared" si="22"/>
        <v>0</v>
      </c>
      <c r="BQ43">
        <f t="shared" si="22"/>
        <v>0</v>
      </c>
      <c r="BR43">
        <f t="shared" si="22"/>
        <v>0</v>
      </c>
      <c r="BS43">
        <f t="shared" si="22"/>
        <v>0</v>
      </c>
      <c r="BT43">
        <f t="shared" si="22"/>
        <v>0</v>
      </c>
      <c r="BU43">
        <f t="shared" si="22"/>
        <v>0</v>
      </c>
      <c r="BV43">
        <f t="shared" si="22"/>
        <v>0</v>
      </c>
      <c r="BW43">
        <f t="shared" si="22"/>
        <v>0</v>
      </c>
      <c r="BX43">
        <f t="shared" si="22"/>
        <v>0</v>
      </c>
      <c r="BY43">
        <f t="shared" si="22"/>
        <v>0</v>
      </c>
      <c r="BZ43">
        <f t="shared" si="22"/>
        <v>0</v>
      </c>
      <c r="CA43">
        <f t="shared" si="22"/>
        <v>0</v>
      </c>
      <c r="CB43">
        <f t="shared" si="21"/>
        <v>0</v>
      </c>
      <c r="CC43">
        <f t="shared" si="21"/>
        <v>0</v>
      </c>
      <c r="CD43">
        <f t="shared" si="21"/>
        <v>0</v>
      </c>
      <c r="CE43">
        <f t="shared" si="21"/>
        <v>0</v>
      </c>
      <c r="CF43">
        <f t="shared" si="21"/>
        <v>0</v>
      </c>
      <c r="CG43">
        <f t="shared" si="21"/>
        <v>0</v>
      </c>
      <c r="CH43">
        <f t="shared" si="21"/>
        <v>0</v>
      </c>
      <c r="CI43">
        <f t="shared" si="21"/>
        <v>0</v>
      </c>
      <c r="CJ43">
        <f t="shared" si="21"/>
        <v>0</v>
      </c>
      <c r="CK43">
        <f t="shared" si="21"/>
        <v>0</v>
      </c>
      <c r="CL43">
        <f t="shared" si="21"/>
        <v>0</v>
      </c>
      <c r="CM43">
        <f t="shared" si="21"/>
        <v>0</v>
      </c>
      <c r="CN43">
        <f t="shared" si="21"/>
        <v>0</v>
      </c>
      <c r="CO43">
        <f t="shared" si="21"/>
        <v>0</v>
      </c>
      <c r="CP43">
        <f t="shared" si="12"/>
        <v>0</v>
      </c>
      <c r="CQ43">
        <f t="shared" si="11"/>
        <v>0</v>
      </c>
      <c r="CR43">
        <f t="shared" si="20"/>
        <v>0</v>
      </c>
      <c r="CS43">
        <f t="shared" si="20"/>
        <v>0</v>
      </c>
      <c r="CT43">
        <f t="shared" si="20"/>
        <v>0</v>
      </c>
      <c r="CU43">
        <f t="shared" si="20"/>
        <v>0</v>
      </c>
    </row>
    <row r="44" spans="1:99">
      <c r="A44" t="s">
        <v>43</v>
      </c>
      <c r="B44">
        <f t="shared" si="25"/>
        <v>0</v>
      </c>
      <c r="C44">
        <f t="shared" si="25"/>
        <v>0</v>
      </c>
      <c r="D44">
        <f t="shared" si="25"/>
        <v>0</v>
      </c>
      <c r="E44">
        <f t="shared" si="25"/>
        <v>0</v>
      </c>
      <c r="F44">
        <f t="shared" si="25"/>
        <v>0</v>
      </c>
      <c r="G44">
        <f t="shared" si="25"/>
        <v>0</v>
      </c>
      <c r="H44">
        <f t="shared" si="25"/>
        <v>0</v>
      </c>
      <c r="I44">
        <f t="shared" si="25"/>
        <v>0</v>
      </c>
      <c r="J44">
        <f t="shared" si="25"/>
        <v>0</v>
      </c>
      <c r="K44">
        <f t="shared" si="25"/>
        <v>0</v>
      </c>
      <c r="L44">
        <f t="shared" si="25"/>
        <v>0</v>
      </c>
      <c r="M44">
        <f t="shared" si="25"/>
        <v>0</v>
      </c>
      <c r="N44">
        <f t="shared" si="25"/>
        <v>0</v>
      </c>
      <c r="O44">
        <f t="shared" si="25"/>
        <v>0</v>
      </c>
      <c r="P44">
        <f t="shared" si="25"/>
        <v>0</v>
      </c>
      <c r="Q44">
        <f t="shared" si="25"/>
        <v>0</v>
      </c>
      <c r="R44">
        <f t="shared" si="23"/>
        <v>0</v>
      </c>
      <c r="S44">
        <f t="shared" si="23"/>
        <v>0</v>
      </c>
      <c r="T44">
        <f t="shared" si="23"/>
        <v>0</v>
      </c>
      <c r="U44">
        <f t="shared" si="23"/>
        <v>0</v>
      </c>
      <c r="V44">
        <f t="shared" si="23"/>
        <v>0</v>
      </c>
      <c r="W44">
        <f t="shared" si="23"/>
        <v>0</v>
      </c>
      <c r="X44">
        <f t="shared" si="23"/>
        <v>0</v>
      </c>
      <c r="Y44">
        <f t="shared" si="23"/>
        <v>0</v>
      </c>
      <c r="Z44">
        <f t="shared" si="23"/>
        <v>0</v>
      </c>
      <c r="AA44">
        <f t="shared" si="23"/>
        <v>0</v>
      </c>
      <c r="AB44">
        <f t="shared" si="23"/>
        <v>0</v>
      </c>
      <c r="AC44">
        <f t="shared" si="23"/>
        <v>0</v>
      </c>
      <c r="AD44">
        <f t="shared" si="23"/>
        <v>0</v>
      </c>
      <c r="AE44">
        <f t="shared" si="23"/>
        <v>0</v>
      </c>
      <c r="AF44">
        <f t="shared" si="23"/>
        <v>0</v>
      </c>
      <c r="AG44">
        <f t="shared" si="17"/>
        <v>0</v>
      </c>
      <c r="AH44">
        <f t="shared" si="17"/>
        <v>0</v>
      </c>
      <c r="AI44">
        <f t="shared" si="17"/>
        <v>0</v>
      </c>
      <c r="AJ44">
        <f t="shared" si="17"/>
        <v>0</v>
      </c>
      <c r="AK44">
        <f t="shared" ref="AK44:AZ59" si="26">IF($A44=AK$1,1,0)</f>
        <v>0</v>
      </c>
      <c r="AL44">
        <f t="shared" si="26"/>
        <v>0</v>
      </c>
      <c r="AM44">
        <f t="shared" si="26"/>
        <v>0</v>
      </c>
      <c r="AN44">
        <f t="shared" si="26"/>
        <v>0</v>
      </c>
      <c r="AO44">
        <f t="shared" si="26"/>
        <v>0</v>
      </c>
      <c r="AP44">
        <f t="shared" si="26"/>
        <v>0</v>
      </c>
      <c r="AQ44">
        <f t="shared" si="26"/>
        <v>0</v>
      </c>
      <c r="AR44">
        <f t="shared" si="26"/>
        <v>1</v>
      </c>
      <c r="AS44">
        <f t="shared" si="26"/>
        <v>0</v>
      </c>
      <c r="AT44">
        <f t="shared" si="26"/>
        <v>0</v>
      </c>
      <c r="AU44">
        <f t="shared" si="26"/>
        <v>0</v>
      </c>
      <c r="AV44">
        <f t="shared" si="26"/>
        <v>0</v>
      </c>
      <c r="AW44">
        <f t="shared" si="26"/>
        <v>0</v>
      </c>
      <c r="AX44">
        <f t="shared" si="26"/>
        <v>0</v>
      </c>
      <c r="AY44">
        <f t="shared" si="26"/>
        <v>0</v>
      </c>
      <c r="AZ44">
        <f t="shared" si="26"/>
        <v>0</v>
      </c>
      <c r="BA44">
        <f t="shared" si="24"/>
        <v>0</v>
      </c>
      <c r="BB44">
        <f t="shared" si="24"/>
        <v>0</v>
      </c>
      <c r="BC44">
        <f t="shared" si="24"/>
        <v>0</v>
      </c>
      <c r="BD44">
        <f t="shared" si="24"/>
        <v>0</v>
      </c>
      <c r="BE44">
        <f t="shared" si="24"/>
        <v>0</v>
      </c>
      <c r="BF44">
        <f t="shared" si="24"/>
        <v>0</v>
      </c>
      <c r="BG44">
        <f t="shared" si="24"/>
        <v>0</v>
      </c>
      <c r="BH44">
        <f t="shared" si="24"/>
        <v>0</v>
      </c>
      <c r="BI44">
        <f t="shared" si="24"/>
        <v>0</v>
      </c>
      <c r="BJ44">
        <f t="shared" si="24"/>
        <v>0</v>
      </c>
      <c r="BK44">
        <f t="shared" si="24"/>
        <v>0</v>
      </c>
      <c r="BL44">
        <f t="shared" si="24"/>
        <v>0</v>
      </c>
      <c r="BM44">
        <f t="shared" si="22"/>
        <v>0</v>
      </c>
      <c r="BN44">
        <f t="shared" si="22"/>
        <v>0</v>
      </c>
      <c r="BO44">
        <f t="shared" si="22"/>
        <v>0</v>
      </c>
      <c r="BP44">
        <f t="shared" si="22"/>
        <v>0</v>
      </c>
      <c r="BQ44">
        <f t="shared" si="22"/>
        <v>0</v>
      </c>
      <c r="BR44">
        <f t="shared" si="22"/>
        <v>0</v>
      </c>
      <c r="BS44">
        <f t="shared" si="22"/>
        <v>0</v>
      </c>
      <c r="BT44">
        <f t="shared" si="22"/>
        <v>0</v>
      </c>
      <c r="BU44">
        <f t="shared" si="22"/>
        <v>0</v>
      </c>
      <c r="BV44">
        <f t="shared" si="22"/>
        <v>0</v>
      </c>
      <c r="BW44">
        <f t="shared" si="22"/>
        <v>0</v>
      </c>
      <c r="BX44">
        <f t="shared" si="22"/>
        <v>0</v>
      </c>
      <c r="BY44">
        <f t="shared" si="22"/>
        <v>0</v>
      </c>
      <c r="BZ44">
        <f t="shared" si="22"/>
        <v>0</v>
      </c>
      <c r="CA44">
        <f t="shared" si="22"/>
        <v>0</v>
      </c>
      <c r="CB44">
        <f t="shared" si="21"/>
        <v>0</v>
      </c>
      <c r="CC44">
        <f t="shared" si="21"/>
        <v>0</v>
      </c>
      <c r="CD44">
        <f t="shared" si="21"/>
        <v>0</v>
      </c>
      <c r="CE44">
        <f t="shared" si="21"/>
        <v>0</v>
      </c>
      <c r="CF44">
        <f t="shared" si="21"/>
        <v>0</v>
      </c>
      <c r="CG44">
        <f t="shared" si="21"/>
        <v>0</v>
      </c>
      <c r="CH44">
        <f t="shared" si="21"/>
        <v>0</v>
      </c>
      <c r="CI44">
        <f t="shared" si="21"/>
        <v>0</v>
      </c>
      <c r="CJ44">
        <f t="shared" si="21"/>
        <v>0</v>
      </c>
      <c r="CK44">
        <f t="shared" si="21"/>
        <v>0</v>
      </c>
      <c r="CL44">
        <f t="shared" si="21"/>
        <v>0</v>
      </c>
      <c r="CM44">
        <f t="shared" si="21"/>
        <v>0</v>
      </c>
      <c r="CN44">
        <f t="shared" si="21"/>
        <v>0</v>
      </c>
      <c r="CO44">
        <f t="shared" si="21"/>
        <v>0</v>
      </c>
      <c r="CP44">
        <f t="shared" si="12"/>
        <v>0</v>
      </c>
      <c r="CQ44">
        <f t="shared" si="11"/>
        <v>0</v>
      </c>
      <c r="CR44">
        <f t="shared" si="20"/>
        <v>0</v>
      </c>
      <c r="CS44">
        <f t="shared" si="20"/>
        <v>0</v>
      </c>
      <c r="CT44">
        <f t="shared" si="20"/>
        <v>0</v>
      </c>
      <c r="CU44">
        <f t="shared" si="20"/>
        <v>0</v>
      </c>
    </row>
    <row r="45" spans="1:99">
      <c r="A45" t="s">
        <v>44</v>
      </c>
      <c r="B45">
        <f t="shared" si="25"/>
        <v>0</v>
      </c>
      <c r="C45">
        <f t="shared" si="25"/>
        <v>0</v>
      </c>
      <c r="D45">
        <f t="shared" si="25"/>
        <v>0</v>
      </c>
      <c r="E45">
        <f t="shared" si="25"/>
        <v>0</v>
      </c>
      <c r="F45">
        <f t="shared" si="25"/>
        <v>0</v>
      </c>
      <c r="G45">
        <f t="shared" si="25"/>
        <v>0</v>
      </c>
      <c r="H45">
        <f t="shared" si="25"/>
        <v>0</v>
      </c>
      <c r="I45">
        <f t="shared" si="25"/>
        <v>0</v>
      </c>
      <c r="J45">
        <f t="shared" si="25"/>
        <v>0</v>
      </c>
      <c r="K45">
        <f t="shared" si="25"/>
        <v>0</v>
      </c>
      <c r="L45">
        <f t="shared" si="25"/>
        <v>0</v>
      </c>
      <c r="M45">
        <f t="shared" si="25"/>
        <v>0</v>
      </c>
      <c r="N45">
        <f t="shared" si="25"/>
        <v>0</v>
      </c>
      <c r="O45">
        <f t="shared" si="25"/>
        <v>0</v>
      </c>
      <c r="P45">
        <f t="shared" si="25"/>
        <v>0</v>
      </c>
      <c r="Q45">
        <f t="shared" si="25"/>
        <v>0</v>
      </c>
      <c r="R45">
        <f t="shared" si="23"/>
        <v>0</v>
      </c>
      <c r="S45">
        <f t="shared" si="23"/>
        <v>0</v>
      </c>
      <c r="T45">
        <f t="shared" si="23"/>
        <v>0</v>
      </c>
      <c r="U45">
        <f t="shared" si="23"/>
        <v>0</v>
      </c>
      <c r="V45">
        <f t="shared" si="23"/>
        <v>0</v>
      </c>
      <c r="W45">
        <f t="shared" si="23"/>
        <v>0</v>
      </c>
      <c r="X45">
        <f t="shared" si="23"/>
        <v>0</v>
      </c>
      <c r="Y45">
        <f t="shared" si="23"/>
        <v>0</v>
      </c>
      <c r="Z45">
        <f t="shared" si="23"/>
        <v>0</v>
      </c>
      <c r="AA45">
        <f t="shared" si="23"/>
        <v>0</v>
      </c>
      <c r="AB45">
        <f t="shared" si="23"/>
        <v>0</v>
      </c>
      <c r="AC45">
        <f t="shared" si="23"/>
        <v>0</v>
      </c>
      <c r="AD45">
        <f t="shared" si="23"/>
        <v>0</v>
      </c>
      <c r="AE45">
        <f t="shared" si="23"/>
        <v>0</v>
      </c>
      <c r="AF45">
        <f t="shared" si="23"/>
        <v>0</v>
      </c>
      <c r="AG45">
        <f t="shared" ref="AG45:AV60" si="27">IF($A45=AG$1,1,0)</f>
        <v>0</v>
      </c>
      <c r="AH45">
        <f t="shared" si="27"/>
        <v>0</v>
      </c>
      <c r="AI45">
        <f t="shared" si="27"/>
        <v>0</v>
      </c>
      <c r="AJ45">
        <f t="shared" si="27"/>
        <v>0</v>
      </c>
      <c r="AK45">
        <f t="shared" si="27"/>
        <v>0</v>
      </c>
      <c r="AL45">
        <f t="shared" si="27"/>
        <v>0</v>
      </c>
      <c r="AM45">
        <f t="shared" si="27"/>
        <v>0</v>
      </c>
      <c r="AN45">
        <f t="shared" si="27"/>
        <v>0</v>
      </c>
      <c r="AO45">
        <f t="shared" si="27"/>
        <v>0</v>
      </c>
      <c r="AP45">
        <f t="shared" si="27"/>
        <v>0</v>
      </c>
      <c r="AQ45">
        <f t="shared" si="27"/>
        <v>0</v>
      </c>
      <c r="AR45">
        <f t="shared" si="27"/>
        <v>0</v>
      </c>
      <c r="AS45">
        <f t="shared" si="27"/>
        <v>1</v>
      </c>
      <c r="AT45">
        <f t="shared" si="27"/>
        <v>0</v>
      </c>
      <c r="AU45">
        <f t="shared" si="27"/>
        <v>0</v>
      </c>
      <c r="AV45">
        <f t="shared" si="27"/>
        <v>0</v>
      </c>
      <c r="AW45">
        <f t="shared" si="26"/>
        <v>0</v>
      </c>
      <c r="AX45">
        <f t="shared" si="26"/>
        <v>0</v>
      </c>
      <c r="AY45">
        <f t="shared" si="26"/>
        <v>0</v>
      </c>
      <c r="AZ45">
        <f t="shared" si="26"/>
        <v>0</v>
      </c>
      <c r="BA45">
        <f t="shared" si="24"/>
        <v>0</v>
      </c>
      <c r="BB45">
        <f t="shared" si="24"/>
        <v>0</v>
      </c>
      <c r="BC45">
        <f t="shared" si="24"/>
        <v>0</v>
      </c>
      <c r="BD45">
        <f t="shared" si="24"/>
        <v>0</v>
      </c>
      <c r="BE45">
        <f t="shared" si="24"/>
        <v>0</v>
      </c>
      <c r="BF45">
        <f t="shared" si="24"/>
        <v>0</v>
      </c>
      <c r="BG45">
        <f t="shared" si="24"/>
        <v>0</v>
      </c>
      <c r="BH45">
        <f t="shared" si="24"/>
        <v>0</v>
      </c>
      <c r="BI45">
        <f t="shared" si="24"/>
        <v>0</v>
      </c>
      <c r="BJ45">
        <f t="shared" si="24"/>
        <v>0</v>
      </c>
      <c r="BK45">
        <f t="shared" si="24"/>
        <v>0</v>
      </c>
      <c r="BL45">
        <f t="shared" si="24"/>
        <v>0</v>
      </c>
      <c r="BM45">
        <f t="shared" si="22"/>
        <v>0</v>
      </c>
      <c r="BN45">
        <f t="shared" si="22"/>
        <v>0</v>
      </c>
      <c r="BO45">
        <f t="shared" si="22"/>
        <v>0</v>
      </c>
      <c r="BP45">
        <f t="shared" si="22"/>
        <v>0</v>
      </c>
      <c r="BQ45">
        <f t="shared" si="22"/>
        <v>0</v>
      </c>
      <c r="BR45">
        <f t="shared" si="22"/>
        <v>0</v>
      </c>
      <c r="BS45">
        <f t="shared" si="22"/>
        <v>0</v>
      </c>
      <c r="BT45">
        <f t="shared" si="22"/>
        <v>0</v>
      </c>
      <c r="BU45">
        <f t="shared" si="22"/>
        <v>0</v>
      </c>
      <c r="BV45">
        <f t="shared" si="22"/>
        <v>0</v>
      </c>
      <c r="BW45">
        <f t="shared" si="22"/>
        <v>0</v>
      </c>
      <c r="BX45">
        <f t="shared" si="22"/>
        <v>0</v>
      </c>
      <c r="BY45">
        <f t="shared" si="22"/>
        <v>0</v>
      </c>
      <c r="BZ45">
        <f t="shared" si="22"/>
        <v>0</v>
      </c>
      <c r="CA45">
        <f t="shared" si="22"/>
        <v>0</v>
      </c>
      <c r="CB45">
        <f t="shared" si="21"/>
        <v>0</v>
      </c>
      <c r="CC45">
        <f t="shared" si="21"/>
        <v>0</v>
      </c>
      <c r="CD45">
        <f t="shared" si="21"/>
        <v>0</v>
      </c>
      <c r="CE45">
        <f t="shared" si="21"/>
        <v>0</v>
      </c>
      <c r="CF45">
        <f t="shared" si="21"/>
        <v>0</v>
      </c>
      <c r="CG45">
        <f t="shared" si="21"/>
        <v>0</v>
      </c>
      <c r="CH45">
        <f t="shared" si="21"/>
        <v>0</v>
      </c>
      <c r="CI45">
        <f t="shared" si="21"/>
        <v>0</v>
      </c>
      <c r="CJ45">
        <f t="shared" si="21"/>
        <v>0</v>
      </c>
      <c r="CK45">
        <f t="shared" si="21"/>
        <v>0</v>
      </c>
      <c r="CL45">
        <f t="shared" si="21"/>
        <v>0</v>
      </c>
      <c r="CM45">
        <f t="shared" si="21"/>
        <v>0</v>
      </c>
      <c r="CN45">
        <f t="shared" si="21"/>
        <v>0</v>
      </c>
      <c r="CO45">
        <f t="shared" si="21"/>
        <v>0</v>
      </c>
      <c r="CP45">
        <f t="shared" si="12"/>
        <v>0</v>
      </c>
      <c r="CQ45">
        <f t="shared" si="11"/>
        <v>0</v>
      </c>
      <c r="CR45">
        <f t="shared" si="20"/>
        <v>0</v>
      </c>
      <c r="CS45">
        <f t="shared" si="20"/>
        <v>0</v>
      </c>
      <c r="CT45">
        <f t="shared" si="20"/>
        <v>0</v>
      </c>
      <c r="CU45">
        <f t="shared" si="20"/>
        <v>0</v>
      </c>
    </row>
    <row r="46" spans="1:99">
      <c r="A46" t="s">
        <v>45</v>
      </c>
      <c r="B46">
        <f t="shared" si="25"/>
        <v>0</v>
      </c>
      <c r="C46">
        <f t="shared" si="25"/>
        <v>0</v>
      </c>
      <c r="D46">
        <f t="shared" si="25"/>
        <v>0</v>
      </c>
      <c r="E46">
        <f t="shared" si="25"/>
        <v>0</v>
      </c>
      <c r="F46">
        <f t="shared" si="25"/>
        <v>0</v>
      </c>
      <c r="G46">
        <f t="shared" si="25"/>
        <v>0</v>
      </c>
      <c r="H46">
        <f t="shared" si="25"/>
        <v>0</v>
      </c>
      <c r="I46">
        <f t="shared" si="25"/>
        <v>0</v>
      </c>
      <c r="J46">
        <f t="shared" si="25"/>
        <v>0</v>
      </c>
      <c r="K46">
        <f t="shared" si="25"/>
        <v>0</v>
      </c>
      <c r="L46">
        <f t="shared" si="25"/>
        <v>0</v>
      </c>
      <c r="M46">
        <f t="shared" si="25"/>
        <v>0</v>
      </c>
      <c r="N46">
        <f t="shared" si="25"/>
        <v>0</v>
      </c>
      <c r="O46">
        <f t="shared" si="25"/>
        <v>0</v>
      </c>
      <c r="P46">
        <f t="shared" si="25"/>
        <v>0</v>
      </c>
      <c r="Q46">
        <f t="shared" si="25"/>
        <v>0</v>
      </c>
      <c r="R46">
        <f t="shared" si="23"/>
        <v>0</v>
      </c>
      <c r="S46">
        <f t="shared" si="23"/>
        <v>0</v>
      </c>
      <c r="T46">
        <f t="shared" si="23"/>
        <v>0</v>
      </c>
      <c r="U46">
        <f t="shared" si="23"/>
        <v>0</v>
      </c>
      <c r="V46">
        <f t="shared" si="23"/>
        <v>0</v>
      </c>
      <c r="W46">
        <f t="shared" si="23"/>
        <v>0</v>
      </c>
      <c r="X46">
        <f t="shared" si="23"/>
        <v>0</v>
      </c>
      <c r="Y46">
        <f t="shared" si="23"/>
        <v>0</v>
      </c>
      <c r="Z46">
        <f t="shared" si="23"/>
        <v>0</v>
      </c>
      <c r="AA46">
        <f t="shared" si="23"/>
        <v>0</v>
      </c>
      <c r="AB46">
        <f t="shared" si="23"/>
        <v>0</v>
      </c>
      <c r="AC46">
        <f t="shared" si="23"/>
        <v>0</v>
      </c>
      <c r="AD46">
        <f t="shared" si="23"/>
        <v>0</v>
      </c>
      <c r="AE46">
        <f t="shared" si="23"/>
        <v>0</v>
      </c>
      <c r="AF46">
        <f t="shared" si="23"/>
        <v>0</v>
      </c>
      <c r="AG46">
        <f t="shared" si="27"/>
        <v>0</v>
      </c>
      <c r="AH46">
        <f t="shared" si="27"/>
        <v>0</v>
      </c>
      <c r="AI46">
        <f t="shared" si="27"/>
        <v>0</v>
      </c>
      <c r="AJ46">
        <f t="shared" si="27"/>
        <v>0</v>
      </c>
      <c r="AK46">
        <f t="shared" si="27"/>
        <v>0</v>
      </c>
      <c r="AL46">
        <f t="shared" si="27"/>
        <v>0</v>
      </c>
      <c r="AM46">
        <f t="shared" si="27"/>
        <v>0</v>
      </c>
      <c r="AN46">
        <f t="shared" si="27"/>
        <v>0</v>
      </c>
      <c r="AO46">
        <f t="shared" si="27"/>
        <v>0</v>
      </c>
      <c r="AP46">
        <f t="shared" si="27"/>
        <v>0</v>
      </c>
      <c r="AQ46">
        <f t="shared" si="27"/>
        <v>0</v>
      </c>
      <c r="AR46">
        <f t="shared" si="27"/>
        <v>0</v>
      </c>
      <c r="AS46">
        <f t="shared" si="27"/>
        <v>0</v>
      </c>
      <c r="AT46">
        <f t="shared" si="27"/>
        <v>1</v>
      </c>
      <c r="AU46">
        <f t="shared" si="27"/>
        <v>0</v>
      </c>
      <c r="AV46">
        <f t="shared" si="27"/>
        <v>0</v>
      </c>
      <c r="AW46">
        <f t="shared" si="26"/>
        <v>0</v>
      </c>
      <c r="AX46">
        <f t="shared" si="26"/>
        <v>0</v>
      </c>
      <c r="AY46">
        <f t="shared" si="26"/>
        <v>0</v>
      </c>
      <c r="AZ46">
        <f t="shared" si="26"/>
        <v>0</v>
      </c>
      <c r="BA46">
        <f t="shared" si="24"/>
        <v>0</v>
      </c>
      <c r="BB46">
        <f t="shared" si="24"/>
        <v>0</v>
      </c>
      <c r="BC46">
        <f t="shared" si="24"/>
        <v>0</v>
      </c>
      <c r="BD46">
        <f t="shared" si="24"/>
        <v>0</v>
      </c>
      <c r="BE46">
        <f t="shared" si="24"/>
        <v>0</v>
      </c>
      <c r="BF46">
        <f t="shared" si="24"/>
        <v>0</v>
      </c>
      <c r="BG46">
        <f t="shared" si="24"/>
        <v>0</v>
      </c>
      <c r="BH46">
        <f t="shared" si="24"/>
        <v>0</v>
      </c>
      <c r="BI46">
        <f t="shared" si="24"/>
        <v>0</v>
      </c>
      <c r="BJ46">
        <f t="shared" si="24"/>
        <v>0</v>
      </c>
      <c r="BK46">
        <f t="shared" si="24"/>
        <v>0</v>
      </c>
      <c r="BL46">
        <f t="shared" si="24"/>
        <v>0</v>
      </c>
      <c r="BM46">
        <f t="shared" si="22"/>
        <v>0</v>
      </c>
      <c r="BN46">
        <f t="shared" si="22"/>
        <v>0</v>
      </c>
      <c r="BO46">
        <f t="shared" si="22"/>
        <v>0</v>
      </c>
      <c r="BP46">
        <f t="shared" si="22"/>
        <v>0</v>
      </c>
      <c r="BQ46">
        <f t="shared" si="22"/>
        <v>0</v>
      </c>
      <c r="BR46">
        <f t="shared" si="22"/>
        <v>0</v>
      </c>
      <c r="BS46">
        <f t="shared" si="22"/>
        <v>0</v>
      </c>
      <c r="BT46">
        <f t="shared" si="22"/>
        <v>0</v>
      </c>
      <c r="BU46">
        <f t="shared" si="22"/>
        <v>0</v>
      </c>
      <c r="BV46">
        <f t="shared" si="22"/>
        <v>0</v>
      </c>
      <c r="BW46">
        <f t="shared" si="22"/>
        <v>0</v>
      </c>
      <c r="BX46">
        <f t="shared" si="22"/>
        <v>0</v>
      </c>
      <c r="BY46">
        <f t="shared" si="22"/>
        <v>0</v>
      </c>
      <c r="BZ46">
        <f t="shared" si="22"/>
        <v>0</v>
      </c>
      <c r="CA46">
        <f t="shared" si="22"/>
        <v>0</v>
      </c>
      <c r="CB46">
        <f t="shared" si="21"/>
        <v>0</v>
      </c>
      <c r="CC46">
        <f t="shared" si="21"/>
        <v>0</v>
      </c>
      <c r="CD46">
        <f t="shared" si="21"/>
        <v>0</v>
      </c>
      <c r="CE46">
        <f t="shared" si="21"/>
        <v>0</v>
      </c>
      <c r="CF46">
        <f t="shared" si="21"/>
        <v>0</v>
      </c>
      <c r="CG46">
        <f t="shared" si="21"/>
        <v>0</v>
      </c>
      <c r="CH46">
        <f t="shared" si="21"/>
        <v>0</v>
      </c>
      <c r="CI46">
        <f t="shared" si="21"/>
        <v>0</v>
      </c>
      <c r="CJ46">
        <f t="shared" si="21"/>
        <v>0</v>
      </c>
      <c r="CK46">
        <f t="shared" si="21"/>
        <v>0</v>
      </c>
      <c r="CL46">
        <f t="shared" si="21"/>
        <v>0</v>
      </c>
      <c r="CM46">
        <f t="shared" si="21"/>
        <v>0</v>
      </c>
      <c r="CN46">
        <f t="shared" si="21"/>
        <v>0</v>
      </c>
      <c r="CO46">
        <f t="shared" si="21"/>
        <v>0</v>
      </c>
      <c r="CP46">
        <f t="shared" si="12"/>
        <v>0</v>
      </c>
      <c r="CQ46">
        <f t="shared" si="11"/>
        <v>0</v>
      </c>
      <c r="CR46">
        <f t="shared" si="20"/>
        <v>0</v>
      </c>
      <c r="CS46">
        <f t="shared" si="20"/>
        <v>0</v>
      </c>
      <c r="CT46">
        <f t="shared" si="20"/>
        <v>0</v>
      </c>
      <c r="CU46">
        <f t="shared" si="20"/>
        <v>0</v>
      </c>
    </row>
    <row r="47" spans="1:99">
      <c r="A47" t="s">
        <v>46</v>
      </c>
      <c r="B47">
        <f t="shared" si="25"/>
        <v>0</v>
      </c>
      <c r="C47">
        <f t="shared" si="25"/>
        <v>0</v>
      </c>
      <c r="D47">
        <f t="shared" si="25"/>
        <v>0</v>
      </c>
      <c r="E47">
        <f t="shared" si="25"/>
        <v>0</v>
      </c>
      <c r="F47">
        <f t="shared" si="25"/>
        <v>0</v>
      </c>
      <c r="G47">
        <f t="shared" si="25"/>
        <v>0</v>
      </c>
      <c r="H47">
        <f t="shared" si="25"/>
        <v>0</v>
      </c>
      <c r="I47">
        <f t="shared" si="25"/>
        <v>0</v>
      </c>
      <c r="J47">
        <f t="shared" si="25"/>
        <v>0</v>
      </c>
      <c r="K47">
        <f t="shared" si="25"/>
        <v>0</v>
      </c>
      <c r="L47">
        <f t="shared" si="25"/>
        <v>0</v>
      </c>
      <c r="M47">
        <f t="shared" si="25"/>
        <v>0</v>
      </c>
      <c r="N47">
        <f t="shared" si="25"/>
        <v>0</v>
      </c>
      <c r="O47">
        <f t="shared" si="25"/>
        <v>0</v>
      </c>
      <c r="P47">
        <f t="shared" si="25"/>
        <v>0</v>
      </c>
      <c r="Q47">
        <f t="shared" si="25"/>
        <v>0</v>
      </c>
      <c r="R47">
        <f t="shared" si="23"/>
        <v>0</v>
      </c>
      <c r="S47">
        <f t="shared" si="23"/>
        <v>0</v>
      </c>
      <c r="T47">
        <f t="shared" si="23"/>
        <v>0</v>
      </c>
      <c r="U47">
        <f t="shared" si="23"/>
        <v>0</v>
      </c>
      <c r="V47">
        <f t="shared" si="23"/>
        <v>0</v>
      </c>
      <c r="W47">
        <f t="shared" si="23"/>
        <v>0</v>
      </c>
      <c r="X47">
        <f t="shared" si="23"/>
        <v>0</v>
      </c>
      <c r="Y47">
        <f t="shared" si="23"/>
        <v>0</v>
      </c>
      <c r="Z47">
        <f t="shared" si="23"/>
        <v>0</v>
      </c>
      <c r="AA47">
        <f t="shared" si="23"/>
        <v>0</v>
      </c>
      <c r="AB47">
        <f t="shared" si="23"/>
        <v>0</v>
      </c>
      <c r="AC47">
        <f t="shared" si="23"/>
        <v>0</v>
      </c>
      <c r="AD47">
        <f t="shared" si="23"/>
        <v>0</v>
      </c>
      <c r="AE47">
        <f t="shared" si="23"/>
        <v>0</v>
      </c>
      <c r="AF47">
        <f t="shared" si="23"/>
        <v>0</v>
      </c>
      <c r="AG47">
        <f t="shared" si="27"/>
        <v>0</v>
      </c>
      <c r="AH47">
        <f t="shared" si="27"/>
        <v>0</v>
      </c>
      <c r="AI47">
        <f t="shared" si="27"/>
        <v>0</v>
      </c>
      <c r="AJ47">
        <f t="shared" si="27"/>
        <v>0</v>
      </c>
      <c r="AK47">
        <f t="shared" si="27"/>
        <v>0</v>
      </c>
      <c r="AL47">
        <f t="shared" si="27"/>
        <v>0</v>
      </c>
      <c r="AM47">
        <f t="shared" si="27"/>
        <v>0</v>
      </c>
      <c r="AN47">
        <f t="shared" si="27"/>
        <v>0</v>
      </c>
      <c r="AO47">
        <f t="shared" si="27"/>
        <v>0</v>
      </c>
      <c r="AP47">
        <f t="shared" si="27"/>
        <v>0</v>
      </c>
      <c r="AQ47">
        <f t="shared" si="27"/>
        <v>0</v>
      </c>
      <c r="AR47">
        <f t="shared" si="27"/>
        <v>0</v>
      </c>
      <c r="AS47">
        <f t="shared" si="27"/>
        <v>0</v>
      </c>
      <c r="AT47">
        <f t="shared" si="27"/>
        <v>0</v>
      </c>
      <c r="AU47">
        <f t="shared" si="27"/>
        <v>1</v>
      </c>
      <c r="AV47">
        <f t="shared" si="27"/>
        <v>0</v>
      </c>
      <c r="AW47">
        <f t="shared" si="26"/>
        <v>0</v>
      </c>
      <c r="AX47">
        <f t="shared" si="26"/>
        <v>0</v>
      </c>
      <c r="AY47">
        <f t="shared" si="26"/>
        <v>0</v>
      </c>
      <c r="AZ47">
        <f t="shared" si="26"/>
        <v>0</v>
      </c>
      <c r="BA47">
        <f t="shared" si="24"/>
        <v>0</v>
      </c>
      <c r="BB47">
        <f t="shared" si="24"/>
        <v>0</v>
      </c>
      <c r="BC47">
        <f t="shared" si="24"/>
        <v>0</v>
      </c>
      <c r="BD47">
        <f t="shared" si="24"/>
        <v>0</v>
      </c>
      <c r="BE47">
        <f t="shared" si="24"/>
        <v>0</v>
      </c>
      <c r="BF47">
        <f t="shared" si="24"/>
        <v>0</v>
      </c>
      <c r="BG47">
        <f t="shared" si="24"/>
        <v>0</v>
      </c>
      <c r="BH47">
        <f t="shared" si="24"/>
        <v>0</v>
      </c>
      <c r="BI47">
        <f t="shared" si="24"/>
        <v>0</v>
      </c>
      <c r="BJ47">
        <f t="shared" si="24"/>
        <v>0</v>
      </c>
      <c r="BK47">
        <f t="shared" si="24"/>
        <v>0</v>
      </c>
      <c r="BL47">
        <f t="shared" si="24"/>
        <v>0</v>
      </c>
      <c r="BM47">
        <f t="shared" si="22"/>
        <v>0</v>
      </c>
      <c r="BN47">
        <f t="shared" si="22"/>
        <v>0</v>
      </c>
      <c r="BO47">
        <f t="shared" si="22"/>
        <v>0</v>
      </c>
      <c r="BP47">
        <f t="shared" si="22"/>
        <v>0</v>
      </c>
      <c r="BQ47">
        <f t="shared" si="22"/>
        <v>0</v>
      </c>
      <c r="BR47">
        <f t="shared" si="22"/>
        <v>0</v>
      </c>
      <c r="BS47">
        <f t="shared" si="22"/>
        <v>0</v>
      </c>
      <c r="BT47">
        <f t="shared" si="22"/>
        <v>0</v>
      </c>
      <c r="BU47">
        <f t="shared" si="22"/>
        <v>0</v>
      </c>
      <c r="BV47">
        <f t="shared" si="22"/>
        <v>0</v>
      </c>
      <c r="BW47">
        <f t="shared" si="22"/>
        <v>0</v>
      </c>
      <c r="BX47">
        <f t="shared" si="22"/>
        <v>0</v>
      </c>
      <c r="BY47">
        <f t="shared" si="22"/>
        <v>0</v>
      </c>
      <c r="BZ47">
        <f t="shared" si="22"/>
        <v>0</v>
      </c>
      <c r="CA47">
        <f t="shared" si="22"/>
        <v>0</v>
      </c>
      <c r="CB47">
        <f t="shared" si="21"/>
        <v>0</v>
      </c>
      <c r="CC47">
        <f t="shared" si="21"/>
        <v>0</v>
      </c>
      <c r="CD47">
        <f t="shared" si="21"/>
        <v>0</v>
      </c>
      <c r="CE47">
        <f t="shared" si="21"/>
        <v>0</v>
      </c>
      <c r="CF47">
        <f t="shared" si="21"/>
        <v>0</v>
      </c>
      <c r="CG47">
        <f t="shared" si="21"/>
        <v>0</v>
      </c>
      <c r="CH47">
        <f t="shared" si="21"/>
        <v>0</v>
      </c>
      <c r="CI47">
        <f t="shared" si="21"/>
        <v>0</v>
      </c>
      <c r="CJ47">
        <f t="shared" si="21"/>
        <v>0</v>
      </c>
      <c r="CK47">
        <f t="shared" si="21"/>
        <v>0</v>
      </c>
      <c r="CL47">
        <f t="shared" si="21"/>
        <v>0</v>
      </c>
      <c r="CM47">
        <f t="shared" si="21"/>
        <v>0</v>
      </c>
      <c r="CN47">
        <f t="shared" si="21"/>
        <v>0</v>
      </c>
      <c r="CO47">
        <f t="shared" si="21"/>
        <v>0</v>
      </c>
      <c r="CP47">
        <f t="shared" si="12"/>
        <v>0</v>
      </c>
      <c r="CQ47">
        <f t="shared" si="11"/>
        <v>0</v>
      </c>
      <c r="CR47">
        <f t="shared" si="20"/>
        <v>0</v>
      </c>
      <c r="CS47">
        <f t="shared" si="20"/>
        <v>0</v>
      </c>
      <c r="CT47">
        <f t="shared" si="20"/>
        <v>0</v>
      </c>
      <c r="CU47">
        <f t="shared" si="20"/>
        <v>0</v>
      </c>
    </row>
    <row r="48" spans="1:99">
      <c r="A48" t="s">
        <v>47</v>
      </c>
      <c r="B48">
        <f t="shared" si="25"/>
        <v>0</v>
      </c>
      <c r="C48">
        <f t="shared" si="25"/>
        <v>0</v>
      </c>
      <c r="D48">
        <f t="shared" si="25"/>
        <v>0</v>
      </c>
      <c r="E48">
        <f t="shared" si="25"/>
        <v>0</v>
      </c>
      <c r="F48">
        <f t="shared" si="25"/>
        <v>0</v>
      </c>
      <c r="G48">
        <f t="shared" si="25"/>
        <v>0</v>
      </c>
      <c r="H48">
        <f t="shared" si="25"/>
        <v>0</v>
      </c>
      <c r="I48">
        <f t="shared" si="25"/>
        <v>0</v>
      </c>
      <c r="J48">
        <f t="shared" si="25"/>
        <v>0</v>
      </c>
      <c r="K48">
        <f t="shared" si="25"/>
        <v>0</v>
      </c>
      <c r="L48">
        <f t="shared" si="25"/>
        <v>0</v>
      </c>
      <c r="M48">
        <f t="shared" si="25"/>
        <v>0</v>
      </c>
      <c r="N48">
        <f t="shared" si="25"/>
        <v>0</v>
      </c>
      <c r="O48">
        <f t="shared" si="25"/>
        <v>0</v>
      </c>
      <c r="P48">
        <f t="shared" si="25"/>
        <v>0</v>
      </c>
      <c r="Q48">
        <f t="shared" si="25"/>
        <v>0</v>
      </c>
      <c r="R48">
        <f t="shared" si="23"/>
        <v>0</v>
      </c>
      <c r="S48">
        <f t="shared" si="23"/>
        <v>0</v>
      </c>
      <c r="T48">
        <f t="shared" si="23"/>
        <v>0</v>
      </c>
      <c r="U48">
        <f t="shared" si="23"/>
        <v>0</v>
      </c>
      <c r="V48">
        <f t="shared" si="23"/>
        <v>0</v>
      </c>
      <c r="W48">
        <f t="shared" si="23"/>
        <v>0</v>
      </c>
      <c r="X48">
        <f t="shared" si="23"/>
        <v>0</v>
      </c>
      <c r="Y48">
        <f t="shared" si="23"/>
        <v>0</v>
      </c>
      <c r="Z48">
        <f t="shared" si="23"/>
        <v>0</v>
      </c>
      <c r="AA48">
        <f t="shared" si="23"/>
        <v>0</v>
      </c>
      <c r="AB48">
        <f t="shared" si="23"/>
        <v>0</v>
      </c>
      <c r="AC48">
        <f t="shared" si="23"/>
        <v>0</v>
      </c>
      <c r="AD48">
        <f t="shared" si="23"/>
        <v>0</v>
      </c>
      <c r="AE48">
        <f t="shared" si="23"/>
        <v>0</v>
      </c>
      <c r="AF48">
        <f t="shared" si="23"/>
        <v>0</v>
      </c>
      <c r="AG48">
        <f t="shared" si="27"/>
        <v>0</v>
      </c>
      <c r="AH48">
        <f t="shared" si="27"/>
        <v>0</v>
      </c>
      <c r="AI48">
        <f t="shared" si="27"/>
        <v>0</v>
      </c>
      <c r="AJ48">
        <f t="shared" si="27"/>
        <v>0</v>
      </c>
      <c r="AK48">
        <f t="shared" si="27"/>
        <v>0</v>
      </c>
      <c r="AL48">
        <f t="shared" si="27"/>
        <v>0</v>
      </c>
      <c r="AM48">
        <f t="shared" si="27"/>
        <v>0</v>
      </c>
      <c r="AN48">
        <f t="shared" si="27"/>
        <v>0</v>
      </c>
      <c r="AO48">
        <f t="shared" si="27"/>
        <v>0</v>
      </c>
      <c r="AP48">
        <f t="shared" si="27"/>
        <v>0</v>
      </c>
      <c r="AQ48">
        <f t="shared" si="27"/>
        <v>0</v>
      </c>
      <c r="AR48">
        <f t="shared" si="27"/>
        <v>0</v>
      </c>
      <c r="AS48">
        <f t="shared" si="27"/>
        <v>0</v>
      </c>
      <c r="AT48">
        <f t="shared" si="27"/>
        <v>0</v>
      </c>
      <c r="AU48">
        <f t="shared" si="27"/>
        <v>0</v>
      </c>
      <c r="AV48">
        <f t="shared" si="27"/>
        <v>1</v>
      </c>
      <c r="AW48">
        <f t="shared" si="26"/>
        <v>0</v>
      </c>
      <c r="AX48">
        <f t="shared" si="26"/>
        <v>0</v>
      </c>
      <c r="AY48">
        <f t="shared" si="26"/>
        <v>0</v>
      </c>
      <c r="AZ48">
        <f t="shared" si="26"/>
        <v>0</v>
      </c>
      <c r="BA48">
        <f t="shared" si="24"/>
        <v>0</v>
      </c>
      <c r="BB48">
        <f t="shared" si="24"/>
        <v>0</v>
      </c>
      <c r="BC48">
        <f t="shared" si="24"/>
        <v>0</v>
      </c>
      <c r="BD48">
        <f t="shared" si="24"/>
        <v>0</v>
      </c>
      <c r="BE48">
        <f t="shared" si="24"/>
        <v>0</v>
      </c>
      <c r="BF48">
        <f t="shared" si="24"/>
        <v>0</v>
      </c>
      <c r="BG48">
        <f t="shared" si="24"/>
        <v>0</v>
      </c>
      <c r="BH48">
        <f t="shared" si="24"/>
        <v>0</v>
      </c>
      <c r="BI48">
        <f t="shared" si="24"/>
        <v>0</v>
      </c>
      <c r="BJ48">
        <f t="shared" si="24"/>
        <v>0</v>
      </c>
      <c r="BK48">
        <f t="shared" si="24"/>
        <v>0</v>
      </c>
      <c r="BL48">
        <f t="shared" si="24"/>
        <v>0</v>
      </c>
      <c r="BM48">
        <f t="shared" si="22"/>
        <v>0</v>
      </c>
      <c r="BN48">
        <f t="shared" si="22"/>
        <v>0</v>
      </c>
      <c r="BO48">
        <f t="shared" si="22"/>
        <v>0</v>
      </c>
      <c r="BP48">
        <f t="shared" si="22"/>
        <v>0</v>
      </c>
      <c r="BQ48">
        <f t="shared" si="22"/>
        <v>0</v>
      </c>
      <c r="BR48">
        <f t="shared" si="22"/>
        <v>0</v>
      </c>
      <c r="BS48">
        <f t="shared" si="22"/>
        <v>0</v>
      </c>
      <c r="BT48">
        <f t="shared" si="22"/>
        <v>0</v>
      </c>
      <c r="BU48">
        <f t="shared" si="22"/>
        <v>0</v>
      </c>
      <c r="BV48">
        <f t="shared" si="22"/>
        <v>0</v>
      </c>
      <c r="BW48">
        <f t="shared" si="22"/>
        <v>0</v>
      </c>
      <c r="BX48">
        <f t="shared" si="22"/>
        <v>0</v>
      </c>
      <c r="BY48">
        <f t="shared" si="22"/>
        <v>0</v>
      </c>
      <c r="BZ48">
        <f t="shared" si="22"/>
        <v>0</v>
      </c>
      <c r="CA48">
        <f t="shared" si="22"/>
        <v>0</v>
      </c>
      <c r="CB48">
        <f t="shared" si="21"/>
        <v>0</v>
      </c>
      <c r="CC48">
        <f t="shared" si="21"/>
        <v>0</v>
      </c>
      <c r="CD48">
        <f t="shared" si="21"/>
        <v>0</v>
      </c>
      <c r="CE48">
        <f t="shared" si="21"/>
        <v>0</v>
      </c>
      <c r="CF48">
        <f t="shared" si="21"/>
        <v>0</v>
      </c>
      <c r="CG48">
        <f t="shared" si="21"/>
        <v>0</v>
      </c>
      <c r="CH48">
        <f t="shared" si="21"/>
        <v>0</v>
      </c>
      <c r="CI48">
        <f t="shared" si="21"/>
        <v>0</v>
      </c>
      <c r="CJ48">
        <f t="shared" si="21"/>
        <v>0</v>
      </c>
      <c r="CK48">
        <f t="shared" si="21"/>
        <v>0</v>
      </c>
      <c r="CL48">
        <f t="shared" si="21"/>
        <v>0</v>
      </c>
      <c r="CM48">
        <f t="shared" si="21"/>
        <v>0</v>
      </c>
      <c r="CN48">
        <f t="shared" si="21"/>
        <v>0</v>
      </c>
      <c r="CO48">
        <f t="shared" si="21"/>
        <v>0</v>
      </c>
      <c r="CP48">
        <f t="shared" si="12"/>
        <v>0</v>
      </c>
      <c r="CQ48">
        <f t="shared" si="11"/>
        <v>0</v>
      </c>
      <c r="CR48">
        <f t="shared" si="20"/>
        <v>0</v>
      </c>
      <c r="CS48">
        <f t="shared" si="20"/>
        <v>0</v>
      </c>
      <c r="CT48">
        <f t="shared" si="20"/>
        <v>0</v>
      </c>
      <c r="CU48">
        <f t="shared" si="20"/>
        <v>0</v>
      </c>
    </row>
    <row r="49" spans="1:99">
      <c r="A49" t="s">
        <v>48</v>
      </c>
      <c r="B49">
        <f t="shared" si="25"/>
        <v>0</v>
      </c>
      <c r="C49">
        <f t="shared" si="25"/>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c r="O49">
        <f t="shared" si="25"/>
        <v>0</v>
      </c>
      <c r="P49">
        <f t="shared" si="25"/>
        <v>0</v>
      </c>
      <c r="Q49">
        <f t="shared" si="25"/>
        <v>0</v>
      </c>
      <c r="R49">
        <f t="shared" si="23"/>
        <v>0</v>
      </c>
      <c r="S49">
        <f t="shared" si="23"/>
        <v>0</v>
      </c>
      <c r="T49">
        <f t="shared" si="23"/>
        <v>0</v>
      </c>
      <c r="U49">
        <f t="shared" si="23"/>
        <v>0</v>
      </c>
      <c r="V49">
        <f t="shared" si="23"/>
        <v>0</v>
      </c>
      <c r="W49">
        <f t="shared" si="23"/>
        <v>0</v>
      </c>
      <c r="X49">
        <f t="shared" si="23"/>
        <v>0</v>
      </c>
      <c r="Y49">
        <f t="shared" si="23"/>
        <v>0</v>
      </c>
      <c r="Z49">
        <f t="shared" si="23"/>
        <v>0</v>
      </c>
      <c r="AA49">
        <f t="shared" si="23"/>
        <v>0</v>
      </c>
      <c r="AB49">
        <f t="shared" si="23"/>
        <v>0</v>
      </c>
      <c r="AC49">
        <f t="shared" si="23"/>
        <v>0</v>
      </c>
      <c r="AD49">
        <f t="shared" si="23"/>
        <v>0</v>
      </c>
      <c r="AE49">
        <f t="shared" si="23"/>
        <v>0</v>
      </c>
      <c r="AF49">
        <f t="shared" si="23"/>
        <v>0</v>
      </c>
      <c r="AG49">
        <f t="shared" si="27"/>
        <v>0</v>
      </c>
      <c r="AH49">
        <f t="shared" si="27"/>
        <v>0</v>
      </c>
      <c r="AI49">
        <f t="shared" si="27"/>
        <v>0</v>
      </c>
      <c r="AJ49">
        <f t="shared" si="27"/>
        <v>0</v>
      </c>
      <c r="AK49">
        <f t="shared" si="27"/>
        <v>0</v>
      </c>
      <c r="AL49">
        <f t="shared" si="27"/>
        <v>0</v>
      </c>
      <c r="AM49">
        <f t="shared" si="27"/>
        <v>0</v>
      </c>
      <c r="AN49">
        <f t="shared" si="27"/>
        <v>0</v>
      </c>
      <c r="AO49">
        <f t="shared" si="27"/>
        <v>0</v>
      </c>
      <c r="AP49">
        <f t="shared" si="27"/>
        <v>0</v>
      </c>
      <c r="AQ49">
        <f t="shared" si="27"/>
        <v>0</v>
      </c>
      <c r="AR49">
        <f t="shared" si="27"/>
        <v>0</v>
      </c>
      <c r="AS49">
        <f t="shared" si="27"/>
        <v>0</v>
      </c>
      <c r="AT49">
        <f t="shared" si="27"/>
        <v>0</v>
      </c>
      <c r="AU49">
        <f t="shared" si="27"/>
        <v>0</v>
      </c>
      <c r="AV49">
        <f t="shared" si="27"/>
        <v>0</v>
      </c>
      <c r="AW49">
        <f t="shared" si="26"/>
        <v>1</v>
      </c>
      <c r="AX49">
        <f t="shared" si="26"/>
        <v>0</v>
      </c>
      <c r="AY49">
        <f t="shared" si="26"/>
        <v>0</v>
      </c>
      <c r="AZ49">
        <f t="shared" si="26"/>
        <v>0</v>
      </c>
      <c r="BA49">
        <f t="shared" si="24"/>
        <v>0</v>
      </c>
      <c r="BB49">
        <f t="shared" si="24"/>
        <v>0</v>
      </c>
      <c r="BC49">
        <f t="shared" si="24"/>
        <v>0</v>
      </c>
      <c r="BD49">
        <f t="shared" si="24"/>
        <v>0</v>
      </c>
      <c r="BE49">
        <f t="shared" si="24"/>
        <v>0</v>
      </c>
      <c r="BF49">
        <f t="shared" si="24"/>
        <v>0</v>
      </c>
      <c r="BG49">
        <f t="shared" si="24"/>
        <v>0</v>
      </c>
      <c r="BH49">
        <f t="shared" si="24"/>
        <v>0</v>
      </c>
      <c r="BI49">
        <f t="shared" si="24"/>
        <v>0</v>
      </c>
      <c r="BJ49">
        <f t="shared" si="24"/>
        <v>0</v>
      </c>
      <c r="BK49">
        <f t="shared" si="24"/>
        <v>0</v>
      </c>
      <c r="BL49">
        <f t="shared" si="24"/>
        <v>0</v>
      </c>
      <c r="BM49">
        <f t="shared" si="22"/>
        <v>0</v>
      </c>
      <c r="BN49">
        <f t="shared" si="22"/>
        <v>0</v>
      </c>
      <c r="BO49">
        <f t="shared" si="22"/>
        <v>0</v>
      </c>
      <c r="BP49">
        <f t="shared" si="22"/>
        <v>0</v>
      </c>
      <c r="BQ49">
        <f t="shared" si="22"/>
        <v>0</v>
      </c>
      <c r="BR49">
        <f t="shared" si="22"/>
        <v>0</v>
      </c>
      <c r="BS49">
        <f t="shared" si="22"/>
        <v>0</v>
      </c>
      <c r="BT49">
        <f t="shared" si="22"/>
        <v>0</v>
      </c>
      <c r="BU49">
        <f t="shared" si="22"/>
        <v>0</v>
      </c>
      <c r="BV49">
        <f t="shared" si="22"/>
        <v>0</v>
      </c>
      <c r="BW49">
        <f t="shared" si="22"/>
        <v>0</v>
      </c>
      <c r="BX49">
        <f t="shared" si="22"/>
        <v>0</v>
      </c>
      <c r="BY49">
        <f t="shared" si="22"/>
        <v>0</v>
      </c>
      <c r="BZ49">
        <f t="shared" si="22"/>
        <v>0</v>
      </c>
      <c r="CA49">
        <f t="shared" si="22"/>
        <v>0</v>
      </c>
      <c r="CB49">
        <f t="shared" si="21"/>
        <v>0</v>
      </c>
      <c r="CC49">
        <f t="shared" si="21"/>
        <v>0</v>
      </c>
      <c r="CD49">
        <f t="shared" si="21"/>
        <v>0</v>
      </c>
      <c r="CE49">
        <f t="shared" si="21"/>
        <v>0</v>
      </c>
      <c r="CF49">
        <f t="shared" si="21"/>
        <v>0</v>
      </c>
      <c r="CG49">
        <f t="shared" si="21"/>
        <v>0</v>
      </c>
      <c r="CH49">
        <f t="shared" si="21"/>
        <v>0</v>
      </c>
      <c r="CI49">
        <f t="shared" si="21"/>
        <v>0</v>
      </c>
      <c r="CJ49">
        <f t="shared" si="21"/>
        <v>0</v>
      </c>
      <c r="CK49">
        <f t="shared" si="21"/>
        <v>0</v>
      </c>
      <c r="CL49">
        <f t="shared" si="21"/>
        <v>0</v>
      </c>
      <c r="CM49">
        <f t="shared" si="21"/>
        <v>0</v>
      </c>
      <c r="CN49">
        <f t="shared" si="21"/>
        <v>0</v>
      </c>
      <c r="CO49">
        <f t="shared" si="21"/>
        <v>0</v>
      </c>
      <c r="CP49">
        <f t="shared" si="12"/>
        <v>0</v>
      </c>
      <c r="CQ49">
        <f t="shared" si="11"/>
        <v>0</v>
      </c>
      <c r="CR49">
        <f t="shared" si="20"/>
        <v>0</v>
      </c>
      <c r="CS49">
        <f t="shared" si="20"/>
        <v>0</v>
      </c>
      <c r="CT49">
        <f t="shared" si="20"/>
        <v>0</v>
      </c>
      <c r="CU49">
        <f t="shared" si="20"/>
        <v>0</v>
      </c>
    </row>
    <row r="50" spans="1:99">
      <c r="A50" t="s">
        <v>49</v>
      </c>
      <c r="B50">
        <f t="shared" si="25"/>
        <v>0</v>
      </c>
      <c r="C50">
        <f t="shared" si="25"/>
        <v>0</v>
      </c>
      <c r="D50">
        <f t="shared" si="25"/>
        <v>0</v>
      </c>
      <c r="E50">
        <f t="shared" si="25"/>
        <v>0</v>
      </c>
      <c r="F50">
        <f t="shared" si="25"/>
        <v>0</v>
      </c>
      <c r="G50">
        <f t="shared" si="25"/>
        <v>0</v>
      </c>
      <c r="H50">
        <f t="shared" si="25"/>
        <v>0</v>
      </c>
      <c r="I50">
        <f t="shared" si="25"/>
        <v>0</v>
      </c>
      <c r="J50">
        <f t="shared" si="25"/>
        <v>0</v>
      </c>
      <c r="K50">
        <f t="shared" si="25"/>
        <v>0</v>
      </c>
      <c r="L50">
        <f t="shared" si="25"/>
        <v>0</v>
      </c>
      <c r="M50">
        <f t="shared" si="25"/>
        <v>0</v>
      </c>
      <c r="N50">
        <f t="shared" si="25"/>
        <v>0</v>
      </c>
      <c r="O50">
        <f t="shared" si="25"/>
        <v>0</v>
      </c>
      <c r="P50">
        <f t="shared" si="25"/>
        <v>0</v>
      </c>
      <c r="Q50">
        <f t="shared" si="25"/>
        <v>0</v>
      </c>
      <c r="R50">
        <f t="shared" si="23"/>
        <v>0</v>
      </c>
      <c r="S50">
        <f t="shared" si="23"/>
        <v>0</v>
      </c>
      <c r="T50">
        <f t="shared" si="23"/>
        <v>0</v>
      </c>
      <c r="U50">
        <f t="shared" si="23"/>
        <v>0</v>
      </c>
      <c r="V50">
        <f t="shared" si="23"/>
        <v>0</v>
      </c>
      <c r="W50">
        <f t="shared" si="23"/>
        <v>0</v>
      </c>
      <c r="X50">
        <f t="shared" si="23"/>
        <v>0</v>
      </c>
      <c r="Y50">
        <f t="shared" si="23"/>
        <v>0</v>
      </c>
      <c r="Z50">
        <f t="shared" si="23"/>
        <v>0</v>
      </c>
      <c r="AA50">
        <f t="shared" si="23"/>
        <v>0</v>
      </c>
      <c r="AB50">
        <f t="shared" si="23"/>
        <v>0</v>
      </c>
      <c r="AC50">
        <f t="shared" si="23"/>
        <v>0</v>
      </c>
      <c r="AD50">
        <f t="shared" si="23"/>
        <v>0</v>
      </c>
      <c r="AE50">
        <f t="shared" si="23"/>
        <v>0</v>
      </c>
      <c r="AF50">
        <f t="shared" si="23"/>
        <v>0</v>
      </c>
      <c r="AG50">
        <f t="shared" si="27"/>
        <v>0</v>
      </c>
      <c r="AH50">
        <f t="shared" si="27"/>
        <v>0</v>
      </c>
      <c r="AI50">
        <f t="shared" si="27"/>
        <v>0</v>
      </c>
      <c r="AJ50">
        <f t="shared" si="27"/>
        <v>0</v>
      </c>
      <c r="AK50">
        <f t="shared" si="27"/>
        <v>0</v>
      </c>
      <c r="AL50">
        <f t="shared" si="27"/>
        <v>0</v>
      </c>
      <c r="AM50">
        <f t="shared" si="27"/>
        <v>0</v>
      </c>
      <c r="AN50">
        <f t="shared" si="27"/>
        <v>0</v>
      </c>
      <c r="AO50">
        <f t="shared" si="27"/>
        <v>0</v>
      </c>
      <c r="AP50">
        <f t="shared" si="27"/>
        <v>0</v>
      </c>
      <c r="AQ50">
        <f t="shared" si="27"/>
        <v>0</v>
      </c>
      <c r="AR50">
        <f t="shared" si="27"/>
        <v>0</v>
      </c>
      <c r="AS50">
        <f t="shared" si="27"/>
        <v>0</v>
      </c>
      <c r="AT50">
        <f t="shared" si="27"/>
        <v>0</v>
      </c>
      <c r="AU50">
        <f t="shared" si="27"/>
        <v>0</v>
      </c>
      <c r="AV50">
        <f t="shared" si="27"/>
        <v>0</v>
      </c>
      <c r="AW50">
        <f t="shared" si="26"/>
        <v>0</v>
      </c>
      <c r="AX50">
        <f t="shared" si="26"/>
        <v>1</v>
      </c>
      <c r="AY50">
        <f t="shared" si="26"/>
        <v>0</v>
      </c>
      <c r="AZ50">
        <f t="shared" si="26"/>
        <v>0</v>
      </c>
      <c r="BA50">
        <f t="shared" si="24"/>
        <v>0</v>
      </c>
      <c r="BB50">
        <f t="shared" si="24"/>
        <v>0</v>
      </c>
      <c r="BC50">
        <f t="shared" si="24"/>
        <v>0</v>
      </c>
      <c r="BD50">
        <f t="shared" si="24"/>
        <v>0</v>
      </c>
      <c r="BE50">
        <f t="shared" si="24"/>
        <v>0</v>
      </c>
      <c r="BF50">
        <f t="shared" si="24"/>
        <v>0</v>
      </c>
      <c r="BG50">
        <f t="shared" si="24"/>
        <v>0</v>
      </c>
      <c r="BH50">
        <f t="shared" si="24"/>
        <v>0</v>
      </c>
      <c r="BI50">
        <f t="shared" si="24"/>
        <v>0</v>
      </c>
      <c r="BJ50">
        <f t="shared" si="24"/>
        <v>0</v>
      </c>
      <c r="BK50">
        <f t="shared" si="24"/>
        <v>0</v>
      </c>
      <c r="BL50">
        <f t="shared" si="24"/>
        <v>0</v>
      </c>
      <c r="BM50">
        <f t="shared" si="22"/>
        <v>0</v>
      </c>
      <c r="BN50">
        <f t="shared" si="22"/>
        <v>0</v>
      </c>
      <c r="BO50">
        <f t="shared" si="22"/>
        <v>0</v>
      </c>
      <c r="BP50">
        <f t="shared" si="22"/>
        <v>0</v>
      </c>
      <c r="BQ50">
        <f t="shared" si="22"/>
        <v>0</v>
      </c>
      <c r="BR50">
        <f t="shared" si="22"/>
        <v>0</v>
      </c>
      <c r="BS50">
        <f t="shared" si="22"/>
        <v>0</v>
      </c>
      <c r="BT50">
        <f t="shared" si="22"/>
        <v>0</v>
      </c>
      <c r="BU50">
        <f t="shared" si="22"/>
        <v>0</v>
      </c>
      <c r="BV50">
        <f t="shared" si="22"/>
        <v>0</v>
      </c>
      <c r="BW50">
        <f t="shared" si="22"/>
        <v>0</v>
      </c>
      <c r="BX50">
        <f t="shared" si="22"/>
        <v>0</v>
      </c>
      <c r="BY50">
        <f t="shared" si="22"/>
        <v>0</v>
      </c>
      <c r="BZ50">
        <f t="shared" si="22"/>
        <v>0</v>
      </c>
      <c r="CA50">
        <f t="shared" si="22"/>
        <v>0</v>
      </c>
      <c r="CB50">
        <f t="shared" si="21"/>
        <v>0</v>
      </c>
      <c r="CC50">
        <f t="shared" si="21"/>
        <v>0</v>
      </c>
      <c r="CD50">
        <f t="shared" si="21"/>
        <v>0</v>
      </c>
      <c r="CE50">
        <f t="shared" si="21"/>
        <v>0</v>
      </c>
      <c r="CF50">
        <f t="shared" si="21"/>
        <v>0</v>
      </c>
      <c r="CG50">
        <f t="shared" si="21"/>
        <v>0</v>
      </c>
      <c r="CH50">
        <f t="shared" si="21"/>
        <v>0</v>
      </c>
      <c r="CI50">
        <f t="shared" si="21"/>
        <v>0</v>
      </c>
      <c r="CJ50">
        <f t="shared" si="21"/>
        <v>0</v>
      </c>
      <c r="CK50">
        <f t="shared" si="21"/>
        <v>0</v>
      </c>
      <c r="CL50">
        <f t="shared" si="21"/>
        <v>0</v>
      </c>
      <c r="CM50">
        <f t="shared" si="21"/>
        <v>0</v>
      </c>
      <c r="CN50">
        <f t="shared" si="21"/>
        <v>0</v>
      </c>
      <c r="CO50">
        <f t="shared" si="21"/>
        <v>0</v>
      </c>
      <c r="CP50">
        <f t="shared" si="12"/>
        <v>0</v>
      </c>
      <c r="CQ50">
        <f t="shared" si="11"/>
        <v>0</v>
      </c>
      <c r="CR50">
        <f t="shared" si="20"/>
        <v>0</v>
      </c>
      <c r="CS50">
        <f t="shared" si="20"/>
        <v>0</v>
      </c>
      <c r="CT50">
        <f t="shared" si="20"/>
        <v>0</v>
      </c>
      <c r="CU50">
        <f t="shared" si="20"/>
        <v>0</v>
      </c>
    </row>
    <row r="51" spans="1:99">
      <c r="A51" t="s">
        <v>50</v>
      </c>
      <c r="B51">
        <f t="shared" si="25"/>
        <v>0</v>
      </c>
      <c r="C51">
        <f t="shared" si="25"/>
        <v>0</v>
      </c>
      <c r="D51">
        <f t="shared" si="25"/>
        <v>0</v>
      </c>
      <c r="E51">
        <f t="shared" si="25"/>
        <v>0</v>
      </c>
      <c r="F51">
        <f t="shared" si="25"/>
        <v>0</v>
      </c>
      <c r="G51">
        <f t="shared" si="25"/>
        <v>0</v>
      </c>
      <c r="H51">
        <f t="shared" si="25"/>
        <v>0</v>
      </c>
      <c r="I51">
        <f t="shared" si="25"/>
        <v>0</v>
      </c>
      <c r="J51">
        <f t="shared" si="25"/>
        <v>0</v>
      </c>
      <c r="K51">
        <f t="shared" si="25"/>
        <v>0</v>
      </c>
      <c r="L51">
        <f t="shared" si="25"/>
        <v>0</v>
      </c>
      <c r="M51">
        <f t="shared" si="25"/>
        <v>0</v>
      </c>
      <c r="N51">
        <f t="shared" si="25"/>
        <v>0</v>
      </c>
      <c r="O51">
        <f t="shared" si="25"/>
        <v>0</v>
      </c>
      <c r="P51">
        <f t="shared" si="25"/>
        <v>0</v>
      </c>
      <c r="Q51">
        <f t="shared" si="25"/>
        <v>0</v>
      </c>
      <c r="R51">
        <f t="shared" si="23"/>
        <v>0</v>
      </c>
      <c r="S51">
        <f t="shared" si="23"/>
        <v>0</v>
      </c>
      <c r="T51">
        <f t="shared" si="23"/>
        <v>0</v>
      </c>
      <c r="U51">
        <f t="shared" si="23"/>
        <v>0</v>
      </c>
      <c r="V51">
        <f t="shared" si="23"/>
        <v>0</v>
      </c>
      <c r="W51">
        <f t="shared" si="23"/>
        <v>0</v>
      </c>
      <c r="X51">
        <f t="shared" si="23"/>
        <v>0</v>
      </c>
      <c r="Y51">
        <f t="shared" si="23"/>
        <v>0</v>
      </c>
      <c r="Z51">
        <f t="shared" si="23"/>
        <v>0</v>
      </c>
      <c r="AA51">
        <f t="shared" si="23"/>
        <v>0</v>
      </c>
      <c r="AB51">
        <f t="shared" si="23"/>
        <v>0</v>
      </c>
      <c r="AC51">
        <f t="shared" si="23"/>
        <v>0</v>
      </c>
      <c r="AD51">
        <f t="shared" si="23"/>
        <v>0</v>
      </c>
      <c r="AE51">
        <f t="shared" si="23"/>
        <v>0</v>
      </c>
      <c r="AF51">
        <f t="shared" si="23"/>
        <v>0</v>
      </c>
      <c r="AG51">
        <f t="shared" si="27"/>
        <v>0</v>
      </c>
      <c r="AH51">
        <f t="shared" si="27"/>
        <v>0</v>
      </c>
      <c r="AI51">
        <f t="shared" si="27"/>
        <v>0</v>
      </c>
      <c r="AJ51">
        <f t="shared" si="27"/>
        <v>0</v>
      </c>
      <c r="AK51">
        <f t="shared" si="27"/>
        <v>0</v>
      </c>
      <c r="AL51">
        <f t="shared" si="27"/>
        <v>0</v>
      </c>
      <c r="AM51">
        <f t="shared" si="27"/>
        <v>0</v>
      </c>
      <c r="AN51">
        <f t="shared" si="27"/>
        <v>0</v>
      </c>
      <c r="AO51">
        <f t="shared" si="27"/>
        <v>0</v>
      </c>
      <c r="AP51">
        <f t="shared" si="27"/>
        <v>0</v>
      </c>
      <c r="AQ51">
        <f t="shared" si="27"/>
        <v>0</v>
      </c>
      <c r="AR51">
        <f t="shared" si="27"/>
        <v>0</v>
      </c>
      <c r="AS51">
        <f t="shared" si="27"/>
        <v>0</v>
      </c>
      <c r="AT51">
        <f t="shared" si="27"/>
        <v>0</v>
      </c>
      <c r="AU51">
        <f t="shared" si="27"/>
        <v>0</v>
      </c>
      <c r="AV51">
        <f t="shared" si="27"/>
        <v>0</v>
      </c>
      <c r="AW51">
        <f t="shared" si="26"/>
        <v>0</v>
      </c>
      <c r="AX51">
        <f t="shared" si="26"/>
        <v>0</v>
      </c>
      <c r="AY51">
        <f t="shared" si="26"/>
        <v>1</v>
      </c>
      <c r="AZ51">
        <f t="shared" si="26"/>
        <v>0</v>
      </c>
      <c r="BA51">
        <f t="shared" si="24"/>
        <v>0</v>
      </c>
      <c r="BB51">
        <f t="shared" si="24"/>
        <v>0</v>
      </c>
      <c r="BC51">
        <f t="shared" si="24"/>
        <v>0</v>
      </c>
      <c r="BD51">
        <f t="shared" si="24"/>
        <v>0</v>
      </c>
      <c r="BE51">
        <f t="shared" si="24"/>
        <v>0</v>
      </c>
      <c r="BF51">
        <f t="shared" si="24"/>
        <v>0</v>
      </c>
      <c r="BG51">
        <f t="shared" si="24"/>
        <v>0</v>
      </c>
      <c r="BH51">
        <f t="shared" si="24"/>
        <v>0</v>
      </c>
      <c r="BI51">
        <f t="shared" si="24"/>
        <v>0</v>
      </c>
      <c r="BJ51">
        <f t="shared" si="24"/>
        <v>0</v>
      </c>
      <c r="BK51">
        <f t="shared" si="24"/>
        <v>0</v>
      </c>
      <c r="BL51">
        <f t="shared" si="24"/>
        <v>0</v>
      </c>
      <c r="BM51">
        <f t="shared" si="22"/>
        <v>0</v>
      </c>
      <c r="BN51">
        <f t="shared" si="22"/>
        <v>0</v>
      </c>
      <c r="BO51">
        <f t="shared" si="22"/>
        <v>0</v>
      </c>
      <c r="BP51">
        <f t="shared" si="22"/>
        <v>0</v>
      </c>
      <c r="BQ51">
        <f t="shared" si="22"/>
        <v>0</v>
      </c>
      <c r="BR51">
        <f t="shared" si="22"/>
        <v>0</v>
      </c>
      <c r="BS51">
        <f t="shared" si="22"/>
        <v>0</v>
      </c>
      <c r="BT51">
        <f t="shared" si="22"/>
        <v>0</v>
      </c>
      <c r="BU51">
        <f t="shared" si="22"/>
        <v>0</v>
      </c>
      <c r="BV51">
        <f t="shared" si="22"/>
        <v>0</v>
      </c>
      <c r="BW51">
        <f t="shared" si="22"/>
        <v>0</v>
      </c>
      <c r="BX51">
        <f t="shared" si="22"/>
        <v>0</v>
      </c>
      <c r="BY51">
        <f t="shared" si="22"/>
        <v>0</v>
      </c>
      <c r="BZ51">
        <f t="shared" si="22"/>
        <v>0</v>
      </c>
      <c r="CA51">
        <f t="shared" si="22"/>
        <v>0</v>
      </c>
      <c r="CB51">
        <f t="shared" si="21"/>
        <v>0</v>
      </c>
      <c r="CC51">
        <f t="shared" si="21"/>
        <v>0</v>
      </c>
      <c r="CD51">
        <f t="shared" si="21"/>
        <v>0</v>
      </c>
      <c r="CE51">
        <f t="shared" si="21"/>
        <v>0</v>
      </c>
      <c r="CF51">
        <f t="shared" si="21"/>
        <v>0</v>
      </c>
      <c r="CG51">
        <f t="shared" si="21"/>
        <v>0</v>
      </c>
      <c r="CH51">
        <f t="shared" si="21"/>
        <v>0</v>
      </c>
      <c r="CI51">
        <f t="shared" si="21"/>
        <v>0</v>
      </c>
      <c r="CJ51">
        <f t="shared" si="21"/>
        <v>0</v>
      </c>
      <c r="CK51">
        <f t="shared" si="21"/>
        <v>0</v>
      </c>
      <c r="CL51">
        <f t="shared" si="21"/>
        <v>0</v>
      </c>
      <c r="CM51">
        <f t="shared" si="21"/>
        <v>0</v>
      </c>
      <c r="CN51">
        <f t="shared" si="21"/>
        <v>0</v>
      </c>
      <c r="CO51">
        <f t="shared" si="21"/>
        <v>0</v>
      </c>
      <c r="CP51">
        <f t="shared" si="12"/>
        <v>0</v>
      </c>
      <c r="CQ51">
        <f t="shared" si="11"/>
        <v>0</v>
      </c>
      <c r="CR51">
        <f t="shared" si="20"/>
        <v>0</v>
      </c>
      <c r="CS51">
        <f t="shared" si="20"/>
        <v>0</v>
      </c>
      <c r="CT51">
        <f t="shared" si="20"/>
        <v>0</v>
      </c>
      <c r="CU51">
        <f t="shared" si="20"/>
        <v>0</v>
      </c>
    </row>
    <row r="52" spans="1:99">
      <c r="A52" t="s">
        <v>51</v>
      </c>
      <c r="B52">
        <f t="shared" si="25"/>
        <v>0</v>
      </c>
      <c r="C52">
        <f t="shared" si="25"/>
        <v>0</v>
      </c>
      <c r="D52">
        <f t="shared" si="25"/>
        <v>0</v>
      </c>
      <c r="E52">
        <f t="shared" si="25"/>
        <v>0</v>
      </c>
      <c r="F52">
        <f t="shared" si="25"/>
        <v>0</v>
      </c>
      <c r="G52">
        <f t="shared" si="25"/>
        <v>0</v>
      </c>
      <c r="H52">
        <f t="shared" si="25"/>
        <v>0</v>
      </c>
      <c r="I52">
        <f t="shared" si="25"/>
        <v>0</v>
      </c>
      <c r="J52">
        <f t="shared" si="25"/>
        <v>0</v>
      </c>
      <c r="K52">
        <f t="shared" si="25"/>
        <v>0</v>
      </c>
      <c r="L52">
        <f t="shared" si="25"/>
        <v>0</v>
      </c>
      <c r="M52">
        <f t="shared" si="25"/>
        <v>0</v>
      </c>
      <c r="N52">
        <f t="shared" si="25"/>
        <v>0</v>
      </c>
      <c r="O52">
        <f t="shared" si="25"/>
        <v>0</v>
      </c>
      <c r="P52">
        <f t="shared" si="25"/>
        <v>0</v>
      </c>
      <c r="Q52">
        <f t="shared" si="25"/>
        <v>0</v>
      </c>
      <c r="R52">
        <f t="shared" si="23"/>
        <v>0</v>
      </c>
      <c r="S52">
        <f t="shared" si="23"/>
        <v>0</v>
      </c>
      <c r="T52">
        <f t="shared" si="23"/>
        <v>0</v>
      </c>
      <c r="U52">
        <f t="shared" si="23"/>
        <v>0</v>
      </c>
      <c r="V52">
        <f t="shared" si="23"/>
        <v>0</v>
      </c>
      <c r="W52">
        <f t="shared" si="23"/>
        <v>0</v>
      </c>
      <c r="X52">
        <f t="shared" si="23"/>
        <v>0</v>
      </c>
      <c r="Y52">
        <f t="shared" si="23"/>
        <v>0</v>
      </c>
      <c r="Z52">
        <f t="shared" si="23"/>
        <v>0</v>
      </c>
      <c r="AA52">
        <f t="shared" si="23"/>
        <v>0</v>
      </c>
      <c r="AB52">
        <f t="shared" si="23"/>
        <v>0</v>
      </c>
      <c r="AC52">
        <f t="shared" si="23"/>
        <v>0</v>
      </c>
      <c r="AD52">
        <f t="shared" si="23"/>
        <v>0</v>
      </c>
      <c r="AE52">
        <f t="shared" si="23"/>
        <v>0</v>
      </c>
      <c r="AF52">
        <f t="shared" si="23"/>
        <v>0</v>
      </c>
      <c r="AG52">
        <f t="shared" si="27"/>
        <v>0</v>
      </c>
      <c r="AH52">
        <f t="shared" si="27"/>
        <v>0</v>
      </c>
      <c r="AI52">
        <f t="shared" si="27"/>
        <v>0</v>
      </c>
      <c r="AJ52">
        <f t="shared" si="27"/>
        <v>0</v>
      </c>
      <c r="AK52">
        <f t="shared" si="27"/>
        <v>0</v>
      </c>
      <c r="AL52">
        <f t="shared" si="27"/>
        <v>0</v>
      </c>
      <c r="AM52">
        <f t="shared" si="27"/>
        <v>0</v>
      </c>
      <c r="AN52">
        <f t="shared" si="27"/>
        <v>0</v>
      </c>
      <c r="AO52">
        <f t="shared" si="27"/>
        <v>0</v>
      </c>
      <c r="AP52">
        <f t="shared" si="27"/>
        <v>0</v>
      </c>
      <c r="AQ52">
        <f t="shared" si="27"/>
        <v>0</v>
      </c>
      <c r="AR52">
        <f t="shared" si="27"/>
        <v>0</v>
      </c>
      <c r="AS52">
        <f t="shared" si="27"/>
        <v>0</v>
      </c>
      <c r="AT52">
        <f t="shared" si="27"/>
        <v>0</v>
      </c>
      <c r="AU52">
        <f t="shared" si="27"/>
        <v>0</v>
      </c>
      <c r="AV52">
        <f t="shared" si="27"/>
        <v>0</v>
      </c>
      <c r="AW52">
        <f t="shared" si="26"/>
        <v>0</v>
      </c>
      <c r="AX52">
        <f t="shared" si="26"/>
        <v>0</v>
      </c>
      <c r="AY52">
        <f t="shared" si="26"/>
        <v>0</v>
      </c>
      <c r="AZ52">
        <f t="shared" si="26"/>
        <v>1</v>
      </c>
      <c r="BA52">
        <f t="shared" si="24"/>
        <v>0</v>
      </c>
      <c r="BB52">
        <f t="shared" si="24"/>
        <v>0</v>
      </c>
      <c r="BC52">
        <f t="shared" si="24"/>
        <v>0</v>
      </c>
      <c r="BD52">
        <f t="shared" si="24"/>
        <v>0</v>
      </c>
      <c r="BE52">
        <f t="shared" si="24"/>
        <v>0</v>
      </c>
      <c r="BF52">
        <f t="shared" si="24"/>
        <v>0</v>
      </c>
      <c r="BG52">
        <f t="shared" si="24"/>
        <v>0</v>
      </c>
      <c r="BH52">
        <f t="shared" si="24"/>
        <v>0</v>
      </c>
      <c r="BI52">
        <f t="shared" si="24"/>
        <v>0</v>
      </c>
      <c r="BJ52">
        <f t="shared" si="24"/>
        <v>0</v>
      </c>
      <c r="BK52">
        <f t="shared" si="24"/>
        <v>0</v>
      </c>
      <c r="BL52">
        <f t="shared" si="24"/>
        <v>0</v>
      </c>
      <c r="BM52">
        <f t="shared" si="22"/>
        <v>0</v>
      </c>
      <c r="BN52">
        <f t="shared" si="22"/>
        <v>0</v>
      </c>
      <c r="BO52">
        <f t="shared" si="22"/>
        <v>0</v>
      </c>
      <c r="BP52">
        <f t="shared" si="22"/>
        <v>0</v>
      </c>
      <c r="BQ52">
        <f t="shared" si="22"/>
        <v>0</v>
      </c>
      <c r="BR52">
        <f t="shared" si="22"/>
        <v>0</v>
      </c>
      <c r="BS52">
        <f t="shared" si="22"/>
        <v>0</v>
      </c>
      <c r="BT52">
        <f t="shared" si="22"/>
        <v>0</v>
      </c>
      <c r="BU52">
        <f t="shared" si="22"/>
        <v>0</v>
      </c>
      <c r="BV52">
        <f t="shared" si="22"/>
        <v>0</v>
      </c>
      <c r="BW52">
        <f t="shared" si="22"/>
        <v>0</v>
      </c>
      <c r="BX52">
        <f t="shared" si="22"/>
        <v>0</v>
      </c>
      <c r="BY52">
        <f t="shared" si="22"/>
        <v>0</v>
      </c>
      <c r="BZ52">
        <f t="shared" si="22"/>
        <v>0</v>
      </c>
      <c r="CA52">
        <f t="shared" si="22"/>
        <v>0</v>
      </c>
      <c r="CB52">
        <f t="shared" si="21"/>
        <v>0</v>
      </c>
      <c r="CC52">
        <f t="shared" si="21"/>
        <v>0</v>
      </c>
      <c r="CD52">
        <f t="shared" si="21"/>
        <v>0</v>
      </c>
      <c r="CE52">
        <f t="shared" si="21"/>
        <v>0</v>
      </c>
      <c r="CF52">
        <f t="shared" si="21"/>
        <v>0</v>
      </c>
      <c r="CG52">
        <f t="shared" si="21"/>
        <v>0</v>
      </c>
      <c r="CH52">
        <f t="shared" si="21"/>
        <v>0</v>
      </c>
      <c r="CI52">
        <f t="shared" si="21"/>
        <v>0</v>
      </c>
      <c r="CJ52">
        <f t="shared" si="21"/>
        <v>0</v>
      </c>
      <c r="CK52">
        <f t="shared" si="21"/>
        <v>0</v>
      </c>
      <c r="CL52">
        <f t="shared" si="21"/>
        <v>0</v>
      </c>
      <c r="CM52">
        <f t="shared" si="21"/>
        <v>0</v>
      </c>
      <c r="CN52">
        <f t="shared" si="21"/>
        <v>0</v>
      </c>
      <c r="CO52">
        <f t="shared" si="21"/>
        <v>0</v>
      </c>
      <c r="CP52">
        <f t="shared" si="12"/>
        <v>0</v>
      </c>
      <c r="CQ52">
        <f t="shared" si="11"/>
        <v>0</v>
      </c>
      <c r="CR52">
        <f t="shared" si="20"/>
        <v>0</v>
      </c>
      <c r="CS52">
        <f t="shared" si="20"/>
        <v>0</v>
      </c>
      <c r="CT52">
        <f t="shared" si="20"/>
        <v>0</v>
      </c>
      <c r="CU52">
        <f t="shared" si="20"/>
        <v>0</v>
      </c>
    </row>
    <row r="53" spans="1:99">
      <c r="A53" t="s">
        <v>52</v>
      </c>
      <c r="B53">
        <f t="shared" si="25"/>
        <v>0</v>
      </c>
      <c r="C53">
        <f t="shared" si="25"/>
        <v>0</v>
      </c>
      <c r="D53">
        <f t="shared" si="25"/>
        <v>0</v>
      </c>
      <c r="E53">
        <f t="shared" si="25"/>
        <v>0</v>
      </c>
      <c r="F53">
        <f t="shared" si="25"/>
        <v>0</v>
      </c>
      <c r="G53">
        <f t="shared" si="25"/>
        <v>0</v>
      </c>
      <c r="H53">
        <f t="shared" si="25"/>
        <v>0</v>
      </c>
      <c r="I53">
        <f t="shared" si="25"/>
        <v>0</v>
      </c>
      <c r="J53">
        <f t="shared" si="25"/>
        <v>0</v>
      </c>
      <c r="K53">
        <f t="shared" si="25"/>
        <v>0</v>
      </c>
      <c r="L53">
        <f t="shared" si="25"/>
        <v>0</v>
      </c>
      <c r="M53">
        <f t="shared" si="25"/>
        <v>0</v>
      </c>
      <c r="N53">
        <f t="shared" si="25"/>
        <v>0</v>
      </c>
      <c r="O53">
        <f t="shared" si="25"/>
        <v>0</v>
      </c>
      <c r="P53">
        <f t="shared" si="25"/>
        <v>0</v>
      </c>
      <c r="Q53">
        <f t="shared" si="25"/>
        <v>0</v>
      </c>
      <c r="R53">
        <f t="shared" si="23"/>
        <v>0</v>
      </c>
      <c r="S53">
        <f t="shared" si="23"/>
        <v>0</v>
      </c>
      <c r="T53">
        <f t="shared" si="23"/>
        <v>0</v>
      </c>
      <c r="U53">
        <f t="shared" si="23"/>
        <v>0</v>
      </c>
      <c r="V53">
        <f t="shared" si="23"/>
        <v>0</v>
      </c>
      <c r="W53">
        <f t="shared" si="23"/>
        <v>0</v>
      </c>
      <c r="X53">
        <f t="shared" si="23"/>
        <v>0</v>
      </c>
      <c r="Y53">
        <f t="shared" si="23"/>
        <v>0</v>
      </c>
      <c r="Z53">
        <f t="shared" si="23"/>
        <v>0</v>
      </c>
      <c r="AA53">
        <f t="shared" si="23"/>
        <v>0</v>
      </c>
      <c r="AB53">
        <f t="shared" si="23"/>
        <v>0</v>
      </c>
      <c r="AC53">
        <f t="shared" si="23"/>
        <v>0</v>
      </c>
      <c r="AD53">
        <f t="shared" si="23"/>
        <v>0</v>
      </c>
      <c r="AE53">
        <f t="shared" si="23"/>
        <v>0</v>
      </c>
      <c r="AF53">
        <f t="shared" si="23"/>
        <v>0</v>
      </c>
      <c r="AG53">
        <f t="shared" si="27"/>
        <v>0</v>
      </c>
      <c r="AH53">
        <f t="shared" si="27"/>
        <v>0</v>
      </c>
      <c r="AI53">
        <f t="shared" si="27"/>
        <v>0</v>
      </c>
      <c r="AJ53">
        <f t="shared" si="27"/>
        <v>0</v>
      </c>
      <c r="AK53">
        <f t="shared" si="27"/>
        <v>0</v>
      </c>
      <c r="AL53">
        <f t="shared" si="27"/>
        <v>0</v>
      </c>
      <c r="AM53">
        <f t="shared" si="27"/>
        <v>0</v>
      </c>
      <c r="AN53">
        <f t="shared" si="27"/>
        <v>0</v>
      </c>
      <c r="AO53">
        <f t="shared" si="27"/>
        <v>0</v>
      </c>
      <c r="AP53">
        <f t="shared" si="27"/>
        <v>0</v>
      </c>
      <c r="AQ53">
        <f t="shared" si="27"/>
        <v>0</v>
      </c>
      <c r="AR53">
        <f t="shared" si="27"/>
        <v>0</v>
      </c>
      <c r="AS53">
        <f t="shared" si="27"/>
        <v>0</v>
      </c>
      <c r="AT53">
        <f t="shared" si="27"/>
        <v>0</v>
      </c>
      <c r="AU53">
        <f t="shared" si="27"/>
        <v>0</v>
      </c>
      <c r="AV53">
        <f t="shared" si="27"/>
        <v>0</v>
      </c>
      <c r="AW53">
        <f t="shared" si="26"/>
        <v>0</v>
      </c>
      <c r="AX53">
        <f t="shared" si="26"/>
        <v>0</v>
      </c>
      <c r="AY53">
        <f t="shared" si="26"/>
        <v>0</v>
      </c>
      <c r="AZ53">
        <f t="shared" si="26"/>
        <v>0</v>
      </c>
      <c r="BA53">
        <f t="shared" si="24"/>
        <v>1</v>
      </c>
      <c r="BB53">
        <f t="shared" si="24"/>
        <v>0</v>
      </c>
      <c r="BC53">
        <f t="shared" si="24"/>
        <v>0</v>
      </c>
      <c r="BD53">
        <f t="shared" si="24"/>
        <v>0</v>
      </c>
      <c r="BE53">
        <f t="shared" si="24"/>
        <v>0</v>
      </c>
      <c r="BF53">
        <f t="shared" si="24"/>
        <v>0</v>
      </c>
      <c r="BG53">
        <f t="shared" si="24"/>
        <v>0</v>
      </c>
      <c r="BH53">
        <f t="shared" si="24"/>
        <v>0</v>
      </c>
      <c r="BI53">
        <f t="shared" si="24"/>
        <v>0</v>
      </c>
      <c r="BJ53">
        <f t="shared" si="24"/>
        <v>0</v>
      </c>
      <c r="BK53">
        <f t="shared" si="24"/>
        <v>0</v>
      </c>
      <c r="BL53">
        <f t="shared" si="24"/>
        <v>0</v>
      </c>
      <c r="BM53">
        <f t="shared" si="22"/>
        <v>0</v>
      </c>
      <c r="BN53">
        <f t="shared" si="22"/>
        <v>0</v>
      </c>
      <c r="BO53">
        <f t="shared" si="22"/>
        <v>0</v>
      </c>
      <c r="BP53">
        <f t="shared" si="22"/>
        <v>0</v>
      </c>
      <c r="BQ53">
        <f t="shared" si="22"/>
        <v>0</v>
      </c>
      <c r="BR53">
        <f t="shared" si="22"/>
        <v>0</v>
      </c>
      <c r="BS53">
        <f t="shared" si="22"/>
        <v>0</v>
      </c>
      <c r="BT53">
        <f t="shared" si="22"/>
        <v>0</v>
      </c>
      <c r="BU53">
        <f t="shared" si="22"/>
        <v>0</v>
      </c>
      <c r="BV53">
        <f t="shared" si="22"/>
        <v>0</v>
      </c>
      <c r="BW53">
        <f t="shared" si="22"/>
        <v>0</v>
      </c>
      <c r="BX53">
        <f t="shared" si="22"/>
        <v>0</v>
      </c>
      <c r="BY53">
        <f t="shared" si="22"/>
        <v>0</v>
      </c>
      <c r="BZ53">
        <f t="shared" si="22"/>
        <v>0</v>
      </c>
      <c r="CA53">
        <f t="shared" si="22"/>
        <v>0</v>
      </c>
      <c r="CB53">
        <f t="shared" si="21"/>
        <v>0</v>
      </c>
      <c r="CC53">
        <f t="shared" si="21"/>
        <v>0</v>
      </c>
      <c r="CD53">
        <f t="shared" si="21"/>
        <v>0</v>
      </c>
      <c r="CE53">
        <f t="shared" si="21"/>
        <v>0</v>
      </c>
      <c r="CF53">
        <f t="shared" si="21"/>
        <v>0</v>
      </c>
      <c r="CG53">
        <f t="shared" si="21"/>
        <v>0</v>
      </c>
      <c r="CH53">
        <f t="shared" si="21"/>
        <v>0</v>
      </c>
      <c r="CI53">
        <f t="shared" si="21"/>
        <v>0</v>
      </c>
      <c r="CJ53">
        <f t="shared" si="21"/>
        <v>0</v>
      </c>
      <c r="CK53">
        <f t="shared" si="21"/>
        <v>0</v>
      </c>
      <c r="CL53">
        <f t="shared" si="21"/>
        <v>0</v>
      </c>
      <c r="CM53">
        <f t="shared" si="21"/>
        <v>0</v>
      </c>
      <c r="CN53">
        <f t="shared" si="21"/>
        <v>0</v>
      </c>
      <c r="CO53">
        <f t="shared" si="21"/>
        <v>0</v>
      </c>
      <c r="CP53">
        <f t="shared" si="12"/>
        <v>0</v>
      </c>
      <c r="CQ53">
        <f t="shared" si="11"/>
        <v>0</v>
      </c>
      <c r="CR53">
        <f t="shared" si="20"/>
        <v>0</v>
      </c>
      <c r="CS53">
        <f t="shared" si="20"/>
        <v>0</v>
      </c>
      <c r="CT53">
        <f t="shared" si="20"/>
        <v>0</v>
      </c>
      <c r="CU53">
        <f t="shared" si="20"/>
        <v>0</v>
      </c>
    </row>
    <row r="54" spans="1:99">
      <c r="A54" t="s">
        <v>53</v>
      </c>
      <c r="B54">
        <f t="shared" si="25"/>
        <v>0</v>
      </c>
      <c r="C54">
        <f t="shared" si="25"/>
        <v>0</v>
      </c>
      <c r="D54">
        <f t="shared" si="25"/>
        <v>0</v>
      </c>
      <c r="E54">
        <f t="shared" si="25"/>
        <v>0</v>
      </c>
      <c r="F54">
        <f t="shared" si="25"/>
        <v>0</v>
      </c>
      <c r="G54">
        <f t="shared" si="25"/>
        <v>0</v>
      </c>
      <c r="H54">
        <f t="shared" si="25"/>
        <v>0</v>
      </c>
      <c r="I54">
        <f t="shared" si="25"/>
        <v>0</v>
      </c>
      <c r="J54">
        <f t="shared" si="25"/>
        <v>0</v>
      </c>
      <c r="K54">
        <f t="shared" si="25"/>
        <v>0</v>
      </c>
      <c r="L54">
        <f t="shared" si="25"/>
        <v>0</v>
      </c>
      <c r="M54">
        <f t="shared" si="25"/>
        <v>0</v>
      </c>
      <c r="N54">
        <f t="shared" si="25"/>
        <v>0</v>
      </c>
      <c r="O54">
        <f t="shared" si="25"/>
        <v>0</v>
      </c>
      <c r="P54">
        <f t="shared" si="25"/>
        <v>0</v>
      </c>
      <c r="Q54">
        <f t="shared" si="25"/>
        <v>0</v>
      </c>
      <c r="R54">
        <f t="shared" si="23"/>
        <v>0</v>
      </c>
      <c r="S54">
        <f t="shared" si="23"/>
        <v>0</v>
      </c>
      <c r="T54">
        <f t="shared" si="23"/>
        <v>0</v>
      </c>
      <c r="U54">
        <f t="shared" si="23"/>
        <v>0</v>
      </c>
      <c r="V54">
        <f t="shared" si="23"/>
        <v>0</v>
      </c>
      <c r="W54">
        <f t="shared" si="23"/>
        <v>0</v>
      </c>
      <c r="X54">
        <f t="shared" si="23"/>
        <v>0</v>
      </c>
      <c r="Y54">
        <f t="shared" si="23"/>
        <v>0</v>
      </c>
      <c r="Z54">
        <f t="shared" si="23"/>
        <v>0</v>
      </c>
      <c r="AA54">
        <f t="shared" si="23"/>
        <v>0</v>
      </c>
      <c r="AB54">
        <f t="shared" si="23"/>
        <v>0</v>
      </c>
      <c r="AC54">
        <f t="shared" si="23"/>
        <v>0</v>
      </c>
      <c r="AD54">
        <f t="shared" si="23"/>
        <v>0</v>
      </c>
      <c r="AE54">
        <f t="shared" si="23"/>
        <v>0</v>
      </c>
      <c r="AF54">
        <f t="shared" si="23"/>
        <v>0</v>
      </c>
      <c r="AG54">
        <f t="shared" si="27"/>
        <v>0</v>
      </c>
      <c r="AH54">
        <f t="shared" si="27"/>
        <v>0</v>
      </c>
      <c r="AI54">
        <f t="shared" si="27"/>
        <v>0</v>
      </c>
      <c r="AJ54">
        <f t="shared" si="27"/>
        <v>0</v>
      </c>
      <c r="AK54">
        <f t="shared" si="27"/>
        <v>0</v>
      </c>
      <c r="AL54">
        <f t="shared" si="27"/>
        <v>0</v>
      </c>
      <c r="AM54">
        <f t="shared" si="27"/>
        <v>0</v>
      </c>
      <c r="AN54">
        <f t="shared" si="27"/>
        <v>0</v>
      </c>
      <c r="AO54">
        <f t="shared" si="27"/>
        <v>0</v>
      </c>
      <c r="AP54">
        <f t="shared" si="27"/>
        <v>0</v>
      </c>
      <c r="AQ54">
        <f t="shared" si="27"/>
        <v>0</v>
      </c>
      <c r="AR54">
        <f t="shared" si="27"/>
        <v>0</v>
      </c>
      <c r="AS54">
        <f t="shared" si="27"/>
        <v>0</v>
      </c>
      <c r="AT54">
        <f t="shared" si="27"/>
        <v>0</v>
      </c>
      <c r="AU54">
        <f t="shared" si="27"/>
        <v>0</v>
      </c>
      <c r="AV54">
        <f t="shared" si="27"/>
        <v>0</v>
      </c>
      <c r="AW54">
        <f t="shared" si="26"/>
        <v>0</v>
      </c>
      <c r="AX54">
        <f t="shared" si="26"/>
        <v>0</v>
      </c>
      <c r="AY54">
        <f t="shared" si="26"/>
        <v>0</v>
      </c>
      <c r="AZ54">
        <f t="shared" si="26"/>
        <v>0</v>
      </c>
      <c r="BA54">
        <f t="shared" si="24"/>
        <v>0</v>
      </c>
      <c r="BB54">
        <f t="shared" si="24"/>
        <v>1</v>
      </c>
      <c r="BC54">
        <f t="shared" si="24"/>
        <v>0</v>
      </c>
      <c r="BD54">
        <f t="shared" si="24"/>
        <v>0</v>
      </c>
      <c r="BE54">
        <f t="shared" si="24"/>
        <v>0</v>
      </c>
      <c r="BF54">
        <f t="shared" si="24"/>
        <v>0</v>
      </c>
      <c r="BG54">
        <f t="shared" si="24"/>
        <v>0</v>
      </c>
      <c r="BH54">
        <f t="shared" si="24"/>
        <v>0</v>
      </c>
      <c r="BI54">
        <f t="shared" si="24"/>
        <v>0</v>
      </c>
      <c r="BJ54">
        <f t="shared" si="24"/>
        <v>0</v>
      </c>
      <c r="BK54">
        <f t="shared" si="24"/>
        <v>0</v>
      </c>
      <c r="BL54">
        <f t="shared" si="24"/>
        <v>0</v>
      </c>
      <c r="BM54">
        <f t="shared" si="22"/>
        <v>0</v>
      </c>
      <c r="BN54">
        <f t="shared" si="22"/>
        <v>0</v>
      </c>
      <c r="BO54">
        <f t="shared" si="22"/>
        <v>0</v>
      </c>
      <c r="BP54">
        <f t="shared" si="22"/>
        <v>0</v>
      </c>
      <c r="BQ54">
        <f t="shared" si="22"/>
        <v>0</v>
      </c>
      <c r="BR54">
        <f t="shared" si="22"/>
        <v>0</v>
      </c>
      <c r="BS54">
        <f t="shared" si="22"/>
        <v>0</v>
      </c>
      <c r="BT54">
        <f t="shared" si="22"/>
        <v>0</v>
      </c>
      <c r="BU54">
        <f t="shared" si="22"/>
        <v>0</v>
      </c>
      <c r="BV54">
        <f t="shared" si="22"/>
        <v>0</v>
      </c>
      <c r="BW54">
        <f t="shared" si="22"/>
        <v>0</v>
      </c>
      <c r="BX54">
        <f t="shared" si="22"/>
        <v>0</v>
      </c>
      <c r="BY54">
        <f t="shared" si="22"/>
        <v>0</v>
      </c>
      <c r="BZ54">
        <f t="shared" si="22"/>
        <v>0</v>
      </c>
      <c r="CA54">
        <f t="shared" si="22"/>
        <v>0</v>
      </c>
      <c r="CB54">
        <f t="shared" si="21"/>
        <v>0</v>
      </c>
      <c r="CC54">
        <f t="shared" si="21"/>
        <v>0</v>
      </c>
      <c r="CD54">
        <f t="shared" si="21"/>
        <v>0</v>
      </c>
      <c r="CE54">
        <f t="shared" si="21"/>
        <v>0</v>
      </c>
      <c r="CF54">
        <f t="shared" si="21"/>
        <v>0</v>
      </c>
      <c r="CG54">
        <f t="shared" si="21"/>
        <v>0</v>
      </c>
      <c r="CH54">
        <f t="shared" si="21"/>
        <v>0</v>
      </c>
      <c r="CI54">
        <f t="shared" si="21"/>
        <v>0</v>
      </c>
      <c r="CJ54">
        <f t="shared" si="21"/>
        <v>0</v>
      </c>
      <c r="CK54">
        <f t="shared" si="21"/>
        <v>0</v>
      </c>
      <c r="CL54">
        <f t="shared" si="21"/>
        <v>0</v>
      </c>
      <c r="CM54">
        <f t="shared" si="21"/>
        <v>0</v>
      </c>
      <c r="CN54">
        <f t="shared" si="21"/>
        <v>0</v>
      </c>
      <c r="CO54">
        <f t="shared" ref="CO54:CU72" si="28">IF($A54=CO$1,1,0)</f>
        <v>0</v>
      </c>
      <c r="CP54">
        <f t="shared" si="28"/>
        <v>0</v>
      </c>
      <c r="CQ54">
        <f t="shared" si="28"/>
        <v>0</v>
      </c>
      <c r="CR54">
        <f t="shared" si="28"/>
        <v>0</v>
      </c>
      <c r="CS54">
        <f t="shared" si="28"/>
        <v>0</v>
      </c>
      <c r="CT54">
        <f t="shared" si="28"/>
        <v>0</v>
      </c>
      <c r="CU54">
        <f t="shared" si="28"/>
        <v>0</v>
      </c>
    </row>
    <row r="55" spans="1:99">
      <c r="A55" t="s">
        <v>54</v>
      </c>
      <c r="B55">
        <f t="shared" si="25"/>
        <v>0</v>
      </c>
      <c r="C55">
        <f t="shared" si="25"/>
        <v>0</v>
      </c>
      <c r="D55">
        <f t="shared" si="25"/>
        <v>0</v>
      </c>
      <c r="E55">
        <f t="shared" si="25"/>
        <v>0</v>
      </c>
      <c r="F55">
        <f t="shared" si="25"/>
        <v>0</v>
      </c>
      <c r="G55">
        <f t="shared" si="25"/>
        <v>0</v>
      </c>
      <c r="H55">
        <f t="shared" si="25"/>
        <v>0</v>
      </c>
      <c r="I55">
        <f t="shared" si="25"/>
        <v>0</v>
      </c>
      <c r="J55">
        <f t="shared" si="25"/>
        <v>0</v>
      </c>
      <c r="K55">
        <f t="shared" si="25"/>
        <v>0</v>
      </c>
      <c r="L55">
        <f t="shared" si="25"/>
        <v>0</v>
      </c>
      <c r="M55">
        <f t="shared" si="25"/>
        <v>0</v>
      </c>
      <c r="N55">
        <f t="shared" si="25"/>
        <v>0</v>
      </c>
      <c r="O55">
        <f t="shared" si="25"/>
        <v>0</v>
      </c>
      <c r="P55">
        <f t="shared" si="25"/>
        <v>0</v>
      </c>
      <c r="Q55">
        <f t="shared" si="25"/>
        <v>0</v>
      </c>
      <c r="R55">
        <f t="shared" si="23"/>
        <v>0</v>
      </c>
      <c r="S55">
        <f t="shared" si="23"/>
        <v>0</v>
      </c>
      <c r="T55">
        <f t="shared" si="23"/>
        <v>0</v>
      </c>
      <c r="U55">
        <f t="shared" si="23"/>
        <v>0</v>
      </c>
      <c r="V55">
        <f t="shared" si="23"/>
        <v>0</v>
      </c>
      <c r="W55">
        <f t="shared" si="23"/>
        <v>0</v>
      </c>
      <c r="X55">
        <f t="shared" si="23"/>
        <v>0</v>
      </c>
      <c r="Y55">
        <f t="shared" si="23"/>
        <v>0</v>
      </c>
      <c r="Z55">
        <f t="shared" si="23"/>
        <v>0</v>
      </c>
      <c r="AA55">
        <f t="shared" si="23"/>
        <v>0</v>
      </c>
      <c r="AB55">
        <f t="shared" si="23"/>
        <v>0</v>
      </c>
      <c r="AC55">
        <f t="shared" si="23"/>
        <v>0</v>
      </c>
      <c r="AD55">
        <f t="shared" si="23"/>
        <v>0</v>
      </c>
      <c r="AE55">
        <f t="shared" si="23"/>
        <v>0</v>
      </c>
      <c r="AF55">
        <f t="shared" si="23"/>
        <v>0</v>
      </c>
      <c r="AG55">
        <f t="shared" si="27"/>
        <v>0</v>
      </c>
      <c r="AH55">
        <f t="shared" si="27"/>
        <v>0</v>
      </c>
      <c r="AI55">
        <f t="shared" si="27"/>
        <v>0</v>
      </c>
      <c r="AJ55">
        <f t="shared" si="27"/>
        <v>0</v>
      </c>
      <c r="AK55">
        <f t="shared" si="27"/>
        <v>0</v>
      </c>
      <c r="AL55">
        <f t="shared" si="27"/>
        <v>0</v>
      </c>
      <c r="AM55">
        <f t="shared" si="27"/>
        <v>0</v>
      </c>
      <c r="AN55">
        <f t="shared" si="27"/>
        <v>0</v>
      </c>
      <c r="AO55">
        <f t="shared" si="27"/>
        <v>0</v>
      </c>
      <c r="AP55">
        <f t="shared" si="27"/>
        <v>0</v>
      </c>
      <c r="AQ55">
        <f t="shared" si="27"/>
        <v>0</v>
      </c>
      <c r="AR55">
        <f t="shared" si="27"/>
        <v>0</v>
      </c>
      <c r="AS55">
        <f t="shared" si="27"/>
        <v>0</v>
      </c>
      <c r="AT55">
        <f t="shared" si="27"/>
        <v>0</v>
      </c>
      <c r="AU55">
        <f t="shared" si="27"/>
        <v>0</v>
      </c>
      <c r="AV55">
        <f t="shared" si="27"/>
        <v>0</v>
      </c>
      <c r="AW55">
        <f t="shared" si="26"/>
        <v>0</v>
      </c>
      <c r="AX55">
        <f t="shared" si="26"/>
        <v>0</v>
      </c>
      <c r="AY55">
        <f t="shared" si="26"/>
        <v>0</v>
      </c>
      <c r="AZ55">
        <f t="shared" si="26"/>
        <v>0</v>
      </c>
      <c r="BA55">
        <f t="shared" si="24"/>
        <v>0</v>
      </c>
      <c r="BB55">
        <f t="shared" si="24"/>
        <v>0</v>
      </c>
      <c r="BC55">
        <f t="shared" si="24"/>
        <v>1</v>
      </c>
      <c r="BD55">
        <f t="shared" si="24"/>
        <v>0</v>
      </c>
      <c r="BE55">
        <f t="shared" si="24"/>
        <v>0</v>
      </c>
      <c r="BF55">
        <f t="shared" si="24"/>
        <v>0</v>
      </c>
      <c r="BG55">
        <f t="shared" si="24"/>
        <v>0</v>
      </c>
      <c r="BH55">
        <f t="shared" si="24"/>
        <v>0</v>
      </c>
      <c r="BI55">
        <f t="shared" si="24"/>
        <v>0</v>
      </c>
      <c r="BJ55">
        <f t="shared" si="24"/>
        <v>0</v>
      </c>
      <c r="BK55">
        <f t="shared" si="24"/>
        <v>0</v>
      </c>
      <c r="BL55">
        <f t="shared" si="24"/>
        <v>0</v>
      </c>
      <c r="BM55">
        <f t="shared" si="22"/>
        <v>0</v>
      </c>
      <c r="BN55">
        <f t="shared" si="22"/>
        <v>0</v>
      </c>
      <c r="BO55">
        <f t="shared" si="22"/>
        <v>0</v>
      </c>
      <c r="BP55">
        <f t="shared" si="22"/>
        <v>0</v>
      </c>
      <c r="BQ55">
        <f t="shared" si="22"/>
        <v>0</v>
      </c>
      <c r="BR55">
        <f t="shared" si="22"/>
        <v>0</v>
      </c>
      <c r="BS55">
        <f t="shared" si="22"/>
        <v>0</v>
      </c>
      <c r="BT55">
        <f t="shared" si="22"/>
        <v>0</v>
      </c>
      <c r="BU55">
        <f t="shared" si="22"/>
        <v>0</v>
      </c>
      <c r="BV55">
        <f t="shared" si="22"/>
        <v>0</v>
      </c>
      <c r="BW55">
        <f t="shared" si="22"/>
        <v>0</v>
      </c>
      <c r="BX55">
        <f t="shared" si="22"/>
        <v>0</v>
      </c>
      <c r="BY55">
        <f t="shared" si="22"/>
        <v>0</v>
      </c>
      <c r="BZ55">
        <f t="shared" si="22"/>
        <v>0</v>
      </c>
      <c r="CA55">
        <f t="shared" si="22"/>
        <v>0</v>
      </c>
      <c r="CB55">
        <f t="shared" ref="CB55:CO71" si="29">IF($A55=CB$1,1,0)</f>
        <v>0</v>
      </c>
      <c r="CC55">
        <f t="shared" si="29"/>
        <v>0</v>
      </c>
      <c r="CD55">
        <f t="shared" si="29"/>
        <v>0</v>
      </c>
      <c r="CE55">
        <f t="shared" si="29"/>
        <v>0</v>
      </c>
      <c r="CF55">
        <f t="shared" si="29"/>
        <v>0</v>
      </c>
      <c r="CG55">
        <f t="shared" si="29"/>
        <v>0</v>
      </c>
      <c r="CH55">
        <f t="shared" si="29"/>
        <v>0</v>
      </c>
      <c r="CI55">
        <f t="shared" si="29"/>
        <v>0</v>
      </c>
      <c r="CJ55">
        <f t="shared" si="29"/>
        <v>0</v>
      </c>
      <c r="CK55">
        <f t="shared" si="29"/>
        <v>0</v>
      </c>
      <c r="CL55">
        <f t="shared" si="29"/>
        <v>0</v>
      </c>
      <c r="CM55">
        <f t="shared" si="29"/>
        <v>0</v>
      </c>
      <c r="CN55">
        <f t="shared" si="29"/>
        <v>0</v>
      </c>
      <c r="CO55">
        <f t="shared" si="29"/>
        <v>0</v>
      </c>
      <c r="CP55">
        <f t="shared" si="28"/>
        <v>0</v>
      </c>
      <c r="CQ55">
        <f t="shared" si="28"/>
        <v>0</v>
      </c>
      <c r="CR55">
        <f t="shared" si="28"/>
        <v>0</v>
      </c>
      <c r="CS55">
        <f t="shared" si="28"/>
        <v>0</v>
      </c>
      <c r="CT55">
        <f t="shared" si="28"/>
        <v>0</v>
      </c>
      <c r="CU55">
        <f t="shared" si="28"/>
        <v>0</v>
      </c>
    </row>
    <row r="56" spans="1:99">
      <c r="A56" t="s">
        <v>55</v>
      </c>
      <c r="B56">
        <f t="shared" si="25"/>
        <v>0</v>
      </c>
      <c r="C56">
        <f t="shared" si="25"/>
        <v>0</v>
      </c>
      <c r="D56">
        <f t="shared" si="25"/>
        <v>0</v>
      </c>
      <c r="E56">
        <f t="shared" si="25"/>
        <v>0</v>
      </c>
      <c r="F56">
        <f t="shared" si="25"/>
        <v>0</v>
      </c>
      <c r="G56">
        <f t="shared" si="25"/>
        <v>0</v>
      </c>
      <c r="H56">
        <f t="shared" si="25"/>
        <v>0</v>
      </c>
      <c r="I56">
        <f t="shared" si="25"/>
        <v>0</v>
      </c>
      <c r="J56">
        <f t="shared" si="25"/>
        <v>0</v>
      </c>
      <c r="K56">
        <f t="shared" si="25"/>
        <v>0</v>
      </c>
      <c r="L56">
        <f t="shared" si="25"/>
        <v>0</v>
      </c>
      <c r="M56">
        <f t="shared" si="25"/>
        <v>0</v>
      </c>
      <c r="N56">
        <f t="shared" si="25"/>
        <v>0</v>
      </c>
      <c r="O56">
        <f t="shared" si="25"/>
        <v>0</v>
      </c>
      <c r="P56">
        <f t="shared" si="25"/>
        <v>0</v>
      </c>
      <c r="Q56">
        <f t="shared" si="25"/>
        <v>0</v>
      </c>
      <c r="R56">
        <f t="shared" si="23"/>
        <v>0</v>
      </c>
      <c r="S56">
        <f t="shared" si="23"/>
        <v>0</v>
      </c>
      <c r="T56">
        <f t="shared" si="23"/>
        <v>0</v>
      </c>
      <c r="U56">
        <f t="shared" si="23"/>
        <v>0</v>
      </c>
      <c r="V56">
        <f t="shared" si="23"/>
        <v>0</v>
      </c>
      <c r="W56">
        <f t="shared" si="23"/>
        <v>0</v>
      </c>
      <c r="X56">
        <f t="shared" si="23"/>
        <v>0</v>
      </c>
      <c r="Y56">
        <f t="shared" si="23"/>
        <v>0</v>
      </c>
      <c r="Z56">
        <f t="shared" si="23"/>
        <v>0</v>
      </c>
      <c r="AA56">
        <f t="shared" si="23"/>
        <v>0</v>
      </c>
      <c r="AB56">
        <f t="shared" si="23"/>
        <v>0</v>
      </c>
      <c r="AC56">
        <f t="shared" si="23"/>
        <v>0</v>
      </c>
      <c r="AD56">
        <f t="shared" si="23"/>
        <v>0</v>
      </c>
      <c r="AE56">
        <f t="shared" si="23"/>
        <v>0</v>
      </c>
      <c r="AF56">
        <f t="shared" si="23"/>
        <v>0</v>
      </c>
      <c r="AG56">
        <f t="shared" si="27"/>
        <v>0</v>
      </c>
      <c r="AH56">
        <f t="shared" si="27"/>
        <v>0</v>
      </c>
      <c r="AI56">
        <f t="shared" si="27"/>
        <v>0</v>
      </c>
      <c r="AJ56">
        <f t="shared" si="27"/>
        <v>0</v>
      </c>
      <c r="AK56">
        <f t="shared" si="27"/>
        <v>0</v>
      </c>
      <c r="AL56">
        <f t="shared" si="27"/>
        <v>0</v>
      </c>
      <c r="AM56">
        <f t="shared" si="27"/>
        <v>0</v>
      </c>
      <c r="AN56">
        <f t="shared" si="27"/>
        <v>0</v>
      </c>
      <c r="AO56">
        <f t="shared" si="27"/>
        <v>0</v>
      </c>
      <c r="AP56">
        <f t="shared" si="27"/>
        <v>0</v>
      </c>
      <c r="AQ56">
        <f t="shared" si="27"/>
        <v>0</v>
      </c>
      <c r="AR56">
        <f t="shared" si="27"/>
        <v>0</v>
      </c>
      <c r="AS56">
        <f t="shared" si="27"/>
        <v>0</v>
      </c>
      <c r="AT56">
        <f t="shared" si="27"/>
        <v>0</v>
      </c>
      <c r="AU56">
        <f t="shared" si="27"/>
        <v>0</v>
      </c>
      <c r="AV56">
        <f t="shared" si="27"/>
        <v>0</v>
      </c>
      <c r="AW56">
        <f t="shared" si="26"/>
        <v>0</v>
      </c>
      <c r="AX56">
        <f t="shared" si="26"/>
        <v>0</v>
      </c>
      <c r="AY56">
        <f t="shared" si="26"/>
        <v>0</v>
      </c>
      <c r="AZ56">
        <f t="shared" si="26"/>
        <v>0</v>
      </c>
      <c r="BA56">
        <f t="shared" si="24"/>
        <v>0</v>
      </c>
      <c r="BB56">
        <f t="shared" si="24"/>
        <v>0</v>
      </c>
      <c r="BC56">
        <f t="shared" si="24"/>
        <v>0</v>
      </c>
      <c r="BD56">
        <f t="shared" si="24"/>
        <v>1</v>
      </c>
      <c r="BE56">
        <f t="shared" si="24"/>
        <v>0</v>
      </c>
      <c r="BF56">
        <f t="shared" si="24"/>
        <v>0</v>
      </c>
      <c r="BG56">
        <f t="shared" si="24"/>
        <v>0</v>
      </c>
      <c r="BH56">
        <f t="shared" si="24"/>
        <v>0</v>
      </c>
      <c r="BI56">
        <f t="shared" si="24"/>
        <v>0</v>
      </c>
      <c r="BJ56">
        <f t="shared" si="24"/>
        <v>0</v>
      </c>
      <c r="BK56">
        <f t="shared" si="24"/>
        <v>0</v>
      </c>
      <c r="BL56">
        <f t="shared" si="24"/>
        <v>0</v>
      </c>
      <c r="BM56">
        <f t="shared" si="22"/>
        <v>0</v>
      </c>
      <c r="BN56">
        <f t="shared" si="22"/>
        <v>0</v>
      </c>
      <c r="BO56">
        <f t="shared" si="22"/>
        <v>0</v>
      </c>
      <c r="BP56">
        <f t="shared" si="22"/>
        <v>0</v>
      </c>
      <c r="BQ56">
        <f t="shared" si="22"/>
        <v>0</v>
      </c>
      <c r="BR56">
        <f t="shared" si="22"/>
        <v>0</v>
      </c>
      <c r="BS56">
        <f t="shared" si="22"/>
        <v>0</v>
      </c>
      <c r="BT56">
        <f t="shared" si="22"/>
        <v>0</v>
      </c>
      <c r="BU56">
        <f t="shared" si="22"/>
        <v>0</v>
      </c>
      <c r="BV56">
        <f t="shared" si="22"/>
        <v>0</v>
      </c>
      <c r="BW56">
        <f t="shared" si="22"/>
        <v>0</v>
      </c>
      <c r="BX56">
        <f t="shared" si="22"/>
        <v>0</v>
      </c>
      <c r="BY56">
        <f t="shared" si="22"/>
        <v>0</v>
      </c>
      <c r="BZ56">
        <f t="shared" si="22"/>
        <v>0</v>
      </c>
      <c r="CA56">
        <f t="shared" ref="CA56:CN71" si="30">IF($A56=CA$1,1,0)</f>
        <v>0</v>
      </c>
      <c r="CB56">
        <f t="shared" si="30"/>
        <v>0</v>
      </c>
      <c r="CC56">
        <f t="shared" si="30"/>
        <v>0</v>
      </c>
      <c r="CD56">
        <f t="shared" si="30"/>
        <v>0</v>
      </c>
      <c r="CE56">
        <f t="shared" si="30"/>
        <v>0</v>
      </c>
      <c r="CF56">
        <f t="shared" si="30"/>
        <v>0</v>
      </c>
      <c r="CG56">
        <f t="shared" si="30"/>
        <v>0</v>
      </c>
      <c r="CH56">
        <f t="shared" si="30"/>
        <v>0</v>
      </c>
      <c r="CI56">
        <f t="shared" si="30"/>
        <v>0</v>
      </c>
      <c r="CJ56">
        <f t="shared" si="30"/>
        <v>0</v>
      </c>
      <c r="CK56">
        <f t="shared" si="30"/>
        <v>0</v>
      </c>
      <c r="CL56">
        <f t="shared" si="30"/>
        <v>0</v>
      </c>
      <c r="CM56">
        <f t="shared" si="30"/>
        <v>0</v>
      </c>
      <c r="CN56">
        <f t="shared" si="30"/>
        <v>0</v>
      </c>
      <c r="CO56">
        <f t="shared" si="29"/>
        <v>0</v>
      </c>
      <c r="CP56">
        <f t="shared" si="28"/>
        <v>0</v>
      </c>
      <c r="CQ56">
        <f t="shared" si="28"/>
        <v>0</v>
      </c>
      <c r="CR56">
        <f t="shared" si="28"/>
        <v>0</v>
      </c>
      <c r="CS56">
        <f t="shared" si="28"/>
        <v>0</v>
      </c>
      <c r="CT56">
        <f t="shared" si="28"/>
        <v>0</v>
      </c>
      <c r="CU56">
        <f t="shared" si="28"/>
        <v>0</v>
      </c>
    </row>
    <row r="57" spans="1:99">
      <c r="A57" t="s">
        <v>56</v>
      </c>
      <c r="B57">
        <f t="shared" si="25"/>
        <v>0</v>
      </c>
      <c r="C57">
        <f t="shared" si="25"/>
        <v>0</v>
      </c>
      <c r="D57">
        <f t="shared" si="25"/>
        <v>0</v>
      </c>
      <c r="E57">
        <f t="shared" si="25"/>
        <v>0</v>
      </c>
      <c r="F57">
        <f t="shared" si="25"/>
        <v>0</v>
      </c>
      <c r="G57">
        <f t="shared" si="25"/>
        <v>0</v>
      </c>
      <c r="H57">
        <f t="shared" si="25"/>
        <v>0</v>
      </c>
      <c r="I57">
        <f t="shared" si="25"/>
        <v>0</v>
      </c>
      <c r="J57">
        <f t="shared" si="25"/>
        <v>0</v>
      </c>
      <c r="K57">
        <f t="shared" si="25"/>
        <v>0</v>
      </c>
      <c r="L57">
        <f t="shared" si="25"/>
        <v>0</v>
      </c>
      <c r="M57">
        <f t="shared" si="25"/>
        <v>0</v>
      </c>
      <c r="N57">
        <f t="shared" si="25"/>
        <v>0</v>
      </c>
      <c r="O57">
        <f t="shared" si="25"/>
        <v>0</v>
      </c>
      <c r="P57">
        <f t="shared" si="25"/>
        <v>0</v>
      </c>
      <c r="Q57">
        <f t="shared" ref="Q57:AF72" si="31">IF($A57=Q$1,1,0)</f>
        <v>0</v>
      </c>
      <c r="R57">
        <f t="shared" si="31"/>
        <v>0</v>
      </c>
      <c r="S57">
        <f t="shared" si="31"/>
        <v>0</v>
      </c>
      <c r="T57">
        <f t="shared" si="31"/>
        <v>0</v>
      </c>
      <c r="U57">
        <f t="shared" si="31"/>
        <v>0</v>
      </c>
      <c r="V57">
        <f t="shared" si="31"/>
        <v>0</v>
      </c>
      <c r="W57">
        <f t="shared" si="31"/>
        <v>0</v>
      </c>
      <c r="X57">
        <f t="shared" si="31"/>
        <v>0</v>
      </c>
      <c r="Y57">
        <f t="shared" si="31"/>
        <v>0</v>
      </c>
      <c r="Z57">
        <f t="shared" si="31"/>
        <v>0</v>
      </c>
      <c r="AA57">
        <f t="shared" si="31"/>
        <v>0</v>
      </c>
      <c r="AB57">
        <f t="shared" si="31"/>
        <v>0</v>
      </c>
      <c r="AC57">
        <f t="shared" si="31"/>
        <v>0</v>
      </c>
      <c r="AD57">
        <f t="shared" si="31"/>
        <v>0</v>
      </c>
      <c r="AE57">
        <f t="shared" si="31"/>
        <v>0</v>
      </c>
      <c r="AF57">
        <f t="shared" si="31"/>
        <v>0</v>
      </c>
      <c r="AG57">
        <f t="shared" si="27"/>
        <v>0</v>
      </c>
      <c r="AH57">
        <f t="shared" si="27"/>
        <v>0</v>
      </c>
      <c r="AI57">
        <f t="shared" si="27"/>
        <v>0</v>
      </c>
      <c r="AJ57">
        <f t="shared" si="27"/>
        <v>0</v>
      </c>
      <c r="AK57">
        <f t="shared" si="27"/>
        <v>0</v>
      </c>
      <c r="AL57">
        <f t="shared" si="27"/>
        <v>0</v>
      </c>
      <c r="AM57">
        <f t="shared" si="27"/>
        <v>0</v>
      </c>
      <c r="AN57">
        <f t="shared" si="27"/>
        <v>0</v>
      </c>
      <c r="AO57">
        <f t="shared" si="27"/>
        <v>0</v>
      </c>
      <c r="AP57">
        <f t="shared" si="27"/>
        <v>0</v>
      </c>
      <c r="AQ57">
        <f t="shared" si="27"/>
        <v>0</v>
      </c>
      <c r="AR57">
        <f t="shared" si="27"/>
        <v>0</v>
      </c>
      <c r="AS57">
        <f t="shared" si="27"/>
        <v>0</v>
      </c>
      <c r="AT57">
        <f t="shared" si="27"/>
        <v>0</v>
      </c>
      <c r="AU57">
        <f t="shared" si="27"/>
        <v>0</v>
      </c>
      <c r="AV57">
        <f t="shared" si="27"/>
        <v>0</v>
      </c>
      <c r="AW57">
        <f t="shared" si="26"/>
        <v>0</v>
      </c>
      <c r="AX57">
        <f t="shared" si="26"/>
        <v>0</v>
      </c>
      <c r="AY57">
        <f t="shared" si="26"/>
        <v>0</v>
      </c>
      <c r="AZ57">
        <f t="shared" si="26"/>
        <v>0</v>
      </c>
      <c r="BA57">
        <f t="shared" si="24"/>
        <v>0</v>
      </c>
      <c r="BB57">
        <f t="shared" si="24"/>
        <v>0</v>
      </c>
      <c r="BC57">
        <f t="shared" si="24"/>
        <v>0</v>
      </c>
      <c r="BD57">
        <f t="shared" si="24"/>
        <v>0</v>
      </c>
      <c r="BE57">
        <f t="shared" si="24"/>
        <v>1</v>
      </c>
      <c r="BF57">
        <f t="shared" si="24"/>
        <v>0</v>
      </c>
      <c r="BG57">
        <f t="shared" si="24"/>
        <v>0</v>
      </c>
      <c r="BH57">
        <f t="shared" si="24"/>
        <v>0</v>
      </c>
      <c r="BI57">
        <f t="shared" si="24"/>
        <v>0</v>
      </c>
      <c r="BJ57">
        <f t="shared" si="24"/>
        <v>0</v>
      </c>
      <c r="BK57">
        <f t="shared" si="24"/>
        <v>0</v>
      </c>
      <c r="BL57">
        <f t="shared" si="24"/>
        <v>0</v>
      </c>
      <c r="BM57">
        <f t="shared" ref="BM57:CB72" si="32">IF($A57=BM$1,1,0)</f>
        <v>0</v>
      </c>
      <c r="BN57">
        <f t="shared" si="32"/>
        <v>0</v>
      </c>
      <c r="BO57">
        <f t="shared" si="32"/>
        <v>0</v>
      </c>
      <c r="BP57">
        <f t="shared" si="32"/>
        <v>0</v>
      </c>
      <c r="BQ57">
        <f t="shared" si="32"/>
        <v>0</v>
      </c>
      <c r="BR57">
        <f t="shared" si="32"/>
        <v>0</v>
      </c>
      <c r="BS57">
        <f t="shared" si="32"/>
        <v>0</v>
      </c>
      <c r="BT57">
        <f t="shared" si="32"/>
        <v>0</v>
      </c>
      <c r="BU57">
        <f t="shared" si="32"/>
        <v>0</v>
      </c>
      <c r="BV57">
        <f t="shared" si="32"/>
        <v>0</v>
      </c>
      <c r="BW57">
        <f t="shared" si="32"/>
        <v>0</v>
      </c>
      <c r="BX57">
        <f t="shared" si="32"/>
        <v>0</v>
      </c>
      <c r="BY57">
        <f t="shared" si="32"/>
        <v>0</v>
      </c>
      <c r="BZ57">
        <f t="shared" si="32"/>
        <v>0</v>
      </c>
      <c r="CA57">
        <f t="shared" si="32"/>
        <v>0</v>
      </c>
      <c r="CB57">
        <f t="shared" si="32"/>
        <v>0</v>
      </c>
      <c r="CC57">
        <f t="shared" si="30"/>
        <v>0</v>
      </c>
      <c r="CD57">
        <f t="shared" si="30"/>
        <v>0</v>
      </c>
      <c r="CE57">
        <f t="shared" si="30"/>
        <v>0</v>
      </c>
      <c r="CF57">
        <f t="shared" si="30"/>
        <v>0</v>
      </c>
      <c r="CG57">
        <f t="shared" si="30"/>
        <v>0</v>
      </c>
      <c r="CH57">
        <f t="shared" si="30"/>
        <v>0</v>
      </c>
      <c r="CI57">
        <f t="shared" si="30"/>
        <v>0</v>
      </c>
      <c r="CJ57">
        <f t="shared" si="30"/>
        <v>0</v>
      </c>
      <c r="CK57">
        <f t="shared" si="30"/>
        <v>0</v>
      </c>
      <c r="CL57">
        <f t="shared" si="30"/>
        <v>0</v>
      </c>
      <c r="CM57">
        <f t="shared" si="30"/>
        <v>0</v>
      </c>
      <c r="CN57">
        <f t="shared" si="30"/>
        <v>0</v>
      </c>
      <c r="CO57">
        <f t="shared" si="29"/>
        <v>0</v>
      </c>
      <c r="CP57">
        <f t="shared" si="28"/>
        <v>0</v>
      </c>
      <c r="CQ57">
        <f t="shared" si="28"/>
        <v>0</v>
      </c>
      <c r="CR57">
        <f t="shared" si="28"/>
        <v>0</v>
      </c>
      <c r="CS57">
        <f t="shared" si="28"/>
        <v>0</v>
      </c>
      <c r="CT57">
        <f t="shared" si="28"/>
        <v>0</v>
      </c>
      <c r="CU57">
        <f t="shared" si="28"/>
        <v>0</v>
      </c>
    </row>
    <row r="58" spans="1:99">
      <c r="A58" t="s">
        <v>57</v>
      </c>
      <c r="B58">
        <f t="shared" ref="B58:Q73" si="33">IF($A58=B$1,1,0)</f>
        <v>0</v>
      </c>
      <c r="C58">
        <f t="shared" si="33"/>
        <v>0</v>
      </c>
      <c r="D58">
        <f t="shared" si="33"/>
        <v>0</v>
      </c>
      <c r="E58">
        <f t="shared" si="33"/>
        <v>0</v>
      </c>
      <c r="F58">
        <f t="shared" si="33"/>
        <v>0</v>
      </c>
      <c r="G58">
        <f t="shared" si="33"/>
        <v>0</v>
      </c>
      <c r="H58">
        <f t="shared" si="33"/>
        <v>0</v>
      </c>
      <c r="I58">
        <f t="shared" si="33"/>
        <v>0</v>
      </c>
      <c r="J58">
        <f t="shared" si="33"/>
        <v>0</v>
      </c>
      <c r="K58">
        <f t="shared" si="33"/>
        <v>0</v>
      </c>
      <c r="L58">
        <f t="shared" si="33"/>
        <v>0</v>
      </c>
      <c r="M58">
        <f t="shared" si="33"/>
        <v>0</v>
      </c>
      <c r="N58">
        <f t="shared" si="33"/>
        <v>0</v>
      </c>
      <c r="O58">
        <f t="shared" si="33"/>
        <v>0</v>
      </c>
      <c r="P58">
        <f t="shared" si="33"/>
        <v>0</v>
      </c>
      <c r="Q58">
        <f t="shared" si="33"/>
        <v>0</v>
      </c>
      <c r="R58">
        <f t="shared" si="31"/>
        <v>0</v>
      </c>
      <c r="S58">
        <f t="shared" si="31"/>
        <v>0</v>
      </c>
      <c r="T58">
        <f t="shared" si="31"/>
        <v>0</v>
      </c>
      <c r="U58">
        <f t="shared" si="31"/>
        <v>0</v>
      </c>
      <c r="V58">
        <f t="shared" si="31"/>
        <v>0</v>
      </c>
      <c r="W58">
        <f t="shared" si="31"/>
        <v>0</v>
      </c>
      <c r="X58">
        <f t="shared" si="31"/>
        <v>0</v>
      </c>
      <c r="Y58">
        <f t="shared" si="31"/>
        <v>0</v>
      </c>
      <c r="Z58">
        <f t="shared" si="31"/>
        <v>0</v>
      </c>
      <c r="AA58">
        <f t="shared" si="31"/>
        <v>0</v>
      </c>
      <c r="AB58">
        <f t="shared" si="31"/>
        <v>0</v>
      </c>
      <c r="AC58">
        <f t="shared" si="31"/>
        <v>0</v>
      </c>
      <c r="AD58">
        <f t="shared" si="31"/>
        <v>0</v>
      </c>
      <c r="AE58">
        <f t="shared" si="31"/>
        <v>0</v>
      </c>
      <c r="AF58">
        <f t="shared" si="31"/>
        <v>0</v>
      </c>
      <c r="AG58">
        <f t="shared" si="27"/>
        <v>0</v>
      </c>
      <c r="AH58">
        <f t="shared" si="27"/>
        <v>0</v>
      </c>
      <c r="AI58">
        <f t="shared" si="27"/>
        <v>0</v>
      </c>
      <c r="AJ58">
        <f t="shared" si="27"/>
        <v>0</v>
      </c>
      <c r="AK58">
        <f t="shared" si="27"/>
        <v>0</v>
      </c>
      <c r="AL58">
        <f t="shared" si="27"/>
        <v>0</v>
      </c>
      <c r="AM58">
        <f t="shared" si="27"/>
        <v>0</v>
      </c>
      <c r="AN58">
        <f t="shared" si="27"/>
        <v>0</v>
      </c>
      <c r="AO58">
        <f t="shared" si="27"/>
        <v>0</v>
      </c>
      <c r="AP58">
        <f t="shared" si="27"/>
        <v>0</v>
      </c>
      <c r="AQ58">
        <f t="shared" si="27"/>
        <v>0</v>
      </c>
      <c r="AR58">
        <f t="shared" si="27"/>
        <v>0</v>
      </c>
      <c r="AS58">
        <f t="shared" si="27"/>
        <v>0</v>
      </c>
      <c r="AT58">
        <f t="shared" si="27"/>
        <v>0</v>
      </c>
      <c r="AU58">
        <f t="shared" si="27"/>
        <v>0</v>
      </c>
      <c r="AV58">
        <f t="shared" si="27"/>
        <v>0</v>
      </c>
      <c r="AW58">
        <f t="shared" si="26"/>
        <v>0</v>
      </c>
      <c r="AX58">
        <f t="shared" si="26"/>
        <v>0</v>
      </c>
      <c r="AY58">
        <f t="shared" si="26"/>
        <v>0</v>
      </c>
      <c r="AZ58">
        <f t="shared" si="26"/>
        <v>0</v>
      </c>
      <c r="BA58">
        <f t="shared" si="24"/>
        <v>0</v>
      </c>
      <c r="BB58">
        <f t="shared" si="24"/>
        <v>0</v>
      </c>
      <c r="BC58">
        <f t="shared" si="24"/>
        <v>0</v>
      </c>
      <c r="BD58">
        <f t="shared" si="24"/>
        <v>0</v>
      </c>
      <c r="BE58">
        <f t="shared" si="24"/>
        <v>0</v>
      </c>
      <c r="BF58">
        <f t="shared" si="24"/>
        <v>1</v>
      </c>
      <c r="BG58">
        <f t="shared" si="24"/>
        <v>0</v>
      </c>
      <c r="BH58">
        <f t="shared" si="24"/>
        <v>0</v>
      </c>
      <c r="BI58">
        <f t="shared" si="24"/>
        <v>0</v>
      </c>
      <c r="BJ58">
        <f t="shared" si="24"/>
        <v>0</v>
      </c>
      <c r="BK58">
        <f t="shared" si="24"/>
        <v>0</v>
      </c>
      <c r="BL58">
        <f t="shared" si="24"/>
        <v>0</v>
      </c>
      <c r="BM58">
        <f t="shared" si="32"/>
        <v>0</v>
      </c>
      <c r="BN58">
        <f t="shared" si="32"/>
        <v>0</v>
      </c>
      <c r="BO58">
        <f t="shared" si="32"/>
        <v>0</v>
      </c>
      <c r="BP58">
        <f t="shared" si="32"/>
        <v>0</v>
      </c>
      <c r="BQ58">
        <f t="shared" si="32"/>
        <v>0</v>
      </c>
      <c r="BR58">
        <f t="shared" si="32"/>
        <v>0</v>
      </c>
      <c r="BS58">
        <f t="shared" si="32"/>
        <v>0</v>
      </c>
      <c r="BT58">
        <f t="shared" si="32"/>
        <v>0</v>
      </c>
      <c r="BU58">
        <f t="shared" si="32"/>
        <v>0</v>
      </c>
      <c r="BV58">
        <f t="shared" si="32"/>
        <v>0</v>
      </c>
      <c r="BW58">
        <f t="shared" si="32"/>
        <v>0</v>
      </c>
      <c r="BX58">
        <f t="shared" si="32"/>
        <v>0</v>
      </c>
      <c r="BY58">
        <f t="shared" si="32"/>
        <v>0</v>
      </c>
      <c r="BZ58">
        <f t="shared" si="32"/>
        <v>0</v>
      </c>
      <c r="CA58">
        <f t="shared" si="32"/>
        <v>0</v>
      </c>
      <c r="CB58">
        <f t="shared" si="32"/>
        <v>0</v>
      </c>
      <c r="CC58">
        <f t="shared" si="30"/>
        <v>0</v>
      </c>
      <c r="CD58">
        <f t="shared" si="30"/>
        <v>0</v>
      </c>
      <c r="CE58">
        <f t="shared" si="30"/>
        <v>0</v>
      </c>
      <c r="CF58">
        <f t="shared" si="30"/>
        <v>0</v>
      </c>
      <c r="CG58">
        <f t="shared" si="30"/>
        <v>0</v>
      </c>
      <c r="CH58">
        <f t="shared" si="30"/>
        <v>0</v>
      </c>
      <c r="CI58">
        <f t="shared" si="30"/>
        <v>0</v>
      </c>
      <c r="CJ58">
        <f t="shared" si="30"/>
        <v>0</v>
      </c>
      <c r="CK58">
        <f t="shared" si="30"/>
        <v>0</v>
      </c>
      <c r="CL58">
        <f t="shared" si="30"/>
        <v>0</v>
      </c>
      <c r="CM58">
        <f t="shared" si="30"/>
        <v>0</v>
      </c>
      <c r="CN58">
        <f t="shared" si="30"/>
        <v>0</v>
      </c>
      <c r="CO58">
        <f t="shared" si="29"/>
        <v>0</v>
      </c>
      <c r="CP58">
        <f t="shared" si="28"/>
        <v>0</v>
      </c>
      <c r="CQ58">
        <f t="shared" si="28"/>
        <v>0</v>
      </c>
      <c r="CR58">
        <f t="shared" si="28"/>
        <v>0</v>
      </c>
      <c r="CS58">
        <f t="shared" si="28"/>
        <v>0</v>
      </c>
      <c r="CT58">
        <f t="shared" si="28"/>
        <v>0</v>
      </c>
      <c r="CU58">
        <f t="shared" si="28"/>
        <v>0</v>
      </c>
    </row>
    <row r="59" spans="1:99">
      <c r="A59" t="s">
        <v>58</v>
      </c>
      <c r="B59">
        <f t="shared" si="33"/>
        <v>0</v>
      </c>
      <c r="C59">
        <f t="shared" si="33"/>
        <v>0</v>
      </c>
      <c r="D59">
        <f t="shared" si="33"/>
        <v>0</v>
      </c>
      <c r="E59">
        <f t="shared" si="33"/>
        <v>0</v>
      </c>
      <c r="F59">
        <f t="shared" si="33"/>
        <v>0</v>
      </c>
      <c r="G59">
        <f t="shared" si="33"/>
        <v>0</v>
      </c>
      <c r="H59">
        <f t="shared" si="33"/>
        <v>0</v>
      </c>
      <c r="I59">
        <f t="shared" si="33"/>
        <v>0</v>
      </c>
      <c r="J59">
        <f t="shared" si="33"/>
        <v>0</v>
      </c>
      <c r="K59">
        <f t="shared" si="33"/>
        <v>0</v>
      </c>
      <c r="L59">
        <f t="shared" si="33"/>
        <v>0</v>
      </c>
      <c r="M59">
        <f t="shared" si="33"/>
        <v>0</v>
      </c>
      <c r="N59">
        <f t="shared" si="33"/>
        <v>0</v>
      </c>
      <c r="O59">
        <f t="shared" si="33"/>
        <v>0</v>
      </c>
      <c r="P59">
        <f t="shared" si="33"/>
        <v>0</v>
      </c>
      <c r="Q59">
        <f t="shared" si="33"/>
        <v>0</v>
      </c>
      <c r="R59">
        <f t="shared" si="31"/>
        <v>0</v>
      </c>
      <c r="S59">
        <f t="shared" si="31"/>
        <v>0</v>
      </c>
      <c r="T59">
        <f t="shared" si="31"/>
        <v>0</v>
      </c>
      <c r="U59">
        <f t="shared" si="31"/>
        <v>0</v>
      </c>
      <c r="V59">
        <f t="shared" si="31"/>
        <v>0</v>
      </c>
      <c r="W59">
        <f t="shared" si="31"/>
        <v>0</v>
      </c>
      <c r="X59">
        <f t="shared" si="31"/>
        <v>0</v>
      </c>
      <c r="Y59">
        <f t="shared" si="31"/>
        <v>0</v>
      </c>
      <c r="Z59">
        <f t="shared" si="31"/>
        <v>0</v>
      </c>
      <c r="AA59">
        <f t="shared" si="31"/>
        <v>0</v>
      </c>
      <c r="AB59">
        <f t="shared" si="31"/>
        <v>0</v>
      </c>
      <c r="AC59">
        <f t="shared" si="31"/>
        <v>0</v>
      </c>
      <c r="AD59">
        <f t="shared" si="31"/>
        <v>0</v>
      </c>
      <c r="AE59">
        <f t="shared" si="31"/>
        <v>0</v>
      </c>
      <c r="AF59">
        <f t="shared" si="31"/>
        <v>0</v>
      </c>
      <c r="AG59">
        <f t="shared" si="27"/>
        <v>0</v>
      </c>
      <c r="AH59">
        <f t="shared" si="27"/>
        <v>0</v>
      </c>
      <c r="AI59">
        <f t="shared" si="27"/>
        <v>0</v>
      </c>
      <c r="AJ59">
        <f t="shared" si="27"/>
        <v>0</v>
      </c>
      <c r="AK59">
        <f t="shared" si="27"/>
        <v>0</v>
      </c>
      <c r="AL59">
        <f t="shared" si="27"/>
        <v>0</v>
      </c>
      <c r="AM59">
        <f t="shared" si="27"/>
        <v>0</v>
      </c>
      <c r="AN59">
        <f t="shared" si="27"/>
        <v>0</v>
      </c>
      <c r="AO59">
        <f t="shared" si="27"/>
        <v>0</v>
      </c>
      <c r="AP59">
        <f t="shared" si="27"/>
        <v>0</v>
      </c>
      <c r="AQ59">
        <f t="shared" si="27"/>
        <v>0</v>
      </c>
      <c r="AR59">
        <f t="shared" si="27"/>
        <v>0</v>
      </c>
      <c r="AS59">
        <f t="shared" si="27"/>
        <v>0</v>
      </c>
      <c r="AT59">
        <f t="shared" si="27"/>
        <v>0</v>
      </c>
      <c r="AU59">
        <f t="shared" si="27"/>
        <v>0</v>
      </c>
      <c r="AV59">
        <f t="shared" si="27"/>
        <v>0</v>
      </c>
      <c r="AW59">
        <f t="shared" si="26"/>
        <v>0</v>
      </c>
      <c r="AX59">
        <f t="shared" si="26"/>
        <v>0</v>
      </c>
      <c r="AY59">
        <f t="shared" si="26"/>
        <v>0</v>
      </c>
      <c r="AZ59">
        <f t="shared" si="26"/>
        <v>0</v>
      </c>
      <c r="BA59">
        <f t="shared" si="24"/>
        <v>0</v>
      </c>
      <c r="BB59">
        <f t="shared" si="24"/>
        <v>0</v>
      </c>
      <c r="BC59">
        <f t="shared" si="24"/>
        <v>0</v>
      </c>
      <c r="BD59">
        <f t="shared" si="24"/>
        <v>0</v>
      </c>
      <c r="BE59">
        <f t="shared" si="24"/>
        <v>0</v>
      </c>
      <c r="BF59">
        <f t="shared" si="24"/>
        <v>0</v>
      </c>
      <c r="BG59">
        <f t="shared" si="24"/>
        <v>1</v>
      </c>
      <c r="BH59">
        <f t="shared" si="24"/>
        <v>0</v>
      </c>
      <c r="BI59">
        <f t="shared" si="24"/>
        <v>0</v>
      </c>
      <c r="BJ59">
        <f t="shared" si="24"/>
        <v>0</v>
      </c>
      <c r="BK59">
        <f t="shared" si="24"/>
        <v>0</v>
      </c>
      <c r="BL59">
        <f t="shared" si="24"/>
        <v>0</v>
      </c>
      <c r="BM59">
        <f t="shared" si="32"/>
        <v>0</v>
      </c>
      <c r="BN59">
        <f t="shared" si="32"/>
        <v>0</v>
      </c>
      <c r="BO59">
        <f t="shared" si="32"/>
        <v>0</v>
      </c>
      <c r="BP59">
        <f t="shared" si="32"/>
        <v>0</v>
      </c>
      <c r="BQ59">
        <f t="shared" si="32"/>
        <v>0</v>
      </c>
      <c r="BR59">
        <f t="shared" si="32"/>
        <v>0</v>
      </c>
      <c r="BS59">
        <f t="shared" si="32"/>
        <v>0</v>
      </c>
      <c r="BT59">
        <f t="shared" si="32"/>
        <v>0</v>
      </c>
      <c r="BU59">
        <f t="shared" si="32"/>
        <v>0</v>
      </c>
      <c r="BV59">
        <f t="shared" si="32"/>
        <v>0</v>
      </c>
      <c r="BW59">
        <f t="shared" si="32"/>
        <v>0</v>
      </c>
      <c r="BX59">
        <f t="shared" si="32"/>
        <v>0</v>
      </c>
      <c r="BY59">
        <f t="shared" si="32"/>
        <v>0</v>
      </c>
      <c r="BZ59">
        <f t="shared" si="32"/>
        <v>0</v>
      </c>
      <c r="CA59">
        <f t="shared" si="32"/>
        <v>0</v>
      </c>
      <c r="CB59">
        <f t="shared" si="32"/>
        <v>0</v>
      </c>
      <c r="CC59">
        <f t="shared" si="30"/>
        <v>0</v>
      </c>
      <c r="CD59">
        <f t="shared" si="30"/>
        <v>0</v>
      </c>
      <c r="CE59">
        <f t="shared" si="30"/>
        <v>0</v>
      </c>
      <c r="CF59">
        <f t="shared" si="30"/>
        <v>0</v>
      </c>
      <c r="CG59">
        <f t="shared" si="30"/>
        <v>0</v>
      </c>
      <c r="CH59">
        <f t="shared" si="30"/>
        <v>0</v>
      </c>
      <c r="CI59">
        <f t="shared" si="30"/>
        <v>0</v>
      </c>
      <c r="CJ59">
        <f t="shared" si="30"/>
        <v>0</v>
      </c>
      <c r="CK59">
        <f t="shared" si="30"/>
        <v>0</v>
      </c>
      <c r="CL59">
        <f t="shared" si="30"/>
        <v>0</v>
      </c>
      <c r="CM59">
        <f t="shared" si="30"/>
        <v>0</v>
      </c>
      <c r="CN59">
        <f t="shared" si="30"/>
        <v>0</v>
      </c>
      <c r="CO59">
        <f t="shared" si="29"/>
        <v>0</v>
      </c>
      <c r="CP59">
        <f t="shared" si="28"/>
        <v>0</v>
      </c>
      <c r="CQ59">
        <f t="shared" si="28"/>
        <v>0</v>
      </c>
      <c r="CR59">
        <f t="shared" si="28"/>
        <v>0</v>
      </c>
      <c r="CS59">
        <f t="shared" si="28"/>
        <v>0</v>
      </c>
      <c r="CT59">
        <f t="shared" si="28"/>
        <v>0</v>
      </c>
      <c r="CU59">
        <f t="shared" si="28"/>
        <v>0</v>
      </c>
    </row>
    <row r="60" spans="1:99">
      <c r="A60" t="s">
        <v>59</v>
      </c>
      <c r="B60">
        <f t="shared" si="33"/>
        <v>0</v>
      </c>
      <c r="C60">
        <f t="shared" si="33"/>
        <v>0</v>
      </c>
      <c r="D60">
        <f t="shared" si="33"/>
        <v>0</v>
      </c>
      <c r="E60">
        <f t="shared" si="33"/>
        <v>0</v>
      </c>
      <c r="F60">
        <f t="shared" si="33"/>
        <v>0</v>
      </c>
      <c r="G60">
        <f t="shared" si="33"/>
        <v>0</v>
      </c>
      <c r="H60">
        <f t="shared" si="33"/>
        <v>0</v>
      </c>
      <c r="I60">
        <f t="shared" si="33"/>
        <v>0</v>
      </c>
      <c r="J60">
        <f t="shared" si="33"/>
        <v>0</v>
      </c>
      <c r="K60">
        <f t="shared" si="33"/>
        <v>0</v>
      </c>
      <c r="L60">
        <f t="shared" si="33"/>
        <v>0</v>
      </c>
      <c r="M60">
        <f t="shared" si="33"/>
        <v>0</v>
      </c>
      <c r="N60">
        <f t="shared" si="33"/>
        <v>0</v>
      </c>
      <c r="O60">
        <f t="shared" si="33"/>
        <v>0</v>
      </c>
      <c r="P60">
        <f t="shared" si="33"/>
        <v>0</v>
      </c>
      <c r="Q60">
        <f t="shared" si="33"/>
        <v>0</v>
      </c>
      <c r="R60">
        <f t="shared" si="31"/>
        <v>0</v>
      </c>
      <c r="S60">
        <f t="shared" si="31"/>
        <v>0</v>
      </c>
      <c r="T60">
        <f t="shared" si="31"/>
        <v>0</v>
      </c>
      <c r="U60">
        <f t="shared" si="31"/>
        <v>0</v>
      </c>
      <c r="V60">
        <f t="shared" si="31"/>
        <v>0</v>
      </c>
      <c r="W60">
        <f t="shared" si="31"/>
        <v>0</v>
      </c>
      <c r="X60">
        <f t="shared" si="31"/>
        <v>0</v>
      </c>
      <c r="Y60">
        <f t="shared" si="31"/>
        <v>0</v>
      </c>
      <c r="Z60">
        <f t="shared" si="31"/>
        <v>0</v>
      </c>
      <c r="AA60">
        <f t="shared" si="31"/>
        <v>0</v>
      </c>
      <c r="AB60">
        <f t="shared" si="31"/>
        <v>0</v>
      </c>
      <c r="AC60">
        <f t="shared" si="31"/>
        <v>0</v>
      </c>
      <c r="AD60">
        <f t="shared" si="31"/>
        <v>0</v>
      </c>
      <c r="AE60">
        <f t="shared" si="31"/>
        <v>0</v>
      </c>
      <c r="AF60">
        <f t="shared" si="31"/>
        <v>0</v>
      </c>
      <c r="AG60">
        <f t="shared" si="27"/>
        <v>0</v>
      </c>
      <c r="AH60">
        <f t="shared" si="27"/>
        <v>0</v>
      </c>
      <c r="AI60">
        <f t="shared" si="27"/>
        <v>0</v>
      </c>
      <c r="AJ60">
        <f t="shared" si="27"/>
        <v>0</v>
      </c>
      <c r="AK60">
        <f t="shared" si="27"/>
        <v>0</v>
      </c>
      <c r="AL60">
        <f t="shared" si="27"/>
        <v>0</v>
      </c>
      <c r="AM60">
        <f t="shared" si="27"/>
        <v>0</v>
      </c>
      <c r="AN60">
        <f t="shared" si="27"/>
        <v>0</v>
      </c>
      <c r="AO60">
        <f t="shared" si="27"/>
        <v>0</v>
      </c>
      <c r="AP60">
        <f t="shared" si="27"/>
        <v>0</v>
      </c>
      <c r="AQ60">
        <f t="shared" si="27"/>
        <v>0</v>
      </c>
      <c r="AR60">
        <f t="shared" si="27"/>
        <v>0</v>
      </c>
      <c r="AS60">
        <f t="shared" si="27"/>
        <v>0</v>
      </c>
      <c r="AT60">
        <f t="shared" si="27"/>
        <v>0</v>
      </c>
      <c r="AU60">
        <f t="shared" si="27"/>
        <v>0</v>
      </c>
      <c r="AV60">
        <f t="shared" ref="AV60:BK75" si="34">IF($A60=AV$1,1,0)</f>
        <v>0</v>
      </c>
      <c r="AW60">
        <f t="shared" si="34"/>
        <v>0</v>
      </c>
      <c r="AX60">
        <f t="shared" si="34"/>
        <v>0</v>
      </c>
      <c r="AY60">
        <f t="shared" si="34"/>
        <v>0</v>
      </c>
      <c r="AZ60">
        <f t="shared" si="34"/>
        <v>0</v>
      </c>
      <c r="BA60">
        <f t="shared" si="34"/>
        <v>0</v>
      </c>
      <c r="BB60">
        <f t="shared" si="34"/>
        <v>0</v>
      </c>
      <c r="BC60">
        <f t="shared" si="34"/>
        <v>0</v>
      </c>
      <c r="BD60">
        <f t="shared" si="34"/>
        <v>0</v>
      </c>
      <c r="BE60">
        <f t="shared" si="34"/>
        <v>0</v>
      </c>
      <c r="BF60">
        <f t="shared" si="34"/>
        <v>0</v>
      </c>
      <c r="BG60">
        <f t="shared" si="34"/>
        <v>0</v>
      </c>
      <c r="BH60">
        <f t="shared" si="34"/>
        <v>1</v>
      </c>
      <c r="BI60">
        <f t="shared" si="34"/>
        <v>0</v>
      </c>
      <c r="BJ60">
        <f t="shared" si="34"/>
        <v>0</v>
      </c>
      <c r="BK60">
        <f t="shared" si="34"/>
        <v>0</v>
      </c>
      <c r="BL60">
        <f t="shared" si="24"/>
        <v>0</v>
      </c>
      <c r="BM60">
        <f t="shared" si="32"/>
        <v>0</v>
      </c>
      <c r="BN60">
        <f t="shared" si="32"/>
        <v>0</v>
      </c>
      <c r="BO60">
        <f t="shared" si="32"/>
        <v>0</v>
      </c>
      <c r="BP60">
        <f t="shared" si="32"/>
        <v>0</v>
      </c>
      <c r="BQ60">
        <f t="shared" si="32"/>
        <v>0</v>
      </c>
      <c r="BR60">
        <f t="shared" si="32"/>
        <v>0</v>
      </c>
      <c r="BS60">
        <f t="shared" si="32"/>
        <v>0</v>
      </c>
      <c r="BT60">
        <f t="shared" si="32"/>
        <v>0</v>
      </c>
      <c r="BU60">
        <f t="shared" si="32"/>
        <v>0</v>
      </c>
      <c r="BV60">
        <f t="shared" si="32"/>
        <v>0</v>
      </c>
      <c r="BW60">
        <f t="shared" si="32"/>
        <v>0</v>
      </c>
      <c r="BX60">
        <f t="shared" si="32"/>
        <v>0</v>
      </c>
      <c r="BY60">
        <f t="shared" si="32"/>
        <v>0</v>
      </c>
      <c r="BZ60">
        <f t="shared" si="32"/>
        <v>0</v>
      </c>
      <c r="CA60">
        <f t="shared" si="32"/>
        <v>0</v>
      </c>
      <c r="CB60">
        <f t="shared" si="32"/>
        <v>0</v>
      </c>
      <c r="CC60">
        <f t="shared" si="30"/>
        <v>0</v>
      </c>
      <c r="CD60">
        <f t="shared" si="30"/>
        <v>0</v>
      </c>
      <c r="CE60">
        <f t="shared" si="30"/>
        <v>0</v>
      </c>
      <c r="CF60">
        <f t="shared" si="30"/>
        <v>0</v>
      </c>
      <c r="CG60">
        <f t="shared" si="30"/>
        <v>0</v>
      </c>
      <c r="CH60">
        <f t="shared" si="30"/>
        <v>0</v>
      </c>
      <c r="CI60">
        <f t="shared" si="30"/>
        <v>0</v>
      </c>
      <c r="CJ60">
        <f t="shared" si="30"/>
        <v>0</v>
      </c>
      <c r="CK60">
        <f t="shared" si="30"/>
        <v>0</v>
      </c>
      <c r="CL60">
        <f t="shared" si="30"/>
        <v>0</v>
      </c>
      <c r="CM60">
        <f t="shared" si="30"/>
        <v>0</v>
      </c>
      <c r="CN60">
        <f t="shared" si="30"/>
        <v>0</v>
      </c>
      <c r="CO60">
        <f t="shared" si="29"/>
        <v>0</v>
      </c>
      <c r="CP60">
        <f t="shared" si="28"/>
        <v>0</v>
      </c>
      <c r="CQ60">
        <f t="shared" si="28"/>
        <v>0</v>
      </c>
      <c r="CR60">
        <f t="shared" si="28"/>
        <v>0</v>
      </c>
      <c r="CS60">
        <f t="shared" si="28"/>
        <v>0</v>
      </c>
      <c r="CT60">
        <f t="shared" si="28"/>
        <v>0</v>
      </c>
      <c r="CU60">
        <f t="shared" si="28"/>
        <v>0</v>
      </c>
    </row>
    <row r="61" spans="1:99">
      <c r="A61" t="s">
        <v>60</v>
      </c>
      <c r="B61">
        <f t="shared" si="33"/>
        <v>0</v>
      </c>
      <c r="C61">
        <f t="shared" si="33"/>
        <v>0</v>
      </c>
      <c r="D61">
        <f t="shared" si="33"/>
        <v>0</v>
      </c>
      <c r="E61">
        <f t="shared" si="33"/>
        <v>0</v>
      </c>
      <c r="F61">
        <f t="shared" si="33"/>
        <v>0</v>
      </c>
      <c r="G61">
        <f t="shared" si="33"/>
        <v>0</v>
      </c>
      <c r="H61">
        <f t="shared" si="33"/>
        <v>0</v>
      </c>
      <c r="I61">
        <f t="shared" si="33"/>
        <v>0</v>
      </c>
      <c r="J61">
        <f t="shared" si="33"/>
        <v>0</v>
      </c>
      <c r="K61">
        <f t="shared" si="33"/>
        <v>0</v>
      </c>
      <c r="L61">
        <f t="shared" si="33"/>
        <v>0</v>
      </c>
      <c r="M61">
        <f t="shared" si="33"/>
        <v>0</v>
      </c>
      <c r="N61">
        <f t="shared" si="33"/>
        <v>0</v>
      </c>
      <c r="O61">
        <f t="shared" si="33"/>
        <v>0</v>
      </c>
      <c r="P61">
        <f t="shared" si="33"/>
        <v>0</v>
      </c>
      <c r="Q61">
        <f t="shared" si="33"/>
        <v>0</v>
      </c>
      <c r="R61">
        <f t="shared" si="31"/>
        <v>0</v>
      </c>
      <c r="S61">
        <f t="shared" si="31"/>
        <v>0</v>
      </c>
      <c r="T61">
        <f t="shared" si="31"/>
        <v>0</v>
      </c>
      <c r="U61">
        <f t="shared" si="31"/>
        <v>0</v>
      </c>
      <c r="V61">
        <f t="shared" si="31"/>
        <v>0</v>
      </c>
      <c r="W61">
        <f t="shared" si="31"/>
        <v>0</v>
      </c>
      <c r="X61">
        <f t="shared" si="31"/>
        <v>0</v>
      </c>
      <c r="Y61">
        <f t="shared" si="31"/>
        <v>0</v>
      </c>
      <c r="Z61">
        <f t="shared" si="31"/>
        <v>0</v>
      </c>
      <c r="AA61">
        <f t="shared" si="31"/>
        <v>0</v>
      </c>
      <c r="AB61">
        <f t="shared" si="31"/>
        <v>0</v>
      </c>
      <c r="AC61">
        <f t="shared" si="31"/>
        <v>0</v>
      </c>
      <c r="AD61">
        <f t="shared" si="31"/>
        <v>0</v>
      </c>
      <c r="AE61">
        <f t="shared" si="31"/>
        <v>0</v>
      </c>
      <c r="AF61">
        <f t="shared" si="31"/>
        <v>0</v>
      </c>
      <c r="AG61">
        <f t="shared" ref="AG61:AV76" si="35">IF($A61=AG$1,1,0)</f>
        <v>0</v>
      </c>
      <c r="AH61">
        <f t="shared" si="35"/>
        <v>0</v>
      </c>
      <c r="AI61">
        <f t="shared" si="35"/>
        <v>0</v>
      </c>
      <c r="AJ61">
        <f t="shared" si="35"/>
        <v>0</v>
      </c>
      <c r="AK61">
        <f t="shared" si="35"/>
        <v>0</v>
      </c>
      <c r="AL61">
        <f t="shared" si="35"/>
        <v>0</v>
      </c>
      <c r="AM61">
        <f t="shared" si="35"/>
        <v>0</v>
      </c>
      <c r="AN61">
        <f t="shared" si="35"/>
        <v>0</v>
      </c>
      <c r="AO61">
        <f t="shared" si="35"/>
        <v>0</v>
      </c>
      <c r="AP61">
        <f t="shared" si="35"/>
        <v>0</v>
      </c>
      <c r="AQ61">
        <f t="shared" si="35"/>
        <v>0</v>
      </c>
      <c r="AR61">
        <f t="shared" si="35"/>
        <v>0</v>
      </c>
      <c r="AS61">
        <f t="shared" si="35"/>
        <v>0</v>
      </c>
      <c r="AT61">
        <f t="shared" si="35"/>
        <v>0</v>
      </c>
      <c r="AU61">
        <f t="shared" si="35"/>
        <v>0</v>
      </c>
      <c r="AV61">
        <f t="shared" si="35"/>
        <v>0</v>
      </c>
      <c r="AW61">
        <f t="shared" si="34"/>
        <v>0</v>
      </c>
      <c r="AX61">
        <f t="shared" si="34"/>
        <v>0</v>
      </c>
      <c r="AY61">
        <f t="shared" si="34"/>
        <v>0</v>
      </c>
      <c r="AZ61">
        <f t="shared" si="34"/>
        <v>0</v>
      </c>
      <c r="BA61">
        <f t="shared" si="34"/>
        <v>0</v>
      </c>
      <c r="BB61">
        <f t="shared" si="34"/>
        <v>0</v>
      </c>
      <c r="BC61">
        <f t="shared" si="34"/>
        <v>0</v>
      </c>
      <c r="BD61">
        <f t="shared" si="34"/>
        <v>0</v>
      </c>
      <c r="BE61">
        <f t="shared" si="34"/>
        <v>0</v>
      </c>
      <c r="BF61">
        <f t="shared" si="34"/>
        <v>0</v>
      </c>
      <c r="BG61">
        <f t="shared" si="34"/>
        <v>0</v>
      </c>
      <c r="BH61">
        <f t="shared" si="34"/>
        <v>0</v>
      </c>
      <c r="BI61">
        <f t="shared" si="34"/>
        <v>1</v>
      </c>
      <c r="BJ61">
        <f t="shared" si="34"/>
        <v>0</v>
      </c>
      <c r="BK61">
        <f t="shared" si="34"/>
        <v>0</v>
      </c>
      <c r="BL61">
        <f t="shared" si="24"/>
        <v>0</v>
      </c>
      <c r="BM61">
        <f t="shared" si="32"/>
        <v>0</v>
      </c>
      <c r="BN61">
        <f t="shared" si="32"/>
        <v>0</v>
      </c>
      <c r="BO61">
        <f t="shared" si="32"/>
        <v>0</v>
      </c>
      <c r="BP61">
        <f t="shared" si="32"/>
        <v>0</v>
      </c>
      <c r="BQ61">
        <f t="shared" si="32"/>
        <v>0</v>
      </c>
      <c r="BR61">
        <f t="shared" si="32"/>
        <v>0</v>
      </c>
      <c r="BS61">
        <f t="shared" si="32"/>
        <v>0</v>
      </c>
      <c r="BT61">
        <f t="shared" si="32"/>
        <v>0</v>
      </c>
      <c r="BU61">
        <f t="shared" si="32"/>
        <v>0</v>
      </c>
      <c r="BV61">
        <f t="shared" si="32"/>
        <v>0</v>
      </c>
      <c r="BW61">
        <f t="shared" si="32"/>
        <v>0</v>
      </c>
      <c r="BX61">
        <f t="shared" si="32"/>
        <v>0</v>
      </c>
      <c r="BY61">
        <f t="shared" si="32"/>
        <v>0</v>
      </c>
      <c r="BZ61">
        <f t="shared" si="32"/>
        <v>0</v>
      </c>
      <c r="CA61">
        <f t="shared" si="32"/>
        <v>0</v>
      </c>
      <c r="CB61">
        <f t="shared" si="32"/>
        <v>0</v>
      </c>
      <c r="CC61">
        <f t="shared" si="30"/>
        <v>0</v>
      </c>
      <c r="CD61">
        <f t="shared" si="30"/>
        <v>0</v>
      </c>
      <c r="CE61">
        <f t="shared" si="30"/>
        <v>0</v>
      </c>
      <c r="CF61">
        <f t="shared" si="30"/>
        <v>0</v>
      </c>
      <c r="CG61">
        <f t="shared" si="30"/>
        <v>0</v>
      </c>
      <c r="CH61">
        <f t="shared" si="30"/>
        <v>0</v>
      </c>
      <c r="CI61">
        <f t="shared" si="30"/>
        <v>0</v>
      </c>
      <c r="CJ61">
        <f t="shared" si="30"/>
        <v>0</v>
      </c>
      <c r="CK61">
        <f t="shared" si="30"/>
        <v>0</v>
      </c>
      <c r="CL61">
        <f t="shared" si="30"/>
        <v>0</v>
      </c>
      <c r="CM61">
        <f t="shared" si="30"/>
        <v>0</v>
      </c>
      <c r="CN61">
        <f t="shared" si="30"/>
        <v>0</v>
      </c>
      <c r="CO61">
        <f t="shared" si="29"/>
        <v>0</v>
      </c>
      <c r="CP61">
        <f t="shared" si="28"/>
        <v>0</v>
      </c>
      <c r="CQ61">
        <f t="shared" si="28"/>
        <v>0</v>
      </c>
      <c r="CR61">
        <f t="shared" si="28"/>
        <v>0</v>
      </c>
      <c r="CS61">
        <f t="shared" si="28"/>
        <v>0</v>
      </c>
      <c r="CT61">
        <f t="shared" si="28"/>
        <v>0</v>
      </c>
      <c r="CU61">
        <f t="shared" si="28"/>
        <v>0</v>
      </c>
    </row>
    <row r="62" spans="1:99">
      <c r="A62" t="s">
        <v>61</v>
      </c>
      <c r="B62">
        <f t="shared" si="33"/>
        <v>0</v>
      </c>
      <c r="C62">
        <f t="shared" si="33"/>
        <v>0</v>
      </c>
      <c r="D62">
        <f t="shared" si="33"/>
        <v>0</v>
      </c>
      <c r="E62">
        <f t="shared" si="33"/>
        <v>0</v>
      </c>
      <c r="F62">
        <f t="shared" si="33"/>
        <v>0</v>
      </c>
      <c r="G62">
        <f t="shared" si="33"/>
        <v>0</v>
      </c>
      <c r="H62">
        <f t="shared" si="33"/>
        <v>0</v>
      </c>
      <c r="I62">
        <f t="shared" si="33"/>
        <v>0</v>
      </c>
      <c r="J62">
        <f t="shared" si="33"/>
        <v>0</v>
      </c>
      <c r="K62">
        <f t="shared" si="33"/>
        <v>0</v>
      </c>
      <c r="L62">
        <f t="shared" si="33"/>
        <v>0</v>
      </c>
      <c r="M62">
        <f t="shared" si="33"/>
        <v>0</v>
      </c>
      <c r="N62">
        <f t="shared" si="33"/>
        <v>0</v>
      </c>
      <c r="O62">
        <f t="shared" si="33"/>
        <v>0</v>
      </c>
      <c r="P62">
        <f t="shared" si="33"/>
        <v>0</v>
      </c>
      <c r="Q62">
        <f t="shared" si="33"/>
        <v>0</v>
      </c>
      <c r="R62">
        <f t="shared" si="31"/>
        <v>0</v>
      </c>
      <c r="S62">
        <f t="shared" si="31"/>
        <v>0</v>
      </c>
      <c r="T62">
        <f t="shared" si="31"/>
        <v>0</v>
      </c>
      <c r="U62">
        <f t="shared" si="31"/>
        <v>0</v>
      </c>
      <c r="V62">
        <f t="shared" si="31"/>
        <v>0</v>
      </c>
      <c r="W62">
        <f t="shared" si="31"/>
        <v>0</v>
      </c>
      <c r="X62">
        <f t="shared" si="31"/>
        <v>0</v>
      </c>
      <c r="Y62">
        <f t="shared" si="31"/>
        <v>0</v>
      </c>
      <c r="Z62">
        <f t="shared" si="31"/>
        <v>0</v>
      </c>
      <c r="AA62">
        <f t="shared" si="31"/>
        <v>0</v>
      </c>
      <c r="AB62">
        <f t="shared" si="31"/>
        <v>0</v>
      </c>
      <c r="AC62">
        <f t="shared" si="31"/>
        <v>0</v>
      </c>
      <c r="AD62">
        <f t="shared" si="31"/>
        <v>0</v>
      </c>
      <c r="AE62">
        <f t="shared" si="31"/>
        <v>0</v>
      </c>
      <c r="AF62">
        <f t="shared" si="31"/>
        <v>0</v>
      </c>
      <c r="AG62">
        <f t="shared" si="35"/>
        <v>0</v>
      </c>
      <c r="AH62">
        <f t="shared" si="35"/>
        <v>0</v>
      </c>
      <c r="AI62">
        <f t="shared" si="35"/>
        <v>0</v>
      </c>
      <c r="AJ62">
        <f t="shared" si="35"/>
        <v>0</v>
      </c>
      <c r="AK62">
        <f t="shared" si="35"/>
        <v>0</v>
      </c>
      <c r="AL62">
        <f t="shared" si="35"/>
        <v>0</v>
      </c>
      <c r="AM62">
        <f t="shared" si="35"/>
        <v>0</v>
      </c>
      <c r="AN62">
        <f t="shared" si="35"/>
        <v>0</v>
      </c>
      <c r="AO62">
        <f t="shared" si="35"/>
        <v>0</v>
      </c>
      <c r="AP62">
        <f t="shared" si="35"/>
        <v>0</v>
      </c>
      <c r="AQ62">
        <f t="shared" si="35"/>
        <v>0</v>
      </c>
      <c r="AR62">
        <f t="shared" si="35"/>
        <v>0</v>
      </c>
      <c r="AS62">
        <f t="shared" si="35"/>
        <v>0</v>
      </c>
      <c r="AT62">
        <f t="shared" si="35"/>
        <v>0</v>
      </c>
      <c r="AU62">
        <f t="shared" si="35"/>
        <v>0</v>
      </c>
      <c r="AV62">
        <f t="shared" si="35"/>
        <v>0</v>
      </c>
      <c r="AW62">
        <f t="shared" si="34"/>
        <v>0</v>
      </c>
      <c r="AX62">
        <f t="shared" si="34"/>
        <v>0</v>
      </c>
      <c r="AY62">
        <f t="shared" si="34"/>
        <v>0</v>
      </c>
      <c r="AZ62">
        <f t="shared" si="34"/>
        <v>0</v>
      </c>
      <c r="BA62">
        <f t="shared" si="34"/>
        <v>0</v>
      </c>
      <c r="BB62">
        <f t="shared" si="34"/>
        <v>0</v>
      </c>
      <c r="BC62">
        <f t="shared" si="34"/>
        <v>0</v>
      </c>
      <c r="BD62">
        <f t="shared" si="34"/>
        <v>0</v>
      </c>
      <c r="BE62">
        <f t="shared" si="34"/>
        <v>0</v>
      </c>
      <c r="BF62">
        <f t="shared" si="34"/>
        <v>0</v>
      </c>
      <c r="BG62">
        <f t="shared" si="34"/>
        <v>0</v>
      </c>
      <c r="BH62">
        <f t="shared" si="34"/>
        <v>0</v>
      </c>
      <c r="BI62">
        <f t="shared" si="34"/>
        <v>0</v>
      </c>
      <c r="BJ62">
        <f t="shared" si="34"/>
        <v>1</v>
      </c>
      <c r="BK62">
        <f t="shared" si="34"/>
        <v>0</v>
      </c>
      <c r="BL62">
        <f t="shared" si="24"/>
        <v>0</v>
      </c>
      <c r="BM62">
        <f t="shared" si="32"/>
        <v>0</v>
      </c>
      <c r="BN62">
        <f t="shared" si="32"/>
        <v>0</v>
      </c>
      <c r="BO62">
        <f t="shared" si="32"/>
        <v>0</v>
      </c>
      <c r="BP62">
        <f t="shared" si="32"/>
        <v>0</v>
      </c>
      <c r="BQ62">
        <f t="shared" si="32"/>
        <v>0</v>
      </c>
      <c r="BR62">
        <f t="shared" si="32"/>
        <v>0</v>
      </c>
      <c r="BS62">
        <f t="shared" si="32"/>
        <v>0</v>
      </c>
      <c r="BT62">
        <f t="shared" si="32"/>
        <v>0</v>
      </c>
      <c r="BU62">
        <f t="shared" si="32"/>
        <v>0</v>
      </c>
      <c r="BV62">
        <f t="shared" si="32"/>
        <v>0</v>
      </c>
      <c r="BW62">
        <f t="shared" si="32"/>
        <v>0</v>
      </c>
      <c r="BX62">
        <f t="shared" si="32"/>
        <v>0</v>
      </c>
      <c r="BY62">
        <f t="shared" si="32"/>
        <v>0</v>
      </c>
      <c r="BZ62">
        <f t="shared" si="32"/>
        <v>0</v>
      </c>
      <c r="CA62">
        <f t="shared" si="32"/>
        <v>0</v>
      </c>
      <c r="CB62">
        <f t="shared" si="32"/>
        <v>0</v>
      </c>
      <c r="CC62">
        <f t="shared" si="30"/>
        <v>0</v>
      </c>
      <c r="CD62">
        <f t="shared" si="30"/>
        <v>0</v>
      </c>
      <c r="CE62">
        <f t="shared" si="30"/>
        <v>0</v>
      </c>
      <c r="CF62">
        <f t="shared" si="30"/>
        <v>0</v>
      </c>
      <c r="CG62">
        <f t="shared" si="30"/>
        <v>0</v>
      </c>
      <c r="CH62">
        <f t="shared" si="30"/>
        <v>0</v>
      </c>
      <c r="CI62">
        <f t="shared" si="30"/>
        <v>0</v>
      </c>
      <c r="CJ62">
        <f t="shared" si="30"/>
        <v>0</v>
      </c>
      <c r="CK62">
        <f t="shared" si="30"/>
        <v>0</v>
      </c>
      <c r="CL62">
        <f t="shared" si="30"/>
        <v>0</v>
      </c>
      <c r="CM62">
        <f t="shared" si="30"/>
        <v>0</v>
      </c>
      <c r="CN62">
        <f t="shared" si="30"/>
        <v>0</v>
      </c>
      <c r="CO62">
        <f t="shared" si="29"/>
        <v>0</v>
      </c>
      <c r="CP62">
        <f t="shared" si="28"/>
        <v>0</v>
      </c>
      <c r="CQ62">
        <f t="shared" si="28"/>
        <v>0</v>
      </c>
      <c r="CR62">
        <f t="shared" si="28"/>
        <v>0</v>
      </c>
      <c r="CS62">
        <f t="shared" si="28"/>
        <v>0</v>
      </c>
      <c r="CT62">
        <f t="shared" si="28"/>
        <v>0</v>
      </c>
      <c r="CU62">
        <f t="shared" si="28"/>
        <v>0</v>
      </c>
    </row>
    <row r="63" spans="1:99">
      <c r="A63" t="s">
        <v>62</v>
      </c>
      <c r="B63">
        <f t="shared" si="33"/>
        <v>0</v>
      </c>
      <c r="C63">
        <f t="shared" si="33"/>
        <v>0</v>
      </c>
      <c r="D63">
        <f t="shared" si="33"/>
        <v>0</v>
      </c>
      <c r="E63">
        <f t="shared" si="33"/>
        <v>0</v>
      </c>
      <c r="F63">
        <f t="shared" si="33"/>
        <v>0</v>
      </c>
      <c r="G63">
        <f t="shared" si="33"/>
        <v>0</v>
      </c>
      <c r="H63">
        <f t="shared" si="33"/>
        <v>0</v>
      </c>
      <c r="I63">
        <f t="shared" si="33"/>
        <v>0</v>
      </c>
      <c r="J63">
        <f t="shared" si="33"/>
        <v>0</v>
      </c>
      <c r="K63">
        <f t="shared" si="33"/>
        <v>0</v>
      </c>
      <c r="L63">
        <f t="shared" si="33"/>
        <v>0</v>
      </c>
      <c r="M63">
        <f t="shared" si="33"/>
        <v>0</v>
      </c>
      <c r="N63">
        <f t="shared" si="33"/>
        <v>0</v>
      </c>
      <c r="O63">
        <f t="shared" si="33"/>
        <v>0</v>
      </c>
      <c r="P63">
        <f t="shared" si="33"/>
        <v>0</v>
      </c>
      <c r="Q63">
        <f t="shared" si="33"/>
        <v>0</v>
      </c>
      <c r="R63">
        <f t="shared" si="31"/>
        <v>0</v>
      </c>
      <c r="S63">
        <f t="shared" si="31"/>
        <v>0</v>
      </c>
      <c r="T63">
        <f t="shared" si="31"/>
        <v>0</v>
      </c>
      <c r="U63">
        <f t="shared" si="31"/>
        <v>0</v>
      </c>
      <c r="V63">
        <f t="shared" si="31"/>
        <v>0</v>
      </c>
      <c r="W63">
        <f t="shared" si="31"/>
        <v>0</v>
      </c>
      <c r="X63">
        <f t="shared" si="31"/>
        <v>0</v>
      </c>
      <c r="Y63">
        <f t="shared" si="31"/>
        <v>0</v>
      </c>
      <c r="Z63">
        <f t="shared" si="31"/>
        <v>0</v>
      </c>
      <c r="AA63">
        <f t="shared" si="31"/>
        <v>0</v>
      </c>
      <c r="AB63">
        <f t="shared" si="31"/>
        <v>0</v>
      </c>
      <c r="AC63">
        <f t="shared" si="31"/>
        <v>0</v>
      </c>
      <c r="AD63">
        <f t="shared" si="31"/>
        <v>0</v>
      </c>
      <c r="AE63">
        <f t="shared" si="31"/>
        <v>0</v>
      </c>
      <c r="AF63">
        <f t="shared" si="31"/>
        <v>0</v>
      </c>
      <c r="AG63">
        <f t="shared" si="35"/>
        <v>0</v>
      </c>
      <c r="AH63">
        <f t="shared" si="35"/>
        <v>0</v>
      </c>
      <c r="AI63">
        <f t="shared" si="35"/>
        <v>0</v>
      </c>
      <c r="AJ63">
        <f t="shared" si="35"/>
        <v>0</v>
      </c>
      <c r="AK63">
        <f t="shared" si="35"/>
        <v>0</v>
      </c>
      <c r="AL63">
        <f t="shared" si="35"/>
        <v>0</v>
      </c>
      <c r="AM63">
        <f t="shared" si="35"/>
        <v>0</v>
      </c>
      <c r="AN63">
        <f t="shared" si="35"/>
        <v>0</v>
      </c>
      <c r="AO63">
        <f t="shared" si="35"/>
        <v>0</v>
      </c>
      <c r="AP63">
        <f t="shared" si="35"/>
        <v>0</v>
      </c>
      <c r="AQ63">
        <f t="shared" si="35"/>
        <v>0</v>
      </c>
      <c r="AR63">
        <f t="shared" si="35"/>
        <v>0</v>
      </c>
      <c r="AS63">
        <f t="shared" si="35"/>
        <v>0</v>
      </c>
      <c r="AT63">
        <f t="shared" si="35"/>
        <v>0</v>
      </c>
      <c r="AU63">
        <f t="shared" si="35"/>
        <v>0</v>
      </c>
      <c r="AV63">
        <f t="shared" si="35"/>
        <v>0</v>
      </c>
      <c r="AW63">
        <f t="shared" si="34"/>
        <v>0</v>
      </c>
      <c r="AX63">
        <f t="shared" si="34"/>
        <v>0</v>
      </c>
      <c r="AY63">
        <f t="shared" si="34"/>
        <v>0</v>
      </c>
      <c r="AZ63">
        <f t="shared" si="34"/>
        <v>0</v>
      </c>
      <c r="BA63">
        <f t="shared" si="34"/>
        <v>0</v>
      </c>
      <c r="BB63">
        <f t="shared" si="34"/>
        <v>0</v>
      </c>
      <c r="BC63">
        <f t="shared" si="34"/>
        <v>0</v>
      </c>
      <c r="BD63">
        <f t="shared" si="34"/>
        <v>0</v>
      </c>
      <c r="BE63">
        <f t="shared" si="34"/>
        <v>0</v>
      </c>
      <c r="BF63">
        <f t="shared" si="34"/>
        <v>0</v>
      </c>
      <c r="BG63">
        <f t="shared" si="34"/>
        <v>0</v>
      </c>
      <c r="BH63">
        <f t="shared" si="34"/>
        <v>0</v>
      </c>
      <c r="BI63">
        <f t="shared" si="34"/>
        <v>0</v>
      </c>
      <c r="BJ63">
        <f t="shared" si="34"/>
        <v>0</v>
      </c>
      <c r="BK63">
        <f t="shared" si="34"/>
        <v>1</v>
      </c>
      <c r="BL63">
        <f t="shared" si="24"/>
        <v>0</v>
      </c>
      <c r="BM63">
        <f t="shared" si="32"/>
        <v>0</v>
      </c>
      <c r="BN63">
        <f t="shared" si="32"/>
        <v>0</v>
      </c>
      <c r="BO63">
        <f t="shared" si="32"/>
        <v>0</v>
      </c>
      <c r="BP63">
        <f t="shared" si="32"/>
        <v>0</v>
      </c>
      <c r="BQ63">
        <f t="shared" si="32"/>
        <v>0</v>
      </c>
      <c r="BR63">
        <f t="shared" si="32"/>
        <v>0</v>
      </c>
      <c r="BS63">
        <f t="shared" si="32"/>
        <v>0</v>
      </c>
      <c r="BT63">
        <f t="shared" si="32"/>
        <v>0</v>
      </c>
      <c r="BU63">
        <f t="shared" si="32"/>
        <v>0</v>
      </c>
      <c r="BV63">
        <f t="shared" si="32"/>
        <v>0</v>
      </c>
      <c r="BW63">
        <f t="shared" si="32"/>
        <v>0</v>
      </c>
      <c r="BX63">
        <f t="shared" si="32"/>
        <v>0</v>
      </c>
      <c r="BY63">
        <f t="shared" si="32"/>
        <v>0</v>
      </c>
      <c r="BZ63">
        <f t="shared" si="32"/>
        <v>0</v>
      </c>
      <c r="CA63">
        <f t="shared" si="32"/>
        <v>0</v>
      </c>
      <c r="CB63">
        <f t="shared" si="32"/>
        <v>0</v>
      </c>
      <c r="CC63">
        <f t="shared" si="30"/>
        <v>0</v>
      </c>
      <c r="CD63">
        <f t="shared" si="30"/>
        <v>0</v>
      </c>
      <c r="CE63">
        <f t="shared" si="30"/>
        <v>0</v>
      </c>
      <c r="CF63">
        <f t="shared" si="30"/>
        <v>0</v>
      </c>
      <c r="CG63">
        <f t="shared" si="30"/>
        <v>0</v>
      </c>
      <c r="CH63">
        <f t="shared" si="30"/>
        <v>0</v>
      </c>
      <c r="CI63">
        <f t="shared" si="30"/>
        <v>0</v>
      </c>
      <c r="CJ63">
        <f t="shared" si="30"/>
        <v>0</v>
      </c>
      <c r="CK63">
        <f t="shared" si="30"/>
        <v>0</v>
      </c>
      <c r="CL63">
        <f t="shared" si="30"/>
        <v>0</v>
      </c>
      <c r="CM63">
        <f t="shared" si="30"/>
        <v>0</v>
      </c>
      <c r="CN63">
        <f t="shared" si="30"/>
        <v>0</v>
      </c>
      <c r="CO63">
        <f t="shared" si="29"/>
        <v>0</v>
      </c>
      <c r="CP63">
        <f t="shared" si="28"/>
        <v>0</v>
      </c>
      <c r="CQ63">
        <f t="shared" si="28"/>
        <v>0</v>
      </c>
      <c r="CR63">
        <f t="shared" si="28"/>
        <v>0</v>
      </c>
      <c r="CS63">
        <f t="shared" si="28"/>
        <v>0</v>
      </c>
      <c r="CT63">
        <f t="shared" si="28"/>
        <v>0</v>
      </c>
      <c r="CU63">
        <f t="shared" si="28"/>
        <v>0</v>
      </c>
    </row>
    <row r="64" spans="1:99">
      <c r="A64" t="s">
        <v>63</v>
      </c>
      <c r="B64">
        <f t="shared" si="33"/>
        <v>0</v>
      </c>
      <c r="C64">
        <f t="shared" si="33"/>
        <v>0</v>
      </c>
      <c r="D64">
        <f t="shared" si="33"/>
        <v>0</v>
      </c>
      <c r="E64">
        <f t="shared" si="33"/>
        <v>0</v>
      </c>
      <c r="F64">
        <f t="shared" si="33"/>
        <v>0</v>
      </c>
      <c r="G64">
        <f t="shared" si="33"/>
        <v>0</v>
      </c>
      <c r="H64">
        <f t="shared" si="33"/>
        <v>0</v>
      </c>
      <c r="I64">
        <f t="shared" si="33"/>
        <v>0</v>
      </c>
      <c r="J64">
        <f t="shared" si="33"/>
        <v>0</v>
      </c>
      <c r="K64">
        <f t="shared" si="33"/>
        <v>0</v>
      </c>
      <c r="L64">
        <f t="shared" si="33"/>
        <v>0</v>
      </c>
      <c r="M64">
        <f t="shared" si="33"/>
        <v>0</v>
      </c>
      <c r="N64">
        <f t="shared" si="33"/>
        <v>0</v>
      </c>
      <c r="O64">
        <f t="shared" si="33"/>
        <v>0</v>
      </c>
      <c r="P64">
        <f t="shared" si="33"/>
        <v>0</v>
      </c>
      <c r="Q64">
        <f t="shared" si="33"/>
        <v>0</v>
      </c>
      <c r="R64">
        <f t="shared" si="31"/>
        <v>0</v>
      </c>
      <c r="S64">
        <f t="shared" si="31"/>
        <v>0</v>
      </c>
      <c r="T64">
        <f t="shared" si="31"/>
        <v>0</v>
      </c>
      <c r="U64">
        <f t="shared" si="31"/>
        <v>0</v>
      </c>
      <c r="V64">
        <f t="shared" si="31"/>
        <v>0</v>
      </c>
      <c r="W64">
        <f t="shared" si="31"/>
        <v>0</v>
      </c>
      <c r="X64">
        <f t="shared" si="31"/>
        <v>0</v>
      </c>
      <c r="Y64">
        <f t="shared" si="31"/>
        <v>0</v>
      </c>
      <c r="Z64">
        <f t="shared" si="31"/>
        <v>0</v>
      </c>
      <c r="AA64">
        <f t="shared" si="31"/>
        <v>0</v>
      </c>
      <c r="AB64">
        <f t="shared" si="31"/>
        <v>0</v>
      </c>
      <c r="AC64">
        <f t="shared" si="31"/>
        <v>0</v>
      </c>
      <c r="AD64">
        <f t="shared" si="31"/>
        <v>0</v>
      </c>
      <c r="AE64">
        <f t="shared" si="31"/>
        <v>0</v>
      </c>
      <c r="AF64">
        <f t="shared" si="31"/>
        <v>0</v>
      </c>
      <c r="AG64">
        <f t="shared" si="35"/>
        <v>0</v>
      </c>
      <c r="AH64">
        <f t="shared" si="35"/>
        <v>0</v>
      </c>
      <c r="AI64">
        <f t="shared" si="35"/>
        <v>0</v>
      </c>
      <c r="AJ64">
        <f t="shared" si="35"/>
        <v>0</v>
      </c>
      <c r="AK64">
        <f t="shared" si="35"/>
        <v>0</v>
      </c>
      <c r="AL64">
        <f t="shared" si="35"/>
        <v>0</v>
      </c>
      <c r="AM64">
        <f t="shared" si="35"/>
        <v>0</v>
      </c>
      <c r="AN64">
        <f t="shared" si="35"/>
        <v>0</v>
      </c>
      <c r="AO64">
        <f t="shared" si="35"/>
        <v>0</v>
      </c>
      <c r="AP64">
        <f t="shared" si="35"/>
        <v>0</v>
      </c>
      <c r="AQ64">
        <f t="shared" si="35"/>
        <v>0</v>
      </c>
      <c r="AR64">
        <f t="shared" si="35"/>
        <v>0</v>
      </c>
      <c r="AS64">
        <f t="shared" si="35"/>
        <v>0</v>
      </c>
      <c r="AT64">
        <f t="shared" si="35"/>
        <v>0</v>
      </c>
      <c r="AU64">
        <f t="shared" si="35"/>
        <v>0</v>
      </c>
      <c r="AV64">
        <f t="shared" si="35"/>
        <v>0</v>
      </c>
      <c r="AW64">
        <f t="shared" si="34"/>
        <v>0</v>
      </c>
      <c r="AX64">
        <f t="shared" si="34"/>
        <v>0</v>
      </c>
      <c r="AY64">
        <f t="shared" si="34"/>
        <v>0</v>
      </c>
      <c r="AZ64">
        <f t="shared" si="34"/>
        <v>0</v>
      </c>
      <c r="BA64">
        <f t="shared" si="34"/>
        <v>0</v>
      </c>
      <c r="BB64">
        <f t="shared" si="34"/>
        <v>0</v>
      </c>
      <c r="BC64">
        <f t="shared" si="34"/>
        <v>0</v>
      </c>
      <c r="BD64">
        <f t="shared" si="34"/>
        <v>0</v>
      </c>
      <c r="BE64">
        <f t="shared" si="34"/>
        <v>0</v>
      </c>
      <c r="BF64">
        <f t="shared" si="34"/>
        <v>0</v>
      </c>
      <c r="BG64">
        <f t="shared" si="34"/>
        <v>0</v>
      </c>
      <c r="BH64">
        <f t="shared" si="34"/>
        <v>0</v>
      </c>
      <c r="BI64">
        <f t="shared" si="34"/>
        <v>0</v>
      </c>
      <c r="BJ64">
        <f t="shared" si="34"/>
        <v>0</v>
      </c>
      <c r="BK64">
        <f t="shared" si="34"/>
        <v>0</v>
      </c>
      <c r="BL64">
        <f t="shared" si="24"/>
        <v>1</v>
      </c>
      <c r="BM64">
        <f t="shared" si="32"/>
        <v>0</v>
      </c>
      <c r="BN64">
        <f t="shared" si="32"/>
        <v>0</v>
      </c>
      <c r="BO64">
        <f t="shared" si="32"/>
        <v>0</v>
      </c>
      <c r="BP64">
        <f t="shared" si="32"/>
        <v>0</v>
      </c>
      <c r="BQ64">
        <f t="shared" si="32"/>
        <v>0</v>
      </c>
      <c r="BR64">
        <f t="shared" si="32"/>
        <v>0</v>
      </c>
      <c r="BS64">
        <f t="shared" si="32"/>
        <v>0</v>
      </c>
      <c r="BT64">
        <f t="shared" si="32"/>
        <v>0</v>
      </c>
      <c r="BU64">
        <f t="shared" si="32"/>
        <v>0</v>
      </c>
      <c r="BV64">
        <f t="shared" si="32"/>
        <v>0</v>
      </c>
      <c r="BW64">
        <f t="shared" si="32"/>
        <v>0</v>
      </c>
      <c r="BX64">
        <f t="shared" si="32"/>
        <v>0</v>
      </c>
      <c r="BY64">
        <f t="shared" si="32"/>
        <v>0</v>
      </c>
      <c r="BZ64">
        <f t="shared" si="32"/>
        <v>0</v>
      </c>
      <c r="CA64">
        <f t="shared" si="32"/>
        <v>0</v>
      </c>
      <c r="CB64">
        <f t="shared" si="32"/>
        <v>0</v>
      </c>
      <c r="CC64">
        <f t="shared" si="30"/>
        <v>0</v>
      </c>
      <c r="CD64">
        <f t="shared" si="30"/>
        <v>0</v>
      </c>
      <c r="CE64">
        <f t="shared" si="30"/>
        <v>0</v>
      </c>
      <c r="CF64">
        <f t="shared" si="30"/>
        <v>0</v>
      </c>
      <c r="CG64">
        <f t="shared" si="30"/>
        <v>0</v>
      </c>
      <c r="CH64">
        <f t="shared" si="30"/>
        <v>0</v>
      </c>
      <c r="CI64">
        <f t="shared" si="30"/>
        <v>0</v>
      </c>
      <c r="CJ64">
        <f t="shared" si="30"/>
        <v>0</v>
      </c>
      <c r="CK64">
        <f t="shared" si="30"/>
        <v>0</v>
      </c>
      <c r="CL64">
        <f t="shared" si="30"/>
        <v>0</v>
      </c>
      <c r="CM64">
        <f t="shared" si="30"/>
        <v>0</v>
      </c>
      <c r="CN64">
        <f t="shared" si="30"/>
        <v>0</v>
      </c>
      <c r="CO64">
        <f t="shared" si="29"/>
        <v>0</v>
      </c>
      <c r="CP64">
        <f t="shared" si="28"/>
        <v>0</v>
      </c>
      <c r="CQ64">
        <f t="shared" si="28"/>
        <v>0</v>
      </c>
      <c r="CR64">
        <f t="shared" si="28"/>
        <v>0</v>
      </c>
      <c r="CS64">
        <f t="shared" si="28"/>
        <v>0</v>
      </c>
      <c r="CT64">
        <f t="shared" si="28"/>
        <v>0</v>
      </c>
      <c r="CU64">
        <f t="shared" si="28"/>
        <v>0</v>
      </c>
    </row>
    <row r="65" spans="1:99">
      <c r="A65" t="s">
        <v>64</v>
      </c>
      <c r="B65">
        <f t="shared" si="33"/>
        <v>0</v>
      </c>
      <c r="C65">
        <f t="shared" si="33"/>
        <v>0</v>
      </c>
      <c r="D65">
        <f t="shared" si="33"/>
        <v>0</v>
      </c>
      <c r="E65">
        <f t="shared" si="33"/>
        <v>0</v>
      </c>
      <c r="F65">
        <f t="shared" si="33"/>
        <v>0</v>
      </c>
      <c r="G65">
        <f t="shared" si="33"/>
        <v>0</v>
      </c>
      <c r="H65">
        <f t="shared" si="33"/>
        <v>0</v>
      </c>
      <c r="I65">
        <f t="shared" si="33"/>
        <v>0</v>
      </c>
      <c r="J65">
        <f t="shared" si="33"/>
        <v>0</v>
      </c>
      <c r="K65">
        <f t="shared" si="33"/>
        <v>0</v>
      </c>
      <c r="L65">
        <f t="shared" si="33"/>
        <v>0</v>
      </c>
      <c r="M65">
        <f t="shared" si="33"/>
        <v>0</v>
      </c>
      <c r="N65">
        <f t="shared" si="33"/>
        <v>0</v>
      </c>
      <c r="O65">
        <f t="shared" si="33"/>
        <v>0</v>
      </c>
      <c r="P65">
        <f t="shared" si="33"/>
        <v>0</v>
      </c>
      <c r="Q65">
        <f t="shared" si="33"/>
        <v>0</v>
      </c>
      <c r="R65">
        <f t="shared" si="31"/>
        <v>0</v>
      </c>
      <c r="S65">
        <f t="shared" si="31"/>
        <v>0</v>
      </c>
      <c r="T65">
        <f t="shared" si="31"/>
        <v>0</v>
      </c>
      <c r="U65">
        <f t="shared" si="31"/>
        <v>0</v>
      </c>
      <c r="V65">
        <f t="shared" si="31"/>
        <v>0</v>
      </c>
      <c r="W65">
        <f t="shared" si="31"/>
        <v>0</v>
      </c>
      <c r="X65">
        <f t="shared" si="31"/>
        <v>0</v>
      </c>
      <c r="Y65">
        <f t="shared" si="31"/>
        <v>0</v>
      </c>
      <c r="Z65">
        <f t="shared" si="31"/>
        <v>0</v>
      </c>
      <c r="AA65">
        <f t="shared" si="31"/>
        <v>0</v>
      </c>
      <c r="AB65">
        <f t="shared" si="31"/>
        <v>0</v>
      </c>
      <c r="AC65">
        <f t="shared" si="31"/>
        <v>0</v>
      </c>
      <c r="AD65">
        <f t="shared" si="31"/>
        <v>0</v>
      </c>
      <c r="AE65">
        <f t="shared" si="31"/>
        <v>0</v>
      </c>
      <c r="AF65">
        <f t="shared" si="31"/>
        <v>0</v>
      </c>
      <c r="AG65">
        <f t="shared" si="35"/>
        <v>0</v>
      </c>
      <c r="AH65">
        <f t="shared" si="35"/>
        <v>0</v>
      </c>
      <c r="AI65">
        <f t="shared" si="35"/>
        <v>0</v>
      </c>
      <c r="AJ65">
        <f t="shared" si="35"/>
        <v>0</v>
      </c>
      <c r="AK65">
        <f t="shared" si="35"/>
        <v>0</v>
      </c>
      <c r="AL65">
        <f t="shared" si="35"/>
        <v>0</v>
      </c>
      <c r="AM65">
        <f t="shared" si="35"/>
        <v>0</v>
      </c>
      <c r="AN65">
        <f t="shared" si="35"/>
        <v>0</v>
      </c>
      <c r="AO65">
        <f t="shared" si="35"/>
        <v>0</v>
      </c>
      <c r="AP65">
        <f t="shared" si="35"/>
        <v>0</v>
      </c>
      <c r="AQ65">
        <f t="shared" si="35"/>
        <v>0</v>
      </c>
      <c r="AR65">
        <f t="shared" si="35"/>
        <v>0</v>
      </c>
      <c r="AS65">
        <f t="shared" si="35"/>
        <v>0</v>
      </c>
      <c r="AT65">
        <f t="shared" si="35"/>
        <v>0</v>
      </c>
      <c r="AU65">
        <f t="shared" si="35"/>
        <v>0</v>
      </c>
      <c r="AV65">
        <f t="shared" si="35"/>
        <v>0</v>
      </c>
      <c r="AW65">
        <f t="shared" si="34"/>
        <v>0</v>
      </c>
      <c r="AX65">
        <f t="shared" si="34"/>
        <v>0</v>
      </c>
      <c r="AY65">
        <f t="shared" si="34"/>
        <v>0</v>
      </c>
      <c r="AZ65">
        <f t="shared" si="34"/>
        <v>0</v>
      </c>
      <c r="BA65">
        <f t="shared" si="34"/>
        <v>0</v>
      </c>
      <c r="BB65">
        <f t="shared" si="34"/>
        <v>0</v>
      </c>
      <c r="BC65">
        <f t="shared" si="34"/>
        <v>0</v>
      </c>
      <c r="BD65">
        <f t="shared" si="34"/>
        <v>0</v>
      </c>
      <c r="BE65">
        <f t="shared" si="34"/>
        <v>0</v>
      </c>
      <c r="BF65">
        <f t="shared" si="34"/>
        <v>0</v>
      </c>
      <c r="BG65">
        <f t="shared" si="34"/>
        <v>0</v>
      </c>
      <c r="BH65">
        <f t="shared" si="34"/>
        <v>0</v>
      </c>
      <c r="BI65">
        <f t="shared" si="34"/>
        <v>0</v>
      </c>
      <c r="BJ65">
        <f t="shared" si="34"/>
        <v>0</v>
      </c>
      <c r="BK65">
        <f t="shared" si="34"/>
        <v>0</v>
      </c>
      <c r="BL65">
        <f t="shared" si="24"/>
        <v>0</v>
      </c>
      <c r="BM65">
        <f t="shared" si="32"/>
        <v>1</v>
      </c>
      <c r="BN65">
        <f t="shared" si="32"/>
        <v>0</v>
      </c>
      <c r="BO65">
        <f t="shared" si="32"/>
        <v>0</v>
      </c>
      <c r="BP65">
        <f t="shared" si="32"/>
        <v>0</v>
      </c>
      <c r="BQ65">
        <f t="shared" si="32"/>
        <v>0</v>
      </c>
      <c r="BR65">
        <f t="shared" si="32"/>
        <v>0</v>
      </c>
      <c r="BS65">
        <f t="shared" si="32"/>
        <v>0</v>
      </c>
      <c r="BT65">
        <f t="shared" si="32"/>
        <v>0</v>
      </c>
      <c r="BU65">
        <f t="shared" si="32"/>
        <v>0</v>
      </c>
      <c r="BV65">
        <f t="shared" si="32"/>
        <v>0</v>
      </c>
      <c r="BW65">
        <f t="shared" si="32"/>
        <v>0</v>
      </c>
      <c r="BX65">
        <f t="shared" si="32"/>
        <v>0</v>
      </c>
      <c r="BY65">
        <f t="shared" si="32"/>
        <v>0</v>
      </c>
      <c r="BZ65">
        <f t="shared" si="32"/>
        <v>0</v>
      </c>
      <c r="CA65">
        <f t="shared" si="32"/>
        <v>0</v>
      </c>
      <c r="CB65">
        <f t="shared" si="32"/>
        <v>0</v>
      </c>
      <c r="CC65">
        <f t="shared" si="30"/>
        <v>0</v>
      </c>
      <c r="CD65">
        <f t="shared" si="30"/>
        <v>0</v>
      </c>
      <c r="CE65">
        <f t="shared" si="30"/>
        <v>0</v>
      </c>
      <c r="CF65">
        <f t="shared" si="30"/>
        <v>0</v>
      </c>
      <c r="CG65">
        <f t="shared" si="30"/>
        <v>0</v>
      </c>
      <c r="CH65">
        <f t="shared" si="30"/>
        <v>0</v>
      </c>
      <c r="CI65">
        <f t="shared" si="30"/>
        <v>0</v>
      </c>
      <c r="CJ65">
        <f t="shared" si="30"/>
        <v>0</v>
      </c>
      <c r="CK65">
        <f t="shared" si="30"/>
        <v>0</v>
      </c>
      <c r="CL65">
        <f t="shared" si="30"/>
        <v>0</v>
      </c>
      <c r="CM65">
        <f t="shared" si="30"/>
        <v>0</v>
      </c>
      <c r="CN65">
        <f t="shared" si="30"/>
        <v>0</v>
      </c>
      <c r="CO65">
        <f t="shared" si="29"/>
        <v>0</v>
      </c>
      <c r="CP65">
        <f t="shared" si="28"/>
        <v>0</v>
      </c>
      <c r="CQ65">
        <f t="shared" si="28"/>
        <v>0</v>
      </c>
      <c r="CR65">
        <f t="shared" si="28"/>
        <v>0</v>
      </c>
      <c r="CS65">
        <f t="shared" si="28"/>
        <v>0</v>
      </c>
      <c r="CT65">
        <f t="shared" si="28"/>
        <v>0</v>
      </c>
      <c r="CU65">
        <f t="shared" si="28"/>
        <v>0</v>
      </c>
    </row>
    <row r="66" spans="1:99">
      <c r="A66" t="s">
        <v>65</v>
      </c>
      <c r="B66">
        <f t="shared" si="33"/>
        <v>0</v>
      </c>
      <c r="C66">
        <f t="shared" si="33"/>
        <v>0</v>
      </c>
      <c r="D66">
        <f t="shared" si="33"/>
        <v>0</v>
      </c>
      <c r="E66">
        <f t="shared" si="33"/>
        <v>0</v>
      </c>
      <c r="F66">
        <f t="shared" si="33"/>
        <v>0</v>
      </c>
      <c r="G66">
        <f t="shared" si="33"/>
        <v>0</v>
      </c>
      <c r="H66">
        <f t="shared" si="33"/>
        <v>0</v>
      </c>
      <c r="I66">
        <f t="shared" si="33"/>
        <v>0</v>
      </c>
      <c r="J66">
        <f t="shared" si="33"/>
        <v>0</v>
      </c>
      <c r="K66">
        <f t="shared" si="33"/>
        <v>0</v>
      </c>
      <c r="L66">
        <f t="shared" si="33"/>
        <v>0</v>
      </c>
      <c r="M66">
        <f t="shared" si="33"/>
        <v>0</v>
      </c>
      <c r="N66">
        <f t="shared" si="33"/>
        <v>0</v>
      </c>
      <c r="O66">
        <f t="shared" si="33"/>
        <v>0</v>
      </c>
      <c r="P66">
        <f t="shared" si="33"/>
        <v>0</v>
      </c>
      <c r="Q66">
        <f t="shared" si="33"/>
        <v>0</v>
      </c>
      <c r="R66">
        <f t="shared" si="31"/>
        <v>0</v>
      </c>
      <c r="S66">
        <f t="shared" si="31"/>
        <v>0</v>
      </c>
      <c r="T66">
        <f t="shared" si="31"/>
        <v>0</v>
      </c>
      <c r="U66">
        <f t="shared" si="31"/>
        <v>0</v>
      </c>
      <c r="V66">
        <f t="shared" si="31"/>
        <v>0</v>
      </c>
      <c r="W66">
        <f t="shared" si="31"/>
        <v>0</v>
      </c>
      <c r="X66">
        <f t="shared" si="31"/>
        <v>0</v>
      </c>
      <c r="Y66">
        <f t="shared" si="31"/>
        <v>0</v>
      </c>
      <c r="Z66">
        <f t="shared" si="31"/>
        <v>0</v>
      </c>
      <c r="AA66">
        <f t="shared" si="31"/>
        <v>0</v>
      </c>
      <c r="AB66">
        <f t="shared" si="31"/>
        <v>0</v>
      </c>
      <c r="AC66">
        <f t="shared" si="31"/>
        <v>0</v>
      </c>
      <c r="AD66">
        <f t="shared" si="31"/>
        <v>0</v>
      </c>
      <c r="AE66">
        <f t="shared" si="31"/>
        <v>0</v>
      </c>
      <c r="AF66">
        <f t="shared" si="31"/>
        <v>0</v>
      </c>
      <c r="AG66">
        <f t="shared" si="35"/>
        <v>0</v>
      </c>
      <c r="AH66">
        <f t="shared" si="35"/>
        <v>0</v>
      </c>
      <c r="AI66">
        <f t="shared" si="35"/>
        <v>0</v>
      </c>
      <c r="AJ66">
        <f t="shared" si="35"/>
        <v>0</v>
      </c>
      <c r="AK66">
        <f t="shared" si="35"/>
        <v>0</v>
      </c>
      <c r="AL66">
        <f t="shared" si="35"/>
        <v>0</v>
      </c>
      <c r="AM66">
        <f t="shared" si="35"/>
        <v>0</v>
      </c>
      <c r="AN66">
        <f t="shared" si="35"/>
        <v>0</v>
      </c>
      <c r="AO66">
        <f t="shared" si="35"/>
        <v>0</v>
      </c>
      <c r="AP66">
        <f t="shared" si="35"/>
        <v>0</v>
      </c>
      <c r="AQ66">
        <f t="shared" si="35"/>
        <v>0</v>
      </c>
      <c r="AR66">
        <f t="shared" si="35"/>
        <v>0</v>
      </c>
      <c r="AS66">
        <f t="shared" si="35"/>
        <v>0</v>
      </c>
      <c r="AT66">
        <f t="shared" si="35"/>
        <v>0</v>
      </c>
      <c r="AU66">
        <f t="shared" si="35"/>
        <v>0</v>
      </c>
      <c r="AV66">
        <f t="shared" si="35"/>
        <v>0</v>
      </c>
      <c r="AW66">
        <f t="shared" si="34"/>
        <v>0</v>
      </c>
      <c r="AX66">
        <f t="shared" si="34"/>
        <v>0</v>
      </c>
      <c r="AY66">
        <f t="shared" si="34"/>
        <v>0</v>
      </c>
      <c r="AZ66">
        <f t="shared" si="34"/>
        <v>0</v>
      </c>
      <c r="BA66">
        <f t="shared" si="34"/>
        <v>0</v>
      </c>
      <c r="BB66">
        <f t="shared" si="34"/>
        <v>0</v>
      </c>
      <c r="BC66">
        <f t="shared" si="34"/>
        <v>0</v>
      </c>
      <c r="BD66">
        <f t="shared" si="34"/>
        <v>0</v>
      </c>
      <c r="BE66">
        <f t="shared" si="34"/>
        <v>0</v>
      </c>
      <c r="BF66">
        <f t="shared" si="34"/>
        <v>0</v>
      </c>
      <c r="BG66">
        <f t="shared" si="34"/>
        <v>0</v>
      </c>
      <c r="BH66">
        <f t="shared" si="34"/>
        <v>0</v>
      </c>
      <c r="BI66">
        <f t="shared" si="34"/>
        <v>0</v>
      </c>
      <c r="BJ66">
        <f t="shared" si="34"/>
        <v>0</v>
      </c>
      <c r="BK66">
        <f t="shared" si="34"/>
        <v>0</v>
      </c>
      <c r="BL66">
        <f t="shared" si="24"/>
        <v>0</v>
      </c>
      <c r="BM66">
        <f t="shared" si="32"/>
        <v>0</v>
      </c>
      <c r="BN66">
        <f t="shared" si="32"/>
        <v>1</v>
      </c>
      <c r="BO66">
        <f t="shared" si="32"/>
        <v>0</v>
      </c>
      <c r="BP66">
        <f t="shared" si="32"/>
        <v>0</v>
      </c>
      <c r="BQ66">
        <f t="shared" si="32"/>
        <v>0</v>
      </c>
      <c r="BR66">
        <f t="shared" si="32"/>
        <v>0</v>
      </c>
      <c r="BS66">
        <f t="shared" si="32"/>
        <v>0</v>
      </c>
      <c r="BT66">
        <f t="shared" si="32"/>
        <v>0</v>
      </c>
      <c r="BU66">
        <f t="shared" si="32"/>
        <v>0</v>
      </c>
      <c r="BV66">
        <f t="shared" si="32"/>
        <v>0</v>
      </c>
      <c r="BW66">
        <f t="shared" si="32"/>
        <v>0</v>
      </c>
      <c r="BX66">
        <f t="shared" si="32"/>
        <v>0</v>
      </c>
      <c r="BY66">
        <f t="shared" si="32"/>
        <v>0</v>
      </c>
      <c r="BZ66">
        <f t="shared" si="32"/>
        <v>0</v>
      </c>
      <c r="CA66">
        <f t="shared" si="32"/>
        <v>0</v>
      </c>
      <c r="CB66">
        <f t="shared" si="32"/>
        <v>0</v>
      </c>
      <c r="CC66">
        <f t="shared" si="30"/>
        <v>0</v>
      </c>
      <c r="CD66">
        <f t="shared" si="30"/>
        <v>0</v>
      </c>
      <c r="CE66">
        <f t="shared" si="30"/>
        <v>0</v>
      </c>
      <c r="CF66">
        <f t="shared" si="30"/>
        <v>0</v>
      </c>
      <c r="CG66">
        <f t="shared" si="30"/>
        <v>0</v>
      </c>
      <c r="CH66">
        <f t="shared" si="30"/>
        <v>0</v>
      </c>
      <c r="CI66">
        <f t="shared" si="30"/>
        <v>0</v>
      </c>
      <c r="CJ66">
        <f t="shared" si="30"/>
        <v>0</v>
      </c>
      <c r="CK66">
        <f t="shared" si="30"/>
        <v>0</v>
      </c>
      <c r="CL66">
        <f t="shared" si="30"/>
        <v>0</v>
      </c>
      <c r="CM66">
        <f t="shared" si="30"/>
        <v>0</v>
      </c>
      <c r="CN66">
        <f t="shared" si="30"/>
        <v>0</v>
      </c>
      <c r="CO66">
        <f t="shared" si="29"/>
        <v>0</v>
      </c>
      <c r="CP66">
        <f t="shared" si="28"/>
        <v>0</v>
      </c>
      <c r="CQ66">
        <f t="shared" si="28"/>
        <v>0</v>
      </c>
      <c r="CR66">
        <f t="shared" si="28"/>
        <v>0</v>
      </c>
      <c r="CS66">
        <f t="shared" si="28"/>
        <v>0</v>
      </c>
      <c r="CT66">
        <f t="shared" si="28"/>
        <v>0</v>
      </c>
      <c r="CU66">
        <f t="shared" si="28"/>
        <v>0</v>
      </c>
    </row>
    <row r="67" spans="1:99">
      <c r="A67" t="s">
        <v>66</v>
      </c>
      <c r="B67">
        <f t="shared" si="33"/>
        <v>0</v>
      </c>
      <c r="C67">
        <f t="shared" si="33"/>
        <v>0</v>
      </c>
      <c r="D67">
        <f t="shared" si="33"/>
        <v>0</v>
      </c>
      <c r="E67">
        <f t="shared" si="33"/>
        <v>0</v>
      </c>
      <c r="F67">
        <f t="shared" si="33"/>
        <v>0</v>
      </c>
      <c r="G67">
        <f t="shared" si="33"/>
        <v>0</v>
      </c>
      <c r="H67">
        <f t="shared" si="33"/>
        <v>0</v>
      </c>
      <c r="I67">
        <f t="shared" si="33"/>
        <v>0</v>
      </c>
      <c r="J67">
        <f t="shared" si="33"/>
        <v>0</v>
      </c>
      <c r="K67">
        <f t="shared" si="33"/>
        <v>0</v>
      </c>
      <c r="L67">
        <f t="shared" si="33"/>
        <v>0</v>
      </c>
      <c r="M67">
        <f t="shared" si="33"/>
        <v>0</v>
      </c>
      <c r="N67">
        <f t="shared" si="33"/>
        <v>0</v>
      </c>
      <c r="O67">
        <f t="shared" si="33"/>
        <v>0</v>
      </c>
      <c r="P67">
        <f t="shared" si="33"/>
        <v>0</v>
      </c>
      <c r="Q67">
        <f t="shared" si="33"/>
        <v>0</v>
      </c>
      <c r="R67">
        <f t="shared" si="31"/>
        <v>0</v>
      </c>
      <c r="S67">
        <f t="shared" si="31"/>
        <v>0</v>
      </c>
      <c r="T67">
        <f t="shared" si="31"/>
        <v>0</v>
      </c>
      <c r="U67">
        <f t="shared" si="31"/>
        <v>0</v>
      </c>
      <c r="V67">
        <f t="shared" si="31"/>
        <v>0</v>
      </c>
      <c r="W67">
        <f t="shared" si="31"/>
        <v>0</v>
      </c>
      <c r="X67">
        <f t="shared" si="31"/>
        <v>0</v>
      </c>
      <c r="Y67">
        <f t="shared" si="31"/>
        <v>0</v>
      </c>
      <c r="Z67">
        <f t="shared" si="31"/>
        <v>0</v>
      </c>
      <c r="AA67">
        <f t="shared" si="31"/>
        <v>0</v>
      </c>
      <c r="AB67">
        <f t="shared" si="31"/>
        <v>0</v>
      </c>
      <c r="AC67">
        <f t="shared" si="31"/>
        <v>0</v>
      </c>
      <c r="AD67">
        <f t="shared" si="31"/>
        <v>0</v>
      </c>
      <c r="AE67">
        <f t="shared" si="31"/>
        <v>0</v>
      </c>
      <c r="AF67">
        <f t="shared" si="31"/>
        <v>0</v>
      </c>
      <c r="AG67">
        <f t="shared" si="35"/>
        <v>0</v>
      </c>
      <c r="AH67">
        <f t="shared" si="35"/>
        <v>0</v>
      </c>
      <c r="AI67">
        <f t="shared" si="35"/>
        <v>0</v>
      </c>
      <c r="AJ67">
        <f t="shared" si="35"/>
        <v>0</v>
      </c>
      <c r="AK67">
        <f t="shared" si="35"/>
        <v>0</v>
      </c>
      <c r="AL67">
        <f t="shared" si="35"/>
        <v>0</v>
      </c>
      <c r="AM67">
        <f t="shared" si="35"/>
        <v>0</v>
      </c>
      <c r="AN67">
        <f t="shared" si="35"/>
        <v>0</v>
      </c>
      <c r="AO67">
        <f t="shared" si="35"/>
        <v>0</v>
      </c>
      <c r="AP67">
        <f t="shared" si="35"/>
        <v>0</v>
      </c>
      <c r="AQ67">
        <f t="shared" si="35"/>
        <v>0</v>
      </c>
      <c r="AR67">
        <f t="shared" si="35"/>
        <v>0</v>
      </c>
      <c r="AS67">
        <f t="shared" si="35"/>
        <v>0</v>
      </c>
      <c r="AT67">
        <f t="shared" si="35"/>
        <v>0</v>
      </c>
      <c r="AU67">
        <f t="shared" si="35"/>
        <v>0</v>
      </c>
      <c r="AV67">
        <f t="shared" si="35"/>
        <v>0</v>
      </c>
      <c r="AW67">
        <f t="shared" si="34"/>
        <v>0</v>
      </c>
      <c r="AX67">
        <f t="shared" si="34"/>
        <v>0</v>
      </c>
      <c r="AY67">
        <f t="shared" si="34"/>
        <v>0</v>
      </c>
      <c r="AZ67">
        <f t="shared" si="34"/>
        <v>0</v>
      </c>
      <c r="BA67">
        <f t="shared" si="34"/>
        <v>0</v>
      </c>
      <c r="BB67">
        <f t="shared" si="34"/>
        <v>0</v>
      </c>
      <c r="BC67">
        <f t="shared" si="34"/>
        <v>0</v>
      </c>
      <c r="BD67">
        <f t="shared" si="34"/>
        <v>0</v>
      </c>
      <c r="BE67">
        <f t="shared" si="34"/>
        <v>0</v>
      </c>
      <c r="BF67">
        <f t="shared" si="34"/>
        <v>0</v>
      </c>
      <c r="BG67">
        <f t="shared" si="34"/>
        <v>0</v>
      </c>
      <c r="BH67">
        <f t="shared" si="34"/>
        <v>0</v>
      </c>
      <c r="BI67">
        <f t="shared" si="34"/>
        <v>0</v>
      </c>
      <c r="BJ67">
        <f t="shared" si="34"/>
        <v>0</v>
      </c>
      <c r="BK67">
        <f t="shared" si="34"/>
        <v>0</v>
      </c>
      <c r="BL67">
        <f t="shared" si="24"/>
        <v>0</v>
      </c>
      <c r="BM67">
        <f t="shared" si="32"/>
        <v>0</v>
      </c>
      <c r="BN67">
        <f t="shared" si="32"/>
        <v>0</v>
      </c>
      <c r="BO67">
        <f t="shared" si="32"/>
        <v>1</v>
      </c>
      <c r="BP67">
        <f t="shared" si="32"/>
        <v>0</v>
      </c>
      <c r="BQ67">
        <f t="shared" si="32"/>
        <v>0</v>
      </c>
      <c r="BR67">
        <f t="shared" si="32"/>
        <v>0</v>
      </c>
      <c r="BS67">
        <f t="shared" si="32"/>
        <v>0</v>
      </c>
      <c r="BT67">
        <f t="shared" si="32"/>
        <v>0</v>
      </c>
      <c r="BU67">
        <f t="shared" si="32"/>
        <v>0</v>
      </c>
      <c r="BV67">
        <f t="shared" si="32"/>
        <v>0</v>
      </c>
      <c r="BW67">
        <f t="shared" si="32"/>
        <v>0</v>
      </c>
      <c r="BX67">
        <f t="shared" si="32"/>
        <v>0</v>
      </c>
      <c r="BY67">
        <f t="shared" si="32"/>
        <v>0</v>
      </c>
      <c r="BZ67">
        <f t="shared" si="32"/>
        <v>0</v>
      </c>
      <c r="CA67">
        <f t="shared" si="32"/>
        <v>0</v>
      </c>
      <c r="CB67">
        <f t="shared" si="32"/>
        <v>0</v>
      </c>
      <c r="CC67">
        <f t="shared" si="30"/>
        <v>0</v>
      </c>
      <c r="CD67">
        <f t="shared" si="30"/>
        <v>0</v>
      </c>
      <c r="CE67">
        <f t="shared" si="30"/>
        <v>0</v>
      </c>
      <c r="CF67">
        <f t="shared" si="30"/>
        <v>0</v>
      </c>
      <c r="CG67">
        <f t="shared" si="30"/>
        <v>0</v>
      </c>
      <c r="CH67">
        <f t="shared" si="30"/>
        <v>0</v>
      </c>
      <c r="CI67">
        <f t="shared" si="30"/>
        <v>0</v>
      </c>
      <c r="CJ67">
        <f t="shared" si="30"/>
        <v>0</v>
      </c>
      <c r="CK67">
        <f t="shared" si="30"/>
        <v>0</v>
      </c>
      <c r="CL67">
        <f t="shared" si="30"/>
        <v>0</v>
      </c>
      <c r="CM67">
        <f t="shared" si="30"/>
        <v>0</v>
      </c>
      <c r="CN67">
        <f t="shared" si="30"/>
        <v>0</v>
      </c>
      <c r="CO67">
        <f t="shared" si="29"/>
        <v>0</v>
      </c>
      <c r="CP67">
        <f t="shared" si="28"/>
        <v>0</v>
      </c>
      <c r="CQ67">
        <f t="shared" si="28"/>
        <v>0</v>
      </c>
      <c r="CR67">
        <f t="shared" si="28"/>
        <v>0</v>
      </c>
      <c r="CS67">
        <f t="shared" si="28"/>
        <v>0</v>
      </c>
      <c r="CT67">
        <f t="shared" si="28"/>
        <v>0</v>
      </c>
      <c r="CU67">
        <f t="shared" si="28"/>
        <v>0</v>
      </c>
    </row>
    <row r="68" spans="1:99">
      <c r="A68" t="s">
        <v>67</v>
      </c>
      <c r="B68">
        <f t="shared" si="33"/>
        <v>0</v>
      </c>
      <c r="C68">
        <f t="shared" si="33"/>
        <v>0</v>
      </c>
      <c r="D68">
        <f t="shared" si="33"/>
        <v>0</v>
      </c>
      <c r="E68">
        <f t="shared" si="33"/>
        <v>0</v>
      </c>
      <c r="F68">
        <f t="shared" si="33"/>
        <v>0</v>
      </c>
      <c r="G68">
        <f t="shared" si="33"/>
        <v>0</v>
      </c>
      <c r="H68">
        <f t="shared" si="33"/>
        <v>0</v>
      </c>
      <c r="I68">
        <f t="shared" si="33"/>
        <v>0</v>
      </c>
      <c r="J68">
        <f t="shared" si="33"/>
        <v>0</v>
      </c>
      <c r="K68">
        <f t="shared" si="33"/>
        <v>0</v>
      </c>
      <c r="L68">
        <f t="shared" si="33"/>
        <v>0</v>
      </c>
      <c r="M68">
        <f t="shared" si="33"/>
        <v>0</v>
      </c>
      <c r="N68">
        <f t="shared" si="33"/>
        <v>0</v>
      </c>
      <c r="O68">
        <f t="shared" si="33"/>
        <v>0</v>
      </c>
      <c r="P68">
        <f t="shared" si="33"/>
        <v>0</v>
      </c>
      <c r="Q68">
        <f t="shared" si="33"/>
        <v>0</v>
      </c>
      <c r="R68">
        <f t="shared" si="31"/>
        <v>0</v>
      </c>
      <c r="S68">
        <f t="shared" si="31"/>
        <v>0</v>
      </c>
      <c r="T68">
        <f t="shared" si="31"/>
        <v>0</v>
      </c>
      <c r="U68">
        <f t="shared" si="31"/>
        <v>0</v>
      </c>
      <c r="V68">
        <f t="shared" si="31"/>
        <v>0</v>
      </c>
      <c r="W68">
        <f t="shared" si="31"/>
        <v>0</v>
      </c>
      <c r="X68">
        <f t="shared" si="31"/>
        <v>0</v>
      </c>
      <c r="Y68">
        <f t="shared" si="31"/>
        <v>0</v>
      </c>
      <c r="Z68">
        <f t="shared" si="31"/>
        <v>0</v>
      </c>
      <c r="AA68">
        <f t="shared" si="31"/>
        <v>0</v>
      </c>
      <c r="AB68">
        <f t="shared" si="31"/>
        <v>0</v>
      </c>
      <c r="AC68">
        <f t="shared" si="31"/>
        <v>0</v>
      </c>
      <c r="AD68">
        <f t="shared" si="31"/>
        <v>0</v>
      </c>
      <c r="AE68">
        <f t="shared" si="31"/>
        <v>0</v>
      </c>
      <c r="AF68">
        <f t="shared" si="31"/>
        <v>0</v>
      </c>
      <c r="AG68">
        <f t="shared" si="35"/>
        <v>0</v>
      </c>
      <c r="AH68">
        <f t="shared" si="35"/>
        <v>0</v>
      </c>
      <c r="AI68">
        <f t="shared" si="35"/>
        <v>0</v>
      </c>
      <c r="AJ68">
        <f t="shared" si="35"/>
        <v>0</v>
      </c>
      <c r="AK68">
        <f t="shared" si="35"/>
        <v>0</v>
      </c>
      <c r="AL68">
        <f t="shared" si="35"/>
        <v>0</v>
      </c>
      <c r="AM68">
        <f t="shared" si="35"/>
        <v>0</v>
      </c>
      <c r="AN68">
        <f t="shared" si="35"/>
        <v>0</v>
      </c>
      <c r="AO68">
        <f t="shared" si="35"/>
        <v>0</v>
      </c>
      <c r="AP68">
        <f t="shared" si="35"/>
        <v>0</v>
      </c>
      <c r="AQ68">
        <f t="shared" si="35"/>
        <v>0</v>
      </c>
      <c r="AR68">
        <f t="shared" si="35"/>
        <v>0</v>
      </c>
      <c r="AS68">
        <f t="shared" si="35"/>
        <v>0</v>
      </c>
      <c r="AT68">
        <f t="shared" si="35"/>
        <v>0</v>
      </c>
      <c r="AU68">
        <f t="shared" si="35"/>
        <v>0</v>
      </c>
      <c r="AV68">
        <f t="shared" si="35"/>
        <v>0</v>
      </c>
      <c r="AW68">
        <f t="shared" si="34"/>
        <v>0</v>
      </c>
      <c r="AX68">
        <f t="shared" si="34"/>
        <v>0</v>
      </c>
      <c r="AY68">
        <f t="shared" si="34"/>
        <v>0</v>
      </c>
      <c r="AZ68">
        <f t="shared" si="34"/>
        <v>0</v>
      </c>
      <c r="BA68">
        <f t="shared" si="34"/>
        <v>0</v>
      </c>
      <c r="BB68">
        <f t="shared" si="34"/>
        <v>0</v>
      </c>
      <c r="BC68">
        <f t="shared" si="34"/>
        <v>0</v>
      </c>
      <c r="BD68">
        <f t="shared" si="34"/>
        <v>0</v>
      </c>
      <c r="BE68">
        <f t="shared" si="34"/>
        <v>0</v>
      </c>
      <c r="BF68">
        <f t="shared" si="34"/>
        <v>0</v>
      </c>
      <c r="BG68">
        <f t="shared" si="34"/>
        <v>0</v>
      </c>
      <c r="BH68">
        <f t="shared" si="34"/>
        <v>0</v>
      </c>
      <c r="BI68">
        <f t="shared" si="34"/>
        <v>0</v>
      </c>
      <c r="BJ68">
        <f t="shared" si="34"/>
        <v>0</v>
      </c>
      <c r="BK68">
        <f t="shared" si="34"/>
        <v>0</v>
      </c>
      <c r="BL68">
        <f t="shared" si="24"/>
        <v>0</v>
      </c>
      <c r="BM68">
        <f t="shared" si="32"/>
        <v>0</v>
      </c>
      <c r="BN68">
        <f t="shared" si="32"/>
        <v>0</v>
      </c>
      <c r="BO68">
        <f t="shared" si="32"/>
        <v>0</v>
      </c>
      <c r="BP68">
        <f t="shared" si="32"/>
        <v>1</v>
      </c>
      <c r="BQ68">
        <f t="shared" si="32"/>
        <v>0</v>
      </c>
      <c r="BR68">
        <f t="shared" si="32"/>
        <v>0</v>
      </c>
      <c r="BS68">
        <f t="shared" si="32"/>
        <v>0</v>
      </c>
      <c r="BT68">
        <f t="shared" si="32"/>
        <v>0</v>
      </c>
      <c r="BU68">
        <f t="shared" si="32"/>
        <v>0</v>
      </c>
      <c r="BV68">
        <f t="shared" si="32"/>
        <v>0</v>
      </c>
      <c r="BW68">
        <f t="shared" si="32"/>
        <v>0</v>
      </c>
      <c r="BX68">
        <f t="shared" si="32"/>
        <v>0</v>
      </c>
      <c r="BY68">
        <f t="shared" si="32"/>
        <v>0</v>
      </c>
      <c r="BZ68">
        <f t="shared" si="32"/>
        <v>0</v>
      </c>
      <c r="CA68">
        <f t="shared" si="32"/>
        <v>0</v>
      </c>
      <c r="CB68">
        <f t="shared" si="32"/>
        <v>0</v>
      </c>
      <c r="CC68">
        <f t="shared" si="30"/>
        <v>0</v>
      </c>
      <c r="CD68">
        <f t="shared" si="30"/>
        <v>0</v>
      </c>
      <c r="CE68">
        <f t="shared" si="30"/>
        <v>0</v>
      </c>
      <c r="CF68">
        <f t="shared" si="30"/>
        <v>0</v>
      </c>
      <c r="CG68">
        <f t="shared" si="30"/>
        <v>0</v>
      </c>
      <c r="CH68">
        <f t="shared" si="30"/>
        <v>0</v>
      </c>
      <c r="CI68">
        <f t="shared" si="30"/>
        <v>0</v>
      </c>
      <c r="CJ68">
        <f t="shared" si="30"/>
        <v>0</v>
      </c>
      <c r="CK68">
        <f t="shared" si="30"/>
        <v>0</v>
      </c>
      <c r="CL68">
        <f t="shared" si="30"/>
        <v>0</v>
      </c>
      <c r="CM68">
        <f t="shared" si="30"/>
        <v>0</v>
      </c>
      <c r="CN68">
        <f t="shared" si="30"/>
        <v>0</v>
      </c>
      <c r="CO68">
        <f t="shared" si="29"/>
        <v>0</v>
      </c>
      <c r="CP68">
        <f t="shared" si="28"/>
        <v>0</v>
      </c>
      <c r="CQ68">
        <f t="shared" si="28"/>
        <v>0</v>
      </c>
      <c r="CR68">
        <f t="shared" si="28"/>
        <v>0</v>
      </c>
      <c r="CS68">
        <f t="shared" si="28"/>
        <v>0</v>
      </c>
      <c r="CT68">
        <f t="shared" si="28"/>
        <v>0</v>
      </c>
      <c r="CU68">
        <f t="shared" si="28"/>
        <v>0</v>
      </c>
    </row>
    <row r="69" spans="1:99">
      <c r="A69" t="s">
        <v>68</v>
      </c>
      <c r="B69">
        <f t="shared" si="33"/>
        <v>0</v>
      </c>
      <c r="C69">
        <f t="shared" si="33"/>
        <v>0</v>
      </c>
      <c r="D69">
        <f t="shared" si="33"/>
        <v>0</v>
      </c>
      <c r="E69">
        <f t="shared" si="33"/>
        <v>0</v>
      </c>
      <c r="F69">
        <f t="shared" si="33"/>
        <v>0</v>
      </c>
      <c r="G69">
        <f t="shared" si="33"/>
        <v>0</v>
      </c>
      <c r="H69">
        <f t="shared" si="33"/>
        <v>0</v>
      </c>
      <c r="I69">
        <f t="shared" si="33"/>
        <v>0</v>
      </c>
      <c r="J69">
        <f t="shared" si="33"/>
        <v>0</v>
      </c>
      <c r="K69">
        <f t="shared" si="33"/>
        <v>0</v>
      </c>
      <c r="L69">
        <f t="shared" si="33"/>
        <v>0</v>
      </c>
      <c r="M69">
        <f t="shared" si="33"/>
        <v>0</v>
      </c>
      <c r="N69">
        <f t="shared" si="33"/>
        <v>0</v>
      </c>
      <c r="O69">
        <f t="shared" si="33"/>
        <v>0</v>
      </c>
      <c r="P69">
        <f t="shared" si="33"/>
        <v>0</v>
      </c>
      <c r="Q69">
        <f t="shared" si="33"/>
        <v>0</v>
      </c>
      <c r="R69">
        <f t="shared" si="31"/>
        <v>0</v>
      </c>
      <c r="S69">
        <f t="shared" si="31"/>
        <v>0</v>
      </c>
      <c r="T69">
        <f t="shared" si="31"/>
        <v>0</v>
      </c>
      <c r="U69">
        <f t="shared" si="31"/>
        <v>0</v>
      </c>
      <c r="V69">
        <f t="shared" si="31"/>
        <v>0</v>
      </c>
      <c r="W69">
        <f t="shared" si="31"/>
        <v>0</v>
      </c>
      <c r="X69">
        <f t="shared" si="31"/>
        <v>0</v>
      </c>
      <c r="Y69">
        <f t="shared" si="31"/>
        <v>0</v>
      </c>
      <c r="Z69">
        <f t="shared" si="31"/>
        <v>0</v>
      </c>
      <c r="AA69">
        <f t="shared" si="31"/>
        <v>0</v>
      </c>
      <c r="AB69">
        <f t="shared" si="31"/>
        <v>0</v>
      </c>
      <c r="AC69">
        <f t="shared" si="31"/>
        <v>0</v>
      </c>
      <c r="AD69">
        <f t="shared" si="31"/>
        <v>0</v>
      </c>
      <c r="AE69">
        <f t="shared" si="31"/>
        <v>0</v>
      </c>
      <c r="AF69">
        <f t="shared" si="31"/>
        <v>0</v>
      </c>
      <c r="AG69">
        <f t="shared" si="35"/>
        <v>0</v>
      </c>
      <c r="AH69">
        <f t="shared" si="35"/>
        <v>0</v>
      </c>
      <c r="AI69">
        <f t="shared" si="35"/>
        <v>0</v>
      </c>
      <c r="AJ69">
        <f t="shared" si="35"/>
        <v>0</v>
      </c>
      <c r="AK69">
        <f t="shared" si="35"/>
        <v>0</v>
      </c>
      <c r="AL69">
        <f t="shared" si="35"/>
        <v>0</v>
      </c>
      <c r="AM69">
        <f t="shared" si="35"/>
        <v>0</v>
      </c>
      <c r="AN69">
        <f t="shared" si="35"/>
        <v>0</v>
      </c>
      <c r="AO69">
        <f t="shared" si="35"/>
        <v>0</v>
      </c>
      <c r="AP69">
        <f t="shared" si="35"/>
        <v>0</v>
      </c>
      <c r="AQ69">
        <f t="shared" si="35"/>
        <v>0</v>
      </c>
      <c r="AR69">
        <f t="shared" si="35"/>
        <v>0</v>
      </c>
      <c r="AS69">
        <f t="shared" si="35"/>
        <v>0</v>
      </c>
      <c r="AT69">
        <f t="shared" si="35"/>
        <v>0</v>
      </c>
      <c r="AU69">
        <f t="shared" si="35"/>
        <v>0</v>
      </c>
      <c r="AV69">
        <f t="shared" si="35"/>
        <v>0</v>
      </c>
      <c r="AW69">
        <f t="shared" si="34"/>
        <v>0</v>
      </c>
      <c r="AX69">
        <f t="shared" si="34"/>
        <v>0</v>
      </c>
      <c r="AY69">
        <f t="shared" si="34"/>
        <v>0</v>
      </c>
      <c r="AZ69">
        <f t="shared" si="34"/>
        <v>0</v>
      </c>
      <c r="BA69">
        <f t="shared" si="34"/>
        <v>0</v>
      </c>
      <c r="BB69">
        <f t="shared" si="34"/>
        <v>0</v>
      </c>
      <c r="BC69">
        <f t="shared" si="34"/>
        <v>0</v>
      </c>
      <c r="BD69">
        <f t="shared" si="34"/>
        <v>0</v>
      </c>
      <c r="BE69">
        <f t="shared" si="34"/>
        <v>0</v>
      </c>
      <c r="BF69">
        <f t="shared" si="34"/>
        <v>0</v>
      </c>
      <c r="BG69">
        <f t="shared" si="34"/>
        <v>0</v>
      </c>
      <c r="BH69">
        <f t="shared" si="34"/>
        <v>0</v>
      </c>
      <c r="BI69">
        <f t="shared" si="34"/>
        <v>0</v>
      </c>
      <c r="BJ69">
        <f t="shared" si="34"/>
        <v>0</v>
      </c>
      <c r="BK69">
        <f t="shared" si="34"/>
        <v>0</v>
      </c>
      <c r="BL69">
        <f t="shared" si="24"/>
        <v>0</v>
      </c>
      <c r="BM69">
        <f t="shared" si="32"/>
        <v>0</v>
      </c>
      <c r="BN69">
        <f t="shared" si="32"/>
        <v>0</v>
      </c>
      <c r="BO69">
        <f t="shared" si="32"/>
        <v>0</v>
      </c>
      <c r="BP69">
        <f t="shared" si="32"/>
        <v>0</v>
      </c>
      <c r="BQ69">
        <f t="shared" si="32"/>
        <v>1</v>
      </c>
      <c r="BR69">
        <f t="shared" si="32"/>
        <v>0</v>
      </c>
      <c r="BS69">
        <f t="shared" si="32"/>
        <v>0</v>
      </c>
      <c r="BT69">
        <f t="shared" si="32"/>
        <v>0</v>
      </c>
      <c r="BU69">
        <f t="shared" si="32"/>
        <v>0</v>
      </c>
      <c r="BV69">
        <f t="shared" si="32"/>
        <v>0</v>
      </c>
      <c r="BW69">
        <f t="shared" si="32"/>
        <v>0</v>
      </c>
      <c r="BX69">
        <f t="shared" si="32"/>
        <v>0</v>
      </c>
      <c r="BY69">
        <f t="shared" si="32"/>
        <v>0</v>
      </c>
      <c r="BZ69">
        <f t="shared" si="32"/>
        <v>0</v>
      </c>
      <c r="CA69">
        <f t="shared" si="32"/>
        <v>0</v>
      </c>
      <c r="CB69">
        <f t="shared" si="32"/>
        <v>0</v>
      </c>
      <c r="CC69">
        <f t="shared" si="30"/>
        <v>0</v>
      </c>
      <c r="CD69">
        <f t="shared" si="30"/>
        <v>0</v>
      </c>
      <c r="CE69">
        <f t="shared" si="30"/>
        <v>0</v>
      </c>
      <c r="CF69">
        <f t="shared" si="30"/>
        <v>0</v>
      </c>
      <c r="CG69">
        <f t="shared" si="30"/>
        <v>0</v>
      </c>
      <c r="CH69">
        <f t="shared" si="30"/>
        <v>0</v>
      </c>
      <c r="CI69">
        <f t="shared" si="30"/>
        <v>0</v>
      </c>
      <c r="CJ69">
        <f t="shared" si="30"/>
        <v>0</v>
      </c>
      <c r="CK69">
        <f t="shared" si="30"/>
        <v>0</v>
      </c>
      <c r="CL69">
        <f t="shared" si="30"/>
        <v>0</v>
      </c>
      <c r="CM69">
        <f t="shared" si="30"/>
        <v>0</v>
      </c>
      <c r="CN69">
        <f t="shared" si="30"/>
        <v>0</v>
      </c>
      <c r="CO69">
        <f t="shared" si="29"/>
        <v>0</v>
      </c>
      <c r="CP69">
        <f t="shared" si="28"/>
        <v>0</v>
      </c>
      <c r="CQ69">
        <f t="shared" si="28"/>
        <v>0</v>
      </c>
      <c r="CR69">
        <f t="shared" si="28"/>
        <v>0</v>
      </c>
      <c r="CS69">
        <f t="shared" si="28"/>
        <v>0</v>
      </c>
      <c r="CT69">
        <f t="shared" si="28"/>
        <v>0</v>
      </c>
      <c r="CU69">
        <f t="shared" si="28"/>
        <v>0</v>
      </c>
    </row>
    <row r="70" spans="1:99">
      <c r="A70" t="s">
        <v>69</v>
      </c>
      <c r="B70">
        <f t="shared" si="33"/>
        <v>0</v>
      </c>
      <c r="C70">
        <f t="shared" si="33"/>
        <v>0</v>
      </c>
      <c r="D70">
        <f t="shared" si="33"/>
        <v>0</v>
      </c>
      <c r="E70">
        <f t="shared" si="33"/>
        <v>0</v>
      </c>
      <c r="F70">
        <f t="shared" si="33"/>
        <v>0</v>
      </c>
      <c r="G70">
        <f t="shared" si="33"/>
        <v>0</v>
      </c>
      <c r="H70">
        <f t="shared" si="33"/>
        <v>0</v>
      </c>
      <c r="I70">
        <f t="shared" si="33"/>
        <v>0</v>
      </c>
      <c r="J70">
        <f t="shared" si="33"/>
        <v>0</v>
      </c>
      <c r="K70">
        <f t="shared" si="33"/>
        <v>0</v>
      </c>
      <c r="L70">
        <f t="shared" si="33"/>
        <v>0</v>
      </c>
      <c r="M70">
        <f t="shared" si="33"/>
        <v>0</v>
      </c>
      <c r="N70">
        <f t="shared" si="33"/>
        <v>0</v>
      </c>
      <c r="O70">
        <f t="shared" si="33"/>
        <v>0</v>
      </c>
      <c r="P70">
        <f t="shared" si="33"/>
        <v>0</v>
      </c>
      <c r="Q70">
        <f t="shared" si="33"/>
        <v>0</v>
      </c>
      <c r="R70">
        <f t="shared" si="31"/>
        <v>0</v>
      </c>
      <c r="S70">
        <f t="shared" si="31"/>
        <v>0</v>
      </c>
      <c r="T70">
        <f t="shared" si="31"/>
        <v>0</v>
      </c>
      <c r="U70">
        <f t="shared" si="31"/>
        <v>0</v>
      </c>
      <c r="V70">
        <f t="shared" si="31"/>
        <v>0</v>
      </c>
      <c r="W70">
        <f t="shared" si="31"/>
        <v>0</v>
      </c>
      <c r="X70">
        <f t="shared" si="31"/>
        <v>0</v>
      </c>
      <c r="Y70">
        <f t="shared" si="31"/>
        <v>0</v>
      </c>
      <c r="Z70">
        <f t="shared" si="31"/>
        <v>0</v>
      </c>
      <c r="AA70">
        <f t="shared" si="31"/>
        <v>0</v>
      </c>
      <c r="AB70">
        <f t="shared" si="31"/>
        <v>0</v>
      </c>
      <c r="AC70">
        <f t="shared" si="31"/>
        <v>0</v>
      </c>
      <c r="AD70">
        <f t="shared" si="31"/>
        <v>0</v>
      </c>
      <c r="AE70">
        <f t="shared" si="31"/>
        <v>0</v>
      </c>
      <c r="AF70">
        <f t="shared" si="31"/>
        <v>0</v>
      </c>
      <c r="AG70">
        <f t="shared" si="35"/>
        <v>0</v>
      </c>
      <c r="AH70">
        <f t="shared" si="35"/>
        <v>0</v>
      </c>
      <c r="AI70">
        <f t="shared" si="35"/>
        <v>0</v>
      </c>
      <c r="AJ70">
        <f t="shared" si="35"/>
        <v>0</v>
      </c>
      <c r="AK70">
        <f t="shared" si="35"/>
        <v>0</v>
      </c>
      <c r="AL70">
        <f t="shared" si="35"/>
        <v>0</v>
      </c>
      <c r="AM70">
        <f t="shared" si="35"/>
        <v>0</v>
      </c>
      <c r="AN70">
        <f t="shared" si="35"/>
        <v>0</v>
      </c>
      <c r="AO70">
        <f t="shared" si="35"/>
        <v>0</v>
      </c>
      <c r="AP70">
        <f t="shared" si="35"/>
        <v>0</v>
      </c>
      <c r="AQ70">
        <f t="shared" si="35"/>
        <v>0</v>
      </c>
      <c r="AR70">
        <f t="shared" si="35"/>
        <v>0</v>
      </c>
      <c r="AS70">
        <f t="shared" si="35"/>
        <v>0</v>
      </c>
      <c r="AT70">
        <f t="shared" si="35"/>
        <v>0</v>
      </c>
      <c r="AU70">
        <f t="shared" si="35"/>
        <v>0</v>
      </c>
      <c r="AV70">
        <f t="shared" si="35"/>
        <v>0</v>
      </c>
      <c r="AW70">
        <f t="shared" si="34"/>
        <v>0</v>
      </c>
      <c r="AX70">
        <f t="shared" si="34"/>
        <v>0</v>
      </c>
      <c r="AY70">
        <f t="shared" si="34"/>
        <v>0</v>
      </c>
      <c r="AZ70">
        <f t="shared" si="34"/>
        <v>0</v>
      </c>
      <c r="BA70">
        <f t="shared" si="34"/>
        <v>0</v>
      </c>
      <c r="BB70">
        <f t="shared" si="34"/>
        <v>0</v>
      </c>
      <c r="BC70">
        <f t="shared" si="34"/>
        <v>0</v>
      </c>
      <c r="BD70">
        <f t="shared" si="34"/>
        <v>0</v>
      </c>
      <c r="BE70">
        <f t="shared" si="34"/>
        <v>0</v>
      </c>
      <c r="BF70">
        <f t="shared" si="34"/>
        <v>0</v>
      </c>
      <c r="BG70">
        <f t="shared" si="34"/>
        <v>0</v>
      </c>
      <c r="BH70">
        <f t="shared" si="34"/>
        <v>0</v>
      </c>
      <c r="BI70">
        <f t="shared" si="34"/>
        <v>0</v>
      </c>
      <c r="BJ70">
        <f t="shared" si="34"/>
        <v>0</v>
      </c>
      <c r="BK70">
        <f t="shared" si="34"/>
        <v>0</v>
      </c>
      <c r="BL70">
        <f t="shared" si="24"/>
        <v>0</v>
      </c>
      <c r="BM70">
        <f t="shared" si="32"/>
        <v>0</v>
      </c>
      <c r="BN70">
        <f t="shared" si="32"/>
        <v>0</v>
      </c>
      <c r="BO70">
        <f t="shared" si="32"/>
        <v>0</v>
      </c>
      <c r="BP70">
        <f t="shared" si="32"/>
        <v>0</v>
      </c>
      <c r="BQ70">
        <f t="shared" si="32"/>
        <v>0</v>
      </c>
      <c r="BR70">
        <f t="shared" si="32"/>
        <v>1</v>
      </c>
      <c r="BS70">
        <f t="shared" si="32"/>
        <v>0</v>
      </c>
      <c r="BT70">
        <f t="shared" si="32"/>
        <v>0</v>
      </c>
      <c r="BU70">
        <f t="shared" si="32"/>
        <v>0</v>
      </c>
      <c r="BV70">
        <f t="shared" si="32"/>
        <v>0</v>
      </c>
      <c r="BW70">
        <f t="shared" si="32"/>
        <v>0</v>
      </c>
      <c r="BX70">
        <f t="shared" si="32"/>
        <v>0</v>
      </c>
      <c r="BY70">
        <f t="shared" si="32"/>
        <v>0</v>
      </c>
      <c r="BZ70">
        <f t="shared" si="32"/>
        <v>0</v>
      </c>
      <c r="CA70">
        <f t="shared" si="32"/>
        <v>0</v>
      </c>
      <c r="CB70">
        <f t="shared" si="32"/>
        <v>0</v>
      </c>
      <c r="CC70">
        <f t="shared" si="30"/>
        <v>0</v>
      </c>
      <c r="CD70">
        <f t="shared" si="30"/>
        <v>0</v>
      </c>
      <c r="CE70">
        <f t="shared" si="30"/>
        <v>0</v>
      </c>
      <c r="CF70">
        <f t="shared" si="30"/>
        <v>0</v>
      </c>
      <c r="CG70">
        <f t="shared" si="30"/>
        <v>0</v>
      </c>
      <c r="CH70">
        <f t="shared" si="30"/>
        <v>0</v>
      </c>
      <c r="CI70">
        <f t="shared" si="30"/>
        <v>0</v>
      </c>
      <c r="CJ70">
        <f t="shared" si="30"/>
        <v>0</v>
      </c>
      <c r="CK70">
        <f t="shared" si="30"/>
        <v>0</v>
      </c>
      <c r="CL70">
        <f t="shared" si="30"/>
        <v>0</v>
      </c>
      <c r="CM70">
        <f t="shared" si="30"/>
        <v>0</v>
      </c>
      <c r="CN70">
        <f t="shared" si="30"/>
        <v>0</v>
      </c>
      <c r="CO70">
        <f t="shared" si="29"/>
        <v>0</v>
      </c>
      <c r="CP70">
        <f t="shared" si="28"/>
        <v>0</v>
      </c>
      <c r="CQ70">
        <f t="shared" si="28"/>
        <v>0</v>
      </c>
      <c r="CR70">
        <f t="shared" si="28"/>
        <v>0</v>
      </c>
      <c r="CS70">
        <f t="shared" si="28"/>
        <v>0</v>
      </c>
      <c r="CT70">
        <f t="shared" si="28"/>
        <v>0</v>
      </c>
      <c r="CU70">
        <f t="shared" si="28"/>
        <v>0</v>
      </c>
    </row>
    <row r="71" spans="1:99">
      <c r="A71" t="s">
        <v>70</v>
      </c>
      <c r="B71">
        <f t="shared" si="33"/>
        <v>0</v>
      </c>
      <c r="C71">
        <f t="shared" si="33"/>
        <v>0</v>
      </c>
      <c r="D71">
        <f t="shared" si="33"/>
        <v>0</v>
      </c>
      <c r="E71">
        <f t="shared" si="33"/>
        <v>0</v>
      </c>
      <c r="F71">
        <f t="shared" si="33"/>
        <v>0</v>
      </c>
      <c r="G71">
        <f t="shared" si="33"/>
        <v>0</v>
      </c>
      <c r="H71">
        <f t="shared" si="33"/>
        <v>0</v>
      </c>
      <c r="I71">
        <f t="shared" si="33"/>
        <v>0</v>
      </c>
      <c r="J71">
        <f t="shared" si="33"/>
        <v>0</v>
      </c>
      <c r="K71">
        <f t="shared" si="33"/>
        <v>0</v>
      </c>
      <c r="L71">
        <f t="shared" si="33"/>
        <v>0</v>
      </c>
      <c r="M71">
        <f t="shared" si="33"/>
        <v>0</v>
      </c>
      <c r="N71">
        <f t="shared" si="33"/>
        <v>0</v>
      </c>
      <c r="O71">
        <f t="shared" si="33"/>
        <v>0</v>
      </c>
      <c r="P71">
        <f t="shared" si="33"/>
        <v>0</v>
      </c>
      <c r="Q71">
        <f t="shared" si="33"/>
        <v>0</v>
      </c>
      <c r="R71">
        <f t="shared" si="31"/>
        <v>0</v>
      </c>
      <c r="S71">
        <f t="shared" si="31"/>
        <v>0</v>
      </c>
      <c r="T71">
        <f t="shared" si="31"/>
        <v>0</v>
      </c>
      <c r="U71">
        <f t="shared" si="31"/>
        <v>0</v>
      </c>
      <c r="V71">
        <f t="shared" si="31"/>
        <v>0</v>
      </c>
      <c r="W71">
        <f t="shared" si="31"/>
        <v>0</v>
      </c>
      <c r="X71">
        <f t="shared" si="31"/>
        <v>0</v>
      </c>
      <c r="Y71">
        <f t="shared" si="31"/>
        <v>0</v>
      </c>
      <c r="Z71">
        <f t="shared" si="31"/>
        <v>0</v>
      </c>
      <c r="AA71">
        <f t="shared" si="31"/>
        <v>0</v>
      </c>
      <c r="AB71">
        <f t="shared" si="31"/>
        <v>0</v>
      </c>
      <c r="AC71">
        <f t="shared" si="31"/>
        <v>0</v>
      </c>
      <c r="AD71">
        <f t="shared" si="31"/>
        <v>0</v>
      </c>
      <c r="AE71">
        <f t="shared" si="31"/>
        <v>0</v>
      </c>
      <c r="AF71">
        <f t="shared" si="31"/>
        <v>0</v>
      </c>
      <c r="AG71">
        <f t="shared" si="35"/>
        <v>0</v>
      </c>
      <c r="AH71">
        <f t="shared" si="35"/>
        <v>0</v>
      </c>
      <c r="AI71">
        <f t="shared" si="35"/>
        <v>0</v>
      </c>
      <c r="AJ71">
        <f t="shared" si="35"/>
        <v>0</v>
      </c>
      <c r="AK71">
        <f t="shared" si="35"/>
        <v>0</v>
      </c>
      <c r="AL71">
        <f t="shared" si="35"/>
        <v>0</v>
      </c>
      <c r="AM71">
        <f t="shared" si="35"/>
        <v>0</v>
      </c>
      <c r="AN71">
        <f t="shared" si="35"/>
        <v>0</v>
      </c>
      <c r="AO71">
        <f t="shared" si="35"/>
        <v>0</v>
      </c>
      <c r="AP71">
        <f t="shared" si="35"/>
        <v>0</v>
      </c>
      <c r="AQ71">
        <f t="shared" si="35"/>
        <v>0</v>
      </c>
      <c r="AR71">
        <f t="shared" si="35"/>
        <v>0</v>
      </c>
      <c r="AS71">
        <f t="shared" si="35"/>
        <v>0</v>
      </c>
      <c r="AT71">
        <f t="shared" si="35"/>
        <v>0</v>
      </c>
      <c r="AU71">
        <f t="shared" si="35"/>
        <v>0</v>
      </c>
      <c r="AV71">
        <f t="shared" si="35"/>
        <v>0</v>
      </c>
      <c r="AW71">
        <f t="shared" si="34"/>
        <v>0</v>
      </c>
      <c r="AX71">
        <f t="shared" si="34"/>
        <v>0</v>
      </c>
      <c r="AY71">
        <f t="shared" si="34"/>
        <v>0</v>
      </c>
      <c r="AZ71">
        <f t="shared" si="34"/>
        <v>0</v>
      </c>
      <c r="BA71">
        <f t="shared" si="34"/>
        <v>0</v>
      </c>
      <c r="BB71">
        <f t="shared" si="34"/>
        <v>0</v>
      </c>
      <c r="BC71">
        <f t="shared" si="34"/>
        <v>0</v>
      </c>
      <c r="BD71">
        <f t="shared" si="34"/>
        <v>0</v>
      </c>
      <c r="BE71">
        <f t="shared" si="34"/>
        <v>0</v>
      </c>
      <c r="BF71">
        <f t="shared" si="34"/>
        <v>0</v>
      </c>
      <c r="BG71">
        <f t="shared" si="34"/>
        <v>0</v>
      </c>
      <c r="BH71">
        <f t="shared" si="34"/>
        <v>0</v>
      </c>
      <c r="BI71">
        <f t="shared" si="34"/>
        <v>0</v>
      </c>
      <c r="BJ71">
        <f t="shared" si="34"/>
        <v>0</v>
      </c>
      <c r="BK71">
        <f t="shared" si="34"/>
        <v>0</v>
      </c>
      <c r="BL71">
        <f t="shared" si="24"/>
        <v>0</v>
      </c>
      <c r="BM71">
        <f t="shared" si="32"/>
        <v>0</v>
      </c>
      <c r="BN71">
        <f t="shared" si="32"/>
        <v>0</v>
      </c>
      <c r="BO71">
        <f t="shared" si="32"/>
        <v>0</v>
      </c>
      <c r="BP71">
        <f t="shared" si="32"/>
        <v>0</v>
      </c>
      <c r="BQ71">
        <f t="shared" si="32"/>
        <v>0</v>
      </c>
      <c r="BR71">
        <f t="shared" si="32"/>
        <v>0</v>
      </c>
      <c r="BS71">
        <f t="shared" si="32"/>
        <v>1</v>
      </c>
      <c r="BT71">
        <f t="shared" si="32"/>
        <v>0</v>
      </c>
      <c r="BU71">
        <f t="shared" si="32"/>
        <v>0</v>
      </c>
      <c r="BV71">
        <f t="shared" si="32"/>
        <v>0</v>
      </c>
      <c r="BW71">
        <f t="shared" si="32"/>
        <v>0</v>
      </c>
      <c r="BX71">
        <f t="shared" si="32"/>
        <v>0</v>
      </c>
      <c r="BY71">
        <f t="shared" si="32"/>
        <v>0</v>
      </c>
      <c r="BZ71">
        <f t="shared" si="32"/>
        <v>0</v>
      </c>
      <c r="CA71">
        <f t="shared" si="32"/>
        <v>0</v>
      </c>
      <c r="CB71">
        <f t="shared" si="32"/>
        <v>0</v>
      </c>
      <c r="CC71">
        <f t="shared" si="30"/>
        <v>0</v>
      </c>
      <c r="CD71">
        <f t="shared" si="30"/>
        <v>0</v>
      </c>
      <c r="CE71">
        <f t="shared" si="30"/>
        <v>0</v>
      </c>
      <c r="CF71">
        <f t="shared" si="30"/>
        <v>0</v>
      </c>
      <c r="CG71">
        <f t="shared" si="30"/>
        <v>0</v>
      </c>
      <c r="CH71">
        <f t="shared" si="30"/>
        <v>0</v>
      </c>
      <c r="CI71">
        <f t="shared" si="30"/>
        <v>0</v>
      </c>
      <c r="CJ71">
        <f t="shared" si="30"/>
        <v>0</v>
      </c>
      <c r="CK71">
        <f t="shared" si="30"/>
        <v>0</v>
      </c>
      <c r="CL71">
        <f t="shared" si="30"/>
        <v>0</v>
      </c>
      <c r="CM71">
        <f t="shared" si="30"/>
        <v>0</v>
      </c>
      <c r="CN71">
        <f t="shared" si="30"/>
        <v>0</v>
      </c>
      <c r="CO71">
        <f t="shared" si="29"/>
        <v>0</v>
      </c>
      <c r="CP71">
        <f t="shared" si="28"/>
        <v>0</v>
      </c>
      <c r="CQ71">
        <f t="shared" si="28"/>
        <v>0</v>
      </c>
      <c r="CR71">
        <f t="shared" si="28"/>
        <v>0</v>
      </c>
      <c r="CS71">
        <f t="shared" si="28"/>
        <v>0</v>
      </c>
      <c r="CT71">
        <f t="shared" si="28"/>
        <v>0</v>
      </c>
      <c r="CU71">
        <f t="shared" si="28"/>
        <v>0</v>
      </c>
    </row>
    <row r="72" spans="1:99">
      <c r="A72" t="s">
        <v>71</v>
      </c>
      <c r="B72">
        <f t="shared" si="33"/>
        <v>0</v>
      </c>
      <c r="C72">
        <f t="shared" si="33"/>
        <v>0</v>
      </c>
      <c r="D72">
        <f t="shared" si="33"/>
        <v>0</v>
      </c>
      <c r="E72">
        <f t="shared" si="33"/>
        <v>0</v>
      </c>
      <c r="F72">
        <f t="shared" si="33"/>
        <v>0</v>
      </c>
      <c r="G72">
        <f t="shared" si="33"/>
        <v>0</v>
      </c>
      <c r="H72">
        <f t="shared" si="33"/>
        <v>0</v>
      </c>
      <c r="I72">
        <f t="shared" si="33"/>
        <v>0</v>
      </c>
      <c r="J72">
        <f t="shared" si="33"/>
        <v>0</v>
      </c>
      <c r="K72">
        <f t="shared" si="33"/>
        <v>0</v>
      </c>
      <c r="L72">
        <f t="shared" si="33"/>
        <v>0</v>
      </c>
      <c r="M72">
        <f t="shared" si="33"/>
        <v>0</v>
      </c>
      <c r="N72">
        <f t="shared" si="33"/>
        <v>0</v>
      </c>
      <c r="O72">
        <f t="shared" si="33"/>
        <v>0</v>
      </c>
      <c r="P72">
        <f t="shared" si="33"/>
        <v>0</v>
      </c>
      <c r="Q72">
        <f t="shared" si="33"/>
        <v>0</v>
      </c>
      <c r="R72">
        <f t="shared" si="31"/>
        <v>0</v>
      </c>
      <c r="S72">
        <f t="shared" si="31"/>
        <v>0</v>
      </c>
      <c r="T72">
        <f t="shared" si="31"/>
        <v>0</v>
      </c>
      <c r="U72">
        <f t="shared" si="31"/>
        <v>0</v>
      </c>
      <c r="V72">
        <f t="shared" si="31"/>
        <v>0</v>
      </c>
      <c r="W72">
        <f t="shared" si="31"/>
        <v>0</v>
      </c>
      <c r="X72">
        <f t="shared" si="31"/>
        <v>0</v>
      </c>
      <c r="Y72">
        <f t="shared" si="31"/>
        <v>0</v>
      </c>
      <c r="Z72">
        <f t="shared" si="31"/>
        <v>0</v>
      </c>
      <c r="AA72">
        <f t="shared" si="31"/>
        <v>0</v>
      </c>
      <c r="AB72">
        <f t="shared" si="31"/>
        <v>0</v>
      </c>
      <c r="AC72">
        <f t="shared" si="31"/>
        <v>0</v>
      </c>
      <c r="AD72">
        <f t="shared" si="31"/>
        <v>0</v>
      </c>
      <c r="AE72">
        <f t="shared" si="31"/>
        <v>0</v>
      </c>
      <c r="AF72">
        <f t="shared" si="31"/>
        <v>0</v>
      </c>
      <c r="AG72">
        <f t="shared" si="35"/>
        <v>0</v>
      </c>
      <c r="AH72">
        <f t="shared" si="35"/>
        <v>0</v>
      </c>
      <c r="AI72">
        <f t="shared" si="35"/>
        <v>0</v>
      </c>
      <c r="AJ72">
        <f t="shared" si="35"/>
        <v>0</v>
      </c>
      <c r="AK72">
        <f t="shared" si="35"/>
        <v>0</v>
      </c>
      <c r="AL72">
        <f t="shared" si="35"/>
        <v>0</v>
      </c>
      <c r="AM72">
        <f t="shared" si="35"/>
        <v>0</v>
      </c>
      <c r="AN72">
        <f t="shared" si="35"/>
        <v>0</v>
      </c>
      <c r="AO72">
        <f t="shared" si="35"/>
        <v>0</v>
      </c>
      <c r="AP72">
        <f t="shared" si="35"/>
        <v>0</v>
      </c>
      <c r="AQ72">
        <f t="shared" si="35"/>
        <v>0</v>
      </c>
      <c r="AR72">
        <f t="shared" si="35"/>
        <v>0</v>
      </c>
      <c r="AS72">
        <f t="shared" si="35"/>
        <v>0</v>
      </c>
      <c r="AT72">
        <f t="shared" si="35"/>
        <v>0</v>
      </c>
      <c r="AU72">
        <f t="shared" si="35"/>
        <v>0</v>
      </c>
      <c r="AV72">
        <f t="shared" si="35"/>
        <v>0</v>
      </c>
      <c r="AW72">
        <f t="shared" si="34"/>
        <v>0</v>
      </c>
      <c r="AX72">
        <f t="shared" si="34"/>
        <v>0</v>
      </c>
      <c r="AY72">
        <f t="shared" si="34"/>
        <v>0</v>
      </c>
      <c r="AZ72">
        <f t="shared" si="34"/>
        <v>0</v>
      </c>
      <c r="BA72">
        <f t="shared" si="34"/>
        <v>0</v>
      </c>
      <c r="BB72">
        <f t="shared" si="34"/>
        <v>0</v>
      </c>
      <c r="BC72">
        <f t="shared" si="34"/>
        <v>0</v>
      </c>
      <c r="BD72">
        <f t="shared" si="34"/>
        <v>0</v>
      </c>
      <c r="BE72">
        <f t="shared" si="34"/>
        <v>0</v>
      </c>
      <c r="BF72">
        <f t="shared" si="34"/>
        <v>0</v>
      </c>
      <c r="BG72">
        <f t="shared" si="34"/>
        <v>0</v>
      </c>
      <c r="BH72">
        <f t="shared" si="34"/>
        <v>0</v>
      </c>
      <c r="BI72">
        <f t="shared" si="34"/>
        <v>0</v>
      </c>
      <c r="BJ72">
        <f t="shared" si="34"/>
        <v>0</v>
      </c>
      <c r="BK72">
        <f t="shared" si="34"/>
        <v>0</v>
      </c>
      <c r="BL72">
        <f t="shared" si="24"/>
        <v>0</v>
      </c>
      <c r="BM72">
        <f t="shared" si="32"/>
        <v>0</v>
      </c>
      <c r="BN72">
        <f t="shared" si="32"/>
        <v>0</v>
      </c>
      <c r="BO72">
        <f t="shared" si="32"/>
        <v>0</v>
      </c>
      <c r="BP72">
        <f t="shared" si="32"/>
        <v>0</v>
      </c>
      <c r="BQ72">
        <f t="shared" si="32"/>
        <v>0</v>
      </c>
      <c r="BR72">
        <f t="shared" si="32"/>
        <v>0</v>
      </c>
      <c r="BS72">
        <f t="shared" si="32"/>
        <v>0</v>
      </c>
      <c r="BT72">
        <f t="shared" si="32"/>
        <v>1</v>
      </c>
      <c r="BU72">
        <f t="shared" si="32"/>
        <v>0</v>
      </c>
      <c r="BV72">
        <f t="shared" si="32"/>
        <v>0</v>
      </c>
      <c r="BW72">
        <f t="shared" si="32"/>
        <v>0</v>
      </c>
      <c r="BX72">
        <f t="shared" si="32"/>
        <v>0</v>
      </c>
      <c r="BY72">
        <f t="shared" si="32"/>
        <v>0</v>
      </c>
      <c r="BZ72">
        <f t="shared" si="32"/>
        <v>0</v>
      </c>
      <c r="CA72">
        <f t="shared" si="32"/>
        <v>0</v>
      </c>
      <c r="CB72">
        <f t="shared" ref="CB72:CO88" si="36">IF($A72=CB$1,1,0)</f>
        <v>0</v>
      </c>
      <c r="CC72">
        <f t="shared" si="36"/>
        <v>0</v>
      </c>
      <c r="CD72">
        <f t="shared" si="36"/>
        <v>0</v>
      </c>
      <c r="CE72">
        <f t="shared" si="36"/>
        <v>0</v>
      </c>
      <c r="CF72">
        <f t="shared" si="36"/>
        <v>0</v>
      </c>
      <c r="CG72">
        <f t="shared" si="36"/>
        <v>0</v>
      </c>
      <c r="CH72">
        <f t="shared" si="36"/>
        <v>0</v>
      </c>
      <c r="CI72">
        <f t="shared" si="36"/>
        <v>0</v>
      </c>
      <c r="CJ72">
        <f t="shared" si="36"/>
        <v>0</v>
      </c>
      <c r="CK72">
        <f t="shared" si="36"/>
        <v>0</v>
      </c>
      <c r="CL72">
        <f t="shared" si="36"/>
        <v>0</v>
      </c>
      <c r="CM72">
        <f t="shared" si="36"/>
        <v>0</v>
      </c>
      <c r="CN72">
        <f t="shared" si="36"/>
        <v>0</v>
      </c>
      <c r="CO72">
        <f t="shared" si="36"/>
        <v>0</v>
      </c>
      <c r="CP72">
        <f t="shared" si="28"/>
        <v>0</v>
      </c>
      <c r="CQ72">
        <f t="shared" si="28"/>
        <v>0</v>
      </c>
      <c r="CR72">
        <f t="shared" ref="CR72:CU72" si="37">IF($A72=CR$1,1,0)</f>
        <v>0</v>
      </c>
      <c r="CS72">
        <f t="shared" si="37"/>
        <v>0</v>
      </c>
      <c r="CT72">
        <f t="shared" si="37"/>
        <v>0</v>
      </c>
      <c r="CU72">
        <f t="shared" si="37"/>
        <v>0</v>
      </c>
    </row>
    <row r="73" spans="1:99">
      <c r="A73" t="s">
        <v>72</v>
      </c>
      <c r="B73">
        <f t="shared" si="33"/>
        <v>0</v>
      </c>
      <c r="C73">
        <f t="shared" si="33"/>
        <v>0</v>
      </c>
      <c r="D73">
        <f t="shared" si="33"/>
        <v>0</v>
      </c>
      <c r="E73">
        <f t="shared" si="33"/>
        <v>0</v>
      </c>
      <c r="F73">
        <f t="shared" si="33"/>
        <v>0</v>
      </c>
      <c r="G73">
        <f t="shared" si="33"/>
        <v>0</v>
      </c>
      <c r="H73">
        <f t="shared" si="33"/>
        <v>0</v>
      </c>
      <c r="I73">
        <f t="shared" si="33"/>
        <v>0</v>
      </c>
      <c r="J73">
        <f t="shared" si="33"/>
        <v>0</v>
      </c>
      <c r="K73">
        <f t="shared" si="33"/>
        <v>0</v>
      </c>
      <c r="L73">
        <f t="shared" si="33"/>
        <v>0</v>
      </c>
      <c r="M73">
        <f t="shared" si="33"/>
        <v>0</v>
      </c>
      <c r="N73">
        <f t="shared" si="33"/>
        <v>0</v>
      </c>
      <c r="O73">
        <f t="shared" si="33"/>
        <v>0</v>
      </c>
      <c r="P73">
        <f t="shared" si="33"/>
        <v>0</v>
      </c>
      <c r="Q73">
        <f t="shared" ref="Q73:AF88" si="38">IF($A73=Q$1,1,0)</f>
        <v>0</v>
      </c>
      <c r="R73">
        <f t="shared" si="38"/>
        <v>0</v>
      </c>
      <c r="S73">
        <f t="shared" si="38"/>
        <v>0</v>
      </c>
      <c r="T73">
        <f t="shared" si="38"/>
        <v>0</v>
      </c>
      <c r="U73">
        <f t="shared" si="38"/>
        <v>0</v>
      </c>
      <c r="V73">
        <f t="shared" si="38"/>
        <v>0</v>
      </c>
      <c r="W73">
        <f t="shared" si="38"/>
        <v>0</v>
      </c>
      <c r="X73">
        <f t="shared" si="38"/>
        <v>0</v>
      </c>
      <c r="Y73">
        <f t="shared" si="38"/>
        <v>0</v>
      </c>
      <c r="Z73">
        <f t="shared" si="38"/>
        <v>0</v>
      </c>
      <c r="AA73">
        <f t="shared" si="38"/>
        <v>0</v>
      </c>
      <c r="AB73">
        <f t="shared" si="38"/>
        <v>0</v>
      </c>
      <c r="AC73">
        <f t="shared" si="38"/>
        <v>0</v>
      </c>
      <c r="AD73">
        <f t="shared" si="38"/>
        <v>0</v>
      </c>
      <c r="AE73">
        <f t="shared" si="38"/>
        <v>0</v>
      </c>
      <c r="AF73">
        <f t="shared" si="38"/>
        <v>0</v>
      </c>
      <c r="AG73">
        <f t="shared" si="35"/>
        <v>0</v>
      </c>
      <c r="AH73">
        <f t="shared" si="35"/>
        <v>0</v>
      </c>
      <c r="AI73">
        <f t="shared" si="35"/>
        <v>0</v>
      </c>
      <c r="AJ73">
        <f t="shared" si="35"/>
        <v>0</v>
      </c>
      <c r="AK73">
        <f t="shared" si="35"/>
        <v>0</v>
      </c>
      <c r="AL73">
        <f t="shared" si="35"/>
        <v>0</v>
      </c>
      <c r="AM73">
        <f t="shared" si="35"/>
        <v>0</v>
      </c>
      <c r="AN73">
        <f t="shared" si="35"/>
        <v>0</v>
      </c>
      <c r="AO73">
        <f t="shared" si="35"/>
        <v>0</v>
      </c>
      <c r="AP73">
        <f t="shared" si="35"/>
        <v>0</v>
      </c>
      <c r="AQ73">
        <f t="shared" si="35"/>
        <v>0</v>
      </c>
      <c r="AR73">
        <f t="shared" si="35"/>
        <v>0</v>
      </c>
      <c r="AS73">
        <f t="shared" si="35"/>
        <v>0</v>
      </c>
      <c r="AT73">
        <f t="shared" si="35"/>
        <v>0</v>
      </c>
      <c r="AU73">
        <f t="shared" si="35"/>
        <v>0</v>
      </c>
      <c r="AV73">
        <f t="shared" si="35"/>
        <v>0</v>
      </c>
      <c r="AW73">
        <f t="shared" si="34"/>
        <v>0</v>
      </c>
      <c r="AX73">
        <f t="shared" si="34"/>
        <v>0</v>
      </c>
      <c r="AY73">
        <f t="shared" si="34"/>
        <v>0</v>
      </c>
      <c r="AZ73">
        <f t="shared" si="34"/>
        <v>0</v>
      </c>
      <c r="BA73">
        <f t="shared" si="34"/>
        <v>0</v>
      </c>
      <c r="BB73">
        <f t="shared" si="34"/>
        <v>0</v>
      </c>
      <c r="BC73">
        <f t="shared" si="34"/>
        <v>0</v>
      </c>
      <c r="BD73">
        <f t="shared" si="34"/>
        <v>0</v>
      </c>
      <c r="BE73">
        <f t="shared" si="34"/>
        <v>0</v>
      </c>
      <c r="BF73">
        <f t="shared" si="34"/>
        <v>0</v>
      </c>
      <c r="BG73">
        <f t="shared" si="34"/>
        <v>0</v>
      </c>
      <c r="BH73">
        <f t="shared" si="34"/>
        <v>0</v>
      </c>
      <c r="BI73">
        <f t="shared" si="34"/>
        <v>0</v>
      </c>
      <c r="BJ73">
        <f t="shared" si="34"/>
        <v>0</v>
      </c>
      <c r="BK73">
        <f t="shared" si="34"/>
        <v>0</v>
      </c>
      <c r="BL73">
        <f t="shared" si="24"/>
        <v>0</v>
      </c>
      <c r="BM73">
        <f t="shared" ref="BM73:CB90" si="39">IF($A73=BM$1,1,0)</f>
        <v>0</v>
      </c>
      <c r="BN73">
        <f t="shared" si="39"/>
        <v>0</v>
      </c>
      <c r="BO73">
        <f t="shared" si="39"/>
        <v>0</v>
      </c>
      <c r="BP73">
        <f t="shared" si="39"/>
        <v>0</v>
      </c>
      <c r="BQ73">
        <f t="shared" si="39"/>
        <v>0</v>
      </c>
      <c r="BR73">
        <f t="shared" si="39"/>
        <v>0</v>
      </c>
      <c r="BS73">
        <f t="shared" si="39"/>
        <v>0</v>
      </c>
      <c r="BT73">
        <f t="shared" si="39"/>
        <v>0</v>
      </c>
      <c r="BU73">
        <f t="shared" si="39"/>
        <v>1</v>
      </c>
      <c r="BV73">
        <f t="shared" si="39"/>
        <v>0</v>
      </c>
      <c r="BW73">
        <f t="shared" si="39"/>
        <v>0</v>
      </c>
      <c r="BX73">
        <f t="shared" si="39"/>
        <v>0</v>
      </c>
      <c r="BY73">
        <f t="shared" si="39"/>
        <v>0</v>
      </c>
      <c r="BZ73">
        <f t="shared" si="39"/>
        <v>0</v>
      </c>
      <c r="CA73">
        <f t="shared" si="39"/>
        <v>0</v>
      </c>
      <c r="CB73">
        <f t="shared" si="39"/>
        <v>0</v>
      </c>
      <c r="CC73">
        <f t="shared" si="36"/>
        <v>0</v>
      </c>
      <c r="CD73">
        <f t="shared" si="36"/>
        <v>0</v>
      </c>
      <c r="CE73">
        <f t="shared" si="36"/>
        <v>0</v>
      </c>
      <c r="CF73">
        <f t="shared" si="36"/>
        <v>0</v>
      </c>
      <c r="CG73">
        <f t="shared" si="36"/>
        <v>0</v>
      </c>
      <c r="CH73">
        <f t="shared" si="36"/>
        <v>0</v>
      </c>
      <c r="CI73">
        <f t="shared" si="36"/>
        <v>0</v>
      </c>
      <c r="CJ73">
        <f t="shared" si="36"/>
        <v>0</v>
      </c>
      <c r="CK73">
        <f t="shared" si="36"/>
        <v>0</v>
      </c>
      <c r="CL73">
        <f t="shared" si="36"/>
        <v>0</v>
      </c>
      <c r="CM73">
        <f t="shared" si="36"/>
        <v>0</v>
      </c>
      <c r="CN73">
        <f t="shared" si="36"/>
        <v>0</v>
      </c>
      <c r="CO73">
        <f t="shared" si="36"/>
        <v>0</v>
      </c>
      <c r="CP73">
        <f t="shared" ref="CP73:CU87" si="40">IF($A73=CP$1,1,0)</f>
        <v>0</v>
      </c>
      <c r="CQ73">
        <f t="shared" si="40"/>
        <v>0</v>
      </c>
      <c r="CR73">
        <f t="shared" si="40"/>
        <v>0</v>
      </c>
      <c r="CS73">
        <f t="shared" si="40"/>
        <v>0</v>
      </c>
      <c r="CT73">
        <f t="shared" si="40"/>
        <v>0</v>
      </c>
      <c r="CU73">
        <f t="shared" si="40"/>
        <v>0</v>
      </c>
    </row>
    <row r="74" spans="1:99">
      <c r="A74" t="s">
        <v>73</v>
      </c>
      <c r="B74">
        <f t="shared" ref="B74:Q89" si="41">IF($A74=B$1,1,0)</f>
        <v>0</v>
      </c>
      <c r="C74">
        <f t="shared" si="41"/>
        <v>0</v>
      </c>
      <c r="D74">
        <f t="shared" si="41"/>
        <v>0</v>
      </c>
      <c r="E74">
        <f t="shared" si="41"/>
        <v>0</v>
      </c>
      <c r="F74">
        <f t="shared" si="41"/>
        <v>0</v>
      </c>
      <c r="G74">
        <f t="shared" si="41"/>
        <v>0</v>
      </c>
      <c r="H74">
        <f t="shared" si="41"/>
        <v>0</v>
      </c>
      <c r="I74">
        <f t="shared" si="41"/>
        <v>0</v>
      </c>
      <c r="J74">
        <f t="shared" si="41"/>
        <v>0</v>
      </c>
      <c r="K74">
        <f t="shared" si="41"/>
        <v>0</v>
      </c>
      <c r="L74">
        <f t="shared" si="41"/>
        <v>0</v>
      </c>
      <c r="M74">
        <f t="shared" si="41"/>
        <v>0</v>
      </c>
      <c r="N74">
        <f t="shared" si="41"/>
        <v>0</v>
      </c>
      <c r="O74">
        <f t="shared" si="41"/>
        <v>0</v>
      </c>
      <c r="P74">
        <f t="shared" si="41"/>
        <v>0</v>
      </c>
      <c r="Q74">
        <f t="shared" si="41"/>
        <v>0</v>
      </c>
      <c r="R74">
        <f t="shared" si="38"/>
        <v>0</v>
      </c>
      <c r="S74">
        <f t="shared" si="38"/>
        <v>0</v>
      </c>
      <c r="T74">
        <f t="shared" si="38"/>
        <v>0</v>
      </c>
      <c r="U74">
        <f t="shared" si="38"/>
        <v>0</v>
      </c>
      <c r="V74">
        <f t="shared" si="38"/>
        <v>0</v>
      </c>
      <c r="W74">
        <f t="shared" si="38"/>
        <v>0</v>
      </c>
      <c r="X74">
        <f t="shared" si="38"/>
        <v>0</v>
      </c>
      <c r="Y74">
        <f t="shared" si="38"/>
        <v>0</v>
      </c>
      <c r="Z74">
        <f t="shared" si="38"/>
        <v>0</v>
      </c>
      <c r="AA74">
        <f t="shared" si="38"/>
        <v>0</v>
      </c>
      <c r="AB74">
        <f t="shared" si="38"/>
        <v>0</v>
      </c>
      <c r="AC74">
        <f t="shared" si="38"/>
        <v>0</v>
      </c>
      <c r="AD74">
        <f t="shared" si="38"/>
        <v>0</v>
      </c>
      <c r="AE74">
        <f t="shared" si="38"/>
        <v>0</v>
      </c>
      <c r="AF74">
        <f t="shared" si="38"/>
        <v>0</v>
      </c>
      <c r="AG74">
        <f t="shared" si="35"/>
        <v>0</v>
      </c>
      <c r="AH74">
        <f t="shared" si="35"/>
        <v>0</v>
      </c>
      <c r="AI74">
        <f t="shared" si="35"/>
        <v>0</v>
      </c>
      <c r="AJ74">
        <f t="shared" si="35"/>
        <v>0</v>
      </c>
      <c r="AK74">
        <f t="shared" si="35"/>
        <v>0</v>
      </c>
      <c r="AL74">
        <f t="shared" si="35"/>
        <v>0</v>
      </c>
      <c r="AM74">
        <f t="shared" si="35"/>
        <v>0</v>
      </c>
      <c r="AN74">
        <f t="shared" si="35"/>
        <v>0</v>
      </c>
      <c r="AO74">
        <f t="shared" si="35"/>
        <v>0</v>
      </c>
      <c r="AP74">
        <f t="shared" si="35"/>
        <v>0</v>
      </c>
      <c r="AQ74">
        <f t="shared" si="35"/>
        <v>0</v>
      </c>
      <c r="AR74">
        <f t="shared" si="35"/>
        <v>0</v>
      </c>
      <c r="AS74">
        <f t="shared" si="35"/>
        <v>0</v>
      </c>
      <c r="AT74">
        <f t="shared" si="35"/>
        <v>0</v>
      </c>
      <c r="AU74">
        <f t="shared" si="35"/>
        <v>0</v>
      </c>
      <c r="AV74">
        <f t="shared" si="35"/>
        <v>0</v>
      </c>
      <c r="AW74">
        <f t="shared" si="34"/>
        <v>0</v>
      </c>
      <c r="AX74">
        <f t="shared" si="34"/>
        <v>0</v>
      </c>
      <c r="AY74">
        <f t="shared" si="34"/>
        <v>0</v>
      </c>
      <c r="AZ74">
        <f t="shared" si="34"/>
        <v>0</v>
      </c>
      <c r="BA74">
        <f t="shared" si="34"/>
        <v>0</v>
      </c>
      <c r="BB74">
        <f t="shared" si="34"/>
        <v>0</v>
      </c>
      <c r="BC74">
        <f t="shared" si="34"/>
        <v>0</v>
      </c>
      <c r="BD74">
        <f t="shared" si="34"/>
        <v>0</v>
      </c>
      <c r="BE74">
        <f t="shared" si="34"/>
        <v>0</v>
      </c>
      <c r="BF74">
        <f t="shared" si="34"/>
        <v>0</v>
      </c>
      <c r="BG74">
        <f t="shared" si="34"/>
        <v>0</v>
      </c>
      <c r="BH74">
        <f t="shared" si="34"/>
        <v>0</v>
      </c>
      <c r="BI74">
        <f t="shared" si="34"/>
        <v>0</v>
      </c>
      <c r="BJ74">
        <f t="shared" si="34"/>
        <v>0</v>
      </c>
      <c r="BK74">
        <f t="shared" si="34"/>
        <v>0</v>
      </c>
      <c r="BL74">
        <f t="shared" si="24"/>
        <v>0</v>
      </c>
      <c r="BM74">
        <f t="shared" si="39"/>
        <v>0</v>
      </c>
      <c r="BN74">
        <f t="shared" si="39"/>
        <v>0</v>
      </c>
      <c r="BO74">
        <f t="shared" si="39"/>
        <v>0</v>
      </c>
      <c r="BP74">
        <f t="shared" si="39"/>
        <v>0</v>
      </c>
      <c r="BQ74">
        <f t="shared" si="39"/>
        <v>0</v>
      </c>
      <c r="BR74">
        <f t="shared" si="39"/>
        <v>0</v>
      </c>
      <c r="BS74">
        <f t="shared" si="39"/>
        <v>0</v>
      </c>
      <c r="BT74">
        <f t="shared" si="39"/>
        <v>0</v>
      </c>
      <c r="BU74">
        <f t="shared" si="39"/>
        <v>0</v>
      </c>
      <c r="BV74">
        <f t="shared" si="39"/>
        <v>1</v>
      </c>
      <c r="BW74">
        <f t="shared" si="39"/>
        <v>0</v>
      </c>
      <c r="BX74">
        <f t="shared" si="39"/>
        <v>0</v>
      </c>
      <c r="BY74">
        <f t="shared" si="39"/>
        <v>0</v>
      </c>
      <c r="BZ74">
        <f t="shared" si="39"/>
        <v>0</v>
      </c>
      <c r="CA74">
        <f t="shared" si="39"/>
        <v>0</v>
      </c>
      <c r="CB74">
        <f t="shared" si="39"/>
        <v>0</v>
      </c>
      <c r="CC74">
        <f t="shared" si="36"/>
        <v>0</v>
      </c>
      <c r="CD74">
        <f t="shared" si="36"/>
        <v>0</v>
      </c>
      <c r="CE74">
        <f t="shared" si="36"/>
        <v>0</v>
      </c>
      <c r="CF74">
        <f t="shared" si="36"/>
        <v>0</v>
      </c>
      <c r="CG74">
        <f t="shared" si="36"/>
        <v>0</v>
      </c>
      <c r="CH74">
        <f t="shared" si="36"/>
        <v>0</v>
      </c>
      <c r="CI74">
        <f t="shared" si="36"/>
        <v>0</v>
      </c>
      <c r="CJ74">
        <f t="shared" si="36"/>
        <v>0</v>
      </c>
      <c r="CK74">
        <f t="shared" si="36"/>
        <v>0</v>
      </c>
      <c r="CL74">
        <f t="shared" si="36"/>
        <v>0</v>
      </c>
      <c r="CM74">
        <f t="shared" si="36"/>
        <v>0</v>
      </c>
      <c r="CN74">
        <f t="shared" si="36"/>
        <v>0</v>
      </c>
      <c r="CO74">
        <f t="shared" si="36"/>
        <v>0</v>
      </c>
      <c r="CP74">
        <f t="shared" si="40"/>
        <v>0</v>
      </c>
      <c r="CQ74">
        <f t="shared" si="40"/>
        <v>0</v>
      </c>
      <c r="CR74">
        <f t="shared" si="40"/>
        <v>0</v>
      </c>
      <c r="CS74">
        <f t="shared" si="40"/>
        <v>0</v>
      </c>
      <c r="CT74">
        <f t="shared" si="40"/>
        <v>0</v>
      </c>
      <c r="CU74">
        <f t="shared" si="40"/>
        <v>0</v>
      </c>
    </row>
    <row r="75" spans="1:99">
      <c r="A75" t="s">
        <v>74</v>
      </c>
      <c r="B75">
        <f t="shared" si="41"/>
        <v>0</v>
      </c>
      <c r="C75">
        <f t="shared" si="41"/>
        <v>0</v>
      </c>
      <c r="D75">
        <f t="shared" si="41"/>
        <v>0</v>
      </c>
      <c r="E75">
        <f t="shared" si="41"/>
        <v>0</v>
      </c>
      <c r="F75">
        <f t="shared" si="41"/>
        <v>0</v>
      </c>
      <c r="G75">
        <f t="shared" si="41"/>
        <v>0</v>
      </c>
      <c r="H75">
        <f t="shared" si="41"/>
        <v>0</v>
      </c>
      <c r="I75">
        <f t="shared" si="41"/>
        <v>0</v>
      </c>
      <c r="J75">
        <f t="shared" si="41"/>
        <v>0</v>
      </c>
      <c r="K75">
        <f t="shared" si="41"/>
        <v>0</v>
      </c>
      <c r="L75">
        <f t="shared" si="41"/>
        <v>0</v>
      </c>
      <c r="M75">
        <f t="shared" si="41"/>
        <v>0</v>
      </c>
      <c r="N75">
        <f t="shared" si="41"/>
        <v>0</v>
      </c>
      <c r="O75">
        <f t="shared" si="41"/>
        <v>0</v>
      </c>
      <c r="P75">
        <f t="shared" si="41"/>
        <v>0</v>
      </c>
      <c r="Q75">
        <f t="shared" si="41"/>
        <v>0</v>
      </c>
      <c r="R75">
        <f t="shared" si="38"/>
        <v>0</v>
      </c>
      <c r="S75">
        <f t="shared" si="38"/>
        <v>0</v>
      </c>
      <c r="T75">
        <f t="shared" si="38"/>
        <v>0</v>
      </c>
      <c r="U75">
        <f t="shared" si="38"/>
        <v>0</v>
      </c>
      <c r="V75">
        <f t="shared" si="38"/>
        <v>0</v>
      </c>
      <c r="W75">
        <f t="shared" si="38"/>
        <v>0</v>
      </c>
      <c r="X75">
        <f t="shared" si="38"/>
        <v>0</v>
      </c>
      <c r="Y75">
        <f t="shared" si="38"/>
        <v>0</v>
      </c>
      <c r="Z75">
        <f t="shared" si="38"/>
        <v>0</v>
      </c>
      <c r="AA75">
        <f t="shared" si="38"/>
        <v>0</v>
      </c>
      <c r="AB75">
        <f t="shared" si="38"/>
        <v>0</v>
      </c>
      <c r="AC75">
        <f t="shared" si="38"/>
        <v>0</v>
      </c>
      <c r="AD75">
        <f t="shared" si="38"/>
        <v>0</v>
      </c>
      <c r="AE75">
        <f t="shared" si="38"/>
        <v>0</v>
      </c>
      <c r="AF75">
        <f t="shared" si="38"/>
        <v>0</v>
      </c>
      <c r="AG75">
        <f t="shared" si="35"/>
        <v>0</v>
      </c>
      <c r="AH75">
        <f t="shared" si="35"/>
        <v>0</v>
      </c>
      <c r="AI75">
        <f t="shared" si="35"/>
        <v>0</v>
      </c>
      <c r="AJ75">
        <f t="shared" si="35"/>
        <v>0</v>
      </c>
      <c r="AK75">
        <f t="shared" si="35"/>
        <v>0</v>
      </c>
      <c r="AL75">
        <f t="shared" si="35"/>
        <v>0</v>
      </c>
      <c r="AM75">
        <f t="shared" si="35"/>
        <v>0</v>
      </c>
      <c r="AN75">
        <f t="shared" si="35"/>
        <v>0</v>
      </c>
      <c r="AO75">
        <f t="shared" si="35"/>
        <v>0</v>
      </c>
      <c r="AP75">
        <f t="shared" si="35"/>
        <v>0</v>
      </c>
      <c r="AQ75">
        <f t="shared" si="35"/>
        <v>0</v>
      </c>
      <c r="AR75">
        <f t="shared" si="35"/>
        <v>0</v>
      </c>
      <c r="AS75">
        <f t="shared" si="35"/>
        <v>0</v>
      </c>
      <c r="AT75">
        <f t="shared" si="35"/>
        <v>0</v>
      </c>
      <c r="AU75">
        <f t="shared" si="35"/>
        <v>0</v>
      </c>
      <c r="AV75">
        <f t="shared" si="35"/>
        <v>0</v>
      </c>
      <c r="AW75">
        <f t="shared" si="34"/>
        <v>0</v>
      </c>
      <c r="AX75">
        <f t="shared" si="34"/>
        <v>0</v>
      </c>
      <c r="AY75">
        <f t="shared" si="34"/>
        <v>0</v>
      </c>
      <c r="AZ75">
        <f t="shared" si="34"/>
        <v>0</v>
      </c>
      <c r="BA75">
        <f t="shared" si="34"/>
        <v>0</v>
      </c>
      <c r="BB75">
        <f t="shared" si="34"/>
        <v>0</v>
      </c>
      <c r="BC75">
        <f t="shared" si="34"/>
        <v>0</v>
      </c>
      <c r="BD75">
        <f t="shared" si="34"/>
        <v>0</v>
      </c>
      <c r="BE75">
        <f t="shared" si="34"/>
        <v>0</v>
      </c>
      <c r="BF75">
        <f t="shared" si="34"/>
        <v>0</v>
      </c>
      <c r="BG75">
        <f t="shared" si="34"/>
        <v>0</v>
      </c>
      <c r="BH75">
        <f t="shared" si="34"/>
        <v>0</v>
      </c>
      <c r="BI75">
        <f t="shared" si="34"/>
        <v>0</v>
      </c>
      <c r="BJ75">
        <f t="shared" si="34"/>
        <v>0</v>
      </c>
      <c r="BK75">
        <f t="shared" si="34"/>
        <v>0</v>
      </c>
      <c r="BL75">
        <f t="shared" ref="BL75:CA99" si="42">IF($A75=BL$1,1,0)</f>
        <v>0</v>
      </c>
      <c r="BM75">
        <f t="shared" si="42"/>
        <v>0</v>
      </c>
      <c r="BN75">
        <f t="shared" si="42"/>
        <v>0</v>
      </c>
      <c r="BO75">
        <f t="shared" si="39"/>
        <v>0</v>
      </c>
      <c r="BP75">
        <f t="shared" si="39"/>
        <v>0</v>
      </c>
      <c r="BQ75">
        <f t="shared" si="39"/>
        <v>0</v>
      </c>
      <c r="BR75">
        <f t="shared" si="39"/>
        <v>0</v>
      </c>
      <c r="BS75">
        <f t="shared" si="39"/>
        <v>0</v>
      </c>
      <c r="BT75">
        <f t="shared" si="39"/>
        <v>0</v>
      </c>
      <c r="BU75">
        <f t="shared" si="39"/>
        <v>0</v>
      </c>
      <c r="BV75">
        <f t="shared" si="39"/>
        <v>0</v>
      </c>
      <c r="BW75">
        <f t="shared" si="39"/>
        <v>1</v>
      </c>
      <c r="BX75">
        <f t="shared" si="39"/>
        <v>0</v>
      </c>
      <c r="BY75">
        <f t="shared" si="39"/>
        <v>0</v>
      </c>
      <c r="BZ75">
        <f t="shared" si="39"/>
        <v>0</v>
      </c>
      <c r="CA75">
        <f t="shared" si="39"/>
        <v>0</v>
      </c>
      <c r="CB75">
        <f t="shared" si="39"/>
        <v>0</v>
      </c>
      <c r="CC75">
        <f t="shared" si="36"/>
        <v>0</v>
      </c>
      <c r="CD75">
        <f t="shared" si="36"/>
        <v>0</v>
      </c>
      <c r="CE75">
        <f t="shared" si="36"/>
        <v>0</v>
      </c>
      <c r="CF75">
        <f t="shared" si="36"/>
        <v>0</v>
      </c>
      <c r="CG75">
        <f t="shared" si="36"/>
        <v>0</v>
      </c>
      <c r="CH75">
        <f t="shared" si="36"/>
        <v>0</v>
      </c>
      <c r="CI75">
        <f t="shared" si="36"/>
        <v>0</v>
      </c>
      <c r="CJ75">
        <f t="shared" si="36"/>
        <v>0</v>
      </c>
      <c r="CK75">
        <f t="shared" si="36"/>
        <v>0</v>
      </c>
      <c r="CL75">
        <f t="shared" si="36"/>
        <v>0</v>
      </c>
      <c r="CM75">
        <f t="shared" si="36"/>
        <v>0</v>
      </c>
      <c r="CN75">
        <f t="shared" si="36"/>
        <v>0</v>
      </c>
      <c r="CO75">
        <f t="shared" si="36"/>
        <v>0</v>
      </c>
      <c r="CP75">
        <f t="shared" si="40"/>
        <v>0</v>
      </c>
      <c r="CQ75">
        <f t="shared" si="40"/>
        <v>0</v>
      </c>
      <c r="CR75">
        <f t="shared" si="40"/>
        <v>0</v>
      </c>
      <c r="CS75">
        <f t="shared" si="40"/>
        <v>0</v>
      </c>
      <c r="CT75">
        <f t="shared" si="40"/>
        <v>0</v>
      </c>
      <c r="CU75">
        <f t="shared" si="40"/>
        <v>0</v>
      </c>
    </row>
    <row r="76" spans="1:99">
      <c r="A76" t="s">
        <v>75</v>
      </c>
      <c r="B76">
        <f t="shared" si="41"/>
        <v>0</v>
      </c>
      <c r="C76">
        <f t="shared" si="41"/>
        <v>0</v>
      </c>
      <c r="D76">
        <f t="shared" si="41"/>
        <v>0</v>
      </c>
      <c r="E76">
        <f t="shared" si="41"/>
        <v>0</v>
      </c>
      <c r="F76">
        <f t="shared" si="41"/>
        <v>0</v>
      </c>
      <c r="G76">
        <f t="shared" si="41"/>
        <v>0</v>
      </c>
      <c r="H76">
        <f t="shared" si="41"/>
        <v>0</v>
      </c>
      <c r="I76">
        <f t="shared" si="41"/>
        <v>0</v>
      </c>
      <c r="J76">
        <f t="shared" si="41"/>
        <v>0</v>
      </c>
      <c r="K76">
        <f t="shared" si="41"/>
        <v>0</v>
      </c>
      <c r="L76">
        <f t="shared" si="41"/>
        <v>0</v>
      </c>
      <c r="M76">
        <f t="shared" si="41"/>
        <v>0</v>
      </c>
      <c r="N76">
        <f t="shared" si="41"/>
        <v>0</v>
      </c>
      <c r="O76">
        <f t="shared" si="41"/>
        <v>0</v>
      </c>
      <c r="P76">
        <f t="shared" si="41"/>
        <v>0</v>
      </c>
      <c r="Q76">
        <f t="shared" si="41"/>
        <v>0</v>
      </c>
      <c r="R76">
        <f t="shared" si="38"/>
        <v>0</v>
      </c>
      <c r="S76">
        <f t="shared" si="38"/>
        <v>0</v>
      </c>
      <c r="T76">
        <f t="shared" si="38"/>
        <v>0</v>
      </c>
      <c r="U76">
        <f t="shared" si="38"/>
        <v>0</v>
      </c>
      <c r="V76">
        <f t="shared" si="38"/>
        <v>0</v>
      </c>
      <c r="W76">
        <f t="shared" si="38"/>
        <v>0</v>
      </c>
      <c r="X76">
        <f t="shared" si="38"/>
        <v>0</v>
      </c>
      <c r="Y76">
        <f t="shared" si="38"/>
        <v>0</v>
      </c>
      <c r="Z76">
        <f t="shared" si="38"/>
        <v>0</v>
      </c>
      <c r="AA76">
        <f t="shared" si="38"/>
        <v>0</v>
      </c>
      <c r="AB76">
        <f t="shared" si="38"/>
        <v>0</v>
      </c>
      <c r="AC76">
        <f t="shared" si="38"/>
        <v>0</v>
      </c>
      <c r="AD76">
        <f t="shared" si="38"/>
        <v>0</v>
      </c>
      <c r="AE76">
        <f t="shared" si="38"/>
        <v>0</v>
      </c>
      <c r="AF76">
        <f t="shared" si="38"/>
        <v>0</v>
      </c>
      <c r="AG76">
        <f t="shared" si="35"/>
        <v>0</v>
      </c>
      <c r="AH76">
        <f t="shared" si="35"/>
        <v>0</v>
      </c>
      <c r="AI76">
        <f t="shared" si="35"/>
        <v>0</v>
      </c>
      <c r="AJ76">
        <f t="shared" si="35"/>
        <v>0</v>
      </c>
      <c r="AK76">
        <f t="shared" si="35"/>
        <v>0</v>
      </c>
      <c r="AL76">
        <f t="shared" si="35"/>
        <v>0</v>
      </c>
      <c r="AM76">
        <f t="shared" si="35"/>
        <v>0</v>
      </c>
      <c r="AN76">
        <f t="shared" si="35"/>
        <v>0</v>
      </c>
      <c r="AO76">
        <f t="shared" si="35"/>
        <v>0</v>
      </c>
      <c r="AP76">
        <f t="shared" si="35"/>
        <v>0</v>
      </c>
      <c r="AQ76">
        <f t="shared" si="35"/>
        <v>0</v>
      </c>
      <c r="AR76">
        <f t="shared" si="35"/>
        <v>0</v>
      </c>
      <c r="AS76">
        <f t="shared" si="35"/>
        <v>0</v>
      </c>
      <c r="AT76">
        <f t="shared" si="35"/>
        <v>0</v>
      </c>
      <c r="AU76">
        <f t="shared" si="35"/>
        <v>0</v>
      </c>
      <c r="AV76">
        <f t="shared" ref="AV76:BK90" si="43">IF($A76=AV$1,1,0)</f>
        <v>0</v>
      </c>
      <c r="AW76">
        <f t="shared" si="43"/>
        <v>0</v>
      </c>
      <c r="AX76">
        <f t="shared" si="43"/>
        <v>0</v>
      </c>
      <c r="AY76">
        <f t="shared" si="43"/>
        <v>0</v>
      </c>
      <c r="AZ76">
        <f t="shared" si="43"/>
        <v>0</v>
      </c>
      <c r="BA76">
        <f t="shared" si="43"/>
        <v>0</v>
      </c>
      <c r="BB76">
        <f t="shared" si="43"/>
        <v>0</v>
      </c>
      <c r="BC76">
        <f t="shared" si="43"/>
        <v>0</v>
      </c>
      <c r="BD76">
        <f t="shared" si="43"/>
        <v>0</v>
      </c>
      <c r="BE76">
        <f t="shared" si="43"/>
        <v>0</v>
      </c>
      <c r="BF76">
        <f t="shared" si="43"/>
        <v>0</v>
      </c>
      <c r="BG76">
        <f t="shared" si="43"/>
        <v>0</v>
      </c>
      <c r="BH76">
        <f t="shared" si="43"/>
        <v>0</v>
      </c>
      <c r="BI76">
        <f t="shared" si="43"/>
        <v>0</v>
      </c>
      <c r="BJ76">
        <f t="shared" si="43"/>
        <v>0</v>
      </c>
      <c r="BK76">
        <f t="shared" si="43"/>
        <v>0</v>
      </c>
      <c r="BL76">
        <f t="shared" si="42"/>
        <v>0</v>
      </c>
      <c r="BM76">
        <f t="shared" si="42"/>
        <v>0</v>
      </c>
      <c r="BN76">
        <f t="shared" si="42"/>
        <v>0</v>
      </c>
      <c r="BO76">
        <f t="shared" si="39"/>
        <v>0</v>
      </c>
      <c r="BP76">
        <f t="shared" si="39"/>
        <v>0</v>
      </c>
      <c r="BQ76">
        <f t="shared" si="39"/>
        <v>0</v>
      </c>
      <c r="BR76">
        <f t="shared" si="39"/>
        <v>0</v>
      </c>
      <c r="BS76">
        <f t="shared" si="39"/>
        <v>0</v>
      </c>
      <c r="BT76">
        <f t="shared" si="39"/>
        <v>0</v>
      </c>
      <c r="BU76">
        <f t="shared" si="39"/>
        <v>0</v>
      </c>
      <c r="BV76">
        <f t="shared" si="39"/>
        <v>0</v>
      </c>
      <c r="BW76">
        <f t="shared" si="39"/>
        <v>0</v>
      </c>
      <c r="BX76">
        <f t="shared" si="39"/>
        <v>1</v>
      </c>
      <c r="BY76">
        <f t="shared" si="39"/>
        <v>0</v>
      </c>
      <c r="BZ76">
        <f t="shared" si="39"/>
        <v>0</v>
      </c>
      <c r="CA76">
        <f t="shared" si="39"/>
        <v>0</v>
      </c>
      <c r="CB76">
        <f t="shared" si="39"/>
        <v>0</v>
      </c>
      <c r="CC76">
        <f t="shared" si="36"/>
        <v>0</v>
      </c>
      <c r="CD76">
        <f t="shared" si="36"/>
        <v>0</v>
      </c>
      <c r="CE76">
        <f t="shared" si="36"/>
        <v>0</v>
      </c>
      <c r="CF76">
        <f t="shared" si="36"/>
        <v>0</v>
      </c>
      <c r="CG76">
        <f t="shared" si="36"/>
        <v>0</v>
      </c>
      <c r="CH76">
        <f t="shared" si="36"/>
        <v>0</v>
      </c>
      <c r="CI76">
        <f t="shared" si="36"/>
        <v>0</v>
      </c>
      <c r="CJ76">
        <f t="shared" si="36"/>
        <v>0</v>
      </c>
      <c r="CK76">
        <f t="shared" si="36"/>
        <v>0</v>
      </c>
      <c r="CL76">
        <f t="shared" si="36"/>
        <v>0</v>
      </c>
      <c r="CM76">
        <f t="shared" si="36"/>
        <v>0</v>
      </c>
      <c r="CN76">
        <f t="shared" si="36"/>
        <v>0</v>
      </c>
      <c r="CO76">
        <f t="shared" si="36"/>
        <v>0</v>
      </c>
      <c r="CP76">
        <f t="shared" si="40"/>
        <v>0</v>
      </c>
      <c r="CQ76">
        <f t="shared" si="40"/>
        <v>0</v>
      </c>
      <c r="CR76">
        <f t="shared" si="40"/>
        <v>0</v>
      </c>
      <c r="CS76">
        <f t="shared" si="40"/>
        <v>0</v>
      </c>
      <c r="CT76">
        <f t="shared" si="40"/>
        <v>0</v>
      </c>
      <c r="CU76">
        <f t="shared" si="40"/>
        <v>0</v>
      </c>
    </row>
    <row r="77" spans="1:99">
      <c r="A77" t="s">
        <v>76</v>
      </c>
      <c r="B77">
        <f t="shared" si="41"/>
        <v>0</v>
      </c>
      <c r="C77">
        <f t="shared" si="41"/>
        <v>0</v>
      </c>
      <c r="D77">
        <f t="shared" si="41"/>
        <v>0</v>
      </c>
      <c r="E77">
        <f t="shared" si="41"/>
        <v>0</v>
      </c>
      <c r="F77">
        <f t="shared" si="41"/>
        <v>0</v>
      </c>
      <c r="G77">
        <f t="shared" si="41"/>
        <v>0</v>
      </c>
      <c r="H77">
        <f t="shared" si="41"/>
        <v>0</v>
      </c>
      <c r="I77">
        <f t="shared" si="41"/>
        <v>0</v>
      </c>
      <c r="J77">
        <f t="shared" si="41"/>
        <v>0</v>
      </c>
      <c r="K77">
        <f t="shared" si="41"/>
        <v>0</v>
      </c>
      <c r="L77">
        <f t="shared" si="41"/>
        <v>0</v>
      </c>
      <c r="M77">
        <f t="shared" si="41"/>
        <v>0</v>
      </c>
      <c r="N77">
        <f t="shared" si="41"/>
        <v>0</v>
      </c>
      <c r="O77">
        <f t="shared" si="41"/>
        <v>0</v>
      </c>
      <c r="P77">
        <f t="shared" si="41"/>
        <v>0</v>
      </c>
      <c r="Q77">
        <f t="shared" si="41"/>
        <v>0</v>
      </c>
      <c r="R77">
        <f t="shared" si="38"/>
        <v>0</v>
      </c>
      <c r="S77">
        <f t="shared" si="38"/>
        <v>0</v>
      </c>
      <c r="T77">
        <f t="shared" si="38"/>
        <v>0</v>
      </c>
      <c r="U77">
        <f t="shared" si="38"/>
        <v>0</v>
      </c>
      <c r="V77">
        <f t="shared" si="38"/>
        <v>0</v>
      </c>
      <c r="W77">
        <f t="shared" si="38"/>
        <v>0</v>
      </c>
      <c r="X77">
        <f t="shared" si="38"/>
        <v>0</v>
      </c>
      <c r="Y77">
        <f t="shared" si="38"/>
        <v>0</v>
      </c>
      <c r="Z77">
        <f t="shared" si="38"/>
        <v>0</v>
      </c>
      <c r="AA77">
        <f t="shared" si="38"/>
        <v>0</v>
      </c>
      <c r="AB77">
        <f t="shared" si="38"/>
        <v>0</v>
      </c>
      <c r="AC77">
        <f t="shared" si="38"/>
        <v>0</v>
      </c>
      <c r="AD77">
        <f t="shared" si="38"/>
        <v>0</v>
      </c>
      <c r="AE77">
        <f t="shared" si="38"/>
        <v>0</v>
      </c>
      <c r="AF77">
        <f t="shared" si="38"/>
        <v>0</v>
      </c>
      <c r="AG77">
        <f t="shared" ref="AG77:AV90" si="44">IF($A77=AG$1,1,0)</f>
        <v>0</v>
      </c>
      <c r="AH77">
        <f t="shared" si="44"/>
        <v>0</v>
      </c>
      <c r="AI77">
        <f t="shared" si="44"/>
        <v>0</v>
      </c>
      <c r="AJ77">
        <f t="shared" si="44"/>
        <v>0</v>
      </c>
      <c r="AK77">
        <f t="shared" si="44"/>
        <v>0</v>
      </c>
      <c r="AL77">
        <f t="shared" si="44"/>
        <v>0</v>
      </c>
      <c r="AM77">
        <f t="shared" si="44"/>
        <v>0</v>
      </c>
      <c r="AN77">
        <f t="shared" si="44"/>
        <v>0</v>
      </c>
      <c r="AO77">
        <f t="shared" si="44"/>
        <v>0</v>
      </c>
      <c r="AP77">
        <f t="shared" si="44"/>
        <v>0</v>
      </c>
      <c r="AQ77">
        <f t="shared" si="44"/>
        <v>0</v>
      </c>
      <c r="AR77">
        <f t="shared" si="44"/>
        <v>0</v>
      </c>
      <c r="AS77">
        <f t="shared" si="44"/>
        <v>0</v>
      </c>
      <c r="AT77">
        <f t="shared" si="44"/>
        <v>0</v>
      </c>
      <c r="AU77">
        <f t="shared" si="44"/>
        <v>0</v>
      </c>
      <c r="AV77">
        <f t="shared" si="44"/>
        <v>0</v>
      </c>
      <c r="AW77">
        <f t="shared" si="43"/>
        <v>0</v>
      </c>
      <c r="AX77">
        <f t="shared" si="43"/>
        <v>0</v>
      </c>
      <c r="AY77">
        <f t="shared" si="43"/>
        <v>0</v>
      </c>
      <c r="AZ77">
        <f t="shared" si="43"/>
        <v>0</v>
      </c>
      <c r="BA77">
        <f t="shared" si="43"/>
        <v>0</v>
      </c>
      <c r="BB77">
        <f t="shared" si="43"/>
        <v>0</v>
      </c>
      <c r="BC77">
        <f t="shared" si="43"/>
        <v>0</v>
      </c>
      <c r="BD77">
        <f t="shared" si="43"/>
        <v>0</v>
      </c>
      <c r="BE77">
        <f t="shared" si="43"/>
        <v>0</v>
      </c>
      <c r="BF77">
        <f t="shared" si="43"/>
        <v>0</v>
      </c>
      <c r="BG77">
        <f t="shared" si="43"/>
        <v>0</v>
      </c>
      <c r="BH77">
        <f t="shared" si="43"/>
        <v>0</v>
      </c>
      <c r="BI77">
        <f t="shared" si="43"/>
        <v>0</v>
      </c>
      <c r="BJ77">
        <f t="shared" si="43"/>
        <v>0</v>
      </c>
      <c r="BK77">
        <f t="shared" si="43"/>
        <v>0</v>
      </c>
      <c r="BL77">
        <f t="shared" si="42"/>
        <v>0</v>
      </c>
      <c r="BM77">
        <f t="shared" si="42"/>
        <v>0</v>
      </c>
      <c r="BN77">
        <f t="shared" si="42"/>
        <v>0</v>
      </c>
      <c r="BO77">
        <f t="shared" si="39"/>
        <v>0</v>
      </c>
      <c r="BP77">
        <f t="shared" si="39"/>
        <v>0</v>
      </c>
      <c r="BQ77">
        <f t="shared" si="39"/>
        <v>0</v>
      </c>
      <c r="BR77">
        <f t="shared" si="39"/>
        <v>0</v>
      </c>
      <c r="BS77">
        <f t="shared" si="39"/>
        <v>0</v>
      </c>
      <c r="BT77">
        <f t="shared" si="39"/>
        <v>0</v>
      </c>
      <c r="BU77">
        <f t="shared" si="39"/>
        <v>0</v>
      </c>
      <c r="BV77">
        <f t="shared" si="39"/>
        <v>0</v>
      </c>
      <c r="BW77">
        <f t="shared" si="39"/>
        <v>0</v>
      </c>
      <c r="BX77">
        <f t="shared" si="39"/>
        <v>0</v>
      </c>
      <c r="BY77">
        <f t="shared" si="39"/>
        <v>1</v>
      </c>
      <c r="BZ77">
        <f t="shared" si="39"/>
        <v>0</v>
      </c>
      <c r="CA77">
        <f t="shared" si="39"/>
        <v>0</v>
      </c>
      <c r="CB77">
        <f t="shared" si="39"/>
        <v>0</v>
      </c>
      <c r="CC77">
        <f t="shared" si="36"/>
        <v>0</v>
      </c>
      <c r="CD77">
        <f t="shared" si="36"/>
        <v>0</v>
      </c>
      <c r="CE77">
        <f t="shared" si="36"/>
        <v>0</v>
      </c>
      <c r="CF77">
        <f t="shared" si="36"/>
        <v>0</v>
      </c>
      <c r="CG77">
        <f t="shared" si="36"/>
        <v>0</v>
      </c>
      <c r="CH77">
        <f t="shared" si="36"/>
        <v>0</v>
      </c>
      <c r="CI77">
        <f t="shared" si="36"/>
        <v>0</v>
      </c>
      <c r="CJ77">
        <f t="shared" si="36"/>
        <v>0</v>
      </c>
      <c r="CK77">
        <f t="shared" si="36"/>
        <v>0</v>
      </c>
      <c r="CL77">
        <f t="shared" si="36"/>
        <v>0</v>
      </c>
      <c r="CM77">
        <f t="shared" si="36"/>
        <v>0</v>
      </c>
      <c r="CN77">
        <f t="shared" si="36"/>
        <v>0</v>
      </c>
      <c r="CO77">
        <f t="shared" si="36"/>
        <v>0</v>
      </c>
      <c r="CP77">
        <f t="shared" si="40"/>
        <v>0</v>
      </c>
      <c r="CQ77">
        <f t="shared" si="40"/>
        <v>0</v>
      </c>
      <c r="CR77">
        <f t="shared" si="40"/>
        <v>0</v>
      </c>
      <c r="CS77">
        <f t="shared" si="40"/>
        <v>0</v>
      </c>
      <c r="CT77">
        <f t="shared" si="40"/>
        <v>0</v>
      </c>
      <c r="CU77">
        <f t="shared" si="40"/>
        <v>0</v>
      </c>
    </row>
    <row r="78" spans="1:99">
      <c r="A78" t="s">
        <v>77</v>
      </c>
      <c r="B78">
        <f t="shared" si="41"/>
        <v>0</v>
      </c>
      <c r="C78">
        <f t="shared" si="41"/>
        <v>0</v>
      </c>
      <c r="D78">
        <f t="shared" si="41"/>
        <v>0</v>
      </c>
      <c r="E78">
        <f t="shared" si="41"/>
        <v>0</v>
      </c>
      <c r="F78">
        <f t="shared" si="41"/>
        <v>0</v>
      </c>
      <c r="G78">
        <f t="shared" si="41"/>
        <v>0</v>
      </c>
      <c r="H78">
        <f t="shared" si="41"/>
        <v>0</v>
      </c>
      <c r="I78">
        <f t="shared" si="41"/>
        <v>0</v>
      </c>
      <c r="J78">
        <f t="shared" si="41"/>
        <v>0</v>
      </c>
      <c r="K78">
        <f t="shared" si="41"/>
        <v>0</v>
      </c>
      <c r="L78">
        <f t="shared" si="41"/>
        <v>0</v>
      </c>
      <c r="M78">
        <f t="shared" si="41"/>
        <v>0</v>
      </c>
      <c r="N78">
        <f t="shared" si="41"/>
        <v>0</v>
      </c>
      <c r="O78">
        <f t="shared" si="41"/>
        <v>0</v>
      </c>
      <c r="P78">
        <f t="shared" si="41"/>
        <v>0</v>
      </c>
      <c r="Q78">
        <f t="shared" si="41"/>
        <v>0</v>
      </c>
      <c r="R78">
        <f t="shared" si="38"/>
        <v>0</v>
      </c>
      <c r="S78">
        <f t="shared" si="38"/>
        <v>0</v>
      </c>
      <c r="T78">
        <f t="shared" si="38"/>
        <v>0</v>
      </c>
      <c r="U78">
        <f t="shared" si="38"/>
        <v>0</v>
      </c>
      <c r="V78">
        <f t="shared" si="38"/>
        <v>0</v>
      </c>
      <c r="W78">
        <f t="shared" si="38"/>
        <v>0</v>
      </c>
      <c r="X78">
        <f t="shared" si="38"/>
        <v>0</v>
      </c>
      <c r="Y78">
        <f t="shared" si="38"/>
        <v>0</v>
      </c>
      <c r="Z78">
        <f t="shared" si="38"/>
        <v>0</v>
      </c>
      <c r="AA78">
        <f t="shared" si="38"/>
        <v>0</v>
      </c>
      <c r="AB78">
        <f t="shared" si="38"/>
        <v>0</v>
      </c>
      <c r="AC78">
        <f t="shared" si="38"/>
        <v>0</v>
      </c>
      <c r="AD78">
        <f t="shared" si="38"/>
        <v>0</v>
      </c>
      <c r="AE78">
        <f t="shared" si="38"/>
        <v>0</v>
      </c>
      <c r="AF78">
        <f t="shared" si="38"/>
        <v>0</v>
      </c>
      <c r="AG78">
        <f t="shared" si="44"/>
        <v>0</v>
      </c>
      <c r="AH78">
        <f t="shared" si="44"/>
        <v>0</v>
      </c>
      <c r="AI78">
        <f t="shared" si="44"/>
        <v>0</v>
      </c>
      <c r="AJ78">
        <f t="shared" si="44"/>
        <v>0</v>
      </c>
      <c r="AK78">
        <f t="shared" si="44"/>
        <v>0</v>
      </c>
      <c r="AL78">
        <f t="shared" si="44"/>
        <v>0</v>
      </c>
      <c r="AM78">
        <f t="shared" si="44"/>
        <v>0</v>
      </c>
      <c r="AN78">
        <f t="shared" si="44"/>
        <v>0</v>
      </c>
      <c r="AO78">
        <f t="shared" si="44"/>
        <v>0</v>
      </c>
      <c r="AP78">
        <f t="shared" si="44"/>
        <v>0</v>
      </c>
      <c r="AQ78">
        <f t="shared" si="44"/>
        <v>0</v>
      </c>
      <c r="AR78">
        <f t="shared" si="44"/>
        <v>0</v>
      </c>
      <c r="AS78">
        <f t="shared" si="44"/>
        <v>0</v>
      </c>
      <c r="AT78">
        <f t="shared" si="44"/>
        <v>0</v>
      </c>
      <c r="AU78">
        <f t="shared" si="44"/>
        <v>0</v>
      </c>
      <c r="AV78">
        <f t="shared" si="44"/>
        <v>0</v>
      </c>
      <c r="AW78">
        <f t="shared" si="43"/>
        <v>0</v>
      </c>
      <c r="AX78">
        <f t="shared" si="43"/>
        <v>0</v>
      </c>
      <c r="AY78">
        <f t="shared" si="43"/>
        <v>0</v>
      </c>
      <c r="AZ78">
        <f t="shared" si="43"/>
        <v>0</v>
      </c>
      <c r="BA78">
        <f t="shared" si="43"/>
        <v>0</v>
      </c>
      <c r="BB78">
        <f t="shared" si="43"/>
        <v>0</v>
      </c>
      <c r="BC78">
        <f t="shared" si="43"/>
        <v>0</v>
      </c>
      <c r="BD78">
        <f t="shared" si="43"/>
        <v>0</v>
      </c>
      <c r="BE78">
        <f t="shared" si="43"/>
        <v>0</v>
      </c>
      <c r="BF78">
        <f t="shared" si="43"/>
        <v>0</v>
      </c>
      <c r="BG78">
        <f t="shared" si="43"/>
        <v>0</v>
      </c>
      <c r="BH78">
        <f t="shared" si="43"/>
        <v>0</v>
      </c>
      <c r="BI78">
        <f t="shared" si="43"/>
        <v>0</v>
      </c>
      <c r="BJ78">
        <f t="shared" si="43"/>
        <v>0</v>
      </c>
      <c r="BK78">
        <f t="shared" si="43"/>
        <v>0</v>
      </c>
      <c r="BL78">
        <f t="shared" si="42"/>
        <v>0</v>
      </c>
      <c r="BM78">
        <f t="shared" si="42"/>
        <v>0</v>
      </c>
      <c r="BN78">
        <f t="shared" si="42"/>
        <v>0</v>
      </c>
      <c r="BO78">
        <f t="shared" si="39"/>
        <v>0</v>
      </c>
      <c r="BP78">
        <f t="shared" si="39"/>
        <v>0</v>
      </c>
      <c r="BQ78">
        <f t="shared" si="39"/>
        <v>0</v>
      </c>
      <c r="BR78">
        <f t="shared" si="39"/>
        <v>0</v>
      </c>
      <c r="BS78">
        <f t="shared" si="39"/>
        <v>0</v>
      </c>
      <c r="BT78">
        <f t="shared" si="39"/>
        <v>0</v>
      </c>
      <c r="BU78">
        <f t="shared" si="39"/>
        <v>0</v>
      </c>
      <c r="BV78">
        <f t="shared" si="39"/>
        <v>0</v>
      </c>
      <c r="BW78">
        <f t="shared" si="39"/>
        <v>0</v>
      </c>
      <c r="BX78">
        <f t="shared" si="39"/>
        <v>0</v>
      </c>
      <c r="BY78">
        <f t="shared" si="39"/>
        <v>0</v>
      </c>
      <c r="BZ78">
        <f t="shared" si="39"/>
        <v>1</v>
      </c>
      <c r="CA78">
        <f t="shared" si="39"/>
        <v>0</v>
      </c>
      <c r="CB78">
        <f t="shared" si="39"/>
        <v>0</v>
      </c>
      <c r="CC78">
        <f t="shared" si="36"/>
        <v>0</v>
      </c>
      <c r="CD78">
        <f t="shared" si="36"/>
        <v>0</v>
      </c>
      <c r="CE78">
        <f t="shared" si="36"/>
        <v>0</v>
      </c>
      <c r="CF78">
        <f t="shared" si="36"/>
        <v>0</v>
      </c>
      <c r="CG78">
        <f t="shared" si="36"/>
        <v>0</v>
      </c>
      <c r="CH78">
        <f t="shared" si="36"/>
        <v>0</v>
      </c>
      <c r="CI78">
        <f t="shared" si="36"/>
        <v>0</v>
      </c>
      <c r="CJ78">
        <f t="shared" si="36"/>
        <v>0</v>
      </c>
      <c r="CK78">
        <f t="shared" si="36"/>
        <v>0</v>
      </c>
      <c r="CL78">
        <f t="shared" si="36"/>
        <v>0</v>
      </c>
      <c r="CM78">
        <f t="shared" si="36"/>
        <v>0</v>
      </c>
      <c r="CN78">
        <f t="shared" si="36"/>
        <v>0</v>
      </c>
      <c r="CO78">
        <f t="shared" si="36"/>
        <v>0</v>
      </c>
      <c r="CP78">
        <f t="shared" si="40"/>
        <v>0</v>
      </c>
      <c r="CQ78">
        <f t="shared" si="40"/>
        <v>0</v>
      </c>
      <c r="CR78">
        <f t="shared" si="40"/>
        <v>0</v>
      </c>
      <c r="CS78">
        <f t="shared" si="40"/>
        <v>0</v>
      </c>
      <c r="CT78">
        <f t="shared" si="40"/>
        <v>0</v>
      </c>
      <c r="CU78">
        <f t="shared" si="40"/>
        <v>0</v>
      </c>
    </row>
    <row r="79" spans="1:99">
      <c r="A79" t="s">
        <v>78</v>
      </c>
      <c r="B79">
        <f t="shared" si="41"/>
        <v>0</v>
      </c>
      <c r="C79">
        <f t="shared" si="41"/>
        <v>0</v>
      </c>
      <c r="D79">
        <f t="shared" si="41"/>
        <v>0</v>
      </c>
      <c r="E79">
        <f t="shared" si="41"/>
        <v>0</v>
      </c>
      <c r="F79">
        <f t="shared" si="41"/>
        <v>0</v>
      </c>
      <c r="G79">
        <f t="shared" si="41"/>
        <v>0</v>
      </c>
      <c r="H79">
        <f t="shared" si="41"/>
        <v>0</v>
      </c>
      <c r="I79">
        <f t="shared" si="41"/>
        <v>0</v>
      </c>
      <c r="J79">
        <f t="shared" si="41"/>
        <v>0</v>
      </c>
      <c r="K79">
        <f t="shared" si="41"/>
        <v>0</v>
      </c>
      <c r="L79">
        <f t="shared" si="41"/>
        <v>0</v>
      </c>
      <c r="M79">
        <f t="shared" si="41"/>
        <v>0</v>
      </c>
      <c r="N79">
        <f t="shared" si="41"/>
        <v>0</v>
      </c>
      <c r="O79">
        <f t="shared" si="41"/>
        <v>0</v>
      </c>
      <c r="P79">
        <f t="shared" si="41"/>
        <v>0</v>
      </c>
      <c r="Q79">
        <f t="shared" si="41"/>
        <v>0</v>
      </c>
      <c r="R79">
        <f t="shared" si="38"/>
        <v>0</v>
      </c>
      <c r="S79">
        <f t="shared" si="38"/>
        <v>0</v>
      </c>
      <c r="T79">
        <f t="shared" si="38"/>
        <v>0</v>
      </c>
      <c r="U79">
        <f t="shared" si="38"/>
        <v>0</v>
      </c>
      <c r="V79">
        <f t="shared" si="38"/>
        <v>0</v>
      </c>
      <c r="W79">
        <f t="shared" si="38"/>
        <v>0</v>
      </c>
      <c r="X79">
        <f t="shared" si="38"/>
        <v>0</v>
      </c>
      <c r="Y79">
        <f t="shared" si="38"/>
        <v>0</v>
      </c>
      <c r="Z79">
        <f t="shared" si="38"/>
        <v>0</v>
      </c>
      <c r="AA79">
        <f t="shared" si="38"/>
        <v>0</v>
      </c>
      <c r="AB79">
        <f t="shared" si="38"/>
        <v>0</v>
      </c>
      <c r="AC79">
        <f t="shared" si="38"/>
        <v>0</v>
      </c>
      <c r="AD79">
        <f t="shared" si="38"/>
        <v>0</v>
      </c>
      <c r="AE79">
        <f t="shared" si="38"/>
        <v>0</v>
      </c>
      <c r="AF79">
        <f t="shared" si="38"/>
        <v>0</v>
      </c>
      <c r="AG79">
        <f t="shared" si="44"/>
        <v>0</v>
      </c>
      <c r="AH79">
        <f t="shared" si="44"/>
        <v>0</v>
      </c>
      <c r="AI79">
        <f t="shared" si="44"/>
        <v>0</v>
      </c>
      <c r="AJ79">
        <f t="shared" si="44"/>
        <v>0</v>
      </c>
      <c r="AK79">
        <f t="shared" si="44"/>
        <v>0</v>
      </c>
      <c r="AL79">
        <f t="shared" si="44"/>
        <v>0</v>
      </c>
      <c r="AM79">
        <f t="shared" si="44"/>
        <v>0</v>
      </c>
      <c r="AN79">
        <f t="shared" si="44"/>
        <v>0</v>
      </c>
      <c r="AO79">
        <f t="shared" si="44"/>
        <v>0</v>
      </c>
      <c r="AP79">
        <f t="shared" si="44"/>
        <v>0</v>
      </c>
      <c r="AQ79">
        <f t="shared" si="44"/>
        <v>0</v>
      </c>
      <c r="AR79">
        <f t="shared" si="44"/>
        <v>0</v>
      </c>
      <c r="AS79">
        <f t="shared" si="44"/>
        <v>0</v>
      </c>
      <c r="AT79">
        <f t="shared" si="44"/>
        <v>0</v>
      </c>
      <c r="AU79">
        <f t="shared" si="44"/>
        <v>0</v>
      </c>
      <c r="AV79">
        <f t="shared" si="44"/>
        <v>0</v>
      </c>
      <c r="AW79">
        <f t="shared" si="43"/>
        <v>0</v>
      </c>
      <c r="AX79">
        <f t="shared" si="43"/>
        <v>0</v>
      </c>
      <c r="AY79">
        <f t="shared" si="43"/>
        <v>0</v>
      </c>
      <c r="AZ79">
        <f t="shared" si="43"/>
        <v>0</v>
      </c>
      <c r="BA79">
        <f t="shared" si="43"/>
        <v>0</v>
      </c>
      <c r="BB79">
        <f t="shared" si="43"/>
        <v>0</v>
      </c>
      <c r="BC79">
        <f t="shared" si="43"/>
        <v>0</v>
      </c>
      <c r="BD79">
        <f t="shared" si="43"/>
        <v>0</v>
      </c>
      <c r="BE79">
        <f t="shared" si="43"/>
        <v>0</v>
      </c>
      <c r="BF79">
        <f t="shared" si="43"/>
        <v>0</v>
      </c>
      <c r="BG79">
        <f t="shared" si="43"/>
        <v>0</v>
      </c>
      <c r="BH79">
        <f t="shared" si="43"/>
        <v>0</v>
      </c>
      <c r="BI79">
        <f t="shared" si="43"/>
        <v>0</v>
      </c>
      <c r="BJ79">
        <f t="shared" si="43"/>
        <v>0</v>
      </c>
      <c r="BK79">
        <f t="shared" si="43"/>
        <v>0</v>
      </c>
      <c r="BL79">
        <f t="shared" si="42"/>
        <v>0</v>
      </c>
      <c r="BM79">
        <f t="shared" si="42"/>
        <v>0</v>
      </c>
      <c r="BN79">
        <f t="shared" si="42"/>
        <v>0</v>
      </c>
      <c r="BO79">
        <f t="shared" si="39"/>
        <v>0</v>
      </c>
      <c r="BP79">
        <f t="shared" si="39"/>
        <v>0</v>
      </c>
      <c r="BQ79">
        <f t="shared" si="39"/>
        <v>0</v>
      </c>
      <c r="BR79">
        <f t="shared" si="39"/>
        <v>0</v>
      </c>
      <c r="BS79">
        <f t="shared" si="39"/>
        <v>0</v>
      </c>
      <c r="BT79">
        <f t="shared" si="39"/>
        <v>0</v>
      </c>
      <c r="BU79">
        <f t="shared" si="39"/>
        <v>0</v>
      </c>
      <c r="BV79">
        <f t="shared" si="39"/>
        <v>0</v>
      </c>
      <c r="BW79">
        <f t="shared" si="39"/>
        <v>0</v>
      </c>
      <c r="BX79">
        <f t="shared" si="39"/>
        <v>0</v>
      </c>
      <c r="BY79">
        <f t="shared" si="39"/>
        <v>0</v>
      </c>
      <c r="BZ79">
        <f t="shared" si="39"/>
        <v>0</v>
      </c>
      <c r="CA79">
        <f t="shared" si="39"/>
        <v>1</v>
      </c>
      <c r="CB79">
        <f t="shared" si="39"/>
        <v>0</v>
      </c>
      <c r="CC79">
        <f t="shared" si="36"/>
        <v>0</v>
      </c>
      <c r="CD79">
        <f t="shared" si="36"/>
        <v>0</v>
      </c>
      <c r="CE79">
        <f t="shared" si="36"/>
        <v>0</v>
      </c>
      <c r="CF79">
        <f t="shared" si="36"/>
        <v>0</v>
      </c>
      <c r="CG79">
        <f t="shared" si="36"/>
        <v>0</v>
      </c>
      <c r="CH79">
        <f t="shared" si="36"/>
        <v>0</v>
      </c>
      <c r="CI79">
        <f t="shared" si="36"/>
        <v>0</v>
      </c>
      <c r="CJ79">
        <f t="shared" si="36"/>
        <v>0</v>
      </c>
      <c r="CK79">
        <f t="shared" si="36"/>
        <v>0</v>
      </c>
      <c r="CL79">
        <f t="shared" si="36"/>
        <v>0</v>
      </c>
      <c r="CM79">
        <f t="shared" si="36"/>
        <v>0</v>
      </c>
      <c r="CN79">
        <f t="shared" si="36"/>
        <v>0</v>
      </c>
      <c r="CO79">
        <f t="shared" si="36"/>
        <v>0</v>
      </c>
      <c r="CP79">
        <f t="shared" si="40"/>
        <v>0</v>
      </c>
      <c r="CQ79">
        <f t="shared" si="40"/>
        <v>0</v>
      </c>
      <c r="CR79">
        <f t="shared" si="40"/>
        <v>0</v>
      </c>
      <c r="CS79">
        <f t="shared" si="40"/>
        <v>0</v>
      </c>
      <c r="CT79">
        <f t="shared" si="40"/>
        <v>0</v>
      </c>
      <c r="CU79">
        <f t="shared" si="40"/>
        <v>0</v>
      </c>
    </row>
    <row r="80" spans="1:99">
      <c r="A80" t="s">
        <v>79</v>
      </c>
      <c r="B80">
        <f t="shared" si="41"/>
        <v>0</v>
      </c>
      <c r="C80">
        <f t="shared" si="41"/>
        <v>0</v>
      </c>
      <c r="D80">
        <f t="shared" si="41"/>
        <v>0</v>
      </c>
      <c r="E80">
        <f t="shared" si="41"/>
        <v>0</v>
      </c>
      <c r="F80">
        <f t="shared" si="41"/>
        <v>0</v>
      </c>
      <c r="G80">
        <f t="shared" si="41"/>
        <v>0</v>
      </c>
      <c r="H80">
        <f t="shared" si="41"/>
        <v>0</v>
      </c>
      <c r="I80">
        <f t="shared" si="41"/>
        <v>0</v>
      </c>
      <c r="J80">
        <f t="shared" si="41"/>
        <v>0</v>
      </c>
      <c r="K80">
        <f t="shared" si="41"/>
        <v>0</v>
      </c>
      <c r="L80">
        <f t="shared" si="41"/>
        <v>0</v>
      </c>
      <c r="M80">
        <f t="shared" si="41"/>
        <v>0</v>
      </c>
      <c r="N80">
        <f t="shared" si="41"/>
        <v>0</v>
      </c>
      <c r="O80">
        <f t="shared" si="41"/>
        <v>0</v>
      </c>
      <c r="P80">
        <f t="shared" si="41"/>
        <v>0</v>
      </c>
      <c r="Q80">
        <f t="shared" si="41"/>
        <v>0</v>
      </c>
      <c r="R80">
        <f t="shared" si="38"/>
        <v>0</v>
      </c>
      <c r="S80">
        <f t="shared" si="38"/>
        <v>0</v>
      </c>
      <c r="T80">
        <f t="shared" si="38"/>
        <v>0</v>
      </c>
      <c r="U80">
        <f t="shared" si="38"/>
        <v>0</v>
      </c>
      <c r="V80">
        <f t="shared" si="38"/>
        <v>0</v>
      </c>
      <c r="W80">
        <f t="shared" si="38"/>
        <v>0</v>
      </c>
      <c r="X80">
        <f t="shared" si="38"/>
        <v>0</v>
      </c>
      <c r="Y80">
        <f t="shared" si="38"/>
        <v>0</v>
      </c>
      <c r="Z80">
        <f t="shared" si="38"/>
        <v>0</v>
      </c>
      <c r="AA80">
        <f t="shared" si="38"/>
        <v>0</v>
      </c>
      <c r="AB80">
        <f t="shared" si="38"/>
        <v>0</v>
      </c>
      <c r="AC80">
        <f t="shared" si="38"/>
        <v>0</v>
      </c>
      <c r="AD80">
        <f t="shared" si="38"/>
        <v>0</v>
      </c>
      <c r="AE80">
        <f t="shared" si="38"/>
        <v>0</v>
      </c>
      <c r="AF80">
        <f t="shared" si="38"/>
        <v>0</v>
      </c>
      <c r="AG80">
        <f t="shared" si="44"/>
        <v>0</v>
      </c>
      <c r="AH80">
        <f t="shared" si="44"/>
        <v>0</v>
      </c>
      <c r="AI80">
        <f t="shared" si="44"/>
        <v>0</v>
      </c>
      <c r="AJ80">
        <f t="shared" si="44"/>
        <v>0</v>
      </c>
      <c r="AK80">
        <f t="shared" si="44"/>
        <v>0</v>
      </c>
      <c r="AL80">
        <f t="shared" si="44"/>
        <v>0</v>
      </c>
      <c r="AM80">
        <f t="shared" si="44"/>
        <v>0</v>
      </c>
      <c r="AN80">
        <f t="shared" si="44"/>
        <v>0</v>
      </c>
      <c r="AO80">
        <f t="shared" si="44"/>
        <v>0</v>
      </c>
      <c r="AP80">
        <f t="shared" si="44"/>
        <v>0</v>
      </c>
      <c r="AQ80">
        <f t="shared" si="44"/>
        <v>0</v>
      </c>
      <c r="AR80">
        <f t="shared" si="44"/>
        <v>0</v>
      </c>
      <c r="AS80">
        <f t="shared" si="44"/>
        <v>0</v>
      </c>
      <c r="AT80">
        <f t="shared" si="44"/>
        <v>0</v>
      </c>
      <c r="AU80">
        <f t="shared" si="44"/>
        <v>0</v>
      </c>
      <c r="AV80">
        <f t="shared" si="44"/>
        <v>0</v>
      </c>
      <c r="AW80">
        <f t="shared" si="43"/>
        <v>0</v>
      </c>
      <c r="AX80">
        <f t="shared" si="43"/>
        <v>0</v>
      </c>
      <c r="AY80">
        <f t="shared" si="43"/>
        <v>0</v>
      </c>
      <c r="AZ80">
        <f t="shared" si="43"/>
        <v>0</v>
      </c>
      <c r="BA80">
        <f t="shared" si="43"/>
        <v>0</v>
      </c>
      <c r="BB80">
        <f t="shared" si="43"/>
        <v>0</v>
      </c>
      <c r="BC80">
        <f t="shared" si="43"/>
        <v>0</v>
      </c>
      <c r="BD80">
        <f t="shared" si="43"/>
        <v>0</v>
      </c>
      <c r="BE80">
        <f t="shared" si="43"/>
        <v>0</v>
      </c>
      <c r="BF80">
        <f t="shared" si="43"/>
        <v>0</v>
      </c>
      <c r="BG80">
        <f t="shared" si="43"/>
        <v>0</v>
      </c>
      <c r="BH80">
        <f t="shared" si="43"/>
        <v>0</v>
      </c>
      <c r="BI80">
        <f t="shared" si="43"/>
        <v>0</v>
      </c>
      <c r="BJ80">
        <f t="shared" si="43"/>
        <v>0</v>
      </c>
      <c r="BK80">
        <f t="shared" si="43"/>
        <v>0</v>
      </c>
      <c r="BL80">
        <f t="shared" si="42"/>
        <v>0</v>
      </c>
      <c r="BM80">
        <f t="shared" si="42"/>
        <v>0</v>
      </c>
      <c r="BN80">
        <f t="shared" si="42"/>
        <v>0</v>
      </c>
      <c r="BO80">
        <f t="shared" si="39"/>
        <v>0</v>
      </c>
      <c r="BP80">
        <f t="shared" si="39"/>
        <v>0</v>
      </c>
      <c r="BQ80">
        <f t="shared" si="39"/>
        <v>0</v>
      </c>
      <c r="BR80">
        <f t="shared" si="39"/>
        <v>0</v>
      </c>
      <c r="BS80">
        <f t="shared" si="39"/>
        <v>0</v>
      </c>
      <c r="BT80">
        <f t="shared" si="39"/>
        <v>0</v>
      </c>
      <c r="BU80">
        <f t="shared" si="39"/>
        <v>0</v>
      </c>
      <c r="BV80">
        <f t="shared" si="39"/>
        <v>0</v>
      </c>
      <c r="BW80">
        <f t="shared" si="39"/>
        <v>0</v>
      </c>
      <c r="BX80">
        <f t="shared" si="39"/>
        <v>0</v>
      </c>
      <c r="BY80">
        <f t="shared" si="39"/>
        <v>0</v>
      </c>
      <c r="BZ80">
        <f t="shared" si="39"/>
        <v>0</v>
      </c>
      <c r="CA80">
        <f t="shared" si="39"/>
        <v>0</v>
      </c>
      <c r="CB80">
        <f t="shared" si="39"/>
        <v>1</v>
      </c>
      <c r="CC80">
        <f t="shared" si="36"/>
        <v>0</v>
      </c>
      <c r="CD80">
        <f t="shared" si="36"/>
        <v>0</v>
      </c>
      <c r="CE80">
        <f t="shared" si="36"/>
        <v>0</v>
      </c>
      <c r="CF80">
        <f t="shared" si="36"/>
        <v>0</v>
      </c>
      <c r="CG80">
        <f t="shared" si="36"/>
        <v>0</v>
      </c>
      <c r="CH80">
        <f t="shared" si="36"/>
        <v>0</v>
      </c>
      <c r="CI80">
        <f t="shared" si="36"/>
        <v>0</v>
      </c>
      <c r="CJ80">
        <f t="shared" si="36"/>
        <v>0</v>
      </c>
      <c r="CK80">
        <f t="shared" si="36"/>
        <v>0</v>
      </c>
      <c r="CL80">
        <f t="shared" si="36"/>
        <v>0</v>
      </c>
      <c r="CM80">
        <f t="shared" si="36"/>
        <v>0</v>
      </c>
      <c r="CN80">
        <f t="shared" si="36"/>
        <v>0</v>
      </c>
      <c r="CO80">
        <f t="shared" si="36"/>
        <v>0</v>
      </c>
      <c r="CP80">
        <f t="shared" si="40"/>
        <v>0</v>
      </c>
      <c r="CQ80">
        <f t="shared" si="40"/>
        <v>0</v>
      </c>
      <c r="CR80">
        <f t="shared" si="40"/>
        <v>0</v>
      </c>
      <c r="CS80">
        <f t="shared" si="40"/>
        <v>0</v>
      </c>
      <c r="CT80">
        <f t="shared" si="40"/>
        <v>0</v>
      </c>
      <c r="CU80">
        <f t="shared" si="40"/>
        <v>0</v>
      </c>
    </row>
    <row r="81" spans="1:99">
      <c r="A81" t="s">
        <v>80</v>
      </c>
      <c r="B81">
        <f t="shared" si="41"/>
        <v>0</v>
      </c>
      <c r="C81">
        <f t="shared" si="41"/>
        <v>0</v>
      </c>
      <c r="D81">
        <f t="shared" si="41"/>
        <v>0</v>
      </c>
      <c r="E81">
        <f t="shared" si="41"/>
        <v>0</v>
      </c>
      <c r="F81">
        <f t="shared" si="41"/>
        <v>0</v>
      </c>
      <c r="G81">
        <f t="shared" si="41"/>
        <v>0</v>
      </c>
      <c r="H81">
        <f t="shared" si="41"/>
        <v>0</v>
      </c>
      <c r="I81">
        <f t="shared" si="41"/>
        <v>0</v>
      </c>
      <c r="J81">
        <f t="shared" si="41"/>
        <v>0</v>
      </c>
      <c r="K81">
        <f t="shared" si="41"/>
        <v>0</v>
      </c>
      <c r="L81">
        <f t="shared" si="41"/>
        <v>0</v>
      </c>
      <c r="M81">
        <f t="shared" si="41"/>
        <v>0</v>
      </c>
      <c r="N81">
        <f t="shared" si="41"/>
        <v>0</v>
      </c>
      <c r="O81">
        <f t="shared" si="41"/>
        <v>0</v>
      </c>
      <c r="P81">
        <f t="shared" si="41"/>
        <v>0</v>
      </c>
      <c r="Q81">
        <f t="shared" si="41"/>
        <v>0</v>
      </c>
      <c r="R81">
        <f t="shared" si="38"/>
        <v>0</v>
      </c>
      <c r="S81">
        <f t="shared" si="38"/>
        <v>0</v>
      </c>
      <c r="T81">
        <f t="shared" si="38"/>
        <v>0</v>
      </c>
      <c r="U81">
        <f t="shared" si="38"/>
        <v>0</v>
      </c>
      <c r="V81">
        <f t="shared" si="38"/>
        <v>0</v>
      </c>
      <c r="W81">
        <f t="shared" si="38"/>
        <v>0</v>
      </c>
      <c r="X81">
        <f t="shared" si="38"/>
        <v>0</v>
      </c>
      <c r="Y81">
        <f t="shared" si="38"/>
        <v>0</v>
      </c>
      <c r="Z81">
        <f t="shared" si="38"/>
        <v>0</v>
      </c>
      <c r="AA81">
        <f t="shared" si="38"/>
        <v>0</v>
      </c>
      <c r="AB81">
        <f t="shared" si="38"/>
        <v>0</v>
      </c>
      <c r="AC81">
        <f t="shared" si="38"/>
        <v>0</v>
      </c>
      <c r="AD81">
        <f t="shared" si="38"/>
        <v>0</v>
      </c>
      <c r="AE81">
        <f t="shared" si="38"/>
        <v>0</v>
      </c>
      <c r="AF81">
        <f t="shared" si="38"/>
        <v>0</v>
      </c>
      <c r="AG81">
        <f t="shared" si="44"/>
        <v>0</v>
      </c>
      <c r="AH81">
        <f t="shared" si="44"/>
        <v>0</v>
      </c>
      <c r="AI81">
        <f t="shared" si="44"/>
        <v>0</v>
      </c>
      <c r="AJ81">
        <f t="shared" si="44"/>
        <v>0</v>
      </c>
      <c r="AK81">
        <f t="shared" si="44"/>
        <v>0</v>
      </c>
      <c r="AL81">
        <f t="shared" si="44"/>
        <v>0</v>
      </c>
      <c r="AM81">
        <f t="shared" si="44"/>
        <v>0</v>
      </c>
      <c r="AN81">
        <f t="shared" si="44"/>
        <v>0</v>
      </c>
      <c r="AO81">
        <f t="shared" si="44"/>
        <v>0</v>
      </c>
      <c r="AP81">
        <f t="shared" si="44"/>
        <v>0</v>
      </c>
      <c r="AQ81">
        <f t="shared" si="44"/>
        <v>0</v>
      </c>
      <c r="AR81">
        <f t="shared" si="44"/>
        <v>0</v>
      </c>
      <c r="AS81">
        <f t="shared" si="44"/>
        <v>0</v>
      </c>
      <c r="AT81">
        <f t="shared" si="44"/>
        <v>0</v>
      </c>
      <c r="AU81">
        <f t="shared" si="44"/>
        <v>0</v>
      </c>
      <c r="AV81">
        <f t="shared" si="44"/>
        <v>0</v>
      </c>
      <c r="AW81">
        <f t="shared" si="43"/>
        <v>0</v>
      </c>
      <c r="AX81">
        <f t="shared" si="43"/>
        <v>0</v>
      </c>
      <c r="AY81">
        <f t="shared" si="43"/>
        <v>0</v>
      </c>
      <c r="AZ81">
        <f t="shared" si="43"/>
        <v>0</v>
      </c>
      <c r="BA81">
        <f t="shared" si="43"/>
        <v>0</v>
      </c>
      <c r="BB81">
        <f t="shared" si="43"/>
        <v>0</v>
      </c>
      <c r="BC81">
        <f t="shared" si="43"/>
        <v>0</v>
      </c>
      <c r="BD81">
        <f t="shared" si="43"/>
        <v>0</v>
      </c>
      <c r="BE81">
        <f t="shared" si="43"/>
        <v>0</v>
      </c>
      <c r="BF81">
        <f t="shared" si="43"/>
        <v>0</v>
      </c>
      <c r="BG81">
        <f t="shared" si="43"/>
        <v>0</v>
      </c>
      <c r="BH81">
        <f t="shared" si="43"/>
        <v>0</v>
      </c>
      <c r="BI81">
        <f t="shared" si="43"/>
        <v>0</v>
      </c>
      <c r="BJ81">
        <f t="shared" si="43"/>
        <v>0</v>
      </c>
      <c r="BK81">
        <f t="shared" si="43"/>
        <v>0</v>
      </c>
      <c r="BL81">
        <f t="shared" si="42"/>
        <v>0</v>
      </c>
      <c r="BM81">
        <f t="shared" si="42"/>
        <v>0</v>
      </c>
      <c r="BN81">
        <f t="shared" si="42"/>
        <v>0</v>
      </c>
      <c r="BO81">
        <f t="shared" si="39"/>
        <v>0</v>
      </c>
      <c r="BP81">
        <f t="shared" si="39"/>
        <v>0</v>
      </c>
      <c r="BQ81">
        <f t="shared" si="39"/>
        <v>0</v>
      </c>
      <c r="BR81">
        <f t="shared" si="39"/>
        <v>0</v>
      </c>
      <c r="BS81">
        <f t="shared" si="39"/>
        <v>0</v>
      </c>
      <c r="BT81">
        <f t="shared" si="39"/>
        <v>0</v>
      </c>
      <c r="BU81">
        <f t="shared" si="39"/>
        <v>0</v>
      </c>
      <c r="BV81">
        <f t="shared" si="39"/>
        <v>0</v>
      </c>
      <c r="BW81">
        <f t="shared" si="39"/>
        <v>0</v>
      </c>
      <c r="BX81">
        <f t="shared" si="39"/>
        <v>0</v>
      </c>
      <c r="BY81">
        <f t="shared" si="39"/>
        <v>0</v>
      </c>
      <c r="BZ81">
        <f t="shared" si="39"/>
        <v>0</v>
      </c>
      <c r="CA81">
        <f t="shared" si="39"/>
        <v>0</v>
      </c>
      <c r="CB81">
        <f t="shared" si="39"/>
        <v>0</v>
      </c>
      <c r="CC81">
        <f t="shared" si="36"/>
        <v>1</v>
      </c>
      <c r="CD81">
        <f t="shared" si="36"/>
        <v>0</v>
      </c>
      <c r="CE81">
        <f t="shared" si="36"/>
        <v>0</v>
      </c>
      <c r="CF81">
        <f t="shared" si="36"/>
        <v>0</v>
      </c>
      <c r="CG81">
        <f t="shared" si="36"/>
        <v>0</v>
      </c>
      <c r="CH81">
        <f t="shared" si="36"/>
        <v>0</v>
      </c>
      <c r="CI81">
        <f t="shared" si="36"/>
        <v>0</v>
      </c>
      <c r="CJ81">
        <f t="shared" si="36"/>
        <v>0</v>
      </c>
      <c r="CK81">
        <f t="shared" si="36"/>
        <v>0</v>
      </c>
      <c r="CL81">
        <f t="shared" si="36"/>
        <v>0</v>
      </c>
      <c r="CM81">
        <f t="shared" si="36"/>
        <v>0</v>
      </c>
      <c r="CN81">
        <f t="shared" si="36"/>
        <v>0</v>
      </c>
      <c r="CO81">
        <f t="shared" si="36"/>
        <v>0</v>
      </c>
      <c r="CP81">
        <f t="shared" si="40"/>
        <v>0</v>
      </c>
      <c r="CQ81">
        <f t="shared" si="40"/>
        <v>0</v>
      </c>
      <c r="CR81">
        <f t="shared" si="40"/>
        <v>0</v>
      </c>
      <c r="CS81">
        <f t="shared" si="40"/>
        <v>0</v>
      </c>
      <c r="CT81">
        <f t="shared" si="40"/>
        <v>0</v>
      </c>
      <c r="CU81">
        <f t="shared" si="40"/>
        <v>0</v>
      </c>
    </row>
    <row r="82" spans="1:99">
      <c r="A82" t="s">
        <v>81</v>
      </c>
      <c r="B82">
        <f t="shared" si="41"/>
        <v>0</v>
      </c>
      <c r="C82">
        <f t="shared" si="41"/>
        <v>0</v>
      </c>
      <c r="D82">
        <f t="shared" si="41"/>
        <v>0</v>
      </c>
      <c r="E82">
        <f t="shared" si="41"/>
        <v>0</v>
      </c>
      <c r="F82">
        <f t="shared" si="41"/>
        <v>0</v>
      </c>
      <c r="G82">
        <f t="shared" si="41"/>
        <v>0</v>
      </c>
      <c r="H82">
        <f t="shared" si="41"/>
        <v>0</v>
      </c>
      <c r="I82">
        <f t="shared" si="41"/>
        <v>0</v>
      </c>
      <c r="J82">
        <f t="shared" si="41"/>
        <v>0</v>
      </c>
      <c r="K82">
        <f t="shared" si="41"/>
        <v>0</v>
      </c>
      <c r="L82">
        <f t="shared" si="41"/>
        <v>0</v>
      </c>
      <c r="M82">
        <f t="shared" si="41"/>
        <v>0</v>
      </c>
      <c r="N82">
        <f t="shared" si="41"/>
        <v>0</v>
      </c>
      <c r="O82">
        <f t="shared" si="41"/>
        <v>0</v>
      </c>
      <c r="P82">
        <f t="shared" si="41"/>
        <v>0</v>
      </c>
      <c r="Q82">
        <f t="shared" si="41"/>
        <v>0</v>
      </c>
      <c r="R82">
        <f t="shared" si="38"/>
        <v>0</v>
      </c>
      <c r="S82">
        <f t="shared" si="38"/>
        <v>0</v>
      </c>
      <c r="T82">
        <f t="shared" si="38"/>
        <v>0</v>
      </c>
      <c r="U82">
        <f t="shared" si="38"/>
        <v>0</v>
      </c>
      <c r="V82">
        <f t="shared" si="38"/>
        <v>0</v>
      </c>
      <c r="W82">
        <f t="shared" si="38"/>
        <v>0</v>
      </c>
      <c r="X82">
        <f t="shared" si="38"/>
        <v>0</v>
      </c>
      <c r="Y82">
        <f t="shared" si="38"/>
        <v>0</v>
      </c>
      <c r="Z82">
        <f t="shared" si="38"/>
        <v>0</v>
      </c>
      <c r="AA82">
        <f t="shared" si="38"/>
        <v>0</v>
      </c>
      <c r="AB82">
        <f t="shared" si="38"/>
        <v>0</v>
      </c>
      <c r="AC82">
        <f t="shared" si="38"/>
        <v>0</v>
      </c>
      <c r="AD82">
        <f t="shared" si="38"/>
        <v>0</v>
      </c>
      <c r="AE82">
        <f t="shared" si="38"/>
        <v>0</v>
      </c>
      <c r="AF82">
        <f t="shared" si="38"/>
        <v>0</v>
      </c>
      <c r="AG82">
        <f t="shared" si="44"/>
        <v>0</v>
      </c>
      <c r="AH82">
        <f t="shared" si="44"/>
        <v>0</v>
      </c>
      <c r="AI82">
        <f t="shared" si="44"/>
        <v>0</v>
      </c>
      <c r="AJ82">
        <f t="shared" si="44"/>
        <v>0</v>
      </c>
      <c r="AK82">
        <f t="shared" si="44"/>
        <v>0</v>
      </c>
      <c r="AL82">
        <f t="shared" si="44"/>
        <v>0</v>
      </c>
      <c r="AM82">
        <f t="shared" si="44"/>
        <v>0</v>
      </c>
      <c r="AN82">
        <f t="shared" si="44"/>
        <v>0</v>
      </c>
      <c r="AO82">
        <f t="shared" si="44"/>
        <v>0</v>
      </c>
      <c r="AP82">
        <f t="shared" si="44"/>
        <v>0</v>
      </c>
      <c r="AQ82">
        <f t="shared" si="44"/>
        <v>0</v>
      </c>
      <c r="AR82">
        <f t="shared" si="44"/>
        <v>0</v>
      </c>
      <c r="AS82">
        <f t="shared" si="44"/>
        <v>0</v>
      </c>
      <c r="AT82">
        <f t="shared" si="44"/>
        <v>0</v>
      </c>
      <c r="AU82">
        <f t="shared" si="44"/>
        <v>0</v>
      </c>
      <c r="AV82">
        <f t="shared" si="44"/>
        <v>0</v>
      </c>
      <c r="AW82">
        <f t="shared" si="43"/>
        <v>0</v>
      </c>
      <c r="AX82">
        <f t="shared" si="43"/>
        <v>0</v>
      </c>
      <c r="AY82">
        <f t="shared" si="43"/>
        <v>0</v>
      </c>
      <c r="AZ82">
        <f t="shared" si="43"/>
        <v>0</v>
      </c>
      <c r="BA82">
        <f t="shared" si="43"/>
        <v>0</v>
      </c>
      <c r="BB82">
        <f t="shared" si="43"/>
        <v>0</v>
      </c>
      <c r="BC82">
        <f t="shared" si="43"/>
        <v>0</v>
      </c>
      <c r="BD82">
        <f t="shared" si="43"/>
        <v>0</v>
      </c>
      <c r="BE82">
        <f t="shared" si="43"/>
        <v>0</v>
      </c>
      <c r="BF82">
        <f t="shared" si="43"/>
        <v>0</v>
      </c>
      <c r="BG82">
        <f t="shared" si="43"/>
        <v>0</v>
      </c>
      <c r="BH82">
        <f t="shared" si="43"/>
        <v>0</v>
      </c>
      <c r="BI82">
        <f t="shared" si="43"/>
        <v>0</v>
      </c>
      <c r="BJ82">
        <f t="shared" si="43"/>
        <v>0</v>
      </c>
      <c r="BK82">
        <f t="shared" si="43"/>
        <v>0</v>
      </c>
      <c r="BL82">
        <f t="shared" si="42"/>
        <v>0</v>
      </c>
      <c r="BM82">
        <f t="shared" si="42"/>
        <v>0</v>
      </c>
      <c r="BN82">
        <f t="shared" si="42"/>
        <v>0</v>
      </c>
      <c r="BO82">
        <f t="shared" si="39"/>
        <v>0</v>
      </c>
      <c r="BP82">
        <f t="shared" si="39"/>
        <v>0</v>
      </c>
      <c r="BQ82">
        <f t="shared" si="39"/>
        <v>0</v>
      </c>
      <c r="BR82">
        <f t="shared" si="39"/>
        <v>0</v>
      </c>
      <c r="BS82">
        <f t="shared" si="39"/>
        <v>0</v>
      </c>
      <c r="BT82">
        <f t="shared" si="39"/>
        <v>0</v>
      </c>
      <c r="BU82">
        <f t="shared" si="39"/>
        <v>0</v>
      </c>
      <c r="BV82">
        <f t="shared" si="39"/>
        <v>0</v>
      </c>
      <c r="BW82">
        <f t="shared" si="39"/>
        <v>0</v>
      </c>
      <c r="BX82">
        <f t="shared" si="39"/>
        <v>0</v>
      </c>
      <c r="BY82">
        <f t="shared" si="39"/>
        <v>0</v>
      </c>
      <c r="BZ82">
        <f t="shared" si="39"/>
        <v>0</v>
      </c>
      <c r="CA82">
        <f t="shared" si="39"/>
        <v>0</v>
      </c>
      <c r="CB82">
        <f t="shared" si="39"/>
        <v>0</v>
      </c>
      <c r="CC82">
        <f t="shared" si="36"/>
        <v>0</v>
      </c>
      <c r="CD82">
        <f t="shared" si="36"/>
        <v>1</v>
      </c>
      <c r="CE82">
        <f t="shared" si="36"/>
        <v>0</v>
      </c>
      <c r="CF82">
        <f t="shared" si="36"/>
        <v>0</v>
      </c>
      <c r="CG82">
        <f t="shared" si="36"/>
        <v>0</v>
      </c>
      <c r="CH82">
        <f t="shared" si="36"/>
        <v>0</v>
      </c>
      <c r="CI82">
        <f t="shared" si="36"/>
        <v>0</v>
      </c>
      <c r="CJ82">
        <f t="shared" si="36"/>
        <v>0</v>
      </c>
      <c r="CK82">
        <f t="shared" si="36"/>
        <v>0</v>
      </c>
      <c r="CL82">
        <f t="shared" si="36"/>
        <v>0</v>
      </c>
      <c r="CM82">
        <f t="shared" si="36"/>
        <v>0</v>
      </c>
      <c r="CN82">
        <f t="shared" si="36"/>
        <v>0</v>
      </c>
      <c r="CO82">
        <f t="shared" si="36"/>
        <v>0</v>
      </c>
      <c r="CP82">
        <f t="shared" si="40"/>
        <v>0</v>
      </c>
      <c r="CQ82">
        <f t="shared" si="40"/>
        <v>0</v>
      </c>
      <c r="CR82">
        <f t="shared" si="40"/>
        <v>0</v>
      </c>
      <c r="CS82">
        <f t="shared" si="40"/>
        <v>0</v>
      </c>
      <c r="CT82">
        <f t="shared" si="40"/>
        <v>0</v>
      </c>
      <c r="CU82">
        <f t="shared" si="40"/>
        <v>0</v>
      </c>
    </row>
    <row r="83" spans="1:99">
      <c r="A83" t="s">
        <v>82</v>
      </c>
      <c r="B83">
        <f t="shared" si="41"/>
        <v>0</v>
      </c>
      <c r="C83">
        <f t="shared" si="41"/>
        <v>0</v>
      </c>
      <c r="D83">
        <f t="shared" si="41"/>
        <v>0</v>
      </c>
      <c r="E83">
        <f t="shared" si="41"/>
        <v>0</v>
      </c>
      <c r="F83">
        <f t="shared" si="41"/>
        <v>0</v>
      </c>
      <c r="G83">
        <f t="shared" si="41"/>
        <v>0</v>
      </c>
      <c r="H83">
        <f t="shared" si="41"/>
        <v>0</v>
      </c>
      <c r="I83">
        <f t="shared" si="41"/>
        <v>0</v>
      </c>
      <c r="J83">
        <f t="shared" si="41"/>
        <v>0</v>
      </c>
      <c r="K83">
        <f t="shared" si="41"/>
        <v>0</v>
      </c>
      <c r="L83">
        <f t="shared" si="41"/>
        <v>0</v>
      </c>
      <c r="M83">
        <f t="shared" si="41"/>
        <v>0</v>
      </c>
      <c r="N83">
        <f t="shared" si="41"/>
        <v>0</v>
      </c>
      <c r="O83">
        <f t="shared" si="41"/>
        <v>0</v>
      </c>
      <c r="P83">
        <f t="shared" si="41"/>
        <v>0</v>
      </c>
      <c r="Q83">
        <f t="shared" si="41"/>
        <v>0</v>
      </c>
      <c r="R83">
        <f t="shared" si="38"/>
        <v>0</v>
      </c>
      <c r="S83">
        <f t="shared" si="38"/>
        <v>0</v>
      </c>
      <c r="T83">
        <f t="shared" si="38"/>
        <v>0</v>
      </c>
      <c r="U83">
        <f t="shared" si="38"/>
        <v>0</v>
      </c>
      <c r="V83">
        <f t="shared" si="38"/>
        <v>0</v>
      </c>
      <c r="W83">
        <f t="shared" si="38"/>
        <v>0</v>
      </c>
      <c r="X83">
        <f t="shared" si="38"/>
        <v>0</v>
      </c>
      <c r="Y83">
        <f t="shared" si="38"/>
        <v>0</v>
      </c>
      <c r="Z83">
        <f t="shared" si="38"/>
        <v>0</v>
      </c>
      <c r="AA83">
        <f t="shared" si="38"/>
        <v>0</v>
      </c>
      <c r="AB83">
        <f t="shared" si="38"/>
        <v>0</v>
      </c>
      <c r="AC83">
        <f t="shared" si="38"/>
        <v>0</v>
      </c>
      <c r="AD83">
        <f t="shared" si="38"/>
        <v>0</v>
      </c>
      <c r="AE83">
        <f t="shared" si="38"/>
        <v>0</v>
      </c>
      <c r="AF83">
        <f t="shared" si="38"/>
        <v>0</v>
      </c>
      <c r="AG83">
        <f t="shared" si="44"/>
        <v>0</v>
      </c>
      <c r="AH83">
        <f t="shared" si="44"/>
        <v>0</v>
      </c>
      <c r="AI83">
        <f t="shared" si="44"/>
        <v>0</v>
      </c>
      <c r="AJ83">
        <f t="shared" si="44"/>
        <v>0</v>
      </c>
      <c r="AK83">
        <f t="shared" si="44"/>
        <v>0</v>
      </c>
      <c r="AL83">
        <f t="shared" si="44"/>
        <v>0</v>
      </c>
      <c r="AM83">
        <f t="shared" si="44"/>
        <v>0</v>
      </c>
      <c r="AN83">
        <f t="shared" si="44"/>
        <v>0</v>
      </c>
      <c r="AO83">
        <f t="shared" si="44"/>
        <v>0</v>
      </c>
      <c r="AP83">
        <f t="shared" si="44"/>
        <v>0</v>
      </c>
      <c r="AQ83">
        <f t="shared" si="44"/>
        <v>0</v>
      </c>
      <c r="AR83">
        <f t="shared" si="44"/>
        <v>0</v>
      </c>
      <c r="AS83">
        <f t="shared" si="44"/>
        <v>0</v>
      </c>
      <c r="AT83">
        <f t="shared" si="44"/>
        <v>0</v>
      </c>
      <c r="AU83">
        <f t="shared" si="44"/>
        <v>0</v>
      </c>
      <c r="AV83">
        <f t="shared" si="44"/>
        <v>0</v>
      </c>
      <c r="AW83">
        <f t="shared" si="43"/>
        <v>0</v>
      </c>
      <c r="AX83">
        <f t="shared" si="43"/>
        <v>0</v>
      </c>
      <c r="AY83">
        <f t="shared" si="43"/>
        <v>0</v>
      </c>
      <c r="AZ83">
        <f t="shared" si="43"/>
        <v>0</v>
      </c>
      <c r="BA83">
        <f t="shared" si="43"/>
        <v>0</v>
      </c>
      <c r="BB83">
        <f t="shared" si="43"/>
        <v>0</v>
      </c>
      <c r="BC83">
        <f t="shared" si="43"/>
        <v>0</v>
      </c>
      <c r="BD83">
        <f t="shared" si="43"/>
        <v>0</v>
      </c>
      <c r="BE83">
        <f t="shared" si="43"/>
        <v>0</v>
      </c>
      <c r="BF83">
        <f t="shared" si="43"/>
        <v>0</v>
      </c>
      <c r="BG83">
        <f t="shared" si="43"/>
        <v>0</v>
      </c>
      <c r="BH83">
        <f t="shared" si="43"/>
        <v>0</v>
      </c>
      <c r="BI83">
        <f t="shared" si="43"/>
        <v>0</v>
      </c>
      <c r="BJ83">
        <f t="shared" si="43"/>
        <v>0</v>
      </c>
      <c r="BK83">
        <f t="shared" si="43"/>
        <v>0</v>
      </c>
      <c r="BL83">
        <f t="shared" si="42"/>
        <v>0</v>
      </c>
      <c r="BM83">
        <f t="shared" si="42"/>
        <v>0</v>
      </c>
      <c r="BN83">
        <f t="shared" si="42"/>
        <v>0</v>
      </c>
      <c r="BO83">
        <f t="shared" si="39"/>
        <v>0</v>
      </c>
      <c r="BP83">
        <f t="shared" si="39"/>
        <v>0</v>
      </c>
      <c r="BQ83">
        <f t="shared" si="39"/>
        <v>0</v>
      </c>
      <c r="BR83">
        <f t="shared" si="39"/>
        <v>0</v>
      </c>
      <c r="BS83">
        <f t="shared" si="39"/>
        <v>0</v>
      </c>
      <c r="BT83">
        <f t="shared" si="39"/>
        <v>0</v>
      </c>
      <c r="BU83">
        <f t="shared" si="39"/>
        <v>0</v>
      </c>
      <c r="BV83">
        <f t="shared" si="39"/>
        <v>0</v>
      </c>
      <c r="BW83">
        <f t="shared" si="39"/>
        <v>0</v>
      </c>
      <c r="BX83">
        <f t="shared" si="39"/>
        <v>0</v>
      </c>
      <c r="BY83">
        <f t="shared" si="39"/>
        <v>0</v>
      </c>
      <c r="BZ83">
        <f t="shared" si="39"/>
        <v>0</v>
      </c>
      <c r="CA83">
        <f t="shared" si="39"/>
        <v>0</v>
      </c>
      <c r="CB83">
        <f t="shared" si="39"/>
        <v>0</v>
      </c>
      <c r="CC83">
        <f t="shared" si="36"/>
        <v>0</v>
      </c>
      <c r="CD83">
        <f t="shared" si="36"/>
        <v>0</v>
      </c>
      <c r="CE83">
        <f t="shared" si="36"/>
        <v>1</v>
      </c>
      <c r="CF83">
        <f t="shared" si="36"/>
        <v>0</v>
      </c>
      <c r="CG83">
        <f t="shared" si="36"/>
        <v>0</v>
      </c>
      <c r="CH83">
        <f t="shared" si="36"/>
        <v>0</v>
      </c>
      <c r="CI83">
        <f t="shared" si="36"/>
        <v>0</v>
      </c>
      <c r="CJ83">
        <f t="shared" si="36"/>
        <v>0</v>
      </c>
      <c r="CK83">
        <f t="shared" si="36"/>
        <v>0</v>
      </c>
      <c r="CL83">
        <f t="shared" si="36"/>
        <v>0</v>
      </c>
      <c r="CM83">
        <f t="shared" si="36"/>
        <v>0</v>
      </c>
      <c r="CN83">
        <f t="shared" si="36"/>
        <v>0</v>
      </c>
      <c r="CO83">
        <f t="shared" si="36"/>
        <v>0</v>
      </c>
      <c r="CP83">
        <f t="shared" si="40"/>
        <v>0</v>
      </c>
      <c r="CQ83">
        <f t="shared" si="40"/>
        <v>0</v>
      </c>
      <c r="CR83">
        <f t="shared" si="40"/>
        <v>0</v>
      </c>
      <c r="CS83">
        <f t="shared" si="40"/>
        <v>0</v>
      </c>
      <c r="CT83">
        <f t="shared" si="40"/>
        <v>0</v>
      </c>
      <c r="CU83">
        <f t="shared" si="40"/>
        <v>0</v>
      </c>
    </row>
    <row r="84" spans="1:99">
      <c r="A84" t="s">
        <v>83</v>
      </c>
      <c r="B84">
        <f t="shared" si="41"/>
        <v>0</v>
      </c>
      <c r="C84">
        <f t="shared" si="41"/>
        <v>0</v>
      </c>
      <c r="D84">
        <f t="shared" si="41"/>
        <v>0</v>
      </c>
      <c r="E84">
        <f t="shared" si="41"/>
        <v>0</v>
      </c>
      <c r="F84">
        <f t="shared" si="41"/>
        <v>0</v>
      </c>
      <c r="G84">
        <f t="shared" si="41"/>
        <v>0</v>
      </c>
      <c r="H84">
        <f t="shared" si="41"/>
        <v>0</v>
      </c>
      <c r="I84">
        <f t="shared" si="41"/>
        <v>0</v>
      </c>
      <c r="J84">
        <f t="shared" si="41"/>
        <v>0</v>
      </c>
      <c r="K84">
        <f t="shared" si="41"/>
        <v>0</v>
      </c>
      <c r="L84">
        <f t="shared" si="41"/>
        <v>0</v>
      </c>
      <c r="M84">
        <f t="shared" si="41"/>
        <v>0</v>
      </c>
      <c r="N84">
        <f t="shared" si="41"/>
        <v>0</v>
      </c>
      <c r="O84">
        <f t="shared" si="41"/>
        <v>0</v>
      </c>
      <c r="P84">
        <f t="shared" si="41"/>
        <v>0</v>
      </c>
      <c r="Q84">
        <f t="shared" si="41"/>
        <v>0</v>
      </c>
      <c r="R84">
        <f t="shared" si="38"/>
        <v>0</v>
      </c>
      <c r="S84">
        <f t="shared" si="38"/>
        <v>0</v>
      </c>
      <c r="T84">
        <f t="shared" si="38"/>
        <v>0</v>
      </c>
      <c r="U84">
        <f t="shared" si="38"/>
        <v>0</v>
      </c>
      <c r="V84">
        <f t="shared" si="38"/>
        <v>0</v>
      </c>
      <c r="W84">
        <f t="shared" si="38"/>
        <v>0</v>
      </c>
      <c r="X84">
        <f t="shared" si="38"/>
        <v>0</v>
      </c>
      <c r="Y84">
        <f t="shared" si="38"/>
        <v>0</v>
      </c>
      <c r="Z84">
        <f t="shared" si="38"/>
        <v>0</v>
      </c>
      <c r="AA84">
        <f t="shared" si="38"/>
        <v>0</v>
      </c>
      <c r="AB84">
        <f t="shared" si="38"/>
        <v>0</v>
      </c>
      <c r="AC84">
        <f t="shared" si="38"/>
        <v>0</v>
      </c>
      <c r="AD84">
        <f t="shared" si="38"/>
        <v>0</v>
      </c>
      <c r="AE84">
        <f t="shared" si="38"/>
        <v>0</v>
      </c>
      <c r="AF84">
        <f t="shared" si="38"/>
        <v>0</v>
      </c>
      <c r="AG84">
        <f t="shared" si="44"/>
        <v>0</v>
      </c>
      <c r="AH84">
        <f t="shared" si="44"/>
        <v>0</v>
      </c>
      <c r="AI84">
        <f t="shared" si="44"/>
        <v>0</v>
      </c>
      <c r="AJ84">
        <f t="shared" si="44"/>
        <v>0</v>
      </c>
      <c r="AK84">
        <f t="shared" si="44"/>
        <v>0</v>
      </c>
      <c r="AL84">
        <f t="shared" si="44"/>
        <v>0</v>
      </c>
      <c r="AM84">
        <f t="shared" si="44"/>
        <v>0</v>
      </c>
      <c r="AN84">
        <f t="shared" si="44"/>
        <v>0</v>
      </c>
      <c r="AO84">
        <f t="shared" si="44"/>
        <v>0</v>
      </c>
      <c r="AP84">
        <f t="shared" si="44"/>
        <v>0</v>
      </c>
      <c r="AQ84">
        <f t="shared" si="44"/>
        <v>0</v>
      </c>
      <c r="AR84">
        <f t="shared" si="44"/>
        <v>0</v>
      </c>
      <c r="AS84">
        <f t="shared" si="44"/>
        <v>0</v>
      </c>
      <c r="AT84">
        <f t="shared" si="44"/>
        <v>0</v>
      </c>
      <c r="AU84">
        <f t="shared" si="44"/>
        <v>0</v>
      </c>
      <c r="AV84">
        <f t="shared" si="44"/>
        <v>0</v>
      </c>
      <c r="AW84">
        <f t="shared" si="43"/>
        <v>0</v>
      </c>
      <c r="AX84">
        <f t="shared" si="43"/>
        <v>0</v>
      </c>
      <c r="AY84">
        <f t="shared" si="43"/>
        <v>0</v>
      </c>
      <c r="AZ84">
        <f t="shared" si="43"/>
        <v>0</v>
      </c>
      <c r="BA84">
        <f t="shared" si="43"/>
        <v>0</v>
      </c>
      <c r="BB84">
        <f t="shared" si="43"/>
        <v>0</v>
      </c>
      <c r="BC84">
        <f t="shared" si="43"/>
        <v>0</v>
      </c>
      <c r="BD84">
        <f t="shared" si="43"/>
        <v>0</v>
      </c>
      <c r="BE84">
        <f t="shared" si="43"/>
        <v>0</v>
      </c>
      <c r="BF84">
        <f t="shared" si="43"/>
        <v>0</v>
      </c>
      <c r="BG84">
        <f t="shared" si="43"/>
        <v>0</v>
      </c>
      <c r="BH84">
        <f t="shared" si="43"/>
        <v>0</v>
      </c>
      <c r="BI84">
        <f t="shared" si="43"/>
        <v>0</v>
      </c>
      <c r="BJ84">
        <f t="shared" si="43"/>
        <v>0</v>
      </c>
      <c r="BK84">
        <f t="shared" si="43"/>
        <v>0</v>
      </c>
      <c r="BL84">
        <f t="shared" si="42"/>
        <v>0</v>
      </c>
      <c r="BM84">
        <f t="shared" si="42"/>
        <v>0</v>
      </c>
      <c r="BN84">
        <f t="shared" si="42"/>
        <v>0</v>
      </c>
      <c r="BO84">
        <f t="shared" si="39"/>
        <v>0</v>
      </c>
      <c r="BP84">
        <f t="shared" si="39"/>
        <v>0</v>
      </c>
      <c r="BQ84">
        <f t="shared" si="39"/>
        <v>0</v>
      </c>
      <c r="BR84">
        <f t="shared" si="39"/>
        <v>0</v>
      </c>
      <c r="BS84">
        <f t="shared" si="39"/>
        <v>0</v>
      </c>
      <c r="BT84">
        <f t="shared" si="39"/>
        <v>0</v>
      </c>
      <c r="BU84">
        <f t="shared" si="39"/>
        <v>0</v>
      </c>
      <c r="BV84">
        <f t="shared" si="39"/>
        <v>0</v>
      </c>
      <c r="BW84">
        <f t="shared" si="39"/>
        <v>0</v>
      </c>
      <c r="BX84">
        <f t="shared" si="39"/>
        <v>0</v>
      </c>
      <c r="BY84">
        <f t="shared" si="39"/>
        <v>0</v>
      </c>
      <c r="BZ84">
        <f t="shared" si="39"/>
        <v>0</v>
      </c>
      <c r="CA84">
        <f t="shared" si="39"/>
        <v>0</v>
      </c>
      <c r="CB84">
        <f t="shared" si="39"/>
        <v>0</v>
      </c>
      <c r="CC84">
        <f t="shared" si="36"/>
        <v>0</v>
      </c>
      <c r="CD84">
        <f t="shared" si="36"/>
        <v>0</v>
      </c>
      <c r="CE84">
        <f t="shared" si="36"/>
        <v>0</v>
      </c>
      <c r="CF84">
        <f t="shared" si="36"/>
        <v>1</v>
      </c>
      <c r="CG84">
        <f t="shared" si="36"/>
        <v>0</v>
      </c>
      <c r="CH84">
        <f t="shared" si="36"/>
        <v>0</v>
      </c>
      <c r="CI84">
        <f t="shared" si="36"/>
        <v>0</v>
      </c>
      <c r="CJ84">
        <f t="shared" si="36"/>
        <v>0</v>
      </c>
      <c r="CK84">
        <f t="shared" si="36"/>
        <v>0</v>
      </c>
      <c r="CL84">
        <f t="shared" si="36"/>
        <v>0</v>
      </c>
      <c r="CM84">
        <f t="shared" si="36"/>
        <v>0</v>
      </c>
      <c r="CN84">
        <f t="shared" si="36"/>
        <v>0</v>
      </c>
      <c r="CO84">
        <f t="shared" si="36"/>
        <v>0</v>
      </c>
      <c r="CP84">
        <f t="shared" si="40"/>
        <v>0</v>
      </c>
      <c r="CQ84">
        <f t="shared" si="40"/>
        <v>0</v>
      </c>
      <c r="CR84">
        <f t="shared" si="40"/>
        <v>0</v>
      </c>
      <c r="CS84">
        <f t="shared" si="40"/>
        <v>0</v>
      </c>
      <c r="CT84">
        <f t="shared" si="40"/>
        <v>0</v>
      </c>
      <c r="CU84">
        <f t="shared" si="40"/>
        <v>0</v>
      </c>
    </row>
    <row r="85" spans="1:99">
      <c r="A85" t="s">
        <v>84</v>
      </c>
      <c r="B85">
        <f t="shared" si="41"/>
        <v>0</v>
      </c>
      <c r="C85">
        <f t="shared" si="41"/>
        <v>0</v>
      </c>
      <c r="D85">
        <f t="shared" si="41"/>
        <v>0</v>
      </c>
      <c r="E85">
        <f t="shared" si="41"/>
        <v>0</v>
      </c>
      <c r="F85">
        <f t="shared" si="41"/>
        <v>0</v>
      </c>
      <c r="G85">
        <f t="shared" si="41"/>
        <v>0</v>
      </c>
      <c r="H85">
        <f t="shared" si="41"/>
        <v>0</v>
      </c>
      <c r="I85">
        <f t="shared" si="41"/>
        <v>0</v>
      </c>
      <c r="J85">
        <f t="shared" si="41"/>
        <v>0</v>
      </c>
      <c r="K85">
        <f t="shared" si="41"/>
        <v>0</v>
      </c>
      <c r="L85">
        <f t="shared" si="41"/>
        <v>0</v>
      </c>
      <c r="M85">
        <f t="shared" si="41"/>
        <v>0</v>
      </c>
      <c r="N85">
        <f t="shared" si="41"/>
        <v>0</v>
      </c>
      <c r="O85">
        <f t="shared" si="41"/>
        <v>0</v>
      </c>
      <c r="P85">
        <f t="shared" si="41"/>
        <v>0</v>
      </c>
      <c r="Q85">
        <f t="shared" si="41"/>
        <v>0</v>
      </c>
      <c r="R85">
        <f t="shared" si="38"/>
        <v>0</v>
      </c>
      <c r="S85">
        <f t="shared" si="38"/>
        <v>0</v>
      </c>
      <c r="T85">
        <f t="shared" si="38"/>
        <v>0</v>
      </c>
      <c r="U85">
        <f t="shared" si="38"/>
        <v>0</v>
      </c>
      <c r="V85">
        <f t="shared" si="38"/>
        <v>0</v>
      </c>
      <c r="W85">
        <f t="shared" si="38"/>
        <v>0</v>
      </c>
      <c r="X85">
        <f t="shared" si="38"/>
        <v>0</v>
      </c>
      <c r="Y85">
        <f t="shared" si="38"/>
        <v>0</v>
      </c>
      <c r="Z85">
        <f t="shared" si="38"/>
        <v>0</v>
      </c>
      <c r="AA85">
        <f t="shared" si="38"/>
        <v>0</v>
      </c>
      <c r="AB85">
        <f t="shared" si="38"/>
        <v>0</v>
      </c>
      <c r="AC85">
        <f t="shared" si="38"/>
        <v>0</v>
      </c>
      <c r="AD85">
        <f t="shared" si="38"/>
        <v>0</v>
      </c>
      <c r="AE85">
        <f t="shared" si="38"/>
        <v>0</v>
      </c>
      <c r="AF85">
        <f t="shared" si="38"/>
        <v>0</v>
      </c>
      <c r="AG85">
        <f t="shared" si="44"/>
        <v>0</v>
      </c>
      <c r="AH85">
        <f t="shared" si="44"/>
        <v>0</v>
      </c>
      <c r="AI85">
        <f t="shared" si="44"/>
        <v>0</v>
      </c>
      <c r="AJ85">
        <f t="shared" si="44"/>
        <v>0</v>
      </c>
      <c r="AK85">
        <f t="shared" si="44"/>
        <v>0</v>
      </c>
      <c r="AL85">
        <f t="shared" si="44"/>
        <v>0</v>
      </c>
      <c r="AM85">
        <f t="shared" si="44"/>
        <v>0</v>
      </c>
      <c r="AN85">
        <f t="shared" si="44"/>
        <v>0</v>
      </c>
      <c r="AO85">
        <f t="shared" si="44"/>
        <v>0</v>
      </c>
      <c r="AP85">
        <f t="shared" si="44"/>
        <v>0</v>
      </c>
      <c r="AQ85">
        <f t="shared" si="44"/>
        <v>0</v>
      </c>
      <c r="AR85">
        <f t="shared" si="44"/>
        <v>0</v>
      </c>
      <c r="AS85">
        <f t="shared" si="44"/>
        <v>0</v>
      </c>
      <c r="AT85">
        <f t="shared" si="44"/>
        <v>0</v>
      </c>
      <c r="AU85">
        <f t="shared" si="44"/>
        <v>0</v>
      </c>
      <c r="AV85">
        <f t="shared" si="44"/>
        <v>0</v>
      </c>
      <c r="AW85">
        <f t="shared" si="43"/>
        <v>0</v>
      </c>
      <c r="AX85">
        <f t="shared" si="43"/>
        <v>0</v>
      </c>
      <c r="AY85">
        <f t="shared" si="43"/>
        <v>0</v>
      </c>
      <c r="AZ85">
        <f t="shared" si="43"/>
        <v>0</v>
      </c>
      <c r="BA85">
        <f t="shared" si="43"/>
        <v>0</v>
      </c>
      <c r="BB85">
        <f t="shared" si="43"/>
        <v>0</v>
      </c>
      <c r="BC85">
        <f t="shared" si="43"/>
        <v>0</v>
      </c>
      <c r="BD85">
        <f t="shared" si="43"/>
        <v>0</v>
      </c>
      <c r="BE85">
        <f t="shared" si="43"/>
        <v>0</v>
      </c>
      <c r="BF85">
        <f t="shared" si="43"/>
        <v>0</v>
      </c>
      <c r="BG85">
        <f t="shared" si="43"/>
        <v>0</v>
      </c>
      <c r="BH85">
        <f t="shared" si="43"/>
        <v>0</v>
      </c>
      <c r="BI85">
        <f t="shared" si="43"/>
        <v>0</v>
      </c>
      <c r="BJ85">
        <f t="shared" si="43"/>
        <v>0</v>
      </c>
      <c r="BK85">
        <f t="shared" si="43"/>
        <v>0</v>
      </c>
      <c r="BL85">
        <f t="shared" si="42"/>
        <v>0</v>
      </c>
      <c r="BM85">
        <f t="shared" si="42"/>
        <v>0</v>
      </c>
      <c r="BN85">
        <f t="shared" si="42"/>
        <v>0</v>
      </c>
      <c r="BO85">
        <f t="shared" si="39"/>
        <v>0</v>
      </c>
      <c r="BP85">
        <f t="shared" si="39"/>
        <v>0</v>
      </c>
      <c r="BQ85">
        <f t="shared" si="39"/>
        <v>0</v>
      </c>
      <c r="BR85">
        <f t="shared" si="39"/>
        <v>0</v>
      </c>
      <c r="BS85">
        <f t="shared" si="39"/>
        <v>0</v>
      </c>
      <c r="BT85">
        <f t="shared" si="39"/>
        <v>0</v>
      </c>
      <c r="BU85">
        <f t="shared" si="39"/>
        <v>0</v>
      </c>
      <c r="BV85">
        <f t="shared" si="39"/>
        <v>0</v>
      </c>
      <c r="BW85">
        <f t="shared" si="39"/>
        <v>0</v>
      </c>
      <c r="BX85">
        <f t="shared" si="39"/>
        <v>0</v>
      </c>
      <c r="BY85">
        <f t="shared" si="39"/>
        <v>0</v>
      </c>
      <c r="BZ85">
        <f t="shared" si="39"/>
        <v>0</v>
      </c>
      <c r="CA85">
        <f t="shared" si="39"/>
        <v>0</v>
      </c>
      <c r="CB85">
        <f t="shared" si="39"/>
        <v>0</v>
      </c>
      <c r="CC85">
        <f t="shared" si="36"/>
        <v>0</v>
      </c>
      <c r="CD85">
        <f t="shared" si="36"/>
        <v>0</v>
      </c>
      <c r="CE85">
        <f t="shared" si="36"/>
        <v>0</v>
      </c>
      <c r="CF85">
        <f t="shared" si="36"/>
        <v>0</v>
      </c>
      <c r="CG85">
        <f t="shared" si="36"/>
        <v>1</v>
      </c>
      <c r="CH85">
        <f t="shared" si="36"/>
        <v>0</v>
      </c>
      <c r="CI85">
        <f t="shared" si="36"/>
        <v>0</v>
      </c>
      <c r="CJ85">
        <f t="shared" si="36"/>
        <v>0</v>
      </c>
      <c r="CK85">
        <f t="shared" si="36"/>
        <v>0</v>
      </c>
      <c r="CL85">
        <f t="shared" si="36"/>
        <v>0</v>
      </c>
      <c r="CM85">
        <f t="shared" si="36"/>
        <v>0</v>
      </c>
      <c r="CN85">
        <f t="shared" si="36"/>
        <v>0</v>
      </c>
      <c r="CO85">
        <f t="shared" si="36"/>
        <v>0</v>
      </c>
      <c r="CP85">
        <f t="shared" si="40"/>
        <v>0</v>
      </c>
      <c r="CQ85">
        <f t="shared" si="40"/>
        <v>0</v>
      </c>
      <c r="CR85">
        <f t="shared" si="40"/>
        <v>0</v>
      </c>
      <c r="CS85">
        <f t="shared" si="40"/>
        <v>0</v>
      </c>
      <c r="CT85">
        <f t="shared" si="40"/>
        <v>0</v>
      </c>
      <c r="CU85">
        <f t="shared" si="40"/>
        <v>0</v>
      </c>
    </row>
    <row r="86" spans="1:99">
      <c r="A86" t="s">
        <v>85</v>
      </c>
      <c r="B86">
        <f t="shared" si="41"/>
        <v>0</v>
      </c>
      <c r="C86">
        <f t="shared" si="41"/>
        <v>0</v>
      </c>
      <c r="D86">
        <f t="shared" si="41"/>
        <v>0</v>
      </c>
      <c r="E86">
        <f t="shared" si="41"/>
        <v>0</v>
      </c>
      <c r="F86">
        <f t="shared" si="41"/>
        <v>0</v>
      </c>
      <c r="G86">
        <f t="shared" si="41"/>
        <v>0</v>
      </c>
      <c r="H86">
        <f t="shared" si="41"/>
        <v>0</v>
      </c>
      <c r="I86">
        <f t="shared" si="41"/>
        <v>0</v>
      </c>
      <c r="J86">
        <f t="shared" si="41"/>
        <v>0</v>
      </c>
      <c r="K86">
        <f t="shared" si="41"/>
        <v>0</v>
      </c>
      <c r="L86">
        <f t="shared" si="41"/>
        <v>0</v>
      </c>
      <c r="M86">
        <f t="shared" si="41"/>
        <v>0</v>
      </c>
      <c r="N86">
        <f t="shared" si="41"/>
        <v>0</v>
      </c>
      <c r="O86">
        <f t="shared" si="41"/>
        <v>0</v>
      </c>
      <c r="P86">
        <f t="shared" si="41"/>
        <v>0</v>
      </c>
      <c r="Q86">
        <f t="shared" si="41"/>
        <v>0</v>
      </c>
      <c r="R86">
        <f t="shared" si="38"/>
        <v>0</v>
      </c>
      <c r="S86">
        <f t="shared" si="38"/>
        <v>0</v>
      </c>
      <c r="T86">
        <f t="shared" si="38"/>
        <v>0</v>
      </c>
      <c r="U86">
        <f t="shared" si="38"/>
        <v>0</v>
      </c>
      <c r="V86">
        <f t="shared" si="38"/>
        <v>0</v>
      </c>
      <c r="W86">
        <f t="shared" si="38"/>
        <v>0</v>
      </c>
      <c r="X86">
        <f t="shared" si="38"/>
        <v>0</v>
      </c>
      <c r="Y86">
        <f t="shared" si="38"/>
        <v>0</v>
      </c>
      <c r="Z86">
        <f t="shared" si="38"/>
        <v>0</v>
      </c>
      <c r="AA86">
        <f t="shared" si="38"/>
        <v>0</v>
      </c>
      <c r="AB86">
        <f t="shared" si="38"/>
        <v>0</v>
      </c>
      <c r="AC86">
        <f t="shared" si="38"/>
        <v>0</v>
      </c>
      <c r="AD86">
        <f t="shared" si="38"/>
        <v>0</v>
      </c>
      <c r="AE86">
        <f t="shared" si="38"/>
        <v>0</v>
      </c>
      <c r="AF86">
        <f t="shared" si="38"/>
        <v>0</v>
      </c>
      <c r="AG86">
        <f t="shared" si="44"/>
        <v>0</v>
      </c>
      <c r="AH86">
        <f t="shared" si="44"/>
        <v>0</v>
      </c>
      <c r="AI86">
        <f t="shared" si="44"/>
        <v>0</v>
      </c>
      <c r="AJ86">
        <f t="shared" si="44"/>
        <v>0</v>
      </c>
      <c r="AK86">
        <f t="shared" si="44"/>
        <v>0</v>
      </c>
      <c r="AL86">
        <f t="shared" si="44"/>
        <v>0</v>
      </c>
      <c r="AM86">
        <f t="shared" si="44"/>
        <v>0</v>
      </c>
      <c r="AN86">
        <f t="shared" si="44"/>
        <v>0</v>
      </c>
      <c r="AO86">
        <f t="shared" si="44"/>
        <v>0</v>
      </c>
      <c r="AP86">
        <f t="shared" si="44"/>
        <v>0</v>
      </c>
      <c r="AQ86">
        <f t="shared" si="44"/>
        <v>0</v>
      </c>
      <c r="AR86">
        <f t="shared" si="44"/>
        <v>0</v>
      </c>
      <c r="AS86">
        <f t="shared" si="44"/>
        <v>0</v>
      </c>
      <c r="AT86">
        <f t="shared" si="44"/>
        <v>0</v>
      </c>
      <c r="AU86">
        <f t="shared" si="44"/>
        <v>0</v>
      </c>
      <c r="AV86">
        <f t="shared" si="44"/>
        <v>0</v>
      </c>
      <c r="AW86">
        <f t="shared" si="43"/>
        <v>0</v>
      </c>
      <c r="AX86">
        <f t="shared" si="43"/>
        <v>0</v>
      </c>
      <c r="AY86">
        <f t="shared" si="43"/>
        <v>0</v>
      </c>
      <c r="AZ86">
        <f t="shared" si="43"/>
        <v>0</v>
      </c>
      <c r="BA86">
        <f t="shared" si="43"/>
        <v>0</v>
      </c>
      <c r="BB86">
        <f t="shared" si="43"/>
        <v>0</v>
      </c>
      <c r="BC86">
        <f t="shared" si="43"/>
        <v>0</v>
      </c>
      <c r="BD86">
        <f t="shared" si="43"/>
        <v>0</v>
      </c>
      <c r="BE86">
        <f t="shared" si="43"/>
        <v>0</v>
      </c>
      <c r="BF86">
        <f t="shared" si="43"/>
        <v>0</v>
      </c>
      <c r="BG86">
        <f t="shared" si="43"/>
        <v>0</v>
      </c>
      <c r="BH86">
        <f t="shared" si="43"/>
        <v>0</v>
      </c>
      <c r="BI86">
        <f t="shared" si="43"/>
        <v>0</v>
      </c>
      <c r="BJ86">
        <f t="shared" si="43"/>
        <v>0</v>
      </c>
      <c r="BK86">
        <f t="shared" si="43"/>
        <v>0</v>
      </c>
      <c r="BL86">
        <f t="shared" si="42"/>
        <v>0</v>
      </c>
      <c r="BM86">
        <f t="shared" si="42"/>
        <v>0</v>
      </c>
      <c r="BN86">
        <f t="shared" si="42"/>
        <v>0</v>
      </c>
      <c r="BO86">
        <f t="shared" si="39"/>
        <v>0</v>
      </c>
      <c r="BP86">
        <f t="shared" si="39"/>
        <v>0</v>
      </c>
      <c r="BQ86">
        <f t="shared" si="39"/>
        <v>0</v>
      </c>
      <c r="BR86">
        <f t="shared" si="39"/>
        <v>0</v>
      </c>
      <c r="BS86">
        <f t="shared" si="39"/>
        <v>0</v>
      </c>
      <c r="BT86">
        <f t="shared" si="39"/>
        <v>0</v>
      </c>
      <c r="BU86">
        <f t="shared" si="39"/>
        <v>0</v>
      </c>
      <c r="BV86">
        <f t="shared" si="39"/>
        <v>0</v>
      </c>
      <c r="BW86">
        <f t="shared" si="39"/>
        <v>0</v>
      </c>
      <c r="BX86">
        <f t="shared" si="39"/>
        <v>0</v>
      </c>
      <c r="BY86">
        <f t="shared" si="39"/>
        <v>0</v>
      </c>
      <c r="BZ86">
        <f t="shared" si="39"/>
        <v>0</v>
      </c>
      <c r="CA86">
        <f t="shared" si="39"/>
        <v>0</v>
      </c>
      <c r="CB86">
        <f t="shared" si="39"/>
        <v>0</v>
      </c>
      <c r="CC86">
        <f t="shared" si="36"/>
        <v>0</v>
      </c>
      <c r="CD86">
        <f t="shared" si="36"/>
        <v>0</v>
      </c>
      <c r="CE86">
        <f t="shared" si="36"/>
        <v>0</v>
      </c>
      <c r="CF86">
        <f t="shared" si="36"/>
        <v>0</v>
      </c>
      <c r="CG86">
        <f t="shared" si="36"/>
        <v>0</v>
      </c>
      <c r="CH86">
        <f t="shared" si="36"/>
        <v>1</v>
      </c>
      <c r="CI86">
        <f t="shared" si="36"/>
        <v>0</v>
      </c>
      <c r="CJ86">
        <f t="shared" si="36"/>
        <v>0</v>
      </c>
      <c r="CK86">
        <f t="shared" si="36"/>
        <v>0</v>
      </c>
      <c r="CL86">
        <f t="shared" si="36"/>
        <v>0</v>
      </c>
      <c r="CM86">
        <f t="shared" si="36"/>
        <v>0</v>
      </c>
      <c r="CN86">
        <f t="shared" si="36"/>
        <v>0</v>
      </c>
      <c r="CO86">
        <f t="shared" si="36"/>
        <v>0</v>
      </c>
      <c r="CP86">
        <f t="shared" si="40"/>
        <v>0</v>
      </c>
      <c r="CQ86">
        <f t="shared" si="40"/>
        <v>0</v>
      </c>
      <c r="CR86">
        <f t="shared" si="40"/>
        <v>0</v>
      </c>
      <c r="CS86">
        <f t="shared" si="40"/>
        <v>0</v>
      </c>
      <c r="CT86">
        <f t="shared" si="40"/>
        <v>0</v>
      </c>
      <c r="CU86">
        <f t="shared" si="40"/>
        <v>0</v>
      </c>
    </row>
    <row r="87" spans="1:99">
      <c r="A87" t="s">
        <v>86</v>
      </c>
      <c r="B87">
        <f t="shared" si="41"/>
        <v>0</v>
      </c>
      <c r="C87">
        <f t="shared" si="41"/>
        <v>0</v>
      </c>
      <c r="D87">
        <f t="shared" si="41"/>
        <v>0</v>
      </c>
      <c r="E87">
        <f t="shared" si="41"/>
        <v>0</v>
      </c>
      <c r="F87">
        <f t="shared" si="41"/>
        <v>0</v>
      </c>
      <c r="G87">
        <f t="shared" si="41"/>
        <v>0</v>
      </c>
      <c r="H87">
        <f t="shared" si="41"/>
        <v>0</v>
      </c>
      <c r="I87">
        <f t="shared" si="41"/>
        <v>0</v>
      </c>
      <c r="J87">
        <f t="shared" si="41"/>
        <v>0</v>
      </c>
      <c r="K87">
        <f t="shared" si="41"/>
        <v>0</v>
      </c>
      <c r="L87">
        <f t="shared" si="41"/>
        <v>0</v>
      </c>
      <c r="M87">
        <f t="shared" si="41"/>
        <v>0</v>
      </c>
      <c r="N87">
        <f t="shared" si="41"/>
        <v>0</v>
      </c>
      <c r="O87">
        <f t="shared" si="41"/>
        <v>0</v>
      </c>
      <c r="P87">
        <f t="shared" si="41"/>
        <v>0</v>
      </c>
      <c r="Q87">
        <f t="shared" si="41"/>
        <v>0</v>
      </c>
      <c r="R87">
        <f t="shared" si="38"/>
        <v>0</v>
      </c>
      <c r="S87">
        <f t="shared" si="38"/>
        <v>0</v>
      </c>
      <c r="T87">
        <f t="shared" si="38"/>
        <v>0</v>
      </c>
      <c r="U87">
        <f t="shared" si="38"/>
        <v>0</v>
      </c>
      <c r="V87">
        <f t="shared" si="38"/>
        <v>0</v>
      </c>
      <c r="W87">
        <f t="shared" si="38"/>
        <v>0</v>
      </c>
      <c r="X87">
        <f t="shared" si="38"/>
        <v>0</v>
      </c>
      <c r="Y87">
        <f t="shared" si="38"/>
        <v>0</v>
      </c>
      <c r="Z87">
        <f t="shared" si="38"/>
        <v>0</v>
      </c>
      <c r="AA87">
        <f t="shared" si="38"/>
        <v>0</v>
      </c>
      <c r="AB87">
        <f t="shared" si="38"/>
        <v>0</v>
      </c>
      <c r="AC87">
        <f t="shared" si="38"/>
        <v>0</v>
      </c>
      <c r="AD87">
        <f t="shared" si="38"/>
        <v>0</v>
      </c>
      <c r="AE87">
        <f t="shared" si="38"/>
        <v>0</v>
      </c>
      <c r="AF87">
        <f t="shared" si="38"/>
        <v>0</v>
      </c>
      <c r="AG87">
        <f t="shared" si="44"/>
        <v>0</v>
      </c>
      <c r="AH87">
        <f t="shared" si="44"/>
        <v>0</v>
      </c>
      <c r="AI87">
        <f t="shared" si="44"/>
        <v>0</v>
      </c>
      <c r="AJ87">
        <f t="shared" si="44"/>
        <v>0</v>
      </c>
      <c r="AK87">
        <f t="shared" si="44"/>
        <v>0</v>
      </c>
      <c r="AL87">
        <f t="shared" si="44"/>
        <v>0</v>
      </c>
      <c r="AM87">
        <f t="shared" si="44"/>
        <v>0</v>
      </c>
      <c r="AN87">
        <f t="shared" si="44"/>
        <v>0</v>
      </c>
      <c r="AO87">
        <f t="shared" si="44"/>
        <v>0</v>
      </c>
      <c r="AP87">
        <f t="shared" si="44"/>
        <v>0</v>
      </c>
      <c r="AQ87">
        <f t="shared" si="44"/>
        <v>0</v>
      </c>
      <c r="AR87">
        <f t="shared" si="44"/>
        <v>0</v>
      </c>
      <c r="AS87">
        <f t="shared" si="44"/>
        <v>0</v>
      </c>
      <c r="AT87">
        <f t="shared" si="44"/>
        <v>0</v>
      </c>
      <c r="AU87">
        <f t="shared" si="44"/>
        <v>0</v>
      </c>
      <c r="AV87">
        <f t="shared" si="44"/>
        <v>0</v>
      </c>
      <c r="AW87">
        <f t="shared" si="43"/>
        <v>0</v>
      </c>
      <c r="AX87">
        <f t="shared" si="43"/>
        <v>0</v>
      </c>
      <c r="AY87">
        <f t="shared" si="43"/>
        <v>0</v>
      </c>
      <c r="AZ87">
        <f t="shared" si="43"/>
        <v>0</v>
      </c>
      <c r="BA87">
        <f t="shared" si="43"/>
        <v>0</v>
      </c>
      <c r="BB87">
        <f t="shared" si="43"/>
        <v>0</v>
      </c>
      <c r="BC87">
        <f t="shared" si="43"/>
        <v>0</v>
      </c>
      <c r="BD87">
        <f t="shared" si="43"/>
        <v>0</v>
      </c>
      <c r="BE87">
        <f t="shared" si="43"/>
        <v>0</v>
      </c>
      <c r="BF87">
        <f t="shared" si="43"/>
        <v>0</v>
      </c>
      <c r="BG87">
        <f t="shared" si="43"/>
        <v>0</v>
      </c>
      <c r="BH87">
        <f t="shared" si="43"/>
        <v>0</v>
      </c>
      <c r="BI87">
        <f t="shared" si="43"/>
        <v>0</v>
      </c>
      <c r="BJ87">
        <f t="shared" si="43"/>
        <v>0</v>
      </c>
      <c r="BK87">
        <f t="shared" si="43"/>
        <v>0</v>
      </c>
      <c r="BL87">
        <f t="shared" si="42"/>
        <v>0</v>
      </c>
      <c r="BM87">
        <f t="shared" si="42"/>
        <v>0</v>
      </c>
      <c r="BN87">
        <f t="shared" si="42"/>
        <v>0</v>
      </c>
      <c r="BO87">
        <f t="shared" si="39"/>
        <v>0</v>
      </c>
      <c r="BP87">
        <f t="shared" si="39"/>
        <v>0</v>
      </c>
      <c r="BQ87">
        <f t="shared" si="39"/>
        <v>0</v>
      </c>
      <c r="BR87">
        <f t="shared" si="39"/>
        <v>0</v>
      </c>
      <c r="BS87">
        <f t="shared" si="39"/>
        <v>0</v>
      </c>
      <c r="BT87">
        <f t="shared" si="39"/>
        <v>0</v>
      </c>
      <c r="BU87">
        <f t="shared" si="39"/>
        <v>0</v>
      </c>
      <c r="BV87">
        <f t="shared" si="39"/>
        <v>0</v>
      </c>
      <c r="BW87">
        <f t="shared" si="39"/>
        <v>0</v>
      </c>
      <c r="BX87">
        <f t="shared" si="39"/>
        <v>0</v>
      </c>
      <c r="BY87">
        <f t="shared" si="39"/>
        <v>0</v>
      </c>
      <c r="BZ87">
        <f t="shared" si="39"/>
        <v>0</v>
      </c>
      <c r="CA87">
        <f t="shared" si="39"/>
        <v>0</v>
      </c>
      <c r="CB87">
        <f t="shared" si="39"/>
        <v>0</v>
      </c>
      <c r="CC87">
        <f t="shared" si="36"/>
        <v>0</v>
      </c>
      <c r="CD87">
        <f t="shared" si="36"/>
        <v>0</v>
      </c>
      <c r="CE87">
        <f t="shared" si="36"/>
        <v>0</v>
      </c>
      <c r="CF87">
        <f t="shared" si="36"/>
        <v>0</v>
      </c>
      <c r="CG87">
        <f t="shared" si="36"/>
        <v>0</v>
      </c>
      <c r="CH87">
        <f t="shared" si="36"/>
        <v>0</v>
      </c>
      <c r="CI87">
        <f t="shared" si="36"/>
        <v>1</v>
      </c>
      <c r="CJ87">
        <f t="shared" si="36"/>
        <v>0</v>
      </c>
      <c r="CK87">
        <f t="shared" si="36"/>
        <v>0</v>
      </c>
      <c r="CL87">
        <f t="shared" si="36"/>
        <v>0</v>
      </c>
      <c r="CM87">
        <f t="shared" si="36"/>
        <v>0</v>
      </c>
      <c r="CN87">
        <f t="shared" si="36"/>
        <v>0</v>
      </c>
      <c r="CO87">
        <f t="shared" si="36"/>
        <v>0</v>
      </c>
      <c r="CP87">
        <f t="shared" si="40"/>
        <v>0</v>
      </c>
      <c r="CQ87">
        <f t="shared" si="40"/>
        <v>0</v>
      </c>
      <c r="CR87">
        <f t="shared" si="40"/>
        <v>0</v>
      </c>
      <c r="CS87">
        <f t="shared" si="40"/>
        <v>0</v>
      </c>
      <c r="CT87">
        <f t="shared" si="40"/>
        <v>0</v>
      </c>
      <c r="CU87">
        <f t="shared" si="40"/>
        <v>0</v>
      </c>
    </row>
    <row r="88" spans="1:99">
      <c r="A88" t="s">
        <v>88</v>
      </c>
      <c r="B88">
        <f t="shared" si="41"/>
        <v>0</v>
      </c>
      <c r="C88">
        <f t="shared" si="41"/>
        <v>0</v>
      </c>
      <c r="D88">
        <f t="shared" si="41"/>
        <v>0</v>
      </c>
      <c r="E88">
        <f t="shared" si="41"/>
        <v>0</v>
      </c>
      <c r="F88">
        <f t="shared" si="41"/>
        <v>0</v>
      </c>
      <c r="G88">
        <f t="shared" si="41"/>
        <v>0</v>
      </c>
      <c r="H88">
        <f t="shared" si="41"/>
        <v>0</v>
      </c>
      <c r="I88">
        <f t="shared" si="41"/>
        <v>0</v>
      </c>
      <c r="J88">
        <f t="shared" si="41"/>
        <v>0</v>
      </c>
      <c r="K88">
        <f t="shared" si="41"/>
        <v>0</v>
      </c>
      <c r="L88">
        <f t="shared" si="41"/>
        <v>0</v>
      </c>
      <c r="M88">
        <f t="shared" si="41"/>
        <v>0</v>
      </c>
      <c r="N88">
        <f t="shared" si="41"/>
        <v>0</v>
      </c>
      <c r="O88">
        <f t="shared" si="41"/>
        <v>0</v>
      </c>
      <c r="P88">
        <f t="shared" si="41"/>
        <v>0</v>
      </c>
      <c r="Q88">
        <f t="shared" si="41"/>
        <v>0</v>
      </c>
      <c r="R88">
        <f t="shared" si="38"/>
        <v>0</v>
      </c>
      <c r="S88">
        <f t="shared" si="38"/>
        <v>0</v>
      </c>
      <c r="T88">
        <f t="shared" si="38"/>
        <v>0</v>
      </c>
      <c r="U88">
        <f t="shared" si="38"/>
        <v>0</v>
      </c>
      <c r="V88">
        <f t="shared" si="38"/>
        <v>0</v>
      </c>
      <c r="W88">
        <f t="shared" si="38"/>
        <v>0</v>
      </c>
      <c r="X88">
        <f t="shared" si="38"/>
        <v>0</v>
      </c>
      <c r="Y88">
        <f t="shared" si="38"/>
        <v>0</v>
      </c>
      <c r="Z88">
        <f t="shared" si="38"/>
        <v>0</v>
      </c>
      <c r="AA88">
        <f t="shared" si="38"/>
        <v>0</v>
      </c>
      <c r="AB88">
        <f t="shared" si="38"/>
        <v>0</v>
      </c>
      <c r="AC88">
        <f t="shared" si="38"/>
        <v>0</v>
      </c>
      <c r="AD88">
        <f t="shared" si="38"/>
        <v>0</v>
      </c>
      <c r="AE88">
        <f t="shared" si="38"/>
        <v>0</v>
      </c>
      <c r="AF88">
        <f t="shared" si="38"/>
        <v>0</v>
      </c>
      <c r="AG88">
        <f t="shared" si="44"/>
        <v>0</v>
      </c>
      <c r="AH88">
        <f t="shared" si="44"/>
        <v>0</v>
      </c>
      <c r="AI88">
        <f t="shared" si="44"/>
        <v>0</v>
      </c>
      <c r="AJ88">
        <f t="shared" si="44"/>
        <v>0</v>
      </c>
      <c r="AK88">
        <f t="shared" si="44"/>
        <v>0</v>
      </c>
      <c r="AL88">
        <f t="shared" si="44"/>
        <v>0</v>
      </c>
      <c r="AM88">
        <f t="shared" si="44"/>
        <v>0</v>
      </c>
      <c r="AN88">
        <f t="shared" si="44"/>
        <v>0</v>
      </c>
      <c r="AO88">
        <f t="shared" si="44"/>
        <v>0</v>
      </c>
      <c r="AP88">
        <f t="shared" si="44"/>
        <v>0</v>
      </c>
      <c r="AQ88">
        <f t="shared" si="44"/>
        <v>0</v>
      </c>
      <c r="AR88">
        <f t="shared" si="44"/>
        <v>0</v>
      </c>
      <c r="AS88">
        <f t="shared" si="44"/>
        <v>0</v>
      </c>
      <c r="AT88">
        <f t="shared" si="44"/>
        <v>0</v>
      </c>
      <c r="AU88">
        <f t="shared" si="44"/>
        <v>0</v>
      </c>
      <c r="AV88">
        <f t="shared" si="44"/>
        <v>0</v>
      </c>
      <c r="AW88">
        <f t="shared" si="43"/>
        <v>0</v>
      </c>
      <c r="AX88">
        <f t="shared" si="43"/>
        <v>0</v>
      </c>
      <c r="AY88">
        <f t="shared" si="43"/>
        <v>0</v>
      </c>
      <c r="AZ88">
        <f t="shared" si="43"/>
        <v>0</v>
      </c>
      <c r="BA88">
        <f t="shared" si="43"/>
        <v>0</v>
      </c>
      <c r="BB88">
        <f t="shared" si="43"/>
        <v>0</v>
      </c>
      <c r="BC88">
        <f t="shared" si="43"/>
        <v>0</v>
      </c>
      <c r="BD88">
        <f t="shared" si="43"/>
        <v>0</v>
      </c>
      <c r="BE88">
        <f t="shared" si="43"/>
        <v>0</v>
      </c>
      <c r="BF88">
        <f t="shared" si="43"/>
        <v>0</v>
      </c>
      <c r="BG88">
        <f t="shared" si="43"/>
        <v>0</v>
      </c>
      <c r="BH88">
        <f t="shared" si="43"/>
        <v>0</v>
      </c>
      <c r="BI88">
        <f t="shared" si="43"/>
        <v>0</v>
      </c>
      <c r="BJ88">
        <f t="shared" si="43"/>
        <v>0</v>
      </c>
      <c r="BK88">
        <f t="shared" si="43"/>
        <v>0</v>
      </c>
      <c r="BL88">
        <f t="shared" si="42"/>
        <v>0</v>
      </c>
      <c r="BM88">
        <f t="shared" si="42"/>
        <v>0</v>
      </c>
      <c r="BN88">
        <f t="shared" si="42"/>
        <v>0</v>
      </c>
      <c r="BO88">
        <f t="shared" si="39"/>
        <v>0</v>
      </c>
      <c r="BP88">
        <f t="shared" si="39"/>
        <v>0</v>
      </c>
      <c r="BQ88">
        <f t="shared" si="39"/>
        <v>0</v>
      </c>
      <c r="BR88">
        <f t="shared" si="39"/>
        <v>0</v>
      </c>
      <c r="BS88">
        <f t="shared" si="39"/>
        <v>0</v>
      </c>
      <c r="BT88">
        <f t="shared" si="39"/>
        <v>0</v>
      </c>
      <c r="BU88">
        <f t="shared" si="39"/>
        <v>0</v>
      </c>
      <c r="BV88">
        <f t="shared" si="39"/>
        <v>0</v>
      </c>
      <c r="BW88">
        <f t="shared" si="39"/>
        <v>0</v>
      </c>
      <c r="BX88">
        <f t="shared" si="39"/>
        <v>0</v>
      </c>
      <c r="BY88">
        <f t="shared" si="39"/>
        <v>0</v>
      </c>
      <c r="BZ88">
        <f t="shared" si="39"/>
        <v>0</v>
      </c>
      <c r="CA88">
        <f t="shared" si="39"/>
        <v>0</v>
      </c>
      <c r="CB88">
        <f t="shared" si="39"/>
        <v>0</v>
      </c>
      <c r="CC88">
        <f t="shared" si="36"/>
        <v>0</v>
      </c>
      <c r="CD88">
        <f t="shared" si="36"/>
        <v>0</v>
      </c>
      <c r="CE88">
        <f t="shared" si="36"/>
        <v>0</v>
      </c>
      <c r="CF88">
        <f t="shared" si="36"/>
        <v>0</v>
      </c>
      <c r="CG88">
        <f t="shared" si="36"/>
        <v>0</v>
      </c>
      <c r="CH88">
        <f t="shared" si="36"/>
        <v>0</v>
      </c>
      <c r="CI88">
        <f t="shared" si="36"/>
        <v>0</v>
      </c>
      <c r="CJ88">
        <f t="shared" si="36"/>
        <v>1</v>
      </c>
      <c r="CK88">
        <f t="shared" si="36"/>
        <v>0</v>
      </c>
      <c r="CL88">
        <f t="shared" si="36"/>
        <v>0</v>
      </c>
      <c r="CM88">
        <f t="shared" si="36"/>
        <v>0</v>
      </c>
      <c r="CN88">
        <f t="shared" si="36"/>
        <v>0</v>
      </c>
      <c r="CO88">
        <f t="shared" ref="CO88:CU99" si="45">IF($A88=CO$1,1,0)</f>
        <v>0</v>
      </c>
      <c r="CP88">
        <f t="shared" si="45"/>
        <v>0</v>
      </c>
      <c r="CQ88">
        <f t="shared" si="45"/>
        <v>0</v>
      </c>
      <c r="CR88">
        <f t="shared" si="45"/>
        <v>0</v>
      </c>
      <c r="CS88">
        <f t="shared" si="45"/>
        <v>0</v>
      </c>
      <c r="CT88">
        <f t="shared" si="45"/>
        <v>0</v>
      </c>
      <c r="CU88">
        <f t="shared" si="45"/>
        <v>0</v>
      </c>
    </row>
    <row r="89" spans="1:99">
      <c r="A89" t="s">
        <v>94</v>
      </c>
      <c r="B89">
        <f t="shared" si="41"/>
        <v>0</v>
      </c>
      <c r="C89">
        <f t="shared" si="41"/>
        <v>0</v>
      </c>
      <c r="D89">
        <f t="shared" si="41"/>
        <v>0</v>
      </c>
      <c r="E89">
        <f t="shared" si="41"/>
        <v>0</v>
      </c>
      <c r="F89">
        <f t="shared" si="41"/>
        <v>0</v>
      </c>
      <c r="G89">
        <f t="shared" si="41"/>
        <v>0</v>
      </c>
      <c r="H89">
        <f t="shared" si="41"/>
        <v>0</v>
      </c>
      <c r="I89">
        <f t="shared" si="41"/>
        <v>0</v>
      </c>
      <c r="J89">
        <f t="shared" si="41"/>
        <v>0</v>
      </c>
      <c r="K89">
        <f t="shared" si="41"/>
        <v>0</v>
      </c>
      <c r="L89">
        <f t="shared" si="41"/>
        <v>0</v>
      </c>
      <c r="M89">
        <f t="shared" si="41"/>
        <v>0</v>
      </c>
      <c r="N89">
        <f t="shared" si="41"/>
        <v>0</v>
      </c>
      <c r="O89">
        <f t="shared" si="41"/>
        <v>0</v>
      </c>
      <c r="P89">
        <f t="shared" si="41"/>
        <v>0</v>
      </c>
      <c r="Q89">
        <f t="shared" ref="Q89:AF99" si="46">IF($A89=Q$1,1,0)</f>
        <v>0</v>
      </c>
      <c r="R89">
        <f t="shared" si="46"/>
        <v>0</v>
      </c>
      <c r="S89">
        <f t="shared" si="46"/>
        <v>0</v>
      </c>
      <c r="T89">
        <f t="shared" si="46"/>
        <v>0</v>
      </c>
      <c r="U89">
        <f t="shared" si="46"/>
        <v>0</v>
      </c>
      <c r="V89">
        <f t="shared" si="46"/>
        <v>0</v>
      </c>
      <c r="W89">
        <f t="shared" si="46"/>
        <v>0</v>
      </c>
      <c r="X89">
        <f t="shared" si="46"/>
        <v>0</v>
      </c>
      <c r="Y89">
        <f t="shared" si="46"/>
        <v>0</v>
      </c>
      <c r="Z89">
        <f t="shared" si="46"/>
        <v>0</v>
      </c>
      <c r="AA89">
        <f t="shared" si="46"/>
        <v>0</v>
      </c>
      <c r="AB89">
        <f t="shared" si="46"/>
        <v>0</v>
      </c>
      <c r="AC89">
        <f t="shared" si="46"/>
        <v>0</v>
      </c>
      <c r="AD89">
        <f t="shared" si="46"/>
        <v>0</v>
      </c>
      <c r="AE89">
        <f t="shared" si="46"/>
        <v>0</v>
      </c>
      <c r="AF89">
        <f t="shared" si="46"/>
        <v>0</v>
      </c>
      <c r="AG89">
        <f t="shared" si="44"/>
        <v>0</v>
      </c>
      <c r="AH89">
        <f t="shared" si="44"/>
        <v>0</v>
      </c>
      <c r="AI89">
        <f t="shared" si="44"/>
        <v>0</v>
      </c>
      <c r="AJ89">
        <f t="shared" si="44"/>
        <v>0</v>
      </c>
      <c r="AK89">
        <f t="shared" si="44"/>
        <v>0</v>
      </c>
      <c r="AL89">
        <f t="shared" si="44"/>
        <v>0</v>
      </c>
      <c r="AM89">
        <f t="shared" si="44"/>
        <v>0</v>
      </c>
      <c r="AN89">
        <f t="shared" si="44"/>
        <v>0</v>
      </c>
      <c r="AO89">
        <f t="shared" si="44"/>
        <v>0</v>
      </c>
      <c r="AP89">
        <f t="shared" si="44"/>
        <v>0</v>
      </c>
      <c r="AQ89">
        <f t="shared" si="44"/>
        <v>0</v>
      </c>
      <c r="AR89">
        <f t="shared" si="44"/>
        <v>0</v>
      </c>
      <c r="AS89">
        <f t="shared" si="44"/>
        <v>0</v>
      </c>
      <c r="AT89">
        <f t="shared" si="44"/>
        <v>0</v>
      </c>
      <c r="AU89">
        <f t="shared" si="44"/>
        <v>0</v>
      </c>
      <c r="AV89">
        <f t="shared" si="44"/>
        <v>0</v>
      </c>
      <c r="AW89">
        <f t="shared" si="43"/>
        <v>0</v>
      </c>
      <c r="AX89">
        <f t="shared" si="43"/>
        <v>0</v>
      </c>
      <c r="AY89">
        <f t="shared" si="43"/>
        <v>0</v>
      </c>
      <c r="AZ89">
        <f t="shared" si="43"/>
        <v>0</v>
      </c>
      <c r="BA89">
        <f t="shared" si="43"/>
        <v>0</v>
      </c>
      <c r="BB89">
        <f t="shared" si="43"/>
        <v>0</v>
      </c>
      <c r="BC89">
        <f t="shared" si="43"/>
        <v>0</v>
      </c>
      <c r="BD89">
        <f t="shared" si="43"/>
        <v>0</v>
      </c>
      <c r="BE89">
        <f t="shared" si="43"/>
        <v>0</v>
      </c>
      <c r="BF89">
        <f t="shared" si="43"/>
        <v>0</v>
      </c>
      <c r="BG89">
        <f t="shared" si="43"/>
        <v>0</v>
      </c>
      <c r="BH89">
        <f t="shared" si="43"/>
        <v>0</v>
      </c>
      <c r="BI89">
        <f t="shared" si="43"/>
        <v>0</v>
      </c>
      <c r="BJ89">
        <f t="shared" si="43"/>
        <v>0</v>
      </c>
      <c r="BK89">
        <f t="shared" si="43"/>
        <v>0</v>
      </c>
      <c r="BL89">
        <f t="shared" si="42"/>
        <v>0</v>
      </c>
      <c r="BM89">
        <f t="shared" si="42"/>
        <v>0</v>
      </c>
      <c r="BN89">
        <f t="shared" si="42"/>
        <v>0</v>
      </c>
      <c r="BO89">
        <f t="shared" si="39"/>
        <v>0</v>
      </c>
      <c r="BP89">
        <f t="shared" si="39"/>
        <v>0</v>
      </c>
      <c r="BQ89">
        <f t="shared" si="39"/>
        <v>0</v>
      </c>
      <c r="BR89">
        <f t="shared" si="39"/>
        <v>0</v>
      </c>
      <c r="BS89">
        <f t="shared" si="39"/>
        <v>0</v>
      </c>
      <c r="BT89">
        <f t="shared" si="39"/>
        <v>0</v>
      </c>
      <c r="BU89">
        <f t="shared" si="39"/>
        <v>0</v>
      </c>
      <c r="BV89">
        <f t="shared" si="39"/>
        <v>0</v>
      </c>
      <c r="BW89">
        <f t="shared" si="39"/>
        <v>0</v>
      </c>
      <c r="BX89">
        <f t="shared" si="39"/>
        <v>0</v>
      </c>
      <c r="BY89">
        <f t="shared" si="39"/>
        <v>0</v>
      </c>
      <c r="BZ89">
        <f t="shared" si="39"/>
        <v>0</v>
      </c>
      <c r="CA89">
        <f t="shared" si="39"/>
        <v>0</v>
      </c>
      <c r="CB89">
        <f t="shared" si="39"/>
        <v>0</v>
      </c>
      <c r="CC89">
        <f t="shared" ref="CC89:CP99" si="47">IF($A89=CC$1,1,0)</f>
        <v>0</v>
      </c>
      <c r="CD89">
        <f t="shared" si="47"/>
        <v>0</v>
      </c>
      <c r="CE89">
        <f t="shared" si="47"/>
        <v>0</v>
      </c>
      <c r="CF89">
        <f t="shared" si="47"/>
        <v>0</v>
      </c>
      <c r="CG89">
        <f t="shared" si="47"/>
        <v>0</v>
      </c>
      <c r="CH89">
        <f t="shared" si="47"/>
        <v>0</v>
      </c>
      <c r="CI89">
        <f t="shared" si="47"/>
        <v>0</v>
      </c>
      <c r="CJ89">
        <f t="shared" si="47"/>
        <v>0</v>
      </c>
      <c r="CK89">
        <f t="shared" si="47"/>
        <v>1</v>
      </c>
      <c r="CL89">
        <f t="shared" si="47"/>
        <v>0</v>
      </c>
      <c r="CM89">
        <f t="shared" si="47"/>
        <v>0</v>
      </c>
      <c r="CN89">
        <f t="shared" si="47"/>
        <v>0</v>
      </c>
      <c r="CO89">
        <f t="shared" si="47"/>
        <v>0</v>
      </c>
      <c r="CP89">
        <f t="shared" si="47"/>
        <v>0</v>
      </c>
      <c r="CQ89">
        <f t="shared" si="45"/>
        <v>0</v>
      </c>
      <c r="CR89">
        <f t="shared" si="45"/>
        <v>0</v>
      </c>
      <c r="CS89">
        <f t="shared" si="45"/>
        <v>0</v>
      </c>
      <c r="CT89">
        <f t="shared" si="45"/>
        <v>0</v>
      </c>
      <c r="CU89">
        <f t="shared" si="45"/>
        <v>0</v>
      </c>
    </row>
    <row r="90" spans="1:99">
      <c r="A90" t="s">
        <v>96</v>
      </c>
      <c r="B90">
        <f t="shared" ref="B90:Q99" si="48">IF($A90=B$1,1,0)</f>
        <v>0</v>
      </c>
      <c r="C90">
        <f t="shared" si="48"/>
        <v>0</v>
      </c>
      <c r="D90">
        <f t="shared" si="48"/>
        <v>0</v>
      </c>
      <c r="E90">
        <f t="shared" si="48"/>
        <v>0</v>
      </c>
      <c r="F90">
        <f t="shared" si="48"/>
        <v>0</v>
      </c>
      <c r="G90">
        <f t="shared" si="48"/>
        <v>0</v>
      </c>
      <c r="H90">
        <f t="shared" si="48"/>
        <v>0</v>
      </c>
      <c r="I90">
        <f t="shared" si="48"/>
        <v>0</v>
      </c>
      <c r="J90">
        <f t="shared" si="48"/>
        <v>0</v>
      </c>
      <c r="K90">
        <f t="shared" si="48"/>
        <v>0</v>
      </c>
      <c r="L90">
        <f t="shared" si="48"/>
        <v>0</v>
      </c>
      <c r="M90">
        <f t="shared" si="48"/>
        <v>0</v>
      </c>
      <c r="N90">
        <f t="shared" si="48"/>
        <v>0</v>
      </c>
      <c r="O90">
        <f t="shared" si="48"/>
        <v>0</v>
      </c>
      <c r="P90">
        <f t="shared" si="48"/>
        <v>0</v>
      </c>
      <c r="Q90">
        <f t="shared" si="48"/>
        <v>0</v>
      </c>
      <c r="R90">
        <f t="shared" si="46"/>
        <v>0</v>
      </c>
      <c r="S90">
        <f t="shared" si="46"/>
        <v>0</v>
      </c>
      <c r="T90">
        <f t="shared" si="46"/>
        <v>0</v>
      </c>
      <c r="U90">
        <f t="shared" si="46"/>
        <v>0</v>
      </c>
      <c r="V90">
        <f t="shared" si="46"/>
        <v>0</v>
      </c>
      <c r="W90">
        <f t="shared" si="46"/>
        <v>0</v>
      </c>
      <c r="X90">
        <f t="shared" si="46"/>
        <v>0</v>
      </c>
      <c r="Y90">
        <f t="shared" si="46"/>
        <v>0</v>
      </c>
      <c r="Z90">
        <f t="shared" si="46"/>
        <v>0</v>
      </c>
      <c r="AA90">
        <f t="shared" si="46"/>
        <v>0</v>
      </c>
      <c r="AB90">
        <f t="shared" si="46"/>
        <v>0</v>
      </c>
      <c r="AC90">
        <f t="shared" si="46"/>
        <v>0</v>
      </c>
      <c r="AD90">
        <f t="shared" si="46"/>
        <v>0</v>
      </c>
      <c r="AE90">
        <f t="shared" si="46"/>
        <v>0</v>
      </c>
      <c r="AF90">
        <f t="shared" si="46"/>
        <v>0</v>
      </c>
      <c r="AG90">
        <f t="shared" si="44"/>
        <v>0</v>
      </c>
      <c r="AH90">
        <f t="shared" si="44"/>
        <v>0</v>
      </c>
      <c r="AI90">
        <f t="shared" si="44"/>
        <v>0</v>
      </c>
      <c r="AJ90">
        <f t="shared" si="44"/>
        <v>0</v>
      </c>
      <c r="AK90">
        <f t="shared" si="44"/>
        <v>0</v>
      </c>
      <c r="AL90">
        <f t="shared" si="44"/>
        <v>0</v>
      </c>
      <c r="AM90">
        <f t="shared" si="44"/>
        <v>0</v>
      </c>
      <c r="AN90">
        <f t="shared" si="44"/>
        <v>0</v>
      </c>
      <c r="AO90">
        <f t="shared" si="44"/>
        <v>0</v>
      </c>
      <c r="AP90">
        <f t="shared" si="44"/>
        <v>0</v>
      </c>
      <c r="AQ90">
        <f t="shared" si="44"/>
        <v>0</v>
      </c>
      <c r="AR90">
        <f t="shared" si="44"/>
        <v>0</v>
      </c>
      <c r="AS90">
        <f t="shared" si="44"/>
        <v>0</v>
      </c>
      <c r="AT90">
        <f t="shared" si="44"/>
        <v>0</v>
      </c>
      <c r="AU90">
        <f t="shared" si="44"/>
        <v>0</v>
      </c>
      <c r="AV90">
        <f t="shared" si="44"/>
        <v>0</v>
      </c>
      <c r="AW90">
        <f t="shared" si="43"/>
        <v>0</v>
      </c>
      <c r="AX90">
        <f t="shared" si="43"/>
        <v>0</v>
      </c>
      <c r="AY90">
        <f t="shared" si="43"/>
        <v>0</v>
      </c>
      <c r="AZ90">
        <f t="shared" si="43"/>
        <v>0</v>
      </c>
      <c r="BA90">
        <f t="shared" si="43"/>
        <v>0</v>
      </c>
      <c r="BB90">
        <f t="shared" si="43"/>
        <v>0</v>
      </c>
      <c r="BC90">
        <f t="shared" si="43"/>
        <v>0</v>
      </c>
      <c r="BD90">
        <f t="shared" si="43"/>
        <v>0</v>
      </c>
      <c r="BE90">
        <f t="shared" si="43"/>
        <v>0</v>
      </c>
      <c r="BF90">
        <f t="shared" si="43"/>
        <v>0</v>
      </c>
      <c r="BG90">
        <f t="shared" si="43"/>
        <v>0</v>
      </c>
      <c r="BH90">
        <f t="shared" si="43"/>
        <v>0</v>
      </c>
      <c r="BI90">
        <f t="shared" si="43"/>
        <v>0</v>
      </c>
      <c r="BJ90">
        <f t="shared" si="43"/>
        <v>0</v>
      </c>
      <c r="BK90">
        <f t="shared" si="43"/>
        <v>0</v>
      </c>
      <c r="BL90">
        <f t="shared" si="42"/>
        <v>0</v>
      </c>
      <c r="BM90">
        <f t="shared" si="42"/>
        <v>0</v>
      </c>
      <c r="BN90">
        <f t="shared" si="42"/>
        <v>0</v>
      </c>
      <c r="BO90">
        <f t="shared" si="39"/>
        <v>0</v>
      </c>
      <c r="BP90">
        <f t="shared" si="39"/>
        <v>0</v>
      </c>
      <c r="BQ90">
        <f t="shared" si="39"/>
        <v>0</v>
      </c>
      <c r="BR90">
        <f t="shared" si="39"/>
        <v>0</v>
      </c>
      <c r="BS90">
        <f t="shared" si="39"/>
        <v>0</v>
      </c>
      <c r="BT90">
        <f t="shared" si="39"/>
        <v>0</v>
      </c>
      <c r="BU90">
        <f t="shared" si="39"/>
        <v>0</v>
      </c>
      <c r="BV90">
        <f t="shared" si="39"/>
        <v>0</v>
      </c>
      <c r="BW90">
        <f t="shared" si="39"/>
        <v>0</v>
      </c>
      <c r="BX90">
        <f t="shared" si="39"/>
        <v>0</v>
      </c>
      <c r="BY90">
        <f t="shared" si="39"/>
        <v>0</v>
      </c>
      <c r="BZ90">
        <f t="shared" si="39"/>
        <v>0</v>
      </c>
      <c r="CA90">
        <f t="shared" si="39"/>
        <v>0</v>
      </c>
      <c r="CB90">
        <f t="shared" ref="CB90:CO99" si="49">IF($A90=CB$1,1,0)</f>
        <v>0</v>
      </c>
      <c r="CC90">
        <f t="shared" si="49"/>
        <v>0</v>
      </c>
      <c r="CD90">
        <f t="shared" si="49"/>
        <v>0</v>
      </c>
      <c r="CE90">
        <f t="shared" si="49"/>
        <v>0</v>
      </c>
      <c r="CF90">
        <f t="shared" si="49"/>
        <v>0</v>
      </c>
      <c r="CG90">
        <f t="shared" si="49"/>
        <v>0</v>
      </c>
      <c r="CH90">
        <f t="shared" si="49"/>
        <v>0</v>
      </c>
      <c r="CI90">
        <f t="shared" si="49"/>
        <v>0</v>
      </c>
      <c r="CJ90">
        <f t="shared" si="49"/>
        <v>0</v>
      </c>
      <c r="CK90">
        <f t="shared" si="49"/>
        <v>0</v>
      </c>
      <c r="CL90">
        <f t="shared" si="49"/>
        <v>1</v>
      </c>
      <c r="CM90">
        <f t="shared" si="49"/>
        <v>0</v>
      </c>
      <c r="CN90">
        <f t="shared" si="49"/>
        <v>0</v>
      </c>
      <c r="CO90">
        <f t="shared" si="49"/>
        <v>0</v>
      </c>
      <c r="CP90">
        <f t="shared" si="47"/>
        <v>0</v>
      </c>
      <c r="CQ90">
        <f t="shared" si="45"/>
        <v>0</v>
      </c>
      <c r="CR90">
        <f t="shared" si="45"/>
        <v>0</v>
      </c>
      <c r="CS90">
        <f t="shared" si="45"/>
        <v>0</v>
      </c>
      <c r="CT90">
        <f t="shared" si="45"/>
        <v>0</v>
      </c>
      <c r="CU90">
        <f t="shared" si="45"/>
        <v>0</v>
      </c>
    </row>
    <row r="91" spans="1:99">
      <c r="A91" t="s">
        <v>110</v>
      </c>
      <c r="B91">
        <f t="shared" si="48"/>
        <v>0</v>
      </c>
      <c r="C91">
        <f t="shared" si="48"/>
        <v>0</v>
      </c>
      <c r="D91">
        <f t="shared" si="48"/>
        <v>0</v>
      </c>
      <c r="E91">
        <f t="shared" si="48"/>
        <v>0</v>
      </c>
      <c r="F91">
        <f t="shared" si="48"/>
        <v>0</v>
      </c>
      <c r="G91">
        <f t="shared" si="48"/>
        <v>0</v>
      </c>
      <c r="H91">
        <f t="shared" si="48"/>
        <v>0</v>
      </c>
      <c r="I91">
        <f t="shared" si="48"/>
        <v>0</v>
      </c>
      <c r="J91">
        <f t="shared" si="48"/>
        <v>0</v>
      </c>
      <c r="K91">
        <f t="shared" si="48"/>
        <v>0</v>
      </c>
      <c r="L91">
        <f t="shared" si="48"/>
        <v>0</v>
      </c>
      <c r="M91">
        <f t="shared" si="48"/>
        <v>0</v>
      </c>
      <c r="N91">
        <f t="shared" si="48"/>
        <v>0</v>
      </c>
      <c r="O91">
        <f t="shared" si="48"/>
        <v>0</v>
      </c>
      <c r="P91">
        <f t="shared" si="48"/>
        <v>0</v>
      </c>
      <c r="Q91">
        <f t="shared" si="48"/>
        <v>0</v>
      </c>
      <c r="R91">
        <f t="shared" si="46"/>
        <v>0</v>
      </c>
      <c r="S91">
        <f t="shared" si="46"/>
        <v>0</v>
      </c>
      <c r="T91">
        <f t="shared" si="46"/>
        <v>0</v>
      </c>
      <c r="U91">
        <f t="shared" si="46"/>
        <v>0</v>
      </c>
      <c r="V91">
        <f t="shared" si="46"/>
        <v>0</v>
      </c>
      <c r="W91">
        <f t="shared" si="46"/>
        <v>0</v>
      </c>
      <c r="X91">
        <f t="shared" si="46"/>
        <v>0</v>
      </c>
      <c r="Y91">
        <f t="shared" si="46"/>
        <v>0</v>
      </c>
      <c r="Z91">
        <f t="shared" si="46"/>
        <v>0</v>
      </c>
      <c r="AA91">
        <f t="shared" si="46"/>
        <v>0</v>
      </c>
      <c r="AB91">
        <f t="shared" si="46"/>
        <v>0</v>
      </c>
      <c r="AC91">
        <f t="shared" si="46"/>
        <v>0</v>
      </c>
      <c r="AD91">
        <f t="shared" si="46"/>
        <v>0</v>
      </c>
      <c r="AE91">
        <f t="shared" si="46"/>
        <v>0</v>
      </c>
      <c r="AF91">
        <f t="shared" si="46"/>
        <v>0</v>
      </c>
      <c r="AG91">
        <f t="shared" ref="AG91:AV99" si="50">IF($A91=AG$1,1,0)</f>
        <v>0</v>
      </c>
      <c r="AH91">
        <f t="shared" si="50"/>
        <v>0</v>
      </c>
      <c r="AI91">
        <f t="shared" si="50"/>
        <v>0</v>
      </c>
      <c r="AJ91">
        <f t="shared" si="50"/>
        <v>0</v>
      </c>
      <c r="AK91">
        <f t="shared" si="50"/>
        <v>0</v>
      </c>
      <c r="AL91">
        <f t="shared" si="50"/>
        <v>0</v>
      </c>
      <c r="AM91">
        <f t="shared" si="50"/>
        <v>0</v>
      </c>
      <c r="AN91">
        <f t="shared" si="50"/>
        <v>0</v>
      </c>
      <c r="AO91">
        <f t="shared" si="50"/>
        <v>0</v>
      </c>
      <c r="AP91">
        <f t="shared" si="50"/>
        <v>0</v>
      </c>
      <c r="AQ91">
        <f t="shared" si="50"/>
        <v>0</v>
      </c>
      <c r="AR91">
        <f t="shared" si="50"/>
        <v>0</v>
      </c>
      <c r="AS91">
        <f t="shared" si="50"/>
        <v>0</v>
      </c>
      <c r="AT91">
        <f t="shared" si="50"/>
        <v>0</v>
      </c>
      <c r="AU91">
        <f t="shared" si="50"/>
        <v>0</v>
      </c>
      <c r="AV91">
        <f t="shared" si="50"/>
        <v>0</v>
      </c>
      <c r="AW91">
        <f t="shared" ref="AW91:BK99" si="51">IF($A91=AW$1,1,0)</f>
        <v>0</v>
      </c>
      <c r="AX91">
        <f t="shared" si="51"/>
        <v>0</v>
      </c>
      <c r="AY91">
        <f t="shared" si="51"/>
        <v>0</v>
      </c>
      <c r="AZ91">
        <f t="shared" si="51"/>
        <v>0</v>
      </c>
      <c r="BA91">
        <f t="shared" si="51"/>
        <v>0</v>
      </c>
      <c r="BB91">
        <f t="shared" si="51"/>
        <v>0</v>
      </c>
      <c r="BC91">
        <f t="shared" si="51"/>
        <v>0</v>
      </c>
      <c r="BD91">
        <f t="shared" si="51"/>
        <v>0</v>
      </c>
      <c r="BE91">
        <f t="shared" si="51"/>
        <v>0</v>
      </c>
      <c r="BF91">
        <f t="shared" si="51"/>
        <v>0</v>
      </c>
      <c r="BG91">
        <f t="shared" si="51"/>
        <v>0</v>
      </c>
      <c r="BH91">
        <f t="shared" si="51"/>
        <v>0</v>
      </c>
      <c r="BI91">
        <f t="shared" si="51"/>
        <v>0</v>
      </c>
      <c r="BJ91">
        <f t="shared" si="51"/>
        <v>0</v>
      </c>
      <c r="BK91">
        <f t="shared" si="51"/>
        <v>0</v>
      </c>
      <c r="BL91">
        <f t="shared" si="42"/>
        <v>0</v>
      </c>
      <c r="BM91">
        <f t="shared" si="42"/>
        <v>0</v>
      </c>
      <c r="BN91">
        <f t="shared" si="42"/>
        <v>0</v>
      </c>
      <c r="BO91">
        <f t="shared" si="42"/>
        <v>0</v>
      </c>
      <c r="BP91">
        <f t="shared" si="42"/>
        <v>0</v>
      </c>
      <c r="BQ91">
        <f t="shared" si="42"/>
        <v>0</v>
      </c>
      <c r="BR91">
        <f t="shared" si="42"/>
        <v>0</v>
      </c>
      <c r="BS91">
        <f t="shared" si="42"/>
        <v>0</v>
      </c>
      <c r="BT91">
        <f t="shared" si="42"/>
        <v>0</v>
      </c>
      <c r="BU91">
        <f t="shared" si="42"/>
        <v>0</v>
      </c>
      <c r="BV91">
        <f t="shared" si="42"/>
        <v>0</v>
      </c>
      <c r="BW91">
        <f t="shared" si="42"/>
        <v>0</v>
      </c>
      <c r="BX91">
        <f t="shared" si="42"/>
        <v>0</v>
      </c>
      <c r="BY91">
        <f t="shared" si="42"/>
        <v>0</v>
      </c>
      <c r="BZ91">
        <f t="shared" si="42"/>
        <v>0</v>
      </c>
      <c r="CA91">
        <f t="shared" si="42"/>
        <v>0</v>
      </c>
      <c r="CB91">
        <f t="shared" si="49"/>
        <v>0</v>
      </c>
      <c r="CC91">
        <f t="shared" si="49"/>
        <v>0</v>
      </c>
      <c r="CD91">
        <f t="shared" si="49"/>
        <v>0</v>
      </c>
      <c r="CE91">
        <f t="shared" si="49"/>
        <v>0</v>
      </c>
      <c r="CF91">
        <f t="shared" si="49"/>
        <v>0</v>
      </c>
      <c r="CG91">
        <f t="shared" si="49"/>
        <v>0</v>
      </c>
      <c r="CH91">
        <f t="shared" si="49"/>
        <v>0</v>
      </c>
      <c r="CI91">
        <f t="shared" si="49"/>
        <v>0</v>
      </c>
      <c r="CJ91">
        <f t="shared" si="49"/>
        <v>0</v>
      </c>
      <c r="CK91">
        <f t="shared" si="49"/>
        <v>0</v>
      </c>
      <c r="CL91">
        <f t="shared" si="49"/>
        <v>0</v>
      </c>
      <c r="CM91">
        <f t="shared" si="49"/>
        <v>1</v>
      </c>
      <c r="CN91">
        <f t="shared" si="49"/>
        <v>0</v>
      </c>
      <c r="CO91">
        <f t="shared" si="49"/>
        <v>0</v>
      </c>
      <c r="CP91">
        <f t="shared" si="47"/>
        <v>0</v>
      </c>
      <c r="CQ91">
        <f t="shared" si="45"/>
        <v>0</v>
      </c>
      <c r="CR91">
        <f t="shared" si="45"/>
        <v>0</v>
      </c>
      <c r="CS91">
        <f t="shared" si="45"/>
        <v>0</v>
      </c>
      <c r="CT91">
        <f t="shared" si="45"/>
        <v>0</v>
      </c>
      <c r="CU91">
        <f t="shared" si="45"/>
        <v>0</v>
      </c>
    </row>
    <row r="92" spans="1:99">
      <c r="A92" t="s">
        <v>111</v>
      </c>
      <c r="B92">
        <f t="shared" si="48"/>
        <v>0</v>
      </c>
      <c r="C92">
        <f t="shared" si="48"/>
        <v>0</v>
      </c>
      <c r="D92">
        <f t="shared" si="48"/>
        <v>0</v>
      </c>
      <c r="E92">
        <f t="shared" si="48"/>
        <v>0</v>
      </c>
      <c r="F92">
        <f t="shared" si="48"/>
        <v>0</v>
      </c>
      <c r="G92">
        <f t="shared" si="48"/>
        <v>0</v>
      </c>
      <c r="H92">
        <f t="shared" si="48"/>
        <v>0</v>
      </c>
      <c r="I92">
        <f t="shared" si="48"/>
        <v>0</v>
      </c>
      <c r="J92">
        <f t="shared" si="48"/>
        <v>0</v>
      </c>
      <c r="K92">
        <f t="shared" si="48"/>
        <v>0</v>
      </c>
      <c r="L92">
        <f t="shared" si="48"/>
        <v>0</v>
      </c>
      <c r="M92">
        <f t="shared" si="48"/>
        <v>0</v>
      </c>
      <c r="N92">
        <f t="shared" si="48"/>
        <v>0</v>
      </c>
      <c r="O92">
        <f t="shared" si="48"/>
        <v>0</v>
      </c>
      <c r="P92">
        <f t="shared" si="48"/>
        <v>0</v>
      </c>
      <c r="Q92">
        <f t="shared" si="48"/>
        <v>0</v>
      </c>
      <c r="R92">
        <f t="shared" si="46"/>
        <v>0</v>
      </c>
      <c r="S92">
        <f t="shared" si="46"/>
        <v>0</v>
      </c>
      <c r="T92">
        <f t="shared" si="46"/>
        <v>0</v>
      </c>
      <c r="U92">
        <f t="shared" si="46"/>
        <v>0</v>
      </c>
      <c r="V92">
        <f t="shared" si="46"/>
        <v>0</v>
      </c>
      <c r="W92">
        <f t="shared" si="46"/>
        <v>0</v>
      </c>
      <c r="X92">
        <f t="shared" si="46"/>
        <v>0</v>
      </c>
      <c r="Y92">
        <f t="shared" si="46"/>
        <v>0</v>
      </c>
      <c r="Z92">
        <f t="shared" si="46"/>
        <v>0</v>
      </c>
      <c r="AA92">
        <f t="shared" si="46"/>
        <v>0</v>
      </c>
      <c r="AB92">
        <f t="shared" si="46"/>
        <v>0</v>
      </c>
      <c r="AC92">
        <f t="shared" si="46"/>
        <v>0</v>
      </c>
      <c r="AD92">
        <f t="shared" si="46"/>
        <v>0</v>
      </c>
      <c r="AE92">
        <f t="shared" si="46"/>
        <v>0</v>
      </c>
      <c r="AF92">
        <f t="shared" si="46"/>
        <v>0</v>
      </c>
      <c r="AG92">
        <f t="shared" si="50"/>
        <v>0</v>
      </c>
      <c r="AH92">
        <f t="shared" si="50"/>
        <v>0</v>
      </c>
      <c r="AI92">
        <f t="shared" si="50"/>
        <v>0</v>
      </c>
      <c r="AJ92">
        <f t="shared" si="50"/>
        <v>0</v>
      </c>
      <c r="AK92">
        <f t="shared" si="50"/>
        <v>0</v>
      </c>
      <c r="AL92">
        <f t="shared" si="50"/>
        <v>0</v>
      </c>
      <c r="AM92">
        <f t="shared" si="50"/>
        <v>0</v>
      </c>
      <c r="AN92">
        <f t="shared" si="50"/>
        <v>0</v>
      </c>
      <c r="AO92">
        <f t="shared" si="50"/>
        <v>0</v>
      </c>
      <c r="AP92">
        <f t="shared" si="50"/>
        <v>0</v>
      </c>
      <c r="AQ92">
        <f t="shared" si="50"/>
        <v>0</v>
      </c>
      <c r="AR92">
        <f t="shared" si="50"/>
        <v>0</v>
      </c>
      <c r="AS92">
        <f t="shared" si="50"/>
        <v>0</v>
      </c>
      <c r="AT92">
        <f t="shared" si="50"/>
        <v>0</v>
      </c>
      <c r="AU92">
        <f t="shared" si="50"/>
        <v>0</v>
      </c>
      <c r="AV92">
        <f t="shared" si="50"/>
        <v>0</v>
      </c>
      <c r="AW92">
        <f t="shared" si="51"/>
        <v>0</v>
      </c>
      <c r="AX92">
        <f t="shared" si="51"/>
        <v>0</v>
      </c>
      <c r="AY92">
        <f t="shared" si="51"/>
        <v>0</v>
      </c>
      <c r="AZ92">
        <f t="shared" si="51"/>
        <v>0</v>
      </c>
      <c r="BA92">
        <f t="shared" si="51"/>
        <v>0</v>
      </c>
      <c r="BB92">
        <f t="shared" si="51"/>
        <v>0</v>
      </c>
      <c r="BC92">
        <f t="shared" si="51"/>
        <v>0</v>
      </c>
      <c r="BD92">
        <f t="shared" si="51"/>
        <v>0</v>
      </c>
      <c r="BE92">
        <f t="shared" si="51"/>
        <v>0</v>
      </c>
      <c r="BF92">
        <f t="shared" si="51"/>
        <v>0</v>
      </c>
      <c r="BG92">
        <f t="shared" si="51"/>
        <v>0</v>
      </c>
      <c r="BH92">
        <f t="shared" si="51"/>
        <v>0</v>
      </c>
      <c r="BI92">
        <f t="shared" si="51"/>
        <v>0</v>
      </c>
      <c r="BJ92">
        <f t="shared" si="51"/>
        <v>0</v>
      </c>
      <c r="BK92">
        <f t="shared" si="51"/>
        <v>0</v>
      </c>
      <c r="BL92">
        <f t="shared" si="42"/>
        <v>0</v>
      </c>
      <c r="BM92">
        <f t="shared" si="42"/>
        <v>0</v>
      </c>
      <c r="BN92">
        <f t="shared" si="42"/>
        <v>0</v>
      </c>
      <c r="BO92">
        <f t="shared" si="42"/>
        <v>0</v>
      </c>
      <c r="BP92">
        <f t="shared" si="42"/>
        <v>0</v>
      </c>
      <c r="BQ92">
        <f t="shared" si="42"/>
        <v>0</v>
      </c>
      <c r="BR92">
        <f t="shared" si="42"/>
        <v>0</v>
      </c>
      <c r="BS92">
        <f t="shared" si="42"/>
        <v>0</v>
      </c>
      <c r="BT92">
        <f t="shared" si="42"/>
        <v>0</v>
      </c>
      <c r="BU92">
        <f t="shared" si="42"/>
        <v>0</v>
      </c>
      <c r="BV92">
        <f t="shared" si="42"/>
        <v>0</v>
      </c>
      <c r="BW92">
        <f t="shared" si="42"/>
        <v>0</v>
      </c>
      <c r="BX92">
        <f t="shared" si="42"/>
        <v>0</v>
      </c>
      <c r="BY92">
        <f t="shared" si="42"/>
        <v>0</v>
      </c>
      <c r="BZ92">
        <f t="shared" si="42"/>
        <v>0</v>
      </c>
      <c r="CA92">
        <f t="shared" si="42"/>
        <v>0</v>
      </c>
      <c r="CB92">
        <f t="shared" si="49"/>
        <v>0</v>
      </c>
      <c r="CC92">
        <f t="shared" si="49"/>
        <v>0</v>
      </c>
      <c r="CD92">
        <f t="shared" si="49"/>
        <v>0</v>
      </c>
      <c r="CE92">
        <f t="shared" si="49"/>
        <v>0</v>
      </c>
      <c r="CF92">
        <f t="shared" si="49"/>
        <v>0</v>
      </c>
      <c r="CG92">
        <f t="shared" si="49"/>
        <v>0</v>
      </c>
      <c r="CH92">
        <f t="shared" si="49"/>
        <v>0</v>
      </c>
      <c r="CI92">
        <f t="shared" si="49"/>
        <v>0</v>
      </c>
      <c r="CJ92">
        <f t="shared" si="49"/>
        <v>0</v>
      </c>
      <c r="CK92">
        <f t="shared" si="49"/>
        <v>0</v>
      </c>
      <c r="CL92">
        <f t="shared" si="49"/>
        <v>0</v>
      </c>
      <c r="CM92">
        <f t="shared" si="49"/>
        <v>0</v>
      </c>
      <c r="CN92">
        <f t="shared" si="49"/>
        <v>1</v>
      </c>
      <c r="CO92">
        <f t="shared" si="49"/>
        <v>0</v>
      </c>
      <c r="CP92">
        <f t="shared" si="47"/>
        <v>0</v>
      </c>
      <c r="CQ92">
        <f t="shared" si="45"/>
        <v>0</v>
      </c>
      <c r="CR92">
        <f t="shared" si="45"/>
        <v>0</v>
      </c>
      <c r="CS92">
        <f t="shared" si="45"/>
        <v>0</v>
      </c>
      <c r="CT92">
        <f t="shared" si="45"/>
        <v>0</v>
      </c>
      <c r="CU92">
        <f t="shared" si="45"/>
        <v>0</v>
      </c>
    </row>
    <row r="93" spans="1:99">
      <c r="A93" t="s">
        <v>112</v>
      </c>
      <c r="B93">
        <f t="shared" si="48"/>
        <v>0</v>
      </c>
      <c r="C93">
        <f t="shared" si="48"/>
        <v>0</v>
      </c>
      <c r="D93">
        <f t="shared" si="48"/>
        <v>0</v>
      </c>
      <c r="E93">
        <f t="shared" si="48"/>
        <v>0</v>
      </c>
      <c r="F93">
        <f t="shared" si="48"/>
        <v>0</v>
      </c>
      <c r="G93">
        <f t="shared" si="48"/>
        <v>0</v>
      </c>
      <c r="H93">
        <f t="shared" si="48"/>
        <v>0</v>
      </c>
      <c r="I93">
        <f t="shared" si="48"/>
        <v>0</v>
      </c>
      <c r="J93">
        <f t="shared" si="48"/>
        <v>0</v>
      </c>
      <c r="K93">
        <f t="shared" si="48"/>
        <v>0</v>
      </c>
      <c r="L93">
        <f t="shared" si="48"/>
        <v>0</v>
      </c>
      <c r="M93">
        <f t="shared" si="48"/>
        <v>0</v>
      </c>
      <c r="N93">
        <f t="shared" si="48"/>
        <v>0</v>
      </c>
      <c r="O93">
        <f t="shared" si="48"/>
        <v>0</v>
      </c>
      <c r="P93">
        <f t="shared" si="48"/>
        <v>0</v>
      </c>
      <c r="Q93">
        <f t="shared" si="48"/>
        <v>0</v>
      </c>
      <c r="R93">
        <f t="shared" si="46"/>
        <v>0</v>
      </c>
      <c r="S93">
        <f t="shared" si="46"/>
        <v>0</v>
      </c>
      <c r="T93">
        <f t="shared" si="46"/>
        <v>0</v>
      </c>
      <c r="U93">
        <f t="shared" si="46"/>
        <v>0</v>
      </c>
      <c r="V93">
        <f t="shared" si="46"/>
        <v>0</v>
      </c>
      <c r="W93">
        <f t="shared" si="46"/>
        <v>0</v>
      </c>
      <c r="X93">
        <f t="shared" si="46"/>
        <v>0</v>
      </c>
      <c r="Y93">
        <f t="shared" si="46"/>
        <v>0</v>
      </c>
      <c r="Z93">
        <f t="shared" si="46"/>
        <v>0</v>
      </c>
      <c r="AA93">
        <f t="shared" si="46"/>
        <v>0</v>
      </c>
      <c r="AB93">
        <f t="shared" si="46"/>
        <v>0</v>
      </c>
      <c r="AC93">
        <f t="shared" si="46"/>
        <v>0</v>
      </c>
      <c r="AD93">
        <f t="shared" si="46"/>
        <v>0</v>
      </c>
      <c r="AE93">
        <f t="shared" si="46"/>
        <v>0</v>
      </c>
      <c r="AF93">
        <f t="shared" si="46"/>
        <v>0</v>
      </c>
      <c r="AG93">
        <f t="shared" si="50"/>
        <v>0</v>
      </c>
      <c r="AH93">
        <f t="shared" si="50"/>
        <v>0</v>
      </c>
      <c r="AI93">
        <f t="shared" si="50"/>
        <v>0</v>
      </c>
      <c r="AJ93">
        <f t="shared" si="50"/>
        <v>0</v>
      </c>
      <c r="AK93">
        <f t="shared" si="50"/>
        <v>0</v>
      </c>
      <c r="AL93">
        <f t="shared" si="50"/>
        <v>0</v>
      </c>
      <c r="AM93">
        <f t="shared" si="50"/>
        <v>0</v>
      </c>
      <c r="AN93">
        <f t="shared" si="50"/>
        <v>0</v>
      </c>
      <c r="AO93">
        <f t="shared" si="50"/>
        <v>0</v>
      </c>
      <c r="AP93">
        <f t="shared" si="50"/>
        <v>0</v>
      </c>
      <c r="AQ93">
        <f t="shared" si="50"/>
        <v>0</v>
      </c>
      <c r="AR93">
        <f t="shared" si="50"/>
        <v>0</v>
      </c>
      <c r="AS93">
        <f t="shared" si="50"/>
        <v>0</v>
      </c>
      <c r="AT93">
        <f t="shared" si="50"/>
        <v>0</v>
      </c>
      <c r="AU93">
        <f t="shared" si="50"/>
        <v>0</v>
      </c>
      <c r="AV93">
        <f t="shared" si="50"/>
        <v>0</v>
      </c>
      <c r="AW93">
        <f t="shared" si="51"/>
        <v>0</v>
      </c>
      <c r="AX93">
        <f t="shared" si="51"/>
        <v>0</v>
      </c>
      <c r="AY93">
        <f t="shared" si="51"/>
        <v>0</v>
      </c>
      <c r="AZ93">
        <f t="shared" si="51"/>
        <v>0</v>
      </c>
      <c r="BA93">
        <f t="shared" si="51"/>
        <v>0</v>
      </c>
      <c r="BB93">
        <f t="shared" si="51"/>
        <v>0</v>
      </c>
      <c r="BC93">
        <f t="shared" si="51"/>
        <v>0</v>
      </c>
      <c r="BD93">
        <f t="shared" si="51"/>
        <v>0</v>
      </c>
      <c r="BE93">
        <f t="shared" si="51"/>
        <v>0</v>
      </c>
      <c r="BF93">
        <f t="shared" si="51"/>
        <v>0</v>
      </c>
      <c r="BG93">
        <f t="shared" si="51"/>
        <v>0</v>
      </c>
      <c r="BH93">
        <f t="shared" si="51"/>
        <v>0</v>
      </c>
      <c r="BI93">
        <f t="shared" si="51"/>
        <v>0</v>
      </c>
      <c r="BJ93">
        <f t="shared" si="51"/>
        <v>0</v>
      </c>
      <c r="BK93">
        <f t="shared" si="51"/>
        <v>0</v>
      </c>
      <c r="BL93">
        <f t="shared" si="42"/>
        <v>0</v>
      </c>
      <c r="BM93">
        <f t="shared" si="42"/>
        <v>0</v>
      </c>
      <c r="BN93">
        <f t="shared" si="42"/>
        <v>0</v>
      </c>
      <c r="BO93">
        <f t="shared" si="42"/>
        <v>0</v>
      </c>
      <c r="BP93">
        <f t="shared" si="42"/>
        <v>0</v>
      </c>
      <c r="BQ93">
        <f t="shared" si="42"/>
        <v>0</v>
      </c>
      <c r="BR93">
        <f t="shared" si="42"/>
        <v>0</v>
      </c>
      <c r="BS93">
        <f t="shared" si="42"/>
        <v>0</v>
      </c>
      <c r="BT93">
        <f t="shared" si="42"/>
        <v>0</v>
      </c>
      <c r="BU93">
        <f t="shared" si="42"/>
        <v>0</v>
      </c>
      <c r="BV93">
        <f t="shared" si="42"/>
        <v>0</v>
      </c>
      <c r="BW93">
        <f t="shared" si="42"/>
        <v>0</v>
      </c>
      <c r="BX93">
        <f t="shared" si="42"/>
        <v>0</v>
      </c>
      <c r="BY93">
        <f t="shared" si="42"/>
        <v>0</v>
      </c>
      <c r="BZ93">
        <f t="shared" si="42"/>
        <v>0</v>
      </c>
      <c r="CA93">
        <f t="shared" si="42"/>
        <v>0</v>
      </c>
      <c r="CB93">
        <f t="shared" si="49"/>
        <v>0</v>
      </c>
      <c r="CC93">
        <f t="shared" si="49"/>
        <v>0</v>
      </c>
      <c r="CD93">
        <f t="shared" si="49"/>
        <v>0</v>
      </c>
      <c r="CE93">
        <f t="shared" si="49"/>
        <v>0</v>
      </c>
      <c r="CF93">
        <f t="shared" si="49"/>
        <v>0</v>
      </c>
      <c r="CG93">
        <f t="shared" si="49"/>
        <v>0</v>
      </c>
      <c r="CH93">
        <f t="shared" si="49"/>
        <v>0</v>
      </c>
      <c r="CI93">
        <f t="shared" si="49"/>
        <v>0</v>
      </c>
      <c r="CJ93">
        <f t="shared" si="49"/>
        <v>0</v>
      </c>
      <c r="CK93">
        <f t="shared" si="49"/>
        <v>0</v>
      </c>
      <c r="CL93">
        <f t="shared" si="49"/>
        <v>0</v>
      </c>
      <c r="CM93">
        <f t="shared" si="49"/>
        <v>0</v>
      </c>
      <c r="CN93">
        <f t="shared" si="49"/>
        <v>0</v>
      </c>
      <c r="CO93">
        <f t="shared" si="49"/>
        <v>1</v>
      </c>
      <c r="CP93">
        <f t="shared" si="47"/>
        <v>0</v>
      </c>
      <c r="CQ93">
        <f t="shared" si="45"/>
        <v>0</v>
      </c>
      <c r="CR93">
        <f t="shared" si="45"/>
        <v>0</v>
      </c>
      <c r="CS93">
        <f t="shared" si="45"/>
        <v>0</v>
      </c>
      <c r="CT93">
        <f t="shared" si="45"/>
        <v>0</v>
      </c>
      <c r="CU93">
        <f t="shared" si="45"/>
        <v>0</v>
      </c>
    </row>
    <row r="94" spans="1:99">
      <c r="A94" t="s">
        <v>113</v>
      </c>
      <c r="B94">
        <f t="shared" si="48"/>
        <v>0</v>
      </c>
      <c r="C94">
        <f t="shared" si="48"/>
        <v>0</v>
      </c>
      <c r="D94">
        <f t="shared" si="48"/>
        <v>0</v>
      </c>
      <c r="E94">
        <f t="shared" si="48"/>
        <v>0</v>
      </c>
      <c r="F94">
        <f t="shared" si="48"/>
        <v>0</v>
      </c>
      <c r="G94">
        <f t="shared" si="48"/>
        <v>0</v>
      </c>
      <c r="H94">
        <f t="shared" si="48"/>
        <v>0</v>
      </c>
      <c r="I94">
        <f t="shared" si="48"/>
        <v>0</v>
      </c>
      <c r="J94">
        <f t="shared" si="48"/>
        <v>0</v>
      </c>
      <c r="K94">
        <f t="shared" si="48"/>
        <v>0</v>
      </c>
      <c r="L94">
        <f t="shared" si="48"/>
        <v>0</v>
      </c>
      <c r="M94">
        <f t="shared" si="48"/>
        <v>0</v>
      </c>
      <c r="N94">
        <f t="shared" si="48"/>
        <v>0</v>
      </c>
      <c r="O94">
        <f t="shared" si="48"/>
        <v>0</v>
      </c>
      <c r="P94">
        <f t="shared" si="48"/>
        <v>0</v>
      </c>
      <c r="Q94">
        <f t="shared" si="48"/>
        <v>0</v>
      </c>
      <c r="R94">
        <f t="shared" si="46"/>
        <v>0</v>
      </c>
      <c r="S94">
        <f t="shared" si="46"/>
        <v>0</v>
      </c>
      <c r="T94">
        <f t="shared" si="46"/>
        <v>0</v>
      </c>
      <c r="U94">
        <f t="shared" si="46"/>
        <v>0</v>
      </c>
      <c r="V94">
        <f t="shared" si="46"/>
        <v>0</v>
      </c>
      <c r="W94">
        <f t="shared" si="46"/>
        <v>0</v>
      </c>
      <c r="X94">
        <f t="shared" si="46"/>
        <v>0</v>
      </c>
      <c r="Y94">
        <f t="shared" si="46"/>
        <v>0</v>
      </c>
      <c r="Z94">
        <f t="shared" si="46"/>
        <v>0</v>
      </c>
      <c r="AA94">
        <f t="shared" si="46"/>
        <v>0</v>
      </c>
      <c r="AB94">
        <f t="shared" si="46"/>
        <v>0</v>
      </c>
      <c r="AC94">
        <f t="shared" si="46"/>
        <v>0</v>
      </c>
      <c r="AD94">
        <f t="shared" si="46"/>
        <v>0</v>
      </c>
      <c r="AE94">
        <f t="shared" si="46"/>
        <v>0</v>
      </c>
      <c r="AF94">
        <f t="shared" si="46"/>
        <v>0</v>
      </c>
      <c r="AG94">
        <f t="shared" si="50"/>
        <v>0</v>
      </c>
      <c r="AH94">
        <f t="shared" si="50"/>
        <v>0</v>
      </c>
      <c r="AI94">
        <f t="shared" si="50"/>
        <v>0</v>
      </c>
      <c r="AJ94">
        <f t="shared" si="50"/>
        <v>0</v>
      </c>
      <c r="AK94">
        <f t="shared" si="50"/>
        <v>0</v>
      </c>
      <c r="AL94">
        <f t="shared" si="50"/>
        <v>0</v>
      </c>
      <c r="AM94">
        <f t="shared" si="50"/>
        <v>0</v>
      </c>
      <c r="AN94">
        <f t="shared" si="50"/>
        <v>0</v>
      </c>
      <c r="AO94">
        <f t="shared" si="50"/>
        <v>0</v>
      </c>
      <c r="AP94">
        <f t="shared" si="50"/>
        <v>0</v>
      </c>
      <c r="AQ94">
        <f t="shared" si="50"/>
        <v>0</v>
      </c>
      <c r="AR94">
        <f t="shared" si="50"/>
        <v>0</v>
      </c>
      <c r="AS94">
        <f t="shared" si="50"/>
        <v>0</v>
      </c>
      <c r="AT94">
        <f t="shared" si="50"/>
        <v>0</v>
      </c>
      <c r="AU94">
        <f t="shared" si="50"/>
        <v>0</v>
      </c>
      <c r="AV94">
        <f t="shared" si="50"/>
        <v>0</v>
      </c>
      <c r="AW94">
        <f t="shared" si="51"/>
        <v>0</v>
      </c>
      <c r="AX94">
        <f t="shared" si="51"/>
        <v>0</v>
      </c>
      <c r="AY94">
        <f t="shared" si="51"/>
        <v>0</v>
      </c>
      <c r="AZ94">
        <f t="shared" si="51"/>
        <v>0</v>
      </c>
      <c r="BA94">
        <f t="shared" si="51"/>
        <v>0</v>
      </c>
      <c r="BB94">
        <f t="shared" si="51"/>
        <v>0</v>
      </c>
      <c r="BC94">
        <f t="shared" si="51"/>
        <v>0</v>
      </c>
      <c r="BD94">
        <f t="shared" si="51"/>
        <v>0</v>
      </c>
      <c r="BE94">
        <f t="shared" si="51"/>
        <v>0</v>
      </c>
      <c r="BF94">
        <f t="shared" si="51"/>
        <v>0</v>
      </c>
      <c r="BG94">
        <f t="shared" si="51"/>
        <v>0</v>
      </c>
      <c r="BH94">
        <f t="shared" si="51"/>
        <v>0</v>
      </c>
      <c r="BI94">
        <f t="shared" si="51"/>
        <v>0</v>
      </c>
      <c r="BJ94">
        <f t="shared" si="51"/>
        <v>0</v>
      </c>
      <c r="BK94">
        <f t="shared" si="51"/>
        <v>0</v>
      </c>
      <c r="BL94">
        <f t="shared" si="42"/>
        <v>0</v>
      </c>
      <c r="BM94">
        <f t="shared" si="42"/>
        <v>0</v>
      </c>
      <c r="BN94">
        <f t="shared" si="42"/>
        <v>0</v>
      </c>
      <c r="BO94">
        <f t="shared" si="42"/>
        <v>0</v>
      </c>
      <c r="BP94">
        <f t="shared" si="42"/>
        <v>0</v>
      </c>
      <c r="BQ94">
        <f t="shared" si="42"/>
        <v>0</v>
      </c>
      <c r="BR94">
        <f t="shared" si="42"/>
        <v>0</v>
      </c>
      <c r="BS94">
        <f t="shared" si="42"/>
        <v>0</v>
      </c>
      <c r="BT94">
        <f t="shared" si="42"/>
        <v>0</v>
      </c>
      <c r="BU94">
        <f t="shared" si="42"/>
        <v>0</v>
      </c>
      <c r="BV94">
        <f t="shared" si="42"/>
        <v>0</v>
      </c>
      <c r="BW94">
        <f t="shared" si="42"/>
        <v>0</v>
      </c>
      <c r="BX94">
        <f t="shared" si="42"/>
        <v>0</v>
      </c>
      <c r="BY94">
        <f t="shared" si="42"/>
        <v>0</v>
      </c>
      <c r="BZ94">
        <f t="shared" si="42"/>
        <v>0</v>
      </c>
      <c r="CA94">
        <f t="shared" si="42"/>
        <v>0</v>
      </c>
      <c r="CB94">
        <f t="shared" si="49"/>
        <v>0</v>
      </c>
      <c r="CC94">
        <f t="shared" si="49"/>
        <v>0</v>
      </c>
      <c r="CD94">
        <f t="shared" si="49"/>
        <v>0</v>
      </c>
      <c r="CE94">
        <f t="shared" si="49"/>
        <v>0</v>
      </c>
      <c r="CF94">
        <f t="shared" si="49"/>
        <v>0</v>
      </c>
      <c r="CG94">
        <f t="shared" si="49"/>
        <v>0</v>
      </c>
      <c r="CH94">
        <f t="shared" si="49"/>
        <v>0</v>
      </c>
      <c r="CI94">
        <f t="shared" si="49"/>
        <v>0</v>
      </c>
      <c r="CJ94">
        <f t="shared" si="49"/>
        <v>0</v>
      </c>
      <c r="CK94">
        <f t="shared" si="49"/>
        <v>0</v>
      </c>
      <c r="CL94">
        <f t="shared" si="49"/>
        <v>0</v>
      </c>
      <c r="CM94">
        <f t="shared" si="49"/>
        <v>0</v>
      </c>
      <c r="CN94">
        <f t="shared" si="49"/>
        <v>0</v>
      </c>
      <c r="CO94">
        <f t="shared" si="49"/>
        <v>0</v>
      </c>
      <c r="CP94">
        <f t="shared" si="47"/>
        <v>1</v>
      </c>
      <c r="CQ94">
        <f t="shared" si="45"/>
        <v>0</v>
      </c>
      <c r="CR94">
        <f t="shared" si="45"/>
        <v>0</v>
      </c>
      <c r="CS94">
        <f t="shared" si="45"/>
        <v>0</v>
      </c>
      <c r="CT94">
        <f t="shared" si="45"/>
        <v>0</v>
      </c>
      <c r="CU94">
        <f t="shared" si="45"/>
        <v>0</v>
      </c>
    </row>
    <row r="95" spans="1:99">
      <c r="A95" t="s">
        <v>114</v>
      </c>
      <c r="B95">
        <f t="shared" si="48"/>
        <v>0</v>
      </c>
      <c r="C95">
        <f t="shared" si="48"/>
        <v>0</v>
      </c>
      <c r="D95">
        <f t="shared" si="48"/>
        <v>0</v>
      </c>
      <c r="E95">
        <f t="shared" si="48"/>
        <v>0</v>
      </c>
      <c r="F95">
        <f t="shared" si="48"/>
        <v>0</v>
      </c>
      <c r="G95">
        <f t="shared" si="48"/>
        <v>0</v>
      </c>
      <c r="H95">
        <f t="shared" si="48"/>
        <v>0</v>
      </c>
      <c r="I95">
        <f t="shared" si="48"/>
        <v>0</v>
      </c>
      <c r="J95">
        <f t="shared" si="48"/>
        <v>0</v>
      </c>
      <c r="K95">
        <f t="shared" si="48"/>
        <v>0</v>
      </c>
      <c r="L95">
        <f t="shared" si="48"/>
        <v>0</v>
      </c>
      <c r="M95">
        <f t="shared" si="48"/>
        <v>0</v>
      </c>
      <c r="N95">
        <f t="shared" si="48"/>
        <v>0</v>
      </c>
      <c r="O95">
        <f t="shared" si="48"/>
        <v>0</v>
      </c>
      <c r="P95">
        <f t="shared" si="48"/>
        <v>0</v>
      </c>
      <c r="Q95">
        <f t="shared" si="48"/>
        <v>0</v>
      </c>
      <c r="R95">
        <f t="shared" si="46"/>
        <v>0</v>
      </c>
      <c r="S95">
        <f t="shared" si="46"/>
        <v>0</v>
      </c>
      <c r="T95">
        <f t="shared" si="46"/>
        <v>0</v>
      </c>
      <c r="U95">
        <f t="shared" si="46"/>
        <v>0</v>
      </c>
      <c r="V95">
        <f t="shared" si="46"/>
        <v>0</v>
      </c>
      <c r="W95">
        <f t="shared" si="46"/>
        <v>0</v>
      </c>
      <c r="X95">
        <f t="shared" si="46"/>
        <v>0</v>
      </c>
      <c r="Y95">
        <f t="shared" si="46"/>
        <v>0</v>
      </c>
      <c r="Z95">
        <f t="shared" si="46"/>
        <v>0</v>
      </c>
      <c r="AA95">
        <f t="shared" si="46"/>
        <v>0</v>
      </c>
      <c r="AB95">
        <f t="shared" si="46"/>
        <v>0</v>
      </c>
      <c r="AC95">
        <f t="shared" si="46"/>
        <v>0</v>
      </c>
      <c r="AD95">
        <f t="shared" si="46"/>
        <v>0</v>
      </c>
      <c r="AE95">
        <f t="shared" si="46"/>
        <v>0</v>
      </c>
      <c r="AF95">
        <f t="shared" si="46"/>
        <v>0</v>
      </c>
      <c r="AG95">
        <f t="shared" si="50"/>
        <v>0</v>
      </c>
      <c r="AH95">
        <f t="shared" si="50"/>
        <v>0</v>
      </c>
      <c r="AI95">
        <f t="shared" si="50"/>
        <v>0</v>
      </c>
      <c r="AJ95">
        <f t="shared" si="50"/>
        <v>0</v>
      </c>
      <c r="AK95">
        <f t="shared" si="50"/>
        <v>0</v>
      </c>
      <c r="AL95">
        <f t="shared" si="50"/>
        <v>0</v>
      </c>
      <c r="AM95">
        <f t="shared" si="50"/>
        <v>0</v>
      </c>
      <c r="AN95">
        <f t="shared" si="50"/>
        <v>0</v>
      </c>
      <c r="AO95">
        <f t="shared" si="50"/>
        <v>0</v>
      </c>
      <c r="AP95">
        <f t="shared" si="50"/>
        <v>0</v>
      </c>
      <c r="AQ95">
        <f t="shared" si="50"/>
        <v>0</v>
      </c>
      <c r="AR95">
        <f t="shared" si="50"/>
        <v>0</v>
      </c>
      <c r="AS95">
        <f t="shared" si="50"/>
        <v>0</v>
      </c>
      <c r="AT95">
        <f t="shared" si="50"/>
        <v>0</v>
      </c>
      <c r="AU95">
        <f t="shared" si="50"/>
        <v>0</v>
      </c>
      <c r="AV95">
        <f t="shared" si="50"/>
        <v>0</v>
      </c>
      <c r="AW95">
        <f t="shared" si="51"/>
        <v>0</v>
      </c>
      <c r="AX95">
        <f t="shared" si="51"/>
        <v>0</v>
      </c>
      <c r="AY95">
        <f t="shared" si="51"/>
        <v>0</v>
      </c>
      <c r="AZ95">
        <f t="shared" si="51"/>
        <v>0</v>
      </c>
      <c r="BA95">
        <f t="shared" si="51"/>
        <v>0</v>
      </c>
      <c r="BB95">
        <f t="shared" si="51"/>
        <v>0</v>
      </c>
      <c r="BC95">
        <f t="shared" si="51"/>
        <v>0</v>
      </c>
      <c r="BD95">
        <f t="shared" si="51"/>
        <v>0</v>
      </c>
      <c r="BE95">
        <f t="shared" si="51"/>
        <v>0</v>
      </c>
      <c r="BF95">
        <f t="shared" si="51"/>
        <v>0</v>
      </c>
      <c r="BG95">
        <f t="shared" si="51"/>
        <v>0</v>
      </c>
      <c r="BH95">
        <f t="shared" si="51"/>
        <v>0</v>
      </c>
      <c r="BI95">
        <f t="shared" si="51"/>
        <v>0</v>
      </c>
      <c r="BJ95">
        <f t="shared" si="51"/>
        <v>0</v>
      </c>
      <c r="BK95">
        <f t="shared" si="51"/>
        <v>0</v>
      </c>
      <c r="BL95">
        <f t="shared" si="42"/>
        <v>0</v>
      </c>
      <c r="BM95">
        <f t="shared" si="42"/>
        <v>0</v>
      </c>
      <c r="BN95">
        <f t="shared" si="42"/>
        <v>0</v>
      </c>
      <c r="BO95">
        <f t="shared" si="42"/>
        <v>0</v>
      </c>
      <c r="BP95">
        <f t="shared" si="42"/>
        <v>0</v>
      </c>
      <c r="BQ95">
        <f t="shared" si="42"/>
        <v>0</v>
      </c>
      <c r="BR95">
        <f t="shared" si="42"/>
        <v>0</v>
      </c>
      <c r="BS95">
        <f t="shared" si="42"/>
        <v>0</v>
      </c>
      <c r="BT95">
        <f t="shared" si="42"/>
        <v>0</v>
      </c>
      <c r="BU95">
        <f t="shared" si="42"/>
        <v>0</v>
      </c>
      <c r="BV95">
        <f t="shared" si="42"/>
        <v>0</v>
      </c>
      <c r="BW95">
        <f t="shared" si="42"/>
        <v>0</v>
      </c>
      <c r="BX95">
        <f t="shared" si="42"/>
        <v>0</v>
      </c>
      <c r="BY95">
        <f t="shared" si="42"/>
        <v>0</v>
      </c>
      <c r="BZ95">
        <f t="shared" si="42"/>
        <v>0</v>
      </c>
      <c r="CA95">
        <f t="shared" si="42"/>
        <v>0</v>
      </c>
      <c r="CB95">
        <f t="shared" si="49"/>
        <v>0</v>
      </c>
      <c r="CC95">
        <f t="shared" si="49"/>
        <v>0</v>
      </c>
      <c r="CD95">
        <f t="shared" si="49"/>
        <v>0</v>
      </c>
      <c r="CE95">
        <f t="shared" si="49"/>
        <v>0</v>
      </c>
      <c r="CF95">
        <f t="shared" si="49"/>
        <v>0</v>
      </c>
      <c r="CG95">
        <f t="shared" si="49"/>
        <v>0</v>
      </c>
      <c r="CH95">
        <f t="shared" si="49"/>
        <v>0</v>
      </c>
      <c r="CI95">
        <f t="shared" si="49"/>
        <v>0</v>
      </c>
      <c r="CJ95">
        <f t="shared" si="49"/>
        <v>0</v>
      </c>
      <c r="CK95">
        <f t="shared" si="49"/>
        <v>0</v>
      </c>
      <c r="CL95">
        <f t="shared" si="49"/>
        <v>0</v>
      </c>
      <c r="CM95">
        <f t="shared" si="49"/>
        <v>0</v>
      </c>
      <c r="CN95">
        <f t="shared" si="49"/>
        <v>0</v>
      </c>
      <c r="CO95">
        <f t="shared" si="49"/>
        <v>0</v>
      </c>
      <c r="CP95">
        <f t="shared" si="47"/>
        <v>0</v>
      </c>
      <c r="CQ95">
        <f t="shared" si="45"/>
        <v>1</v>
      </c>
      <c r="CR95">
        <f t="shared" si="45"/>
        <v>0</v>
      </c>
      <c r="CS95">
        <f t="shared" si="45"/>
        <v>0</v>
      </c>
      <c r="CT95">
        <f t="shared" si="45"/>
        <v>0</v>
      </c>
      <c r="CU95">
        <f t="shared" si="45"/>
        <v>0</v>
      </c>
    </row>
    <row r="96" spans="1:99">
      <c r="A96" t="s">
        <v>115</v>
      </c>
      <c r="B96">
        <f t="shared" si="48"/>
        <v>0</v>
      </c>
      <c r="C96">
        <f t="shared" si="48"/>
        <v>0</v>
      </c>
      <c r="D96">
        <f t="shared" si="48"/>
        <v>0</v>
      </c>
      <c r="E96">
        <f t="shared" si="48"/>
        <v>0</v>
      </c>
      <c r="F96">
        <f t="shared" si="48"/>
        <v>0</v>
      </c>
      <c r="G96">
        <f t="shared" si="48"/>
        <v>0</v>
      </c>
      <c r="H96">
        <f t="shared" si="48"/>
        <v>0</v>
      </c>
      <c r="I96">
        <f t="shared" si="48"/>
        <v>0</v>
      </c>
      <c r="J96">
        <f t="shared" si="48"/>
        <v>0</v>
      </c>
      <c r="K96">
        <f t="shared" si="48"/>
        <v>0</v>
      </c>
      <c r="L96">
        <f t="shared" si="48"/>
        <v>0</v>
      </c>
      <c r="M96">
        <f t="shared" si="48"/>
        <v>0</v>
      </c>
      <c r="N96">
        <f t="shared" si="48"/>
        <v>0</v>
      </c>
      <c r="O96">
        <f t="shared" si="48"/>
        <v>0</v>
      </c>
      <c r="P96">
        <f t="shared" si="48"/>
        <v>0</v>
      </c>
      <c r="Q96">
        <f t="shared" si="48"/>
        <v>0</v>
      </c>
      <c r="R96">
        <f t="shared" si="46"/>
        <v>0</v>
      </c>
      <c r="S96">
        <f t="shared" si="46"/>
        <v>0</v>
      </c>
      <c r="T96">
        <f t="shared" si="46"/>
        <v>0</v>
      </c>
      <c r="U96">
        <f t="shared" si="46"/>
        <v>0</v>
      </c>
      <c r="V96">
        <f t="shared" si="46"/>
        <v>0</v>
      </c>
      <c r="W96">
        <f t="shared" si="46"/>
        <v>0</v>
      </c>
      <c r="X96">
        <f t="shared" si="46"/>
        <v>0</v>
      </c>
      <c r="Y96">
        <f t="shared" si="46"/>
        <v>0</v>
      </c>
      <c r="Z96">
        <f t="shared" si="46"/>
        <v>0</v>
      </c>
      <c r="AA96">
        <f t="shared" si="46"/>
        <v>0</v>
      </c>
      <c r="AB96">
        <f t="shared" si="46"/>
        <v>0</v>
      </c>
      <c r="AC96">
        <f t="shared" si="46"/>
        <v>0</v>
      </c>
      <c r="AD96">
        <f t="shared" si="46"/>
        <v>0</v>
      </c>
      <c r="AE96">
        <f t="shared" si="46"/>
        <v>0</v>
      </c>
      <c r="AF96">
        <f t="shared" si="46"/>
        <v>0</v>
      </c>
      <c r="AG96">
        <f t="shared" si="50"/>
        <v>0</v>
      </c>
      <c r="AH96">
        <f t="shared" si="50"/>
        <v>0</v>
      </c>
      <c r="AI96">
        <f t="shared" si="50"/>
        <v>0</v>
      </c>
      <c r="AJ96">
        <f t="shared" si="50"/>
        <v>0</v>
      </c>
      <c r="AK96">
        <f t="shared" si="50"/>
        <v>0</v>
      </c>
      <c r="AL96">
        <f t="shared" si="50"/>
        <v>0</v>
      </c>
      <c r="AM96">
        <f t="shared" si="50"/>
        <v>0</v>
      </c>
      <c r="AN96">
        <f t="shared" si="50"/>
        <v>0</v>
      </c>
      <c r="AO96">
        <f t="shared" si="50"/>
        <v>0</v>
      </c>
      <c r="AP96">
        <f t="shared" si="50"/>
        <v>0</v>
      </c>
      <c r="AQ96">
        <f t="shared" si="50"/>
        <v>0</v>
      </c>
      <c r="AR96">
        <f t="shared" si="50"/>
        <v>0</v>
      </c>
      <c r="AS96">
        <f t="shared" si="50"/>
        <v>0</v>
      </c>
      <c r="AT96">
        <f t="shared" si="50"/>
        <v>0</v>
      </c>
      <c r="AU96">
        <f t="shared" si="50"/>
        <v>0</v>
      </c>
      <c r="AV96">
        <f t="shared" si="50"/>
        <v>0</v>
      </c>
      <c r="AW96">
        <f t="shared" si="51"/>
        <v>0</v>
      </c>
      <c r="AX96">
        <f t="shared" si="51"/>
        <v>0</v>
      </c>
      <c r="AY96">
        <f t="shared" si="51"/>
        <v>0</v>
      </c>
      <c r="AZ96">
        <f t="shared" si="51"/>
        <v>0</v>
      </c>
      <c r="BA96">
        <f t="shared" si="51"/>
        <v>0</v>
      </c>
      <c r="BB96">
        <f t="shared" si="51"/>
        <v>0</v>
      </c>
      <c r="BC96">
        <f t="shared" si="51"/>
        <v>0</v>
      </c>
      <c r="BD96">
        <f t="shared" si="51"/>
        <v>0</v>
      </c>
      <c r="BE96">
        <f t="shared" si="51"/>
        <v>0</v>
      </c>
      <c r="BF96">
        <f t="shared" si="51"/>
        <v>0</v>
      </c>
      <c r="BG96">
        <f t="shared" si="51"/>
        <v>0</v>
      </c>
      <c r="BH96">
        <f t="shared" si="51"/>
        <v>0</v>
      </c>
      <c r="BI96">
        <f t="shared" si="51"/>
        <v>0</v>
      </c>
      <c r="BJ96">
        <f t="shared" si="51"/>
        <v>0</v>
      </c>
      <c r="BK96">
        <f t="shared" si="51"/>
        <v>0</v>
      </c>
      <c r="BL96">
        <f t="shared" si="42"/>
        <v>0</v>
      </c>
      <c r="BM96">
        <f t="shared" si="42"/>
        <v>0</v>
      </c>
      <c r="BN96">
        <f t="shared" si="42"/>
        <v>0</v>
      </c>
      <c r="BO96">
        <f t="shared" si="42"/>
        <v>0</v>
      </c>
      <c r="BP96">
        <f t="shared" si="42"/>
        <v>0</v>
      </c>
      <c r="BQ96">
        <f t="shared" si="42"/>
        <v>0</v>
      </c>
      <c r="BR96">
        <f t="shared" si="42"/>
        <v>0</v>
      </c>
      <c r="BS96">
        <f t="shared" si="42"/>
        <v>0</v>
      </c>
      <c r="BT96">
        <f t="shared" si="42"/>
        <v>0</v>
      </c>
      <c r="BU96">
        <f t="shared" si="42"/>
        <v>0</v>
      </c>
      <c r="BV96">
        <f t="shared" si="42"/>
        <v>0</v>
      </c>
      <c r="BW96">
        <f t="shared" si="42"/>
        <v>0</v>
      </c>
      <c r="BX96">
        <f t="shared" si="42"/>
        <v>0</v>
      </c>
      <c r="BY96">
        <f t="shared" si="42"/>
        <v>0</v>
      </c>
      <c r="BZ96">
        <f t="shared" si="42"/>
        <v>0</v>
      </c>
      <c r="CA96">
        <f t="shared" si="42"/>
        <v>0</v>
      </c>
      <c r="CB96">
        <f t="shared" si="49"/>
        <v>0</v>
      </c>
      <c r="CC96">
        <f t="shared" si="49"/>
        <v>0</v>
      </c>
      <c r="CD96">
        <f t="shared" si="49"/>
        <v>0</v>
      </c>
      <c r="CE96">
        <f t="shared" si="49"/>
        <v>0</v>
      </c>
      <c r="CF96">
        <f t="shared" si="49"/>
        <v>0</v>
      </c>
      <c r="CG96">
        <f t="shared" si="49"/>
        <v>0</v>
      </c>
      <c r="CH96">
        <f t="shared" si="49"/>
        <v>0</v>
      </c>
      <c r="CI96">
        <f t="shared" si="49"/>
        <v>0</v>
      </c>
      <c r="CJ96">
        <f t="shared" si="49"/>
        <v>0</v>
      </c>
      <c r="CK96">
        <f t="shared" si="49"/>
        <v>0</v>
      </c>
      <c r="CL96">
        <f t="shared" si="49"/>
        <v>0</v>
      </c>
      <c r="CM96">
        <f t="shared" si="49"/>
        <v>0</v>
      </c>
      <c r="CN96">
        <f t="shared" si="49"/>
        <v>0</v>
      </c>
      <c r="CO96">
        <f t="shared" si="49"/>
        <v>0</v>
      </c>
      <c r="CP96">
        <f t="shared" si="47"/>
        <v>0</v>
      </c>
      <c r="CQ96">
        <f t="shared" si="45"/>
        <v>0</v>
      </c>
      <c r="CR96">
        <f t="shared" si="45"/>
        <v>1</v>
      </c>
      <c r="CS96">
        <f t="shared" si="45"/>
        <v>0</v>
      </c>
      <c r="CT96">
        <f t="shared" si="45"/>
        <v>0</v>
      </c>
      <c r="CU96">
        <f t="shared" si="45"/>
        <v>0</v>
      </c>
    </row>
    <row r="97" spans="1:99">
      <c r="A97" t="s">
        <v>116</v>
      </c>
      <c r="B97">
        <f t="shared" si="48"/>
        <v>0</v>
      </c>
      <c r="C97">
        <f t="shared" si="48"/>
        <v>0</v>
      </c>
      <c r="D97">
        <f t="shared" si="48"/>
        <v>0</v>
      </c>
      <c r="E97">
        <f t="shared" si="48"/>
        <v>0</v>
      </c>
      <c r="F97">
        <f t="shared" si="48"/>
        <v>0</v>
      </c>
      <c r="G97">
        <f t="shared" si="48"/>
        <v>0</v>
      </c>
      <c r="H97">
        <f t="shared" si="48"/>
        <v>0</v>
      </c>
      <c r="I97">
        <f t="shared" si="48"/>
        <v>0</v>
      </c>
      <c r="J97">
        <f t="shared" si="48"/>
        <v>0</v>
      </c>
      <c r="K97">
        <f t="shared" si="48"/>
        <v>0</v>
      </c>
      <c r="L97">
        <f t="shared" si="48"/>
        <v>0</v>
      </c>
      <c r="M97">
        <f t="shared" si="48"/>
        <v>0</v>
      </c>
      <c r="N97">
        <f t="shared" si="48"/>
        <v>0</v>
      </c>
      <c r="O97">
        <f t="shared" si="48"/>
        <v>0</v>
      </c>
      <c r="P97">
        <f t="shared" si="48"/>
        <v>0</v>
      </c>
      <c r="Q97">
        <f t="shared" si="48"/>
        <v>0</v>
      </c>
      <c r="R97">
        <f t="shared" si="46"/>
        <v>0</v>
      </c>
      <c r="S97">
        <f t="shared" si="46"/>
        <v>0</v>
      </c>
      <c r="T97">
        <f t="shared" si="46"/>
        <v>0</v>
      </c>
      <c r="U97">
        <f t="shared" si="46"/>
        <v>0</v>
      </c>
      <c r="V97">
        <f t="shared" si="46"/>
        <v>0</v>
      </c>
      <c r="W97">
        <f t="shared" si="46"/>
        <v>0</v>
      </c>
      <c r="X97">
        <f t="shared" si="46"/>
        <v>0</v>
      </c>
      <c r="Y97">
        <f t="shared" si="46"/>
        <v>0</v>
      </c>
      <c r="Z97">
        <f t="shared" si="46"/>
        <v>0</v>
      </c>
      <c r="AA97">
        <f t="shared" si="46"/>
        <v>0</v>
      </c>
      <c r="AB97">
        <f t="shared" si="46"/>
        <v>0</v>
      </c>
      <c r="AC97">
        <f t="shared" si="46"/>
        <v>0</v>
      </c>
      <c r="AD97">
        <f t="shared" si="46"/>
        <v>0</v>
      </c>
      <c r="AE97">
        <f t="shared" si="46"/>
        <v>0</v>
      </c>
      <c r="AF97">
        <f t="shared" si="46"/>
        <v>0</v>
      </c>
      <c r="AG97">
        <f t="shared" si="50"/>
        <v>0</v>
      </c>
      <c r="AH97">
        <f t="shared" si="50"/>
        <v>0</v>
      </c>
      <c r="AI97">
        <f t="shared" si="50"/>
        <v>0</v>
      </c>
      <c r="AJ97">
        <f t="shared" si="50"/>
        <v>0</v>
      </c>
      <c r="AK97">
        <f t="shared" si="50"/>
        <v>0</v>
      </c>
      <c r="AL97">
        <f t="shared" si="50"/>
        <v>0</v>
      </c>
      <c r="AM97">
        <f t="shared" si="50"/>
        <v>0</v>
      </c>
      <c r="AN97">
        <f t="shared" si="50"/>
        <v>0</v>
      </c>
      <c r="AO97">
        <f t="shared" si="50"/>
        <v>0</v>
      </c>
      <c r="AP97">
        <f t="shared" si="50"/>
        <v>0</v>
      </c>
      <c r="AQ97">
        <f t="shared" si="50"/>
        <v>0</v>
      </c>
      <c r="AR97">
        <f t="shared" si="50"/>
        <v>0</v>
      </c>
      <c r="AS97">
        <f t="shared" si="50"/>
        <v>0</v>
      </c>
      <c r="AT97">
        <f t="shared" si="50"/>
        <v>0</v>
      </c>
      <c r="AU97">
        <f t="shared" si="50"/>
        <v>0</v>
      </c>
      <c r="AV97">
        <f t="shared" si="50"/>
        <v>0</v>
      </c>
      <c r="AW97">
        <f t="shared" si="51"/>
        <v>0</v>
      </c>
      <c r="AX97">
        <f t="shared" si="51"/>
        <v>0</v>
      </c>
      <c r="AY97">
        <f t="shared" si="51"/>
        <v>0</v>
      </c>
      <c r="AZ97">
        <f t="shared" si="51"/>
        <v>0</v>
      </c>
      <c r="BA97">
        <f t="shared" si="51"/>
        <v>0</v>
      </c>
      <c r="BB97">
        <f t="shared" si="51"/>
        <v>0</v>
      </c>
      <c r="BC97">
        <f t="shared" si="51"/>
        <v>0</v>
      </c>
      <c r="BD97">
        <f t="shared" si="51"/>
        <v>0</v>
      </c>
      <c r="BE97">
        <f t="shared" si="51"/>
        <v>0</v>
      </c>
      <c r="BF97">
        <f t="shared" si="51"/>
        <v>0</v>
      </c>
      <c r="BG97">
        <f t="shared" si="51"/>
        <v>0</v>
      </c>
      <c r="BH97">
        <f t="shared" si="51"/>
        <v>0</v>
      </c>
      <c r="BI97">
        <f t="shared" si="51"/>
        <v>0</v>
      </c>
      <c r="BJ97">
        <f t="shared" si="51"/>
        <v>0</v>
      </c>
      <c r="BK97">
        <f t="shared" si="51"/>
        <v>0</v>
      </c>
      <c r="BL97">
        <f t="shared" si="42"/>
        <v>0</v>
      </c>
      <c r="BM97">
        <f t="shared" si="42"/>
        <v>0</v>
      </c>
      <c r="BN97">
        <f t="shared" si="42"/>
        <v>0</v>
      </c>
      <c r="BO97">
        <f t="shared" si="42"/>
        <v>0</v>
      </c>
      <c r="BP97">
        <f t="shared" si="42"/>
        <v>0</v>
      </c>
      <c r="BQ97">
        <f t="shared" si="42"/>
        <v>0</v>
      </c>
      <c r="BR97">
        <f t="shared" si="42"/>
        <v>0</v>
      </c>
      <c r="BS97">
        <f t="shared" si="42"/>
        <v>0</v>
      </c>
      <c r="BT97">
        <f t="shared" si="42"/>
        <v>0</v>
      </c>
      <c r="BU97">
        <f t="shared" si="42"/>
        <v>0</v>
      </c>
      <c r="BV97">
        <f t="shared" si="42"/>
        <v>0</v>
      </c>
      <c r="BW97">
        <f t="shared" si="42"/>
        <v>0</v>
      </c>
      <c r="BX97">
        <f t="shared" si="42"/>
        <v>0</v>
      </c>
      <c r="BY97">
        <f t="shared" si="42"/>
        <v>0</v>
      </c>
      <c r="BZ97">
        <f t="shared" si="42"/>
        <v>0</v>
      </c>
      <c r="CA97">
        <f t="shared" si="42"/>
        <v>0</v>
      </c>
      <c r="CB97">
        <f t="shared" si="49"/>
        <v>0</v>
      </c>
      <c r="CC97">
        <f t="shared" si="49"/>
        <v>0</v>
      </c>
      <c r="CD97">
        <f t="shared" si="49"/>
        <v>0</v>
      </c>
      <c r="CE97">
        <f t="shared" si="49"/>
        <v>0</v>
      </c>
      <c r="CF97">
        <f t="shared" si="49"/>
        <v>0</v>
      </c>
      <c r="CG97">
        <f t="shared" si="49"/>
        <v>0</v>
      </c>
      <c r="CH97">
        <f t="shared" si="49"/>
        <v>0</v>
      </c>
      <c r="CI97">
        <f t="shared" si="49"/>
        <v>0</v>
      </c>
      <c r="CJ97">
        <f t="shared" si="49"/>
        <v>0</v>
      </c>
      <c r="CK97">
        <f t="shared" si="49"/>
        <v>0</v>
      </c>
      <c r="CL97">
        <f t="shared" si="49"/>
        <v>0</v>
      </c>
      <c r="CM97">
        <f t="shared" si="49"/>
        <v>0</v>
      </c>
      <c r="CN97">
        <f t="shared" si="49"/>
        <v>0</v>
      </c>
      <c r="CO97">
        <f t="shared" si="49"/>
        <v>0</v>
      </c>
      <c r="CP97">
        <f t="shared" si="47"/>
        <v>0</v>
      </c>
      <c r="CQ97">
        <f t="shared" si="45"/>
        <v>0</v>
      </c>
      <c r="CR97">
        <f t="shared" si="45"/>
        <v>0</v>
      </c>
      <c r="CS97">
        <f t="shared" si="45"/>
        <v>1</v>
      </c>
      <c r="CT97">
        <f t="shared" si="45"/>
        <v>0</v>
      </c>
      <c r="CU97">
        <f t="shared" si="45"/>
        <v>0</v>
      </c>
    </row>
    <row r="98" spans="1:99">
      <c r="A98" t="s">
        <v>117</v>
      </c>
      <c r="B98">
        <f t="shared" si="48"/>
        <v>0</v>
      </c>
      <c r="C98">
        <f t="shared" si="48"/>
        <v>0</v>
      </c>
      <c r="D98">
        <f t="shared" si="48"/>
        <v>0</v>
      </c>
      <c r="E98">
        <f t="shared" si="48"/>
        <v>0</v>
      </c>
      <c r="F98">
        <f t="shared" si="48"/>
        <v>0</v>
      </c>
      <c r="G98">
        <f t="shared" si="48"/>
        <v>0</v>
      </c>
      <c r="H98">
        <f t="shared" si="48"/>
        <v>0</v>
      </c>
      <c r="I98">
        <f t="shared" si="48"/>
        <v>0</v>
      </c>
      <c r="J98">
        <f t="shared" si="48"/>
        <v>0</v>
      </c>
      <c r="K98">
        <f t="shared" si="48"/>
        <v>0</v>
      </c>
      <c r="L98">
        <f t="shared" si="48"/>
        <v>0</v>
      </c>
      <c r="M98">
        <f t="shared" si="48"/>
        <v>0</v>
      </c>
      <c r="N98">
        <f t="shared" si="48"/>
        <v>0</v>
      </c>
      <c r="O98">
        <f t="shared" si="48"/>
        <v>0</v>
      </c>
      <c r="P98">
        <f t="shared" si="48"/>
        <v>0</v>
      </c>
      <c r="Q98">
        <f t="shared" si="48"/>
        <v>0</v>
      </c>
      <c r="R98">
        <f t="shared" si="46"/>
        <v>0</v>
      </c>
      <c r="S98">
        <f t="shared" si="46"/>
        <v>0</v>
      </c>
      <c r="T98">
        <f t="shared" si="46"/>
        <v>0</v>
      </c>
      <c r="U98">
        <f t="shared" si="46"/>
        <v>0</v>
      </c>
      <c r="V98">
        <f t="shared" si="46"/>
        <v>0</v>
      </c>
      <c r="W98">
        <f t="shared" si="46"/>
        <v>0</v>
      </c>
      <c r="X98">
        <f t="shared" si="46"/>
        <v>0</v>
      </c>
      <c r="Y98">
        <f t="shared" si="46"/>
        <v>0</v>
      </c>
      <c r="Z98">
        <f t="shared" si="46"/>
        <v>0</v>
      </c>
      <c r="AA98">
        <f t="shared" si="46"/>
        <v>0</v>
      </c>
      <c r="AB98">
        <f t="shared" si="46"/>
        <v>0</v>
      </c>
      <c r="AC98">
        <f t="shared" si="46"/>
        <v>0</v>
      </c>
      <c r="AD98">
        <f t="shared" si="46"/>
        <v>0</v>
      </c>
      <c r="AE98">
        <f t="shared" si="46"/>
        <v>0</v>
      </c>
      <c r="AF98">
        <f t="shared" si="46"/>
        <v>0</v>
      </c>
      <c r="AG98">
        <f t="shared" si="50"/>
        <v>0</v>
      </c>
      <c r="AH98">
        <f t="shared" si="50"/>
        <v>0</v>
      </c>
      <c r="AI98">
        <f t="shared" si="50"/>
        <v>0</v>
      </c>
      <c r="AJ98">
        <f t="shared" si="50"/>
        <v>0</v>
      </c>
      <c r="AK98">
        <f t="shared" si="50"/>
        <v>0</v>
      </c>
      <c r="AL98">
        <f t="shared" si="50"/>
        <v>0</v>
      </c>
      <c r="AM98">
        <f t="shared" si="50"/>
        <v>0</v>
      </c>
      <c r="AN98">
        <f t="shared" si="50"/>
        <v>0</v>
      </c>
      <c r="AO98">
        <f t="shared" si="50"/>
        <v>0</v>
      </c>
      <c r="AP98">
        <f t="shared" si="50"/>
        <v>0</v>
      </c>
      <c r="AQ98">
        <f t="shared" si="50"/>
        <v>0</v>
      </c>
      <c r="AR98">
        <f t="shared" si="50"/>
        <v>0</v>
      </c>
      <c r="AS98">
        <f t="shared" si="50"/>
        <v>0</v>
      </c>
      <c r="AT98">
        <f t="shared" si="50"/>
        <v>0</v>
      </c>
      <c r="AU98">
        <f t="shared" si="50"/>
        <v>0</v>
      </c>
      <c r="AV98">
        <f t="shared" si="50"/>
        <v>0</v>
      </c>
      <c r="AW98">
        <f t="shared" si="51"/>
        <v>0</v>
      </c>
      <c r="AX98">
        <f t="shared" si="51"/>
        <v>0</v>
      </c>
      <c r="AY98">
        <f t="shared" si="51"/>
        <v>0</v>
      </c>
      <c r="AZ98">
        <f t="shared" si="51"/>
        <v>0</v>
      </c>
      <c r="BA98">
        <f t="shared" si="51"/>
        <v>0</v>
      </c>
      <c r="BB98">
        <f t="shared" si="51"/>
        <v>0</v>
      </c>
      <c r="BC98">
        <f t="shared" si="51"/>
        <v>0</v>
      </c>
      <c r="BD98">
        <f t="shared" si="51"/>
        <v>0</v>
      </c>
      <c r="BE98">
        <f t="shared" si="51"/>
        <v>0</v>
      </c>
      <c r="BF98">
        <f t="shared" si="51"/>
        <v>0</v>
      </c>
      <c r="BG98">
        <f t="shared" si="51"/>
        <v>0</v>
      </c>
      <c r="BH98">
        <f t="shared" si="51"/>
        <v>0</v>
      </c>
      <c r="BI98">
        <f t="shared" si="51"/>
        <v>0</v>
      </c>
      <c r="BJ98">
        <f t="shared" si="51"/>
        <v>0</v>
      </c>
      <c r="BK98">
        <f t="shared" si="51"/>
        <v>0</v>
      </c>
      <c r="BL98">
        <f t="shared" si="42"/>
        <v>0</v>
      </c>
      <c r="BM98">
        <f t="shared" si="42"/>
        <v>0</v>
      </c>
      <c r="BN98">
        <f t="shared" si="42"/>
        <v>0</v>
      </c>
      <c r="BO98">
        <f t="shared" si="42"/>
        <v>0</v>
      </c>
      <c r="BP98">
        <f t="shared" si="42"/>
        <v>0</v>
      </c>
      <c r="BQ98">
        <f t="shared" si="42"/>
        <v>0</v>
      </c>
      <c r="BR98">
        <f t="shared" si="42"/>
        <v>0</v>
      </c>
      <c r="BS98">
        <f t="shared" si="42"/>
        <v>0</v>
      </c>
      <c r="BT98">
        <f t="shared" si="42"/>
        <v>0</v>
      </c>
      <c r="BU98">
        <f t="shared" si="42"/>
        <v>0</v>
      </c>
      <c r="BV98">
        <f t="shared" si="42"/>
        <v>0</v>
      </c>
      <c r="BW98">
        <f t="shared" si="42"/>
        <v>0</v>
      </c>
      <c r="BX98">
        <f t="shared" si="42"/>
        <v>0</v>
      </c>
      <c r="BY98">
        <f t="shared" si="42"/>
        <v>0</v>
      </c>
      <c r="BZ98">
        <f t="shared" si="42"/>
        <v>0</v>
      </c>
      <c r="CA98">
        <f t="shared" si="42"/>
        <v>0</v>
      </c>
      <c r="CB98">
        <f t="shared" si="49"/>
        <v>0</v>
      </c>
      <c r="CC98">
        <f t="shared" si="49"/>
        <v>0</v>
      </c>
      <c r="CD98">
        <f t="shared" si="49"/>
        <v>0</v>
      </c>
      <c r="CE98">
        <f t="shared" si="49"/>
        <v>0</v>
      </c>
      <c r="CF98">
        <f t="shared" si="49"/>
        <v>0</v>
      </c>
      <c r="CG98">
        <f t="shared" si="49"/>
        <v>0</v>
      </c>
      <c r="CH98">
        <f t="shared" si="49"/>
        <v>0</v>
      </c>
      <c r="CI98">
        <f t="shared" si="49"/>
        <v>0</v>
      </c>
      <c r="CJ98">
        <f t="shared" si="49"/>
        <v>0</v>
      </c>
      <c r="CK98">
        <f t="shared" si="49"/>
        <v>0</v>
      </c>
      <c r="CL98">
        <f t="shared" si="49"/>
        <v>0</v>
      </c>
      <c r="CM98">
        <f t="shared" si="49"/>
        <v>0</v>
      </c>
      <c r="CN98">
        <f t="shared" si="49"/>
        <v>0</v>
      </c>
      <c r="CO98">
        <f t="shared" si="49"/>
        <v>0</v>
      </c>
      <c r="CP98">
        <f t="shared" si="47"/>
        <v>0</v>
      </c>
      <c r="CQ98">
        <f t="shared" si="45"/>
        <v>0</v>
      </c>
      <c r="CR98">
        <f t="shared" si="45"/>
        <v>0</v>
      </c>
      <c r="CS98">
        <f t="shared" si="45"/>
        <v>0</v>
      </c>
      <c r="CT98">
        <f t="shared" si="45"/>
        <v>1</v>
      </c>
      <c r="CU98">
        <f t="shared" si="45"/>
        <v>0</v>
      </c>
    </row>
    <row r="99" spans="1:99">
      <c r="A99" t="s">
        <v>118</v>
      </c>
      <c r="B99">
        <f t="shared" si="48"/>
        <v>0</v>
      </c>
      <c r="C99">
        <f t="shared" si="48"/>
        <v>0</v>
      </c>
      <c r="D99">
        <f t="shared" si="48"/>
        <v>0</v>
      </c>
      <c r="E99">
        <f t="shared" si="48"/>
        <v>0</v>
      </c>
      <c r="F99">
        <f t="shared" si="48"/>
        <v>0</v>
      </c>
      <c r="G99">
        <f t="shared" si="48"/>
        <v>0</v>
      </c>
      <c r="H99">
        <f t="shared" si="48"/>
        <v>0</v>
      </c>
      <c r="I99">
        <f t="shared" si="48"/>
        <v>0</v>
      </c>
      <c r="J99">
        <f t="shared" si="48"/>
        <v>0</v>
      </c>
      <c r="K99">
        <f t="shared" si="48"/>
        <v>0</v>
      </c>
      <c r="L99">
        <f t="shared" si="48"/>
        <v>0</v>
      </c>
      <c r="M99">
        <f t="shared" si="48"/>
        <v>0</v>
      </c>
      <c r="N99">
        <f t="shared" si="48"/>
        <v>0</v>
      </c>
      <c r="O99">
        <f t="shared" si="48"/>
        <v>0</v>
      </c>
      <c r="P99">
        <f t="shared" si="48"/>
        <v>0</v>
      </c>
      <c r="Q99">
        <f t="shared" si="48"/>
        <v>0</v>
      </c>
      <c r="R99">
        <f t="shared" si="46"/>
        <v>0</v>
      </c>
      <c r="S99">
        <f t="shared" si="46"/>
        <v>0</v>
      </c>
      <c r="T99">
        <f t="shared" si="46"/>
        <v>0</v>
      </c>
      <c r="U99">
        <f t="shared" si="46"/>
        <v>0</v>
      </c>
      <c r="V99">
        <f t="shared" si="46"/>
        <v>0</v>
      </c>
      <c r="W99">
        <f t="shared" si="46"/>
        <v>0</v>
      </c>
      <c r="X99">
        <f t="shared" si="46"/>
        <v>0</v>
      </c>
      <c r="Y99">
        <f t="shared" si="46"/>
        <v>0</v>
      </c>
      <c r="Z99">
        <f t="shared" si="46"/>
        <v>0</v>
      </c>
      <c r="AA99">
        <f t="shared" si="46"/>
        <v>0</v>
      </c>
      <c r="AB99">
        <f t="shared" si="46"/>
        <v>0</v>
      </c>
      <c r="AC99">
        <f t="shared" si="46"/>
        <v>0</v>
      </c>
      <c r="AD99">
        <f t="shared" si="46"/>
        <v>0</v>
      </c>
      <c r="AE99">
        <f t="shared" si="46"/>
        <v>0</v>
      </c>
      <c r="AF99">
        <f t="shared" si="46"/>
        <v>0</v>
      </c>
      <c r="AG99">
        <f t="shared" si="50"/>
        <v>0</v>
      </c>
      <c r="AH99">
        <f t="shared" si="50"/>
        <v>0</v>
      </c>
      <c r="AI99">
        <f t="shared" si="50"/>
        <v>0</v>
      </c>
      <c r="AJ99">
        <f t="shared" si="50"/>
        <v>0</v>
      </c>
      <c r="AK99">
        <f t="shared" si="50"/>
        <v>0</v>
      </c>
      <c r="AL99">
        <f t="shared" si="50"/>
        <v>0</v>
      </c>
      <c r="AM99">
        <f t="shared" si="50"/>
        <v>0</v>
      </c>
      <c r="AN99">
        <f t="shared" si="50"/>
        <v>0</v>
      </c>
      <c r="AO99">
        <f t="shared" si="50"/>
        <v>0</v>
      </c>
      <c r="AP99">
        <f t="shared" si="50"/>
        <v>0</v>
      </c>
      <c r="AQ99">
        <f t="shared" si="50"/>
        <v>0</v>
      </c>
      <c r="AR99">
        <f t="shared" si="50"/>
        <v>0</v>
      </c>
      <c r="AS99">
        <f t="shared" si="50"/>
        <v>0</v>
      </c>
      <c r="AT99">
        <f t="shared" si="50"/>
        <v>0</v>
      </c>
      <c r="AU99">
        <f t="shared" si="50"/>
        <v>0</v>
      </c>
      <c r="AV99">
        <f t="shared" si="50"/>
        <v>0</v>
      </c>
      <c r="AW99">
        <f t="shared" si="51"/>
        <v>0</v>
      </c>
      <c r="AX99">
        <f t="shared" si="51"/>
        <v>0</v>
      </c>
      <c r="AY99">
        <f t="shared" si="51"/>
        <v>0</v>
      </c>
      <c r="AZ99">
        <f t="shared" si="51"/>
        <v>0</v>
      </c>
      <c r="BA99">
        <f t="shared" si="51"/>
        <v>0</v>
      </c>
      <c r="BB99">
        <f t="shared" si="51"/>
        <v>0</v>
      </c>
      <c r="BC99">
        <f t="shared" si="51"/>
        <v>0</v>
      </c>
      <c r="BD99">
        <f t="shared" si="51"/>
        <v>0</v>
      </c>
      <c r="BE99">
        <f t="shared" si="51"/>
        <v>0</v>
      </c>
      <c r="BF99">
        <f t="shared" si="51"/>
        <v>0</v>
      </c>
      <c r="BG99">
        <f t="shared" si="51"/>
        <v>0</v>
      </c>
      <c r="BH99">
        <f t="shared" si="51"/>
        <v>0</v>
      </c>
      <c r="BI99">
        <f t="shared" si="51"/>
        <v>0</v>
      </c>
      <c r="BJ99">
        <f t="shared" si="51"/>
        <v>0</v>
      </c>
      <c r="BK99">
        <f t="shared" si="51"/>
        <v>0</v>
      </c>
      <c r="BL99">
        <f t="shared" si="42"/>
        <v>0</v>
      </c>
      <c r="BM99">
        <f t="shared" si="42"/>
        <v>0</v>
      </c>
      <c r="BN99">
        <f t="shared" si="42"/>
        <v>0</v>
      </c>
      <c r="BO99">
        <f t="shared" si="42"/>
        <v>0</v>
      </c>
      <c r="BP99">
        <f t="shared" si="42"/>
        <v>0</v>
      </c>
      <c r="BQ99">
        <f t="shared" si="42"/>
        <v>0</v>
      </c>
      <c r="BR99">
        <f t="shared" si="42"/>
        <v>0</v>
      </c>
      <c r="BS99">
        <f t="shared" si="42"/>
        <v>0</v>
      </c>
      <c r="BT99">
        <f t="shared" si="42"/>
        <v>0</v>
      </c>
      <c r="BU99">
        <f t="shared" si="42"/>
        <v>0</v>
      </c>
      <c r="BV99">
        <f t="shared" si="42"/>
        <v>0</v>
      </c>
      <c r="BW99">
        <f t="shared" si="42"/>
        <v>0</v>
      </c>
      <c r="BX99">
        <f t="shared" si="42"/>
        <v>0</v>
      </c>
      <c r="BY99">
        <f t="shared" si="42"/>
        <v>0</v>
      </c>
      <c r="BZ99">
        <f t="shared" si="42"/>
        <v>0</v>
      </c>
      <c r="CA99">
        <f t="shared" si="42"/>
        <v>0</v>
      </c>
      <c r="CB99">
        <f t="shared" si="49"/>
        <v>0</v>
      </c>
      <c r="CC99">
        <f t="shared" si="49"/>
        <v>0</v>
      </c>
      <c r="CD99">
        <f t="shared" si="49"/>
        <v>0</v>
      </c>
      <c r="CE99">
        <f t="shared" si="49"/>
        <v>0</v>
      </c>
      <c r="CF99">
        <f t="shared" si="49"/>
        <v>0</v>
      </c>
      <c r="CG99">
        <f t="shared" si="49"/>
        <v>0</v>
      </c>
      <c r="CH99">
        <f t="shared" si="49"/>
        <v>0</v>
      </c>
      <c r="CI99">
        <f t="shared" si="49"/>
        <v>0</v>
      </c>
      <c r="CJ99">
        <f t="shared" si="49"/>
        <v>0</v>
      </c>
      <c r="CK99">
        <f t="shared" si="49"/>
        <v>0</v>
      </c>
      <c r="CL99">
        <f t="shared" si="49"/>
        <v>0</v>
      </c>
      <c r="CM99">
        <f t="shared" si="49"/>
        <v>0</v>
      </c>
      <c r="CN99">
        <f t="shared" si="49"/>
        <v>0</v>
      </c>
      <c r="CO99">
        <f t="shared" si="49"/>
        <v>0</v>
      </c>
      <c r="CP99">
        <f t="shared" si="47"/>
        <v>0</v>
      </c>
      <c r="CQ99">
        <f t="shared" si="45"/>
        <v>0</v>
      </c>
      <c r="CR99">
        <f t="shared" si="45"/>
        <v>0</v>
      </c>
      <c r="CS99">
        <f t="shared" si="45"/>
        <v>0</v>
      </c>
      <c r="CT99">
        <f t="shared" si="45"/>
        <v>0</v>
      </c>
      <c r="CU99">
        <f t="shared" si="45"/>
        <v>1</v>
      </c>
    </row>
    <row r="111" spans="1:99">
      <c r="A111" s="4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71F6-52C6-5548-9868-4B0BBFFFF5B1}">
  <dimension ref="A1:CU111"/>
  <sheetViews>
    <sheetView zoomScale="160" zoomScaleNormal="160" workbookViewId="0">
      <pane xSplit="1" ySplit="1" topLeftCell="CF77" activePane="bottomRight" state="frozen"/>
      <selection pane="topRight" activeCell="B1" sqref="B1"/>
      <selection pane="bottomLeft" activeCell="A2" sqref="A2"/>
      <selection pane="bottomRight" activeCell="B2" sqref="B2"/>
    </sheetView>
  </sheetViews>
  <sheetFormatPr baseColWidth="10" defaultColWidth="10.83203125" defaultRowHeight="16"/>
  <cols>
    <col min="1" max="1" width="45" customWidth="1"/>
  </cols>
  <sheetData>
    <row r="1" spans="1:99">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c r="CK1" t="s">
        <v>94</v>
      </c>
      <c r="CL1" t="s">
        <v>96</v>
      </c>
      <c r="CM1" t="s">
        <v>110</v>
      </c>
      <c r="CN1" t="s">
        <v>111</v>
      </c>
      <c r="CO1" t="s">
        <v>112</v>
      </c>
      <c r="CP1" t="s">
        <v>113</v>
      </c>
      <c r="CQ1" t="s">
        <v>114</v>
      </c>
      <c r="CR1" t="s">
        <v>115</v>
      </c>
      <c r="CS1" t="s">
        <v>116</v>
      </c>
      <c r="CT1" t="s">
        <v>117</v>
      </c>
      <c r="CU1" t="s">
        <v>118</v>
      </c>
    </row>
    <row r="2" spans="1:99">
      <c r="A2" t="s">
        <v>4</v>
      </c>
      <c r="B2">
        <f>I!B2-A!B2</f>
        <v>0.9818310871006144</v>
      </c>
      <c r="C2">
        <f>I!C2-A!C2</f>
        <v>-7.5382855032962237E-3</v>
      </c>
      <c r="D2">
        <f>I!D2-A!D2</f>
        <v>-1.2065689773380686E-3</v>
      </c>
      <c r="E2">
        <f>I!E2-A!E2</f>
        <v>-8.6390198804201586E-4</v>
      </c>
      <c r="F2">
        <f>I!F2-A!F2</f>
        <v>-1.8865962857264156E-2</v>
      </c>
      <c r="G2">
        <f>I!G2-A!G2</f>
        <v>-8.0291235427879734E-3</v>
      </c>
      <c r="H2">
        <f>I!H2-A!H2</f>
        <v>-5.5999562294705095E-7</v>
      </c>
      <c r="I2">
        <f>I!I2-A!I2</f>
        <v>-8.0893185114752885E-6</v>
      </c>
      <c r="J2">
        <f>I!J2-A!J2</f>
        <v>0</v>
      </c>
      <c r="K2">
        <f>I!K2-A!K2</f>
        <v>-1.0037021682655216E-4</v>
      </c>
      <c r="L2">
        <f>I!L2-A!L2</f>
        <v>-3.4165037973530335E-5</v>
      </c>
      <c r="M2">
        <f>I!M2-A!M2</f>
        <v>-5.3898386371610713E-8</v>
      </c>
      <c r="N2">
        <f>I!N2-A!N2</f>
        <v>-2.6288210009646712E-4</v>
      </c>
      <c r="O2">
        <f>I!O2-A!O2</f>
        <v>-2.7736766355340753E-2</v>
      </c>
      <c r="P2">
        <f>I!P2-A!P2</f>
        <v>-2.7655560714261759E-3</v>
      </c>
      <c r="Q2">
        <f>I!Q2-A!Q2</f>
        <v>-5.3291894797357813E-3</v>
      </c>
      <c r="R2">
        <f>I!R2-A!R2</f>
        <v>-1.5777061562422151E-7</v>
      </c>
      <c r="S2">
        <f>I!S2-A!S2</f>
        <v>-1.4338534843906705E-3</v>
      </c>
      <c r="T2">
        <f>I!T2-A!T2</f>
        <v>-1.9219964701284518E-4</v>
      </c>
      <c r="U2">
        <f>I!U2-A!U2</f>
        <v>-6.1757610789451569E-3</v>
      </c>
      <c r="V2">
        <f>I!V2-A!V2</f>
        <v>-1.9425871393072565E-4</v>
      </c>
      <c r="W2">
        <f>I!W2-A!W2</f>
        <v>-2.0296099539923044E-5</v>
      </c>
      <c r="X2">
        <f>I!X2-A!X2</f>
        <v>-7.6740722835674579E-9</v>
      </c>
      <c r="Y2">
        <f>I!Y2-A!Y2</f>
        <v>-2.8742189115888795E-3</v>
      </c>
      <c r="Z2">
        <f>I!Z2-A!Z2</f>
        <v>-4.4193504151059213E-4</v>
      </c>
      <c r="AA2">
        <f>I!AA2-A!AA2</f>
        <v>-2.6021482425367046E-6</v>
      </c>
      <c r="AB2">
        <f>I!AB2-A!AB2</f>
        <v>-3.3218153893904727E-7</v>
      </c>
      <c r="AC2">
        <f>I!AC2-A!AC2</f>
        <v>-7.5425518635801196E-8</v>
      </c>
      <c r="AD2">
        <f>I!AD2-A!AD2</f>
        <v>-1.0474948748022778E-7</v>
      </c>
      <c r="AE2">
        <f>I!AE2-A!AE2</f>
        <v>-2.124182788105124E-7</v>
      </c>
      <c r="AF2">
        <f>I!AF2-A!AF2</f>
        <v>-2.0893923705902179E-7</v>
      </c>
      <c r="AG2">
        <f>I!AG2-A!AG2</f>
        <v>-1.3354044082154871E-7</v>
      </c>
      <c r="AH2">
        <f>I!AH2-A!AH2</f>
        <v>-8.5510176621096884E-5</v>
      </c>
      <c r="AI2">
        <f>I!AI2-A!AI2</f>
        <v>-4.3999471481261652E-4</v>
      </c>
      <c r="AJ2">
        <f>I!AJ2-A!AJ2</f>
        <v>-6.4922517798907341E-6</v>
      </c>
      <c r="AK2">
        <f>I!AK2-A!AK2</f>
        <v>-2.6949741605345059E-4</v>
      </c>
      <c r="AL2">
        <f>I!AL2-A!AL2</f>
        <v>-9.9578719100568706E-8</v>
      </c>
      <c r="AM2">
        <f>I!AM2-A!AM2</f>
        <v>-1.082013340160551E-7</v>
      </c>
      <c r="AN2">
        <f>I!AN2-A!AN2</f>
        <v>-1.5743893620290102E-4</v>
      </c>
      <c r="AO2">
        <f>I!AO2-A!AO2</f>
        <v>-1.163845219144888E-7</v>
      </c>
      <c r="AP2">
        <f>I!AP2-A!AP2</f>
        <v>-4.0925559747948789E-4</v>
      </c>
      <c r="AQ2">
        <f>I!AQ2-A!AQ2</f>
        <v>-1.0033676645563351E-7</v>
      </c>
      <c r="AR2">
        <f>I!AR2-A!AR2</f>
        <v>-6.7799310364096516E-7</v>
      </c>
      <c r="AS2">
        <f>I!AS2-A!AS2</f>
        <v>-1.5237170776824189E-5</v>
      </c>
      <c r="AT2">
        <f>I!AT2-A!AT2</f>
        <v>0</v>
      </c>
      <c r="AU2">
        <f>I!AU2-A!AU2</f>
        <v>-3.0389553749646093E-6</v>
      </c>
      <c r="AV2">
        <f>I!AV2-A!AV2</f>
        <v>0</v>
      </c>
      <c r="AW2">
        <f>I!AW2-A!AW2</f>
        <v>-8.0537041417571525E-8</v>
      </c>
      <c r="AX2">
        <f>I!AX2-A!AX2</f>
        <v>0</v>
      </c>
      <c r="AY2">
        <f>I!AY2-A!AY2</f>
        <v>-1.1489188408327695E-8</v>
      </c>
      <c r="AZ2">
        <f>I!AZ2-A!AZ2</f>
        <v>-1.5503865423829827E-6</v>
      </c>
      <c r="BA2">
        <f>I!BA2-A!BA2</f>
        <v>-6.3606756501073298E-9</v>
      </c>
      <c r="BB2">
        <f>I!BB2-A!BB2</f>
        <v>-8.3813620567556236E-8</v>
      </c>
      <c r="BC2">
        <f>I!BC2-A!BC2</f>
        <v>-2.9161701971642655E-8</v>
      </c>
      <c r="BD2">
        <f>I!BD2-A!BD2</f>
        <v>-5.4571129602407586E-8</v>
      </c>
      <c r="BE2">
        <f>I!BE2-A!BE2</f>
        <v>-4.7864478664699276E-8</v>
      </c>
      <c r="BF2">
        <f>I!BF2-A!BF2</f>
        <v>-2.056139029123611E-7</v>
      </c>
      <c r="BG2">
        <f>I!BG2-A!BG2</f>
        <v>-5.4313948232003976E-7</v>
      </c>
      <c r="BH2">
        <f>I!BH2-A!BH2</f>
        <v>-8.3545148255260544E-8</v>
      </c>
      <c r="BI2">
        <f>I!BI2-A!BI2</f>
        <v>-3.1497656510148361E-7</v>
      </c>
      <c r="BJ2">
        <f>I!BJ2-A!BJ2</f>
        <v>-2.9669098075742549E-7</v>
      </c>
      <c r="BK2">
        <f>I!BK2-A!BK2</f>
        <v>-6.5482285510649233E-7</v>
      </c>
      <c r="BL2">
        <f>I!BL2-A!BL2</f>
        <v>-2.8352433251456051E-8</v>
      </c>
      <c r="BM2">
        <f>I!BM2-A!BM2</f>
        <v>-1.1905728501661232E-7</v>
      </c>
      <c r="BN2">
        <f>I!BN2-A!BN2</f>
        <v>-7.7540881645271023E-7</v>
      </c>
      <c r="BO2">
        <f>I!BO2-A!BO2</f>
        <v>-6.5803872082773346E-7</v>
      </c>
      <c r="BP2">
        <f>I!BP2-A!BP2</f>
        <v>0</v>
      </c>
      <c r="BQ2">
        <f>I!BQ2-A!BQ2</f>
        <v>-3.9797930881929081E-5</v>
      </c>
      <c r="BR2">
        <f>I!BR2-A!BR2</f>
        <v>-3.01079045670443E-6</v>
      </c>
      <c r="BS2">
        <f>I!BS2-A!BS2</f>
        <v>-5.4660645413843675E-4</v>
      </c>
      <c r="BT2">
        <f>I!BT2-A!BT2</f>
        <v>-1.8898732906124853E-7</v>
      </c>
      <c r="BU2">
        <f>I!BU2-A!BU2</f>
        <v>-3.6771063260199492E-5</v>
      </c>
      <c r="BV2">
        <f>I!BV2-A!BV2</f>
        <v>-1.8411625755584497E-7</v>
      </c>
      <c r="BW2">
        <f>I!BW2-A!BW2</f>
        <v>-4.2848576644597062E-8</v>
      </c>
      <c r="BX2">
        <f>I!BX2-A!BX2</f>
        <v>-9.2239760602355119E-8</v>
      </c>
      <c r="BY2">
        <f>I!BY2-A!BY2</f>
        <v>-3.4767292626591712E-7</v>
      </c>
      <c r="BZ2">
        <f>I!BZ2-A!BZ2</f>
        <v>-4.8896591492433139E-7</v>
      </c>
      <c r="CA2">
        <f>I!CA2-A!CA2</f>
        <v>0</v>
      </c>
      <c r="CB2">
        <f>I!CB2-A!CB2</f>
        <v>-9.2270644631167425E-5</v>
      </c>
      <c r="CC2">
        <f>I!CC2-A!CC2</f>
        <v>-1.2101598165866053E-5</v>
      </c>
      <c r="CD2">
        <f>I!CD2-A!CD2</f>
        <v>-1.4423074536137845E-5</v>
      </c>
      <c r="CE2">
        <f>I!CE2-A!CE2</f>
        <v>-5.676196761497431E-8</v>
      </c>
      <c r="CF2">
        <f>I!CF2-A!CF2</f>
        <v>-8.4405762915719886E-8</v>
      </c>
      <c r="CG2">
        <f>I!CG2-A!CG2</f>
        <v>-1.2216878844962675E-5</v>
      </c>
      <c r="CH2">
        <f>I!CH2-A!CH2</f>
        <v>0</v>
      </c>
      <c r="CI2">
        <f>I!CI2-A!CI2</f>
        <v>-3.8025994757138689E-7</v>
      </c>
      <c r="CJ2">
        <f>I!CJ2-A!CJ2</f>
        <v>0</v>
      </c>
      <c r="CK2">
        <f>I!CK2-A!CK2</f>
        <v>0</v>
      </c>
      <c r="CL2">
        <f>I!CL2-A!CL2</f>
        <v>0</v>
      </c>
      <c r="CM2">
        <f>I!CM2-A!CM2</f>
        <v>-7.2863290899208006E-4</v>
      </c>
      <c r="CN2">
        <f>I!CN2-A!CN2</f>
        <v>-5.5735315281226145E-4</v>
      </c>
      <c r="CO2">
        <f>I!CO2-A!CO2</f>
        <v>-6.4464358926235069E-4</v>
      </c>
      <c r="CP2">
        <f>I!CP2-A!CP2</f>
        <v>-6.6599700071670598E-4</v>
      </c>
      <c r="CQ2">
        <f>I!CQ2-A!CQ2</f>
        <v>-6.3552201212866539E-4</v>
      </c>
      <c r="CR2">
        <f>I!CR2-A!CR2</f>
        <v>-6.1685353383021419E-4</v>
      </c>
      <c r="CS2">
        <f>I!CS2-A!CS2</f>
        <v>-6.1235085933325213E-4</v>
      </c>
      <c r="CT2">
        <f>I!CT2-A!CT2</f>
        <v>-5.7395001136258616E-4</v>
      </c>
      <c r="CU2">
        <f>I!CU2-A!CU2</f>
        <v>-3.4400852631506892E-4</v>
      </c>
    </row>
    <row r="3" spans="1:99">
      <c r="A3" t="s">
        <v>261</v>
      </c>
      <c r="B3">
        <f>I!B3-A!B3</f>
        <v>0</v>
      </c>
      <c r="C3">
        <f>I!C3-A!C3</f>
        <v>1</v>
      </c>
      <c r="D3">
        <f>I!D3-A!D3</f>
        <v>0</v>
      </c>
      <c r="E3">
        <f>I!E3-A!E3</f>
        <v>0</v>
      </c>
      <c r="F3">
        <f>I!F3-A!F3</f>
        <v>0</v>
      </c>
      <c r="G3">
        <f>I!G3-A!G3</f>
        <v>0</v>
      </c>
      <c r="H3">
        <f>I!H3-A!H3</f>
        <v>0</v>
      </c>
      <c r="I3">
        <f>I!I3-A!I3</f>
        <v>0</v>
      </c>
      <c r="J3">
        <f>I!J3-A!J3</f>
        <v>0</v>
      </c>
      <c r="K3">
        <f>I!K3-A!K3</f>
        <v>0</v>
      </c>
      <c r="L3">
        <f>I!L3-A!L3</f>
        <v>0</v>
      </c>
      <c r="M3">
        <f>I!M3-A!M3</f>
        <v>0</v>
      </c>
      <c r="N3">
        <f>I!N3-A!N3</f>
        <v>0</v>
      </c>
      <c r="O3">
        <f>I!O3-A!O3</f>
        <v>-1.8426115232001119E-5</v>
      </c>
      <c r="P3">
        <f>I!P3-A!P3</f>
        <v>0</v>
      </c>
      <c r="Q3">
        <f>I!Q3-A!Q3</f>
        <v>0</v>
      </c>
      <c r="R3">
        <f>I!R3-A!R3</f>
        <v>0</v>
      </c>
      <c r="S3">
        <f>I!S3-A!S3</f>
        <v>0</v>
      </c>
      <c r="T3">
        <f>I!T3-A!T3</f>
        <v>0</v>
      </c>
      <c r="U3">
        <f>I!U3-A!U3</f>
        <v>0</v>
      </c>
      <c r="V3">
        <f>I!V3-A!V3</f>
        <v>0</v>
      </c>
      <c r="W3">
        <f>I!W3-A!W3</f>
        <v>0</v>
      </c>
      <c r="X3">
        <f>I!X3-A!X3</f>
        <v>0</v>
      </c>
      <c r="Y3">
        <f>I!Y3-A!Y3</f>
        <v>0</v>
      </c>
      <c r="Z3">
        <f>I!Z3-A!Z3</f>
        <v>0</v>
      </c>
      <c r="AA3">
        <f>I!AA3-A!AA3</f>
        <v>0</v>
      </c>
      <c r="AB3">
        <f>I!AB3-A!AB3</f>
        <v>0</v>
      </c>
      <c r="AC3">
        <f>I!AC3-A!AC3</f>
        <v>0</v>
      </c>
      <c r="AD3">
        <f>I!AD3-A!AD3</f>
        <v>0</v>
      </c>
      <c r="AE3">
        <f>I!AE3-A!AE3</f>
        <v>0</v>
      </c>
      <c r="AF3">
        <f>I!AF3-A!AF3</f>
        <v>0</v>
      </c>
      <c r="AG3">
        <f>I!AG3-A!AG3</f>
        <v>0</v>
      </c>
      <c r="AH3">
        <f>I!AH3-A!AH3</f>
        <v>0</v>
      </c>
      <c r="AI3">
        <f>I!AI3-A!AI3</f>
        <v>0</v>
      </c>
      <c r="AJ3">
        <f>I!AJ3-A!AJ3</f>
        <v>-5.9899654499742638E-6</v>
      </c>
      <c r="AK3">
        <f>I!AK3-A!AK3</f>
        <v>0</v>
      </c>
      <c r="AL3">
        <f>I!AL3-A!AL3</f>
        <v>0</v>
      </c>
      <c r="AM3">
        <f>I!AM3-A!AM3</f>
        <v>0</v>
      </c>
      <c r="AN3">
        <f>I!AN3-A!AN3</f>
        <v>-4.819801268375017E-5</v>
      </c>
      <c r="AO3">
        <f>I!AO3-A!AO3</f>
        <v>0</v>
      </c>
      <c r="AP3">
        <f>I!AP3-A!AP3</f>
        <v>0</v>
      </c>
      <c r="AQ3">
        <f>I!AQ3-A!AQ3</f>
        <v>0</v>
      </c>
      <c r="AR3">
        <f>I!AR3-A!AR3</f>
        <v>0</v>
      </c>
      <c r="AS3">
        <f>I!AS3-A!AS3</f>
        <v>0</v>
      </c>
      <c r="AT3">
        <f>I!AT3-A!AT3</f>
        <v>0</v>
      </c>
      <c r="AU3">
        <f>I!AU3-A!AU3</f>
        <v>0</v>
      </c>
      <c r="AV3">
        <f>I!AV3-A!AV3</f>
        <v>0</v>
      </c>
      <c r="AW3">
        <f>I!AW3-A!AW3</f>
        <v>0</v>
      </c>
      <c r="AX3">
        <f>I!AX3-A!AX3</f>
        <v>0</v>
      </c>
      <c r="AY3">
        <f>I!AY3-A!AY3</f>
        <v>0</v>
      </c>
      <c r="AZ3">
        <f>I!AZ3-A!AZ3</f>
        <v>0</v>
      </c>
      <c r="BA3">
        <f>I!BA3-A!BA3</f>
        <v>0</v>
      </c>
      <c r="BB3">
        <f>I!BB3-A!BB3</f>
        <v>0</v>
      </c>
      <c r="BC3">
        <f>I!BC3-A!BC3</f>
        <v>0</v>
      </c>
      <c r="BD3">
        <f>I!BD3-A!BD3</f>
        <v>0</v>
      </c>
      <c r="BE3">
        <f>I!BE3-A!BE3</f>
        <v>0</v>
      </c>
      <c r="BF3">
        <f>I!BF3-A!BF3</f>
        <v>0</v>
      </c>
      <c r="BG3">
        <f>I!BG3-A!BG3</f>
        <v>0</v>
      </c>
      <c r="BH3">
        <f>I!BH3-A!BH3</f>
        <v>0</v>
      </c>
      <c r="BI3">
        <f>I!BI3-A!BI3</f>
        <v>0</v>
      </c>
      <c r="BJ3">
        <f>I!BJ3-A!BJ3</f>
        <v>0</v>
      </c>
      <c r="BK3">
        <f>I!BK3-A!BK3</f>
        <v>0</v>
      </c>
      <c r="BL3">
        <f>I!BL3-A!BL3</f>
        <v>0</v>
      </c>
      <c r="BM3">
        <f>I!BM3-A!BM3</f>
        <v>0</v>
      </c>
      <c r="BN3">
        <f>I!BN3-A!BN3</f>
        <v>0</v>
      </c>
      <c r="BO3">
        <f>I!BO3-A!BO3</f>
        <v>0</v>
      </c>
      <c r="BP3">
        <f>I!BP3-A!BP3</f>
        <v>0</v>
      </c>
      <c r="BQ3">
        <f>I!BQ3-A!BQ3</f>
        <v>0</v>
      </c>
      <c r="BR3">
        <f>I!BR3-A!BR3</f>
        <v>0</v>
      </c>
      <c r="BS3">
        <f>I!BS3-A!BS3</f>
        <v>0</v>
      </c>
      <c r="BT3">
        <f>I!BT3-A!BT3</f>
        <v>0</v>
      </c>
      <c r="BU3">
        <f>I!BU3-A!BU3</f>
        <v>0</v>
      </c>
      <c r="BV3">
        <f>I!BV3-A!BV3</f>
        <v>0</v>
      </c>
      <c r="BW3">
        <f>I!BW3-A!BW3</f>
        <v>0</v>
      </c>
      <c r="BX3">
        <f>I!BX3-A!BX3</f>
        <v>0</v>
      </c>
      <c r="BY3">
        <f>I!BY3-A!BY3</f>
        <v>0</v>
      </c>
      <c r="BZ3">
        <f>I!BZ3-A!BZ3</f>
        <v>0</v>
      </c>
      <c r="CA3">
        <f>I!CA3-A!CA3</f>
        <v>0</v>
      </c>
      <c r="CB3">
        <f>I!CB3-A!CB3</f>
        <v>0</v>
      </c>
      <c r="CC3">
        <f>I!CC3-A!CC3</f>
        <v>0</v>
      </c>
      <c r="CD3">
        <f>I!CD3-A!CD3</f>
        <v>0</v>
      </c>
      <c r="CE3">
        <f>I!CE3-A!CE3</f>
        <v>0</v>
      </c>
      <c r="CF3">
        <f>I!CF3-A!CF3</f>
        <v>0</v>
      </c>
      <c r="CG3">
        <f>I!CG3-A!CG3</f>
        <v>0</v>
      </c>
      <c r="CH3">
        <f>I!CH3-A!CH3</f>
        <v>0</v>
      </c>
      <c r="CI3">
        <f>I!CI3-A!CI3</f>
        <v>0</v>
      </c>
      <c r="CJ3">
        <f>I!CJ3-A!CJ3</f>
        <v>0</v>
      </c>
      <c r="CK3">
        <f>I!CK3-A!CK3</f>
        <v>0</v>
      </c>
      <c r="CL3">
        <f>I!CL3-A!CL3</f>
        <v>0</v>
      </c>
      <c r="CM3">
        <f>I!CM3-A!CM3</f>
        <v>0</v>
      </c>
      <c r="CN3">
        <f>I!CN3-A!CN3</f>
        <v>0</v>
      </c>
      <c r="CO3">
        <f>I!CO3-A!CO3</f>
        <v>0</v>
      </c>
      <c r="CP3">
        <f>I!CP3-A!CP3</f>
        <v>0</v>
      </c>
      <c r="CQ3">
        <f>I!CQ3-A!CQ3</f>
        <v>0</v>
      </c>
      <c r="CR3">
        <f>I!CR3-A!CR3</f>
        <v>0</v>
      </c>
      <c r="CS3">
        <f>I!CS3-A!CS3</f>
        <v>-6.8307970123302586E-6</v>
      </c>
      <c r="CT3">
        <f>I!CT3-A!CT3</f>
        <v>-8.1870992352506877E-6</v>
      </c>
      <c r="CU3">
        <f>I!CU3-A!CU3</f>
        <v>-2.2985292526540195E-6</v>
      </c>
    </row>
    <row r="4" spans="1:99">
      <c r="A4" t="s">
        <v>89</v>
      </c>
      <c r="B4">
        <f>I!B4-A!B4</f>
        <v>-3.8469691189826791E-4</v>
      </c>
      <c r="C4">
        <f>I!C4-A!C4</f>
        <v>-6.8503561770240969E-3</v>
      </c>
      <c r="D4">
        <f>I!D4-A!D4</f>
        <v>0.9784172596096069</v>
      </c>
      <c r="E4">
        <f>I!E4-A!E4</f>
        <v>-1.0064560097940011E-3</v>
      </c>
      <c r="F4">
        <f>I!F4-A!F4</f>
        <v>-1.5995378331267075E-4</v>
      </c>
      <c r="G4">
        <f>I!G4-A!G4</f>
        <v>-2.7897670832842354E-4</v>
      </c>
      <c r="H4">
        <f>I!H4-A!H4</f>
        <v>-6.0755492332130657E-7</v>
      </c>
      <c r="I4">
        <f>I!I4-A!I4</f>
        <v>0</v>
      </c>
      <c r="J4">
        <f>I!J4-A!J4</f>
        <v>0</v>
      </c>
      <c r="K4">
        <f>I!K4-A!K4</f>
        <v>0</v>
      </c>
      <c r="L4">
        <f>I!L4-A!L4</f>
        <v>-6.9691764909646315E-8</v>
      </c>
      <c r="M4">
        <f>I!M4-A!M4</f>
        <v>-5.9284290899391862E-8</v>
      </c>
      <c r="N4">
        <f>I!N4-A!N4</f>
        <v>-5.9526184820266235E-8</v>
      </c>
      <c r="O4">
        <f>I!O4-A!O4</f>
        <v>-6.549722274792398E-3</v>
      </c>
      <c r="P4">
        <f>I!P4-A!P4</f>
        <v>-8.9931154033804641E-9</v>
      </c>
      <c r="Q4">
        <f>I!Q4-A!Q4</f>
        <v>0</v>
      </c>
      <c r="R4">
        <f>I!R4-A!R4</f>
        <v>0</v>
      </c>
      <c r="S4">
        <f>I!S4-A!S4</f>
        <v>0</v>
      </c>
      <c r="T4">
        <f>I!T4-A!T4</f>
        <v>0</v>
      </c>
      <c r="U4">
        <f>I!U4-A!U4</f>
        <v>-5.6782763793702602E-8</v>
      </c>
      <c r="V4">
        <f>I!V4-A!V4</f>
        <v>-6.8411353502234143E-8</v>
      </c>
      <c r="W4">
        <f>I!W4-A!W4</f>
        <v>-1.1858956081664052E-7</v>
      </c>
      <c r="X4">
        <f>I!X4-A!X4</f>
        <v>-8.4409193719685233E-9</v>
      </c>
      <c r="Y4">
        <f>I!Y4-A!Y4</f>
        <v>-4.7406992657549395E-9</v>
      </c>
      <c r="Z4">
        <f>I!Z4-A!Z4</f>
        <v>-6.728533967328081E-8</v>
      </c>
      <c r="AA4">
        <f>I!AA4-A!AA4</f>
        <v>-1.1945242983572627E-7</v>
      </c>
      <c r="AB4">
        <f>I!AB4-A!AB4</f>
        <v>-3.3521613899644175E-8</v>
      </c>
      <c r="AC4">
        <f>I!AC4-A!AC4</f>
        <v>-5.8851919859142852E-8</v>
      </c>
      <c r="AD4">
        <f>I!AD4-A!AD4</f>
        <v>-1.7942312067530085E-8</v>
      </c>
      <c r="AE4">
        <f>I!AE4-A!AE4</f>
        <v>-3.3434839924043918E-9</v>
      </c>
      <c r="AF4">
        <f>I!AF4-A!AF4</f>
        <v>0</v>
      </c>
      <c r="AG4">
        <f>I!AG4-A!AG4</f>
        <v>-6.4891976417529865E-9</v>
      </c>
      <c r="AH4">
        <f>I!AH4-A!AH4</f>
        <v>-8.1406645424605075E-8</v>
      </c>
      <c r="AI4">
        <f>I!AI4-A!AI4</f>
        <v>-6.4024977021753118E-8</v>
      </c>
      <c r="AJ4">
        <f>I!AJ4-A!AJ4</f>
        <v>-2.8521549725344483E-10</v>
      </c>
      <c r="AK4">
        <f>I!AK4-A!AK4</f>
        <v>-1.4860547256816387E-8</v>
      </c>
      <c r="AL4">
        <f>I!AL4-A!AL4</f>
        <v>-9.5369308871586067E-8</v>
      </c>
      <c r="AM4">
        <f>I!AM4-A!AM4</f>
        <v>-1.0113929584748331E-7</v>
      </c>
      <c r="AN4">
        <f>I!AN4-A!AN4</f>
        <v>-2.0326920239236533E-9</v>
      </c>
      <c r="AO4">
        <f>I!AO4-A!AO4</f>
        <v>-1.7580750037946615E-9</v>
      </c>
      <c r="AP4">
        <f>I!AP4-A!AP4</f>
        <v>-3.3240662525535167E-7</v>
      </c>
      <c r="AQ4">
        <f>I!AQ4-A!AQ4</f>
        <v>-1.9427818047011159E-9</v>
      </c>
      <c r="AR4">
        <f>I!AR4-A!AR4</f>
        <v>-6.5718990584125009E-7</v>
      </c>
      <c r="AS4">
        <f>I!AS4-A!AS4</f>
        <v>-7.3506984062751706E-9</v>
      </c>
      <c r="AT4">
        <f>I!AT4-A!AT4</f>
        <v>0</v>
      </c>
      <c r="AU4">
        <f>I!AU4-A!AU4</f>
        <v>0</v>
      </c>
      <c r="AV4">
        <f>I!AV4-A!AV4</f>
        <v>0</v>
      </c>
      <c r="AW4">
        <f>I!AW4-A!AW4</f>
        <v>0</v>
      </c>
      <c r="AX4">
        <f>I!AX4-A!AX4</f>
        <v>0</v>
      </c>
      <c r="AY4">
        <f>I!AY4-A!AY4</f>
        <v>0</v>
      </c>
      <c r="AZ4">
        <f>I!AZ4-A!AZ4</f>
        <v>-1.4467480359206837E-5</v>
      </c>
      <c r="BA4">
        <f>I!BA4-A!BA4</f>
        <v>0</v>
      </c>
      <c r="BB4">
        <f>I!BB4-A!BB4</f>
        <v>-5.3551459634865488E-9</v>
      </c>
      <c r="BC4">
        <f>I!BC4-A!BC4</f>
        <v>-2.8895996812457438E-8</v>
      </c>
      <c r="BD4">
        <f>I!BD4-A!BD4</f>
        <v>-3.4673599762176953E-8</v>
      </c>
      <c r="BE4">
        <f>I!BE4-A!BE4</f>
        <v>-3.9693846042648068E-9</v>
      </c>
      <c r="BF4">
        <f>I!BF4-A!BF4</f>
        <v>-8.6824259823615792E-8</v>
      </c>
      <c r="BG4">
        <f>I!BG4-A!BG4</f>
        <v>-3.3673879220749729E-7</v>
      </c>
      <c r="BH4">
        <f>I!BH4-A!BH4</f>
        <v>-5.5644455499449379E-8</v>
      </c>
      <c r="BI4">
        <f>I!BI4-A!BI4</f>
        <v>-3.3607950174842435E-7</v>
      </c>
      <c r="BJ4">
        <f>I!BJ4-A!BJ4</f>
        <v>-3.2549644226586247E-7</v>
      </c>
      <c r="BK4">
        <f>I!BK4-A!BK4</f>
        <v>-2.8239328926444172E-7</v>
      </c>
      <c r="BL4">
        <f>I!BL4-A!BL4</f>
        <v>-3.1185607097696862E-8</v>
      </c>
      <c r="BM4">
        <f>I!BM4-A!BM4</f>
        <v>-1.3095432338090093E-7</v>
      </c>
      <c r="BN4">
        <f>I!BN4-A!BN4</f>
        <v>-2.079973975817395E-10</v>
      </c>
      <c r="BO4">
        <f>I!BO4-A!BO4</f>
        <v>-3.9099634915929284E-7</v>
      </c>
      <c r="BP4">
        <f>I!BP4-A!BP4</f>
        <v>0</v>
      </c>
      <c r="BQ4">
        <f>I!BQ4-A!BQ4</f>
        <v>-1.1744627132355373E-6</v>
      </c>
      <c r="BR4">
        <f>I!BR4-A!BR4</f>
        <v>-1.2509990277074781E-6</v>
      </c>
      <c r="BS4">
        <f>I!BS4-A!BS4</f>
        <v>-3.7534638783776059E-7</v>
      </c>
      <c r="BT4">
        <f>I!BT4-A!BT4</f>
        <v>-1.9521310403465333E-7</v>
      </c>
      <c r="BU4">
        <f>I!BU4-A!BU4</f>
        <v>-4.8625439295603355E-5</v>
      </c>
      <c r="BV4">
        <f>I!BV4-A!BV4</f>
        <v>-1.6900334775143266E-7</v>
      </c>
      <c r="BW4">
        <f>I!BW4-A!BW4</f>
        <v>-1.181314995562845E-8</v>
      </c>
      <c r="BX4">
        <f>I!BX4-A!BX4</f>
        <v>-1.0034162269400482E-7</v>
      </c>
      <c r="BY4">
        <f>I!BY4-A!BY4</f>
        <v>-1.932946402968828E-7</v>
      </c>
      <c r="BZ4">
        <f>I!BZ4-A!BZ4</f>
        <v>-5.3596682398601291E-7</v>
      </c>
      <c r="CA4">
        <f>I!CA4-A!CA4</f>
        <v>0</v>
      </c>
      <c r="CB4">
        <f>I!CB4-A!CB4</f>
        <v>-1.9540250234112109E-6</v>
      </c>
      <c r="CC4">
        <f>I!CC4-A!CC4</f>
        <v>-9.0573706953931114E-6</v>
      </c>
      <c r="CD4">
        <f>I!CD4-A!CD4</f>
        <v>-1.587422342750209E-4</v>
      </c>
      <c r="CE4">
        <f>I!CE4-A!CE4</f>
        <v>-2.4555326227434039E-8</v>
      </c>
      <c r="CF4">
        <f>I!CF4-A!CF4</f>
        <v>-8.389556857259997E-8</v>
      </c>
      <c r="CG4">
        <f>I!CG4-A!CG4</f>
        <v>-4.3856601492821115E-6</v>
      </c>
      <c r="CH4">
        <f>I!CH4-A!CH4</f>
        <v>0</v>
      </c>
      <c r="CI4">
        <f>I!CI4-A!CI4</f>
        <v>-3.1888686881351415E-7</v>
      </c>
      <c r="CJ4">
        <f>I!CJ4-A!CJ4</f>
        <v>0</v>
      </c>
      <c r="CK4">
        <f>I!CK4-A!CK4</f>
        <v>0</v>
      </c>
      <c r="CL4">
        <f>I!CL4-A!CL4</f>
        <v>0</v>
      </c>
      <c r="CM4">
        <f>I!CM4-A!CM4</f>
        <v>-1.5325877190220435E-3</v>
      </c>
      <c r="CN4">
        <f>I!CN4-A!CN4</f>
        <v>-1.027243879258864E-3</v>
      </c>
      <c r="CO4">
        <f>I!CO4-A!CO4</f>
        <v>-1.1324729923132587E-3</v>
      </c>
      <c r="CP4">
        <f>I!CP4-A!CP4</f>
        <v>-1.2012105428930125E-3</v>
      </c>
      <c r="CQ4">
        <f>I!CQ4-A!CQ4</f>
        <v>-1.0659502455279337E-3</v>
      </c>
      <c r="CR4">
        <f>I!CR4-A!CR4</f>
        <v>-1.0037084432057062E-3</v>
      </c>
      <c r="CS4">
        <f>I!CS4-A!CS4</f>
        <v>-9.3034382270014415E-4</v>
      </c>
      <c r="CT4">
        <f>I!CT4-A!CT4</f>
        <v>-8.7887862464852251E-4</v>
      </c>
      <c r="CU4">
        <f>I!CU4-A!CU4</f>
        <v>-4.4772559586978456E-4</v>
      </c>
    </row>
    <row r="5" spans="1:99">
      <c r="A5" t="s">
        <v>90</v>
      </c>
      <c r="B5">
        <f>I!B5-A!B5</f>
        <v>-2.9613715608134043E-4</v>
      </c>
      <c r="C5">
        <f>I!C5-A!C5</f>
        <v>-6.3250217468149199E-3</v>
      </c>
      <c r="D5">
        <f>I!D5-A!D5</f>
        <v>-6.8921527014244137E-4</v>
      </c>
      <c r="E5">
        <f>I!E5-A!E5</f>
        <v>0.98950442967857721</v>
      </c>
      <c r="F5">
        <f>I!F5-A!F5</f>
        <v>-1.2313116238455942E-4</v>
      </c>
      <c r="G5">
        <f>I!G5-A!G5</f>
        <v>-2.1475448895571389E-4</v>
      </c>
      <c r="H5">
        <f>I!H5-A!H5</f>
        <v>-4.6769190106291738E-7</v>
      </c>
      <c r="I5">
        <f>I!I5-A!I5</f>
        <v>0</v>
      </c>
      <c r="J5">
        <f>I!J5-A!J5</f>
        <v>0</v>
      </c>
      <c r="K5">
        <f>I!K5-A!K5</f>
        <v>0</v>
      </c>
      <c r="L5">
        <f>I!L5-A!L5</f>
        <v>-5.34737273076031E-8</v>
      </c>
      <c r="M5">
        <f>I!M5-A!M5</f>
        <v>-4.5488186578266901E-8</v>
      </c>
      <c r="N5">
        <f>I!N5-A!N5</f>
        <v>-4.5673789132298577E-8</v>
      </c>
      <c r="O5">
        <f>I!O5-A!O5</f>
        <v>-9.9147056579677387E-3</v>
      </c>
      <c r="P5">
        <f>I!P5-A!P5</f>
        <v>-4.2069403808637454E-2</v>
      </c>
      <c r="Q5">
        <f>I!Q5-A!Q5</f>
        <v>0</v>
      </c>
      <c r="R5">
        <f>I!R5-A!R5</f>
        <v>0</v>
      </c>
      <c r="S5">
        <f>I!S5-A!S5</f>
        <v>0</v>
      </c>
      <c r="T5">
        <f>I!T5-A!T5</f>
        <v>0</v>
      </c>
      <c r="U5">
        <f>I!U5-A!U5</f>
        <v>-4.3568792249889309E-8</v>
      </c>
      <c r="V5">
        <f>I!V5-A!V5</f>
        <v>-5.2491281669581798E-8</v>
      </c>
      <c r="W5">
        <f>I!W5-A!W5</f>
        <v>-9.0992470126979486E-8</v>
      </c>
      <c r="X5">
        <f>I!X5-A!X5</f>
        <v>-6.4766249112402035E-9</v>
      </c>
      <c r="Y5">
        <f>I!Y5-A!Y5</f>
        <v>-3.637486582711678E-9</v>
      </c>
      <c r="Z5">
        <f>I!Z5-A!Z5</f>
        <v>-5.1627303601124026E-8</v>
      </c>
      <c r="AA5">
        <f>I!AA5-A!AA5</f>
        <v>-9.1654540067217181E-8</v>
      </c>
      <c r="AB5">
        <f>I!AB5-A!AB5</f>
        <v>-2.5720766907026955E-8</v>
      </c>
      <c r="AC5">
        <f>I!AC5-A!AC5</f>
        <v>-4.5156433018403101E-8</v>
      </c>
      <c r="AD5">
        <f>I!AD5-A!AD5</f>
        <v>-1.3766939379579767E-8</v>
      </c>
      <c r="AE5">
        <f>I!AE5-A!AE5</f>
        <v>-2.5654186186698556E-9</v>
      </c>
      <c r="AF5">
        <f>I!AF5-A!AF5</f>
        <v>0</v>
      </c>
      <c r="AG5">
        <f>I!AG5-A!AG5</f>
        <v>-4.9790902209195144E-9</v>
      </c>
      <c r="AH5">
        <f>I!AH5-A!AH5</f>
        <v>-6.2462426717213902E-8</v>
      </c>
      <c r="AI5">
        <f>I!AI5-A!AI5</f>
        <v>-4.9125663076196855E-8</v>
      </c>
      <c r="AJ5">
        <f>I!AJ5-A!AJ5</f>
        <v>-2.8521549725344483E-10</v>
      </c>
      <c r="AK5">
        <f>I!AK5-A!AK5</f>
        <v>-1.1402335020256615E-8</v>
      </c>
      <c r="AL5">
        <f>I!AL5-A!AL5</f>
        <v>-7.3175825332096042E-8</v>
      </c>
      <c r="AM5">
        <f>I!AM5-A!AM5</f>
        <v>-7.7603073092539379E-8</v>
      </c>
      <c r="AN5">
        <f>I!AN5-A!AN5</f>
        <v>-2.0326920239236533E-9</v>
      </c>
      <c r="AO5">
        <f>I!AO5-A!AO5</f>
        <v>-1.3489516797445429E-9</v>
      </c>
      <c r="AP5">
        <f>I!AP5-A!AP5</f>
        <v>-2.5505195997246276E-7</v>
      </c>
      <c r="AQ5">
        <f>I!AQ5-A!AQ5</f>
        <v>-1.4906751834660641E-9</v>
      </c>
      <c r="AR5">
        <f>I!AR5-A!AR5</f>
        <v>-5.0425461114130042E-7</v>
      </c>
      <c r="AS5">
        <f>I!AS5-A!AS5</f>
        <v>-5.6401103144280813E-9</v>
      </c>
      <c r="AT5">
        <f>I!AT5-A!AT5</f>
        <v>0</v>
      </c>
      <c r="AU5">
        <f>I!AU5-A!AU5</f>
        <v>0</v>
      </c>
      <c r="AV5">
        <f>I!AV5-A!AV5</f>
        <v>0</v>
      </c>
      <c r="AW5">
        <f>I!AW5-A!AW5</f>
        <v>0</v>
      </c>
      <c r="AX5">
        <f>I!AX5-A!AX5</f>
        <v>0</v>
      </c>
      <c r="AY5">
        <f>I!AY5-A!AY5</f>
        <v>0</v>
      </c>
      <c r="AZ5">
        <f>I!AZ5-A!AZ5</f>
        <v>-2.3145229215454603E-5</v>
      </c>
      <c r="BA5">
        <f>I!BA5-A!BA5</f>
        <v>0</v>
      </c>
      <c r="BB5">
        <f>I!BB5-A!BB5</f>
        <v>-4.1089447987886655E-9</v>
      </c>
      <c r="BC5">
        <f>I!BC5-A!BC5</f>
        <v>-2.2171581618488348E-8</v>
      </c>
      <c r="BD5">
        <f>I!BD5-A!BD5</f>
        <v>-2.6604673032164737E-8</v>
      </c>
      <c r="BE5">
        <f>I!BE5-A!BE5</f>
        <v>-3.0456652975088625E-9</v>
      </c>
      <c r="BF5">
        <f>I!BF5-A!BF5</f>
        <v>-6.6619302861849254E-8</v>
      </c>
      <c r="BG5">
        <f>I!BG5-A!BG5</f>
        <v>-2.5837598418895829E-7</v>
      </c>
      <c r="BH5">
        <f>I!BH5-A!BH5</f>
        <v>-4.2695380772969486E-8</v>
      </c>
      <c r="BI5">
        <f>I!BI5-A!BI5</f>
        <v>-2.5787011784634893E-7</v>
      </c>
      <c r="BJ5">
        <f>I!BJ5-A!BJ5</f>
        <v>-2.4974985230874247E-7</v>
      </c>
      <c r="BK5">
        <f>I!BK5-A!BK5</f>
        <v>-2.166772754743908E-7</v>
      </c>
      <c r="BL5">
        <f>I!BL5-A!BL5</f>
        <v>-2.3928374493404147E-8</v>
      </c>
      <c r="BM5">
        <f>I!BM5-A!BM5</f>
        <v>-1.004798169095117E-7</v>
      </c>
      <c r="BN5">
        <f>I!BN5-A!BN5</f>
        <v>-1.5959412325684364E-10</v>
      </c>
      <c r="BO5">
        <f>I!BO5-A!BO5</f>
        <v>-3.0000721290843182E-7</v>
      </c>
      <c r="BP5">
        <f>I!BP5-A!BP5</f>
        <v>0</v>
      </c>
      <c r="BQ5">
        <f>I!BQ5-A!BQ5</f>
        <v>-1.0498766573444477E-6</v>
      </c>
      <c r="BR5">
        <f>I!BR5-A!BR5</f>
        <v>-9.6037125932538303E-7</v>
      </c>
      <c r="BS5">
        <f>I!BS5-A!BS5</f>
        <v>-2.879991691292669E-7</v>
      </c>
      <c r="BT5">
        <f>I!BT5-A!BT5</f>
        <v>-1.497848749497655E-7</v>
      </c>
      <c r="BU5">
        <f>I!BU5-A!BU5</f>
        <v>-7.8043508360854021E-5</v>
      </c>
      <c r="BV5">
        <f>I!BV5-A!BV5</f>
        <v>-1.2967441624485669E-7</v>
      </c>
      <c r="BW5">
        <f>I!BW5-A!BW5</f>
        <v>-9.0641004742824203E-9</v>
      </c>
      <c r="BX5">
        <f>I!BX5-A!BX5</f>
        <v>-7.6991027225355269E-8</v>
      </c>
      <c r="BY5">
        <f>I!BY5-A!BY5</f>
        <v>-1.4831285875249981E-7</v>
      </c>
      <c r="BZ5">
        <f>I!BZ5-A!BZ5</f>
        <v>-4.1124146918803751E-7</v>
      </c>
      <c r="CA5">
        <f>I!CA5-A!CA5</f>
        <v>0</v>
      </c>
      <c r="CB5">
        <f>I!CB5-A!CB5</f>
        <v>-6.2118923799859406E-6</v>
      </c>
      <c r="CC5">
        <f>I!CC5-A!CC5</f>
        <v>-1.9361082216058183E-5</v>
      </c>
      <c r="CD5">
        <f>I!CD5-A!CD5</f>
        <v>-7.1487847337752469E-5</v>
      </c>
      <c r="CE5">
        <f>I!CE5-A!CE5</f>
        <v>-1.8841032657694869E-8</v>
      </c>
      <c r="CF5">
        <f>I!CF5-A!CF5</f>
        <v>-6.4372150167007584E-8</v>
      </c>
      <c r="CG5">
        <f>I!CG5-A!CG5</f>
        <v>-5.2512193327219643E-6</v>
      </c>
      <c r="CH5">
        <f>I!CH5-A!CH5</f>
        <v>0</v>
      </c>
      <c r="CI5">
        <f>I!CI5-A!CI5</f>
        <v>-2.4467839904781957E-7</v>
      </c>
      <c r="CJ5">
        <f>I!CJ5-A!CJ5</f>
        <v>0</v>
      </c>
      <c r="CK5">
        <f>I!CK5-A!CK5</f>
        <v>0</v>
      </c>
      <c r="CL5">
        <f>I!CL5-A!CL5</f>
        <v>0</v>
      </c>
      <c r="CM5">
        <f>I!CM5-A!CM5</f>
        <v>-8.9930728329537296E-4</v>
      </c>
      <c r="CN5">
        <f>I!CN5-A!CN5</f>
        <v>-5.6821769342957015E-4</v>
      </c>
      <c r="CO5">
        <f>I!CO5-A!CO5</f>
        <v>-6.3621648657379254E-4</v>
      </c>
      <c r="CP5">
        <f>I!CP5-A!CP5</f>
        <v>-6.3021922922304626E-4</v>
      </c>
      <c r="CQ5">
        <f>I!CQ5-A!CQ5</f>
        <v>-5.7192368261986364E-4</v>
      </c>
      <c r="CR5">
        <f>I!CR5-A!CR5</f>
        <v>-4.9459704538107893E-4</v>
      </c>
      <c r="CS5">
        <f>I!CS5-A!CS5</f>
        <v>-5.1514197123031828E-4</v>
      </c>
      <c r="CT5">
        <f>I!CT5-A!CT5</f>
        <v>-4.5719234905332973E-4</v>
      </c>
      <c r="CU5">
        <f>I!CU5-A!CU5</f>
        <v>-2.5781864489229602E-4</v>
      </c>
    </row>
    <row r="6" spans="1:99">
      <c r="A6" t="s">
        <v>5</v>
      </c>
      <c r="B6">
        <f>I!B6-A!B6</f>
        <v>-1.0384271320666731E-3</v>
      </c>
      <c r="C6">
        <f>I!C6-A!C6</f>
        <v>0</v>
      </c>
      <c r="D6">
        <f>I!D6-A!D6</f>
        <v>-1.6893752502429667E-3</v>
      </c>
      <c r="E6">
        <f>I!E6-A!E6</f>
        <v>-3.1334003747121716E-3</v>
      </c>
      <c r="F6">
        <f>I!F6-A!F6</f>
        <v>0.87323992762935287</v>
      </c>
      <c r="G6">
        <f>I!G6-A!G6</f>
        <v>-3.479304053719581E-4</v>
      </c>
      <c r="H6">
        <f>I!H6-A!H6</f>
        <v>-6.1337336159007148E-7</v>
      </c>
      <c r="I6">
        <f>I!I6-A!I6</f>
        <v>-5.6391038682746265E-5</v>
      </c>
      <c r="J6">
        <f>I!J6-A!J6</f>
        <v>0</v>
      </c>
      <c r="K6">
        <f>I!K6-A!K6</f>
        <v>-2.8890848402675869E-10</v>
      </c>
      <c r="L6">
        <f>I!L6-A!L6</f>
        <v>-7.0563549873356826E-8</v>
      </c>
      <c r="M6">
        <f>I!M6-A!M6</f>
        <v>-6.0025887176331294E-8</v>
      </c>
      <c r="N6">
        <f>I!N6-A!N6</f>
        <v>-6.0270806985318628E-8</v>
      </c>
      <c r="O6">
        <f>I!O6-A!O6</f>
        <v>-8.3805107226458453E-2</v>
      </c>
      <c r="P6">
        <f>I!P6-A!P6</f>
        <v>-9.6562749765582676E-6</v>
      </c>
      <c r="Q6">
        <f>I!Q6-A!Q6</f>
        <v>-1.026124937764987E-3</v>
      </c>
      <c r="R6">
        <f>I!R6-A!R6</f>
        <v>-2.6060864267505547E-3</v>
      </c>
      <c r="S6">
        <f>I!S6-A!S6</f>
        <v>-1.2219713122839655E-5</v>
      </c>
      <c r="T6">
        <f>I!T6-A!T6</f>
        <v>-1.6379808497700835E-6</v>
      </c>
      <c r="U6">
        <f>I!U6-A!U6</f>
        <v>-5.2445779945616294E-5</v>
      </c>
      <c r="V6">
        <f>I!V6-A!V6</f>
        <v>-1.7193394946713029E-6</v>
      </c>
      <c r="W6">
        <f>I!W6-A!W6</f>
        <v>-2.9208077585617318E-7</v>
      </c>
      <c r="X6">
        <f>I!X6-A!X6</f>
        <v>-8.5465081255022536E-9</v>
      </c>
      <c r="Y6">
        <f>I!Y6-A!Y6</f>
        <v>-3.7469703722651205E-7</v>
      </c>
      <c r="Z6">
        <f>I!Z6-A!Z6</f>
        <v>-3.8298142502375758E-6</v>
      </c>
      <c r="AA6">
        <f>I!AA6-A!AA6</f>
        <v>-1.399724815679438E-7</v>
      </c>
      <c r="AB6">
        <f>I!AB6-A!AB6</f>
        <v>-3.3940940903270846E-8</v>
      </c>
      <c r="AC6">
        <f>I!AC6-A!AC6</f>
        <v>-5.9588107540502684E-8</v>
      </c>
      <c r="AD6">
        <f>I!AD6-A!AD6</f>
        <v>-1.8166755197861964E-8</v>
      </c>
      <c r="AE6">
        <f>I!AE6-A!AE6</f>
        <v>-3.3853081458716491E-9</v>
      </c>
      <c r="AF6">
        <f>I!AF6-A!AF6</f>
        <v>0</v>
      </c>
      <c r="AG6">
        <f>I!AG6-A!AG6</f>
        <v>-6.570372009168717E-9</v>
      </c>
      <c r="AH6">
        <f>I!AH6-A!AH6</f>
        <v>-7.2489174306242712E-7</v>
      </c>
      <c r="AI6">
        <f>I!AI6-A!AI6</f>
        <v>-3.7287826085523138E-5</v>
      </c>
      <c r="AJ6">
        <f>I!AJ6-A!AJ6</f>
        <v>-2.5207731977014928E-7</v>
      </c>
      <c r="AK6">
        <f>I!AK6-A!AK6</f>
        <v>-1.5046440119018951E-8</v>
      </c>
      <c r="AL6">
        <f>I!AL6-A!AL6</f>
        <v>-9.6562298166397251E-8</v>
      </c>
      <c r="AM6">
        <f>I!AM6-A!AM6</f>
        <v>-1.0240446279331135E-7</v>
      </c>
      <c r="AN6">
        <f>I!AN6-A!AN6</f>
        <v>-9.4725906611896522E-8</v>
      </c>
      <c r="AO6">
        <f>I!AO6-A!AO6</f>
        <v>-1.7800670333460776E-9</v>
      </c>
      <c r="AP6">
        <f>I!AP6-A!AP6</f>
        <v>-3.3656475065382713E-7</v>
      </c>
      <c r="AQ6">
        <f>I!AQ6-A!AQ6</f>
        <v>-1.9670843599213014E-9</v>
      </c>
      <c r="AR6">
        <f>I!AR6-A!AR6</f>
        <v>-6.6541079505187209E-7</v>
      </c>
      <c r="AS6">
        <f>I!AS6-A!AS6</f>
        <v>-2.8604078408024221E-6</v>
      </c>
      <c r="AT6">
        <f>I!AT6-A!AT6</f>
        <v>0</v>
      </c>
      <c r="AU6">
        <f>I!AU6-A!AU6</f>
        <v>0</v>
      </c>
      <c r="AV6">
        <f>I!AV6-A!AV6</f>
        <v>0</v>
      </c>
      <c r="AW6">
        <f>I!AW6-A!AW6</f>
        <v>0</v>
      </c>
      <c r="AX6">
        <f>I!AX6-A!AX6</f>
        <v>0</v>
      </c>
      <c r="AY6">
        <f>I!AY6-A!AY6</f>
        <v>0</v>
      </c>
      <c r="AZ6">
        <f>I!AZ6-A!AZ6</f>
        <v>-2.266903826782061E-5</v>
      </c>
      <c r="BA6">
        <f>I!BA6-A!BA6</f>
        <v>0</v>
      </c>
      <c r="BB6">
        <f>I!BB6-A!BB6</f>
        <v>-5.4221343047273706E-9</v>
      </c>
      <c r="BC6">
        <f>I!BC6-A!BC6</f>
        <v>-2.9257461263317463E-8</v>
      </c>
      <c r="BD6">
        <f>I!BD6-A!BD6</f>
        <v>-3.5107337133436941E-8</v>
      </c>
      <c r="BE6">
        <f>I!BE6-A!BE6</f>
        <v>-4.0190382443709045E-9</v>
      </c>
      <c r="BF6">
        <f>I!BF6-A!BF6</f>
        <v>-8.7910357790824115E-8</v>
      </c>
      <c r="BG6">
        <f>I!BG6-A!BG6</f>
        <v>-3.4095110934604509E-7</v>
      </c>
      <c r="BH6">
        <f>I!BH6-A!BH6</f>
        <v>-5.634052051776501E-8</v>
      </c>
      <c r="BI6">
        <f>I!BI6-A!BI6</f>
        <v>-3.4028357172161872E-7</v>
      </c>
      <c r="BJ6">
        <f>I!BJ6-A!BJ6</f>
        <v>-3.2956812712671389E-7</v>
      </c>
      <c r="BK6">
        <f>I!BK6-A!BK6</f>
        <v>-2.8592579018119559E-7</v>
      </c>
      <c r="BL6">
        <f>I!BL6-A!BL6</f>
        <v>-3.1575712634372553E-8</v>
      </c>
      <c r="BM6">
        <f>I!BM6-A!BM6</f>
        <v>-1.3259245107366857E-7</v>
      </c>
      <c r="BN6">
        <f>I!BN6-A!BN6</f>
        <v>-2.1059926889232863E-10</v>
      </c>
      <c r="BO6">
        <f>I!BO6-A!BO6</f>
        <v>-3.9588738238975783E-7</v>
      </c>
      <c r="BP6">
        <f>I!BP6-A!BP6</f>
        <v>0</v>
      </c>
      <c r="BQ6">
        <f>I!BQ6-A!BQ6</f>
        <v>-2.5023048127372703E-4</v>
      </c>
      <c r="BR6">
        <f>I!BR6-A!BR6</f>
        <v>-1.7853751069655335E-5</v>
      </c>
      <c r="BS6">
        <f>I!BS6-A!BS6</f>
        <v>-6.3359593379646199E-6</v>
      </c>
      <c r="BT6">
        <f>I!BT6-A!BT6</f>
        <v>-1.9765505465876647E-7</v>
      </c>
      <c r="BU6">
        <f>I!BU6-A!BU6</f>
        <v>-1.271543354049461E-4</v>
      </c>
      <c r="BV6">
        <f>I!BV6-A!BV6</f>
        <v>-1.7111743651898601E-7</v>
      </c>
      <c r="BW6">
        <f>I!BW6-A!BW6</f>
        <v>-1.1960922458143308E-8</v>
      </c>
      <c r="BX6">
        <f>I!BX6-A!BX6</f>
        <v>-1.0159681142415615E-7</v>
      </c>
      <c r="BY6">
        <f>I!BY6-A!BY6</f>
        <v>-1.9571259256420063E-7</v>
      </c>
      <c r="BZ6">
        <f>I!BZ6-A!BZ6</f>
        <v>-5.4267131509489123E-7</v>
      </c>
      <c r="CA6">
        <f>I!CA6-A!CA6</f>
        <v>0</v>
      </c>
      <c r="CB6">
        <f>I!CB6-A!CB6</f>
        <v>-1.221687203836784E-3</v>
      </c>
      <c r="CC6">
        <f>I!CC6-A!CC6</f>
        <v>-6.6357570274593283E-5</v>
      </c>
      <c r="CD6">
        <f>I!CD6-A!CD6</f>
        <v>-1.595716297687557E-3</v>
      </c>
      <c r="CE6">
        <f>I!CE6-A!CE6</f>
        <v>-2.4862492564975293E-8</v>
      </c>
      <c r="CF6">
        <f>I!CF6-A!CF6</f>
        <v>-8.4945031092287115E-8</v>
      </c>
      <c r="CG6">
        <f>I!CG6-A!CG6</f>
        <v>-3.5837748542561351E-6</v>
      </c>
      <c r="CH6">
        <f>I!CH6-A!CH6</f>
        <v>0</v>
      </c>
      <c r="CI6">
        <f>I!CI6-A!CI6</f>
        <v>-3.2287587350749381E-7</v>
      </c>
      <c r="CJ6">
        <f>I!CJ6-A!CJ6</f>
        <v>0</v>
      </c>
      <c r="CK6">
        <f>I!CK6-A!CK6</f>
        <v>0</v>
      </c>
      <c r="CL6">
        <f>I!CL6-A!CL6</f>
        <v>0</v>
      </c>
      <c r="CM6">
        <f>I!CM6-A!CM6</f>
        <v>-9.6443380562344415E-4</v>
      </c>
      <c r="CN6">
        <f>I!CN6-A!CN6</f>
        <v>-6.6380366860424925E-4</v>
      </c>
      <c r="CO6">
        <f>I!CO6-A!CO6</f>
        <v>-7.3883281366802578E-4</v>
      </c>
      <c r="CP6">
        <f>I!CP6-A!CP6</f>
        <v>-7.2916766163219268E-4</v>
      </c>
      <c r="CQ6">
        <f>I!CQ6-A!CQ6</f>
        <v>-6.7123598907706239E-4</v>
      </c>
      <c r="CR6">
        <f>I!CR6-A!CR6</f>
        <v>-6.0217777410845569E-4</v>
      </c>
      <c r="CS6">
        <f>I!CS6-A!CS6</f>
        <v>-5.4348977460935656E-4</v>
      </c>
      <c r="CT6">
        <f>I!CT6-A!CT6</f>
        <v>-5.1662128356538969E-4</v>
      </c>
      <c r="CU6">
        <f>I!CU6-A!CU6</f>
        <v>-2.85242447704097E-4</v>
      </c>
    </row>
    <row r="7" spans="1:99">
      <c r="A7" t="s">
        <v>6</v>
      </c>
      <c r="B7">
        <f>I!B7-A!B7</f>
        <v>-1.3637464784607895E-6</v>
      </c>
      <c r="C7">
        <f>I!C7-A!C7</f>
        <v>0</v>
      </c>
      <c r="D7">
        <f>I!D7-A!D7</f>
        <v>-3.083771683037121E-8</v>
      </c>
      <c r="E7">
        <f>I!E7-A!E7</f>
        <v>0</v>
      </c>
      <c r="F7">
        <f>I!F7-A!F7</f>
        <v>-1.432600285255702E-6</v>
      </c>
      <c r="G7">
        <f>I!G7-A!G7</f>
        <v>0.97679627737053909</v>
      </c>
      <c r="H7">
        <f>I!H7-A!H7</f>
        <v>0</v>
      </c>
      <c r="I7">
        <f>I!I7-A!I7</f>
        <v>-4.1844065014543932E-7</v>
      </c>
      <c r="J7">
        <f>I!J7-A!J7</f>
        <v>0</v>
      </c>
      <c r="K7">
        <f>I!K7-A!K7</f>
        <v>-1.088049702538921E-7</v>
      </c>
      <c r="L7">
        <f>I!L7-A!L7</f>
        <v>-2.601065541242723E-9</v>
      </c>
      <c r="M7">
        <f>I!M7-A!M7</f>
        <v>0</v>
      </c>
      <c r="N7">
        <f>I!N7-A!N7</f>
        <v>-1.9884303312705948E-8</v>
      </c>
      <c r="O7">
        <f>I!O7-A!O7</f>
        <v>-6.8868523429111187E-4</v>
      </c>
      <c r="P7">
        <f>I!P7-A!P7</f>
        <v>-4.4902103986523044E-4</v>
      </c>
      <c r="Q7">
        <f>I!Q7-A!Q7</f>
        <v>-4.0779469739639243E-7</v>
      </c>
      <c r="R7">
        <f>I!R7-A!R7</f>
        <v>0</v>
      </c>
      <c r="S7">
        <f>I!S7-A!S7</f>
        <v>-4.2778262063116234E-3</v>
      </c>
      <c r="T7">
        <f>I!T7-A!T7</f>
        <v>-5.734175044982354E-4</v>
      </c>
      <c r="U7">
        <f>I!U7-A!U7</f>
        <v>-1.8339872978654376E-2</v>
      </c>
      <c r="V7">
        <f>I!V7-A!V7</f>
        <v>-5.7765045454520202E-4</v>
      </c>
      <c r="W7">
        <f>I!W7-A!W7</f>
        <v>-6.0215759262041055E-5</v>
      </c>
      <c r="X7">
        <f>I!X7-A!X7</f>
        <v>0</v>
      </c>
      <c r="Y7">
        <f>I!Y7-A!Y7</f>
        <v>-1.2970862638877445E-4</v>
      </c>
      <c r="Z7">
        <f>I!Z7-A!Z7</f>
        <v>-1.3168757762048653E-3</v>
      </c>
      <c r="AA7">
        <f>I!AA7-A!AA7</f>
        <v>-6.6604737606642192E-6</v>
      </c>
      <c r="AB7">
        <f>I!AB7-A!AB7</f>
        <v>0</v>
      </c>
      <c r="AC7">
        <f>I!AC7-A!AC7</f>
        <v>0</v>
      </c>
      <c r="AD7">
        <f>I!AD7-A!AD7</f>
        <v>0</v>
      </c>
      <c r="AE7">
        <f>I!AE7-A!AE7</f>
        <v>0</v>
      </c>
      <c r="AF7">
        <f>I!AF7-A!AF7</f>
        <v>0</v>
      </c>
      <c r="AG7">
        <f>I!AG7-A!AG7</f>
        <v>0</v>
      </c>
      <c r="AH7">
        <f>I!AH7-A!AH7</f>
        <v>-2.2491208716299223E-4</v>
      </c>
      <c r="AI7">
        <f>I!AI7-A!AI7</f>
        <v>-3.7372056232896277E-4</v>
      </c>
      <c r="AJ7">
        <f>I!AJ7-A!AJ7</f>
        <v>-4.6541561939802951E-10</v>
      </c>
      <c r="AK7">
        <f>I!AK7-A!AK7</f>
        <v>-2.0617955809164485E-8</v>
      </c>
      <c r="AL7">
        <f>I!AL7-A!AL7</f>
        <v>0</v>
      </c>
      <c r="AM7">
        <f>I!AM7-A!AM7</f>
        <v>0</v>
      </c>
      <c r="AN7">
        <f>I!AN7-A!AN7</f>
        <v>-1.2019338245806927E-8</v>
      </c>
      <c r="AO7">
        <f>I!AO7-A!AO7</f>
        <v>0</v>
      </c>
      <c r="AP7">
        <f>I!AP7-A!AP7</f>
        <v>-3.1289663615605321E-8</v>
      </c>
      <c r="AQ7">
        <f>I!AQ7-A!AQ7</f>
        <v>0</v>
      </c>
      <c r="AR7">
        <f>I!AR7-A!AR7</f>
        <v>0</v>
      </c>
      <c r="AS7">
        <f>I!AS7-A!AS7</f>
        <v>-1.1610842846550922E-9</v>
      </c>
      <c r="AT7">
        <f>I!AT7-A!AT7</f>
        <v>0</v>
      </c>
      <c r="AU7">
        <f>I!AU7-A!AU7</f>
        <v>0</v>
      </c>
      <c r="AV7">
        <f>I!AV7-A!AV7</f>
        <v>0</v>
      </c>
      <c r="AW7">
        <f>I!AW7-A!AW7</f>
        <v>0</v>
      </c>
      <c r="AX7">
        <f>I!AX7-A!AX7</f>
        <v>0</v>
      </c>
      <c r="AY7">
        <f>I!AY7-A!AY7</f>
        <v>0</v>
      </c>
      <c r="AZ7">
        <f>I!AZ7-A!AZ7</f>
        <v>-1.1677260820338798E-10</v>
      </c>
      <c r="BA7">
        <f>I!BA7-A!BA7</f>
        <v>0</v>
      </c>
      <c r="BB7">
        <f>I!BB7-A!BB7</f>
        <v>0</v>
      </c>
      <c r="BC7">
        <f>I!BC7-A!BC7</f>
        <v>0</v>
      </c>
      <c r="BD7">
        <f>I!BD7-A!BD7</f>
        <v>0</v>
      </c>
      <c r="BE7">
        <f>I!BE7-A!BE7</f>
        <v>0</v>
      </c>
      <c r="BF7">
        <f>I!BF7-A!BF7</f>
        <v>0</v>
      </c>
      <c r="BG7">
        <f>I!BG7-A!BG7</f>
        <v>0</v>
      </c>
      <c r="BH7">
        <f>I!BH7-A!BH7</f>
        <v>0</v>
      </c>
      <c r="BI7">
        <f>I!BI7-A!BI7</f>
        <v>0</v>
      </c>
      <c r="BJ7">
        <f>I!BJ7-A!BJ7</f>
        <v>0</v>
      </c>
      <c r="BK7">
        <f>I!BK7-A!BK7</f>
        <v>-2.9947915207261653E-11</v>
      </c>
      <c r="BL7">
        <f>I!BL7-A!BL7</f>
        <v>0</v>
      </c>
      <c r="BM7">
        <f>I!BM7-A!BM7</f>
        <v>0</v>
      </c>
      <c r="BN7">
        <f>I!BN7-A!BN7</f>
        <v>-4.111226154047558E-11</v>
      </c>
      <c r="BO7">
        <f>I!BO7-A!BO7</f>
        <v>0</v>
      </c>
      <c r="BP7">
        <f>I!BP7-A!BP7</f>
        <v>0</v>
      </c>
      <c r="BQ7">
        <f>I!BQ7-A!BQ7</f>
        <v>-6.2515063870502669E-6</v>
      </c>
      <c r="BR7">
        <f>I!BR7-A!BR7</f>
        <v>-1.4342812132696786E-10</v>
      </c>
      <c r="BS7">
        <f>I!BS7-A!BS7</f>
        <v>-1.7847592733759486E-6</v>
      </c>
      <c r="BT7">
        <f>I!BT7-A!BT7</f>
        <v>0</v>
      </c>
      <c r="BU7">
        <f>I!BU7-A!BU7</f>
        <v>-6.5508046013169166E-6</v>
      </c>
      <c r="BV7">
        <f>I!BV7-A!BV7</f>
        <v>0</v>
      </c>
      <c r="BW7">
        <f>I!BW7-A!BW7</f>
        <v>0</v>
      </c>
      <c r="BX7">
        <f>I!BX7-A!BX7</f>
        <v>0</v>
      </c>
      <c r="BY7">
        <f>I!BY7-A!BY7</f>
        <v>0</v>
      </c>
      <c r="BZ7">
        <f>I!BZ7-A!BZ7</f>
        <v>0</v>
      </c>
      <c r="CA7">
        <f>I!CA7-A!CA7</f>
        <v>0</v>
      </c>
      <c r="CB7">
        <f>I!CB7-A!CB7</f>
        <v>-6.9151346024145651E-9</v>
      </c>
      <c r="CC7">
        <f>I!CC7-A!CC7</f>
        <v>-8.1442026000364568E-10</v>
      </c>
      <c r="CD7">
        <f>I!CD7-A!CD7</f>
        <v>-1.0466790665216879E-9</v>
      </c>
      <c r="CE7">
        <f>I!CE7-A!CE7</f>
        <v>0</v>
      </c>
      <c r="CF7">
        <f>I!CF7-A!CF7</f>
        <v>0</v>
      </c>
      <c r="CG7">
        <f>I!CG7-A!CG7</f>
        <v>-9.1268012657258515E-10</v>
      </c>
      <c r="CH7">
        <f>I!CH7-A!CH7</f>
        <v>0</v>
      </c>
      <c r="CI7">
        <f>I!CI7-A!CI7</f>
        <v>0</v>
      </c>
      <c r="CJ7">
        <f>I!CJ7-A!CJ7</f>
        <v>0</v>
      </c>
      <c r="CK7">
        <f>I!CK7-A!CK7</f>
        <v>0</v>
      </c>
      <c r="CL7">
        <f>I!CL7-A!CL7</f>
        <v>0</v>
      </c>
      <c r="CM7">
        <f>I!CM7-A!CM7</f>
        <v>-5.3937178059968324E-8</v>
      </c>
      <c r="CN7">
        <f>I!CN7-A!CN7</f>
        <v>-4.094882999451254E-8</v>
      </c>
      <c r="CO7">
        <f>I!CO7-A!CO7</f>
        <v>-4.7198453247560029E-8</v>
      </c>
      <c r="CP7">
        <f>I!CP7-A!CP7</f>
        <v>-4.9348948459994759E-8</v>
      </c>
      <c r="CQ7">
        <f>I!CQ7-A!CQ7</f>
        <v>-4.7490080897528065E-8</v>
      </c>
      <c r="CR7">
        <f>I!CR7-A!CR7</f>
        <v>-4.6015624765539271E-8</v>
      </c>
      <c r="CS7">
        <f>I!CS7-A!CS7</f>
        <v>-4.5378808608891418E-8</v>
      </c>
      <c r="CT7">
        <f>I!CT7-A!CT7</f>
        <v>-4.2312409196039889E-8</v>
      </c>
      <c r="CU7">
        <f>I!CU7-A!CU7</f>
        <v>-2.5500220561403251E-8</v>
      </c>
    </row>
    <row r="8" spans="1:99">
      <c r="A8" t="s">
        <v>7</v>
      </c>
      <c r="B8">
        <f>I!B8-A!B8</f>
        <v>0</v>
      </c>
      <c r="C8">
        <f>I!C8-A!C8</f>
        <v>0</v>
      </c>
      <c r="D8">
        <f>I!D8-A!D8</f>
        <v>0</v>
      </c>
      <c r="E8">
        <f>I!E8-A!E8</f>
        <v>0</v>
      </c>
      <c r="F8">
        <f>I!F8-A!F8</f>
        <v>0</v>
      </c>
      <c r="G8">
        <f>I!G8-A!G8</f>
        <v>0</v>
      </c>
      <c r="H8">
        <f>I!H8-A!H8</f>
        <v>1</v>
      </c>
      <c r="I8">
        <f>I!I8-A!I8</f>
        <v>0</v>
      </c>
      <c r="J8">
        <f>I!J8-A!J8</f>
        <v>0</v>
      </c>
      <c r="K8">
        <f>I!K8-A!K8</f>
        <v>0</v>
      </c>
      <c r="L8">
        <f>I!L8-A!L8</f>
        <v>0</v>
      </c>
      <c r="M8">
        <f>I!M8-A!M8</f>
        <v>0</v>
      </c>
      <c r="N8">
        <f>I!N8-A!N8</f>
        <v>0</v>
      </c>
      <c r="O8">
        <f>I!O8-A!O8</f>
        <v>-3.9394588767262679E-4</v>
      </c>
      <c r="P8">
        <f>I!P8-A!P8</f>
        <v>0</v>
      </c>
      <c r="Q8">
        <f>I!Q8-A!Q8</f>
        <v>0</v>
      </c>
      <c r="R8">
        <f>I!R8-A!R8</f>
        <v>0</v>
      </c>
      <c r="S8">
        <f>I!S8-A!S8</f>
        <v>0</v>
      </c>
      <c r="T8">
        <f>I!T8-A!T8</f>
        <v>0</v>
      </c>
      <c r="U8">
        <f>I!U8-A!U8</f>
        <v>0</v>
      </c>
      <c r="V8">
        <f>I!V8-A!V8</f>
        <v>0</v>
      </c>
      <c r="W8">
        <f>I!W8-A!W8</f>
        <v>0</v>
      </c>
      <c r="X8">
        <f>I!X8-A!X8</f>
        <v>0</v>
      </c>
      <c r="Y8">
        <f>I!Y8-A!Y8</f>
        <v>-6.902284604005986E-7</v>
      </c>
      <c r="Z8">
        <f>I!Z8-A!Z8</f>
        <v>0</v>
      </c>
      <c r="AA8">
        <f>I!AA8-A!AA8</f>
        <v>0</v>
      </c>
      <c r="AB8">
        <f>I!AB8-A!AB8</f>
        <v>0</v>
      </c>
      <c r="AC8">
        <f>I!AC8-A!AC8</f>
        <v>0</v>
      </c>
      <c r="AD8">
        <f>I!AD8-A!AD8</f>
        <v>0</v>
      </c>
      <c r="AE8">
        <f>I!AE8-A!AE8</f>
        <v>0</v>
      </c>
      <c r="AF8">
        <f>I!AF8-A!AF8</f>
        <v>0</v>
      </c>
      <c r="AG8">
        <f>I!AG8-A!AG8</f>
        <v>0</v>
      </c>
      <c r="AH8">
        <f>I!AH8-A!AH8</f>
        <v>0</v>
      </c>
      <c r="AI8">
        <f>I!AI8-A!AI8</f>
        <v>0</v>
      </c>
      <c r="AJ8">
        <f>I!AJ8-A!AJ8</f>
        <v>0</v>
      </c>
      <c r="AK8">
        <f>I!AK8-A!AK8</f>
        <v>0</v>
      </c>
      <c r="AL8">
        <f>I!AL8-A!AL8</f>
        <v>0</v>
      </c>
      <c r="AM8">
        <f>I!AM8-A!AM8</f>
        <v>0</v>
      </c>
      <c r="AN8">
        <f>I!AN8-A!AN8</f>
        <v>-9.3877994618176281E-5</v>
      </c>
      <c r="AO8">
        <f>I!AO8-A!AO8</f>
        <v>0</v>
      </c>
      <c r="AP8">
        <f>I!AP8-A!AP8</f>
        <v>0</v>
      </c>
      <c r="AQ8">
        <f>I!AQ8-A!AQ8</f>
        <v>0</v>
      </c>
      <c r="AR8">
        <f>I!AR8-A!AR8</f>
        <v>0</v>
      </c>
      <c r="AS8">
        <f>I!AS8-A!AS8</f>
        <v>0</v>
      </c>
      <c r="AT8">
        <f>I!AT8-A!AT8</f>
        <v>0</v>
      </c>
      <c r="AU8">
        <f>I!AU8-A!AU8</f>
        <v>0</v>
      </c>
      <c r="AV8">
        <f>I!AV8-A!AV8</f>
        <v>0</v>
      </c>
      <c r="AW8">
        <f>I!AW8-A!AW8</f>
        <v>0</v>
      </c>
      <c r="AX8">
        <f>I!AX8-A!AX8</f>
        <v>0</v>
      </c>
      <c r="AY8">
        <f>I!AY8-A!AY8</f>
        <v>0</v>
      </c>
      <c r="AZ8">
        <f>I!AZ8-A!AZ8</f>
        <v>-1.8746100074484699E-7</v>
      </c>
      <c r="BA8">
        <f>I!BA8-A!BA8</f>
        <v>0</v>
      </c>
      <c r="BB8">
        <f>I!BB8-A!BB8</f>
        <v>0</v>
      </c>
      <c r="BC8">
        <f>I!BC8-A!BC8</f>
        <v>0</v>
      </c>
      <c r="BD8">
        <f>I!BD8-A!BD8</f>
        <v>0</v>
      </c>
      <c r="BE8">
        <f>I!BE8-A!BE8</f>
        <v>0</v>
      </c>
      <c r="BF8">
        <f>I!BF8-A!BF8</f>
        <v>0</v>
      </c>
      <c r="BG8">
        <f>I!BG8-A!BG8</f>
        <v>0</v>
      </c>
      <c r="BH8">
        <f>I!BH8-A!BH8</f>
        <v>0</v>
      </c>
      <c r="BI8">
        <f>I!BI8-A!BI8</f>
        <v>0</v>
      </c>
      <c r="BJ8">
        <f>I!BJ8-A!BJ8</f>
        <v>0</v>
      </c>
      <c r="BK8">
        <f>I!BK8-A!BK8</f>
        <v>0</v>
      </c>
      <c r="BL8">
        <f>I!BL8-A!BL8</f>
        <v>0</v>
      </c>
      <c r="BM8">
        <f>I!BM8-A!BM8</f>
        <v>0</v>
      </c>
      <c r="BN8">
        <f>I!BN8-A!BN8</f>
        <v>0</v>
      </c>
      <c r="BO8">
        <f>I!BO8-A!BO8</f>
        <v>0</v>
      </c>
      <c r="BP8">
        <f>I!BP8-A!BP8</f>
        <v>0</v>
      </c>
      <c r="BQ8">
        <f>I!BQ8-A!BQ8</f>
        <v>-5.8536914792181869E-7</v>
      </c>
      <c r="BR8">
        <f>I!BR8-A!BR8</f>
        <v>0</v>
      </c>
      <c r="BS8">
        <f>I!BS8-A!BS8</f>
        <v>0</v>
      </c>
      <c r="BT8">
        <f>I!BT8-A!BT8</f>
        <v>0</v>
      </c>
      <c r="BU8">
        <f>I!BU8-A!BU8</f>
        <v>-1.1086773354075338E-5</v>
      </c>
      <c r="BV8">
        <f>I!BV8-A!BV8</f>
        <v>0</v>
      </c>
      <c r="BW8">
        <f>I!BW8-A!BW8</f>
        <v>0</v>
      </c>
      <c r="BX8">
        <f>I!BX8-A!BX8</f>
        <v>0</v>
      </c>
      <c r="BY8">
        <f>I!BY8-A!BY8</f>
        <v>0</v>
      </c>
      <c r="BZ8">
        <f>I!BZ8-A!BZ8</f>
        <v>0</v>
      </c>
      <c r="CA8">
        <f>I!CA8-A!CA8</f>
        <v>0</v>
      </c>
      <c r="CB8">
        <f>I!CB8-A!CB8</f>
        <v>-7.5458878504708685E-5</v>
      </c>
      <c r="CC8">
        <f>I!CC8-A!CC8</f>
        <v>-9.8988780487172567E-5</v>
      </c>
      <c r="CD8">
        <f>I!CD8-A!CD8</f>
        <v>-3.2022605728099002E-4</v>
      </c>
      <c r="CE8">
        <f>I!CE8-A!CE8</f>
        <v>0</v>
      </c>
      <c r="CF8">
        <f>I!CF8-A!CF8</f>
        <v>0</v>
      </c>
      <c r="CG8">
        <f>I!CG8-A!CG8</f>
        <v>-2.6830640294709962E-5</v>
      </c>
      <c r="CH8">
        <f>I!CH8-A!CH8</f>
        <v>0</v>
      </c>
      <c r="CI8">
        <f>I!CI8-A!CI8</f>
        <v>-1.244647636550607E-8</v>
      </c>
      <c r="CJ8">
        <f>I!CJ8-A!CJ8</f>
        <v>0</v>
      </c>
      <c r="CK8">
        <f>I!CK8-A!CK8</f>
        <v>0</v>
      </c>
      <c r="CL8">
        <f>I!CL8-A!CL8</f>
        <v>0</v>
      </c>
      <c r="CM8">
        <f>I!CM8-A!CM8</f>
        <v>-9.3399222098846643E-5</v>
      </c>
      <c r="CN8">
        <f>I!CN8-A!CN8</f>
        <v>-4.8604902759502722E-5</v>
      </c>
      <c r="CO8">
        <f>I!CO8-A!CO8</f>
        <v>-4.5469254409890542E-5</v>
      </c>
      <c r="CP8">
        <f>I!CP8-A!CP8</f>
        <v>-7.3138362800308191E-5</v>
      </c>
      <c r="CQ8">
        <f>I!CQ8-A!CQ8</f>
        <v>-2.6144781627282113E-5</v>
      </c>
      <c r="CR8">
        <f>I!CR8-A!CR8</f>
        <v>-4.2477724600778637E-5</v>
      </c>
      <c r="CS8">
        <f>I!CS8-A!CS8</f>
        <v>-3.7309253388145106E-5</v>
      </c>
      <c r="CT8">
        <f>I!CT8-A!CT8</f>
        <v>-2.5113951134395028E-5</v>
      </c>
      <c r="CU8">
        <f>I!CU8-A!CU8</f>
        <v>-1.6423596506696426E-5</v>
      </c>
    </row>
    <row r="9" spans="1:99">
      <c r="A9" t="s">
        <v>8</v>
      </c>
      <c r="B9">
        <f>I!B9-A!B9</f>
        <v>-5.5618448351599521E-2</v>
      </c>
      <c r="C9">
        <f>I!C9-A!C9</f>
        <v>-1.4206645859978995E-2</v>
      </c>
      <c r="D9">
        <f>I!D9-A!D9</f>
        <v>-0.12953202966902469</v>
      </c>
      <c r="E9">
        <f>I!E9-A!E9</f>
        <v>-0.13903351607017261</v>
      </c>
      <c r="F9">
        <f>I!F9-A!F9</f>
        <v>-2.3113598982987295E-2</v>
      </c>
      <c r="G9">
        <f>I!G9-A!G9</f>
        <v>-4.0336661013446101E-2</v>
      </c>
      <c r="H9">
        <f>I!H9-A!H9</f>
        <v>-8.7845100531516038E-5</v>
      </c>
      <c r="I9">
        <f>I!I9-A!I9</f>
        <v>1</v>
      </c>
      <c r="J9">
        <f>I!J9-A!J9</f>
        <v>0</v>
      </c>
      <c r="K9">
        <f>I!K9-A!K9</f>
        <v>0</v>
      </c>
      <c r="L9">
        <f>I!L9-A!L9</f>
        <v>0</v>
      </c>
      <c r="M9">
        <f>I!M9-A!M9</f>
        <v>0</v>
      </c>
      <c r="N9">
        <f>I!N9-A!N9</f>
        <v>0</v>
      </c>
      <c r="O9">
        <f>I!O9-A!O9</f>
        <v>0</v>
      </c>
      <c r="P9">
        <f>I!P9-A!P9</f>
        <v>0</v>
      </c>
      <c r="Q9">
        <f>I!Q9-A!Q9</f>
        <v>0</v>
      </c>
      <c r="R9">
        <f>I!R9-A!R9</f>
        <v>0</v>
      </c>
      <c r="S9">
        <f>I!S9-A!S9</f>
        <v>0</v>
      </c>
      <c r="T9">
        <f>I!T9-A!T9</f>
        <v>0</v>
      </c>
      <c r="U9">
        <f>I!U9-A!U9</f>
        <v>0</v>
      </c>
      <c r="V9">
        <f>I!V9-A!V9</f>
        <v>0</v>
      </c>
      <c r="W9">
        <f>I!W9-A!W9</f>
        <v>0</v>
      </c>
      <c r="X9">
        <f>I!X9-A!X9</f>
        <v>0</v>
      </c>
      <c r="Y9">
        <f>I!Y9-A!Y9</f>
        <v>0</v>
      </c>
      <c r="Z9">
        <f>I!Z9-A!Z9</f>
        <v>0</v>
      </c>
      <c r="AA9">
        <f>I!AA9-A!AA9</f>
        <v>0</v>
      </c>
      <c r="AB9">
        <f>I!AB9-A!AB9</f>
        <v>0</v>
      </c>
      <c r="AC9">
        <f>I!AC9-A!AC9</f>
        <v>0</v>
      </c>
      <c r="AD9">
        <f>I!AD9-A!AD9</f>
        <v>0</v>
      </c>
      <c r="AE9">
        <f>I!AE9-A!AE9</f>
        <v>0</v>
      </c>
      <c r="AF9">
        <f>I!AF9-A!AF9</f>
        <v>0</v>
      </c>
      <c r="AG9">
        <f>I!AG9-A!AG9</f>
        <v>0</v>
      </c>
      <c r="AH9">
        <f>I!AH9-A!AH9</f>
        <v>0</v>
      </c>
      <c r="AI9">
        <f>I!AI9-A!AI9</f>
        <v>0</v>
      </c>
      <c r="AJ9">
        <f>I!AJ9-A!AJ9</f>
        <v>0</v>
      </c>
      <c r="AK9">
        <f>I!AK9-A!AK9</f>
        <v>0</v>
      </c>
      <c r="AL9">
        <f>I!AL9-A!AL9</f>
        <v>0</v>
      </c>
      <c r="AM9">
        <f>I!AM9-A!AM9</f>
        <v>0</v>
      </c>
      <c r="AN9">
        <f>I!AN9-A!AN9</f>
        <v>0</v>
      </c>
      <c r="AO9">
        <f>I!AO9-A!AO9</f>
        <v>0</v>
      </c>
      <c r="AP9">
        <f>I!AP9-A!AP9</f>
        <v>0</v>
      </c>
      <c r="AQ9">
        <f>I!AQ9-A!AQ9</f>
        <v>0</v>
      </c>
      <c r="AR9">
        <f>I!AR9-A!AR9</f>
        <v>0</v>
      </c>
      <c r="AS9">
        <f>I!AS9-A!AS9</f>
        <v>0</v>
      </c>
      <c r="AT9">
        <f>I!AT9-A!AT9</f>
        <v>0</v>
      </c>
      <c r="AU9">
        <f>I!AU9-A!AU9</f>
        <v>0</v>
      </c>
      <c r="AV9">
        <f>I!AV9-A!AV9</f>
        <v>0</v>
      </c>
      <c r="AW9">
        <f>I!AW9-A!AW9</f>
        <v>0</v>
      </c>
      <c r="AX9">
        <f>I!AX9-A!AX9</f>
        <v>0</v>
      </c>
      <c r="AY9">
        <f>I!AY9-A!AY9</f>
        <v>0</v>
      </c>
      <c r="AZ9">
        <f>I!AZ9-A!AZ9</f>
        <v>0</v>
      </c>
      <c r="BA9">
        <f>I!BA9-A!BA9</f>
        <v>0</v>
      </c>
      <c r="BB9">
        <f>I!BB9-A!BB9</f>
        <v>0</v>
      </c>
      <c r="BC9">
        <f>I!BC9-A!BC9</f>
        <v>0</v>
      </c>
      <c r="BD9">
        <f>I!BD9-A!BD9</f>
        <v>0</v>
      </c>
      <c r="BE9">
        <f>I!BE9-A!BE9</f>
        <v>0</v>
      </c>
      <c r="BF9">
        <f>I!BF9-A!BF9</f>
        <v>0</v>
      </c>
      <c r="BG9">
        <f>I!BG9-A!BG9</f>
        <v>0</v>
      </c>
      <c r="BH9">
        <f>I!BH9-A!BH9</f>
        <v>0</v>
      </c>
      <c r="BI9">
        <f>I!BI9-A!BI9</f>
        <v>0</v>
      </c>
      <c r="BJ9">
        <f>I!BJ9-A!BJ9</f>
        <v>0</v>
      </c>
      <c r="BK9">
        <f>I!BK9-A!BK9</f>
        <v>0</v>
      </c>
      <c r="BL9">
        <f>I!BL9-A!BL9</f>
        <v>0</v>
      </c>
      <c r="BM9">
        <f>I!BM9-A!BM9</f>
        <v>0</v>
      </c>
      <c r="BN9">
        <f>I!BN9-A!BN9</f>
        <v>0</v>
      </c>
      <c r="BO9">
        <f>I!BO9-A!BO9</f>
        <v>0</v>
      </c>
      <c r="BP9">
        <f>I!BP9-A!BP9</f>
        <v>0</v>
      </c>
      <c r="BQ9">
        <f>I!BQ9-A!BQ9</f>
        <v>-1.4186036644486461E-4</v>
      </c>
      <c r="BR9">
        <f>I!BR9-A!BR9</f>
        <v>-2.8484756578131254E-5</v>
      </c>
      <c r="BS9">
        <f>I!BS9-A!BS9</f>
        <v>0</v>
      </c>
      <c r="BT9">
        <f>I!BT9-A!BT9</f>
        <v>0</v>
      </c>
      <c r="BU9">
        <f>I!BU9-A!BU9</f>
        <v>0</v>
      </c>
      <c r="BV9">
        <f>I!BV9-A!BV9</f>
        <v>0</v>
      </c>
      <c r="BW9">
        <f>I!BW9-A!BW9</f>
        <v>0</v>
      </c>
      <c r="BX9">
        <f>I!BX9-A!BX9</f>
        <v>0</v>
      </c>
      <c r="BY9">
        <f>I!BY9-A!BY9</f>
        <v>0</v>
      </c>
      <c r="BZ9">
        <f>I!BZ9-A!BZ9</f>
        <v>0</v>
      </c>
      <c r="CA9">
        <f>I!CA9-A!CA9</f>
        <v>0</v>
      </c>
      <c r="CB9">
        <f>I!CB9-A!CB9</f>
        <v>0</v>
      </c>
      <c r="CC9">
        <f>I!CC9-A!CC9</f>
        <v>0</v>
      </c>
      <c r="CD9">
        <f>I!CD9-A!CD9</f>
        <v>0</v>
      </c>
      <c r="CE9">
        <f>I!CE9-A!CE9</f>
        <v>0</v>
      </c>
      <c r="CF9">
        <f>I!CF9-A!CF9</f>
        <v>0</v>
      </c>
      <c r="CG9">
        <f>I!CG9-A!CG9</f>
        <v>0</v>
      </c>
      <c r="CH9">
        <f>I!CH9-A!CH9</f>
        <v>0</v>
      </c>
      <c r="CI9">
        <f>I!CI9-A!CI9</f>
        <v>0</v>
      </c>
      <c r="CJ9">
        <f>I!CJ9-A!CJ9</f>
        <v>0</v>
      </c>
      <c r="CK9">
        <f>I!CK9-A!CK9</f>
        <v>0</v>
      </c>
      <c r="CL9">
        <f>I!CL9-A!CL9</f>
        <v>0</v>
      </c>
      <c r="CM9">
        <f>I!CM9-A!CM9</f>
        <v>-2.5611256875203159E-5</v>
      </c>
      <c r="CN9">
        <f>I!CN9-A!CN9</f>
        <v>-1.9151478208649081E-5</v>
      </c>
      <c r="CO9">
        <f>I!CO9-A!CO9</f>
        <v>-2.4322514255914215E-5</v>
      </c>
      <c r="CP9">
        <f>I!CP9-A!CP9</f>
        <v>-2.1783406968450829E-5</v>
      </c>
      <c r="CQ9">
        <f>I!CQ9-A!CQ9</f>
        <v>-2.2472794775932751E-5</v>
      </c>
      <c r="CR9">
        <f>I!CR9-A!CR9</f>
        <v>-1.44026873948697E-5</v>
      </c>
      <c r="CS9">
        <f>I!CS9-A!CS9</f>
        <v>-1.1831227930278253E-5</v>
      </c>
      <c r="CT9">
        <f>I!CT9-A!CT9</f>
        <v>-1.3463115114779694E-5</v>
      </c>
      <c r="CU9">
        <f>I!CU9-A!CU9</f>
        <v>-7.1509018453050998E-6</v>
      </c>
    </row>
    <row r="10" spans="1:99">
      <c r="A10" t="s">
        <v>9</v>
      </c>
      <c r="B10">
        <f>I!B10-A!B10</f>
        <v>-2.1664754188546162E-4</v>
      </c>
      <c r="C10">
        <f>I!C10-A!C10</f>
        <v>0</v>
      </c>
      <c r="D10">
        <f>I!D10-A!D10</f>
        <v>-2.0881500875929643E-4</v>
      </c>
      <c r="E10">
        <f>I!E10-A!E10</f>
        <v>-1.0408835699417635E-4</v>
      </c>
      <c r="F10">
        <f>I!F10-A!F10</f>
        <v>-2.2233678027749527E-4</v>
      </c>
      <c r="G10">
        <f>I!G10-A!G10</f>
        <v>-3.3215009809152865E-6</v>
      </c>
      <c r="H10">
        <f>I!H10-A!H10</f>
        <v>-1.2447366126107001E-5</v>
      </c>
      <c r="I10">
        <f>I!I10-A!I10</f>
        <v>-1.4269302749960508E-7</v>
      </c>
      <c r="J10">
        <f>I!J10-A!J10</f>
        <v>0.9901999846619185</v>
      </c>
      <c r="K10">
        <f>I!K10-A!K10</f>
        <v>-2.8054355318859103E-4</v>
      </c>
      <c r="L10">
        <f>I!L10-A!L10</f>
        <v>-1.7329153363160446E-4</v>
      </c>
      <c r="M10">
        <f>I!M10-A!M10</f>
        <v>-5.3315446637868091E-3</v>
      </c>
      <c r="N10">
        <f>I!N10-A!N10</f>
        <v>-3.2337666839797185E-4</v>
      </c>
      <c r="O10">
        <f>I!O10-A!O10</f>
        <v>-3.2264716095579469E-5</v>
      </c>
      <c r="P10">
        <f>I!P10-A!P10</f>
        <v>-2.7507700427075731E-5</v>
      </c>
      <c r="Q10">
        <f>I!Q10-A!Q10</f>
        <v>-3.8332943265378293E-5</v>
      </c>
      <c r="R10">
        <f>I!R10-A!R10</f>
        <v>-1.6744123090740076E-5</v>
      </c>
      <c r="S10">
        <f>I!S10-A!S10</f>
        <v>-2.5469044576794357E-8</v>
      </c>
      <c r="T10">
        <f>I!T10-A!T10</f>
        <v>-8.7866912078752536E-6</v>
      </c>
      <c r="U10">
        <f>I!U10-A!U10</f>
        <v>-1.0177382670406347E-4</v>
      </c>
      <c r="V10">
        <f>I!V10-A!V10</f>
        <v>-9.1961609159293208E-5</v>
      </c>
      <c r="W10">
        <f>I!W10-A!W10</f>
        <v>-8.087832745366723E-5</v>
      </c>
      <c r="X10">
        <f>I!X10-A!X10</f>
        <v>-6.5498503711675371E-2</v>
      </c>
      <c r="Y10">
        <f>I!Y10-A!Y10</f>
        <v>-2.651911668523553E-4</v>
      </c>
      <c r="Z10">
        <f>I!Z10-A!Z10</f>
        <v>-4.6655145194041672E-5</v>
      </c>
      <c r="AA10">
        <f>I!AA10-A!AA10</f>
        <v>-8.3774219219223193E-5</v>
      </c>
      <c r="AB10">
        <f>I!AB10-A!AB10</f>
        <v>-7.3376952120392765E-5</v>
      </c>
      <c r="AC10">
        <f>I!AC10-A!AC10</f>
        <v>-3.9645220250700867E-5</v>
      </c>
      <c r="AD10">
        <f>I!AD10-A!AD10</f>
        <v>-2.7685426105253349E-5</v>
      </c>
      <c r="AE10">
        <f>I!AE10-A!AE10</f>
        <v>-1.1991118191683658E-5</v>
      </c>
      <c r="AF10">
        <f>I!AF10-A!AF10</f>
        <v>-7.7996724621564632E-5</v>
      </c>
      <c r="AG10">
        <f>I!AG10-A!AG10</f>
        <v>-7.2334276970659026E-6</v>
      </c>
      <c r="AH10">
        <f>I!AH10-A!AH10</f>
        <v>-4.6793932596657211E-5</v>
      </c>
      <c r="AI10">
        <f>I!AI10-A!AI10</f>
        <v>-5.8019515374149567E-5</v>
      </c>
      <c r="AJ10">
        <f>I!AJ10-A!AJ10</f>
        <v>-2.4551493225436363E-5</v>
      </c>
      <c r="AK10">
        <f>I!AK10-A!AK10</f>
        <v>-1.8880597826965156E-5</v>
      </c>
      <c r="AL10">
        <f>I!AL10-A!AL10</f>
        <v>-1.7540723625589132E-6</v>
      </c>
      <c r="AM10">
        <f>I!AM10-A!AM10</f>
        <v>-1.2273777842481244E-5</v>
      </c>
      <c r="AN10">
        <f>I!AN10-A!AN10</f>
        <v>-1.2703995701922609E-5</v>
      </c>
      <c r="AO10">
        <f>I!AO10-A!AO10</f>
        <v>-3.7144683136679722E-6</v>
      </c>
      <c r="AP10">
        <f>I!AP10-A!AP10</f>
        <v>-1.7794756368019492E-5</v>
      </c>
      <c r="AQ10">
        <f>I!AQ10-A!AQ10</f>
        <v>-5.7044095691500234E-6</v>
      </c>
      <c r="AR10">
        <f>I!AR10-A!AR10</f>
        <v>-1.1762351619252961E-5</v>
      </c>
      <c r="AS10">
        <f>I!AS10-A!AS10</f>
        <v>-8.4349688042601167E-6</v>
      </c>
      <c r="AT10">
        <f>I!AT10-A!AT10</f>
        <v>-1.1295252285142866E-3</v>
      </c>
      <c r="AU10">
        <f>I!AU10-A!AU10</f>
        <v>-8.9331760246220135E-4</v>
      </c>
      <c r="AV10">
        <f>I!AV10-A!AV10</f>
        <v>-9.224465002801302E-4</v>
      </c>
      <c r="AW10">
        <f>I!AW10-A!AW10</f>
        <v>-6.4566880370849435E-4</v>
      </c>
      <c r="AX10">
        <f>I!AX10-A!AX10</f>
        <v>-2.3728203213286281E-4</v>
      </c>
      <c r="AY10">
        <f>I!AY10-A!AY10</f>
        <v>-1.0837187056818561E-4</v>
      </c>
      <c r="AZ10">
        <f>I!AZ10-A!AZ10</f>
        <v>-5.152321063444975E-5</v>
      </c>
      <c r="BA10">
        <f>I!BA10-A!BA10</f>
        <v>-1.4135216169652143E-4</v>
      </c>
      <c r="BB10">
        <f>I!BB10-A!BB10</f>
        <v>-2.7269045166445629E-4</v>
      </c>
      <c r="BC10">
        <f>I!BC10-A!BC10</f>
        <v>-2.1521789947780376E-6</v>
      </c>
      <c r="BD10">
        <f>I!BD10-A!BD10</f>
        <v>-3.1901092301198933E-6</v>
      </c>
      <c r="BE10">
        <f>I!BE10-A!BE10</f>
        <v>-1.3012490843191049E-6</v>
      </c>
      <c r="BF10">
        <f>I!BF10-A!BF10</f>
        <v>-1.0884408406758E-5</v>
      </c>
      <c r="BG10">
        <f>I!BG10-A!BG10</f>
        <v>-1.5525811571758559E-5</v>
      </c>
      <c r="BH10">
        <f>I!BH10-A!BH10</f>
        <v>-4.741100129122094E-6</v>
      </c>
      <c r="BI10">
        <f>I!BI10-A!BI10</f>
        <v>-8.0331242155662832E-5</v>
      </c>
      <c r="BJ10">
        <f>I!BJ10-A!BJ10</f>
        <v>-6.9102833670521712E-5</v>
      </c>
      <c r="BK10">
        <f>I!BK10-A!BK10</f>
        <v>-4.0454121390621007E-5</v>
      </c>
      <c r="BL10">
        <f>I!BL10-A!BL10</f>
        <v>-4.0461225074307514E-7</v>
      </c>
      <c r="BM10">
        <f>I!BM10-A!BM10</f>
        <v>-4.6395251108131344E-5</v>
      </c>
      <c r="BN10">
        <f>I!BN10-A!BN10</f>
        <v>-2.1569626014785437E-5</v>
      </c>
      <c r="BO10">
        <f>I!BO10-A!BO10</f>
        <v>-1.0841794672062109E-4</v>
      </c>
      <c r="BP10">
        <f>I!BP10-A!BP10</f>
        <v>-1.4755790513095913E-5</v>
      </c>
      <c r="BQ10">
        <f>I!BQ10-A!BQ10</f>
        <v>-1.0249283323372673E-5</v>
      </c>
      <c r="BR10">
        <f>I!BR10-A!BR10</f>
        <v>-1.2228710940164538E-5</v>
      </c>
      <c r="BS10">
        <f>I!BS10-A!BS10</f>
        <v>-5.6716591194855322E-5</v>
      </c>
      <c r="BT10">
        <f>I!BT10-A!BT10</f>
        <v>-1.4653242982818099E-4</v>
      </c>
      <c r="BU10">
        <f>I!BU10-A!BU10</f>
        <v>-1.5003396020109967E-4</v>
      </c>
      <c r="BV10">
        <f>I!BV10-A!BV10</f>
        <v>-8.0825588706740396E-6</v>
      </c>
      <c r="BW10">
        <f>I!BW10-A!BW10</f>
        <v>-1.7300073672451386E-5</v>
      </c>
      <c r="BX10">
        <f>I!BX10-A!BX10</f>
        <v>-3.4098381661605658E-5</v>
      </c>
      <c r="BY10">
        <f>I!BY10-A!BY10</f>
        <v>-2.271429797952321E-5</v>
      </c>
      <c r="BZ10">
        <f>I!BZ10-A!BZ10</f>
        <v>-7.5755120702360144E-6</v>
      </c>
      <c r="CA10">
        <f>I!CA10-A!CA10</f>
        <v>-3.2750553768173566E-5</v>
      </c>
      <c r="CB10">
        <f>I!CB10-A!CB10</f>
        <v>-6.726530991665896E-5</v>
      </c>
      <c r="CC10">
        <f>I!CC10-A!CC10</f>
        <v>-4.4598677236699733E-5</v>
      </c>
      <c r="CD10">
        <f>I!CD10-A!CD10</f>
        <v>-4.1548218742803448E-5</v>
      </c>
      <c r="CE10">
        <f>I!CE10-A!CE10</f>
        <v>-3.5509675088691432E-5</v>
      </c>
      <c r="CF10">
        <f>I!CF10-A!CF10</f>
        <v>-3.4271914844765384E-5</v>
      </c>
      <c r="CG10">
        <f>I!CG10-A!CG10</f>
        <v>-5.0900937264437432E-5</v>
      </c>
      <c r="CH10">
        <f>I!CH10-A!CH10</f>
        <v>0</v>
      </c>
      <c r="CI10">
        <f>I!CI10-A!CI10</f>
        <v>-3.8078908119507718E-3</v>
      </c>
      <c r="CJ10">
        <f>I!CJ10-A!CJ10</f>
        <v>0</v>
      </c>
      <c r="CK10">
        <f>I!CK10-A!CK10</f>
        <v>0</v>
      </c>
      <c r="CL10">
        <f>I!CL10-A!CL10</f>
        <v>0</v>
      </c>
      <c r="CM10">
        <f>I!CM10-A!CM10</f>
        <v>-1.3783642474734825E-4</v>
      </c>
      <c r="CN10">
        <f>I!CN10-A!CN10</f>
        <v>-1.1601992157390138E-4</v>
      </c>
      <c r="CO10">
        <f>I!CO10-A!CO10</f>
        <v>-1.470293217856621E-4</v>
      </c>
      <c r="CP10">
        <f>I!CP10-A!CP10</f>
        <v>-1.4366280182907386E-4</v>
      </c>
      <c r="CQ10">
        <f>I!CQ10-A!CQ10</f>
        <v>-1.4092793398957901E-4</v>
      </c>
      <c r="CR10">
        <f>I!CR10-A!CR10</f>
        <v>-1.293693327672419E-4</v>
      </c>
      <c r="CS10">
        <f>I!CS10-A!CS10</f>
        <v>-1.2057656189919198E-4</v>
      </c>
      <c r="CT10">
        <f>I!CT10-A!CT10</f>
        <v>-1.0036232434905693E-4</v>
      </c>
      <c r="CU10">
        <f>I!CU10-A!CU10</f>
        <v>-5.4093895876944229E-5</v>
      </c>
    </row>
    <row r="11" spans="1:99">
      <c r="A11" t="s">
        <v>10</v>
      </c>
      <c r="B11">
        <f>I!B11-A!B11</f>
        <v>-4.9184943680005049E-4</v>
      </c>
      <c r="C11">
        <f>I!C11-A!C11</f>
        <v>0</v>
      </c>
      <c r="D11">
        <f>I!D11-A!D11</f>
        <v>-5.2799391220086642E-4</v>
      </c>
      <c r="E11">
        <f>I!E11-A!E11</f>
        <v>-2.074968831851197E-4</v>
      </c>
      <c r="F11">
        <f>I!F11-A!F11</f>
        <v>-4.0816232257888532E-4</v>
      </c>
      <c r="G11">
        <f>I!G11-A!G11</f>
        <v>-1.7777435321687044E-8</v>
      </c>
      <c r="H11">
        <f>I!H11-A!H11</f>
        <v>-1.610790767638749E-7</v>
      </c>
      <c r="I11">
        <f>I!I11-A!I11</f>
        <v>-3.4863347178366759E-7</v>
      </c>
      <c r="J11">
        <f>I!J11-A!J11</f>
        <v>-1.3780158325813683E-4</v>
      </c>
      <c r="K11">
        <f>I!K11-A!K11</f>
        <v>0.98101598399283063</v>
      </c>
      <c r="L11">
        <f>I!L11-A!L11</f>
        <v>-1.5538039002140926E-4</v>
      </c>
      <c r="M11">
        <f>I!M11-A!M11</f>
        <v>-4.5560588378656475E-3</v>
      </c>
      <c r="N11">
        <f>I!N11-A!N11</f>
        <v>-2.1812955309876512E-3</v>
      </c>
      <c r="O11">
        <f>I!O11-A!O11</f>
        <v>-4.0856222672540132E-4</v>
      </c>
      <c r="P11">
        <f>I!P11-A!P11</f>
        <v>-2.3854616690248545E-4</v>
      </c>
      <c r="Q11">
        <f>I!Q11-A!Q11</f>
        <v>-9.1292654726934052E-4</v>
      </c>
      <c r="R11">
        <f>I!R11-A!R11</f>
        <v>-2.784582049028682E-4</v>
      </c>
      <c r="S11">
        <f>I!S11-A!S11</f>
        <v>-9.1621323855465249E-7</v>
      </c>
      <c r="T11">
        <f>I!T11-A!T11</f>
        <v>-1.7072251113312153E-5</v>
      </c>
      <c r="U11">
        <f>I!U11-A!U11</f>
        <v>-5.2663973818232352E-5</v>
      </c>
      <c r="V11">
        <f>I!V11-A!V11</f>
        <v>-9.1697392025070275E-4</v>
      </c>
      <c r="W11">
        <f>I!W11-A!W11</f>
        <v>-6.2184596045744187E-5</v>
      </c>
      <c r="X11">
        <f>I!X11-A!X11</f>
        <v>-9.563654001589801E-4</v>
      </c>
      <c r="Y11">
        <f>I!Y11-A!Y11</f>
        <v>-1.6871733131196567E-3</v>
      </c>
      <c r="Z11">
        <f>I!Z11-A!Z11</f>
        <v>-3.945446014423686E-4</v>
      </c>
      <c r="AA11">
        <f>I!AA11-A!AA11</f>
        <v>-2.2181312916472448E-2</v>
      </c>
      <c r="AB11">
        <f>I!AB11-A!AB11</f>
        <v>-1.2537747377064168E-2</v>
      </c>
      <c r="AC11">
        <f>I!AC11-A!AC11</f>
        <v>-4.638119718773451E-4</v>
      </c>
      <c r="AD11">
        <f>I!AD11-A!AD11</f>
        <v>-9.7269481919747442E-5</v>
      </c>
      <c r="AE11">
        <f>I!AE11-A!AE11</f>
        <v>-2.0056682901621769E-5</v>
      </c>
      <c r="AF11">
        <f>I!AF11-A!AF11</f>
        <v>-1.6861873154935255E-4</v>
      </c>
      <c r="AG11">
        <f>I!AG11-A!AG11</f>
        <v>-5.0552312667722781E-5</v>
      </c>
      <c r="AH11">
        <f>I!AH11-A!AH11</f>
        <v>-7.133234571653598E-5</v>
      </c>
      <c r="AI11">
        <f>I!AI11-A!AI11</f>
        <v>-1.890832573137877E-4</v>
      </c>
      <c r="AJ11">
        <f>I!AJ11-A!AJ11</f>
        <v>-4.9745517026543881E-6</v>
      </c>
      <c r="AK11">
        <f>I!AK11-A!AK11</f>
        <v>-4.5834297702942064E-7</v>
      </c>
      <c r="AL11">
        <f>I!AL11-A!AL11</f>
        <v>-1.4746704976693902E-7</v>
      </c>
      <c r="AM11">
        <f>I!AM11-A!AM11</f>
        <v>-1.4389986261478569E-7</v>
      </c>
      <c r="AN11">
        <f>I!AN11-A!AN11</f>
        <v>-2.3001225087778547E-7</v>
      </c>
      <c r="AO11">
        <f>I!AO11-A!AO11</f>
        <v>-2.3246288193033268E-7</v>
      </c>
      <c r="AP11">
        <f>I!AP11-A!AP11</f>
        <v>-2.6151353333680796E-7</v>
      </c>
      <c r="AQ11">
        <f>I!AQ11-A!AQ11</f>
        <v>-2.8176374138390666E-6</v>
      </c>
      <c r="AR11">
        <f>I!AR11-A!AR11</f>
        <v>-1.007618280757662E-6</v>
      </c>
      <c r="AS11">
        <f>I!AS11-A!AS11</f>
        <v>-1.163691514874697E-7</v>
      </c>
      <c r="AT11">
        <f>I!AT11-A!AT11</f>
        <v>-6.0480033653541137E-6</v>
      </c>
      <c r="AU11">
        <f>I!AU11-A!AU11</f>
        <v>-3.9286318132563189E-4</v>
      </c>
      <c r="AV11">
        <f>I!AV11-A!AV11</f>
        <v>-5.0436898962321907E-6</v>
      </c>
      <c r="AW11">
        <f>I!AW11-A!AW11</f>
        <v>-7.9521403220557475E-6</v>
      </c>
      <c r="AX11">
        <f>I!AX11-A!AX11</f>
        <v>-4.0395450566704198E-6</v>
      </c>
      <c r="AY11">
        <f>I!AY11-A!AY11</f>
        <v>-3.8893772321109028E-7</v>
      </c>
      <c r="AZ11">
        <f>I!AZ11-A!AZ11</f>
        <v>-1.8876948958202455E-6</v>
      </c>
      <c r="BA11">
        <f>I!BA11-A!BA11</f>
        <v>-7.9909308693808689E-7</v>
      </c>
      <c r="BB11">
        <f>I!BB11-A!BB11</f>
        <v>-5.532580676531342E-6</v>
      </c>
      <c r="BC11">
        <f>I!BC11-A!BC11</f>
        <v>-3.1327604173855641E-6</v>
      </c>
      <c r="BD11">
        <f>I!BD11-A!BD11</f>
        <v>-2.0753371617376929E-5</v>
      </c>
      <c r="BE11">
        <f>I!BE11-A!BE11</f>
        <v>-8.8119332078834728E-5</v>
      </c>
      <c r="BF11">
        <f>I!BF11-A!BF11</f>
        <v>-6.4535425028540132E-5</v>
      </c>
      <c r="BG11">
        <f>I!BG11-A!BG11</f>
        <v>-2.5885324172311652E-5</v>
      </c>
      <c r="BH11">
        <f>I!BH11-A!BH11</f>
        <v>-3.181192831727891E-4</v>
      </c>
      <c r="BI11">
        <f>I!BI11-A!BI11</f>
        <v>-4.9301435889732539E-7</v>
      </c>
      <c r="BJ11">
        <f>I!BJ11-A!BJ11</f>
        <v>-4.589329632790063E-7</v>
      </c>
      <c r="BK11">
        <f>I!BK11-A!BK11</f>
        <v>-2.6897628087112915E-7</v>
      </c>
      <c r="BL11">
        <f>I!BL11-A!BL11</f>
        <v>-3.0880114966606463E-8</v>
      </c>
      <c r="BM11">
        <f>I!BM11-A!BM11</f>
        <v>-2.4831802867056727E-7</v>
      </c>
      <c r="BN11">
        <f>I!BN11-A!BN11</f>
        <v>-3.3025416358389545E-6</v>
      </c>
      <c r="BO11">
        <f>I!BO11-A!BO11</f>
        <v>-3.1815318021438731E-6</v>
      </c>
      <c r="BP11">
        <f>I!BP11-A!BP11</f>
        <v>-2.6245016107498658E-7</v>
      </c>
      <c r="BQ11">
        <f>I!BQ11-A!BQ11</f>
        <v>-9.9626366161386284E-5</v>
      </c>
      <c r="BR11">
        <f>I!BR11-A!BR11</f>
        <v>-1.3817960837017521E-5</v>
      </c>
      <c r="BS11">
        <f>I!BS11-A!BS11</f>
        <v>-2.2799466471818203E-4</v>
      </c>
      <c r="BT11">
        <f>I!BT11-A!BT11</f>
        <v>-1.5944277571962835E-4</v>
      </c>
      <c r="BU11">
        <f>I!BU11-A!BU11</f>
        <v>-5.3159715295898703E-4</v>
      </c>
      <c r="BV11">
        <f>I!BV11-A!BV11</f>
        <v>-1.6730109519634278E-5</v>
      </c>
      <c r="BW11">
        <f>I!BW11-A!BW11</f>
        <v>-4.6572434368163685E-5</v>
      </c>
      <c r="BX11">
        <f>I!BX11-A!BX11</f>
        <v>-4.0023284143432598E-5</v>
      </c>
      <c r="BY11">
        <f>I!BY11-A!BY11</f>
        <v>-1.925685835925532E-5</v>
      </c>
      <c r="BZ11">
        <f>I!BZ11-A!BZ11</f>
        <v>-2.1804473178833707E-4</v>
      </c>
      <c r="CA11">
        <f>I!CA11-A!CA11</f>
        <v>-2.8687654082851563E-5</v>
      </c>
      <c r="CB11">
        <f>I!CB11-A!CB11</f>
        <v>-1.0352654102311644E-3</v>
      </c>
      <c r="CC11">
        <f>I!CC11-A!CC11</f>
        <v>-1.5261291835701692E-4</v>
      </c>
      <c r="CD11">
        <f>I!CD11-A!CD11</f>
        <v>-2.1216145962265915E-4</v>
      </c>
      <c r="CE11">
        <f>I!CE11-A!CE11</f>
        <v>-1.2791853818218803E-4</v>
      </c>
      <c r="CF11">
        <f>I!CF11-A!CF11</f>
        <v>-1.0761631824334462E-3</v>
      </c>
      <c r="CG11">
        <f>I!CG11-A!CG11</f>
        <v>-2.0411258253966573E-4</v>
      </c>
      <c r="CH11">
        <f>I!CH11-A!CH11</f>
        <v>0</v>
      </c>
      <c r="CI11">
        <f>I!CI11-A!CI11</f>
        <v>-2.1444904511333323E-3</v>
      </c>
      <c r="CJ11">
        <f>I!CJ11-A!CJ11</f>
        <v>0</v>
      </c>
      <c r="CK11">
        <f>I!CK11-A!CK11</f>
        <v>0</v>
      </c>
      <c r="CL11">
        <f>I!CL11-A!CL11</f>
        <v>0</v>
      </c>
      <c r="CM11">
        <f>I!CM11-A!CM11</f>
        <v>-1.5535304813655049E-5</v>
      </c>
      <c r="CN11">
        <f>I!CN11-A!CN11</f>
        <v>-1.8812484266259978E-5</v>
      </c>
      <c r="CO11">
        <f>I!CO11-A!CO11</f>
        <v>-2.0295923276265447E-5</v>
      </c>
      <c r="CP11">
        <f>I!CP11-A!CP11</f>
        <v>-2.1036036653229347E-5</v>
      </c>
      <c r="CQ11">
        <f>I!CQ11-A!CQ11</f>
        <v>-2.1565842717412652E-5</v>
      </c>
      <c r="CR11">
        <f>I!CR11-A!CR11</f>
        <v>-1.4861666096401197E-5</v>
      </c>
      <c r="CS11">
        <f>I!CS11-A!CS11</f>
        <v>-1.3289678133277142E-5</v>
      </c>
      <c r="CT11">
        <f>I!CT11-A!CT11</f>
        <v>-1.1440884447001543E-5</v>
      </c>
      <c r="CU11">
        <f>I!CU11-A!CU11</f>
        <v>-6.4266956855688531E-6</v>
      </c>
    </row>
    <row r="12" spans="1:99">
      <c r="A12" t="s">
        <v>11</v>
      </c>
      <c r="B12">
        <f>I!B12-A!B12</f>
        <v>-2.0551780903114227E-7</v>
      </c>
      <c r="C12">
        <f>I!C12-A!C12</f>
        <v>0</v>
      </c>
      <c r="D12">
        <f>I!D12-A!D12</f>
        <v>-2.7325294330507641E-7</v>
      </c>
      <c r="E12">
        <f>I!E12-A!E12</f>
        <v>-1.3368551336087934E-7</v>
      </c>
      <c r="F12">
        <f>I!F12-A!F12</f>
        <v>-7.5345153164641839E-7</v>
      </c>
      <c r="G12">
        <f>I!G12-A!G12</f>
        <v>-2.0769351126498586E-9</v>
      </c>
      <c r="H12">
        <f>I!H12-A!H12</f>
        <v>-3.9475055466732686E-8</v>
      </c>
      <c r="I12">
        <f>I!I12-A!I12</f>
        <v>-2.1478279329235537E-10</v>
      </c>
      <c r="J12">
        <f>I!J12-A!J12</f>
        <v>-1.0993880755608553E-3</v>
      </c>
      <c r="K12">
        <f>I!K12-A!K12</f>
        <v>-1.4084728662900741E-4</v>
      </c>
      <c r="L12">
        <f>I!L12-A!L12</f>
        <v>0.99972331737806397</v>
      </c>
      <c r="M12">
        <f>I!M12-A!M12</f>
        <v>-2.1902850915281328E-7</v>
      </c>
      <c r="N12">
        <f>I!N12-A!N12</f>
        <v>-4.5334622390831869E-6</v>
      </c>
      <c r="O12">
        <f>I!O12-A!O12</f>
        <v>-1.2357076898781457E-6</v>
      </c>
      <c r="P12">
        <f>I!P12-A!P12</f>
        <v>-3.1512971432672691E-6</v>
      </c>
      <c r="Q12">
        <f>I!Q12-A!Q12</f>
        <v>-8.574268954644183E-7</v>
      </c>
      <c r="R12">
        <f>I!R12-A!R12</f>
        <v>-9.0918801033144869E-7</v>
      </c>
      <c r="S12">
        <f>I!S12-A!S12</f>
        <v>-6.1330106415544221E-8</v>
      </c>
      <c r="T12">
        <f>I!T12-A!T12</f>
        <v>-3.4307002249230353E-7</v>
      </c>
      <c r="U12">
        <f>I!U12-A!U12</f>
        <v>-2.2778929158849263E-6</v>
      </c>
      <c r="V12">
        <f>I!V12-A!V12</f>
        <v>-2.2935951142391278E-6</v>
      </c>
      <c r="W12">
        <f>I!W12-A!W12</f>
        <v>-8.7105998536748304E-7</v>
      </c>
      <c r="X12">
        <f>I!X12-A!X12</f>
        <v>-3.0348288701378552E-7</v>
      </c>
      <c r="Y12">
        <f>I!Y12-A!Y12</f>
        <v>-7.8871989293152768E-7</v>
      </c>
      <c r="Z12">
        <f>I!Z12-A!Z12</f>
        <v>-2.2982418033256588E-6</v>
      </c>
      <c r="AA12">
        <f>I!AA12-A!AA12</f>
        <v>-1.2633708627470282E-6</v>
      </c>
      <c r="AB12">
        <f>I!AB12-A!AB12</f>
        <v>-1.8380184731492483E-6</v>
      </c>
      <c r="AC12">
        <f>I!AC12-A!AC12</f>
        <v>-8.4793487328906632E-6</v>
      </c>
      <c r="AD12">
        <f>I!AD12-A!AD12</f>
        <v>-4.7617349977547261E-6</v>
      </c>
      <c r="AE12">
        <f>I!AE12-A!AE12</f>
        <v>-2.4593905559564487E-6</v>
      </c>
      <c r="AF12">
        <f>I!AF12-A!AF12</f>
        <v>-6.4163646885500021E-6</v>
      </c>
      <c r="AG12">
        <f>I!AG12-A!AG12</f>
        <v>-2.6479491749904779E-6</v>
      </c>
      <c r="AH12">
        <f>I!AH12-A!AH12</f>
        <v>-4.5400933518145705E-6</v>
      </c>
      <c r="AI12">
        <f>I!AI12-A!AI12</f>
        <v>-2.2588133288107371E-6</v>
      </c>
      <c r="AJ12">
        <f>I!AJ12-A!AJ12</f>
        <v>-9.4351691081075427E-8</v>
      </c>
      <c r="AK12">
        <f>I!AK12-A!AK12</f>
        <v>-5.4896419318385142E-8</v>
      </c>
      <c r="AL12">
        <f>I!AL12-A!AL12</f>
        <v>-2.5689417007352961E-8</v>
      </c>
      <c r="AM12">
        <f>I!AM12-A!AM12</f>
        <v>-1.4850888483254788E-8</v>
      </c>
      <c r="AN12">
        <f>I!AN12-A!AN12</f>
        <v>-3.104836561366223E-8</v>
      </c>
      <c r="AO12">
        <f>I!AO12-A!AO12</f>
        <v>-2.3653248783156422E-8</v>
      </c>
      <c r="AP12">
        <f>I!AP12-A!AP12</f>
        <v>-4.9863940568942895E-8</v>
      </c>
      <c r="AQ12">
        <f>I!AQ12-A!AQ12</f>
        <v>-2.7500972109278229E-8</v>
      </c>
      <c r="AR12">
        <f>I!AR12-A!AR12</f>
        <v>-1.8227167797156434E-7</v>
      </c>
      <c r="AS12">
        <f>I!AS12-A!AS12</f>
        <v>-2.3407741165548474E-8</v>
      </c>
      <c r="AT12">
        <f>I!AT12-A!AT12</f>
        <v>-7.7340785603026374E-7</v>
      </c>
      <c r="AU12">
        <f>I!AU12-A!AU12</f>
        <v>-1.0508787202854411E-6</v>
      </c>
      <c r="AV12">
        <f>I!AV12-A!AV12</f>
        <v>-4.2634086639563141E-6</v>
      </c>
      <c r="AW12">
        <f>I!AW12-A!AW12</f>
        <v>-7.7551798249142219E-7</v>
      </c>
      <c r="AX12">
        <f>I!AX12-A!AX12</f>
        <v>-4.0234034648997539E-7</v>
      </c>
      <c r="AY12">
        <f>I!AY12-A!AY12</f>
        <v>-1.0370916045331101E-5</v>
      </c>
      <c r="AZ12">
        <f>I!AZ12-A!AZ12</f>
        <v>-8.403250905272047E-8</v>
      </c>
      <c r="BA12">
        <f>I!BA12-A!BA12</f>
        <v>-1.1415113873292227E-7</v>
      </c>
      <c r="BB12">
        <f>I!BB12-A!BB12</f>
        <v>-3.8549794262116346E-7</v>
      </c>
      <c r="BC12">
        <f>I!BC12-A!BC12</f>
        <v>-7.9150765778918872E-8</v>
      </c>
      <c r="BD12">
        <f>I!BD12-A!BD12</f>
        <v>-8.4070203875538537E-9</v>
      </c>
      <c r="BE12">
        <f>I!BE12-A!BE12</f>
        <v>-5.488967050241764E-7</v>
      </c>
      <c r="BF12">
        <f>I!BF12-A!BF12</f>
        <v>-8.0301227773902909E-7</v>
      </c>
      <c r="BG12">
        <f>I!BG12-A!BG12</f>
        <v>-2.31485815813047E-7</v>
      </c>
      <c r="BH12">
        <f>I!BH12-A!BH12</f>
        <v>-6.7770662959699126E-8</v>
      </c>
      <c r="BI12">
        <f>I!BI12-A!BI12</f>
        <v>-7.5431776862702559E-8</v>
      </c>
      <c r="BJ12">
        <f>I!BJ12-A!BJ12</f>
        <v>-6.305783318578111E-8</v>
      </c>
      <c r="BK12">
        <f>I!BK12-A!BK12</f>
        <v>-3.5917847388674076E-8</v>
      </c>
      <c r="BL12">
        <f>I!BL12-A!BL12</f>
        <v>-2.5094629604373633E-10</v>
      </c>
      <c r="BM12">
        <f>I!BM12-A!BM12</f>
        <v>-3.8693474801199293E-8</v>
      </c>
      <c r="BN12">
        <f>I!BN12-A!BN12</f>
        <v>-5.2694605250174489E-8</v>
      </c>
      <c r="BO12">
        <f>I!BO12-A!BO12</f>
        <v>-7.6181403287117501E-7</v>
      </c>
      <c r="BP12">
        <f>I!BP12-A!BP12</f>
        <v>-9.2267982480346585E-9</v>
      </c>
      <c r="BQ12">
        <f>I!BQ12-A!BQ12</f>
        <v>-3.2992235350337335E-7</v>
      </c>
      <c r="BR12">
        <f>I!BR12-A!BR12</f>
        <v>-9.1956737354581842E-8</v>
      </c>
      <c r="BS12">
        <f>I!BS12-A!BS12</f>
        <v>-2.0347454095508345E-7</v>
      </c>
      <c r="BT12">
        <f>I!BT12-A!BT12</f>
        <v>-1.9118296137883012E-6</v>
      </c>
      <c r="BU12">
        <f>I!BU12-A!BU12</f>
        <v>-1.8160760476696447E-7</v>
      </c>
      <c r="BV12">
        <f>I!BV12-A!BV12</f>
        <v>-2.7773452047780045E-8</v>
      </c>
      <c r="BW12">
        <f>I!BW12-A!BW12</f>
        <v>-1.0045459316339505E-7</v>
      </c>
      <c r="BX12">
        <f>I!BX12-A!BX12</f>
        <v>-2.725220926611278E-8</v>
      </c>
      <c r="BY12">
        <f>I!BY12-A!BY12</f>
        <v>-4.1519922125028558E-7</v>
      </c>
      <c r="BZ12">
        <f>I!BZ12-A!BZ12</f>
        <v>-1.5174284215730979E-8</v>
      </c>
      <c r="CA12">
        <f>I!CA12-A!CA12</f>
        <v>-2.6719706452193303E-8</v>
      </c>
      <c r="CB12">
        <f>I!CB12-A!CB12</f>
        <v>-2.0839712530537733E-7</v>
      </c>
      <c r="CC12">
        <f>I!CC12-A!CC12</f>
        <v>-3.8918267445393423E-7</v>
      </c>
      <c r="CD12">
        <f>I!CD12-A!CD12</f>
        <v>-2.351581497006565E-7</v>
      </c>
      <c r="CE12">
        <f>I!CE12-A!CE12</f>
        <v>-1.0983393438172405E-6</v>
      </c>
      <c r="CF12">
        <f>I!CF12-A!CF12</f>
        <v>-1.0272092938838643E-7</v>
      </c>
      <c r="CG12">
        <f>I!CG12-A!CG12</f>
        <v>-2.4905343615195739E-7</v>
      </c>
      <c r="CH12">
        <f>I!CH12-A!CH12</f>
        <v>0</v>
      </c>
      <c r="CI12">
        <f>I!CI12-A!CI12</f>
        <v>-1.8133651031951551E-6</v>
      </c>
      <c r="CJ12">
        <f>I!CJ12-A!CJ12</f>
        <v>0</v>
      </c>
      <c r="CK12">
        <f>I!CK12-A!CK12</f>
        <v>0</v>
      </c>
      <c r="CL12">
        <f>I!CL12-A!CL12</f>
        <v>0</v>
      </c>
      <c r="CM12">
        <f>I!CM12-A!CM12</f>
        <v>-1.6877512957816364E-7</v>
      </c>
      <c r="CN12">
        <f>I!CN12-A!CN12</f>
        <v>-1.5355182035037902E-7</v>
      </c>
      <c r="CO12">
        <f>I!CO12-A!CO12</f>
        <v>-1.8453105263014651E-7</v>
      </c>
      <c r="CP12">
        <f>I!CP12-A!CP12</f>
        <v>-1.7950593278459829E-7</v>
      </c>
      <c r="CQ12">
        <f>I!CQ12-A!CQ12</f>
        <v>-1.9594728844333431E-7</v>
      </c>
      <c r="CR12">
        <f>I!CR12-A!CR12</f>
        <v>-1.7321960538698281E-7</v>
      </c>
      <c r="CS12">
        <f>I!CS12-A!CS12</f>
        <v>-1.5323406753803272E-7</v>
      </c>
      <c r="CT12">
        <f>I!CT12-A!CT12</f>
        <v>-1.3927578104899012E-7</v>
      </c>
      <c r="CU12">
        <f>I!CU12-A!CU12</f>
        <v>-8.8955252821183175E-8</v>
      </c>
    </row>
    <row r="13" spans="1:99">
      <c r="A13" t="s">
        <v>12</v>
      </c>
      <c r="B13">
        <f>I!B13-A!B13</f>
        <v>-7.4147841600731516E-3</v>
      </c>
      <c r="C13">
        <f>I!C13-A!C13</f>
        <v>-3.4308615740264961E-2</v>
      </c>
      <c r="D13">
        <f>I!D13-A!D13</f>
        <v>-1.8640630198356465E-2</v>
      </c>
      <c r="E13">
        <f>I!E13-A!E13</f>
        <v>-1.4520157578066444E-2</v>
      </c>
      <c r="F13">
        <f>I!F13-A!F13</f>
        <v>-5.9894954531459228E-3</v>
      </c>
      <c r="G13">
        <f>I!G13-A!G13</f>
        <v>-2.8919760614572718E-5</v>
      </c>
      <c r="H13">
        <f>I!H13-A!H13</f>
        <v>-4.2690966314998308E-5</v>
      </c>
      <c r="I13">
        <f>I!I13-A!I13</f>
        <v>-6.2937247147039547E-6</v>
      </c>
      <c r="J13">
        <f>I!J13-A!J13</f>
        <v>-8.6847865968894041E-3</v>
      </c>
      <c r="K13">
        <f>I!K13-A!K13</f>
        <v>-1.0449265433832877E-2</v>
      </c>
      <c r="L13">
        <f>I!L13-A!L13</f>
        <v>-1.5569255860559733E-3</v>
      </c>
      <c r="M13">
        <f>I!M13-A!M13</f>
        <v>0.95252352373217408</v>
      </c>
      <c r="N13">
        <f>I!N13-A!N13</f>
        <v>-1.8957362956901422E-3</v>
      </c>
      <c r="O13">
        <f>I!O13-A!O13</f>
        <v>-3.4789419864380056E-3</v>
      </c>
      <c r="P13">
        <f>I!P13-A!P13</f>
        <v>-2.4800752824460049E-3</v>
      </c>
      <c r="Q13">
        <f>I!Q13-A!Q13</f>
        <v>-8.4745912292376602E-3</v>
      </c>
      <c r="R13">
        <f>I!R13-A!R13</f>
        <v>-3.2654258451100134E-3</v>
      </c>
      <c r="S13">
        <f>I!S13-A!S13</f>
        <v>-1.7081187215298068E-4</v>
      </c>
      <c r="T13">
        <f>I!T13-A!T13</f>
        <v>-1.1868288703763756E-3</v>
      </c>
      <c r="U13">
        <f>I!U13-A!U13</f>
        <v>-6.0676399346128044E-3</v>
      </c>
      <c r="V13">
        <f>I!V13-A!V13</f>
        <v>-7.5830667273299145E-3</v>
      </c>
      <c r="W13">
        <f>I!W13-A!W13</f>
        <v>-6.249280965335449E-3</v>
      </c>
      <c r="X13">
        <f>I!X13-A!X13</f>
        <v>-4.7075275589922791E-3</v>
      </c>
      <c r="Y13">
        <f>I!Y13-A!Y13</f>
        <v>-6.5034864643818673E-3</v>
      </c>
      <c r="Z13">
        <f>I!Z13-A!Z13</f>
        <v>-8.2808475845436262E-3</v>
      </c>
      <c r="AA13">
        <f>I!AA13-A!AA13</f>
        <v>-1.4387088092883258E-2</v>
      </c>
      <c r="AB13">
        <f>I!AB13-A!AB13</f>
        <v>-8.6621578825365718E-3</v>
      </c>
      <c r="AC13">
        <f>I!AC13-A!AC13</f>
        <v>-5.4608790690201855E-3</v>
      </c>
      <c r="AD13">
        <f>I!AD13-A!AD13</f>
        <v>-2.1323356730996966E-3</v>
      </c>
      <c r="AE13">
        <f>I!AE13-A!AE13</f>
        <v>-4.7990983760321767E-3</v>
      </c>
      <c r="AF13">
        <f>I!AF13-A!AF13</f>
        <v>-3.6712931772810943E-3</v>
      </c>
      <c r="AG13">
        <f>I!AG13-A!AG13</f>
        <v>-2.0040601960432144E-3</v>
      </c>
      <c r="AH13">
        <f>I!AH13-A!AH13</f>
        <v>-3.5525742086483692E-3</v>
      </c>
      <c r="AI13">
        <f>I!AI13-A!AI13</f>
        <v>-2.4502681822563951E-3</v>
      </c>
      <c r="AJ13">
        <f>I!AJ13-A!AJ13</f>
        <v>-2.4900701748991321E-3</v>
      </c>
      <c r="AK13">
        <f>I!AK13-A!AK13</f>
        <v>-2.6401111184128933E-3</v>
      </c>
      <c r="AL13">
        <f>I!AL13-A!AL13</f>
        <v>-5.1633103039824021E-4</v>
      </c>
      <c r="AM13">
        <f>I!AM13-A!AM13</f>
        <v>-1.2820788917093594E-3</v>
      </c>
      <c r="AN13">
        <f>I!AN13-A!AN13</f>
        <v>-6.5319989523802448E-3</v>
      </c>
      <c r="AO13">
        <f>I!AO13-A!AO13</f>
        <v>-2.5404317769636975E-3</v>
      </c>
      <c r="AP13">
        <f>I!AP13-A!AP13</f>
        <v>-7.7875166430470648E-3</v>
      </c>
      <c r="AQ13">
        <f>I!AQ13-A!AQ13</f>
        <v>-2.6479348883340411E-3</v>
      </c>
      <c r="AR13">
        <f>I!AR13-A!AR13</f>
        <v>-3.515867199593339E-3</v>
      </c>
      <c r="AS13">
        <f>I!AS13-A!AS13</f>
        <v>-6.667682906410977E-3</v>
      </c>
      <c r="AT13">
        <f>I!AT13-A!AT13</f>
        <v>-3.8844078940176557E-4</v>
      </c>
      <c r="AU13">
        <f>I!AU13-A!AU13</f>
        <v>-4.6884703927046019E-4</v>
      </c>
      <c r="AV13">
        <f>I!AV13-A!AV13</f>
        <v>-2.8257147602557147E-3</v>
      </c>
      <c r="AW13">
        <f>I!AW13-A!AW13</f>
        <v>-4.4888272263349854E-3</v>
      </c>
      <c r="AX13">
        <f>I!AX13-A!AX13</f>
        <v>-1.0641930893633134E-3</v>
      </c>
      <c r="AY13">
        <f>I!AY13-A!AY13</f>
        <v>-1.6822015045728743E-2</v>
      </c>
      <c r="AZ13">
        <f>I!AZ13-A!AZ13</f>
        <v>-1.3452742353591706E-3</v>
      </c>
      <c r="BA13">
        <f>I!BA13-A!BA13</f>
        <v>-2.5258401615507872E-4</v>
      </c>
      <c r="BB13">
        <f>I!BB13-A!BB13</f>
        <v>-4.4518283952686899E-3</v>
      </c>
      <c r="BC13">
        <f>I!BC13-A!BC13</f>
        <v>-3.154816912529744E-4</v>
      </c>
      <c r="BD13">
        <f>I!BD13-A!BD13</f>
        <v>-7.361665325010205E-4</v>
      </c>
      <c r="BE13">
        <f>I!BE13-A!BE13</f>
        <v>-4.3724196598951938E-4</v>
      </c>
      <c r="BF13">
        <f>I!BF13-A!BF13</f>
        <v>-1.5791229275598229E-3</v>
      </c>
      <c r="BG13">
        <f>I!BG13-A!BG13</f>
        <v>-2.2250173062827901E-3</v>
      </c>
      <c r="BH13">
        <f>I!BH13-A!BH13</f>
        <v>-8.8540673753461589E-4</v>
      </c>
      <c r="BI13">
        <f>I!BI13-A!BI13</f>
        <v>-5.3783421886756605E-4</v>
      </c>
      <c r="BJ13">
        <f>I!BJ13-A!BJ13</f>
        <v>-8.0150211335357181E-4</v>
      </c>
      <c r="BK13">
        <f>I!BK13-A!BK13</f>
        <v>-1.4780258463973485E-3</v>
      </c>
      <c r="BL13">
        <f>I!BL13-A!BL13</f>
        <v>-2.8764986320261205E-4</v>
      </c>
      <c r="BM13">
        <f>I!BM13-A!BM13</f>
        <v>-5.249556929045775E-3</v>
      </c>
      <c r="BN13">
        <f>I!BN13-A!BN13</f>
        <v>-4.4769041041144032E-3</v>
      </c>
      <c r="BO13">
        <f>I!BO13-A!BO13</f>
        <v>-3.2000772358539435E-3</v>
      </c>
      <c r="BP13">
        <f>I!BP13-A!BP13</f>
        <v>-6.6442024777087932E-4</v>
      </c>
      <c r="BQ13">
        <f>I!BQ13-A!BQ13</f>
        <v>-6.9977466040069801E-4</v>
      </c>
      <c r="BR13">
        <f>I!BR13-A!BR13</f>
        <v>-1.8794389543411263E-3</v>
      </c>
      <c r="BS13">
        <f>I!BS13-A!BS13</f>
        <v>-9.9889356632766927E-4</v>
      </c>
      <c r="BT13">
        <f>I!BT13-A!BT13</f>
        <v>-4.6306964956148184E-3</v>
      </c>
      <c r="BU13">
        <f>I!BU13-A!BU13</f>
        <v>-6.1261638985668958E-3</v>
      </c>
      <c r="BV13">
        <f>I!BV13-A!BV13</f>
        <v>-1.7044447812200004E-3</v>
      </c>
      <c r="BW13">
        <f>I!BW13-A!BW13</f>
        <v>-3.0122809019934704E-3</v>
      </c>
      <c r="BX13">
        <f>I!BX13-A!BX13</f>
        <v>-5.096614229903134E-3</v>
      </c>
      <c r="BY13">
        <f>I!BY13-A!BY13</f>
        <v>-1.314172770198922E-3</v>
      </c>
      <c r="BZ13">
        <f>I!BZ13-A!BZ13</f>
        <v>-1.0714393831498458E-3</v>
      </c>
      <c r="CA13">
        <f>I!CA13-A!CA13</f>
        <v>-5.1225291142648101E-3</v>
      </c>
      <c r="CB13">
        <f>I!CB13-A!CB13</f>
        <v>-6.1077358422823363E-3</v>
      </c>
      <c r="CC13">
        <f>I!CC13-A!CC13</f>
        <v>-9.9771122510214794E-3</v>
      </c>
      <c r="CD13">
        <f>I!CD13-A!CD13</f>
        <v>-7.1604473560826385E-3</v>
      </c>
      <c r="CE13">
        <f>I!CE13-A!CE13</f>
        <v>-2.6561127561407264E-3</v>
      </c>
      <c r="CF13">
        <f>I!CF13-A!CF13</f>
        <v>-4.3759066086932405E-3</v>
      </c>
      <c r="CG13">
        <f>I!CG13-A!CG13</f>
        <v>-2.2062581889594696E-3</v>
      </c>
      <c r="CH13">
        <f>I!CH13-A!CH13</f>
        <v>0</v>
      </c>
      <c r="CI13">
        <f>I!CI13-A!CI13</f>
        <v>-2.5144934884438145E-2</v>
      </c>
      <c r="CJ13">
        <f>I!CJ13-A!CJ13</f>
        <v>0</v>
      </c>
      <c r="CK13">
        <f>I!CK13-A!CK13</f>
        <v>0</v>
      </c>
      <c r="CL13">
        <f>I!CL13-A!CL13</f>
        <v>0</v>
      </c>
      <c r="CM13">
        <f>I!CM13-A!CM13</f>
        <v>-9.1497276133390756E-3</v>
      </c>
      <c r="CN13">
        <f>I!CN13-A!CN13</f>
        <v>-8.029875036092423E-3</v>
      </c>
      <c r="CO13">
        <f>I!CO13-A!CO13</f>
        <v>-9.2475560974294678E-3</v>
      </c>
      <c r="CP13">
        <f>I!CP13-A!CP13</f>
        <v>-8.5069562109646515E-3</v>
      </c>
      <c r="CQ13">
        <f>I!CQ13-A!CQ13</f>
        <v>-7.2380090966471158E-3</v>
      </c>
      <c r="CR13">
        <f>I!CR13-A!CR13</f>
        <v>-6.2585794094397627E-3</v>
      </c>
      <c r="CS13">
        <f>I!CS13-A!CS13</f>
        <v>-5.4958346716277836E-3</v>
      </c>
      <c r="CT13">
        <f>I!CT13-A!CT13</f>
        <v>-4.6505620754284938E-3</v>
      </c>
      <c r="CU13">
        <f>I!CU13-A!CU13</f>
        <v>-2.645047138084269E-3</v>
      </c>
    </row>
    <row r="14" spans="1:99">
      <c r="A14" t="s">
        <v>13</v>
      </c>
      <c r="B14">
        <f>I!B14-A!B14</f>
        <v>-2.4220317387572232E-3</v>
      </c>
      <c r="C14">
        <f>I!C14-A!C14</f>
        <v>-4.6886938196207734E-2</v>
      </c>
      <c r="D14">
        <f>I!D14-A!D14</f>
        <v>-6.8948838025434467E-3</v>
      </c>
      <c r="E14">
        <f>I!E14-A!E14</f>
        <v>-4.1518940832658297E-3</v>
      </c>
      <c r="F14">
        <f>I!F14-A!F14</f>
        <v>-1.0873477596503845E-3</v>
      </c>
      <c r="G14">
        <f>I!G14-A!G14</f>
        <v>0</v>
      </c>
      <c r="H14">
        <f>I!H14-A!H14</f>
        <v>-3.9661330881166547E-5</v>
      </c>
      <c r="I14">
        <f>I!I14-A!I14</f>
        <v>-3.6430470869387645E-6</v>
      </c>
      <c r="J14">
        <f>I!J14-A!J14</f>
        <v>-8.3449157011272431E-4</v>
      </c>
      <c r="K14">
        <f>I!K14-A!K14</f>
        <v>-1.6466920054230758E-2</v>
      </c>
      <c r="L14">
        <f>I!L14-A!L14</f>
        <v>-1.1377641548397188E-2</v>
      </c>
      <c r="M14">
        <f>I!M14-A!M14</f>
        <v>-4.0996906408964423E-3</v>
      </c>
      <c r="N14">
        <f>I!N14-A!N14</f>
        <v>0.99987264940974296</v>
      </c>
      <c r="O14">
        <f>I!O14-A!O14</f>
        <v>-1.6731665768284032E-3</v>
      </c>
      <c r="P14">
        <f>I!P14-A!P14</f>
        <v>-1.2008851730234064E-3</v>
      </c>
      <c r="Q14">
        <f>I!Q14-A!Q14</f>
        <v>-2.4266916235785346E-3</v>
      </c>
      <c r="R14">
        <f>I!R14-A!R14</f>
        <v>-1.0280736807934047E-3</v>
      </c>
      <c r="S14">
        <f>I!S14-A!S14</f>
        <v>-8.3205791362345446E-5</v>
      </c>
      <c r="T14">
        <f>I!T14-A!T14</f>
        <v>-5.6881464413448561E-4</v>
      </c>
      <c r="U14">
        <f>I!U14-A!U14</f>
        <v>-2.7926403977670011E-3</v>
      </c>
      <c r="V14">
        <f>I!V14-A!V14</f>
        <v>-4.3525103486007945E-3</v>
      </c>
      <c r="W14">
        <f>I!W14-A!W14</f>
        <v>-2.9591062301477298E-3</v>
      </c>
      <c r="X14">
        <f>I!X14-A!X14</f>
        <v>-1.6659524441354389E-2</v>
      </c>
      <c r="Y14">
        <f>I!Y14-A!Y14</f>
        <v>-1.5735349325400624E-3</v>
      </c>
      <c r="Z14">
        <f>I!Z14-A!Z14</f>
        <v>-2.7825736175959332E-3</v>
      </c>
      <c r="AA14">
        <f>I!AA14-A!AA14</f>
        <v>-6.7457755701795302E-3</v>
      </c>
      <c r="AB14">
        <f>I!AB14-A!AB14</f>
        <v>-3.9570959204078887E-3</v>
      </c>
      <c r="AC14">
        <f>I!AC14-A!AC14</f>
        <v>-3.3049767152981227E-3</v>
      </c>
      <c r="AD14">
        <f>I!AD14-A!AD14</f>
        <v>-1.6507152844610238E-3</v>
      </c>
      <c r="AE14">
        <f>I!AE14-A!AE14</f>
        <v>-2.4407199191778112E-3</v>
      </c>
      <c r="AF14">
        <f>I!AF14-A!AF14</f>
        <v>-1.3933185485994054E-3</v>
      </c>
      <c r="AG14">
        <f>I!AG14-A!AG14</f>
        <v>-9.5105433571397247E-4</v>
      </c>
      <c r="AH14">
        <f>I!AH14-A!AH14</f>
        <v>-1.526094646309989E-3</v>
      </c>
      <c r="AI14">
        <f>I!AI14-A!AI14</f>
        <v>-1.8166344488068022E-3</v>
      </c>
      <c r="AJ14">
        <f>I!AJ14-A!AJ14</f>
        <v>-1.200593488106728E-3</v>
      </c>
      <c r="AK14">
        <f>I!AK14-A!AK14</f>
        <v>-1.6733341243782606E-3</v>
      </c>
      <c r="AL14">
        <f>I!AL14-A!AL14</f>
        <v>-2.055589504545449E-4</v>
      </c>
      <c r="AM14">
        <f>I!AM14-A!AM14</f>
        <v>-7.0537288529838008E-4</v>
      </c>
      <c r="AN14">
        <f>I!AN14-A!AN14</f>
        <v>-1.536896462798584E-3</v>
      </c>
      <c r="AO14">
        <f>I!AO14-A!AO14</f>
        <v>-8.5501961014291963E-4</v>
      </c>
      <c r="AP14">
        <f>I!AP14-A!AP14</f>
        <v>-5.3604093107738086E-3</v>
      </c>
      <c r="AQ14">
        <f>I!AQ14-A!AQ14</f>
        <v>-1.3476710678818344E-3</v>
      </c>
      <c r="AR14">
        <f>I!AR14-A!AR14</f>
        <v>-1.4184527873420903E-3</v>
      </c>
      <c r="AS14">
        <f>I!AS14-A!AS14</f>
        <v>-3.7529191969849331E-3</v>
      </c>
      <c r="AT14">
        <f>I!AT14-A!AT14</f>
        <v>-7.3855971632042438E-4</v>
      </c>
      <c r="AU14">
        <f>I!AU14-A!AU14</f>
        <v>-3.0646465290560573E-2</v>
      </c>
      <c r="AV14">
        <f>I!AV14-A!AV14</f>
        <v>-1.0818062912911612E-3</v>
      </c>
      <c r="AW14">
        <f>I!AW14-A!AW14</f>
        <v>-1.3072883381764933E-3</v>
      </c>
      <c r="AX14">
        <f>I!AX14-A!AX14</f>
        <v>-2.4613275972054779E-3</v>
      </c>
      <c r="AY14">
        <f>I!AY14-A!AY14</f>
        <v>-2.5608639024596726E-2</v>
      </c>
      <c r="AZ14">
        <f>I!AZ14-A!AZ14</f>
        <v>-2.1523770773842856E-3</v>
      </c>
      <c r="BA14">
        <f>I!BA14-A!BA14</f>
        <v>-5.1621372542624085E-4</v>
      </c>
      <c r="BB14">
        <f>I!BB14-A!BB14</f>
        <v>-2.9830926648140269E-3</v>
      </c>
      <c r="BC14">
        <f>I!BC14-A!BC14</f>
        <v>-8.7405659041102365E-5</v>
      </c>
      <c r="BD14">
        <f>I!BD14-A!BD14</f>
        <v>-3.5866159490023815E-4</v>
      </c>
      <c r="BE14">
        <f>I!BE14-A!BE14</f>
        <v>-1.2542863019896457E-4</v>
      </c>
      <c r="BF14">
        <f>I!BF14-A!BF14</f>
        <v>-3.3714031861388017E-3</v>
      </c>
      <c r="BG14">
        <f>I!BG14-A!BG14</f>
        <v>-4.6014552183194264E-4</v>
      </c>
      <c r="BH14">
        <f>I!BH14-A!BH14</f>
        <v>-1.0147090350210524E-3</v>
      </c>
      <c r="BI14">
        <f>I!BI14-A!BI14</f>
        <v>-1.3066256473587504E-3</v>
      </c>
      <c r="BJ14">
        <f>I!BJ14-A!BJ14</f>
        <v>-2.0300829474043419E-3</v>
      </c>
      <c r="BK14">
        <f>I!BK14-A!BK14</f>
        <v>-4.6516352865125692E-3</v>
      </c>
      <c r="BL14">
        <f>I!BL14-A!BL14</f>
        <v>-5.0569446800019177E-4</v>
      </c>
      <c r="BM14">
        <f>I!BM14-A!BM14</f>
        <v>-3.2123750434300327E-4</v>
      </c>
      <c r="BN14">
        <f>I!BN14-A!BN14</f>
        <v>-2.6647607743505382E-2</v>
      </c>
      <c r="BO14">
        <f>I!BO14-A!BO14</f>
        <v>-3.4415615918461954E-3</v>
      </c>
      <c r="BP14">
        <f>I!BP14-A!BP14</f>
        <v>0</v>
      </c>
      <c r="BQ14">
        <f>I!BQ14-A!BQ14</f>
        <v>-4.0936237943767494E-4</v>
      </c>
      <c r="BR14">
        <f>I!BR14-A!BR14</f>
        <v>-6.7509271137817758E-4</v>
      </c>
      <c r="BS14">
        <f>I!BS14-A!BS14</f>
        <v>-6.1677571534904472E-4</v>
      </c>
      <c r="BT14">
        <f>I!BT14-A!BT14</f>
        <v>-7.9670366328848041E-4</v>
      </c>
      <c r="BU14">
        <f>I!BU14-A!BU14</f>
        <v>-1.1331192265605528E-3</v>
      </c>
      <c r="BV14">
        <f>I!BV14-A!BV14</f>
        <v>-7.0769997669652574E-4</v>
      </c>
      <c r="BW14">
        <f>I!BW14-A!BW14</f>
        <v>-9.0564057375729058E-4</v>
      </c>
      <c r="BX14">
        <f>I!BX14-A!BX14</f>
        <v>-1.7960976186553337E-3</v>
      </c>
      <c r="BY14">
        <f>I!BY14-A!BY14</f>
        <v>-9.7046683702868715E-4</v>
      </c>
      <c r="BZ14">
        <f>I!BZ14-A!BZ14</f>
        <v>-2.6291448330338776E-4</v>
      </c>
      <c r="CA14">
        <f>I!CA14-A!CA14</f>
        <v>-2.4542321672483911E-3</v>
      </c>
      <c r="CB14">
        <f>I!CB14-A!CB14</f>
        <v>-2.6370301018904013E-3</v>
      </c>
      <c r="CC14">
        <f>I!CC14-A!CC14</f>
        <v>-1.5727701769953088E-2</v>
      </c>
      <c r="CD14">
        <f>I!CD14-A!CD14</f>
        <v>-1.5438824449148336E-3</v>
      </c>
      <c r="CE14">
        <f>I!CE14-A!CE14</f>
        <v>-1.4068946444353164E-3</v>
      </c>
      <c r="CF14">
        <f>I!CF14-A!CF14</f>
        <v>-2.1795836391761076E-3</v>
      </c>
      <c r="CG14">
        <f>I!CG14-A!CG14</f>
        <v>-6.1828779348066833E-3</v>
      </c>
      <c r="CH14">
        <f>I!CH14-A!CH14</f>
        <v>0</v>
      </c>
      <c r="CI14">
        <f>I!CI14-A!CI14</f>
        <v>-0.12693235238221018</v>
      </c>
      <c r="CJ14">
        <f>I!CJ14-A!CJ14</f>
        <v>0</v>
      </c>
      <c r="CK14">
        <f>I!CK14-A!CK14</f>
        <v>0</v>
      </c>
      <c r="CL14">
        <f>I!CL14-A!CL14</f>
        <v>0</v>
      </c>
      <c r="CM14">
        <f>I!CM14-A!CM14</f>
        <v>0</v>
      </c>
      <c r="CN14">
        <f>I!CN14-A!CN14</f>
        <v>0</v>
      </c>
      <c r="CO14">
        <f>I!CO14-A!CO14</f>
        <v>0</v>
      </c>
      <c r="CP14">
        <f>I!CP14-A!CP14</f>
        <v>0</v>
      </c>
      <c r="CQ14">
        <f>I!CQ14-A!CQ14</f>
        <v>0</v>
      </c>
      <c r="CR14">
        <f>I!CR14-A!CR14</f>
        <v>0</v>
      </c>
      <c r="CS14">
        <f>I!CS14-A!CS14</f>
        <v>0</v>
      </c>
      <c r="CT14">
        <f>I!CT14-A!CT14</f>
        <v>0</v>
      </c>
      <c r="CU14">
        <f>I!CU14-A!CU14</f>
        <v>0</v>
      </c>
    </row>
    <row r="15" spans="1:99">
      <c r="A15" t="s">
        <v>14</v>
      </c>
      <c r="B15">
        <f>I!B15-A!B15</f>
        <v>-1.3555182619006376E-5</v>
      </c>
      <c r="C15">
        <f>I!C15-A!C15</f>
        <v>0</v>
      </c>
      <c r="D15">
        <f>I!D15-A!D15</f>
        <v>-3.2376900126482177E-5</v>
      </c>
      <c r="E15">
        <f>I!E15-A!E15</f>
        <v>-1.8536472861267839E-5</v>
      </c>
      <c r="F15">
        <f>I!F15-A!F15</f>
        <v>-8.6893469329681006E-2</v>
      </c>
      <c r="G15">
        <f>I!G15-A!G15</f>
        <v>-3.8159916191750713E-9</v>
      </c>
      <c r="H15">
        <f>I!H15-A!H15</f>
        <v>-6.6330156709693531E-5</v>
      </c>
      <c r="I15">
        <f>I!I15-A!I15</f>
        <v>-2.6408998528357315E-5</v>
      </c>
      <c r="J15">
        <f>I!J15-A!J15</f>
        <v>-9.9984626441360611E-6</v>
      </c>
      <c r="K15">
        <f>I!K15-A!K15</f>
        <v>-6.1969472393888193E-6</v>
      </c>
      <c r="L15">
        <f>I!L15-A!L15</f>
        <v>-4.9649298708271936E-6</v>
      </c>
      <c r="M15">
        <f>I!M15-A!M15</f>
        <v>-5.4299321640825939E-7</v>
      </c>
      <c r="N15">
        <f>I!N15-A!N15</f>
        <v>-2.3698868480870709E-6</v>
      </c>
      <c r="O15">
        <f>I!O15-A!O15</f>
        <v>0.89676684484853775</v>
      </c>
      <c r="P15">
        <f>I!P15-A!P15</f>
        <v>-2.6318509450201505E-2</v>
      </c>
      <c r="Q15">
        <f>I!Q15-A!Q15</f>
        <v>-5.3481137609510157E-5</v>
      </c>
      <c r="R15">
        <f>I!R15-A!R15</f>
        <v>-1.0405163422129106E-3</v>
      </c>
      <c r="S15">
        <f>I!S15-A!S15</f>
        <v>-5.1105431430613031E-6</v>
      </c>
      <c r="T15">
        <f>I!T15-A!T15</f>
        <v>-9.964077862867805E-3</v>
      </c>
      <c r="U15">
        <f>I!U15-A!U15</f>
        <v>-2.2198905336946018E-4</v>
      </c>
      <c r="V15">
        <f>I!V15-A!V15</f>
        <v>-2.4364602596798073E-4</v>
      </c>
      <c r="W15">
        <f>I!W15-A!W15</f>
        <v>-2.5837440390863069E-3</v>
      </c>
      <c r="X15">
        <f>I!X15-A!X15</f>
        <v>-2.4323589652935372E-4</v>
      </c>
      <c r="Y15">
        <f>I!Y15-A!Y15</f>
        <v>-3.047444776480058E-3</v>
      </c>
      <c r="Z15">
        <f>I!Z15-A!Z15</f>
        <v>-1.0525501968389698E-3</v>
      </c>
      <c r="AA15">
        <f>I!AA15-A!AA15</f>
        <v>-4.8749551756417748E-3</v>
      </c>
      <c r="AB15">
        <f>I!AB15-A!AB15</f>
        <v>-1.3075740923167647E-5</v>
      </c>
      <c r="AC15">
        <f>I!AC15-A!AC15</f>
        <v>-6.926746502420039E-6</v>
      </c>
      <c r="AD15">
        <f>I!AD15-A!AD15</f>
        <v>-1.5164462655447553E-6</v>
      </c>
      <c r="AE15">
        <f>I!AE15-A!AE15</f>
        <v>-2.9553967758036165E-6</v>
      </c>
      <c r="AF15">
        <f>I!AF15-A!AF15</f>
        <v>-6.2154077462301344E-6</v>
      </c>
      <c r="AG15">
        <f>I!AG15-A!AG15</f>
        <v>-4.0582114833748212E-6</v>
      </c>
      <c r="AH15">
        <f>I!AH15-A!AH15</f>
        <v>-7.1517524962724841E-6</v>
      </c>
      <c r="AI15">
        <f>I!AI15-A!AI15</f>
        <v>-2.2156111334644296E-5</v>
      </c>
      <c r="AJ15">
        <f>I!AJ15-A!AJ15</f>
        <v>-5.2689599981221651E-4</v>
      </c>
      <c r="AK15">
        <f>I!AK15-A!AK15</f>
        <v>-1.4125805178852603E-7</v>
      </c>
      <c r="AL15">
        <f>I!AL15-A!AL15</f>
        <v>-3.8500780201772907E-8</v>
      </c>
      <c r="AM15">
        <f>I!AM15-A!AM15</f>
        <v>-4.7906347731560539E-8</v>
      </c>
      <c r="AN15">
        <f>I!AN15-A!AN15</f>
        <v>-8.1701430367420505E-4</v>
      </c>
      <c r="AO15">
        <f>I!AO15-A!AO15</f>
        <v>-1.0403240611895447E-7</v>
      </c>
      <c r="AP15">
        <f>I!AP15-A!AP15</f>
        <v>-2.1449126554795238E-6</v>
      </c>
      <c r="AQ15">
        <f>I!AQ15-A!AQ15</f>
        <v>-2.5230866119948142E-7</v>
      </c>
      <c r="AR15">
        <f>I!AR15-A!AR15</f>
        <v>-2.641062978676984E-7</v>
      </c>
      <c r="AS15">
        <f>I!AS15-A!AS15</f>
        <v>-2.6503541980946372E-4</v>
      </c>
      <c r="AT15">
        <f>I!AT15-A!AT15</f>
        <v>-2.7830221498010459E-4</v>
      </c>
      <c r="AU15">
        <f>I!AU15-A!AU15</f>
        <v>-1.4137608866739018E-5</v>
      </c>
      <c r="AV15">
        <f>I!AV15-A!AV15</f>
        <v>-2.6572596432160246E-3</v>
      </c>
      <c r="AW15">
        <f>I!AW15-A!AW15</f>
        <v>-1.9285039187748843E-5</v>
      </c>
      <c r="AX15">
        <f>I!AX15-A!AX15</f>
        <v>-3.3910454867979121E-7</v>
      </c>
      <c r="AY15">
        <f>I!AY15-A!AY15</f>
        <v>-1.1997109437658355E-7</v>
      </c>
      <c r="AZ15">
        <f>I!AZ15-A!AZ15</f>
        <v>-8.6640407810537663E-6</v>
      </c>
      <c r="BA15">
        <f>I!BA15-A!BA15</f>
        <v>-1.6866926759678768E-7</v>
      </c>
      <c r="BB15">
        <f>I!BB15-A!BB15</f>
        <v>-6.3028540338482487E-7</v>
      </c>
      <c r="BC15">
        <f>I!BC15-A!BC15</f>
        <v>-8.604317675585967E-6</v>
      </c>
      <c r="BD15">
        <f>I!BD15-A!BD15</f>
        <v>-4.2215137989485196E-5</v>
      </c>
      <c r="BE15">
        <f>I!BE15-A!BE15</f>
        <v>-3.8906486127547042E-8</v>
      </c>
      <c r="BF15">
        <f>I!BF15-A!BF15</f>
        <v>-2.9916542497331002E-7</v>
      </c>
      <c r="BG15">
        <f>I!BG15-A!BG15</f>
        <v>-2.0018826517665674E-7</v>
      </c>
      <c r="BH15">
        <f>I!BH15-A!BH15</f>
        <v>-1.9099265317024144E-4</v>
      </c>
      <c r="BI15">
        <f>I!BI15-A!BI15</f>
        <v>-1.7941035124663055E-7</v>
      </c>
      <c r="BJ15">
        <f>I!BJ15-A!BJ15</f>
        <v>-1.7834164671298232E-7</v>
      </c>
      <c r="BK15">
        <f>I!BK15-A!BK15</f>
        <v>-9.0409198405700687E-8</v>
      </c>
      <c r="BL15">
        <f>I!BL15-A!BL15</f>
        <v>-3.876412962067453E-8</v>
      </c>
      <c r="BM15">
        <f>I!BM15-A!BM15</f>
        <v>-7.1119225853112803E-8</v>
      </c>
      <c r="BN15">
        <f>I!BN15-A!BN15</f>
        <v>-9.1861167783822125E-7</v>
      </c>
      <c r="BO15">
        <f>I!BO15-A!BO15</f>
        <v>-3.0446164373414505E-7</v>
      </c>
      <c r="BP15">
        <f>I!BP15-A!BP15</f>
        <v>-3.9518392929059429E-8</v>
      </c>
      <c r="BQ15">
        <f>I!BQ15-A!BQ15</f>
        <v>-8.2063953866625327E-4</v>
      </c>
      <c r="BR15">
        <f>I!BR15-A!BR15</f>
        <v>-2.9658686336574836E-5</v>
      </c>
      <c r="BS15">
        <f>I!BS15-A!BS15</f>
        <v>-2.2732702678442874E-6</v>
      </c>
      <c r="BT15">
        <f>I!BT15-A!BT15</f>
        <v>-5.1174310301431151E-6</v>
      </c>
      <c r="BU15">
        <f>I!BU15-A!BU15</f>
        <v>-6.64954226632356E-3</v>
      </c>
      <c r="BV15">
        <f>I!BV15-A!BV15</f>
        <v>-6.2656485372212568E-6</v>
      </c>
      <c r="BW15">
        <f>I!BW15-A!BW15</f>
        <v>-2.6230455540230458E-3</v>
      </c>
      <c r="BX15">
        <f>I!BX15-A!BX15</f>
        <v>-8.5043020881829367E-3</v>
      </c>
      <c r="BY15">
        <f>I!BY15-A!BY15</f>
        <v>-1.6590233488415297E-2</v>
      </c>
      <c r="BZ15">
        <f>I!BZ15-A!BZ15</f>
        <v>-5.2499652440015125E-4</v>
      </c>
      <c r="CA15">
        <f>I!CA15-A!CA15</f>
        <v>-3.4439300065666729E-4</v>
      </c>
      <c r="CB15">
        <f>I!CB15-A!CB15</f>
        <v>-6.1760189327722537E-3</v>
      </c>
      <c r="CC15">
        <f>I!CC15-A!CC15</f>
        <v>-7.1310952930525766E-3</v>
      </c>
      <c r="CD15">
        <f>I!CD15-A!CD15</f>
        <v>-2.6858474039070872E-2</v>
      </c>
      <c r="CE15">
        <f>I!CE15-A!CE15</f>
        <v>-1.6806461887114243E-6</v>
      </c>
      <c r="CF15">
        <f>I!CF15-A!CF15</f>
        <v>-1.5285158334406997E-5</v>
      </c>
      <c r="CG15">
        <f>I!CG15-A!CG15</f>
        <v>-2.2743693565652123E-3</v>
      </c>
      <c r="CH15">
        <f>I!CH15-A!CH15</f>
        <v>0</v>
      </c>
      <c r="CI15">
        <f>I!CI15-A!CI15</f>
        <v>-5.8534259453929133E-6</v>
      </c>
      <c r="CJ15">
        <f>I!CJ15-A!CJ15</f>
        <v>0</v>
      </c>
      <c r="CK15">
        <f>I!CK15-A!CK15</f>
        <v>0</v>
      </c>
      <c r="CL15">
        <f>I!CL15-A!CL15</f>
        <v>0</v>
      </c>
      <c r="CM15">
        <f>I!CM15-A!CM15</f>
        <v>-2.3088081610151679E-2</v>
      </c>
      <c r="CN15">
        <f>I!CN15-A!CN15</f>
        <v>-1.4931861043362325E-2</v>
      </c>
      <c r="CO15">
        <f>I!CO15-A!CO15</f>
        <v>-1.658687375485194E-2</v>
      </c>
      <c r="CP15">
        <f>I!CP15-A!CP15</f>
        <v>-1.7566040671509544E-2</v>
      </c>
      <c r="CQ15">
        <f>I!CQ15-A!CQ15</f>
        <v>-1.5891510727784469E-2</v>
      </c>
      <c r="CR15">
        <f>I!CR15-A!CR15</f>
        <v>-1.446362122044262E-2</v>
      </c>
      <c r="CS15">
        <f>I!CS15-A!CS15</f>
        <v>-1.2887294128148302E-2</v>
      </c>
      <c r="CT15">
        <f>I!CT15-A!CT15</f>
        <v>-1.0839722823005883E-2</v>
      </c>
      <c r="CU15">
        <f>I!CU15-A!CU15</f>
        <v>-6.0119378056297627E-3</v>
      </c>
    </row>
    <row r="16" spans="1:99">
      <c r="A16" t="s">
        <v>15</v>
      </c>
      <c r="B16">
        <f>I!B16-A!B16</f>
        <v>-2.2198610323222119E-8</v>
      </c>
      <c r="C16">
        <f>I!C16-A!C16</f>
        <v>0</v>
      </c>
      <c r="D16">
        <f>I!D16-A!D16</f>
        <v>-1.4654282728896801E-7</v>
      </c>
      <c r="E16">
        <f>I!E16-A!E16</f>
        <v>-9.8970313220435946E-8</v>
      </c>
      <c r="F16">
        <f>I!F16-A!F16</f>
        <v>-2.0774269610087026E-3</v>
      </c>
      <c r="G16">
        <f>I!G16-A!G16</f>
        <v>-1.2466861973286259E-12</v>
      </c>
      <c r="H16">
        <f>I!H16-A!H16</f>
        <v>-1.518038990610895E-7</v>
      </c>
      <c r="I16">
        <f>I!I16-A!I16</f>
        <v>-6.0338559409934853E-8</v>
      </c>
      <c r="J16">
        <f>I!J16-A!J16</f>
        <v>-1.5516254055488946E-8</v>
      </c>
      <c r="K16">
        <f>I!K16-A!K16</f>
        <v>-1.8918576872486561E-8</v>
      </c>
      <c r="L16">
        <f>I!L16-A!L16</f>
        <v>-1.0744038100626143E-8</v>
      </c>
      <c r="M16">
        <f>I!M16-A!M16</f>
        <v>-8.8671269085722735E-10</v>
      </c>
      <c r="N16">
        <f>I!N16-A!N16</f>
        <v>-1.892460417627675E-8</v>
      </c>
      <c r="O16">
        <f>I!O16-A!O16</f>
        <v>-1.5258560742612986E-3</v>
      </c>
      <c r="P16">
        <f>I!P16-A!P16</f>
        <v>0.97539810113747372</v>
      </c>
      <c r="Q16">
        <f>I!Q16-A!Q16</f>
        <v>-1.5383809111816151E-7</v>
      </c>
      <c r="R16">
        <f>I!R16-A!R16</f>
        <v>-2.3678849333808215E-6</v>
      </c>
      <c r="S16">
        <f>I!S16-A!S16</f>
        <v>-2.3099163348982284E-9</v>
      </c>
      <c r="T16">
        <f>I!T16-A!T16</f>
        <v>-2.2700875417356992E-5</v>
      </c>
      <c r="U16">
        <f>I!U16-A!U16</f>
        <v>-6.1507397430534752E-7</v>
      </c>
      <c r="V16">
        <f>I!V16-A!V16</f>
        <v>-3.8864665388264174E-6</v>
      </c>
      <c r="W16">
        <f>I!W16-A!W16</f>
        <v>-7.1223857797862168E-6</v>
      </c>
      <c r="X16">
        <f>I!X16-A!X16</f>
        <v>-5.4122465680853273E-7</v>
      </c>
      <c r="Y16">
        <f>I!Y16-A!Y16</f>
        <v>-7.0242043709595697E-6</v>
      </c>
      <c r="Z16">
        <f>I!Z16-A!Z16</f>
        <v>-2.541780084940482E-6</v>
      </c>
      <c r="AA16">
        <f>I!AA16-A!AA16</f>
        <v>-1.1321055206668908E-5</v>
      </c>
      <c r="AB16">
        <f>I!AB16-A!AB16</f>
        <v>-9.0716048993742765E-8</v>
      </c>
      <c r="AC16">
        <f>I!AC16-A!AC16</f>
        <v>-5.920683161203174E-8</v>
      </c>
      <c r="AD16">
        <f>I!AD16-A!AD16</f>
        <v>-5.3210689579803763E-8</v>
      </c>
      <c r="AE16">
        <f>I!AE16-A!AE16</f>
        <v>-2.7481848993856218E-8</v>
      </c>
      <c r="AF16">
        <f>I!AF16-A!AF16</f>
        <v>-1.4188055261129154E-7</v>
      </c>
      <c r="AG16">
        <f>I!AG16-A!AG16</f>
        <v>-7.7000585204805267E-8</v>
      </c>
      <c r="AH16">
        <f>I!AH16-A!AH16</f>
        <v>-2.1896079252880747E-7</v>
      </c>
      <c r="AI16">
        <f>I!AI16-A!AI16</f>
        <v>-2.0484397153237967E-7</v>
      </c>
      <c r="AJ16">
        <f>I!AJ16-A!AJ16</f>
        <v>-4.9590446196749358E-6</v>
      </c>
      <c r="AK16">
        <f>I!AK16-A!AK16</f>
        <v>-2.8889223347645659E-9</v>
      </c>
      <c r="AL16">
        <f>I!AL16-A!AL16</f>
        <v>-1.3435769164257459E-9</v>
      </c>
      <c r="AM16">
        <f>I!AM16-A!AM16</f>
        <v>-1.3867694597792359E-9</v>
      </c>
      <c r="AN16">
        <f>I!AN16-A!AN16</f>
        <v>-1.8889558818175274E-6</v>
      </c>
      <c r="AO16">
        <f>I!AO16-A!AO16</f>
        <v>-9.3962505298838673E-9</v>
      </c>
      <c r="AP16">
        <f>I!AP16-A!AP16</f>
        <v>-8.5542748397357929E-9</v>
      </c>
      <c r="AQ16">
        <f>I!AQ16-A!AQ16</f>
        <v>-1.0147817629741574E-8</v>
      </c>
      <c r="AR16">
        <f>I!AR16-A!AR16</f>
        <v>-8.3925950815410654E-9</v>
      </c>
      <c r="AS16">
        <f>I!AS16-A!AS16</f>
        <v>-6.1451235697328695E-7</v>
      </c>
      <c r="AT16">
        <f>I!AT16-A!AT16</f>
        <v>-6.7186625440472658E-4</v>
      </c>
      <c r="AU16">
        <f>I!AU16-A!AU16</f>
        <v>-3.5782452860242619E-8</v>
      </c>
      <c r="AV16">
        <f>I!AV16-A!AV16</f>
        <v>-3.7024959113832201E-4</v>
      </c>
      <c r="AW16">
        <f>I!AW16-A!AW16</f>
        <v>-1.8745202811028047E-5</v>
      </c>
      <c r="AX16">
        <f>I!AX16-A!AX16</f>
        <v>-8.1101104646982479E-8</v>
      </c>
      <c r="AY16">
        <f>I!AY16-A!AY16</f>
        <v>-2.1887822748504841E-8</v>
      </c>
      <c r="AZ16">
        <f>I!AZ16-A!AZ16</f>
        <v>-3.2341997649912791E-6</v>
      </c>
      <c r="BA16">
        <f>I!BA16-A!BA16</f>
        <v>-1.1851223116553849E-8</v>
      </c>
      <c r="BB16">
        <f>I!BB16-A!BB16</f>
        <v>-1.2649360151407757E-8</v>
      </c>
      <c r="BC16">
        <f>I!BC16-A!BC16</f>
        <v>-2.4751490763773607E-8</v>
      </c>
      <c r="BD16">
        <f>I!BD16-A!BD16</f>
        <v>-9.8657985767711721E-8</v>
      </c>
      <c r="BE16">
        <f>I!BE16-A!BE16</f>
        <v>-1.9375474462703842E-10</v>
      </c>
      <c r="BF16">
        <f>I!BF16-A!BF16</f>
        <v>-7.744963462122489E-9</v>
      </c>
      <c r="BG16">
        <f>I!BG16-A!BG16</f>
        <v>-2.7379323025633349E-9</v>
      </c>
      <c r="BH16">
        <f>I!BH16-A!BH16</f>
        <v>-4.3921516347418235E-7</v>
      </c>
      <c r="BI16">
        <f>I!BI16-A!BI16</f>
        <v>-9.8157523793763083E-9</v>
      </c>
      <c r="BJ16">
        <f>I!BJ16-A!BJ16</f>
        <v>-6.8401656758286206E-9</v>
      </c>
      <c r="BK16">
        <f>I!BK16-A!BK16</f>
        <v>-5.7194437380198115E-9</v>
      </c>
      <c r="BL16">
        <f>I!BL16-A!BL16</f>
        <v>-4.5889134529888884E-9</v>
      </c>
      <c r="BM16">
        <f>I!BM16-A!BM16</f>
        <v>-1.033050175938153E-10</v>
      </c>
      <c r="BN16">
        <f>I!BN16-A!BN16</f>
        <v>-4.0320687302932091E-9</v>
      </c>
      <c r="BO16">
        <f>I!BO16-A!BO16</f>
        <v>-1.0681392884160824E-8</v>
      </c>
      <c r="BP16">
        <f>I!BP16-A!BP16</f>
        <v>-4.9227272236051667E-8</v>
      </c>
      <c r="BQ16">
        <f>I!BQ16-A!BQ16</f>
        <v>-4.8764785297062786E-5</v>
      </c>
      <c r="BR16">
        <f>I!BR16-A!BR16</f>
        <v>-1.4673328525937574E-5</v>
      </c>
      <c r="BS16">
        <f>I!BS16-A!BS16</f>
        <v>-3.4500292320703705E-8</v>
      </c>
      <c r="BT16">
        <f>I!BT16-A!BT16</f>
        <v>-2.9620359066269716E-8</v>
      </c>
      <c r="BU16">
        <f>I!BU16-A!BU16</f>
        <v>-8.4166386941549618E-4</v>
      </c>
      <c r="BV16">
        <f>I!BV16-A!BV16</f>
        <v>-2.9478359656610282E-8</v>
      </c>
      <c r="BW16">
        <f>I!BW16-A!BW16</f>
        <v>-1.700899548313554E-4</v>
      </c>
      <c r="BX16">
        <f>I!BX16-A!BX16</f>
        <v>-2.3347165973316319E-4</v>
      </c>
      <c r="BY16">
        <f>I!BY16-A!BY16</f>
        <v>-2.1512995360449183E-4</v>
      </c>
      <c r="BZ16">
        <f>I!BZ16-A!BZ16</f>
        <v>-6.6418239162067849E-5</v>
      </c>
      <c r="CA16">
        <f>I!CA16-A!CA16</f>
        <v>-1.3329095014542722E-3</v>
      </c>
      <c r="CB16">
        <f>I!CB16-A!CB16</f>
        <v>-6.1072866395728946E-3</v>
      </c>
      <c r="CC16">
        <f>I!CC16-A!CC16</f>
        <v>-1.9960050814108272E-3</v>
      </c>
      <c r="CD16">
        <f>I!CD16-A!CD16</f>
        <v>-8.713031148983948E-3</v>
      </c>
      <c r="CE16">
        <f>I!CE16-A!CE16</f>
        <v>-9.1566546581761051E-9</v>
      </c>
      <c r="CF16">
        <f>I!CF16-A!CF16</f>
        <v>-3.9270520441503378E-8</v>
      </c>
      <c r="CG16">
        <f>I!CG16-A!CG16</f>
        <v>-6.4877275237911066E-4</v>
      </c>
      <c r="CH16">
        <f>I!CH16-A!CH16</f>
        <v>0</v>
      </c>
      <c r="CI16">
        <f>I!CI16-A!CI16</f>
        <v>-7.1563066915657431E-7</v>
      </c>
      <c r="CJ16">
        <f>I!CJ16-A!CJ16</f>
        <v>0</v>
      </c>
      <c r="CK16">
        <f>I!CK16-A!CK16</f>
        <v>0</v>
      </c>
      <c r="CL16">
        <f>I!CL16-A!CL16</f>
        <v>0</v>
      </c>
      <c r="CM16">
        <f>I!CM16-A!CM16</f>
        <v>-7.9657279807134433E-3</v>
      </c>
      <c r="CN16">
        <f>I!CN16-A!CN16</f>
        <v>-5.5404003806419737E-3</v>
      </c>
      <c r="CO16">
        <f>I!CO16-A!CO16</f>
        <v>-6.5461096678896807E-3</v>
      </c>
      <c r="CP16">
        <f>I!CP16-A!CP16</f>
        <v>-5.9268896257485713E-3</v>
      </c>
      <c r="CQ16">
        <f>I!CQ16-A!CQ16</f>
        <v>-5.3497163466055247E-3</v>
      </c>
      <c r="CR16">
        <f>I!CR16-A!CR16</f>
        <v>-4.5976346692881793E-3</v>
      </c>
      <c r="CS16">
        <f>I!CS16-A!CS16</f>
        <v>-4.5425813130608259E-3</v>
      </c>
      <c r="CT16">
        <f>I!CT16-A!CT16</f>
        <v>-3.8942718946254427E-3</v>
      </c>
      <c r="CU16">
        <f>I!CU16-A!CU16</f>
        <v>-1.9182764835838741E-3</v>
      </c>
    </row>
    <row r="17" spans="1:99">
      <c r="A17" t="s">
        <v>16</v>
      </c>
      <c r="B17">
        <f>I!B17-A!B17</f>
        <v>-5.902733146553802E-6</v>
      </c>
      <c r="C17">
        <f>I!C17-A!C17</f>
        <v>0</v>
      </c>
      <c r="D17">
        <f>I!D17-A!D17</f>
        <v>-1.5469697050347419E-5</v>
      </c>
      <c r="E17">
        <f>I!E17-A!E17</f>
        <v>-9.1388504284885653E-6</v>
      </c>
      <c r="F17">
        <f>I!F17-A!F17</f>
        <v>-2.8911789250541767E-6</v>
      </c>
      <c r="G17">
        <f>I!G17-A!G17</f>
        <v>0</v>
      </c>
      <c r="H17">
        <f>I!H17-A!H17</f>
        <v>-1.6530801620295758E-7</v>
      </c>
      <c r="I17">
        <f>I!I17-A!I17</f>
        <v>-5.6743920507339353E-8</v>
      </c>
      <c r="J17">
        <f>I!J17-A!J17</f>
        <v>-4.0319953607469846E-6</v>
      </c>
      <c r="K17">
        <f>I!K17-A!K17</f>
        <v>-2.4876593053946449E-6</v>
      </c>
      <c r="L17">
        <f>I!L17-A!L17</f>
        <v>-2.0138157797139207E-6</v>
      </c>
      <c r="M17">
        <f>I!M17-A!M17</f>
        <v>-1.9654774690173002E-7</v>
      </c>
      <c r="N17">
        <f>I!N17-A!N17</f>
        <v>-1.1006245496272985E-5</v>
      </c>
      <c r="O17">
        <f>I!O17-A!O17</f>
        <v>-1.4892592913430302E-6</v>
      </c>
      <c r="P17">
        <f>I!P17-A!P17</f>
        <v>-8.2485109823465459E-7</v>
      </c>
      <c r="Q17">
        <f>I!Q17-A!Q17</f>
        <v>0.96648514917704731</v>
      </c>
      <c r="R17">
        <f>I!R17-A!R17</f>
        <v>-1.6921233552448883E-2</v>
      </c>
      <c r="S17">
        <f>I!S17-A!S17</f>
        <v>-1.4267337400096631E-2</v>
      </c>
      <c r="T17">
        <f>I!T17-A!T17</f>
        <v>-7.8718468438214624E-4</v>
      </c>
      <c r="U17">
        <f>I!U17-A!U17</f>
        <v>-2.5584737887911593E-4</v>
      </c>
      <c r="V17">
        <f>I!V17-A!V17</f>
        <v>-1.0524484170261169E-3</v>
      </c>
      <c r="W17">
        <f>I!W17-A!W17</f>
        <v>-2.8049741169007628E-4</v>
      </c>
      <c r="X17">
        <f>I!X17-A!X17</f>
        <v>-8.7671670006944444E-6</v>
      </c>
      <c r="Y17">
        <f>I!Y17-A!Y17</f>
        <v>-1.8128435329422067E-5</v>
      </c>
      <c r="Z17">
        <f>I!Z17-A!Z17</f>
        <v>-2.4089417274704154E-4</v>
      </c>
      <c r="AA17">
        <f>I!AA17-A!AA17</f>
        <v>-8.9482998237657812E-5</v>
      </c>
      <c r="AB17">
        <f>I!AB17-A!AB17</f>
        <v>-1.4764005044277234E-6</v>
      </c>
      <c r="AC17">
        <f>I!AC17-A!AC17</f>
        <v>-3.3015935259452604E-6</v>
      </c>
      <c r="AD17">
        <f>I!AD17-A!AD17</f>
        <v>-1.5186188644191115E-4</v>
      </c>
      <c r="AE17">
        <f>I!AE17-A!AE17</f>
        <v>-1.5696331235248239E-6</v>
      </c>
      <c r="AF17">
        <f>I!AF17-A!AF17</f>
        <v>-2.6978299143469575E-6</v>
      </c>
      <c r="AG17">
        <f>I!AG17-A!AG17</f>
        <v>-3.0588606248330053E-5</v>
      </c>
      <c r="AH17">
        <f>I!AH17-A!AH17</f>
        <v>-4.0178849323133266E-3</v>
      </c>
      <c r="AI17">
        <f>I!AI17-A!AI17</f>
        <v>-1.8467731202188838E-3</v>
      </c>
      <c r="AJ17">
        <f>I!AJ17-A!AJ17</f>
        <v>-2.9019920545635397E-5</v>
      </c>
      <c r="AK17">
        <f>I!AK17-A!AK17</f>
        <v>-1.5817611718088073E-6</v>
      </c>
      <c r="AL17">
        <f>I!AL17-A!AL17</f>
        <v>-2.2796159217087587E-5</v>
      </c>
      <c r="AM17">
        <f>I!AM17-A!AM17</f>
        <v>-2.709321145263928E-8</v>
      </c>
      <c r="AN17">
        <f>I!AN17-A!AN17</f>
        <v>-3.5339490593663116E-7</v>
      </c>
      <c r="AO17">
        <f>I!AO17-A!AO17</f>
        <v>-1.7719274569514672E-7</v>
      </c>
      <c r="AP17">
        <f>I!AP17-A!AP17</f>
        <v>-9.5679253437878484E-8</v>
      </c>
      <c r="AQ17">
        <f>I!AQ17-A!AQ17</f>
        <v>-1.4367584313138178E-4</v>
      </c>
      <c r="AR17">
        <f>I!AR17-A!AR17</f>
        <v>-1.6380209409226927E-4</v>
      </c>
      <c r="AS17">
        <f>I!AS17-A!AS17</f>
        <v>-9.5175200279564102E-6</v>
      </c>
      <c r="AT17">
        <f>I!AT17-A!AT17</f>
        <v>-7.1188858080049642E-9</v>
      </c>
      <c r="AU17">
        <f>I!AU17-A!AU17</f>
        <v>-3.9180205834194921E-7</v>
      </c>
      <c r="AV17">
        <f>I!AV17-A!AV17</f>
        <v>-2.513399278938629E-6</v>
      </c>
      <c r="AW17">
        <f>I!AW17-A!AW17</f>
        <v>-1.9103737918823681E-7</v>
      </c>
      <c r="AX17">
        <f>I!AX17-A!AX17</f>
        <v>-3.5593433197110995E-8</v>
      </c>
      <c r="AY17">
        <f>I!AY17-A!AY17</f>
        <v>-2.2401630409453746E-7</v>
      </c>
      <c r="AZ17">
        <f>I!AZ17-A!AZ17</f>
        <v>-2.2678140700555073E-7</v>
      </c>
      <c r="BA17">
        <f>I!BA17-A!BA17</f>
        <v>-9.2395547895326809E-8</v>
      </c>
      <c r="BB17">
        <f>I!BB17-A!BB17</f>
        <v>-2.0616837616010697E-7</v>
      </c>
      <c r="BC17">
        <f>I!BC17-A!BC17</f>
        <v>-9.0368601086746327E-8</v>
      </c>
      <c r="BD17">
        <f>I!BD17-A!BD17</f>
        <v>-7.5727952204755761E-5</v>
      </c>
      <c r="BE17">
        <f>I!BE17-A!BE17</f>
        <v>-5.678716334038641E-8</v>
      </c>
      <c r="BF17">
        <f>I!BF17-A!BF17</f>
        <v>-2.404539395333514E-7</v>
      </c>
      <c r="BG17">
        <f>I!BG17-A!BG17</f>
        <v>-7.9583682032112241E-8</v>
      </c>
      <c r="BH17">
        <f>I!BH17-A!BH17</f>
        <v>-2.3150959403044554E-7</v>
      </c>
      <c r="BI17">
        <f>I!BI17-A!BI17</f>
        <v>-1.1107145688437135E-8</v>
      </c>
      <c r="BJ17">
        <f>I!BJ17-A!BJ17</f>
        <v>-1.6506293408685327E-8</v>
      </c>
      <c r="BK17">
        <f>I!BK17-A!BK17</f>
        <v>-8.2613023762423082E-9</v>
      </c>
      <c r="BL17">
        <f>I!BL17-A!BL17</f>
        <v>-1.333085532169289E-8</v>
      </c>
      <c r="BM17">
        <f>I!BM17-A!BM17</f>
        <v>-8.2481086053609255E-11</v>
      </c>
      <c r="BN17">
        <f>I!BN17-A!BN17</f>
        <v>-4.2738345208284896E-7</v>
      </c>
      <c r="BO17">
        <f>I!BO17-A!BO17</f>
        <v>-1.1663343410305331E-5</v>
      </c>
      <c r="BP17">
        <f>I!BP17-A!BP17</f>
        <v>-3.5170057614003832E-8</v>
      </c>
      <c r="BQ17">
        <f>I!BQ17-A!BQ17</f>
        <v>-9.2021830001270362E-6</v>
      </c>
      <c r="BR17">
        <f>I!BR17-A!BR17</f>
        <v>-1.5920633030043306E-6</v>
      </c>
      <c r="BS17">
        <f>I!BS17-A!BS17</f>
        <v>-1.5111159509629607E-6</v>
      </c>
      <c r="BT17">
        <f>I!BT17-A!BT17</f>
        <v>-3.4195389307074843E-6</v>
      </c>
      <c r="BU17">
        <f>I!BU17-A!BU17</f>
        <v>-9.4839845490319966E-6</v>
      </c>
      <c r="BV17">
        <f>I!BV17-A!BV17</f>
        <v>-4.0454976927136085E-6</v>
      </c>
      <c r="BW17">
        <f>I!BW17-A!BW17</f>
        <v>-6.1442728526889063E-6</v>
      </c>
      <c r="BX17">
        <f>I!BX17-A!BX17</f>
        <v>-6.806159636799593E-6</v>
      </c>
      <c r="BY17">
        <f>I!BY17-A!BY17</f>
        <v>-7.3928966867778753E-5</v>
      </c>
      <c r="BZ17">
        <f>I!BZ17-A!BZ17</f>
        <v>-2.9841746268089185E-8</v>
      </c>
      <c r="CA17">
        <f>I!CA17-A!CA17</f>
        <v>-8.3694449687491656E-7</v>
      </c>
      <c r="CB17">
        <f>I!CB17-A!CB17</f>
        <v>-4.8995074544496289E-5</v>
      </c>
      <c r="CC17">
        <f>I!CC17-A!CC17</f>
        <v>-5.9178625068012693E-6</v>
      </c>
      <c r="CD17">
        <f>I!CD17-A!CD17</f>
        <v>-3.8565748857351779E-6</v>
      </c>
      <c r="CE17">
        <f>I!CE17-A!CE17</f>
        <v>-2.4726874932257287E-5</v>
      </c>
      <c r="CF17">
        <f>I!CF17-A!CF17</f>
        <v>-1.4992864746062181E-5</v>
      </c>
      <c r="CG17">
        <f>I!CG17-A!CG17</f>
        <v>-7.358231932746251E-7</v>
      </c>
      <c r="CH17">
        <f>I!CH17-A!CH17</f>
        <v>0</v>
      </c>
      <c r="CI17">
        <f>I!CI17-A!CI17</f>
        <v>-7.9383393586819912E-7</v>
      </c>
      <c r="CJ17">
        <f>I!CJ17-A!CJ17</f>
        <v>0</v>
      </c>
      <c r="CK17">
        <f>I!CK17-A!CK17</f>
        <v>0</v>
      </c>
      <c r="CL17">
        <f>I!CL17-A!CL17</f>
        <v>0</v>
      </c>
      <c r="CM17">
        <f>I!CM17-A!CM17</f>
        <v>-9.0623401392364201E-6</v>
      </c>
      <c r="CN17">
        <f>I!CN17-A!CN17</f>
        <v>-8.693318313481706E-6</v>
      </c>
      <c r="CO17">
        <f>I!CO17-A!CO17</f>
        <v>-8.7500760261282107E-6</v>
      </c>
      <c r="CP17">
        <f>I!CP17-A!CP17</f>
        <v>-9.5007736790035436E-6</v>
      </c>
      <c r="CQ17">
        <f>I!CQ17-A!CQ17</f>
        <v>-9.2721429076689583E-6</v>
      </c>
      <c r="CR17">
        <f>I!CR17-A!CR17</f>
        <v>-8.6169552727356822E-6</v>
      </c>
      <c r="CS17">
        <f>I!CS17-A!CS17</f>
        <v>-9.1524427072091907E-6</v>
      </c>
      <c r="CT17">
        <f>I!CT17-A!CT17</f>
        <v>-7.8257824120641168E-6</v>
      </c>
      <c r="CU17">
        <f>I!CU17-A!CU17</f>
        <v>-8.6023286162087871E-6</v>
      </c>
    </row>
    <row r="18" spans="1:99">
      <c r="A18" t="s">
        <v>17</v>
      </c>
      <c r="B18">
        <f>I!B18-A!B18</f>
        <v>-2.6910433748309315E-5</v>
      </c>
      <c r="C18">
        <f>I!C18-A!C18</f>
        <v>0</v>
      </c>
      <c r="D18">
        <f>I!D18-A!D18</f>
        <v>-1.7068020490941616E-4</v>
      </c>
      <c r="E18">
        <f>I!E18-A!E18</f>
        <v>-1.191317594928348E-4</v>
      </c>
      <c r="F18">
        <f>I!F18-A!F18</f>
        <v>-8.4099572838805595E-6</v>
      </c>
      <c r="G18">
        <f>I!G18-A!G18</f>
        <v>-4.9259772290254062E-11</v>
      </c>
      <c r="H18">
        <f>I!H18-A!H18</f>
        <v>-1.2412625484845896E-5</v>
      </c>
      <c r="I18">
        <f>I!I18-A!I18</f>
        <v>-6.3192157435427434E-7</v>
      </c>
      <c r="J18">
        <f>I!J18-A!J18</f>
        <v>-1.6525977698122471E-6</v>
      </c>
      <c r="K18">
        <f>I!K18-A!K18</f>
        <v>-7.5929071214654519E-6</v>
      </c>
      <c r="L18">
        <f>I!L18-A!L18</f>
        <v>-5.2654204468520858E-6</v>
      </c>
      <c r="M18">
        <f>I!M18-A!M18</f>
        <v>-1.6817905307801959E-7</v>
      </c>
      <c r="N18">
        <f>I!N18-A!N18</f>
        <v>-1.3051932702309651E-4</v>
      </c>
      <c r="O18">
        <f>I!O18-A!O18</f>
        <v>-5.5634759306223396E-5</v>
      </c>
      <c r="P18">
        <f>I!P18-A!P18</f>
        <v>-4.2676869798812595E-5</v>
      </c>
      <c r="Q18">
        <f>I!Q18-A!Q18</f>
        <v>-1.0539653208915455E-4</v>
      </c>
      <c r="R18">
        <f>I!R18-A!R18</f>
        <v>0.99826894674117184</v>
      </c>
      <c r="S18">
        <f>I!S18-A!S18</f>
        <v>-3.9631630713956055E-4</v>
      </c>
      <c r="T18">
        <f>I!T18-A!T18</f>
        <v>-1.6331718276193504E-5</v>
      </c>
      <c r="U18">
        <f>I!U18-A!U18</f>
        <v>-1.5790379841085965E-4</v>
      </c>
      <c r="V18">
        <f>I!V18-A!V18</f>
        <v>-1.6619789562583271E-5</v>
      </c>
      <c r="W18">
        <f>I!W18-A!W18</f>
        <v>-6.1804775474093665E-5</v>
      </c>
      <c r="X18">
        <f>I!X18-A!X18</f>
        <v>-1.8077782693052473E-6</v>
      </c>
      <c r="Y18">
        <f>I!Y18-A!Y18</f>
        <v>-1.488203863589145E-5</v>
      </c>
      <c r="Z18">
        <f>I!Z18-A!Z18</f>
        <v>-1.4375002673844341E-4</v>
      </c>
      <c r="AA18">
        <f>I!AA18-A!AA18</f>
        <v>-6.8290848453918924E-5</v>
      </c>
      <c r="AB18">
        <f>I!AB18-A!AB18</f>
        <v>-3.7714893062189658E-6</v>
      </c>
      <c r="AC18">
        <f>I!AC18-A!AC18</f>
        <v>-1.160602775450589E-5</v>
      </c>
      <c r="AD18">
        <f>I!AD18-A!AD18</f>
        <v>-2.1485232148038618E-5</v>
      </c>
      <c r="AE18">
        <f>I!AE18-A!AE18</f>
        <v>-1.435193511637987E-5</v>
      </c>
      <c r="AF18">
        <f>I!AF18-A!AF18</f>
        <v>-2.0007824201392032E-5</v>
      </c>
      <c r="AG18">
        <f>I!AG18-A!AG18</f>
        <v>-4.7757683702546013E-4</v>
      </c>
      <c r="AH18">
        <f>I!AH18-A!AH18</f>
        <v>-3.6149884099567569E-4</v>
      </c>
      <c r="AI18">
        <f>I!AI18-A!AI18</f>
        <v>-4.2302823923237243E-5</v>
      </c>
      <c r="AJ18">
        <f>I!AJ18-A!AJ18</f>
        <v>-1.1042891395992682E-4</v>
      </c>
      <c r="AK18">
        <f>I!AK18-A!AK18</f>
        <v>-1.1467816740025026E-5</v>
      </c>
      <c r="AL18">
        <f>I!AL18-A!AL18</f>
        <v>-2.3963553847622894E-6</v>
      </c>
      <c r="AM18">
        <f>I!AM18-A!AM18</f>
        <v>-2.5601629190788333E-6</v>
      </c>
      <c r="AN18">
        <f>I!AN18-A!AN18</f>
        <v>-3.0468167690891629E-5</v>
      </c>
      <c r="AO18">
        <f>I!AO18-A!AO18</f>
        <v>-1.4575623349881875E-5</v>
      </c>
      <c r="AP18">
        <f>I!AP18-A!AP18</f>
        <v>-9.9546052877407868E-6</v>
      </c>
      <c r="AQ18">
        <f>I!AQ18-A!AQ18</f>
        <v>-1.5600271211551575E-4</v>
      </c>
      <c r="AR18">
        <f>I!AR18-A!AR18</f>
        <v>-1.1926037794334767E-5</v>
      </c>
      <c r="AS18">
        <f>I!AS18-A!AS18</f>
        <v>-7.3844133186140159E-4</v>
      </c>
      <c r="AT18">
        <f>I!AT18-A!AT18</f>
        <v>-1.2569693469690201E-6</v>
      </c>
      <c r="AU18">
        <f>I!AU18-A!AU18</f>
        <v>-9.4296778143214777E-7</v>
      </c>
      <c r="AV18">
        <f>I!AV18-A!AV18</f>
        <v>-1.9790006207647134E-4</v>
      </c>
      <c r="AW18">
        <f>I!AW18-A!AW18</f>
        <v>-1.4236324406205755E-5</v>
      </c>
      <c r="AX18">
        <f>I!AX18-A!AX18</f>
        <v>-2.767639770524028E-6</v>
      </c>
      <c r="AY18">
        <f>I!AY18-A!AY18</f>
        <v>-1.65237971717913E-5</v>
      </c>
      <c r="AZ18">
        <f>I!AZ18-A!AZ18</f>
        <v>-1.7409266370039248E-5</v>
      </c>
      <c r="BA18">
        <f>I!BA18-A!BA18</f>
        <v>-9.2384902335661646E-6</v>
      </c>
      <c r="BB18">
        <f>I!BB18-A!BB18</f>
        <v>-6.3025657594830489E-6</v>
      </c>
      <c r="BC18">
        <f>I!BC18-A!BC18</f>
        <v>-2.1478211894874629E-6</v>
      </c>
      <c r="BD18">
        <f>I!BD18-A!BD18</f>
        <v>-2.5858008316102364E-6</v>
      </c>
      <c r="BE18">
        <f>I!BE18-A!BE18</f>
        <v>-8.0673991938085268E-6</v>
      </c>
      <c r="BF18">
        <f>I!BF18-A!BF18</f>
        <v>-7.2847325533701218E-6</v>
      </c>
      <c r="BG18">
        <f>I!BG18-A!BG18</f>
        <v>-2.9105827887756949E-6</v>
      </c>
      <c r="BH18">
        <f>I!BH18-A!BH18</f>
        <v>-1.3700216602572735E-5</v>
      </c>
      <c r="BI18">
        <f>I!BI18-A!BI18</f>
        <v>-1.8002900080624616E-6</v>
      </c>
      <c r="BJ18">
        <f>I!BJ18-A!BJ18</f>
        <v>-2.8008973611774307E-6</v>
      </c>
      <c r="BK18">
        <f>I!BK18-A!BK18</f>
        <v>-9.1849709600989559E-7</v>
      </c>
      <c r="BL18">
        <f>I!BL18-A!BL18</f>
        <v>-3.9622387126342402E-6</v>
      </c>
      <c r="BM18">
        <f>I!BM18-A!BM18</f>
        <v>-1.7910059026059748E-8</v>
      </c>
      <c r="BN18">
        <f>I!BN18-A!BN18</f>
        <v>-5.09259037261409E-6</v>
      </c>
      <c r="BO18">
        <f>I!BO18-A!BO18</f>
        <v>-7.0695105632785342E-5</v>
      </c>
      <c r="BP18">
        <f>I!BP18-A!BP18</f>
        <v>-7.5436853439273462E-6</v>
      </c>
      <c r="BQ18">
        <f>I!BQ18-A!BQ18</f>
        <v>-1.1710120032244311E-5</v>
      </c>
      <c r="BR18">
        <f>I!BR18-A!BR18</f>
        <v>-2.4742500616332441E-6</v>
      </c>
      <c r="BS18">
        <f>I!BS18-A!BS18</f>
        <v>-1.600281341888377E-5</v>
      </c>
      <c r="BT18">
        <f>I!BT18-A!BT18</f>
        <v>-1.0899646970829934E-4</v>
      </c>
      <c r="BU18">
        <f>I!BU18-A!BU18</f>
        <v>-1.1813960521458034E-5</v>
      </c>
      <c r="BV18">
        <f>I!BV18-A!BV18</f>
        <v>-8.578127776094811E-6</v>
      </c>
      <c r="BW18">
        <f>I!BW18-A!BW18</f>
        <v>-3.3290876674729442E-5</v>
      </c>
      <c r="BX18">
        <f>I!BX18-A!BX18</f>
        <v>-4.9706748045807915E-4</v>
      </c>
      <c r="BY18">
        <f>I!BY18-A!BY18</f>
        <v>-4.290183113136729E-4</v>
      </c>
      <c r="BZ18">
        <f>I!BZ18-A!BZ18</f>
        <v>-1.6891744444295788E-6</v>
      </c>
      <c r="CA18">
        <f>I!CA18-A!CA18</f>
        <v>-3.5321790863651975E-5</v>
      </c>
      <c r="CB18">
        <f>I!CB18-A!CB18</f>
        <v>-1.9981212520623983E-4</v>
      </c>
      <c r="CC18">
        <f>I!CC18-A!CC18</f>
        <v>-4.6191023923289418E-4</v>
      </c>
      <c r="CD18">
        <f>I!CD18-A!CD18</f>
        <v>-2.6123687574689601E-5</v>
      </c>
      <c r="CE18">
        <f>I!CE18-A!CE18</f>
        <v>-2.4227044895671033E-5</v>
      </c>
      <c r="CF18">
        <f>I!CF18-A!CF18</f>
        <v>-2.0127472192701975E-4</v>
      </c>
      <c r="CG18">
        <f>I!CG18-A!CG18</f>
        <v>-4.7324189093344535E-5</v>
      </c>
      <c r="CH18">
        <f>I!CH18-A!CH18</f>
        <v>0</v>
      </c>
      <c r="CI18">
        <f>I!CI18-A!CI18</f>
        <v>-1.72239884952613E-5</v>
      </c>
      <c r="CJ18">
        <f>I!CJ18-A!CJ18</f>
        <v>0</v>
      </c>
      <c r="CK18">
        <f>I!CK18-A!CK18</f>
        <v>0</v>
      </c>
      <c r="CL18">
        <f>I!CL18-A!CL18</f>
        <v>0</v>
      </c>
      <c r="CM18">
        <f>I!CM18-A!CM18</f>
        <v>-7.5350158618973657E-5</v>
      </c>
      <c r="CN18">
        <f>I!CN18-A!CN18</f>
        <v>-6.8503199363820677E-5</v>
      </c>
      <c r="CO18">
        <f>I!CO18-A!CO18</f>
        <v>-1.1378263916405591E-4</v>
      </c>
      <c r="CP18">
        <f>I!CP18-A!CP18</f>
        <v>-8.1973907360064928E-5</v>
      </c>
      <c r="CQ18">
        <f>I!CQ18-A!CQ18</f>
        <v>-7.4001124336674174E-5</v>
      </c>
      <c r="CR18">
        <f>I!CR18-A!CR18</f>
        <v>-8.1331232164782893E-5</v>
      </c>
      <c r="CS18">
        <f>I!CS18-A!CS18</f>
        <v>-9.0307254927141667E-5</v>
      </c>
      <c r="CT18">
        <f>I!CT18-A!CT18</f>
        <v>-9.868636687689949E-5</v>
      </c>
      <c r="CU18">
        <f>I!CU18-A!CU18</f>
        <v>-7.5584249958225179E-5</v>
      </c>
    </row>
    <row r="19" spans="1:99">
      <c r="A19" t="s">
        <v>18</v>
      </c>
      <c r="B19">
        <f>I!B19-A!B19</f>
        <v>-3.5246975753783511E-7</v>
      </c>
      <c r="C19">
        <f>I!C19-A!C19</f>
        <v>0</v>
      </c>
      <c r="D19">
        <f>I!D19-A!D19</f>
        <v>-1.5747936636768877E-6</v>
      </c>
      <c r="E19">
        <f>I!E19-A!E19</f>
        <v>-1.0848807405217174E-6</v>
      </c>
      <c r="F19">
        <f>I!F19-A!F19</f>
        <v>-1.5543617149714698E-7</v>
      </c>
      <c r="G19">
        <f>I!G19-A!G19</f>
        <v>0</v>
      </c>
      <c r="H19">
        <f>I!H19-A!H19</f>
        <v>-1.1623859745609423E-7</v>
      </c>
      <c r="I19">
        <f>I!I19-A!I19</f>
        <v>-5.7436456031246793E-9</v>
      </c>
      <c r="J19">
        <f>I!J19-A!J19</f>
        <v>-1.3244202355833246E-8</v>
      </c>
      <c r="K19">
        <f>I!K19-A!K19</f>
        <v>-1.9090834216824113E-7</v>
      </c>
      <c r="L19">
        <f>I!L19-A!L19</f>
        <v>-1.384689974638505E-7</v>
      </c>
      <c r="M19">
        <f>I!M19-A!M19</f>
        <v>-1.3084485938879401E-8</v>
      </c>
      <c r="N19">
        <f>I!N19-A!N19</f>
        <v>-1.711052301116577E-6</v>
      </c>
      <c r="O19">
        <f>I!O19-A!O19</f>
        <v>-1.0501429042310737E-6</v>
      </c>
      <c r="P19">
        <f>I!P19-A!P19</f>
        <v>-9.695498238032426E-7</v>
      </c>
      <c r="Q19">
        <f>I!Q19-A!Q19</f>
        <v>-9.7105471083842908E-4</v>
      </c>
      <c r="R19">
        <f>I!R19-A!R19</f>
        <v>-6.8694333669043223E-4</v>
      </c>
      <c r="S19">
        <f>I!S19-A!S19</f>
        <v>0.99714096111224193</v>
      </c>
      <c r="T19">
        <f>I!T19-A!T19</f>
        <v>-2.1412695750167021E-5</v>
      </c>
      <c r="U19">
        <f>I!U19-A!U19</f>
        <v>-8.065406817611299E-6</v>
      </c>
      <c r="V19">
        <f>I!V19-A!V19</f>
        <v>-2.7000011256869022E-5</v>
      </c>
      <c r="W19">
        <f>I!W19-A!W19</f>
        <v>-2.4521197792512581E-3</v>
      </c>
      <c r="X19">
        <f>I!X19-A!X19</f>
        <v>-3.5808070503225948E-8</v>
      </c>
      <c r="Y19">
        <f>I!Y19-A!Y19</f>
        <v>-5.314344139966609E-7</v>
      </c>
      <c r="Z19">
        <f>I!Z19-A!Z19</f>
        <v>-8.2294232751551673E-6</v>
      </c>
      <c r="AA19">
        <f>I!AA19-A!AA19</f>
        <v>-2.9332610447099827E-6</v>
      </c>
      <c r="AB19">
        <f>I!AB19-A!AB19</f>
        <v>-5.922999125791716E-8</v>
      </c>
      <c r="AC19">
        <f>I!AC19-A!AC19</f>
        <v>-2.2819588191936695E-7</v>
      </c>
      <c r="AD19">
        <f>I!AD19-A!AD19</f>
        <v>-4.3561460259961642E-6</v>
      </c>
      <c r="AE19">
        <f>I!AE19-A!AE19</f>
        <v>-3.8188924231097903E-7</v>
      </c>
      <c r="AF19">
        <f>I!AF19-A!AF19</f>
        <v>-4.8983384311526806E-7</v>
      </c>
      <c r="AG19">
        <f>I!AG19-A!AG19</f>
        <v>-4.9767668913998053E-6</v>
      </c>
      <c r="AH19">
        <f>I!AH19-A!AH19</f>
        <v>-1.0609475419381563E-4</v>
      </c>
      <c r="AI19">
        <f>I!AI19-A!AI19</f>
        <v>-4.7750832753971339E-5</v>
      </c>
      <c r="AJ19">
        <f>I!AJ19-A!AJ19</f>
        <v>-2.409018776921853E-5</v>
      </c>
      <c r="AK19">
        <f>I!AK19-A!AK19</f>
        <v>-5.1054266949071447E-7</v>
      </c>
      <c r="AL19">
        <f>I!AL19-A!AL19</f>
        <v>-8.902426812286127E-7</v>
      </c>
      <c r="AM19">
        <f>I!AM19-A!AM19</f>
        <v>-1.5934258725320738E-7</v>
      </c>
      <c r="AN19">
        <f>I!AN19-A!AN19</f>
        <v>-8.4386165903049353E-7</v>
      </c>
      <c r="AO19">
        <f>I!AO19-A!AO19</f>
        <v>-6.5820448259779727E-7</v>
      </c>
      <c r="AP19">
        <f>I!AP19-A!AP19</f>
        <v>-7.3930371454376189E-7</v>
      </c>
      <c r="AQ19">
        <f>I!AQ19-A!AQ19</f>
        <v>-2.1190255730136935E-5</v>
      </c>
      <c r="AR19">
        <f>I!AR19-A!AR19</f>
        <v>-5.5230215824295364E-6</v>
      </c>
      <c r="AS19">
        <f>I!AS19-A!AS19</f>
        <v>-8.9437699186150916E-5</v>
      </c>
      <c r="AT19">
        <f>I!AT19-A!AT19</f>
        <v>-3.8836588406461048E-8</v>
      </c>
      <c r="AU19">
        <f>I!AU19-A!AU19</f>
        <v>-5.3136156940673336E-8</v>
      </c>
      <c r="AV19">
        <f>I!AV19-A!AV19</f>
        <v>-1.7208432216752753E-6</v>
      </c>
      <c r="AW19">
        <f>I!AW19-A!AW19</f>
        <v>-3.3349700344502835E-7</v>
      </c>
      <c r="AX19">
        <f>I!AX19-A!AX19</f>
        <v>-3.0012525507779211E-7</v>
      </c>
      <c r="AY19">
        <f>I!AY19-A!AY19</f>
        <v>-2.61155678483755E-7</v>
      </c>
      <c r="AZ19">
        <f>I!AZ19-A!AZ19</f>
        <v>-3.4952465729492128E-7</v>
      </c>
      <c r="BA19">
        <f>I!BA19-A!BA19</f>
        <v>-1.6942214387032133E-7</v>
      </c>
      <c r="BB19">
        <f>I!BB19-A!BB19</f>
        <v>-9.3654387815625336E-8</v>
      </c>
      <c r="BC19">
        <f>I!BC19-A!BC19</f>
        <v>-4.4095555805871212E-7</v>
      </c>
      <c r="BD19">
        <f>I!BD19-A!BD19</f>
        <v>-3.4166199748139219E-6</v>
      </c>
      <c r="BE19">
        <f>I!BE19-A!BE19</f>
        <v>-2.5648316960969562E-6</v>
      </c>
      <c r="BF19">
        <f>I!BF19-A!BF19</f>
        <v>-1.013825191875757E-4</v>
      </c>
      <c r="BG19">
        <f>I!BG19-A!BG19</f>
        <v>-2.6442002117567114E-7</v>
      </c>
      <c r="BH19">
        <f>I!BH19-A!BH19</f>
        <v>-3.061439001642048E-6</v>
      </c>
      <c r="BI19">
        <f>I!BI19-A!BI19</f>
        <v>-3.927699678141889E-7</v>
      </c>
      <c r="BJ19">
        <f>I!BJ19-A!BJ19</f>
        <v>-6.0343917292518648E-7</v>
      </c>
      <c r="BK19">
        <f>I!BK19-A!BK19</f>
        <v>-1.971096631008589E-7</v>
      </c>
      <c r="BL19">
        <f>I!BL19-A!BL19</f>
        <v>-8.452816388212595E-7</v>
      </c>
      <c r="BM19">
        <f>I!BM19-A!BM19</f>
        <v>0</v>
      </c>
      <c r="BN19">
        <f>I!BN19-A!BN19</f>
        <v>-5.8787026974619552E-8</v>
      </c>
      <c r="BO19">
        <f>I!BO19-A!BO19</f>
        <v>-9.2466291220221378E-5</v>
      </c>
      <c r="BP19">
        <f>I!BP19-A!BP19</f>
        <v>-9.2488439183311741E-7</v>
      </c>
      <c r="BQ19">
        <f>I!BQ19-A!BQ19</f>
        <v>-1.9912232836839037E-6</v>
      </c>
      <c r="BR19">
        <f>I!BR19-A!BR19</f>
        <v>-6.3598685746894772E-7</v>
      </c>
      <c r="BS19">
        <f>I!BS19-A!BS19</f>
        <v>-8.9224211811203761E-6</v>
      </c>
      <c r="BT19">
        <f>I!BT19-A!BT19</f>
        <v>-1.3244050006832248E-5</v>
      </c>
      <c r="BU19">
        <f>I!BU19-A!BU19</f>
        <v>-1.7416173439423329E-5</v>
      </c>
      <c r="BV19">
        <f>I!BV19-A!BV19</f>
        <v>-2.5361084008038611E-6</v>
      </c>
      <c r="BW19">
        <f>I!BW19-A!BW19</f>
        <v>-1.9766948972243766E-6</v>
      </c>
      <c r="BX19">
        <f>I!BX19-A!BX19</f>
        <v>-4.6742219343726456E-6</v>
      </c>
      <c r="BY19">
        <f>I!BY19-A!BY19</f>
        <v>-3.2106916141067627E-4</v>
      </c>
      <c r="BZ19">
        <f>I!BZ19-A!BZ19</f>
        <v>-2.8025448138021724E-5</v>
      </c>
      <c r="CA19">
        <f>I!CA19-A!CA19</f>
        <v>-8.1211259420718542E-6</v>
      </c>
      <c r="CB19">
        <f>I!CB19-A!CB19</f>
        <v>-1.2300091308968884E-5</v>
      </c>
      <c r="CC19">
        <f>I!CC19-A!CC19</f>
        <v>-7.473750143266593E-6</v>
      </c>
      <c r="CD19">
        <f>I!CD19-A!CD19</f>
        <v>-1.325713299507794E-5</v>
      </c>
      <c r="CE19">
        <f>I!CE19-A!CE19</f>
        <v>-3.9284699657271645E-5</v>
      </c>
      <c r="CF19">
        <f>I!CF19-A!CF19</f>
        <v>-1.0579748584578705E-5</v>
      </c>
      <c r="CG19">
        <f>I!CG19-A!CG19</f>
        <v>-1.46738865731945E-4</v>
      </c>
      <c r="CH19">
        <f>I!CH19-A!CH19</f>
        <v>0</v>
      </c>
      <c r="CI19">
        <f>I!CI19-A!CI19</f>
        <v>-7.2889599945456878E-6</v>
      </c>
      <c r="CJ19">
        <f>I!CJ19-A!CJ19</f>
        <v>0</v>
      </c>
      <c r="CK19">
        <f>I!CK19-A!CK19</f>
        <v>0</v>
      </c>
      <c r="CL19">
        <f>I!CL19-A!CL19</f>
        <v>0</v>
      </c>
      <c r="CM19">
        <f>I!CM19-A!CM19</f>
        <v>-7.0204580864181344E-4</v>
      </c>
      <c r="CN19">
        <f>I!CN19-A!CN19</f>
        <v>-3.9366727212168852E-4</v>
      </c>
      <c r="CO19">
        <f>I!CO19-A!CO19</f>
        <v>-4.3954983293287915E-4</v>
      </c>
      <c r="CP19">
        <f>I!CP19-A!CP19</f>
        <v>-5.6616349081873402E-4</v>
      </c>
      <c r="CQ19">
        <f>I!CQ19-A!CQ19</f>
        <v>-5.445437157475684E-4</v>
      </c>
      <c r="CR19">
        <f>I!CR19-A!CR19</f>
        <v>-5.6543127413240853E-4</v>
      </c>
      <c r="CS19">
        <f>I!CS19-A!CS19</f>
        <v>-5.1333848905397582E-4</v>
      </c>
      <c r="CT19">
        <f>I!CT19-A!CT19</f>
        <v>-4.8574575221662898E-4</v>
      </c>
      <c r="CU19">
        <f>I!CU19-A!CU19</f>
        <v>-3.2859645382626933E-4</v>
      </c>
    </row>
    <row r="20" spans="1:99">
      <c r="A20" t="s">
        <v>19</v>
      </c>
      <c r="B20">
        <f>I!B20-A!B20</f>
        <v>-1.519604438731583E-6</v>
      </c>
      <c r="C20">
        <f>I!C20-A!C20</f>
        <v>0</v>
      </c>
      <c r="D20">
        <f>I!D20-A!D20</f>
        <v>-3.6984982810891543E-6</v>
      </c>
      <c r="E20">
        <f>I!E20-A!E20</f>
        <v>-2.1662933775840266E-6</v>
      </c>
      <c r="F20">
        <f>I!F20-A!F20</f>
        <v>-1.4445025678050093E-5</v>
      </c>
      <c r="G20">
        <f>I!G20-A!G20</f>
        <v>-2.7631633840274411E-11</v>
      </c>
      <c r="H20">
        <f>I!H20-A!H20</f>
        <v>-4.9539267267741669E-8</v>
      </c>
      <c r="I20">
        <f>I!I20-A!I20</f>
        <v>-1.7648952083510483E-8</v>
      </c>
      <c r="J20">
        <f>I!J20-A!J20</f>
        <v>-1.5896304813525221E-6</v>
      </c>
      <c r="K20">
        <f>I!K20-A!K20</f>
        <v>-1.3313919998605276E-6</v>
      </c>
      <c r="L20">
        <f>I!L20-A!L20</f>
        <v>-1.4878916752088946E-6</v>
      </c>
      <c r="M20">
        <f>I!M20-A!M20</f>
        <v>-6.1279137016939914E-8</v>
      </c>
      <c r="N20">
        <f>I!N20-A!N20</f>
        <v>-8.1107498599103104E-6</v>
      </c>
      <c r="O20">
        <f>I!O20-A!O20</f>
        <v>-1.6593709587675123E-5</v>
      </c>
      <c r="P20">
        <f>I!P20-A!P20</f>
        <v>-8.6542411929723112E-6</v>
      </c>
      <c r="Q20">
        <f>I!Q20-A!Q20</f>
        <v>-8.231522339616084E-6</v>
      </c>
      <c r="R20">
        <f>I!R20-A!R20</f>
        <v>-5.3340679792331016E-5</v>
      </c>
      <c r="S20">
        <f>I!S20-A!S20</f>
        <v>-5.524569431618475E-5</v>
      </c>
      <c r="T20">
        <f>I!T20-A!T20</f>
        <v>0.99933986692202215</v>
      </c>
      <c r="U20">
        <f>I!U20-A!U20</f>
        <v>-2.1272882595490775E-6</v>
      </c>
      <c r="V20">
        <f>I!V20-A!V20</f>
        <v>-1.3373828017963872E-6</v>
      </c>
      <c r="W20">
        <f>I!W20-A!W20</f>
        <v>-1.6231871116748699E-5</v>
      </c>
      <c r="X20">
        <f>I!X20-A!X20</f>
        <v>-2.4395031630664161E-6</v>
      </c>
      <c r="Y20">
        <f>I!Y20-A!Y20</f>
        <v>-5.2732841133599596E-6</v>
      </c>
      <c r="Z20">
        <f>I!Z20-A!Z20</f>
        <v>-8.8733271174066836E-6</v>
      </c>
      <c r="AA20">
        <f>I!AA20-A!AA20</f>
        <v>-2.5635279910603276E-5</v>
      </c>
      <c r="AB20">
        <f>I!AB20-A!AB20</f>
        <v>-1.5868257946367578E-6</v>
      </c>
      <c r="AC20">
        <f>I!AC20-A!AC20</f>
        <v>-1.2002003674537008E-6</v>
      </c>
      <c r="AD20">
        <f>I!AD20-A!AD20</f>
        <v>-7.1551398957007191E-7</v>
      </c>
      <c r="AE20">
        <f>I!AE20-A!AE20</f>
        <v>-5.957098423263999E-7</v>
      </c>
      <c r="AF20">
        <f>I!AF20-A!AF20</f>
        <v>-2.2222416829154358E-6</v>
      </c>
      <c r="AG20">
        <f>I!AG20-A!AG20</f>
        <v>-7.0726475965249573E-6</v>
      </c>
      <c r="AH20">
        <f>I!AH20-A!AH20</f>
        <v>-2.3865639209652437E-6</v>
      </c>
      <c r="AI20">
        <f>I!AI20-A!AI20</f>
        <v>-5.6008834944098941E-6</v>
      </c>
      <c r="AJ20">
        <f>I!AJ20-A!AJ20</f>
        <v>-7.5307136532090387E-7</v>
      </c>
      <c r="AK20">
        <f>I!AK20-A!AK20</f>
        <v>-4.2925206874435142E-7</v>
      </c>
      <c r="AL20">
        <f>I!AL20-A!AL20</f>
        <v>-4.4564063089887075E-8</v>
      </c>
      <c r="AM20">
        <f>I!AM20-A!AM20</f>
        <v>-6.7693462464429268E-8</v>
      </c>
      <c r="AN20">
        <f>I!AN20-A!AN20</f>
        <v>-2.731585685711137E-7</v>
      </c>
      <c r="AO20">
        <f>I!AO20-A!AO20</f>
        <v>-1.6454773576351975E-7</v>
      </c>
      <c r="AP20">
        <f>I!AP20-A!AP20</f>
        <v>-3.9648901099384168E-7</v>
      </c>
      <c r="AQ20">
        <f>I!AQ20-A!AQ20</f>
        <v>-2.5972308191785164E-6</v>
      </c>
      <c r="AR20">
        <f>I!AR20-A!AR20</f>
        <v>-2.3569015308149043E-7</v>
      </c>
      <c r="AS20">
        <f>I!AS20-A!AS20</f>
        <v>-1.8304467538979485E-6</v>
      </c>
      <c r="AT20">
        <f>I!AT20-A!AT20</f>
        <v>-4.4644030719289714E-8</v>
      </c>
      <c r="AU20">
        <f>I!AU20-A!AU20</f>
        <v>-1.544329875128759E-7</v>
      </c>
      <c r="AV20">
        <f>I!AV20-A!AV20</f>
        <v>-8.4903642718063289E-7</v>
      </c>
      <c r="AW20">
        <f>I!AW20-A!AW20</f>
        <v>-1.1722704775629893E-7</v>
      </c>
      <c r="AX20">
        <f>I!AX20-A!AX20</f>
        <v>-3.0105074048313324E-8</v>
      </c>
      <c r="AY20">
        <f>I!AY20-A!AY20</f>
        <v>-3.5444775360846691E-8</v>
      </c>
      <c r="AZ20">
        <f>I!AZ20-A!AZ20</f>
        <v>-6.1876418991405556E-8</v>
      </c>
      <c r="BA20">
        <f>I!BA20-A!BA20</f>
        <v>-1.9383389458552963E-8</v>
      </c>
      <c r="BB20">
        <f>I!BB20-A!BB20</f>
        <v>-8.3263410911505059E-8</v>
      </c>
      <c r="BC20">
        <f>I!BC20-A!BC20</f>
        <v>-4.6301130530154779E-8</v>
      </c>
      <c r="BD20">
        <f>I!BD20-A!BD20</f>
        <v>-6.9418001470158724E-8</v>
      </c>
      <c r="BE20">
        <f>I!BE20-A!BE20</f>
        <v>-1.8654344971647949E-7</v>
      </c>
      <c r="BF20">
        <f>I!BF20-A!BF20</f>
        <v>-7.2648294174629236E-7</v>
      </c>
      <c r="BG20">
        <f>I!BG20-A!BG20</f>
        <v>-3.8705875102111949E-7</v>
      </c>
      <c r="BH20">
        <f>I!BH20-A!BH20</f>
        <v>-2.9293752872264214E-7</v>
      </c>
      <c r="BI20">
        <f>I!BI20-A!BI20</f>
        <v>-5.7602712011310799E-8</v>
      </c>
      <c r="BJ20">
        <f>I!BJ20-A!BJ20</f>
        <v>-7.3343196214889062E-8</v>
      </c>
      <c r="BK20">
        <f>I!BK20-A!BK20</f>
        <v>-2.8370349853469578E-8</v>
      </c>
      <c r="BL20">
        <f>I!BL20-A!BL20</f>
        <v>-6.589926941457122E-8</v>
      </c>
      <c r="BM20">
        <f>I!BM20-A!BM20</f>
        <v>-6.4862206708126816E-9</v>
      </c>
      <c r="BN20">
        <f>I!BN20-A!BN20</f>
        <v>-1.2447901352366711E-7</v>
      </c>
      <c r="BO20">
        <f>I!BO20-A!BO20</f>
        <v>-7.9255644876295733E-7</v>
      </c>
      <c r="BP20">
        <f>I!BP20-A!BP20</f>
        <v>-1.0923418423493399E-7</v>
      </c>
      <c r="BQ20">
        <f>I!BQ20-A!BQ20</f>
        <v>-4.7464095616935089E-7</v>
      </c>
      <c r="BR20">
        <f>I!BR20-A!BR20</f>
        <v>-7.8437314105204103E-8</v>
      </c>
      <c r="BS20">
        <f>I!BS20-A!BS20</f>
        <v>-5.6313370715659727E-7</v>
      </c>
      <c r="BT20">
        <f>I!BT20-A!BT20</f>
        <v>-1.0471286424456236E-6</v>
      </c>
      <c r="BU20">
        <f>I!BU20-A!BU20</f>
        <v>-1.2404019415364941E-6</v>
      </c>
      <c r="BV20">
        <f>I!BV20-A!BV20</f>
        <v>-9.5752773008056739E-7</v>
      </c>
      <c r="BW20">
        <f>I!BW20-A!BW20</f>
        <v>-2.5126547557325382E-6</v>
      </c>
      <c r="BX20">
        <f>I!BX20-A!BX20</f>
        <v>-2.633666142193941E-6</v>
      </c>
      <c r="BY20">
        <f>I!BY20-A!BY20</f>
        <v>-4.0468257183472397E-6</v>
      </c>
      <c r="BZ20">
        <f>I!BZ20-A!BZ20</f>
        <v>-1.9462010742318329E-7</v>
      </c>
      <c r="CA20">
        <f>I!CA20-A!CA20</f>
        <v>-7.6486250871371031E-7</v>
      </c>
      <c r="CB20">
        <f>I!CB20-A!CB20</f>
        <v>-1.9066571432269349E-6</v>
      </c>
      <c r="CC20">
        <f>I!CC20-A!CC20</f>
        <v>-2.298480582052969E-6</v>
      </c>
      <c r="CD20">
        <f>I!CD20-A!CD20</f>
        <v>-4.5334120191532335E-6</v>
      </c>
      <c r="CE20">
        <f>I!CE20-A!CE20</f>
        <v>-5.8696826900639861E-6</v>
      </c>
      <c r="CF20">
        <f>I!CF20-A!CF20</f>
        <v>-1.166788968037448E-6</v>
      </c>
      <c r="CG20">
        <f>I!CG20-A!CG20</f>
        <v>-1.4328538701854606E-6</v>
      </c>
      <c r="CH20">
        <f>I!CH20-A!CH20</f>
        <v>0</v>
      </c>
      <c r="CI20">
        <f>I!CI20-A!CI20</f>
        <v>-2.2042020980815225E-6</v>
      </c>
      <c r="CJ20">
        <f>I!CJ20-A!CJ20</f>
        <v>0</v>
      </c>
      <c r="CK20">
        <f>I!CK20-A!CK20</f>
        <v>0</v>
      </c>
      <c r="CL20">
        <f>I!CL20-A!CL20</f>
        <v>0</v>
      </c>
      <c r="CM20">
        <f>I!CM20-A!CM20</f>
        <v>-2.8107690702862093E-5</v>
      </c>
      <c r="CN20">
        <f>I!CN20-A!CN20</f>
        <v>-2.3439156558800223E-5</v>
      </c>
      <c r="CO20">
        <f>I!CO20-A!CO20</f>
        <v>-3.016441069081009E-5</v>
      </c>
      <c r="CP20">
        <f>I!CP20-A!CP20</f>
        <v>-4.1142826777129757E-5</v>
      </c>
      <c r="CQ20">
        <f>I!CQ20-A!CQ20</f>
        <v>-3.3184033557106779E-5</v>
      </c>
      <c r="CR20">
        <f>I!CR20-A!CR20</f>
        <v>-3.672186253191082E-5</v>
      </c>
      <c r="CS20">
        <f>I!CS20-A!CS20</f>
        <v>-3.2257555923637948E-5</v>
      </c>
      <c r="CT20">
        <f>I!CT20-A!CT20</f>
        <v>-2.6527013900029486E-5</v>
      </c>
      <c r="CU20">
        <f>I!CU20-A!CU20</f>
        <v>-1.559227182791328E-5</v>
      </c>
    </row>
    <row r="21" spans="1:99">
      <c r="A21" t="s">
        <v>20</v>
      </c>
      <c r="B21">
        <f>I!B21-A!B21</f>
        <v>-1.9845791578295939E-4</v>
      </c>
      <c r="C21">
        <f>I!C21-A!C21</f>
        <v>0</v>
      </c>
      <c r="D21">
        <f>I!D21-A!D21</f>
        <v>-7.3661055135333907E-3</v>
      </c>
      <c r="E21">
        <f>I!E21-A!E21</f>
        <v>-4.2909903552585766E-3</v>
      </c>
      <c r="F21">
        <f>I!F21-A!F21</f>
        <v>-5.3775242392207671E-5</v>
      </c>
      <c r="G21">
        <f>I!G21-A!G21</f>
        <v>-2.2354633968071022E-9</v>
      </c>
      <c r="H21">
        <f>I!H21-A!H21</f>
        <v>-4.8642162803948545E-5</v>
      </c>
      <c r="I21">
        <f>I!I21-A!I21</f>
        <v>-2.9046217847490283E-9</v>
      </c>
      <c r="J21">
        <f>I!J21-A!J21</f>
        <v>-6.1646645701386903E-6</v>
      </c>
      <c r="K21">
        <f>I!K21-A!K21</f>
        <v>-6.7761106423793848E-4</v>
      </c>
      <c r="L21">
        <f>I!L21-A!L21</f>
        <v>-4.5142992438476761E-4</v>
      </c>
      <c r="M21">
        <f>I!M21-A!M21</f>
        <v>-7.5267813247627846E-7</v>
      </c>
      <c r="N21">
        <f>I!N21-A!N21</f>
        <v>-1.2060591909325591E-2</v>
      </c>
      <c r="O21">
        <f>I!O21-A!O21</f>
        <v>-3.3285035465766985E-5</v>
      </c>
      <c r="P21">
        <f>I!P21-A!P21</f>
        <v>-4.0904271093282241E-4</v>
      </c>
      <c r="Q21">
        <f>I!Q21-A!Q21</f>
        <v>-4.794982170111357E-6</v>
      </c>
      <c r="R21">
        <f>I!R21-A!R21</f>
        <v>-6.4145788596182572E-4</v>
      </c>
      <c r="S21">
        <f>I!S21-A!S21</f>
        <v>-3.8498367433279997E-7</v>
      </c>
      <c r="T21">
        <f>I!T21-A!T21</f>
        <v>-4.2348334085117669E-6</v>
      </c>
      <c r="U21">
        <f>I!U21-A!U21</f>
        <v>0.88484546659774999</v>
      </c>
      <c r="V21">
        <f>I!V21-A!V21</f>
        <v>-2.3496567106430638E-3</v>
      </c>
      <c r="W21">
        <f>I!W21-A!W21</f>
        <v>-3.1732473941236443E-5</v>
      </c>
      <c r="X21">
        <f>I!X21-A!X21</f>
        <v>-2.5317031503576301E-6</v>
      </c>
      <c r="Y21">
        <f>I!Y21-A!Y21</f>
        <v>-8.9204467465822123E-5</v>
      </c>
      <c r="Z21">
        <f>I!Z21-A!Z21</f>
        <v>-1.9671076573804344E-3</v>
      </c>
      <c r="AA21">
        <f>I!AA21-A!AA21</f>
        <v>-1.1458603188025608E-3</v>
      </c>
      <c r="AB21">
        <f>I!AB21-A!AB21</f>
        <v>-1.2370263285687113E-3</v>
      </c>
      <c r="AC21">
        <f>I!AC21-A!AC21</f>
        <v>-1.1043306781785144E-4</v>
      </c>
      <c r="AD21">
        <f>I!AD21-A!AD21</f>
        <v>-3.7379458482529013E-4</v>
      </c>
      <c r="AE21">
        <f>I!AE21-A!AE21</f>
        <v>-8.5607715338314929E-4</v>
      </c>
      <c r="AF21">
        <f>I!AF21-A!AF21</f>
        <v>-8.6779988535735464E-4</v>
      </c>
      <c r="AG21">
        <f>I!AG21-A!AG21</f>
        <v>-5.3205095793692754E-4</v>
      </c>
      <c r="AH21">
        <f>I!AH21-A!AH21</f>
        <v>-4.0646146639726162E-2</v>
      </c>
      <c r="AI21">
        <f>I!AI21-A!AI21</f>
        <v>-2.7735954258266272E-3</v>
      </c>
      <c r="AJ21">
        <f>I!AJ21-A!AJ21</f>
        <v>-7.4471871634220887E-4</v>
      </c>
      <c r="AK21">
        <f>I!AK21-A!AK21</f>
        <v>-1.7044685733192836E-4</v>
      </c>
      <c r="AL21">
        <f>I!AL21-A!AL21</f>
        <v>-5.2398078718504197E-5</v>
      </c>
      <c r="AM21">
        <f>I!AM21-A!AM21</f>
        <v>-6.588325741303241E-5</v>
      </c>
      <c r="AN21">
        <f>I!AN21-A!AN21</f>
        <v>-9.2452137559142003E-4</v>
      </c>
      <c r="AO21">
        <f>I!AO21-A!AO21</f>
        <v>-4.6430964535849108E-4</v>
      </c>
      <c r="AP21">
        <f>I!AP21-A!AP21</f>
        <v>-2.0399040128955855E-4</v>
      </c>
      <c r="AQ21">
        <f>I!AQ21-A!AQ21</f>
        <v>-3.9939676240228941E-4</v>
      </c>
      <c r="AR21">
        <f>I!AR21-A!AR21</f>
        <v>-3.2778755437092624E-4</v>
      </c>
      <c r="AS21">
        <f>I!AS21-A!AS21</f>
        <v>-2.3126073280452811E-4</v>
      </c>
      <c r="AT21">
        <f>I!AT21-A!AT21</f>
        <v>-6.6752258987229703E-6</v>
      </c>
      <c r="AU21">
        <f>I!AU21-A!AU21</f>
        <v>-1.2278348466253768E-2</v>
      </c>
      <c r="AV21">
        <f>I!AV21-A!AV21</f>
        <v>-1.0700923182803085E-5</v>
      </c>
      <c r="AW21">
        <f>I!AW21-A!AW21</f>
        <v>-3.2725218198665225E-4</v>
      </c>
      <c r="AX21">
        <f>I!AX21-A!AX21</f>
        <v>-8.3679458751532186E-7</v>
      </c>
      <c r="AY21">
        <f>I!AY21-A!AY21</f>
        <v>-7.0128732636801381E-5</v>
      </c>
      <c r="AZ21">
        <f>I!AZ21-A!AZ21</f>
        <v>-3.9881782948331554E-5</v>
      </c>
      <c r="BA21">
        <f>I!BA21-A!BA21</f>
        <v>-2.6819690041780045E-5</v>
      </c>
      <c r="BB21">
        <f>I!BB21-A!BB21</f>
        <v>-3.1990101428010464E-4</v>
      </c>
      <c r="BC21">
        <f>I!BC21-A!BC21</f>
        <v>-1.2005681176080507E-5</v>
      </c>
      <c r="BD21">
        <f>I!BD21-A!BD21</f>
        <v>-9.3355902251519309E-5</v>
      </c>
      <c r="BE21">
        <f>I!BE21-A!BE21</f>
        <v>-1.8214622368034036E-4</v>
      </c>
      <c r="BF21">
        <f>I!BF21-A!BF21</f>
        <v>-5.1848157309158634E-4</v>
      </c>
      <c r="BG21">
        <f>I!BG21-A!BG21</f>
        <v>-9.6016363620645665E-4</v>
      </c>
      <c r="BH21">
        <f>I!BH21-A!BH21</f>
        <v>-1.334857548570066E-4</v>
      </c>
      <c r="BI21">
        <f>I!BI21-A!BI21</f>
        <v>-3.8528714030322473E-5</v>
      </c>
      <c r="BJ21">
        <f>I!BJ21-A!BJ21</f>
        <v>-7.3120636895998786E-6</v>
      </c>
      <c r="BK21">
        <f>I!BK21-A!BK21</f>
        <v>-2.7483169067496837E-5</v>
      </c>
      <c r="BL21">
        <f>I!BL21-A!BL21</f>
        <v>-2.3894569137629115E-7</v>
      </c>
      <c r="BM21">
        <f>I!BM21-A!BM21</f>
        <v>-1.1910395875850865E-7</v>
      </c>
      <c r="BN21">
        <f>I!BN21-A!BN21</f>
        <v>-9.6269625403529342E-4</v>
      </c>
      <c r="BO21">
        <f>I!BO21-A!BO21</f>
        <v>-1.2279902256746194E-3</v>
      </c>
      <c r="BP21">
        <f>I!BP21-A!BP21</f>
        <v>-1.9800945171176379E-6</v>
      </c>
      <c r="BQ21">
        <f>I!BQ21-A!BQ21</f>
        <v>-1.3764408768126841E-4</v>
      </c>
      <c r="BR21">
        <f>I!BR21-A!BR21</f>
        <v>-2.4179865087490051E-6</v>
      </c>
      <c r="BS21">
        <f>I!BS21-A!BS21</f>
        <v>-3.5276982717863717E-4</v>
      </c>
      <c r="BT21">
        <f>I!BT21-A!BT21</f>
        <v>-5.2233835256984826E-5</v>
      </c>
      <c r="BU21">
        <f>I!BU21-A!BU21</f>
        <v>-3.1622027571125067E-5</v>
      </c>
      <c r="BV21">
        <f>I!BV21-A!BV21</f>
        <v>-1.2506431304551069E-4</v>
      </c>
      <c r="BW21">
        <f>I!BW21-A!BW21</f>
        <v>-1.3167088329448179E-4</v>
      </c>
      <c r="BX21">
        <f>I!BX21-A!BX21</f>
        <v>-5.6884082680442985E-6</v>
      </c>
      <c r="BY21">
        <f>I!BY21-A!BY21</f>
        <v>-6.9739115394443533E-4</v>
      </c>
      <c r="BZ21">
        <f>I!BZ21-A!BZ21</f>
        <v>-8.4458564668647361E-6</v>
      </c>
      <c r="CA21">
        <f>I!CA21-A!CA21</f>
        <v>-1.7268361504527952E-7</v>
      </c>
      <c r="CB21">
        <f>I!CB21-A!CB21</f>
        <v>-3.3555344585438774E-4</v>
      </c>
      <c r="CC21">
        <f>I!CC21-A!CC21</f>
        <v>-5.0657655125918935E-4</v>
      </c>
      <c r="CD21">
        <f>I!CD21-A!CD21</f>
        <v>-2.7642277022076175E-4</v>
      </c>
      <c r="CE21">
        <f>I!CE21-A!CE21</f>
        <v>-1.4703493640011556E-4</v>
      </c>
      <c r="CF21">
        <f>I!CF21-A!CF21</f>
        <v>-3.5853413710183235E-5</v>
      </c>
      <c r="CG21">
        <f>I!CG21-A!CG21</f>
        <v>-3.8942369256864492E-4</v>
      </c>
      <c r="CH21">
        <f>I!CH21-A!CH21</f>
        <v>0</v>
      </c>
      <c r="CI21">
        <f>I!CI21-A!CI21</f>
        <v>-3.7851215429279925E-4</v>
      </c>
      <c r="CJ21">
        <f>I!CJ21-A!CJ21</f>
        <v>0</v>
      </c>
      <c r="CK21">
        <f>I!CK21-A!CK21</f>
        <v>0</v>
      </c>
      <c r="CL21">
        <f>I!CL21-A!CL21</f>
        <v>0</v>
      </c>
      <c r="CM21">
        <f>I!CM21-A!CM21</f>
        <v>-1.080247246406101E-4</v>
      </c>
      <c r="CN21">
        <f>I!CN21-A!CN21</f>
        <v>-1.0733086479078884E-4</v>
      </c>
      <c r="CO21">
        <f>I!CO21-A!CO21</f>
        <v>-1.3343908458626636E-4</v>
      </c>
      <c r="CP21">
        <f>I!CP21-A!CP21</f>
        <v>-1.1686470065042536E-4</v>
      </c>
      <c r="CQ21">
        <f>I!CQ21-A!CQ21</f>
        <v>-1.0898064483335828E-4</v>
      </c>
      <c r="CR21">
        <f>I!CR21-A!CR21</f>
        <v>-9.3430473635963272E-5</v>
      </c>
      <c r="CS21">
        <f>I!CS21-A!CS21</f>
        <v>-8.5811436787499272E-5</v>
      </c>
      <c r="CT21">
        <f>I!CT21-A!CT21</f>
        <v>-8.1712910250388363E-5</v>
      </c>
      <c r="CU21">
        <f>I!CU21-A!CU21</f>
        <v>-4.8121065607530031E-5</v>
      </c>
    </row>
    <row r="22" spans="1:99">
      <c r="A22" t="s">
        <v>21</v>
      </c>
      <c r="B22">
        <f>I!B22-A!B22</f>
        <v>-1.3893893908004012E-4</v>
      </c>
      <c r="C22">
        <f>I!C22-A!C22</f>
        <v>0</v>
      </c>
      <c r="D22">
        <f>I!D22-A!D22</f>
        <v>-3.5207704542218735E-3</v>
      </c>
      <c r="E22">
        <f>I!E22-A!E22</f>
        <v>-2.5322447432216204E-3</v>
      </c>
      <c r="F22">
        <f>I!F22-A!F22</f>
        <v>-1.7203382916532261E-5</v>
      </c>
      <c r="G22">
        <f>I!G22-A!G22</f>
        <v>-9.7906533077342414E-9</v>
      </c>
      <c r="H22">
        <f>I!H22-A!H22</f>
        <v>-5.0434955280668607E-7</v>
      </c>
      <c r="I22">
        <f>I!I22-A!I22</f>
        <v>-1.6791566207663557E-8</v>
      </c>
      <c r="J22">
        <f>I!J22-A!J22</f>
        <v>-7.725179704000375E-5</v>
      </c>
      <c r="K22">
        <f>I!K22-A!K22</f>
        <v>-3.7961532873817045E-4</v>
      </c>
      <c r="L22">
        <f>I!L22-A!L22</f>
        <v>-1.3891195089768121E-4</v>
      </c>
      <c r="M22">
        <f>I!M22-A!M22</f>
        <v>-4.2293631353739264E-6</v>
      </c>
      <c r="N22">
        <f>I!N22-A!N22</f>
        <v>-5.8545822601855171E-4</v>
      </c>
      <c r="O22">
        <f>I!O22-A!O22</f>
        <v>-9.2016840111393602E-3</v>
      </c>
      <c r="P22">
        <f>I!P22-A!P22</f>
        <v>-6.6188347700095514E-3</v>
      </c>
      <c r="Q22">
        <f>I!Q22-A!Q22</f>
        <v>-2.7523377354657088E-3</v>
      </c>
      <c r="R22">
        <f>I!R22-A!R22</f>
        <v>-2.3860863775224195E-3</v>
      </c>
      <c r="S22">
        <f>I!S22-A!S22</f>
        <v>-1.3014227803833357E-4</v>
      </c>
      <c r="T22">
        <f>I!T22-A!T22</f>
        <v>-1.1889754741806827E-3</v>
      </c>
      <c r="U22">
        <f>I!U22-A!U22</f>
        <v>-3.9459736499979471E-3</v>
      </c>
      <c r="V22">
        <f>I!V22-A!V22</f>
        <v>0.88541470085472918</v>
      </c>
      <c r="W22">
        <f>I!W22-A!W22</f>
        <v>-4.2277374983925212E-2</v>
      </c>
      <c r="X22">
        <f>I!X22-A!X22</f>
        <v>-9.5735086380661796E-5</v>
      </c>
      <c r="Y22">
        <f>I!Y22-A!Y22</f>
        <v>-3.0737626652577333E-3</v>
      </c>
      <c r="Z22">
        <f>I!Z22-A!Z22</f>
        <v>-6.9404490222991803E-3</v>
      </c>
      <c r="AA22">
        <f>I!AA22-A!AA22</f>
        <v>-5.8920072161498561E-3</v>
      </c>
      <c r="AB22">
        <f>I!AB22-A!AB22</f>
        <v>-2.0454043259183958E-3</v>
      </c>
      <c r="AC22">
        <f>I!AC22-A!AC22</f>
        <v>-1.7114688468578721E-3</v>
      </c>
      <c r="AD22">
        <f>I!AD22-A!AD22</f>
        <v>-1.7781009591263058E-3</v>
      </c>
      <c r="AE22">
        <f>I!AE22-A!AE22</f>
        <v>-8.1624810547918506E-4</v>
      </c>
      <c r="AF22">
        <f>I!AF22-A!AF22</f>
        <v>-4.5955963607956871E-3</v>
      </c>
      <c r="AG22">
        <f>I!AG22-A!AG22</f>
        <v>-2.4956618961504678E-3</v>
      </c>
      <c r="AH22">
        <f>I!AH22-A!AH22</f>
        <v>-7.282702754925317E-3</v>
      </c>
      <c r="AI22">
        <f>I!AI22-A!AI22</f>
        <v>-5.7057761648546161E-3</v>
      </c>
      <c r="AJ22">
        <f>I!AJ22-A!AJ22</f>
        <v>-1.0462259503882534E-3</v>
      </c>
      <c r="AK22">
        <f>I!AK22-A!AK22</f>
        <v>-1.0125198251932672E-4</v>
      </c>
      <c r="AL22">
        <f>I!AL22-A!AL22</f>
        <v>-4.5562218449626859E-5</v>
      </c>
      <c r="AM22">
        <f>I!AM22-A!AM22</f>
        <v>-4.822542558982672E-5</v>
      </c>
      <c r="AN22">
        <f>I!AN22-A!AN22</f>
        <v>-6.5693791426729752E-4</v>
      </c>
      <c r="AO22">
        <f>I!AO22-A!AO22</f>
        <v>-3.2148121691075556E-4</v>
      </c>
      <c r="AP22">
        <f>I!AP22-A!AP22</f>
        <v>-1.3625892289410469E-4</v>
      </c>
      <c r="AQ22">
        <f>I!AQ22-A!AQ22</f>
        <v>-3.4874070242319871E-4</v>
      </c>
      <c r="AR22">
        <f>I!AR22-A!AR22</f>
        <v>-2.8342047458189331E-4</v>
      </c>
      <c r="AS22">
        <f>I!AS22-A!AS22</f>
        <v>-2.7212498503391424E-4</v>
      </c>
      <c r="AT22">
        <f>I!AT22-A!AT22</f>
        <v>-4.5434126736796207E-5</v>
      </c>
      <c r="AU22">
        <f>I!AU22-A!AU22</f>
        <v>-2.3672071296094928E-4</v>
      </c>
      <c r="AV22">
        <f>I!AV22-A!AV22</f>
        <v>-3.3041306431605762E-5</v>
      </c>
      <c r="AW22">
        <f>I!AW22-A!AW22</f>
        <v>-2.0239353186991862E-4</v>
      </c>
      <c r="AX22">
        <f>I!AX22-A!AX22</f>
        <v>-2.7825722944612315E-3</v>
      </c>
      <c r="AY22">
        <f>I!AY22-A!AY22</f>
        <v>-7.4091857319596825E-4</v>
      </c>
      <c r="AZ22">
        <f>I!AZ22-A!AZ22</f>
        <v>-1.5063688958561474E-3</v>
      </c>
      <c r="BA22">
        <f>I!BA22-A!BA22</f>
        <v>-4.0787708388246175E-4</v>
      </c>
      <c r="BB22">
        <f>I!BB22-A!BB22</f>
        <v>-4.1882317979252182E-4</v>
      </c>
      <c r="BC22">
        <f>I!BC22-A!BC22</f>
        <v>-1.7984647874750106E-4</v>
      </c>
      <c r="BD22">
        <f>I!BD22-A!BD22</f>
        <v>-7.7705793851650976E-5</v>
      </c>
      <c r="BE22">
        <f>I!BE22-A!BE22</f>
        <v>-1.3316610408881711E-5</v>
      </c>
      <c r="BF22">
        <f>I!BF22-A!BF22</f>
        <v>-2.4430406653891401E-4</v>
      </c>
      <c r="BG22">
        <f>I!BG22-A!BG22</f>
        <v>-9.0400690403299826E-5</v>
      </c>
      <c r="BH22">
        <f>I!BH22-A!BH22</f>
        <v>-1.0268864233136449E-4</v>
      </c>
      <c r="BI22">
        <f>I!BI22-A!BI22</f>
        <v>-3.3619834864657353E-4</v>
      </c>
      <c r="BJ22">
        <f>I!BJ22-A!BJ22</f>
        <v>-1.700252850621111E-4</v>
      </c>
      <c r="BK22">
        <f>I!BK22-A!BK22</f>
        <v>-1.930410174733955E-4</v>
      </c>
      <c r="BL22">
        <f>I!BL22-A!BL22</f>
        <v>-1.591877602225363E-4</v>
      </c>
      <c r="BM22">
        <f>I!BM22-A!BM22</f>
        <v>-3.1419353330516285E-6</v>
      </c>
      <c r="BN22">
        <f>I!BN22-A!BN22</f>
        <v>-9.7795290909544847E-5</v>
      </c>
      <c r="BO22">
        <f>I!BO22-A!BO22</f>
        <v>-3.6102863714230056E-4</v>
      </c>
      <c r="BP22">
        <f>I!BP22-A!BP22</f>
        <v>-1.6851333108959838E-3</v>
      </c>
      <c r="BQ22">
        <f>I!BQ22-A!BQ22</f>
        <v>-2.9303924101417166E-4</v>
      </c>
      <c r="BR22">
        <f>I!BR22-A!BR22</f>
        <v>-1.8516604480346363E-4</v>
      </c>
      <c r="BS22">
        <f>I!BS22-A!BS22</f>
        <v>-1.0864390782967376E-3</v>
      </c>
      <c r="BT22">
        <f>I!BT22-A!BT22</f>
        <v>-7.873270594968753E-4</v>
      </c>
      <c r="BU22">
        <f>I!BU22-A!BU22</f>
        <v>-3.1824353720331331E-4</v>
      </c>
      <c r="BV22">
        <f>I!BV22-A!BV22</f>
        <v>-7.0568387781563683E-4</v>
      </c>
      <c r="BW22">
        <f>I!BW22-A!BW22</f>
        <v>-7.5360403968235848E-4</v>
      </c>
      <c r="BX22">
        <f>I!BX22-A!BX22</f>
        <v>-1.6535134289835064E-3</v>
      </c>
      <c r="BY22">
        <f>I!BY22-A!BY22</f>
        <v>-1.9798200589483906E-3</v>
      </c>
      <c r="BZ22">
        <f>I!BZ22-A!BZ22</f>
        <v>-5.5163058677893016E-5</v>
      </c>
      <c r="CA22">
        <f>I!CA22-A!CA22</f>
        <v>-5.5472618599998096E-5</v>
      </c>
      <c r="CB22">
        <f>I!CB22-A!CB22</f>
        <v>-2.1636713286491316E-4</v>
      </c>
      <c r="CC22">
        <f>I!CC22-A!CC22</f>
        <v>-4.038701912946167E-3</v>
      </c>
      <c r="CD22">
        <f>I!CD22-A!CD22</f>
        <v>-1.5749160129737447E-3</v>
      </c>
      <c r="CE22">
        <f>I!CE22-A!CE22</f>
        <v>-2.344986656629535E-4</v>
      </c>
      <c r="CF22">
        <f>I!CF22-A!CF22</f>
        <v>-2.6287830139915582E-4</v>
      </c>
      <c r="CG22">
        <f>I!CG22-A!CG22</f>
        <v>-1.0937934228129884E-3</v>
      </c>
      <c r="CH22">
        <f>I!CH22-A!CH22</f>
        <v>0</v>
      </c>
      <c r="CI22">
        <f>I!CI22-A!CI22</f>
        <v>-9.6453348158450684E-5</v>
      </c>
      <c r="CJ22">
        <f>I!CJ22-A!CJ22</f>
        <v>0</v>
      </c>
      <c r="CK22">
        <f>I!CK22-A!CK22</f>
        <v>0</v>
      </c>
      <c r="CL22">
        <f>I!CL22-A!CL22</f>
        <v>0</v>
      </c>
      <c r="CM22">
        <f>I!CM22-A!CM22</f>
        <v>-8.7800713951573987E-4</v>
      </c>
      <c r="CN22">
        <f>I!CN22-A!CN22</f>
        <v>-7.2146854716268209E-4</v>
      </c>
      <c r="CO22">
        <f>I!CO22-A!CO22</f>
        <v>-8.8626324680428793E-4</v>
      </c>
      <c r="CP22">
        <f>I!CP22-A!CP22</f>
        <v>-7.4803529413489697E-4</v>
      </c>
      <c r="CQ22">
        <f>I!CQ22-A!CQ22</f>
        <v>-6.8551828188194875E-4</v>
      </c>
      <c r="CR22">
        <f>I!CR22-A!CR22</f>
        <v>-5.8133477971396177E-4</v>
      </c>
      <c r="CS22">
        <f>I!CS22-A!CS22</f>
        <v>-5.5619960527564108E-4</v>
      </c>
      <c r="CT22">
        <f>I!CT22-A!CT22</f>
        <v>-4.4043118467198959E-4</v>
      </c>
      <c r="CU22">
        <f>I!CU22-A!CU22</f>
        <v>-2.5143215401013082E-4</v>
      </c>
    </row>
    <row r="23" spans="1:99">
      <c r="A23" t="s">
        <v>22</v>
      </c>
      <c r="B23">
        <f>I!B23-A!B23</f>
        <v>-1.5695900390796499E-5</v>
      </c>
      <c r="C23">
        <f>I!C23-A!C23</f>
        <v>0</v>
      </c>
      <c r="D23">
        <f>I!D23-A!D23</f>
        <v>-6.2141781484851332E-5</v>
      </c>
      <c r="E23">
        <f>I!E23-A!E23</f>
        <v>-2.9208433834113096E-5</v>
      </c>
      <c r="F23">
        <f>I!F23-A!F23</f>
        <v>-5.4669524740512064E-5</v>
      </c>
      <c r="G23">
        <f>I!G23-A!G23</f>
        <v>-2.2466805604274171E-7</v>
      </c>
      <c r="H23">
        <f>I!H23-A!H23</f>
        <v>-1.5069232238782658E-6</v>
      </c>
      <c r="I23">
        <f>I!I23-A!I23</f>
        <v>-2.1318959355593896E-7</v>
      </c>
      <c r="J23">
        <f>I!J23-A!J23</f>
        <v>-2.8869328917156768E-4</v>
      </c>
      <c r="K23">
        <f>I!K23-A!K23</f>
        <v>-3.0739426582825824E-5</v>
      </c>
      <c r="L23">
        <f>I!L23-A!L23</f>
        <v>-2.975526718517553E-5</v>
      </c>
      <c r="M23">
        <f>I!M23-A!M23</f>
        <v>-8.8451694921050267E-5</v>
      </c>
      <c r="N23">
        <f>I!N23-A!N23</f>
        <v>-7.6793324202120277E-5</v>
      </c>
      <c r="O23">
        <f>I!O23-A!O23</f>
        <v>-1.5545199151512844E-4</v>
      </c>
      <c r="P23">
        <f>I!P23-A!P23</f>
        <v>-1.0342218160633914E-4</v>
      </c>
      <c r="Q23">
        <f>I!Q23-A!Q23</f>
        <v>-7.5473790505416403E-5</v>
      </c>
      <c r="R23">
        <f>I!R23-A!R23</f>
        <v>-9.6094691675938657E-5</v>
      </c>
      <c r="S23">
        <f>I!S23-A!S23</f>
        <v>-1.191121399141084E-4</v>
      </c>
      <c r="T23">
        <f>I!T23-A!T23</f>
        <v>-3.0999885169446007E-5</v>
      </c>
      <c r="U23">
        <f>I!U23-A!U23</f>
        <v>-1.4105985755695716E-4</v>
      </c>
      <c r="V23">
        <f>I!V23-A!V23</f>
        <v>-6.895050242730446E-4</v>
      </c>
      <c r="W23">
        <f>I!W23-A!W23</f>
        <v>0.99075498045677035</v>
      </c>
      <c r="X23">
        <f>I!X23-A!X23</f>
        <v>-1.7666274633275722E-5</v>
      </c>
      <c r="Y23">
        <f>I!Y23-A!Y23</f>
        <v>-2.3412843541849762E-4</v>
      </c>
      <c r="Z23">
        <f>I!Z23-A!Z23</f>
        <v>-1.1568200969970098E-4</v>
      </c>
      <c r="AA23">
        <f>I!AA23-A!AA23</f>
        <v>-9.2441551243464983E-5</v>
      </c>
      <c r="AB23">
        <f>I!AB23-A!AB23</f>
        <v>-5.1593821618307913E-5</v>
      </c>
      <c r="AC23">
        <f>I!AC23-A!AC23</f>
        <v>-1.3410488352238838E-4</v>
      </c>
      <c r="AD23">
        <f>I!AD23-A!AD23</f>
        <v>-2.1967123493401311E-4</v>
      </c>
      <c r="AE23">
        <f>I!AE23-A!AE23</f>
        <v>-5.5090072580841249E-5</v>
      </c>
      <c r="AF23">
        <f>I!AF23-A!AF23</f>
        <v>-8.2108581322451175E-5</v>
      </c>
      <c r="AG23">
        <f>I!AG23-A!AG23</f>
        <v>-7.0380554545849941E-5</v>
      </c>
      <c r="AH23">
        <f>I!AH23-A!AH23</f>
        <v>-1.6270653321821056E-4</v>
      </c>
      <c r="AI23">
        <f>I!AI23-A!AI23</f>
        <v>-1.2465993198201671E-4</v>
      </c>
      <c r="AJ23">
        <f>I!AJ23-A!AJ23</f>
        <v>-2.2071490318100735E-3</v>
      </c>
      <c r="AK23">
        <f>I!AK23-A!AK23</f>
        <v>-6.1340979355890032E-4</v>
      </c>
      <c r="AL23">
        <f>I!AL23-A!AL23</f>
        <v>-4.3051589917674995E-4</v>
      </c>
      <c r="AM23">
        <f>I!AM23-A!AM23</f>
        <v>-2.1139381491869737E-4</v>
      </c>
      <c r="AN23">
        <f>I!AN23-A!AN23</f>
        <v>-8.1123162430377213E-4</v>
      </c>
      <c r="AO23">
        <f>I!AO23-A!AO23</f>
        <v>-7.8760107223512931E-4</v>
      </c>
      <c r="AP23">
        <f>I!AP23-A!AP23</f>
        <v>-8.9121129904133959E-4</v>
      </c>
      <c r="AQ23">
        <f>I!AQ23-A!AQ23</f>
        <v>-8.7065309310575454E-4</v>
      </c>
      <c r="AR23">
        <f>I!AR23-A!AR23</f>
        <v>-1.8748801151035439E-3</v>
      </c>
      <c r="AS23">
        <f>I!AS23-A!AS23</f>
        <v>-7.6629829694788512E-4</v>
      </c>
      <c r="AT23">
        <f>I!AT23-A!AT23</f>
        <v>-4.182166540424307E-5</v>
      </c>
      <c r="AU23">
        <f>I!AU23-A!AU23</f>
        <v>-1.6968926706167623E-4</v>
      </c>
      <c r="AV23">
        <f>I!AV23-A!AV23</f>
        <v>-8.4155386256109938E-5</v>
      </c>
      <c r="AW23">
        <f>I!AW23-A!AW23</f>
        <v>-2.9679262814518971E-4</v>
      </c>
      <c r="AX23">
        <f>I!AX23-A!AX23</f>
        <v>-4.6071425434621779E-4</v>
      </c>
      <c r="AY23">
        <f>I!AY23-A!AY23</f>
        <v>-2.1669713687144253E-4</v>
      </c>
      <c r="AZ23">
        <f>I!AZ23-A!AZ23</f>
        <v>-3.0315100778775946E-4</v>
      </c>
      <c r="BA23">
        <f>I!BA23-A!BA23</f>
        <v>-2.6927168959375531E-5</v>
      </c>
      <c r="BB23">
        <f>I!BB23-A!BB23</f>
        <v>-6.281039242288648E-5</v>
      </c>
      <c r="BC23">
        <f>I!BC23-A!BC23</f>
        <v>-6.8875672676362216E-4</v>
      </c>
      <c r="BD23">
        <f>I!BD23-A!BD23</f>
        <v>-7.5801461410546331E-4</v>
      </c>
      <c r="BE23">
        <f>I!BE23-A!BE23</f>
        <v>-4.331519908228888E-4</v>
      </c>
      <c r="BF23">
        <f>I!BF23-A!BF23</f>
        <v>-3.5852156340797798E-4</v>
      </c>
      <c r="BG23">
        <f>I!BG23-A!BG23</f>
        <v>-4.805540735058827E-4</v>
      </c>
      <c r="BH23">
        <f>I!BH23-A!BH23</f>
        <v>-4.4899494309319551E-3</v>
      </c>
      <c r="BI23">
        <f>I!BI23-A!BI23</f>
        <v>-7.5504214646286466E-4</v>
      </c>
      <c r="BJ23">
        <f>I!BJ23-A!BJ23</f>
        <v>-1.0609869956191924E-3</v>
      </c>
      <c r="BK23">
        <f>I!BK23-A!BK23</f>
        <v>-3.6217149705602215E-4</v>
      </c>
      <c r="BL23">
        <f>I!BL23-A!BL23</f>
        <v>-1.2603846780157653E-3</v>
      </c>
      <c r="BM23">
        <f>I!BM23-A!BM23</f>
        <v>-5.1687021492042326E-5</v>
      </c>
      <c r="BN23">
        <f>I!BN23-A!BN23</f>
        <v>-6.2419926538163968E-5</v>
      </c>
      <c r="BO23">
        <f>I!BO23-A!BO23</f>
        <v>-2.9612867663123004E-4</v>
      </c>
      <c r="BP23">
        <f>I!BP23-A!BP23</f>
        <v>-1.2166676131005274E-3</v>
      </c>
      <c r="BQ23">
        <f>I!BQ23-A!BQ23</f>
        <v>-9.049756616455306E-4</v>
      </c>
      <c r="BR23">
        <f>I!BR23-A!BR23</f>
        <v>-7.3666527615744149E-4</v>
      </c>
      <c r="BS23">
        <f>I!BS23-A!BS23</f>
        <v>-1.058459192015194E-3</v>
      </c>
      <c r="BT23">
        <f>I!BT23-A!BT23</f>
        <v>-1.2209901347439022E-4</v>
      </c>
      <c r="BU23">
        <f>I!BU23-A!BU23</f>
        <v>-1.5393867605464394E-3</v>
      </c>
      <c r="BV23">
        <f>I!BV23-A!BV23</f>
        <v>-6.0496603912986858E-4</v>
      </c>
      <c r="BW23">
        <f>I!BW23-A!BW23</f>
        <v>-1.2249202377588348E-3</v>
      </c>
      <c r="BX23">
        <f>I!BX23-A!BX23</f>
        <v>-2.9955914571178728E-4</v>
      </c>
      <c r="BY23">
        <f>I!BY23-A!BY23</f>
        <v>-4.317264236056462E-3</v>
      </c>
      <c r="BZ23">
        <f>I!BZ23-A!BZ23</f>
        <v>-5.8317284922642233E-4</v>
      </c>
      <c r="CA23">
        <f>I!CA23-A!CA23</f>
        <v>-1.1494907672667328E-2</v>
      </c>
      <c r="CB23">
        <f>I!CB23-A!CB23</f>
        <v>-7.2588792324611686E-4</v>
      </c>
      <c r="CC23">
        <f>I!CC23-A!CC23</f>
        <v>-1.4950306614355318E-3</v>
      </c>
      <c r="CD23">
        <f>I!CD23-A!CD23</f>
        <v>-4.5036474479575082E-4</v>
      </c>
      <c r="CE23">
        <f>I!CE23-A!CE23</f>
        <v>-2.0380964959828971E-4</v>
      </c>
      <c r="CF23">
        <f>I!CF23-A!CF23</f>
        <v>-1.4218392950127482E-3</v>
      </c>
      <c r="CG23">
        <f>I!CG23-A!CG23</f>
        <v>-2.4822389759069459E-3</v>
      </c>
      <c r="CH23">
        <f>I!CH23-A!CH23</f>
        <v>0</v>
      </c>
      <c r="CI23">
        <f>I!CI23-A!CI23</f>
        <v>-7.8928229271440348E-4</v>
      </c>
      <c r="CJ23">
        <f>I!CJ23-A!CJ23</f>
        <v>0</v>
      </c>
      <c r="CK23">
        <f>I!CK23-A!CK23</f>
        <v>0</v>
      </c>
      <c r="CL23">
        <f>I!CL23-A!CL23</f>
        <v>0</v>
      </c>
      <c r="CM23">
        <f>I!CM23-A!CM23</f>
        <v>-1.1546988212985045E-4</v>
      </c>
      <c r="CN23">
        <f>I!CN23-A!CN23</f>
        <v>-1.047074284320716E-4</v>
      </c>
      <c r="CO23">
        <f>I!CO23-A!CO23</f>
        <v>-1.481434388772771E-4</v>
      </c>
      <c r="CP23">
        <f>I!CP23-A!CP23</f>
        <v>-1.1128167308062222E-4</v>
      </c>
      <c r="CQ23">
        <f>I!CQ23-A!CQ23</f>
        <v>-9.3101958941456435E-5</v>
      </c>
      <c r="CR23">
        <f>I!CR23-A!CR23</f>
        <v>-1.0337836720277142E-4</v>
      </c>
      <c r="CS23">
        <f>I!CS23-A!CS23</f>
        <v>-1.1224557273419768E-4</v>
      </c>
      <c r="CT23">
        <f>I!CT23-A!CT23</f>
        <v>-1.1740048975066375E-4</v>
      </c>
      <c r="CU23">
        <f>I!CU23-A!CU23</f>
        <v>-8.0107723128235565E-5</v>
      </c>
    </row>
    <row r="24" spans="1:99">
      <c r="A24" t="s">
        <v>23</v>
      </c>
      <c r="B24">
        <f>I!B24-A!B24</f>
        <v>-1.6012423999305646E-2</v>
      </c>
      <c r="C24">
        <f>I!C24-A!C24</f>
        <v>-5.3668198060120666E-2</v>
      </c>
      <c r="D24">
        <f>I!D24-A!D24</f>
        <v>-1.6372891232790555E-2</v>
      </c>
      <c r="E24">
        <f>I!E24-A!E24</f>
        <v>-8.2871331827498052E-3</v>
      </c>
      <c r="F24">
        <f>I!F24-A!F24</f>
        <v>-1.6082151093234361E-2</v>
      </c>
      <c r="G24">
        <f>I!G24-A!G24</f>
        <v>-2.3538878693210092E-4</v>
      </c>
      <c r="H24">
        <f>I!H24-A!H24</f>
        <v>-8.8296666059525493E-4</v>
      </c>
      <c r="I24">
        <f>I!I24-A!I24</f>
        <v>-1.6161524605624393E-5</v>
      </c>
      <c r="J24">
        <f>I!J24-A!J24</f>
        <v>-1.3739957471054392E-2</v>
      </c>
      <c r="K24">
        <f>I!K24-A!K24</f>
        <v>-1.9165469750603816E-2</v>
      </c>
      <c r="L24">
        <f>I!L24-A!L24</f>
        <v>-1.2481575901217755E-2</v>
      </c>
      <c r="M24">
        <f>I!M24-A!M24</f>
        <v>-3.0363343510687742E-3</v>
      </c>
      <c r="N24">
        <f>I!N24-A!N24</f>
        <v>-2.2893220004962137E-2</v>
      </c>
      <c r="O24">
        <f>I!O24-A!O24</f>
        <v>-2.3683084741723251E-3</v>
      </c>
      <c r="P24">
        <f>I!P24-A!P24</f>
        <v>-1.9800413058875797E-3</v>
      </c>
      <c r="Q24">
        <f>I!Q24-A!Q24</f>
        <v>-5.1322739544714183E-3</v>
      </c>
      <c r="R24">
        <f>I!R24-A!R24</f>
        <v>-5.2690326358422832E-3</v>
      </c>
      <c r="S24">
        <f>I!S24-A!S24</f>
        <v>-1.7677823024691398E-5</v>
      </c>
      <c r="T24">
        <f>I!T24-A!T24</f>
        <v>-9.1881113145439713E-4</v>
      </c>
      <c r="U24">
        <f>I!U24-A!U24</f>
        <v>-7.2035269422531497E-3</v>
      </c>
      <c r="V24">
        <f>I!V24-A!V24</f>
        <v>-7.0007694080310764E-3</v>
      </c>
      <c r="W24">
        <f>I!W24-A!W24</f>
        <v>-6.79405037374295E-3</v>
      </c>
      <c r="X24">
        <f>I!X24-A!X24</f>
        <v>0.98065996391229682</v>
      </c>
      <c r="Y24">
        <f>I!Y24-A!Y24</f>
        <v>-1.1215435191225127E-2</v>
      </c>
      <c r="Z24">
        <f>I!Z24-A!Z24</f>
        <v>-7.0696057834769722E-3</v>
      </c>
      <c r="AA24">
        <f>I!AA24-A!AA24</f>
        <v>-5.2395499529089935E-3</v>
      </c>
      <c r="AB24">
        <f>I!AB24-A!AB24</f>
        <v>-4.6354898866560494E-3</v>
      </c>
      <c r="AC24">
        <f>I!AC24-A!AC24</f>
        <v>-3.1305654100268845E-3</v>
      </c>
      <c r="AD24">
        <f>I!AD24-A!AD24</f>
        <v>-1.9515099032826157E-3</v>
      </c>
      <c r="AE24">
        <f>I!AE24-A!AE24</f>
        <v>-9.9901874678108961E-4</v>
      </c>
      <c r="AF24">
        <f>I!AF24-A!AF24</f>
        <v>-5.8178720932996354E-3</v>
      </c>
      <c r="AG24">
        <f>I!AG24-A!AG24</f>
        <v>-6.4715032452292707E-4</v>
      </c>
      <c r="AH24">
        <f>I!AH24-A!AH24</f>
        <v>-3.677787220276554E-3</v>
      </c>
      <c r="AI24">
        <f>I!AI24-A!AI24</f>
        <v>-4.6468245909697722E-3</v>
      </c>
      <c r="AJ24">
        <f>I!AJ24-A!AJ24</f>
        <v>-1.7444332320385371E-3</v>
      </c>
      <c r="AK24">
        <f>I!AK24-A!AK24</f>
        <v>-1.2983130306625837E-3</v>
      </c>
      <c r="AL24">
        <f>I!AL24-A!AL24</f>
        <v>-1.2583728858941886E-4</v>
      </c>
      <c r="AM24">
        <f>I!AM24-A!AM24</f>
        <v>-8.2285789412841147E-4</v>
      </c>
      <c r="AN24">
        <f>I!AN24-A!AN24</f>
        <v>-9.0169152017282835E-4</v>
      </c>
      <c r="AO24">
        <f>I!AO24-A!AO24</f>
        <v>-2.6674358346810093E-4</v>
      </c>
      <c r="AP24">
        <f>I!AP24-A!AP24</f>
        <v>-1.2633420499532856E-3</v>
      </c>
      <c r="AQ24">
        <f>I!AQ24-A!AQ24</f>
        <v>-4.0467643734260801E-4</v>
      </c>
      <c r="AR24">
        <f>I!AR24-A!AR24</f>
        <v>-8.4444460667387213E-4</v>
      </c>
      <c r="AS24">
        <f>I!AS24-A!AS24</f>
        <v>-5.81263389454122E-4</v>
      </c>
      <c r="AT24">
        <f>I!AT24-A!AT24</f>
        <v>-8.0047457773598188E-2</v>
      </c>
      <c r="AU24">
        <f>I!AU24-A!AU24</f>
        <v>-6.3334434426678923E-2</v>
      </c>
      <c r="AV24">
        <f>I!AV24-A!AV24</f>
        <v>-6.5373012744345163E-2</v>
      </c>
      <c r="AW24">
        <f>I!AW24-A!AW24</f>
        <v>-4.5762343956958204E-2</v>
      </c>
      <c r="AX24">
        <f>I!AX24-A!AX24</f>
        <v>-1.6817617706723985E-2</v>
      </c>
      <c r="AY24">
        <f>I!AY24-A!AY24</f>
        <v>-4.2521942931948963E-3</v>
      </c>
      <c r="AZ24">
        <f>I!AZ24-A!AZ24</f>
        <v>-3.6499199774178074E-3</v>
      </c>
      <c r="BA24">
        <f>I!BA24-A!BA24</f>
        <v>-1.0017781541597428E-2</v>
      </c>
      <c r="BB24">
        <f>I!BB24-A!BB24</f>
        <v>-1.6867860541884095E-2</v>
      </c>
      <c r="BC24">
        <f>I!BC24-A!BC24</f>
        <v>-1.4316934980630527E-4</v>
      </c>
      <c r="BD24">
        <f>I!BD24-A!BD24</f>
        <v>-2.3328532509842974E-4</v>
      </c>
      <c r="BE24">
        <f>I!BE24-A!BE24</f>
        <v>-8.6564029458663651E-5</v>
      </c>
      <c r="BF24">
        <f>I!BF24-A!BF24</f>
        <v>-7.6407180711785807E-4</v>
      </c>
      <c r="BG24">
        <f>I!BG24-A!BG24</f>
        <v>-1.0831967737031959E-3</v>
      </c>
      <c r="BH24">
        <f>I!BH24-A!BH24</f>
        <v>-2.1899262766771776E-4</v>
      </c>
      <c r="BI24">
        <f>I!BI24-A!BI24</f>
        <v>-5.6937011308407053E-3</v>
      </c>
      <c r="BJ24">
        <f>I!BJ24-A!BJ24</f>
        <v>-4.8982172463079851E-3</v>
      </c>
      <c r="BK24">
        <f>I!BK24-A!BK24</f>
        <v>-2.8676109409829778E-3</v>
      </c>
      <c r="BL24">
        <f>I!BL24-A!BL24</f>
        <v>-2.8784048917573379E-5</v>
      </c>
      <c r="BM24">
        <f>I!BM24-A!BM24</f>
        <v>-3.2879479138433641E-3</v>
      </c>
      <c r="BN24">
        <f>I!BN24-A!BN24</f>
        <v>-1.4994182158902815E-3</v>
      </c>
      <c r="BO24">
        <f>I!BO24-A!BO24</f>
        <v>-7.6889030177273538E-3</v>
      </c>
      <c r="BP24">
        <f>I!BP24-A!BP24</f>
        <v>-1.0457894581789649E-3</v>
      </c>
      <c r="BQ24">
        <f>I!BQ24-A!BQ24</f>
        <v>-7.5189232595195628E-4</v>
      </c>
      <c r="BR24">
        <f>I!BR24-A!BR24</f>
        <v>-8.5948701394853897E-4</v>
      </c>
      <c r="BS24">
        <f>I!BS24-A!BS24</f>
        <v>-4.1165975777441733E-3</v>
      </c>
      <c r="BT24">
        <f>I!BT24-A!BT24</f>
        <v>-1.0494847771177348E-2</v>
      </c>
      <c r="BU24">
        <f>I!BU24-A!BU24</f>
        <v>-4.2365570729554023E-3</v>
      </c>
      <c r="BV24">
        <f>I!BV24-A!BV24</f>
        <v>-8.5255347892830764E-4</v>
      </c>
      <c r="BW24">
        <f>I!BW24-A!BW24</f>
        <v>-1.8979721008478875E-3</v>
      </c>
      <c r="BX24">
        <f>I!BX24-A!BX24</f>
        <v>-2.471847024375039E-3</v>
      </c>
      <c r="BY24">
        <f>I!BY24-A!BY24</f>
        <v>-1.6333039700216995E-3</v>
      </c>
      <c r="BZ24">
        <f>I!BZ24-A!BZ24</f>
        <v>-5.2567828148926193E-4</v>
      </c>
      <c r="CA24">
        <f>I!CA24-A!CA24</f>
        <v>-2.4128872708640563E-3</v>
      </c>
      <c r="CB24">
        <f>I!CB24-A!CB24</f>
        <v>-4.0520266097870301E-3</v>
      </c>
      <c r="CC24">
        <f>I!CC24-A!CC24</f>
        <v>-3.1568536418352272E-3</v>
      </c>
      <c r="CD24">
        <f>I!CD24-A!CD24</f>
        <v>-2.9448511639231377E-3</v>
      </c>
      <c r="CE24">
        <f>I!CE24-A!CE24</f>
        <v>-2.5492011645651233E-3</v>
      </c>
      <c r="CF24">
        <f>I!CF24-A!CF24</f>
        <v>-2.5294003266090092E-3</v>
      </c>
      <c r="CG24">
        <f>I!CG24-A!CG24</f>
        <v>-3.5868023133888041E-3</v>
      </c>
      <c r="CH24">
        <f>I!CH24-A!CH24</f>
        <v>0</v>
      </c>
      <c r="CI24">
        <f>I!CI24-A!CI24</f>
        <v>-2.7033894932403019E-2</v>
      </c>
      <c r="CJ24">
        <f>I!CJ24-A!CJ24</f>
        <v>0</v>
      </c>
      <c r="CK24">
        <f>I!CK24-A!CK24</f>
        <v>0</v>
      </c>
      <c r="CL24">
        <f>I!CL24-A!CL24</f>
        <v>0</v>
      </c>
      <c r="CM24">
        <f>I!CM24-A!CM24</f>
        <v>-9.9845833754764919E-3</v>
      </c>
      <c r="CN24">
        <f>I!CN24-A!CN24</f>
        <v>-8.5010042639037664E-3</v>
      </c>
      <c r="CO24">
        <f>I!CO24-A!CO24</f>
        <v>-1.0711392599422602E-2</v>
      </c>
      <c r="CP24">
        <f>I!CP24-A!CP24</f>
        <v>-1.0491399925293578E-2</v>
      </c>
      <c r="CQ24">
        <f>I!CQ24-A!CQ24</f>
        <v>-1.0311395660577281E-2</v>
      </c>
      <c r="CR24">
        <f>I!CR24-A!CR24</f>
        <v>-9.3788272266453112E-3</v>
      </c>
      <c r="CS24">
        <f>I!CS24-A!CS24</f>
        <v>-8.7332495477680534E-3</v>
      </c>
      <c r="CT24">
        <f>I!CT24-A!CT24</f>
        <v>-7.2727653424968569E-3</v>
      </c>
      <c r="CU24">
        <f>I!CU24-A!CU24</f>
        <v>-3.9215030710094637E-3</v>
      </c>
    </row>
    <row r="25" spans="1:99">
      <c r="A25" t="s">
        <v>24</v>
      </c>
      <c r="B25">
        <f>I!B25-A!B25</f>
        <v>-1.2179076234552874E-2</v>
      </c>
      <c r="C25">
        <f>I!C25-A!C25</f>
        <v>-1.2147053030581693E-2</v>
      </c>
      <c r="D25">
        <f>I!D25-A!D25</f>
        <v>-2.9305970671487071E-2</v>
      </c>
      <c r="E25">
        <f>I!E25-A!E25</f>
        <v>-1.6791570660179313E-2</v>
      </c>
      <c r="F25">
        <f>I!F25-A!F25</f>
        <v>-6.557495329725555E-3</v>
      </c>
      <c r="G25">
        <f>I!G25-A!G25</f>
        <v>-6.8485762739598306E-7</v>
      </c>
      <c r="H25">
        <f>I!H25-A!H25</f>
        <v>-2.1790970033960038E-5</v>
      </c>
      <c r="I25">
        <f>I!I25-A!I25</f>
        <v>-1.072904194670548E-4</v>
      </c>
      <c r="J25">
        <f>I!J25-A!J25</f>
        <v>-8.8633518460330095E-3</v>
      </c>
      <c r="K25">
        <f>I!K25-A!K25</f>
        <v>-5.43837970433591E-3</v>
      </c>
      <c r="L25">
        <f>I!L25-A!L25</f>
        <v>-4.3900368870152078E-3</v>
      </c>
      <c r="M25">
        <f>I!M25-A!M25</f>
        <v>-4.3735545622817395E-4</v>
      </c>
      <c r="N25">
        <f>I!N25-A!N25</f>
        <v>-1.9614229041840015E-3</v>
      </c>
      <c r="O25">
        <f>I!O25-A!O25</f>
        <v>-2.3360731811712895E-3</v>
      </c>
      <c r="P25">
        <f>I!P25-A!P25</f>
        <v>-1.3509886504650061E-3</v>
      </c>
      <c r="Q25">
        <f>I!Q25-A!Q25</f>
        <v>-4.3555778040538763E-2</v>
      </c>
      <c r="R25">
        <f>I!R25-A!R25</f>
        <v>-7.2380836206244026E-2</v>
      </c>
      <c r="S25">
        <f>I!S25-A!S25</f>
        <v>-3.0036983760213341E-4</v>
      </c>
      <c r="T25">
        <f>I!T25-A!T25</f>
        <v>-5.3378423726530991E-3</v>
      </c>
      <c r="U25">
        <f>I!U25-A!U25</f>
        <v>-4.6749336888104835E-3</v>
      </c>
      <c r="V25">
        <f>I!V25-A!V25</f>
        <v>-9.6887290894473992E-3</v>
      </c>
      <c r="W25">
        <f>I!W25-A!W25</f>
        <v>-1.9217354099504379E-2</v>
      </c>
      <c r="X25">
        <f>I!X25-A!X25</f>
        <v>-1.8213817034159686E-2</v>
      </c>
      <c r="Y25">
        <f>I!Y25-A!Y25</f>
        <v>0.96023876523509744</v>
      </c>
      <c r="Z25">
        <f>I!Z25-A!Z25</f>
        <v>-6.7142111481785158E-2</v>
      </c>
      <c r="AA25">
        <f>I!AA25-A!AA25</f>
        <v>-7.8876073022809256E-3</v>
      </c>
      <c r="AB25">
        <f>I!AB25-A!AB25</f>
        <v>-3.1937350992587853E-3</v>
      </c>
      <c r="AC25">
        <f>I!AC25-A!AC25</f>
        <v>-6.2819872571326244E-3</v>
      </c>
      <c r="AD25">
        <f>I!AD25-A!AD25</f>
        <v>-1.3526741592253559E-3</v>
      </c>
      <c r="AE25">
        <f>I!AE25-A!AE25</f>
        <v>-2.7539005943181994E-3</v>
      </c>
      <c r="AF25">
        <f>I!AF25-A!AF25</f>
        <v>-5.6601795955090592E-3</v>
      </c>
      <c r="AG25">
        <f>I!AG25-A!AG25</f>
        <v>-3.3928672872692409E-3</v>
      </c>
      <c r="AH25">
        <f>I!AH25-A!AH25</f>
        <v>-6.6062482766402865E-3</v>
      </c>
      <c r="AI25">
        <f>I!AI25-A!AI25</f>
        <v>-9.8105206770328548E-3</v>
      </c>
      <c r="AJ25">
        <f>I!AJ25-A!AJ25</f>
        <v>-2.5522992170941831E-4</v>
      </c>
      <c r="AK25">
        <f>I!AK25-A!AK25</f>
        <v>-5.3680101726878963E-5</v>
      </c>
      <c r="AL25">
        <f>I!AL25-A!AL25</f>
        <v>-2.8792281474456005E-5</v>
      </c>
      <c r="AM25">
        <f>I!AM25-A!AM25</f>
        <v>-2.2692620026190142E-5</v>
      </c>
      <c r="AN25">
        <f>I!AN25-A!AN25</f>
        <v>-4.4032049382862899E-5</v>
      </c>
      <c r="AO25">
        <f>I!AO25-A!AO25</f>
        <v>-6.9950225122289672E-5</v>
      </c>
      <c r="AP25">
        <f>I!AP25-A!AP25</f>
        <v>-6.2413389648529073E-5</v>
      </c>
      <c r="AQ25">
        <f>I!AQ25-A!AQ25</f>
        <v>-2.4195889083023303E-5</v>
      </c>
      <c r="AR25">
        <f>I!AR25-A!AR25</f>
        <v>-2.0359673146969301E-4</v>
      </c>
      <c r="AS25">
        <f>I!AS25-A!AS25</f>
        <v>-2.667479131134228E-5</v>
      </c>
      <c r="AT25">
        <f>I!AT25-A!AT25</f>
        <v>-2.4186401540171446E-4</v>
      </c>
      <c r="AU25">
        <f>I!AU25-A!AU25</f>
        <v>-1.035869341126926E-3</v>
      </c>
      <c r="AV25">
        <f>I!AV25-A!AV25</f>
        <v>-2.3789060314923402E-4</v>
      </c>
      <c r="AW25">
        <f>I!AW25-A!AW25</f>
        <v>-2.6799696758629792E-4</v>
      </c>
      <c r="AX25">
        <f>I!AX25-A!AX25</f>
        <v>-1.0869548926998733E-4</v>
      </c>
      <c r="AY25">
        <f>I!AY25-A!AY25</f>
        <v>-5.3541903440689218E-5</v>
      </c>
      <c r="AZ25">
        <f>I!AZ25-A!AZ25</f>
        <v>-6.2188294443984597E-5</v>
      </c>
      <c r="BA25">
        <f>I!BA25-A!BA25</f>
        <v>-4.7983549977415109E-5</v>
      </c>
      <c r="BB25">
        <f>I!BB25-A!BB25</f>
        <v>-3.7515645294243841E-4</v>
      </c>
      <c r="BC25">
        <f>I!BC25-A!BC25</f>
        <v>-7.5361822665402731E-5</v>
      </c>
      <c r="BD25">
        <f>I!BD25-A!BD25</f>
        <v>-1.5397051638831123E-4</v>
      </c>
      <c r="BE25">
        <f>I!BE25-A!BE25</f>
        <v>-3.7500286708446938E-5</v>
      </c>
      <c r="BF25">
        <f>I!BF25-A!BF25</f>
        <v>-2.3818984579643539E-4</v>
      </c>
      <c r="BG25">
        <f>I!BG25-A!BG25</f>
        <v>-1.2743917808426448E-4</v>
      </c>
      <c r="BH25">
        <f>I!BH25-A!BH25</f>
        <v>-4.3614476509724377E-4</v>
      </c>
      <c r="BI25">
        <f>I!BI25-A!BI25</f>
        <v>-3.106428504009244E-5</v>
      </c>
      <c r="BJ25">
        <f>I!BJ25-A!BJ25</f>
        <v>-3.4956218302662401E-5</v>
      </c>
      <c r="BK25">
        <f>I!BK25-A!BK25</f>
        <v>-2.1398716468595329E-5</v>
      </c>
      <c r="BL25">
        <f>I!BL25-A!BL25</f>
        <v>-6.8246157554402279E-6</v>
      </c>
      <c r="BM25">
        <f>I!BM25-A!BM25</f>
        <v>-9.8477622134572343E-6</v>
      </c>
      <c r="BN25">
        <f>I!BN25-A!BN25</f>
        <v>-8.0776169210193549E-4</v>
      </c>
      <c r="BO25">
        <f>I!BO25-A!BO25</f>
        <v>-1.902409536484313E-4</v>
      </c>
      <c r="BP25">
        <f>I!BP25-A!BP25</f>
        <v>-1.8221015644531556E-5</v>
      </c>
      <c r="BQ25">
        <f>I!BQ25-A!BQ25</f>
        <v>-7.1977087292402929E-4</v>
      </c>
      <c r="BR25">
        <f>I!BR25-A!BR25</f>
        <v>-1.831404756944369E-4</v>
      </c>
      <c r="BS25">
        <f>I!BS25-A!BS25</f>
        <v>-1.9845469577008707E-3</v>
      </c>
      <c r="BT25">
        <f>I!BT25-A!BT25</f>
        <v>-4.5333559143733619E-3</v>
      </c>
      <c r="BU25">
        <f>I!BU25-A!BU25</f>
        <v>-6.342843914471794E-4</v>
      </c>
      <c r="BV25">
        <f>I!BV25-A!BV25</f>
        <v>-4.985099184713921E-3</v>
      </c>
      <c r="BW25">
        <f>I!BW25-A!BW25</f>
        <v>-1.1948499970085673E-2</v>
      </c>
      <c r="BX25">
        <f>I!BX25-A!BX25</f>
        <v>-1.0812010931119081E-3</v>
      </c>
      <c r="BY25">
        <f>I!BY25-A!BY25</f>
        <v>-5.2265015639190783E-4</v>
      </c>
      <c r="BZ25">
        <f>I!BZ25-A!BZ25</f>
        <v>-1.0498996430649873E-5</v>
      </c>
      <c r="CA25">
        <f>I!CA25-A!CA25</f>
        <v>-1.6707504073703314E-3</v>
      </c>
      <c r="CB25">
        <f>I!CB25-A!CB25</f>
        <v>-1.0700756914082711E-3</v>
      </c>
      <c r="CC25">
        <f>I!CC25-A!CC25</f>
        <v>-1.3470297286508889E-4</v>
      </c>
      <c r="CD25">
        <f>I!CD25-A!CD25</f>
        <v>-3.8801184941068302E-4</v>
      </c>
      <c r="CE25">
        <f>I!CE25-A!CE25</f>
        <v>-1.0677844899192991E-3</v>
      </c>
      <c r="CF25">
        <f>I!CF25-A!CF25</f>
        <v>-3.4273413660720216E-3</v>
      </c>
      <c r="CG25">
        <f>I!CG25-A!CG25</f>
        <v>-2.5985685482661221E-4</v>
      </c>
      <c r="CH25">
        <f>I!CH25-A!CH25</f>
        <v>0</v>
      </c>
      <c r="CI25">
        <f>I!CI25-A!CI25</f>
        <v>-1.5626872714762708E-3</v>
      </c>
      <c r="CJ25">
        <f>I!CJ25-A!CJ25</f>
        <v>0</v>
      </c>
      <c r="CK25">
        <f>I!CK25-A!CK25</f>
        <v>0</v>
      </c>
      <c r="CL25">
        <f>I!CL25-A!CL25</f>
        <v>0</v>
      </c>
      <c r="CM25">
        <f>I!CM25-A!CM25</f>
        <v>-4.0111989216588869E-3</v>
      </c>
      <c r="CN25">
        <f>I!CN25-A!CN25</f>
        <v>-5.0695614270214141E-3</v>
      </c>
      <c r="CO25">
        <f>I!CO25-A!CO25</f>
        <v>-5.3172877528311225E-3</v>
      </c>
      <c r="CP25">
        <f>I!CP25-A!CP25</f>
        <v>-5.6432731744913639E-3</v>
      </c>
      <c r="CQ25">
        <f>I!CQ25-A!CQ25</f>
        <v>-5.8774337225528366E-3</v>
      </c>
      <c r="CR25">
        <f>I!CR25-A!CR25</f>
        <v>-3.8570338614922089E-3</v>
      </c>
      <c r="CS25">
        <f>I!CS25-A!CS25</f>
        <v>-3.4515347993839371E-3</v>
      </c>
      <c r="CT25">
        <f>I!CT25-A!CT25</f>
        <v>-2.9398717662350669E-3</v>
      </c>
      <c r="CU25">
        <f>I!CU25-A!CU25</f>
        <v>-1.6141090059079311E-3</v>
      </c>
    </row>
    <row r="26" spans="1:99">
      <c r="A26" t="s">
        <v>25</v>
      </c>
      <c r="B26">
        <f>I!B26-A!B26</f>
        <v>-1.7329863370148858E-3</v>
      </c>
      <c r="C26">
        <f>I!C26-A!C26</f>
        <v>0</v>
      </c>
      <c r="D26">
        <f>I!D26-A!D26</f>
        <v>-7.2052507053988238E-4</v>
      </c>
      <c r="E26">
        <f>I!E26-A!E26</f>
        <v>-4.0932193419892723E-4</v>
      </c>
      <c r="F26">
        <f>I!F26-A!F26</f>
        <v>-1.0138686517933871E-3</v>
      </c>
      <c r="G26">
        <f>I!G26-A!G26</f>
        <v>-3.492807403540528E-8</v>
      </c>
      <c r="H26">
        <f>I!H26-A!H26</f>
        <v>-9.0878191342175617E-5</v>
      </c>
      <c r="I26">
        <f>I!I26-A!I26</f>
        <v>-1.9099299334282397E-6</v>
      </c>
      <c r="J26">
        <f>I!J26-A!J26</f>
        <v>-9.1806821474074848E-5</v>
      </c>
      <c r="K26">
        <f>I!K26-A!K26</f>
        <v>-2.1482761503793879E-3</v>
      </c>
      <c r="L26">
        <f>I!L26-A!L26</f>
        <v>-1.5605019443231791E-3</v>
      </c>
      <c r="M26">
        <f>I!M26-A!M26</f>
        <v>-4.0279735178338182E-6</v>
      </c>
      <c r="N26">
        <f>I!N26-A!N26</f>
        <v>-5.5250418180590056E-3</v>
      </c>
      <c r="O26">
        <f>I!O26-A!O26</f>
        <v>-8.3246366718035727E-3</v>
      </c>
      <c r="P26">
        <f>I!P26-A!P26</f>
        <v>-9.7567148290055965E-3</v>
      </c>
      <c r="Q26">
        <f>I!Q26-A!Q26</f>
        <v>-4.0480105969041341E-3</v>
      </c>
      <c r="R26">
        <f>I!R26-A!R26</f>
        <v>-2.5266102283445957E-3</v>
      </c>
      <c r="S26">
        <f>I!S26-A!S26</f>
        <v>-1.5437502241148299E-4</v>
      </c>
      <c r="T26">
        <f>I!T26-A!T26</f>
        <v>-4.7660418094738408E-3</v>
      </c>
      <c r="U26">
        <f>I!U26-A!U26</f>
        <v>-4.2069603677086943E-3</v>
      </c>
      <c r="V26">
        <f>I!V26-A!V26</f>
        <v>-4.4150961339187896E-3</v>
      </c>
      <c r="W26">
        <f>I!W26-A!W26</f>
        <v>-1.026967605663642E-2</v>
      </c>
      <c r="X26">
        <f>I!X26-A!X26</f>
        <v>-1.848563419518364E-4</v>
      </c>
      <c r="Y26">
        <f>I!Y26-A!Y26</f>
        <v>-4.4935914957439042E-3</v>
      </c>
      <c r="Z26">
        <f>I!Z26-A!Z26</f>
        <v>0.97457219449561561</v>
      </c>
      <c r="AA26">
        <f>I!AA26-A!AA26</f>
        <v>-2.9072151104362512E-3</v>
      </c>
      <c r="AB26">
        <f>I!AB26-A!AB26</f>
        <v>-7.0137276962581243E-4</v>
      </c>
      <c r="AC26">
        <f>I!AC26-A!AC26</f>
        <v>-2.3447331213877266E-3</v>
      </c>
      <c r="AD26">
        <f>I!AD26-A!AD26</f>
        <v>-5.7129604332458285E-3</v>
      </c>
      <c r="AE26">
        <f>I!AE26-A!AE26</f>
        <v>-4.2128473732774719E-3</v>
      </c>
      <c r="AF26">
        <f>I!AF26-A!AF26</f>
        <v>-5.4507934313381308E-3</v>
      </c>
      <c r="AG26">
        <f>I!AG26-A!AG26</f>
        <v>-8.0896007128063857E-3</v>
      </c>
      <c r="AH26">
        <f>I!AH26-A!AH26</f>
        <v>-1.5840882827956166E-2</v>
      </c>
      <c r="AI26">
        <f>I!AI26-A!AI26</f>
        <v>-9.2578953642187718E-3</v>
      </c>
      <c r="AJ26">
        <f>I!AJ26-A!AJ26</f>
        <v>-2.5246661187025119E-3</v>
      </c>
      <c r="AK26">
        <f>I!AK26-A!AK26</f>
        <v>-4.9603736524506993E-4</v>
      </c>
      <c r="AL26">
        <f>I!AL26-A!AL26</f>
        <v>-1.1898856814083159E-4</v>
      </c>
      <c r="AM26">
        <f>I!AM26-A!AM26</f>
        <v>-2.3281342864014544E-4</v>
      </c>
      <c r="AN26">
        <f>I!AN26-A!AN26</f>
        <v>-1.0144357313782184E-3</v>
      </c>
      <c r="AO26">
        <f>I!AO26-A!AO26</f>
        <v>-5.3770250235294281E-4</v>
      </c>
      <c r="AP26">
        <f>I!AP26-A!AP26</f>
        <v>-1.2241108840236963E-3</v>
      </c>
      <c r="AQ26">
        <f>I!AQ26-A!AQ26</f>
        <v>-5.1300354236045564E-4</v>
      </c>
      <c r="AR26">
        <f>I!AR26-A!AR26</f>
        <v>-7.6079199247960244E-4</v>
      </c>
      <c r="AS26">
        <f>I!AS26-A!AS26</f>
        <v>-3.3271975524378953E-4</v>
      </c>
      <c r="AT26">
        <f>I!AT26-A!AT26</f>
        <v>-3.6032770652925055E-4</v>
      </c>
      <c r="AU26">
        <f>I!AU26-A!AU26</f>
        <v>-3.1800345016353222E-5</v>
      </c>
      <c r="AV26">
        <f>I!AV26-A!AV26</f>
        <v>-2.2698637427161918E-5</v>
      </c>
      <c r="AW26">
        <f>I!AW26-A!AW26</f>
        <v>-7.1124951193941377E-4</v>
      </c>
      <c r="AX26">
        <f>I!AX26-A!AX26</f>
        <v>-2.1739834240659512E-4</v>
      </c>
      <c r="AY26">
        <f>I!AY26-A!AY26</f>
        <v>-1.2394525683696285E-3</v>
      </c>
      <c r="AZ26">
        <f>I!AZ26-A!AZ26</f>
        <v>-1.7740625725696715E-4</v>
      </c>
      <c r="BA26">
        <f>I!BA26-A!BA26</f>
        <v>-1.2219147398975724E-3</v>
      </c>
      <c r="BB26">
        <f>I!BB26-A!BB26</f>
        <v>-4.1341234930718039E-4</v>
      </c>
      <c r="BC26">
        <f>I!BC26-A!BC26</f>
        <v>-7.2471633156708423E-5</v>
      </c>
      <c r="BD26">
        <f>I!BD26-A!BD26</f>
        <v>-9.1310840935182808E-5</v>
      </c>
      <c r="BE26">
        <f>I!BE26-A!BE26</f>
        <v>-2.1274798958910959E-3</v>
      </c>
      <c r="BF26">
        <f>I!BF26-A!BF26</f>
        <v>-1.6255368801237665E-3</v>
      </c>
      <c r="BG26">
        <f>I!BG26-A!BG26</f>
        <v>-1.5047271968262975E-4</v>
      </c>
      <c r="BH26">
        <f>I!BH26-A!BH26</f>
        <v>-1.5625538959121633E-4</v>
      </c>
      <c r="BI26">
        <f>I!BI26-A!BI26</f>
        <v>-1.9592464353399677E-5</v>
      </c>
      <c r="BJ26">
        <f>I!BJ26-A!BJ26</f>
        <v>-6.4581213318500339E-5</v>
      </c>
      <c r="BK26">
        <f>I!BK26-A!BK26</f>
        <v>-1.508461784933506E-5</v>
      </c>
      <c r="BL26">
        <f>I!BL26-A!BL26</f>
        <v>-1.2153949834557285E-4</v>
      </c>
      <c r="BM26">
        <f>I!BM26-A!BM26</f>
        <v>-1.034417301735228E-6</v>
      </c>
      <c r="BN26">
        <f>I!BN26-A!BN26</f>
        <v>-3.1526329624094292E-5</v>
      </c>
      <c r="BO26">
        <f>I!BO26-A!BO26</f>
        <v>-2.1126459953956693E-3</v>
      </c>
      <c r="BP26">
        <f>I!BP26-A!BP26</f>
        <v>-1.395751525901455E-3</v>
      </c>
      <c r="BQ26">
        <f>I!BQ26-A!BQ26</f>
        <v>-7.0476973376871522E-4</v>
      </c>
      <c r="BR26">
        <f>I!BR26-A!BR26</f>
        <v>-3.7336599476969675E-5</v>
      </c>
      <c r="BS26">
        <f>I!BS26-A!BS26</f>
        <v>-5.480558716538024E-4</v>
      </c>
      <c r="BT26">
        <f>I!BT26-A!BT26</f>
        <v>-1.0107599611061597E-3</v>
      </c>
      <c r="BU26">
        <f>I!BU26-A!BU26</f>
        <v>-5.6295873569767109E-4</v>
      </c>
      <c r="BV26">
        <f>I!BV26-A!BV26</f>
        <v>-1.6853679335053274E-3</v>
      </c>
      <c r="BW26">
        <f>I!BW26-A!BW26</f>
        <v>-9.2582354745591067E-4</v>
      </c>
      <c r="BX26">
        <f>I!BX26-A!BX26</f>
        <v>-1.5663669393051398E-3</v>
      </c>
      <c r="BY26">
        <f>I!BY26-A!BY26</f>
        <v>-1.2205748270389621E-3</v>
      </c>
      <c r="BZ26">
        <f>I!BZ26-A!BZ26</f>
        <v>-3.4736578141979082E-5</v>
      </c>
      <c r="CA26">
        <f>I!CA26-A!CA26</f>
        <v>-1.238618990535186E-4</v>
      </c>
      <c r="CB26">
        <f>I!CB26-A!CB26</f>
        <v>-3.7212218873223921E-4</v>
      </c>
      <c r="CC26">
        <f>I!CC26-A!CC26</f>
        <v>-1.889556661062831E-4</v>
      </c>
      <c r="CD26">
        <f>I!CD26-A!CD26</f>
        <v>-2.1997826247346064E-3</v>
      </c>
      <c r="CE26">
        <f>I!CE26-A!CE26</f>
        <v>-3.074307570347322E-3</v>
      </c>
      <c r="CF26">
        <f>I!CF26-A!CF26</f>
        <v>-1.0206890594217596E-3</v>
      </c>
      <c r="CG26">
        <f>I!CG26-A!CG26</f>
        <v>-5.5821145010907162E-4</v>
      </c>
      <c r="CH26">
        <f>I!CH26-A!CH26</f>
        <v>0</v>
      </c>
      <c r="CI26">
        <f>I!CI26-A!CI26</f>
        <v>-3.8206103186935367E-3</v>
      </c>
      <c r="CJ26">
        <f>I!CJ26-A!CJ26</f>
        <v>0</v>
      </c>
      <c r="CK26">
        <f>I!CK26-A!CK26</f>
        <v>0</v>
      </c>
      <c r="CL26">
        <f>I!CL26-A!CL26</f>
        <v>0</v>
      </c>
      <c r="CM26">
        <f>I!CM26-A!CM26</f>
        <v>-8.5176368748294032E-4</v>
      </c>
      <c r="CN26">
        <f>I!CN26-A!CN26</f>
        <v>-7.9539582562065134E-4</v>
      </c>
      <c r="CO26">
        <f>I!CO26-A!CO26</f>
        <v>-1.0066673762197337E-3</v>
      </c>
      <c r="CP26">
        <f>I!CP26-A!CP26</f>
        <v>-9.2563994406487924E-4</v>
      </c>
      <c r="CQ26">
        <f>I!CQ26-A!CQ26</f>
        <v>-8.449870189478929E-4</v>
      </c>
      <c r="CR26">
        <f>I!CR26-A!CR26</f>
        <v>-7.5015873287437762E-4</v>
      </c>
      <c r="CS26">
        <f>I!CS26-A!CS26</f>
        <v>-5.8488577749991205E-4</v>
      </c>
      <c r="CT26">
        <f>I!CT26-A!CT26</f>
        <v>-5.0254863261283897E-4</v>
      </c>
      <c r="CU26">
        <f>I!CU26-A!CU26</f>
        <v>-3.0342205638782797E-4</v>
      </c>
    </row>
    <row r="27" spans="1:99">
      <c r="A27" t="s">
        <v>26</v>
      </c>
      <c r="B27">
        <f>I!B27-A!B27</f>
        <v>-3.0966144379881039E-4</v>
      </c>
      <c r="C27">
        <f>I!C27-A!C27</f>
        <v>0</v>
      </c>
      <c r="D27">
        <f>I!D27-A!D27</f>
        <v>-1.2653502738271366E-5</v>
      </c>
      <c r="E27">
        <f>I!E27-A!E27</f>
        <v>-5.7817408839952157E-6</v>
      </c>
      <c r="F27">
        <f>I!F27-A!F27</f>
        <v>-9.3327310735244921E-6</v>
      </c>
      <c r="G27">
        <f>I!G27-A!G27</f>
        <v>-1.2890168255213999E-8</v>
      </c>
      <c r="H27">
        <f>I!H27-A!H27</f>
        <v>-3.2352848085713166E-5</v>
      </c>
      <c r="I27">
        <f>I!I27-A!I27</f>
        <v>-7.0898850213025501E-9</v>
      </c>
      <c r="J27">
        <f>I!J27-A!J27</f>
        <v>-1.7509223774224447E-3</v>
      </c>
      <c r="K27">
        <f>I!K27-A!K27</f>
        <v>-2.5782557272396767E-3</v>
      </c>
      <c r="L27">
        <f>I!L27-A!L27</f>
        <v>-3.1381391870981155E-3</v>
      </c>
      <c r="M27">
        <f>I!M27-A!M27</f>
        <v>-8.5629839374041386E-5</v>
      </c>
      <c r="N27">
        <f>I!N27-A!N27</f>
        <v>-2.4195046720009151E-2</v>
      </c>
      <c r="O27">
        <f>I!O27-A!O27</f>
        <v>-7.5274897609776048E-4</v>
      </c>
      <c r="P27">
        <f>I!P27-A!P27</f>
        <v>-1.4197078083272786E-2</v>
      </c>
      <c r="Q27">
        <f>I!Q27-A!Q27</f>
        <v>-8.6580988042129952E-5</v>
      </c>
      <c r="R27">
        <f>I!R27-A!R27</f>
        <v>-7.1583076376107186E-6</v>
      </c>
      <c r="S27">
        <f>I!S27-A!S27</f>
        <v>-3.4424102866568085E-7</v>
      </c>
      <c r="T27">
        <f>I!T27-A!T27</f>
        <v>-3.2278927403044846E-6</v>
      </c>
      <c r="U27">
        <f>I!U27-A!U27</f>
        <v>-3.893563108886282E-3</v>
      </c>
      <c r="V27">
        <f>I!V27-A!V27</f>
        <v>-4.4667992642029346E-4</v>
      </c>
      <c r="W27">
        <f>I!W27-A!W27</f>
        <v>-1.3806270808649115E-5</v>
      </c>
      <c r="X27">
        <f>I!X27-A!X27</f>
        <v>-6.9435269411628493E-4</v>
      </c>
      <c r="Y27">
        <f>I!Y27-A!Y27</f>
        <v>-9.5278943428665742E-4</v>
      </c>
      <c r="Z27">
        <f>I!Z27-A!Z27</f>
        <v>-3.0219722063151962E-3</v>
      </c>
      <c r="AA27">
        <f>I!AA27-A!AA27</f>
        <v>0.92430573523966997</v>
      </c>
      <c r="AB27">
        <f>I!AB27-A!AB27</f>
        <v>-4.0667074125359378E-3</v>
      </c>
      <c r="AC27">
        <f>I!AC27-A!AC27</f>
        <v>-1.5320296493633052E-3</v>
      </c>
      <c r="AD27">
        <f>I!AD27-A!AD27</f>
        <v>-1.600214623952968E-3</v>
      </c>
      <c r="AE27">
        <f>I!AE27-A!AE27</f>
        <v>-9.148608686588228E-4</v>
      </c>
      <c r="AF27">
        <f>I!AF27-A!AF27</f>
        <v>-4.9624731006324453E-3</v>
      </c>
      <c r="AG27">
        <f>I!AG27-A!AG27</f>
        <v>-3.8296281414942307E-3</v>
      </c>
      <c r="AH27">
        <f>I!AH27-A!AH27</f>
        <v>-1.8937787112566979E-3</v>
      </c>
      <c r="AI27">
        <f>I!AI27-A!AI27</f>
        <v>-1.9423052719793011E-3</v>
      </c>
      <c r="AJ27">
        <f>I!AJ27-A!AJ27</f>
        <v>-1.8862168181601946E-5</v>
      </c>
      <c r="AK27">
        <f>I!AK27-A!AK27</f>
        <v>-1.9720221393804531E-4</v>
      </c>
      <c r="AL27">
        <f>I!AL27-A!AL27</f>
        <v>-4.507625689895459E-5</v>
      </c>
      <c r="AM27">
        <f>I!AM27-A!AM27</f>
        <v>-2.103045124859031E-5</v>
      </c>
      <c r="AN27">
        <f>I!AN27-A!AN27</f>
        <v>-6.4003114421860269E-5</v>
      </c>
      <c r="AO27">
        <f>I!AO27-A!AO27</f>
        <v>-5.5282825543007629E-6</v>
      </c>
      <c r="AP27">
        <f>I!AP27-A!AP27</f>
        <v>-1.0131944917969757E-5</v>
      </c>
      <c r="AQ27">
        <f>I!AQ27-A!AQ27</f>
        <v>-1.4848441932281017E-4</v>
      </c>
      <c r="AR27">
        <f>I!AR27-A!AR27</f>
        <v>-2.8680546006963024E-4</v>
      </c>
      <c r="AS27">
        <f>I!AS27-A!AS27</f>
        <v>-5.5761718035581223E-6</v>
      </c>
      <c r="AT27">
        <f>I!AT27-A!AT27</f>
        <v>-4.5951719738300486E-6</v>
      </c>
      <c r="AU27">
        <f>I!AU27-A!AU27</f>
        <v>-1.4430016627330644E-4</v>
      </c>
      <c r="AV27">
        <f>I!AV27-A!AV27</f>
        <v>-8.2038430174901617E-6</v>
      </c>
      <c r="AW27">
        <f>I!AW27-A!AW27</f>
        <v>-2.1089129798818645E-4</v>
      </c>
      <c r="AX27">
        <f>I!AX27-A!AX27</f>
        <v>-1.8000749715312731E-6</v>
      </c>
      <c r="AY27">
        <f>I!AY27-A!AY27</f>
        <v>-1.32756768592642E-5</v>
      </c>
      <c r="AZ27">
        <f>I!AZ27-A!AZ27</f>
        <v>-1.0603048261409527E-5</v>
      </c>
      <c r="BA27">
        <f>I!BA27-A!BA27</f>
        <v>-1.6728760896823321E-5</v>
      </c>
      <c r="BB27">
        <f>I!BB27-A!BB27</f>
        <v>-9.4624715497883049E-5</v>
      </c>
      <c r="BC27">
        <f>I!BC27-A!BC27</f>
        <v>-2.0298852812715889E-6</v>
      </c>
      <c r="BD27">
        <f>I!BD27-A!BD27</f>
        <v>-2.680134042851202E-6</v>
      </c>
      <c r="BE27">
        <f>I!BE27-A!BE27</f>
        <v>-5.1331980961188744E-4</v>
      </c>
      <c r="BF27">
        <f>I!BF27-A!BF27</f>
        <v>-2.0955339020873038E-3</v>
      </c>
      <c r="BG27">
        <f>I!BG27-A!BG27</f>
        <v>-1.0614899231210543E-3</v>
      </c>
      <c r="BH27">
        <f>I!BH27-A!BH27</f>
        <v>-1.0684846673420711E-5</v>
      </c>
      <c r="BI27">
        <f>I!BI27-A!BI27</f>
        <v>-1.7775893706455234E-5</v>
      </c>
      <c r="BJ27">
        <f>I!BJ27-A!BJ27</f>
        <v>-2.300249487876011E-5</v>
      </c>
      <c r="BK27">
        <f>I!BK27-A!BK27</f>
        <v>-1.1141197154283905E-5</v>
      </c>
      <c r="BL27">
        <f>I!BL27-A!BL27</f>
        <v>-1.017331751371091E-5</v>
      </c>
      <c r="BM27">
        <f>I!BM27-A!BM27</f>
        <v>-1.9293571645640963E-7</v>
      </c>
      <c r="BN27">
        <f>I!BN27-A!BN27</f>
        <v>-5.1975283019426474E-5</v>
      </c>
      <c r="BO27">
        <f>I!BO27-A!BO27</f>
        <v>-1.9278584205822016E-3</v>
      </c>
      <c r="BP27">
        <f>I!BP27-A!BP27</f>
        <v>-1.6659390289985203E-4</v>
      </c>
      <c r="BQ27">
        <f>I!BQ27-A!BQ27</f>
        <v>-5.9829709630482796E-4</v>
      </c>
      <c r="BR27">
        <f>I!BR27-A!BR27</f>
        <v>-2.5571396471533063E-5</v>
      </c>
      <c r="BS27">
        <f>I!BS27-A!BS27</f>
        <v>-4.8528434628472496E-4</v>
      </c>
      <c r="BT27">
        <f>I!BT27-A!BT27</f>
        <v>-9.039765273416658E-4</v>
      </c>
      <c r="BU27">
        <f>I!BU27-A!BU27</f>
        <v>-1.4877868051361797E-4</v>
      </c>
      <c r="BV27">
        <f>I!BV27-A!BV27</f>
        <v>-5.3610050502580196E-4</v>
      </c>
      <c r="BW27">
        <f>I!BW27-A!BW27</f>
        <v>-8.5600338416863824E-4</v>
      </c>
      <c r="BX27">
        <f>I!BX27-A!BX27</f>
        <v>-2.1941017743127157E-4</v>
      </c>
      <c r="BY27">
        <f>I!BY27-A!BY27</f>
        <v>-5.3357222045020362E-4</v>
      </c>
      <c r="BZ27">
        <f>I!BZ27-A!BZ27</f>
        <v>-2.9492490146511081E-5</v>
      </c>
      <c r="CA27">
        <f>I!CA27-A!CA27</f>
        <v>-6.3503933286683468E-7</v>
      </c>
      <c r="CB27">
        <f>I!CB27-A!CB27</f>
        <v>-3.9262543708730089E-4</v>
      </c>
      <c r="CC27">
        <f>I!CC27-A!CC27</f>
        <v>-1.5585829160043082E-4</v>
      </c>
      <c r="CD27">
        <f>I!CD27-A!CD27</f>
        <v>-9.1829817034552058E-4</v>
      </c>
      <c r="CE27">
        <f>I!CE27-A!CE27</f>
        <v>-6.3366131967106738E-4</v>
      </c>
      <c r="CF27">
        <f>I!CF27-A!CF27</f>
        <v>-6.9287271937504876E-4</v>
      </c>
      <c r="CG27">
        <f>I!CG27-A!CG27</f>
        <v>-4.7644146500458722E-4</v>
      </c>
      <c r="CH27">
        <f>I!CH27-A!CH27</f>
        <v>0</v>
      </c>
      <c r="CI27">
        <f>I!CI27-A!CI27</f>
        <v>-5.620776680565695E-3</v>
      </c>
      <c r="CJ27">
        <f>I!CJ27-A!CJ27</f>
        <v>0</v>
      </c>
      <c r="CK27">
        <f>I!CK27-A!CK27</f>
        <v>0</v>
      </c>
      <c r="CL27">
        <f>I!CL27-A!CL27</f>
        <v>0</v>
      </c>
      <c r="CM27">
        <f>I!CM27-A!CM27</f>
        <v>-6.6103349927553433E-4</v>
      </c>
      <c r="CN27">
        <f>I!CN27-A!CN27</f>
        <v>-4.0743981722901303E-4</v>
      </c>
      <c r="CO27">
        <f>I!CO27-A!CO27</f>
        <v>-5.577149058198093E-4</v>
      </c>
      <c r="CP27">
        <f>I!CP27-A!CP27</f>
        <v>-7.0808083733105913E-4</v>
      </c>
      <c r="CQ27">
        <f>I!CQ27-A!CQ27</f>
        <v>-4.6230965085725334E-4</v>
      </c>
      <c r="CR27">
        <f>I!CR27-A!CR27</f>
        <v>-4.8197433264845254E-4</v>
      </c>
      <c r="CS27">
        <f>I!CS27-A!CS27</f>
        <v>-3.040998403058535E-4</v>
      </c>
      <c r="CT27">
        <f>I!CT27-A!CT27</f>
        <v>-2.8398007966452219E-4</v>
      </c>
      <c r="CU27">
        <f>I!CU27-A!CU27</f>
        <v>-1.7308098429591432E-4</v>
      </c>
    </row>
    <row r="28" spans="1:99">
      <c r="A28" t="s">
        <v>27</v>
      </c>
      <c r="B28">
        <f>I!B28-A!B28</f>
        <v>-3.2614870787432975E-5</v>
      </c>
      <c r="C28">
        <f>I!C28-A!C28</f>
        <v>0</v>
      </c>
      <c r="D28">
        <f>I!D28-A!D28</f>
        <v>-2.7114324313224854E-5</v>
      </c>
      <c r="E28">
        <f>I!E28-A!E28</f>
        <v>-1.625513522943955E-5</v>
      </c>
      <c r="F28">
        <f>I!F28-A!F28</f>
        <v>-4.7217724352977426E-5</v>
      </c>
      <c r="G28">
        <f>I!G28-A!G28</f>
        <v>-1.698632763459834E-7</v>
      </c>
      <c r="H28">
        <f>I!H28-A!H28</f>
        <v>-1.1012233270386033E-6</v>
      </c>
      <c r="I28">
        <f>I!I28-A!I28</f>
        <v>-1.665307267292102E-8</v>
      </c>
      <c r="J28">
        <f>I!J28-A!J28</f>
        <v>-2.5674619241671994E-3</v>
      </c>
      <c r="K28">
        <f>I!K28-A!K28</f>
        <v>-1.4096888470953076E-3</v>
      </c>
      <c r="L28">
        <f>I!L28-A!L28</f>
        <v>-5.7161282297209042E-4</v>
      </c>
      <c r="M28">
        <f>I!M28-A!M28</f>
        <v>-4.8334444293428953E-6</v>
      </c>
      <c r="N28">
        <f>I!N28-A!N28</f>
        <v>-5.1023733687249222E-4</v>
      </c>
      <c r="O28">
        <f>I!O28-A!O28</f>
        <v>-1.0250237033922417E-4</v>
      </c>
      <c r="P28">
        <f>I!P28-A!P28</f>
        <v>-1.1307965344945253E-3</v>
      </c>
      <c r="Q28">
        <f>I!Q28-A!Q28</f>
        <v>-1.3098082128768315E-5</v>
      </c>
      <c r="R28">
        <f>I!R28-A!R28</f>
        <v>-6.3747118035670182E-4</v>
      </c>
      <c r="S28">
        <f>I!S28-A!S28</f>
        <v>-1.1091088419059505E-6</v>
      </c>
      <c r="T28">
        <f>I!T28-A!T28</f>
        <v>-4.1917718746797504E-6</v>
      </c>
      <c r="U28">
        <f>I!U28-A!U28</f>
        <v>-5.7148032993550315E-4</v>
      </c>
      <c r="V28">
        <f>I!V28-A!V28</f>
        <v>-8.9643914245590684E-4</v>
      </c>
      <c r="W28">
        <f>I!W28-A!W28</f>
        <v>-2.8545864300679073E-5</v>
      </c>
      <c r="X28">
        <f>I!X28-A!X28</f>
        <v>-1.8323050840584042E-5</v>
      </c>
      <c r="Y28">
        <f>I!Y28-A!Y28</f>
        <v>-2.3741616974553239E-5</v>
      </c>
      <c r="Z28">
        <f>I!Z28-A!Z28</f>
        <v>-9.4251151417086337E-4</v>
      </c>
      <c r="AA28">
        <f>I!AA28-A!AA28</f>
        <v>-1.8198883312938855E-3</v>
      </c>
      <c r="AB28">
        <f>I!AB28-A!AB28</f>
        <v>0.94622052495177678</v>
      </c>
      <c r="AC28">
        <f>I!AC28-A!AC28</f>
        <v>-4.2394930437806254E-2</v>
      </c>
      <c r="AD28">
        <f>I!AD28-A!AD28</f>
        <v>-1.3586040576305799E-2</v>
      </c>
      <c r="AE28">
        <f>I!AE28-A!AE28</f>
        <v>-3.3818239906452715E-3</v>
      </c>
      <c r="AF28">
        <f>I!AF28-A!AF28</f>
        <v>-2.6585086376003871E-2</v>
      </c>
      <c r="AG28">
        <f>I!AG28-A!AG28</f>
        <v>-5.6279918538252567E-3</v>
      </c>
      <c r="AH28">
        <f>I!AH28-A!AH28</f>
        <v>-7.8533090511097338E-3</v>
      </c>
      <c r="AI28">
        <f>I!AI28-A!AI28</f>
        <v>-4.858066097226805E-3</v>
      </c>
      <c r="AJ28">
        <f>I!AJ28-A!AJ28</f>
        <v>-3.8823503231804356E-5</v>
      </c>
      <c r="AK28">
        <f>I!AK28-A!AK28</f>
        <v>-1.7708282415928148E-6</v>
      </c>
      <c r="AL28">
        <f>I!AL28-A!AL28</f>
        <v>-7.4514016288819395E-7</v>
      </c>
      <c r="AM28">
        <f>I!AM28-A!AM28</f>
        <v>-6.9670022837995496E-7</v>
      </c>
      <c r="AN28">
        <f>I!AN28-A!AN28</f>
        <v>-1.3046591826528878E-6</v>
      </c>
      <c r="AO28">
        <f>I!AO28-A!AO28</f>
        <v>-6.5167022229923146E-7</v>
      </c>
      <c r="AP28">
        <f>I!AP28-A!AP28</f>
        <v>-1.5997950494320459E-6</v>
      </c>
      <c r="AQ28">
        <f>I!AQ28-A!AQ28</f>
        <v>-5.2486095133603949E-6</v>
      </c>
      <c r="AR28">
        <f>I!AR28-A!AR28</f>
        <v>-5.1002116049551906E-6</v>
      </c>
      <c r="AS28">
        <f>I!AS28-A!AS28</f>
        <v>-1.4192000623207192E-6</v>
      </c>
      <c r="AT28">
        <f>I!AT28-A!AT28</f>
        <v>-6.8217730248183863E-5</v>
      </c>
      <c r="AU28">
        <f>I!AU28-A!AU28</f>
        <v>-1.8069176819444227E-3</v>
      </c>
      <c r="AV28">
        <f>I!AV28-A!AV28</f>
        <v>-8.8867946301933259E-5</v>
      </c>
      <c r="AW28">
        <f>I!AW28-A!AW28</f>
        <v>-3.6795642525999009E-5</v>
      </c>
      <c r="AX28">
        <f>I!AX28-A!AX28</f>
        <v>-1.4620271910318081E-5</v>
      </c>
      <c r="AY28">
        <f>I!AY28-A!AY28</f>
        <v>-1.1026958080797626E-4</v>
      </c>
      <c r="AZ28">
        <f>I!AZ28-A!AZ28</f>
        <v>-1.2052924784708119E-4</v>
      </c>
      <c r="BA28">
        <f>I!BA28-A!BA28</f>
        <v>-7.5857672330661638E-6</v>
      </c>
      <c r="BB28">
        <f>I!BB28-A!BB28</f>
        <v>-1.4659542880726895E-5</v>
      </c>
      <c r="BC28">
        <f>I!BC28-A!BC28</f>
        <v>-2.121875178758185E-6</v>
      </c>
      <c r="BD28">
        <f>I!BD28-A!BD28</f>
        <v>-4.9170438053263559E-6</v>
      </c>
      <c r="BE28">
        <f>I!BE28-A!BE28</f>
        <v>-3.6407279783018489E-5</v>
      </c>
      <c r="BF28">
        <f>I!BF28-A!BF28</f>
        <v>-9.6096927196595837E-5</v>
      </c>
      <c r="BG28">
        <f>I!BG28-A!BG28</f>
        <v>-5.0339923201841709E-5</v>
      </c>
      <c r="BH28">
        <f>I!BH28-A!BH28</f>
        <v>-1.1443517743223703E-4</v>
      </c>
      <c r="BI28">
        <f>I!BI28-A!BI28</f>
        <v>-4.8783908539728202E-6</v>
      </c>
      <c r="BJ28">
        <f>I!BJ28-A!BJ28</f>
        <v>-1.093448142130961E-5</v>
      </c>
      <c r="BK28">
        <f>I!BK28-A!BK28</f>
        <v>-2.6691355489315348E-6</v>
      </c>
      <c r="BL28">
        <f>I!BL28-A!BL28</f>
        <v>-2.7018133085237546E-7</v>
      </c>
      <c r="BM28">
        <f>I!BM28-A!BM28</f>
        <v>-2.5904806191662917E-6</v>
      </c>
      <c r="BN28">
        <f>I!BN28-A!BN28</f>
        <v>-1.4011326562650132E-4</v>
      </c>
      <c r="BO28">
        <f>I!BO28-A!BO28</f>
        <v>-9.7832833510401156E-5</v>
      </c>
      <c r="BP28">
        <f>I!BP28-A!BP28</f>
        <v>-1.9939658095030586E-6</v>
      </c>
      <c r="BQ28">
        <f>I!BQ28-A!BQ28</f>
        <v>-5.6452383722930005E-5</v>
      </c>
      <c r="BR28">
        <f>I!BR28-A!BR28</f>
        <v>-9.3919161899128686E-6</v>
      </c>
      <c r="BS28">
        <f>I!BS28-A!BS28</f>
        <v>-1.0986046251461167E-4</v>
      </c>
      <c r="BT28">
        <f>I!BT28-A!BT28</f>
        <v>-4.6954348867798908E-4</v>
      </c>
      <c r="BU28">
        <f>I!BU28-A!BU28</f>
        <v>-1.3215683569900904E-4</v>
      </c>
      <c r="BV28">
        <f>I!BV28-A!BV28</f>
        <v>-4.3551311208665355E-5</v>
      </c>
      <c r="BW28">
        <f>I!BW28-A!BW28</f>
        <v>-5.646982699623043E-6</v>
      </c>
      <c r="BX28">
        <f>I!BX28-A!BX28</f>
        <v>-1.1432913409902385E-5</v>
      </c>
      <c r="BY28">
        <f>I!BY28-A!BY28</f>
        <v>-1.1720090796594901E-4</v>
      </c>
      <c r="BZ28">
        <f>I!BZ28-A!BZ28</f>
        <v>-1.9886688290679652E-5</v>
      </c>
      <c r="CA28">
        <f>I!CA28-A!CA28</f>
        <v>-1.9259277246016643E-6</v>
      </c>
      <c r="CB28">
        <f>I!CB28-A!CB28</f>
        <v>-3.0739490500597815E-4</v>
      </c>
      <c r="CC28">
        <f>I!CC28-A!CC28</f>
        <v>-2.6429697105050446E-5</v>
      </c>
      <c r="CD28">
        <f>I!CD28-A!CD28</f>
        <v>-2.2539512376998125E-5</v>
      </c>
      <c r="CE28">
        <f>I!CE28-A!CE28</f>
        <v>-3.835800908448507E-4</v>
      </c>
      <c r="CF28">
        <f>I!CF28-A!CF28</f>
        <v>-8.961049700622634E-5</v>
      </c>
      <c r="CG28">
        <f>I!CG28-A!CG28</f>
        <v>-3.9049963545566792E-5</v>
      </c>
      <c r="CH28">
        <f>I!CH28-A!CH28</f>
        <v>0</v>
      </c>
      <c r="CI28">
        <f>I!CI28-A!CI28</f>
        <v>-3.0590236160080831E-4</v>
      </c>
      <c r="CJ28">
        <f>I!CJ28-A!CJ28</f>
        <v>0</v>
      </c>
      <c r="CK28">
        <f>I!CK28-A!CK28</f>
        <v>0</v>
      </c>
      <c r="CL28">
        <f>I!CL28-A!CL28</f>
        <v>0</v>
      </c>
      <c r="CM28">
        <f>I!CM28-A!CM28</f>
        <v>-2.3082238417873345E-5</v>
      </c>
      <c r="CN28">
        <f>I!CN28-A!CN28</f>
        <v>-2.2014468865135061E-5</v>
      </c>
      <c r="CO28">
        <f>I!CO28-A!CO28</f>
        <v>-2.5389259625751846E-5</v>
      </c>
      <c r="CP28">
        <f>I!CP28-A!CP28</f>
        <v>-2.5840107996313938E-5</v>
      </c>
      <c r="CQ28">
        <f>I!CQ28-A!CQ28</f>
        <v>-2.3248508879669921E-5</v>
      </c>
      <c r="CR28">
        <f>I!CR28-A!CR28</f>
        <v>-1.9046442455302441E-5</v>
      </c>
      <c r="CS28">
        <f>I!CS28-A!CS28</f>
        <v>-1.6203837947552902E-5</v>
      </c>
      <c r="CT28">
        <f>I!CT28-A!CT28</f>
        <v>-1.4449300566640114E-5</v>
      </c>
      <c r="CU28">
        <f>I!CU28-A!CU28</f>
        <v>-8.7643555106144784E-6</v>
      </c>
    </row>
    <row r="29" spans="1:99">
      <c r="A29" t="s">
        <v>28</v>
      </c>
      <c r="B29">
        <f>I!B29-A!B29</f>
        <v>-3.6892347953852798E-4</v>
      </c>
      <c r="C29">
        <f>I!C29-A!C29</f>
        <v>0</v>
      </c>
      <c r="D29">
        <f>I!D29-A!D29</f>
        <v>-7.5040798904834911E-4</v>
      </c>
      <c r="E29">
        <f>I!E29-A!E29</f>
        <v>-3.6455515989558226E-4</v>
      </c>
      <c r="F29">
        <f>I!F29-A!F29</f>
        <v>-3.0876789443184545E-3</v>
      </c>
      <c r="G29">
        <f>I!G29-A!G29</f>
        <v>-1.9200919908259049E-7</v>
      </c>
      <c r="H29">
        <f>I!H29-A!H29</f>
        <v>-1.6002318098363029E-4</v>
      </c>
      <c r="I29">
        <f>I!I29-A!I29</f>
        <v>-6.8500605566606515E-7</v>
      </c>
      <c r="J29">
        <f>I!J29-A!J29</f>
        <v>-9.0385223388132537E-3</v>
      </c>
      <c r="K29">
        <f>I!K29-A!K29</f>
        <v>-2.2776527058796562E-3</v>
      </c>
      <c r="L29">
        <f>I!L29-A!L29</f>
        <v>-2.6891030495343428E-3</v>
      </c>
      <c r="M29">
        <f>I!M29-A!M29</f>
        <v>-9.6793178323514297E-4</v>
      </c>
      <c r="N29">
        <f>I!N29-A!N29</f>
        <v>-2.1759796603309216E-2</v>
      </c>
      <c r="O29">
        <f>I!O29-A!O29</f>
        <v>-6.1361824481164576E-3</v>
      </c>
      <c r="P29">
        <f>I!P29-A!P29</f>
        <v>-1.5778332650446942E-2</v>
      </c>
      <c r="Q29">
        <f>I!Q29-A!Q29</f>
        <v>-4.2525029511369218E-3</v>
      </c>
      <c r="R29">
        <f>I!R29-A!R29</f>
        <v>-4.5756150852682064E-3</v>
      </c>
      <c r="S29">
        <f>I!S29-A!S29</f>
        <v>-3.3242596117359185E-4</v>
      </c>
      <c r="T29">
        <f>I!T29-A!T29</f>
        <v>-1.7194761186428366E-3</v>
      </c>
      <c r="U29">
        <f>I!U29-A!U29</f>
        <v>-1.1452946048223583E-2</v>
      </c>
      <c r="V29">
        <f>I!V29-A!V29</f>
        <v>-1.1248586612952659E-2</v>
      </c>
      <c r="W29">
        <f>I!W29-A!W29</f>
        <v>-4.2114643473385076E-3</v>
      </c>
      <c r="X29">
        <f>I!X29-A!X29</f>
        <v>-7.3105496237513561E-4</v>
      </c>
      <c r="Y29">
        <f>I!Y29-A!Y29</f>
        <v>-3.5918068038934613E-3</v>
      </c>
      <c r="Z29">
        <f>I!Z29-A!Z29</f>
        <v>-1.1558744338096479E-2</v>
      </c>
      <c r="AA29">
        <f>I!AA29-A!AA29</f>
        <v>-6.2220022367287199E-3</v>
      </c>
      <c r="AB29">
        <f>I!AB29-A!AB29</f>
        <v>-1.0638303267787703E-2</v>
      </c>
      <c r="AC29">
        <f>I!AC29-A!AC29</f>
        <v>0.95652373572167038</v>
      </c>
      <c r="AD29">
        <f>I!AD29-A!AD29</f>
        <v>-2.4193002897352569E-2</v>
      </c>
      <c r="AE29">
        <f>I!AE29-A!AE29</f>
        <v>-1.2391480766626901E-2</v>
      </c>
      <c r="AF29">
        <f>I!AF29-A!AF29</f>
        <v>-3.2633036489182594E-2</v>
      </c>
      <c r="AG29">
        <f>I!AG29-A!AG29</f>
        <v>-1.3510795170151392E-2</v>
      </c>
      <c r="AH29">
        <f>I!AH29-A!AH29</f>
        <v>-2.2989696213478357E-2</v>
      </c>
      <c r="AI29">
        <f>I!AI29-A!AI29</f>
        <v>-1.132772374439717E-2</v>
      </c>
      <c r="AJ29">
        <f>I!AJ29-A!AJ29</f>
        <v>-4.2924050873415181E-4</v>
      </c>
      <c r="AK29">
        <f>I!AK29-A!AK29</f>
        <v>-2.2538523542468708E-4</v>
      </c>
      <c r="AL29">
        <f>I!AL29-A!AL29</f>
        <v>-1.2581530049991324E-4</v>
      </c>
      <c r="AM29">
        <f>I!AM29-A!AM29</f>
        <v>-4.1746486984818644E-5</v>
      </c>
      <c r="AN29">
        <f>I!AN29-A!AN29</f>
        <v>-1.3229848743232864E-4</v>
      </c>
      <c r="AO29">
        <f>I!AO29-A!AO29</f>
        <v>-1.1641733586643053E-4</v>
      </c>
      <c r="AP29">
        <f>I!AP29-A!AP29</f>
        <v>-2.1081435337607293E-4</v>
      </c>
      <c r="AQ29">
        <f>I!AQ29-A!AQ29</f>
        <v>-1.3120995627030439E-4</v>
      </c>
      <c r="AR29">
        <f>I!AR29-A!AR29</f>
        <v>-8.8922942981730854E-4</v>
      </c>
      <c r="AS29">
        <f>I!AS29-A!AS29</f>
        <v>-1.0470637418299646E-4</v>
      </c>
      <c r="AT29">
        <f>I!AT29-A!AT29</f>
        <v>-4.0988418656089033E-4</v>
      </c>
      <c r="AU29">
        <f>I!AU29-A!AU29</f>
        <v>-2.5502767813281113E-3</v>
      </c>
      <c r="AV29">
        <f>I!AV29-A!AV29</f>
        <v>-1.8459151675992456E-2</v>
      </c>
      <c r="AW29">
        <f>I!AW29-A!AW29</f>
        <v>-1.8806408273495208E-3</v>
      </c>
      <c r="AX29">
        <f>I!AX29-A!AX29</f>
        <v>-1.2795065335287925E-3</v>
      </c>
      <c r="AY29">
        <f>I!AY29-A!AY29</f>
        <v>-5.164896786442353E-2</v>
      </c>
      <c r="AZ29">
        <f>I!AZ29-A!AZ29</f>
        <v>-2.8022289591386301E-4</v>
      </c>
      <c r="BA29">
        <f>I!BA29-A!BA29</f>
        <v>-1.3870637309884031E-4</v>
      </c>
      <c r="BB29">
        <f>I!BB29-A!BB29</f>
        <v>-1.1940422954892776E-3</v>
      </c>
      <c r="BC29">
        <f>I!BC29-A!BC29</f>
        <v>-3.9391792909225292E-4</v>
      </c>
      <c r="BD29">
        <f>I!BD29-A!BD29</f>
        <v>-3.8226656085889057E-5</v>
      </c>
      <c r="BE29">
        <f>I!BE29-A!BE29</f>
        <v>-2.7575595318141879E-3</v>
      </c>
      <c r="BF29">
        <f>I!BF29-A!BF29</f>
        <v>-4.0110031518972274E-3</v>
      </c>
      <c r="BG29">
        <f>I!BG29-A!BG29</f>
        <v>-1.1202663882608024E-3</v>
      </c>
      <c r="BH29">
        <f>I!BH29-A!BH29</f>
        <v>-3.5175077988507634E-4</v>
      </c>
      <c r="BI29">
        <f>I!BI29-A!BI29</f>
        <v>-1.3267439909683129E-4</v>
      </c>
      <c r="BJ29">
        <f>I!BJ29-A!BJ29</f>
        <v>-1.5064957739297034E-4</v>
      </c>
      <c r="BK29">
        <f>I!BK29-A!BK29</f>
        <v>-5.9205252058202943E-5</v>
      </c>
      <c r="BL29">
        <f>I!BL29-A!BL29</f>
        <v>-7.5142619775674467E-6</v>
      </c>
      <c r="BM29">
        <f>I!BM29-A!BM29</f>
        <v>-4.9811294390228457E-5</v>
      </c>
      <c r="BN29">
        <f>I!BN29-A!BN29</f>
        <v>-2.0803246301776473E-4</v>
      </c>
      <c r="BO29">
        <f>I!BO29-A!BO29</f>
        <v>-3.5235672102144323E-3</v>
      </c>
      <c r="BP29">
        <f>I!BP29-A!BP29</f>
        <v>-2.0563307880485564E-5</v>
      </c>
      <c r="BQ29">
        <f>I!BQ29-A!BQ29</f>
        <v>-8.2761563793245423E-4</v>
      </c>
      <c r="BR29">
        <f>I!BR29-A!BR29</f>
        <v>-2.5987610055107948E-4</v>
      </c>
      <c r="BS29">
        <f>I!BS29-A!BS29</f>
        <v>-8.618177062562209E-4</v>
      </c>
      <c r="BT29">
        <f>I!BT29-A!BT29</f>
        <v>-9.1592968417239014E-3</v>
      </c>
      <c r="BU29">
        <f>I!BU29-A!BU29</f>
        <v>-7.4760559740987573E-4</v>
      </c>
      <c r="BV29">
        <f>I!BV29-A!BV29</f>
        <v>-1.3252323464519992E-4</v>
      </c>
      <c r="BW29">
        <f>I!BW29-A!BW29</f>
        <v>-4.6773937782467297E-4</v>
      </c>
      <c r="BX29">
        <f>I!BX29-A!BX29</f>
        <v>-4.4998795483584262E-5</v>
      </c>
      <c r="BY29">
        <f>I!BY29-A!BY29</f>
        <v>-2.0326400632715061E-3</v>
      </c>
      <c r="BZ29">
        <f>I!BZ29-A!BZ29</f>
        <v>-5.9796125055076552E-5</v>
      </c>
      <c r="CA29">
        <f>I!CA29-A!CA29</f>
        <v>-7.0530433107360012E-5</v>
      </c>
      <c r="CB29">
        <f>I!CB29-A!CB29</f>
        <v>-8.8847544673586706E-4</v>
      </c>
      <c r="CC29">
        <f>I!CC29-A!CC29</f>
        <v>-1.8196295331910724E-3</v>
      </c>
      <c r="CD29">
        <f>I!CD29-A!CD29</f>
        <v>-1.0693585923580032E-3</v>
      </c>
      <c r="CE29">
        <f>I!CE29-A!CE29</f>
        <v>-5.457239399836996E-3</v>
      </c>
      <c r="CF29">
        <f>I!CF29-A!CF29</f>
        <v>-4.4303603658558548E-4</v>
      </c>
      <c r="CG29">
        <f>I!CG29-A!CG29</f>
        <v>-1.1027172612516122E-3</v>
      </c>
      <c r="CH29">
        <f>I!CH29-A!CH29</f>
        <v>0</v>
      </c>
      <c r="CI29">
        <f>I!CI29-A!CI29</f>
        <v>-7.9175225210058615E-3</v>
      </c>
      <c r="CJ29">
        <f>I!CJ29-A!CJ29</f>
        <v>0</v>
      </c>
      <c r="CK29">
        <f>I!CK29-A!CK29</f>
        <v>0</v>
      </c>
      <c r="CL29">
        <f>I!CL29-A!CL29</f>
        <v>0</v>
      </c>
      <c r="CM29">
        <f>I!CM29-A!CM29</f>
        <v>-4.4109399772035754E-4</v>
      </c>
      <c r="CN29">
        <f>I!CN29-A!CN29</f>
        <v>-4.2893340289618267E-4</v>
      </c>
      <c r="CO29">
        <f>I!CO29-A!CO29</f>
        <v>-4.9577151485694505E-4</v>
      </c>
      <c r="CP29">
        <f>I!CP29-A!CP29</f>
        <v>-4.7711452376333397E-4</v>
      </c>
      <c r="CQ29">
        <f>I!CQ29-A!CQ29</f>
        <v>-5.6612850430789161E-4</v>
      </c>
      <c r="CR29">
        <f>I!CR29-A!CR29</f>
        <v>-4.8818263696492583E-4</v>
      </c>
      <c r="CS29">
        <f>I!CS29-A!CS29</f>
        <v>-4.155479751233782E-4</v>
      </c>
      <c r="CT29">
        <f>I!CT29-A!CT29</f>
        <v>-4.0844869831729511E-4</v>
      </c>
      <c r="CU29">
        <f>I!CU29-A!CU29</f>
        <v>-2.9589659789972927E-4</v>
      </c>
    </row>
    <row r="30" spans="1:99">
      <c r="A30" t="s">
        <v>29</v>
      </c>
      <c r="B30">
        <f>I!B30-A!B30</f>
        <v>-1.3648082208246519E-4</v>
      </c>
      <c r="C30">
        <f>I!C30-A!C30</f>
        <v>0</v>
      </c>
      <c r="D30">
        <f>I!D30-A!D30</f>
        <v>-1.5395129668567122E-4</v>
      </c>
      <c r="E30">
        <f>I!E30-A!E30</f>
        <v>-1.119688624811442E-4</v>
      </c>
      <c r="F30">
        <f>I!F30-A!F30</f>
        <v>-2.6457372505132935E-4</v>
      </c>
      <c r="G30">
        <f>I!G30-A!G30</f>
        <v>-3.2537310799240288E-9</v>
      </c>
      <c r="H30">
        <f>I!H30-A!H30</f>
        <v>-1.6524624327389025E-5</v>
      </c>
      <c r="I30">
        <f>I!I30-A!I30</f>
        <v>-1.1087565496384661E-7</v>
      </c>
      <c r="J30">
        <f>I!J30-A!J30</f>
        <v>-1.9280034404000985E-3</v>
      </c>
      <c r="K30">
        <f>I!K30-A!K30</f>
        <v>-1.0586751567646586E-3</v>
      </c>
      <c r="L30">
        <f>I!L30-A!L30</f>
        <v>-2.2866239374706924E-3</v>
      </c>
      <c r="M30">
        <f>I!M30-A!M30</f>
        <v>-3.442518492874669E-5</v>
      </c>
      <c r="N30">
        <f>I!N30-A!N30</f>
        <v>-1.9505534554749599E-3</v>
      </c>
      <c r="O30">
        <f>I!O30-A!O30</f>
        <v>-2.2764274298793421E-4</v>
      </c>
      <c r="P30">
        <f>I!P30-A!P30</f>
        <v>-1.5848474165121372E-3</v>
      </c>
      <c r="Q30">
        <f>I!Q30-A!Q30</f>
        <v>-4.0116570321810462E-5</v>
      </c>
      <c r="R30">
        <f>I!R30-A!R30</f>
        <v>-4.5466043660576986E-5</v>
      </c>
      <c r="S30">
        <f>I!S30-A!S30</f>
        <v>-6.607389805460834E-6</v>
      </c>
      <c r="T30">
        <f>I!T30-A!T30</f>
        <v>-8.0063892697249501E-6</v>
      </c>
      <c r="U30">
        <f>I!U30-A!U30</f>
        <v>-4.1806223688572552E-4</v>
      </c>
      <c r="V30">
        <f>I!V30-A!V30</f>
        <v>-1.136702136165598E-4</v>
      </c>
      <c r="W30">
        <f>I!W30-A!W30</f>
        <v>-9.4238733135461154E-4</v>
      </c>
      <c r="X30">
        <f>I!X30-A!X30</f>
        <v>-7.5924110657732565E-6</v>
      </c>
      <c r="Y30">
        <f>I!Y30-A!Y30</f>
        <v>-2.2480053813612053E-4</v>
      </c>
      <c r="Z30">
        <f>I!Z30-A!Z30</f>
        <v>-5.3178962580749183E-4</v>
      </c>
      <c r="AA30">
        <f>I!AA30-A!AA30</f>
        <v>-9.5723033035418413E-5</v>
      </c>
      <c r="AB30">
        <f>I!AB30-A!AB30</f>
        <v>-3.556951463945304E-4</v>
      </c>
      <c r="AC30">
        <f>I!AC30-A!AC30</f>
        <v>-9.9612785845587005E-4</v>
      </c>
      <c r="AD30">
        <f>I!AD30-A!AD30</f>
        <v>0.99358039638703577</v>
      </c>
      <c r="AE30">
        <f>I!AE30-A!AE30</f>
        <v>-1.7185534938781791E-4</v>
      </c>
      <c r="AF30">
        <f>I!AF30-A!AF30</f>
        <v>-1.7312888590383302E-3</v>
      </c>
      <c r="AG30">
        <f>I!AG30-A!AG30</f>
        <v>-4.2592859223494666E-3</v>
      </c>
      <c r="AH30">
        <f>I!AH30-A!AH30</f>
        <v>-1.1553947664658819E-4</v>
      </c>
      <c r="AI30">
        <f>I!AI30-A!AI30</f>
        <v>-3.2909968214881277E-4</v>
      </c>
      <c r="AJ30">
        <f>I!AJ30-A!AJ30</f>
        <v>-5.5070525371177599E-5</v>
      </c>
      <c r="AK30">
        <f>I!AK30-A!AK30</f>
        <v>-3.791654542599136E-5</v>
      </c>
      <c r="AL30">
        <f>I!AL30-A!AL30</f>
        <v>-2.6739151501992273E-6</v>
      </c>
      <c r="AM30">
        <f>I!AM30-A!AM30</f>
        <v>-1.0505396633872231E-5</v>
      </c>
      <c r="AN30">
        <f>I!AN30-A!AN30</f>
        <v>-2.114695545333329E-5</v>
      </c>
      <c r="AO30">
        <f>I!AO30-A!AO30</f>
        <v>-8.4065517816268921E-6</v>
      </c>
      <c r="AP30">
        <f>I!AP30-A!AP30</f>
        <v>-3.7860492967764489E-5</v>
      </c>
      <c r="AQ30">
        <f>I!AQ30-A!AQ30</f>
        <v>-3.5108303307551279E-5</v>
      </c>
      <c r="AR30">
        <f>I!AR30-A!AR30</f>
        <v>-1.8222070780454427E-5</v>
      </c>
      <c r="AS30">
        <f>I!AS30-A!AS30</f>
        <v>-2.7790317863264908E-5</v>
      </c>
      <c r="AT30">
        <f>I!AT30-A!AT30</f>
        <v>-4.8521758089474532E-6</v>
      </c>
      <c r="AU30">
        <f>I!AU30-A!AU30</f>
        <v>-1.0199271353134428E-4</v>
      </c>
      <c r="AV30">
        <f>I!AV30-A!AV30</f>
        <v>-1.3296052903668447E-4</v>
      </c>
      <c r="AW30">
        <f>I!AW30-A!AW30</f>
        <v>-1.7875790729023443E-4</v>
      </c>
      <c r="AX30">
        <f>I!AX30-A!AX30</f>
        <v>-8.0981602312806011E-5</v>
      </c>
      <c r="AY30">
        <f>I!AY30-A!AY30</f>
        <v>-5.5477536758743529E-4</v>
      </c>
      <c r="AZ30">
        <f>I!AZ30-A!AZ30</f>
        <v>-3.2155910419403709E-4</v>
      </c>
      <c r="BA30">
        <f>I!BA30-A!BA30</f>
        <v>-3.7324288000257467E-6</v>
      </c>
      <c r="BB30">
        <f>I!BB30-A!BB30</f>
        <v>-3.8743584280474211E-4</v>
      </c>
      <c r="BC30">
        <f>I!BC30-A!BC30</f>
        <v>-8.7440536262700163E-6</v>
      </c>
      <c r="BD30">
        <f>I!BD30-A!BD30</f>
        <v>-1.7702761629025968E-5</v>
      </c>
      <c r="BE30">
        <f>I!BE30-A!BE30</f>
        <v>-1.9034401239647862E-4</v>
      </c>
      <c r="BF30">
        <f>I!BF30-A!BF30</f>
        <v>-7.7447717223007756E-5</v>
      </c>
      <c r="BG30">
        <f>I!BG30-A!BG30</f>
        <v>-5.1145115383307542E-5</v>
      </c>
      <c r="BH30">
        <f>I!BH30-A!BH30</f>
        <v>-1.2228998178156637E-4</v>
      </c>
      <c r="BI30">
        <f>I!BI30-A!BI30</f>
        <v>-8.0122165882440388E-7</v>
      </c>
      <c r="BJ30">
        <f>I!BJ30-A!BJ30</f>
        <v>-1.0627115715558544E-5</v>
      </c>
      <c r="BK30">
        <f>I!BK30-A!BK30</f>
        <v>-1.0617494045280071E-6</v>
      </c>
      <c r="BL30">
        <f>I!BL30-A!BL30</f>
        <v>-1.6083309280721762E-5</v>
      </c>
      <c r="BM30">
        <f>I!BM30-A!BM30</f>
        <v>-2.8001733617399419E-7</v>
      </c>
      <c r="BN30">
        <f>I!BN30-A!BN30</f>
        <v>-4.3423634308504006E-6</v>
      </c>
      <c r="BO30">
        <f>I!BO30-A!BO30</f>
        <v>-2.9847733916031432E-4</v>
      </c>
      <c r="BP30">
        <f>I!BP30-A!BP30</f>
        <v>-7.1272188755944309E-7</v>
      </c>
      <c r="BQ30">
        <f>I!BQ30-A!BQ30</f>
        <v>-8.1818492083955935E-5</v>
      </c>
      <c r="BR30">
        <f>I!BR30-A!BR30</f>
        <v>-1.2665193873658174E-5</v>
      </c>
      <c r="BS30">
        <f>I!BS30-A!BS30</f>
        <v>-1.8504431804227645E-4</v>
      </c>
      <c r="BT30">
        <f>I!BT30-A!BT30</f>
        <v>-2.1048962839838692E-3</v>
      </c>
      <c r="BU30">
        <f>I!BU30-A!BU30</f>
        <v>-6.0622164942945162E-4</v>
      </c>
      <c r="BV30">
        <f>I!BV30-A!BV30</f>
        <v>-3.5314435526595184E-5</v>
      </c>
      <c r="BW30">
        <f>I!BW30-A!BW30</f>
        <v>-6.355592739321696E-5</v>
      </c>
      <c r="BX30">
        <f>I!BX30-A!BX30</f>
        <v>-5.6055789471732899E-5</v>
      </c>
      <c r="BY30">
        <f>I!BY30-A!BY30</f>
        <v>-5.2906423028312417E-5</v>
      </c>
      <c r="BZ30">
        <f>I!BZ30-A!BZ30</f>
        <v>-2.696887319519264E-6</v>
      </c>
      <c r="CA30">
        <f>I!CA30-A!CA30</f>
        <v>-1.2753105254046409E-5</v>
      </c>
      <c r="CB30">
        <f>I!CB30-A!CB30</f>
        <v>-7.3569271717351093E-5</v>
      </c>
      <c r="CC30">
        <f>I!CC30-A!CC30</f>
        <v>-1.9336993932811864E-5</v>
      </c>
      <c r="CD30">
        <f>I!CD30-A!CD30</f>
        <v>-4.6442497741327701E-5</v>
      </c>
      <c r="CE30">
        <f>I!CE30-A!CE30</f>
        <v>-1.5489414686942727E-3</v>
      </c>
      <c r="CF30">
        <f>I!CF30-A!CF30</f>
        <v>-1.1089874429206907E-4</v>
      </c>
      <c r="CG30">
        <f>I!CG30-A!CG30</f>
        <v>-9.0204356918964021E-5</v>
      </c>
      <c r="CH30">
        <f>I!CH30-A!CH30</f>
        <v>0</v>
      </c>
      <c r="CI30">
        <f>I!CI30-A!CI30</f>
        <v>-4.0295000412734268E-4</v>
      </c>
      <c r="CJ30">
        <f>I!CJ30-A!CJ30</f>
        <v>0</v>
      </c>
      <c r="CK30">
        <f>I!CK30-A!CK30</f>
        <v>0</v>
      </c>
      <c r="CL30">
        <f>I!CL30-A!CL30</f>
        <v>0</v>
      </c>
      <c r="CM30">
        <f>I!CM30-A!CM30</f>
        <v>-4.4438693892984179E-5</v>
      </c>
      <c r="CN30">
        <f>I!CN30-A!CN30</f>
        <v>-3.8699045415991568E-5</v>
      </c>
      <c r="CO30">
        <f>I!CO30-A!CO30</f>
        <v>-3.8594220774850424E-5</v>
      </c>
      <c r="CP30">
        <f>I!CP30-A!CP30</f>
        <v>-4.2542348559542388E-5</v>
      </c>
      <c r="CQ30">
        <f>I!CQ30-A!CQ30</f>
        <v>-3.7682712206255969E-5</v>
      </c>
      <c r="CR30">
        <f>I!CR30-A!CR30</f>
        <v>-4.1534548520634844E-5</v>
      </c>
      <c r="CS30">
        <f>I!CS30-A!CS30</f>
        <v>-4.3629648508239783E-5</v>
      </c>
      <c r="CT30">
        <f>I!CT30-A!CT30</f>
        <v>-4.2836804428420456E-5</v>
      </c>
      <c r="CU30">
        <f>I!CU30-A!CU30</f>
        <v>-2.6253196602228991E-5</v>
      </c>
    </row>
    <row r="31" spans="1:99">
      <c r="A31" t="s">
        <v>30</v>
      </c>
      <c r="B31">
        <f>I!B31-A!B31</f>
        <v>-6.3265053142158464E-5</v>
      </c>
      <c r="C31">
        <f>I!C31-A!C31</f>
        <v>0</v>
      </c>
      <c r="D31">
        <f>I!D31-A!D31</f>
        <v>-4.3302819852130852E-5</v>
      </c>
      <c r="E31">
        <f>I!E31-A!E31</f>
        <v>-2.7475129649913256E-5</v>
      </c>
      <c r="F31">
        <f>I!F31-A!F31</f>
        <v>-4.3317225155636274E-5</v>
      </c>
      <c r="G31">
        <f>I!G31-A!G31</f>
        <v>-1.0427484329642376E-8</v>
      </c>
      <c r="H31">
        <f>I!H31-A!H31</f>
        <v>-1.5559817829174252E-6</v>
      </c>
      <c r="I31">
        <f>I!I31-A!I31</f>
        <v>-1.0329547469590833E-7</v>
      </c>
      <c r="J31">
        <f>I!J31-A!J31</f>
        <v>-6.7779620296547961E-5</v>
      </c>
      <c r="K31">
        <f>I!K31-A!K31</f>
        <v>-3.1956403750596755E-5</v>
      </c>
      <c r="L31">
        <f>I!L31-A!L31</f>
        <v>-1.4525546085250598E-4</v>
      </c>
      <c r="M31">
        <f>I!M31-A!M31</f>
        <v>-1.2352027137311561E-5</v>
      </c>
      <c r="N31">
        <f>I!N31-A!N31</f>
        <v>-5.6825810257612639E-4</v>
      </c>
      <c r="O31">
        <f>I!O31-A!O31</f>
        <v>-9.3755888775658741E-5</v>
      </c>
      <c r="P31">
        <f>I!P31-A!P31</f>
        <v>-5.2919813797334386E-3</v>
      </c>
      <c r="Q31">
        <f>I!Q31-A!Q31</f>
        <v>-2.4046804634830789E-3</v>
      </c>
      <c r="R31">
        <f>I!R31-A!R31</f>
        <v>-2.8068030087747345E-3</v>
      </c>
      <c r="S31">
        <f>I!S31-A!S31</f>
        <v>-1.2957481780366959E-4</v>
      </c>
      <c r="T31">
        <f>I!T31-A!T31</f>
        <v>-1.6419606880556977E-3</v>
      </c>
      <c r="U31">
        <f>I!U31-A!U31</f>
        <v>-3.6485170237007714E-3</v>
      </c>
      <c r="V31">
        <f>I!V31-A!V31</f>
        <v>-1.92400335053621E-3</v>
      </c>
      <c r="W31">
        <f>I!W31-A!W31</f>
        <v>-2.5189226978480791E-3</v>
      </c>
      <c r="X31">
        <f>I!X31-A!X31</f>
        <v>-1.1745251365903508E-4</v>
      </c>
      <c r="Y31">
        <f>I!Y31-A!Y31</f>
        <v>-9.6528914615782177E-4</v>
      </c>
      <c r="Z31">
        <f>I!Z31-A!Z31</f>
        <v>-2.5424665936702637E-3</v>
      </c>
      <c r="AA31">
        <f>I!AA31-A!AA31</f>
        <v>-1.7541857363994095E-3</v>
      </c>
      <c r="AB31">
        <f>I!AB31-A!AB31</f>
        <v>-2.1212313341780454E-3</v>
      </c>
      <c r="AC31">
        <f>I!AC31-A!AC31</f>
        <v>-4.8947194814668348E-3</v>
      </c>
      <c r="AD31">
        <f>I!AD31-A!AD31</f>
        <v>-5.7719632399248618E-3</v>
      </c>
      <c r="AE31">
        <f>I!AE31-A!AE31</f>
        <v>0.95982253284922869</v>
      </c>
      <c r="AF31">
        <f>I!AF31-A!AF31</f>
        <v>-1.2254133032636921E-2</v>
      </c>
      <c r="AG31">
        <f>I!AG31-A!AG31</f>
        <v>-5.5396918075701412E-3</v>
      </c>
      <c r="AH31">
        <f>I!AH31-A!AH31</f>
        <v>-4.4988860337631404E-3</v>
      </c>
      <c r="AI31">
        <f>I!AI31-A!AI31</f>
        <v>-4.0266743550232513E-3</v>
      </c>
      <c r="AJ31">
        <f>I!AJ31-A!AJ31</f>
        <v>-4.4264020318188855E-3</v>
      </c>
      <c r="AK31">
        <f>I!AK31-A!AK31</f>
        <v>-1.746482279678077E-4</v>
      </c>
      <c r="AL31">
        <f>I!AL31-A!AL31</f>
        <v>-5.9565004155434792E-6</v>
      </c>
      <c r="AM31">
        <f>I!AM31-A!AM31</f>
        <v>-1.8607614746305005E-5</v>
      </c>
      <c r="AN31">
        <f>I!AN31-A!AN31</f>
        <v>-4.5190062303076333E-5</v>
      </c>
      <c r="AO31">
        <f>I!AO31-A!AO31</f>
        <v>-1.9592300409124259E-4</v>
      </c>
      <c r="AP31">
        <f>I!AP31-A!AP31</f>
        <v>-8.2641402841401063E-5</v>
      </c>
      <c r="AQ31">
        <f>I!AQ31-A!AQ31</f>
        <v>-2.2301302859328625E-5</v>
      </c>
      <c r="AR31">
        <f>I!AR31-A!AR31</f>
        <v>-3.8797300917413838E-5</v>
      </c>
      <c r="AS31">
        <f>I!AS31-A!AS31</f>
        <v>-4.4853470147549593E-5</v>
      </c>
      <c r="AT31">
        <f>I!AT31-A!AT31</f>
        <v>-4.3825056272882167E-6</v>
      </c>
      <c r="AU31">
        <f>I!AU31-A!AU31</f>
        <v>-1.5932042762726754E-4</v>
      </c>
      <c r="AV31">
        <f>I!AV31-A!AV31</f>
        <v>-2.1692857297398695E-5</v>
      </c>
      <c r="AW31">
        <f>I!AW31-A!AW31</f>
        <v>-3.7630795960498511E-5</v>
      </c>
      <c r="AX31">
        <f>I!AX31-A!AX31</f>
        <v>-9.5599074452207499E-6</v>
      </c>
      <c r="AY31">
        <f>I!AY31-A!AY31</f>
        <v>-4.7405756629829792E-5</v>
      </c>
      <c r="AZ31">
        <f>I!AZ31-A!AZ31</f>
        <v>-2.2096372431179161E-5</v>
      </c>
      <c r="BA31">
        <f>I!BA31-A!BA31</f>
        <v>-2.445918469294959E-6</v>
      </c>
      <c r="BB31">
        <f>I!BB31-A!BB31</f>
        <v>-6.5616902366758941E-5</v>
      </c>
      <c r="BC31">
        <f>I!BC31-A!BC31</f>
        <v>-5.4061091755225105E-4</v>
      </c>
      <c r="BD31">
        <f>I!BD31-A!BD31</f>
        <v>-1.7095265420946182E-3</v>
      </c>
      <c r="BE31">
        <f>I!BE31-A!BE31</f>
        <v>-6.9677989407298987E-5</v>
      </c>
      <c r="BF31">
        <f>I!BF31-A!BF31</f>
        <v>-2.8104147871488533E-3</v>
      </c>
      <c r="BG31">
        <f>I!BG31-A!BG31</f>
        <v>-1.3144318308632658E-3</v>
      </c>
      <c r="BH31">
        <f>I!BH31-A!BH31</f>
        <v>-1.940029619059201E-4</v>
      </c>
      <c r="BI31">
        <f>I!BI31-A!BI31</f>
        <v>-6.6809454767255039E-5</v>
      </c>
      <c r="BJ31">
        <f>I!BJ31-A!BJ31</f>
        <v>-1.0479385527308709E-4</v>
      </c>
      <c r="BK31">
        <f>I!BK31-A!BK31</f>
        <v>-4.5569845820307941E-5</v>
      </c>
      <c r="BL31">
        <f>I!BL31-A!BL31</f>
        <v>-7.0607091276563741E-6</v>
      </c>
      <c r="BM31">
        <f>I!BM31-A!BM31</f>
        <v>-2.3703430480743164E-4</v>
      </c>
      <c r="BN31">
        <f>I!BN31-A!BN31</f>
        <v>-9.9234701248343338E-6</v>
      </c>
      <c r="BO31">
        <f>I!BO31-A!BO31</f>
        <v>-8.2446976514952399E-5</v>
      </c>
      <c r="BP31">
        <f>I!BP31-A!BP31</f>
        <v>-2.0921731141141965E-5</v>
      </c>
      <c r="BQ31">
        <f>I!BQ31-A!BQ31</f>
        <v>-6.3207309405160128E-4</v>
      </c>
      <c r="BR31">
        <f>I!BR31-A!BR31</f>
        <v>-2.3582989005622887E-4</v>
      </c>
      <c r="BS31">
        <f>I!BS31-A!BS31</f>
        <v>-4.7327894902332763E-4</v>
      </c>
      <c r="BT31">
        <f>I!BT31-A!BT31</f>
        <v>-4.1332226971545644E-4</v>
      </c>
      <c r="BU31">
        <f>I!BU31-A!BU31</f>
        <v>-5.9697197870288291E-4</v>
      </c>
      <c r="BV31">
        <f>I!BV31-A!BV31</f>
        <v>-2.7750444054479843E-4</v>
      </c>
      <c r="BW31">
        <f>I!BW31-A!BW31</f>
        <v>-8.863697815105528E-5</v>
      </c>
      <c r="BX31">
        <f>I!BX31-A!BX31</f>
        <v>-6.8824575480452182E-5</v>
      </c>
      <c r="BY31">
        <f>I!BY31-A!BY31</f>
        <v>-1.0340653294548328E-4</v>
      </c>
      <c r="BZ31">
        <f>I!BZ31-A!BZ31</f>
        <v>-1.0562231089708961E-5</v>
      </c>
      <c r="CA31">
        <f>I!CA31-A!CA31</f>
        <v>-1.8872663260560289E-5</v>
      </c>
      <c r="CB31">
        <f>I!CB31-A!CB31</f>
        <v>-4.5189464183845804E-5</v>
      </c>
      <c r="CC31">
        <f>I!CC31-A!CC31</f>
        <v>-6.5460316997701697E-4</v>
      </c>
      <c r="CD31">
        <f>I!CD31-A!CD31</f>
        <v>-2.2631329744561165E-5</v>
      </c>
      <c r="CE31">
        <f>I!CE31-A!CE31</f>
        <v>-4.257633115884449E-3</v>
      </c>
      <c r="CF31">
        <f>I!CF31-A!CF31</f>
        <v>-9.1875471915763842E-5</v>
      </c>
      <c r="CG31">
        <f>I!CG31-A!CG31</f>
        <v>-1.8394875861523451E-4</v>
      </c>
      <c r="CH31">
        <f>I!CH31-A!CH31</f>
        <v>0</v>
      </c>
      <c r="CI31">
        <f>I!CI31-A!CI31</f>
        <v>-4.4060867788570649E-4</v>
      </c>
      <c r="CJ31">
        <f>I!CJ31-A!CJ31</f>
        <v>0</v>
      </c>
      <c r="CK31">
        <f>I!CK31-A!CK31</f>
        <v>0</v>
      </c>
      <c r="CL31">
        <f>I!CL31-A!CL31</f>
        <v>0</v>
      </c>
      <c r="CM31">
        <f>I!CM31-A!CM31</f>
        <v>-4.5704702003380911E-4</v>
      </c>
      <c r="CN31">
        <f>I!CN31-A!CN31</f>
        <v>-4.0363493820063154E-4</v>
      </c>
      <c r="CO31">
        <f>I!CO31-A!CO31</f>
        <v>-5.0983628231507209E-4</v>
      </c>
      <c r="CP31">
        <f>I!CP31-A!CP31</f>
        <v>-5.8962504146588756E-4</v>
      </c>
      <c r="CQ31">
        <f>I!CQ31-A!CQ31</f>
        <v>-5.3379752957078699E-4</v>
      </c>
      <c r="CR31">
        <f>I!CR31-A!CR31</f>
        <v>-4.7147538024127722E-4</v>
      </c>
      <c r="CS31">
        <f>I!CS31-A!CS31</f>
        <v>-4.7171646472423306E-4</v>
      </c>
      <c r="CT31">
        <f>I!CT31-A!CT31</f>
        <v>-4.9021693280230656E-4</v>
      </c>
      <c r="CU31">
        <f>I!CU31-A!CU31</f>
        <v>-2.713386468144891E-4</v>
      </c>
    </row>
    <row r="32" spans="1:99">
      <c r="A32" t="s">
        <v>31</v>
      </c>
      <c r="B32">
        <f>I!B32-A!B32</f>
        <v>-4.5480740267723877E-4</v>
      </c>
      <c r="C32">
        <f>I!C32-A!C32</f>
        <v>0</v>
      </c>
      <c r="D32">
        <f>I!D32-A!D32</f>
        <v>-6.7203987512944529E-4</v>
      </c>
      <c r="E32">
        <f>I!E32-A!E32</f>
        <v>-4.7221392656166873E-4</v>
      </c>
      <c r="F32">
        <f>I!F32-A!F32</f>
        <v>-1.1047538343060925E-3</v>
      </c>
      <c r="G32">
        <f>I!G32-A!G32</f>
        <v>-7.8602732561970064E-9</v>
      </c>
      <c r="H32">
        <f>I!H32-A!H32</f>
        <v>-4.0316222836666713E-5</v>
      </c>
      <c r="I32">
        <f>I!I32-A!I32</f>
        <v>-5.0593991212545564E-8</v>
      </c>
      <c r="J32">
        <f>I!J32-A!J32</f>
        <v>-7.3432521006213918E-5</v>
      </c>
      <c r="K32">
        <f>I!K32-A!K32</f>
        <v>-3.8240751444591989E-5</v>
      </c>
      <c r="L32">
        <f>I!L32-A!L32</f>
        <v>-3.9269227099461579E-4</v>
      </c>
      <c r="M32">
        <f>I!M32-A!M32</f>
        <v>-1.0247658624462866E-6</v>
      </c>
      <c r="N32">
        <f>I!N32-A!N32</f>
        <v>-1.2390173768105992E-3</v>
      </c>
      <c r="O32">
        <f>I!O32-A!O32</f>
        <v>-7.2489680694076493E-5</v>
      </c>
      <c r="P32">
        <f>I!P32-A!P32</f>
        <v>-1.8070534025599116E-4</v>
      </c>
      <c r="Q32">
        <f>I!Q32-A!Q32</f>
        <v>-4.5137210490221517E-5</v>
      </c>
      <c r="R32">
        <f>I!R32-A!R32</f>
        <v>-5.3327173597445222E-5</v>
      </c>
      <c r="S32">
        <f>I!S32-A!S32</f>
        <v>-9.7088200483527447E-7</v>
      </c>
      <c r="T32">
        <f>I!T32-A!T32</f>
        <v>-7.456165064266387E-6</v>
      </c>
      <c r="U32">
        <f>I!U32-A!U32</f>
        <v>-2.9184000520089589E-4</v>
      </c>
      <c r="V32">
        <f>I!V32-A!V32</f>
        <v>-4.3894535603104768E-4</v>
      </c>
      <c r="W32">
        <f>I!W32-A!W32</f>
        <v>-1.6064704622205007E-4</v>
      </c>
      <c r="X32">
        <f>I!X32-A!X32</f>
        <v>-9.612285548553519E-6</v>
      </c>
      <c r="Y32">
        <f>I!Y32-A!Y32</f>
        <v>-4.6756014246485621E-5</v>
      </c>
      <c r="Z32">
        <f>I!Z32-A!Z32</f>
        <v>-2.5217731068127923E-4</v>
      </c>
      <c r="AA32">
        <f>I!AA32-A!AA32</f>
        <v>-2.1057847395231357E-4</v>
      </c>
      <c r="AB32">
        <f>I!AB32-A!AB32</f>
        <v>-1.2338676862865142E-3</v>
      </c>
      <c r="AC32">
        <f>I!AC32-A!AC32</f>
        <v>-1.1302469783347347E-3</v>
      </c>
      <c r="AD32">
        <f>I!AD32-A!AD32</f>
        <v>-1.7752907531188922E-3</v>
      </c>
      <c r="AE32">
        <f>I!AE32-A!AE32</f>
        <v>-1.3607868992243208E-3</v>
      </c>
      <c r="AF32">
        <f>I!AF32-A!AF32</f>
        <v>0.99445285301627706</v>
      </c>
      <c r="AG32">
        <f>I!AG32-A!AG32</f>
        <v>-1.4236338430416075E-3</v>
      </c>
      <c r="AH32">
        <f>I!AH32-A!AH32</f>
        <v>-2.3039119268318718E-4</v>
      </c>
      <c r="AI32">
        <f>I!AI32-A!AI32</f>
        <v>-5.1077189498545427E-4</v>
      </c>
      <c r="AJ32">
        <f>I!AJ32-A!AJ32</f>
        <v>-3.6959623218745643E-5</v>
      </c>
      <c r="AK32">
        <f>I!AK32-A!AK32</f>
        <v>-4.8858660917689709E-5</v>
      </c>
      <c r="AL32">
        <f>I!AL32-A!AL32</f>
        <v>-3.7118953723993389E-6</v>
      </c>
      <c r="AM32">
        <f>I!AM32-A!AM32</f>
        <v>-1.6955204673536904E-5</v>
      </c>
      <c r="AN32">
        <f>I!AN32-A!AN32</f>
        <v>-3.1992398013168757E-5</v>
      </c>
      <c r="AO32">
        <f>I!AO32-A!AO32</f>
        <v>-2.5913945580201054E-6</v>
      </c>
      <c r="AP32">
        <f>I!AP32-A!AP32</f>
        <v>-6.7039105434770106E-5</v>
      </c>
      <c r="AQ32">
        <f>I!AQ32-A!AQ32</f>
        <v>-8.1930396985848711E-6</v>
      </c>
      <c r="AR32">
        <f>I!AR32-A!AR32</f>
        <v>-2.2322300302173564E-5</v>
      </c>
      <c r="AS32">
        <f>I!AS32-A!AS32</f>
        <v>-9.4039049917430607E-5</v>
      </c>
      <c r="AT32">
        <f>I!AT32-A!AT32</f>
        <v>-3.353931957689207E-6</v>
      </c>
      <c r="AU32">
        <f>I!AU32-A!AU32</f>
        <v>-1.7267432595237525E-4</v>
      </c>
      <c r="AV32">
        <f>I!AV32-A!AV32</f>
        <v>-3.7411397355481036E-5</v>
      </c>
      <c r="AW32">
        <f>I!AW32-A!AW32</f>
        <v>-3.0262207180084198E-5</v>
      </c>
      <c r="AX32">
        <f>I!AX32-A!AX32</f>
        <v>-1.2025822112292436E-4</v>
      </c>
      <c r="AY32">
        <f>I!AY32-A!AY32</f>
        <v>-3.0704711974784355E-5</v>
      </c>
      <c r="AZ32">
        <f>I!AZ32-A!AZ32</f>
        <v>-1.7864437303605373E-5</v>
      </c>
      <c r="BA32">
        <f>I!BA32-A!BA32</f>
        <v>-3.455403044061545E-6</v>
      </c>
      <c r="BB32">
        <f>I!BB32-A!BB32</f>
        <v>-4.4083767186218224E-5</v>
      </c>
      <c r="BC32">
        <f>I!BC32-A!BC32</f>
        <v>-9.8692729564967495E-7</v>
      </c>
      <c r="BD32">
        <f>I!BD32-A!BD32</f>
        <v>-7.519753419015594E-7</v>
      </c>
      <c r="BE32">
        <f>I!BE32-A!BE32</f>
        <v>-4.8327818613981621E-6</v>
      </c>
      <c r="BF32">
        <f>I!BF32-A!BF32</f>
        <v>-4.4506669403558479E-4</v>
      </c>
      <c r="BG32">
        <f>I!BG32-A!BG32</f>
        <v>-5.1942553321906324E-5</v>
      </c>
      <c r="BH32">
        <f>I!BH32-A!BH32</f>
        <v>-2.6235620479405134E-6</v>
      </c>
      <c r="BI32">
        <f>I!BI32-A!BI32</f>
        <v>-1.8091128715086844E-5</v>
      </c>
      <c r="BJ32">
        <f>I!BJ32-A!BJ32</f>
        <v>-2.0597825321418567E-5</v>
      </c>
      <c r="BK32">
        <f>I!BK32-A!BK32</f>
        <v>-1.2809891748943975E-5</v>
      </c>
      <c r="BL32">
        <f>I!BL32-A!BL32</f>
        <v>-5.6384529872389236E-6</v>
      </c>
      <c r="BM32">
        <f>I!BM32-A!BM32</f>
        <v>-1.6393608123946847E-7</v>
      </c>
      <c r="BN32">
        <f>I!BN32-A!BN32</f>
        <v>-3.3271791092259727E-5</v>
      </c>
      <c r="BO32">
        <f>I!BO32-A!BO32</f>
        <v>-1.3261826716514234E-4</v>
      </c>
      <c r="BP32">
        <f>I!BP32-A!BP32</f>
        <v>-6.0258424046349487E-6</v>
      </c>
      <c r="BQ32">
        <f>I!BQ32-A!BQ32</f>
        <v>-1.2673562225144885E-4</v>
      </c>
      <c r="BR32">
        <f>I!BR32-A!BR32</f>
        <v>-1.0740949075511457E-5</v>
      </c>
      <c r="BS32">
        <f>I!BS32-A!BS32</f>
        <v>-8.7524730558748368E-5</v>
      </c>
      <c r="BT32">
        <f>I!BT32-A!BT32</f>
        <v>-8.5408090836211145E-4</v>
      </c>
      <c r="BU32">
        <f>I!BU32-A!BU32</f>
        <v>-8.7127844044961454E-5</v>
      </c>
      <c r="BV32">
        <f>I!BV32-A!BV32</f>
        <v>-6.238632271423866E-6</v>
      </c>
      <c r="BW32">
        <f>I!BW32-A!BW32</f>
        <v>-3.8728720111807762E-5</v>
      </c>
      <c r="BX32">
        <f>I!BX32-A!BX32</f>
        <v>-1.0214701990843557E-4</v>
      </c>
      <c r="BY32">
        <f>I!BY32-A!BY32</f>
        <v>-1.7447763994262046E-4</v>
      </c>
      <c r="BZ32">
        <f>I!BZ32-A!BZ32</f>
        <v>-5.0400938249382328E-6</v>
      </c>
      <c r="CA32">
        <f>I!CA32-A!CA32</f>
        <v>-3.7347059462419706E-7</v>
      </c>
      <c r="CB32">
        <f>I!CB32-A!CB32</f>
        <v>-1.1956364955189408E-4</v>
      </c>
      <c r="CC32">
        <f>I!CC32-A!CC32</f>
        <v>-1.1908151338554802E-4</v>
      </c>
      <c r="CD32">
        <f>I!CD32-A!CD32</f>
        <v>-3.3611159222536245E-5</v>
      </c>
      <c r="CE32">
        <f>I!CE32-A!CE32</f>
        <v>-5.3904439199424427E-4</v>
      </c>
      <c r="CF32">
        <f>I!CF32-A!CF32</f>
        <v>-3.605812889514524E-4</v>
      </c>
      <c r="CG32">
        <f>I!CG32-A!CG32</f>
        <v>-2.3342451612724079E-5</v>
      </c>
      <c r="CH32">
        <f>I!CH32-A!CH32</f>
        <v>0</v>
      </c>
      <c r="CI32">
        <f>I!CI32-A!CI32</f>
        <v>-5.2877000831278256E-4</v>
      </c>
      <c r="CJ32">
        <f>I!CJ32-A!CJ32</f>
        <v>0</v>
      </c>
      <c r="CK32">
        <f>I!CK32-A!CK32</f>
        <v>0</v>
      </c>
      <c r="CL32">
        <f>I!CL32-A!CL32</f>
        <v>0</v>
      </c>
      <c r="CM32">
        <f>I!CM32-A!CM32</f>
        <v>-2.8071886464462028E-4</v>
      </c>
      <c r="CN32">
        <f>I!CN32-A!CN32</f>
        <v>-2.1809841816811327E-4</v>
      </c>
      <c r="CO32">
        <f>I!CO32-A!CO32</f>
        <v>-2.3896585453472082E-4</v>
      </c>
      <c r="CP32">
        <f>I!CP32-A!CP32</f>
        <v>-2.5291635468914904E-4</v>
      </c>
      <c r="CQ32">
        <f>I!CQ32-A!CQ32</f>
        <v>-2.2025934362474749E-4</v>
      </c>
      <c r="CR32">
        <f>I!CR32-A!CR32</f>
        <v>-2.1637118252922221E-4</v>
      </c>
      <c r="CS32">
        <f>I!CS32-A!CS32</f>
        <v>-2.1830804333126217E-4</v>
      </c>
      <c r="CT32">
        <f>I!CT32-A!CT32</f>
        <v>-2.0289874001648409E-4</v>
      </c>
      <c r="CU32">
        <f>I!CU32-A!CU32</f>
        <v>-1.0781198671157875E-4</v>
      </c>
    </row>
    <row r="33" spans="1:99">
      <c r="A33" t="s">
        <v>32</v>
      </c>
      <c r="B33">
        <f>I!B33-A!B33</f>
        <v>-2.9025513870544481E-4</v>
      </c>
      <c r="C33">
        <f>I!C33-A!C33</f>
        <v>0</v>
      </c>
      <c r="D33">
        <f>I!D33-A!D33</f>
        <v>-5.300001177500548E-4</v>
      </c>
      <c r="E33">
        <f>I!E33-A!E33</f>
        <v>-3.8174158857203128E-4</v>
      </c>
      <c r="F33">
        <f>I!F33-A!F33</f>
        <v>-9.7375648414262485E-4</v>
      </c>
      <c r="G33">
        <f>I!G33-A!G33</f>
        <v>-1.9825916631429251E-9</v>
      </c>
      <c r="H33">
        <f>I!H33-A!H33</f>
        <v>-8.4207636457617161E-5</v>
      </c>
      <c r="I33">
        <f>I!I33-A!I33</f>
        <v>-1.0564927252867782E-6</v>
      </c>
      <c r="J33">
        <f>I!J33-A!J33</f>
        <v>-8.1568970021849308E-4</v>
      </c>
      <c r="K33">
        <f>I!K33-A!K33</f>
        <v>-2.0443964367984303E-3</v>
      </c>
      <c r="L33">
        <f>I!L33-A!L33</f>
        <v>-7.8590156622684382E-4</v>
      </c>
      <c r="M33">
        <f>I!M33-A!M33</f>
        <v>-6.8696418644689959E-6</v>
      </c>
      <c r="N33">
        <f>I!N33-A!N33</f>
        <v>-3.0573490115847835E-4</v>
      </c>
      <c r="O33">
        <f>I!O33-A!O33</f>
        <v>-8.6314595785037503E-4</v>
      </c>
      <c r="P33">
        <f>I!P33-A!P33</f>
        <v>-3.8997945236148618E-3</v>
      </c>
      <c r="Q33">
        <f>I!Q33-A!Q33</f>
        <v>-4.6724092957607149E-5</v>
      </c>
      <c r="R33">
        <f>I!R33-A!R33</f>
        <v>-2.5591392047995428E-4</v>
      </c>
      <c r="S33">
        <f>I!S33-A!S33</f>
        <v>-2.1544492337327227E-5</v>
      </c>
      <c r="T33">
        <f>I!T33-A!T33</f>
        <v>-5.6620581904727695E-6</v>
      </c>
      <c r="U33">
        <f>I!U33-A!U33</f>
        <v>-5.6516055356505097E-3</v>
      </c>
      <c r="V33">
        <f>I!V33-A!V33</f>
        <v>-2.3177717407725038E-3</v>
      </c>
      <c r="W33">
        <f>I!W33-A!W33</f>
        <v>-4.9221153126889671E-4</v>
      </c>
      <c r="X33">
        <f>I!X33-A!X33</f>
        <v>-5.1991194084010728E-5</v>
      </c>
      <c r="Y33">
        <f>I!Y33-A!Y33</f>
        <v>-4.137764041865702E-4</v>
      </c>
      <c r="Z33">
        <f>I!Z33-A!Z33</f>
        <v>-6.2616890548491922E-4</v>
      </c>
      <c r="AA33">
        <f>I!AA33-A!AA33</f>
        <v>-1.2769403775223435E-3</v>
      </c>
      <c r="AB33">
        <f>I!AB33-A!AB33</f>
        <v>-8.1751467214592299E-4</v>
      </c>
      <c r="AC33">
        <f>I!AC33-A!AC33</f>
        <v>-1.142719549770924E-3</v>
      </c>
      <c r="AD33">
        <f>I!AD33-A!AD33</f>
        <v>-4.4701867734174214E-3</v>
      </c>
      <c r="AE33">
        <f>I!AE33-A!AE33</f>
        <v>-1.0125119867082167E-3</v>
      </c>
      <c r="AF33">
        <f>I!AF33-A!AF33</f>
        <v>-1.7386265272281781E-3</v>
      </c>
      <c r="AG33">
        <f>I!AG33-A!AG33</f>
        <v>0.90556089629261438</v>
      </c>
      <c r="AH33">
        <f>I!AH33-A!AH33</f>
        <v>-1.6766850512738882E-3</v>
      </c>
      <c r="AI33">
        <f>I!AI33-A!AI33</f>
        <v>-1.5599159824869696E-3</v>
      </c>
      <c r="AJ33">
        <f>I!AJ33-A!AJ33</f>
        <v>-8.8065769861421668E-4</v>
      </c>
      <c r="AK33">
        <f>I!AK33-A!AK33</f>
        <v>-9.0577294381126547E-4</v>
      </c>
      <c r="AL33">
        <f>I!AL33-A!AL33</f>
        <v>-7.1022466558784728E-5</v>
      </c>
      <c r="AM33">
        <f>I!AM33-A!AM33</f>
        <v>-5.7582348754879598E-4</v>
      </c>
      <c r="AN33">
        <f>I!AN33-A!AN33</f>
        <v>-1.1244153266476119E-3</v>
      </c>
      <c r="AO33">
        <f>I!AO33-A!AO33</f>
        <v>-8.0169212965715091E-4</v>
      </c>
      <c r="AP33">
        <f>I!AP33-A!AP33</f>
        <v>-4.6870674135034862E-4</v>
      </c>
      <c r="AQ33">
        <f>I!AQ33-A!AQ33</f>
        <v>-1.3336915264843194E-4</v>
      </c>
      <c r="AR33">
        <f>I!AR33-A!AR33</f>
        <v>-3.7605855729842824E-4</v>
      </c>
      <c r="AS33">
        <f>I!AS33-A!AS33</f>
        <v>-2.3106302294001623E-4</v>
      </c>
      <c r="AT33">
        <f>I!AT33-A!AT33</f>
        <v>-3.8065818211819187E-4</v>
      </c>
      <c r="AU33">
        <f>I!AU33-A!AU33</f>
        <v>-8.0761901554465148E-4</v>
      </c>
      <c r="AV33">
        <f>I!AV33-A!AV33</f>
        <v>-7.8709098993421985E-3</v>
      </c>
      <c r="AW33">
        <f>I!AW33-A!AW33</f>
        <v>-4.549035166631416E-3</v>
      </c>
      <c r="AX33">
        <f>I!AX33-A!AX33</f>
        <v>-1.6355562503396154E-3</v>
      </c>
      <c r="AY33">
        <f>I!AY33-A!AY33</f>
        <v>-5.0482982306753363E-5</v>
      </c>
      <c r="AZ33">
        <f>I!AZ33-A!AZ33</f>
        <v>-1.2126921110713537E-3</v>
      </c>
      <c r="BA33">
        <f>I!BA33-A!BA33</f>
        <v>-8.4820987462353012E-4</v>
      </c>
      <c r="BB33">
        <f>I!BB33-A!BB33</f>
        <v>-2.0989622418289629E-3</v>
      </c>
      <c r="BC33">
        <f>I!BC33-A!BC33</f>
        <v>-3.754417968964411E-5</v>
      </c>
      <c r="BD33">
        <f>I!BD33-A!BD33</f>
        <v>-6.5465651021186176E-5</v>
      </c>
      <c r="BE33">
        <f>I!BE33-A!BE33</f>
        <v>-8.3069779139395322E-4</v>
      </c>
      <c r="BF33">
        <f>I!BF33-A!BF33</f>
        <v>-1.1294545184003454E-4</v>
      </c>
      <c r="BG33">
        <f>I!BG33-A!BG33</f>
        <v>-2.7135640195736654E-5</v>
      </c>
      <c r="BH33">
        <f>I!BH33-A!BH33</f>
        <v>-1.1665469759796716E-4</v>
      </c>
      <c r="BI33">
        <f>I!BI33-A!BI33</f>
        <v>-2.4293417765914404E-5</v>
      </c>
      <c r="BJ33">
        <f>I!BJ33-A!BJ33</f>
        <v>-1.1224114768234829E-5</v>
      </c>
      <c r="BK33">
        <f>I!BK33-A!BK33</f>
        <v>-2.4406542464745378E-5</v>
      </c>
      <c r="BL33">
        <f>I!BL33-A!BL33</f>
        <v>-2.3773440479999322E-7</v>
      </c>
      <c r="BM33">
        <f>I!BM33-A!BM33</f>
        <v>-2.592663532351117E-7</v>
      </c>
      <c r="BN33">
        <f>I!BN33-A!BN33</f>
        <v>-3.7555768882936626E-7</v>
      </c>
      <c r="BO33">
        <f>I!BO33-A!BO33</f>
        <v>-2.0493057126008338E-3</v>
      </c>
      <c r="BP33">
        <f>I!BP33-A!BP33</f>
        <v>-1.550529695204395E-6</v>
      </c>
      <c r="BQ33">
        <f>I!BQ33-A!BQ33</f>
        <v>-5.5395813308746847E-4</v>
      </c>
      <c r="BR33">
        <f>I!BR33-A!BR33</f>
        <v>-1.6975210638755134E-4</v>
      </c>
      <c r="BS33">
        <f>I!BS33-A!BS33</f>
        <v>-3.0102868873609209E-3</v>
      </c>
      <c r="BT33">
        <f>I!BT33-A!BT33</f>
        <v>-2.7520695178500582E-3</v>
      </c>
      <c r="BU33">
        <f>I!BU33-A!BU33</f>
        <v>-4.1111719084203761E-4</v>
      </c>
      <c r="BV33">
        <f>I!BV33-A!BV33</f>
        <v>-1.322544414966941E-4</v>
      </c>
      <c r="BW33">
        <f>I!BW33-A!BW33</f>
        <v>-3.4966269651892174E-4</v>
      </c>
      <c r="BX33">
        <f>I!BX33-A!BX33</f>
        <v>-1.2321589172006081E-4</v>
      </c>
      <c r="BY33">
        <f>I!BY33-A!BY33</f>
        <v>-2.1512993240686102E-3</v>
      </c>
      <c r="BZ33">
        <f>I!BZ33-A!BZ33</f>
        <v>-6.3922449875662712E-5</v>
      </c>
      <c r="CA33">
        <f>I!CA33-A!CA33</f>
        <v>-5.351032440694149E-5</v>
      </c>
      <c r="CB33">
        <f>I!CB33-A!CB33</f>
        <v>-1.9037269210300529E-4</v>
      </c>
      <c r="CC33">
        <f>I!CC33-A!CC33</f>
        <v>-1.6853780297947877E-4</v>
      </c>
      <c r="CD33">
        <f>I!CD33-A!CD33</f>
        <v>-2.7007679646824347E-4</v>
      </c>
      <c r="CE33">
        <f>I!CE33-A!CE33</f>
        <v>-1.2943003690502298E-2</v>
      </c>
      <c r="CF33">
        <f>I!CF33-A!CF33</f>
        <v>-8.3521553079821348E-4</v>
      </c>
      <c r="CG33">
        <f>I!CG33-A!CG33</f>
        <v>-1.4949235802440787E-3</v>
      </c>
      <c r="CH33">
        <f>I!CH33-A!CH33</f>
        <v>0</v>
      </c>
      <c r="CI33">
        <f>I!CI33-A!CI33</f>
        <v>-1.2458040097821548E-3</v>
      </c>
      <c r="CJ33">
        <f>I!CJ33-A!CJ33</f>
        <v>0</v>
      </c>
      <c r="CK33">
        <f>I!CK33-A!CK33</f>
        <v>0</v>
      </c>
      <c r="CL33">
        <f>I!CL33-A!CL33</f>
        <v>0</v>
      </c>
      <c r="CM33">
        <f>I!CM33-A!CM33</f>
        <v>-1.0736655541235967E-3</v>
      </c>
      <c r="CN33">
        <f>I!CN33-A!CN33</f>
        <v>-7.7092067630953889E-4</v>
      </c>
      <c r="CO33">
        <f>I!CO33-A!CO33</f>
        <v>-1.0863534645374139E-3</v>
      </c>
      <c r="CP33">
        <f>I!CP33-A!CP33</f>
        <v>-9.8313745969288904E-4</v>
      </c>
      <c r="CQ33">
        <f>I!CQ33-A!CQ33</f>
        <v>-9.0771941165161403E-4</v>
      </c>
      <c r="CR33">
        <f>I!CR33-A!CR33</f>
        <v>-1.1542696322656585E-3</v>
      </c>
      <c r="CS33">
        <f>I!CS33-A!CS33</f>
        <v>-1.5143716390297688E-3</v>
      </c>
      <c r="CT33">
        <f>I!CT33-A!CT33</f>
        <v>-2.0343920537108733E-3</v>
      </c>
      <c r="CU33">
        <f>I!CU33-A!CU33</f>
        <v>-1.2305151568116816E-3</v>
      </c>
    </row>
    <row r="34" spans="1:99">
      <c r="A34" t="s">
        <v>33</v>
      </c>
      <c r="B34">
        <f>I!B34-A!B34</f>
        <v>-2.2987645842242733E-6</v>
      </c>
      <c r="C34">
        <f>I!C34-A!C34</f>
        <v>0</v>
      </c>
      <c r="D34">
        <f>I!D34-A!D34</f>
        <v>-5.6966413103371697E-5</v>
      </c>
      <c r="E34">
        <f>I!E34-A!E34</f>
        <v>-3.3281069555425488E-5</v>
      </c>
      <c r="F34">
        <f>I!F34-A!F34</f>
        <v>-1.851601371836808E-6</v>
      </c>
      <c r="G34">
        <f>I!G34-A!G34</f>
        <v>-5.1123070126299687E-10</v>
      </c>
      <c r="H34">
        <f>I!H34-A!H34</f>
        <v>-5.0615096435429463E-7</v>
      </c>
      <c r="I34">
        <f>I!I34-A!I34</f>
        <v>-4.9161289116407313E-9</v>
      </c>
      <c r="J34">
        <f>I!J34-A!J34</f>
        <v>-4.751699714438394E-6</v>
      </c>
      <c r="K34">
        <f>I!K34-A!K34</f>
        <v>-7.2641278279359662E-6</v>
      </c>
      <c r="L34">
        <f>I!L34-A!L34</f>
        <v>-5.6364061052924953E-6</v>
      </c>
      <c r="M34">
        <f>I!M34-A!M34</f>
        <v>-4.3519685204744856E-7</v>
      </c>
      <c r="N34">
        <f>I!N34-A!N34</f>
        <v>-1.8279922727183426E-3</v>
      </c>
      <c r="O34">
        <f>I!O34-A!O34</f>
        <v>-4.0017495709653323E-6</v>
      </c>
      <c r="P34">
        <f>I!P34-A!P34</f>
        <v>-1.2182628201009368E-5</v>
      </c>
      <c r="Q34">
        <f>I!Q34-A!Q34</f>
        <v>-8.3838384859503268E-6</v>
      </c>
      <c r="R34">
        <f>I!R34-A!R34</f>
        <v>-1.8993573887232518E-5</v>
      </c>
      <c r="S34">
        <f>I!S34-A!S34</f>
        <v>-6.0038430310970606E-6</v>
      </c>
      <c r="T34">
        <f>I!T34-A!T34</f>
        <v>-1.9440455588434892E-6</v>
      </c>
      <c r="U34">
        <f>I!U34-A!U34</f>
        <v>-1.8409764005582416E-3</v>
      </c>
      <c r="V34">
        <f>I!V34-A!V34</f>
        <v>-2.2209166500834886E-5</v>
      </c>
      <c r="W34">
        <f>I!W34-A!W34</f>
        <v>-5.6062558315308088E-6</v>
      </c>
      <c r="X34">
        <f>I!X34-A!X34</f>
        <v>-4.886801648828758E-7</v>
      </c>
      <c r="Y34">
        <f>I!Y34-A!Y34</f>
        <v>-3.0559349222410394E-6</v>
      </c>
      <c r="Z34">
        <f>I!Z34-A!Z34</f>
        <v>-3.1833330483091292E-4</v>
      </c>
      <c r="AA34">
        <f>I!AA34-A!AA34</f>
        <v>-2.2605037433864078E-5</v>
      </c>
      <c r="AB34">
        <f>I!AB34-A!AB34</f>
        <v>-3.2945871320874986E-5</v>
      </c>
      <c r="AC34">
        <f>I!AC34-A!AC34</f>
        <v>-2.9545693262686111E-5</v>
      </c>
      <c r="AD34">
        <f>I!AD34-A!AD34</f>
        <v>-2.6048673297266131E-5</v>
      </c>
      <c r="AE34">
        <f>I!AE34-A!AE34</f>
        <v>-9.1622545837369618E-5</v>
      </c>
      <c r="AF34">
        <f>I!AF34-A!AF34</f>
        <v>-3.027388103170531E-5</v>
      </c>
      <c r="AG34">
        <f>I!AG34-A!AG34</f>
        <v>-6.4407933404072738E-5</v>
      </c>
      <c r="AH34">
        <f>I!AH34-A!AH34</f>
        <v>0.99339005603670127</v>
      </c>
      <c r="AI34">
        <f>I!AI34-A!AI34</f>
        <v>-2.0128322869847492E-4</v>
      </c>
      <c r="AJ34">
        <f>I!AJ34-A!AJ34</f>
        <v>-4.4565517484679102E-5</v>
      </c>
      <c r="AK34">
        <f>I!AK34-A!AK34</f>
        <v>-4.7632571345664729E-5</v>
      </c>
      <c r="AL34">
        <f>I!AL34-A!AL34</f>
        <v>-4.2326752888832015E-5</v>
      </c>
      <c r="AM34">
        <f>I!AM34-A!AM34</f>
        <v>-3.7737818832114556E-6</v>
      </c>
      <c r="AN34">
        <f>I!AN34-A!AN34</f>
        <v>-7.8621853948265323E-6</v>
      </c>
      <c r="AO34">
        <f>I!AO34-A!AO34</f>
        <v>-4.3853451962433867E-6</v>
      </c>
      <c r="AP34">
        <f>I!AP34-A!AP34</f>
        <v>-2.7202122215414853E-6</v>
      </c>
      <c r="AQ34">
        <f>I!AQ34-A!AQ34</f>
        <v>-8.659875300285175E-5</v>
      </c>
      <c r="AR34">
        <f>I!AR34-A!AR34</f>
        <v>-2.9350283250066097E-4</v>
      </c>
      <c r="AS34">
        <f>I!AS34-A!AS34</f>
        <v>-6.1740135429884916E-6</v>
      </c>
      <c r="AT34">
        <f>I!AT34-A!AT34</f>
        <v>-2.1659203873736737E-7</v>
      </c>
      <c r="AU34">
        <f>I!AU34-A!AU34</f>
        <v>-9.3928837629687128E-5</v>
      </c>
      <c r="AV34">
        <f>I!AV34-A!AV34</f>
        <v>-6.1981791776041509E-6</v>
      </c>
      <c r="AW34">
        <f>I!AW34-A!AW34</f>
        <v>-3.3172594599609936E-6</v>
      </c>
      <c r="AX34">
        <f>I!AX34-A!AX34</f>
        <v>-6.0401583078565407E-7</v>
      </c>
      <c r="AY34">
        <f>I!AY34-A!AY34</f>
        <v>-1.5100329953883815E-5</v>
      </c>
      <c r="AZ34">
        <f>I!AZ34-A!AZ34</f>
        <v>-6.9120407805245994E-7</v>
      </c>
      <c r="BA34">
        <f>I!BA34-A!BA34</f>
        <v>-5.2301896104638911E-7</v>
      </c>
      <c r="BB34">
        <f>I!BB34-A!BB34</f>
        <v>-3.0048387857735655E-6</v>
      </c>
      <c r="BC34">
        <f>I!BC34-A!BC34</f>
        <v>-6.3142483535777516E-7</v>
      </c>
      <c r="BD34">
        <f>I!BD34-A!BD34</f>
        <v>-1.0385344878945195E-6</v>
      </c>
      <c r="BE34">
        <f>I!BE34-A!BE34</f>
        <v>-2.8400906739528977E-6</v>
      </c>
      <c r="BF34">
        <f>I!BF34-A!BF34</f>
        <v>-7.7746807735053902E-5</v>
      </c>
      <c r="BG34">
        <f>I!BG34-A!BG34</f>
        <v>-2.1622887599528272E-4</v>
      </c>
      <c r="BH34">
        <f>I!BH34-A!BH34</f>
        <v>-2.51552593620999E-6</v>
      </c>
      <c r="BI34">
        <f>I!BI34-A!BI34</f>
        <v>-9.1159257005785979E-7</v>
      </c>
      <c r="BJ34">
        <f>I!BJ34-A!BJ34</f>
        <v>-7.3616948266541572E-7</v>
      </c>
      <c r="BK34">
        <f>I!BK34-A!BK34</f>
        <v>-4.7983999199243447E-7</v>
      </c>
      <c r="BL34">
        <f>I!BL34-A!BL34</f>
        <v>-4.6286747275344709E-7</v>
      </c>
      <c r="BM34">
        <f>I!BM34-A!BM34</f>
        <v>-1.3553907949433124E-7</v>
      </c>
      <c r="BN34">
        <f>I!BN34-A!BN34</f>
        <v>-3.2136997959589741E-4</v>
      </c>
      <c r="BO34">
        <f>I!BO34-A!BO34</f>
        <v>-1.1489979809746798E-5</v>
      </c>
      <c r="BP34">
        <f>I!BP34-A!BP34</f>
        <v>-6.7330439261454773E-7</v>
      </c>
      <c r="BQ34">
        <f>I!BQ34-A!BQ34</f>
        <v>-2.294709671012679E-5</v>
      </c>
      <c r="BR34">
        <f>I!BR34-A!BR34</f>
        <v>-1.2503673712405396E-6</v>
      </c>
      <c r="BS34">
        <f>I!BS34-A!BS34</f>
        <v>-3.8346137081954349E-6</v>
      </c>
      <c r="BT34">
        <f>I!BT34-A!BT34</f>
        <v>-4.6669507216645581E-6</v>
      </c>
      <c r="BU34">
        <f>I!BU34-A!BU34</f>
        <v>-1.2889688815395667E-6</v>
      </c>
      <c r="BV34">
        <f>I!BV34-A!BV34</f>
        <v>-1.9547712589343714E-5</v>
      </c>
      <c r="BW34">
        <f>I!BW34-A!BW34</f>
        <v>-2.2822889181433625E-5</v>
      </c>
      <c r="BX34">
        <f>I!BX34-A!BX34</f>
        <v>-4.2869656134191435E-6</v>
      </c>
      <c r="BY34">
        <f>I!BY34-A!BY34</f>
        <v>-1.0314391447649909E-4</v>
      </c>
      <c r="BZ34">
        <f>I!BZ34-A!BZ34</f>
        <v>-3.2532153690710449E-4</v>
      </c>
      <c r="CA34">
        <f>I!CA34-A!CA34</f>
        <v>-2.6359885314087004E-6</v>
      </c>
      <c r="CB34">
        <f>I!CB34-A!CB34</f>
        <v>-1.7703491851625902E-4</v>
      </c>
      <c r="CC34">
        <f>I!CC34-A!CC34</f>
        <v>-9.1767325308708293E-6</v>
      </c>
      <c r="CD34">
        <f>I!CD34-A!CD34</f>
        <v>-6.4599154486689686E-5</v>
      </c>
      <c r="CE34">
        <f>I!CE34-A!CE34</f>
        <v>-1.1125709362087776E-4</v>
      </c>
      <c r="CF34">
        <f>I!CF34-A!CF34</f>
        <v>-4.6156306528317679E-5</v>
      </c>
      <c r="CG34">
        <f>I!CG34-A!CG34</f>
        <v>-1.167700086871253E-4</v>
      </c>
      <c r="CH34">
        <f>I!CH34-A!CH34</f>
        <v>0</v>
      </c>
      <c r="CI34">
        <f>I!CI34-A!CI34</f>
        <v>-2.9255108068912427E-4</v>
      </c>
      <c r="CJ34">
        <f>I!CJ34-A!CJ34</f>
        <v>0</v>
      </c>
      <c r="CK34">
        <f>I!CK34-A!CK34</f>
        <v>0</v>
      </c>
      <c r="CL34">
        <f>I!CL34-A!CL34</f>
        <v>0</v>
      </c>
      <c r="CM34">
        <f>I!CM34-A!CM34</f>
        <v>-2.0907925822219659E-4</v>
      </c>
      <c r="CN34">
        <f>I!CN34-A!CN34</f>
        <v>-1.895933723634459E-4</v>
      </c>
      <c r="CO34">
        <f>I!CO34-A!CO34</f>
        <v>-4.0035151371092554E-4</v>
      </c>
      <c r="CP34">
        <f>I!CP34-A!CP34</f>
        <v>-2.6668012426082877E-4</v>
      </c>
      <c r="CQ34">
        <f>I!CQ34-A!CQ34</f>
        <v>-2.4531573970463524E-4</v>
      </c>
      <c r="CR34">
        <f>I!CR34-A!CR34</f>
        <v>-2.5473470363897868E-4</v>
      </c>
      <c r="CS34">
        <f>I!CS34-A!CS34</f>
        <v>-2.8415872222992545E-4</v>
      </c>
      <c r="CT34">
        <f>I!CT34-A!CT34</f>
        <v>-3.5473193862923456E-4</v>
      </c>
      <c r="CU34">
        <f>I!CU34-A!CU34</f>
        <v>-2.858206430107113E-4</v>
      </c>
    </row>
    <row r="35" spans="1:99">
      <c r="A35" t="s">
        <v>34</v>
      </c>
      <c r="B35">
        <f>I!B35-A!B35</f>
        <v>-2.0334532946940545E-5</v>
      </c>
      <c r="C35">
        <f>I!C35-A!C35</f>
        <v>0</v>
      </c>
      <c r="D35">
        <f>I!D35-A!D35</f>
        <v>-6.4674440255884941E-5</v>
      </c>
      <c r="E35">
        <f>I!E35-A!E35</f>
        <v>-3.6308698493878079E-5</v>
      </c>
      <c r="F35">
        <f>I!F35-A!F35</f>
        <v>-9.327744956927926E-5</v>
      </c>
      <c r="G35">
        <f>I!G35-A!G35</f>
        <v>-6.2811259207701113E-8</v>
      </c>
      <c r="H35">
        <f>I!H35-A!H35</f>
        <v>-1.2288175589245718E-6</v>
      </c>
      <c r="I35">
        <f>I!I35-A!I35</f>
        <v>-9.6940312120860246E-8</v>
      </c>
      <c r="J35">
        <f>I!J35-A!J35</f>
        <v>-1.0532060216441072E-4</v>
      </c>
      <c r="K35">
        <f>I!K35-A!K35</f>
        <v>-4.7998045187804138E-5</v>
      </c>
      <c r="L35">
        <f>I!L35-A!L35</f>
        <v>-2.5713481062997511E-5</v>
      </c>
      <c r="M35">
        <f>I!M35-A!M35</f>
        <v>-2.0591726496303654E-5</v>
      </c>
      <c r="N35">
        <f>I!N35-A!N35</f>
        <v>-1.3248039580148526E-4</v>
      </c>
      <c r="O35">
        <f>I!O35-A!O35</f>
        <v>-4.3556779180115876E-5</v>
      </c>
      <c r="P35">
        <f>I!P35-A!P35</f>
        <v>-7.0354096512846757E-5</v>
      </c>
      <c r="Q35">
        <f>I!Q35-A!Q35</f>
        <v>-5.8015211945675155E-5</v>
      </c>
      <c r="R35">
        <f>I!R35-A!R35</f>
        <v>-1.2926697948586362E-4</v>
      </c>
      <c r="S35">
        <f>I!S35-A!S35</f>
        <v>-3.104177119021351E-3</v>
      </c>
      <c r="T35">
        <f>I!T35-A!T35</f>
        <v>-4.8770234488400039E-4</v>
      </c>
      <c r="U35">
        <f>I!U35-A!U35</f>
        <v>-2.4664859552588449E-4</v>
      </c>
      <c r="V35">
        <f>I!V35-A!V35</f>
        <v>-8.8089352208850399E-5</v>
      </c>
      <c r="W35">
        <f>I!W35-A!W35</f>
        <v>-1.0083832070998262E-4</v>
      </c>
      <c r="X35">
        <f>I!X35-A!X35</f>
        <v>-1.2275564114807977E-5</v>
      </c>
      <c r="Y35">
        <f>I!Y35-A!Y35</f>
        <v>-5.3252424940675703E-5</v>
      </c>
      <c r="Z35">
        <f>I!Z35-A!Z35</f>
        <v>-1.7876962143106753E-4</v>
      </c>
      <c r="AA35">
        <f>I!AA35-A!AA35</f>
        <v>-1.603178563435138E-4</v>
      </c>
      <c r="AB35">
        <f>I!AB35-A!AB35</f>
        <v>-5.3236737478730153E-5</v>
      </c>
      <c r="AC35">
        <f>I!AC35-A!AC35</f>
        <v>-1.1035533772898048E-4</v>
      </c>
      <c r="AD35">
        <f>I!AD35-A!AD35</f>
        <v>-4.3121984813120957E-4</v>
      </c>
      <c r="AE35">
        <f>I!AE35-A!AE35</f>
        <v>-4.8357027048118517E-5</v>
      </c>
      <c r="AF35">
        <f>I!AF35-A!AF35</f>
        <v>-3.1189728421921419E-4</v>
      </c>
      <c r="AG35">
        <f>I!AG35-A!AG35</f>
        <v>-2.1515648731142132E-4</v>
      </c>
      <c r="AH35">
        <f>I!AH35-A!AH35</f>
        <v>-1.635760539098469E-4</v>
      </c>
      <c r="AI35">
        <f>I!AI35-A!AI35</f>
        <v>0.99344976184232003</v>
      </c>
      <c r="AJ35">
        <f>I!AJ35-A!AJ35</f>
        <v>-8.3920556522980555E-5</v>
      </c>
      <c r="AK35">
        <f>I!AK35-A!AK35</f>
        <v>-2.2145421576354884E-4</v>
      </c>
      <c r="AL35">
        <f>I!AL35-A!AL35</f>
        <v>-1.424395826472999E-5</v>
      </c>
      <c r="AM35">
        <f>I!AM35-A!AM35</f>
        <v>-2.8062679647669022E-5</v>
      </c>
      <c r="AN35">
        <f>I!AN35-A!AN35</f>
        <v>-5.6447095176235325E-5</v>
      </c>
      <c r="AO35">
        <f>I!AO35-A!AO35</f>
        <v>-3.5813044221949735E-5</v>
      </c>
      <c r="AP35">
        <f>I!AP35-A!AP35</f>
        <v>-3.6812347236629654E-5</v>
      </c>
      <c r="AQ35">
        <f>I!AQ35-A!AQ35</f>
        <v>-3.1184571031604876E-4</v>
      </c>
      <c r="AR35">
        <f>I!AR35-A!AR35</f>
        <v>-6.1817133244664645E-5</v>
      </c>
      <c r="AS35">
        <f>I!AS35-A!AS35</f>
        <v>-2.7241093963122804E-5</v>
      </c>
      <c r="AT35">
        <f>I!AT35-A!AT35</f>
        <v>-7.5602264604565854E-6</v>
      </c>
      <c r="AU35">
        <f>I!AU35-A!AU35</f>
        <v>-4.5316340533443713E-5</v>
      </c>
      <c r="AV35">
        <f>I!AV35-A!AV35</f>
        <v>-3.9501686392753629E-5</v>
      </c>
      <c r="AW35">
        <f>I!AW35-A!AW35</f>
        <v>-1.2571140009520207E-5</v>
      </c>
      <c r="AX35">
        <f>I!AX35-A!AX35</f>
        <v>-4.0568261936244208E-5</v>
      </c>
      <c r="AY35">
        <f>I!AY35-A!AY35</f>
        <v>-8.8580245496310003E-5</v>
      </c>
      <c r="AZ35">
        <f>I!AZ35-A!AZ35</f>
        <v>-5.3908425139408615E-5</v>
      </c>
      <c r="BA35">
        <f>I!BA35-A!BA35</f>
        <v>-1.3254722723931644E-5</v>
      </c>
      <c r="BB35">
        <f>I!BB35-A!BB35</f>
        <v>-6.2593318509995466E-5</v>
      </c>
      <c r="BC35">
        <f>I!BC35-A!BC35</f>
        <v>-2.4813171389563258E-5</v>
      </c>
      <c r="BD35">
        <f>I!BD35-A!BD35</f>
        <v>-2.035685496425431E-5</v>
      </c>
      <c r="BE35">
        <f>I!BE35-A!BE35</f>
        <v>-2.2500661709997825E-5</v>
      </c>
      <c r="BF35">
        <f>I!BF35-A!BF35</f>
        <v>-1.0248762378953928E-4</v>
      </c>
      <c r="BG35">
        <f>I!BG35-A!BG35</f>
        <v>-8.0065419633656559E-5</v>
      </c>
      <c r="BH35">
        <f>I!BH35-A!BH35</f>
        <v>-7.4613820216346311E-5</v>
      </c>
      <c r="BI35">
        <f>I!BI35-A!BI35</f>
        <v>-7.6318662017167184E-5</v>
      </c>
      <c r="BJ35">
        <f>I!BJ35-A!BJ35</f>
        <v>-6.9307401274360574E-5</v>
      </c>
      <c r="BK35">
        <f>I!BK35-A!BK35</f>
        <v>-3.6316029462542414E-5</v>
      </c>
      <c r="BL35">
        <f>I!BL35-A!BL35</f>
        <v>-2.9965966629738735E-5</v>
      </c>
      <c r="BM35">
        <f>I!BM35-A!BM35</f>
        <v>-1.4797396040062818E-5</v>
      </c>
      <c r="BN35">
        <f>I!BN35-A!BN35</f>
        <v>-2.5770921080576721E-5</v>
      </c>
      <c r="BO35">
        <f>I!BO35-A!BO35</f>
        <v>-8.0661967306486218E-5</v>
      </c>
      <c r="BP35">
        <f>I!BP35-A!BP35</f>
        <v>-2.389446323317611E-5</v>
      </c>
      <c r="BQ35">
        <f>I!BQ35-A!BQ35</f>
        <v>-1.4442376155390305E-4</v>
      </c>
      <c r="BR35">
        <f>I!BR35-A!BR35</f>
        <v>-4.6602322219116601E-5</v>
      </c>
      <c r="BS35">
        <f>I!BS35-A!BS35</f>
        <v>-2.1055766992743142E-4</v>
      </c>
      <c r="BT35">
        <f>I!BT35-A!BT35</f>
        <v>-1.9403246182949136E-4</v>
      </c>
      <c r="BU35">
        <f>I!BU35-A!BU35</f>
        <v>-1.8701828032609164E-4</v>
      </c>
      <c r="BV35">
        <f>I!BV35-A!BV35</f>
        <v>-1.7051884256772904E-3</v>
      </c>
      <c r="BW35">
        <f>I!BW35-A!BW35</f>
        <v>-2.0538464486926024E-3</v>
      </c>
      <c r="BX35">
        <f>I!BX35-A!BX35</f>
        <v>-2.5429266423610762E-4</v>
      </c>
      <c r="BY35">
        <f>I!BY35-A!BY35</f>
        <v>-6.6658270615560164E-4</v>
      </c>
      <c r="BZ35">
        <f>I!BZ35-A!BZ35</f>
        <v>-6.904878431437688E-5</v>
      </c>
      <c r="CA35">
        <f>I!CA35-A!CA35</f>
        <v>-2.7224568416632532E-4</v>
      </c>
      <c r="CB35">
        <f>I!CB35-A!CB35</f>
        <v>-3.2051961271230468E-4</v>
      </c>
      <c r="CC35">
        <f>I!CC35-A!CC35</f>
        <v>-6.5903319494712231E-5</v>
      </c>
      <c r="CD35">
        <f>I!CD35-A!CD35</f>
        <v>-1.2152423698358248E-4</v>
      </c>
      <c r="CE35">
        <f>I!CE35-A!CE35</f>
        <v>-1.2075148722368154E-4</v>
      </c>
      <c r="CF35">
        <f>I!CF35-A!CF35</f>
        <v>-7.4726629164839761E-4</v>
      </c>
      <c r="CG35">
        <f>I!CG35-A!CG35</f>
        <v>-2.9099371537032415E-4</v>
      </c>
      <c r="CH35">
        <f>I!CH35-A!CH35</f>
        <v>0</v>
      </c>
      <c r="CI35">
        <f>I!CI35-A!CI35</f>
        <v>-6.0784800428500024E-5</v>
      </c>
      <c r="CJ35">
        <f>I!CJ35-A!CJ35</f>
        <v>0</v>
      </c>
      <c r="CK35">
        <f>I!CK35-A!CK35</f>
        <v>0</v>
      </c>
      <c r="CL35">
        <f>I!CL35-A!CL35</f>
        <v>0</v>
      </c>
      <c r="CM35">
        <f>I!CM35-A!CM35</f>
        <v>-6.9943148629443661E-4</v>
      </c>
      <c r="CN35">
        <f>I!CN35-A!CN35</f>
        <v>-7.049432458838405E-4</v>
      </c>
      <c r="CO35">
        <f>I!CO35-A!CO35</f>
        <v>-8.6104406162067118E-4</v>
      </c>
      <c r="CP35">
        <f>I!CP35-A!CP35</f>
        <v>-7.1303075413844854E-4</v>
      </c>
      <c r="CQ35">
        <f>I!CQ35-A!CQ35</f>
        <v>-7.1977218572671822E-4</v>
      </c>
      <c r="CR35">
        <f>I!CR35-A!CR35</f>
        <v>-8.9847669708631114E-4</v>
      </c>
      <c r="CS35">
        <f>I!CS35-A!CS35</f>
        <v>-8.5033278374937549E-4</v>
      </c>
      <c r="CT35">
        <f>I!CT35-A!CT35</f>
        <v>-8.0232312764248628E-4</v>
      </c>
      <c r="CU35">
        <f>I!CU35-A!CU35</f>
        <v>-6.4074803937377194E-4</v>
      </c>
    </row>
    <row r="36" spans="1:99">
      <c r="A36" t="s">
        <v>35</v>
      </c>
      <c r="B36">
        <f>I!B36-A!B36</f>
        <v>-3.662024463268735E-2</v>
      </c>
      <c r="C36">
        <f>I!C36-A!C36</f>
        <v>-9.1282687685022748E-2</v>
      </c>
      <c r="D36">
        <f>I!D36-A!D36</f>
        <v>-6.3867117721589428E-2</v>
      </c>
      <c r="E36">
        <f>I!E36-A!E36</f>
        <v>-3.856359273934639E-2</v>
      </c>
      <c r="F36">
        <f>I!F36-A!F36</f>
        <v>-0.1114162800987632</v>
      </c>
      <c r="G36">
        <f>I!G36-A!G36</f>
        <v>-9.8509475937077241E-3</v>
      </c>
      <c r="H36">
        <f>I!H36-A!H36</f>
        <v>-1.1123639236286667E-3</v>
      </c>
      <c r="I36">
        <f>I!I36-A!I36</f>
        <v>-2.1270857024769857E-4</v>
      </c>
      <c r="J36">
        <f>I!J36-A!J36</f>
        <v>-3.4235146067963643E-2</v>
      </c>
      <c r="K36">
        <f>I!K36-A!K36</f>
        <v>-3.3937915722296839E-2</v>
      </c>
      <c r="L36">
        <f>I!L36-A!L36</f>
        <v>-3.3649904477169763E-2</v>
      </c>
      <c r="M36">
        <f>I!M36-A!M36</f>
        <v>-7.7963630909977429E-3</v>
      </c>
      <c r="N36">
        <f>I!N36-A!N36</f>
        <v>-6.1529475567349404E-2</v>
      </c>
      <c r="O36">
        <f>I!O36-A!O36</f>
        <v>-0.1007548952015042</v>
      </c>
      <c r="P36">
        <f>I!P36-A!P36</f>
        <v>-0.11029579036621205</v>
      </c>
      <c r="Q36">
        <f>I!Q36-A!Q36</f>
        <v>-6.6513848287849481E-2</v>
      </c>
      <c r="R36">
        <f>I!R36-A!R36</f>
        <v>-4.9683119174203177E-2</v>
      </c>
      <c r="S36">
        <f>I!S36-A!S36</f>
        <v>-5.436961204502655E-2</v>
      </c>
      <c r="T36">
        <f>I!T36-A!T36</f>
        <v>-9.7757973148171029E-2</v>
      </c>
      <c r="U36">
        <f>I!U36-A!U36</f>
        <v>-0.11743380015791254</v>
      </c>
      <c r="V36">
        <f>I!V36-A!V36</f>
        <v>-9.101201760207521E-2</v>
      </c>
      <c r="W36">
        <f>I!W36-A!W36</f>
        <v>-6.2256538748577638E-2</v>
      </c>
      <c r="X36">
        <f>I!X36-A!X36</f>
        <v>-4.3018071384556017E-2</v>
      </c>
      <c r="Y36">
        <f>I!Y36-A!Y36</f>
        <v>-8.2152926190663361E-2</v>
      </c>
      <c r="Z36">
        <f>I!Z36-A!Z36</f>
        <v>-7.7719337974672703E-2</v>
      </c>
      <c r="AA36">
        <f>I!AA36-A!AA36</f>
        <v>-6.152695536669936E-2</v>
      </c>
      <c r="AB36">
        <f>I!AB36-A!AB36</f>
        <v>-0.10753736523923675</v>
      </c>
      <c r="AC36">
        <f>I!AC36-A!AC36</f>
        <v>-6.7086151682217293E-2</v>
      </c>
      <c r="AD36">
        <f>I!AD36-A!AD36</f>
        <v>-8.5732609969192852E-2</v>
      </c>
      <c r="AE36">
        <f>I!AE36-A!AE36</f>
        <v>-8.6541508030003447E-2</v>
      </c>
      <c r="AF36">
        <f>I!AF36-A!AF36</f>
        <v>-0.11987937238829013</v>
      </c>
      <c r="AG36">
        <f>I!AG36-A!AG36</f>
        <v>-0.13800585953658029</v>
      </c>
      <c r="AH36">
        <f>I!AH36-A!AH36</f>
        <v>-8.4339183209902649E-2</v>
      </c>
      <c r="AI36">
        <f>I!AI36-A!AI36</f>
        <v>-9.2585926412195679E-2</v>
      </c>
      <c r="AJ36">
        <f>I!AJ36-A!AJ36</f>
        <v>0.9716841230412403</v>
      </c>
      <c r="AK36">
        <f>I!AK36-A!AK36</f>
        <v>-1.021622813194205E-2</v>
      </c>
      <c r="AL36">
        <f>I!AL36-A!AL36</f>
        <v>-2.7169432847613264E-3</v>
      </c>
      <c r="AM36">
        <f>I!AM36-A!AM36</f>
        <v>-3.2220101017560788E-3</v>
      </c>
      <c r="AN36">
        <f>I!AN36-A!AN36</f>
        <v>-7.3493326925827395E-3</v>
      </c>
      <c r="AO36">
        <f>I!AO36-A!AO36</f>
        <v>-4.4734596072815627E-3</v>
      </c>
      <c r="AP36">
        <f>I!AP36-A!AP36</f>
        <v>-6.9000741204934104E-3</v>
      </c>
      <c r="AQ36">
        <f>I!AQ36-A!AQ36</f>
        <v>-7.6921792440506733E-3</v>
      </c>
      <c r="AR36">
        <f>I!AR36-A!AR36</f>
        <v>-1.4493001354765668E-2</v>
      </c>
      <c r="AS36">
        <f>I!AS36-A!AS36</f>
        <v>-8.1219801198595936E-3</v>
      </c>
      <c r="AT36">
        <f>I!AT36-A!AT36</f>
        <v>-1.229960885548864E-2</v>
      </c>
      <c r="AU36">
        <f>I!AU36-A!AU36</f>
        <v>-3.7062585863549435E-2</v>
      </c>
      <c r="AV36">
        <f>I!AV36-A!AV36</f>
        <v>-3.1519016721551156E-2</v>
      </c>
      <c r="AW36">
        <f>I!AW36-A!AW36</f>
        <v>-3.0271548431549042E-2</v>
      </c>
      <c r="AX36">
        <f>I!AX36-A!AX36</f>
        <v>-1.1973422976427207E-2</v>
      </c>
      <c r="AY36">
        <f>I!AY36-A!AY36</f>
        <v>-2.5567271227880269E-2</v>
      </c>
      <c r="AZ36">
        <f>I!AZ36-A!AZ36</f>
        <v>-7.1365555787581266E-3</v>
      </c>
      <c r="BA36">
        <f>I!BA36-A!BA36</f>
        <v>-6.6552210926762957E-3</v>
      </c>
      <c r="BB36">
        <f>I!BB36-A!BB36</f>
        <v>-1.4883743221020733E-2</v>
      </c>
      <c r="BC36">
        <f>I!BC36-A!BC36</f>
        <v>-2.0521728001942817E-2</v>
      </c>
      <c r="BD36">
        <f>I!BD36-A!BD36</f>
        <v>-1.0049816366984323E-3</v>
      </c>
      <c r="BE36">
        <f>I!BE36-A!BE36</f>
        <v>-7.2532033930599159E-3</v>
      </c>
      <c r="BF36">
        <f>I!BF36-A!BF36</f>
        <v>-1.8913670867728549E-2</v>
      </c>
      <c r="BG36">
        <f>I!BG36-A!BG36</f>
        <v>-7.4689848743036916E-3</v>
      </c>
      <c r="BH36">
        <f>I!BH36-A!BH36</f>
        <v>-4.0161674942373335E-3</v>
      </c>
      <c r="BI36">
        <f>I!BI36-A!BI36</f>
        <v>-3.2775010276919589E-3</v>
      </c>
      <c r="BJ36">
        <f>I!BJ36-A!BJ36</f>
        <v>-3.5915165920248301E-3</v>
      </c>
      <c r="BK36">
        <f>I!BK36-A!BK36</f>
        <v>-1.7543351475847943E-3</v>
      </c>
      <c r="BL36">
        <f>I!BL36-A!BL36</f>
        <v>-8.6882689021310793E-4</v>
      </c>
      <c r="BM36">
        <f>I!BM36-A!BM36</f>
        <v>-4.1297378589930369E-3</v>
      </c>
      <c r="BN36">
        <f>I!BN36-A!BN36</f>
        <v>-2.4623815630390954E-3</v>
      </c>
      <c r="BO36">
        <f>I!BO36-A!BO36</f>
        <v>-8.7152347703889493E-2</v>
      </c>
      <c r="BP36">
        <f>I!BP36-A!BP36</f>
        <v>-3.7060525620632489E-3</v>
      </c>
      <c r="BQ36">
        <f>I!BQ36-A!BQ36</f>
        <v>-7.3701438251242944E-3</v>
      </c>
      <c r="BR36">
        <f>I!BR36-A!BR36</f>
        <v>-5.2499733024985E-3</v>
      </c>
      <c r="BS36">
        <f>I!BS36-A!BS36</f>
        <v>-1.2627942985137999E-2</v>
      </c>
      <c r="BT36">
        <f>I!BT36-A!BT36</f>
        <v>-3.0337048411104323E-2</v>
      </c>
      <c r="BU36">
        <f>I!BU36-A!BU36</f>
        <v>-1.1872642181692896E-2</v>
      </c>
      <c r="BV36">
        <f>I!BV36-A!BV36</f>
        <v>-2.752641699554137E-2</v>
      </c>
      <c r="BW36">
        <f>I!BW36-A!BW36</f>
        <v>-2.5396152866157068E-2</v>
      </c>
      <c r="BX36">
        <f>I!BX36-A!BX36</f>
        <v>-1.433747285445431E-2</v>
      </c>
      <c r="BY36">
        <f>I!BY36-A!BY36</f>
        <v>-1.9293375216727322E-2</v>
      </c>
      <c r="BZ36">
        <f>I!BZ36-A!BZ36</f>
        <v>-1.6556334317638548E-3</v>
      </c>
      <c r="CA36">
        <f>I!CA36-A!CA36</f>
        <v>-1.5061415372743019E-2</v>
      </c>
      <c r="CB36">
        <f>I!CB36-A!CB36</f>
        <v>-2.027041145016489E-2</v>
      </c>
      <c r="CC36">
        <f>I!CC36-A!CC36</f>
        <v>-1.3286026467977425E-2</v>
      </c>
      <c r="CD36">
        <f>I!CD36-A!CD36</f>
        <v>-2.6253109254915235E-2</v>
      </c>
      <c r="CE36">
        <f>I!CE36-A!CE36</f>
        <v>-3.9324197854964951E-2</v>
      </c>
      <c r="CF36">
        <f>I!CF36-A!CF36</f>
        <v>-1.5331558753316139E-2</v>
      </c>
      <c r="CG36">
        <f>I!CG36-A!CG36</f>
        <v>-1.1027282754485689E-2</v>
      </c>
      <c r="CH36">
        <f>I!CH36-A!CH36</f>
        <v>0</v>
      </c>
      <c r="CI36">
        <f>I!CI36-A!CI36</f>
        <v>-2.4836587168547589E-2</v>
      </c>
      <c r="CJ36">
        <f>I!CJ36-A!CJ36</f>
        <v>0</v>
      </c>
      <c r="CK36">
        <f>I!CK36-A!CK36</f>
        <v>0</v>
      </c>
      <c r="CL36">
        <f>I!CL36-A!CL36</f>
        <v>0</v>
      </c>
      <c r="CM36">
        <f>I!CM36-A!CM36</f>
        <v>-4.4676260425732008E-2</v>
      </c>
      <c r="CN36">
        <f>I!CN36-A!CN36</f>
        <v>-3.7985512916363304E-2</v>
      </c>
      <c r="CO36">
        <f>I!CO36-A!CO36</f>
        <v>-4.3957578776334334E-2</v>
      </c>
      <c r="CP36">
        <f>I!CP36-A!CP36</f>
        <v>-4.4639218418600017E-2</v>
      </c>
      <c r="CQ36">
        <f>I!CQ36-A!CQ36</f>
        <v>-4.2092088777520534E-2</v>
      </c>
      <c r="CR36">
        <f>I!CR36-A!CR36</f>
        <v>-3.741762900860806E-2</v>
      </c>
      <c r="CS36">
        <f>I!CS36-A!CS36</f>
        <v>-3.563951784243851E-2</v>
      </c>
      <c r="CT36">
        <f>I!CT36-A!CT36</f>
        <v>-3.2713296386550468E-2</v>
      </c>
      <c r="CU36">
        <f>I!CU36-A!CU36</f>
        <v>-1.9374296218520517E-2</v>
      </c>
    </row>
    <row r="37" spans="1:99">
      <c r="A37" t="s">
        <v>36</v>
      </c>
      <c r="B37">
        <f>I!B37-A!B37</f>
        <v>-5.2441457173217807E-7</v>
      </c>
      <c r="C37">
        <f>I!C37-A!C37</f>
        <v>0</v>
      </c>
      <c r="D37">
        <f>I!D37-A!D37</f>
        <v>-1.1778370728874992E-7</v>
      </c>
      <c r="E37">
        <f>I!E37-A!E37</f>
        <v>-9.0104979045940541E-8</v>
      </c>
      <c r="F37">
        <f>I!F37-A!F37</f>
        <v>-3.2851690676147176E-5</v>
      </c>
      <c r="G37">
        <f>I!G37-A!G37</f>
        <v>0</v>
      </c>
      <c r="H37">
        <f>I!H37-A!H37</f>
        <v>-5.015205836221153E-6</v>
      </c>
      <c r="I37">
        <f>I!I37-A!I37</f>
        <v>0</v>
      </c>
      <c r="J37">
        <f>I!J37-A!J37</f>
        <v>-3.5376811032570866E-4</v>
      </c>
      <c r="K37">
        <f>I!K37-A!K37</f>
        <v>-1.3485146709270195E-3</v>
      </c>
      <c r="L37">
        <f>I!L37-A!L37</f>
        <v>-6.7373828923239238E-4</v>
      </c>
      <c r="M37">
        <f>I!M37-A!M37</f>
        <v>-7.0635083259220926E-6</v>
      </c>
      <c r="N37">
        <f>I!N37-A!N37</f>
        <v>-8.2679049727629717E-4</v>
      </c>
      <c r="O37">
        <f>I!O37-A!O37</f>
        <v>-6.3848749510887184E-4</v>
      </c>
      <c r="P37">
        <f>I!P37-A!P37</f>
        <v>-2.7008575227893171E-3</v>
      </c>
      <c r="Q37">
        <f>I!Q37-A!Q37</f>
        <v>-3.0450179824894123E-5</v>
      </c>
      <c r="R37">
        <f>I!R37-A!R37</f>
        <v>-1.7778300143316729E-4</v>
      </c>
      <c r="S37">
        <f>I!S37-A!S37</f>
        <v>0</v>
      </c>
      <c r="T37">
        <f>I!T37-A!T37</f>
        <v>0</v>
      </c>
      <c r="U37">
        <f>I!U37-A!U37</f>
        <v>-2.2667206547337618E-3</v>
      </c>
      <c r="V37">
        <f>I!V37-A!V37</f>
        <v>-1.6793534012447778E-3</v>
      </c>
      <c r="W37">
        <f>I!W37-A!W37</f>
        <v>-5.3757096522370372E-4</v>
      </c>
      <c r="X37">
        <f>I!X37-A!X37</f>
        <v>-2.0199791469353544E-5</v>
      </c>
      <c r="Y37">
        <f>I!Y37-A!Y37</f>
        <v>-4.4305548724428098E-4</v>
      </c>
      <c r="Z37">
        <f>I!Z37-A!Z37</f>
        <v>-3.6712430470237664E-4</v>
      </c>
      <c r="AA37">
        <f>I!AA37-A!AA37</f>
        <v>-1.0379835116869169E-3</v>
      </c>
      <c r="AB37">
        <f>I!AB37-A!AB37</f>
        <v>-3.878466216525837E-4</v>
      </c>
      <c r="AC37">
        <f>I!AC37-A!AC37</f>
        <v>-8.1156688866485037E-4</v>
      </c>
      <c r="AD37">
        <f>I!AD37-A!AD37</f>
        <v>-2.109285112998099E-3</v>
      </c>
      <c r="AE37">
        <f>I!AE37-A!AE37</f>
        <v>-3.6013758808141479E-4</v>
      </c>
      <c r="AF37">
        <f>I!AF37-A!AF37</f>
        <v>-3.8666967337426936E-5</v>
      </c>
      <c r="AG37">
        <f>I!AG37-A!AG37</f>
        <v>-1.1407909606314577E-3</v>
      </c>
      <c r="AH37">
        <f>I!AH37-A!AH37</f>
        <v>-1.2245570953041619E-3</v>
      </c>
      <c r="AI37">
        <f>I!AI37-A!AI37</f>
        <v>-1.2895457444939272E-3</v>
      </c>
      <c r="AJ37">
        <f>I!AJ37-A!AJ37</f>
        <v>-1.1460803913933163E-5</v>
      </c>
      <c r="AK37">
        <f>I!AK37-A!AK37</f>
        <v>0.9993394247572347</v>
      </c>
      <c r="AL37">
        <f>I!AL37-A!AL37</f>
        <v>-8.3512813437680111E-5</v>
      </c>
      <c r="AM37">
        <f>I!AM37-A!AM37</f>
        <v>-5.3413978066624702E-4</v>
      </c>
      <c r="AN37">
        <f>I!AN37-A!AN37</f>
        <v>-1.0511801986806014E-3</v>
      </c>
      <c r="AO37">
        <f>I!AO37-A!AO37</f>
        <v>-7.5627615423635595E-4</v>
      </c>
      <c r="AP37">
        <f>I!AP37-A!AP37</f>
        <v>-3.1430716777039415E-4</v>
      </c>
      <c r="AQ37">
        <f>I!AQ37-A!AQ37</f>
        <v>-1.0558022842241689E-4</v>
      </c>
      <c r="AR37">
        <f>I!AR37-A!AR37</f>
        <v>-4.4100471602178781E-4</v>
      </c>
      <c r="AS37">
        <f>I!AS37-A!AS37</f>
        <v>-3.465643619342154E-4</v>
      </c>
      <c r="AT37">
        <f>I!AT37-A!AT37</f>
        <v>0</v>
      </c>
      <c r="AU37">
        <f>I!AU37-A!AU37</f>
        <v>-7.5684907771428247E-5</v>
      </c>
      <c r="AV37">
        <f>I!AV37-A!AV37</f>
        <v>-4.9064598836492251E-4</v>
      </c>
      <c r="AW37">
        <f>I!AW37-A!AW37</f>
        <v>-3.0558440042902186E-3</v>
      </c>
      <c r="AX37">
        <f>I!AX37-A!AX37</f>
        <v>-3.8268339686116936E-5</v>
      </c>
      <c r="AY37">
        <f>I!AY37-A!AY37</f>
        <v>-3.176989175743169E-6</v>
      </c>
      <c r="AZ37">
        <f>I!AZ37-A!AZ37</f>
        <v>-2.7612308405096148E-5</v>
      </c>
      <c r="BA37">
        <f>I!BA37-A!BA37</f>
        <v>-1.42004446879937E-5</v>
      </c>
      <c r="BB37">
        <f>I!BB37-A!BB37</f>
        <v>-1.9865992080470428E-4</v>
      </c>
      <c r="BC37">
        <f>I!BC37-A!BC37</f>
        <v>-3.2954041927224506E-5</v>
      </c>
      <c r="BD37">
        <f>I!BD37-A!BD37</f>
        <v>-6.2426048788907134E-5</v>
      </c>
      <c r="BE37">
        <f>I!BE37-A!BE37</f>
        <v>-4.3522464678512644E-6</v>
      </c>
      <c r="BF37">
        <f>I!BF37-A!BF37</f>
        <v>-9.1409878089444342E-5</v>
      </c>
      <c r="BG37">
        <f>I!BG37-A!BG37</f>
        <v>-2.3725759365625438E-5</v>
      </c>
      <c r="BH37">
        <f>I!BH37-A!BH37</f>
        <v>-2.2374106014215545E-6</v>
      </c>
      <c r="BI37">
        <f>I!BI37-A!BI37</f>
        <v>-2.3489458481741777E-5</v>
      </c>
      <c r="BJ37">
        <f>I!BJ37-A!BJ37</f>
        <v>-9.5494220084429269E-6</v>
      </c>
      <c r="BK37">
        <f>I!BK37-A!BK37</f>
        <v>-2.1230766612862494E-5</v>
      </c>
      <c r="BL37">
        <f>I!BL37-A!BL37</f>
        <v>-5.7285799745397693E-6</v>
      </c>
      <c r="BM37">
        <f>I!BM37-A!BM37</f>
        <v>0</v>
      </c>
      <c r="BN37">
        <f>I!BN37-A!BN37</f>
        <v>-1.1624768111211917E-4</v>
      </c>
      <c r="BO37">
        <f>I!BO37-A!BO37</f>
        <v>-1.9296338120126828E-3</v>
      </c>
      <c r="BP37">
        <f>I!BP37-A!BP37</f>
        <v>0</v>
      </c>
      <c r="BQ37">
        <f>I!BQ37-A!BQ37</f>
        <v>-1.2484860129555582E-4</v>
      </c>
      <c r="BR37">
        <f>I!BR37-A!BR37</f>
        <v>0</v>
      </c>
      <c r="BS37">
        <f>I!BS37-A!BS37</f>
        <v>-1.6667075291439022E-3</v>
      </c>
      <c r="BT37">
        <f>I!BT37-A!BT37</f>
        <v>-4.5548971008675145E-4</v>
      </c>
      <c r="BU37">
        <f>I!BU37-A!BU37</f>
        <v>-5.9803185811578934E-6</v>
      </c>
      <c r="BV37">
        <f>I!BV37-A!BV37</f>
        <v>-1.3761025615873387E-6</v>
      </c>
      <c r="BW37">
        <f>I!BW37-A!BW37</f>
        <v>-1.0405197582324268E-6</v>
      </c>
      <c r="BX37">
        <f>I!BX37-A!BX37</f>
        <v>-2.729092939575455E-7</v>
      </c>
      <c r="BY37">
        <f>I!BY37-A!BY37</f>
        <v>-2.7295683072684552E-6</v>
      </c>
      <c r="BZ37">
        <f>I!BZ37-A!BZ37</f>
        <v>-1.4146080108825867E-5</v>
      </c>
      <c r="CA37">
        <f>I!CA37-A!CA37</f>
        <v>-5.3662883655657501E-6</v>
      </c>
      <c r="CB37">
        <f>I!CB37-A!CB37</f>
        <v>-6.5821651185094242E-5</v>
      </c>
      <c r="CC37">
        <f>I!CC37-A!CC37</f>
        <v>-1.5894955679422352E-4</v>
      </c>
      <c r="CD37">
        <f>I!CD37-A!CD37</f>
        <v>-1.0069426908002634E-4</v>
      </c>
      <c r="CE37">
        <f>I!CE37-A!CE37</f>
        <v>-1.2941816708021433E-2</v>
      </c>
      <c r="CF37">
        <f>I!CF37-A!CF37</f>
        <v>-7.4164415767251281E-4</v>
      </c>
      <c r="CG37">
        <f>I!CG37-A!CG37</f>
        <v>-1.0358331819272527E-3</v>
      </c>
      <c r="CH37">
        <f>I!CH37-A!CH37</f>
        <v>0</v>
      </c>
      <c r="CI37">
        <f>I!CI37-A!CI37</f>
        <v>-5.3412915968927334E-6</v>
      </c>
      <c r="CJ37">
        <f>I!CJ37-A!CJ37</f>
        <v>0</v>
      </c>
      <c r="CK37">
        <f>I!CK37-A!CK37</f>
        <v>0</v>
      </c>
      <c r="CL37">
        <f>I!CL37-A!CL37</f>
        <v>0</v>
      </c>
      <c r="CM37">
        <f>I!CM37-A!CM37</f>
        <v>-1.6999420041989198E-2</v>
      </c>
      <c r="CN37">
        <f>I!CN37-A!CN37</f>
        <v>-1.4064919970613468E-2</v>
      </c>
      <c r="CO37">
        <f>I!CO37-A!CO37</f>
        <v>-1.6672910500466716E-2</v>
      </c>
      <c r="CP37">
        <f>I!CP37-A!CP37</f>
        <v>-1.6760172485042926E-2</v>
      </c>
      <c r="CQ37">
        <f>I!CQ37-A!CQ37</f>
        <v>-1.5914063292167907E-2</v>
      </c>
      <c r="CR37">
        <f>I!CR37-A!CR37</f>
        <v>-1.5106205064893069E-2</v>
      </c>
      <c r="CS37">
        <f>I!CS37-A!CS37</f>
        <v>-1.4332439606699918E-2</v>
      </c>
      <c r="CT37">
        <f>I!CT37-A!CT37</f>
        <v>-1.416219323840566E-2</v>
      </c>
      <c r="CU37">
        <f>I!CU37-A!CU37</f>
        <v>-8.4517094758444766E-3</v>
      </c>
    </row>
    <row r="38" spans="1:99">
      <c r="A38" t="s">
        <v>37</v>
      </c>
      <c r="B38">
        <f>I!B38-A!B38</f>
        <v>-8.9438330560870029E-8</v>
      </c>
      <c r="C38">
        <f>I!C38-A!C38</f>
        <v>0</v>
      </c>
      <c r="D38">
        <f>I!D38-A!D38</f>
        <v>-2.0723892036623748E-7</v>
      </c>
      <c r="E38">
        <f>I!E38-A!E38</f>
        <v>-1.5853855348028143E-7</v>
      </c>
      <c r="F38">
        <f>I!F38-A!F38</f>
        <v>-3.3272948035006549E-7</v>
      </c>
      <c r="G38">
        <f>I!G38-A!G38</f>
        <v>0</v>
      </c>
      <c r="H38">
        <f>I!H38-A!H38</f>
        <v>0</v>
      </c>
      <c r="I38">
        <f>I!I38-A!I38</f>
        <v>0</v>
      </c>
      <c r="J38">
        <f>I!J38-A!J38</f>
        <v>-5.3485728016184381E-6</v>
      </c>
      <c r="K38">
        <f>I!K38-A!K38</f>
        <v>-1.1379801684672755E-6</v>
      </c>
      <c r="L38">
        <f>I!L38-A!L38</f>
        <v>-5.2165512229443253E-7</v>
      </c>
      <c r="M38">
        <f>I!M38-A!M38</f>
        <v>-1.542022769560647E-6</v>
      </c>
      <c r="N38">
        <f>I!N38-A!N38</f>
        <v>-6.4372501336151626E-4</v>
      </c>
      <c r="O38">
        <f>I!O38-A!O38</f>
        <v>-3.0265907785243493E-5</v>
      </c>
      <c r="P38">
        <f>I!P38-A!P38</f>
        <v>-9.9337081299170373E-5</v>
      </c>
      <c r="Q38">
        <f>I!Q38-A!Q38</f>
        <v>0</v>
      </c>
      <c r="R38">
        <f>I!R38-A!R38</f>
        <v>-1.8495802368639693E-4</v>
      </c>
      <c r="S38">
        <f>I!S38-A!S38</f>
        <v>0</v>
      </c>
      <c r="T38">
        <f>I!T38-A!T38</f>
        <v>0</v>
      </c>
      <c r="U38">
        <f>I!U38-A!U38</f>
        <v>-6.2017911012199941E-4</v>
      </c>
      <c r="V38">
        <f>I!V38-A!V38</f>
        <v>-3.5690283556289396E-5</v>
      </c>
      <c r="W38">
        <f>I!W38-A!W38</f>
        <v>-3.0590834621937557E-3</v>
      </c>
      <c r="X38">
        <f>I!X38-A!X38</f>
        <v>-3.2999954292751585E-5</v>
      </c>
      <c r="Y38">
        <f>I!Y38-A!Y38</f>
        <v>-1.5923364023552749E-4</v>
      </c>
      <c r="Z38">
        <f>I!Z38-A!Z38</f>
        <v>-2.3151107032836877E-5</v>
      </c>
      <c r="AA38">
        <f>I!AA38-A!AA38</f>
        <v>-6.2026519509858306E-7</v>
      </c>
      <c r="AB38">
        <f>I!AB38-A!AB38</f>
        <v>-1.6164192815412903E-6</v>
      </c>
      <c r="AC38">
        <f>I!AC38-A!AC38</f>
        <v>-2.352061165569373E-5</v>
      </c>
      <c r="AD38">
        <f>I!AD38-A!AD38</f>
        <v>-7.4983924133281425E-5</v>
      </c>
      <c r="AE38">
        <f>I!AE38-A!AE38</f>
        <v>-2.3055100183827643E-5</v>
      </c>
      <c r="AF38">
        <f>I!AF38-A!AF38</f>
        <v>-1.1285016044187507E-4</v>
      </c>
      <c r="AG38">
        <f>I!AG38-A!AG38</f>
        <v>-1.0927516176586505E-5</v>
      </c>
      <c r="AH38">
        <f>I!AH38-A!AH38</f>
        <v>-2.1960970879007744E-4</v>
      </c>
      <c r="AI38">
        <f>I!AI38-A!AI38</f>
        <v>-1.9045522991224247E-4</v>
      </c>
      <c r="AJ38">
        <f>I!AJ38-A!AJ38</f>
        <v>-4.4946237580819946E-5</v>
      </c>
      <c r="AK38">
        <f>I!AK38-A!AK38</f>
        <v>-8.1342060342909795E-5</v>
      </c>
      <c r="AL38">
        <f>I!AL38-A!AL38</f>
        <v>0.99998511720522787</v>
      </c>
      <c r="AM38">
        <f>I!AM38-A!AM38</f>
        <v>-1.349761851949672E-5</v>
      </c>
      <c r="AN38">
        <f>I!AN38-A!AN38</f>
        <v>-3.523942627385443E-5</v>
      </c>
      <c r="AO38">
        <f>I!AO38-A!AO38</f>
        <v>-2.3184140962688262E-5</v>
      </c>
      <c r="AP38">
        <f>I!AP38-A!AP38</f>
        <v>-5.4451613423138319E-5</v>
      </c>
      <c r="AQ38">
        <f>I!AQ38-A!AQ38</f>
        <v>-1.7804497111659123E-5</v>
      </c>
      <c r="AR38">
        <f>I!AR38-A!AR38</f>
        <v>-9.1767829344910107E-5</v>
      </c>
      <c r="AS38">
        <f>I!AS38-A!AS38</f>
        <v>-1.3780429634076833E-4</v>
      </c>
      <c r="AT38">
        <f>I!AT38-A!AT38</f>
        <v>0</v>
      </c>
      <c r="AU38">
        <f>I!AU38-A!AU38</f>
        <v>-5.5337480825099162E-6</v>
      </c>
      <c r="AV38">
        <f>I!AV38-A!AV38</f>
        <v>-8.6328531552754689E-4</v>
      </c>
      <c r="AW38">
        <f>I!AW38-A!AW38</f>
        <v>-3.7628511591359966E-5</v>
      </c>
      <c r="AX38">
        <f>I!AX38-A!AX38</f>
        <v>-1.4368215810739977E-7</v>
      </c>
      <c r="AY38">
        <f>I!AY38-A!AY38</f>
        <v>-8.8968434113501852E-5</v>
      </c>
      <c r="AZ38">
        <f>I!AZ38-A!AZ38</f>
        <v>-2.791246624613272E-6</v>
      </c>
      <c r="BA38">
        <f>I!BA38-A!BA38</f>
        <v>-1.7620732544575035E-5</v>
      </c>
      <c r="BB38">
        <f>I!BB38-A!BB38</f>
        <v>-2.1432298440034073E-7</v>
      </c>
      <c r="BC38">
        <f>I!BC38-A!BC38</f>
        <v>-3.5949622658365176E-6</v>
      </c>
      <c r="BD38">
        <f>I!BD38-A!BD38</f>
        <v>-5.6892259095010763E-6</v>
      </c>
      <c r="BE38">
        <f>I!BE38-A!BE38</f>
        <v>0</v>
      </c>
      <c r="BF38">
        <f>I!BF38-A!BF38</f>
        <v>-1.2652019718313974E-6</v>
      </c>
      <c r="BG38">
        <f>I!BG38-A!BG38</f>
        <v>-1.3155269683090319E-5</v>
      </c>
      <c r="BH38">
        <f>I!BH38-A!BH38</f>
        <v>-4.5361946465265511E-5</v>
      </c>
      <c r="BI38">
        <f>I!BI38-A!BI38</f>
        <v>-3.9564608582910896E-5</v>
      </c>
      <c r="BJ38">
        <f>I!BJ38-A!BJ38</f>
        <v>-6.3231403470917326E-5</v>
      </c>
      <c r="BK38">
        <f>I!BK38-A!BK38</f>
        <v>-3.3075849932223543E-5</v>
      </c>
      <c r="BL38">
        <f>I!BL38-A!BL38</f>
        <v>-5.1363049503215598E-6</v>
      </c>
      <c r="BM38">
        <f>I!BM38-A!BM38</f>
        <v>0</v>
      </c>
      <c r="BN38">
        <f>I!BN38-A!BN38</f>
        <v>-8.5031094061915422E-5</v>
      </c>
      <c r="BO38">
        <f>I!BO38-A!BO38</f>
        <v>-2.9537030683647089E-5</v>
      </c>
      <c r="BP38">
        <f>I!BP38-A!BP38</f>
        <v>0</v>
      </c>
      <c r="BQ38">
        <f>I!BQ38-A!BQ38</f>
        <v>-1.9234243920587985E-5</v>
      </c>
      <c r="BR38">
        <f>I!BR38-A!BR38</f>
        <v>0</v>
      </c>
      <c r="BS38">
        <f>I!BS38-A!BS38</f>
        <v>-9.0853374933273182E-5</v>
      </c>
      <c r="BT38">
        <f>I!BT38-A!BT38</f>
        <v>-1.9735738833143672E-5</v>
      </c>
      <c r="BU38">
        <f>I!BU38-A!BU38</f>
        <v>-7.3462249998743098E-5</v>
      </c>
      <c r="BV38">
        <f>I!BV38-A!BV38</f>
        <v>-5.1614162625826506E-5</v>
      </c>
      <c r="BW38">
        <f>I!BW38-A!BW38</f>
        <v>-2.5662967378340942E-5</v>
      </c>
      <c r="BX38">
        <f>I!BX38-A!BX38</f>
        <v>-6.3365447733551651E-5</v>
      </c>
      <c r="BY38">
        <f>I!BY38-A!BY38</f>
        <v>-6.6176079824392279E-5</v>
      </c>
      <c r="BZ38">
        <f>I!BZ38-A!BZ38</f>
        <v>-7.0763263959052073E-8</v>
      </c>
      <c r="CA38">
        <f>I!CA38-A!CA38</f>
        <v>-1.0123965015204701E-4</v>
      </c>
      <c r="CB38">
        <f>I!CB38-A!CB38</f>
        <v>-1.5865497544191432E-5</v>
      </c>
      <c r="CC38">
        <f>I!CC38-A!CC38</f>
        <v>-1.0350299284429395E-3</v>
      </c>
      <c r="CD38">
        <f>I!CD38-A!CD38</f>
        <v>-5.3293354973295987E-4</v>
      </c>
      <c r="CE38">
        <f>I!CE38-A!CE38</f>
        <v>-5.1376495209825266E-4</v>
      </c>
      <c r="CF38">
        <f>I!CF38-A!CF38</f>
        <v>-6.4273300855496507E-5</v>
      </c>
      <c r="CG38">
        <f>I!CG38-A!CG38</f>
        <v>-7.698559972531163E-5</v>
      </c>
      <c r="CH38">
        <f>I!CH38-A!CH38</f>
        <v>0</v>
      </c>
      <c r="CI38">
        <f>I!CI38-A!CI38</f>
        <v>0</v>
      </c>
      <c r="CJ38">
        <f>I!CJ38-A!CJ38</f>
        <v>0</v>
      </c>
      <c r="CK38">
        <f>I!CK38-A!CK38</f>
        <v>0</v>
      </c>
      <c r="CL38">
        <f>I!CL38-A!CL38</f>
        <v>0</v>
      </c>
      <c r="CM38">
        <f>I!CM38-A!CM38</f>
        <v>-5.9852400141205478E-3</v>
      </c>
      <c r="CN38">
        <f>I!CN38-A!CN38</f>
        <v>-4.9523199804974577E-3</v>
      </c>
      <c r="CO38">
        <f>I!CO38-A!CO38</f>
        <v>-5.8706925280256825E-3</v>
      </c>
      <c r="CP38">
        <f>I!CP38-A!CP38</f>
        <v>-5.9101210127386287E-3</v>
      </c>
      <c r="CQ38">
        <f>I!CQ38-A!CQ38</f>
        <v>-5.6117688005879853E-3</v>
      </c>
      <c r="CR38">
        <f>I!CR38-A!CR38</f>
        <v>-5.3244654486342465E-3</v>
      </c>
      <c r="CS38">
        <f>I!CS38-A!CS38</f>
        <v>-5.0545579269935083E-3</v>
      </c>
      <c r="CT38">
        <f>I!CT38-A!CT38</f>
        <v>-4.994048403197897E-3</v>
      </c>
      <c r="CU38">
        <f>I!CU38-A!CU38</f>
        <v>-2.9797907405122032E-3</v>
      </c>
    </row>
    <row r="39" spans="1:99">
      <c r="A39" t="s">
        <v>38</v>
      </c>
      <c r="B39">
        <f>I!B39-A!B39</f>
        <v>-2.4300481946810756E-6</v>
      </c>
      <c r="C39">
        <f>I!C39-A!C39</f>
        <v>-6.8216412366243206E-3</v>
      </c>
      <c r="D39">
        <f>I!D39-A!D39</f>
        <v>-7.0872260957343654E-9</v>
      </c>
      <c r="E39">
        <f>I!E39-A!E39</f>
        <v>-5.8063263230559231E-9</v>
      </c>
      <c r="F39">
        <f>I!F39-A!F39</f>
        <v>-2.0395441953934699E-5</v>
      </c>
      <c r="G39">
        <f>I!G39-A!G39</f>
        <v>0</v>
      </c>
      <c r="H39">
        <f>I!H39-A!H39</f>
        <v>0</v>
      </c>
      <c r="I39">
        <f>I!I39-A!I39</f>
        <v>0</v>
      </c>
      <c r="J39">
        <f>I!J39-A!J39</f>
        <v>-1.0621248103964934E-4</v>
      </c>
      <c r="K39">
        <f>I!K39-A!K39</f>
        <v>-1.9458697175847583E-5</v>
      </c>
      <c r="L39">
        <f>I!L39-A!L39</f>
        <v>-1.1639275186335704E-5</v>
      </c>
      <c r="M39">
        <f>I!M39-A!M39</f>
        <v>-5.8167406062869704E-6</v>
      </c>
      <c r="N39">
        <f>I!N39-A!N39</f>
        <v>-3.8251289803489984E-2</v>
      </c>
      <c r="O39">
        <f>I!O39-A!O39</f>
        <v>-5.0344459147738608E-4</v>
      </c>
      <c r="P39">
        <f>I!P39-A!P39</f>
        <v>-1.8916173898869801E-3</v>
      </c>
      <c r="Q39">
        <f>I!Q39-A!Q39</f>
        <v>0</v>
      </c>
      <c r="R39">
        <f>I!R39-A!R39</f>
        <v>-2.3497221677170726E-4</v>
      </c>
      <c r="S39">
        <f>I!S39-A!S39</f>
        <v>0</v>
      </c>
      <c r="T39">
        <f>I!T39-A!T39</f>
        <v>-1.764051973564564E-4</v>
      </c>
      <c r="U39">
        <f>I!U39-A!U39</f>
        <v>-9.1331050418035791E-4</v>
      </c>
      <c r="V39">
        <f>I!V39-A!V39</f>
        <v>-6.4146984178800647E-4</v>
      </c>
      <c r="W39">
        <f>I!W39-A!W39</f>
        <v>-1.2150295036909897E-4</v>
      </c>
      <c r="X39">
        <f>I!X39-A!X39</f>
        <v>-8.1498665521285418E-5</v>
      </c>
      <c r="Y39">
        <f>I!Y39-A!Y39</f>
        <v>-1.719186273649723E-3</v>
      </c>
      <c r="Z39">
        <f>I!Z39-A!Z39</f>
        <v>-2.7432042779001938E-4</v>
      </c>
      <c r="AA39">
        <f>I!AA39-A!AA39</f>
        <v>-1.2586994869791276E-5</v>
      </c>
      <c r="AB39">
        <f>I!AB39-A!AB39</f>
        <v>-2.3585951119099619E-5</v>
      </c>
      <c r="AC39">
        <f>I!AC39-A!AC39</f>
        <v>-4.3801049268195569E-4</v>
      </c>
      <c r="AD39">
        <f>I!AD39-A!AD39</f>
        <v>-1.1855089014666067E-3</v>
      </c>
      <c r="AE39">
        <f>I!AE39-A!AE39</f>
        <v>-5.1459189298802164E-4</v>
      </c>
      <c r="AF39">
        <f>I!AF39-A!AF39</f>
        <v>-2.156316525648452E-3</v>
      </c>
      <c r="AG39">
        <f>I!AG39-A!AG39</f>
        <v>-1.8193870584286138E-4</v>
      </c>
      <c r="AH39">
        <f>I!AH39-A!AH39</f>
        <v>-3.8172826216007513E-3</v>
      </c>
      <c r="AI39">
        <f>I!AI39-A!AI39</f>
        <v>-3.6050037267674677E-3</v>
      </c>
      <c r="AJ39">
        <f>I!AJ39-A!AJ39</f>
        <v>-2.2999493277677004E-6</v>
      </c>
      <c r="AK39">
        <f>I!AK39-A!AK39</f>
        <v>-2.6521677363439486E-4</v>
      </c>
      <c r="AL39">
        <f>I!AL39-A!AL39</f>
        <v>-5.2339901570794838E-6</v>
      </c>
      <c r="AM39">
        <f>I!AM39-A!AM39</f>
        <v>0.9998475247505898</v>
      </c>
      <c r="AN39">
        <f>I!AN39-A!AN39</f>
        <v>-2.9502202193001426E-4</v>
      </c>
      <c r="AO39">
        <f>I!AO39-A!AO39</f>
        <v>-9.7891213687504799E-5</v>
      </c>
      <c r="AP39">
        <f>I!AP39-A!AP39</f>
        <v>-6.9607627905509555E-4</v>
      </c>
      <c r="AQ39">
        <f>I!AQ39-A!AQ39</f>
        <v>-8.8598629534365007E-7</v>
      </c>
      <c r="AR39">
        <f>I!AR39-A!AR39</f>
        <v>-3.260156815563179E-5</v>
      </c>
      <c r="AS39">
        <f>I!AS39-A!AS39</f>
        <v>-7.8420830975686696E-5</v>
      </c>
      <c r="AT39">
        <f>I!AT39-A!AT39</f>
        <v>-3.6352964421761199E-6</v>
      </c>
      <c r="AU39">
        <f>I!AU39-A!AU39</f>
        <v>-5.9291259064515491E-5</v>
      </c>
      <c r="AV39">
        <f>I!AV39-A!AV39</f>
        <v>-5.6981947210043584E-4</v>
      </c>
      <c r="AW39">
        <f>I!AW39-A!AW39</f>
        <v>-1.3629484715425481E-4</v>
      </c>
      <c r="AX39">
        <f>I!AX39-A!AX39</f>
        <v>-1.8084693931664184E-5</v>
      </c>
      <c r="AY39">
        <f>I!AY39-A!AY39</f>
        <v>-3.6896465841362315E-6</v>
      </c>
      <c r="AZ39">
        <f>I!AZ39-A!AZ39</f>
        <v>-2.576344619203783E-6</v>
      </c>
      <c r="BA39">
        <f>I!BA39-A!BA39</f>
        <v>-1.6491910843232603E-5</v>
      </c>
      <c r="BB39">
        <f>I!BB39-A!BB39</f>
        <v>-9.0380622662836875E-6</v>
      </c>
      <c r="BC39">
        <f>I!BC39-A!BC39</f>
        <v>-5.9058593345071482E-7</v>
      </c>
      <c r="BD39">
        <f>I!BD39-A!BD39</f>
        <v>-2.9454227963512944E-7</v>
      </c>
      <c r="BE39">
        <f>I!BE39-A!BE39</f>
        <v>0</v>
      </c>
      <c r="BF39">
        <f>I!BF39-A!BF39</f>
        <v>-1.0545074192012088E-5</v>
      </c>
      <c r="BG39">
        <f>I!BG39-A!BG39</f>
        <v>-6.4173008604206377E-7</v>
      </c>
      <c r="BH39">
        <f>I!BH39-A!BH39</f>
        <v>-2.2774316604719033E-6</v>
      </c>
      <c r="BI39">
        <f>I!BI39-A!BI39</f>
        <v>-1.0046015234675278E-5</v>
      </c>
      <c r="BJ39">
        <f>I!BJ39-A!BJ39</f>
        <v>-9.8776239460377153E-6</v>
      </c>
      <c r="BK39">
        <f>I!BK39-A!BK39</f>
        <v>-7.2728829023149399E-6</v>
      </c>
      <c r="BL39">
        <f>I!BL39-A!BL39</f>
        <v>-2.6228078136050836E-7</v>
      </c>
      <c r="BM39">
        <f>I!BM39-A!BM39</f>
        <v>0</v>
      </c>
      <c r="BN39">
        <f>I!BN39-A!BN39</f>
        <v>-1.3790678821869555E-3</v>
      </c>
      <c r="BO39">
        <f>I!BO39-A!BO39</f>
        <v>-2.7231768629579846E-4</v>
      </c>
      <c r="BP39">
        <f>I!BP39-A!BP39</f>
        <v>0</v>
      </c>
      <c r="BQ39">
        <f>I!BQ39-A!BQ39</f>
        <v>-1.1271564005691516E-5</v>
      </c>
      <c r="BR39">
        <f>I!BR39-A!BR39</f>
        <v>0</v>
      </c>
      <c r="BS39">
        <f>I!BS39-A!BS39</f>
        <v>-6.851729519866314E-4</v>
      </c>
      <c r="BT39">
        <f>I!BT39-A!BT39</f>
        <v>-7.9103320802385099E-6</v>
      </c>
      <c r="BU39">
        <f>I!BU39-A!BU39</f>
        <v>-3.8101687382061359E-5</v>
      </c>
      <c r="BV39">
        <f>I!BV39-A!BV39</f>
        <v>-2.3779847022336612E-5</v>
      </c>
      <c r="BW39">
        <f>I!BW39-A!BW39</f>
        <v>-3.4980696595422944E-6</v>
      </c>
      <c r="BX39">
        <f>I!BX39-A!BX39</f>
        <v>-7.9470449731729393E-5</v>
      </c>
      <c r="BY39">
        <f>I!BY39-A!BY39</f>
        <v>-3.1700272880922461E-6</v>
      </c>
      <c r="BZ39">
        <f>I!BZ39-A!BZ39</f>
        <v>-2.8525720666054523E-3</v>
      </c>
      <c r="CA39">
        <f>I!CA39-A!CA39</f>
        <v>-6.2322237949923727E-6</v>
      </c>
      <c r="CB39">
        <f>I!CB39-A!CB39</f>
        <v>-1.0757835438600001E-3</v>
      </c>
      <c r="CC39">
        <f>I!CC39-A!CC39</f>
        <v>-8.7331221899464631E-5</v>
      </c>
      <c r="CD39">
        <f>I!CD39-A!CD39</f>
        <v>-3.4785831898737985E-3</v>
      </c>
      <c r="CE39">
        <f>I!CE39-A!CE39</f>
        <v>-6.4320426513175301E-3</v>
      </c>
      <c r="CF39">
        <f>I!CF39-A!CF39</f>
        <v>-1.699385675371098E-5</v>
      </c>
      <c r="CG39">
        <f>I!CG39-A!CG39</f>
        <v>-5.8633410105280152E-5</v>
      </c>
      <c r="CH39">
        <f>I!CH39-A!CH39</f>
        <v>0</v>
      </c>
      <c r="CI39">
        <f>I!CI39-A!CI39</f>
        <v>0</v>
      </c>
      <c r="CJ39">
        <f>I!CJ39-A!CJ39</f>
        <v>0</v>
      </c>
      <c r="CK39">
        <f>I!CK39-A!CK39</f>
        <v>0</v>
      </c>
      <c r="CL39">
        <f>I!CL39-A!CL39</f>
        <v>0</v>
      </c>
      <c r="CM39">
        <f>I!CM39-A!CM39</f>
        <v>-4.0878173288327142E-3</v>
      </c>
      <c r="CN39">
        <f>I!CN39-A!CN39</f>
        <v>-3.3823497187001885E-3</v>
      </c>
      <c r="CO39">
        <f>I!CO39-A!CO39</f>
        <v>-4.009582193801391E-3</v>
      </c>
      <c r="CP39">
        <f>I!CP39-A!CP39</f>
        <v>-4.0364869221812347E-3</v>
      </c>
      <c r="CQ39">
        <f>I!CQ39-A!CQ39</f>
        <v>-3.8327186795687278E-3</v>
      </c>
      <c r="CR39">
        <f>I!CR39-A!CR39</f>
        <v>-3.6365033610189341E-3</v>
      </c>
      <c r="CS39">
        <f>I!CS39-A!CS39</f>
        <v>-3.4521540730658917E-3</v>
      </c>
      <c r="CT39">
        <f>I!CT39-A!CT39</f>
        <v>-3.4108286792876356E-3</v>
      </c>
      <c r="CU39">
        <f>I!CU39-A!CU39</f>
        <v>-2.0351351490123311E-3</v>
      </c>
    </row>
    <row r="40" spans="1:99">
      <c r="A40" t="s">
        <v>39</v>
      </c>
      <c r="B40">
        <f>I!B40-A!B40</f>
        <v>-8.7950612617988209E-5</v>
      </c>
      <c r="C40">
        <f>I!C40-A!C40</f>
        <v>0</v>
      </c>
      <c r="D40">
        <f>I!D40-A!D40</f>
        <v>-7.3160223813670787E-5</v>
      </c>
      <c r="E40">
        <f>I!E40-A!E40</f>
        <v>-2.5266590322672453E-5</v>
      </c>
      <c r="F40">
        <f>I!F40-A!F40</f>
        <v>-7.7777834340555206E-5</v>
      </c>
      <c r="G40">
        <f>I!G40-A!G40</f>
        <v>0</v>
      </c>
      <c r="H40">
        <f>I!H40-A!H40</f>
        <v>0</v>
      </c>
      <c r="I40">
        <f>I!I40-A!I40</f>
        <v>0</v>
      </c>
      <c r="J40">
        <f>I!J40-A!J40</f>
        <v>-6.0315391824931528E-7</v>
      </c>
      <c r="K40">
        <f>I!K40-A!K40</f>
        <v>-6.3520391480766474E-7</v>
      </c>
      <c r="L40">
        <f>I!L40-A!L40</f>
        <v>-2.9324292092987293E-7</v>
      </c>
      <c r="M40">
        <f>I!M40-A!M40</f>
        <v>-2.0643217131959272E-5</v>
      </c>
      <c r="N40">
        <f>I!N40-A!N40</f>
        <v>-1.0180096849999457E-4</v>
      </c>
      <c r="O40">
        <f>I!O40-A!O40</f>
        <v>-7.2418056121836608E-6</v>
      </c>
      <c r="P40">
        <f>I!P40-A!P40</f>
        <v>-3.5302929373348321E-5</v>
      </c>
      <c r="Q40">
        <f>I!Q40-A!Q40</f>
        <v>0</v>
      </c>
      <c r="R40">
        <f>I!R40-A!R40</f>
        <v>-1.8084405921046107E-6</v>
      </c>
      <c r="S40">
        <f>I!S40-A!S40</f>
        <v>0</v>
      </c>
      <c r="T40">
        <f>I!T40-A!T40</f>
        <v>0</v>
      </c>
      <c r="U40">
        <f>I!U40-A!U40</f>
        <v>-1.6509091656357656E-6</v>
      </c>
      <c r="V40">
        <f>I!V40-A!V40</f>
        <v>-1.4276164681768043E-5</v>
      </c>
      <c r="W40">
        <f>I!W40-A!W40</f>
        <v>-3.6913714302975515E-4</v>
      </c>
      <c r="X40">
        <f>I!X40-A!X40</f>
        <v>-2.3534821312011668E-5</v>
      </c>
      <c r="Y40">
        <f>I!Y40-A!Y40</f>
        <v>-8.6647781194906789E-5</v>
      </c>
      <c r="Z40">
        <f>I!Z40-A!Z40</f>
        <v>-5.0751717623631526E-6</v>
      </c>
      <c r="AA40">
        <f>I!AA40-A!AA40</f>
        <v>-3.2969017256488728E-5</v>
      </c>
      <c r="AB40">
        <f>I!AB40-A!AB40</f>
        <v>-1.6841265406691418E-7</v>
      </c>
      <c r="AC40">
        <f>I!AC40-A!AC40</f>
        <v>-7.4675777609721034E-6</v>
      </c>
      <c r="AD40">
        <f>I!AD40-A!AD40</f>
        <v>-2.397569998142052E-5</v>
      </c>
      <c r="AE40">
        <f>I!AE40-A!AE40</f>
        <v>-2.3030612606619005E-5</v>
      </c>
      <c r="AF40">
        <f>I!AF40-A!AF40</f>
        <v>-3.8330836889904904E-5</v>
      </c>
      <c r="AG40">
        <f>I!AG40-A!AG40</f>
        <v>-3.436365915132268E-6</v>
      </c>
      <c r="AH40">
        <f>I!AH40-A!AH40</f>
        <v>-6.5052954561317509E-5</v>
      </c>
      <c r="AI40">
        <f>I!AI40-A!AI40</f>
        <v>-6.2963917014789136E-5</v>
      </c>
      <c r="AJ40">
        <f>I!AJ40-A!AJ40</f>
        <v>-6.5611635917162736E-6</v>
      </c>
      <c r="AK40">
        <f>I!AK40-A!AK40</f>
        <v>-3.9600188793938301E-5</v>
      </c>
      <c r="AL40">
        <f>I!AL40-A!AL40</f>
        <v>-4.8001587047460068E-6</v>
      </c>
      <c r="AM40">
        <f>I!AM40-A!AM40</f>
        <v>-4.0704172577691265E-6</v>
      </c>
      <c r="AN40">
        <f>I!AN40-A!AN40</f>
        <v>0.99998930046618884</v>
      </c>
      <c r="AO40">
        <f>I!AO40-A!AO40</f>
        <v>-5.8627857924807117E-6</v>
      </c>
      <c r="AP40">
        <f>I!AP40-A!AP40</f>
        <v>-2.035040233817559E-5</v>
      </c>
      <c r="AQ40">
        <f>I!AQ40-A!AQ40</f>
        <v>-1.946802392096532E-6</v>
      </c>
      <c r="AR40">
        <f>I!AR40-A!AR40</f>
        <v>-2.9764904138760806E-5</v>
      </c>
      <c r="AS40">
        <f>I!AS40-A!AS40</f>
        <v>-6.7000443167557422E-5</v>
      </c>
      <c r="AT40">
        <f>I!AT40-A!AT40</f>
        <v>0</v>
      </c>
      <c r="AU40">
        <f>I!AU40-A!AU40</f>
        <v>-5.0495398153514028E-5</v>
      </c>
      <c r="AV40">
        <f>I!AV40-A!AV40</f>
        <v>-4.8528672815040469E-4</v>
      </c>
      <c r="AW40">
        <f>I!AW40-A!AW40</f>
        <v>-5.8270028379128779E-4</v>
      </c>
      <c r="AX40">
        <f>I!AX40-A!AX40</f>
        <v>-1.609518928615527E-4</v>
      </c>
      <c r="AY40">
        <f>I!AY40-A!AY40</f>
        <v>-7.4629324557577741E-6</v>
      </c>
      <c r="AZ40">
        <f>I!AZ40-A!AZ40</f>
        <v>-8.9372593982824587E-6</v>
      </c>
      <c r="BA40">
        <f>I!BA40-A!BA40</f>
        <v>-5.7374349855047476E-5</v>
      </c>
      <c r="BB40">
        <f>I!BB40-A!BB40</f>
        <v>-9.0689429494697304E-8</v>
      </c>
      <c r="BC40">
        <f>I!BC40-A!BC40</f>
        <v>-1.2865493702936567E-7</v>
      </c>
      <c r="BD40">
        <f>I!BD40-A!BD40</f>
        <v>-6.4503493557999041E-7</v>
      </c>
      <c r="BE40">
        <f>I!BE40-A!BE40</f>
        <v>0</v>
      </c>
      <c r="BF40">
        <f>I!BF40-A!BF40</f>
        <v>-6.8301908327462284E-8</v>
      </c>
      <c r="BG40">
        <f>I!BG40-A!BG40</f>
        <v>-1.0475146820405568E-6</v>
      </c>
      <c r="BH40">
        <f>I!BH40-A!BH40</f>
        <v>-6.7497989234677728E-6</v>
      </c>
      <c r="BI40">
        <f>I!BI40-A!BI40</f>
        <v>-6.621868441780968E-6</v>
      </c>
      <c r="BJ40">
        <f>I!BJ40-A!BJ40</f>
        <v>-9.4322387257010018E-6</v>
      </c>
      <c r="BK40">
        <f>I!BK40-A!BK40</f>
        <v>-4.8830985169149421E-6</v>
      </c>
      <c r="BL40">
        <f>I!BL40-A!BL40</f>
        <v>-5.3050711256538582E-7</v>
      </c>
      <c r="BM40">
        <f>I!BM40-A!BM40</f>
        <v>0</v>
      </c>
      <c r="BN40">
        <f>I!BN40-A!BN40</f>
        <v>-3.228597238243795E-5</v>
      </c>
      <c r="BO40">
        <f>I!BO40-A!BO40</f>
        <v>-1.2510755282132644E-5</v>
      </c>
      <c r="BP40">
        <f>I!BP40-A!BP40</f>
        <v>0</v>
      </c>
      <c r="BQ40">
        <f>I!BQ40-A!BQ40</f>
        <v>-1.9245765154822423E-6</v>
      </c>
      <c r="BR40">
        <f>I!BR40-A!BR40</f>
        <v>0</v>
      </c>
      <c r="BS40">
        <f>I!BS40-A!BS40</f>
        <v>-5.4008288500454763E-5</v>
      </c>
      <c r="BT40">
        <f>I!BT40-A!BT40</f>
        <v>-9.0514083988326588E-7</v>
      </c>
      <c r="BU40">
        <f>I!BU40-A!BU40</f>
        <v>-3.7862908370627989E-5</v>
      </c>
      <c r="BV40">
        <f>I!BV40-A!BV40</f>
        <v>-4.0118181980642953E-6</v>
      </c>
      <c r="BW40">
        <f>I!BW40-A!BW40</f>
        <v>-3.773565769244568E-6</v>
      </c>
      <c r="BX40">
        <f>I!BX40-A!BX40</f>
        <v>-6.0634250460793984E-7</v>
      </c>
      <c r="BY40">
        <f>I!BY40-A!BY40</f>
        <v>-9.2724585767198021E-6</v>
      </c>
      <c r="BZ40">
        <f>I!BZ40-A!BZ40</f>
        <v>-1.0964794997589013E-8</v>
      </c>
      <c r="CA40">
        <f>I!CA40-A!CA40</f>
        <v>-5.3076731186887988E-6</v>
      </c>
      <c r="CB40">
        <f>I!CB40-A!CB40</f>
        <v>-6.4624010892880108E-8</v>
      </c>
      <c r="CC40">
        <f>I!CC40-A!CC40</f>
        <v>-1.40169968242857E-4</v>
      </c>
      <c r="CD40">
        <f>I!CD40-A!CD40</f>
        <v>-1.2125473180268583E-3</v>
      </c>
      <c r="CE40">
        <f>I!CE40-A!CE40</f>
        <v>-1.1516362739426648E-4</v>
      </c>
      <c r="CF40">
        <f>I!CF40-A!CF40</f>
        <v>-9.0374838994189616E-6</v>
      </c>
      <c r="CG40">
        <f>I!CG40-A!CG40</f>
        <v>-9.6174127342132256E-6</v>
      </c>
      <c r="CH40">
        <f>I!CH40-A!CH40</f>
        <v>0</v>
      </c>
      <c r="CI40">
        <f>I!CI40-A!CI40</f>
        <v>0</v>
      </c>
      <c r="CJ40">
        <f>I!CJ40-A!CJ40</f>
        <v>0</v>
      </c>
      <c r="CK40">
        <f>I!CK40-A!CK40</f>
        <v>0</v>
      </c>
      <c r="CL40">
        <f>I!CL40-A!CL40</f>
        <v>0</v>
      </c>
      <c r="CM40">
        <f>I!CM40-A!CM40</f>
        <v>-1.5515941391215676E-2</v>
      </c>
      <c r="CN40">
        <f>I!CN40-A!CN40</f>
        <v>-1.2837540067736092E-2</v>
      </c>
      <c r="CO40">
        <f>I!CO40-A!CO40</f>
        <v>-1.5217948382515497E-2</v>
      </c>
      <c r="CP40">
        <f>I!CP40-A!CP40</f>
        <v>-1.5298085995601556E-2</v>
      </c>
      <c r="CQ40">
        <f>I!CQ40-A!CQ40</f>
        <v>-1.4525788369200215E-2</v>
      </c>
      <c r="CR40">
        <f>I!CR40-A!CR40</f>
        <v>-1.3788267344870323E-2</v>
      </c>
      <c r="CS40">
        <f>I!CS40-A!CS40</f>
        <v>-1.3082167887982821E-2</v>
      </c>
      <c r="CT40">
        <f>I!CT40-A!CT40</f>
        <v>-1.2926746277155112E-2</v>
      </c>
      <c r="CU40">
        <f>I!CU40-A!CU40</f>
        <v>-7.7143884649848527E-3</v>
      </c>
    </row>
    <row r="41" spans="1:99">
      <c r="A41" t="s">
        <v>40</v>
      </c>
      <c r="B41">
        <f>I!B41-A!B41</f>
        <v>-5.4982917705763251E-8</v>
      </c>
      <c r="C41">
        <f>I!C41-A!C41</f>
        <v>0</v>
      </c>
      <c r="D41">
        <f>I!D41-A!D41</f>
        <v>-1.3694852238304771E-7</v>
      </c>
      <c r="E41">
        <f>I!E41-A!E41</f>
        <v>-1.0476613466959271E-7</v>
      </c>
      <c r="F41">
        <f>I!F41-A!F41</f>
        <v>-8.2793291648230082E-8</v>
      </c>
      <c r="G41">
        <f>I!G41-A!G41</f>
        <v>0</v>
      </c>
      <c r="H41">
        <f>I!H41-A!H41</f>
        <v>0</v>
      </c>
      <c r="I41">
        <f>I!I41-A!I41</f>
        <v>0</v>
      </c>
      <c r="J41">
        <f>I!J41-A!J41</f>
        <v>-3.3763761808507201E-7</v>
      </c>
      <c r="K41">
        <f>I!K41-A!K41</f>
        <v>-7.4671544632356744E-7</v>
      </c>
      <c r="L41">
        <f>I!L41-A!L41</f>
        <v>-3.4472240091542626E-7</v>
      </c>
      <c r="M41">
        <f>I!M41-A!M41</f>
        <v>-7.9352846903976951E-7</v>
      </c>
      <c r="N41">
        <f>I!N41-A!N41</f>
        <v>-2.564729165435348E-5</v>
      </c>
      <c r="O41">
        <f>I!O41-A!O41</f>
        <v>-1.0951872869597039E-6</v>
      </c>
      <c r="P41">
        <f>I!P41-A!P41</f>
        <v>-1.1414263261423042E-5</v>
      </c>
      <c r="Q41">
        <f>I!Q41-A!Q41</f>
        <v>0</v>
      </c>
      <c r="R41">
        <f>I!R41-A!R41</f>
        <v>-2.1259165638044516E-6</v>
      </c>
      <c r="S41">
        <f>I!S41-A!S41</f>
        <v>0</v>
      </c>
      <c r="T41">
        <f>I!T41-A!T41</f>
        <v>0</v>
      </c>
      <c r="U41">
        <f>I!U41-A!U41</f>
        <v>-1.940730127317684E-6</v>
      </c>
      <c r="V41">
        <f>I!V41-A!V41</f>
        <v>-1.786079010651618E-6</v>
      </c>
      <c r="W41">
        <f>I!W41-A!W41</f>
        <v>-3.7537491182591213E-4</v>
      </c>
      <c r="X41">
        <f>I!X41-A!X41</f>
        <v>-2.1057161892900038E-5</v>
      </c>
      <c r="Y41">
        <f>I!Y41-A!Y41</f>
        <v>-4.7611900299985918E-5</v>
      </c>
      <c r="Z41">
        <f>I!Z41-A!Z41</f>
        <v>-1.9242133221632207E-6</v>
      </c>
      <c r="AA41">
        <f>I!AA41-A!AA41</f>
        <v>-4.0988633700787283E-7</v>
      </c>
      <c r="AB41">
        <f>I!AB41-A!AB41</f>
        <v>-1.9797788901567201E-7</v>
      </c>
      <c r="AC41">
        <f>I!AC41-A!AC41</f>
        <v>-1.0567939550797932E-6</v>
      </c>
      <c r="AD41">
        <f>I!AD41-A!AD41</f>
        <v>-4.6791525452176097E-6</v>
      </c>
      <c r="AE41">
        <f>I!AE41-A!AE41</f>
        <v>-7.3671148169737064E-6</v>
      </c>
      <c r="AF41">
        <f>I!AF41-A!AF41</f>
        <v>-3.4808174255777622E-6</v>
      </c>
      <c r="AG41">
        <f>I!AG41-A!AG41</f>
        <v>-9.5311381536307153E-7</v>
      </c>
      <c r="AH41">
        <f>I!AH41-A!AH41</f>
        <v>-7.8286278300572826E-6</v>
      </c>
      <c r="AI41">
        <f>I!AI41-A!AI41</f>
        <v>-1.6010014210160796E-5</v>
      </c>
      <c r="AJ41">
        <f>I!AJ41-A!AJ41</f>
        <v>-6.5814593880772783E-6</v>
      </c>
      <c r="AK41">
        <f>I!AK41-A!AK41</f>
        <v>-3.6112918718098446E-5</v>
      </c>
      <c r="AL41">
        <f>I!AL41-A!AL41</f>
        <v>-5.5246071885113612E-6</v>
      </c>
      <c r="AM41">
        <f>I!AM41-A!AM41</f>
        <v>-1.3525169295822581E-6</v>
      </c>
      <c r="AN41">
        <f>I!AN41-A!AN41</f>
        <v>-4.9810476925309753E-6</v>
      </c>
      <c r="AO41">
        <f>I!AO41-A!AO41</f>
        <v>0.99999635855964142</v>
      </c>
      <c r="AP41">
        <f>I!AP41-A!AP41</f>
        <v>-8.1168179066377052E-6</v>
      </c>
      <c r="AQ41">
        <f>I!AQ41-A!AQ41</f>
        <v>-2.1982917768480325E-6</v>
      </c>
      <c r="AR41">
        <f>I!AR41-A!AR41</f>
        <v>-3.4681306044622786E-5</v>
      </c>
      <c r="AS41">
        <f>I!AS41-A!AS41</f>
        <v>-7.5110058223636704E-5</v>
      </c>
      <c r="AT41">
        <f>I!AT41-A!AT41</f>
        <v>0</v>
      </c>
      <c r="AU41">
        <f>I!AU41-A!AU41</f>
        <v>-7.2998544731952938E-8</v>
      </c>
      <c r="AV41">
        <f>I!AV41-A!AV41</f>
        <v>-5.7047994723939265E-4</v>
      </c>
      <c r="AW41">
        <f>I!AW41-A!AW41</f>
        <v>-1.9864472140733162E-5</v>
      </c>
      <c r="AX41">
        <f>I!AX41-A!AX41</f>
        <v>-9.4948667030508044E-8</v>
      </c>
      <c r="AY41">
        <f>I!AY41-A!AY41</f>
        <v>-8.773067686887864E-6</v>
      </c>
      <c r="AZ41">
        <f>I!AZ41-A!AZ41</f>
        <v>-2.36115969282863E-8</v>
      </c>
      <c r="BA41">
        <f>I!BA41-A!BA41</f>
        <v>-1.1224552102618148E-5</v>
      </c>
      <c r="BB41">
        <f>I!BB41-A!BB41</f>
        <v>-1.0661017075511512E-7</v>
      </c>
      <c r="BC41">
        <f>I!BC41-A!BC41</f>
        <v>-1.5124061185092368E-7</v>
      </c>
      <c r="BD41">
        <f>I!BD41-A!BD41</f>
        <v>-2.9488368224173692E-7</v>
      </c>
      <c r="BE41">
        <f>I!BE41-A!BE41</f>
        <v>0</v>
      </c>
      <c r="BF41">
        <f>I!BF41-A!BF41</f>
        <v>-8.0292467934387881E-8</v>
      </c>
      <c r="BG41">
        <f>I!BG41-A!BG41</f>
        <v>-1.2314083321845445E-6</v>
      </c>
      <c r="BH41">
        <f>I!BH41-A!BH41</f>
        <v>-7.0734344732058797E-6</v>
      </c>
      <c r="BI41">
        <f>I!BI41-A!BI41</f>
        <v>-4.8990022290667923E-6</v>
      </c>
      <c r="BJ41">
        <f>I!BJ41-A!BJ41</f>
        <v>-1.0013109318773945E-5</v>
      </c>
      <c r="BK41">
        <f>I!BK41-A!BK41</f>
        <v>-5.2327225791085453E-6</v>
      </c>
      <c r="BL41">
        <f>I!BL41-A!BL41</f>
        <v>-6.2363887580421674E-7</v>
      </c>
      <c r="BM41">
        <f>I!BM41-A!BM41</f>
        <v>0</v>
      </c>
      <c r="BN41">
        <f>I!BN41-A!BN41</f>
        <v>-7.9085757044516057E-6</v>
      </c>
      <c r="BO41">
        <f>I!BO41-A!BO41</f>
        <v>-1.5206596390003356E-6</v>
      </c>
      <c r="BP41">
        <f>I!BP41-A!BP41</f>
        <v>0</v>
      </c>
      <c r="BQ41">
        <f>I!BQ41-A!BQ41</f>
        <v>-1.9605381863594477E-6</v>
      </c>
      <c r="BR41">
        <f>I!BR41-A!BR41</f>
        <v>0</v>
      </c>
      <c r="BS41">
        <f>I!BS41-A!BS41</f>
        <v>-1.1635837015739879E-5</v>
      </c>
      <c r="BT41">
        <f>I!BT41-A!BT41</f>
        <v>-1.0640404293537382E-6</v>
      </c>
      <c r="BU41">
        <f>I!BU41-A!BU41</f>
        <v>-1.7141730622432818E-5</v>
      </c>
      <c r="BV41">
        <f>I!BV41-A!BV41</f>
        <v>-4.4646034310363799E-6</v>
      </c>
      <c r="BW41">
        <f>I!BW41-A!BW41</f>
        <v>-3.0563993507389325E-6</v>
      </c>
      <c r="BX41">
        <f>I!BX41-A!BX41</f>
        <v>-3.1731489365046258E-7</v>
      </c>
      <c r="BY41">
        <f>I!BY41-A!BY41</f>
        <v>-5.636990576731607E-6</v>
      </c>
      <c r="BZ41">
        <f>I!BZ41-A!BZ41</f>
        <v>-1.2889690380686916E-8</v>
      </c>
      <c r="CA41">
        <f>I!CA41-A!CA41</f>
        <v>-6.2394475370344081E-6</v>
      </c>
      <c r="CB41">
        <f>I!CB41-A!CB41</f>
        <v>-7.5968907011077289E-8</v>
      </c>
      <c r="CC41">
        <f>I!CC41-A!CC41</f>
        <v>-1.4371426333261217E-4</v>
      </c>
      <c r="CD41">
        <f>I!CD41-A!CD41</f>
        <v>-3.1692724693433153E-5</v>
      </c>
      <c r="CE41">
        <f>I!CE41-A!CE41</f>
        <v>-3.2154342645086062E-5</v>
      </c>
      <c r="CF41">
        <f>I!CF41-A!CF41</f>
        <v>-1.0624035315714381E-5</v>
      </c>
      <c r="CG41">
        <f>I!CG41-A!CG41</f>
        <v>-1.0869455022220104E-5</v>
      </c>
      <c r="CH41">
        <f>I!CH41-A!CH41</f>
        <v>0</v>
      </c>
      <c r="CI41">
        <f>I!CI41-A!CI41</f>
        <v>0</v>
      </c>
      <c r="CJ41">
        <f>I!CJ41-A!CJ41</f>
        <v>0</v>
      </c>
      <c r="CK41">
        <f>I!CK41-A!CK41</f>
        <v>0</v>
      </c>
      <c r="CL41">
        <f>I!CL41-A!CL41</f>
        <v>0</v>
      </c>
      <c r="CM41">
        <f>I!CM41-A!CM41</f>
        <v>-9.4087163395316694E-3</v>
      </c>
      <c r="CN41">
        <f>I!CN41-A!CN41</f>
        <v>-7.7846733981562803E-3</v>
      </c>
      <c r="CO41">
        <f>I!CO41-A!CO41</f>
        <v>-9.2281874264359045E-3</v>
      </c>
      <c r="CP41">
        <f>I!CP41-A!CP41</f>
        <v>-9.2804006298027129E-3</v>
      </c>
      <c r="CQ41">
        <f>I!CQ41-A!CQ41</f>
        <v>-8.8118998217528357E-3</v>
      </c>
      <c r="CR41">
        <f>I!CR41-A!CR41</f>
        <v>-8.3634817583241351E-3</v>
      </c>
      <c r="CS41">
        <f>I!CS41-A!CS41</f>
        <v>-7.9363589714004732E-3</v>
      </c>
      <c r="CT41">
        <f>I!CT41-A!CT41</f>
        <v>-7.8418765657885508E-3</v>
      </c>
      <c r="CU41">
        <f>I!CU41-A!CU41</f>
        <v>-4.6796226426276556E-3</v>
      </c>
    </row>
    <row r="42" spans="1:99">
      <c r="A42" t="s">
        <v>41</v>
      </c>
      <c r="B42">
        <f>I!B42-A!B42</f>
        <v>-2.0142383057902137E-3</v>
      </c>
      <c r="C42">
        <f>I!C42-A!C42</f>
        <v>-3.3721861431708746E-3</v>
      </c>
      <c r="D42">
        <f>I!D42-A!D42</f>
        <v>-1.795581307781992E-3</v>
      </c>
      <c r="E42">
        <f>I!E42-A!E42</f>
        <v>-7.8949433154821213E-4</v>
      </c>
      <c r="F42">
        <f>I!F42-A!F42</f>
        <v>-1.6983279807065389E-3</v>
      </c>
      <c r="G42">
        <f>I!G42-A!G42</f>
        <v>0</v>
      </c>
      <c r="H42">
        <f>I!H42-A!H42</f>
        <v>0</v>
      </c>
      <c r="I42">
        <f>I!I42-A!I42</f>
        <v>0</v>
      </c>
      <c r="J42">
        <f>I!J42-A!J42</f>
        <v>-3.940929359530823E-6</v>
      </c>
      <c r="K42">
        <f>I!K42-A!K42</f>
        <v>-1.2756255742043139E-5</v>
      </c>
      <c r="L42">
        <f>I!L42-A!L42</f>
        <v>-4.3033950685744167E-6</v>
      </c>
      <c r="M42">
        <f>I!M42-A!M42</f>
        <v>-4.5074382830735584E-4</v>
      </c>
      <c r="N42">
        <f>I!N42-A!N42</f>
        <v>-2.2721682597002401E-5</v>
      </c>
      <c r="O42">
        <f>I!O42-A!O42</f>
        <v>-3.1253083736709909E-6</v>
      </c>
      <c r="P42">
        <f>I!P42-A!P42</f>
        <v>-2.2604510581068235E-5</v>
      </c>
      <c r="Q42">
        <f>I!Q42-A!Q42</f>
        <v>0</v>
      </c>
      <c r="R42">
        <f>I!R42-A!R42</f>
        <v>-1.400329766506021E-6</v>
      </c>
      <c r="S42">
        <f>I!S42-A!S42</f>
        <v>0</v>
      </c>
      <c r="T42">
        <f>I!T42-A!T42</f>
        <v>0</v>
      </c>
      <c r="U42">
        <f>I!U42-A!U42</f>
        <v>-7.9031367657603129E-6</v>
      </c>
      <c r="V42">
        <f>I!V42-A!V42</f>
        <v>-1.1648303764983981E-5</v>
      </c>
      <c r="W42">
        <f>I!W42-A!W42</f>
        <v>-7.2556323971125319E-5</v>
      </c>
      <c r="X42">
        <f>I!X42-A!X42</f>
        <v>-2.8966115917107774E-5</v>
      </c>
      <c r="Y42">
        <f>I!Y42-A!Y42</f>
        <v>-5.7900092465860365E-5</v>
      </c>
      <c r="Z42">
        <f>I!Z42-A!Z42</f>
        <v>-3.0317024167388956E-6</v>
      </c>
      <c r="AA42">
        <f>I!AA42-A!AA42</f>
        <v>-6.8014976228332501E-6</v>
      </c>
      <c r="AB42">
        <f>I!AB42-A!AB42</f>
        <v>-1.3040696696136704E-7</v>
      </c>
      <c r="AC42">
        <f>I!AC42-A!AC42</f>
        <v>-2.2110677992217478E-6</v>
      </c>
      <c r="AD42">
        <f>I!AD42-A!AD42</f>
        <v>-1.6655074276645295E-5</v>
      </c>
      <c r="AE42">
        <f>I!AE42-A!AE42</f>
        <v>-6.5666593160919636E-6</v>
      </c>
      <c r="AF42">
        <f>I!AF42-A!AF42</f>
        <v>-2.1340534808287119E-6</v>
      </c>
      <c r="AG42">
        <f>I!AG42-A!AG42</f>
        <v>-9.750610693769886E-6</v>
      </c>
      <c r="AH42">
        <f>I!AH42-A!AH42</f>
        <v>-4.511587563422035E-6</v>
      </c>
      <c r="AI42">
        <f>I!AI42-A!AI42</f>
        <v>-1.4984889201545123E-5</v>
      </c>
      <c r="AJ42">
        <f>I!AJ42-A!AJ42</f>
        <v>-1.516720196905077E-6</v>
      </c>
      <c r="AK42">
        <f>I!AK42-A!AK42</f>
        <v>-1.2874397081032361E-4</v>
      </c>
      <c r="AL42">
        <f>I!AL42-A!AL42</f>
        <v>-3.5146490342289195E-6</v>
      </c>
      <c r="AM42">
        <f>I!AM42-A!AM42</f>
        <v>-3.8245462382349667E-6</v>
      </c>
      <c r="AN42">
        <f>I!AN42-A!AN42</f>
        <v>-9.5506889768448346E-6</v>
      </c>
      <c r="AO42">
        <f>I!AO42-A!AO42</f>
        <v>-8.5834265201141838E-6</v>
      </c>
      <c r="AP42">
        <f>I!AP42-A!AP42</f>
        <v>0.99999468663472446</v>
      </c>
      <c r="AQ42">
        <f>I!AQ42-A!AQ42</f>
        <v>-8.2341957812819865E-7</v>
      </c>
      <c r="AR42">
        <f>I!AR42-A!AR42</f>
        <v>-2.1892106517922117E-5</v>
      </c>
      <c r="AS42">
        <f>I!AS42-A!AS42</f>
        <v>-5.0819770465882475E-5</v>
      </c>
      <c r="AT42">
        <f>I!AT42-A!AT42</f>
        <v>0</v>
      </c>
      <c r="AU42">
        <f>I!AU42-A!AU42</f>
        <v>-1.040171666162945E-3</v>
      </c>
      <c r="AV42">
        <f>I!AV42-A!AV42</f>
        <v>-6.6747937941998448E-4</v>
      </c>
      <c r="AW42">
        <f>I!AW42-A!AW42</f>
        <v>-1.217034381600374E-2</v>
      </c>
      <c r="AX42">
        <f>I!AX42-A!AX42</f>
        <v>-3.7871357508326821E-3</v>
      </c>
      <c r="AY42">
        <f>I!AY42-A!AY42</f>
        <v>-2.4331672989651559E-6</v>
      </c>
      <c r="AZ42">
        <f>I!AZ42-A!AZ42</f>
        <v>-2.1653585127548973E-4</v>
      </c>
      <c r="BA42">
        <f>I!BA42-A!BA42</f>
        <v>-9.3459651293699051E-4</v>
      </c>
      <c r="BB42">
        <f>I!BB42-A!BB42</f>
        <v>-2.8703873641152841E-6</v>
      </c>
      <c r="BC42">
        <f>I!BC42-A!BC42</f>
        <v>-1.1910630610357146E-7</v>
      </c>
      <c r="BD42">
        <f>I!BD42-A!BD42</f>
        <v>-1.9423828993600665E-7</v>
      </c>
      <c r="BE42">
        <f>I!BE42-A!BE42</f>
        <v>0</v>
      </c>
      <c r="BF42">
        <f>I!BF42-A!BF42</f>
        <v>-5.2888215271037284E-8</v>
      </c>
      <c r="BG42">
        <f>I!BG42-A!BG42</f>
        <v>-4.2319409854404154E-7</v>
      </c>
      <c r="BH42">
        <f>I!BH42-A!BH42</f>
        <v>-1.5018707389790341E-6</v>
      </c>
      <c r="BI42">
        <f>I!BI42-A!BI42</f>
        <v>-1.3263814000465169E-6</v>
      </c>
      <c r="BJ42">
        <f>I!BJ42-A!BJ42</f>
        <v>-2.1564381035143748E-6</v>
      </c>
      <c r="BK42">
        <f>I!BK42-A!BK42</f>
        <v>-1.0942803935712331E-6</v>
      </c>
      <c r="BL42">
        <f>I!BL42-A!BL42</f>
        <v>-1.7296318381745997E-7</v>
      </c>
      <c r="BM42">
        <f>I!BM42-A!BM42</f>
        <v>0</v>
      </c>
      <c r="BN42">
        <f>I!BN42-A!BN42</f>
        <v>-5.208640899736068E-6</v>
      </c>
      <c r="BO42">
        <f>I!BO42-A!BO42</f>
        <v>-2.3299008291387117E-5</v>
      </c>
      <c r="BP42">
        <f>I!BP42-A!BP42</f>
        <v>0</v>
      </c>
      <c r="BQ42">
        <f>I!BQ42-A!BQ42</f>
        <v>-1.5795651749785557E-6</v>
      </c>
      <c r="BR42">
        <f>I!BR42-A!BR42</f>
        <v>0</v>
      </c>
      <c r="BS42">
        <f>I!BS42-A!BS42</f>
        <v>-2.2122338401552209E-5</v>
      </c>
      <c r="BT42">
        <f>I!BT42-A!BT42</f>
        <v>-5.2165325059438543E-6</v>
      </c>
      <c r="BU42">
        <f>I!BU42-A!BU42</f>
        <v>-4.5801590134984214E-6</v>
      </c>
      <c r="BV42">
        <f>I!BV42-A!BV42</f>
        <v>-1.0539185271518128E-6</v>
      </c>
      <c r="BW42">
        <f>I!BW42-A!BW42</f>
        <v>-7.9690502850581162E-7</v>
      </c>
      <c r="BX42">
        <f>I!BX42-A!BX42</f>
        <v>-2.090136078244083E-7</v>
      </c>
      <c r="BY42">
        <f>I!BY42-A!BY42</f>
        <v>-2.0905001490864843E-6</v>
      </c>
      <c r="BZ42">
        <f>I!BZ42-A!BZ42</f>
        <v>-8.490369485066277E-9</v>
      </c>
      <c r="CA42">
        <f>I!CA42-A!CA42</f>
        <v>-4.1098904168779244E-6</v>
      </c>
      <c r="CB42">
        <f>I!CB42-A!CB42</f>
        <v>-5.0040309026128431E-8</v>
      </c>
      <c r="CC42">
        <f>I!CC42-A!CC42</f>
        <v>-3.2061618849604269E-5</v>
      </c>
      <c r="CD42">
        <f>I!CD42-A!CD42</f>
        <v>-8.3899935126925378E-6</v>
      </c>
      <c r="CE42">
        <f>I!CE42-A!CE42</f>
        <v>-1.1466258414681595E-4</v>
      </c>
      <c r="CF42">
        <f>I!CF42-A!CF42</f>
        <v>-6.5626409471685918E-6</v>
      </c>
      <c r="CG42">
        <f>I!CG42-A!CG42</f>
        <v>-1.2671496143166089E-5</v>
      </c>
      <c r="CH42">
        <f>I!CH42-A!CH42</f>
        <v>0</v>
      </c>
      <c r="CI42">
        <f>I!CI42-A!CI42</f>
        <v>-8.1680861119749929E-9</v>
      </c>
      <c r="CJ42">
        <f>I!CJ42-A!CJ42</f>
        <v>0</v>
      </c>
      <c r="CK42">
        <f>I!CK42-A!CK42</f>
        <v>0</v>
      </c>
      <c r="CL42">
        <f>I!CL42-A!CL42</f>
        <v>0</v>
      </c>
      <c r="CM42">
        <f>I!CM42-A!CM42</f>
        <v>-4.1018878327242492E-3</v>
      </c>
      <c r="CN42">
        <f>I!CN42-A!CN42</f>
        <v>-3.3939113244175587E-3</v>
      </c>
      <c r="CO42">
        <f>I!CO42-A!CO42</f>
        <v>-4.0232619561818275E-3</v>
      </c>
      <c r="CP42">
        <f>I!CP42-A!CP42</f>
        <v>-4.0476901479488932E-3</v>
      </c>
      <c r="CQ42">
        <f>I!CQ42-A!CQ42</f>
        <v>-3.8433533045311237E-3</v>
      </c>
      <c r="CR42">
        <f>I!CR42-A!CR42</f>
        <v>-3.6473092421739099E-3</v>
      </c>
      <c r="CS42">
        <f>I!CS42-A!CS42</f>
        <v>-3.4615805912809839E-3</v>
      </c>
      <c r="CT42">
        <f>I!CT42-A!CT42</f>
        <v>-3.4202806952721319E-3</v>
      </c>
      <c r="CU42">
        <f>I!CU42-A!CU42</f>
        <v>-2.0409387084546413E-3</v>
      </c>
    </row>
    <row r="43" spans="1:99">
      <c r="A43" t="s">
        <v>42</v>
      </c>
      <c r="B43">
        <f>I!B43-A!B43</f>
        <v>-4.6453005994164229E-8</v>
      </c>
      <c r="C43">
        <f>I!C43-A!C43</f>
        <v>0</v>
      </c>
      <c r="D43">
        <f>I!D43-A!D43</f>
        <v>-1.1570267269546499E-7</v>
      </c>
      <c r="E43">
        <f>I!E43-A!E43</f>
        <v>-8.8512979755562769E-8</v>
      </c>
      <c r="F43">
        <f>I!F43-A!F43</f>
        <v>-6.9948948395088165E-8</v>
      </c>
      <c r="G43">
        <f>I!G43-A!G43</f>
        <v>0</v>
      </c>
      <c r="H43">
        <f>I!H43-A!H43</f>
        <v>0</v>
      </c>
      <c r="I43">
        <f>I!I43-A!I43</f>
        <v>0</v>
      </c>
      <c r="J43">
        <f>I!J43-A!J43</f>
        <v>-2.8525736630955743E-7</v>
      </c>
      <c r="K43">
        <f>I!K43-A!K43</f>
        <v>-6.3087188805856275E-7</v>
      </c>
      <c r="L43">
        <f>I!L43-A!L43</f>
        <v>-2.9124303373170131E-7</v>
      </c>
      <c r="M43">
        <f>I!M43-A!M43</f>
        <v>-6.7042245604547646E-7</v>
      </c>
      <c r="N43">
        <f>I!N43-A!N43</f>
        <v>-4.1968002672763729E-6</v>
      </c>
      <c r="O43">
        <f>I!O43-A!O43</f>
        <v>-9.2528268285294759E-7</v>
      </c>
      <c r="P43">
        <f>I!P43-A!P43</f>
        <v>-3.416052260017757E-6</v>
      </c>
      <c r="Q43">
        <f>I!Q43-A!Q43</f>
        <v>0</v>
      </c>
      <c r="R43">
        <f>I!R43-A!R43</f>
        <v>-3.9850944449340157E-4</v>
      </c>
      <c r="S43">
        <f>I!S43-A!S43</f>
        <v>0</v>
      </c>
      <c r="T43">
        <f>I!T43-A!T43</f>
        <v>0</v>
      </c>
      <c r="U43">
        <f>I!U43-A!U43</f>
        <v>-1.6396501313333072E-6</v>
      </c>
      <c r="V43">
        <f>I!V43-A!V43</f>
        <v>-1.5089912003551907E-6</v>
      </c>
      <c r="W43">
        <f>I!W43-A!W43</f>
        <v>-1.9937877262131373E-3</v>
      </c>
      <c r="X43">
        <f>I!X43-A!X43</f>
        <v>-1.7790406701687994E-5</v>
      </c>
      <c r="Y43">
        <f>I!Y43-A!Y43</f>
        <v>-3.6451480003421607E-5</v>
      </c>
      <c r="Z43">
        <f>I!Z43-A!Z43</f>
        <v>-1.0496945620639303E-6</v>
      </c>
      <c r="AA43">
        <f>I!AA43-A!AA43</f>
        <v>-3.4629760049923402E-7</v>
      </c>
      <c r="AB43">
        <f>I!AB43-A!AB43</f>
        <v>-1.6726409672131572E-7</v>
      </c>
      <c r="AC43">
        <f>I!AC43-A!AC43</f>
        <v>-8.9284559601994928E-7</v>
      </c>
      <c r="AD43">
        <f>I!AD43-A!AD43</f>
        <v>-2.5050159650919382E-6</v>
      </c>
      <c r="AE43">
        <f>I!AE43-A!AE43</f>
        <v>-6.1589708683978738E-6</v>
      </c>
      <c r="AF43">
        <f>I!AF43-A!AF43</f>
        <v>-2.9341968489176342E-6</v>
      </c>
      <c r="AG43">
        <f>I!AG43-A!AG43</f>
        <v>-7.1972802258886458E-7</v>
      </c>
      <c r="AH43">
        <f>I!AH43-A!AH43</f>
        <v>-5.7867047762752302E-6</v>
      </c>
      <c r="AI43">
        <f>I!AI43-A!AI43</f>
        <v>-5.2422841573413515E-6</v>
      </c>
      <c r="AJ43">
        <f>I!AJ43-A!AJ43</f>
        <v>-1.9453932533333193E-6</v>
      </c>
      <c r="AK43">
        <f>I!AK43-A!AK43</f>
        <v>-2.7211551842068238E-5</v>
      </c>
      <c r="AL43">
        <f>I!AL43-A!AL43</f>
        <v>-3.9413213320538261E-6</v>
      </c>
      <c r="AM43">
        <f>I!AM43-A!AM43</f>
        <v>-7.1305052590546064E-7</v>
      </c>
      <c r="AN43">
        <f>I!AN43-A!AN43</f>
        <v>-1.6329697043595131E-6</v>
      </c>
      <c r="AO43">
        <f>I!AO43-A!AO43</f>
        <v>-1.9427837090295686E-6</v>
      </c>
      <c r="AP43">
        <f>I!AP43-A!AP43</f>
        <v>-1.8238354022833301E-6</v>
      </c>
      <c r="AQ43">
        <f>I!AQ43-A!AQ43</f>
        <v>0.99999906933192817</v>
      </c>
      <c r="AR43">
        <f>I!AR43-A!AR43</f>
        <v>-2.4898562058086231E-5</v>
      </c>
      <c r="AS43">
        <f>I!AS43-A!AS43</f>
        <v>-6.2479654520908076E-5</v>
      </c>
      <c r="AT43">
        <f>I!AT43-A!AT43</f>
        <v>0</v>
      </c>
      <c r="AU43">
        <f>I!AU43-A!AU43</f>
        <v>-6.1673733906689687E-8</v>
      </c>
      <c r="AV43">
        <f>I!AV43-A!AV43</f>
        <v>-4.819771215212216E-4</v>
      </c>
      <c r="AW43">
        <f>I!AW43-A!AW43</f>
        <v>-1.6979141698826058E-5</v>
      </c>
      <c r="AX43">
        <f>I!AX43-A!AX43</f>
        <v>-8.0218569380208218E-8</v>
      </c>
      <c r="AY43">
        <f>I!AY43-A!AY43</f>
        <v>-3.1208572664205716E-6</v>
      </c>
      <c r="AZ43">
        <f>I!AZ43-A!AZ43</f>
        <v>-1.9948553103548764E-8</v>
      </c>
      <c r="BA43">
        <f>I!BA43-A!BA43</f>
        <v>-9.4832032904298921E-6</v>
      </c>
      <c r="BB43">
        <f>I!BB43-A!BB43</f>
        <v>-9.007093671580595E-8</v>
      </c>
      <c r="BC43">
        <f>I!BC43-A!BC43</f>
        <v>-1.2777752331130892E-7</v>
      </c>
      <c r="BD43">
        <f>I!BD43-A!BD43</f>
        <v>-2.4913616865626508E-7</v>
      </c>
      <c r="BE43">
        <f>I!BE43-A!BE43</f>
        <v>0</v>
      </c>
      <c r="BF43">
        <f>I!BF43-A!BF43</f>
        <v>-6.7836096189042352E-8</v>
      </c>
      <c r="BG43">
        <f>I!BG43-A!BG43</f>
        <v>-5.4280212384458416E-7</v>
      </c>
      <c r="BH43">
        <f>I!BH43-A!BH43</f>
        <v>-1.9263468693503444E-6</v>
      </c>
      <c r="BI43">
        <f>I!BI43-A!BI43</f>
        <v>-1.7012586977232572E-6</v>
      </c>
      <c r="BJ43">
        <f>I!BJ43-A!BJ43</f>
        <v>-2.765915655615354E-6</v>
      </c>
      <c r="BK43">
        <f>I!BK43-A!BK43</f>
        <v>-1.4035586123612545E-6</v>
      </c>
      <c r="BL43">
        <f>I!BL43-A!BL43</f>
        <v>-2.218480452493077E-7</v>
      </c>
      <c r="BM43">
        <f>I!BM43-A!BM43</f>
        <v>0</v>
      </c>
      <c r="BN43">
        <f>I!BN43-A!BN43</f>
        <v>-2.0412286197022155E-6</v>
      </c>
      <c r="BO43">
        <f>I!BO43-A!BO43</f>
        <v>-1.2847483231716843E-6</v>
      </c>
      <c r="BP43">
        <f>I!BP43-A!BP43</f>
        <v>0</v>
      </c>
      <c r="BQ43">
        <f>I!BQ43-A!BQ43</f>
        <v>-7.024169963855303E-7</v>
      </c>
      <c r="BR43">
        <f>I!BR43-A!BR43</f>
        <v>0</v>
      </c>
      <c r="BS43">
        <f>I!BS43-A!BS43</f>
        <v>-3.0664289192452249E-6</v>
      </c>
      <c r="BT43">
        <f>I!BT43-A!BT43</f>
        <v>-8.9896787048135698E-7</v>
      </c>
      <c r="BU43">
        <f>I!BU43-A!BU43</f>
        <v>-5.8746566850202451E-6</v>
      </c>
      <c r="BV43">
        <f>I!BV43-A!BV43</f>
        <v>-1.351789207045444E-6</v>
      </c>
      <c r="BW43">
        <f>I!BW43-A!BW43</f>
        <v>-1.0221355719835621E-6</v>
      </c>
      <c r="BX43">
        <f>I!BX43-A!BX43</f>
        <v>-2.6808745828411047E-7</v>
      </c>
      <c r="BY43">
        <f>I!BY43-A!BY43</f>
        <v>-2.6813415516083248E-6</v>
      </c>
      <c r="BZ43">
        <f>I!BZ43-A!BZ43</f>
        <v>-1.0890016199598866E-8</v>
      </c>
      <c r="CA43">
        <f>I!CA43-A!CA43</f>
        <v>-5.2714753223754638E-6</v>
      </c>
      <c r="CB43">
        <f>I!CB43-A!CB43</f>
        <v>-6.4183281644687324E-8</v>
      </c>
      <c r="CC43">
        <f>I!CC43-A!CC43</f>
        <v>-4.1123245492634514E-5</v>
      </c>
      <c r="CD43">
        <f>I!CD43-A!CD43</f>
        <v>-7.9844952691286127E-6</v>
      </c>
      <c r="CE43">
        <f>I!CE43-A!CE43</f>
        <v>-1.4195654212486923E-5</v>
      </c>
      <c r="CF43">
        <f>I!CF43-A!CF43</f>
        <v>-3.069991351690768E-6</v>
      </c>
      <c r="CG43">
        <f>I!CG43-A!CG43</f>
        <v>-3.413673631919792E-6</v>
      </c>
      <c r="CH43">
        <f>I!CH43-A!CH43</f>
        <v>0</v>
      </c>
      <c r="CI43">
        <f>I!CI43-A!CI43</f>
        <v>0</v>
      </c>
      <c r="CJ43">
        <f>I!CJ43-A!CJ43</f>
        <v>0</v>
      </c>
      <c r="CK43">
        <f>I!CK43-A!CK43</f>
        <v>0</v>
      </c>
      <c r="CL43">
        <f>I!CL43-A!CL43</f>
        <v>0</v>
      </c>
      <c r="CM43">
        <f>I!CM43-A!CM43</f>
        <v>-9.2120009025650207E-3</v>
      </c>
      <c r="CN43">
        <f>I!CN43-A!CN43</f>
        <v>-7.6218816004208724E-3</v>
      </c>
      <c r="CO43">
        <f>I!CO43-A!CO43</f>
        <v>-9.0351989987351947E-3</v>
      </c>
      <c r="CP43">
        <f>I!CP43-A!CP43</f>
        <v>-9.0853172653463394E-3</v>
      </c>
      <c r="CQ43">
        <f>I!CQ43-A!CQ43</f>
        <v>-8.6266636252959501E-3</v>
      </c>
      <c r="CR43">
        <f>I!CR43-A!CR43</f>
        <v>-8.1879516146929343E-3</v>
      </c>
      <c r="CS43">
        <f>I!CS43-A!CS43</f>
        <v>-7.7694681547715184E-3</v>
      </c>
      <c r="CT43">
        <f>I!CT43-A!CT43</f>
        <v>-7.6770266698308141E-3</v>
      </c>
      <c r="CU43">
        <f>I!CU43-A!CU43</f>
        <v>-4.5813128806790381E-3</v>
      </c>
    </row>
    <row r="44" spans="1:99">
      <c r="A44" t="s">
        <v>43</v>
      </c>
      <c r="B44">
        <f>I!B44-A!B44</f>
        <v>-1.2622032149105129E-7</v>
      </c>
      <c r="C44">
        <f>I!C44-A!C44</f>
        <v>0</v>
      </c>
      <c r="D44">
        <f>I!D44-A!D44</f>
        <v>-2.9249055265194547E-7</v>
      </c>
      <c r="E44">
        <f>I!E44-A!E44</f>
        <v>-2.2375637279975891E-7</v>
      </c>
      <c r="F44">
        <f>I!F44-A!F44</f>
        <v>-4.6926629427543258E-7</v>
      </c>
      <c r="G44">
        <f>I!G44-A!G44</f>
        <v>0</v>
      </c>
      <c r="H44">
        <f>I!H44-A!H44</f>
        <v>0</v>
      </c>
      <c r="I44">
        <f>I!I44-A!I44</f>
        <v>0</v>
      </c>
      <c r="J44">
        <f>I!J44-A!J44</f>
        <v>-7.4158442019195753E-6</v>
      </c>
      <c r="K44">
        <f>I!K44-A!K44</f>
        <v>-1.6061049234806922E-6</v>
      </c>
      <c r="L44">
        <f>I!L44-A!L44</f>
        <v>-7.362477798281037E-7</v>
      </c>
      <c r="M44">
        <f>I!M44-A!M44</f>
        <v>-2.8610721649576273E-6</v>
      </c>
      <c r="N44">
        <f>I!N44-A!N44</f>
        <v>-9.0643547289106054E-4</v>
      </c>
      <c r="O44">
        <f>I!O44-A!O44</f>
        <v>-3.8929541469896182E-5</v>
      </c>
      <c r="P44">
        <f>I!P44-A!P44</f>
        <v>-1.4672238219644131E-4</v>
      </c>
      <c r="Q44">
        <f>I!Q44-A!Q44</f>
        <v>0</v>
      </c>
      <c r="R44">
        <f>I!R44-A!R44</f>
        <v>-2.6348640449643228E-4</v>
      </c>
      <c r="S44">
        <f>I!S44-A!S44</f>
        <v>0</v>
      </c>
      <c r="T44">
        <f>I!T44-A!T44</f>
        <v>0</v>
      </c>
      <c r="U44">
        <f>I!U44-A!U44</f>
        <v>-8.8781354054995819E-4</v>
      </c>
      <c r="V44">
        <f>I!V44-A!V44</f>
        <v>-5.0335284804877319E-5</v>
      </c>
      <c r="W44">
        <f>I!W44-A!W44</f>
        <v>-4.3139560234892677E-3</v>
      </c>
      <c r="X44">
        <f>I!X44-A!X44</f>
        <v>-4.6593208098303664E-5</v>
      </c>
      <c r="Y44">
        <f>I!Y44-A!Y44</f>
        <v>-1.9995743144316075E-4</v>
      </c>
      <c r="Z44">
        <f>I!Z44-A!Z44</f>
        <v>-3.2648853458531938E-5</v>
      </c>
      <c r="AA44">
        <f>I!AA44-A!AA44</f>
        <v>-8.7542296294796824E-7</v>
      </c>
      <c r="AB44">
        <f>I!AB44-A!AB44</f>
        <v>-2.2797524402447083E-6</v>
      </c>
      <c r="AC44">
        <f>I!AC44-A!AC44</f>
        <v>-3.173619576312035E-5</v>
      </c>
      <c r="AD44">
        <f>I!AD44-A!AD44</f>
        <v>-9.6176819323662242E-5</v>
      </c>
      <c r="AE44">
        <f>I!AE44-A!AE44</f>
        <v>-6.1399837007370056E-5</v>
      </c>
      <c r="AF44">
        <f>I!AF44-A!AF44</f>
        <v>-1.7232648971468809E-4</v>
      </c>
      <c r="AG44">
        <f>I!AG44-A!AG44</f>
        <v>-1.5412514475587784E-5</v>
      </c>
      <c r="AH44">
        <f>I!AH44-A!AH44</f>
        <v>-2.8244187699231967E-4</v>
      </c>
      <c r="AI44">
        <f>I!AI44-A!AI44</f>
        <v>-2.6857772676743626E-4</v>
      </c>
      <c r="AJ44">
        <f>I!AJ44-A!AJ44</f>
        <v>-6.3380872112335209E-5</v>
      </c>
      <c r="AK44">
        <f>I!AK44-A!AK44</f>
        <v>-1.1477999373721764E-4</v>
      </c>
      <c r="AL44">
        <f>I!AL44-A!AL44</f>
        <v>-2.0997491125949129E-5</v>
      </c>
      <c r="AM44">
        <f>I!AM44-A!AM44</f>
        <v>-1.9038171668939639E-5</v>
      </c>
      <c r="AN44">
        <f>I!AN44-A!AN44</f>
        <v>-4.9702913271972275E-5</v>
      </c>
      <c r="AO44">
        <f>I!AO44-A!AO44</f>
        <v>-3.2702270169273664E-5</v>
      </c>
      <c r="AP44">
        <f>I!AP44-A!AP44</f>
        <v>-7.6792904203613194E-5</v>
      </c>
      <c r="AQ44">
        <f>I!AQ44-A!AQ44</f>
        <v>-2.5110991144368759E-5</v>
      </c>
      <c r="AR44">
        <f>I!AR44-A!AR44</f>
        <v>0.99987052664599096</v>
      </c>
      <c r="AS44">
        <f>I!AS44-A!AS44</f>
        <v>-1.9446698305958574E-4</v>
      </c>
      <c r="AT44">
        <f>I!AT44-A!AT44</f>
        <v>0</v>
      </c>
      <c r="AU44">
        <f>I!AU44-A!AU44</f>
        <v>-7.8050438354989453E-6</v>
      </c>
      <c r="AV44">
        <f>I!AV44-A!AV44</f>
        <v>-1.2184139860829794E-3</v>
      </c>
      <c r="AW44">
        <f>I!AW44-A!AW44</f>
        <v>-5.3106368280289094E-5</v>
      </c>
      <c r="AX44">
        <f>I!AX44-A!AX44</f>
        <v>-2.0278851943828331E-7</v>
      </c>
      <c r="AY44">
        <f>I!AY44-A!AY44</f>
        <v>-1.2545904115928599E-4</v>
      </c>
      <c r="AZ44">
        <f>I!AZ44-A!AZ44</f>
        <v>-3.9371496956707242E-6</v>
      </c>
      <c r="BA44">
        <f>I!BA44-A!BA44</f>
        <v>-2.4869352682337811E-5</v>
      </c>
      <c r="BB44">
        <f>I!BB44-A!BB44</f>
        <v>-3.0240250358375058E-7</v>
      </c>
      <c r="BC44">
        <f>I!BC44-A!BC44</f>
        <v>-5.0737514895270376E-6</v>
      </c>
      <c r="BD44">
        <f>I!BD44-A!BD44</f>
        <v>-8.022886923675286E-6</v>
      </c>
      <c r="BE44">
        <f>I!BE44-A!BE44</f>
        <v>0</v>
      </c>
      <c r="BF44">
        <f>I!BF44-A!BF44</f>
        <v>-1.7844969998028564E-6</v>
      </c>
      <c r="BG44">
        <f>I!BG44-A!BG44</f>
        <v>-1.8550787892984091E-5</v>
      </c>
      <c r="BH44">
        <f>I!BH44-A!BH44</f>
        <v>-6.3966953871079119E-5</v>
      </c>
      <c r="BI44">
        <f>I!BI44-A!BI44</f>
        <v>-5.579233969038486E-5</v>
      </c>
      <c r="BJ44">
        <f>I!BJ44-A!BJ44</f>
        <v>-8.9166005537059329E-5</v>
      </c>
      <c r="BK44">
        <f>I!BK44-A!BK44</f>
        <v>-4.6642112277509757E-5</v>
      </c>
      <c r="BL44">
        <f>I!BL44-A!BL44</f>
        <v>-7.2429721910913817E-6</v>
      </c>
      <c r="BM44">
        <f>I!BM44-A!BM44</f>
        <v>0</v>
      </c>
      <c r="BN44">
        <f>I!BN44-A!BN44</f>
        <v>-1.1990785092122899E-4</v>
      </c>
      <c r="BO44">
        <f>I!BO44-A!BO44</f>
        <v>-4.1766786688055674E-5</v>
      </c>
      <c r="BP44">
        <f>I!BP44-A!BP44</f>
        <v>0</v>
      </c>
      <c r="BQ44">
        <f>I!BQ44-A!BQ44</f>
        <v>-2.7123555675037831E-5</v>
      </c>
      <c r="BR44">
        <f>I!BR44-A!BR44</f>
        <v>0</v>
      </c>
      <c r="BS44">
        <f>I!BS44-A!BS44</f>
        <v>-1.2538748481510635E-4</v>
      </c>
      <c r="BT44">
        <f>I!BT44-A!BT44</f>
        <v>-2.7833443953954287E-5</v>
      </c>
      <c r="BU44">
        <f>I!BU44-A!BU44</f>
        <v>-1.0360128231641784E-4</v>
      </c>
      <c r="BV44">
        <f>I!BV44-A!BV44</f>
        <v>-7.277780261150235E-5</v>
      </c>
      <c r="BW44">
        <f>I!BW44-A!BW44</f>
        <v>-3.6188124571326561E-5</v>
      </c>
      <c r="BX44">
        <f>I!BX44-A!BX44</f>
        <v>-8.9338044555996023E-5</v>
      </c>
      <c r="BY44">
        <f>I!BY44-A!BY44</f>
        <v>-9.3316017360780713E-5</v>
      </c>
      <c r="BZ44">
        <f>I!BZ44-A!BZ44</f>
        <v>-9.9789615340384136E-8</v>
      </c>
      <c r="CA44">
        <f>I!CA44-A!CA44</f>
        <v>-1.4276709666351492E-4</v>
      </c>
      <c r="CB44">
        <f>I!CB44-A!CB44</f>
        <v>-2.2543956125676311E-5</v>
      </c>
      <c r="CC44">
        <f>I!CC44-A!CC44</f>
        <v>-1.4776897187289376E-3</v>
      </c>
      <c r="CD44">
        <f>I!CD44-A!CD44</f>
        <v>-7.5142940383078746E-4</v>
      </c>
      <c r="CE44">
        <f>I!CE44-A!CE44</f>
        <v>-7.2688145400069042E-4</v>
      </c>
      <c r="CF44">
        <f>I!CF44-A!CF44</f>
        <v>-9.0638017961942394E-5</v>
      </c>
      <c r="CG44">
        <f>I!CG44-A!CG44</f>
        <v>-1.0906922541608308E-4</v>
      </c>
      <c r="CH44">
        <f>I!CH44-A!CH44</f>
        <v>0</v>
      </c>
      <c r="CI44">
        <f>I!CI44-A!CI44</f>
        <v>0</v>
      </c>
      <c r="CJ44">
        <f>I!CJ44-A!CJ44</f>
        <v>0</v>
      </c>
      <c r="CK44">
        <f>I!CK44-A!CK44</f>
        <v>0</v>
      </c>
      <c r="CL44">
        <f>I!CL44-A!CL44</f>
        <v>0</v>
      </c>
      <c r="CM44">
        <f>I!CM44-A!CM44</f>
        <v>-8.4408018836770685E-3</v>
      </c>
      <c r="CN44">
        <f>I!CN44-A!CN44</f>
        <v>-6.984106188111956E-3</v>
      </c>
      <c r="CO44">
        <f>I!CO44-A!CO44</f>
        <v>-8.2792590492846672E-3</v>
      </c>
      <c r="CP44">
        <f>I!CP44-A!CP44</f>
        <v>-8.3348638416155113E-3</v>
      </c>
      <c r="CQ44">
        <f>I!CQ44-A!CQ44</f>
        <v>-7.9141067945499039E-3</v>
      </c>
      <c r="CR44">
        <f>I!CR44-A!CR44</f>
        <v>-7.5089316188449318E-3</v>
      </c>
      <c r="CS44">
        <f>I!CS44-A!CS44</f>
        <v>-7.1282892533409414E-3</v>
      </c>
      <c r="CT44">
        <f>I!CT44-A!CT44</f>
        <v>-7.0429545130081626E-3</v>
      </c>
      <c r="CU44">
        <f>I!CU44-A!CU44</f>
        <v>-4.2023082175719085E-3</v>
      </c>
    </row>
    <row r="45" spans="1:99">
      <c r="A45" t="s">
        <v>44</v>
      </c>
      <c r="B45">
        <f>I!B45-A!B45</f>
        <v>-2.1247968623797591E-4</v>
      </c>
      <c r="C45">
        <f>I!C45-A!C45</f>
        <v>0</v>
      </c>
      <c r="D45">
        <f>I!D45-A!D45</f>
        <v>-2.0272152047587296E-4</v>
      </c>
      <c r="E45">
        <f>I!E45-A!E45</f>
        <v>-6.9406366429889164E-5</v>
      </c>
      <c r="F45">
        <f>I!F45-A!F45</f>
        <v>-1.8192758454878139E-4</v>
      </c>
      <c r="G45">
        <f>I!G45-A!G45</f>
        <v>0</v>
      </c>
      <c r="H45">
        <f>I!H45-A!H45</f>
        <v>-2.9192738132389966E-6</v>
      </c>
      <c r="I45">
        <f>I!I45-A!I45</f>
        <v>0</v>
      </c>
      <c r="J45">
        <f>I!J45-A!J45</f>
        <v>-2.4362080997712597E-5</v>
      </c>
      <c r="K45">
        <f>I!K45-A!K45</f>
        <v>-4.3836495966040466E-5</v>
      </c>
      <c r="L45">
        <f>I!L45-A!L45</f>
        <v>-2.5233997958816185E-5</v>
      </c>
      <c r="M45">
        <f>I!M45-A!M45</f>
        <v>-4.6949799242514457E-5</v>
      </c>
      <c r="N45">
        <f>I!N45-A!N45</f>
        <v>-6.7912448831747275E-4</v>
      </c>
      <c r="O45">
        <f>I!O45-A!O45</f>
        <v>-8.5276378711447159E-5</v>
      </c>
      <c r="P45">
        <f>I!P45-A!P45</f>
        <v>-2.4397360184722226E-4</v>
      </c>
      <c r="Q45">
        <f>I!Q45-A!Q45</f>
        <v>0</v>
      </c>
      <c r="R45">
        <f>I!R45-A!R45</f>
        <v>-9.6678681625982692E-5</v>
      </c>
      <c r="S45">
        <f>I!S45-A!S45</f>
        <v>0</v>
      </c>
      <c r="T45">
        <f>I!T45-A!T45</f>
        <v>0</v>
      </c>
      <c r="U45">
        <f>I!U45-A!U45</f>
        <v>-1.0900068236880296E-4</v>
      </c>
      <c r="V45">
        <f>I!V45-A!V45</f>
        <v>-1.2805857214922113E-4</v>
      </c>
      <c r="W45">
        <f>I!W45-A!W45</f>
        <v>-1.6166832175200172E-3</v>
      </c>
      <c r="X45">
        <f>I!X45-A!X45</f>
        <v>-2.3924964771561899E-5</v>
      </c>
      <c r="Y45">
        <f>I!Y45-A!Y45</f>
        <v>-2.3226484115843675E-4</v>
      </c>
      <c r="Z45">
        <f>I!Z45-A!Z45</f>
        <v>-4.319691971189945E-5</v>
      </c>
      <c r="AA45">
        <f>I!AA45-A!AA45</f>
        <v>-1.0422476916610491E-4</v>
      </c>
      <c r="AB45">
        <f>I!AB45-A!AB45</f>
        <v>-1.981896251482562E-5</v>
      </c>
      <c r="AC45">
        <f>I!AC45-A!AC45</f>
        <v>-6.9976297459667109E-5</v>
      </c>
      <c r="AD45">
        <f>I!AD45-A!AD45</f>
        <v>-1.9711061620881367E-4</v>
      </c>
      <c r="AE45">
        <f>I!AE45-A!AE45</f>
        <v>-7.5520059445014282E-5</v>
      </c>
      <c r="AF45">
        <f>I!AF45-A!AF45</f>
        <v>-2.2655703907792081E-4</v>
      </c>
      <c r="AG45">
        <f>I!AG45-A!AG45</f>
        <v>-5.9945065231201858E-5</v>
      </c>
      <c r="AH45">
        <f>I!AH45-A!AH45</f>
        <v>-4.289849430587558E-4</v>
      </c>
      <c r="AI45">
        <f>I!AI45-A!AI45</f>
        <v>-4.1953227531326515E-4</v>
      </c>
      <c r="AJ45">
        <f>I!AJ45-A!AJ45</f>
        <v>-2.1406574138469966E-5</v>
      </c>
      <c r="AK45">
        <f>I!AK45-A!AK45</f>
        <v>-9.6034024068973752E-5</v>
      </c>
      <c r="AL45">
        <f>I!AL45-A!AL45</f>
        <v>-1.1907497599699843E-5</v>
      </c>
      <c r="AM45">
        <f>I!AM45-A!AM45</f>
        <v>-3.9156544506031344E-5</v>
      </c>
      <c r="AN45">
        <f>I!AN45-A!AN45</f>
        <v>-9.2086474311693693E-5</v>
      </c>
      <c r="AO45">
        <f>I!AO45-A!AO45</f>
        <v>-4.5916535466463025E-5</v>
      </c>
      <c r="AP45">
        <f>I!AP45-A!AP45</f>
        <v>-1.2350281618045642E-4</v>
      </c>
      <c r="AQ45">
        <f>I!AQ45-A!AQ45</f>
        <v>-1.5031266412555071E-5</v>
      </c>
      <c r="AR45">
        <f>I!AR45-A!AR45</f>
        <v>-7.0109055920589505E-5</v>
      </c>
      <c r="AS45">
        <f>I!AS45-A!AS45</f>
        <v>0.99990504624511423</v>
      </c>
      <c r="AT45">
        <f>I!AT45-A!AT45</f>
        <v>0</v>
      </c>
      <c r="AU45">
        <f>I!AU45-A!AU45</f>
        <v>-1.1589325360137502E-4</v>
      </c>
      <c r="AV45">
        <f>I!AV45-A!AV45</f>
        <v>-4.5134548242904346E-4</v>
      </c>
      <c r="AW45">
        <f>I!AW45-A!AW45</f>
        <v>-1.3760792136394081E-3</v>
      </c>
      <c r="AX45">
        <f>I!AX45-A!AX45</f>
        <v>-3.9459883915856394E-4</v>
      </c>
      <c r="AY45">
        <f>I!AY45-A!AY45</f>
        <v>-2.3014796821609651E-5</v>
      </c>
      <c r="AZ45">
        <f>I!AZ45-A!AZ45</f>
        <v>-2.4036134626481358E-5</v>
      </c>
      <c r="BA45">
        <f>I!BA45-A!BA45</f>
        <v>-1.0462149208879421E-4</v>
      </c>
      <c r="BB45">
        <f>I!BB45-A!BB45</f>
        <v>-7.2748904753507613E-6</v>
      </c>
      <c r="BC45">
        <f>I!BC45-A!BC45</f>
        <v>-3.0284439305828387E-6</v>
      </c>
      <c r="BD45">
        <f>I!BD45-A!BD45</f>
        <v>-4.9993400343707987E-6</v>
      </c>
      <c r="BE45">
        <f>I!BE45-A!BE45</f>
        <v>0</v>
      </c>
      <c r="BF45">
        <f>I!BF45-A!BF45</f>
        <v>-4.8597837688020072E-6</v>
      </c>
      <c r="BG45">
        <f>I!BG45-A!BG45</f>
        <v>-5.9831711343929549E-6</v>
      </c>
      <c r="BH45">
        <f>I!BH45-A!BH45</f>
        <v>-2.118536474523606E-5</v>
      </c>
      <c r="BI45">
        <f>I!BI45-A!BI45</f>
        <v>-1.8541176143876897E-5</v>
      </c>
      <c r="BJ45">
        <f>I!BJ45-A!BJ45</f>
        <v>-2.9217026389378796E-5</v>
      </c>
      <c r="BK45">
        <f>I!BK45-A!BK45</f>
        <v>-1.5822481026809742E-5</v>
      </c>
      <c r="BL45">
        <f>I!BL45-A!BL45</f>
        <v>-2.492984215340955E-6</v>
      </c>
      <c r="BM45">
        <f>I!BM45-A!BM45</f>
        <v>0</v>
      </c>
      <c r="BN45">
        <f>I!BN45-A!BN45</f>
        <v>-1.7122629459466912E-4</v>
      </c>
      <c r="BO45">
        <f>I!BO45-A!BO45</f>
        <v>-1.5676425942089353E-4</v>
      </c>
      <c r="BP45">
        <f>I!BP45-A!BP45</f>
        <v>0</v>
      </c>
      <c r="BQ45">
        <f>I!BQ45-A!BQ45</f>
        <v>-1.3143021535787083E-5</v>
      </c>
      <c r="BR45">
        <f>I!BR45-A!BR45</f>
        <v>0</v>
      </c>
      <c r="BS45">
        <f>I!BS45-A!BS45</f>
        <v>-2.1687398703688473E-4</v>
      </c>
      <c r="BT45">
        <f>I!BT45-A!BT45</f>
        <v>-2.240483042758596E-5</v>
      </c>
      <c r="BU45">
        <f>I!BU45-A!BU45</f>
        <v>-2.5677738019276418E-4</v>
      </c>
      <c r="BV45">
        <f>I!BV45-A!BV45</f>
        <v>-1.6061723077070568E-5</v>
      </c>
      <c r="BW45">
        <f>I!BW45-A!BW45</f>
        <v>-1.0847979137278695E-5</v>
      </c>
      <c r="BX45">
        <f>I!BX45-A!BX45</f>
        <v>-4.4790759414432192E-6</v>
      </c>
      <c r="BY45">
        <f>I!BY45-A!BY45</f>
        <v>-2.832310766902531E-5</v>
      </c>
      <c r="BZ45">
        <f>I!BZ45-A!BZ45</f>
        <v>-1.9192467822411325E-5</v>
      </c>
      <c r="CA45">
        <f>I!CA45-A!CA45</f>
        <v>-4.1137093896713975E-5</v>
      </c>
      <c r="CB45">
        <f>I!CB45-A!CB45</f>
        <v>-1.0032387488838831E-5</v>
      </c>
      <c r="CC45">
        <f>I!CC45-A!CC45</f>
        <v>-4.4734879523320684E-4</v>
      </c>
      <c r="CD45">
        <f>I!CD45-A!CD45</f>
        <v>-2.9904835823580257E-4</v>
      </c>
      <c r="CE45">
        <f>I!CE45-A!CE45</f>
        <v>-1.066291154371431E-3</v>
      </c>
      <c r="CF45">
        <f>I!CF45-A!CF45</f>
        <v>-5.8994509165887408E-5</v>
      </c>
      <c r="CG45">
        <f>I!CG45-A!CG45</f>
        <v>-7.0969180224666277E-5</v>
      </c>
      <c r="CH45">
        <f>I!CH45-A!CH45</f>
        <v>0</v>
      </c>
      <c r="CI45">
        <f>I!CI45-A!CI45</f>
        <v>0</v>
      </c>
      <c r="CJ45">
        <f>I!CJ45-A!CJ45</f>
        <v>0</v>
      </c>
      <c r="CK45">
        <f>I!CK45-A!CK45</f>
        <v>0</v>
      </c>
      <c r="CL45">
        <f>I!CL45-A!CL45</f>
        <v>0</v>
      </c>
      <c r="CM45">
        <f>I!CM45-A!CM45</f>
        <v>-1.3541227236227195E-2</v>
      </c>
      <c r="CN45">
        <f>I!CN45-A!CN45</f>
        <v>-1.1203717546397806E-2</v>
      </c>
      <c r="CO45">
        <f>I!CO45-A!CO45</f>
        <v>-1.328117704355153E-2</v>
      </c>
      <c r="CP45">
        <f>I!CP45-A!CP45</f>
        <v>-1.3351479985944267E-2</v>
      </c>
      <c r="CQ45">
        <f>I!CQ45-A!CQ45</f>
        <v>-1.2677453857153614E-2</v>
      </c>
      <c r="CR45">
        <f>I!CR45-A!CR45</f>
        <v>-1.2033677046401056E-2</v>
      </c>
      <c r="CS45">
        <f>I!CS45-A!CS45</f>
        <v>-1.1417548539977854E-2</v>
      </c>
      <c r="CT45">
        <f>I!CT45-A!CT45</f>
        <v>-1.1281883646631815E-2</v>
      </c>
      <c r="CU45">
        <f>I!CU45-A!CU45</f>
        <v>-6.7327485435432991E-3</v>
      </c>
    </row>
    <row r="46" spans="1:99">
      <c r="A46" t="s">
        <v>45</v>
      </c>
      <c r="B46">
        <f>I!B46-A!B46</f>
        <v>-5.6392559397479476E-4</v>
      </c>
      <c r="C46">
        <f>I!C46-A!C46</f>
        <v>0</v>
      </c>
      <c r="D46">
        <f>I!D46-A!D46</f>
        <v>-1.1027134624096871E-3</v>
      </c>
      <c r="E46">
        <f>I!E46-A!E46</f>
        <v>-1.1530483872008335E-3</v>
      </c>
      <c r="F46">
        <f>I!F46-A!F46</f>
        <v>-2.3754447890231574E-4</v>
      </c>
      <c r="G46">
        <f>I!G46-A!G46</f>
        <v>-3.5236554282984172E-4</v>
      </c>
      <c r="H46">
        <f>I!H46-A!H46</f>
        <v>-8.7369558427456252E-7</v>
      </c>
      <c r="I46">
        <f>I!I46-A!I46</f>
        <v>-1.5867273200950097E-7</v>
      </c>
      <c r="J46">
        <f>I!J46-A!J46</f>
        <v>-8.8949585644203249E-5</v>
      </c>
      <c r="K46">
        <f>I!K46-A!K46</f>
        <v>-2.3111612018210612E-4</v>
      </c>
      <c r="L46">
        <f>I!L46-A!L46</f>
        <v>-1.3077933897640132E-3</v>
      </c>
      <c r="M46">
        <f>I!M46-A!M46</f>
        <v>-6.524568843898986E-4</v>
      </c>
      <c r="N46">
        <f>I!N46-A!N46</f>
        <v>-2.8692599170876106E-4</v>
      </c>
      <c r="O46">
        <f>I!O46-A!O46</f>
        <v>-5.573764665370766E-4</v>
      </c>
      <c r="P46">
        <f>I!P46-A!P46</f>
        <v>-6.1588969129339351E-4</v>
      </c>
      <c r="Q46">
        <f>I!Q46-A!Q46</f>
        <v>-6.7733690425152268E-4</v>
      </c>
      <c r="R46">
        <f>I!R46-A!R46</f>
        <v>-4.1117575246287749E-4</v>
      </c>
      <c r="S46">
        <f>I!S46-A!S46</f>
        <v>-2.2559380740611617E-4</v>
      </c>
      <c r="T46">
        <f>I!T46-A!T46</f>
        <v>-1.6128365423638731E-4</v>
      </c>
      <c r="U46">
        <f>I!U46-A!U46</f>
        <v>-1.06029552499897E-3</v>
      </c>
      <c r="V46">
        <f>I!V46-A!V46</f>
        <v>-1.0397320624904391E-3</v>
      </c>
      <c r="W46">
        <f>I!W46-A!W46</f>
        <v>-1.6328573173417622E-3</v>
      </c>
      <c r="X46">
        <f>I!X46-A!X46</f>
        <v>-1.4743491908377303E-4</v>
      </c>
      <c r="Y46">
        <f>I!Y46-A!Y46</f>
        <v>-3.4001824736859304E-4</v>
      </c>
      <c r="Z46">
        <f>I!Z46-A!Z46</f>
        <v>-1.322119648453411E-3</v>
      </c>
      <c r="AA46">
        <f>I!AA46-A!AA46</f>
        <v>-2.478147882343385E-3</v>
      </c>
      <c r="AB46">
        <f>I!AB46-A!AB46</f>
        <v>-7.3374847307244688E-4</v>
      </c>
      <c r="AC46">
        <f>I!AC46-A!AC46</f>
        <v>-9.8619009318648833E-4</v>
      </c>
      <c r="AD46">
        <f>I!AD46-A!AD46</f>
        <v>-6.8165986000285727E-4</v>
      </c>
      <c r="AE46">
        <f>I!AE46-A!AE46</f>
        <v>-2.8649431749218812E-4</v>
      </c>
      <c r="AF46">
        <f>I!AF46-A!AF46</f>
        <v>-3.9733219180550943E-4</v>
      </c>
      <c r="AG46">
        <f>I!AG46-A!AG46</f>
        <v>-4.2585875479725013E-4</v>
      </c>
      <c r="AH46">
        <f>I!AH46-A!AH46</f>
        <v>-1.4373745101988677E-3</v>
      </c>
      <c r="AI46">
        <f>I!AI46-A!AI46</f>
        <v>-8.6569833345088109E-4</v>
      </c>
      <c r="AJ46">
        <f>I!AJ46-A!AJ46</f>
        <v>-2.6555305552376221E-3</v>
      </c>
      <c r="AK46">
        <f>I!AK46-A!AK46</f>
        <v>-2.9714863715935084E-4</v>
      </c>
      <c r="AL46">
        <f>I!AL46-A!AL46</f>
        <v>-2.3924233821903439E-5</v>
      </c>
      <c r="AM46">
        <f>I!AM46-A!AM46</f>
        <v>-7.0302064709485998E-5</v>
      </c>
      <c r="AN46">
        <f>I!AN46-A!AN46</f>
        <v>-1.1350796097984236E-4</v>
      </c>
      <c r="AO46">
        <f>I!AO46-A!AO46</f>
        <v>-8.7394858901766886E-5</v>
      </c>
      <c r="AP46">
        <f>I!AP46-A!AP46</f>
        <v>-1.1208910743281079E-4</v>
      </c>
      <c r="AQ46">
        <f>I!AQ46-A!AQ46</f>
        <v>-1.2191262490752168E-4</v>
      </c>
      <c r="AR46">
        <f>I!AR46-A!AR46</f>
        <v>-1.2976125394307723E-4</v>
      </c>
      <c r="AS46">
        <f>I!AS46-A!AS46</f>
        <v>-1.7600229950999217E-4</v>
      </c>
      <c r="AT46">
        <f>I!AT46-A!AT46</f>
        <v>0.99925821901706713</v>
      </c>
      <c r="AU46">
        <f>I!AU46-A!AU46</f>
        <v>-2.4985515725999159E-4</v>
      </c>
      <c r="AV46">
        <f>I!AV46-A!AV46</f>
        <v>-2.0243942951638856E-3</v>
      </c>
      <c r="AW46">
        <f>I!AW46-A!AW46</f>
        <v>-5.5989746847917455E-3</v>
      </c>
      <c r="AX46">
        <f>I!AX46-A!AX46</f>
        <v>-2.6527538221981248E-4</v>
      </c>
      <c r="AY46">
        <f>I!AY46-A!AY46</f>
        <v>-1.2623697721875622E-4</v>
      </c>
      <c r="AZ46">
        <f>I!AZ46-A!AZ46</f>
        <v>-2.3295458865130588E-3</v>
      </c>
      <c r="BA46">
        <f>I!BA46-A!BA46</f>
        <v>-6.9558146122439913E-5</v>
      </c>
      <c r="BB46">
        <f>I!BB46-A!BB46</f>
        <v>-1.2945417597283191E-3</v>
      </c>
      <c r="BC46">
        <f>I!BC46-A!BC46</f>
        <v>-3.1522504419300091E-4</v>
      </c>
      <c r="BD46">
        <f>I!BD46-A!BD46</f>
        <v>-5.0659939050956353E-4</v>
      </c>
      <c r="BE46">
        <f>I!BE46-A!BE46</f>
        <v>-7.6997220787267722E-5</v>
      </c>
      <c r="BF46">
        <f>I!BF46-A!BF46</f>
        <v>-9.1274838345436322E-4</v>
      </c>
      <c r="BG46">
        <f>I!BG46-A!BG46</f>
        <v>-2.6758118931896669E-3</v>
      </c>
      <c r="BH46">
        <f>I!BH46-A!BH46</f>
        <v>-7.9021514919832506E-4</v>
      </c>
      <c r="BI46">
        <f>I!BI46-A!BI46</f>
        <v>-3.1116709117260306E-3</v>
      </c>
      <c r="BJ46">
        <f>I!BJ46-A!BJ46</f>
        <v>-4.146709259740782E-3</v>
      </c>
      <c r="BK46">
        <f>I!BK46-A!BK46</f>
        <v>-2.5576738266606443E-3</v>
      </c>
      <c r="BL46">
        <f>I!BL46-A!BL46</f>
        <v>-1.08609629087512E-4</v>
      </c>
      <c r="BM46">
        <f>I!BM46-A!BM46</f>
        <v>-1.6917123937235292E-3</v>
      </c>
      <c r="BN46">
        <f>I!BN46-A!BN46</f>
        <v>-2.5213300829126672E-3</v>
      </c>
      <c r="BO46">
        <f>I!BO46-A!BO46</f>
        <v>-5.3255217057866823E-3</v>
      </c>
      <c r="BP46">
        <f>I!BP46-A!BP46</f>
        <v>-2.8937908890760923E-4</v>
      </c>
      <c r="BQ46">
        <f>I!BQ46-A!BQ46</f>
        <v>-1.6663746786512645E-3</v>
      </c>
      <c r="BR46">
        <f>I!BR46-A!BR46</f>
        <v>-3.6188865284566153E-4</v>
      </c>
      <c r="BS46">
        <f>I!BS46-A!BS46</f>
        <v>-2.7983365105015341E-3</v>
      </c>
      <c r="BT46">
        <f>I!BT46-A!BT46</f>
        <v>-2.4942953398501742E-3</v>
      </c>
      <c r="BU46">
        <f>I!BU46-A!BU46</f>
        <v>-1.7570261716934653E-3</v>
      </c>
      <c r="BV46">
        <f>I!BV46-A!BV46</f>
        <v>-1.3271650535977917E-3</v>
      </c>
      <c r="BW46">
        <f>I!BW46-A!BW46</f>
        <v>-2.4907844010282285E-4</v>
      </c>
      <c r="BX46">
        <f>I!BX46-A!BX46</f>
        <v>-7.7089784073937578E-4</v>
      </c>
      <c r="BY46">
        <f>I!BY46-A!BY46</f>
        <v>-1.7302861203638898E-3</v>
      </c>
      <c r="BZ46">
        <f>I!BZ46-A!BZ46</f>
        <v>-4.2382689756078685E-4</v>
      </c>
      <c r="CA46">
        <f>I!CA46-A!CA46</f>
        <v>-2.9372643396188071E-4</v>
      </c>
      <c r="CB46">
        <f>I!CB46-A!CB46</f>
        <v>-9.5916757290888182E-4</v>
      </c>
      <c r="CC46">
        <f>I!CC46-A!CC46</f>
        <v>-5.3883432238946796E-4</v>
      </c>
      <c r="CD46">
        <f>I!CD46-A!CD46</f>
        <v>-1.149589201152356E-3</v>
      </c>
      <c r="CE46">
        <f>I!CE46-A!CE46</f>
        <v>-3.2333719286257003E-4</v>
      </c>
      <c r="CF46">
        <f>I!CF46-A!CF46</f>
        <v>-8.0778358272432188E-4</v>
      </c>
      <c r="CG46">
        <f>I!CG46-A!CG46</f>
        <v>-1.8907461506105763E-3</v>
      </c>
      <c r="CH46">
        <f>I!CH46-A!CH46</f>
        <v>0</v>
      </c>
      <c r="CI46">
        <f>I!CI46-A!CI46</f>
        <v>-4.0860710081917811E-4</v>
      </c>
      <c r="CJ46">
        <f>I!CJ46-A!CJ46</f>
        <v>0</v>
      </c>
      <c r="CK46">
        <f>I!CK46-A!CK46</f>
        <v>0</v>
      </c>
      <c r="CL46">
        <f>I!CL46-A!CL46</f>
        <v>0</v>
      </c>
      <c r="CM46">
        <f>I!CM46-A!CM46</f>
        <v>-3.8077232741075846E-3</v>
      </c>
      <c r="CN46">
        <f>I!CN46-A!CN46</f>
        <v>-3.1015049296550402E-3</v>
      </c>
      <c r="CO46">
        <f>I!CO46-A!CO46</f>
        <v>-5.6730794281310672E-3</v>
      </c>
      <c r="CP46">
        <f>I!CP46-A!CP46</f>
        <v>-4.9868874825894083E-3</v>
      </c>
      <c r="CQ46">
        <f>I!CQ46-A!CQ46</f>
        <v>-4.625772831227613E-3</v>
      </c>
      <c r="CR46">
        <f>I!CR46-A!CR46</f>
        <v>-4.5550706575889889E-3</v>
      </c>
      <c r="CS46">
        <f>I!CS46-A!CS46</f>
        <v>-5.8149053213666429E-3</v>
      </c>
      <c r="CT46">
        <f>I!CT46-A!CT46</f>
        <v>-6.4109425286334671E-3</v>
      </c>
      <c r="CU46">
        <f>I!CU46-A!CU46</f>
        <v>-6.7105940371872431E-3</v>
      </c>
    </row>
    <row r="47" spans="1:99">
      <c r="A47" t="s">
        <v>46</v>
      </c>
      <c r="B47">
        <f>I!B47-A!B47</f>
        <v>-7.2431985974569116E-4</v>
      </c>
      <c r="C47">
        <f>I!C47-A!C47</f>
        <v>0</v>
      </c>
      <c r="D47">
        <f>I!D47-A!D47</f>
        <v>-8.6855631566981595E-4</v>
      </c>
      <c r="E47">
        <f>I!E47-A!E47</f>
        <v>-3.6403075673948758E-4</v>
      </c>
      <c r="F47">
        <f>I!F47-A!F47</f>
        <v>-2.3122491943311429E-3</v>
      </c>
      <c r="G47">
        <f>I!G47-A!G47</f>
        <v>-3.2683330805093122E-5</v>
      </c>
      <c r="H47">
        <f>I!H47-A!H47</f>
        <v>-4.1808035119863423E-6</v>
      </c>
      <c r="I47">
        <f>I!I47-A!I47</f>
        <v>-3.8143029952171369E-6</v>
      </c>
      <c r="J47">
        <f>I!J47-A!J47</f>
        <v>-6.0716146934600536E-4</v>
      </c>
      <c r="K47">
        <f>I!K47-A!K47</f>
        <v>-1.0414236590262013E-3</v>
      </c>
      <c r="L47">
        <f>I!L47-A!L47</f>
        <v>-5.4264924128241405E-4</v>
      </c>
      <c r="M47">
        <f>I!M47-A!M47</f>
        <v>-6.1266809854999512E-4</v>
      </c>
      <c r="N47">
        <f>I!N47-A!N47</f>
        <v>-5.9367738428361624E-4</v>
      </c>
      <c r="O47">
        <f>I!O47-A!O47</f>
        <v>-3.6944066835332217E-3</v>
      </c>
      <c r="P47">
        <f>I!P47-A!P47</f>
        <v>-9.5467670963565688E-4</v>
      </c>
      <c r="Q47">
        <f>I!Q47-A!Q47</f>
        <v>-9.98209986343672E-4</v>
      </c>
      <c r="R47">
        <f>I!R47-A!R47</f>
        <v>-2.4597032660180526E-4</v>
      </c>
      <c r="S47">
        <f>I!S47-A!S47</f>
        <v>-5.8166066082662744E-5</v>
      </c>
      <c r="T47">
        <f>I!T47-A!T47</f>
        <v>-7.6619504088849119E-5</v>
      </c>
      <c r="U47">
        <f>I!U47-A!U47</f>
        <v>-4.2787315772162739E-3</v>
      </c>
      <c r="V47">
        <f>I!V47-A!V47</f>
        <v>-6.8598351517761705E-3</v>
      </c>
      <c r="W47">
        <f>I!W47-A!W47</f>
        <v>-6.6546293916971923E-4</v>
      </c>
      <c r="X47">
        <f>I!X47-A!X47</f>
        <v>-2.1298899035058143E-3</v>
      </c>
      <c r="Y47">
        <f>I!Y47-A!Y47</f>
        <v>-1.7292560942475796E-3</v>
      </c>
      <c r="Z47">
        <f>I!Z47-A!Z47</f>
        <v>-3.8728446479928264E-3</v>
      </c>
      <c r="AA47">
        <f>I!AA47-A!AA47</f>
        <v>-1.1422134002332024E-2</v>
      </c>
      <c r="AB47">
        <f>I!AB47-A!AB47</f>
        <v>-5.4751435419237359E-3</v>
      </c>
      <c r="AC47">
        <f>I!AC47-A!AC47</f>
        <v>-1.2055192607259466E-3</v>
      </c>
      <c r="AD47">
        <f>I!AD47-A!AD47</f>
        <v>-4.296596126372294E-4</v>
      </c>
      <c r="AE47">
        <f>I!AE47-A!AE47</f>
        <v>-1.7272823520029886E-4</v>
      </c>
      <c r="AF47">
        <f>I!AF47-A!AF47</f>
        <v>-1.1794411697747841E-3</v>
      </c>
      <c r="AG47">
        <f>I!AG47-A!AG47</f>
        <v>-7.8067252376056231E-4</v>
      </c>
      <c r="AH47">
        <f>I!AH47-A!AH47</f>
        <v>-1.6033492624378969E-3</v>
      </c>
      <c r="AI47">
        <f>I!AI47-A!AI47</f>
        <v>-7.064496340537193E-4</v>
      </c>
      <c r="AJ47">
        <f>I!AJ47-A!AJ47</f>
        <v>-5.6634307420532864E-5</v>
      </c>
      <c r="AK47">
        <f>I!AK47-A!AK47</f>
        <v>-1.9506566189067804E-5</v>
      </c>
      <c r="AL47">
        <f>I!AL47-A!AL47</f>
        <v>-4.1532407870199215E-6</v>
      </c>
      <c r="AM47">
        <f>I!AM47-A!AM47</f>
        <v>-1.4255994053783498E-5</v>
      </c>
      <c r="AN47">
        <f>I!AN47-A!AN47</f>
        <v>-5.0918026760829788E-5</v>
      </c>
      <c r="AO47">
        <f>I!AO47-A!AO47</f>
        <v>-9.2203341422589736E-6</v>
      </c>
      <c r="AP47">
        <f>I!AP47-A!AP47</f>
        <v>-4.604405502888139E-5</v>
      </c>
      <c r="AQ47">
        <f>I!AQ47-A!AQ47</f>
        <v>-1.6424895885093352E-5</v>
      </c>
      <c r="AR47">
        <f>I!AR47-A!AR47</f>
        <v>-2.6237323670309253E-5</v>
      </c>
      <c r="AS47">
        <f>I!AS47-A!AS47</f>
        <v>-2.0712089325151264E-5</v>
      </c>
      <c r="AT47">
        <f>I!AT47-A!AT47</f>
        <v>-2.0268757600854545E-4</v>
      </c>
      <c r="AU47">
        <f>I!AU47-A!AU47</f>
        <v>0.99882722499263432</v>
      </c>
      <c r="AV47">
        <f>I!AV47-A!AV47</f>
        <v>-1.7702845388411321E-4</v>
      </c>
      <c r="AW47">
        <f>I!AW47-A!AW47</f>
        <v>-5.3005229011251773E-3</v>
      </c>
      <c r="AX47">
        <f>I!AX47-A!AX47</f>
        <v>-8.2333293415614829E-5</v>
      </c>
      <c r="AY47">
        <f>I!AY47-A!AY47</f>
        <v>-5.7047818910992611E-5</v>
      </c>
      <c r="AZ47">
        <f>I!AZ47-A!AZ47</f>
        <v>-2.2374940570264393E-4</v>
      </c>
      <c r="BA47">
        <f>I!BA47-A!BA47</f>
        <v>-2.9066533321079826E-5</v>
      </c>
      <c r="BB47">
        <f>I!BB47-A!BB47</f>
        <v>-6.9151102414116171E-5</v>
      </c>
      <c r="BC47">
        <f>I!BC47-A!BC47</f>
        <v>-1.0281634199347813E-5</v>
      </c>
      <c r="BD47">
        <f>I!BD47-A!BD47</f>
        <v>-6.9395706776340879E-6</v>
      </c>
      <c r="BE47">
        <f>I!BE47-A!BE47</f>
        <v>-1.1230473784940685E-5</v>
      </c>
      <c r="BF47">
        <f>I!BF47-A!BF47</f>
        <v>-1.8277022628520071E-4</v>
      </c>
      <c r="BG47">
        <f>I!BG47-A!BG47</f>
        <v>-1.7019278215315895E-5</v>
      </c>
      <c r="BH47">
        <f>I!BH47-A!BH47</f>
        <v>-2.0119143173744949E-5</v>
      </c>
      <c r="BI47">
        <f>I!BI47-A!BI47</f>
        <v>-3.2189383043185962E-5</v>
      </c>
      <c r="BJ47">
        <f>I!BJ47-A!BJ47</f>
        <v>-2.9579857408386534E-5</v>
      </c>
      <c r="BK47">
        <f>I!BK47-A!BK47</f>
        <v>-1.8215703532809491E-5</v>
      </c>
      <c r="BL47">
        <f>I!BL47-A!BL47</f>
        <v>-5.1916121755354052E-5</v>
      </c>
      <c r="BM47">
        <f>I!BM47-A!BM47</f>
        <v>-8.1635570400934016E-6</v>
      </c>
      <c r="BN47">
        <f>I!BN47-A!BN47</f>
        <v>-5.6574786252109823E-5</v>
      </c>
      <c r="BO47">
        <f>I!BO47-A!BO47</f>
        <v>-1.09817656151293E-4</v>
      </c>
      <c r="BP47">
        <f>I!BP47-A!BP47</f>
        <v>-9.2057152736727105E-5</v>
      </c>
      <c r="BQ47">
        <f>I!BQ47-A!BQ47</f>
        <v>-1.0445956579710742E-4</v>
      </c>
      <c r="BR47">
        <f>I!BR47-A!BR47</f>
        <v>-1.6304040934126082E-5</v>
      </c>
      <c r="BS47">
        <f>I!BS47-A!BS47</f>
        <v>-2.2115881500624034E-4</v>
      </c>
      <c r="BT47">
        <f>I!BT47-A!BT47</f>
        <v>-1.7966434459631799E-4</v>
      </c>
      <c r="BU47">
        <f>I!BU47-A!BU47</f>
        <v>-9.8568474141909324E-5</v>
      </c>
      <c r="BV47">
        <f>I!BV47-A!BV47</f>
        <v>-1.3362379153394546E-4</v>
      </c>
      <c r="BW47">
        <f>I!BW47-A!BW47</f>
        <v>-7.4746584008173532E-5</v>
      </c>
      <c r="BX47">
        <f>I!BX47-A!BX47</f>
        <v>-1.2729065162926054E-4</v>
      </c>
      <c r="BY47">
        <f>I!BY47-A!BY47</f>
        <v>-2.0371407488004725E-4</v>
      </c>
      <c r="BZ47">
        <f>I!BZ47-A!BZ47</f>
        <v>-2.6835074319274201E-5</v>
      </c>
      <c r="CA47">
        <f>I!CA47-A!CA47</f>
        <v>-4.2826718417740519E-5</v>
      </c>
      <c r="CB47">
        <f>I!CB47-A!CB47</f>
        <v>-1.7050549921462593E-4</v>
      </c>
      <c r="CC47">
        <f>I!CC47-A!CC47</f>
        <v>-1.5401726200096465E-4</v>
      </c>
      <c r="CD47">
        <f>I!CD47-A!CD47</f>
        <v>-3.9090271086875692E-4</v>
      </c>
      <c r="CE47">
        <f>I!CE47-A!CE47</f>
        <v>-1.6358125002392327E-4</v>
      </c>
      <c r="CF47">
        <f>I!CF47-A!CF47</f>
        <v>-8.6545151825086471E-5</v>
      </c>
      <c r="CG47">
        <f>I!CG47-A!CG47</f>
        <v>-8.1638651042420488E-5</v>
      </c>
      <c r="CH47">
        <f>I!CH47-A!CH47</f>
        <v>0</v>
      </c>
      <c r="CI47">
        <f>I!CI47-A!CI47</f>
        <v>-1.8719279591559695E-3</v>
      </c>
      <c r="CJ47">
        <f>I!CJ47-A!CJ47</f>
        <v>0</v>
      </c>
      <c r="CK47">
        <f>I!CK47-A!CK47</f>
        <v>0</v>
      </c>
      <c r="CL47">
        <f>I!CL47-A!CL47</f>
        <v>0</v>
      </c>
      <c r="CM47">
        <f>I!CM47-A!CM47</f>
        <v>-2.2240366972200507E-4</v>
      </c>
      <c r="CN47">
        <f>I!CN47-A!CN47</f>
        <v>-1.8714750970129926E-4</v>
      </c>
      <c r="CO47">
        <f>I!CO47-A!CO47</f>
        <v>-2.355995772097553E-4</v>
      </c>
      <c r="CP47">
        <f>I!CP47-A!CP47</f>
        <v>-2.1784064743480432E-4</v>
      </c>
      <c r="CQ47">
        <f>I!CQ47-A!CQ47</f>
        <v>-2.0569399556874895E-4</v>
      </c>
      <c r="CR47">
        <f>I!CR47-A!CR47</f>
        <v>-2.1092378136112959E-4</v>
      </c>
      <c r="CS47">
        <f>I!CS47-A!CS47</f>
        <v>-2.1736789426365103E-4</v>
      </c>
      <c r="CT47">
        <f>I!CT47-A!CT47</f>
        <v>-2.047404301244317E-4</v>
      </c>
      <c r="CU47">
        <f>I!CU47-A!CU47</f>
        <v>-1.4551122769752598E-4</v>
      </c>
    </row>
    <row r="48" spans="1:99">
      <c r="A48" t="s">
        <v>47</v>
      </c>
      <c r="B48">
        <f>I!B48-A!B48</f>
        <v>-3.4233686782343095E-4</v>
      </c>
      <c r="C48">
        <f>I!C48-A!C48</f>
        <v>0</v>
      </c>
      <c r="D48">
        <f>I!D48-A!D48</f>
        <v>-2.0286819811673453E-4</v>
      </c>
      <c r="E48">
        <f>I!E48-A!E48</f>
        <v>-1.270857464183901E-4</v>
      </c>
      <c r="F48">
        <f>I!F48-A!F48</f>
        <v>-6.8025456091308804E-4</v>
      </c>
      <c r="G48">
        <f>I!G48-A!G48</f>
        <v>0</v>
      </c>
      <c r="H48">
        <f>I!H48-A!H48</f>
        <v>-4.3221561627323615E-6</v>
      </c>
      <c r="I48">
        <f>I!I48-A!I48</f>
        <v>-5.164296674750708E-7</v>
      </c>
      <c r="J48">
        <f>I!J48-A!J48</f>
        <v>-2.5365600175729087E-4</v>
      </c>
      <c r="K48">
        <f>I!K48-A!K48</f>
        <v>-3.1628070816467474E-4</v>
      </c>
      <c r="L48">
        <f>I!L48-A!L48</f>
        <v>-1.699377885866179E-4</v>
      </c>
      <c r="M48">
        <f>I!M48-A!M48</f>
        <v>-4.541686968381368E-5</v>
      </c>
      <c r="N48">
        <f>I!N48-A!N48</f>
        <v>-2.3623314244159134E-4</v>
      </c>
      <c r="O48">
        <f>I!O48-A!O48</f>
        <v>-8.7745290297689001E-4</v>
      </c>
      <c r="P48">
        <f>I!P48-A!P48</f>
        <v>-4.7220651284671228E-4</v>
      </c>
      <c r="Q48">
        <f>I!Q48-A!Q48</f>
        <v>-4.4313024004282976E-4</v>
      </c>
      <c r="R48">
        <f>I!R48-A!R48</f>
        <v>-3.7926392346449162E-5</v>
      </c>
      <c r="S48">
        <f>I!S48-A!S48</f>
        <v>0</v>
      </c>
      <c r="T48">
        <f>I!T48-A!T48</f>
        <v>0</v>
      </c>
      <c r="U48">
        <f>I!U48-A!U48</f>
        <v>-3.8985899670479242E-5</v>
      </c>
      <c r="V48">
        <f>I!V48-A!V48</f>
        <v>-7.5197940884629233E-5</v>
      </c>
      <c r="W48">
        <f>I!W48-A!W48</f>
        <v>-5.7980419337048938E-6</v>
      </c>
      <c r="X48">
        <f>I!X48-A!X48</f>
        <v>-1.0140871133453902E-4</v>
      </c>
      <c r="Y48">
        <f>I!Y48-A!Y48</f>
        <v>-3.0575266245264819E-4</v>
      </c>
      <c r="Z48">
        <f>I!Z48-A!Z48</f>
        <v>-1.5422498924335607E-4</v>
      </c>
      <c r="AA48">
        <f>I!AA48-A!AA48</f>
        <v>-1.1651041000241428E-3</v>
      </c>
      <c r="AB48">
        <f>I!AB48-A!AB48</f>
        <v>-7.5312675676358941E-4</v>
      </c>
      <c r="AC48">
        <f>I!AC48-A!AC48</f>
        <v>-1.574728485677909E-4</v>
      </c>
      <c r="AD48">
        <f>I!AD48-A!AD48</f>
        <v>-5.6622040338705806E-5</v>
      </c>
      <c r="AE48">
        <f>I!AE48-A!AE48</f>
        <v>-4.3661304604674865E-5</v>
      </c>
      <c r="AF48">
        <f>I!AF48-A!AF48</f>
        <v>-3.1962750798638999E-4</v>
      </c>
      <c r="AG48">
        <f>I!AG48-A!AG48</f>
        <v>-3.6258003033957462E-5</v>
      </c>
      <c r="AH48">
        <f>I!AH48-A!AH48</f>
        <v>-8.1448279144416414E-5</v>
      </c>
      <c r="AI48">
        <f>I!AI48-A!AI48</f>
        <v>-1.2711068356762516E-4</v>
      </c>
      <c r="AJ48">
        <f>I!AJ48-A!AJ48</f>
        <v>-7.3942636193258383E-6</v>
      </c>
      <c r="AK48">
        <f>I!AK48-A!AK48</f>
        <v>-1.4231155186767918E-5</v>
      </c>
      <c r="AL48">
        <f>I!AL48-A!AL48</f>
        <v>-6.0560128570963115E-7</v>
      </c>
      <c r="AM48">
        <f>I!AM48-A!AM48</f>
        <v>-1.7935229603826483E-6</v>
      </c>
      <c r="AN48">
        <f>I!AN48-A!AN48</f>
        <v>-8.2959152048055556E-6</v>
      </c>
      <c r="AO48">
        <f>I!AO48-A!AO48</f>
        <v>-1.8776127373966568E-6</v>
      </c>
      <c r="AP48">
        <f>I!AP48-A!AP48</f>
        <v>-1.4185403695870852E-5</v>
      </c>
      <c r="AQ48">
        <f>I!AQ48-A!AQ48</f>
        <v>-4.4836576940682683E-6</v>
      </c>
      <c r="AR48">
        <f>I!AR48-A!AR48</f>
        <v>-4.0313973178420308E-6</v>
      </c>
      <c r="AS48">
        <f>I!AS48-A!AS48</f>
        <v>-3.3417167594236431E-6</v>
      </c>
      <c r="AT48">
        <f>I!AT48-A!AT48</f>
        <v>-4.0845864298901897E-5</v>
      </c>
      <c r="AU48">
        <f>I!AU48-A!AU48</f>
        <v>-6.2983008542422063E-5</v>
      </c>
      <c r="AV48">
        <f>I!AV48-A!AV48</f>
        <v>0.99996718347276659</v>
      </c>
      <c r="AW48">
        <f>I!AW48-A!AW48</f>
        <v>-3.1569921592856156E-5</v>
      </c>
      <c r="AX48">
        <f>I!AX48-A!AX48</f>
        <v>-8.7328624550650866E-6</v>
      </c>
      <c r="AY48">
        <f>I!AY48-A!AY48</f>
        <v>-3.0327166938112632E-5</v>
      </c>
      <c r="AZ48">
        <f>I!AZ48-A!AZ48</f>
        <v>-6.1828843626629392E-6</v>
      </c>
      <c r="BA48">
        <f>I!BA48-A!BA48</f>
        <v>-5.1131295496543191E-6</v>
      </c>
      <c r="BB48">
        <f>I!BB48-A!BB48</f>
        <v>-1.300306448684502E-5</v>
      </c>
      <c r="BC48">
        <f>I!BC48-A!BC48</f>
        <v>-9.311107034766E-9</v>
      </c>
      <c r="BD48">
        <f>I!BD48-A!BD48</f>
        <v>-3.5527398886331304E-8</v>
      </c>
      <c r="BE48">
        <f>I!BE48-A!BE48</f>
        <v>-2.6922935998747841E-6</v>
      </c>
      <c r="BF48">
        <f>I!BF48-A!BF48</f>
        <v>-1.4297110591600487E-5</v>
      </c>
      <c r="BG48">
        <f>I!BG48-A!BG48</f>
        <v>-1.4527249274022663E-6</v>
      </c>
      <c r="BH48">
        <f>I!BH48-A!BH48</f>
        <v>-4.4969950739519529E-6</v>
      </c>
      <c r="BI48">
        <f>I!BI48-A!BI48</f>
        <v>-2.4823787654283366E-6</v>
      </c>
      <c r="BJ48">
        <f>I!BJ48-A!BJ48</f>
        <v>-1.9501537893288173E-6</v>
      </c>
      <c r="BK48">
        <f>I!BK48-A!BK48</f>
        <v>-1.4787618227792116E-6</v>
      </c>
      <c r="BL48">
        <f>I!BL48-A!BL48</f>
        <v>-7.3779677303587735E-11</v>
      </c>
      <c r="BM48">
        <f>I!BM48-A!BM48</f>
        <v>-1.677946435735022E-6</v>
      </c>
      <c r="BN48">
        <f>I!BN48-A!BN48</f>
        <v>-1.0429786467455613E-5</v>
      </c>
      <c r="BO48">
        <f>I!BO48-A!BO48</f>
        <v>-2.6330202695778958E-5</v>
      </c>
      <c r="BP48">
        <f>I!BP48-A!BP48</f>
        <v>-4.158225558783911E-9</v>
      </c>
      <c r="BQ48">
        <f>I!BQ48-A!BQ48</f>
        <v>-3.0463510072563913E-4</v>
      </c>
      <c r="BR48">
        <f>I!BR48-A!BR48</f>
        <v>-1.7783749799292322E-5</v>
      </c>
      <c r="BS48">
        <f>I!BS48-A!BS48</f>
        <v>-4.1332050152707342E-5</v>
      </c>
      <c r="BT48">
        <f>I!BT48-A!BT48</f>
        <v>-6.9862751742460601E-5</v>
      </c>
      <c r="BU48">
        <f>I!BU48-A!BU48</f>
        <v>-3.1167057330434218E-5</v>
      </c>
      <c r="BV48">
        <f>I!BV48-A!BV48</f>
        <v>-3.7265388839979681E-5</v>
      </c>
      <c r="BW48">
        <f>I!BW48-A!BW48</f>
        <v>-2.4633127674629989E-5</v>
      </c>
      <c r="BX48">
        <f>I!BX48-A!BX48</f>
        <v>-1.4843984071167305E-5</v>
      </c>
      <c r="BY48">
        <f>I!BY48-A!BY48</f>
        <v>-3.2282458434194625E-5</v>
      </c>
      <c r="BZ48">
        <f>I!BZ48-A!BZ48</f>
        <v>-3.628553420116115E-6</v>
      </c>
      <c r="CA48">
        <f>I!CA48-A!CA48</f>
        <v>-4.5503379415057648E-7</v>
      </c>
      <c r="CB48">
        <f>I!CB48-A!CB48</f>
        <v>-2.4756355068837886E-5</v>
      </c>
      <c r="CC48">
        <f>I!CC48-A!CC48</f>
        <v>-1.8728620540530535E-5</v>
      </c>
      <c r="CD48">
        <f>I!CD48-A!CD48</f>
        <v>-3.2633185792013241E-5</v>
      </c>
      <c r="CE48">
        <f>I!CE48-A!CE48</f>
        <v>-3.7693591345932433E-5</v>
      </c>
      <c r="CF48">
        <f>I!CF48-A!CF48</f>
        <v>-2.8691353100117284E-5</v>
      </c>
      <c r="CG48">
        <f>I!CG48-A!CG48</f>
        <v>-1.023938229683025E-5</v>
      </c>
      <c r="CH48">
        <f>I!CH48-A!CH48</f>
        <v>0</v>
      </c>
      <c r="CI48">
        <f>I!CI48-A!CI48</f>
        <v>-6.0007601410067783E-4</v>
      </c>
      <c r="CJ48">
        <f>I!CJ48-A!CJ48</f>
        <v>0</v>
      </c>
      <c r="CK48">
        <f>I!CK48-A!CK48</f>
        <v>0</v>
      </c>
      <c r="CL48">
        <f>I!CL48-A!CL48</f>
        <v>0</v>
      </c>
      <c r="CM48">
        <f>I!CM48-A!CM48</f>
        <v>-5.8040813572779037E-4</v>
      </c>
      <c r="CN48">
        <f>I!CN48-A!CN48</f>
        <v>-4.7270562439290849E-4</v>
      </c>
      <c r="CO48">
        <f>I!CO48-A!CO48</f>
        <v>-8.407097239268497E-4</v>
      </c>
      <c r="CP48">
        <f>I!CP48-A!CP48</f>
        <v>-7.4314412719494777E-4</v>
      </c>
      <c r="CQ48">
        <f>I!CQ48-A!CQ48</f>
        <v>-6.8981930321570563E-4</v>
      </c>
      <c r="CR48">
        <f>I!CR48-A!CR48</f>
        <v>-7.1718996608956199E-4</v>
      </c>
      <c r="CS48">
        <f>I!CS48-A!CS48</f>
        <v>-8.8157602383308917E-4</v>
      </c>
      <c r="CT48">
        <f>I!CT48-A!CT48</f>
        <v>-1.0034216604642421E-3</v>
      </c>
      <c r="CU48">
        <f>I!CU48-A!CU48</f>
        <v>-1.0308975734414471E-3</v>
      </c>
    </row>
    <row r="49" spans="1:99">
      <c r="A49" t="s">
        <v>48</v>
      </c>
      <c r="B49">
        <f>I!B49-A!B49</f>
        <v>-7.1838906105635963E-3</v>
      </c>
      <c r="C49">
        <f>I!C49-A!C49</f>
        <v>-8.355110042267468E-3</v>
      </c>
      <c r="D49">
        <f>I!D49-A!D49</f>
        <v>-7.0837270633918297E-3</v>
      </c>
      <c r="E49">
        <f>I!E49-A!E49</f>
        <v>-4.991181591550097E-3</v>
      </c>
      <c r="F49">
        <f>I!F49-A!F49</f>
        <v>-2.3372994332879447E-2</v>
      </c>
      <c r="G49">
        <f>I!G49-A!G49</f>
        <v>-3.6149155180688871E-3</v>
      </c>
      <c r="H49">
        <f>I!H49-A!H49</f>
        <v>-3.9197194180866536E-4</v>
      </c>
      <c r="I49">
        <f>I!I49-A!I49</f>
        <v>-2.0483738350085469E-5</v>
      </c>
      <c r="J49">
        <f>I!J49-A!J49</f>
        <v>-3.5851115102911429E-3</v>
      </c>
      <c r="K49">
        <f>I!K49-A!K49</f>
        <v>-8.2377098812412442E-3</v>
      </c>
      <c r="L49">
        <f>I!L49-A!L49</f>
        <v>-3.9855879207937907E-3</v>
      </c>
      <c r="M49">
        <f>I!M49-A!M49</f>
        <v>-9.2330334146169507E-4</v>
      </c>
      <c r="N49">
        <f>I!N49-A!N49</f>
        <v>-1.3620100545478818E-2</v>
      </c>
      <c r="O49">
        <f>I!O49-A!O49</f>
        <v>-3.2844266499366961E-2</v>
      </c>
      <c r="P49">
        <f>I!P49-A!P49</f>
        <v>-2.0606965113727119E-2</v>
      </c>
      <c r="Q49">
        <f>I!Q49-A!Q49</f>
        <v>-2.0143442918014613E-2</v>
      </c>
      <c r="R49">
        <f>I!R49-A!R49</f>
        <v>-1.2167405183672772E-2</v>
      </c>
      <c r="S49">
        <f>I!S49-A!S49</f>
        <v>-1.4836630401481461E-2</v>
      </c>
      <c r="T49">
        <f>I!T49-A!T49</f>
        <v>-7.0855231254278537E-3</v>
      </c>
      <c r="U49">
        <f>I!U49-A!U49</f>
        <v>-2.5544371889174654E-2</v>
      </c>
      <c r="V49">
        <f>I!V49-A!V49</f>
        <v>-2.3576901976829889E-2</v>
      </c>
      <c r="W49">
        <f>I!W49-A!W49</f>
        <v>-1.0129188188405528E-2</v>
      </c>
      <c r="X49">
        <f>I!X49-A!X49</f>
        <v>-1.5884168456190069E-2</v>
      </c>
      <c r="Y49">
        <f>I!Y49-A!Y49</f>
        <v>-8.0111842474253746E-3</v>
      </c>
      <c r="Z49">
        <f>I!Z49-A!Z49</f>
        <v>-1.2500903025841517E-2</v>
      </c>
      <c r="AA49">
        <f>I!AA49-A!AA49</f>
        <v>-3.2501015552076275E-2</v>
      </c>
      <c r="AB49">
        <f>I!AB49-A!AB49</f>
        <v>-3.6144747564240048E-2</v>
      </c>
      <c r="AC49">
        <f>I!AC49-A!AC49</f>
        <v>-1.2509427551721224E-2</v>
      </c>
      <c r="AD49">
        <f>I!AD49-A!AD49</f>
        <v>-9.0571164545417832E-3</v>
      </c>
      <c r="AE49">
        <f>I!AE49-A!AE49</f>
        <v>-6.865127973951687E-3</v>
      </c>
      <c r="AF49">
        <f>I!AF49-A!AF49</f>
        <v>-1.4512178427324413E-2</v>
      </c>
      <c r="AG49">
        <f>I!AG49-A!AG49</f>
        <v>-1.0901873031167211E-2</v>
      </c>
      <c r="AH49">
        <f>I!AH49-A!AH49</f>
        <v>-1.7590995627678314E-2</v>
      </c>
      <c r="AI49">
        <f>I!AI49-A!AI49</f>
        <v>-9.526702423392536E-3</v>
      </c>
      <c r="AJ49">
        <f>I!AJ49-A!AJ49</f>
        <v>-5.1990675340585768E-3</v>
      </c>
      <c r="AK49">
        <f>I!AK49-A!AK49</f>
        <v>-4.4524630309761698E-3</v>
      </c>
      <c r="AL49">
        <f>I!AL49-A!AL49</f>
        <v>-6.6772072100116243E-4</v>
      </c>
      <c r="AM49">
        <f>I!AM49-A!AM49</f>
        <v>-9.2447102255294709E-4</v>
      </c>
      <c r="AN49">
        <f>I!AN49-A!AN49</f>
        <v>-3.7389484104008936E-3</v>
      </c>
      <c r="AO49">
        <f>I!AO49-A!AO49</f>
        <v>-1.1968098676633711E-3</v>
      </c>
      <c r="AP49">
        <f>I!AP49-A!AP49</f>
        <v>-5.8460417024787719E-3</v>
      </c>
      <c r="AQ49">
        <f>I!AQ49-A!AQ49</f>
        <v>-4.2968886443701211E-3</v>
      </c>
      <c r="AR49">
        <f>I!AR49-A!AR49</f>
        <v>-4.1817273687828069E-3</v>
      </c>
      <c r="AS49">
        <f>I!AS49-A!AS49</f>
        <v>-3.3669381220216041E-3</v>
      </c>
      <c r="AT49">
        <f>I!AT49-A!AT49</f>
        <v>-5.8969099697005149E-3</v>
      </c>
      <c r="AU49">
        <f>I!AU49-A!AU49</f>
        <v>-6.194997949354116E-3</v>
      </c>
      <c r="AV49">
        <f>I!AV49-A!AV49</f>
        <v>-5.1647151488265737E-3</v>
      </c>
      <c r="AW49">
        <f>I!AW49-A!AW49</f>
        <v>0.96241278325969759</v>
      </c>
      <c r="AX49">
        <f>I!AX49-A!AX49</f>
        <v>-2.4491604661164555E-3</v>
      </c>
      <c r="AY49">
        <f>I!AY49-A!AY49</f>
        <v>-3.9418897307586442E-3</v>
      </c>
      <c r="AZ49">
        <f>I!AZ49-A!AZ49</f>
        <v>-9.9567502622067948E-3</v>
      </c>
      <c r="BA49">
        <f>I!BA49-A!BA49</f>
        <v>-9.8500714299993566E-4</v>
      </c>
      <c r="BB49">
        <f>I!BB49-A!BB49</f>
        <v>-6.9887843496343619E-3</v>
      </c>
      <c r="BC49">
        <f>I!BC49-A!BC49</f>
        <v>-6.9160341476215469E-4</v>
      </c>
      <c r="BD49">
        <f>I!BD49-A!BD49</f>
        <v>-6.4823721714827687E-4</v>
      </c>
      <c r="BE49">
        <f>I!BE49-A!BE49</f>
        <v>-7.2667275694479985E-4</v>
      </c>
      <c r="BF49">
        <f>I!BF49-A!BF49</f>
        <v>-1.6574298118537127E-3</v>
      </c>
      <c r="BG49">
        <f>I!BG49-A!BG49</f>
        <v>-2.0401700263419993E-3</v>
      </c>
      <c r="BH49">
        <f>I!BH49-A!BH49</f>
        <v>-1.3577183254598116E-3</v>
      </c>
      <c r="BI49">
        <f>I!BI49-A!BI49</f>
        <v>-4.3298365961390669E-4</v>
      </c>
      <c r="BJ49">
        <f>I!BJ49-A!BJ49</f>
        <v>-1.1321022219511938E-3</v>
      </c>
      <c r="BK49">
        <f>I!BK49-A!BK49</f>
        <v>-2.5465722496145608E-4</v>
      </c>
      <c r="BL49">
        <f>I!BL49-A!BL49</f>
        <v>-2.1038432885653189E-4</v>
      </c>
      <c r="BM49">
        <f>I!BM49-A!BM49</f>
        <v>-2.461857221014251E-4</v>
      </c>
      <c r="BN49">
        <f>I!BN49-A!BN49</f>
        <v>-6.1138955911402097E-4</v>
      </c>
      <c r="BO49">
        <f>I!BO49-A!BO49</f>
        <v>-3.0511136448969022E-3</v>
      </c>
      <c r="BP49">
        <f>I!BP49-A!BP49</f>
        <v>-3.0120755211951776E-3</v>
      </c>
      <c r="BQ49">
        <f>I!BQ49-A!BQ49</f>
        <v>-1.3375354459379577E-3</v>
      </c>
      <c r="BR49">
        <f>I!BR49-A!BR49</f>
        <v>-4.2401331285441983E-4</v>
      </c>
      <c r="BS49">
        <f>I!BS49-A!BS49</f>
        <v>-1.8386462831955733E-3</v>
      </c>
      <c r="BT49">
        <f>I!BT49-A!BT49</f>
        <v>-5.8194721636923522E-3</v>
      </c>
      <c r="BU49">
        <f>I!BU49-A!BU49</f>
        <v>-2.0921422972962943E-3</v>
      </c>
      <c r="BV49">
        <f>I!BV49-A!BV49</f>
        <v>-1.6769586177889317E-3</v>
      </c>
      <c r="BW49">
        <f>I!BW49-A!BW49</f>
        <v>-1.9122909343224973E-3</v>
      </c>
      <c r="BX49">
        <f>I!BX49-A!BX49</f>
        <v>-1.9191282314176144E-3</v>
      </c>
      <c r="BY49">
        <f>I!BY49-A!BY49</f>
        <v>-3.9659062154395195E-3</v>
      </c>
      <c r="BZ49">
        <f>I!BZ49-A!BZ49</f>
        <v>-8.5949671143139086E-4</v>
      </c>
      <c r="CA49">
        <f>I!CA49-A!CA49</f>
        <v>-4.2541641228314416E-3</v>
      </c>
      <c r="CB49">
        <f>I!CB49-A!CB49</f>
        <v>-4.1921479499350978E-3</v>
      </c>
      <c r="CC49">
        <f>I!CC49-A!CC49</f>
        <v>-2.4311823529448487E-3</v>
      </c>
      <c r="CD49">
        <f>I!CD49-A!CD49</f>
        <v>-3.2036339184689832E-3</v>
      </c>
      <c r="CE49">
        <f>I!CE49-A!CE49</f>
        <v>-3.5689537744063096E-3</v>
      </c>
      <c r="CF49">
        <f>I!CF49-A!CF49</f>
        <v>-3.0189519014759219E-3</v>
      </c>
      <c r="CG49">
        <f>I!CG49-A!CG49</f>
        <v>-2.1998546578752155E-3</v>
      </c>
      <c r="CH49">
        <f>I!CH49-A!CH49</f>
        <v>0</v>
      </c>
      <c r="CI49">
        <f>I!CI49-A!CI49</f>
        <v>-5.5098092257876872E-3</v>
      </c>
      <c r="CJ49">
        <f>I!CJ49-A!CJ49</f>
        <v>0</v>
      </c>
      <c r="CK49">
        <f>I!CK49-A!CK49</f>
        <v>0</v>
      </c>
      <c r="CL49">
        <f>I!CL49-A!CL49</f>
        <v>0</v>
      </c>
      <c r="CM49">
        <f>I!CM49-A!CM49</f>
        <v>-6.8523064248367238E-3</v>
      </c>
      <c r="CN49">
        <f>I!CN49-A!CN49</f>
        <v>-5.6275430102627573E-3</v>
      </c>
      <c r="CO49">
        <f>I!CO49-A!CO49</f>
        <v>-6.6402613897041411E-3</v>
      </c>
      <c r="CP49">
        <f>I!CP49-A!CP49</f>
        <v>-6.0976540637354961E-3</v>
      </c>
      <c r="CQ49">
        <f>I!CQ49-A!CQ49</f>
        <v>-5.643134488092753E-3</v>
      </c>
      <c r="CR49">
        <f>I!CR49-A!CR49</f>
        <v>-5.7083966577476004E-3</v>
      </c>
      <c r="CS49">
        <f>I!CS49-A!CS49</f>
        <v>-5.2705871140765921E-3</v>
      </c>
      <c r="CT49">
        <f>I!CT49-A!CT49</f>
        <v>-5.1571909015923562E-3</v>
      </c>
      <c r="CU49">
        <f>I!CU49-A!CU49</f>
        <v>-3.3527570674500348E-3</v>
      </c>
    </row>
    <row r="50" spans="1:99">
      <c r="A50" t="s">
        <v>49</v>
      </c>
      <c r="B50">
        <f>I!B50-A!B50</f>
        <v>0</v>
      </c>
      <c r="C50">
        <f>I!C50-A!C50</f>
        <v>0</v>
      </c>
      <c r="D50">
        <f>I!D50-A!D50</f>
        <v>0</v>
      </c>
      <c r="E50">
        <f>I!E50-A!E50</f>
        <v>0</v>
      </c>
      <c r="F50">
        <f>I!F50-A!F50</f>
        <v>0</v>
      </c>
      <c r="G50">
        <f>I!G50-A!G50</f>
        <v>0</v>
      </c>
      <c r="H50">
        <f>I!H50-A!H50</f>
        <v>-9.3255387992081318E-6</v>
      </c>
      <c r="I50">
        <f>I!I50-A!I50</f>
        <v>0</v>
      </c>
      <c r="J50">
        <f>I!J50-A!J50</f>
        <v>0</v>
      </c>
      <c r="K50">
        <f>I!K50-A!K50</f>
        <v>-1.1482678130783506E-5</v>
      </c>
      <c r="L50">
        <f>I!L50-A!L50</f>
        <v>-6.4098043697400557E-4</v>
      </c>
      <c r="M50">
        <f>I!M50-A!M50</f>
        <v>-3.1537346536801188E-3</v>
      </c>
      <c r="N50">
        <f>I!N50-A!N50</f>
        <v>-2.9573446024003128E-4</v>
      </c>
      <c r="O50">
        <f>I!O50-A!O50</f>
        <v>-1.9020725638683444E-4</v>
      </c>
      <c r="P50">
        <f>I!P50-A!P50</f>
        <v>-2.1900194175468433E-4</v>
      </c>
      <c r="Q50">
        <f>I!Q50-A!Q50</f>
        <v>-1.6622406131641269E-4</v>
      </c>
      <c r="R50">
        <f>I!R50-A!R50</f>
        <v>-1.4706377777439893E-4</v>
      </c>
      <c r="S50">
        <f>I!S50-A!S50</f>
        <v>0</v>
      </c>
      <c r="T50">
        <f>I!T50-A!T50</f>
        <v>0</v>
      </c>
      <c r="U50">
        <f>I!U50-A!U50</f>
        <v>-4.9317134535504831E-4</v>
      </c>
      <c r="V50">
        <f>I!V50-A!V50</f>
        <v>-5.1763243578772705E-4</v>
      </c>
      <c r="W50">
        <f>I!W50-A!W50</f>
        <v>-8.338205869003034E-4</v>
      </c>
      <c r="X50">
        <f>I!X50-A!X50</f>
        <v>-6.8873094382775808E-5</v>
      </c>
      <c r="Y50">
        <f>I!Y50-A!Y50</f>
        <v>-7.4066676552666353E-5</v>
      </c>
      <c r="Z50">
        <f>I!Z50-A!Z50</f>
        <v>-5.4839172182063231E-4</v>
      </c>
      <c r="AA50">
        <f>I!AA50-A!AA50</f>
        <v>-7.9362021648421964E-4</v>
      </c>
      <c r="AB50">
        <f>I!AB50-A!AB50</f>
        <v>-2.922458243591408E-4</v>
      </c>
      <c r="AC50">
        <f>I!AC50-A!AC50</f>
        <v>-4.7623367330011472E-4</v>
      </c>
      <c r="AD50">
        <f>I!AD50-A!AD50</f>
        <v>-2.8371423250631429E-4</v>
      </c>
      <c r="AE50">
        <f>I!AE50-A!AE50</f>
        <v>-7.0768817276825572E-5</v>
      </c>
      <c r="AF50">
        <f>I!AF50-A!AF50</f>
        <v>-9.4715074995094028E-5</v>
      </c>
      <c r="AG50">
        <f>I!AG50-A!AG50</f>
        <v>-8.6409892646037469E-5</v>
      </c>
      <c r="AH50">
        <f>I!AH50-A!AH50</f>
        <v>-7.29897832677708E-4</v>
      </c>
      <c r="AI50">
        <f>I!AI50-A!AI50</f>
        <v>-4.4914377809311239E-4</v>
      </c>
      <c r="AJ50">
        <f>I!AJ50-A!AJ50</f>
        <v>-6.3894194725909058E-4</v>
      </c>
      <c r="AK50">
        <f>I!AK50-A!AK50</f>
        <v>-2.1812005696894267E-4</v>
      </c>
      <c r="AL50">
        <f>I!AL50-A!AL50</f>
        <v>-1.6143479938391001E-6</v>
      </c>
      <c r="AM50">
        <f>I!AM50-A!AM50</f>
        <v>-6.3233213240916525E-5</v>
      </c>
      <c r="AN50">
        <f>I!AN50-A!AN50</f>
        <v>-1.6126506421393113E-5</v>
      </c>
      <c r="AO50">
        <f>I!AO50-A!AO50</f>
        <v>-1.9671700936323302E-6</v>
      </c>
      <c r="AP50">
        <f>I!AP50-A!AP50</f>
        <v>-1.3233278768435487E-4</v>
      </c>
      <c r="AQ50">
        <f>I!AQ50-A!AQ50</f>
        <v>-8.4751204893588341E-6</v>
      </c>
      <c r="AR50">
        <f>I!AR50-A!AR50</f>
        <v>-4.5111162426812306E-6</v>
      </c>
      <c r="AS50">
        <f>I!AS50-A!AS50</f>
        <v>-7.4056227668741807E-5</v>
      </c>
      <c r="AT50">
        <f>I!AT50-A!AT50</f>
        <v>-4.6031586551503499E-6</v>
      </c>
      <c r="AU50">
        <f>I!AU50-A!AU50</f>
        <v>-4.8900825895543936E-3</v>
      </c>
      <c r="AV50">
        <f>I!AV50-A!AV50</f>
        <v>0</v>
      </c>
      <c r="AW50">
        <f>I!AW50-A!AW50</f>
        <v>0</v>
      </c>
      <c r="AX50">
        <f>I!AX50-A!AX50</f>
        <v>1</v>
      </c>
      <c r="AY50">
        <f>I!AY50-A!AY50</f>
        <v>-7.708765337105629E-5</v>
      </c>
      <c r="AZ50">
        <f>I!AZ50-A!AZ50</f>
        <v>-5.1786853726170214E-4</v>
      </c>
      <c r="BA50">
        <f>I!BA50-A!BA50</f>
        <v>0</v>
      </c>
      <c r="BB50">
        <f>I!BB50-A!BB50</f>
        <v>-2.0765021013697871E-5</v>
      </c>
      <c r="BC50">
        <f>I!BC50-A!BC50</f>
        <v>-2.0714282684191211E-4</v>
      </c>
      <c r="BD50">
        <f>I!BD50-A!BD50</f>
        <v>-2.6061359701002825E-4</v>
      </c>
      <c r="BE50">
        <f>I!BE50-A!BE50</f>
        <v>-2.9672493715717025E-5</v>
      </c>
      <c r="BF50">
        <f>I!BF50-A!BF50</f>
        <v>-1.3306480119639795E-3</v>
      </c>
      <c r="BG50">
        <f>I!BG50-A!BG50</f>
        <v>-2.4873041061046035E-3</v>
      </c>
      <c r="BH50">
        <f>I!BH50-A!BH50</f>
        <v>-3.9226412917488772E-4</v>
      </c>
      <c r="BI50">
        <f>I!BI50-A!BI50</f>
        <v>-2.4597504165200846E-3</v>
      </c>
      <c r="BJ50">
        <f>I!BJ50-A!BJ50</f>
        <v>-2.4144913915626356E-3</v>
      </c>
      <c r="BK50">
        <f>I!BK50-A!BK50</f>
        <v>-2.0857584182151505E-3</v>
      </c>
      <c r="BL50">
        <f>I!BL50-A!BL50</f>
        <v>-8.550850889000297E-4</v>
      </c>
      <c r="BM50">
        <f>I!BM50-A!BM50</f>
        <v>-9.575135696659301E-4</v>
      </c>
      <c r="BN50">
        <f>I!BN50-A!BN50</f>
        <v>-1.8163106455301255E-3</v>
      </c>
      <c r="BO50">
        <f>I!BO50-A!BO50</f>
        <v>-4.2949848167591464E-3</v>
      </c>
      <c r="BP50">
        <f>I!BP50-A!BP50</f>
        <v>0</v>
      </c>
      <c r="BQ50">
        <f>I!BQ50-A!BQ50</f>
        <v>-1.5582209863232691E-3</v>
      </c>
      <c r="BR50">
        <f>I!BR50-A!BR50</f>
        <v>-2.3845692503631413E-4</v>
      </c>
      <c r="BS50">
        <f>I!BS50-A!BS50</f>
        <v>-2.0083312742696451E-3</v>
      </c>
      <c r="BT50">
        <f>I!BT50-A!BT50</f>
        <v>-1.3352739230124177E-3</v>
      </c>
      <c r="BU50">
        <f>I!BU50-A!BU50</f>
        <v>-1.5591787300000769E-3</v>
      </c>
      <c r="BV50">
        <f>I!BV50-A!BV50</f>
        <v>-1.1546187409354021E-3</v>
      </c>
      <c r="BW50">
        <f>I!BW50-A!BW50</f>
        <v>-2.1331973931108137E-3</v>
      </c>
      <c r="BX50">
        <f>I!BX50-A!BX50</f>
        <v>-2.1717083105595851E-3</v>
      </c>
      <c r="BY50">
        <f>I!BY50-A!BY50</f>
        <v>-8.6084406635455687E-4</v>
      </c>
      <c r="BZ50">
        <f>I!BZ50-A!BZ50</f>
        <v>-1.3641297786987474E-2</v>
      </c>
      <c r="CA50">
        <f>I!CA50-A!CA50</f>
        <v>0</v>
      </c>
      <c r="CB50">
        <f>I!CB50-A!CB50</f>
        <v>-4.4033040692185662E-4</v>
      </c>
      <c r="CC50">
        <f>I!CC50-A!CC50</f>
        <v>-4.0694900313275554E-4</v>
      </c>
      <c r="CD50">
        <f>I!CD50-A!CD50</f>
        <v>-8.5943210011098193E-4</v>
      </c>
      <c r="CE50">
        <f>I!CE50-A!CE50</f>
        <v>-1.3371911668526597E-4</v>
      </c>
      <c r="CF50">
        <f>I!CF50-A!CF50</f>
        <v>-4.0781005489188139E-4</v>
      </c>
      <c r="CG50">
        <f>I!CG50-A!CG50</f>
        <v>-1.4022396889873481E-3</v>
      </c>
      <c r="CH50">
        <f>I!CH50-A!CH50</f>
        <v>0</v>
      </c>
      <c r="CI50">
        <f>I!CI50-A!CI50</f>
        <v>-6.2788860634021193E-4</v>
      </c>
      <c r="CJ50">
        <f>I!CJ50-A!CJ50</f>
        <v>0</v>
      </c>
      <c r="CK50">
        <f>I!CK50-A!CK50</f>
        <v>0</v>
      </c>
      <c r="CL50">
        <f>I!CL50-A!CL50</f>
        <v>0</v>
      </c>
      <c r="CM50">
        <f>I!CM50-A!CM50</f>
        <v>-1.0269861649851735E-2</v>
      </c>
      <c r="CN50">
        <f>I!CN50-A!CN50</f>
        <v>-7.0161197413244484E-3</v>
      </c>
      <c r="CO50">
        <f>I!CO50-A!CO50</f>
        <v>-8.703110001795928E-3</v>
      </c>
      <c r="CP50">
        <f>I!CP50-A!CP50</f>
        <v>-7.973594677303554E-3</v>
      </c>
      <c r="CQ50">
        <f>I!CQ50-A!CQ50</f>
        <v>-7.6689377415303118E-3</v>
      </c>
      <c r="CR50">
        <f>I!CR50-A!CR50</f>
        <v>-6.1374777357322812E-3</v>
      </c>
      <c r="CS50">
        <f>I!CS50-A!CS50</f>
        <v>-5.715090309206544E-3</v>
      </c>
      <c r="CT50">
        <f>I!CT50-A!CT50</f>
        <v>-4.7864206753111321E-3</v>
      </c>
      <c r="CU50">
        <f>I!CU50-A!CU50</f>
        <v>-3.3433177162484392E-3</v>
      </c>
    </row>
    <row r="51" spans="1:99">
      <c r="A51" t="s">
        <v>50</v>
      </c>
      <c r="B51">
        <f>I!B51-A!B51</f>
        <v>-1.3497949768275714E-4</v>
      </c>
      <c r="C51">
        <f>I!C51-A!C51</f>
        <v>0</v>
      </c>
      <c r="D51">
        <f>I!D51-A!D51</f>
        <v>-1.7324528992012806E-4</v>
      </c>
      <c r="E51">
        <f>I!E51-A!E51</f>
        <v>-8.3434305461609702E-5</v>
      </c>
      <c r="F51">
        <f>I!F51-A!F51</f>
        <v>-8.5839600067019582E-5</v>
      </c>
      <c r="G51">
        <f>I!G51-A!G51</f>
        <v>0</v>
      </c>
      <c r="H51">
        <f>I!H51-A!H51</f>
        <v>-5.9990236208967226E-6</v>
      </c>
      <c r="I51">
        <f>I!I51-A!I51</f>
        <v>-3.1462243723886842E-7</v>
      </c>
      <c r="J51">
        <f>I!J51-A!J51</f>
        <v>-8.9306591229904187E-3</v>
      </c>
      <c r="K51">
        <f>I!K51-A!K51</f>
        <v>-1.0631056139498401E-4</v>
      </c>
      <c r="L51">
        <f>I!L51-A!L51</f>
        <v>-6.4414301004542767E-5</v>
      </c>
      <c r="M51">
        <f>I!M51-A!M51</f>
        <v>-2.0078613661123207E-3</v>
      </c>
      <c r="N51">
        <f>I!N51-A!N51</f>
        <v>-6.9148233283724745E-5</v>
      </c>
      <c r="O51">
        <f>I!O51-A!O51</f>
        <v>-1.5954921906673929E-5</v>
      </c>
      <c r="P51">
        <f>I!P51-A!P51</f>
        <v>-1.2478906075352451E-5</v>
      </c>
      <c r="Q51">
        <f>I!Q51-A!Q51</f>
        <v>-2.0639574629449076E-4</v>
      </c>
      <c r="R51">
        <f>I!R51-A!R51</f>
        <v>-2.3060425803750748E-5</v>
      </c>
      <c r="S51">
        <f>I!S51-A!S51</f>
        <v>0</v>
      </c>
      <c r="T51">
        <f>I!T51-A!T51</f>
        <v>0</v>
      </c>
      <c r="U51">
        <f>I!U51-A!U51</f>
        <v>-2.9865196218449257E-5</v>
      </c>
      <c r="V51">
        <f>I!V51-A!V51</f>
        <v>-3.5849110181104212E-5</v>
      </c>
      <c r="W51">
        <f>I!W51-A!W51</f>
        <v>-3.0343592098245902E-5</v>
      </c>
      <c r="X51">
        <f>I!X51-A!X51</f>
        <v>-1.1118073926559441E-2</v>
      </c>
      <c r="Y51">
        <f>I!Y51-A!Y51</f>
        <v>-9.7052265876955955E-5</v>
      </c>
      <c r="Z51">
        <f>I!Z51-A!Z51</f>
        <v>-2.9795492241409639E-5</v>
      </c>
      <c r="AA51">
        <f>I!AA51-A!AA51</f>
        <v>-2.5067745163571109E-5</v>
      </c>
      <c r="AB51">
        <f>I!AB51-A!AB51</f>
        <v>-1.1522113671433286E-5</v>
      </c>
      <c r="AC51">
        <f>I!AC51-A!AC51</f>
        <v>-1.3600032116834102E-5</v>
      </c>
      <c r="AD51">
        <f>I!AD51-A!AD51</f>
        <v>-6.3192326559951553E-6</v>
      </c>
      <c r="AE51">
        <f>I!AE51-A!AE51</f>
        <v>-4.06824454539305E-6</v>
      </c>
      <c r="AF51">
        <f>I!AF51-A!AF51</f>
        <v>-2.6680903647933752E-5</v>
      </c>
      <c r="AG51">
        <f>I!AG51-A!AG51</f>
        <v>-1.676375038472616E-6</v>
      </c>
      <c r="AH51">
        <f>I!AH51-A!AH51</f>
        <v>-1.76056026274808E-5</v>
      </c>
      <c r="AI51">
        <f>I!AI51-A!AI51</f>
        <v>-2.445799664015108E-5</v>
      </c>
      <c r="AJ51">
        <f>I!AJ51-A!AJ51</f>
        <v>-1.0535891673559724E-5</v>
      </c>
      <c r="AK51">
        <f>I!AK51-A!AK51</f>
        <v>-7.5537137448454059E-6</v>
      </c>
      <c r="AL51">
        <f>I!AL51-A!AL51</f>
        <v>-7.5249297978397552E-7</v>
      </c>
      <c r="AM51">
        <f>I!AM51-A!AM51</f>
        <v>-4.8562203203350619E-6</v>
      </c>
      <c r="AN51">
        <f>I!AN51-A!AN51</f>
        <v>-5.7637284966031557E-6</v>
      </c>
      <c r="AO51">
        <f>I!AO51-A!AO51</f>
        <v>-1.8581872668294223E-6</v>
      </c>
      <c r="AP51">
        <f>I!AP51-A!AP51</f>
        <v>-7.9532280282146678E-6</v>
      </c>
      <c r="AQ51">
        <f>I!AQ51-A!AQ51</f>
        <v>-2.3720976612809638E-6</v>
      </c>
      <c r="AR51">
        <f>I!AR51-A!AR51</f>
        <v>-5.1567374706450011E-6</v>
      </c>
      <c r="AS51">
        <f>I!AS51-A!AS51</f>
        <v>-3.3930414501249845E-6</v>
      </c>
      <c r="AT51">
        <f>I!AT51-A!AT51</f>
        <v>-4.3564067764734546E-4</v>
      </c>
      <c r="AU51">
        <f>I!AU51-A!AU51</f>
        <v>-3.4449157119722455E-4</v>
      </c>
      <c r="AV51">
        <f>I!AV51-A!AV51</f>
        <v>-3.5512492011698749E-4</v>
      </c>
      <c r="AW51">
        <f>I!AW51-A!AW51</f>
        <v>-2.4930708963559635E-4</v>
      </c>
      <c r="AX51">
        <f>I!AX51-A!AX51</f>
        <v>-9.0323681571262749E-5</v>
      </c>
      <c r="AY51">
        <f>I!AY51-A!AY51</f>
        <v>0.99996423756024611</v>
      </c>
      <c r="AZ51">
        <f>I!AZ51-A!AZ51</f>
        <v>-1.942133759885878E-5</v>
      </c>
      <c r="BA51">
        <f>I!BA51-A!BA51</f>
        <v>-5.4664148424570429E-5</v>
      </c>
      <c r="BB51">
        <f>I!BB51-A!BB51</f>
        <v>-9.2720427817798758E-5</v>
      </c>
      <c r="BC51">
        <f>I!BC51-A!BC51</f>
        <v>-7.8764036487787381E-7</v>
      </c>
      <c r="BD51">
        <f>I!BD51-A!BD51</f>
        <v>-1.0875787322559525E-6</v>
      </c>
      <c r="BE51">
        <f>I!BE51-A!BE51</f>
        <v>0</v>
      </c>
      <c r="BF51">
        <f>I!BF51-A!BF51</f>
        <v>-2.7185397224424445E-6</v>
      </c>
      <c r="BG51">
        <f>I!BG51-A!BG51</f>
        <v>-5.7449191332150461E-6</v>
      </c>
      <c r="BH51">
        <f>I!BH51-A!BH51</f>
        <v>-9.0088538175504066E-7</v>
      </c>
      <c r="BI51">
        <f>I!BI51-A!BI51</f>
        <v>-3.0773053431352514E-5</v>
      </c>
      <c r="BJ51">
        <f>I!BJ51-A!BJ51</f>
        <v>-2.6586699405974772E-5</v>
      </c>
      <c r="BK51">
        <f>I!BK51-A!BK51</f>
        <v>-1.5626214830461945E-5</v>
      </c>
      <c r="BL51">
        <f>I!BL51-A!BL51</f>
        <v>0</v>
      </c>
      <c r="BM51">
        <f>I!BM51-A!BM51</f>
        <v>-1.7399887605686573E-5</v>
      </c>
      <c r="BN51">
        <f>I!BN51-A!BN51</f>
        <v>-8.8273229900346343E-6</v>
      </c>
      <c r="BO51">
        <f>I!BO51-A!BO51</f>
        <v>-4.2000968609257259E-5</v>
      </c>
      <c r="BP51">
        <f>I!BP51-A!BP51</f>
        <v>-5.9699251976147223E-6</v>
      </c>
      <c r="BQ51">
        <f>I!BQ51-A!BQ51</f>
        <v>-3.2712723018642677E-6</v>
      </c>
      <c r="BR51">
        <f>I!BR51-A!BR51</f>
        <v>-4.5091604942555151E-6</v>
      </c>
      <c r="BS51">
        <f>I!BS51-A!BS51</f>
        <v>-3.1992345094306865E-5</v>
      </c>
      <c r="BT51">
        <f>I!BT51-A!BT51</f>
        <v>-5.0280776208899605E-5</v>
      </c>
      <c r="BU51">
        <f>I!BU51-A!BU51</f>
        <v>-2.6649243160596071E-5</v>
      </c>
      <c r="BV51">
        <f>I!BV51-A!BV51</f>
        <v>-4.2333174636097749E-6</v>
      </c>
      <c r="BW51">
        <f>I!BW51-A!BW51</f>
        <v>-6.9616910083170726E-6</v>
      </c>
      <c r="BX51">
        <f>I!BX51-A!BX51</f>
        <v>-1.3094350106290083E-5</v>
      </c>
      <c r="BY51">
        <f>I!BY51-A!BY51</f>
        <v>-9.170052483809186E-6</v>
      </c>
      <c r="BZ51">
        <f>I!BZ51-A!BZ51</f>
        <v>-2.2279760643830839E-6</v>
      </c>
      <c r="CA51">
        <f>I!CA51-A!CA51</f>
        <v>-1.3423720367476448E-5</v>
      </c>
      <c r="CB51">
        <f>I!CB51-A!CB51</f>
        <v>-2.0333387774033132E-5</v>
      </c>
      <c r="CC51">
        <f>I!CC51-A!CC51</f>
        <v>-1.7276363574634038E-5</v>
      </c>
      <c r="CD51">
        <f>I!CD51-A!CD51</f>
        <v>-1.5694022897288441E-5</v>
      </c>
      <c r="CE51">
        <f>I!CE51-A!CE51</f>
        <v>-1.4344339975892667E-5</v>
      </c>
      <c r="CF51">
        <f>I!CF51-A!CF51</f>
        <v>-1.2388038821619643E-5</v>
      </c>
      <c r="CG51">
        <f>I!CG51-A!CG51</f>
        <v>-1.8600630082378767E-5</v>
      </c>
      <c r="CH51">
        <f>I!CH51-A!CH51</f>
        <v>0</v>
      </c>
      <c r="CI51">
        <f>I!CI51-A!CI51</f>
        <v>-3.6126788877527448E-3</v>
      </c>
      <c r="CJ51">
        <f>I!CJ51-A!CJ51</f>
        <v>0</v>
      </c>
      <c r="CK51">
        <f>I!CK51-A!CK51</f>
        <v>0</v>
      </c>
      <c r="CL51">
        <f>I!CL51-A!CL51</f>
        <v>0</v>
      </c>
      <c r="CM51">
        <f>I!CM51-A!CM51</f>
        <v>-5.7245346224307197E-5</v>
      </c>
      <c r="CN51">
        <f>I!CN51-A!CN51</f>
        <v>-4.8327384933021141E-5</v>
      </c>
      <c r="CO51">
        <f>I!CO51-A!CO51</f>
        <v>-5.9322458612140464E-5</v>
      </c>
      <c r="CP51">
        <f>I!CP51-A!CP51</f>
        <v>-5.4899855585230408E-5</v>
      </c>
      <c r="CQ51">
        <f>I!CQ51-A!CQ51</f>
        <v>-5.1830176939284286E-5</v>
      </c>
      <c r="CR51">
        <f>I!CR51-A!CR51</f>
        <v>-5.3548584519557163E-5</v>
      </c>
      <c r="CS51">
        <f>I!CS51-A!CS51</f>
        <v>-4.9733177534511058E-5</v>
      </c>
      <c r="CT51">
        <f>I!CT51-A!CT51</f>
        <v>-4.906281253690456E-5</v>
      </c>
      <c r="CU51">
        <f>I!CU51-A!CU51</f>
        <v>-3.1416275392259675E-5</v>
      </c>
    </row>
    <row r="52" spans="1:99">
      <c r="A52" t="s">
        <v>51</v>
      </c>
      <c r="B52">
        <f>I!B52-A!B52</f>
        <v>-6.6755252608000434E-6</v>
      </c>
      <c r="C52">
        <f>I!C52-A!C52</f>
        <v>0</v>
      </c>
      <c r="D52">
        <f>I!D52-A!D52</f>
        <v>-6.5283982443761496E-6</v>
      </c>
      <c r="E52">
        <f>I!E52-A!E52</f>
        <v>-4.595062963153661E-6</v>
      </c>
      <c r="F52">
        <f>I!F52-A!F52</f>
        <v>-2.1512998690031216E-5</v>
      </c>
      <c r="G52">
        <f>I!G52-A!G52</f>
        <v>-3.2799023801661564E-6</v>
      </c>
      <c r="H52">
        <f>I!H52-A!H52</f>
        <v>-6.3687086268770368E-5</v>
      </c>
      <c r="I52">
        <f>I!I52-A!I52</f>
        <v>-5.4240147923372194E-6</v>
      </c>
      <c r="J52">
        <f>I!J52-A!J52</f>
        <v>-3.9572031372541893E-5</v>
      </c>
      <c r="K52">
        <f>I!K52-A!K52</f>
        <v>-2.0104570983966049E-3</v>
      </c>
      <c r="L52">
        <f>I!L52-A!L52</f>
        <v>-2.5641491305437266E-5</v>
      </c>
      <c r="M52">
        <f>I!M52-A!M52</f>
        <v>-2.3210406008061677E-3</v>
      </c>
      <c r="N52">
        <f>I!N52-A!N52</f>
        <v>-1.2793829491147213E-5</v>
      </c>
      <c r="O52">
        <f>I!O52-A!O52</f>
        <v>-2.5518420706343908E-4</v>
      </c>
      <c r="P52">
        <f>I!P52-A!P52</f>
        <v>-2.6903549200951764E-4</v>
      </c>
      <c r="Q52">
        <f>I!Q52-A!Q52</f>
        <v>-1.8633891496314016E-5</v>
      </c>
      <c r="R52">
        <f>I!R52-A!R52</f>
        <v>-1.0329486226064348E-3</v>
      </c>
      <c r="S52">
        <f>I!S52-A!S52</f>
        <v>-1.3463347422121631E-5</v>
      </c>
      <c r="T52">
        <f>I!T52-A!T52</f>
        <v>-6.4329303463240219E-6</v>
      </c>
      <c r="U52">
        <f>I!U52-A!U52</f>
        <v>-2.9704702747795305E-3</v>
      </c>
      <c r="V52">
        <f>I!V52-A!V52</f>
        <v>-2.1322796587096853E-3</v>
      </c>
      <c r="W52">
        <f>I!W52-A!W52</f>
        <v>-2.2875857431773239E-3</v>
      </c>
      <c r="X52">
        <f>I!X52-A!X52</f>
        <v>-7.9632551700855626E-4</v>
      </c>
      <c r="Y52">
        <f>I!Y52-A!Y52</f>
        <v>-7.1452308231814549E-5</v>
      </c>
      <c r="Z52">
        <f>I!Z52-A!Z52</f>
        <v>-1.0387935822151646E-3</v>
      </c>
      <c r="AA52">
        <f>I!AA52-A!AA52</f>
        <v>-3.127183514557447E-3</v>
      </c>
      <c r="AB52">
        <f>I!AB52-A!AB52</f>
        <v>-5.6731805026128486E-4</v>
      </c>
      <c r="AC52">
        <f>I!AC52-A!AC52</f>
        <v>-1.3860496608779558E-4</v>
      </c>
      <c r="AD52">
        <f>I!AD52-A!AD52</f>
        <v>-4.8421129395976636E-5</v>
      </c>
      <c r="AE52">
        <f>I!AE52-A!AE52</f>
        <v>-6.3195998677246571E-6</v>
      </c>
      <c r="AF52">
        <f>I!AF52-A!AF52</f>
        <v>-2.4763218389597561E-5</v>
      </c>
      <c r="AG52">
        <f>I!AG52-A!AG52</f>
        <v>-1.0545792623209942E-5</v>
      </c>
      <c r="AH52">
        <f>I!AH52-A!AH52</f>
        <v>-2.9026544238828192E-3</v>
      </c>
      <c r="AI52">
        <f>I!AI52-A!AI52</f>
        <v>-5.2184376849734326E-4</v>
      </c>
      <c r="AJ52">
        <f>I!AJ52-A!AJ52</f>
        <v>-4.6240729671971825E-3</v>
      </c>
      <c r="AK52">
        <f>I!AK52-A!AK52</f>
        <v>-1.1697148403259543E-3</v>
      </c>
      <c r="AL52">
        <f>I!AL52-A!AL52</f>
        <v>-3.4138887873441057E-4</v>
      </c>
      <c r="AM52">
        <f>I!AM52-A!AM52</f>
        <v>-8.0956674099109526E-4</v>
      </c>
      <c r="AN52">
        <f>I!AN52-A!AN52</f>
        <v>-6.0630493450514948E-4</v>
      </c>
      <c r="AO52">
        <f>I!AO52-A!AO52</f>
        <v>-6.9534538202525148E-4</v>
      </c>
      <c r="AP52">
        <f>I!AP52-A!AP52</f>
        <v>-5.8105846656480813E-4</v>
      </c>
      <c r="AQ52">
        <f>I!AQ52-A!AQ52</f>
        <v>-8.5209341485551469E-4</v>
      </c>
      <c r="AR52">
        <f>I!AR52-A!AR52</f>
        <v>-2.047151196259007E-3</v>
      </c>
      <c r="AS52">
        <f>I!AS52-A!AS52</f>
        <v>-3.2258539448888938E-4</v>
      </c>
      <c r="AT52">
        <f>I!AT52-A!AT52</f>
        <v>-4.9086221915442076E-2</v>
      </c>
      <c r="AU52">
        <f>I!AU52-A!AU52</f>
        <v>-8.401792885874327E-3</v>
      </c>
      <c r="AV52">
        <f>I!AV52-A!AV52</f>
        <v>-3.1176247404984172E-2</v>
      </c>
      <c r="AW52">
        <f>I!AW52-A!AW52</f>
        <v>-4.4107156139214961E-2</v>
      </c>
      <c r="AX52">
        <f>I!AX52-A!AX52</f>
        <v>-2.2841588335002871E-3</v>
      </c>
      <c r="AY52">
        <f>I!AY52-A!AY52</f>
        <v>-8.5213765996004689E-3</v>
      </c>
      <c r="AZ52">
        <f>I!AZ52-A!AZ52</f>
        <v>0.97774792043515901</v>
      </c>
      <c r="BA52">
        <f>I!BA52-A!BA52</f>
        <v>-9.0516366051526364E-3</v>
      </c>
      <c r="BB52">
        <f>I!BB52-A!BB52</f>
        <v>-9.747617300386419E-3</v>
      </c>
      <c r="BC52">
        <f>I!BC52-A!BC52</f>
        <v>-7.9134164444954973E-5</v>
      </c>
      <c r="BD52">
        <f>I!BD52-A!BD52</f>
        <v>-2.9949384602757733E-4</v>
      </c>
      <c r="BE52">
        <f>I!BE52-A!BE52</f>
        <v>-4.2081334056764146E-6</v>
      </c>
      <c r="BF52">
        <f>I!BF52-A!BF52</f>
        <v>-1.2451277194427818E-4</v>
      </c>
      <c r="BG52">
        <f>I!BG52-A!BG52</f>
        <v>-9.0634727649226772E-4</v>
      </c>
      <c r="BH52">
        <f>I!BH52-A!BH52</f>
        <v>-5.5895872951622046E-4</v>
      </c>
      <c r="BI52">
        <f>I!BI52-A!BI52</f>
        <v>-1.4180808176204744E-5</v>
      </c>
      <c r="BJ52">
        <f>I!BJ52-A!BJ52</f>
        <v>-1.4972752965322613E-5</v>
      </c>
      <c r="BK52">
        <f>I!BK52-A!BK52</f>
        <v>-9.864664272994762E-6</v>
      </c>
      <c r="BL52">
        <f>I!BL52-A!BL52</f>
        <v>-1.8514026504547879E-6</v>
      </c>
      <c r="BM52">
        <f>I!BM52-A!BM52</f>
        <v>-1.402139181128103E-6</v>
      </c>
      <c r="BN52">
        <f>I!BN52-A!BN52</f>
        <v>-2.7563602090861623E-6</v>
      </c>
      <c r="BO52">
        <f>I!BO52-A!BO52</f>
        <v>-2.5113995629184598E-3</v>
      </c>
      <c r="BP52">
        <f>I!BP52-A!BP52</f>
        <v>-3.6590520680078731E-5</v>
      </c>
      <c r="BQ52">
        <f>I!BQ52-A!BQ52</f>
        <v>-8.6618816058768263E-4</v>
      </c>
      <c r="BR52">
        <f>I!BR52-A!BR52</f>
        <v>-3.5698731840962187E-4</v>
      </c>
      <c r="BS52">
        <f>I!BS52-A!BS52</f>
        <v>-2.2557122508876364E-4</v>
      </c>
      <c r="BT52">
        <f>I!BT52-A!BT52</f>
        <v>-5.2350328318609479E-3</v>
      </c>
      <c r="BU52">
        <f>I!BU52-A!BU52</f>
        <v>-2.3315202375068963E-4</v>
      </c>
      <c r="BV52">
        <f>I!BV52-A!BV52</f>
        <v>-2.5258975682746908E-4</v>
      </c>
      <c r="BW52">
        <f>I!BW52-A!BW52</f>
        <v>-4.3762598540472578E-4</v>
      </c>
      <c r="BX52">
        <f>I!BX52-A!BX52</f>
        <v>-1.8329546338561106E-4</v>
      </c>
      <c r="BY52">
        <f>I!BY52-A!BY52</f>
        <v>-7.8698370070498145E-4</v>
      </c>
      <c r="BZ52">
        <f>I!BZ52-A!BZ52</f>
        <v>-1.5416763529277837E-4</v>
      </c>
      <c r="CA52">
        <f>I!CA52-A!CA52</f>
        <v>-3.8290368716829043E-3</v>
      </c>
      <c r="CB52">
        <f>I!CB52-A!CB52</f>
        <v>-1.9452700908472109E-3</v>
      </c>
      <c r="CC52">
        <f>I!CC52-A!CC52</f>
        <v>-9.3388091140693091E-5</v>
      </c>
      <c r="CD52">
        <f>I!CD52-A!CD52</f>
        <v>-1.1421752743899699E-4</v>
      </c>
      <c r="CE52">
        <f>I!CE52-A!CE52</f>
        <v>-1.3170228686101252E-4</v>
      </c>
      <c r="CF52">
        <f>I!CF52-A!CF52</f>
        <v>-4.4657843414393829E-4</v>
      </c>
      <c r="CG52">
        <f>I!CG52-A!CG52</f>
        <v>-3.9539435880613343E-4</v>
      </c>
      <c r="CH52">
        <f>I!CH52-A!CH52</f>
        <v>0</v>
      </c>
      <c r="CI52">
        <f>I!CI52-A!CI52</f>
        <v>-5.4039496307006782E-3</v>
      </c>
      <c r="CJ52">
        <f>I!CJ52-A!CJ52</f>
        <v>0</v>
      </c>
      <c r="CK52">
        <f>I!CK52-A!CK52</f>
        <v>0</v>
      </c>
      <c r="CL52">
        <f>I!CL52-A!CL52</f>
        <v>0</v>
      </c>
      <c r="CM52">
        <f>I!CM52-A!CM52</f>
        <v>-5.0623599664073062E-4</v>
      </c>
      <c r="CN52">
        <f>I!CN52-A!CN52</f>
        <v>-4.6418191326013259E-4</v>
      </c>
      <c r="CO52">
        <f>I!CO52-A!CO52</f>
        <v>-6.5650224060260121E-4</v>
      </c>
      <c r="CP52">
        <f>I!CP52-A!CP52</f>
        <v>-5.2344048406577598E-4</v>
      </c>
      <c r="CQ52">
        <f>I!CQ52-A!CQ52</f>
        <v>-5.2083538548693066E-4</v>
      </c>
      <c r="CR52">
        <f>I!CR52-A!CR52</f>
        <v>-5.1822613571929062E-4</v>
      </c>
      <c r="CS52">
        <f>I!CS52-A!CS52</f>
        <v>-5.0162141461702317E-4</v>
      </c>
      <c r="CT52">
        <f>I!CT52-A!CT52</f>
        <v>-4.915301331698868E-4</v>
      </c>
      <c r="CU52">
        <f>I!CU52-A!CU52</f>
        <v>-3.7645698743816726E-4</v>
      </c>
    </row>
    <row r="53" spans="1:99">
      <c r="A53" t="s">
        <v>52</v>
      </c>
      <c r="B53">
        <f>I!B53-A!B53</f>
        <v>-3.9049377595754606E-7</v>
      </c>
      <c r="C53">
        <f>I!C53-A!C53</f>
        <v>0</v>
      </c>
      <c r="D53">
        <f>I!D53-A!D53</f>
        <v>-3.8515133989017421E-7</v>
      </c>
      <c r="E53">
        <f>I!E53-A!E53</f>
        <v>-2.713600059716761E-7</v>
      </c>
      <c r="F53">
        <f>I!F53-A!F53</f>
        <v>-1.2708631372396E-6</v>
      </c>
      <c r="G53">
        <f>I!G53-A!G53</f>
        <v>-1.9675018901724264E-7</v>
      </c>
      <c r="H53">
        <f>I!H53-A!H53</f>
        <v>-2.1312785996910082E-8</v>
      </c>
      <c r="I53">
        <f>I!I53-A!I53</f>
        <v>-1.1136417935445264E-9</v>
      </c>
      <c r="J53">
        <f>I!J53-A!J53</f>
        <v>-1.9262612780199984E-7</v>
      </c>
      <c r="K53">
        <f>I!K53-A!K53</f>
        <v>-4.473146729615157E-7</v>
      </c>
      <c r="L53">
        <f>I!L53-A!L53</f>
        <v>-2.1565377794620845E-7</v>
      </c>
      <c r="M53">
        <f>I!M53-A!M53</f>
        <v>-4.9334067088713958E-8</v>
      </c>
      <c r="N53">
        <f>I!N53-A!N53</f>
        <v>-7.3964298386131545E-7</v>
      </c>
      <c r="O53">
        <f>I!O53-A!O53</f>
        <v>-1.785735099042497E-6</v>
      </c>
      <c r="P53">
        <f>I!P53-A!P53</f>
        <v>-1.1199043243149826E-6</v>
      </c>
      <c r="Q53">
        <f>I!Q53-A!Q53</f>
        <v>-1.0930312199794009E-6</v>
      </c>
      <c r="R53">
        <f>I!R53-A!R53</f>
        <v>-6.6107827023894139E-7</v>
      </c>
      <c r="S53">
        <f>I!S53-A!S53</f>
        <v>-8.0738931584029563E-7</v>
      </c>
      <c r="T53">
        <f>I!T53-A!T53</f>
        <v>-3.8536956642902979E-7</v>
      </c>
      <c r="U53">
        <f>I!U53-A!U53</f>
        <v>-1.3885780771352903E-6</v>
      </c>
      <c r="V53">
        <f>I!V53-A!V53</f>
        <v>-1.2813080553653232E-6</v>
      </c>
      <c r="W53">
        <f>I!W53-A!W53</f>
        <v>-3.1702155683978057E-4</v>
      </c>
      <c r="X53">
        <f>I!X53-A!X53</f>
        <v>-8.6324497496433731E-7</v>
      </c>
      <c r="Y53">
        <f>I!Y53-A!Y53</f>
        <v>-4.3399903734115215E-7</v>
      </c>
      <c r="Z53">
        <f>I!Z53-A!Z53</f>
        <v>-5.3041036039334712E-6</v>
      </c>
      <c r="AA53">
        <f>I!AA53-A!AA53</f>
        <v>-1.7658918375494515E-6</v>
      </c>
      <c r="AB53">
        <f>I!AB53-A!AB53</f>
        <v>-1.9653309617323896E-6</v>
      </c>
      <c r="AC53">
        <f>I!AC53-A!AC53</f>
        <v>-6.7925041937092868E-7</v>
      </c>
      <c r="AD53">
        <f>I!AD53-A!AD53</f>
        <v>-4.9208908285217149E-7</v>
      </c>
      <c r="AE53">
        <f>I!AE53-A!AE53</f>
        <v>-3.7264465003872191E-7</v>
      </c>
      <c r="AF53">
        <f>I!AF53-A!AF53</f>
        <v>-7.8875765932041118E-7</v>
      </c>
      <c r="AG53">
        <f>I!AG53-A!AG53</f>
        <v>-5.9264295263136693E-7</v>
      </c>
      <c r="AH53">
        <f>I!AH53-A!AH53</f>
        <v>-9.553965126736445E-7</v>
      </c>
      <c r="AI53">
        <f>I!AI53-A!AI53</f>
        <v>-5.1721425055734908E-7</v>
      </c>
      <c r="AJ53">
        <f>I!AJ53-A!AJ53</f>
        <v>-1.8059294931823525E-2</v>
      </c>
      <c r="AK53">
        <f>I!AK53-A!AK53</f>
        <v>-2.6825778344268278E-3</v>
      </c>
      <c r="AL53">
        <f>I!AL53-A!AL53</f>
        <v>-1.1319833643250242E-3</v>
      </c>
      <c r="AM53">
        <f>I!AM53-A!AM53</f>
        <v>-1.8101089042619563E-3</v>
      </c>
      <c r="AN53">
        <f>I!AN53-A!AN53</f>
        <v>-3.270002557725026E-3</v>
      </c>
      <c r="AO53">
        <f>I!AO53-A!AO53</f>
        <v>-3.1239064098319206E-3</v>
      </c>
      <c r="AP53">
        <f>I!AP53-A!AP53</f>
        <v>-2.9414222692286498E-3</v>
      </c>
      <c r="AQ53">
        <f>I!AQ53-A!AQ53</f>
        <v>-4.701149691372402E-3</v>
      </c>
      <c r="AR53">
        <f>I!AR53-A!AR53</f>
        <v>-6.0500252924654699E-3</v>
      </c>
      <c r="AS53">
        <f>I!AS53-A!AS53</f>
        <v>-1.6545772177263157E-3</v>
      </c>
      <c r="AT53">
        <f>I!AT53-A!AT53</f>
        <v>-4.3296483935831065E-6</v>
      </c>
      <c r="AU53">
        <f>I!AU53-A!AU53</f>
        <v>-1.6108014663728452E-5</v>
      </c>
      <c r="AV53">
        <f>I!AV53-A!AV53</f>
        <v>-9.3672260151137117E-3</v>
      </c>
      <c r="AW53">
        <f>I!AW53-A!AW53</f>
        <v>-4.3474421366801713E-2</v>
      </c>
      <c r="AX53">
        <f>I!AX53-A!AX53</f>
        <v>-3.6918554777437829E-3</v>
      </c>
      <c r="AY53">
        <f>I!AY53-A!AY53</f>
        <v>-9.4014359266015354E-4</v>
      </c>
      <c r="AZ53">
        <f>I!AZ53-A!AZ53</f>
        <v>-6.4062126571973568E-4</v>
      </c>
      <c r="BA53">
        <f>I!BA53-A!BA53</f>
        <v>0.99771821129311167</v>
      </c>
      <c r="BB53">
        <f>I!BB53-A!BB53</f>
        <v>-6.452153153160692E-3</v>
      </c>
      <c r="BC53">
        <f>I!BC53-A!BC53</f>
        <v>-3.9186009290592016E-4</v>
      </c>
      <c r="BD53">
        <f>I!BD53-A!BD53</f>
        <v>-1.4799404942275978E-3</v>
      </c>
      <c r="BE53">
        <f>I!BE53-A!BE53</f>
        <v>-3.9441631435147018E-8</v>
      </c>
      <c r="BF53">
        <f>I!BF53-A!BF53</f>
        <v>-5.4375710553912956E-5</v>
      </c>
      <c r="BG53">
        <f>I!BG53-A!BG53</f>
        <v>-6.4927447219403503E-3</v>
      </c>
      <c r="BH53">
        <f>I!BH53-A!BH53</f>
        <v>-2.7263827618320513E-3</v>
      </c>
      <c r="BI53">
        <f>I!BI53-A!BI53</f>
        <v>-8.1450172716207342E-4</v>
      </c>
      <c r="BJ53">
        <f>I!BJ53-A!BJ53</f>
        <v>-6.9328752193141604E-3</v>
      </c>
      <c r="BK53">
        <f>I!BK53-A!BK53</f>
        <v>-5.303096588128249E-4</v>
      </c>
      <c r="BL53">
        <f>I!BL53-A!BL53</f>
        <v>-7.7452340025575814E-5</v>
      </c>
      <c r="BM53">
        <f>I!BM53-A!BM53</f>
        <v>-9.1612931419188955E-9</v>
      </c>
      <c r="BN53">
        <f>I!BN53-A!BN53</f>
        <v>-2.1132429979639957E-8</v>
      </c>
      <c r="BO53">
        <f>I!BO53-A!BO53</f>
        <v>-6.8001267467397821E-3</v>
      </c>
      <c r="BP53">
        <f>I!BP53-A!BP53</f>
        <v>-1.1723221746127967E-2</v>
      </c>
      <c r="BQ53">
        <f>I!BQ53-A!BQ53</f>
        <v>-1.0509412647456877E-3</v>
      </c>
      <c r="BR53">
        <f>I!BR53-A!BR53</f>
        <v>-6.7939565855351123E-6</v>
      </c>
      <c r="BS53">
        <f>I!BS53-A!BS53</f>
        <v>-1.0569796683943791E-3</v>
      </c>
      <c r="BT53">
        <f>I!BT53-A!BT53</f>
        <v>-1.8352195772718325E-3</v>
      </c>
      <c r="BU53">
        <f>I!BU53-A!BU53</f>
        <v>-1.282872157975352E-3</v>
      </c>
      <c r="BV53">
        <f>I!BV53-A!BV53</f>
        <v>-1.1175216629878528E-3</v>
      </c>
      <c r="BW53">
        <f>I!BW53-A!BW53</f>
        <v>-2.1243800278104834E-3</v>
      </c>
      <c r="BX53">
        <f>I!BX53-A!BX53</f>
        <v>-8.7463204816283003E-4</v>
      </c>
      <c r="BY53">
        <f>I!BY53-A!BY53</f>
        <v>-4.2107207130859291E-3</v>
      </c>
      <c r="BZ53">
        <f>I!BZ53-A!BZ53</f>
        <v>-6.4596613178398172E-4</v>
      </c>
      <c r="CA53">
        <f>I!CA53-A!CA53</f>
        <v>-9.5261110879626305E-3</v>
      </c>
      <c r="CB53">
        <f>I!CB53-A!CB53</f>
        <v>-3.514527858970802E-4</v>
      </c>
      <c r="CC53">
        <f>I!CC53-A!CC53</f>
        <v>-2.0185927373436453E-4</v>
      </c>
      <c r="CD53">
        <f>I!CD53-A!CD53</f>
        <v>-5.3847996531200483E-4</v>
      </c>
      <c r="CE53">
        <f>I!CE53-A!CE53</f>
        <v>-3.6208239314672048E-4</v>
      </c>
      <c r="CF53">
        <f>I!CF53-A!CF53</f>
        <v>-2.3260474325371757E-3</v>
      </c>
      <c r="CG53">
        <f>I!CG53-A!CG53</f>
        <v>-2.4754790322287124E-3</v>
      </c>
      <c r="CH53">
        <f>I!CH53-A!CH53</f>
        <v>0</v>
      </c>
      <c r="CI53">
        <f>I!CI53-A!CI53</f>
        <v>-7.3546001895229618E-4</v>
      </c>
      <c r="CJ53">
        <f>I!CJ53-A!CJ53</f>
        <v>0</v>
      </c>
      <c r="CK53">
        <f>I!CK53-A!CK53</f>
        <v>0</v>
      </c>
      <c r="CL53">
        <f>I!CL53-A!CL53</f>
        <v>0</v>
      </c>
      <c r="CM53">
        <f>I!CM53-A!CM53</f>
        <v>-5.9166221496904222E-3</v>
      </c>
      <c r="CN53">
        <f>I!CN53-A!CN53</f>
        <v>-2.9887677365350814E-3</v>
      </c>
      <c r="CO53">
        <f>I!CO53-A!CO53</f>
        <v>-1.968307658389192E-3</v>
      </c>
      <c r="CP53">
        <f>I!CP53-A!CP53</f>
        <v>-1.1990866344933427E-3</v>
      </c>
      <c r="CQ53">
        <f>I!CQ53-A!CQ53</f>
        <v>-6.6043979171023673E-4</v>
      </c>
      <c r="CR53">
        <f>I!CR53-A!CR53</f>
        <v>-3.5820929946978205E-4</v>
      </c>
      <c r="CS53">
        <f>I!CS53-A!CS53</f>
        <v>-1.8796667975259787E-4</v>
      </c>
      <c r="CT53">
        <f>I!CT53-A!CT53</f>
        <v>-9.3567125562056379E-5</v>
      </c>
      <c r="CU53">
        <f>I!CU53-A!CU53</f>
        <v>-3.0122493599734088E-5</v>
      </c>
    </row>
    <row r="54" spans="1:99">
      <c r="A54" t="s">
        <v>53</v>
      </c>
      <c r="B54">
        <f>I!B54-A!B54</f>
        <v>-1.2339920601995142E-3</v>
      </c>
      <c r="C54">
        <f>I!C54-A!C54</f>
        <v>0</v>
      </c>
      <c r="D54">
        <f>I!D54-A!D54</f>
        <v>-4.0487361303995885E-3</v>
      </c>
      <c r="E54">
        <f>I!E54-A!E54</f>
        <v>-3.2734089096280602E-3</v>
      </c>
      <c r="F54">
        <f>I!F54-A!F54</f>
        <v>-7.8300943636335505E-4</v>
      </c>
      <c r="G54">
        <f>I!G54-A!G54</f>
        <v>0</v>
      </c>
      <c r="H54">
        <f>I!H54-A!H54</f>
        <v>0</v>
      </c>
      <c r="I54">
        <f>I!I54-A!I54</f>
        <v>0</v>
      </c>
      <c r="J54">
        <f>I!J54-A!J54</f>
        <v>-2.8927121164271798E-5</v>
      </c>
      <c r="K54">
        <f>I!K54-A!K54</f>
        <v>-1.4012085484928364E-3</v>
      </c>
      <c r="L54">
        <f>I!L54-A!L54</f>
        <v>0</v>
      </c>
      <c r="M54">
        <f>I!M54-A!M54</f>
        <v>-1.3860756278429576E-3</v>
      </c>
      <c r="N54">
        <f>I!N54-A!N54</f>
        <v>0</v>
      </c>
      <c r="O54">
        <f>I!O54-A!O54</f>
        <v>-4.0833315608358083E-3</v>
      </c>
      <c r="P54">
        <f>I!P54-A!P54</f>
        <v>-1.2141336218975571E-2</v>
      </c>
      <c r="Q54">
        <f>I!Q54-A!Q54</f>
        <v>-2.2184458336127266E-2</v>
      </c>
      <c r="R54">
        <f>I!R54-A!R54</f>
        <v>-1.2766735042224546E-2</v>
      </c>
      <c r="S54">
        <f>I!S54-A!S54</f>
        <v>-1.0126752170764761E-2</v>
      </c>
      <c r="T54">
        <f>I!T54-A!T54</f>
        <v>-1.7067531074432404E-3</v>
      </c>
      <c r="U54">
        <f>I!U54-A!U54</f>
        <v>-1.5288346726122023E-2</v>
      </c>
      <c r="V54">
        <f>I!V54-A!V54</f>
        <v>-2.3301377229668015E-2</v>
      </c>
      <c r="W54">
        <f>I!W54-A!W54</f>
        <v>-1.128678319931694E-2</v>
      </c>
      <c r="X54">
        <f>I!X54-A!X54</f>
        <v>-1.7870128145773554E-3</v>
      </c>
      <c r="Y54">
        <f>I!Y54-A!Y54</f>
        <v>-3.7947815211825751E-3</v>
      </c>
      <c r="Z54">
        <f>I!Z54-A!Z54</f>
        <v>-1.5293839710745112E-2</v>
      </c>
      <c r="AA54">
        <f>I!AA54-A!AA54</f>
        <v>-2.0976718086096489E-2</v>
      </c>
      <c r="AB54">
        <f>I!AB54-A!AB54</f>
        <v>-4.992779476848991E-4</v>
      </c>
      <c r="AC54">
        <f>I!AC54-A!AC54</f>
        <v>-2.3667870534418091E-3</v>
      </c>
      <c r="AD54">
        <f>I!AD54-A!AD54</f>
        <v>-1.6226698139068492E-3</v>
      </c>
      <c r="AE54">
        <f>I!AE54-A!AE54</f>
        <v>-2.8206691290763087E-3</v>
      </c>
      <c r="AF54">
        <f>I!AF54-A!AF54</f>
        <v>-1.0355317788948927E-3</v>
      </c>
      <c r="AG54">
        <f>I!AG54-A!AG54</f>
        <v>-4.4932583667714628E-4</v>
      </c>
      <c r="AH54">
        <f>I!AH54-A!AH54</f>
        <v>-1.8022352746312367E-3</v>
      </c>
      <c r="AI54">
        <f>I!AI54-A!AI54</f>
        <v>-3.9141497577947588E-3</v>
      </c>
      <c r="AJ54">
        <f>I!AJ54-A!AJ54</f>
        <v>-1.4701083199267984E-2</v>
      </c>
      <c r="AK54">
        <f>I!AK54-A!AK54</f>
        <v>-1.7143307492338739E-2</v>
      </c>
      <c r="AL54">
        <f>I!AL54-A!AL54</f>
        <v>-2.4067160182685166E-3</v>
      </c>
      <c r="AM54">
        <f>I!AM54-A!AM54</f>
        <v>-3.4226475574463955E-3</v>
      </c>
      <c r="AN54">
        <f>I!AN54-A!AN54</f>
        <v>-1.8555465159146779E-2</v>
      </c>
      <c r="AO54">
        <f>I!AO54-A!AO54</f>
        <v>-3.4707198506380792E-3</v>
      </c>
      <c r="AP54">
        <f>I!AP54-A!AP54</f>
        <v>-3.0691906940536539E-2</v>
      </c>
      <c r="AQ54">
        <f>I!AQ54-A!AQ54</f>
        <v>-1.8707155503350611E-2</v>
      </c>
      <c r="AR54">
        <f>I!AR54-A!AR54</f>
        <v>-1.5870448472059498E-2</v>
      </c>
      <c r="AS54">
        <f>I!AS54-A!AS54</f>
        <v>-1.8501231495404939E-2</v>
      </c>
      <c r="AT54">
        <f>I!AT54-A!AT54</f>
        <v>-3.5932612260693679E-4</v>
      </c>
      <c r="AU54">
        <f>I!AU54-A!AU54</f>
        <v>-1.9635989027920598E-5</v>
      </c>
      <c r="AV54">
        <f>I!AV54-A!AV54</f>
        <v>-1.5249883780767708E-2</v>
      </c>
      <c r="AW54">
        <f>I!AW54-A!AW54</f>
        <v>-1.9241079828592186E-2</v>
      </c>
      <c r="AX54">
        <f>I!AX54-A!AX54</f>
        <v>-2.4003506863327587E-3</v>
      </c>
      <c r="AY54">
        <f>I!AY54-A!AY54</f>
        <v>-3.9281045126533911E-3</v>
      </c>
      <c r="AZ54">
        <f>I!AZ54-A!AZ54</f>
        <v>-1.2775767593860127E-3</v>
      </c>
      <c r="BA54">
        <f>I!BA54-A!BA54</f>
        <v>-1.1808235501176091E-3</v>
      </c>
      <c r="BB54">
        <f>I!BB54-A!BB54</f>
        <v>0.96167167447376434</v>
      </c>
      <c r="BC54">
        <f>I!BC54-A!BC54</f>
        <v>-2.9372193071219323E-4</v>
      </c>
      <c r="BD54">
        <f>I!BD54-A!BD54</f>
        <v>-7.0897642891231045E-4</v>
      </c>
      <c r="BE54">
        <f>I!BE54-A!BE54</f>
        <v>-5.308180705535378E-4</v>
      </c>
      <c r="BF54">
        <f>I!BF54-A!BF54</f>
        <v>-3.3991280726420258E-4</v>
      </c>
      <c r="BG54">
        <f>I!BG54-A!BG54</f>
        <v>-2.8309374551518007E-3</v>
      </c>
      <c r="BH54">
        <f>I!BH54-A!BH54</f>
        <v>-1.1792012146364286E-3</v>
      </c>
      <c r="BI54">
        <f>I!BI54-A!BI54</f>
        <v>0</v>
      </c>
      <c r="BJ54">
        <f>I!BJ54-A!BJ54</f>
        <v>0</v>
      </c>
      <c r="BK54">
        <f>I!BK54-A!BK54</f>
        <v>0</v>
      </c>
      <c r="BL54">
        <f>I!BL54-A!BL54</f>
        <v>-2.8220225897250996E-5</v>
      </c>
      <c r="BM54">
        <f>I!BM54-A!BM54</f>
        <v>0</v>
      </c>
      <c r="BN54">
        <f>I!BN54-A!BN54</f>
        <v>-5.5200475818336656E-5</v>
      </c>
      <c r="BO54">
        <f>I!BO54-A!BO54</f>
        <v>-3.1243638209367116E-3</v>
      </c>
      <c r="BP54">
        <f>I!BP54-A!BP54</f>
        <v>-1.2184478985222548E-3</v>
      </c>
      <c r="BQ54">
        <f>I!BQ54-A!BQ54</f>
        <v>-4.9469100247649883E-4</v>
      </c>
      <c r="BR54">
        <f>I!BR54-A!BR54</f>
        <v>-1.4050522254143876E-5</v>
      </c>
      <c r="BS54">
        <f>I!BS54-A!BS54</f>
        <v>-1.1684455958097979E-2</v>
      </c>
      <c r="BT54">
        <f>I!BT54-A!BT54</f>
        <v>-2.4723260569557088E-3</v>
      </c>
      <c r="BU54">
        <f>I!BU54-A!BU54</f>
        <v>-4.7004510091330141E-4</v>
      </c>
      <c r="BV54">
        <f>I!BV54-A!BV54</f>
        <v>-7.9752505353793113E-4</v>
      </c>
      <c r="BW54">
        <f>I!BW54-A!BW54</f>
        <v>-1.3303401327433948E-3</v>
      </c>
      <c r="BX54">
        <f>I!BX54-A!BX54</f>
        <v>-8.4116187046615748E-4</v>
      </c>
      <c r="BY54">
        <f>I!BY54-A!BY54</f>
        <v>-1.8096303195479354E-3</v>
      </c>
      <c r="BZ54">
        <f>I!BZ54-A!BZ54</f>
        <v>-8.2183031136230525E-4</v>
      </c>
      <c r="CA54">
        <f>I!CA54-A!CA54</f>
        <v>-6.0860100301487882E-3</v>
      </c>
      <c r="CB54">
        <f>I!CB54-A!CB54</f>
        <v>-6.8249114001692039E-4</v>
      </c>
      <c r="CC54">
        <f>I!CC54-A!CC54</f>
        <v>-4.8064080778599012E-4</v>
      </c>
      <c r="CD54">
        <f>I!CD54-A!CD54</f>
        <v>-1.7364714442717828E-3</v>
      </c>
      <c r="CE54">
        <f>I!CE54-A!CE54</f>
        <v>-9.8557324551052598E-4</v>
      </c>
      <c r="CF54">
        <f>I!CF54-A!CF54</f>
        <v>-1.6926119607047236E-3</v>
      </c>
      <c r="CG54">
        <f>I!CG54-A!CG54</f>
        <v>-9.148378896691986E-4</v>
      </c>
      <c r="CH54">
        <f>I!CH54-A!CH54</f>
        <v>0</v>
      </c>
      <c r="CI54">
        <f>I!CI54-A!CI54</f>
        <v>-3.19104217077434E-4</v>
      </c>
      <c r="CJ54">
        <f>I!CJ54-A!CJ54</f>
        <v>0</v>
      </c>
      <c r="CK54">
        <f>I!CK54-A!CK54</f>
        <v>0</v>
      </c>
      <c r="CL54">
        <f>I!CL54-A!CL54</f>
        <v>0</v>
      </c>
      <c r="CM54">
        <f>I!CM54-A!CM54</f>
        <v>-2.2252600398566889E-5</v>
      </c>
      <c r="CN54">
        <f>I!CN54-A!CN54</f>
        <v>-2.0731650622331081E-5</v>
      </c>
      <c r="CO54">
        <f>I!CO54-A!CO54</f>
        <v>-2.348303696907378E-5</v>
      </c>
      <c r="CP54">
        <f>I!CP54-A!CP54</f>
        <v>-2.2361983305215936E-5</v>
      </c>
      <c r="CQ54">
        <f>I!CQ54-A!CQ54</f>
        <v>-1.9548158999961902E-5</v>
      </c>
      <c r="CR54">
        <f>I!CR54-A!CR54</f>
        <v>-1.7844603067445358E-5</v>
      </c>
      <c r="CS54">
        <f>I!CS54-A!CS54</f>
        <v>-1.6323794733618815E-5</v>
      </c>
      <c r="CT54">
        <f>I!CT54-A!CT54</f>
        <v>-1.5292688616537099E-5</v>
      </c>
      <c r="CU54">
        <f>I!CU54-A!CU54</f>
        <v>-1.1463204145926053E-5</v>
      </c>
    </row>
    <row r="55" spans="1:99">
      <c r="A55" t="s">
        <v>54</v>
      </c>
      <c r="B55">
        <f>I!B55-A!B55</f>
        <v>-2.5331402693008878E-4</v>
      </c>
      <c r="C55">
        <f>I!C55-A!C55</f>
        <v>0</v>
      </c>
      <c r="D55">
        <f>I!D55-A!D55</f>
        <v>-9.5180094700932441E-4</v>
      </c>
      <c r="E55">
        <f>I!E55-A!E55</f>
        <v>-5.7878633858555475E-4</v>
      </c>
      <c r="F55">
        <f>I!F55-A!F55</f>
        <v>-2.4124207087233154E-4</v>
      </c>
      <c r="G55">
        <f>I!G55-A!G55</f>
        <v>-5.1514309204007555E-7</v>
      </c>
      <c r="H55">
        <f>I!H55-A!H55</f>
        <v>-2.3430743509864063E-6</v>
      </c>
      <c r="I55">
        <f>I!I55-A!I55</f>
        <v>-4.5014851798214678E-7</v>
      </c>
      <c r="J55">
        <f>I!J55-A!J55</f>
        <v>-8.4720843568876611E-4</v>
      </c>
      <c r="K55">
        <f>I!K55-A!K55</f>
        <v>-1.2897577591522314E-4</v>
      </c>
      <c r="L55">
        <f>I!L55-A!L55</f>
        <v>-1.7763642657329164E-4</v>
      </c>
      <c r="M55">
        <f>I!M55-A!M55</f>
        <v>-1.7358312307222483E-3</v>
      </c>
      <c r="N55">
        <f>I!N55-A!N55</f>
        <v>-1.2579157539643591E-3</v>
      </c>
      <c r="O55">
        <f>I!O55-A!O55</f>
        <v>-5.1998491349709982E-4</v>
      </c>
      <c r="P55">
        <f>I!P55-A!P55</f>
        <v>-4.9686640409622675E-4</v>
      </c>
      <c r="Q55">
        <f>I!Q55-A!Q55</f>
        <v>-8.9127714236136401E-4</v>
      </c>
      <c r="R55">
        <f>I!R55-A!R55</f>
        <v>-5.9163437647124389E-4</v>
      </c>
      <c r="S55">
        <f>I!S55-A!S55</f>
        <v>-2.3271997015373663E-4</v>
      </c>
      <c r="T55">
        <f>I!T55-A!T55</f>
        <v>-2.5254479564390639E-4</v>
      </c>
      <c r="U55">
        <f>I!U55-A!U55</f>
        <v>-1.7417932785676207E-3</v>
      </c>
      <c r="V55">
        <f>I!V55-A!V55</f>
        <v>-1.7306391163274593E-3</v>
      </c>
      <c r="W55">
        <f>I!W55-A!W55</f>
        <v>-1.9189210233349651E-3</v>
      </c>
      <c r="X55">
        <f>I!X55-A!X55</f>
        <v>-1.134051678981628E-4</v>
      </c>
      <c r="Y55">
        <f>I!Y55-A!Y55</f>
        <v>-4.3162534039169859E-4</v>
      </c>
      <c r="Z55">
        <f>I!Z55-A!Z55</f>
        <v>-6.7017030426511938E-4</v>
      </c>
      <c r="AA55">
        <f>I!AA55-A!AA55</f>
        <v>-2.1012985499874164E-3</v>
      </c>
      <c r="AB55">
        <f>I!AB55-A!AB55</f>
        <v>-9.226001342424882E-4</v>
      </c>
      <c r="AC55">
        <f>I!AC55-A!AC55</f>
        <v>-1.7371621100472927E-3</v>
      </c>
      <c r="AD55">
        <f>I!AD55-A!AD55</f>
        <v>-1.8283293825366123E-3</v>
      </c>
      <c r="AE55">
        <f>I!AE55-A!AE55</f>
        <v>-1.8841883321452496E-3</v>
      </c>
      <c r="AF55">
        <f>I!AF55-A!AF55</f>
        <v>-1.0597541916987263E-3</v>
      </c>
      <c r="AG55">
        <f>I!AG55-A!AG55</f>
        <v>-1.3991572961046467E-3</v>
      </c>
      <c r="AH55">
        <f>I!AH55-A!AH55</f>
        <v>-2.370819283118599E-3</v>
      </c>
      <c r="AI55">
        <f>I!AI55-A!AI55</f>
        <v>-1.5116386491395757E-3</v>
      </c>
      <c r="AJ55">
        <f>I!AJ55-A!AJ55</f>
        <v>-3.2655034188082588E-3</v>
      </c>
      <c r="AK55">
        <f>I!AK55-A!AK55</f>
        <v>-3.4134351340877871E-3</v>
      </c>
      <c r="AL55">
        <f>I!AL55-A!AL55</f>
        <v>-3.2924778235030299E-4</v>
      </c>
      <c r="AM55">
        <f>I!AM55-A!AM55</f>
        <v>-9.0091382317470151E-4</v>
      </c>
      <c r="AN55">
        <f>I!AN55-A!AN55</f>
        <v>-1.1393814388863956E-3</v>
      </c>
      <c r="AO55">
        <f>I!AO55-A!AO55</f>
        <v>-1.3352538157358513E-3</v>
      </c>
      <c r="AP55">
        <f>I!AP55-A!AP55</f>
        <v>-2.605121182108823E-3</v>
      </c>
      <c r="AQ55">
        <f>I!AQ55-A!AQ55</f>
        <v>-1.4589810784395264E-3</v>
      </c>
      <c r="AR55">
        <f>I!AR55-A!AR55</f>
        <v>-2.0634226843381284E-3</v>
      </c>
      <c r="AS55">
        <f>I!AS55-A!AS55</f>
        <v>-1.7732482721161131E-3</v>
      </c>
      <c r="AT55">
        <f>I!AT55-A!AT55</f>
        <v>-7.6544365043558894E-4</v>
      </c>
      <c r="AU55">
        <f>I!AU55-A!AU55</f>
        <v>-1.9157283470096886E-3</v>
      </c>
      <c r="AV55">
        <f>I!AV55-A!AV55</f>
        <v>-1.3868216056490488E-4</v>
      </c>
      <c r="AW55">
        <f>I!AW55-A!AW55</f>
        <v>-2.3446760884830229E-4</v>
      </c>
      <c r="AX55">
        <f>I!AX55-A!AX55</f>
        <v>-5.1416037439417066E-4</v>
      </c>
      <c r="AY55">
        <f>I!AY55-A!AY55</f>
        <v>-5.2358446000714415E-4</v>
      </c>
      <c r="AZ55">
        <f>I!AZ55-A!AZ55</f>
        <v>-1.713361229671488E-3</v>
      </c>
      <c r="BA55">
        <f>I!BA55-A!BA55</f>
        <v>-1.52821656582279E-4</v>
      </c>
      <c r="BB55">
        <f>I!BB55-A!BB55</f>
        <v>-1.2097859413597975E-3</v>
      </c>
      <c r="BC55">
        <f>I!BC55-A!BC55</f>
        <v>0.90684010230366563</v>
      </c>
      <c r="BD55">
        <f>I!BD55-A!BD55</f>
        <v>-4.2948473513642043E-4</v>
      </c>
      <c r="BE55">
        <f>I!BE55-A!BE55</f>
        <v>-4.5019990916583293E-4</v>
      </c>
      <c r="BF55">
        <f>I!BF55-A!BF55</f>
        <v>-3.8235985914882625E-3</v>
      </c>
      <c r="BG55">
        <f>I!BG55-A!BG55</f>
        <v>-9.7042690287156945E-3</v>
      </c>
      <c r="BH55">
        <f>I!BH55-A!BH55</f>
        <v>-5.0751893027961344E-3</v>
      </c>
      <c r="BI55">
        <f>I!BI55-A!BI55</f>
        <v>-1.3243091767197903E-2</v>
      </c>
      <c r="BJ55">
        <f>I!BJ55-A!BJ55</f>
        <v>-5.1487732954839027E-3</v>
      </c>
      <c r="BK55">
        <f>I!BK55-A!BK55</f>
        <v>-3.9370884799687835E-3</v>
      </c>
      <c r="BL55">
        <f>I!BL55-A!BL55</f>
        <v>-1.1813928163350881E-3</v>
      </c>
      <c r="BM55">
        <f>I!BM55-A!BM55</f>
        <v>-3.0501407825035262E-3</v>
      </c>
      <c r="BN55">
        <f>I!BN55-A!BN55</f>
        <v>-5.082962726456517E-4</v>
      </c>
      <c r="BO55">
        <f>I!BO55-A!BO55</f>
        <v>-1.2691904622484868E-3</v>
      </c>
      <c r="BP55">
        <f>I!BP55-A!BP55</f>
        <v>-3.9102176254954156E-3</v>
      </c>
      <c r="BQ55">
        <f>I!BQ55-A!BQ55</f>
        <v>-4.6390616025586712E-3</v>
      </c>
      <c r="BR55">
        <f>I!BR55-A!BR55</f>
        <v>-1.3320681786984899E-3</v>
      </c>
      <c r="BS55">
        <f>I!BS55-A!BS55</f>
        <v>-7.759932897794408E-3</v>
      </c>
      <c r="BT55">
        <f>I!BT55-A!BT55</f>
        <v>-2.3598575640162529E-3</v>
      </c>
      <c r="BU55">
        <f>I!BU55-A!BU55</f>
        <v>-5.386616981244069E-3</v>
      </c>
      <c r="BV55">
        <f>I!BV55-A!BV55</f>
        <v>-3.4243181998328065E-3</v>
      </c>
      <c r="BW55">
        <f>I!BW55-A!BW55</f>
        <v>-2.9953090545625036E-3</v>
      </c>
      <c r="BX55">
        <f>I!BX55-A!BX55</f>
        <v>-9.1516623441103943E-4</v>
      </c>
      <c r="BY55">
        <f>I!BY55-A!BY55</f>
        <v>-6.4497702933421748E-3</v>
      </c>
      <c r="BZ55">
        <f>I!BZ55-A!BZ55</f>
        <v>-1.1748733276598935E-3</v>
      </c>
      <c r="CA55">
        <f>I!CA55-A!CA55</f>
        <v>-1.8927435922831471E-3</v>
      </c>
      <c r="CB55">
        <f>I!CB55-A!CB55</f>
        <v>-1.9274952997520515E-3</v>
      </c>
      <c r="CC55">
        <f>I!CC55-A!CC55</f>
        <v>-1.5118439970295649E-3</v>
      </c>
      <c r="CD55">
        <f>I!CD55-A!CD55</f>
        <v>-1.8411708241246919E-3</v>
      </c>
      <c r="CE55">
        <f>I!CE55-A!CE55</f>
        <v>-9.342644990528099E-4</v>
      </c>
      <c r="CF55">
        <f>I!CF55-A!CF55</f>
        <v>-3.1119730313205808E-3</v>
      </c>
      <c r="CG55">
        <f>I!CG55-A!CG55</f>
        <v>-5.6074199655675042E-3</v>
      </c>
      <c r="CH55">
        <f>I!CH55-A!CH55</f>
        <v>0</v>
      </c>
      <c r="CI55">
        <f>I!CI55-A!CI55</f>
        <v>-3.3548341906626711E-3</v>
      </c>
      <c r="CJ55">
        <f>I!CJ55-A!CJ55</f>
        <v>0</v>
      </c>
      <c r="CK55">
        <f>I!CK55-A!CK55</f>
        <v>0</v>
      </c>
      <c r="CL55">
        <f>I!CL55-A!CL55</f>
        <v>0</v>
      </c>
      <c r="CM55">
        <f>I!CM55-A!CM55</f>
        <v>-1.495740421030655E-2</v>
      </c>
      <c r="CN55">
        <f>I!CN55-A!CN55</f>
        <v>-1.5756270383988202E-2</v>
      </c>
      <c r="CO55">
        <f>I!CO55-A!CO55</f>
        <v>-1.6560802324290476E-2</v>
      </c>
      <c r="CP55">
        <f>I!CP55-A!CP55</f>
        <v>-2.0763174168343827E-2</v>
      </c>
      <c r="CQ55">
        <f>I!CQ55-A!CQ55</f>
        <v>-1.3841706126107352E-2</v>
      </c>
      <c r="CR55">
        <f>I!CR55-A!CR55</f>
        <v>-1.2479714379709229E-2</v>
      </c>
      <c r="CS55">
        <f>I!CS55-A!CS55</f>
        <v>-1.3632067399566869E-2</v>
      </c>
      <c r="CT55">
        <f>I!CT55-A!CT55</f>
        <v>-1.5450593462097165E-2</v>
      </c>
      <c r="CU55">
        <f>I!CU55-A!CU55</f>
        <v>-8.280572620602623E-3</v>
      </c>
    </row>
    <row r="56" spans="1:99">
      <c r="A56" t="s">
        <v>55</v>
      </c>
      <c r="B56">
        <f>I!B56-A!B56</f>
        <v>-3.991592603547527E-7</v>
      </c>
      <c r="C56">
        <f>I!C56-A!C56</f>
        <v>0</v>
      </c>
      <c r="D56">
        <f>I!D56-A!D56</f>
        <v>-1.1351542719765385E-6</v>
      </c>
      <c r="E56">
        <f>I!E56-A!E56</f>
        <v>-7.2629363810560747E-7</v>
      </c>
      <c r="F56">
        <f>I!F56-A!F56</f>
        <v>-1.2646846562942376E-6</v>
      </c>
      <c r="G56">
        <f>I!G56-A!G56</f>
        <v>-1.5763923304028755E-8</v>
      </c>
      <c r="H56">
        <f>I!H56-A!H56</f>
        <v>-7.1858837880529315E-8</v>
      </c>
      <c r="I56">
        <f>I!I56-A!I56</f>
        <v>-1.3796662706347676E-8</v>
      </c>
      <c r="J56">
        <f>I!J56-A!J56</f>
        <v>-1.9898564446243239E-5</v>
      </c>
      <c r="K56">
        <f>I!K56-A!K56</f>
        <v>-1.7793565172128945E-6</v>
      </c>
      <c r="L56">
        <f>I!L56-A!L56</f>
        <v>-1.7572149652046248E-6</v>
      </c>
      <c r="M56">
        <f>I!M56-A!M56</f>
        <v>-4.8649871941226215E-6</v>
      </c>
      <c r="N56">
        <f>I!N56-A!N56</f>
        <v>-3.5577423281559122E-6</v>
      </c>
      <c r="O56">
        <f>I!O56-A!O56</f>
        <v>-2.7799496455660482E-6</v>
      </c>
      <c r="P56">
        <f>I!P56-A!P56</f>
        <v>-3.1723040040486665E-6</v>
      </c>
      <c r="Q56">
        <f>I!Q56-A!Q56</f>
        <v>-2.8402487575597538E-6</v>
      </c>
      <c r="R56">
        <f>I!R56-A!R56</f>
        <v>-1.9024295955807172E-6</v>
      </c>
      <c r="S56">
        <f>I!S56-A!S56</f>
        <v>-1.5551630648086579E-6</v>
      </c>
      <c r="T56">
        <f>I!T56-A!T56</f>
        <v>-1.2688346489967184E-6</v>
      </c>
      <c r="U56">
        <f>I!U56-A!U56</f>
        <v>-3.0688934142565277E-6</v>
      </c>
      <c r="V56">
        <f>I!V56-A!V56</f>
        <v>-2.6498334591377453E-6</v>
      </c>
      <c r="W56">
        <f>I!W56-A!W56</f>
        <v>-4.3439917434735317E-6</v>
      </c>
      <c r="X56">
        <f>I!X56-A!X56</f>
        <v>-1.0703245175908779E-6</v>
      </c>
      <c r="Y56">
        <f>I!Y56-A!Y56</f>
        <v>-1.6075478610668162E-6</v>
      </c>
      <c r="Z56">
        <f>I!Z56-A!Z56</f>
        <v>-3.1138279326339134E-6</v>
      </c>
      <c r="AA56">
        <f>I!AA56-A!AA56</f>
        <v>-3.7278007560659334E-6</v>
      </c>
      <c r="AB56">
        <f>I!AB56-A!AB56</f>
        <v>-2.0387152147090847E-6</v>
      </c>
      <c r="AC56">
        <f>I!AC56-A!AC56</f>
        <v>-6.5857691565995029E-6</v>
      </c>
      <c r="AD56">
        <f>I!AD56-A!AD56</f>
        <v>-1.3651565936878944E-5</v>
      </c>
      <c r="AE56">
        <f>I!AE56-A!AE56</f>
        <v>-3.02224389949483E-6</v>
      </c>
      <c r="AF56">
        <f>I!AF56-A!AF56</f>
        <v>-2.4507422836200009E-6</v>
      </c>
      <c r="AG56">
        <f>I!AG56-A!AG56</f>
        <v>-2.1717916403695569E-6</v>
      </c>
      <c r="AH56">
        <f>I!AH56-A!AH56</f>
        <v>-5.895418854909917E-6</v>
      </c>
      <c r="AI56">
        <f>I!AI56-A!AI56</f>
        <v>-4.7488489412564788E-6</v>
      </c>
      <c r="AJ56">
        <f>I!AJ56-A!AJ56</f>
        <v>-6.9071690317459462E-5</v>
      </c>
      <c r="AK56">
        <f>I!AK56-A!AK56</f>
        <v>-6.0045652840506718E-4</v>
      </c>
      <c r="AL56">
        <f>I!AL56-A!AL56</f>
        <v>-1.2325057601433762E-6</v>
      </c>
      <c r="AM56">
        <f>I!AM56-A!AM56</f>
        <v>-2.0818747223589937E-6</v>
      </c>
      <c r="AN56">
        <f>I!AN56-A!AN56</f>
        <v>-7.2117849521993629E-4</v>
      </c>
      <c r="AO56">
        <f>I!AO56-A!AO56</f>
        <v>-4.1209883549250632E-6</v>
      </c>
      <c r="AP56">
        <f>I!AP56-A!AP56</f>
        <v>-1.841972763140833E-5</v>
      </c>
      <c r="AQ56">
        <f>I!AQ56-A!AQ56</f>
        <v>-5.5569906660615676E-6</v>
      </c>
      <c r="AR56">
        <f>I!AR56-A!AR56</f>
        <v>-7.4520546899418926E-6</v>
      </c>
      <c r="AS56">
        <f>I!AS56-A!AS56</f>
        <v>-3.736989290344874E-6</v>
      </c>
      <c r="AT56">
        <f>I!AT56-A!AT56</f>
        <v>-5.2434308810942915E-5</v>
      </c>
      <c r="AU56">
        <f>I!AU56-A!AU56</f>
        <v>-6.5312705636308334E-6</v>
      </c>
      <c r="AV56">
        <f>I!AV56-A!AV56</f>
        <v>-4.027872065483188E-6</v>
      </c>
      <c r="AW56">
        <f>I!AW56-A!AW56</f>
        <v>-6.0661186673402814E-6</v>
      </c>
      <c r="AX56">
        <f>I!AX56-A!AX56</f>
        <v>-2.7395929622026171E-6</v>
      </c>
      <c r="AY56">
        <f>I!AY56-A!AY56</f>
        <v>-1.7083873145242025E-3</v>
      </c>
      <c r="AZ56">
        <f>I!AZ56-A!AZ56</f>
        <v>-4.8111067051351851E-5</v>
      </c>
      <c r="BA56">
        <f>I!BA56-A!BA56</f>
        <v>-1.7489725453651893E-7</v>
      </c>
      <c r="BB56">
        <f>I!BB56-A!BB56</f>
        <v>-1.6422353127796503E-6</v>
      </c>
      <c r="BC56">
        <f>I!BC56-A!BC56</f>
        <v>-2.1759011752685363E-4</v>
      </c>
      <c r="BD56">
        <f>I!BD56-A!BD56</f>
        <v>0.84791305760600499</v>
      </c>
      <c r="BE56">
        <f>I!BE56-A!BE56</f>
        <v>-5.3431006420086254E-2</v>
      </c>
      <c r="BF56">
        <f>I!BF56-A!BF56</f>
        <v>-4.2809304290275442E-2</v>
      </c>
      <c r="BG56">
        <f>I!BG56-A!BG56</f>
        <v>-6.3737764913429637E-5</v>
      </c>
      <c r="BH56">
        <f>I!BH56-A!BH56</f>
        <v>-1.5162885544277799E-5</v>
      </c>
      <c r="BI56">
        <f>I!BI56-A!BI56</f>
        <v>-5.9555034019993286E-5</v>
      </c>
      <c r="BJ56">
        <f>I!BJ56-A!BJ56</f>
        <v>-8.484602659351921E-5</v>
      </c>
      <c r="BK56">
        <f>I!BK56-A!BK56</f>
        <v>-3.2971679007913108E-5</v>
      </c>
      <c r="BL56">
        <f>I!BL56-A!BL56</f>
        <v>-6.3256141234983067E-6</v>
      </c>
      <c r="BM56">
        <f>I!BM56-A!BM56</f>
        <v>-3.7571609899030003E-6</v>
      </c>
      <c r="BN56">
        <f>I!BN56-A!BN56</f>
        <v>-3.2068531536530128E-5</v>
      </c>
      <c r="BO56">
        <f>I!BO56-A!BO56</f>
        <v>-2.3892569171338404E-3</v>
      </c>
      <c r="BP56">
        <f>I!BP56-A!BP56</f>
        <v>-4.4778749210360056E-6</v>
      </c>
      <c r="BQ56">
        <f>I!BQ56-A!BQ56</f>
        <v>-1.05028379820742E-3</v>
      </c>
      <c r="BR56">
        <f>I!BR56-A!BR56</f>
        <v>-5.1584216495080071E-4</v>
      </c>
      <c r="BS56">
        <f>I!BS56-A!BS56</f>
        <v>-7.1156326204282696E-5</v>
      </c>
      <c r="BT56">
        <f>I!BT56-A!BT56</f>
        <v>-3.8505925201088827E-6</v>
      </c>
      <c r="BU56">
        <f>I!BU56-A!BU56</f>
        <v>-2.0520472408233821E-3</v>
      </c>
      <c r="BV56">
        <f>I!BV56-A!BV56</f>
        <v>-5.1824771825207334E-5</v>
      </c>
      <c r="BW56">
        <f>I!BW56-A!BW56</f>
        <v>-2.2821105870236071E-5</v>
      </c>
      <c r="BX56">
        <f>I!BX56-A!BX56</f>
        <v>-2.2680410963415477E-3</v>
      </c>
      <c r="BY56">
        <f>I!BY56-A!BY56</f>
        <v>-6.3821850996396371E-3</v>
      </c>
      <c r="BZ56">
        <f>I!BZ56-A!BZ56</f>
        <v>-5.9583300714998342E-3</v>
      </c>
      <c r="CA56">
        <f>I!CA56-A!CA56</f>
        <v>-8.7379110875897627E-6</v>
      </c>
      <c r="CB56">
        <f>I!CB56-A!CB56</f>
        <v>-1.7074830165324118E-4</v>
      </c>
      <c r="CC56">
        <f>I!CC56-A!CC56</f>
        <v>-2.2252627992574341E-3</v>
      </c>
      <c r="CD56">
        <f>I!CD56-A!CD56</f>
        <v>-4.4132361295293257E-3</v>
      </c>
      <c r="CE56">
        <f>I!CE56-A!CE56</f>
        <v>-1.6612949003178588E-5</v>
      </c>
      <c r="CF56">
        <f>I!CF56-A!CF56</f>
        <v>-3.9796296072713432E-4</v>
      </c>
      <c r="CG56">
        <f>I!CG56-A!CG56</f>
        <v>-2.2092507211927369E-3</v>
      </c>
      <c r="CH56">
        <f>I!CH56-A!CH56</f>
        <v>0</v>
      </c>
      <c r="CI56">
        <f>I!CI56-A!CI56</f>
        <v>-9.4694176593970782E-6</v>
      </c>
      <c r="CJ56">
        <f>I!CJ56-A!CJ56</f>
        <v>0</v>
      </c>
      <c r="CK56">
        <f>I!CK56-A!CK56</f>
        <v>0</v>
      </c>
      <c r="CL56">
        <f>I!CL56-A!CL56</f>
        <v>0</v>
      </c>
      <c r="CM56">
        <f>I!CM56-A!CM56</f>
        <v>-2.4462531785492524E-3</v>
      </c>
      <c r="CN56">
        <f>I!CN56-A!CN56</f>
        <v>-2.2204146088907143E-3</v>
      </c>
      <c r="CO56">
        <f>I!CO56-A!CO56</f>
        <v>-3.0041735366891881E-3</v>
      </c>
      <c r="CP56">
        <f>I!CP56-A!CP56</f>
        <v>-2.7673680239336E-3</v>
      </c>
      <c r="CQ56">
        <f>I!CQ56-A!CQ56</f>
        <v>-2.738865915171355E-3</v>
      </c>
      <c r="CR56">
        <f>I!CR56-A!CR56</f>
        <v>-2.9718852825172991E-3</v>
      </c>
      <c r="CS56">
        <f>I!CS56-A!CS56</f>
        <v>-3.1049875285814087E-3</v>
      </c>
      <c r="CT56">
        <f>I!CT56-A!CT56</f>
        <v>-3.2712891681455267E-3</v>
      </c>
      <c r="CU56">
        <f>I!CU56-A!CU56</f>
        <v>-2.0047311070717951E-3</v>
      </c>
    </row>
    <row r="57" spans="1:99">
      <c r="A57" t="s">
        <v>56</v>
      </c>
      <c r="B57">
        <f>I!B57-A!B57</f>
        <v>-1.1363032491106684E-4</v>
      </c>
      <c r="C57">
        <f>I!C57-A!C57</f>
        <v>0</v>
      </c>
      <c r="D57">
        <f>I!D57-A!D57</f>
        <v>-3.259857105036681E-4</v>
      </c>
      <c r="E57">
        <f>I!E57-A!E57</f>
        <v>-2.0815294912215733E-4</v>
      </c>
      <c r="F57">
        <f>I!F57-A!F57</f>
        <v>-3.5925443184779601E-4</v>
      </c>
      <c r="G57">
        <f>I!G57-A!G57</f>
        <v>-4.6330766567989475E-6</v>
      </c>
      <c r="H57">
        <f>I!H57-A!H57</f>
        <v>-2.1101695726913119E-5</v>
      </c>
      <c r="I57">
        <f>I!I57-A!I57</f>
        <v>-4.0514345011947824E-6</v>
      </c>
      <c r="J57">
        <f>I!J57-A!J57</f>
        <v>-6.5170238857680208E-3</v>
      </c>
      <c r="K57">
        <f>I!K57-A!K57</f>
        <v>-5.4865941402650487E-4</v>
      </c>
      <c r="L57">
        <f>I!L57-A!L57</f>
        <v>-5.0718017492398283E-4</v>
      </c>
      <c r="M57">
        <f>I!M57-A!M57</f>
        <v>-1.4211233481536221E-3</v>
      </c>
      <c r="N57">
        <f>I!N57-A!N57</f>
        <v>-1.0372060634294611E-3</v>
      </c>
      <c r="O57">
        <f>I!O57-A!O57</f>
        <v>-8.1356780036447387E-4</v>
      </c>
      <c r="P57">
        <f>I!P57-A!P57</f>
        <v>-9.3043074808952066E-4</v>
      </c>
      <c r="Q57">
        <f>I!Q57-A!Q57</f>
        <v>-8.3408598861214867E-4</v>
      </c>
      <c r="R57">
        <f>I!R57-A!R57</f>
        <v>-5.5866841131182727E-4</v>
      </c>
      <c r="S57">
        <f>I!S57-A!S57</f>
        <v>-4.5668263470765967E-4</v>
      </c>
      <c r="T57">
        <f>I!T57-A!T57</f>
        <v>-3.7260295191470324E-4</v>
      </c>
      <c r="U57">
        <f>I!U57-A!U57</f>
        <v>-8.9401001668010531E-4</v>
      </c>
      <c r="V57">
        <f>I!V57-A!V57</f>
        <v>-7.6949446989016857E-4</v>
      </c>
      <c r="W57">
        <f>I!W57-A!W57</f>
        <v>-1.260584198964766E-3</v>
      </c>
      <c r="X57">
        <f>I!X57-A!X57</f>
        <v>-3.1324158892876602E-4</v>
      </c>
      <c r="Y57">
        <f>I!Y57-A!Y57</f>
        <v>-4.7148346835363731E-4</v>
      </c>
      <c r="Z57">
        <f>I!Z57-A!Z57</f>
        <v>-9.0586822595370442E-4</v>
      </c>
      <c r="AA57">
        <f>I!AA57-A!AA57</f>
        <v>-1.0795879111929101E-3</v>
      </c>
      <c r="AB57">
        <f>I!AB57-A!AB57</f>
        <v>-5.9447006320200292E-4</v>
      </c>
      <c r="AC57">
        <f>I!AC57-A!AC57</f>
        <v>-1.9265013910852802E-3</v>
      </c>
      <c r="AD57">
        <f>I!AD57-A!AD57</f>
        <v>-4.0065711035313801E-3</v>
      </c>
      <c r="AE57">
        <f>I!AE57-A!AE57</f>
        <v>-8.8710527789359194E-4</v>
      </c>
      <c r="AF57">
        <f>I!AF57-A!AF57</f>
        <v>-7.1968859834139305E-4</v>
      </c>
      <c r="AG57">
        <f>I!AG57-A!AG57</f>
        <v>-6.3694381511708825E-4</v>
      </c>
      <c r="AH57">
        <f>I!AH57-A!AH57</f>
        <v>-1.7208738360248712E-3</v>
      </c>
      <c r="AI57">
        <f>I!AI57-A!AI57</f>
        <v>-1.3864037980368363E-3</v>
      </c>
      <c r="AJ57">
        <f>I!AJ57-A!AJ57</f>
        <v>-2.8719655969354978E-3</v>
      </c>
      <c r="AK57">
        <f>I!AK57-A!AK57</f>
        <v>-2.275042130832787E-3</v>
      </c>
      <c r="AL57">
        <f>I!AL57-A!AL57</f>
        <v>-3.4979599601909226E-4</v>
      </c>
      <c r="AM57">
        <f>I!AM57-A!AM57</f>
        <v>-5.9850177284219712E-4</v>
      </c>
      <c r="AN57">
        <f>I!AN57-A!AN57</f>
        <v>-1.1963884688607541E-3</v>
      </c>
      <c r="AO57">
        <f>I!AO57-A!AO57</f>
        <v>-1.2099390315631973E-3</v>
      </c>
      <c r="AP57">
        <f>I!AP57-A!AP57</f>
        <v>-1.0122925823876272E-3</v>
      </c>
      <c r="AQ57">
        <f>I!AQ57-A!AQ57</f>
        <v>-1.6315957743773231E-3</v>
      </c>
      <c r="AR57">
        <f>I!AR57-A!AR57</f>
        <v>-2.1047068973945432E-3</v>
      </c>
      <c r="AS57">
        <f>I!AS57-A!AS57</f>
        <v>-1.096507782232308E-3</v>
      </c>
      <c r="AT57">
        <f>I!AT57-A!AT57</f>
        <v>-4.701223309495655E-4</v>
      </c>
      <c r="AU57">
        <f>I!AU57-A!AU57</f>
        <v>-1.9179378322081706E-3</v>
      </c>
      <c r="AV57">
        <f>I!AV57-A!AV57</f>
        <v>-1.1828941502105912E-3</v>
      </c>
      <c r="AW57">
        <f>I!AW57-A!AW57</f>
        <v>-4.4512694819496E-4</v>
      </c>
      <c r="AX57">
        <f>I!AX57-A!AX57</f>
        <v>-8.046397141675902E-4</v>
      </c>
      <c r="AY57">
        <f>I!AY57-A!AY57</f>
        <v>-1.7045878309411625E-3</v>
      </c>
      <c r="AZ57">
        <f>I!AZ57-A!AZ57</f>
        <v>-2.9877643115533583E-4</v>
      </c>
      <c r="BA57">
        <f>I!BA57-A!BA57</f>
        <v>-5.1360174983465153E-5</v>
      </c>
      <c r="BB57">
        <f>I!BB57-A!BB57</f>
        <v>-4.8161664016926279E-4</v>
      </c>
      <c r="BC57">
        <f>I!BC57-A!BC57</f>
        <v>-1.6102604876405812E-3</v>
      </c>
      <c r="BD57">
        <f>I!BD57-A!BD57</f>
        <v>-2.1276063148911806E-3</v>
      </c>
      <c r="BE57">
        <f>I!BE57-A!BE57</f>
        <v>0.85814304565656863</v>
      </c>
      <c r="BF57">
        <f>I!BF57-A!BF57</f>
        <v>-2.8406931537552624E-2</v>
      </c>
      <c r="BG57">
        <f>I!BG57-A!BG57</f>
        <v>-2.1866762678680821E-2</v>
      </c>
      <c r="BH57">
        <f>I!BH57-A!BH57</f>
        <v>-4.4455899344201062E-3</v>
      </c>
      <c r="BI57">
        <f>I!BI57-A!BI57</f>
        <v>-4.2219233996843184E-3</v>
      </c>
      <c r="BJ57">
        <f>I!BJ57-A!BJ57</f>
        <v>-4.5168520399788614E-3</v>
      </c>
      <c r="BK57">
        <f>I!BK57-A!BK57</f>
        <v>-1.7692160816610283E-3</v>
      </c>
      <c r="BL57">
        <f>I!BL57-A!BL57</f>
        <v>-1.8536030762124516E-3</v>
      </c>
      <c r="BM57">
        <f>I!BM57-A!BM57</f>
        <v>-1.0866409531634662E-3</v>
      </c>
      <c r="BN57">
        <f>I!BN57-A!BN57</f>
        <v>-7.6609899435986051E-4</v>
      </c>
      <c r="BO57">
        <f>I!BO57-A!BO57</f>
        <v>-1.1882498608905402E-3</v>
      </c>
      <c r="BP57">
        <f>I!BP57-A!BP57</f>
        <v>-1.3149524138542233E-3</v>
      </c>
      <c r="BQ57">
        <f>I!BQ57-A!BQ57</f>
        <v>-4.1047984470997181E-3</v>
      </c>
      <c r="BR57">
        <f>I!BR57-A!BR57</f>
        <v>-3.1963288288490901E-3</v>
      </c>
      <c r="BS57">
        <f>I!BS57-A!BS57</f>
        <v>-2.1814806482424566E-3</v>
      </c>
      <c r="BT57">
        <f>I!BT57-A!BT57</f>
        <v>-1.1063240189987857E-3</v>
      </c>
      <c r="BU57">
        <f>I!BU57-A!BU57</f>
        <v>-1.410028333956064E-3</v>
      </c>
      <c r="BV57">
        <f>I!BV57-A!BV57</f>
        <v>-1.2283168966696271E-3</v>
      </c>
      <c r="BW57">
        <f>I!BW57-A!BW57</f>
        <v>-2.4888565329427735E-3</v>
      </c>
      <c r="BX57">
        <f>I!BX57-A!BX57</f>
        <v>-1.6640475950949942E-3</v>
      </c>
      <c r="BY57">
        <f>I!BY57-A!BY57</f>
        <v>-8.6660886559660811E-4</v>
      </c>
      <c r="BZ57">
        <f>I!BZ57-A!BZ57</f>
        <v>-2.9409897798678246E-3</v>
      </c>
      <c r="CA57">
        <f>I!CA57-A!CA57</f>
        <v>-2.5659725381676716E-3</v>
      </c>
      <c r="CB57">
        <f>I!CB57-A!CB57</f>
        <v>-2.8937098570429327E-3</v>
      </c>
      <c r="CC57">
        <f>I!CC57-A!CC57</f>
        <v>-1.2639955734064423E-2</v>
      </c>
      <c r="CD57">
        <f>I!CD57-A!CD57</f>
        <v>-1.2931702602923143E-3</v>
      </c>
      <c r="CE57">
        <f>I!CE57-A!CE57</f>
        <v>-1.1475777475378009E-3</v>
      </c>
      <c r="CF57">
        <f>I!CF57-A!CF57</f>
        <v>-2.9943593149406224E-3</v>
      </c>
      <c r="CG57">
        <f>I!CG57-A!CG57</f>
        <v>-2.8936957859216077E-3</v>
      </c>
      <c r="CH57">
        <f>I!CH57-A!CH57</f>
        <v>0</v>
      </c>
      <c r="CI57">
        <f>I!CI57-A!CI57</f>
        <v>-2.3044410092158481E-3</v>
      </c>
      <c r="CJ57">
        <f>I!CJ57-A!CJ57</f>
        <v>0</v>
      </c>
      <c r="CK57">
        <f>I!CK57-A!CK57</f>
        <v>0</v>
      </c>
      <c r="CL57">
        <f>I!CL57-A!CL57</f>
        <v>0</v>
      </c>
      <c r="CM57">
        <f>I!CM57-A!CM57</f>
        <v>-1.4536141227602239E-3</v>
      </c>
      <c r="CN57">
        <f>I!CN57-A!CN57</f>
        <v>-1.3893465197172012E-3</v>
      </c>
      <c r="CO57">
        <f>I!CO57-A!CO57</f>
        <v>-1.8604509173131521E-3</v>
      </c>
      <c r="CP57">
        <f>I!CP57-A!CP57</f>
        <v>-1.753892756979373E-3</v>
      </c>
      <c r="CQ57">
        <f>I!CQ57-A!CQ57</f>
        <v>-1.6981161763653856E-3</v>
      </c>
      <c r="CR57">
        <f>I!CR57-A!CR57</f>
        <v>-1.6272737026609566E-3</v>
      </c>
      <c r="CS57">
        <f>I!CS57-A!CS57</f>
        <v>-1.6961012426607058E-3</v>
      </c>
      <c r="CT57">
        <f>I!CT57-A!CT57</f>
        <v>-1.5934739694119461E-3</v>
      </c>
      <c r="CU57">
        <f>I!CU57-A!CU57</f>
        <v>-1.1691638324652412E-3</v>
      </c>
    </row>
    <row r="58" spans="1:99">
      <c r="A58" t="s">
        <v>57</v>
      </c>
      <c r="B58">
        <f>I!B58-A!B58</f>
        <v>-9.1473543052213158E-4</v>
      </c>
      <c r="C58">
        <f>I!C58-A!C58</f>
        <v>0</v>
      </c>
      <c r="D58">
        <f>I!D58-A!D58</f>
        <v>-5.4578814116227725E-4</v>
      </c>
      <c r="E58">
        <f>I!E58-A!E58</f>
        <v>-8.6877977110311308E-4</v>
      </c>
      <c r="F58">
        <f>I!F58-A!F58</f>
        <v>-2.0738810144916128E-3</v>
      </c>
      <c r="G58">
        <f>I!G58-A!G58</f>
        <v>-2.4537643654918565E-5</v>
      </c>
      <c r="H58">
        <f>I!H58-A!H58</f>
        <v>-5.0163074216095235E-6</v>
      </c>
      <c r="I58">
        <f>I!I58-A!I58</f>
        <v>-1.5075104716613658E-6</v>
      </c>
      <c r="J58">
        <f>I!J58-A!J58</f>
        <v>-7.3565160129103425E-4</v>
      </c>
      <c r="K58">
        <f>I!K58-A!K58</f>
        <v>-9.4689001600161912E-4</v>
      </c>
      <c r="L58">
        <f>I!L58-A!L58</f>
        <v>-2.1948848982326547E-3</v>
      </c>
      <c r="M58">
        <f>I!M58-A!M58</f>
        <v>-8.6850559648922671E-4</v>
      </c>
      <c r="N58">
        <f>I!N58-A!N58</f>
        <v>-2.1653361048724357E-3</v>
      </c>
      <c r="O58">
        <f>I!O58-A!O58</f>
        <v>-9.1751228663116357E-4</v>
      </c>
      <c r="P58">
        <f>I!P58-A!P58</f>
        <v>-1.3816922540912185E-3</v>
      </c>
      <c r="Q58">
        <f>I!Q58-A!Q58</f>
        <v>-1.0536458780205189E-3</v>
      </c>
      <c r="R58">
        <f>I!R58-A!R58</f>
        <v>-1.4375956492149618E-3</v>
      </c>
      <c r="S58">
        <f>I!S58-A!S58</f>
        <v>-3.4597894745748615E-4</v>
      </c>
      <c r="T58">
        <f>I!T58-A!T58</f>
        <v>-1.1332479111054283E-3</v>
      </c>
      <c r="U58">
        <f>I!U58-A!U58</f>
        <v>-2.3197611865623502E-3</v>
      </c>
      <c r="V58">
        <f>I!V58-A!V58</f>
        <v>-2.0229283171151091E-3</v>
      </c>
      <c r="W58">
        <f>I!W58-A!W58</f>
        <v>-3.6430684790560832E-3</v>
      </c>
      <c r="X58">
        <f>I!X58-A!X58</f>
        <v>-9.9585967280146296E-5</v>
      </c>
      <c r="Y58">
        <f>I!Y58-A!Y58</f>
        <v>-5.9695818168486201E-4</v>
      </c>
      <c r="Z58">
        <f>I!Z58-A!Z58</f>
        <v>-1.2853808105685182E-3</v>
      </c>
      <c r="AA58">
        <f>I!AA58-A!AA58</f>
        <v>-4.3476565959707052E-3</v>
      </c>
      <c r="AB58">
        <f>I!AB58-A!AB58</f>
        <v>-8.7534456855076161E-4</v>
      </c>
      <c r="AC58">
        <f>I!AC58-A!AC58</f>
        <v>-2.3034773779770329E-3</v>
      </c>
      <c r="AD58">
        <f>I!AD58-A!AD58</f>
        <v>-1.6400583774366319E-3</v>
      </c>
      <c r="AE58">
        <f>I!AE58-A!AE58</f>
        <v>-7.5054998374643098E-4</v>
      </c>
      <c r="AF58">
        <f>I!AF58-A!AF58</f>
        <v>-1.0166805979982953E-3</v>
      </c>
      <c r="AG58">
        <f>I!AG58-A!AG58</f>
        <v>-8.2599381052128802E-4</v>
      </c>
      <c r="AH58">
        <f>I!AH58-A!AH58</f>
        <v>-1.8692998474710203E-3</v>
      </c>
      <c r="AI58">
        <f>I!AI58-A!AI58</f>
        <v>-1.8033670077108486E-3</v>
      </c>
      <c r="AJ58">
        <f>I!AJ58-A!AJ58</f>
        <v>-3.2246885792452306E-3</v>
      </c>
      <c r="AK58">
        <f>I!AK58-A!AK58</f>
        <v>-2.1076924867225234E-3</v>
      </c>
      <c r="AL58">
        <f>I!AL58-A!AL58</f>
        <v>-4.1847800616597942E-4</v>
      </c>
      <c r="AM58">
        <f>I!AM58-A!AM58</f>
        <v>-1.0369551585980704E-3</v>
      </c>
      <c r="AN58">
        <f>I!AN58-A!AN58</f>
        <v>-1.0926402417918736E-3</v>
      </c>
      <c r="AO58">
        <f>I!AO58-A!AO58</f>
        <v>-2.0486240194802505E-3</v>
      </c>
      <c r="AP58">
        <f>I!AP58-A!AP58</f>
        <v>-2.8000975086926957E-3</v>
      </c>
      <c r="AQ58">
        <f>I!AQ58-A!AQ58</f>
        <v>-2.0702666104251855E-3</v>
      </c>
      <c r="AR58">
        <f>I!AR58-A!AR58</f>
        <v>-2.5176812943622584E-3</v>
      </c>
      <c r="AS58">
        <f>I!AS58-A!AS58</f>
        <v>-8.5920541073692129E-4</v>
      </c>
      <c r="AT58">
        <f>I!AT58-A!AT58</f>
        <v>-1.5576186517135089E-3</v>
      </c>
      <c r="AU58">
        <f>I!AU58-A!AU58</f>
        <v>-1.033010531786433E-3</v>
      </c>
      <c r="AV58">
        <f>I!AV58-A!AV58</f>
        <v>-8.7098658580972552E-4</v>
      </c>
      <c r="AW58">
        <f>I!AW58-A!AW58</f>
        <v>-1.9333120716064748E-3</v>
      </c>
      <c r="AX58">
        <f>I!AX58-A!AX58</f>
        <v>-4.6910648508572943E-3</v>
      </c>
      <c r="AY58">
        <f>I!AY58-A!AY58</f>
        <v>-3.7963304943221853E-3</v>
      </c>
      <c r="AZ58">
        <f>I!AZ58-A!AZ58</f>
        <v>-1.4547104050929782E-3</v>
      </c>
      <c r="BA58">
        <f>I!BA58-A!BA58</f>
        <v>-1.8819254122214236E-4</v>
      </c>
      <c r="BB58">
        <f>I!BB58-A!BB58</f>
        <v>-1.2693230964284455E-3</v>
      </c>
      <c r="BC58">
        <f>I!BC58-A!BC58</f>
        <v>-1.5038604036316117E-3</v>
      </c>
      <c r="BD58">
        <f>I!BD58-A!BD58</f>
        <v>-1.4910458123589293E-3</v>
      </c>
      <c r="BE58">
        <f>I!BE58-A!BE58</f>
        <v>-9.7981745480390202E-4</v>
      </c>
      <c r="BF58">
        <f>I!BF58-A!BF58</f>
        <v>0.95083202756176599</v>
      </c>
      <c r="BG58">
        <f>I!BG58-A!BG58</f>
        <v>-5.677457430485781E-3</v>
      </c>
      <c r="BH58">
        <f>I!BH58-A!BH58</f>
        <v>-8.386173323316615E-3</v>
      </c>
      <c r="BI58">
        <f>I!BI58-A!BI58</f>
        <v>-3.3978847275472155E-3</v>
      </c>
      <c r="BJ58">
        <f>I!BJ58-A!BJ58</f>
        <v>-4.2042508384126332E-3</v>
      </c>
      <c r="BK58">
        <f>I!BK58-A!BK58</f>
        <v>-6.3831130382596942E-3</v>
      </c>
      <c r="BL58">
        <f>I!BL58-A!BL58</f>
        <v>-1.4766478089170232E-3</v>
      </c>
      <c r="BM58">
        <f>I!BM58-A!BM58</f>
        <v>-2.1119299620697986E-3</v>
      </c>
      <c r="BN58">
        <f>I!BN58-A!BN58</f>
        <v>-1.2314529372250628E-3</v>
      </c>
      <c r="BO58">
        <f>I!BO58-A!BO58</f>
        <v>-6.0485390016136314E-3</v>
      </c>
      <c r="BP58">
        <f>I!BP58-A!BP58</f>
        <v>-5.2697111075027982E-4</v>
      </c>
      <c r="BQ58">
        <f>I!BQ58-A!BQ58</f>
        <v>-2.1682515728670242E-3</v>
      </c>
      <c r="BR58">
        <f>I!BR58-A!BR58</f>
        <v>-1.3274897986121316E-3</v>
      </c>
      <c r="BS58">
        <f>I!BS58-A!BS58</f>
        <v>-5.3219133456764503E-3</v>
      </c>
      <c r="BT58">
        <f>I!BT58-A!BT58</f>
        <v>-4.5286421643548451E-3</v>
      </c>
      <c r="BU58">
        <f>I!BU58-A!BU58</f>
        <v>-5.2612079607631118E-3</v>
      </c>
      <c r="BV58">
        <f>I!BV58-A!BV58</f>
        <v>-3.3360754845601563E-3</v>
      </c>
      <c r="BW58">
        <f>I!BW58-A!BW58</f>
        <v>-1.3601212698775131E-3</v>
      </c>
      <c r="BX58">
        <f>I!BX58-A!BX58</f>
        <v>-2.7170261275485199E-3</v>
      </c>
      <c r="BY58">
        <f>I!BY58-A!BY58</f>
        <v>-1.855841760226994E-3</v>
      </c>
      <c r="BZ58">
        <f>I!BZ58-A!BZ58</f>
        <v>-2.3863298634822787E-3</v>
      </c>
      <c r="CA58">
        <f>I!CA58-A!CA58</f>
        <v>-2.1290265008905599E-3</v>
      </c>
      <c r="CB58">
        <f>I!CB58-A!CB58</f>
        <v>-3.9772610537335768E-3</v>
      </c>
      <c r="CC58">
        <f>I!CC58-A!CC58</f>
        <v>-2.4749706598099831E-3</v>
      </c>
      <c r="CD58">
        <f>I!CD58-A!CD58</f>
        <v>-2.8396279114306822E-3</v>
      </c>
      <c r="CE58">
        <f>I!CE58-A!CE58</f>
        <v>-2.6828151148147726E-3</v>
      </c>
      <c r="CF58">
        <f>I!CF58-A!CF58</f>
        <v>-6.0229985878934526E-3</v>
      </c>
      <c r="CG58">
        <f>I!CG58-A!CG58</f>
        <v>-4.1983093961515516E-3</v>
      </c>
      <c r="CH58">
        <f>I!CH58-A!CH58</f>
        <v>0</v>
      </c>
      <c r="CI58">
        <f>I!CI58-A!CI58</f>
        <v>-3.2336352403650659E-3</v>
      </c>
      <c r="CJ58">
        <f>I!CJ58-A!CJ58</f>
        <v>0</v>
      </c>
      <c r="CK58">
        <f>I!CK58-A!CK58</f>
        <v>0</v>
      </c>
      <c r="CL58">
        <f>I!CL58-A!CL58</f>
        <v>0</v>
      </c>
      <c r="CM58">
        <f>I!CM58-A!CM58</f>
        <v>-1.5629319409001703E-2</v>
      </c>
      <c r="CN58">
        <f>I!CN58-A!CN58</f>
        <v>-1.405598682544232E-2</v>
      </c>
      <c r="CO58">
        <f>I!CO58-A!CO58</f>
        <v>-1.6517335505212127E-2</v>
      </c>
      <c r="CP58">
        <f>I!CP58-A!CP58</f>
        <v>-1.5965036003684978E-2</v>
      </c>
      <c r="CQ58">
        <f>I!CQ58-A!CQ58</f>
        <v>-1.3426628019816434E-2</v>
      </c>
      <c r="CR58">
        <f>I!CR58-A!CR58</f>
        <v>-1.2031527984444868E-2</v>
      </c>
      <c r="CS58">
        <f>I!CS58-A!CS58</f>
        <v>-1.0657657519936158E-2</v>
      </c>
      <c r="CT58">
        <f>I!CT58-A!CT58</f>
        <v>-8.5777438024198602E-3</v>
      </c>
      <c r="CU58">
        <f>I!CU58-A!CU58</f>
        <v>-4.1441602043708033E-3</v>
      </c>
    </row>
    <row r="59" spans="1:99">
      <c r="A59" t="s">
        <v>58</v>
      </c>
      <c r="B59">
        <f>I!B59-A!B59</f>
        <v>-1.0560854097971934E-5</v>
      </c>
      <c r="C59">
        <f>I!C59-A!C59</f>
        <v>0</v>
      </c>
      <c r="D59">
        <f>I!D59-A!D59</f>
        <v>-3.592928622143301E-5</v>
      </c>
      <c r="E59">
        <f>I!E59-A!E59</f>
        <v>-2.2032854364890682E-5</v>
      </c>
      <c r="F59">
        <f>I!F59-A!F59</f>
        <v>-1.342136489012906E-5</v>
      </c>
      <c r="G59">
        <f>I!G59-A!G59</f>
        <v>-1.2166358861464248E-7</v>
      </c>
      <c r="H59">
        <f>I!H59-A!H59</f>
        <v>-3.0639371776284122E-7</v>
      </c>
      <c r="I59">
        <f>I!I59-A!I59</f>
        <v>-6.2126351852363801E-8</v>
      </c>
      <c r="J59">
        <f>I!J59-A!J59</f>
        <v>-3.9430027096057509E-4</v>
      </c>
      <c r="K59">
        <f>I!K59-A!K59</f>
        <v>-1.8529712342368266E-4</v>
      </c>
      <c r="L59">
        <f>I!L59-A!L59</f>
        <v>-1.3404397490199112E-4</v>
      </c>
      <c r="M59">
        <f>I!M59-A!M59</f>
        <v>-3.1269738231538011E-3</v>
      </c>
      <c r="N59">
        <f>I!N59-A!N59</f>
        <v>-1.5762641317506232E-3</v>
      </c>
      <c r="O59">
        <f>I!O59-A!O59</f>
        <v>-2.444733316836712E-3</v>
      </c>
      <c r="P59">
        <f>I!P59-A!P59</f>
        <v>-2.3761728304762066E-3</v>
      </c>
      <c r="Q59">
        <f>I!Q59-A!Q59</f>
        <v>-4.8509204515660145E-3</v>
      </c>
      <c r="R59">
        <f>I!R59-A!R59</f>
        <v>-3.218108355289516E-3</v>
      </c>
      <c r="S59">
        <f>I!S59-A!S59</f>
        <v>-1.1013312762304227E-3</v>
      </c>
      <c r="T59">
        <f>I!T59-A!T59</f>
        <v>-1.3221727078399561E-3</v>
      </c>
      <c r="U59">
        <f>I!U59-A!U59</f>
        <v>-7.8593980856380141E-3</v>
      </c>
      <c r="V59">
        <f>I!V59-A!V59</f>
        <v>-9.2338882931457828E-3</v>
      </c>
      <c r="W59">
        <f>I!W59-A!W59</f>
        <v>-5.2863903735208499E-3</v>
      </c>
      <c r="X59">
        <f>I!X59-A!X59</f>
        <v>-3.463860608426938E-4</v>
      </c>
      <c r="Y59">
        <f>I!Y59-A!Y59</f>
        <v>-1.3903310897729155E-3</v>
      </c>
      <c r="Z59">
        <f>I!Z59-A!Z59</f>
        <v>-3.1450140905800823E-3</v>
      </c>
      <c r="AA59">
        <f>I!AA59-A!AA59</f>
        <v>-1.1959495364233503E-2</v>
      </c>
      <c r="AB59">
        <f>I!AB59-A!AB59</f>
        <v>-4.3768130436167511E-3</v>
      </c>
      <c r="AC59">
        <f>I!AC59-A!AC59</f>
        <v>-7.3151701801222047E-3</v>
      </c>
      <c r="AD59">
        <f>I!AD59-A!AD59</f>
        <v>-7.2537446541349722E-3</v>
      </c>
      <c r="AE59">
        <f>I!AE59-A!AE59</f>
        <v>-1.2653238599297414E-3</v>
      </c>
      <c r="AF59">
        <f>I!AF59-A!AF59</f>
        <v>-5.9125029403288261E-3</v>
      </c>
      <c r="AG59">
        <f>I!AG59-A!AG59</f>
        <v>-4.1633012330093977E-3</v>
      </c>
      <c r="AH59">
        <f>I!AH59-A!AH59</f>
        <v>-1.1451794333045086E-2</v>
      </c>
      <c r="AI59">
        <f>I!AI59-A!AI59</f>
        <v>-6.4298040689812165E-3</v>
      </c>
      <c r="AJ59">
        <f>I!AJ59-A!AJ59</f>
        <v>-2.4290702568566234E-3</v>
      </c>
      <c r="AK59">
        <f>I!AK59-A!AK59</f>
        <v>-1.0594623082352306E-2</v>
      </c>
      <c r="AL59">
        <f>I!AL59-A!AL59</f>
        <v>-9.882374626402385E-4</v>
      </c>
      <c r="AM59">
        <f>I!AM59-A!AM59</f>
        <v>-2.7748726719972884E-3</v>
      </c>
      <c r="AN59">
        <f>I!AN59-A!AN59</f>
        <v>-4.462480276754127E-3</v>
      </c>
      <c r="AO59">
        <f>I!AO59-A!AO59</f>
        <v>-4.3835159160264007E-3</v>
      </c>
      <c r="AP59">
        <f>I!AP59-A!AP59</f>
        <v>-1.1000374331758682E-2</v>
      </c>
      <c r="AQ59">
        <f>I!AQ59-A!AQ59</f>
        <v>-5.4817103573062635E-3</v>
      </c>
      <c r="AR59">
        <f>I!AR59-A!AR59</f>
        <v>-6.2962249765755119E-3</v>
      </c>
      <c r="AS59">
        <f>I!AS59-A!AS59</f>
        <v>-3.1236130338357353E-3</v>
      </c>
      <c r="AT59">
        <f>I!AT59-A!AT59</f>
        <v>-3.6211101529290929E-3</v>
      </c>
      <c r="AU59">
        <f>I!AU59-A!AU59</f>
        <v>-9.6576762815072466E-5</v>
      </c>
      <c r="AV59">
        <f>I!AV59-A!AV59</f>
        <v>-4.2942733072090386E-5</v>
      </c>
      <c r="AW59">
        <f>I!AW59-A!AW59</f>
        <v>-4.80248525851932E-4</v>
      </c>
      <c r="AX59">
        <f>I!AX59-A!AX59</f>
        <v>-1.6476767836738435E-3</v>
      </c>
      <c r="AY59">
        <f>I!AY59-A!AY59</f>
        <v>-2.0389101958755962E-3</v>
      </c>
      <c r="AZ59">
        <f>I!AZ59-A!AZ59</f>
        <v>-2.0288072964503526E-3</v>
      </c>
      <c r="BA59">
        <f>I!BA59-A!BA59</f>
        <v>-8.4704898107984539E-4</v>
      </c>
      <c r="BB59">
        <f>I!BB59-A!BB59</f>
        <v>-1.2128438259438093E-3</v>
      </c>
      <c r="BC59">
        <f>I!BC59-A!BC59</f>
        <v>-6.2582426381455796E-3</v>
      </c>
      <c r="BD59">
        <f>I!BD59-A!BD59</f>
        <v>-4.909642377589256E-4</v>
      </c>
      <c r="BE59">
        <f>I!BE59-A!BE59</f>
        <v>-1.009185188988692E-3</v>
      </c>
      <c r="BF59">
        <f>I!BF59-A!BF59</f>
        <v>-8.7395184956456026E-3</v>
      </c>
      <c r="BG59">
        <f>I!BG59-A!BG59</f>
        <v>0.98823281251785144</v>
      </c>
      <c r="BH59">
        <f>I!BH59-A!BH59</f>
        <v>-5.4879401819139754E-3</v>
      </c>
      <c r="BI59">
        <f>I!BI59-A!BI59</f>
        <v>-6.7836317809511867E-2</v>
      </c>
      <c r="BJ59">
        <f>I!BJ59-A!BJ59</f>
        <v>-1.0712813772479915E-2</v>
      </c>
      <c r="BK59">
        <f>I!BK59-A!BK59</f>
        <v>-1.5385831246614905E-2</v>
      </c>
      <c r="BL59">
        <f>I!BL59-A!BL59</f>
        <v>-1.6457948830779234E-3</v>
      </c>
      <c r="BM59">
        <f>I!BM59-A!BM59</f>
        <v>-1.4106999709684445E-2</v>
      </c>
      <c r="BN59">
        <f>I!BN59-A!BN59</f>
        <v>-4.7509807079495206E-4</v>
      </c>
      <c r="BO59">
        <f>I!BO59-A!BO59</f>
        <v>-2.4928540918677474E-3</v>
      </c>
      <c r="BP59">
        <f>I!BP59-A!BP59</f>
        <v>-3.0366851713788475E-4</v>
      </c>
      <c r="BQ59">
        <f>I!BQ59-A!BQ59</f>
        <v>-5.4801542324897038E-3</v>
      </c>
      <c r="BR59">
        <f>I!BR59-A!BR59</f>
        <v>-1.3337721236489053E-3</v>
      </c>
      <c r="BS59">
        <f>I!BS59-A!BS59</f>
        <v>-2.7328969447236059E-2</v>
      </c>
      <c r="BT59">
        <f>I!BT59-A!BT59</f>
        <v>-1.1977271037180295E-2</v>
      </c>
      <c r="BU59">
        <f>I!BU59-A!BU59</f>
        <v>-3.6772399258278763E-3</v>
      </c>
      <c r="BV59">
        <f>I!BV59-A!BV59</f>
        <v>-1.4363745871586956E-3</v>
      </c>
      <c r="BW59">
        <f>I!BW59-A!BW59</f>
        <v>-2.9657100481120732E-3</v>
      </c>
      <c r="BX59">
        <f>I!BX59-A!BX59</f>
        <v>-7.961837212848861E-4</v>
      </c>
      <c r="BY59">
        <f>I!BY59-A!BY59</f>
        <v>-2.0312408851635663E-3</v>
      </c>
      <c r="BZ59">
        <f>I!BZ59-A!BZ59</f>
        <v>-3.5608183079089369E-3</v>
      </c>
      <c r="CA59">
        <f>I!CA59-A!CA59</f>
        <v>-1.969514808397604E-3</v>
      </c>
      <c r="CB59">
        <f>I!CB59-A!CB59</f>
        <v>-5.5629802927078809E-3</v>
      </c>
      <c r="CC59">
        <f>I!CC59-A!CC59</f>
        <v>-3.5093122317644185E-3</v>
      </c>
      <c r="CD59">
        <f>I!CD59-A!CD59</f>
        <v>-9.3137898237440533E-3</v>
      </c>
      <c r="CE59">
        <f>I!CE59-A!CE59</f>
        <v>-2.4997003749487713E-3</v>
      </c>
      <c r="CF59">
        <f>I!CF59-A!CF59</f>
        <v>-6.029445955294757E-3</v>
      </c>
      <c r="CG59">
        <f>I!CG59-A!CG59</f>
        <v>-2.1853508689737431E-2</v>
      </c>
      <c r="CH59">
        <f>I!CH59-A!CH59</f>
        <v>0</v>
      </c>
      <c r="CI59">
        <f>I!CI59-A!CI59</f>
        <v>-8.4675662615029002E-3</v>
      </c>
      <c r="CJ59">
        <f>I!CJ59-A!CJ59</f>
        <v>0</v>
      </c>
      <c r="CK59">
        <f>I!CK59-A!CK59</f>
        <v>0</v>
      </c>
      <c r="CL59">
        <f>I!CL59-A!CL59</f>
        <v>0</v>
      </c>
      <c r="CM59">
        <f>I!CM59-A!CM59</f>
        <v>-4.6460853497340372E-3</v>
      </c>
      <c r="CN59">
        <f>I!CN59-A!CN59</f>
        <v>-4.5685738564530476E-3</v>
      </c>
      <c r="CO59">
        <f>I!CO59-A!CO59</f>
        <v>-5.9043193898862317E-3</v>
      </c>
      <c r="CP59">
        <f>I!CP59-A!CP59</f>
        <v>-6.6587492486153144E-3</v>
      </c>
      <c r="CQ59">
        <f>I!CQ59-A!CQ59</f>
        <v>-5.1981005095696935E-3</v>
      </c>
      <c r="CR59">
        <f>I!CR59-A!CR59</f>
        <v>-5.1272024113664392E-3</v>
      </c>
      <c r="CS59">
        <f>I!CS59-A!CS59</f>
        <v>-5.4790023849519776E-3</v>
      </c>
      <c r="CT59">
        <f>I!CT59-A!CT59</f>
        <v>-5.5111513089088028E-3</v>
      </c>
      <c r="CU59">
        <f>I!CU59-A!CU59</f>
        <v>-3.0468971319073963E-3</v>
      </c>
    </row>
    <row r="60" spans="1:99">
      <c r="A60" t="s">
        <v>59</v>
      </c>
      <c r="B60">
        <f>I!B60-A!B60</f>
        <v>-3.7773754067037084E-4</v>
      </c>
      <c r="C60">
        <f>I!C60-A!C60</f>
        <v>0</v>
      </c>
      <c r="D60">
        <f>I!D60-A!D60</f>
        <v>-1.0926267017530411E-3</v>
      </c>
      <c r="E60">
        <f>I!E60-A!E60</f>
        <v>-6.9652674943212014E-4</v>
      </c>
      <c r="F60">
        <f>I!F60-A!F60</f>
        <v>-1.1720578559618171E-3</v>
      </c>
      <c r="G60">
        <f>I!G60-A!G60</f>
        <v>-1.4999784890601718E-5</v>
      </c>
      <c r="H60">
        <f>I!H60-A!H60</f>
        <v>-6.8375561711917846E-5</v>
      </c>
      <c r="I60">
        <f>I!I60-A!I60</f>
        <v>-1.3127885032941776E-5</v>
      </c>
      <c r="J60">
        <f>I!J60-A!J60</f>
        <v>-1.8948485254924159E-2</v>
      </c>
      <c r="K60">
        <f>I!K60-A!K60</f>
        <v>-1.6959080451245129E-3</v>
      </c>
      <c r="L60">
        <f>I!L60-A!L60</f>
        <v>-1.7455388924468452E-3</v>
      </c>
      <c r="M60">
        <f>I!M60-A!M60</f>
        <v>-4.7152778377808346E-3</v>
      </c>
      <c r="N60">
        <f>I!N60-A!N60</f>
        <v>-3.4085721259780369E-3</v>
      </c>
      <c r="O60">
        <f>I!O60-A!O60</f>
        <v>-2.6531732278449404E-3</v>
      </c>
      <c r="P60">
        <f>I!P60-A!P60</f>
        <v>-3.0304392996871633E-3</v>
      </c>
      <c r="Q60">
        <f>I!Q60-A!Q60</f>
        <v>-2.7342598477913464E-3</v>
      </c>
      <c r="R60">
        <f>I!R60-A!R60</f>
        <v>-1.8312321163421381E-3</v>
      </c>
      <c r="S60">
        <f>I!S60-A!S60</f>
        <v>-1.4868743974758483E-3</v>
      </c>
      <c r="T60">
        <f>I!T60-A!T60</f>
        <v>-1.2157106989458982E-3</v>
      </c>
      <c r="U60">
        <f>I!U60-A!U60</f>
        <v>-2.961914078918972E-3</v>
      </c>
      <c r="V60">
        <f>I!V60-A!V60</f>
        <v>-2.5584653442218583E-3</v>
      </c>
      <c r="W60">
        <f>I!W60-A!W60</f>
        <v>-4.1550359124309221E-3</v>
      </c>
      <c r="X60">
        <f>I!X60-A!X60</f>
        <v>-1.0180708398045144E-3</v>
      </c>
      <c r="Y60">
        <f>I!Y60-A!Y60</f>
        <v>-1.5427165418227576E-3</v>
      </c>
      <c r="Z60">
        <f>I!Z60-A!Z60</f>
        <v>-2.9577340828957042E-3</v>
      </c>
      <c r="AA60">
        <f>I!AA60-A!AA60</f>
        <v>-3.5764791645257438E-3</v>
      </c>
      <c r="AB60">
        <f>I!AB60-A!AB60</f>
        <v>-1.9600212288065082E-3</v>
      </c>
      <c r="AC60">
        <f>I!AC60-A!AC60</f>
        <v>-6.3026659979952167E-3</v>
      </c>
      <c r="AD60">
        <f>I!AD60-A!AD60</f>
        <v>-1.3037349069050404E-2</v>
      </c>
      <c r="AE60">
        <f>I!AE60-A!AE60</f>
        <v>-2.9452599623408259E-3</v>
      </c>
      <c r="AF60">
        <f>I!AF60-A!AF60</f>
        <v>-2.370836162545604E-3</v>
      </c>
      <c r="AG60">
        <f>I!AG60-A!AG60</f>
        <v>-2.1165379791606453E-3</v>
      </c>
      <c r="AH60">
        <f>I!AH60-A!AH60</f>
        <v>-5.6626090375772502E-3</v>
      </c>
      <c r="AI60">
        <f>I!AI60-A!AI60</f>
        <v>-4.5461283023870069E-3</v>
      </c>
      <c r="AJ60">
        <f>I!AJ60-A!AJ60</f>
        <v>-9.457941973016611E-3</v>
      </c>
      <c r="AK60">
        <f>I!AK60-A!AK60</f>
        <v>-8.6772637667310946E-3</v>
      </c>
      <c r="AL60">
        <f>I!AL60-A!AL60</f>
        <v>-1.230006298047939E-3</v>
      </c>
      <c r="AM60">
        <f>I!AM60-A!AM60</f>
        <v>-2.1621801560130671E-3</v>
      </c>
      <c r="AN60">
        <f>I!AN60-A!AN60</f>
        <v>-4.7383655159218153E-3</v>
      </c>
      <c r="AO60">
        <f>I!AO60-A!AO60</f>
        <v>-4.4960054914392712E-3</v>
      </c>
      <c r="AP60">
        <f>I!AP60-A!AP60</f>
        <v>-4.8164324627688933E-3</v>
      </c>
      <c r="AQ60">
        <f>I!AQ60-A!AQ60</f>
        <v>-5.8861834269043995E-3</v>
      </c>
      <c r="AR60">
        <f>I!AR60-A!AR60</f>
        <v>-7.446247672764709E-3</v>
      </c>
      <c r="AS60">
        <f>I!AS60-A!AS60</f>
        <v>-6.0248309772812534E-3</v>
      </c>
      <c r="AT60">
        <f>I!AT60-A!AT60</f>
        <v>-1.5731450879571411E-3</v>
      </c>
      <c r="AU60">
        <f>I!AU60-A!AU60</f>
        <v>-6.2822560913815724E-3</v>
      </c>
      <c r="AV60">
        <f>I!AV60-A!AV60</f>
        <v>-3.8326255072346476E-3</v>
      </c>
      <c r="AW60">
        <f>I!AW60-A!AW60</f>
        <v>-1.4974417738149119E-3</v>
      </c>
      <c r="AX60">
        <f>I!AX60-A!AX60</f>
        <v>-2.6234817663707464E-3</v>
      </c>
      <c r="AY60">
        <f>I!AY60-A!AY60</f>
        <v>-5.5050418042261202E-3</v>
      </c>
      <c r="AZ60">
        <f>I!AZ60-A!AZ60</f>
        <v>-1.2368379402032611E-3</v>
      </c>
      <c r="BA60">
        <f>I!BA60-A!BA60</f>
        <v>-1.7225115121744129E-4</v>
      </c>
      <c r="BB60">
        <f>I!BB60-A!BB60</f>
        <v>-1.6216328338692289E-3</v>
      </c>
      <c r="BC60">
        <f>I!BC60-A!BC60</f>
        <v>-9.7082279587633793E-3</v>
      </c>
      <c r="BD60">
        <f>I!BD60-A!BD60</f>
        <v>-4.3348856843884558E-3</v>
      </c>
      <c r="BE60">
        <f>I!BE60-A!BE60</f>
        <v>-3.3042465402368529E-3</v>
      </c>
      <c r="BF60">
        <f>I!BF60-A!BF60</f>
        <v>-1.0859947785000233E-2</v>
      </c>
      <c r="BG60">
        <f>I!BG60-A!BG60</f>
        <v>-1.1532290804243363E-2</v>
      </c>
      <c r="BH60">
        <f>I!BH60-A!BH60</f>
        <v>0.94604148747136507</v>
      </c>
      <c r="BI60">
        <f>I!BI60-A!BI60</f>
        <v>-1.4450545513706311E-2</v>
      </c>
      <c r="BJ60">
        <f>I!BJ60-A!BJ60</f>
        <v>-1.5110470953694161E-2</v>
      </c>
      <c r="BK60">
        <f>I!BK60-A!BK60</f>
        <v>-5.9394860810968331E-3</v>
      </c>
      <c r="BL60">
        <f>I!BL60-A!BL60</f>
        <v>-7.5866732883452309E-3</v>
      </c>
      <c r="BM60">
        <f>I!BM60-A!BM60</f>
        <v>-8.2979991157452887E-3</v>
      </c>
      <c r="BN60">
        <f>I!BN60-A!BN60</f>
        <v>-2.5748150529059186E-3</v>
      </c>
      <c r="BO60">
        <f>I!BO60-A!BO60</f>
        <v>-5.3393424336324481E-3</v>
      </c>
      <c r="BP60">
        <f>I!BP60-A!BP60</f>
        <v>-7.6936183722329703E-3</v>
      </c>
      <c r="BQ60">
        <f>I!BQ60-A!BQ60</f>
        <v>-1.6104553131792827E-2</v>
      </c>
      <c r="BR60">
        <f>I!BR60-A!BR60</f>
        <v>-1.1411360916229506E-2</v>
      </c>
      <c r="BS60">
        <f>I!BS60-A!BS60</f>
        <v>-1.3730924583797065E-2</v>
      </c>
      <c r="BT60">
        <f>I!BT60-A!BT60</f>
        <v>-5.9588831205690156E-3</v>
      </c>
      <c r="BU60">
        <f>I!BU60-A!BU60</f>
        <v>-3.6214622017751261E-2</v>
      </c>
      <c r="BV60">
        <f>I!BV60-A!BV60</f>
        <v>-4.8294725841529999E-3</v>
      </c>
      <c r="BW60">
        <f>I!BW60-A!BW60</f>
        <v>-9.352451384733531E-3</v>
      </c>
      <c r="BX60">
        <f>I!BX60-A!BX60</f>
        <v>-6.1815612180643759E-3</v>
      </c>
      <c r="BY60">
        <f>I!BY60-A!BY60</f>
        <v>-5.9443690700999464E-3</v>
      </c>
      <c r="BZ60">
        <f>I!BZ60-A!BZ60</f>
        <v>-1.1644561607303809E-2</v>
      </c>
      <c r="CA60">
        <f>I!CA60-A!CA60</f>
        <v>-9.8134767325024474E-3</v>
      </c>
      <c r="CB60">
        <f>I!CB60-A!CB60</f>
        <v>-1.1800245465840615E-2</v>
      </c>
      <c r="CC60">
        <f>I!CC60-A!CC60</f>
        <v>-7.038250257451654E-3</v>
      </c>
      <c r="CD60">
        <f>I!CD60-A!CD60</f>
        <v>-7.3563067293652548E-3</v>
      </c>
      <c r="CE60">
        <f>I!CE60-A!CE60</f>
        <v>-4.4113274098664008E-3</v>
      </c>
      <c r="CF60">
        <f>I!CF60-A!CF60</f>
        <v>-4.5960352617247589E-2</v>
      </c>
      <c r="CG60">
        <f>I!CG60-A!CG60</f>
        <v>-1.2315563016720881E-2</v>
      </c>
      <c r="CH60">
        <f>I!CH60-A!CH60</f>
        <v>0</v>
      </c>
      <c r="CI60">
        <f>I!CI60-A!CI60</f>
        <v>-1.1733484616808537E-2</v>
      </c>
      <c r="CJ60">
        <f>I!CJ60-A!CJ60</f>
        <v>0</v>
      </c>
      <c r="CK60">
        <f>I!CK60-A!CK60</f>
        <v>0</v>
      </c>
      <c r="CL60">
        <f>I!CL60-A!CL60</f>
        <v>0</v>
      </c>
      <c r="CM60">
        <f>I!CM60-A!CM60</f>
        <v>-4.804587738610127E-3</v>
      </c>
      <c r="CN60">
        <f>I!CN60-A!CN60</f>
        <v>-4.9649693635457357E-3</v>
      </c>
      <c r="CO60">
        <f>I!CO60-A!CO60</f>
        <v>-5.1348175939720242E-3</v>
      </c>
      <c r="CP60">
        <f>I!CP60-A!CP60</f>
        <v>-5.4558996129881595E-3</v>
      </c>
      <c r="CQ60">
        <f>I!CQ60-A!CQ60</f>
        <v>-4.867261733477765E-3</v>
      </c>
      <c r="CR60">
        <f>I!CR60-A!CR60</f>
        <v>-4.2393339641922378E-3</v>
      </c>
      <c r="CS60">
        <f>I!CS60-A!CS60</f>
        <v>-4.3315208349123113E-3</v>
      </c>
      <c r="CT60">
        <f>I!CT60-A!CT60</f>
        <v>-4.7395912056687611E-3</v>
      </c>
      <c r="CU60">
        <f>I!CU60-A!CU60</f>
        <v>-3.026807351813007E-3</v>
      </c>
    </row>
    <row r="61" spans="1:99">
      <c r="A61" t="s">
        <v>60</v>
      </c>
      <c r="B61">
        <f>I!B61-A!B61</f>
        <v>-9.5556296339050352E-4</v>
      </c>
      <c r="C61">
        <f>I!C61-A!C61</f>
        <v>0</v>
      </c>
      <c r="D61">
        <f>I!D61-A!D61</f>
        <v>-2.0542174152715378E-3</v>
      </c>
      <c r="E61">
        <f>I!E61-A!E61</f>
        <v>-1.0591809053656191E-3</v>
      </c>
      <c r="F61">
        <f>I!F61-A!F61</f>
        <v>-9.4505353917022838E-4</v>
      </c>
      <c r="G61">
        <f>I!G61-A!G61</f>
        <v>-5.0745900840634391E-5</v>
      </c>
      <c r="H61">
        <f>I!H61-A!H61</f>
        <v>-2.7529803711874177E-5</v>
      </c>
      <c r="I61">
        <f>I!I61-A!I61</f>
        <v>-4.2561732770425113E-6</v>
      </c>
      <c r="J61">
        <f>I!J61-A!J61</f>
        <v>-2.4147436446417662E-3</v>
      </c>
      <c r="K61">
        <f>I!K61-A!K61</f>
        <v>-2.9033706539638073E-3</v>
      </c>
      <c r="L61">
        <f>I!L61-A!L61</f>
        <v>-4.1160307954195095E-3</v>
      </c>
      <c r="M61">
        <f>I!M61-A!M61</f>
        <v>-8.2313085353854251E-4</v>
      </c>
      <c r="N61">
        <f>I!N61-A!N61</f>
        <v>-2.310658321779509E-3</v>
      </c>
      <c r="O61">
        <f>I!O61-A!O61</f>
        <v>-7.7283957226182082E-4</v>
      </c>
      <c r="P61">
        <f>I!P61-A!P61</f>
        <v>-1.123581024280354E-3</v>
      </c>
      <c r="Q61">
        <f>I!Q61-A!Q61</f>
        <v>-8.9955924737263808E-4</v>
      </c>
      <c r="R61">
        <f>I!R61-A!R61</f>
        <v>-6.2096695893411422E-4</v>
      </c>
      <c r="S61">
        <f>I!S61-A!S61</f>
        <v>-6.9663677248525844E-3</v>
      </c>
      <c r="T61">
        <f>I!T61-A!T61</f>
        <v>-3.5147181842774156E-2</v>
      </c>
      <c r="U61">
        <f>I!U61-A!U61</f>
        <v>-9.7449000043096532E-4</v>
      </c>
      <c r="V61">
        <f>I!V61-A!V61</f>
        <v>-1.1366282782767901E-3</v>
      </c>
      <c r="W61">
        <f>I!W61-A!W61</f>
        <v>-1.4675948161354943E-3</v>
      </c>
      <c r="X61">
        <f>I!X61-A!X61</f>
        <v>-3.3779039976926048E-4</v>
      </c>
      <c r="Y61">
        <f>I!Y61-A!Y61</f>
        <v>-5.1650243017860537E-4</v>
      </c>
      <c r="Z61">
        <f>I!Z61-A!Z61</f>
        <v>-9.2452765760609574E-4</v>
      </c>
      <c r="AA61">
        <f>I!AA61-A!AA61</f>
        <v>-1.6543129473431391E-3</v>
      </c>
      <c r="AB61">
        <f>I!AB61-A!AB61</f>
        <v>-8.9402657808599977E-4</v>
      </c>
      <c r="AC61">
        <f>I!AC61-A!AC61</f>
        <v>-8.8084358509163321E-4</v>
      </c>
      <c r="AD61">
        <f>I!AD61-A!AD61</f>
        <v>-6.281197625474668E-4</v>
      </c>
      <c r="AE61">
        <f>I!AE61-A!AE61</f>
        <v>-3.6417503387989791E-4</v>
      </c>
      <c r="AF61">
        <f>I!AF61-A!AF61</f>
        <v>-7.8596243748089685E-4</v>
      </c>
      <c r="AG61">
        <f>I!AG61-A!AG61</f>
        <v>-5.6061826269150216E-4</v>
      </c>
      <c r="AH61">
        <f>I!AH61-A!AH61</f>
        <v>-1.4149049412710919E-3</v>
      </c>
      <c r="AI61">
        <f>I!AI61-A!AI61</f>
        <v>-8.1148095236478572E-4</v>
      </c>
      <c r="AJ61">
        <f>I!AJ61-A!AJ61</f>
        <v>-5.8740555014169284E-3</v>
      </c>
      <c r="AK61">
        <f>I!AK61-A!AK61</f>
        <v>-1.3014839895833803E-3</v>
      </c>
      <c r="AL61">
        <f>I!AL61-A!AL61</f>
        <v>-3.9864422245937013E-4</v>
      </c>
      <c r="AM61">
        <f>I!AM61-A!AM61</f>
        <v>-6.2471665884563797E-4</v>
      </c>
      <c r="AN61">
        <f>I!AN61-A!AN61</f>
        <v>-1.6945843160934115E-3</v>
      </c>
      <c r="AO61">
        <f>I!AO61-A!AO61</f>
        <v>-1.9076162573994416E-3</v>
      </c>
      <c r="AP61">
        <f>I!AP61-A!AP61</f>
        <v>-3.6988330134856019E-3</v>
      </c>
      <c r="AQ61">
        <f>I!AQ61-A!AQ61</f>
        <v>-2.7922484349690081E-3</v>
      </c>
      <c r="AR61">
        <f>I!AR61-A!AR61</f>
        <v>-2.7176570431356926E-3</v>
      </c>
      <c r="AS61">
        <f>I!AS61-A!AS61</f>
        <v>-2.1574353759616842E-3</v>
      </c>
      <c r="AT61">
        <f>I!AT61-A!AT61</f>
        <v>-7.3233117293531394E-3</v>
      </c>
      <c r="AU61">
        <f>I!AU61-A!AU61</f>
        <v>-5.0977662274500991E-2</v>
      </c>
      <c r="AV61">
        <f>I!AV61-A!AV61</f>
        <v>-1.6667802101561179E-2</v>
      </c>
      <c r="AW61">
        <f>I!AW61-A!AW61</f>
        <v>-3.2999964599617765E-3</v>
      </c>
      <c r="AX61">
        <f>I!AX61-A!AX61</f>
        <v>-1.4384765218318121E-2</v>
      </c>
      <c r="AY61">
        <f>I!AY61-A!AY61</f>
        <v>-1.5708737571388373E-3</v>
      </c>
      <c r="AZ61">
        <f>I!AZ61-A!AZ61</f>
        <v>-1.5313934465807184E-3</v>
      </c>
      <c r="BA61">
        <f>I!BA61-A!BA61</f>
        <v>-2.043920825555348E-4</v>
      </c>
      <c r="BB61">
        <f>I!BB61-A!BB61</f>
        <v>-3.7245798056562271E-3</v>
      </c>
      <c r="BC61">
        <f>I!BC61-A!BC61</f>
        <v>-1.6361083569624502E-4</v>
      </c>
      <c r="BD61">
        <f>I!BD61-A!BD61</f>
        <v>-9.1092551248762757E-4</v>
      </c>
      <c r="BE61">
        <f>I!BE61-A!BE61</f>
        <v>-1.1743696431985031E-3</v>
      </c>
      <c r="BF61">
        <f>I!BF61-A!BF61</f>
        <v>-1.5571497391818024E-3</v>
      </c>
      <c r="BG61">
        <f>I!BG61-A!BG61</f>
        <v>-6.4337495810030346E-4</v>
      </c>
      <c r="BH61">
        <f>I!BH61-A!BH61</f>
        <v>-1.550412547572404E-3</v>
      </c>
      <c r="BI61">
        <f>I!BI61-A!BI61</f>
        <v>0.98124198317888978</v>
      </c>
      <c r="BJ61">
        <f>I!BJ61-A!BJ61</f>
        <v>-1.8714522544961934E-2</v>
      </c>
      <c r="BK61">
        <f>I!BK61-A!BK61</f>
        <v>-1.3264697893746459E-2</v>
      </c>
      <c r="BL61">
        <f>I!BL61-A!BL61</f>
        <v>-3.4842296239634939E-4</v>
      </c>
      <c r="BM61">
        <f>I!BM61-A!BM61</f>
        <v>-1.3351539739496323E-3</v>
      </c>
      <c r="BN61">
        <f>I!BN61-A!BN61</f>
        <v>-1.6388675014187035E-2</v>
      </c>
      <c r="BO61">
        <f>I!BO61-A!BO61</f>
        <v>-9.8247387973223674E-3</v>
      </c>
      <c r="BP61">
        <f>I!BP61-A!BP61</f>
        <v>-2.014182121909918E-2</v>
      </c>
      <c r="BQ61">
        <f>I!BQ61-A!BQ61</f>
        <v>-1.0159249986991217E-3</v>
      </c>
      <c r="BR61">
        <f>I!BR61-A!BR61</f>
        <v>-8.6292678150663386E-3</v>
      </c>
      <c r="BS61">
        <f>I!BS61-A!BS61</f>
        <v>-1.7955175527481918E-3</v>
      </c>
      <c r="BT61">
        <f>I!BT61-A!BT61</f>
        <v>-2.3079891157275923E-3</v>
      </c>
      <c r="BU61">
        <f>I!BU61-A!BU61</f>
        <v>-1.086566527690423E-3</v>
      </c>
      <c r="BV61">
        <f>I!BV61-A!BV61</f>
        <v>-1.0138641513250007E-3</v>
      </c>
      <c r="BW61">
        <f>I!BW61-A!BW61</f>
        <v>-1.2118777418305359E-3</v>
      </c>
      <c r="BX61">
        <f>I!BX61-A!BX61</f>
        <v>-8.7647132042865104E-4</v>
      </c>
      <c r="BY61">
        <f>I!BY61-A!BY61</f>
        <v>-8.5124233538164909E-4</v>
      </c>
      <c r="BZ61">
        <f>I!BZ61-A!BZ61</f>
        <v>-1.0695076519050618E-3</v>
      </c>
      <c r="CA61">
        <f>I!CA61-A!CA61</f>
        <v>-1.3928773737610358E-3</v>
      </c>
      <c r="CB61">
        <f>I!CB61-A!CB61</f>
        <v>-4.950594113837475E-3</v>
      </c>
      <c r="CC61">
        <f>I!CC61-A!CC61</f>
        <v>-2.2041580722530229E-3</v>
      </c>
      <c r="CD61">
        <f>I!CD61-A!CD61</f>
        <v>-2.9588717534150132E-3</v>
      </c>
      <c r="CE61">
        <f>I!CE61-A!CE61</f>
        <v>-9.5346232120842431E-4</v>
      </c>
      <c r="CF61">
        <f>I!CF61-A!CF61</f>
        <v>-2.1496870877755207E-3</v>
      </c>
      <c r="CG61">
        <f>I!CG61-A!CG61</f>
        <v>-1.7815304974951152E-2</v>
      </c>
      <c r="CH61">
        <f>I!CH61-A!CH61</f>
        <v>0</v>
      </c>
      <c r="CI61">
        <f>I!CI61-A!CI61</f>
        <v>-4.8628967574480863E-3</v>
      </c>
      <c r="CJ61">
        <f>I!CJ61-A!CJ61</f>
        <v>0</v>
      </c>
      <c r="CK61">
        <f>I!CK61-A!CK61</f>
        <v>0</v>
      </c>
      <c r="CL61">
        <f>I!CL61-A!CL61</f>
        <v>0</v>
      </c>
      <c r="CM61">
        <f>I!CM61-A!CM61</f>
        <v>-3.3188283130220395E-3</v>
      </c>
      <c r="CN61">
        <f>I!CN61-A!CN61</f>
        <v>-3.550565155391192E-3</v>
      </c>
      <c r="CO61">
        <f>I!CO61-A!CO61</f>
        <v>-2.0506943090208584E-3</v>
      </c>
      <c r="CP61">
        <f>I!CP61-A!CP61</f>
        <v>-2.9453960806833071E-3</v>
      </c>
      <c r="CQ61">
        <f>I!CQ61-A!CQ61</f>
        <v>-3.5598833131943179E-3</v>
      </c>
      <c r="CR61">
        <f>I!CR61-A!CR61</f>
        <v>-2.5752062890036188E-3</v>
      </c>
      <c r="CS61">
        <f>I!CS61-A!CS61</f>
        <v>-2.5118333791838065E-3</v>
      </c>
      <c r="CT61">
        <f>I!CT61-A!CT61</f>
        <v>-1.6429451873732482E-3</v>
      </c>
      <c r="CU61">
        <f>I!CU61-A!CU61</f>
        <v>-1.3067305218344577E-3</v>
      </c>
    </row>
    <row r="62" spans="1:99">
      <c r="A62" t="s">
        <v>61</v>
      </c>
      <c r="B62">
        <f>I!B62-A!B62</f>
        <v>-3.2626978147281844E-4</v>
      </c>
      <c r="C62">
        <f>I!C62-A!C62</f>
        <v>0</v>
      </c>
      <c r="D62">
        <f>I!D62-A!D62</f>
        <v>-3.9009389055991639E-4</v>
      </c>
      <c r="E62">
        <f>I!E62-A!E62</f>
        <v>-2.9865355552831618E-4</v>
      </c>
      <c r="F62">
        <f>I!F62-A!F62</f>
        <v>-7.2860304671382679E-4</v>
      </c>
      <c r="G62">
        <f>I!G62-A!G62</f>
        <v>-7.6033207609291247E-7</v>
      </c>
      <c r="H62">
        <f>I!H62-A!H62</f>
        <v>-6.2878534216933131E-5</v>
      </c>
      <c r="I62">
        <f>I!I62-A!I62</f>
        <v>-2.4387130771560899E-6</v>
      </c>
      <c r="J62">
        <f>I!J62-A!J62</f>
        <v>-2.844846643317754E-4</v>
      </c>
      <c r="K62">
        <f>I!K62-A!K62</f>
        <v>-5.7230395788980017E-3</v>
      </c>
      <c r="L62">
        <f>I!L62-A!L62</f>
        <v>-5.2769775164713394E-2</v>
      </c>
      <c r="M62">
        <f>I!M62-A!M62</f>
        <v>-9.0755572229905932E-4</v>
      </c>
      <c r="N62">
        <f>I!N62-A!N62</f>
        <v>-8.0601007275996658E-4</v>
      </c>
      <c r="O62">
        <f>I!O62-A!O62</f>
        <v>-1.8218366520471671E-4</v>
      </c>
      <c r="P62">
        <f>I!P62-A!P62</f>
        <v>-2.238933117852447E-4</v>
      </c>
      <c r="Q62">
        <f>I!Q62-A!Q62</f>
        <v>-1.5978073225806142E-4</v>
      </c>
      <c r="R62">
        <f>I!R62-A!R62</f>
        <v>-1.4067816606473459E-4</v>
      </c>
      <c r="S62">
        <f>I!S62-A!S62</f>
        <v>-4.8616032575389133E-5</v>
      </c>
      <c r="T62">
        <f>I!T62-A!T62</f>
        <v>-7.4847959176591137E-5</v>
      </c>
      <c r="U62">
        <f>I!U62-A!U62</f>
        <v>-2.9734017275186847E-4</v>
      </c>
      <c r="V62">
        <f>I!V62-A!V62</f>
        <v>-1.7446078633591401E-4</v>
      </c>
      <c r="W62">
        <f>I!W62-A!W62</f>
        <v>-4.2228652004151551E-4</v>
      </c>
      <c r="X62">
        <f>I!X62-A!X62</f>
        <v>-5.5221866894770539E-5</v>
      </c>
      <c r="Y62">
        <f>I!Y62-A!Y62</f>
        <v>-7.0128688477961873E-5</v>
      </c>
      <c r="Z62">
        <f>I!Z62-A!Z62</f>
        <v>-3.7380562506704598E-4</v>
      </c>
      <c r="AA62">
        <f>I!AA62-A!AA62</f>
        <v>-6.0274441769332025E-4</v>
      </c>
      <c r="AB62">
        <f>I!AB62-A!AB62</f>
        <v>-6.9997333369410889E-3</v>
      </c>
      <c r="AC62">
        <f>I!AC62-A!AC62</f>
        <v>-5.9040491796968258E-3</v>
      </c>
      <c r="AD62">
        <f>I!AD62-A!AD62</f>
        <v>-4.7256054803417134E-3</v>
      </c>
      <c r="AE62">
        <f>I!AE62-A!AE62</f>
        <v>-5.579194582042426E-4</v>
      </c>
      <c r="AF62">
        <f>I!AF62-A!AF62</f>
        <v>-3.8888200200577227E-3</v>
      </c>
      <c r="AG62">
        <f>I!AG62-A!AG62</f>
        <v>-1.5294376868353941E-3</v>
      </c>
      <c r="AH62">
        <f>I!AH62-A!AH62</f>
        <v>-8.8867565495956476E-3</v>
      </c>
      <c r="AI62">
        <f>I!AI62-A!AI62</f>
        <v>-5.7721261372098518E-3</v>
      </c>
      <c r="AJ62">
        <f>I!AJ62-A!AJ62</f>
        <v>-2.0218639065140128E-3</v>
      </c>
      <c r="AK62">
        <f>I!AK62-A!AK62</f>
        <v>-3.0428501532454069E-4</v>
      </c>
      <c r="AL62">
        <f>I!AL62-A!AL62</f>
        <v>-1.0165356507672976E-4</v>
      </c>
      <c r="AM62">
        <f>I!AM62-A!AM62</f>
        <v>-1.5259365071202435E-4</v>
      </c>
      <c r="AN62">
        <f>I!AN62-A!AN62</f>
        <v>-4.8641496008501936E-4</v>
      </c>
      <c r="AO62">
        <f>I!AO62-A!AO62</f>
        <v>-5.0538686137442668E-4</v>
      </c>
      <c r="AP62">
        <f>I!AP62-A!AP62</f>
        <v>-1.1892307843999513E-3</v>
      </c>
      <c r="AQ62">
        <f>I!AQ62-A!AQ62</f>
        <v>-7.9488789310254557E-4</v>
      </c>
      <c r="AR62">
        <f>I!AR62-A!AR62</f>
        <v>-7.0011869041519648E-4</v>
      </c>
      <c r="AS62">
        <f>I!AS62-A!AS62</f>
        <v>-5.3308859655170498E-4</v>
      </c>
      <c r="AT62">
        <f>I!AT62-A!AT62</f>
        <v>-6.9409807770753002E-3</v>
      </c>
      <c r="AU62">
        <f>I!AU62-A!AU62</f>
        <v>-1.0085864747520412E-2</v>
      </c>
      <c r="AV62">
        <f>I!AV62-A!AV62</f>
        <v>-9.8985373176659029E-3</v>
      </c>
      <c r="AW62">
        <f>I!AW62-A!AW62</f>
        <v>-1.141517808884113E-3</v>
      </c>
      <c r="AX62">
        <f>I!AX62-A!AX62</f>
        <v>-1.8320836868997738E-2</v>
      </c>
      <c r="AY62">
        <f>I!AY62-A!AY62</f>
        <v>-3.1312203940110886E-3</v>
      </c>
      <c r="AZ62">
        <f>I!AZ62-A!AZ62</f>
        <v>-4.2267343064762777E-3</v>
      </c>
      <c r="BA62">
        <f>I!BA62-A!BA62</f>
        <v>-3.3071298782368776E-5</v>
      </c>
      <c r="BB62">
        <f>I!BB62-A!BB62</f>
        <v>-1.9735690254126233E-4</v>
      </c>
      <c r="BC62">
        <f>I!BC62-A!BC62</f>
        <v>-1.7384209712525416E-4</v>
      </c>
      <c r="BD62">
        <f>I!BD62-A!BD62</f>
        <v>-1.268700214628427E-3</v>
      </c>
      <c r="BE62">
        <f>I!BE62-A!BE62</f>
        <v>-2.1954886356107689E-4</v>
      </c>
      <c r="BF62">
        <f>I!BF62-A!BF62</f>
        <v>-3.0782758561667266E-4</v>
      </c>
      <c r="BG62">
        <f>I!BG62-A!BG62</f>
        <v>-2.9677717678377693E-4</v>
      </c>
      <c r="BH62">
        <f>I!BH62-A!BH62</f>
        <v>-6.1984097982561892E-5</v>
      </c>
      <c r="BI62">
        <f>I!BI62-A!BI62</f>
        <v>-3.66811151853959E-2</v>
      </c>
      <c r="BJ62">
        <f>I!BJ62-A!BJ62</f>
        <v>0.94053895800876508</v>
      </c>
      <c r="BK62">
        <f>I!BK62-A!BK62</f>
        <v>-2.5112739201437608E-2</v>
      </c>
      <c r="BL62">
        <f>I!BL62-A!BL62</f>
        <v>-2.7411583405928569E-3</v>
      </c>
      <c r="BM62">
        <f>I!BM62-A!BM62</f>
        <v>-0.45940173484238506</v>
      </c>
      <c r="BN62">
        <f>I!BN62-A!BN62</f>
        <v>-3.9213838542330754E-3</v>
      </c>
      <c r="BO62">
        <f>I!BO62-A!BO62</f>
        <v>-2.306765613434287E-3</v>
      </c>
      <c r="BP62">
        <f>I!BP62-A!BP62</f>
        <v>-1.4992370198706305E-2</v>
      </c>
      <c r="BQ62">
        <f>I!BQ62-A!BQ62</f>
        <v>-8.59440056100744E-4</v>
      </c>
      <c r="BR62">
        <f>I!BR62-A!BR62</f>
        <v>-9.8648023360150255E-3</v>
      </c>
      <c r="BS62">
        <f>I!BS62-A!BS62</f>
        <v>-9.7245498140604777E-4</v>
      </c>
      <c r="BT62">
        <f>I!BT62-A!BT62</f>
        <v>-2.9955825451681269E-4</v>
      </c>
      <c r="BU62">
        <f>I!BU62-A!BU62</f>
        <v>-9.2264782673243681E-4</v>
      </c>
      <c r="BV62">
        <f>I!BV62-A!BV62</f>
        <v>-1.1009529094498421E-3</v>
      </c>
      <c r="BW62">
        <f>I!BW62-A!BW62</f>
        <v>-6.3736563886159616E-3</v>
      </c>
      <c r="BX62">
        <f>I!BX62-A!BX62</f>
        <v>-1.2025759355859234E-3</v>
      </c>
      <c r="BY62">
        <f>I!BY62-A!BY62</f>
        <v>-5.8919873569311578E-3</v>
      </c>
      <c r="BZ62">
        <f>I!BZ62-A!BZ62</f>
        <v>-4.4124796784919557E-3</v>
      </c>
      <c r="CA62">
        <f>I!CA62-A!CA62</f>
        <v>-5.8598714350222741E-4</v>
      </c>
      <c r="CB62">
        <f>I!CB62-A!CB62</f>
        <v>-7.6841634535301697E-4</v>
      </c>
      <c r="CC62">
        <f>I!CC62-A!CC62</f>
        <v>-6.2092099601563776E-4</v>
      </c>
      <c r="CD62">
        <f>I!CD62-A!CD62</f>
        <v>-8.0999097763181545E-3</v>
      </c>
      <c r="CE62">
        <f>I!CE62-A!CE62</f>
        <v>-2.4342483794017843E-4</v>
      </c>
      <c r="CF62">
        <f>I!CF62-A!CF62</f>
        <v>-4.6159301535979942E-4</v>
      </c>
      <c r="CG62">
        <f>I!CG62-A!CG62</f>
        <v>-1.78476785143507E-2</v>
      </c>
      <c r="CH62">
        <f>I!CH62-A!CH62</f>
        <v>0</v>
      </c>
      <c r="CI62">
        <f>I!CI62-A!CI62</f>
        <v>-9.0020979226169175E-3</v>
      </c>
      <c r="CJ62">
        <f>I!CJ62-A!CJ62</f>
        <v>0</v>
      </c>
      <c r="CK62">
        <f>I!CK62-A!CK62</f>
        <v>0</v>
      </c>
      <c r="CL62">
        <f>I!CL62-A!CL62</f>
        <v>0</v>
      </c>
      <c r="CM62">
        <f>I!CM62-A!CM62</f>
        <v>-1.9901947848455183E-3</v>
      </c>
      <c r="CN62">
        <f>I!CN62-A!CN62</f>
        <v>-4.1183588357580816E-3</v>
      </c>
      <c r="CO62">
        <f>I!CO62-A!CO62</f>
        <v>-7.3647097152881131E-3</v>
      </c>
      <c r="CP62">
        <f>I!CP62-A!CP62</f>
        <v>-5.3272088198024672E-3</v>
      </c>
      <c r="CQ62">
        <f>I!CQ62-A!CQ62</f>
        <v>-8.2318091013751562E-3</v>
      </c>
      <c r="CR62">
        <f>I!CR62-A!CR62</f>
        <v>-8.8108726637663448E-3</v>
      </c>
      <c r="CS62">
        <f>I!CS62-A!CS62</f>
        <v>-1.161264380040684E-2</v>
      </c>
      <c r="CT62">
        <f>I!CT62-A!CT62</f>
        <v>-1.0250824700691531E-2</v>
      </c>
      <c r="CU62">
        <f>I!CU62-A!CU62</f>
        <v>-2.2665680957753558E-2</v>
      </c>
    </row>
    <row r="63" spans="1:99">
      <c r="A63" t="s">
        <v>62</v>
      </c>
      <c r="B63">
        <f>I!B63-A!B63</f>
        <v>-2.8373138821606507E-3</v>
      </c>
      <c r="C63">
        <f>I!C63-A!C63</f>
        <v>0</v>
      </c>
      <c r="D63">
        <f>I!D63-A!D63</f>
        <v>-4.6537342712296243E-3</v>
      </c>
      <c r="E63">
        <f>I!E63-A!E63</f>
        <v>-5.4345863302968297E-3</v>
      </c>
      <c r="F63">
        <f>I!F63-A!F63</f>
        <v>-3.878335316186146E-3</v>
      </c>
      <c r="G63">
        <f>I!G63-A!G63</f>
        <v>-4.6765410746704223E-4</v>
      </c>
      <c r="H63">
        <f>I!H63-A!H63</f>
        <v>-1.5590591060074955E-4</v>
      </c>
      <c r="I63">
        <f>I!I63-A!I63</f>
        <v>-1.7959522955947818E-5</v>
      </c>
      <c r="J63">
        <f>I!J63-A!J63</f>
        <v>-4.6803978827450153E-3</v>
      </c>
      <c r="K63">
        <f>I!K63-A!K63</f>
        <v>-3.5359125226553747E-3</v>
      </c>
      <c r="L63">
        <f>I!L63-A!L63</f>
        <v>-3.6505476390435647E-3</v>
      </c>
      <c r="M63">
        <f>I!M63-A!M63</f>
        <v>-1.0185052094259742E-2</v>
      </c>
      <c r="N63">
        <f>I!N63-A!N63</f>
        <v>-2.5080595765489743E-3</v>
      </c>
      <c r="O63">
        <f>I!O63-A!O63</f>
        <v>-1.9599909116290158E-3</v>
      </c>
      <c r="P63">
        <f>I!P63-A!P63</f>
        <v>-1.8978489189618438E-3</v>
      </c>
      <c r="Q63">
        <f>I!Q63-A!Q63</f>
        <v>-3.3342259256418359E-3</v>
      </c>
      <c r="R63">
        <f>I!R63-A!R63</f>
        <v>-2.4929642572134513E-3</v>
      </c>
      <c r="S63">
        <f>I!S63-A!S63</f>
        <v>-5.9434537754401119E-3</v>
      </c>
      <c r="T63">
        <f>I!T63-A!T63</f>
        <v>-5.8276461504165166E-3</v>
      </c>
      <c r="U63">
        <f>I!U63-A!U63</f>
        <v>-3.0788621599927481E-3</v>
      </c>
      <c r="V63">
        <f>I!V63-A!V63</f>
        <v>-4.3776739298917421E-3</v>
      </c>
      <c r="W63">
        <f>I!W63-A!W63</f>
        <v>-4.6153606499216206E-3</v>
      </c>
      <c r="X63">
        <f>I!X63-A!X63</f>
        <v>-1.4661154996305444E-3</v>
      </c>
      <c r="Y63">
        <f>I!Y63-A!Y63</f>
        <v>-2.7709562906048199E-3</v>
      </c>
      <c r="Z63">
        <f>I!Z63-A!Z63</f>
        <v>-3.8921593163064824E-3</v>
      </c>
      <c r="AA63">
        <f>I!AA63-A!AA63</f>
        <v>-3.6184022072770646E-3</v>
      </c>
      <c r="AB63">
        <f>I!AB63-A!AB63</f>
        <v>-2.643163388109934E-3</v>
      </c>
      <c r="AC63">
        <f>I!AC63-A!AC63</f>
        <v>-3.2342145928417987E-3</v>
      </c>
      <c r="AD63">
        <f>I!AD63-A!AD63</f>
        <v>-2.3427872142810363E-3</v>
      </c>
      <c r="AE63">
        <f>I!AE63-A!AE63</f>
        <v>-2.6012981082979116E-3</v>
      </c>
      <c r="AF63">
        <f>I!AF63-A!AF63</f>
        <v>-4.1403787571020704E-3</v>
      </c>
      <c r="AG63">
        <f>I!AG63-A!AG63</f>
        <v>-2.3191977045072102E-3</v>
      </c>
      <c r="AH63">
        <f>I!AH63-A!AH63</f>
        <v>-3.5135329693612885E-3</v>
      </c>
      <c r="AI63">
        <f>I!AI63-A!AI63</f>
        <v>-6.1562691101551444E-3</v>
      </c>
      <c r="AJ63">
        <f>I!AJ63-A!AJ63</f>
        <v>-4.4386197576828856E-3</v>
      </c>
      <c r="AK63">
        <f>I!AK63-A!AK63</f>
        <v>-3.517502733999089E-3</v>
      </c>
      <c r="AL63">
        <f>I!AL63-A!AL63</f>
        <v>-3.3420842178269727E-4</v>
      </c>
      <c r="AM63">
        <f>I!AM63-A!AM63</f>
        <v>-8.6144164377455136E-4</v>
      </c>
      <c r="AN63">
        <f>I!AN63-A!AN63</f>
        <v>-1.7561863124854976E-3</v>
      </c>
      <c r="AO63">
        <f>I!AO63-A!AO63</f>
        <v>-1.1485715959470937E-3</v>
      </c>
      <c r="AP63">
        <f>I!AP63-A!AP63</f>
        <v>-2.6063950043839286E-3</v>
      </c>
      <c r="AQ63">
        <f>I!AQ63-A!AQ63</f>
        <v>-1.4962583751659824E-3</v>
      </c>
      <c r="AR63">
        <f>I!AR63-A!AR63</f>
        <v>-2.2064723736691747E-3</v>
      </c>
      <c r="AS63">
        <f>I!AS63-A!AS63</f>
        <v>-2.7373028941054599E-3</v>
      </c>
      <c r="AT63">
        <f>I!AT63-A!AT63</f>
        <v>-2.664635515829013E-3</v>
      </c>
      <c r="AU63">
        <f>I!AU63-A!AU63</f>
        <v>-1.4155927136464765E-2</v>
      </c>
      <c r="AV63">
        <f>I!AV63-A!AV63</f>
        <v>-8.9513572552053292E-3</v>
      </c>
      <c r="AW63">
        <f>I!AW63-A!AW63</f>
        <v>-3.0697279300507131E-3</v>
      </c>
      <c r="AX63">
        <f>I!AX63-A!AX63</f>
        <v>-1.1897574758494582E-2</v>
      </c>
      <c r="AY63">
        <f>I!AY63-A!AY63</f>
        <v>-3.3523755134634001E-2</v>
      </c>
      <c r="AZ63">
        <f>I!AZ63-A!AZ63</f>
        <v>-1.8523005133185698E-3</v>
      </c>
      <c r="BA63">
        <f>I!BA63-A!BA63</f>
        <v>-5.2119829295181651E-4</v>
      </c>
      <c r="BB63">
        <f>I!BB63-A!BB63</f>
        <v>-7.0818789063449485E-4</v>
      </c>
      <c r="BC63">
        <f>I!BC63-A!BC63</f>
        <v>-2.8533933888043308E-3</v>
      </c>
      <c r="BD63">
        <f>I!BD63-A!BD63</f>
        <v>-5.5442342739059451E-3</v>
      </c>
      <c r="BE63">
        <f>I!BE63-A!BE63</f>
        <v>-8.910512702456545E-3</v>
      </c>
      <c r="BF63">
        <f>I!BF63-A!BF63</f>
        <v>-1.0703120833959029E-2</v>
      </c>
      <c r="BG63">
        <f>I!BG63-A!BG63</f>
        <v>-3.5581181790621721E-3</v>
      </c>
      <c r="BH63">
        <f>I!BH63-A!BH63</f>
        <v>-2.6910475131459327E-3</v>
      </c>
      <c r="BI63">
        <f>I!BI63-A!BI63</f>
        <v>-2.5889906725837832E-2</v>
      </c>
      <c r="BJ63">
        <f>I!BJ63-A!BJ63</f>
        <v>-3.3437347713760286E-2</v>
      </c>
      <c r="BK63">
        <f>I!BK63-A!BK63</f>
        <v>0.97597356127210999</v>
      </c>
      <c r="BL63">
        <f>I!BL63-A!BL63</f>
        <v>-6.8609084318051953E-4</v>
      </c>
      <c r="BM63">
        <f>I!BM63-A!BM63</f>
        <v>-2.249872520229769E-2</v>
      </c>
      <c r="BN63">
        <f>I!BN63-A!BN63</f>
        <v>-2.0049631824989745E-2</v>
      </c>
      <c r="BO63">
        <f>I!BO63-A!BO63</f>
        <v>-7.3103418334164198E-3</v>
      </c>
      <c r="BP63">
        <f>I!BP63-A!BP63</f>
        <v>-2.3606462751924476E-2</v>
      </c>
      <c r="BQ63">
        <f>I!BQ63-A!BQ63</f>
        <v>-3.0831785718495063E-3</v>
      </c>
      <c r="BR63">
        <f>I!BR63-A!BR63</f>
        <v>-7.1515391013922541E-3</v>
      </c>
      <c r="BS63">
        <f>I!BS63-A!BS63</f>
        <v>-3.1155155106028262E-3</v>
      </c>
      <c r="BT63">
        <f>I!BT63-A!BT63</f>
        <v>-4.649009152582562E-3</v>
      </c>
      <c r="BU63">
        <f>I!BU63-A!BU63</f>
        <v>-2.7029506385583294E-3</v>
      </c>
      <c r="BV63">
        <f>I!BV63-A!BV63</f>
        <v>-2.5960896374745399E-3</v>
      </c>
      <c r="BW63">
        <f>I!BW63-A!BW63</f>
        <v>-2.6637676467218931E-3</v>
      </c>
      <c r="BX63">
        <f>I!BX63-A!BX63</f>
        <v>-1.7755741619526937E-3</v>
      </c>
      <c r="BY63">
        <f>I!BY63-A!BY63</f>
        <v>-2.5831722735418896E-3</v>
      </c>
      <c r="BZ63">
        <f>I!BZ63-A!BZ63</f>
        <v>-2.6401916477806738E-3</v>
      </c>
      <c r="CA63">
        <f>I!CA63-A!CA63</f>
        <v>-1.8804171868298226E-3</v>
      </c>
      <c r="CB63">
        <f>I!CB63-A!CB63</f>
        <v>-4.5361143621473676E-3</v>
      </c>
      <c r="CC63">
        <f>I!CC63-A!CC63</f>
        <v>-9.9217509151214005E-3</v>
      </c>
      <c r="CD63">
        <f>I!CD63-A!CD63</f>
        <v>-2.2618107265740314E-3</v>
      </c>
      <c r="CE63">
        <f>I!CE63-A!CE63</f>
        <v>-1.5384343930019359E-3</v>
      </c>
      <c r="CF63">
        <f>I!CF63-A!CF63</f>
        <v>-6.6167168396942004E-3</v>
      </c>
      <c r="CG63">
        <f>I!CG63-A!CG63</f>
        <v>-6.1172399737212243E-3</v>
      </c>
      <c r="CH63">
        <f>I!CH63-A!CH63</f>
        <v>0</v>
      </c>
      <c r="CI63">
        <f>I!CI63-A!CI63</f>
        <v>-1.1683076183662214E-3</v>
      </c>
      <c r="CJ63">
        <f>I!CJ63-A!CJ63</f>
        <v>0</v>
      </c>
      <c r="CK63">
        <f>I!CK63-A!CK63</f>
        <v>0</v>
      </c>
      <c r="CL63">
        <f>I!CL63-A!CL63</f>
        <v>0</v>
      </c>
      <c r="CM63">
        <f>I!CM63-A!CM63</f>
        <v>-2.3652933084926896E-2</v>
      </c>
      <c r="CN63">
        <f>I!CN63-A!CN63</f>
        <v>-2.3773001028082379E-2</v>
      </c>
      <c r="CO63">
        <f>I!CO63-A!CO63</f>
        <v>-2.121496728476914E-2</v>
      </c>
      <c r="CP63">
        <f>I!CP63-A!CP63</f>
        <v>-2.1894067389147915E-2</v>
      </c>
      <c r="CQ63">
        <f>I!CQ63-A!CQ63</f>
        <v>-1.8176886171796133E-2</v>
      </c>
      <c r="CR63">
        <f>I!CR63-A!CR63</f>
        <v>-1.3845491730202053E-2</v>
      </c>
      <c r="CS63">
        <f>I!CS63-A!CS63</f>
        <v>-1.0001291295184471E-2</v>
      </c>
      <c r="CT63">
        <f>I!CT63-A!CT63</f>
        <v>-5.5540511357032489E-3</v>
      </c>
      <c r="CU63">
        <f>I!CU63-A!CU63</f>
        <v>-4.0196971613101033E-3</v>
      </c>
    </row>
    <row r="64" spans="1:99">
      <c r="A64" t="s">
        <v>63</v>
      </c>
      <c r="B64">
        <f>I!B64-A!B64</f>
        <v>-1.0303050751625912E-2</v>
      </c>
      <c r="C64">
        <f>I!C64-A!C64</f>
        <v>0</v>
      </c>
      <c r="D64">
        <f>I!D64-A!D64</f>
        <v>-9.4205290424859266E-3</v>
      </c>
      <c r="E64">
        <f>I!E64-A!E64</f>
        <v>-1.1122721145489293E-2</v>
      </c>
      <c r="F64">
        <f>I!F64-A!F64</f>
        <v>-3.71105655349132E-3</v>
      </c>
      <c r="G64">
        <f>I!G64-A!G64</f>
        <v>-3.9994385392956043E-5</v>
      </c>
      <c r="H64">
        <f>I!H64-A!H64</f>
        <v>-9.1934517777733876E-4</v>
      </c>
      <c r="I64">
        <f>I!I64-A!I64</f>
        <v>-2.9198873399480832E-5</v>
      </c>
      <c r="J64">
        <f>I!J64-A!J64</f>
        <v>-6.3224782813535944E-3</v>
      </c>
      <c r="K64">
        <f>I!K64-A!K64</f>
        <v>-7.301472261696953E-3</v>
      </c>
      <c r="L64">
        <f>I!L64-A!L64</f>
        <v>-1.3507609900608916E-2</v>
      </c>
      <c r="M64">
        <f>I!M64-A!M64</f>
        <v>-1.2987549755783827E-3</v>
      </c>
      <c r="N64">
        <f>I!N64-A!N64</f>
        <v>-1.7966265269080538E-4</v>
      </c>
      <c r="O64">
        <f>I!O64-A!O64</f>
        <v>-2.7607214010875931E-3</v>
      </c>
      <c r="P64">
        <f>I!P64-A!P64</f>
        <v>-7.9802655972071781E-3</v>
      </c>
      <c r="Q64">
        <f>I!Q64-A!Q64</f>
        <v>-7.3673047000857219E-3</v>
      </c>
      <c r="R64">
        <f>I!R64-A!R64</f>
        <v>-4.2081556664331915E-3</v>
      </c>
      <c r="S64">
        <f>I!S64-A!S64</f>
        <v>-2.9821118544655651E-3</v>
      </c>
      <c r="T64">
        <f>I!T64-A!T64</f>
        <v>-3.5902834381507636E-3</v>
      </c>
      <c r="U64">
        <f>I!U64-A!U64</f>
        <v>-1.804182024076623E-3</v>
      </c>
      <c r="V64">
        <f>I!V64-A!V64</f>
        <v>-1.207352342905687E-3</v>
      </c>
      <c r="W64">
        <f>I!W64-A!W64</f>
        <v>-7.1251959229947921E-4</v>
      </c>
      <c r="X64">
        <f>I!X64-A!X64</f>
        <v>-1.6304382922019392E-4</v>
      </c>
      <c r="Y64">
        <f>I!Y64-A!Y64</f>
        <v>-2.6471667949487694E-3</v>
      </c>
      <c r="Z64">
        <f>I!Z64-A!Z64</f>
        <v>-3.1920788590526425E-3</v>
      </c>
      <c r="AA64">
        <f>I!AA64-A!AA64</f>
        <v>-6.3517162092475848E-3</v>
      </c>
      <c r="AB64">
        <f>I!AB64-A!AB64</f>
        <v>-2.9337760758550908E-3</v>
      </c>
      <c r="AC64">
        <f>I!AC64-A!AC64</f>
        <v>-1.877336622664079E-3</v>
      </c>
      <c r="AD64">
        <f>I!AD64-A!AD64</f>
        <v>-3.3561646321575941E-3</v>
      </c>
      <c r="AE64">
        <f>I!AE64-A!AE64</f>
        <v>-2.0207597476146759E-3</v>
      </c>
      <c r="AF64">
        <f>I!AF64-A!AF64</f>
        <v>-6.0818174786051501E-3</v>
      </c>
      <c r="AG64">
        <f>I!AG64-A!AG64</f>
        <v>-2.7990827539264764E-3</v>
      </c>
      <c r="AH64">
        <f>I!AH64-A!AH64</f>
        <v>-5.7702204863293348E-3</v>
      </c>
      <c r="AI64">
        <f>I!AI64-A!AI64</f>
        <v>-3.0615828438625191E-3</v>
      </c>
      <c r="AJ64">
        <f>I!AJ64-A!AJ64</f>
        <v>-1.1824508616989216E-2</v>
      </c>
      <c r="AK64">
        <f>I!AK64-A!AK64</f>
        <v>-4.1740710998901245E-3</v>
      </c>
      <c r="AL64">
        <f>I!AL64-A!AL64</f>
        <v>-7.9912756987444403E-4</v>
      </c>
      <c r="AM64">
        <f>I!AM64-A!AM64</f>
        <v>-1.5990314509013454E-3</v>
      </c>
      <c r="AN64">
        <f>I!AN64-A!AN64</f>
        <v>-2.2378163970866107E-3</v>
      </c>
      <c r="AO64">
        <f>I!AO64-A!AO64</f>
        <v>-2.7808279545505649E-3</v>
      </c>
      <c r="AP64">
        <f>I!AP64-A!AP64</f>
        <v>-4.0724765512287512E-3</v>
      </c>
      <c r="AQ64">
        <f>I!AQ64-A!AQ64</f>
        <v>-3.0570414773892266E-3</v>
      </c>
      <c r="AR64">
        <f>I!AR64-A!AR64</f>
        <v>-5.5098153698800757E-3</v>
      </c>
      <c r="AS64">
        <f>I!AS64-A!AS64</f>
        <v>-2.8813620953925521E-3</v>
      </c>
      <c r="AT64">
        <f>I!AT64-A!AT64</f>
        <v>-1.6803840511305946E-3</v>
      </c>
      <c r="AU64">
        <f>I!AU64-A!AU64</f>
        <v>-4.5526812458992187E-4</v>
      </c>
      <c r="AV64">
        <f>I!AV64-A!AV64</f>
        <v>-8.8537759387447516E-3</v>
      </c>
      <c r="AW64">
        <f>I!AW64-A!AW64</f>
        <v>-2.2712677344447596E-2</v>
      </c>
      <c r="AX64">
        <f>I!AX64-A!AX64</f>
        <v>-4.159278654187764E-2</v>
      </c>
      <c r="AY64">
        <f>I!AY64-A!AY64</f>
        <v>-9.6270580587956879E-3</v>
      </c>
      <c r="AZ64">
        <f>I!AZ64-A!AZ64</f>
        <v>-5.9137331310657936E-3</v>
      </c>
      <c r="BA64">
        <f>I!BA64-A!BA64</f>
        <v>-5.6096382886335592E-4</v>
      </c>
      <c r="BB64">
        <f>I!BB64-A!BB64</f>
        <v>-7.8113630648430788E-3</v>
      </c>
      <c r="BC64">
        <f>I!BC64-A!BC64</f>
        <v>-2.4545715221582738E-4</v>
      </c>
      <c r="BD64">
        <f>I!BD64-A!BD64</f>
        <v>-3.5316740895857991E-3</v>
      </c>
      <c r="BE64">
        <f>I!BE64-A!BE64</f>
        <v>-1.988385948303286E-5</v>
      </c>
      <c r="BF64">
        <f>I!BF64-A!BF64</f>
        <v>-3.2390998005733594E-3</v>
      </c>
      <c r="BG64">
        <f>I!BG64-A!BG64</f>
        <v>-1.0040168182895021E-3</v>
      </c>
      <c r="BH64">
        <f>I!BH64-A!BH64</f>
        <v>-9.2957430255131361E-4</v>
      </c>
      <c r="BI64">
        <f>I!BI64-A!BI64</f>
        <v>-5.7457586943152304E-3</v>
      </c>
      <c r="BJ64">
        <f>I!BJ64-A!BJ64</f>
        <v>-1.2968714742949229E-2</v>
      </c>
      <c r="BK64">
        <f>I!BK64-A!BK64</f>
        <v>-5.3596621018982304E-4</v>
      </c>
      <c r="BL64">
        <f>I!BL64-A!BL64</f>
        <v>0.75546347751883713</v>
      </c>
      <c r="BM64">
        <f>I!BM64-A!BM64</f>
        <v>-3.7056932601997834E-2</v>
      </c>
      <c r="BN64">
        <f>I!BN64-A!BN64</f>
        <v>-1.2385895100890863E-2</v>
      </c>
      <c r="BO64">
        <f>I!BO64-A!BO64</f>
        <v>-1.7878820964294728E-2</v>
      </c>
      <c r="BP64">
        <f>I!BP64-A!BP64</f>
        <v>-1.8898498897257612E-2</v>
      </c>
      <c r="BQ64">
        <f>I!BQ64-A!BQ64</f>
        <v>-2.9291459946710801E-3</v>
      </c>
      <c r="BR64">
        <f>I!BR64-A!BR64</f>
        <v>-2.7434269517764479E-4</v>
      </c>
      <c r="BS64">
        <f>I!BS64-A!BS64</f>
        <v>-4.2999024400750359E-3</v>
      </c>
      <c r="BT64">
        <f>I!BT64-A!BT64</f>
        <v>-6.3174494753699849E-3</v>
      </c>
      <c r="BU64">
        <f>I!BU64-A!BU64</f>
        <v>-7.9716231110882364E-3</v>
      </c>
      <c r="BV64">
        <f>I!BV64-A!BV64</f>
        <v>-5.8279482402456787E-3</v>
      </c>
      <c r="BW64">
        <f>I!BW64-A!BW64</f>
        <v>-8.3455175190700042E-3</v>
      </c>
      <c r="BX64">
        <f>I!BX64-A!BX64</f>
        <v>-7.2368593224702875E-3</v>
      </c>
      <c r="BY64">
        <f>I!BY64-A!BY64</f>
        <v>-2.8016741182182069E-2</v>
      </c>
      <c r="BZ64">
        <f>I!BZ64-A!BZ64</f>
        <v>-3.4423576163624325E-3</v>
      </c>
      <c r="CA64">
        <f>I!CA64-A!CA64</f>
        <v>-4.03757274579273E-2</v>
      </c>
      <c r="CB64">
        <f>I!CB64-A!CB64</f>
        <v>-5.6681529868115744E-3</v>
      </c>
      <c r="CC64">
        <f>I!CC64-A!CC64</f>
        <v>-3.246667729370253E-3</v>
      </c>
      <c r="CD64">
        <f>I!CD64-A!CD64</f>
        <v>-4.2230490260721371E-3</v>
      </c>
      <c r="CE64">
        <f>I!CE64-A!CE64</f>
        <v>-1.7748914930285455E-3</v>
      </c>
      <c r="CF64">
        <f>I!CF64-A!CF64</f>
        <v>-5.6520729609398079E-3</v>
      </c>
      <c r="CG64">
        <f>I!CG64-A!CG64</f>
        <v>-4.9326376114791357E-3</v>
      </c>
      <c r="CH64">
        <f>I!CH64-A!CH64</f>
        <v>0</v>
      </c>
      <c r="CI64">
        <f>I!CI64-A!CI64</f>
        <v>-2.5996389682256933E-2</v>
      </c>
      <c r="CJ64">
        <f>I!CJ64-A!CJ64</f>
        <v>0</v>
      </c>
      <c r="CK64">
        <f>I!CK64-A!CK64</f>
        <v>0</v>
      </c>
      <c r="CL64">
        <f>I!CL64-A!CL64</f>
        <v>0</v>
      </c>
      <c r="CM64">
        <f>I!CM64-A!CM64</f>
        <v>-1.3604973944934462E-2</v>
      </c>
      <c r="CN64">
        <f>I!CN64-A!CN64</f>
        <v>-1.3849764185593721E-2</v>
      </c>
      <c r="CO64">
        <f>I!CO64-A!CO64</f>
        <v>-1.6873910202517588E-2</v>
      </c>
      <c r="CP64">
        <f>I!CP64-A!CP64</f>
        <v>-1.5152421746721243E-2</v>
      </c>
      <c r="CQ64">
        <f>I!CQ64-A!CQ64</f>
        <v>-1.4046070461703251E-2</v>
      </c>
      <c r="CR64">
        <f>I!CR64-A!CR64</f>
        <v>-1.3198768969229153E-2</v>
      </c>
      <c r="CS64">
        <f>I!CS64-A!CS64</f>
        <v>-1.2512665205575944E-2</v>
      </c>
      <c r="CT64">
        <f>I!CT64-A!CT64</f>
        <v>-1.0961095669378531E-2</v>
      </c>
      <c r="CU64">
        <f>I!CU64-A!CU64</f>
        <v>-7.3525563600820524E-3</v>
      </c>
    </row>
    <row r="65" spans="1:99">
      <c r="A65" t="s">
        <v>64</v>
      </c>
      <c r="B65">
        <f>I!B65-A!B65</f>
        <v>0</v>
      </c>
      <c r="C65">
        <f>I!C65-A!C65</f>
        <v>0</v>
      </c>
      <c r="D65">
        <f>I!D65-A!D65</f>
        <v>0</v>
      </c>
      <c r="E65">
        <f>I!E65-A!E65</f>
        <v>0</v>
      </c>
      <c r="F65">
        <f>I!F65-A!F65</f>
        <v>0</v>
      </c>
      <c r="G65">
        <f>I!G65-A!G65</f>
        <v>0</v>
      </c>
      <c r="H65">
        <f>I!H65-A!H65</f>
        <v>0</v>
      </c>
      <c r="I65">
        <f>I!I65-A!I65</f>
        <v>0</v>
      </c>
      <c r="J65">
        <f>I!J65-A!J65</f>
        <v>0</v>
      </c>
      <c r="K65">
        <f>I!K65-A!K65</f>
        <v>0</v>
      </c>
      <c r="L65">
        <f>I!L65-A!L65</f>
        <v>0</v>
      </c>
      <c r="M65">
        <f>I!M65-A!M65</f>
        <v>0</v>
      </c>
      <c r="N65">
        <f>I!N65-A!N65</f>
        <v>0</v>
      </c>
      <c r="O65">
        <f>I!O65-A!O65</f>
        <v>0</v>
      </c>
      <c r="P65">
        <f>I!P65-A!P65</f>
        <v>0</v>
      </c>
      <c r="Q65">
        <f>I!Q65-A!Q65</f>
        <v>0</v>
      </c>
      <c r="R65">
        <f>I!R65-A!R65</f>
        <v>0</v>
      </c>
      <c r="S65">
        <f>I!S65-A!S65</f>
        <v>0</v>
      </c>
      <c r="T65">
        <f>I!T65-A!T65</f>
        <v>0</v>
      </c>
      <c r="U65">
        <f>I!U65-A!U65</f>
        <v>0</v>
      </c>
      <c r="V65">
        <f>I!V65-A!V65</f>
        <v>0</v>
      </c>
      <c r="W65">
        <f>I!W65-A!W65</f>
        <v>0</v>
      </c>
      <c r="X65">
        <f>I!X65-A!X65</f>
        <v>0</v>
      </c>
      <c r="Y65">
        <f>I!Y65-A!Y65</f>
        <v>0</v>
      </c>
      <c r="Z65">
        <f>I!Z65-A!Z65</f>
        <v>0</v>
      </c>
      <c r="AA65">
        <f>I!AA65-A!AA65</f>
        <v>0</v>
      </c>
      <c r="AB65">
        <f>I!AB65-A!AB65</f>
        <v>0</v>
      </c>
      <c r="AC65">
        <f>I!AC65-A!AC65</f>
        <v>0</v>
      </c>
      <c r="AD65">
        <f>I!AD65-A!AD65</f>
        <v>0</v>
      </c>
      <c r="AE65">
        <f>I!AE65-A!AE65</f>
        <v>0</v>
      </c>
      <c r="AF65">
        <f>I!AF65-A!AF65</f>
        <v>0</v>
      </c>
      <c r="AG65">
        <f>I!AG65-A!AG65</f>
        <v>0</v>
      </c>
      <c r="AH65">
        <f>I!AH65-A!AH65</f>
        <v>0</v>
      </c>
      <c r="AI65">
        <f>I!AI65-A!AI65</f>
        <v>0</v>
      </c>
      <c r="AJ65">
        <f>I!AJ65-A!AJ65</f>
        <v>0</v>
      </c>
      <c r="AK65">
        <f>I!AK65-A!AK65</f>
        <v>0</v>
      </c>
      <c r="AL65">
        <f>I!AL65-A!AL65</f>
        <v>0</v>
      </c>
      <c r="AM65">
        <f>I!AM65-A!AM65</f>
        <v>0</v>
      </c>
      <c r="AN65">
        <f>I!AN65-A!AN65</f>
        <v>0</v>
      </c>
      <c r="AO65">
        <f>I!AO65-A!AO65</f>
        <v>0</v>
      </c>
      <c r="AP65">
        <f>I!AP65-A!AP65</f>
        <v>0</v>
      </c>
      <c r="AQ65">
        <f>I!AQ65-A!AQ65</f>
        <v>0</v>
      </c>
      <c r="AR65">
        <f>I!AR65-A!AR65</f>
        <v>0</v>
      </c>
      <c r="AS65">
        <f>I!AS65-A!AS65</f>
        <v>0</v>
      </c>
      <c r="AT65">
        <f>I!AT65-A!AT65</f>
        <v>0</v>
      </c>
      <c r="AU65">
        <f>I!AU65-A!AU65</f>
        <v>0</v>
      </c>
      <c r="AV65">
        <f>I!AV65-A!AV65</f>
        <v>0</v>
      </c>
      <c r="AW65">
        <f>I!AW65-A!AW65</f>
        <v>0</v>
      </c>
      <c r="AX65">
        <f>I!AX65-A!AX65</f>
        <v>0</v>
      </c>
      <c r="AY65">
        <f>I!AY65-A!AY65</f>
        <v>0</v>
      </c>
      <c r="AZ65">
        <f>I!AZ65-A!AZ65</f>
        <v>0</v>
      </c>
      <c r="BA65">
        <f>I!BA65-A!BA65</f>
        <v>0</v>
      </c>
      <c r="BB65">
        <f>I!BB65-A!BB65</f>
        <v>0</v>
      </c>
      <c r="BC65">
        <f>I!BC65-A!BC65</f>
        <v>0</v>
      </c>
      <c r="BD65">
        <f>I!BD65-A!BD65</f>
        <v>0</v>
      </c>
      <c r="BE65">
        <f>I!BE65-A!BE65</f>
        <v>0</v>
      </c>
      <c r="BF65">
        <f>I!BF65-A!BF65</f>
        <v>0</v>
      </c>
      <c r="BG65">
        <f>I!BG65-A!BG65</f>
        <v>0</v>
      </c>
      <c r="BH65">
        <f>I!BH65-A!BH65</f>
        <v>0</v>
      </c>
      <c r="BI65">
        <f>I!BI65-A!BI65</f>
        <v>0</v>
      </c>
      <c r="BJ65">
        <f>I!BJ65-A!BJ65</f>
        <v>0</v>
      </c>
      <c r="BK65">
        <f>I!BK65-A!BK65</f>
        <v>0</v>
      </c>
      <c r="BL65">
        <f>I!BL65-A!BL65</f>
        <v>-3.6034263769711247E-3</v>
      </c>
      <c r="BM65">
        <f>I!BM65-A!BM65</f>
        <v>0.97213710176419221</v>
      </c>
      <c r="BN65">
        <f>I!BN65-A!BN65</f>
        <v>0</v>
      </c>
      <c r="BO65">
        <f>I!BO65-A!BO65</f>
        <v>0</v>
      </c>
      <c r="BP65">
        <f>I!BP65-A!BP65</f>
        <v>0</v>
      </c>
      <c r="BQ65">
        <f>I!BQ65-A!BQ65</f>
        <v>0</v>
      </c>
      <c r="BR65">
        <f>I!BR65-A!BR65</f>
        <v>-7.3660689053199233E-5</v>
      </c>
      <c r="BS65">
        <f>I!BS65-A!BS65</f>
        <v>0</v>
      </c>
      <c r="BT65">
        <f>I!BT65-A!BT65</f>
        <v>0</v>
      </c>
      <c r="BU65">
        <f>I!BU65-A!BU65</f>
        <v>0</v>
      </c>
      <c r="BV65">
        <f>I!BV65-A!BV65</f>
        <v>0</v>
      </c>
      <c r="BW65">
        <f>I!BW65-A!BW65</f>
        <v>0</v>
      </c>
      <c r="BX65">
        <f>I!BX65-A!BX65</f>
        <v>0</v>
      </c>
      <c r="BY65">
        <f>I!BY65-A!BY65</f>
        <v>0</v>
      </c>
      <c r="BZ65">
        <f>I!BZ65-A!BZ65</f>
        <v>0</v>
      </c>
      <c r="CA65">
        <f>I!CA65-A!CA65</f>
        <v>0</v>
      </c>
      <c r="CB65">
        <f>I!CB65-A!CB65</f>
        <v>0</v>
      </c>
      <c r="CC65">
        <f>I!CC65-A!CC65</f>
        <v>0</v>
      </c>
      <c r="CD65">
        <f>I!CD65-A!CD65</f>
        <v>0</v>
      </c>
      <c r="CE65">
        <f>I!CE65-A!CE65</f>
        <v>0</v>
      </c>
      <c r="CF65">
        <f>I!CF65-A!CF65</f>
        <v>0</v>
      </c>
      <c r="CG65">
        <f>I!CG65-A!CG65</f>
        <v>0</v>
      </c>
      <c r="CH65">
        <f>I!CH65-A!CH65</f>
        <v>0</v>
      </c>
      <c r="CI65">
        <f>I!CI65-A!CI65</f>
        <v>0</v>
      </c>
      <c r="CJ65">
        <f>I!CJ65-A!CJ65</f>
        <v>0</v>
      </c>
      <c r="CK65">
        <f>I!CK65-A!CK65</f>
        <v>0</v>
      </c>
      <c r="CL65">
        <f>I!CL65-A!CL65</f>
        <v>0</v>
      </c>
      <c r="CM65">
        <f>I!CM65-A!CM65</f>
        <v>-1.7236531624337175E-2</v>
      </c>
      <c r="CN65">
        <f>I!CN65-A!CN65</f>
        <v>-1.2553851954720098E-2</v>
      </c>
      <c r="CO65">
        <f>I!CO65-A!CO65</f>
        <v>-1.3014162444614478E-2</v>
      </c>
      <c r="CP65">
        <f>I!CP65-A!CP65</f>
        <v>-1.1889459010556937E-2</v>
      </c>
      <c r="CQ65">
        <f>I!CQ65-A!CQ65</f>
        <v>-1.0414149528132677E-2</v>
      </c>
      <c r="CR65">
        <f>I!CR65-A!CR65</f>
        <v>-7.1828805916483813E-3</v>
      </c>
      <c r="CS65">
        <f>I!CS65-A!CS65</f>
        <v>-7.8809969764899821E-3</v>
      </c>
      <c r="CT65">
        <f>I!CT65-A!CT65</f>
        <v>-7.9037089467234971E-3</v>
      </c>
      <c r="CU65">
        <f>I!CU65-A!CU65</f>
        <v>-5.6797524050639109E-3</v>
      </c>
    </row>
    <row r="66" spans="1:99">
      <c r="A66" t="s">
        <v>65</v>
      </c>
      <c r="B66">
        <f>I!B66-A!B66</f>
        <v>-5.5189212941913852E-3</v>
      </c>
      <c r="C66">
        <f>I!C66-A!C66</f>
        <v>0</v>
      </c>
      <c r="D66">
        <f>I!D66-A!D66</f>
        <v>-8.6489014920175869E-3</v>
      </c>
      <c r="E66">
        <f>I!E66-A!E66</f>
        <v>-3.6418655617239614E-3</v>
      </c>
      <c r="F66">
        <f>I!F66-A!F66</f>
        <v>-9.7375252851639015E-3</v>
      </c>
      <c r="G66">
        <f>I!G66-A!G66</f>
        <v>-1.2578081527665422E-4</v>
      </c>
      <c r="H66">
        <f>I!H66-A!H66</f>
        <v>-2.8660671177307624E-5</v>
      </c>
      <c r="I66">
        <f>I!I66-A!I66</f>
        <v>-6.2528938374831549E-7</v>
      </c>
      <c r="J66">
        <f>I!J66-A!J66</f>
        <v>-4.6484737765544598E-3</v>
      </c>
      <c r="K66">
        <f>I!K66-A!K66</f>
        <v>-1.9822457097037794E-3</v>
      </c>
      <c r="L66">
        <f>I!L66-A!L66</f>
        <v>-4.153675748616666E-3</v>
      </c>
      <c r="M66">
        <f>I!M66-A!M66</f>
        <v>-7.4682748448384366E-3</v>
      </c>
      <c r="N66">
        <f>I!N66-A!N66</f>
        <v>-7.2047915542804639E-3</v>
      </c>
      <c r="O66">
        <f>I!O66-A!O66</f>
        <v>-4.2876083469155848E-3</v>
      </c>
      <c r="P66">
        <f>I!P66-A!P66</f>
        <v>-8.440633437401486E-3</v>
      </c>
      <c r="Q66">
        <f>I!Q66-A!Q66</f>
        <v>-6.1174158759087728E-3</v>
      </c>
      <c r="R66">
        <f>I!R66-A!R66</f>
        <v>-1.0820159207561936E-2</v>
      </c>
      <c r="S66">
        <f>I!S66-A!S66</f>
        <v>-3.2840703546693027E-3</v>
      </c>
      <c r="T66">
        <f>I!T66-A!T66</f>
        <v>-5.2104373879832417E-4</v>
      </c>
      <c r="U66">
        <f>I!U66-A!U66</f>
        <v>-6.1770983831730981E-3</v>
      </c>
      <c r="V66">
        <f>I!V66-A!V66</f>
        <v>-1.352333410356135E-2</v>
      </c>
      <c r="W66">
        <f>I!W66-A!W66</f>
        <v>-1.9936852585245184E-2</v>
      </c>
      <c r="X66">
        <f>I!X66-A!X66</f>
        <v>-4.2539003083872947E-5</v>
      </c>
      <c r="Y66">
        <f>I!Y66-A!Y66</f>
        <v>-9.8005313972544545E-4</v>
      </c>
      <c r="Z66">
        <f>I!Z66-A!Z66</f>
        <v>-9.7121004068513542E-3</v>
      </c>
      <c r="AA66">
        <f>I!AA66-A!AA66</f>
        <v>-6.4697147183904241E-3</v>
      </c>
      <c r="AB66">
        <f>I!AB66-A!AB66</f>
        <v>-2.3675810642030024E-3</v>
      </c>
      <c r="AC66">
        <f>I!AC66-A!AC66</f>
        <v>-1.3211336439963046E-2</v>
      </c>
      <c r="AD66">
        <f>I!AD66-A!AD66</f>
        <v>-2.9865350117596339E-3</v>
      </c>
      <c r="AE66">
        <f>I!AE66-A!AE66</f>
        <v>-1.5069421988701551E-4</v>
      </c>
      <c r="AF66">
        <f>I!AF66-A!AF66</f>
        <v>-5.8741479508311626E-3</v>
      </c>
      <c r="AG66">
        <f>I!AG66-A!AG66</f>
        <v>-4.7623707842541776E-4</v>
      </c>
      <c r="AH66">
        <f>I!AH66-A!AH66</f>
        <v>-1.2178953651730665E-2</v>
      </c>
      <c r="AI66">
        <f>I!AI66-A!AI66</f>
        <v>-3.8092646027375709E-3</v>
      </c>
      <c r="AJ66">
        <f>I!AJ66-A!AJ66</f>
        <v>-2.8711958090688335E-2</v>
      </c>
      <c r="AK66">
        <f>I!AK66-A!AK66</f>
        <v>-2.0436707986714792E-2</v>
      </c>
      <c r="AL66">
        <f>I!AL66-A!AL66</f>
        <v>-1.1973976020458145E-2</v>
      </c>
      <c r="AM66">
        <f>I!AM66-A!AM66</f>
        <v>-1.2905748954568726E-2</v>
      </c>
      <c r="AN66">
        <f>I!AN66-A!AN66</f>
        <v>-4.139690960973158E-2</v>
      </c>
      <c r="AO66">
        <f>I!AO66-A!AO66</f>
        <v>-5.9136248212488023E-2</v>
      </c>
      <c r="AP66">
        <f>I!AP66-A!AP66</f>
        <v>-3.8681051109370104E-2</v>
      </c>
      <c r="AQ66">
        <f>I!AQ66-A!AQ66</f>
        <v>-8.9859463073879375E-2</v>
      </c>
      <c r="AR66">
        <f>I!AR66-A!AR66</f>
        <v>-8.3340611123060473E-2</v>
      </c>
      <c r="AS66">
        <f>I!AS66-A!AS66</f>
        <v>-3.6122467003340847E-2</v>
      </c>
      <c r="AT66">
        <f>I!AT66-A!AT66</f>
        <v>-7.8531411569719657E-4</v>
      </c>
      <c r="AU66">
        <f>I!AU66-A!AU66</f>
        <v>-1.8233936765559081E-3</v>
      </c>
      <c r="AV66">
        <f>I!AV66-A!AV66</f>
        <v>-1.1527824033272994E-2</v>
      </c>
      <c r="AW66">
        <f>I!AW66-A!AW66</f>
        <v>-1.5201528201779432E-2</v>
      </c>
      <c r="AX66">
        <f>I!AX66-A!AX66</f>
        <v>-1.6515312911870146E-2</v>
      </c>
      <c r="AY66">
        <f>I!AY66-A!AY66</f>
        <v>-9.2991097347324778E-3</v>
      </c>
      <c r="AZ66">
        <f>I!AZ66-A!AZ66</f>
        <v>-1.132230548240312E-2</v>
      </c>
      <c r="BA66">
        <f>I!BA66-A!BA66</f>
        <v>-3.0112937772422744E-3</v>
      </c>
      <c r="BB66">
        <f>I!BB66-A!BB66</f>
        <v>-3.531151478005249E-2</v>
      </c>
      <c r="BC66">
        <f>I!BC66-A!BC66</f>
        <v>-4.8315693732055558E-3</v>
      </c>
      <c r="BD66">
        <f>I!BD66-A!BD66</f>
        <v>-1.2601663212944109E-2</v>
      </c>
      <c r="BE66">
        <f>I!BE66-A!BE66</f>
        <v>-3.7533010036293994E-3</v>
      </c>
      <c r="BF66">
        <f>I!BF66-A!BF66</f>
        <v>-3.2075987717910891E-2</v>
      </c>
      <c r="BG66">
        <f>I!BG66-A!BG66</f>
        <v>-2.0500180051579532E-2</v>
      </c>
      <c r="BH66">
        <f>I!BH66-A!BH66</f>
        <v>-7.3411134476948445E-3</v>
      </c>
      <c r="BI66">
        <f>I!BI66-A!BI66</f>
        <v>-1.3317899531298439E-2</v>
      </c>
      <c r="BJ66">
        <f>I!BJ66-A!BJ66</f>
        <v>-3.85831847410281E-2</v>
      </c>
      <c r="BK66">
        <f>I!BK66-A!BK66</f>
        <v>-1.9025326989252325E-2</v>
      </c>
      <c r="BL66">
        <f>I!BL66-A!BL66</f>
        <v>-1.6873419879748396E-2</v>
      </c>
      <c r="BM66">
        <f>I!BM66-A!BM66</f>
        <v>-2.3464979006249257E-3</v>
      </c>
      <c r="BN66">
        <f>I!BN66-A!BN66</f>
        <v>0.9489286255695879</v>
      </c>
      <c r="BO66">
        <f>I!BO66-A!BO66</f>
        <v>-3.9071378762696313E-2</v>
      </c>
      <c r="BP66">
        <f>I!BP66-A!BP66</f>
        <v>-1.1662192619799321E-2</v>
      </c>
      <c r="BQ66">
        <f>I!BQ66-A!BQ66</f>
        <v>-3.8125832483088797E-2</v>
      </c>
      <c r="BR66">
        <f>I!BR66-A!BR66</f>
        <v>-3.1823036028285547E-2</v>
      </c>
      <c r="BS66">
        <f>I!BS66-A!BS66</f>
        <v>-2.209264735216581E-2</v>
      </c>
      <c r="BT66">
        <f>I!BT66-A!BT66</f>
        <v>-1.6435191863136221E-2</v>
      </c>
      <c r="BU66">
        <f>I!BU66-A!BU66</f>
        <v>-5.6258212871995436E-2</v>
      </c>
      <c r="BV66">
        <f>I!BV66-A!BV66</f>
        <v>-3.770671366818508E-2</v>
      </c>
      <c r="BW66">
        <f>I!BW66-A!BW66</f>
        <v>-5.3825251338415543E-2</v>
      </c>
      <c r="BX66">
        <f>I!BX66-A!BX66</f>
        <v>-9.0840698842556425E-2</v>
      </c>
      <c r="BY66">
        <f>I!BY66-A!BY66</f>
        <v>-4.8937688028825845E-2</v>
      </c>
      <c r="BZ66">
        <f>I!BZ66-A!BZ66</f>
        <v>-3.9173350965220941E-2</v>
      </c>
      <c r="CA66">
        <f>I!CA66-A!CA66</f>
        <v>-0.1073816679673439</v>
      </c>
      <c r="CB66">
        <f>I!CB66-A!CB66</f>
        <v>-6.2913993992850123E-2</v>
      </c>
      <c r="CC66">
        <f>I!CC66-A!CC66</f>
        <v>-1.8190946072540473E-2</v>
      </c>
      <c r="CD66">
        <f>I!CD66-A!CD66</f>
        <v>-4.3713821567347287E-2</v>
      </c>
      <c r="CE66">
        <f>I!CE66-A!CE66</f>
        <v>-4.1682371656724601E-2</v>
      </c>
      <c r="CF66">
        <f>I!CF66-A!CF66</f>
        <v>-0.12183929797670091</v>
      </c>
      <c r="CG66">
        <f>I!CG66-A!CG66</f>
        <v>-6.2015542268755844E-2</v>
      </c>
      <c r="CH66">
        <f>I!CH66-A!CH66</f>
        <v>0</v>
      </c>
      <c r="CI66">
        <f>I!CI66-A!CI66</f>
        <v>-7.2270748853826101E-3</v>
      </c>
      <c r="CJ66">
        <f>I!CJ66-A!CJ66</f>
        <v>0</v>
      </c>
      <c r="CK66">
        <f>I!CK66-A!CK66</f>
        <v>0</v>
      </c>
      <c r="CL66">
        <f>I!CL66-A!CL66</f>
        <v>0</v>
      </c>
      <c r="CM66">
        <f>I!CM66-A!CM66</f>
        <v>-0.20537111034506675</v>
      </c>
      <c r="CN66">
        <f>I!CN66-A!CN66</f>
        <v>-0.25035992996239481</v>
      </c>
      <c r="CO66">
        <f>I!CO66-A!CO66</f>
        <v>-0.15310801276069813</v>
      </c>
      <c r="CP66">
        <f>I!CP66-A!CP66</f>
        <v>-0.19160961953013433</v>
      </c>
      <c r="CQ66">
        <f>I!CQ66-A!CQ66</f>
        <v>-0.16087494590839355</v>
      </c>
      <c r="CR66">
        <f>I!CR66-A!CR66</f>
        <v>-0.14046930109932687</v>
      </c>
      <c r="CS66">
        <f>I!CS66-A!CS66</f>
        <v>-0.11071287417241571</v>
      </c>
      <c r="CT66">
        <f>I!CT66-A!CT66</f>
        <v>-9.726451961234496E-2</v>
      </c>
      <c r="CU66">
        <f>I!CU66-A!CU66</f>
        <v>-8.4727826576005222E-2</v>
      </c>
    </row>
    <row r="67" spans="1:99">
      <c r="A67" t="s">
        <v>66</v>
      </c>
      <c r="B67">
        <f>I!B67-A!B67</f>
        <v>-3.1872482785153715E-3</v>
      </c>
      <c r="C67">
        <f>I!C67-A!C67</f>
        <v>0</v>
      </c>
      <c r="D67">
        <f>I!D67-A!D67</f>
        <v>-7.8089810429221021E-3</v>
      </c>
      <c r="E67">
        <f>I!E67-A!E67</f>
        <v>-3.4873187821021587E-3</v>
      </c>
      <c r="F67">
        <f>I!F67-A!F67</f>
        <v>-3.4869914145900581E-3</v>
      </c>
      <c r="G67">
        <f>I!G67-A!G67</f>
        <v>-1.7781454751210324E-4</v>
      </c>
      <c r="H67">
        <f>I!H67-A!H67</f>
        <v>-3.1498501443198983E-9</v>
      </c>
      <c r="I67">
        <f>I!I67-A!I67</f>
        <v>-1.1465213372672141E-5</v>
      </c>
      <c r="J67">
        <f>I!J67-A!J67</f>
        <v>-8.4968444028632045E-3</v>
      </c>
      <c r="K67">
        <f>I!K67-A!K67</f>
        <v>-9.6139795765655105E-3</v>
      </c>
      <c r="L67">
        <f>I!L67-A!L67</f>
        <v>-1.5171924537930837E-2</v>
      </c>
      <c r="M67">
        <f>I!M67-A!M67</f>
        <v>-1.3035214656863354E-3</v>
      </c>
      <c r="N67">
        <f>I!N67-A!N67</f>
        <v>-9.2870584820060366E-3</v>
      </c>
      <c r="O67">
        <f>I!O67-A!O67</f>
        <v>-1.3311924085933006E-3</v>
      </c>
      <c r="P67">
        <f>I!P67-A!P67</f>
        <v>-1.2122992147732248E-3</v>
      </c>
      <c r="Q67">
        <f>I!Q67-A!Q67</f>
        <v>-5.4890232020406453E-4</v>
      </c>
      <c r="R67">
        <f>I!R67-A!R67</f>
        <v>-6.9516173653848875E-4</v>
      </c>
      <c r="S67">
        <f>I!S67-A!S67</f>
        <v>-3.0268756716949015E-2</v>
      </c>
      <c r="T67">
        <f>I!T67-A!T67</f>
        <v>-0.15871831817306079</v>
      </c>
      <c r="U67">
        <f>I!U67-A!U67</f>
        <v>-1.470142236595406E-3</v>
      </c>
      <c r="V67">
        <f>I!V67-A!V67</f>
        <v>-2.1526201134586644E-3</v>
      </c>
      <c r="W67">
        <f>I!W67-A!W67</f>
        <v>-2.5438539106613744E-3</v>
      </c>
      <c r="X67">
        <f>I!X67-A!X67</f>
        <v>-8.5962606259342453E-4</v>
      </c>
      <c r="Y67">
        <f>I!Y67-A!Y67</f>
        <v>-7.7448304038883016E-4</v>
      </c>
      <c r="Z67">
        <f>I!Z67-A!Z67</f>
        <v>-1.3077249125513183E-3</v>
      </c>
      <c r="AA67">
        <f>I!AA67-A!AA67</f>
        <v>-3.0602488055998744E-3</v>
      </c>
      <c r="AB67">
        <f>I!AB67-A!AB67</f>
        <v>-1.2289304169173798E-3</v>
      </c>
      <c r="AC67">
        <f>I!AC67-A!AC67</f>
        <v>-1.6996174744827197E-3</v>
      </c>
      <c r="AD67">
        <f>I!AD67-A!AD67</f>
        <v>-6.1969801238749339E-4</v>
      </c>
      <c r="AE67">
        <f>I!AE67-A!AE67</f>
        <v>-2.3278668832761468E-4</v>
      </c>
      <c r="AF67">
        <f>I!AF67-A!AF67</f>
        <v>-6.592234383066926E-4</v>
      </c>
      <c r="AG67">
        <f>I!AG67-A!AG67</f>
        <v>-1.1341066251180061E-3</v>
      </c>
      <c r="AH67">
        <f>I!AH67-A!AH67</f>
        <v>-1.5779793014796082E-3</v>
      </c>
      <c r="AI67">
        <f>I!AI67-A!AI67</f>
        <v>-5.6970737874783152E-4</v>
      </c>
      <c r="AJ67">
        <f>I!AJ67-A!AJ67</f>
        <v>-2.6186771534414933E-3</v>
      </c>
      <c r="AK67">
        <f>I!AK67-A!AK67</f>
        <v>-6.247281957110606E-4</v>
      </c>
      <c r="AL67">
        <f>I!AL67-A!AL67</f>
        <v>-1.1441001579673222E-4</v>
      </c>
      <c r="AM67">
        <f>I!AM67-A!AM67</f>
        <v>-7.6467104728719822E-4</v>
      </c>
      <c r="AN67">
        <f>I!AN67-A!AN67</f>
        <v>-4.8581009867389884E-4</v>
      </c>
      <c r="AO67">
        <f>I!AO67-A!AO67</f>
        <v>-1.1112336446772325E-3</v>
      </c>
      <c r="AP67">
        <f>I!AP67-A!AP67</f>
        <v>-1.0946859481524376E-3</v>
      </c>
      <c r="AQ67">
        <f>I!AQ67-A!AQ67</f>
        <v>-4.3065025026564667E-4</v>
      </c>
      <c r="AR67">
        <f>I!AR67-A!AR67</f>
        <v>-6.9559450336499444E-4</v>
      </c>
      <c r="AS67">
        <f>I!AS67-A!AS67</f>
        <v>-6.2656748307828556E-4</v>
      </c>
      <c r="AT67">
        <f>I!AT67-A!AT67</f>
        <v>-3.1855589954239094E-2</v>
      </c>
      <c r="AU67">
        <f>I!AU67-A!AU67</f>
        <v>-5.9776134468676384E-2</v>
      </c>
      <c r="AV67">
        <f>I!AV67-A!AV67</f>
        <v>-6.8485230629145619E-2</v>
      </c>
      <c r="AW67">
        <f>I!AW67-A!AW67</f>
        <v>-1.3720603065291258E-2</v>
      </c>
      <c r="AX67">
        <f>I!AX67-A!AX67</f>
        <v>-5.3909519358921014E-3</v>
      </c>
      <c r="AY67">
        <f>I!AY67-A!AY67</f>
        <v>-2.4078238726658635E-3</v>
      </c>
      <c r="AZ67">
        <f>I!AZ67-A!AZ67</f>
        <v>-4.578257584838639E-3</v>
      </c>
      <c r="BA67">
        <f>I!BA67-A!BA67</f>
        <v>-7.7231465686179973E-4</v>
      </c>
      <c r="BB67">
        <f>I!BB67-A!BB67</f>
        <v>-1.595576233267498E-2</v>
      </c>
      <c r="BC67">
        <f>I!BC67-A!BC67</f>
        <v>-2.1556135547940239E-4</v>
      </c>
      <c r="BD67">
        <f>I!BD67-A!BD67</f>
        <v>-2.235432160580292E-3</v>
      </c>
      <c r="BE67">
        <f>I!BE67-A!BE67</f>
        <v>-4.3403161871210343E-3</v>
      </c>
      <c r="BF67">
        <f>I!BF67-A!BF67</f>
        <v>-4.2687004817646129E-3</v>
      </c>
      <c r="BG67">
        <f>I!BG67-A!BG67</f>
        <v>-1.7399816845812752E-3</v>
      </c>
      <c r="BH67">
        <f>I!BH67-A!BH67</f>
        <v>-6.594971339891776E-3</v>
      </c>
      <c r="BI67">
        <f>I!BI67-A!BI67</f>
        <v>-1.2781808249863666E-3</v>
      </c>
      <c r="BJ67">
        <f>I!BJ67-A!BJ67</f>
        <v>-1.7403241151650382E-3</v>
      </c>
      <c r="BK67">
        <f>I!BK67-A!BK67</f>
        <v>-1.5013835353041053E-3</v>
      </c>
      <c r="BL67">
        <f>I!BL67-A!BL67</f>
        <v>-1.5072418701520996E-3</v>
      </c>
      <c r="BM67">
        <f>I!BM67-A!BM67</f>
        <v>-9.6153042374686766E-5</v>
      </c>
      <c r="BN67">
        <f>I!BN67-A!BN67</f>
        <v>-1.1706117291613745E-3</v>
      </c>
      <c r="BO67">
        <f>I!BO67-A!BO67</f>
        <v>0.977967536921863</v>
      </c>
      <c r="BP67">
        <f>I!BP67-A!BP67</f>
        <v>-7.7315652488683774E-3</v>
      </c>
      <c r="BQ67">
        <f>I!BQ67-A!BQ67</f>
        <v>-1.3873294877171417E-3</v>
      </c>
      <c r="BR67">
        <f>I!BR67-A!BR67</f>
        <v>-1.9386567173059301E-3</v>
      </c>
      <c r="BS67">
        <f>I!BS67-A!BS67</f>
        <v>-3.1678466142311926E-3</v>
      </c>
      <c r="BT67">
        <f>I!BT67-A!BT67</f>
        <v>-9.6997275820912502E-3</v>
      </c>
      <c r="BU67">
        <f>I!BU67-A!BU67</f>
        <v>-1.8182294347963183E-3</v>
      </c>
      <c r="BV67">
        <f>I!BV67-A!BV67</f>
        <v>-1.5433672256984418E-3</v>
      </c>
      <c r="BW67">
        <f>I!BW67-A!BW67</f>
        <v>-2.309529462170226E-3</v>
      </c>
      <c r="BX67">
        <f>I!BX67-A!BX67</f>
        <v>-1.379631932307581E-3</v>
      </c>
      <c r="BY67">
        <f>I!BY67-A!BY67</f>
        <v>-7.6785624161353899E-4</v>
      </c>
      <c r="BZ67">
        <f>I!BZ67-A!BZ67</f>
        <v>-3.1762940471860516E-3</v>
      </c>
      <c r="CA67">
        <f>I!CA67-A!CA67</f>
        <v>-2.2687259541650301E-3</v>
      </c>
      <c r="CB67">
        <f>I!CB67-A!CB67</f>
        <v>-9.4823444256450489E-3</v>
      </c>
      <c r="CC67">
        <f>I!CC67-A!CC67</f>
        <v>-1.8919606246108199E-3</v>
      </c>
      <c r="CD67">
        <f>I!CD67-A!CD67</f>
        <v>-4.3134759127139583E-4</v>
      </c>
      <c r="CE67">
        <f>I!CE67-A!CE67</f>
        <v>-1.7436537922913334E-3</v>
      </c>
      <c r="CF67">
        <f>I!CF67-A!CF67</f>
        <v>-3.7759385385957014E-3</v>
      </c>
      <c r="CG67">
        <f>I!CG67-A!CG67</f>
        <v>-7.8269208704116701E-4</v>
      </c>
      <c r="CH67">
        <f>I!CH67-A!CH67</f>
        <v>0</v>
      </c>
      <c r="CI67">
        <f>I!CI67-A!CI67</f>
        <v>-6.1454110122309807E-4</v>
      </c>
      <c r="CJ67">
        <f>I!CJ67-A!CJ67</f>
        <v>0</v>
      </c>
      <c r="CK67">
        <f>I!CK67-A!CK67</f>
        <v>0</v>
      </c>
      <c r="CL67">
        <f>I!CL67-A!CL67</f>
        <v>0</v>
      </c>
      <c r="CM67">
        <f>I!CM67-A!CM67</f>
        <v>-2.5250547585019337E-3</v>
      </c>
      <c r="CN67">
        <f>I!CN67-A!CN67</f>
        <v>-2.408462440224557E-3</v>
      </c>
      <c r="CO67">
        <f>I!CO67-A!CO67</f>
        <v>-3.4154725722966234E-3</v>
      </c>
      <c r="CP67">
        <f>I!CP67-A!CP67</f>
        <v>-3.1859955512415663E-3</v>
      </c>
      <c r="CQ67">
        <f>I!CQ67-A!CQ67</f>
        <v>-3.3208721303819438E-3</v>
      </c>
      <c r="CR67">
        <f>I!CR67-A!CR67</f>
        <v>-3.2616498336329298E-3</v>
      </c>
      <c r="CS67">
        <f>I!CS67-A!CS67</f>
        <v>-3.8233865277598304E-3</v>
      </c>
      <c r="CT67">
        <f>I!CT67-A!CT67</f>
        <v>-4.1667418656222421E-3</v>
      </c>
      <c r="CU67">
        <f>I!CU67-A!CU67</f>
        <v>-2.9348148380601239E-3</v>
      </c>
    </row>
    <row r="68" spans="1:99">
      <c r="A68" t="s">
        <v>67</v>
      </c>
      <c r="B68">
        <f>I!B68-A!B68</f>
        <v>-3.422891117786256E-4</v>
      </c>
      <c r="C68">
        <f>I!C68-A!C68</f>
        <v>0</v>
      </c>
      <c r="D68">
        <f>I!D68-A!D68</f>
        <v>-1.3229780194684414E-3</v>
      </c>
      <c r="E68">
        <f>I!E68-A!E68</f>
        <v>-7.7737642726895663E-4</v>
      </c>
      <c r="F68">
        <f>I!F68-A!F68</f>
        <v>-1.5171271471756587E-7</v>
      </c>
      <c r="G68">
        <f>I!G68-A!G68</f>
        <v>0</v>
      </c>
      <c r="H68">
        <f>I!H68-A!H68</f>
        <v>-1.2002579313212769E-8</v>
      </c>
      <c r="I68">
        <f>I!I68-A!I68</f>
        <v>-3.8444214787514878E-6</v>
      </c>
      <c r="J68">
        <f>I!J68-A!J68</f>
        <v>-1.0043004117389249E-3</v>
      </c>
      <c r="K68">
        <f>I!K68-A!K68</f>
        <v>-1.5594817903799919E-3</v>
      </c>
      <c r="L68">
        <f>I!L68-A!L68</f>
        <v>-9.3064349169331203E-3</v>
      </c>
      <c r="M68">
        <f>I!M68-A!M68</f>
        <v>-6.57063065078676E-4</v>
      </c>
      <c r="N68">
        <f>I!N68-A!N68</f>
        <v>-8.1841999201506322E-4</v>
      </c>
      <c r="O68">
        <f>I!O68-A!O68</f>
        <v>-1.6365385451688598E-3</v>
      </c>
      <c r="P68">
        <f>I!P68-A!P68</f>
        <v>-1.3330085329685413E-2</v>
      </c>
      <c r="Q68">
        <f>I!Q68-A!Q68</f>
        <v>-2.5647354043295679E-3</v>
      </c>
      <c r="R68">
        <f>I!R68-A!R68</f>
        <v>-1.485028688000224E-8</v>
      </c>
      <c r="S68">
        <f>I!S68-A!S68</f>
        <v>-3.5822604176121466E-3</v>
      </c>
      <c r="T68">
        <f>I!T68-A!T68</f>
        <v>-1.1315021015434882E-3</v>
      </c>
      <c r="U68">
        <f>I!U68-A!U68</f>
        <v>-8.1219688611705316E-4</v>
      </c>
      <c r="V68">
        <f>I!V68-A!V68</f>
        <v>-4.9290929848914804E-3</v>
      </c>
      <c r="W68">
        <f>I!W68-A!W68</f>
        <v>-3.1246642262964578E-3</v>
      </c>
      <c r="X68">
        <f>I!X68-A!X68</f>
        <v>-7.7630472287450094E-4</v>
      </c>
      <c r="Y68">
        <f>I!Y68-A!Y68</f>
        <v>-3.8362201834920171E-3</v>
      </c>
      <c r="Z68">
        <f>I!Z68-A!Z68</f>
        <v>-3.014629232338003E-3</v>
      </c>
      <c r="AA68">
        <f>I!AA68-A!AA68</f>
        <v>-4.1487795945077139E-3</v>
      </c>
      <c r="AB68">
        <f>I!AB68-A!AB68</f>
        <v>-2.3069208375885073E-3</v>
      </c>
      <c r="AC68">
        <f>I!AC68-A!AC68</f>
        <v>-5.0920080243820201E-3</v>
      </c>
      <c r="AD68">
        <f>I!AD68-A!AD68</f>
        <v>-4.2230393173608638E-3</v>
      </c>
      <c r="AE68">
        <f>I!AE68-A!AE68</f>
        <v>-2.9413594698035942E-3</v>
      </c>
      <c r="AF68">
        <f>I!AF68-A!AF68</f>
        <v>-5.9725599950282895E-3</v>
      </c>
      <c r="AG68">
        <f>I!AG68-A!AG68</f>
        <v>-1.9271777366384833E-3</v>
      </c>
      <c r="AH68">
        <f>I!AH68-A!AH68</f>
        <v>-1.2036339674067755E-3</v>
      </c>
      <c r="AI68">
        <f>I!AI68-A!AI68</f>
        <v>-7.6116996165260771E-3</v>
      </c>
      <c r="AJ68">
        <f>I!AJ68-A!AJ68</f>
        <v>-1.2569610366217353E-2</v>
      </c>
      <c r="AK68">
        <f>I!AK68-A!AK68</f>
        <v>-9.7287382596695593E-4</v>
      </c>
      <c r="AL68">
        <f>I!AL68-A!AL68</f>
        <v>-3.9666499249023038E-4</v>
      </c>
      <c r="AM68">
        <f>I!AM68-A!AM68</f>
        <v>-5.9731372648679504E-3</v>
      </c>
      <c r="AN68">
        <f>I!AN68-A!AN68</f>
        <v>-2.9425130608811789E-3</v>
      </c>
      <c r="AO68">
        <f>I!AO68-A!AO68</f>
        <v>-1.5467697206651449E-3</v>
      </c>
      <c r="AP68">
        <f>I!AP68-A!AP68</f>
        <v>-2.6422795239919882E-3</v>
      </c>
      <c r="AQ68">
        <f>I!AQ68-A!AQ68</f>
        <v>-3.4348484678570954E-3</v>
      </c>
      <c r="AR68">
        <f>I!AR68-A!AR68</f>
        <v>-2.6195819508957716E-3</v>
      </c>
      <c r="AS68">
        <f>I!AS68-A!AS68</f>
        <v>-1.1761748986268063E-2</v>
      </c>
      <c r="AT68">
        <f>I!AT68-A!AT68</f>
        <v>-2.2844532379035888E-3</v>
      </c>
      <c r="AU68">
        <f>I!AU68-A!AU68</f>
        <v>-9.315807847835592E-4</v>
      </c>
      <c r="AV68">
        <f>I!AV68-A!AV68</f>
        <v>-1.0380495236436353E-4</v>
      </c>
      <c r="AW68">
        <f>I!AW68-A!AW68</f>
        <v>-4.9171946957262949E-3</v>
      </c>
      <c r="AX68">
        <f>I!AX68-A!AX68</f>
        <v>-3.6307964505707758E-6</v>
      </c>
      <c r="AY68">
        <f>I!AY68-A!AY68</f>
        <v>-6.6009885748653194E-7</v>
      </c>
      <c r="AZ68">
        <f>I!AZ68-A!AZ68</f>
        <v>-2.7553890211012936E-4</v>
      </c>
      <c r="BA68">
        <f>I!BA68-A!BA68</f>
        <v>-5.8463336620553438E-9</v>
      </c>
      <c r="BB68">
        <f>I!BB68-A!BB68</f>
        <v>-5.5173049360742387E-4</v>
      </c>
      <c r="BC68">
        <f>I!BC68-A!BC68</f>
        <v>-1.7128129442560936E-3</v>
      </c>
      <c r="BD68">
        <f>I!BD68-A!BD68</f>
        <v>-5.7890131787621238E-4</v>
      </c>
      <c r="BE68">
        <f>I!BE68-A!BE68</f>
        <v>-4.0196628100319593E-3</v>
      </c>
      <c r="BF68">
        <f>I!BF68-A!BF68</f>
        <v>-5.5783955068239143E-3</v>
      </c>
      <c r="BG68">
        <f>I!BG68-A!BG68</f>
        <v>-3.3277479748782555E-2</v>
      </c>
      <c r="BH68">
        <f>I!BH68-A!BH68</f>
        <v>-1.0938056129093827E-3</v>
      </c>
      <c r="BI68">
        <f>I!BI68-A!BI68</f>
        <v>-2.6347720145308813E-3</v>
      </c>
      <c r="BJ68">
        <f>I!BJ68-A!BJ68</f>
        <v>-1.4631168896251212E-2</v>
      </c>
      <c r="BK68">
        <f>I!BK68-A!BK68</f>
        <v>-1.2787185237237333E-3</v>
      </c>
      <c r="BL68">
        <f>I!BL68-A!BL68</f>
        <v>-1.8878579950118335E-3</v>
      </c>
      <c r="BM68">
        <f>I!BM68-A!BM68</f>
        <v>-1.0042047140330158E-4</v>
      </c>
      <c r="BN68">
        <f>I!BN68-A!BN68</f>
        <v>-8.48453980484424E-4</v>
      </c>
      <c r="BO68">
        <f>I!BO68-A!BO68</f>
        <v>-6.1725884370118543E-3</v>
      </c>
      <c r="BP68">
        <f>I!BP68-A!BP68</f>
        <v>0.96643018957685256</v>
      </c>
      <c r="BQ68">
        <f>I!BQ68-A!BQ68</f>
        <v>-5.2569117889327312E-3</v>
      </c>
      <c r="BR68">
        <f>I!BR68-A!BR68</f>
        <v>-2.9065039610225385E-2</v>
      </c>
      <c r="BS68">
        <f>I!BS68-A!BS68</f>
        <v>-3.4528657640994936E-3</v>
      </c>
      <c r="BT68">
        <f>I!BT68-A!BT68</f>
        <v>-4.3002607311339322E-3</v>
      </c>
      <c r="BU68">
        <f>I!BU68-A!BU68</f>
        <v>-1.5851692414947795E-3</v>
      </c>
      <c r="BV68">
        <f>I!BV68-A!BV68</f>
        <v>-1.4744787309951218E-3</v>
      </c>
      <c r="BW68">
        <f>I!BW68-A!BW68</f>
        <v>-4.389139748705547E-4</v>
      </c>
      <c r="BX68">
        <f>I!BX68-A!BX68</f>
        <v>-8.3294596233516188E-6</v>
      </c>
      <c r="BY68">
        <f>I!BY68-A!BY68</f>
        <v>-1.2895321361341442E-3</v>
      </c>
      <c r="BZ68">
        <f>I!BZ68-A!BZ68</f>
        <v>-7.040062030113127E-3</v>
      </c>
      <c r="CA68">
        <f>I!CA68-A!CA68</f>
        <v>-1.0256133220615577E-4</v>
      </c>
      <c r="CB68">
        <f>I!CB68-A!CB68</f>
        <v>-2.686835871005338E-3</v>
      </c>
      <c r="CC68">
        <f>I!CC68-A!CC68</f>
        <v>-3.1454530829162744E-3</v>
      </c>
      <c r="CD68">
        <f>I!CD68-A!CD68</f>
        <v>-1.5345646776941628E-2</v>
      </c>
      <c r="CE68">
        <f>I!CE68-A!CE68</f>
        <v>-1.3742166456081673E-4</v>
      </c>
      <c r="CF68">
        <f>I!CF68-A!CF68</f>
        <v>-1.2748721043308654E-3</v>
      </c>
      <c r="CG68">
        <f>I!CG68-A!CG68</f>
        <v>-1.2853425403177497E-4</v>
      </c>
      <c r="CH68">
        <f>I!CH68-A!CH68</f>
        <v>0</v>
      </c>
      <c r="CI68">
        <f>I!CI68-A!CI68</f>
        <v>-1.7705434403897133E-3</v>
      </c>
      <c r="CJ68">
        <f>I!CJ68-A!CJ68</f>
        <v>0</v>
      </c>
      <c r="CK68">
        <f>I!CK68-A!CK68</f>
        <v>0</v>
      </c>
      <c r="CL68">
        <f>I!CL68-A!CL68</f>
        <v>0</v>
      </c>
      <c r="CM68">
        <f>I!CM68-A!CM68</f>
        <v>-3.5857056210346474E-7</v>
      </c>
      <c r="CN68">
        <f>I!CN68-A!CN68</f>
        <v>-8.173738574110125E-7</v>
      </c>
      <c r="CO68">
        <f>I!CO68-A!CO68</f>
        <v>-1.565858638472393E-6</v>
      </c>
      <c r="CP68">
        <f>I!CP68-A!CP68</f>
        <v>-1.0988851471691107E-6</v>
      </c>
      <c r="CQ68">
        <f>I!CQ68-A!CQ68</f>
        <v>-1.7195153448047141E-6</v>
      </c>
      <c r="CR68">
        <f>I!CR68-A!CR68</f>
        <v>-1.8698459592199906E-6</v>
      </c>
      <c r="CS68">
        <f>I!CS68-A!CS68</f>
        <v>-2.4867059926318256E-6</v>
      </c>
      <c r="CT68">
        <f>I!CT68-A!CT68</f>
        <v>-2.2125952464073518E-6</v>
      </c>
      <c r="CU68">
        <f>I!CU68-A!CU68</f>
        <v>-4.9337441109884172E-6</v>
      </c>
    </row>
    <row r="69" spans="1:99">
      <c r="A69" t="s">
        <v>68</v>
      </c>
      <c r="B69">
        <f>I!B69-A!B69</f>
        <v>-2.3257268037289308E-3</v>
      </c>
      <c r="C69">
        <f>I!C69-A!C69</f>
        <v>0</v>
      </c>
      <c r="D69">
        <f>I!D69-A!D69</f>
        <v>-6.6761082831270913E-3</v>
      </c>
      <c r="E69">
        <f>I!E69-A!E69</f>
        <v>-4.2630683182291731E-3</v>
      </c>
      <c r="F69">
        <f>I!F69-A!F69</f>
        <v>-7.337930939982926E-3</v>
      </c>
      <c r="G69">
        <f>I!G69-A!G69</f>
        <v>-9.4507684678695123E-5</v>
      </c>
      <c r="H69">
        <f>I!H69-A!H69</f>
        <v>-4.3074917533372212E-4</v>
      </c>
      <c r="I69">
        <f>I!I69-A!I69</f>
        <v>-8.2705647475054476E-5</v>
      </c>
      <c r="J69">
        <f>I!J69-A!J69</f>
        <v>-0.11927655794731347</v>
      </c>
      <c r="K69">
        <f>I!K69-A!K69</f>
        <v>-1.0670900986771668E-2</v>
      </c>
      <c r="L69">
        <f>I!L69-A!L69</f>
        <v>-1.0364479772986619E-2</v>
      </c>
      <c r="M69">
        <f>I!M69-A!M69</f>
        <v>-2.904085783148827E-2</v>
      </c>
      <c r="N69">
        <f>I!N69-A!N69</f>
        <v>-2.1194067632823211E-2</v>
      </c>
      <c r="O69">
        <f>I!O69-A!O69</f>
        <v>-1.6610842894515657E-2</v>
      </c>
      <c r="P69">
        <f>I!P69-A!P69</f>
        <v>-1.899484982064505E-2</v>
      </c>
      <c r="Q69">
        <f>I!Q69-A!Q69</f>
        <v>-1.7031299169503595E-2</v>
      </c>
      <c r="R69">
        <f>I!R69-A!R69</f>
        <v>-1.1405609628062939E-2</v>
      </c>
      <c r="S69">
        <f>I!S69-A!S69</f>
        <v>-9.3590734916901008E-3</v>
      </c>
      <c r="T69">
        <f>I!T69-A!T69</f>
        <v>-7.6066608749734404E-3</v>
      </c>
      <c r="U69">
        <f>I!U69-A!U69</f>
        <v>-1.8261065748075459E-2</v>
      </c>
      <c r="V69">
        <f>I!V69-A!V69</f>
        <v>-1.5717249187562135E-2</v>
      </c>
      <c r="W69">
        <f>I!W69-A!W69</f>
        <v>-2.5779671422918288E-2</v>
      </c>
      <c r="X69">
        <f>I!X69-A!X69</f>
        <v>-6.3976569315313354E-3</v>
      </c>
      <c r="Y69">
        <f>I!Y69-A!Y69</f>
        <v>-9.630481499173206E-3</v>
      </c>
      <c r="Z69">
        <f>I!Z69-A!Z69</f>
        <v>-1.8497969058856183E-2</v>
      </c>
      <c r="AA69">
        <f>I!AA69-A!AA69</f>
        <v>-2.20440942568059E-2</v>
      </c>
      <c r="AB69">
        <f>I!AB69-A!AB69</f>
        <v>-1.2152553216580868E-2</v>
      </c>
      <c r="AC69">
        <f>I!AC69-A!AC69</f>
        <v>-3.9353025216150979E-2</v>
      </c>
      <c r="AD69">
        <f>I!AD69-A!AD69</f>
        <v>-8.1790823188892636E-2</v>
      </c>
      <c r="AE69">
        <f>I!AE69-A!AE69</f>
        <v>-1.8145556331374879E-2</v>
      </c>
      <c r="AF69">
        <f>I!AF69-A!AF69</f>
        <v>-1.469414801644349E-2</v>
      </c>
      <c r="AG69">
        <f>I!AG69-A!AG69</f>
        <v>-1.3029544839762965E-2</v>
      </c>
      <c r="AH69">
        <f>I!AH69-A!AH69</f>
        <v>-3.5136908662358107E-2</v>
      </c>
      <c r="AI69">
        <f>I!AI69-A!AI69</f>
        <v>-2.8314870504832806E-2</v>
      </c>
      <c r="AJ69">
        <f>I!AJ69-A!AJ69</f>
        <v>-5.8691004556156973E-2</v>
      </c>
      <c r="AK69">
        <f>I!AK69-A!AK69</f>
        <v>-4.6407869472381701E-2</v>
      </c>
      <c r="AL69">
        <f>I!AL69-A!AL69</f>
        <v>-7.1442783984532292E-3</v>
      </c>
      <c r="AM69">
        <f>I!AM69-A!AM69</f>
        <v>-1.2228764382310331E-2</v>
      </c>
      <c r="AN69">
        <f>I!AN69-A!AN69</f>
        <v>-2.4348841463122779E-2</v>
      </c>
      <c r="AO69">
        <f>I!AO69-A!AO69</f>
        <v>-2.4715049103656659E-2</v>
      </c>
      <c r="AP69">
        <f>I!AP69-A!AP69</f>
        <v>-2.0685621413341872E-2</v>
      </c>
      <c r="AQ69">
        <f>I!AQ69-A!AQ69</f>
        <v>-3.3318831911454377E-2</v>
      </c>
      <c r="AR69">
        <f>I!AR69-A!AR69</f>
        <v>-4.2987473726148952E-2</v>
      </c>
      <c r="AS69">
        <f>I!AS69-A!AS69</f>
        <v>-2.2416209576103446E-2</v>
      </c>
      <c r="AT69">
        <f>I!AT69-A!AT69</f>
        <v>-9.6070777721269564E-3</v>
      </c>
      <c r="AU69">
        <f>I!AU69-A!AU69</f>
        <v>-3.9194496528653214E-2</v>
      </c>
      <c r="AV69">
        <f>I!AV69-A!AV69</f>
        <v>-2.4227076933714599E-2</v>
      </c>
      <c r="AW69">
        <f>I!AW69-A!AW69</f>
        <v>-9.1077757003133128E-3</v>
      </c>
      <c r="AX69">
        <f>I!AX69-A!AX69</f>
        <v>-1.6476502616479666E-2</v>
      </c>
      <c r="AY69">
        <f>I!AY69-A!AY69</f>
        <v>-3.4644393929981233E-2</v>
      </c>
      <c r="AZ69">
        <f>I!AZ69-A!AZ69</f>
        <v>-6.1374615336076965E-3</v>
      </c>
      <c r="BA69">
        <f>I!BA69-A!BA69</f>
        <v>-1.0511742339743442E-3</v>
      </c>
      <c r="BB69">
        <f>I!BB69-A!BB69</f>
        <v>-9.8711942830368351E-3</v>
      </c>
      <c r="BC69">
        <f>I!BC69-A!BC69</f>
        <v>-3.4745790982633903E-2</v>
      </c>
      <c r="BD69">
        <f>I!BD69-A!BD69</f>
        <v>-2.5929529736322468E-2</v>
      </c>
      <c r="BE69">
        <f>I!BE69-A!BE69</f>
        <v>-2.0658370227518867E-2</v>
      </c>
      <c r="BF69">
        <f>I!BF69-A!BF69</f>
        <v>-5.7832466504242695E-2</v>
      </c>
      <c r="BG69">
        <f>I!BG69-A!BG69</f>
        <v>-5.9315534906797009E-2</v>
      </c>
      <c r="BH69">
        <f>I!BH69-A!BH69</f>
        <v>-9.0845187801113919E-2</v>
      </c>
      <c r="BI69">
        <f>I!BI69-A!BI69</f>
        <v>-8.6224343326326461E-2</v>
      </c>
      <c r="BJ69">
        <f>I!BJ69-A!BJ69</f>
        <v>-9.2268898747609046E-2</v>
      </c>
      <c r="BK69">
        <f>I!BK69-A!BK69</f>
        <v>-3.6144879795479271E-2</v>
      </c>
      <c r="BL69">
        <f>I!BL69-A!BL69</f>
        <v>-3.7856777950439131E-2</v>
      </c>
      <c r="BM69">
        <f>I!BM69-A!BM69</f>
        <v>-2.2193242000817029E-2</v>
      </c>
      <c r="BN69">
        <f>I!BN69-A!BN69</f>
        <v>-1.5669348994517999E-2</v>
      </c>
      <c r="BO69">
        <f>I!BO69-A!BO69</f>
        <v>-2.4006254628324213E-2</v>
      </c>
      <c r="BP69">
        <f>I!BP69-A!BP69</f>
        <v>-2.7010510429747843E-2</v>
      </c>
      <c r="BQ69">
        <f>I!BQ69-A!BQ69</f>
        <v>0.91752317342400591</v>
      </c>
      <c r="BR69">
        <f>I!BR69-A!BR69</f>
        <v>-6.5214551329914425E-2</v>
      </c>
      <c r="BS69">
        <f>I!BS69-A!BS69</f>
        <v>-4.4623053732982712E-2</v>
      </c>
      <c r="BT69">
        <f>I!BT69-A!BT69</f>
        <v>-2.2607690814042933E-2</v>
      </c>
      <c r="BU69">
        <f>I!BU69-A!BU69</f>
        <v>-2.8654781561871852E-2</v>
      </c>
      <c r="BV69">
        <f>I!BV69-A!BV69</f>
        <v>-2.514739914253411E-2</v>
      </c>
      <c r="BW69">
        <f>I!BW69-A!BW69</f>
        <v>-5.0875641410258958E-2</v>
      </c>
      <c r="BX69">
        <f>I!BX69-A!BX69</f>
        <v>-3.3744064207448035E-2</v>
      </c>
      <c r="BY69">
        <f>I!BY69-A!BY69</f>
        <v>-1.7089103054012466E-2</v>
      </c>
      <c r="BZ69">
        <f>I!BZ69-A!BZ69</f>
        <v>-5.9377872170946797E-2</v>
      </c>
      <c r="CA69">
        <f>I!CA69-A!CA69</f>
        <v>-5.2416839647758298E-2</v>
      </c>
      <c r="CB69">
        <f>I!CB69-A!CB69</f>
        <v>-5.9077425336118365E-2</v>
      </c>
      <c r="CC69">
        <f>I!CC69-A!CC69</f>
        <v>-3.416217996519845E-2</v>
      </c>
      <c r="CD69">
        <f>I!CD69-A!CD69</f>
        <v>-2.5899227954956878E-2</v>
      </c>
      <c r="CE69">
        <f>I!CE69-A!CE69</f>
        <v>-2.3447413981124876E-2</v>
      </c>
      <c r="CF69">
        <f>I!CF69-A!CF69</f>
        <v>-6.1129160316094701E-2</v>
      </c>
      <c r="CG69">
        <f>I!CG69-A!CG69</f>
        <v>-5.8869297858329644E-2</v>
      </c>
      <c r="CH69">
        <f>I!CH69-A!CH69</f>
        <v>0</v>
      </c>
      <c r="CI69">
        <f>I!CI69-A!CI69</f>
        <v>-4.7029824293256924E-2</v>
      </c>
      <c r="CJ69">
        <f>I!CJ69-A!CJ69</f>
        <v>0</v>
      </c>
      <c r="CK69">
        <f>I!CK69-A!CK69</f>
        <v>0</v>
      </c>
      <c r="CL69">
        <f>I!CL69-A!CL69</f>
        <v>0</v>
      </c>
      <c r="CM69">
        <f>I!CM69-A!CM69</f>
        <v>-1.4625812687129191E-2</v>
      </c>
      <c r="CN69">
        <f>I!CN69-A!CN69</f>
        <v>-1.3767990910158659E-2</v>
      </c>
      <c r="CO69">
        <f>I!CO69-A!CO69</f>
        <v>-1.7060328062605244E-2</v>
      </c>
      <c r="CP69">
        <f>I!CP69-A!CP69</f>
        <v>-1.4480981807051065E-2</v>
      </c>
      <c r="CQ69">
        <f>I!CQ69-A!CQ69</f>
        <v>-1.364096337123458E-2</v>
      </c>
      <c r="CR69">
        <f>I!CR69-A!CR69</f>
        <v>-1.1701016598696086E-2</v>
      </c>
      <c r="CS69">
        <f>I!CS69-A!CS69</f>
        <v>-1.2927340246863867E-2</v>
      </c>
      <c r="CT69">
        <f>I!CT69-A!CT69</f>
        <v>-1.2352593653046353E-2</v>
      </c>
      <c r="CU69">
        <f>I!CU69-A!CU69</f>
        <v>-9.9227974781319513E-3</v>
      </c>
    </row>
    <row r="70" spans="1:99">
      <c r="A70" t="s">
        <v>69</v>
      </c>
      <c r="B70">
        <f>I!B70-A!B70</f>
        <v>0</v>
      </c>
      <c r="C70">
        <f>I!C70-A!C70</f>
        <v>0</v>
      </c>
      <c r="D70">
        <f>I!D70-A!D70</f>
        <v>0</v>
      </c>
      <c r="E70">
        <f>I!E70-A!E70</f>
        <v>0</v>
      </c>
      <c r="F70">
        <f>I!F70-A!F70</f>
        <v>0</v>
      </c>
      <c r="G70">
        <f>I!G70-A!G70</f>
        <v>0</v>
      </c>
      <c r="H70">
        <f>I!H70-A!H70</f>
        <v>0</v>
      </c>
      <c r="I70">
        <f>I!I70-A!I70</f>
        <v>0</v>
      </c>
      <c r="J70">
        <f>I!J70-A!J70</f>
        <v>-7.9737427736425837E-2</v>
      </c>
      <c r="K70">
        <f>I!K70-A!K70</f>
        <v>-3.7948311419629774E-2</v>
      </c>
      <c r="L70">
        <f>I!L70-A!L70</f>
        <v>-3.0252542519027776E-2</v>
      </c>
      <c r="M70">
        <f>I!M70-A!M70</f>
        <v>0</v>
      </c>
      <c r="N70">
        <f>I!N70-A!N70</f>
        <v>-6.1659819943663289E-3</v>
      </c>
      <c r="O70">
        <f>I!O70-A!O70</f>
        <v>-3.0759949455874954E-2</v>
      </c>
      <c r="P70">
        <f>I!P70-A!P70</f>
        <v>-1.2094253723503571E-2</v>
      </c>
      <c r="Q70">
        <f>I!Q70-A!Q70</f>
        <v>-3.4047060938183292E-2</v>
      </c>
      <c r="R70">
        <f>I!R70-A!R70</f>
        <v>-2.8800678592988483E-3</v>
      </c>
      <c r="S70">
        <f>I!S70-A!S70</f>
        <v>-1.7789718386130488E-2</v>
      </c>
      <c r="T70">
        <f>I!T70-A!T70</f>
        <v>-3.9171743143545179E-3</v>
      </c>
      <c r="U70">
        <f>I!U70-A!U70</f>
        <v>-4.3909528453382673E-3</v>
      </c>
      <c r="V70">
        <f>I!V70-A!V70</f>
        <v>-9.6793973747931594E-3</v>
      </c>
      <c r="W70">
        <f>I!W70-A!W70</f>
        <v>-4.7042495801377718E-3</v>
      </c>
      <c r="X70">
        <f>I!X70-A!X70</f>
        <v>-4.5641647946641321E-3</v>
      </c>
      <c r="Y70">
        <f>I!Y70-A!Y70</f>
        <v>-3.3847728673668344E-2</v>
      </c>
      <c r="Z70">
        <f>I!Z70-A!Z70</f>
        <v>-7.2516788163180905E-3</v>
      </c>
      <c r="AA70">
        <f>I!AA70-A!AA70</f>
        <v>-2.1132696762383142E-2</v>
      </c>
      <c r="AB70">
        <f>I!AB70-A!AB70</f>
        <v>-5.5106647859672403E-3</v>
      </c>
      <c r="AC70">
        <f>I!AC70-A!AC70</f>
        <v>-1.4164647413139827E-2</v>
      </c>
      <c r="AD70">
        <f>I!AD70-A!AD70</f>
        <v>-3.9960692324098893E-2</v>
      </c>
      <c r="AE70">
        <f>I!AE70-A!AE70</f>
        <v>-2.4428959248602295E-2</v>
      </c>
      <c r="AF70">
        <f>I!AF70-A!AF70</f>
        <v>-1.9530620540710891E-2</v>
      </c>
      <c r="AG70">
        <f>I!AG70-A!AG70</f>
        <v>-1.682115255405283E-2</v>
      </c>
      <c r="AH70">
        <f>I!AH70-A!AH70</f>
        <v>-7.0211484537744629E-3</v>
      </c>
      <c r="AI70">
        <f>I!AI70-A!AI70</f>
        <v>-2.3010829536342297E-2</v>
      </c>
      <c r="AJ70">
        <f>I!AJ70-A!AJ70</f>
        <v>-4.2733825336611894E-2</v>
      </c>
      <c r="AK70">
        <f>I!AK70-A!AK70</f>
        <v>-2.8910293327206521E-3</v>
      </c>
      <c r="AL70">
        <f>I!AL70-A!AL70</f>
        <v>-2.4013477940439134E-3</v>
      </c>
      <c r="AM70">
        <f>I!AM70-A!AM70</f>
        <v>-6.1259310565367573E-4</v>
      </c>
      <c r="AN70">
        <f>I!AN70-A!AN70</f>
        <v>-5.5638522821446941E-3</v>
      </c>
      <c r="AO70">
        <f>I!AO70-A!AO70</f>
        <v>-1.1906182910609248E-3</v>
      </c>
      <c r="AP70">
        <f>I!AP70-A!AP70</f>
        <v>-3.7797759765491426E-4</v>
      </c>
      <c r="AQ70">
        <f>I!AQ70-A!AQ70</f>
        <v>-7.2668787799353665E-2</v>
      </c>
      <c r="AR70">
        <f>I!AR70-A!AR70</f>
        <v>-1.708914736835164E-2</v>
      </c>
      <c r="AS70">
        <f>I!AS70-A!AS70</f>
        <v>-2.5231938001723981E-2</v>
      </c>
      <c r="AT70">
        <f>I!AT70-A!AT70</f>
        <v>-1.2459486642518031E-2</v>
      </c>
      <c r="AU70">
        <f>I!AU70-A!AU70</f>
        <v>0</v>
      </c>
      <c r="AV70">
        <f>I!AV70-A!AV70</f>
        <v>-2.5000072412460623E-2</v>
      </c>
      <c r="AW70">
        <f>I!AW70-A!AW70</f>
        <v>-1.2812585005161902E-2</v>
      </c>
      <c r="AX70">
        <f>I!AX70-A!AX70</f>
        <v>-1.4504350270058118E-3</v>
      </c>
      <c r="AY70">
        <f>I!AY70-A!AY70</f>
        <v>0</v>
      </c>
      <c r="AZ70">
        <f>I!AZ70-A!AZ70</f>
        <v>-9.611914770874681E-3</v>
      </c>
      <c r="BA70">
        <f>I!BA70-A!BA70</f>
        <v>-5.4566405614187461E-3</v>
      </c>
      <c r="BB70">
        <f>I!BB70-A!BB70</f>
        <v>-7.6195628813758281E-3</v>
      </c>
      <c r="BC70">
        <f>I!BC70-A!BC70</f>
        <v>-2.8511232805716997E-3</v>
      </c>
      <c r="BD70">
        <f>I!BD70-A!BD70</f>
        <v>-1.1027028754909533E-3</v>
      </c>
      <c r="BE70">
        <f>I!BE70-A!BE70</f>
        <v>-5.3084671602616762E-3</v>
      </c>
      <c r="BF70">
        <f>I!BF70-A!BF70</f>
        <v>-9.5618144396907761E-4</v>
      </c>
      <c r="BG70">
        <f>I!BG70-A!BG70</f>
        <v>-6.9566304062189579E-3</v>
      </c>
      <c r="BH70">
        <f>I!BH70-A!BH70</f>
        <v>-6.8495517929102845E-5</v>
      </c>
      <c r="BI70">
        <f>I!BI70-A!BI70</f>
        <v>-5.6012470170246102E-3</v>
      </c>
      <c r="BJ70">
        <f>I!BJ70-A!BJ70</f>
        <v>-2.3989494933993331E-2</v>
      </c>
      <c r="BK70">
        <f>I!BK70-A!BK70</f>
        <v>-7.5726714785118486E-3</v>
      </c>
      <c r="BL70">
        <f>I!BL70-A!BL70</f>
        <v>-6.0686682264839429E-3</v>
      </c>
      <c r="BM70">
        <f>I!BM70-A!BM70</f>
        <v>-5.1499233904698499E-3</v>
      </c>
      <c r="BN70">
        <f>I!BN70-A!BN70</f>
        <v>-2.2426342238334607E-3</v>
      </c>
      <c r="BO70">
        <f>I!BO70-A!BO70</f>
        <v>-6.0952162674132143E-2</v>
      </c>
      <c r="BP70">
        <f>I!BP70-A!BP70</f>
        <v>-9.3355423886387484E-3</v>
      </c>
      <c r="BQ70">
        <f>I!BQ70-A!BQ70</f>
        <v>-9.4854752975972022E-3</v>
      </c>
      <c r="BR70">
        <f>I!BR70-A!BR70</f>
        <v>1</v>
      </c>
      <c r="BS70">
        <f>I!BS70-A!BS70</f>
        <v>-1.7942923872559014E-2</v>
      </c>
      <c r="BT70">
        <f>I!BT70-A!BT70</f>
        <v>-2.2976819664833281E-2</v>
      </c>
      <c r="BU70">
        <f>I!BU70-A!BU70</f>
        <v>-1.805662389383925E-2</v>
      </c>
      <c r="BV70">
        <f>I!BV70-A!BV70</f>
        <v>-4.1293314651056179E-2</v>
      </c>
      <c r="BW70">
        <f>I!BW70-A!BW70</f>
        <v>-1.0842407386348719E-2</v>
      </c>
      <c r="BX70">
        <f>I!BX70-A!BX70</f>
        <v>-2.4756011169018564E-2</v>
      </c>
      <c r="BY70">
        <f>I!BY70-A!BY70</f>
        <v>-1.8839999494916142E-2</v>
      </c>
      <c r="BZ70">
        <f>I!BZ70-A!BZ70</f>
        <v>-1.7565526785511668E-2</v>
      </c>
      <c r="CA70">
        <f>I!CA70-A!CA70</f>
        <v>-1.4370711995655902E-3</v>
      </c>
      <c r="CB70">
        <f>I!CB70-A!CB70</f>
        <v>-1.2873069808448068E-2</v>
      </c>
      <c r="CC70">
        <f>I!CC70-A!CC70</f>
        <v>-2.3328640126150622E-2</v>
      </c>
      <c r="CD70">
        <f>I!CD70-A!CD70</f>
        <v>-5.4910288608228511E-2</v>
      </c>
      <c r="CE70">
        <f>I!CE70-A!CE70</f>
        <v>-2.0049391478367543E-2</v>
      </c>
      <c r="CF70">
        <f>I!CF70-A!CF70</f>
        <v>-2.0311710270981272E-2</v>
      </c>
      <c r="CG70">
        <f>I!CG70-A!CG70</f>
        <v>0</v>
      </c>
      <c r="CH70">
        <f>I!CH70-A!CH70</f>
        <v>0</v>
      </c>
      <c r="CI70">
        <f>I!CI70-A!CI70</f>
        <v>0</v>
      </c>
      <c r="CJ70">
        <f>I!CJ70-A!CJ70</f>
        <v>0</v>
      </c>
      <c r="CK70">
        <f>I!CK70-A!CK70</f>
        <v>0</v>
      </c>
      <c r="CL70">
        <f>I!CL70-A!CL70</f>
        <v>0</v>
      </c>
      <c r="CM70">
        <f>I!CM70-A!CM70</f>
        <v>0</v>
      </c>
      <c r="CN70">
        <f>I!CN70-A!CN70</f>
        <v>0</v>
      </c>
      <c r="CO70">
        <f>I!CO70-A!CO70</f>
        <v>0</v>
      </c>
      <c r="CP70">
        <f>I!CP70-A!CP70</f>
        <v>0</v>
      </c>
      <c r="CQ70">
        <f>I!CQ70-A!CQ70</f>
        <v>0</v>
      </c>
      <c r="CR70">
        <f>I!CR70-A!CR70</f>
        <v>0</v>
      </c>
      <c r="CS70">
        <f>I!CS70-A!CS70</f>
        <v>0</v>
      </c>
      <c r="CT70">
        <f>I!CT70-A!CT70</f>
        <v>0</v>
      </c>
      <c r="CU70">
        <f>I!CU70-A!CU70</f>
        <v>0</v>
      </c>
    </row>
    <row r="71" spans="1:99">
      <c r="A71" t="s">
        <v>70</v>
      </c>
      <c r="B71">
        <f>I!B71-A!B71</f>
        <v>-1.554603180125354E-3</v>
      </c>
      <c r="C71">
        <f>I!C71-A!C71</f>
        <v>0</v>
      </c>
      <c r="D71">
        <f>I!D71-A!D71</f>
        <v>-3.7196904074156354E-3</v>
      </c>
      <c r="E71">
        <f>I!E71-A!E71</f>
        <v>-3.1206744321181099E-3</v>
      </c>
      <c r="F71">
        <f>I!F71-A!F71</f>
        <v>-1.0799552474416386E-3</v>
      </c>
      <c r="G71">
        <f>I!G71-A!G71</f>
        <v>-2.0067333145325362E-5</v>
      </c>
      <c r="H71">
        <f>I!H71-A!H71</f>
        <v>-3.2770050167007924E-5</v>
      </c>
      <c r="I71">
        <f>I!I71-A!I71</f>
        <v>-9.5089947949623526E-6</v>
      </c>
      <c r="J71">
        <f>I!J71-A!J71</f>
        <v>-2.9037031178832337E-3</v>
      </c>
      <c r="K71">
        <f>I!K71-A!K71</f>
        <v>-4.7677681760710904E-3</v>
      </c>
      <c r="L71">
        <f>I!L71-A!L71</f>
        <v>-1.0986108806666495E-2</v>
      </c>
      <c r="M71">
        <f>I!M71-A!M71</f>
        <v>-1.281269620428948E-2</v>
      </c>
      <c r="N71">
        <f>I!N71-A!N71</f>
        <v>-5.7665907400510771E-3</v>
      </c>
      <c r="O71">
        <f>I!O71-A!O71</f>
        <v>-4.6247472726446658E-3</v>
      </c>
      <c r="P71">
        <f>I!P71-A!P71</f>
        <v>-3.6098980756856642E-3</v>
      </c>
      <c r="Q71">
        <f>I!Q71-A!Q71</f>
        <v>-7.1410422190075259E-3</v>
      </c>
      <c r="R71">
        <f>I!R71-A!R71</f>
        <v>-2.6122081989251068E-3</v>
      </c>
      <c r="S71">
        <f>I!S71-A!S71</f>
        <v>-3.8042853515002771E-2</v>
      </c>
      <c r="T71">
        <f>I!T71-A!T71</f>
        <v>-1.3704128223520008E-3</v>
      </c>
      <c r="U71">
        <f>I!U71-A!U71</f>
        <v>-6.7962317630120865E-3</v>
      </c>
      <c r="V71">
        <f>I!V71-A!V71</f>
        <v>-9.6463208697800222E-3</v>
      </c>
      <c r="W71">
        <f>I!W71-A!W71</f>
        <v>-3.1969337523688059E-2</v>
      </c>
      <c r="X71">
        <f>I!X71-A!X71</f>
        <v>-3.7312745058324303E-3</v>
      </c>
      <c r="Y71">
        <f>I!Y71-A!Y71</f>
        <v>-4.2315903343123837E-3</v>
      </c>
      <c r="Z71">
        <f>I!Z71-A!Z71</f>
        <v>-7.7107990303304334E-3</v>
      </c>
      <c r="AA71">
        <f>I!AA71-A!AA71</f>
        <v>-1.0131524755425184E-2</v>
      </c>
      <c r="AB71">
        <f>I!AB71-A!AB71</f>
        <v>-1.7180708978557169E-2</v>
      </c>
      <c r="AC71">
        <f>I!AC71-A!AC71</f>
        <v>-2.503538645801771E-2</v>
      </c>
      <c r="AD71">
        <f>I!AD71-A!AD71</f>
        <v>-6.9311597410685538E-3</v>
      </c>
      <c r="AE71">
        <f>I!AE71-A!AE71</f>
        <v>-6.8566011424538919E-3</v>
      </c>
      <c r="AF71">
        <f>I!AF71-A!AF71</f>
        <v>-4.5050342712273754E-3</v>
      </c>
      <c r="AG71">
        <f>I!AG71-A!AG71</f>
        <v>-1.588475735197984E-2</v>
      </c>
      <c r="AH71">
        <f>I!AH71-A!AH71</f>
        <v>-5.6811352539148903E-3</v>
      </c>
      <c r="AI71">
        <f>I!AI71-A!AI71</f>
        <v>-1.0913452773897235E-2</v>
      </c>
      <c r="AJ71">
        <f>I!AJ71-A!AJ71</f>
        <v>-2.6016836915289724E-2</v>
      </c>
      <c r="AK71">
        <f>I!AK71-A!AK71</f>
        <v>-1.0644549199254037E-2</v>
      </c>
      <c r="AL71">
        <f>I!AL71-A!AL71</f>
        <v>-1.8707321019791829E-3</v>
      </c>
      <c r="AM71">
        <f>I!AM71-A!AM71</f>
        <v>-5.2556821561556303E-3</v>
      </c>
      <c r="AN71">
        <f>I!AN71-A!AN71</f>
        <v>-6.8607181142074378E-3</v>
      </c>
      <c r="AO71">
        <f>I!AO71-A!AO71</f>
        <v>-8.9874895256219639E-3</v>
      </c>
      <c r="AP71">
        <f>I!AP71-A!AP71</f>
        <v>-1.3356586905657693E-2</v>
      </c>
      <c r="AQ71">
        <f>I!AQ71-A!AQ71</f>
        <v>-8.052907245698954E-3</v>
      </c>
      <c r="AR71">
        <f>I!AR71-A!AR71</f>
        <v>-1.1445184686474196E-2</v>
      </c>
      <c r="AS71">
        <f>I!AS71-A!AS71</f>
        <v>-1.2965205280074943E-2</v>
      </c>
      <c r="AT71">
        <f>I!AT71-A!AT71</f>
        <v>-1.5184450490783779E-2</v>
      </c>
      <c r="AU71">
        <f>I!AU71-A!AU71</f>
        <v>-1.1971998658846133E-2</v>
      </c>
      <c r="AV71">
        <f>I!AV71-A!AV71</f>
        <v>-8.5433219859821261E-2</v>
      </c>
      <c r="AW71">
        <f>I!AW71-A!AW71</f>
        <v>-2.5042450883261173E-2</v>
      </c>
      <c r="AX71">
        <f>I!AX71-A!AX71</f>
        <v>-5.3178184298583009E-2</v>
      </c>
      <c r="AY71">
        <f>I!AY71-A!AY71</f>
        <v>-5.0046816057068184E-2</v>
      </c>
      <c r="AZ71">
        <f>I!AZ71-A!AZ71</f>
        <v>-1.8176872251902114E-2</v>
      </c>
      <c r="BA71">
        <f>I!BA71-A!BA71</f>
        <v>-2.7386977252590703E-3</v>
      </c>
      <c r="BB71">
        <f>I!BB71-A!BB71</f>
        <v>-2.236194002459373E-2</v>
      </c>
      <c r="BC71">
        <f>I!BC71-A!BC71</f>
        <v>-1.8634235338589416E-2</v>
      </c>
      <c r="BD71">
        <f>I!BD71-A!BD71</f>
        <v>-5.4651796275950581E-3</v>
      </c>
      <c r="BE71">
        <f>I!BE71-A!BE71</f>
        <v>-4.496466339498904E-3</v>
      </c>
      <c r="BF71">
        <f>I!BF71-A!BF71</f>
        <v>-3.8817314810974342E-2</v>
      </c>
      <c r="BG71">
        <f>I!BG71-A!BG71</f>
        <v>-2.3416442454821298E-2</v>
      </c>
      <c r="BH71">
        <f>I!BH71-A!BH71</f>
        <v>-3.0378184698011488E-2</v>
      </c>
      <c r="BI71">
        <f>I!BI71-A!BI71</f>
        <v>-2.1356521134961837E-2</v>
      </c>
      <c r="BJ71">
        <f>I!BJ71-A!BJ71</f>
        <v>-2.2775897606408912E-2</v>
      </c>
      <c r="BK71">
        <f>I!BK71-A!BK71</f>
        <v>-1.1655942063846667E-2</v>
      </c>
      <c r="BL71">
        <f>I!BL71-A!BL71</f>
        <v>-8.174386736206133E-3</v>
      </c>
      <c r="BM71">
        <f>I!BM71-A!BM71</f>
        <v>-1.0150461751622225E-3</v>
      </c>
      <c r="BN71">
        <f>I!BN71-A!BN71</f>
        <v>-2.9184586365662107E-2</v>
      </c>
      <c r="BO71">
        <f>I!BO71-A!BO71</f>
        <v>-2.5251181376283835E-2</v>
      </c>
      <c r="BP71">
        <f>I!BP71-A!BP71</f>
        <v>-9.5770063954022183E-2</v>
      </c>
      <c r="BQ71">
        <f>I!BQ71-A!BQ71</f>
        <v>-2.8373299899296645E-2</v>
      </c>
      <c r="BR71">
        <f>I!BR71-A!BR71</f>
        <v>-1.6693927881328043E-2</v>
      </c>
      <c r="BS71">
        <f>I!BS71-A!BS71</f>
        <v>0.95503760006756522</v>
      </c>
      <c r="BT71">
        <f>I!BT71-A!BT71</f>
        <v>-2.9862838772285079E-2</v>
      </c>
      <c r="BU71">
        <f>I!BU71-A!BU71</f>
        <v>-1.7599610561658988E-2</v>
      </c>
      <c r="BV71">
        <f>I!BV71-A!BV71</f>
        <v>-1.9756822336999182E-2</v>
      </c>
      <c r="BW71">
        <f>I!BW71-A!BW71</f>
        <v>-3.2629742066248878E-2</v>
      </c>
      <c r="BX71">
        <f>I!BX71-A!BX71</f>
        <v>-2.7411664754135926E-2</v>
      </c>
      <c r="BY71">
        <f>I!BY71-A!BY71</f>
        <v>-1.1735871840751136E-2</v>
      </c>
      <c r="BZ71">
        <f>I!BZ71-A!BZ71</f>
        <v>-2.8081737005178437E-2</v>
      </c>
      <c r="CA71">
        <f>I!CA71-A!CA71</f>
        <v>-1.6388004745871411E-2</v>
      </c>
      <c r="CB71">
        <f>I!CB71-A!CB71</f>
        <v>-1.8396755993879098E-2</v>
      </c>
      <c r="CC71">
        <f>I!CC71-A!CC71</f>
        <v>-1.5250941191511791E-2</v>
      </c>
      <c r="CD71">
        <f>I!CD71-A!CD71</f>
        <v>-9.9546208607771709E-3</v>
      </c>
      <c r="CE71">
        <f>I!CE71-A!CE71</f>
        <v>-1.8532953083990646E-2</v>
      </c>
      <c r="CF71">
        <f>I!CF71-A!CF71</f>
        <v>-2.0425519671392094E-2</v>
      </c>
      <c r="CG71">
        <f>I!CG71-A!CG71</f>
        <v>-2.4117080342610925E-2</v>
      </c>
      <c r="CH71">
        <f>I!CH71-A!CH71</f>
        <v>0</v>
      </c>
      <c r="CI71">
        <f>I!CI71-A!CI71</f>
        <v>-2.1784700652129493E-2</v>
      </c>
      <c r="CJ71">
        <f>I!CJ71-A!CJ71</f>
        <v>0</v>
      </c>
      <c r="CK71">
        <f>I!CK71-A!CK71</f>
        <v>0</v>
      </c>
      <c r="CL71">
        <f>I!CL71-A!CL71</f>
        <v>0</v>
      </c>
      <c r="CM71">
        <f>I!CM71-A!CM71</f>
        <v>-4.8273585031462715E-3</v>
      </c>
      <c r="CN71">
        <f>I!CN71-A!CN71</f>
        <v>-4.6300037704947944E-3</v>
      </c>
      <c r="CO71">
        <f>I!CO71-A!CO71</f>
        <v>-5.5700455628868309E-3</v>
      </c>
      <c r="CP71">
        <f>I!CP71-A!CP71</f>
        <v>-5.3700715231338398E-3</v>
      </c>
      <c r="CQ71">
        <f>I!CQ71-A!CQ71</f>
        <v>-4.7100056195547484E-3</v>
      </c>
      <c r="CR71">
        <f>I!CR71-A!CR71</f>
        <v>-4.8375334186252531E-3</v>
      </c>
      <c r="CS71">
        <f>I!CS71-A!CS71</f>
        <v>-4.5210119099030966E-3</v>
      </c>
      <c r="CT71">
        <f>I!CT71-A!CT71</f>
        <v>-8.6155958391720584E-3</v>
      </c>
      <c r="CU71">
        <f>I!CU71-A!CU71</f>
        <v>-3.1746690692276173E-3</v>
      </c>
    </row>
    <row r="72" spans="1:99">
      <c r="A72" t="s">
        <v>71</v>
      </c>
      <c r="B72">
        <f>I!B72-A!B72</f>
        <v>-2.6286760750487406E-4</v>
      </c>
      <c r="C72">
        <f>I!C72-A!C72</f>
        <v>0</v>
      </c>
      <c r="D72">
        <f>I!D72-A!D72</f>
        <v>-4.0917628510421316E-4</v>
      </c>
      <c r="E72">
        <f>I!E72-A!E72</f>
        <v>-2.9710255940292382E-4</v>
      </c>
      <c r="F72">
        <f>I!F72-A!F72</f>
        <v>-6.5913616047689615E-4</v>
      </c>
      <c r="G72">
        <f>I!G72-A!G72</f>
        <v>-1.1311566885099038E-8</v>
      </c>
      <c r="H72">
        <f>I!H72-A!H72</f>
        <v>-1.1333000918932602E-5</v>
      </c>
      <c r="I72">
        <f>I!I72-A!I72</f>
        <v>-6.4585720966536971E-7</v>
      </c>
      <c r="J72">
        <f>I!J72-A!J72</f>
        <v>-1.3387577833151316E-3</v>
      </c>
      <c r="K72">
        <f>I!K72-A!K72</f>
        <v>-5.4084343698308551E-4</v>
      </c>
      <c r="L72">
        <f>I!L72-A!L72</f>
        <v>-6.632196954626812E-4</v>
      </c>
      <c r="M72">
        <f>I!M72-A!M72</f>
        <v>-4.9981637659769404E-4</v>
      </c>
      <c r="N72">
        <f>I!N72-A!N72</f>
        <v>-8.6415418142973311E-4</v>
      </c>
      <c r="O72">
        <f>I!O72-A!O72</f>
        <v>-9.8306296319138411E-4</v>
      </c>
      <c r="P72">
        <f>I!P72-A!P72</f>
        <v>-8.7230071239296732E-4</v>
      </c>
      <c r="Q72">
        <f>I!Q72-A!Q72</f>
        <v>-1.7250879352511018E-3</v>
      </c>
      <c r="R72">
        <f>I!R72-A!R72</f>
        <v>-6.0410907465511447E-4</v>
      </c>
      <c r="S72">
        <f>I!S72-A!S72</f>
        <v>-6.8139873069257806E-5</v>
      </c>
      <c r="T72">
        <f>I!T72-A!T72</f>
        <v>-1.4353453196762299E-4</v>
      </c>
      <c r="U72">
        <f>I!U72-A!U72</f>
        <v>-9.0102445697106748E-4</v>
      </c>
      <c r="V72">
        <f>I!V72-A!V72</f>
        <v>-1.0005134897156697E-3</v>
      </c>
      <c r="W72">
        <f>I!W72-A!W72</f>
        <v>-7.9494056662828905E-4</v>
      </c>
      <c r="X72">
        <f>I!X72-A!X72</f>
        <v>-9.3652356985242727E-4</v>
      </c>
      <c r="Y72">
        <f>I!Y72-A!Y72</f>
        <v>-1.0547448829704099E-3</v>
      </c>
      <c r="Z72">
        <f>I!Z72-A!Z72</f>
        <v>-9.5909481878390999E-4</v>
      </c>
      <c r="AA72">
        <f>I!AA72-A!AA72</f>
        <v>-1.5856648927702263E-3</v>
      </c>
      <c r="AB72">
        <f>I!AB72-A!AB72</f>
        <v>-1.0498628034092935E-3</v>
      </c>
      <c r="AC72">
        <f>I!AC72-A!AC72</f>
        <v>-8.3507691962868909E-4</v>
      </c>
      <c r="AD72">
        <f>I!AD72-A!AD72</f>
        <v>-4.5130445302747136E-4</v>
      </c>
      <c r="AE72">
        <f>I!AE72-A!AE72</f>
        <v>-5.2512640475063958E-4</v>
      </c>
      <c r="AF72">
        <f>I!AF72-A!AF72</f>
        <v>-5.7381611680942617E-4</v>
      </c>
      <c r="AG72">
        <f>I!AG72-A!AG72</f>
        <v>-3.7352418680217591E-4</v>
      </c>
      <c r="AH72">
        <f>I!AH72-A!AH72</f>
        <v>-1.0571809115072566E-3</v>
      </c>
      <c r="AI72">
        <f>I!AI72-A!AI72</f>
        <v>-6.7647207698210028E-4</v>
      </c>
      <c r="AJ72">
        <f>I!AJ72-A!AJ72</f>
        <v>-9.3808116195048829E-4</v>
      </c>
      <c r="AK72">
        <f>I!AK72-A!AK72</f>
        <v>-1.0306739538220925E-3</v>
      </c>
      <c r="AL72">
        <f>I!AL72-A!AL72</f>
        <v>-9.0551518721771748E-5</v>
      </c>
      <c r="AM72">
        <f>I!AM72-A!AM72</f>
        <v>-1.7418971764694816E-4</v>
      </c>
      <c r="AN72">
        <f>I!AN72-A!AN72</f>
        <v>-6.8118142432369402E-4</v>
      </c>
      <c r="AO72">
        <f>I!AO72-A!AO72</f>
        <v>-4.2340061081344772E-4</v>
      </c>
      <c r="AP72">
        <f>I!AP72-A!AP72</f>
        <v>-1.8537155677744539E-3</v>
      </c>
      <c r="AQ72">
        <f>I!AQ72-A!AQ72</f>
        <v>-4.2095902497166346E-4</v>
      </c>
      <c r="AR72">
        <f>I!AR72-A!AR72</f>
        <v>-6.2310332840436562E-4</v>
      </c>
      <c r="AS72">
        <f>I!AS72-A!AS72</f>
        <v>-4.9634766013836374E-4</v>
      </c>
      <c r="AT72">
        <f>I!AT72-A!AT72</f>
        <v>-2.0289051130123779E-4</v>
      </c>
      <c r="AU72">
        <f>I!AU72-A!AU72</f>
        <v>-1.5184873603139673E-3</v>
      </c>
      <c r="AV72">
        <f>I!AV72-A!AV72</f>
        <v>-1.275009737671128E-4</v>
      </c>
      <c r="AW72">
        <f>I!AW72-A!AW72</f>
        <v>-1.5228708150278297E-3</v>
      </c>
      <c r="AX72">
        <f>I!AX72-A!AX72</f>
        <v>-2.2326353973681532E-4</v>
      </c>
      <c r="AY72">
        <f>I!AY72-A!AY72</f>
        <v>-6.8691095720520615E-4</v>
      </c>
      <c r="AZ72">
        <f>I!AZ72-A!AZ72</f>
        <v>-3.1377264426594499E-4</v>
      </c>
      <c r="BA72">
        <f>I!BA72-A!BA72</f>
        <v>-1.2098413941614404E-4</v>
      </c>
      <c r="BB72">
        <f>I!BB72-A!BB72</f>
        <v>-8.4878916690943145E-4</v>
      </c>
      <c r="BC72">
        <f>I!BC72-A!BC72</f>
        <v>-3.9506410789061564E-5</v>
      </c>
      <c r="BD72">
        <f>I!BD72-A!BD72</f>
        <v>-1.477474996639993E-4</v>
      </c>
      <c r="BE72">
        <f>I!BE72-A!BE72</f>
        <v>-5.704783385519044E-5</v>
      </c>
      <c r="BF72">
        <f>I!BF72-A!BF72</f>
        <v>-1.4070945841956862E-4</v>
      </c>
      <c r="BG72">
        <f>I!BG72-A!BG72</f>
        <v>-1.073046920987146E-4</v>
      </c>
      <c r="BH72">
        <f>I!BH72-A!BH72</f>
        <v>-8.0649510562551553E-5</v>
      </c>
      <c r="BI72">
        <f>I!BI72-A!BI72</f>
        <v>-2.6089042802786218E-4</v>
      </c>
      <c r="BJ72">
        <f>I!BJ72-A!BJ72</f>
        <v>-2.1194273071624111E-4</v>
      </c>
      <c r="BK72">
        <f>I!BK72-A!BK72</f>
        <v>-3.9285195993283965E-4</v>
      </c>
      <c r="BL72">
        <f>I!BL72-A!BL72</f>
        <v>-8.9995043455949966E-4</v>
      </c>
      <c r="BM72">
        <f>I!BM72-A!BM72</f>
        <v>-2.2003223877632861E-3</v>
      </c>
      <c r="BN72">
        <f>I!BN72-A!BN72</f>
        <v>-6.3038518996704554E-3</v>
      </c>
      <c r="BO72">
        <f>I!BO72-A!BO72</f>
        <v>-7.9616047714576807E-4</v>
      </c>
      <c r="BP72">
        <f>I!BP72-A!BP72</f>
        <v>-2.3925886950251414E-3</v>
      </c>
      <c r="BQ72">
        <f>I!BQ72-A!BQ72</f>
        <v>-5.0940856627823626E-4</v>
      </c>
      <c r="BR72">
        <f>I!BR72-A!BR72</f>
        <v>-6.5817739243404199E-4</v>
      </c>
      <c r="BS72">
        <f>I!BS72-A!BS72</f>
        <v>-1.2293884809932594E-3</v>
      </c>
      <c r="BT72">
        <f>I!BT72-A!BT72</f>
        <v>0.943712740335787</v>
      </c>
      <c r="BU72">
        <f>I!BU72-A!BU72</f>
        <v>-8.576225277733921E-4</v>
      </c>
      <c r="BV72">
        <f>I!BV72-A!BV72</f>
        <v>-8.8362727459092801E-4</v>
      </c>
      <c r="BW72">
        <f>I!BW72-A!BW72</f>
        <v>-1.1666281748420515E-3</v>
      </c>
      <c r="BX72">
        <f>I!BX72-A!BX72</f>
        <v>-2.0545897338529011E-3</v>
      </c>
      <c r="BY72">
        <f>I!BY72-A!BY72</f>
        <v>-1.9685965432359831E-3</v>
      </c>
      <c r="BZ72">
        <f>I!BZ72-A!BZ72</f>
        <v>-2.4807371810995959E-4</v>
      </c>
      <c r="CA72">
        <f>I!CA72-A!CA72</f>
        <v>-1.2978062281220834E-3</v>
      </c>
      <c r="CB72">
        <f>I!CB72-A!CB72</f>
        <v>-2.0180424305479765E-3</v>
      </c>
      <c r="CC72">
        <f>I!CC72-A!CC72</f>
        <v>-2.9753854997023881E-3</v>
      </c>
      <c r="CD72">
        <f>I!CD72-A!CD72</f>
        <v>-1.4355564875347111E-3</v>
      </c>
      <c r="CE72">
        <f>I!CE72-A!CE72</f>
        <v>-9.5072780411290816E-4</v>
      </c>
      <c r="CF72">
        <f>I!CF72-A!CF72</f>
        <v>-2.0222022329138964E-3</v>
      </c>
      <c r="CG72">
        <f>I!CG72-A!CG72</f>
        <v>-1.4015974463617977E-3</v>
      </c>
      <c r="CH72">
        <f>I!CH72-A!CH72</f>
        <v>0</v>
      </c>
      <c r="CI72">
        <f>I!CI72-A!CI72</f>
        <v>-7.3806060708961835E-3</v>
      </c>
      <c r="CJ72">
        <f>I!CJ72-A!CJ72</f>
        <v>0</v>
      </c>
      <c r="CK72">
        <f>I!CK72-A!CK72</f>
        <v>0</v>
      </c>
      <c r="CL72">
        <f>I!CL72-A!CL72</f>
        <v>0</v>
      </c>
      <c r="CM72">
        <f>I!CM72-A!CM72</f>
        <v>-2.0362059943562715E-3</v>
      </c>
      <c r="CN72">
        <f>I!CN72-A!CN72</f>
        <v>-1.9747465725021562E-3</v>
      </c>
      <c r="CO72">
        <f>I!CO72-A!CO72</f>
        <v>-2.2433062715334494E-3</v>
      </c>
      <c r="CP72">
        <f>I!CP72-A!CP72</f>
        <v>-2.1580245846055377E-3</v>
      </c>
      <c r="CQ72">
        <f>I!CQ72-A!CQ72</f>
        <v>-1.8408847070990149E-3</v>
      </c>
      <c r="CR72">
        <f>I!CR72-A!CR72</f>
        <v>-1.7506200293288677E-3</v>
      </c>
      <c r="CS72">
        <f>I!CS72-A!CS72</f>
        <v>-1.4628159129031419E-3</v>
      </c>
      <c r="CT72">
        <f>I!CT72-A!CT72</f>
        <v>-1.3359533823411485E-3</v>
      </c>
      <c r="CU72">
        <f>I!CU72-A!CU72</f>
        <v>-7.6586809388291268E-4</v>
      </c>
    </row>
    <row r="73" spans="1:99">
      <c r="A73" t="s">
        <v>72</v>
      </c>
      <c r="B73">
        <f>I!B73-A!B73</f>
        <v>-3.5585644821202271E-7</v>
      </c>
      <c r="C73">
        <f>I!C73-A!C73</f>
        <v>0</v>
      </c>
      <c r="D73">
        <f>I!D73-A!D73</f>
        <v>0</v>
      </c>
      <c r="E73">
        <f>I!E73-A!E73</f>
        <v>0</v>
      </c>
      <c r="F73">
        <f>I!F73-A!F73</f>
        <v>0</v>
      </c>
      <c r="G73">
        <f>I!G73-A!G73</f>
        <v>0</v>
      </c>
      <c r="H73">
        <f>I!H73-A!H73</f>
        <v>0</v>
      </c>
      <c r="I73">
        <f>I!I73-A!I73</f>
        <v>0</v>
      </c>
      <c r="J73">
        <f>I!J73-A!J73</f>
        <v>0</v>
      </c>
      <c r="K73">
        <f>I!K73-A!K73</f>
        <v>0</v>
      </c>
      <c r="L73">
        <f>I!L73-A!L73</f>
        <v>0</v>
      </c>
      <c r="M73">
        <f>I!M73-A!M73</f>
        <v>-1.3691356207010144E-4</v>
      </c>
      <c r="N73">
        <f>I!N73-A!N73</f>
        <v>-1.7198073385827779E-6</v>
      </c>
      <c r="O73">
        <f>I!O73-A!O73</f>
        <v>0</v>
      </c>
      <c r="P73">
        <f>I!P73-A!P73</f>
        <v>0</v>
      </c>
      <c r="Q73">
        <f>I!Q73-A!Q73</f>
        <v>0</v>
      </c>
      <c r="R73">
        <f>I!R73-A!R73</f>
        <v>0</v>
      </c>
      <c r="S73">
        <f>I!S73-A!S73</f>
        <v>0</v>
      </c>
      <c r="T73">
        <f>I!T73-A!T73</f>
        <v>0</v>
      </c>
      <c r="U73">
        <f>I!U73-A!U73</f>
        <v>0</v>
      </c>
      <c r="V73">
        <f>I!V73-A!V73</f>
        <v>0</v>
      </c>
      <c r="W73">
        <f>I!W73-A!W73</f>
        <v>-1.8972434713258545E-4</v>
      </c>
      <c r="X73">
        <f>I!X73-A!X73</f>
        <v>-6.6470929933478245E-6</v>
      </c>
      <c r="Y73">
        <f>I!Y73-A!Y73</f>
        <v>0</v>
      </c>
      <c r="Z73">
        <f>I!Z73-A!Z73</f>
        <v>-2.7361152219183273E-6</v>
      </c>
      <c r="AA73">
        <f>I!AA73-A!AA73</f>
        <v>0</v>
      </c>
      <c r="AB73">
        <f>I!AB73-A!AB73</f>
        <v>0</v>
      </c>
      <c r="AC73">
        <f>I!AC73-A!AC73</f>
        <v>0</v>
      </c>
      <c r="AD73">
        <f>I!AD73-A!AD73</f>
        <v>0</v>
      </c>
      <c r="AE73">
        <f>I!AE73-A!AE73</f>
        <v>0</v>
      </c>
      <c r="AF73">
        <f>I!AF73-A!AF73</f>
        <v>0</v>
      </c>
      <c r="AG73">
        <f>I!AG73-A!AG73</f>
        <v>0</v>
      </c>
      <c r="AH73">
        <f>I!AH73-A!AH73</f>
        <v>0</v>
      </c>
      <c r="AI73">
        <f>I!AI73-A!AI73</f>
        <v>0</v>
      </c>
      <c r="AJ73">
        <f>I!AJ73-A!AJ73</f>
        <v>-5.3901110226375274E-4</v>
      </c>
      <c r="AK73">
        <f>I!AK73-A!AK73</f>
        <v>-1.1065056478260955E-4</v>
      </c>
      <c r="AL73">
        <f>I!AL73-A!AL73</f>
        <v>-1.2298711906614615E-4</v>
      </c>
      <c r="AM73">
        <f>I!AM73-A!AM73</f>
        <v>-1.0750534424220554E-3</v>
      </c>
      <c r="AN73">
        <f>I!AN73-A!AN73</f>
        <v>-1.0322834212173207E-3</v>
      </c>
      <c r="AO73">
        <f>I!AO73-A!AO73</f>
        <v>-2.7256471253108677E-5</v>
      </c>
      <c r="AP73">
        <f>I!AP73-A!AP73</f>
        <v>-3.5168128448277301E-3</v>
      </c>
      <c r="AQ73">
        <f>I!AQ73-A!AQ73</f>
        <v>-3.0120089470928736E-5</v>
      </c>
      <c r="AR73">
        <f>I!AR73-A!AR73</f>
        <v>-6.8378072185256767E-4</v>
      </c>
      <c r="AS73">
        <f>I!AS73-A!AS73</f>
        <v>-1.8741855695388999E-5</v>
      </c>
      <c r="AT73">
        <f>I!AT73-A!AT73</f>
        <v>-5.5808637986364147E-4</v>
      </c>
      <c r="AU73">
        <f>I!AU73-A!AU73</f>
        <v>-1.1511194406272788E-4</v>
      </c>
      <c r="AV73">
        <f>I!AV73-A!AV73</f>
        <v>0</v>
      </c>
      <c r="AW73">
        <f>I!AW73-A!AW73</f>
        <v>0</v>
      </c>
      <c r="AX73">
        <f>I!AX73-A!AX73</f>
        <v>0</v>
      </c>
      <c r="AY73">
        <f>I!AY73-A!AY73</f>
        <v>-7.9426968481344351E-5</v>
      </c>
      <c r="AZ73">
        <f>I!AZ73-A!AZ73</f>
        <v>-6.0707146253986339E-5</v>
      </c>
      <c r="BA73">
        <f>I!BA73-A!BA73</f>
        <v>0</v>
      </c>
      <c r="BB73">
        <f>I!BB73-A!BB73</f>
        <v>0</v>
      </c>
      <c r="BC73">
        <f>I!BC73-A!BC73</f>
        <v>0</v>
      </c>
      <c r="BD73">
        <f>I!BD73-A!BD73</f>
        <v>0</v>
      </c>
      <c r="BE73">
        <f>I!BE73-A!BE73</f>
        <v>0</v>
      </c>
      <c r="BF73">
        <f>I!BF73-A!BF73</f>
        <v>-1.9853869981426025E-5</v>
      </c>
      <c r="BG73">
        <f>I!BG73-A!BG73</f>
        <v>-2.0232507330066637E-4</v>
      </c>
      <c r="BH73">
        <f>I!BH73-A!BH73</f>
        <v>0</v>
      </c>
      <c r="BI73">
        <f>I!BI73-A!BI73</f>
        <v>-2.6967069536498258E-5</v>
      </c>
      <c r="BJ73">
        <f>I!BJ73-A!BJ73</f>
        <v>-8.0013799170278454E-6</v>
      </c>
      <c r="BK73">
        <f>I!BK73-A!BK73</f>
        <v>-6.2469636823847993E-6</v>
      </c>
      <c r="BL73">
        <f>I!BL73-A!BL73</f>
        <v>0</v>
      </c>
      <c r="BM73">
        <f>I!BM73-A!BM73</f>
        <v>0</v>
      </c>
      <c r="BN73">
        <f>I!BN73-A!BN73</f>
        <v>0</v>
      </c>
      <c r="BO73">
        <f>I!BO73-A!BO73</f>
        <v>0</v>
      </c>
      <c r="BP73">
        <f>I!BP73-A!BP73</f>
        <v>0</v>
      </c>
      <c r="BQ73">
        <f>I!BQ73-A!BQ73</f>
        <v>-1.8855854357248974E-5</v>
      </c>
      <c r="BR73">
        <f>I!BR73-A!BR73</f>
        <v>0</v>
      </c>
      <c r="BS73">
        <f>I!BS73-A!BS73</f>
        <v>-1.6568948526352197E-4</v>
      </c>
      <c r="BT73">
        <f>I!BT73-A!BT73</f>
        <v>0</v>
      </c>
      <c r="BU73">
        <f>I!BU73-A!BU73</f>
        <v>0.99409240962188938</v>
      </c>
      <c r="BV73">
        <f>I!BV73-A!BV73</f>
        <v>0</v>
      </c>
      <c r="BW73">
        <f>I!BW73-A!BW73</f>
        <v>-1.7840355243133358E-6</v>
      </c>
      <c r="BX73">
        <f>I!BX73-A!BX73</f>
        <v>0</v>
      </c>
      <c r="BY73">
        <f>I!BY73-A!BY73</f>
        <v>0</v>
      </c>
      <c r="BZ73">
        <f>I!BZ73-A!BZ73</f>
        <v>-8.16378015792984E-3</v>
      </c>
      <c r="CA73">
        <f>I!CA73-A!CA73</f>
        <v>-3.0297513173891621E-3</v>
      </c>
      <c r="CB73">
        <f>I!CB73-A!CB73</f>
        <v>-7.0680321933734287E-4</v>
      </c>
      <c r="CC73">
        <f>I!CC73-A!CC73</f>
        <v>0</v>
      </c>
      <c r="CD73">
        <f>I!CD73-A!CD73</f>
        <v>0</v>
      </c>
      <c r="CE73">
        <f>I!CE73-A!CE73</f>
        <v>0</v>
      </c>
      <c r="CF73">
        <f>I!CF73-A!CF73</f>
        <v>-6.6684251436031745E-5</v>
      </c>
      <c r="CG73">
        <f>I!CG73-A!CG73</f>
        <v>-7.5320991298071073E-3</v>
      </c>
      <c r="CH73">
        <f>I!CH73-A!CH73</f>
        <v>0</v>
      </c>
      <c r="CI73">
        <f>I!CI73-A!CI73</f>
        <v>-1.3552248506256239E-5</v>
      </c>
      <c r="CJ73">
        <f>I!CJ73-A!CJ73</f>
        <v>0</v>
      </c>
      <c r="CK73">
        <f>I!CK73-A!CK73</f>
        <v>0</v>
      </c>
      <c r="CL73">
        <f>I!CL73-A!CL73</f>
        <v>0</v>
      </c>
      <c r="CM73">
        <f>I!CM73-A!CM73</f>
        <v>-1.4454151025189025E-2</v>
      </c>
      <c r="CN73">
        <f>I!CN73-A!CN73</f>
        <v>-1.0685242232334909E-2</v>
      </c>
      <c r="CO73">
        <f>I!CO73-A!CO73</f>
        <v>-9.3334241715980239E-3</v>
      </c>
      <c r="CP73">
        <f>I!CP73-A!CP73</f>
        <v>-1.0209010890184321E-2</v>
      </c>
      <c r="CQ73">
        <f>I!CQ73-A!CQ73</f>
        <v>-1.1079867695899338E-2</v>
      </c>
      <c r="CR73">
        <f>I!CR73-A!CR73</f>
        <v>-1.3489697660282435E-2</v>
      </c>
      <c r="CS73">
        <f>I!CS73-A!CS73</f>
        <v>-1.2161639566869191E-2</v>
      </c>
      <c r="CT73">
        <f>I!CT73-A!CT73</f>
        <v>-1.0945701989685433E-2</v>
      </c>
      <c r="CU73">
        <f>I!CU73-A!CU73</f>
        <v>-1.5470302442418577E-2</v>
      </c>
    </row>
    <row r="74" spans="1:99">
      <c r="A74" t="s">
        <v>73</v>
      </c>
      <c r="B74">
        <f>I!B74-A!B74</f>
        <v>0</v>
      </c>
      <c r="C74">
        <f>I!C74-A!C74</f>
        <v>0</v>
      </c>
      <c r="D74">
        <f>I!D74-A!D74</f>
        <v>0</v>
      </c>
      <c r="E74">
        <f>I!E74-A!E74</f>
        <v>0</v>
      </c>
      <c r="F74">
        <f>I!F74-A!F74</f>
        <v>0</v>
      </c>
      <c r="G74">
        <f>I!G74-A!G74</f>
        <v>0</v>
      </c>
      <c r="H74">
        <f>I!H74-A!H74</f>
        <v>0</v>
      </c>
      <c r="I74">
        <f>I!I74-A!I74</f>
        <v>0</v>
      </c>
      <c r="J74">
        <f>I!J74-A!J74</f>
        <v>0</v>
      </c>
      <c r="K74">
        <f>I!K74-A!K74</f>
        <v>0</v>
      </c>
      <c r="L74">
        <f>I!L74-A!L74</f>
        <v>0</v>
      </c>
      <c r="M74">
        <f>I!M74-A!M74</f>
        <v>0</v>
      </c>
      <c r="N74">
        <f>I!N74-A!N74</f>
        <v>0</v>
      </c>
      <c r="O74">
        <f>I!O74-A!O74</f>
        <v>0</v>
      </c>
      <c r="P74">
        <f>I!P74-A!P74</f>
        <v>0</v>
      </c>
      <c r="Q74">
        <f>I!Q74-A!Q74</f>
        <v>0</v>
      </c>
      <c r="R74">
        <f>I!R74-A!R74</f>
        <v>0</v>
      </c>
      <c r="S74">
        <f>I!S74-A!S74</f>
        <v>0</v>
      </c>
      <c r="T74">
        <f>I!T74-A!T74</f>
        <v>0</v>
      </c>
      <c r="U74">
        <f>I!U74-A!U74</f>
        <v>0</v>
      </c>
      <c r="V74">
        <f>I!V74-A!V74</f>
        <v>0</v>
      </c>
      <c r="W74">
        <f>I!W74-A!W74</f>
        <v>0</v>
      </c>
      <c r="X74">
        <f>I!X74-A!X74</f>
        <v>0</v>
      </c>
      <c r="Y74">
        <f>I!Y74-A!Y74</f>
        <v>0</v>
      </c>
      <c r="Z74">
        <f>I!Z74-A!Z74</f>
        <v>0</v>
      </c>
      <c r="AA74">
        <f>I!AA74-A!AA74</f>
        <v>0</v>
      </c>
      <c r="AB74">
        <f>I!AB74-A!AB74</f>
        <v>0</v>
      </c>
      <c r="AC74">
        <f>I!AC74-A!AC74</f>
        <v>0</v>
      </c>
      <c r="AD74">
        <f>I!AD74-A!AD74</f>
        <v>0</v>
      </c>
      <c r="AE74">
        <f>I!AE74-A!AE74</f>
        <v>0</v>
      </c>
      <c r="AF74">
        <f>I!AF74-A!AF74</f>
        <v>0</v>
      </c>
      <c r="AG74">
        <f>I!AG74-A!AG74</f>
        <v>0</v>
      </c>
      <c r="AH74">
        <f>I!AH74-A!AH74</f>
        <v>0</v>
      </c>
      <c r="AI74">
        <f>I!AI74-A!AI74</f>
        <v>0</v>
      </c>
      <c r="AJ74">
        <f>I!AJ74-A!AJ74</f>
        <v>0</v>
      </c>
      <c r="AK74">
        <f>I!AK74-A!AK74</f>
        <v>0</v>
      </c>
      <c r="AL74">
        <f>I!AL74-A!AL74</f>
        <v>0</v>
      </c>
      <c r="AM74">
        <f>I!AM74-A!AM74</f>
        <v>0</v>
      </c>
      <c r="AN74">
        <f>I!AN74-A!AN74</f>
        <v>0</v>
      </c>
      <c r="AO74">
        <f>I!AO74-A!AO74</f>
        <v>0</v>
      </c>
      <c r="AP74">
        <f>I!AP74-A!AP74</f>
        <v>0</v>
      </c>
      <c r="AQ74">
        <f>I!AQ74-A!AQ74</f>
        <v>0</v>
      </c>
      <c r="AR74">
        <f>I!AR74-A!AR74</f>
        <v>0</v>
      </c>
      <c r="AS74">
        <f>I!AS74-A!AS74</f>
        <v>0</v>
      </c>
      <c r="AT74">
        <f>I!AT74-A!AT74</f>
        <v>0</v>
      </c>
      <c r="AU74">
        <f>I!AU74-A!AU74</f>
        <v>0</v>
      </c>
      <c r="AV74">
        <f>I!AV74-A!AV74</f>
        <v>0</v>
      </c>
      <c r="AW74">
        <f>I!AW74-A!AW74</f>
        <v>0</v>
      </c>
      <c r="AX74">
        <f>I!AX74-A!AX74</f>
        <v>0</v>
      </c>
      <c r="AY74">
        <f>I!AY74-A!AY74</f>
        <v>0</v>
      </c>
      <c r="AZ74">
        <f>I!AZ74-A!AZ74</f>
        <v>0</v>
      </c>
      <c r="BA74">
        <f>I!BA74-A!BA74</f>
        <v>0</v>
      </c>
      <c r="BB74">
        <f>I!BB74-A!BB74</f>
        <v>0</v>
      </c>
      <c r="BC74">
        <f>I!BC74-A!BC74</f>
        <v>0</v>
      </c>
      <c r="BD74">
        <f>I!BD74-A!BD74</f>
        <v>0</v>
      </c>
      <c r="BE74">
        <f>I!BE74-A!BE74</f>
        <v>0</v>
      </c>
      <c r="BF74">
        <f>I!BF74-A!BF74</f>
        <v>0</v>
      </c>
      <c r="BG74">
        <f>I!BG74-A!BG74</f>
        <v>0</v>
      </c>
      <c r="BH74">
        <f>I!BH74-A!BH74</f>
        <v>0</v>
      </c>
      <c r="BI74">
        <f>I!BI74-A!BI74</f>
        <v>0</v>
      </c>
      <c r="BJ74">
        <f>I!BJ74-A!BJ74</f>
        <v>0</v>
      </c>
      <c r="BK74">
        <f>I!BK74-A!BK74</f>
        <v>0</v>
      </c>
      <c r="BL74">
        <f>I!BL74-A!BL74</f>
        <v>0</v>
      </c>
      <c r="BM74">
        <f>I!BM74-A!BM74</f>
        <v>0</v>
      </c>
      <c r="BN74">
        <f>I!BN74-A!BN74</f>
        <v>0</v>
      </c>
      <c r="BO74">
        <f>I!BO74-A!BO74</f>
        <v>0</v>
      </c>
      <c r="BP74">
        <f>I!BP74-A!BP74</f>
        <v>0</v>
      </c>
      <c r="BQ74">
        <f>I!BQ74-A!BQ74</f>
        <v>-1.2523582913246889E-5</v>
      </c>
      <c r="BR74">
        <f>I!BR74-A!BR74</f>
        <v>0</v>
      </c>
      <c r="BS74">
        <f>I!BS74-A!BS74</f>
        <v>-3.997235213821685E-5</v>
      </c>
      <c r="BT74">
        <f>I!BT74-A!BT74</f>
        <v>0</v>
      </c>
      <c r="BU74">
        <f>I!BU74-A!BU74</f>
        <v>0</v>
      </c>
      <c r="BV74">
        <f>I!BV74-A!BV74</f>
        <v>0.99054010862290598</v>
      </c>
      <c r="BW74">
        <f>I!BW74-A!BW74</f>
        <v>-5.8249470068616523E-3</v>
      </c>
      <c r="BX74">
        <f>I!BX74-A!BX74</f>
        <v>-1.4684252604136449E-4</v>
      </c>
      <c r="BY74">
        <f>I!BY74-A!BY74</f>
        <v>0</v>
      </c>
      <c r="BZ74">
        <f>I!BZ74-A!BZ74</f>
        <v>-2.4932011338003906E-4</v>
      </c>
      <c r="CA74">
        <f>I!CA74-A!CA74</f>
        <v>0</v>
      </c>
      <c r="CB74">
        <f>I!CB74-A!CB74</f>
        <v>-1.1336506748453132E-5</v>
      </c>
      <c r="CC74">
        <f>I!CC74-A!CC74</f>
        <v>0</v>
      </c>
      <c r="CD74">
        <f>I!CD74-A!CD74</f>
        <v>0</v>
      </c>
      <c r="CE74">
        <f>I!CE74-A!CE74</f>
        <v>0</v>
      </c>
      <c r="CF74">
        <f>I!CF74-A!CF74</f>
        <v>0</v>
      </c>
      <c r="CG74">
        <f>I!CG74-A!CG74</f>
        <v>-1.5944758511603235E-4</v>
      </c>
      <c r="CH74">
        <f>I!CH74-A!CH74</f>
        <v>0</v>
      </c>
      <c r="CI74">
        <f>I!CI74-A!CI74</f>
        <v>0</v>
      </c>
      <c r="CJ74">
        <f>I!CJ74-A!CJ74</f>
        <v>0</v>
      </c>
      <c r="CK74">
        <f>I!CK74-A!CK74</f>
        <v>0</v>
      </c>
      <c r="CL74">
        <f>I!CL74-A!CL74</f>
        <v>0</v>
      </c>
      <c r="CM74">
        <f>I!CM74-A!CM74</f>
        <v>-5.7768916585910567E-2</v>
      </c>
      <c r="CN74">
        <f>I!CN74-A!CN74</f>
        <v>-3.8370985540850618E-2</v>
      </c>
      <c r="CO74">
        <f>I!CO74-A!CO74</f>
        <v>-6.4653359683991565E-2</v>
      </c>
      <c r="CP74">
        <f>I!CP74-A!CP74</f>
        <v>-4.1004489344601477E-2</v>
      </c>
      <c r="CQ74">
        <f>I!CQ74-A!CQ74</f>
        <v>-5.4987003300042588E-2</v>
      </c>
      <c r="CR74">
        <f>I!CR74-A!CR74</f>
        <v>-6.2194817905303679E-2</v>
      </c>
      <c r="CS74">
        <f>I!CS74-A!CS74</f>
        <v>-5.5060360256309449E-2</v>
      </c>
      <c r="CT74">
        <f>I!CT74-A!CT74</f>
        <v>-5.4508440550539446E-2</v>
      </c>
      <c r="CU74">
        <f>I!CU74-A!CU74</f>
        <v>-3.471634465535315E-2</v>
      </c>
    </row>
    <row r="75" spans="1:99">
      <c r="A75" t="s">
        <v>74</v>
      </c>
      <c r="B75">
        <f>I!B75-A!B75</f>
        <v>0</v>
      </c>
      <c r="C75">
        <f>I!C75-A!C75</f>
        <v>0</v>
      </c>
      <c r="D75">
        <f>I!D75-A!D75</f>
        <v>0</v>
      </c>
      <c r="E75">
        <f>I!E75-A!E75</f>
        <v>0</v>
      </c>
      <c r="F75">
        <f>I!F75-A!F75</f>
        <v>0</v>
      </c>
      <c r="G75">
        <f>I!G75-A!G75</f>
        <v>0</v>
      </c>
      <c r="H75">
        <f>I!H75-A!H75</f>
        <v>0</v>
      </c>
      <c r="I75">
        <f>I!I75-A!I75</f>
        <v>0</v>
      </c>
      <c r="J75">
        <f>I!J75-A!J75</f>
        <v>0</v>
      </c>
      <c r="K75">
        <f>I!K75-A!K75</f>
        <v>0</v>
      </c>
      <c r="L75">
        <f>I!L75-A!L75</f>
        <v>0</v>
      </c>
      <c r="M75">
        <f>I!M75-A!M75</f>
        <v>0</v>
      </c>
      <c r="N75">
        <f>I!N75-A!N75</f>
        <v>0</v>
      </c>
      <c r="O75">
        <f>I!O75-A!O75</f>
        <v>0</v>
      </c>
      <c r="P75">
        <f>I!P75-A!P75</f>
        <v>0</v>
      </c>
      <c r="Q75">
        <f>I!Q75-A!Q75</f>
        <v>0</v>
      </c>
      <c r="R75">
        <f>I!R75-A!R75</f>
        <v>0</v>
      </c>
      <c r="S75">
        <f>I!S75-A!S75</f>
        <v>0</v>
      </c>
      <c r="T75">
        <f>I!T75-A!T75</f>
        <v>0</v>
      </c>
      <c r="U75">
        <f>I!U75-A!U75</f>
        <v>0</v>
      </c>
      <c r="V75">
        <f>I!V75-A!V75</f>
        <v>0</v>
      </c>
      <c r="W75">
        <f>I!W75-A!W75</f>
        <v>0</v>
      </c>
      <c r="X75">
        <f>I!X75-A!X75</f>
        <v>0</v>
      </c>
      <c r="Y75">
        <f>I!Y75-A!Y75</f>
        <v>0</v>
      </c>
      <c r="Z75">
        <f>I!Z75-A!Z75</f>
        <v>0</v>
      </c>
      <c r="AA75">
        <f>I!AA75-A!AA75</f>
        <v>0</v>
      </c>
      <c r="AB75">
        <f>I!AB75-A!AB75</f>
        <v>0</v>
      </c>
      <c r="AC75">
        <f>I!AC75-A!AC75</f>
        <v>0</v>
      </c>
      <c r="AD75">
        <f>I!AD75-A!AD75</f>
        <v>0</v>
      </c>
      <c r="AE75">
        <f>I!AE75-A!AE75</f>
        <v>0</v>
      </c>
      <c r="AF75">
        <f>I!AF75-A!AF75</f>
        <v>0</v>
      </c>
      <c r="AG75">
        <f>I!AG75-A!AG75</f>
        <v>0</v>
      </c>
      <c r="AH75">
        <f>I!AH75-A!AH75</f>
        <v>0</v>
      </c>
      <c r="AI75">
        <f>I!AI75-A!AI75</f>
        <v>0</v>
      </c>
      <c r="AJ75">
        <f>I!AJ75-A!AJ75</f>
        <v>0</v>
      </c>
      <c r="AK75">
        <f>I!AK75-A!AK75</f>
        <v>0</v>
      </c>
      <c r="AL75">
        <f>I!AL75-A!AL75</f>
        <v>0</v>
      </c>
      <c r="AM75">
        <f>I!AM75-A!AM75</f>
        <v>0</v>
      </c>
      <c r="AN75">
        <f>I!AN75-A!AN75</f>
        <v>0</v>
      </c>
      <c r="AO75">
        <f>I!AO75-A!AO75</f>
        <v>0</v>
      </c>
      <c r="AP75">
        <f>I!AP75-A!AP75</f>
        <v>0</v>
      </c>
      <c r="AQ75">
        <f>I!AQ75-A!AQ75</f>
        <v>0</v>
      </c>
      <c r="AR75">
        <f>I!AR75-A!AR75</f>
        <v>0</v>
      </c>
      <c r="AS75">
        <f>I!AS75-A!AS75</f>
        <v>0</v>
      </c>
      <c r="AT75">
        <f>I!AT75-A!AT75</f>
        <v>0</v>
      </c>
      <c r="AU75">
        <f>I!AU75-A!AU75</f>
        <v>0</v>
      </c>
      <c r="AV75">
        <f>I!AV75-A!AV75</f>
        <v>0</v>
      </c>
      <c r="AW75">
        <f>I!AW75-A!AW75</f>
        <v>0</v>
      </c>
      <c r="AX75">
        <f>I!AX75-A!AX75</f>
        <v>0</v>
      </c>
      <c r="AY75">
        <f>I!AY75-A!AY75</f>
        <v>0</v>
      </c>
      <c r="AZ75">
        <f>I!AZ75-A!AZ75</f>
        <v>0</v>
      </c>
      <c r="BA75">
        <f>I!BA75-A!BA75</f>
        <v>0</v>
      </c>
      <c r="BB75">
        <f>I!BB75-A!BB75</f>
        <v>0</v>
      </c>
      <c r="BC75">
        <f>I!BC75-A!BC75</f>
        <v>0</v>
      </c>
      <c r="BD75">
        <f>I!BD75-A!BD75</f>
        <v>0</v>
      </c>
      <c r="BE75">
        <f>I!BE75-A!BE75</f>
        <v>0</v>
      </c>
      <c r="BF75">
        <f>I!BF75-A!BF75</f>
        <v>0</v>
      </c>
      <c r="BG75">
        <f>I!BG75-A!BG75</f>
        <v>0</v>
      </c>
      <c r="BH75">
        <f>I!BH75-A!BH75</f>
        <v>0</v>
      </c>
      <c r="BI75">
        <f>I!BI75-A!BI75</f>
        <v>0</v>
      </c>
      <c r="BJ75">
        <f>I!BJ75-A!BJ75</f>
        <v>0</v>
      </c>
      <c r="BK75">
        <f>I!BK75-A!BK75</f>
        <v>0</v>
      </c>
      <c r="BL75">
        <f>I!BL75-A!BL75</f>
        <v>0</v>
      </c>
      <c r="BM75">
        <f>I!BM75-A!BM75</f>
        <v>0</v>
      </c>
      <c r="BN75">
        <f>I!BN75-A!BN75</f>
        <v>0</v>
      </c>
      <c r="BO75">
        <f>I!BO75-A!BO75</f>
        <v>0</v>
      </c>
      <c r="BP75">
        <f>I!BP75-A!BP75</f>
        <v>0</v>
      </c>
      <c r="BQ75">
        <f>I!BQ75-A!BQ75</f>
        <v>-1.7486754120718071E-8</v>
      </c>
      <c r="BR75">
        <f>I!BR75-A!BR75</f>
        <v>0</v>
      </c>
      <c r="BS75">
        <f>I!BS75-A!BS75</f>
        <v>-5.5813635627261559E-8</v>
      </c>
      <c r="BT75">
        <f>I!BT75-A!BT75</f>
        <v>0</v>
      </c>
      <c r="BU75">
        <f>I!BU75-A!BU75</f>
        <v>0</v>
      </c>
      <c r="BV75">
        <f>I!BV75-A!BV75</f>
        <v>-1.3208903208120167E-5</v>
      </c>
      <c r="BW75">
        <f>I!BW75-A!BW75</f>
        <v>0.99040747592817124</v>
      </c>
      <c r="BX75">
        <f>I!BX75-A!BX75</f>
        <v>-2.0503710201290638E-7</v>
      </c>
      <c r="BY75">
        <f>I!BY75-A!BY75</f>
        <v>0</v>
      </c>
      <c r="BZ75">
        <f>I!BZ75-A!BZ75</f>
        <v>-3.4812717336783162E-7</v>
      </c>
      <c r="CA75">
        <f>I!CA75-A!CA75</f>
        <v>0</v>
      </c>
      <c r="CB75">
        <f>I!CB75-A!CB75</f>
        <v>-1.5829232534434985E-8</v>
      </c>
      <c r="CC75">
        <f>I!CC75-A!CC75</f>
        <v>0</v>
      </c>
      <c r="CD75">
        <f>I!CD75-A!CD75</f>
        <v>0</v>
      </c>
      <c r="CE75">
        <f>I!CE75-A!CE75</f>
        <v>0</v>
      </c>
      <c r="CF75">
        <f>I!CF75-A!CF75</f>
        <v>0</v>
      </c>
      <c r="CG75">
        <f>I!CG75-A!CG75</f>
        <v>-2.2263762178769788E-7</v>
      </c>
      <c r="CH75">
        <f>I!CH75-A!CH75</f>
        <v>0</v>
      </c>
      <c r="CI75">
        <f>I!CI75-A!CI75</f>
        <v>0</v>
      </c>
      <c r="CJ75">
        <f>I!CJ75-A!CJ75</f>
        <v>0</v>
      </c>
      <c r="CK75">
        <f>I!CK75-A!CK75</f>
        <v>0</v>
      </c>
      <c r="CL75">
        <f>I!CL75-A!CL75</f>
        <v>0</v>
      </c>
      <c r="CM75">
        <f>I!CM75-A!CM75</f>
        <v>-2.7716975245546827E-2</v>
      </c>
      <c r="CN75">
        <f>I!CN75-A!CN75</f>
        <v>-2.4271289598436354E-2</v>
      </c>
      <c r="CO75">
        <f>I!CO75-A!CO75</f>
        <v>-2.7508449865971604E-2</v>
      </c>
      <c r="CP75">
        <f>I!CP75-A!CP75</f>
        <v>-2.1920530780528462E-2</v>
      </c>
      <c r="CQ75">
        <f>I!CQ75-A!CQ75</f>
        <v>-2.8535060693705528E-2</v>
      </c>
      <c r="CR75">
        <f>I!CR75-A!CR75</f>
        <v>-4.9761616414254764E-2</v>
      </c>
      <c r="CS75">
        <f>I!CS75-A!CS75</f>
        <v>-4.2926348266095919E-2</v>
      </c>
      <c r="CT75">
        <f>I!CT75-A!CT75</f>
        <v>-2.8825963699750011E-2</v>
      </c>
      <c r="CU75">
        <f>I!CU75-A!CU75</f>
        <v>-2.3036052467742804E-2</v>
      </c>
    </row>
    <row r="76" spans="1:99">
      <c r="A76" t="s">
        <v>75</v>
      </c>
      <c r="B76">
        <f>I!B76-A!B76</f>
        <v>0</v>
      </c>
      <c r="C76">
        <f>I!C76-A!C76</f>
        <v>0</v>
      </c>
      <c r="D76">
        <f>I!D76-A!D76</f>
        <v>0</v>
      </c>
      <c r="E76">
        <f>I!E76-A!E76</f>
        <v>0</v>
      </c>
      <c r="F76">
        <f>I!F76-A!F76</f>
        <v>0</v>
      </c>
      <c r="G76">
        <f>I!G76-A!G76</f>
        <v>0</v>
      </c>
      <c r="H76">
        <f>I!H76-A!H76</f>
        <v>0</v>
      </c>
      <c r="I76">
        <f>I!I76-A!I76</f>
        <v>0</v>
      </c>
      <c r="J76">
        <f>I!J76-A!J76</f>
        <v>0</v>
      </c>
      <c r="K76">
        <f>I!K76-A!K76</f>
        <v>0</v>
      </c>
      <c r="L76">
        <f>I!L76-A!L76</f>
        <v>0</v>
      </c>
      <c r="M76">
        <f>I!M76-A!M76</f>
        <v>0</v>
      </c>
      <c r="N76">
        <f>I!N76-A!N76</f>
        <v>0</v>
      </c>
      <c r="O76">
        <f>I!O76-A!O76</f>
        <v>0</v>
      </c>
      <c r="P76">
        <f>I!P76-A!P76</f>
        <v>0</v>
      </c>
      <c r="Q76">
        <f>I!Q76-A!Q76</f>
        <v>0</v>
      </c>
      <c r="R76">
        <f>I!R76-A!R76</f>
        <v>0</v>
      </c>
      <c r="S76">
        <f>I!S76-A!S76</f>
        <v>0</v>
      </c>
      <c r="T76">
        <f>I!T76-A!T76</f>
        <v>0</v>
      </c>
      <c r="U76">
        <f>I!U76-A!U76</f>
        <v>0</v>
      </c>
      <c r="V76">
        <f>I!V76-A!V76</f>
        <v>0</v>
      </c>
      <c r="W76">
        <f>I!W76-A!W76</f>
        <v>0</v>
      </c>
      <c r="X76">
        <f>I!X76-A!X76</f>
        <v>0</v>
      </c>
      <c r="Y76">
        <f>I!Y76-A!Y76</f>
        <v>0</v>
      </c>
      <c r="Z76">
        <f>I!Z76-A!Z76</f>
        <v>0</v>
      </c>
      <c r="AA76">
        <f>I!AA76-A!AA76</f>
        <v>0</v>
      </c>
      <c r="AB76">
        <f>I!AB76-A!AB76</f>
        <v>0</v>
      </c>
      <c r="AC76">
        <f>I!AC76-A!AC76</f>
        <v>0</v>
      </c>
      <c r="AD76">
        <f>I!AD76-A!AD76</f>
        <v>0</v>
      </c>
      <c r="AE76">
        <f>I!AE76-A!AE76</f>
        <v>0</v>
      </c>
      <c r="AF76">
        <f>I!AF76-A!AF76</f>
        <v>0</v>
      </c>
      <c r="AG76">
        <f>I!AG76-A!AG76</f>
        <v>0</v>
      </c>
      <c r="AH76">
        <f>I!AH76-A!AH76</f>
        <v>0</v>
      </c>
      <c r="AI76">
        <f>I!AI76-A!AI76</f>
        <v>0</v>
      </c>
      <c r="AJ76">
        <f>I!AJ76-A!AJ76</f>
        <v>0</v>
      </c>
      <c r="AK76">
        <f>I!AK76-A!AK76</f>
        <v>0</v>
      </c>
      <c r="AL76">
        <f>I!AL76-A!AL76</f>
        <v>0</v>
      </c>
      <c r="AM76">
        <f>I!AM76-A!AM76</f>
        <v>0</v>
      </c>
      <c r="AN76">
        <f>I!AN76-A!AN76</f>
        <v>0</v>
      </c>
      <c r="AO76">
        <f>I!AO76-A!AO76</f>
        <v>0</v>
      </c>
      <c r="AP76">
        <f>I!AP76-A!AP76</f>
        <v>0</v>
      </c>
      <c r="AQ76">
        <f>I!AQ76-A!AQ76</f>
        <v>0</v>
      </c>
      <c r="AR76">
        <f>I!AR76-A!AR76</f>
        <v>0</v>
      </c>
      <c r="AS76">
        <f>I!AS76-A!AS76</f>
        <v>0</v>
      </c>
      <c r="AT76">
        <f>I!AT76-A!AT76</f>
        <v>0</v>
      </c>
      <c r="AU76">
        <f>I!AU76-A!AU76</f>
        <v>0</v>
      </c>
      <c r="AV76">
        <f>I!AV76-A!AV76</f>
        <v>0</v>
      </c>
      <c r="AW76">
        <f>I!AW76-A!AW76</f>
        <v>0</v>
      </c>
      <c r="AX76">
        <f>I!AX76-A!AX76</f>
        <v>0</v>
      </c>
      <c r="AY76">
        <f>I!AY76-A!AY76</f>
        <v>0</v>
      </c>
      <c r="AZ76">
        <f>I!AZ76-A!AZ76</f>
        <v>0</v>
      </c>
      <c r="BA76">
        <f>I!BA76-A!BA76</f>
        <v>0</v>
      </c>
      <c r="BB76">
        <f>I!BB76-A!BB76</f>
        <v>0</v>
      </c>
      <c r="BC76">
        <f>I!BC76-A!BC76</f>
        <v>0</v>
      </c>
      <c r="BD76">
        <f>I!BD76-A!BD76</f>
        <v>0</v>
      </c>
      <c r="BE76">
        <f>I!BE76-A!BE76</f>
        <v>0</v>
      </c>
      <c r="BF76">
        <f>I!BF76-A!BF76</f>
        <v>0</v>
      </c>
      <c r="BG76">
        <f>I!BG76-A!BG76</f>
        <v>0</v>
      </c>
      <c r="BH76">
        <f>I!BH76-A!BH76</f>
        <v>0</v>
      </c>
      <c r="BI76">
        <f>I!BI76-A!BI76</f>
        <v>0</v>
      </c>
      <c r="BJ76">
        <f>I!BJ76-A!BJ76</f>
        <v>0</v>
      </c>
      <c r="BK76">
        <f>I!BK76-A!BK76</f>
        <v>0</v>
      </c>
      <c r="BL76">
        <f>I!BL76-A!BL76</f>
        <v>0</v>
      </c>
      <c r="BM76">
        <f>I!BM76-A!BM76</f>
        <v>0</v>
      </c>
      <c r="BN76">
        <f>I!BN76-A!BN76</f>
        <v>0</v>
      </c>
      <c r="BO76">
        <f>I!BO76-A!BO76</f>
        <v>0</v>
      </c>
      <c r="BP76">
        <f>I!BP76-A!BP76</f>
        <v>0</v>
      </c>
      <c r="BQ76">
        <f>I!BQ76-A!BQ76</f>
        <v>0</v>
      </c>
      <c r="BR76">
        <f>I!BR76-A!BR76</f>
        <v>0</v>
      </c>
      <c r="BS76">
        <f>I!BS76-A!BS76</f>
        <v>0</v>
      </c>
      <c r="BT76">
        <f>I!BT76-A!BT76</f>
        <v>0</v>
      </c>
      <c r="BU76">
        <f>I!BU76-A!BU76</f>
        <v>0</v>
      </c>
      <c r="BV76">
        <f>I!BV76-A!BV76</f>
        <v>0</v>
      </c>
      <c r="BW76">
        <f>I!BW76-A!BW76</f>
        <v>0</v>
      </c>
      <c r="BX76">
        <f>I!BX76-A!BX76</f>
        <v>1</v>
      </c>
      <c r="BY76">
        <f>I!BY76-A!BY76</f>
        <v>0</v>
      </c>
      <c r="BZ76">
        <f>I!BZ76-A!BZ76</f>
        <v>0</v>
      </c>
      <c r="CA76">
        <f>I!CA76-A!CA76</f>
        <v>0</v>
      </c>
      <c r="CB76">
        <f>I!CB76-A!CB76</f>
        <v>0</v>
      </c>
      <c r="CC76">
        <f>I!CC76-A!CC76</f>
        <v>0</v>
      </c>
      <c r="CD76">
        <f>I!CD76-A!CD76</f>
        <v>0</v>
      </c>
      <c r="CE76">
        <f>I!CE76-A!CE76</f>
        <v>0</v>
      </c>
      <c r="CF76">
        <f>I!CF76-A!CF76</f>
        <v>0</v>
      </c>
      <c r="CG76">
        <f>I!CG76-A!CG76</f>
        <v>0</v>
      </c>
      <c r="CH76">
        <f>I!CH76-A!CH76</f>
        <v>0</v>
      </c>
      <c r="CI76">
        <f>I!CI76-A!CI76</f>
        <v>0</v>
      </c>
      <c r="CJ76">
        <f>I!CJ76-A!CJ76</f>
        <v>0</v>
      </c>
      <c r="CK76">
        <f>I!CK76-A!CK76</f>
        <v>0</v>
      </c>
      <c r="CL76">
        <f>I!CL76-A!CL76</f>
        <v>0</v>
      </c>
      <c r="CM76">
        <f>I!CM76-A!CM76</f>
        <v>-1.1939446050381396E-2</v>
      </c>
      <c r="CN76">
        <f>I!CN76-A!CN76</f>
        <v>-6.0322064036887529E-2</v>
      </c>
      <c r="CO76">
        <f>I!CO76-A!CO76</f>
        <v>-2.0370272288206096E-2</v>
      </c>
      <c r="CP76">
        <f>I!CP76-A!CP76</f>
        <v>-1.4867537226470051E-2</v>
      </c>
      <c r="CQ76">
        <f>I!CQ76-A!CQ76</f>
        <v>-7.2497501302052209E-3</v>
      </c>
      <c r="CR76">
        <f>I!CR76-A!CR76</f>
        <v>-2.0751053530129432E-2</v>
      </c>
      <c r="CS76">
        <f>I!CS76-A!CS76</f>
        <v>-1.5659821670401194E-2</v>
      </c>
      <c r="CT76">
        <f>I!CT76-A!CT76</f>
        <v>-6.0637181996441606E-3</v>
      </c>
      <c r="CU76">
        <f>I!CU76-A!CU76</f>
        <v>-2.7264095183169943E-3</v>
      </c>
    </row>
    <row r="77" spans="1:99">
      <c r="A77" t="s">
        <v>76</v>
      </c>
      <c r="B77">
        <f>I!B77-A!B77</f>
        <v>0</v>
      </c>
      <c r="C77">
        <f>I!C77-A!C77</f>
        <v>0</v>
      </c>
      <c r="D77">
        <f>I!D77-A!D77</f>
        <v>0</v>
      </c>
      <c r="E77">
        <f>I!E77-A!E77</f>
        <v>0</v>
      </c>
      <c r="F77">
        <f>I!F77-A!F77</f>
        <v>0</v>
      </c>
      <c r="G77">
        <f>I!G77-A!G77</f>
        <v>0</v>
      </c>
      <c r="H77">
        <f>I!H77-A!H77</f>
        <v>0</v>
      </c>
      <c r="I77">
        <f>I!I77-A!I77</f>
        <v>0</v>
      </c>
      <c r="J77">
        <f>I!J77-A!J77</f>
        <v>0</v>
      </c>
      <c r="K77">
        <f>I!K77-A!K77</f>
        <v>0</v>
      </c>
      <c r="L77">
        <f>I!L77-A!L77</f>
        <v>0</v>
      </c>
      <c r="M77">
        <f>I!M77-A!M77</f>
        <v>0</v>
      </c>
      <c r="N77">
        <f>I!N77-A!N77</f>
        <v>0</v>
      </c>
      <c r="O77">
        <f>I!O77-A!O77</f>
        <v>0</v>
      </c>
      <c r="P77">
        <f>I!P77-A!P77</f>
        <v>0</v>
      </c>
      <c r="Q77">
        <f>I!Q77-A!Q77</f>
        <v>0</v>
      </c>
      <c r="R77">
        <f>I!R77-A!R77</f>
        <v>0</v>
      </c>
      <c r="S77">
        <f>I!S77-A!S77</f>
        <v>0</v>
      </c>
      <c r="T77">
        <f>I!T77-A!T77</f>
        <v>0</v>
      </c>
      <c r="U77">
        <f>I!U77-A!U77</f>
        <v>0</v>
      </c>
      <c r="V77">
        <f>I!V77-A!V77</f>
        <v>0</v>
      </c>
      <c r="W77">
        <f>I!W77-A!W77</f>
        <v>0</v>
      </c>
      <c r="X77">
        <f>I!X77-A!X77</f>
        <v>0</v>
      </c>
      <c r="Y77">
        <f>I!Y77-A!Y77</f>
        <v>0</v>
      </c>
      <c r="Z77">
        <f>I!Z77-A!Z77</f>
        <v>0</v>
      </c>
      <c r="AA77">
        <f>I!AA77-A!AA77</f>
        <v>0</v>
      </c>
      <c r="AB77">
        <f>I!AB77-A!AB77</f>
        <v>0</v>
      </c>
      <c r="AC77">
        <f>I!AC77-A!AC77</f>
        <v>0</v>
      </c>
      <c r="AD77">
        <f>I!AD77-A!AD77</f>
        <v>0</v>
      </c>
      <c r="AE77">
        <f>I!AE77-A!AE77</f>
        <v>0</v>
      </c>
      <c r="AF77">
        <f>I!AF77-A!AF77</f>
        <v>0</v>
      </c>
      <c r="AG77">
        <f>I!AG77-A!AG77</f>
        <v>0</v>
      </c>
      <c r="AH77">
        <f>I!AH77-A!AH77</f>
        <v>0</v>
      </c>
      <c r="AI77">
        <f>I!AI77-A!AI77</f>
        <v>0</v>
      </c>
      <c r="AJ77">
        <f>I!AJ77-A!AJ77</f>
        <v>0</v>
      </c>
      <c r="AK77">
        <f>I!AK77-A!AK77</f>
        <v>0</v>
      </c>
      <c r="AL77">
        <f>I!AL77-A!AL77</f>
        <v>0</v>
      </c>
      <c r="AM77">
        <f>I!AM77-A!AM77</f>
        <v>0</v>
      </c>
      <c r="AN77">
        <f>I!AN77-A!AN77</f>
        <v>0</v>
      </c>
      <c r="AO77">
        <f>I!AO77-A!AO77</f>
        <v>0</v>
      </c>
      <c r="AP77">
        <f>I!AP77-A!AP77</f>
        <v>0</v>
      </c>
      <c r="AQ77">
        <f>I!AQ77-A!AQ77</f>
        <v>0</v>
      </c>
      <c r="AR77">
        <f>I!AR77-A!AR77</f>
        <v>0</v>
      </c>
      <c r="AS77">
        <f>I!AS77-A!AS77</f>
        <v>0</v>
      </c>
      <c r="AT77">
        <f>I!AT77-A!AT77</f>
        <v>0</v>
      </c>
      <c r="AU77">
        <f>I!AU77-A!AU77</f>
        <v>0</v>
      </c>
      <c r="AV77">
        <f>I!AV77-A!AV77</f>
        <v>0</v>
      </c>
      <c r="AW77">
        <f>I!AW77-A!AW77</f>
        <v>0</v>
      </c>
      <c r="AX77">
        <f>I!AX77-A!AX77</f>
        <v>0</v>
      </c>
      <c r="AY77">
        <f>I!AY77-A!AY77</f>
        <v>0</v>
      </c>
      <c r="AZ77">
        <f>I!AZ77-A!AZ77</f>
        <v>0</v>
      </c>
      <c r="BA77">
        <f>I!BA77-A!BA77</f>
        <v>0</v>
      </c>
      <c r="BB77">
        <f>I!BB77-A!BB77</f>
        <v>0</v>
      </c>
      <c r="BC77">
        <f>I!BC77-A!BC77</f>
        <v>0</v>
      </c>
      <c r="BD77">
        <f>I!BD77-A!BD77</f>
        <v>0</v>
      </c>
      <c r="BE77">
        <f>I!BE77-A!BE77</f>
        <v>0</v>
      </c>
      <c r="BF77">
        <f>I!BF77-A!BF77</f>
        <v>0</v>
      </c>
      <c r="BG77">
        <f>I!BG77-A!BG77</f>
        <v>0</v>
      </c>
      <c r="BH77">
        <f>I!BH77-A!BH77</f>
        <v>0</v>
      </c>
      <c r="BI77">
        <f>I!BI77-A!BI77</f>
        <v>0</v>
      </c>
      <c r="BJ77">
        <f>I!BJ77-A!BJ77</f>
        <v>0</v>
      </c>
      <c r="BK77">
        <f>I!BK77-A!BK77</f>
        <v>0</v>
      </c>
      <c r="BL77">
        <f>I!BL77-A!BL77</f>
        <v>0</v>
      </c>
      <c r="BM77">
        <f>I!BM77-A!BM77</f>
        <v>0</v>
      </c>
      <c r="BN77">
        <f>I!BN77-A!BN77</f>
        <v>0</v>
      </c>
      <c r="BO77">
        <f>I!BO77-A!BO77</f>
        <v>0</v>
      </c>
      <c r="BP77">
        <f>I!BP77-A!BP77</f>
        <v>0</v>
      </c>
      <c r="BQ77">
        <f>I!BQ77-A!BQ77</f>
        <v>0</v>
      </c>
      <c r="BR77">
        <f>I!BR77-A!BR77</f>
        <v>0</v>
      </c>
      <c r="BS77">
        <f>I!BS77-A!BS77</f>
        <v>0</v>
      </c>
      <c r="BT77">
        <f>I!BT77-A!BT77</f>
        <v>0</v>
      </c>
      <c r="BU77">
        <f>I!BU77-A!BU77</f>
        <v>0</v>
      </c>
      <c r="BV77">
        <f>I!BV77-A!BV77</f>
        <v>0</v>
      </c>
      <c r="BW77">
        <f>I!BW77-A!BW77</f>
        <v>0</v>
      </c>
      <c r="BX77">
        <f>I!BX77-A!BX77</f>
        <v>0</v>
      </c>
      <c r="BY77">
        <f>I!BY77-A!BY77</f>
        <v>1</v>
      </c>
      <c r="BZ77">
        <f>I!BZ77-A!BZ77</f>
        <v>0</v>
      </c>
      <c r="CA77">
        <f>I!CA77-A!CA77</f>
        <v>0</v>
      </c>
      <c r="CB77">
        <f>I!CB77-A!CB77</f>
        <v>0</v>
      </c>
      <c r="CC77">
        <f>I!CC77-A!CC77</f>
        <v>0</v>
      </c>
      <c r="CD77">
        <f>I!CD77-A!CD77</f>
        <v>0</v>
      </c>
      <c r="CE77">
        <f>I!CE77-A!CE77</f>
        <v>0</v>
      </c>
      <c r="CF77">
        <f>I!CF77-A!CF77</f>
        <v>0</v>
      </c>
      <c r="CG77">
        <f>I!CG77-A!CG77</f>
        <v>0</v>
      </c>
      <c r="CH77">
        <f>I!CH77-A!CH77</f>
        <v>0</v>
      </c>
      <c r="CI77">
        <f>I!CI77-A!CI77</f>
        <v>0</v>
      </c>
      <c r="CJ77">
        <f>I!CJ77-A!CJ77</f>
        <v>0</v>
      </c>
      <c r="CK77">
        <f>I!CK77-A!CK77</f>
        <v>0</v>
      </c>
      <c r="CL77">
        <f>I!CL77-A!CL77</f>
        <v>0</v>
      </c>
      <c r="CM77">
        <f>I!CM77-A!CM77</f>
        <v>-8.5812849168583581E-3</v>
      </c>
      <c r="CN77">
        <f>I!CN77-A!CN77</f>
        <v>-1.1591363271773755E-2</v>
      </c>
      <c r="CO77">
        <f>I!CO77-A!CO77</f>
        <v>-1.3211902935829472E-2</v>
      </c>
      <c r="CP77">
        <f>I!CP77-A!CP77</f>
        <v>-1.1807271135520041E-2</v>
      </c>
      <c r="CQ77">
        <f>I!CQ77-A!CQ77</f>
        <v>-1.2377860405625538E-2</v>
      </c>
      <c r="CR77">
        <f>I!CR77-A!CR77</f>
        <v>-1.5682885303993747E-2</v>
      </c>
      <c r="CS77">
        <f>I!CS77-A!CS77</f>
        <v>-1.3372994134163067E-2</v>
      </c>
      <c r="CT77">
        <f>I!CT77-A!CT77</f>
        <v>-1.4877046397634987E-2</v>
      </c>
      <c r="CU77">
        <f>I!CU77-A!CU77</f>
        <v>-1.3369656286289933E-2</v>
      </c>
    </row>
    <row r="78" spans="1:99">
      <c r="A78" t="s">
        <v>77</v>
      </c>
      <c r="B78">
        <f>I!B78-A!B78</f>
        <v>-8.1307090467820504E-5</v>
      </c>
      <c r="C78">
        <f>I!C78-A!C78</f>
        <v>0</v>
      </c>
      <c r="D78">
        <f>I!D78-A!D78</f>
        <v>-1.6647093732194957E-4</v>
      </c>
      <c r="E78">
        <f>I!E78-A!E78</f>
        <v>-1.4270484793798416E-4</v>
      </c>
      <c r="F78">
        <f>I!F78-A!F78</f>
        <v>-3.256303116006591E-4</v>
      </c>
      <c r="G78">
        <f>I!G78-A!G78</f>
        <v>0</v>
      </c>
      <c r="H78">
        <f>I!H78-A!H78</f>
        <v>0</v>
      </c>
      <c r="I78">
        <f>I!I78-A!I78</f>
        <v>0</v>
      </c>
      <c r="J78">
        <f>I!J78-A!J78</f>
        <v>0</v>
      </c>
      <c r="K78">
        <f>I!K78-A!K78</f>
        <v>0</v>
      </c>
      <c r="L78">
        <f>I!L78-A!L78</f>
        <v>-1.5353098472458326E-4</v>
      </c>
      <c r="M78">
        <f>I!M78-A!M78</f>
        <v>-1.6771271496218926E-4</v>
      </c>
      <c r="N78">
        <f>I!N78-A!N78</f>
        <v>-1.035023843160837E-4</v>
      </c>
      <c r="O78">
        <f>I!O78-A!O78</f>
        <v>-1.2045576163353144E-4</v>
      </c>
      <c r="P78">
        <f>I!P78-A!P78</f>
        <v>-1.047049906134573E-4</v>
      </c>
      <c r="Q78">
        <f>I!Q78-A!Q78</f>
        <v>-1.7778830435226137E-4</v>
      </c>
      <c r="R78">
        <f>I!R78-A!R78</f>
        <v>-7.4723433990129488E-5</v>
      </c>
      <c r="S78">
        <f>I!S78-A!S78</f>
        <v>0</v>
      </c>
      <c r="T78">
        <f>I!T78-A!T78</f>
        <v>0</v>
      </c>
      <c r="U78">
        <f>I!U78-A!U78</f>
        <v>-2.6147434285235245E-4</v>
      </c>
      <c r="V78">
        <f>I!V78-A!V78</f>
        <v>-3.4537984166288526E-4</v>
      </c>
      <c r="W78">
        <f>I!W78-A!W78</f>
        <v>-4.3296797999956466E-4</v>
      </c>
      <c r="X78">
        <f>I!X78-A!X78</f>
        <v>-7.4510640365620708E-5</v>
      </c>
      <c r="Y78">
        <f>I!Y78-A!Y78</f>
        <v>-3.2382875611904546E-5</v>
      </c>
      <c r="Z78">
        <f>I!Z78-A!Z78</f>
        <v>-4.3903152387777866E-4</v>
      </c>
      <c r="AA78">
        <f>I!AA78-A!AA78</f>
        <v>-3.6952662529840064E-4</v>
      </c>
      <c r="AB78">
        <f>I!AB78-A!AB78</f>
        <v>-2.2707690341132534E-4</v>
      </c>
      <c r="AC78">
        <f>I!AC78-A!AC78</f>
        <v>-2.4350914971168545E-4</v>
      </c>
      <c r="AD78">
        <f>I!AD78-A!AD78</f>
        <v>-1.5735092199642639E-4</v>
      </c>
      <c r="AE78">
        <f>I!AE78-A!AE78</f>
        <v>-1.9576707706139443E-5</v>
      </c>
      <c r="AF78">
        <f>I!AF78-A!AF78</f>
        <v>-5.6534004536080534E-5</v>
      </c>
      <c r="AG78">
        <f>I!AG78-A!AG78</f>
        <v>-3.4146256889134227E-5</v>
      </c>
      <c r="AH78">
        <f>I!AH78-A!AH78</f>
        <v>-2.6843519991452317E-4</v>
      </c>
      <c r="AI78">
        <f>I!AI78-A!AI78</f>
        <v>-2.0019749333794945E-4</v>
      </c>
      <c r="AJ78">
        <f>I!AJ78-A!AJ78</f>
        <v>-1.5911967334572463E-3</v>
      </c>
      <c r="AK78">
        <f>I!AK78-A!AK78</f>
        <v>-7.5379976723791912E-4</v>
      </c>
      <c r="AL78">
        <f>I!AL78-A!AL78</f>
        <v>-4.1917183087011466E-5</v>
      </c>
      <c r="AM78">
        <f>I!AM78-A!AM78</f>
        <v>-1.8656077733556384E-4</v>
      </c>
      <c r="AN78">
        <f>I!AN78-A!AN78</f>
        <v>-9.8475297689159949E-4</v>
      </c>
      <c r="AO78">
        <f>I!AO78-A!AO78</f>
        <v>-1.2061208825133966E-4</v>
      </c>
      <c r="AP78">
        <f>I!AP78-A!AP78</f>
        <v>-6.8485580747985116E-4</v>
      </c>
      <c r="AQ78">
        <f>I!AQ78-A!AQ78</f>
        <v>-1.5388448725919999E-4</v>
      </c>
      <c r="AR78">
        <f>I!AR78-A!AR78</f>
        <v>-2.6270010240841371E-4</v>
      </c>
      <c r="AS78">
        <f>I!AS78-A!AS78</f>
        <v>-2.1985637221579851E-4</v>
      </c>
      <c r="AT78">
        <f>I!AT78-A!AT78</f>
        <v>0</v>
      </c>
      <c r="AU78">
        <f>I!AU78-A!AU78</f>
        <v>-2.2996766079089268E-3</v>
      </c>
      <c r="AV78">
        <f>I!AV78-A!AV78</f>
        <v>0</v>
      </c>
      <c r="AW78">
        <f>I!AW78-A!AW78</f>
        <v>-1.686564109676176E-4</v>
      </c>
      <c r="AX78">
        <f>I!AX78-A!AX78</f>
        <v>-1.9942020123199817E-4</v>
      </c>
      <c r="AY78">
        <f>I!AY78-A!AY78</f>
        <v>0</v>
      </c>
      <c r="AZ78">
        <f>I!AZ78-A!AZ78</f>
        <v>-7.1323833950397554E-4</v>
      </c>
      <c r="BA78">
        <f>I!BA78-A!BA78</f>
        <v>-4.4770943411024592E-6</v>
      </c>
      <c r="BB78">
        <f>I!BB78-A!BB78</f>
        <v>-3.6952449646405885E-5</v>
      </c>
      <c r="BC78">
        <f>I!BC78-A!BC78</f>
        <v>-1.8243104635671262E-4</v>
      </c>
      <c r="BD78">
        <f>I!BD78-A!BD78</f>
        <v>-3.2417340624752516E-2</v>
      </c>
      <c r="BE78">
        <f>I!BE78-A!BE78</f>
        <v>-4.9420322421615565E-2</v>
      </c>
      <c r="BF78">
        <f>I!BF78-A!BF78</f>
        <v>-1.4340619030648318E-2</v>
      </c>
      <c r="BG78">
        <f>I!BG78-A!BG78</f>
        <v>-1.0484852831357957E-3</v>
      </c>
      <c r="BH78">
        <f>I!BH78-A!BH78</f>
        <v>-1.4901412910167769E-4</v>
      </c>
      <c r="BI78">
        <f>I!BI78-A!BI78</f>
        <v>-1.1986091480673312E-3</v>
      </c>
      <c r="BJ78">
        <f>I!BJ78-A!BJ78</f>
        <v>-1.1517711043203573E-3</v>
      </c>
      <c r="BK78">
        <f>I!BK78-A!BK78</f>
        <v>-2.0271383815077169E-3</v>
      </c>
      <c r="BL78">
        <f>I!BL78-A!BL78</f>
        <v>-2.0199685528628618E-4</v>
      </c>
      <c r="BM78">
        <f>I!BM78-A!BM78</f>
        <v>-1.5000050088723391E-3</v>
      </c>
      <c r="BN78">
        <f>I!BN78-A!BN78</f>
        <v>-1.7906974094108871E-3</v>
      </c>
      <c r="BO78">
        <f>I!BO78-A!BO78</f>
        <v>-1.820120008254777E-3</v>
      </c>
      <c r="BP78">
        <f>I!BP78-A!BP78</f>
        <v>0</v>
      </c>
      <c r="BQ78">
        <f>I!BQ78-A!BQ78</f>
        <v>-1.4928872422108911E-3</v>
      </c>
      <c r="BR78">
        <f>I!BR78-A!BR78</f>
        <v>-4.9284766148933118E-3</v>
      </c>
      <c r="BS78">
        <f>I!BS78-A!BS78</f>
        <v>-1.6201181413572664E-3</v>
      </c>
      <c r="BT78">
        <f>I!BT78-A!BT78</f>
        <v>-7.0222344171848305E-4</v>
      </c>
      <c r="BU78">
        <f>I!BU78-A!BU78</f>
        <v>-1.1540565650458533E-3</v>
      </c>
      <c r="BV78">
        <f>I!BV78-A!BV78</f>
        <v>-6.3541097737305108E-4</v>
      </c>
      <c r="BW78">
        <f>I!BW78-A!BW78</f>
        <v>-9.4569047143140347E-4</v>
      </c>
      <c r="BX78">
        <f>I!BX78-A!BX78</f>
        <v>-7.1434970581937156E-4</v>
      </c>
      <c r="BY78">
        <f>I!BY78-A!BY78</f>
        <v>-7.9197654350908519E-4</v>
      </c>
      <c r="BZ78">
        <f>I!BZ78-A!BZ78</f>
        <v>0.87010489167363148</v>
      </c>
      <c r="CA78">
        <f>I!CA78-A!CA78</f>
        <v>-4.1240951890401408E-4</v>
      </c>
      <c r="CB78">
        <f>I!CB78-A!CB78</f>
        <v>-5.1551553027485847E-3</v>
      </c>
      <c r="CC78">
        <f>I!CC78-A!CC78</f>
        <v>-7.238247656217294E-4</v>
      </c>
      <c r="CD78">
        <f>I!CD78-A!CD78</f>
        <v>-3.0043987479656158E-3</v>
      </c>
      <c r="CE78">
        <f>I!CE78-A!CE78</f>
        <v>-1.3062789899711481E-4</v>
      </c>
      <c r="CF78">
        <f>I!CF78-A!CF78</f>
        <v>-6.0086236503919871E-3</v>
      </c>
      <c r="CG78">
        <f>I!CG78-A!CG78</f>
        <v>-3.6460749279349598E-3</v>
      </c>
      <c r="CH78">
        <f>I!CH78-A!CH78</f>
        <v>0</v>
      </c>
      <c r="CI78">
        <f>I!CI78-A!CI78</f>
        <v>-9.9168574433619252E-5</v>
      </c>
      <c r="CJ78">
        <f>I!CJ78-A!CJ78</f>
        <v>0</v>
      </c>
      <c r="CK78">
        <f>I!CK78-A!CK78</f>
        <v>0</v>
      </c>
      <c r="CL78">
        <f>I!CL78-A!CL78</f>
        <v>0</v>
      </c>
      <c r="CM78">
        <f>I!CM78-A!CM78</f>
        <v>-4.8280910718001783E-3</v>
      </c>
      <c r="CN78">
        <f>I!CN78-A!CN78</f>
        <v>-3.9488681334997689E-3</v>
      </c>
      <c r="CO78">
        <f>I!CO78-A!CO78</f>
        <v>-6.1833860335660431E-3</v>
      </c>
      <c r="CP78">
        <f>I!CP78-A!CP78</f>
        <v>-4.9573961637234456E-3</v>
      </c>
      <c r="CQ78">
        <f>I!CQ78-A!CQ78</f>
        <v>-5.4359616316538842E-3</v>
      </c>
      <c r="CR78">
        <f>I!CR78-A!CR78</f>
        <v>-6.3945336625811011E-3</v>
      </c>
      <c r="CS78">
        <f>I!CS78-A!CS78</f>
        <v>-7.4784748507211226E-3</v>
      </c>
      <c r="CT78">
        <f>I!CT78-A!CT78</f>
        <v>-8.9889608586213431E-3</v>
      </c>
      <c r="CU78">
        <f>I!CU78-A!CU78</f>
        <v>-6.141044705919938E-3</v>
      </c>
    </row>
    <row r="79" spans="1:99">
      <c r="A79" t="s">
        <v>78</v>
      </c>
      <c r="B79">
        <f>I!B79-A!B79</f>
        <v>-2.5189876890876873E-9</v>
      </c>
      <c r="C79">
        <f>I!C79-A!C79</f>
        <v>0</v>
      </c>
      <c r="D79">
        <f>I!D79-A!D79</f>
        <v>-5.1574621511126956E-9</v>
      </c>
      <c r="E79">
        <f>I!E79-A!E79</f>
        <v>-4.4211612180512552E-9</v>
      </c>
      <c r="F79">
        <f>I!F79-A!F79</f>
        <v>-1.0088403623795728E-8</v>
      </c>
      <c r="G79">
        <f>I!G79-A!G79</f>
        <v>0</v>
      </c>
      <c r="H79">
        <f>I!H79-A!H79</f>
        <v>0</v>
      </c>
      <c r="I79">
        <f>I!I79-A!I79</f>
        <v>0</v>
      </c>
      <c r="J79">
        <f>I!J79-A!J79</f>
        <v>0</v>
      </c>
      <c r="K79">
        <f>I!K79-A!K79</f>
        <v>0</v>
      </c>
      <c r="L79">
        <f>I!L79-A!L79</f>
        <v>-4.7565674554274921E-9</v>
      </c>
      <c r="M79">
        <f>I!M79-A!M79</f>
        <v>-5.1959338584428963E-9</v>
      </c>
      <c r="N79">
        <f>I!N79-A!N79</f>
        <v>-3.206623559929561E-9</v>
      </c>
      <c r="O79">
        <f>I!O79-A!O79</f>
        <v>-3.7318587947091216E-9</v>
      </c>
      <c r="P79">
        <f>I!P79-A!P79</f>
        <v>-3.2438816937586426E-9</v>
      </c>
      <c r="Q79">
        <f>I!Q79-A!Q79</f>
        <v>-5.5080872695151934E-9</v>
      </c>
      <c r="R79">
        <f>I!R79-A!R79</f>
        <v>-2.3150183978356596E-9</v>
      </c>
      <c r="S79">
        <f>I!S79-A!S79</f>
        <v>0</v>
      </c>
      <c r="T79">
        <f>I!T79-A!T79</f>
        <v>0</v>
      </c>
      <c r="U79">
        <f>I!U79-A!U79</f>
        <v>-8.1007775197422596E-9</v>
      </c>
      <c r="V79">
        <f>I!V79-A!V79</f>
        <v>-1.0700266904178406E-8</v>
      </c>
      <c r="W79">
        <f>I!W79-A!W79</f>
        <v>-1.3413848719869176E-8</v>
      </c>
      <c r="X79">
        <f>I!X79-A!X79</f>
        <v>-2.308425805266297E-9</v>
      </c>
      <c r="Y79">
        <f>I!Y79-A!Y79</f>
        <v>-1.0032589351592854E-9</v>
      </c>
      <c r="Z79">
        <f>I!Z79-A!Z79</f>
        <v>-1.3601704321312874E-8</v>
      </c>
      <c r="AA79">
        <f>I!AA79-A!AA79</f>
        <v>-1.1448362185401189E-8</v>
      </c>
      <c r="AB79">
        <f>I!AB79-A!AB79</f>
        <v>-7.0351050674438869E-9</v>
      </c>
      <c r="AC79">
        <f>I!AC79-A!AC79</f>
        <v>-7.544195060659777E-9</v>
      </c>
      <c r="AD79">
        <f>I!AD79-A!AD79</f>
        <v>-4.87491352961974E-9</v>
      </c>
      <c r="AE79">
        <f>I!AE79-A!AE79</f>
        <v>-6.0650904393326488E-10</v>
      </c>
      <c r="AF79">
        <f>I!AF79-A!AF79</f>
        <v>-1.7514888384497826E-9</v>
      </c>
      <c r="AG79">
        <f>I!AG79-A!AG79</f>
        <v>-1.057890526364328E-9</v>
      </c>
      <c r="AH79">
        <f>I!AH79-A!AH79</f>
        <v>-8.3164329213095379E-9</v>
      </c>
      <c r="AI79">
        <f>I!AI79-A!AI79</f>
        <v>-6.2023498590703553E-9</v>
      </c>
      <c r="AJ79">
        <f>I!AJ79-A!AJ79</f>
        <v>-4.9297114918676104E-8</v>
      </c>
      <c r="AK79">
        <f>I!AK79-A!AK79</f>
        <v>-2.3353588509737443E-8</v>
      </c>
      <c r="AL79">
        <f>I!AL79-A!AL79</f>
        <v>-1.2986428065484159E-9</v>
      </c>
      <c r="AM79">
        <f>I!AM79-A!AM79</f>
        <v>-5.7798686273358681E-9</v>
      </c>
      <c r="AN79">
        <f>I!AN79-A!AN79</f>
        <v>-3.0508786027267053E-8</v>
      </c>
      <c r="AO79">
        <f>I!AO79-A!AO79</f>
        <v>-3.7367019741104578E-9</v>
      </c>
      <c r="AP79">
        <f>I!AP79-A!AP79</f>
        <v>-2.1217624907199489E-8</v>
      </c>
      <c r="AQ79">
        <f>I!AQ79-A!AQ79</f>
        <v>-4.7675193727527574E-9</v>
      </c>
      <c r="AR79">
        <f>I!AR79-A!AR79</f>
        <v>-8.1387529683007167E-9</v>
      </c>
      <c r="AS79">
        <f>I!AS79-A!AS79</f>
        <v>-6.8114046609288514E-9</v>
      </c>
      <c r="AT79">
        <f>I!AT79-A!AT79</f>
        <v>0</v>
      </c>
      <c r="AU79">
        <f>I!AU79-A!AU79</f>
        <v>-7.124664074036988E-8</v>
      </c>
      <c r="AV79">
        <f>I!AV79-A!AV79</f>
        <v>0</v>
      </c>
      <c r="AW79">
        <f>I!AW79-A!AW79</f>
        <v>-5.2251706520144795E-9</v>
      </c>
      <c r="AX79">
        <f>I!AX79-A!AX79</f>
        <v>-6.1782684507399151E-9</v>
      </c>
      <c r="AY79">
        <f>I!AY79-A!AY79</f>
        <v>0</v>
      </c>
      <c r="AZ79">
        <f>I!AZ79-A!AZ79</f>
        <v>-2.2096948571870664E-8</v>
      </c>
      <c r="BA79">
        <f>I!BA79-A!BA79</f>
        <v>-1.3870556015756953E-10</v>
      </c>
      <c r="BB79">
        <f>I!BB79-A!BB79</f>
        <v>-1.1448296231651492E-9</v>
      </c>
      <c r="BC79">
        <f>I!BC79-A!BC79</f>
        <v>-5.6519247858441148E-9</v>
      </c>
      <c r="BD79">
        <f>I!BD79-A!BD79</f>
        <v>-1.00432670111388E-6</v>
      </c>
      <c r="BE79">
        <f>I!BE79-A!BE79</f>
        <v>-1.5310987400301092E-6</v>
      </c>
      <c r="BF79">
        <f>I!BF79-A!BF79</f>
        <v>-4.4428896156844657E-7</v>
      </c>
      <c r="BG79">
        <f>I!BG79-A!BG79</f>
        <v>-3.2483286577004944E-8</v>
      </c>
      <c r="BH79">
        <f>I!BH79-A!BH79</f>
        <v>-4.6166300447783269E-9</v>
      </c>
      <c r="BI79">
        <f>I!BI79-A!BI79</f>
        <v>-3.7134297521129906E-8</v>
      </c>
      <c r="BJ79">
        <f>I!BJ79-A!BJ79</f>
        <v>-3.5683200760678991E-8</v>
      </c>
      <c r="BK79">
        <f>I!BK79-A!BK79</f>
        <v>-6.2803091313617703E-8</v>
      </c>
      <c r="BL79">
        <f>I!BL79-A!BL79</f>
        <v>-6.2580961730756406E-9</v>
      </c>
      <c r="BM79">
        <f>I!BM79-A!BM79</f>
        <v>-4.6471889833700664E-8</v>
      </c>
      <c r="BN79">
        <f>I!BN79-A!BN79</f>
        <v>-5.5477876569356551E-8</v>
      </c>
      <c r="BO79">
        <f>I!BO79-A!BO79</f>
        <v>-5.6389422706873656E-8</v>
      </c>
      <c r="BP79">
        <f>I!BP79-A!BP79</f>
        <v>0</v>
      </c>
      <c r="BQ79">
        <f>I!BQ79-A!BQ79</f>
        <v>-4.6251373191291901E-8</v>
      </c>
      <c r="BR79">
        <f>I!BR79-A!BR79</f>
        <v>-1.5268990499403318E-7</v>
      </c>
      <c r="BS79">
        <f>I!BS79-A!BS79</f>
        <v>-5.0193133581157727E-8</v>
      </c>
      <c r="BT79">
        <f>I!BT79-A!BT79</f>
        <v>-2.1755694300458827E-8</v>
      </c>
      <c r="BU79">
        <f>I!BU79-A!BU79</f>
        <v>-3.5754006976942145E-8</v>
      </c>
      <c r="BV79">
        <f>I!BV79-A!BV79</f>
        <v>-1.9685766890740833E-8</v>
      </c>
      <c r="BW79">
        <f>I!BW79-A!BW79</f>
        <v>-2.9298584434847699E-8</v>
      </c>
      <c r="BX79">
        <f>I!BX79-A!BX79</f>
        <v>-2.2131379985544897E-8</v>
      </c>
      <c r="BY79">
        <f>I!BY79-A!BY79</f>
        <v>-2.4536349187592335E-8</v>
      </c>
      <c r="BZ79">
        <f>I!BZ79-A!BZ79</f>
        <v>-4.0243006712475337E-6</v>
      </c>
      <c r="CA79">
        <f>I!CA79-A!CA79</f>
        <v>0.99999998722307615</v>
      </c>
      <c r="CB79">
        <f>I!CB79-A!CB79</f>
        <v>-1.5971267288304121E-7</v>
      </c>
      <c r="CC79">
        <f>I!CC79-A!CC79</f>
        <v>-2.2424928295516158E-8</v>
      </c>
      <c r="CD79">
        <f>I!CD79-A!CD79</f>
        <v>-9.3079747604928795E-8</v>
      </c>
      <c r="CE79">
        <f>I!CE79-A!CE79</f>
        <v>-4.0470033736522991E-9</v>
      </c>
      <c r="CF79">
        <f>I!CF79-A!CF79</f>
        <v>-1.8615410927401059E-7</v>
      </c>
      <c r="CG79">
        <f>I!CG79-A!CG79</f>
        <v>-1.1295961771740479E-7</v>
      </c>
      <c r="CH79">
        <f>I!CH79-A!CH79</f>
        <v>0</v>
      </c>
      <c r="CI79">
        <f>I!CI79-A!CI79</f>
        <v>-3.0723571179998313E-9</v>
      </c>
      <c r="CJ79">
        <f>I!CJ79-A!CJ79</f>
        <v>0</v>
      </c>
      <c r="CK79">
        <f>I!CK79-A!CK79</f>
        <v>0</v>
      </c>
      <c r="CL79">
        <f>I!CL79-A!CL79</f>
        <v>0</v>
      </c>
      <c r="CM79">
        <f>I!CM79-A!CM79</f>
        <v>-9.4881051477257051E-4</v>
      </c>
      <c r="CN79">
        <f>I!CN79-A!CN79</f>
        <v>-6.8351449444346228E-4</v>
      </c>
      <c r="CO79">
        <f>I!CO79-A!CO79</f>
        <v>-8.1055919243628249E-4</v>
      </c>
      <c r="CP79">
        <f>I!CP79-A!CP79</f>
        <v>-1.0754119005212551E-3</v>
      </c>
      <c r="CQ79">
        <f>I!CQ79-A!CQ79</f>
        <v>-7.7524473342393662E-4</v>
      </c>
      <c r="CR79">
        <f>I!CR79-A!CR79</f>
        <v>-8.1428988332116182E-4</v>
      </c>
      <c r="CS79">
        <f>I!CS79-A!CS79</f>
        <v>-8.768743236875629E-4</v>
      </c>
      <c r="CT79">
        <f>I!CT79-A!CT79</f>
        <v>-8.498873425937443E-4</v>
      </c>
      <c r="CU79">
        <f>I!CU79-A!CU79</f>
        <v>-5.8844862973842275E-4</v>
      </c>
    </row>
    <row r="80" spans="1:99">
      <c r="A80" t="s">
        <v>79</v>
      </c>
      <c r="B80">
        <f>I!B80-A!B80</f>
        <v>-1.2745618626107832E-5</v>
      </c>
      <c r="C80">
        <f>I!C80-A!C80</f>
        <v>0</v>
      </c>
      <c r="D80">
        <f>I!D80-A!D80</f>
        <v>-2.6147700058478494E-5</v>
      </c>
      <c r="E80">
        <f>I!E80-A!E80</f>
        <v>-1.8217434161293131E-5</v>
      </c>
      <c r="F80">
        <f>I!F80-A!F80</f>
        <v>-4.3099815987418844E-5</v>
      </c>
      <c r="G80">
        <f>I!G80-A!G80</f>
        <v>0</v>
      </c>
      <c r="H80">
        <f>I!H80-A!H80</f>
        <v>0</v>
      </c>
      <c r="I80">
        <f>I!I80-A!I80</f>
        <v>0</v>
      </c>
      <c r="J80">
        <f>I!J80-A!J80</f>
        <v>0</v>
      </c>
      <c r="K80">
        <f>I!K80-A!K80</f>
        <v>0</v>
      </c>
      <c r="L80">
        <f>I!L80-A!L80</f>
        <v>-3.150453925332174E-5</v>
      </c>
      <c r="M80">
        <f>I!M80-A!M80</f>
        <v>-2.6799784338460864E-5</v>
      </c>
      <c r="N80">
        <f>I!N80-A!N80</f>
        <v>-2.6909133793668465E-5</v>
      </c>
      <c r="O80">
        <f>I!O80-A!O80</f>
        <v>-9.9408735253584783E-6</v>
      </c>
      <c r="P80">
        <f>I!P80-A!P80</f>
        <v>-4.0653864571054314E-6</v>
      </c>
      <c r="Q80">
        <f>I!Q80-A!Q80</f>
        <v>0</v>
      </c>
      <c r="R80">
        <f>I!R80-A!R80</f>
        <v>0</v>
      </c>
      <c r="S80">
        <f>I!S80-A!S80</f>
        <v>0</v>
      </c>
      <c r="T80">
        <f>I!T80-A!T80</f>
        <v>0</v>
      </c>
      <c r="U80">
        <f>I!U80-A!U80</f>
        <v>-2.5668955480896188E-5</v>
      </c>
      <c r="V80">
        <f>I!V80-A!V80</f>
        <v>-3.09257223515326E-5</v>
      </c>
      <c r="W80">
        <f>I!W80-A!W80</f>
        <v>-5.3609052355408191E-5</v>
      </c>
      <c r="X80">
        <f>I!X80-A!X80</f>
        <v>-3.8157632545692356E-6</v>
      </c>
      <c r="Y80">
        <f>I!Y80-A!Y80</f>
        <v>-2.1430587430208322E-6</v>
      </c>
      <c r="Z80">
        <f>I!Z80-A!Z80</f>
        <v>-3.0416701710140736E-5</v>
      </c>
      <c r="AA80">
        <f>I!AA80-A!AA80</f>
        <v>-5.399911696228849E-5</v>
      </c>
      <c r="AB80">
        <f>I!AB80-A!AB80</f>
        <v>-1.5153626864023542E-5</v>
      </c>
      <c r="AC80">
        <f>I!AC80-A!AC80</f>
        <v>-2.6604328671249764E-5</v>
      </c>
      <c r="AD80">
        <f>I!AD80-A!AD80</f>
        <v>-8.1109192106083261E-6</v>
      </c>
      <c r="AE80">
        <f>I!AE80-A!AE80</f>
        <v>-1.5114400219038962E-6</v>
      </c>
      <c r="AF80">
        <f>I!AF80-A!AF80</f>
        <v>0</v>
      </c>
      <c r="AG80">
        <f>I!AG80-A!AG80</f>
        <v>-2.9334768905941726E-6</v>
      </c>
      <c r="AH80">
        <f>I!AH80-A!AH80</f>
        <v>-3.6800314349704849E-5</v>
      </c>
      <c r="AI80">
        <f>I!AI80-A!AI80</f>
        <v>-2.8942837139939548E-5</v>
      </c>
      <c r="AJ80">
        <f>I!AJ80-A!AJ80</f>
        <v>-1.1254507220546382E-4</v>
      </c>
      <c r="AK80">
        <f>I!AK80-A!AK80</f>
        <v>-6.7177907602884001E-6</v>
      </c>
      <c r="AL80">
        <f>I!AL80-A!AL80</f>
        <v>-4.3112211877578216E-5</v>
      </c>
      <c r="AM80">
        <f>I!AM80-A!AM80</f>
        <v>-4.5720565696841952E-5</v>
      </c>
      <c r="AN80">
        <f>I!AN80-A!AN80</f>
        <v>-4.2292317329797125E-5</v>
      </c>
      <c r="AO80">
        <f>I!AO80-A!AO80</f>
        <v>-7.9474731396371998E-7</v>
      </c>
      <c r="AP80">
        <f>I!AP80-A!AP80</f>
        <v>-1.5026621275840134E-4</v>
      </c>
      <c r="AQ80">
        <f>I!AQ80-A!AQ80</f>
        <v>-8.782450222949308E-7</v>
      </c>
      <c r="AR80">
        <f>I!AR80-A!AR80</f>
        <v>-2.9708625132833684E-4</v>
      </c>
      <c r="AS80">
        <f>I!AS80-A!AS80</f>
        <v>-3.3229229705986537E-6</v>
      </c>
      <c r="AT80">
        <f>I!AT80-A!AT80</f>
        <v>0</v>
      </c>
      <c r="AU80">
        <f>I!AU80-A!AU80</f>
        <v>0</v>
      </c>
      <c r="AV80">
        <f>I!AV80-A!AV80</f>
        <v>0</v>
      </c>
      <c r="AW80">
        <f>I!AW80-A!AW80</f>
        <v>0</v>
      </c>
      <c r="AX80">
        <f>I!AX80-A!AX80</f>
        <v>0</v>
      </c>
      <c r="AY80">
        <f>I!AY80-A!AY80</f>
        <v>0</v>
      </c>
      <c r="AZ80">
        <f>I!AZ80-A!AZ80</f>
        <v>-7.3042393576373015E-6</v>
      </c>
      <c r="BA80">
        <f>I!BA80-A!BA80</f>
        <v>0</v>
      </c>
      <c r="BB80">
        <f>I!BB80-A!BB80</f>
        <v>-2.4208226959477973E-6</v>
      </c>
      <c r="BC80">
        <f>I!BC80-A!BC80</f>
        <v>-1.306259164224315E-5</v>
      </c>
      <c r="BD80">
        <f>I!BD80-A!BD80</f>
        <v>-1.5674388303664118E-5</v>
      </c>
      <c r="BE80">
        <f>I!BE80-A!BE80</f>
        <v>-1.7943817786609446E-6</v>
      </c>
      <c r="BF80">
        <f>I!BF80-A!BF80</f>
        <v>-3.9249376239790059E-5</v>
      </c>
      <c r="BG80">
        <f>I!BG80-A!BG80</f>
        <v>-1.5222459225951935E-4</v>
      </c>
      <c r="BH80">
        <f>I!BH80-A!BH80</f>
        <v>-2.5154377059971218E-5</v>
      </c>
      <c r="BI80">
        <f>I!BI80-A!BI80</f>
        <v>-1.5192655644174344E-4</v>
      </c>
      <c r="BJ80">
        <f>I!BJ80-A!BJ80</f>
        <v>-1.4714242716447581E-4</v>
      </c>
      <c r="BK80">
        <f>I!BK80-A!BK80</f>
        <v>-1.2765741372801462E-4</v>
      </c>
      <c r="BL80">
        <f>I!BL80-A!BL80</f>
        <v>-1.4097622354977373E-5</v>
      </c>
      <c r="BM80">
        <f>I!BM80-A!BM80</f>
        <v>-5.9198610147046695E-5</v>
      </c>
      <c r="BN80">
        <f>I!BN80-A!BN80</f>
        <v>-9.4026348524798072E-8</v>
      </c>
      <c r="BO80">
        <f>I!BO80-A!BO80</f>
        <v>-1.7675201433002471E-4</v>
      </c>
      <c r="BP80">
        <f>I!BP80-A!BP80</f>
        <v>0</v>
      </c>
      <c r="BQ80">
        <f>I!BQ80-A!BQ80</f>
        <v>-8.7394522676834807E-5</v>
      </c>
      <c r="BR80">
        <f>I!BR80-A!BR80</f>
        <v>-4.7646303138280922E-4</v>
      </c>
      <c r="BS80">
        <f>I!BS80-A!BS80</f>
        <v>-1.6967736467225691E-4</v>
      </c>
      <c r="BT80">
        <f>I!BT80-A!BT80</f>
        <v>-8.8247139483351746E-5</v>
      </c>
      <c r="BU80">
        <f>I!BU80-A!BU80</f>
        <v>-8.1449631785749339E-5</v>
      </c>
      <c r="BV80">
        <f>I!BV80-A!BV80</f>
        <v>-7.6398877400804934E-5</v>
      </c>
      <c r="BW80">
        <f>I!BW80-A!BW80</f>
        <v>-5.3401983285253324E-6</v>
      </c>
      <c r="BX80">
        <f>I!BX80-A!BX80</f>
        <v>-4.5359973233619722E-5</v>
      </c>
      <c r="BY80">
        <f>I!BY80-A!BY80</f>
        <v>-8.737988757473683E-5</v>
      </c>
      <c r="BZ80">
        <f>I!BZ80-A!BZ80</f>
        <v>-2.4228670154410661E-4</v>
      </c>
      <c r="CA80">
        <f>I!CA80-A!CA80</f>
        <v>0</v>
      </c>
      <c r="CB80">
        <f>I!CB80-A!CB80</f>
        <v>0.99911667241987856</v>
      </c>
      <c r="CC80">
        <f>I!CC80-A!CC80</f>
        <v>-6.3535723279288959E-4</v>
      </c>
      <c r="CD80">
        <f>I!CD80-A!CD80</f>
        <v>-2.4715917569128427E-4</v>
      </c>
      <c r="CE80">
        <f>I!CE80-A!CE80</f>
        <v>-1.1100368027890749E-5</v>
      </c>
      <c r="CF80">
        <f>I!CF80-A!CF80</f>
        <v>-3.7925445520025454E-5</v>
      </c>
      <c r="CG80">
        <f>I!CG80-A!CG80</f>
        <v>-8.8838963981171544E-5</v>
      </c>
      <c r="CH80">
        <f>I!CH80-A!CH80</f>
        <v>0</v>
      </c>
      <c r="CI80">
        <f>I!CI80-A!CI80</f>
        <v>-1.441545337376527E-4</v>
      </c>
      <c r="CJ80">
        <f>I!CJ80-A!CJ80</f>
        <v>0</v>
      </c>
      <c r="CK80">
        <f>I!CK80-A!CK80</f>
        <v>0</v>
      </c>
      <c r="CL80">
        <f>I!CL80-A!CL80</f>
        <v>0</v>
      </c>
      <c r="CM80">
        <f>I!CM80-A!CM80</f>
        <v>-1.1698118197706525E-2</v>
      </c>
      <c r="CN80">
        <f>I!CN80-A!CN80</f>
        <v>-1.0962998737941574E-2</v>
      </c>
      <c r="CO80">
        <f>I!CO80-A!CO80</f>
        <v>-1.3738425684921299E-2</v>
      </c>
      <c r="CP80">
        <f>I!CP80-A!CP80</f>
        <v>-1.0384284379608031E-2</v>
      </c>
      <c r="CQ80">
        <f>I!CQ80-A!CQ80</f>
        <v>-7.3219843863263218E-3</v>
      </c>
      <c r="CR80">
        <f>I!CR80-A!CR80</f>
        <v>-7.6427911391987718E-3</v>
      </c>
      <c r="CS80">
        <f>I!CS80-A!CS80</f>
        <v>-9.552263571052471E-3</v>
      </c>
      <c r="CT80">
        <f>I!CT80-A!CT80</f>
        <v>-1.0382426786788898E-2</v>
      </c>
      <c r="CU80">
        <f>I!CU80-A!CU80</f>
        <v>-5.3196042375077256E-3</v>
      </c>
    </row>
    <row r="81" spans="1:99">
      <c r="A81" t="s">
        <v>80</v>
      </c>
      <c r="B81">
        <f>I!B81-A!B81</f>
        <v>-4.47461802824465E-10</v>
      </c>
      <c r="C81">
        <f>I!C81-A!C81</f>
        <v>0</v>
      </c>
      <c r="D81">
        <f>I!D81-A!D81</f>
        <v>-6.0875496653238019E-10</v>
      </c>
      <c r="E81">
        <f>I!E81-A!E81</f>
        <v>-5.4420721831032214E-10</v>
      </c>
      <c r="F81">
        <f>I!F81-A!F81</f>
        <v>-2.1288830967385223E-6</v>
      </c>
      <c r="G81">
        <f>I!G81-A!G81</f>
        <v>-2.2256844273856863E-11</v>
      </c>
      <c r="H81">
        <f>I!H81-A!H81</f>
        <v>-4.7838936110558196E-12</v>
      </c>
      <c r="I81">
        <f>I!I81-A!I81</f>
        <v>-4.8190585795138475E-13</v>
      </c>
      <c r="J81">
        <f>I!J81-A!J81</f>
        <v>-9.9449415214038653E-7</v>
      </c>
      <c r="K81">
        <f>I!K81-A!K81</f>
        <v>-1.0477685443777837E-5</v>
      </c>
      <c r="L81">
        <f>I!L81-A!L81</f>
        <v>-2.3229921514885679E-4</v>
      </c>
      <c r="M81">
        <f>I!M81-A!M81</f>
        <v>-1.7258407196764681E-4</v>
      </c>
      <c r="N81">
        <f>I!N81-A!N81</f>
        <v>-4.0233753643580267E-5</v>
      </c>
      <c r="O81">
        <f>I!O81-A!O81</f>
        <v>-6.756665169055899E-5</v>
      </c>
      <c r="P81">
        <f>I!P81-A!P81</f>
        <v>-7.3780996839855549E-5</v>
      </c>
      <c r="Q81">
        <f>I!Q81-A!Q81</f>
        <v>-9.9772420623073338E-5</v>
      </c>
      <c r="R81">
        <f>I!R81-A!R81</f>
        <v>-6.4613833095346885E-5</v>
      </c>
      <c r="S81">
        <f>I!S81-A!S81</f>
        <v>-1.5984800433848293E-5</v>
      </c>
      <c r="T81">
        <f>I!T81-A!T81</f>
        <v>-5.1900348390268804E-5</v>
      </c>
      <c r="U81">
        <f>I!U81-A!U81</f>
        <v>-1.5708016632104584E-4</v>
      </c>
      <c r="V81">
        <f>I!V81-A!V81</f>
        <v>-1.8456067089157231E-4</v>
      </c>
      <c r="W81">
        <f>I!W81-A!W81</f>
        <v>-4.1115090681831357E-4</v>
      </c>
      <c r="X81">
        <f>I!X81-A!X81</f>
        <v>-2.4544737035103183E-5</v>
      </c>
      <c r="Y81">
        <f>I!Y81-A!Y81</f>
        <v>-2.7137018323317216E-5</v>
      </c>
      <c r="Z81">
        <f>I!Z81-A!Z81</f>
        <v>-2.4256584301813699E-4</v>
      </c>
      <c r="AA81">
        <f>I!AA81-A!AA81</f>
        <v>-2.7903217364838562E-4</v>
      </c>
      <c r="AB81">
        <f>I!AB81-A!AB81</f>
        <v>-1.0195162620716667E-4</v>
      </c>
      <c r="AC81">
        <f>I!AC81-A!AC81</f>
        <v>-1.7694515664990997E-4</v>
      </c>
      <c r="AD81">
        <f>I!AD81-A!AD81</f>
        <v>-1.1658931146585756E-4</v>
      </c>
      <c r="AE81">
        <f>I!AE81-A!AE81</f>
        <v>-2.5763795409825452E-5</v>
      </c>
      <c r="AF81">
        <f>I!AF81-A!AF81</f>
        <v>-5.4612872379695621E-5</v>
      </c>
      <c r="AG81">
        <f>I!AG81-A!AG81</f>
        <v>-3.2594614985892675E-5</v>
      </c>
      <c r="AH81">
        <f>I!AH81-A!AH81</f>
        <v>-2.563036076027326E-4</v>
      </c>
      <c r="AI81">
        <f>I!AI81-A!AI81</f>
        <v>-1.6313741335983385E-4</v>
      </c>
      <c r="AJ81">
        <f>I!AJ81-A!AJ81</f>
        <v>-2.9290278777924163E-4</v>
      </c>
      <c r="AK81">
        <f>I!AK81-A!AK81</f>
        <v>-1.3604728203299986E-5</v>
      </c>
      <c r="AL81">
        <f>I!AL81-A!AL81</f>
        <v>-1.3394147342032838E-6</v>
      </c>
      <c r="AM81">
        <f>I!AM81-A!AM81</f>
        <v>-2.9130093763538668E-5</v>
      </c>
      <c r="AN81">
        <f>I!AN81-A!AN81</f>
        <v>-2.7845821451054271E-5</v>
      </c>
      <c r="AO81">
        <f>I!AO81-A!AO81</f>
        <v>-2.1542454214310072E-6</v>
      </c>
      <c r="AP81">
        <f>I!AP81-A!AP81</f>
        <v>-7.9761578493296923E-5</v>
      </c>
      <c r="AQ81">
        <f>I!AQ81-A!AQ81</f>
        <v>-3.2644355007702279E-6</v>
      </c>
      <c r="AR81">
        <f>I!AR81-A!AR81</f>
        <v>-6.4429778753859839E-6</v>
      </c>
      <c r="AS81">
        <f>I!AS81-A!AS81</f>
        <v>-2.8257381622851047E-5</v>
      </c>
      <c r="AT81">
        <f>I!AT81-A!AT81</f>
        <v>-2.0338501079103458E-8</v>
      </c>
      <c r="AU81">
        <f>I!AU81-A!AU81</f>
        <v>-5.9800016388041054E-5</v>
      </c>
      <c r="AV81">
        <f>I!AV81-A!AV81</f>
        <v>-1.9583667406394931E-10</v>
      </c>
      <c r="AW81">
        <f>I!AW81-A!AW81</f>
        <v>-1.6116167645034886E-9</v>
      </c>
      <c r="AX81">
        <f>I!AX81-A!AX81</f>
        <v>-9.4597158120559031E-10</v>
      </c>
      <c r="AY81">
        <f>I!AY81-A!AY81</f>
        <v>-3.4479321294566805E-5</v>
      </c>
      <c r="AZ81">
        <f>I!AZ81-A!AZ81</f>
        <v>-1.534921573541912E-4</v>
      </c>
      <c r="BA81">
        <f>I!BA81-A!BA81</f>
        <v>-3.1779476467876849E-7</v>
      </c>
      <c r="BB81">
        <f>I!BB81-A!BB81</f>
        <v>-1.1610277004328389E-5</v>
      </c>
      <c r="BC81">
        <f>I!BC81-A!BC81</f>
        <v>-8.7848739134106083E-5</v>
      </c>
      <c r="BD81">
        <f>I!BD81-A!BD81</f>
        <v>-1.2690899236470805E-4</v>
      </c>
      <c r="BE81">
        <f>I!BE81-A!BE81</f>
        <v>-1.3748606178662644E-5</v>
      </c>
      <c r="BF81">
        <f>I!BF81-A!BF81</f>
        <v>-2.6671664535568622E-4</v>
      </c>
      <c r="BG81">
        <f>I!BG81-A!BG81</f>
        <v>-1.622047358277834E-3</v>
      </c>
      <c r="BH81">
        <f>I!BH81-A!BH81</f>
        <v>-1.6560288695490985E-4</v>
      </c>
      <c r="BI81">
        <f>I!BI81-A!BI81</f>
        <v>-1.0320723808222982E-3</v>
      </c>
      <c r="BJ81">
        <f>I!BJ81-A!BJ81</f>
        <v>-1.0082831978192772E-3</v>
      </c>
      <c r="BK81">
        <f>I!BK81-A!BK81</f>
        <v>-8.5795246018092206E-4</v>
      </c>
      <c r="BL81">
        <f>I!BL81-A!BL81</f>
        <v>-9.6065731823630215E-5</v>
      </c>
      <c r="BM81">
        <f>I!BM81-A!BM81</f>
        <v>-4.039253389942679E-4</v>
      </c>
      <c r="BN81">
        <f>I!BN81-A!BN81</f>
        <v>-7.3218457418629832E-4</v>
      </c>
      <c r="BO81">
        <f>I!BO81-A!BO81</f>
        <v>-1.2515934183312833E-3</v>
      </c>
      <c r="BP81">
        <f>I!BP81-A!BP81</f>
        <v>-9.3375853084216921E-5</v>
      </c>
      <c r="BQ81">
        <f>I!BQ81-A!BQ81</f>
        <v>-5.2428326227685394E-4</v>
      </c>
      <c r="BR81">
        <f>I!BR81-A!BR81</f>
        <v>-1.8200991015383843E-4</v>
      </c>
      <c r="BS81">
        <f>I!BS81-A!BS81</f>
        <v>-7.3314647211379863E-4</v>
      </c>
      <c r="BT81">
        <f>I!BT81-A!BT81</f>
        <v>-6.9029688394275912E-4</v>
      </c>
      <c r="BU81">
        <f>I!BU81-A!BU81</f>
        <v>-4.0340220751853526E-4</v>
      </c>
      <c r="BV81">
        <f>I!BV81-A!BV81</f>
        <v>-3.6660799623333646E-4</v>
      </c>
      <c r="BW81">
        <f>I!BW81-A!BW81</f>
        <v>-3.6493493001485485E-5</v>
      </c>
      <c r="BX81">
        <f>I!BX81-A!BX81</f>
        <v>-1.6818311493529622E-4</v>
      </c>
      <c r="BY81">
        <f>I!BY81-A!BY81</f>
        <v>-7.7536614601496524E-5</v>
      </c>
      <c r="BZ81">
        <f>I!BZ81-A!BZ81</f>
        <v>-9.6196332696186557E-5</v>
      </c>
      <c r="CA81">
        <f>I!CA81-A!CA81</f>
        <v>-1.7256833165464607E-5</v>
      </c>
      <c r="CB81">
        <f>I!CB81-A!CB81</f>
        <v>-2.7991597449526128E-4</v>
      </c>
      <c r="CC81">
        <f>I!CC81-A!CC81</f>
        <v>0.99986159955151821</v>
      </c>
      <c r="CD81">
        <f>I!CD81-A!CD81</f>
        <v>-4.3170575021304002E-4</v>
      </c>
      <c r="CE81">
        <f>I!CE81-A!CE81</f>
        <v>-5.6169959878750781E-5</v>
      </c>
      <c r="CF81">
        <f>I!CF81-A!CF81</f>
        <v>-1.6759946191586194E-4</v>
      </c>
      <c r="CG81">
        <f>I!CG81-A!CG81</f>
        <v>-5.5302825781581406E-4</v>
      </c>
      <c r="CH81">
        <f>I!CH81-A!CH81</f>
        <v>0</v>
      </c>
      <c r="CI81">
        <f>I!CI81-A!CI81</f>
        <v>-9.10811301290251E-5</v>
      </c>
      <c r="CJ81">
        <f>I!CJ81-A!CJ81</f>
        <v>0</v>
      </c>
      <c r="CK81">
        <f>I!CK81-A!CK81</f>
        <v>0</v>
      </c>
      <c r="CL81">
        <f>I!CL81-A!CL81</f>
        <v>0</v>
      </c>
      <c r="CM81">
        <f>I!CM81-A!CM81</f>
        <v>-1.548594366646511E-3</v>
      </c>
      <c r="CN81">
        <f>I!CN81-A!CN81</f>
        <v>-9.2519841490234297E-4</v>
      </c>
      <c r="CO81">
        <f>I!CO81-A!CO81</f>
        <v>-1.4297885360594162E-3</v>
      </c>
      <c r="CP81">
        <f>I!CP81-A!CP81</f>
        <v>-1.4778604867458332E-3</v>
      </c>
      <c r="CQ81">
        <f>I!CQ81-A!CQ81</f>
        <v>-1.4784400165933147E-3</v>
      </c>
      <c r="CR81">
        <f>I!CR81-A!CR81</f>
        <v>-1.5389398111359286E-3</v>
      </c>
      <c r="CS81">
        <f>I!CS81-A!CS81</f>
        <v>-2.1446958002788079E-3</v>
      </c>
      <c r="CT81">
        <f>I!CT81-A!CT81</f>
        <v>-2.3885388517047895E-3</v>
      </c>
      <c r="CU81">
        <f>I!CU81-A!CU81</f>
        <v>-2.3500788613428146E-3</v>
      </c>
    </row>
    <row r="82" spans="1:99">
      <c r="A82" t="s">
        <v>81</v>
      </c>
      <c r="B82">
        <f>I!B82-A!B82</f>
        <v>-5.9109168991160297E-4</v>
      </c>
      <c r="C82">
        <f>I!C82-A!C82</f>
        <v>0</v>
      </c>
      <c r="D82">
        <f>I!D82-A!D82</f>
        <v>-8.0415634348143783E-4</v>
      </c>
      <c r="E82">
        <f>I!E82-A!E82</f>
        <v>-7.1888971890524491E-4</v>
      </c>
      <c r="F82">
        <f>I!F82-A!F82</f>
        <v>-1.2532942027851492E-3</v>
      </c>
      <c r="G82">
        <f>I!G82-A!G82</f>
        <v>-2.9401083953019672E-5</v>
      </c>
      <c r="H82">
        <f>I!H82-A!H82</f>
        <v>-6.322958623159131E-6</v>
      </c>
      <c r="I82">
        <f>I!I82-A!I82</f>
        <v>-6.3665085239345664E-7</v>
      </c>
      <c r="J82">
        <f>I!J82-A!J82</f>
        <v>-4.2362652511266602E-5</v>
      </c>
      <c r="K82">
        <f>I!K82-A!K82</f>
        <v>-2.1277190447035213E-4</v>
      </c>
      <c r="L82">
        <f>I!L82-A!L82</f>
        <v>-2.3972567536316119E-3</v>
      </c>
      <c r="M82">
        <f>I!M82-A!M82</f>
        <v>-1.3449576874400989E-3</v>
      </c>
      <c r="N82">
        <f>I!N82-A!N82</f>
        <v>-2.5868504047003876E-4</v>
      </c>
      <c r="O82">
        <f>I!O82-A!O82</f>
        <v>-5.4184275854814471E-4</v>
      </c>
      <c r="P82">
        <f>I!P82-A!P82</f>
        <v>-5.0156093179817222E-4</v>
      </c>
      <c r="Q82">
        <f>I!Q82-A!Q82</f>
        <v>-9.7393965427437551E-4</v>
      </c>
      <c r="R82">
        <f>I!R82-A!R82</f>
        <v>-6.7660684063880982E-4</v>
      </c>
      <c r="S82">
        <f>I!S82-A!S82</f>
        <v>-3.0571599308617527E-4</v>
      </c>
      <c r="T82">
        <f>I!T82-A!T82</f>
        <v>-4.7399700450923444E-4</v>
      </c>
      <c r="U82">
        <f>I!U82-A!U82</f>
        <v>-1.1928590473564247E-3</v>
      </c>
      <c r="V82">
        <f>I!V82-A!V82</f>
        <v>-1.3581732432047296E-3</v>
      </c>
      <c r="W82">
        <f>I!W82-A!W82</f>
        <v>-1.9827646547541612E-3</v>
      </c>
      <c r="X82">
        <f>I!X82-A!X82</f>
        <v>-2.8553301612098891E-4</v>
      </c>
      <c r="Y82">
        <f>I!Y82-A!Y82</f>
        <v>-2.3226726112619291E-4</v>
      </c>
      <c r="Z82">
        <f>I!Z82-A!Z82</f>
        <v>-1.44376549385941E-3</v>
      </c>
      <c r="AA82">
        <f>I!AA82-A!AA82</f>
        <v>-1.8439988996787695E-3</v>
      </c>
      <c r="AB82">
        <f>I!AB82-A!AB82</f>
        <v>-8.3811800126967306E-4</v>
      </c>
      <c r="AC82">
        <f>I!AC82-A!AC82</f>
        <v>-1.0766736170161079E-3</v>
      </c>
      <c r="AD82">
        <f>I!AD82-A!AD82</f>
        <v>-7.5259229316556448E-4</v>
      </c>
      <c r="AE82">
        <f>I!AE82-A!AE82</f>
        <v>-2.0044836837586745E-4</v>
      </c>
      <c r="AF82">
        <f>I!AF82-A!AF82</f>
        <v>-4.221713079678912E-4</v>
      </c>
      <c r="AG82">
        <f>I!AG82-A!AG82</f>
        <v>-2.2927214791659082E-4</v>
      </c>
      <c r="AH82">
        <f>I!AH82-A!AH82</f>
        <v>-1.5427447327815895E-3</v>
      </c>
      <c r="AI82">
        <f>I!AI82-A!AI82</f>
        <v>-1.0377603077238583E-3</v>
      </c>
      <c r="AJ82">
        <f>I!AJ82-A!AJ82</f>
        <v>-3.6821993270385284E-3</v>
      </c>
      <c r="AK82">
        <f>I!AK82-A!AK82</f>
        <v>-1.5144960091113306E-3</v>
      </c>
      <c r="AL82">
        <f>I!AL82-A!AL82</f>
        <v>-2.7124022222662318E-4</v>
      </c>
      <c r="AM82">
        <f>I!AM82-A!AM82</f>
        <v>-1.1608624671571714E-3</v>
      </c>
      <c r="AN82">
        <f>I!AN82-A!AN82</f>
        <v>-1.8618341529007807E-3</v>
      </c>
      <c r="AO82">
        <f>I!AO82-A!AO82</f>
        <v>-1.019759501108559E-3</v>
      </c>
      <c r="AP82">
        <f>I!AP82-A!AP82</f>
        <v>-4.220747500467666E-3</v>
      </c>
      <c r="AQ82">
        <f>I!AQ82-A!AQ82</f>
        <v>-9.9676324675434776E-4</v>
      </c>
      <c r="AR82">
        <f>I!AR82-A!AR82</f>
        <v>-1.7308481658798414E-3</v>
      </c>
      <c r="AS82">
        <f>I!AS82-A!AS82</f>
        <v>-2.7538332059932648E-3</v>
      </c>
      <c r="AT82">
        <f>I!AT82-A!AT82</f>
        <v>-2.6867199082976724E-2</v>
      </c>
      <c r="AU82">
        <f>I!AU82-A!AU82</f>
        <v>-2.8581075305147026E-5</v>
      </c>
      <c r="AV82">
        <f>I!AV82-A!AV82</f>
        <v>-2.5885284746248642E-4</v>
      </c>
      <c r="AW82">
        <f>I!AW82-A!AW82</f>
        <v>-2.1289408842066759E-3</v>
      </c>
      <c r="AX82">
        <f>I!AX82-A!AX82</f>
        <v>-1.2496154638231348E-3</v>
      </c>
      <c r="AY82">
        <f>I!AY82-A!AY82</f>
        <v>-9.7183551778109263E-4</v>
      </c>
      <c r="AZ82">
        <f>I!AZ82-A!AZ82</f>
        <v>-7.886616463266353E-4</v>
      </c>
      <c r="BA82">
        <f>I!BA82-A!BA82</f>
        <v>-1.6748117609917445E-3</v>
      </c>
      <c r="BB82">
        <f>I!BB82-A!BB82</f>
        <v>-1.2563401811912884E-3</v>
      </c>
      <c r="BC82">
        <f>I!BC82-A!BC82</f>
        <v>-4.1971896174592446E-4</v>
      </c>
      <c r="BD82">
        <f>I!BD82-A!BD82</f>
        <v>-9.381513425062081E-4</v>
      </c>
      <c r="BE82">
        <f>I!BE82-A!BE82</f>
        <v>-5.8849083918263701E-5</v>
      </c>
      <c r="BF82">
        <f>I!BF82-A!BF82</f>
        <v>-1.3727502001004629E-3</v>
      </c>
      <c r="BG82">
        <f>I!BG82-A!BG82</f>
        <v>-7.332221140823777E-3</v>
      </c>
      <c r="BH82">
        <f>I!BH82-A!BH82</f>
        <v>-6.481016661086938E-4</v>
      </c>
      <c r="BI82">
        <f>I!BI82-A!BI82</f>
        <v>-5.3921828748331154E-3</v>
      </c>
      <c r="BJ82">
        <f>I!BJ82-A!BJ82</f>
        <v>-5.5129253158469043E-3</v>
      </c>
      <c r="BK82">
        <f>I!BK82-A!BK82</f>
        <v>-8.2951703878043279E-3</v>
      </c>
      <c r="BL82">
        <f>I!BL82-A!BL82</f>
        <v>-2.7409430487570744E-3</v>
      </c>
      <c r="BM82">
        <f>I!BM82-A!BM82</f>
        <v>-5.1128301373934756E-3</v>
      </c>
      <c r="BN82">
        <f>I!BN82-A!BN82</f>
        <v>-1.1140742076445952E-2</v>
      </c>
      <c r="BO82">
        <f>I!BO82-A!BO82</f>
        <v>-9.2992246466809467E-3</v>
      </c>
      <c r="BP82">
        <f>I!BP82-A!BP82</f>
        <v>-9.3847503367025017E-3</v>
      </c>
      <c r="BQ82">
        <f>I!BQ82-A!BQ82</f>
        <v>-6.0037519459732978E-3</v>
      </c>
      <c r="BR82">
        <f>I!BR82-A!BR82</f>
        <v>-4.7910907698407133E-3</v>
      </c>
      <c r="BS82">
        <f>I!BS82-A!BS82</f>
        <v>-7.7905214987076064E-3</v>
      </c>
      <c r="BT82">
        <f>I!BT82-A!BT82</f>
        <v>-3.4585648891441606E-3</v>
      </c>
      <c r="BU82">
        <f>I!BU82-A!BU82</f>
        <v>-2.9556755778411504E-3</v>
      </c>
      <c r="BV82">
        <f>I!BV82-A!BV82</f>
        <v>-2.4433938857774638E-2</v>
      </c>
      <c r="BW82">
        <f>I!BW82-A!BW82</f>
        <v>-1.1890563597584152E-2</v>
      </c>
      <c r="BX82">
        <f>I!BX82-A!BX82</f>
        <v>-2.3388827246079741E-2</v>
      </c>
      <c r="BY82">
        <f>I!BY82-A!BY82</f>
        <v>-5.9002996669987899E-3</v>
      </c>
      <c r="BZ82">
        <f>I!BZ82-A!BZ82</f>
        <v>-1.8619366819717061E-3</v>
      </c>
      <c r="CA82">
        <f>I!CA82-A!CA82</f>
        <v>-1.4258025915770023E-3</v>
      </c>
      <c r="CB82">
        <f>I!CB82-A!CB82</f>
        <v>-8.9904676969109459E-3</v>
      </c>
      <c r="CC82">
        <f>I!CC82-A!CC82</f>
        <v>-3.1931748971774587E-2</v>
      </c>
      <c r="CD82">
        <f>I!CD82-A!CD82</f>
        <v>0.99485860610760912</v>
      </c>
      <c r="CE82">
        <f>I!CE82-A!CE82</f>
        <v>-8.5357013277819491E-4</v>
      </c>
      <c r="CF82">
        <f>I!CF82-A!CF82</f>
        <v>-5.1788200927288816E-3</v>
      </c>
      <c r="CG82">
        <f>I!CG82-A!CG82</f>
        <v>-3.7278848246492221E-3</v>
      </c>
      <c r="CH82">
        <f>I!CH82-A!CH82</f>
        <v>0</v>
      </c>
      <c r="CI82">
        <f>I!CI82-A!CI82</f>
        <v>-1.759526971044886E-3</v>
      </c>
      <c r="CJ82">
        <f>I!CJ82-A!CJ82</f>
        <v>0</v>
      </c>
      <c r="CK82">
        <f>I!CK82-A!CK82</f>
        <v>0</v>
      </c>
      <c r="CL82">
        <f>I!CL82-A!CL82</f>
        <v>0</v>
      </c>
      <c r="CM82">
        <f>I!CM82-A!CM82</f>
        <v>-5.3315860348086129E-2</v>
      </c>
      <c r="CN82">
        <f>I!CN82-A!CN82</f>
        <v>-4.3007444563967309E-2</v>
      </c>
      <c r="CO82">
        <f>I!CO82-A!CO82</f>
        <v>-5.2428365681990927E-2</v>
      </c>
      <c r="CP82">
        <f>I!CP82-A!CP82</f>
        <v>-5.9564193969331158E-2</v>
      </c>
      <c r="CQ82">
        <f>I!CQ82-A!CQ82</f>
        <v>-5.5819178082124221E-2</v>
      </c>
      <c r="CR82">
        <f>I!CR82-A!CR82</f>
        <v>-5.1494173705659327E-2</v>
      </c>
      <c r="CS82">
        <f>I!CS82-A!CS82</f>
        <v>-5.5406799350172474E-2</v>
      </c>
      <c r="CT82">
        <f>I!CT82-A!CT82</f>
        <v>-5.3602986510335744E-2</v>
      </c>
      <c r="CU82">
        <f>I!CU82-A!CU82</f>
        <v>-3.4239559639098006E-2</v>
      </c>
    </row>
    <row r="83" spans="1:99">
      <c r="A83" t="s">
        <v>82</v>
      </c>
      <c r="B83">
        <f>I!B83-A!B83</f>
        <v>-3.1107072361151445E-4</v>
      </c>
      <c r="C83">
        <f>I!C83-A!C83</f>
        <v>-3.2825264785436556E-2</v>
      </c>
      <c r="D83">
        <f>I!D83-A!D83</f>
        <v>-3.6557620703709038E-4</v>
      </c>
      <c r="E83">
        <f>I!E83-A!E83</f>
        <v>-2.2023982557189934E-4</v>
      </c>
      <c r="F83">
        <f>I!F83-A!F83</f>
        <v>-7.0927997578350331E-4</v>
      </c>
      <c r="G83">
        <f>I!G83-A!G83</f>
        <v>-2.9483526781044355E-4</v>
      </c>
      <c r="H83">
        <f>I!H83-A!H83</f>
        <v>-8.6755790784149506E-6</v>
      </c>
      <c r="I83">
        <f>I!I83-A!I83</f>
        <v>0</v>
      </c>
      <c r="J83">
        <f>I!J83-A!J83</f>
        <v>-2.0530792347935525E-4</v>
      </c>
      <c r="K83">
        <f>I!K83-A!K83</f>
        <v>-5.7201755285474709E-4</v>
      </c>
      <c r="L83">
        <f>I!L83-A!L83</f>
        <v>-2.8170153159103408E-3</v>
      </c>
      <c r="M83">
        <f>I!M83-A!M83</f>
        <v>-3.6616750670637583E-3</v>
      </c>
      <c r="N83">
        <f>I!N83-A!N83</f>
        <v>-2.9279904346321897E-3</v>
      </c>
      <c r="O83">
        <f>I!O83-A!O83</f>
        <v>-1.8851029727844986E-3</v>
      </c>
      <c r="P83">
        <f>I!P83-A!P83</f>
        <v>-1.3410564838256642E-3</v>
      </c>
      <c r="Q83">
        <f>I!Q83-A!Q83</f>
        <v>-2.8201933063753118E-3</v>
      </c>
      <c r="R83">
        <f>I!R83-A!R83</f>
        <v>-1.031976494633949E-3</v>
      </c>
      <c r="S83">
        <f>I!S83-A!S83</f>
        <v>-2.9746466076897203E-4</v>
      </c>
      <c r="T83">
        <f>I!T83-A!T83</f>
        <v>-4.1540564175991169E-4</v>
      </c>
      <c r="U83">
        <f>I!U83-A!U83</f>
        <v>-3.4407204790900237E-3</v>
      </c>
      <c r="V83">
        <f>I!V83-A!V83</f>
        <v>-5.1342203605069499E-3</v>
      </c>
      <c r="W83">
        <f>I!W83-A!W83</f>
        <v>-3.6915785091942983E-3</v>
      </c>
      <c r="X83">
        <f>I!X83-A!X83</f>
        <v>-8.6484954939857177E-4</v>
      </c>
      <c r="Y83">
        <f>I!Y83-A!Y83</f>
        <v>-1.8799754703940758E-3</v>
      </c>
      <c r="Z83">
        <f>I!Z83-A!Z83</f>
        <v>-3.4157718900075886E-3</v>
      </c>
      <c r="AA83">
        <f>I!AA83-A!AA83</f>
        <v>-8.1701706307297905E-3</v>
      </c>
      <c r="AB83">
        <f>I!AB83-A!AB83</f>
        <v>-4.5484503541112021E-3</v>
      </c>
      <c r="AC83">
        <f>I!AC83-A!AC83</f>
        <v>-4.3964620094372351E-3</v>
      </c>
      <c r="AD83">
        <f>I!AD83-A!AD83</f>
        <v>-2.1040136777382597E-3</v>
      </c>
      <c r="AE83">
        <f>I!AE83-A!AE83</f>
        <v>-2.9203188041783093E-3</v>
      </c>
      <c r="AF83">
        <f>I!AF83-A!AF83</f>
        <v>-1.509548196224854E-3</v>
      </c>
      <c r="AG83">
        <f>I!AG83-A!AG83</f>
        <v>-1.1981415169269524E-3</v>
      </c>
      <c r="AH83">
        <f>I!AH83-A!AH83</f>
        <v>-1.8951527775278763E-3</v>
      </c>
      <c r="AI83">
        <f>I!AI83-A!AI83</f>
        <v>-2.7772177657835635E-3</v>
      </c>
      <c r="AJ83">
        <f>I!AJ83-A!AJ83</f>
        <v>-5.5901091396046935E-3</v>
      </c>
      <c r="AK83">
        <f>I!AK83-A!AK83</f>
        <v>-2.4774532993677612E-3</v>
      </c>
      <c r="AL83">
        <f>I!AL83-A!AL83</f>
        <v>-2.9802066147932663E-4</v>
      </c>
      <c r="AM83">
        <f>I!AM83-A!AM83</f>
        <v>-1.8033392971939705E-3</v>
      </c>
      <c r="AN83">
        <f>I!AN83-A!AN83</f>
        <v>-4.0734122994636754E-3</v>
      </c>
      <c r="AO83">
        <f>I!AO83-A!AO83</f>
        <v>-1.5865048711574204E-3</v>
      </c>
      <c r="AP83">
        <f>I!AP83-A!AP83</f>
        <v>-7.6629898982655898E-3</v>
      </c>
      <c r="AQ83">
        <f>I!AQ83-A!AQ83</f>
        <v>-1.1042590616135758E-3</v>
      </c>
      <c r="AR83">
        <f>I!AR83-A!AR83</f>
        <v>-1.8702247415867328E-3</v>
      </c>
      <c r="AS83">
        <f>I!AS83-A!AS83</f>
        <v>-4.8012679612266596E-3</v>
      </c>
      <c r="AT83">
        <f>I!AT83-A!AT83</f>
        <v>-1.3885369883594894E-3</v>
      </c>
      <c r="AU83">
        <f>I!AU83-A!AU83</f>
        <v>-6.8423648160662682E-4</v>
      </c>
      <c r="AV83">
        <f>I!AV83-A!AV83</f>
        <v>-7.2054600846542961E-3</v>
      </c>
      <c r="AW83">
        <f>I!AW83-A!AW83</f>
        <v>-1.5795470031900585E-2</v>
      </c>
      <c r="AX83">
        <f>I!AX83-A!AX83</f>
        <v>-1.115260785816418E-2</v>
      </c>
      <c r="AY83">
        <f>I!AY83-A!AY83</f>
        <v>-8.5603080295346291E-3</v>
      </c>
      <c r="AZ83">
        <f>I!AZ83-A!AZ83</f>
        <v>-4.0686627397306776E-3</v>
      </c>
      <c r="BA83">
        <f>I!BA83-A!BA83</f>
        <v>-7.7043295217517615E-5</v>
      </c>
      <c r="BB83">
        <f>I!BB83-A!BB83</f>
        <v>-3.7676467108278874E-3</v>
      </c>
      <c r="BC83">
        <f>I!BC83-A!BC83</f>
        <v>-1.5685768556986776E-3</v>
      </c>
      <c r="BD83">
        <f>I!BD83-A!BD83</f>
        <v>-1.0306309002743811E-3</v>
      </c>
      <c r="BE83">
        <f>I!BE83-A!BE83</f>
        <v>-5.9702430114783077E-4</v>
      </c>
      <c r="BF83">
        <f>I!BF83-A!BF83</f>
        <v>-3.2514158218210844E-3</v>
      </c>
      <c r="BG83">
        <f>I!BG83-A!BG83</f>
        <v>-3.255932515763435E-3</v>
      </c>
      <c r="BH83">
        <f>I!BH83-A!BH83</f>
        <v>-3.0864946712614526E-3</v>
      </c>
      <c r="BI83">
        <f>I!BI83-A!BI83</f>
        <v>-1.340777211016999E-3</v>
      </c>
      <c r="BJ83">
        <f>I!BJ83-A!BJ83</f>
        <v>-3.6111837934374724E-3</v>
      </c>
      <c r="BK83">
        <f>I!BK83-A!BK83</f>
        <v>-2.8678324949443588E-3</v>
      </c>
      <c r="BL83">
        <f>I!BL83-A!BL83</f>
        <v>-2.609687082958312E-3</v>
      </c>
      <c r="BM83">
        <f>I!BM83-A!BM83</f>
        <v>-3.4096580789774928E-4</v>
      </c>
      <c r="BN83">
        <f>I!BN83-A!BN83</f>
        <v>-1.4684615652887176E-3</v>
      </c>
      <c r="BO83">
        <f>I!BO83-A!BO83</f>
        <v>-4.7837729386655301E-2</v>
      </c>
      <c r="BP83">
        <f>I!BP83-A!BP83</f>
        <v>-7.4654993243894636E-4</v>
      </c>
      <c r="BQ83">
        <f>I!BQ83-A!BQ83</f>
        <v>-4.7146095646545321E-3</v>
      </c>
      <c r="BR83">
        <f>I!BR83-A!BR83</f>
        <v>-6.0957916018247911E-3</v>
      </c>
      <c r="BS83">
        <f>I!BS83-A!BS83</f>
        <v>-1.1079315915465163E-2</v>
      </c>
      <c r="BT83">
        <f>I!BT83-A!BT83</f>
        <v>-3.2033427183079048E-2</v>
      </c>
      <c r="BU83">
        <f>I!BU83-A!BU83</f>
        <v>-5.6538026154148392E-3</v>
      </c>
      <c r="BV83">
        <f>I!BV83-A!BV83</f>
        <v>-3.9108632504626104E-3</v>
      </c>
      <c r="BW83">
        <f>I!BW83-A!BW83</f>
        <v>-7.9902353673421828E-3</v>
      </c>
      <c r="BX83">
        <f>I!BX83-A!BX83</f>
        <v>-2.6851533580396249E-3</v>
      </c>
      <c r="BY83">
        <f>I!BY83-A!BY83</f>
        <v>-1.1455737405475471E-3</v>
      </c>
      <c r="BZ83">
        <f>I!BZ83-A!BZ83</f>
        <v>-1.9144644772924417E-3</v>
      </c>
      <c r="CA83">
        <f>I!CA83-A!CA83</f>
        <v>-4.237363038049554E-3</v>
      </c>
      <c r="CB83">
        <f>I!CB83-A!CB83</f>
        <v>-6.1968722214782307E-3</v>
      </c>
      <c r="CC83">
        <f>I!CC83-A!CC83</f>
        <v>-5.1721008233110164E-3</v>
      </c>
      <c r="CD83">
        <f>I!CD83-A!CD83</f>
        <v>-7.5264312850298739E-3</v>
      </c>
      <c r="CE83">
        <f>I!CE83-A!CE83</f>
        <v>0.9948543481777139</v>
      </c>
      <c r="CF83">
        <f>I!CF83-A!CF83</f>
        <v>-6.3086891197651485E-3</v>
      </c>
      <c r="CG83">
        <f>I!CG83-A!CG83</f>
        <v>-1.6885842670857122E-3</v>
      </c>
      <c r="CH83">
        <f>I!CH83-A!CH83</f>
        <v>0</v>
      </c>
      <c r="CI83">
        <f>I!CI83-A!CI83</f>
        <v>-6.6869621606883822E-3</v>
      </c>
      <c r="CJ83">
        <f>I!CJ83-A!CJ83</f>
        <v>0</v>
      </c>
      <c r="CK83">
        <f>I!CK83-A!CK83</f>
        <v>0</v>
      </c>
      <c r="CL83">
        <f>I!CL83-A!CL83</f>
        <v>0</v>
      </c>
      <c r="CM83">
        <f>I!CM83-A!CM83</f>
        <v>-1.3733180135813048E-2</v>
      </c>
      <c r="CN83">
        <f>I!CN83-A!CN83</f>
        <v>-1.2335081168064073E-2</v>
      </c>
      <c r="CO83">
        <f>I!CO83-A!CO83</f>
        <v>-1.7966622344295965E-2</v>
      </c>
      <c r="CP83">
        <f>I!CP83-A!CP83</f>
        <v>-1.3715446168663058E-2</v>
      </c>
      <c r="CQ83">
        <f>I!CQ83-A!CQ83</f>
        <v>-1.3309875742212875E-2</v>
      </c>
      <c r="CR83">
        <f>I!CR83-A!CR83</f>
        <v>-1.2699323316793061E-2</v>
      </c>
      <c r="CS83">
        <f>I!CS83-A!CS83</f>
        <v>-1.2478378399902183E-2</v>
      </c>
      <c r="CT83">
        <f>I!CT83-A!CT83</f>
        <v>-1.067975275397017E-2</v>
      </c>
      <c r="CU83">
        <f>I!CU83-A!CU83</f>
        <v>-7.1607043299622654E-3</v>
      </c>
    </row>
    <row r="84" spans="1:99">
      <c r="A84" t="s">
        <v>83</v>
      </c>
      <c r="B84">
        <f>I!B84-A!B84</f>
        <v>-2.120160612080502E-8</v>
      </c>
      <c r="C84">
        <f>I!C84-A!C84</f>
        <v>0</v>
      </c>
      <c r="D84">
        <f>I!D84-A!D84</f>
        <v>-3.3225734708999271E-8</v>
      </c>
      <c r="E84">
        <f>I!E84-A!E84</f>
        <v>-1.3990535335084824E-8</v>
      </c>
      <c r="F84">
        <f>I!F84-A!F84</f>
        <v>-3.7407278867447528E-8</v>
      </c>
      <c r="G84">
        <f>I!G84-A!G84</f>
        <v>-4.8320679064879343E-10</v>
      </c>
      <c r="H84">
        <f>I!H84-A!H84</f>
        <v>-1.1010447743534047E-10</v>
      </c>
      <c r="I84">
        <f>I!I84-A!I84</f>
        <v>-2.3136293169989794E-6</v>
      </c>
      <c r="J84">
        <f>I!J84-A!J84</f>
        <v>-1.7857605106445201E-8</v>
      </c>
      <c r="K84">
        <f>I!K84-A!K84</f>
        <v>-7.6149738037574371E-9</v>
      </c>
      <c r="L84">
        <f>I!L84-A!L84</f>
        <v>-1.5956204129475342E-8</v>
      </c>
      <c r="M84">
        <f>I!M84-A!M84</f>
        <v>-9.1706360627889295E-6</v>
      </c>
      <c r="N84">
        <f>I!N84-A!N84</f>
        <v>-2.7676982544859814E-8</v>
      </c>
      <c r="O84">
        <f>I!O84-A!O84</f>
        <v>-2.1308151803943544E-6</v>
      </c>
      <c r="P84">
        <f>I!P84-A!P84</f>
        <v>-3.2425878851230051E-8</v>
      </c>
      <c r="Q84">
        <f>I!Q84-A!Q84</f>
        <v>-2.1545063525619311E-4</v>
      </c>
      <c r="R84">
        <f>I!R84-A!R84</f>
        <v>-5.9176528229206318E-5</v>
      </c>
      <c r="S84">
        <f>I!S84-A!S84</f>
        <v>-1.2616272941578989E-8</v>
      </c>
      <c r="T84">
        <f>I!T84-A!T84</f>
        <v>-2.0016714970292812E-9</v>
      </c>
      <c r="U84">
        <f>I!U84-A!U84</f>
        <v>-6.9461631279766115E-6</v>
      </c>
      <c r="V84">
        <f>I!V84-A!V84</f>
        <v>-5.1951518901855559E-8</v>
      </c>
      <c r="W84">
        <f>I!W84-A!W84</f>
        <v>-7.6590105903092496E-8</v>
      </c>
      <c r="X84">
        <f>I!X84-A!X84</f>
        <v>-1.5722138263649716E-6</v>
      </c>
      <c r="Y84">
        <f>I!Y84-A!Y84</f>
        <v>-2.2553328690800894E-6</v>
      </c>
      <c r="Z84">
        <f>I!Z84-A!Z84</f>
        <v>-1.0393244447644207E-5</v>
      </c>
      <c r="AA84">
        <f>I!AA84-A!AA84</f>
        <v>-3.6842848226375824E-4</v>
      </c>
      <c r="AB84">
        <f>I!AB84-A!AB84</f>
        <v>-1.0378280736546932E-4</v>
      </c>
      <c r="AC84">
        <f>I!AC84-A!AC84</f>
        <v>-3.8018916238205666E-4</v>
      </c>
      <c r="AD84">
        <f>I!AD84-A!AD84</f>
        <v>-1.1989335615004778E-4</v>
      </c>
      <c r="AE84">
        <f>I!AE84-A!AE84</f>
        <v>-5.78907747986782E-10</v>
      </c>
      <c r="AF84">
        <f>I!AF84-A!AF84</f>
        <v>-2.2566385398923427E-8</v>
      </c>
      <c r="AG84">
        <f>I!AG84-A!AG84</f>
        <v>-2.5860015261079648E-5</v>
      </c>
      <c r="AH84">
        <f>I!AH84-A!AH84</f>
        <v>-4.6786756645003316E-8</v>
      </c>
      <c r="AI84">
        <f>I!AI84-A!AI84</f>
        <v>-7.4191220711158654E-5</v>
      </c>
      <c r="AJ84">
        <f>I!AJ84-A!AJ84</f>
        <v>-1.2716033719566075E-3</v>
      </c>
      <c r="AK84">
        <f>I!AK84-A!AK84</f>
        <v>-5.6954685298409393E-4</v>
      </c>
      <c r="AL84">
        <f>I!AL84-A!AL84</f>
        <v>-1.0126606740386812E-4</v>
      </c>
      <c r="AM84">
        <f>I!AM84-A!AM84</f>
        <v>-5.0375796333924161E-5</v>
      </c>
      <c r="AN84">
        <f>I!AN84-A!AN84</f>
        <v>-7.8339133125061752E-5</v>
      </c>
      <c r="AO84">
        <f>I!AO84-A!AO84</f>
        <v>-1.1739825958663497E-4</v>
      </c>
      <c r="AP84">
        <f>I!AP84-A!AP84</f>
        <v>-8.4445125478511485E-4</v>
      </c>
      <c r="AQ84">
        <f>I!AQ84-A!AQ84</f>
        <v>-4.4292099211920018E-6</v>
      </c>
      <c r="AR84">
        <f>I!AR84-A!AR84</f>
        <v>-7.2240879047555276E-4</v>
      </c>
      <c r="AS84">
        <f>I!AS84-A!AS84</f>
        <v>-9.1787560253275664E-5</v>
      </c>
      <c r="AT84">
        <f>I!AT84-A!AT84</f>
        <v>-6.1516798542757735E-6</v>
      </c>
      <c r="AU84">
        <f>I!AU84-A!AU84</f>
        <v>-2.7584263212785607E-4</v>
      </c>
      <c r="AV84">
        <f>I!AV84-A!AV84</f>
        <v>-4.4285949665932364E-8</v>
      </c>
      <c r="AW84">
        <f>I!AW84-A!AW84</f>
        <v>-1.7286771089590098E-5</v>
      </c>
      <c r="AX84">
        <f>I!AX84-A!AX84</f>
        <v>-4.8805430619975124E-4</v>
      </c>
      <c r="AY84">
        <f>I!AY84-A!AY84</f>
        <v>-3.5723625945388745E-8</v>
      </c>
      <c r="AZ84">
        <f>I!AZ84-A!AZ84</f>
        <v>-1.2657580726677679E-3</v>
      </c>
      <c r="BA84">
        <f>I!BA84-A!BA84</f>
        <v>-9.0652089805861443E-6</v>
      </c>
      <c r="BB84">
        <f>I!BB84-A!BB84</f>
        <v>-1.356544057523926E-7</v>
      </c>
      <c r="BC84">
        <f>I!BC84-A!BC84</f>
        <v>-7.9843895530649664E-6</v>
      </c>
      <c r="BD84">
        <f>I!BD84-A!BD84</f>
        <v>-2.0042625724969504E-5</v>
      </c>
      <c r="BE84">
        <f>I!BE84-A!BE84</f>
        <v>-5.6505743208902602E-6</v>
      </c>
      <c r="BF84">
        <f>I!BF84-A!BF84</f>
        <v>-6.456630988149536E-4</v>
      </c>
      <c r="BG84">
        <f>I!BG84-A!BG84</f>
        <v>-1.0361284006276048E-5</v>
      </c>
      <c r="BH84">
        <f>I!BH84-A!BH84</f>
        <v>-2.820199602892757E-8</v>
      </c>
      <c r="BI84">
        <f>I!BI84-A!BI84</f>
        <v>-7.4317616416780493E-5</v>
      </c>
      <c r="BJ84">
        <f>I!BJ84-A!BJ84</f>
        <v>-8.5285630972703035E-5</v>
      </c>
      <c r="BK84">
        <f>I!BK84-A!BK84</f>
        <v>-3.4899297948652654E-5</v>
      </c>
      <c r="BL84">
        <f>I!BL84-A!BL84</f>
        <v>-5.4696851566432074E-6</v>
      </c>
      <c r="BM84">
        <f>I!BM84-A!BM84</f>
        <v>-9.0128543626598273E-9</v>
      </c>
      <c r="BN84">
        <f>I!BN84-A!BN84</f>
        <v>-1.7909664158527984E-4</v>
      </c>
      <c r="BO84">
        <f>I!BO84-A!BO84</f>
        <v>-2.9162879363852615E-4</v>
      </c>
      <c r="BP84">
        <f>I!BP84-A!BP84</f>
        <v>-4.4770158594839787E-8</v>
      </c>
      <c r="BQ84">
        <f>I!BQ84-A!BQ84</f>
        <v>-8.9134915754215428E-4</v>
      </c>
      <c r="BR84">
        <f>I!BR84-A!BR84</f>
        <v>-1.0479663502076997E-5</v>
      </c>
      <c r="BS84">
        <f>I!BS84-A!BS84</f>
        <v>-1.9538106540586763E-4</v>
      </c>
      <c r="BT84">
        <f>I!BT84-A!BT84</f>
        <v>-7.9294811424135623E-5</v>
      </c>
      <c r="BU84">
        <f>I!BU84-A!BU84</f>
        <v>-1.3097389995601181E-4</v>
      </c>
      <c r="BV84">
        <f>I!BV84-A!BV84</f>
        <v>-7.6792253847325729E-4</v>
      </c>
      <c r="BW84">
        <f>I!BW84-A!BW84</f>
        <v>-2.0123706113908553E-3</v>
      </c>
      <c r="BX84">
        <f>I!BX84-A!BX84</f>
        <v>-1.6572532661552565E-3</v>
      </c>
      <c r="BY84">
        <f>I!BY84-A!BY84</f>
        <v>-8.3022502387746725E-4</v>
      </c>
      <c r="BZ84">
        <f>I!BZ84-A!BZ84</f>
        <v>-3.3785462577987346E-4</v>
      </c>
      <c r="CA84">
        <f>I!CA84-A!CA84</f>
        <v>-3.5667343616685577E-5</v>
      </c>
      <c r="CB84">
        <f>I!CB84-A!CB84</f>
        <v>-1.1522808398732559E-3</v>
      </c>
      <c r="CC84">
        <f>I!CC84-A!CC84</f>
        <v>-9.4462321188942648E-4</v>
      </c>
      <c r="CD84">
        <f>I!CD84-A!CD84</f>
        <v>-5.9180883158455608E-4</v>
      </c>
      <c r="CE84">
        <f>I!CE84-A!CE84</f>
        <v>-1.0438146836802505E-3</v>
      </c>
      <c r="CF84">
        <f>I!CF84-A!CF84</f>
        <v>0.99235703544747667</v>
      </c>
      <c r="CG84">
        <f>I!CG84-A!CG84</f>
        <v>-1.7557169743357616E-4</v>
      </c>
      <c r="CH84">
        <f>I!CH84-A!CH84</f>
        <v>0</v>
      </c>
      <c r="CI84">
        <f>I!CI84-A!CI84</f>
        <v>-1.651258542275109E-4</v>
      </c>
      <c r="CJ84">
        <f>I!CJ84-A!CJ84</f>
        <v>0</v>
      </c>
      <c r="CK84">
        <f>I!CK84-A!CK84</f>
        <v>0</v>
      </c>
      <c r="CL84">
        <f>I!CL84-A!CL84</f>
        <v>0</v>
      </c>
      <c r="CM84">
        <f>I!CM84-A!CM84</f>
        <v>-1.3249836892944632E-2</v>
      </c>
      <c r="CN84">
        <f>I!CN84-A!CN84</f>
        <v>-9.4335713534351214E-3</v>
      </c>
      <c r="CO84">
        <f>I!CO84-A!CO84</f>
        <v>-1.2497176693355672E-2</v>
      </c>
      <c r="CP84">
        <f>I!CP84-A!CP84</f>
        <v>-1.3753205393318847E-2</v>
      </c>
      <c r="CQ84">
        <f>I!CQ84-A!CQ84</f>
        <v>-1.2177468514359326E-2</v>
      </c>
      <c r="CR84">
        <f>I!CR84-A!CR84</f>
        <v>-1.0396568409372444E-2</v>
      </c>
      <c r="CS84">
        <f>I!CS84-A!CS84</f>
        <v>-9.4439893722846613E-3</v>
      </c>
      <c r="CT84">
        <f>I!CT84-A!CT84</f>
        <v>-9.6255490699860332E-3</v>
      </c>
      <c r="CU84">
        <f>I!CU84-A!CU84</f>
        <v>-6.3500799341030074E-3</v>
      </c>
    </row>
    <row r="85" spans="1:99">
      <c r="A85" t="s">
        <v>84</v>
      </c>
      <c r="B85">
        <f>I!B85-A!B85</f>
        <v>-5.1297222733593315E-5</v>
      </c>
      <c r="C85">
        <f>I!C85-A!C85</f>
        <v>0</v>
      </c>
      <c r="D85">
        <f>I!D85-A!D85</f>
        <v>-9.8575973562582247E-5</v>
      </c>
      <c r="E85">
        <f>I!E85-A!E85</f>
        <v>-6.833796845417076E-5</v>
      </c>
      <c r="F85">
        <f>I!F85-A!F85</f>
        <v>-2.4742059428938104E-4</v>
      </c>
      <c r="G85">
        <f>I!G85-A!G85</f>
        <v>0</v>
      </c>
      <c r="H85">
        <f>I!H85-A!H85</f>
        <v>0</v>
      </c>
      <c r="I85">
        <f>I!I85-A!I85</f>
        <v>0</v>
      </c>
      <c r="J85">
        <f>I!J85-A!J85</f>
        <v>-6.1626126262105422E-5</v>
      </c>
      <c r="K85">
        <f>I!K85-A!K85</f>
        <v>-3.4908499903662274E-5</v>
      </c>
      <c r="L85">
        <f>I!L85-A!L85</f>
        <v>-2.0558028924624912E-4</v>
      </c>
      <c r="M85">
        <f>I!M85-A!M85</f>
        <v>-2.8808590318412855E-4</v>
      </c>
      <c r="N85">
        <f>I!N85-A!N85</f>
        <v>-3.5120773508708091E-4</v>
      </c>
      <c r="O85">
        <f>I!O85-A!O85</f>
        <v>-5.8597013928804245E-5</v>
      </c>
      <c r="P85">
        <f>I!P85-A!P85</f>
        <v>-3.684585792781608E-5</v>
      </c>
      <c r="Q85">
        <f>I!Q85-A!Q85</f>
        <v>-1.0202181238491482E-4</v>
      </c>
      <c r="R85">
        <f>I!R85-A!R85</f>
        <v>-5.9845597659602195E-5</v>
      </c>
      <c r="S85">
        <f>I!S85-A!S85</f>
        <v>0</v>
      </c>
      <c r="T85">
        <f>I!T85-A!T85</f>
        <v>0</v>
      </c>
      <c r="U85">
        <f>I!U85-A!U85</f>
        <v>-1.3372588390507526E-4</v>
      </c>
      <c r="V85">
        <f>I!V85-A!V85</f>
        <v>-1.2846992897293363E-4</v>
      </c>
      <c r="W85">
        <f>I!W85-A!W85</f>
        <v>-1.1638158144542272E-4</v>
      </c>
      <c r="X85">
        <f>I!X85-A!X85</f>
        <v>-3.8298775837874873E-5</v>
      </c>
      <c r="Y85">
        <f>I!Y85-A!Y85</f>
        <v>-9.1172404232162894E-6</v>
      </c>
      <c r="Z85">
        <f>I!Z85-A!Z85</f>
        <v>-1.1313659383750496E-4</v>
      </c>
      <c r="AA85">
        <f>I!AA85-A!AA85</f>
        <v>-1.6926344871283247E-4</v>
      </c>
      <c r="AB85">
        <f>I!AB85-A!AB85</f>
        <v>-7.9454378108833186E-5</v>
      </c>
      <c r="AC85">
        <f>I!AC85-A!AC85</f>
        <v>-7.943200687795744E-5</v>
      </c>
      <c r="AD85">
        <f>I!AD85-A!AD85</f>
        <v>-6.2057270027664988E-5</v>
      </c>
      <c r="AE85">
        <f>I!AE85-A!AE85</f>
        <v>-2.019220173636715E-6</v>
      </c>
      <c r="AF85">
        <f>I!AF85-A!AF85</f>
        <v>-2.0207218109105133E-5</v>
      </c>
      <c r="AG85">
        <f>I!AG85-A!AG85</f>
        <v>-9.4259251774190916E-6</v>
      </c>
      <c r="AH85">
        <f>I!AH85-A!AH85</f>
        <v>-1.5776306636550185E-4</v>
      </c>
      <c r="AI85">
        <f>I!AI85-A!AI85</f>
        <v>-7.597552138282216E-5</v>
      </c>
      <c r="AJ85">
        <f>I!AJ85-A!AJ85</f>
        <v>-3.2994270762870786E-4</v>
      </c>
      <c r="AK85">
        <f>I!AK85-A!AK85</f>
        <v>-9.1442556764668897E-5</v>
      </c>
      <c r="AL85">
        <f>I!AL85-A!AL85</f>
        <v>-2.5665543219999885E-5</v>
      </c>
      <c r="AM85">
        <f>I!AM85-A!AM85</f>
        <v>-9.781971954908612E-5</v>
      </c>
      <c r="AN85">
        <f>I!AN85-A!AN85</f>
        <v>-7.2815447226657834E-5</v>
      </c>
      <c r="AO85">
        <f>I!AO85-A!AO85</f>
        <v>-6.8344948858509324E-5</v>
      </c>
      <c r="AP85">
        <f>I!AP85-A!AP85</f>
        <v>-3.8778279824714545E-4</v>
      </c>
      <c r="AQ85">
        <f>I!AQ85-A!AQ85</f>
        <v>-1.3094710675458647E-4</v>
      </c>
      <c r="AR85">
        <f>I!AR85-A!AR85</f>
        <v>-1.6539467219700915E-4</v>
      </c>
      <c r="AS85">
        <f>I!AS85-A!AS85</f>
        <v>-3.8041546759239775E-5</v>
      </c>
      <c r="AT85">
        <f>I!AT85-A!AT85</f>
        <v>-1.4743073316783142E-4</v>
      </c>
      <c r="AU85">
        <f>I!AU85-A!AU85</f>
        <v>-4.3505661331932449E-4</v>
      </c>
      <c r="AV85">
        <f>I!AV85-A!AV85</f>
        <v>0</v>
      </c>
      <c r="AW85">
        <f>I!AW85-A!AW85</f>
        <v>-2.2540130564865417E-4</v>
      </c>
      <c r="AX85">
        <f>I!AX85-A!AX85</f>
        <v>-2.2613300103739976E-4</v>
      </c>
      <c r="AY85">
        <f>I!AY85-A!AY85</f>
        <v>-9.496062383135746E-5</v>
      </c>
      <c r="AZ85">
        <f>I!AZ85-A!AZ85</f>
        <v>-7.6399723107755367E-5</v>
      </c>
      <c r="BA85">
        <f>I!BA85-A!BA85</f>
        <v>-1.1768972210517483E-5</v>
      </c>
      <c r="BB85">
        <f>I!BB85-A!BB85</f>
        <v>-8.6330625112713066E-5</v>
      </c>
      <c r="BC85">
        <f>I!BC85-A!BC85</f>
        <v>-3.0177025888177445E-5</v>
      </c>
      <c r="BD85">
        <f>I!BD85-A!BD85</f>
        <v>-7.0288934270736392E-5</v>
      </c>
      <c r="BE85">
        <f>I!BE85-A!BE85</f>
        <v>-4.7779904226157201E-6</v>
      </c>
      <c r="BF85">
        <f>I!BF85-A!BF85</f>
        <v>-1.9305162422648408E-4</v>
      </c>
      <c r="BG85">
        <f>I!BG85-A!BG85</f>
        <v>-1.2857434225006667E-4</v>
      </c>
      <c r="BH85">
        <f>I!BH85-A!BH85</f>
        <v>-1.1960682554202183E-5</v>
      </c>
      <c r="BI85">
        <f>I!BI85-A!BI85</f>
        <v>-1.5552112724429503E-3</v>
      </c>
      <c r="BJ85">
        <f>I!BJ85-A!BJ85</f>
        <v>-2.4774469060679684E-3</v>
      </c>
      <c r="BK85">
        <f>I!BK85-A!BK85</f>
        <v>-1.5424060530900105E-3</v>
      </c>
      <c r="BL85">
        <f>I!BL85-A!BL85</f>
        <v>-1.7543555670868306E-3</v>
      </c>
      <c r="BM85">
        <f>I!BM85-A!BM85</f>
        <v>-4.1038444268436418E-4</v>
      </c>
      <c r="BN85">
        <f>I!BN85-A!BN85</f>
        <v>-3.4377529608472001E-3</v>
      </c>
      <c r="BO85">
        <f>I!BO85-A!BO85</f>
        <v>-7.5387459018204644E-4</v>
      </c>
      <c r="BP85">
        <f>I!BP85-A!BP85</f>
        <v>-8.2747677338110368E-3</v>
      </c>
      <c r="BQ85">
        <f>I!BQ85-A!BQ85</f>
        <v>-2.8122338222348137E-4</v>
      </c>
      <c r="BR85">
        <f>I!BR85-A!BR85</f>
        <v>-2.8256874072105884E-4</v>
      </c>
      <c r="BS85">
        <f>I!BS85-A!BS85</f>
        <v>-1.6057864670319916E-4</v>
      </c>
      <c r="BT85">
        <f>I!BT85-A!BT85</f>
        <v>-1.3351141332584396E-4</v>
      </c>
      <c r="BU85">
        <f>I!BU85-A!BU85</f>
        <v>-1.7879898767278964E-4</v>
      </c>
      <c r="BV85">
        <f>I!BV85-A!BV85</f>
        <v>-3.6073862637061774E-4</v>
      </c>
      <c r="BW85">
        <f>I!BW85-A!BW85</f>
        <v>-2.1329421173349794E-4</v>
      </c>
      <c r="BX85">
        <f>I!BX85-A!BX85</f>
        <v>-3.0962393680578673E-4</v>
      </c>
      <c r="BY85">
        <f>I!BY85-A!BY85</f>
        <v>-2.4853312746013793E-4</v>
      </c>
      <c r="BZ85">
        <f>I!BZ85-A!BZ85</f>
        <v>-5.3579084182884347E-4</v>
      </c>
      <c r="CA85">
        <f>I!CA85-A!CA85</f>
        <v>0</v>
      </c>
      <c r="CB85">
        <f>I!CB85-A!CB85</f>
        <v>-3.671472620253083E-5</v>
      </c>
      <c r="CC85">
        <f>I!CC85-A!CC85</f>
        <v>-2.7374312729826765E-5</v>
      </c>
      <c r="CD85">
        <f>I!CD85-A!CD85</f>
        <v>-2.001095084277383E-4</v>
      </c>
      <c r="CE85">
        <f>I!CE85-A!CE85</f>
        <v>-1.0336791743074837E-4</v>
      </c>
      <c r="CF85">
        <f>I!CF85-A!CF85</f>
        <v>-9.9892475287830093E-4</v>
      </c>
      <c r="CG85">
        <f>I!CG85-A!CG85</f>
        <v>0.99889504919638905</v>
      </c>
      <c r="CH85">
        <f>I!CH85-A!CH85</f>
        <v>0</v>
      </c>
      <c r="CI85">
        <f>I!CI85-A!CI85</f>
        <v>-3.9292188987038932E-5</v>
      </c>
      <c r="CJ85">
        <f>I!CJ85-A!CJ85</f>
        <v>0</v>
      </c>
      <c r="CK85">
        <f>I!CK85-A!CK85</f>
        <v>0</v>
      </c>
      <c r="CL85">
        <f>I!CL85-A!CL85</f>
        <v>0</v>
      </c>
      <c r="CM85">
        <f>I!CM85-A!CM85</f>
        <v>-8.4102182052357231E-3</v>
      </c>
      <c r="CN85">
        <f>I!CN85-A!CN85</f>
        <v>-9.4371664039343411E-3</v>
      </c>
      <c r="CO85">
        <f>I!CO85-A!CO85</f>
        <v>-1.1976353649124333E-2</v>
      </c>
      <c r="CP85">
        <f>I!CP85-A!CP85</f>
        <v>-1.4137523606507637E-2</v>
      </c>
      <c r="CQ85">
        <f>I!CQ85-A!CQ85</f>
        <v>-1.3637102411247543E-2</v>
      </c>
      <c r="CR85">
        <f>I!CR85-A!CR85</f>
        <v>-1.1949670814518736E-2</v>
      </c>
      <c r="CS85">
        <f>I!CS85-A!CS85</f>
        <v>-1.2753844646501146E-2</v>
      </c>
      <c r="CT85">
        <f>I!CT85-A!CT85</f>
        <v>-1.3234735556400248E-2</v>
      </c>
      <c r="CU85">
        <f>I!CU85-A!CU85</f>
        <v>-1.1873996433280585E-2</v>
      </c>
    </row>
    <row r="86" spans="1:99">
      <c r="A86" t="s">
        <v>85</v>
      </c>
      <c r="B86">
        <f>I!B86-A!B86</f>
        <v>0</v>
      </c>
      <c r="C86">
        <f>I!C86-A!C86</f>
        <v>0</v>
      </c>
      <c r="D86">
        <f>I!D86-A!D86</f>
        <v>0</v>
      </c>
      <c r="E86">
        <f>I!E86-A!E86</f>
        <v>0</v>
      </c>
      <c r="F86">
        <f>I!F86-A!F86</f>
        <v>0</v>
      </c>
      <c r="G86">
        <f>I!G86-A!G86</f>
        <v>0</v>
      </c>
      <c r="H86">
        <f>I!H86-A!H86</f>
        <v>0</v>
      </c>
      <c r="I86">
        <f>I!I86-A!I86</f>
        <v>0</v>
      </c>
      <c r="J86">
        <f>I!J86-A!J86</f>
        <v>0</v>
      </c>
      <c r="K86">
        <f>I!K86-A!K86</f>
        <v>0</v>
      </c>
      <c r="L86">
        <f>I!L86-A!L86</f>
        <v>0</v>
      </c>
      <c r="M86">
        <f>I!M86-A!M86</f>
        <v>0</v>
      </c>
      <c r="N86">
        <f>I!N86-A!N86</f>
        <v>0</v>
      </c>
      <c r="O86">
        <f>I!O86-A!O86</f>
        <v>0</v>
      </c>
      <c r="P86">
        <f>I!P86-A!P86</f>
        <v>0</v>
      </c>
      <c r="Q86">
        <f>I!Q86-A!Q86</f>
        <v>0</v>
      </c>
      <c r="R86">
        <f>I!R86-A!R86</f>
        <v>0</v>
      </c>
      <c r="S86">
        <f>I!S86-A!S86</f>
        <v>0</v>
      </c>
      <c r="T86">
        <f>I!T86-A!T86</f>
        <v>0</v>
      </c>
      <c r="U86">
        <f>I!U86-A!U86</f>
        <v>0</v>
      </c>
      <c r="V86">
        <f>I!V86-A!V86</f>
        <v>0</v>
      </c>
      <c r="W86">
        <f>I!W86-A!W86</f>
        <v>0</v>
      </c>
      <c r="X86">
        <f>I!X86-A!X86</f>
        <v>0</v>
      </c>
      <c r="Y86">
        <f>I!Y86-A!Y86</f>
        <v>0</v>
      </c>
      <c r="Z86">
        <f>I!Z86-A!Z86</f>
        <v>0</v>
      </c>
      <c r="AA86">
        <f>I!AA86-A!AA86</f>
        <v>0</v>
      </c>
      <c r="AB86">
        <f>I!AB86-A!AB86</f>
        <v>0</v>
      </c>
      <c r="AC86">
        <f>I!AC86-A!AC86</f>
        <v>0</v>
      </c>
      <c r="AD86">
        <f>I!AD86-A!AD86</f>
        <v>0</v>
      </c>
      <c r="AE86">
        <f>I!AE86-A!AE86</f>
        <v>0</v>
      </c>
      <c r="AF86">
        <f>I!AF86-A!AF86</f>
        <v>0</v>
      </c>
      <c r="AG86">
        <f>I!AG86-A!AG86</f>
        <v>0</v>
      </c>
      <c r="AH86">
        <f>I!AH86-A!AH86</f>
        <v>0</v>
      </c>
      <c r="AI86">
        <f>I!AI86-A!AI86</f>
        <v>0</v>
      </c>
      <c r="AJ86">
        <f>I!AJ86-A!AJ86</f>
        <v>0</v>
      </c>
      <c r="AK86">
        <f>I!AK86-A!AK86</f>
        <v>0</v>
      </c>
      <c r="AL86">
        <f>I!AL86-A!AL86</f>
        <v>0</v>
      </c>
      <c r="AM86">
        <f>I!AM86-A!AM86</f>
        <v>0</v>
      </c>
      <c r="AN86">
        <f>I!AN86-A!AN86</f>
        <v>0</v>
      </c>
      <c r="AO86">
        <f>I!AO86-A!AO86</f>
        <v>0</v>
      </c>
      <c r="AP86">
        <f>I!AP86-A!AP86</f>
        <v>0</v>
      </c>
      <c r="AQ86">
        <f>I!AQ86-A!AQ86</f>
        <v>0</v>
      </c>
      <c r="AR86">
        <f>I!AR86-A!AR86</f>
        <v>0</v>
      </c>
      <c r="AS86">
        <f>I!AS86-A!AS86</f>
        <v>0</v>
      </c>
      <c r="AT86">
        <f>I!AT86-A!AT86</f>
        <v>0</v>
      </c>
      <c r="AU86">
        <f>I!AU86-A!AU86</f>
        <v>0</v>
      </c>
      <c r="AV86">
        <f>I!AV86-A!AV86</f>
        <v>0</v>
      </c>
      <c r="AW86">
        <f>I!AW86-A!AW86</f>
        <v>0</v>
      </c>
      <c r="AX86">
        <f>I!AX86-A!AX86</f>
        <v>0</v>
      </c>
      <c r="AY86">
        <f>I!AY86-A!AY86</f>
        <v>0</v>
      </c>
      <c r="AZ86">
        <f>I!AZ86-A!AZ86</f>
        <v>0</v>
      </c>
      <c r="BA86">
        <f>I!BA86-A!BA86</f>
        <v>0</v>
      </c>
      <c r="BB86">
        <f>I!BB86-A!BB86</f>
        <v>0</v>
      </c>
      <c r="BC86">
        <f>I!BC86-A!BC86</f>
        <v>0</v>
      </c>
      <c r="BD86">
        <f>I!BD86-A!BD86</f>
        <v>0</v>
      </c>
      <c r="BE86">
        <f>I!BE86-A!BE86</f>
        <v>0</v>
      </c>
      <c r="BF86">
        <f>I!BF86-A!BF86</f>
        <v>0</v>
      </c>
      <c r="BG86">
        <f>I!BG86-A!BG86</f>
        <v>0</v>
      </c>
      <c r="BH86">
        <f>I!BH86-A!BH86</f>
        <v>0</v>
      </c>
      <c r="BI86">
        <f>I!BI86-A!BI86</f>
        <v>0</v>
      </c>
      <c r="BJ86">
        <f>I!BJ86-A!BJ86</f>
        <v>0</v>
      </c>
      <c r="BK86">
        <f>I!BK86-A!BK86</f>
        <v>0</v>
      </c>
      <c r="BL86">
        <f>I!BL86-A!BL86</f>
        <v>0</v>
      </c>
      <c r="BM86">
        <f>I!BM86-A!BM86</f>
        <v>0</v>
      </c>
      <c r="BN86">
        <f>I!BN86-A!BN86</f>
        <v>0</v>
      </c>
      <c r="BO86">
        <f>I!BO86-A!BO86</f>
        <v>0</v>
      </c>
      <c r="BP86">
        <f>I!BP86-A!BP86</f>
        <v>0</v>
      </c>
      <c r="BQ86">
        <f>I!BQ86-A!BQ86</f>
        <v>0</v>
      </c>
      <c r="BR86">
        <f>I!BR86-A!BR86</f>
        <v>0</v>
      </c>
      <c r="BS86">
        <f>I!BS86-A!BS86</f>
        <v>0</v>
      </c>
      <c r="BT86">
        <f>I!BT86-A!BT86</f>
        <v>0</v>
      </c>
      <c r="BU86">
        <f>I!BU86-A!BU86</f>
        <v>0</v>
      </c>
      <c r="BV86">
        <f>I!BV86-A!BV86</f>
        <v>0</v>
      </c>
      <c r="BW86">
        <f>I!BW86-A!BW86</f>
        <v>0</v>
      </c>
      <c r="BX86">
        <f>I!BX86-A!BX86</f>
        <v>0</v>
      </c>
      <c r="BY86">
        <f>I!BY86-A!BY86</f>
        <v>0</v>
      </c>
      <c r="BZ86">
        <f>I!BZ86-A!BZ86</f>
        <v>0</v>
      </c>
      <c r="CA86">
        <f>I!CA86-A!CA86</f>
        <v>0</v>
      </c>
      <c r="CB86">
        <f>I!CB86-A!CB86</f>
        <v>0</v>
      </c>
      <c r="CC86">
        <f>I!CC86-A!CC86</f>
        <v>0</v>
      </c>
      <c r="CD86">
        <f>I!CD86-A!CD86</f>
        <v>0</v>
      </c>
      <c r="CE86">
        <f>I!CE86-A!CE86</f>
        <v>0</v>
      </c>
      <c r="CF86">
        <f>I!CF86-A!CF86</f>
        <v>0</v>
      </c>
      <c r="CG86">
        <f>I!CG86-A!CG86</f>
        <v>0</v>
      </c>
      <c r="CH86">
        <f>I!CH86-A!CH86</f>
        <v>1</v>
      </c>
      <c r="CI86">
        <f>I!CI86-A!CI86</f>
        <v>0</v>
      </c>
      <c r="CJ86">
        <f>I!CJ86-A!CJ86</f>
        <v>0</v>
      </c>
      <c r="CK86">
        <f>I!CK86-A!CK86</f>
        <v>0</v>
      </c>
      <c r="CL86">
        <f>I!CL86-A!CL86</f>
        <v>0</v>
      </c>
      <c r="CM86">
        <f>I!CM86-A!CM86</f>
        <v>-8.9725413460738567E-4</v>
      </c>
      <c r="CN86">
        <f>I!CN86-A!CN86</f>
        <v>-1.0046855282912152E-3</v>
      </c>
      <c r="CO86">
        <f>I!CO86-A!CO86</f>
        <v>-9.9996792967897339E-4</v>
      </c>
      <c r="CP86">
        <f>I!CP86-A!CP86</f>
        <v>-1.0943136272373163E-3</v>
      </c>
      <c r="CQ86">
        <f>I!CQ86-A!CQ86</f>
        <v>-8.198989097139796E-4</v>
      </c>
      <c r="CR86">
        <f>I!CR86-A!CR86</f>
        <v>-6.8542020716722235E-4</v>
      </c>
      <c r="CS86">
        <f>I!CS86-A!CS86</f>
        <v>-7.7854958613714361E-4</v>
      </c>
      <c r="CT86">
        <f>I!CT86-A!CT86</f>
        <v>-9.1275885421022486E-4</v>
      </c>
      <c r="CU86">
        <f>I!CU86-A!CU86</f>
        <v>-1.1586967070807519E-3</v>
      </c>
    </row>
    <row r="87" spans="1:99">
      <c r="A87" t="s">
        <v>86</v>
      </c>
      <c r="B87">
        <f>I!B87-A!B87</f>
        <v>-3.1483932729859465E-3</v>
      </c>
      <c r="C87">
        <f>I!C87-A!C87</f>
        <v>0</v>
      </c>
      <c r="D87">
        <f>I!D87-A!D87</f>
        <v>-7.769845404294211E-3</v>
      </c>
      <c r="E87">
        <f>I!E87-A!E87</f>
        <v>-6.0002548984217858E-3</v>
      </c>
      <c r="F87">
        <f>I!F87-A!F87</f>
        <v>-2.679277759531533E-3</v>
      </c>
      <c r="G87">
        <f>I!G87-A!G87</f>
        <v>-1.3880541872979539E-5</v>
      </c>
      <c r="H87">
        <f>I!H87-A!H87</f>
        <v>-4.5098632478575082E-5</v>
      </c>
      <c r="I87">
        <f>I!I87-A!I87</f>
        <v>-4.8814470776027791E-6</v>
      </c>
      <c r="J87">
        <f>I!J87-A!J87</f>
        <v>-3.6078273280455292E-3</v>
      </c>
      <c r="K87">
        <f>I!K87-A!K87</f>
        <v>-4.8242163255913829E-3</v>
      </c>
      <c r="L87">
        <f>I!L87-A!L87</f>
        <v>-8.0104004243636479E-4</v>
      </c>
      <c r="M87">
        <f>I!M87-A!M87</f>
        <v>-2.0753423612288307E-2</v>
      </c>
      <c r="N87">
        <f>I!N87-A!N87</f>
        <v>-8.9628066136956898E-4</v>
      </c>
      <c r="O87">
        <f>I!O87-A!O87</f>
        <v>-2.3813577673129035E-3</v>
      </c>
      <c r="P87">
        <f>I!P87-A!P87</f>
        <v>-1.857821018879061E-3</v>
      </c>
      <c r="Q87">
        <f>I!Q87-A!Q87</f>
        <v>-5.0575648036275166E-3</v>
      </c>
      <c r="R87">
        <f>I!R87-A!R87</f>
        <v>-2.3120673101577438E-3</v>
      </c>
      <c r="S87">
        <f>I!S87-A!S87</f>
        <v>-1.300469203165288E-4</v>
      </c>
      <c r="T87">
        <f>I!T87-A!T87</f>
        <v>-6.6294036938442658E-4</v>
      </c>
      <c r="U87">
        <f>I!U87-A!U87</f>
        <v>-3.9489227618234425E-3</v>
      </c>
      <c r="V87">
        <f>I!V87-A!V87</f>
        <v>-4.6064019858027654E-3</v>
      </c>
      <c r="W87">
        <f>I!W87-A!W87</f>
        <v>-4.4885220642206245E-3</v>
      </c>
      <c r="X87">
        <f>I!X87-A!X87</f>
        <v>-2.6103237811955417E-3</v>
      </c>
      <c r="Y87">
        <f>I!Y87-A!Y87</f>
        <v>-3.606485517046629E-3</v>
      </c>
      <c r="Z87">
        <f>I!Z87-A!Z87</f>
        <v>-4.4989197089949431E-3</v>
      </c>
      <c r="AA87">
        <f>I!AA87-A!AA87</f>
        <v>-8.0321979492732221E-3</v>
      </c>
      <c r="AB87">
        <f>I!AB87-A!AB87</f>
        <v>-4.6460153391423226E-3</v>
      </c>
      <c r="AC87">
        <f>I!AC87-A!AC87</f>
        <v>-3.388832845235174E-3</v>
      </c>
      <c r="AD87">
        <f>I!AD87-A!AD87</f>
        <v>-1.8942964908955121E-3</v>
      </c>
      <c r="AE87">
        <f>I!AE87-A!AE87</f>
        <v>-2.6371346940696812E-3</v>
      </c>
      <c r="AF87">
        <f>I!AF87-A!AF87</f>
        <v>-3.0798083713392114E-3</v>
      </c>
      <c r="AG87">
        <f>I!AG87-A!AG87</f>
        <v>-1.0994240347673204E-3</v>
      </c>
      <c r="AH87">
        <f>I!AH87-A!AH87</f>
        <v>-2.9431372544790942E-3</v>
      </c>
      <c r="AI87">
        <f>I!AI87-A!AI87</f>
        <v>-1.7974262754749816E-3</v>
      </c>
      <c r="AJ87">
        <f>I!AJ87-A!AJ87</f>
        <v>-1.0528010967907989E-2</v>
      </c>
      <c r="AK87">
        <f>I!AK87-A!AK87</f>
        <v>-3.8641727618387101E-3</v>
      </c>
      <c r="AL87">
        <f>I!AL87-A!AL87</f>
        <v>-9.6664575677003262E-4</v>
      </c>
      <c r="AM87">
        <f>I!AM87-A!AM87</f>
        <v>-1.9020265667942994E-3</v>
      </c>
      <c r="AN87">
        <f>I!AN87-A!AN87</f>
        <v>-5.3720285857678865E-3</v>
      </c>
      <c r="AO87">
        <f>I!AO87-A!AO87</f>
        <v>-4.4068632172702647E-3</v>
      </c>
      <c r="AP87">
        <f>I!AP87-A!AP87</f>
        <v>-6.5564795907787875E-3</v>
      </c>
      <c r="AQ87">
        <f>I!AQ87-A!AQ87</f>
        <v>-4.772828421176171E-3</v>
      </c>
      <c r="AR87">
        <f>I!AR87-A!AR87</f>
        <v>-6.0441495297193989E-3</v>
      </c>
      <c r="AS87">
        <f>I!AS87-A!AS87</f>
        <v>-4.6448384329025984E-3</v>
      </c>
      <c r="AT87">
        <f>I!AT87-A!AT87</f>
        <v>-1.248098174832534E-2</v>
      </c>
      <c r="AU87">
        <f>I!AU87-A!AU87</f>
        <v>-2.4345332073135318E-3</v>
      </c>
      <c r="AV87">
        <f>I!AV87-A!AV87</f>
        <v>-4.0577819024222604E-2</v>
      </c>
      <c r="AW87">
        <f>I!AW87-A!AW87</f>
        <v>-2.0747593374044901E-2</v>
      </c>
      <c r="AX87">
        <f>I!AX87-A!AX87</f>
        <v>-4.0508978982625532E-3</v>
      </c>
      <c r="AY87">
        <f>I!AY87-A!AY87</f>
        <v>-1.1079231034816289E-2</v>
      </c>
      <c r="AZ87">
        <f>I!AZ87-A!AZ87</f>
        <v>-6.8114670914983921E-3</v>
      </c>
      <c r="BA87">
        <f>I!BA87-A!BA87</f>
        <v>-3.328607138269866E-3</v>
      </c>
      <c r="BB87">
        <f>I!BB87-A!BB87</f>
        <v>-7.7728423953082196E-3</v>
      </c>
      <c r="BC87">
        <f>I!BC87-A!BC87</f>
        <v>-4.1553202068312175E-4</v>
      </c>
      <c r="BD87">
        <f>I!BD87-A!BD87</f>
        <v>-1.3693983781416441E-3</v>
      </c>
      <c r="BE87">
        <f>I!BE87-A!BE87</f>
        <v>-3.0949368126193395E-4</v>
      </c>
      <c r="BF87">
        <f>I!BF87-A!BF87</f>
        <v>-1.6126558212068176E-3</v>
      </c>
      <c r="BG87">
        <f>I!BG87-A!BG87</f>
        <v>-3.5319773584854323E-3</v>
      </c>
      <c r="BH87">
        <f>I!BH87-A!BH87</f>
        <v>-1.7352703639984311E-3</v>
      </c>
      <c r="BI87">
        <f>I!BI87-A!BI87</f>
        <v>-2.3317299435179299E-3</v>
      </c>
      <c r="BJ87">
        <f>I!BJ87-A!BJ87</f>
        <v>-5.6054599709200563E-3</v>
      </c>
      <c r="BK87">
        <f>I!BK87-A!BK87</f>
        <v>-1.9634590192721445E-3</v>
      </c>
      <c r="BL87">
        <f>I!BL87-A!BL87</f>
        <v>-1.8444513232181191E-3</v>
      </c>
      <c r="BM87">
        <f>I!BM87-A!BM87</f>
        <v>-2.4091441728254074E-3</v>
      </c>
      <c r="BN87">
        <f>I!BN87-A!BN87</f>
        <v>-3.2568189365526968E-3</v>
      </c>
      <c r="BO87">
        <f>I!BO87-A!BO87</f>
        <v>-1.0459613139486436E-2</v>
      </c>
      <c r="BP87">
        <f>I!BP87-A!BP87</f>
        <v>-5.1760078051663353E-3</v>
      </c>
      <c r="BQ87">
        <f>I!BQ87-A!BQ87</f>
        <v>-2.0906853480817333E-3</v>
      </c>
      <c r="BR87">
        <f>I!BR87-A!BR87</f>
        <v>-2.195545003410015E-3</v>
      </c>
      <c r="BS87">
        <f>I!BS87-A!BS87</f>
        <v>-2.3167853534731683E-3</v>
      </c>
      <c r="BT87">
        <f>I!BT87-A!BT87</f>
        <v>-8.3452308193953835E-3</v>
      </c>
      <c r="BU87">
        <f>I!BU87-A!BU87</f>
        <v>-4.5537841389566083E-3</v>
      </c>
      <c r="BV87">
        <f>I!BV87-A!BV87</f>
        <v>-2.5597825082118099E-3</v>
      </c>
      <c r="BW87">
        <f>I!BW87-A!BW87</f>
        <v>-4.4901296339375099E-3</v>
      </c>
      <c r="BX87">
        <f>I!BX87-A!BX87</f>
        <v>-5.6825943591532558E-3</v>
      </c>
      <c r="BY87">
        <f>I!BY87-A!BY87</f>
        <v>-4.3052105217079202E-3</v>
      </c>
      <c r="BZ87">
        <f>I!BZ87-A!BZ87</f>
        <v>-1.9630077432616863E-3</v>
      </c>
      <c r="CA87">
        <f>I!CA87-A!CA87</f>
        <v>-9.0938988449431792E-3</v>
      </c>
      <c r="CB87">
        <f>I!CB87-A!CB87</f>
        <v>-5.3329882771609256E-3</v>
      </c>
      <c r="CC87">
        <f>I!CC87-A!CC87</f>
        <v>-1.0777727605592464E-2</v>
      </c>
      <c r="CD87">
        <f>I!CD87-A!CD87</f>
        <v>-9.1249162922792983E-3</v>
      </c>
      <c r="CE87">
        <f>I!CE87-A!CE87</f>
        <v>-2.7046527246129869E-3</v>
      </c>
      <c r="CF87">
        <f>I!CF87-A!CF87</f>
        <v>-6.7044397698923395E-3</v>
      </c>
      <c r="CG87">
        <f>I!CG87-A!CG87</f>
        <v>-4.2845617272921971E-3</v>
      </c>
      <c r="CH87">
        <f>I!CH87-A!CH87</f>
        <v>0</v>
      </c>
      <c r="CI87">
        <f>I!CI87-A!CI87</f>
        <v>0.98400959128766807</v>
      </c>
      <c r="CJ87">
        <f>I!CJ87-A!CJ87</f>
        <v>0</v>
      </c>
      <c r="CK87">
        <f>I!CK87-A!CK87</f>
        <v>0</v>
      </c>
      <c r="CL87">
        <f>I!CL87-A!CL87</f>
        <v>0</v>
      </c>
      <c r="CM87">
        <f>I!CM87-A!CM87</f>
        <v>-1.7837809103029737E-2</v>
      </c>
      <c r="CN87">
        <f>I!CN87-A!CN87</f>
        <v>-1.8654195231725394E-2</v>
      </c>
      <c r="CO87">
        <f>I!CO87-A!CO87</f>
        <v>-2.1649950087884944E-2</v>
      </c>
      <c r="CP87">
        <f>I!CP87-A!CP87</f>
        <v>-1.6663573330535763E-2</v>
      </c>
      <c r="CQ87">
        <f>I!CQ87-A!CQ87</f>
        <v>-1.5105172664209509E-2</v>
      </c>
      <c r="CR87">
        <f>I!CR87-A!CR87</f>
        <v>-1.278636703779939E-2</v>
      </c>
      <c r="CS87">
        <f>I!CS87-A!CS87</f>
        <v>-1.3839423139549821E-2</v>
      </c>
      <c r="CT87">
        <f>I!CT87-A!CT87</f>
        <v>-1.4062245445963389E-2</v>
      </c>
      <c r="CU87">
        <f>I!CU87-A!CU87</f>
        <v>-6.9769590574853763E-3</v>
      </c>
    </row>
    <row r="88" spans="1:99">
      <c r="A88" t="s">
        <v>88</v>
      </c>
      <c r="B88">
        <f>I!B88-A!B88</f>
        <v>0</v>
      </c>
      <c r="C88">
        <f>I!C88-A!C88</f>
        <v>0</v>
      </c>
      <c r="D88">
        <f>I!D88-A!D88</f>
        <v>0</v>
      </c>
      <c r="E88">
        <f>I!E88-A!E88</f>
        <v>0</v>
      </c>
      <c r="F88">
        <f>I!F88-A!F88</f>
        <v>0</v>
      </c>
      <c r="G88">
        <f>I!G88-A!G88</f>
        <v>0</v>
      </c>
      <c r="H88">
        <f>I!H88-A!H88</f>
        <v>0</v>
      </c>
      <c r="I88">
        <f>I!I88-A!I88</f>
        <v>0</v>
      </c>
      <c r="J88">
        <f>I!J88-A!J88</f>
        <v>0</v>
      </c>
      <c r="K88">
        <f>I!K88-A!K88</f>
        <v>0</v>
      </c>
      <c r="L88">
        <f>I!L88-A!L88</f>
        <v>0</v>
      </c>
      <c r="M88">
        <f>I!M88-A!M88</f>
        <v>0</v>
      </c>
      <c r="N88">
        <f>I!N88-A!N88</f>
        <v>0</v>
      </c>
      <c r="O88">
        <f>I!O88-A!O88</f>
        <v>0</v>
      </c>
      <c r="P88">
        <f>I!P88-A!P88</f>
        <v>0</v>
      </c>
      <c r="Q88">
        <f>I!Q88-A!Q88</f>
        <v>0</v>
      </c>
      <c r="R88">
        <f>I!R88-A!R88</f>
        <v>0</v>
      </c>
      <c r="S88">
        <f>I!S88-A!S88</f>
        <v>0</v>
      </c>
      <c r="T88">
        <f>I!T88-A!T88</f>
        <v>0</v>
      </c>
      <c r="U88">
        <f>I!U88-A!U88</f>
        <v>0</v>
      </c>
      <c r="V88">
        <f>I!V88-A!V88</f>
        <v>0</v>
      </c>
      <c r="W88">
        <f>I!W88-A!W88</f>
        <v>0</v>
      </c>
      <c r="X88">
        <f>I!X88-A!X88</f>
        <v>0</v>
      </c>
      <c r="Y88">
        <f>I!Y88-A!Y88</f>
        <v>0</v>
      </c>
      <c r="Z88">
        <f>I!Z88-A!Z88</f>
        <v>0</v>
      </c>
      <c r="AA88">
        <f>I!AA88-A!AA88</f>
        <v>0</v>
      </c>
      <c r="AB88">
        <f>I!AB88-A!AB88</f>
        <v>0</v>
      </c>
      <c r="AC88">
        <f>I!AC88-A!AC88</f>
        <v>0</v>
      </c>
      <c r="AD88">
        <f>I!AD88-A!AD88</f>
        <v>0</v>
      </c>
      <c r="AE88">
        <f>I!AE88-A!AE88</f>
        <v>0</v>
      </c>
      <c r="AF88">
        <f>I!AF88-A!AF88</f>
        <v>0</v>
      </c>
      <c r="AG88">
        <f>I!AG88-A!AG88</f>
        <v>0</v>
      </c>
      <c r="AH88">
        <f>I!AH88-A!AH88</f>
        <v>0</v>
      </c>
      <c r="AI88">
        <f>I!AI88-A!AI88</f>
        <v>0</v>
      </c>
      <c r="AJ88">
        <f>I!AJ88-A!AJ88</f>
        <v>0</v>
      </c>
      <c r="AK88">
        <f>I!AK88-A!AK88</f>
        <v>0</v>
      </c>
      <c r="AL88">
        <f>I!AL88-A!AL88</f>
        <v>0</v>
      </c>
      <c r="AM88">
        <f>I!AM88-A!AM88</f>
        <v>0</v>
      </c>
      <c r="AN88">
        <f>I!AN88-A!AN88</f>
        <v>0</v>
      </c>
      <c r="AO88">
        <f>I!AO88-A!AO88</f>
        <v>0</v>
      </c>
      <c r="AP88">
        <f>I!AP88-A!AP88</f>
        <v>0</v>
      </c>
      <c r="AQ88">
        <f>I!AQ88-A!AQ88</f>
        <v>0</v>
      </c>
      <c r="AR88">
        <f>I!AR88-A!AR88</f>
        <v>0</v>
      </c>
      <c r="AS88">
        <f>I!AS88-A!AS88</f>
        <v>0</v>
      </c>
      <c r="AT88">
        <f>I!AT88-A!AT88</f>
        <v>0</v>
      </c>
      <c r="AU88">
        <f>I!AU88-A!AU88</f>
        <v>0</v>
      </c>
      <c r="AV88">
        <f>I!AV88-A!AV88</f>
        <v>0</v>
      </c>
      <c r="AW88">
        <f>I!AW88-A!AW88</f>
        <v>0</v>
      </c>
      <c r="AX88">
        <f>I!AX88-A!AX88</f>
        <v>0</v>
      </c>
      <c r="AY88">
        <f>I!AY88-A!AY88</f>
        <v>0</v>
      </c>
      <c r="AZ88">
        <f>I!AZ88-A!AZ88</f>
        <v>0</v>
      </c>
      <c r="BA88">
        <f>I!BA88-A!BA88</f>
        <v>0</v>
      </c>
      <c r="BB88">
        <f>I!BB88-A!BB88</f>
        <v>0</v>
      </c>
      <c r="BC88">
        <f>I!BC88-A!BC88</f>
        <v>0</v>
      </c>
      <c r="BD88">
        <f>I!BD88-A!BD88</f>
        <v>0</v>
      </c>
      <c r="BE88">
        <f>I!BE88-A!BE88</f>
        <v>0</v>
      </c>
      <c r="BF88">
        <f>I!BF88-A!BF88</f>
        <v>0</v>
      </c>
      <c r="BG88">
        <f>I!BG88-A!BG88</f>
        <v>0</v>
      </c>
      <c r="BH88">
        <f>I!BH88-A!BH88</f>
        <v>0</v>
      </c>
      <c r="BI88">
        <f>I!BI88-A!BI88</f>
        <v>0</v>
      </c>
      <c r="BJ88">
        <f>I!BJ88-A!BJ88</f>
        <v>0</v>
      </c>
      <c r="BK88">
        <f>I!BK88-A!BK88</f>
        <v>0</v>
      </c>
      <c r="BL88">
        <f>I!BL88-A!BL88</f>
        <v>0</v>
      </c>
      <c r="BM88">
        <f>I!BM88-A!BM88</f>
        <v>0</v>
      </c>
      <c r="BN88">
        <f>I!BN88-A!BN88</f>
        <v>0</v>
      </c>
      <c r="BO88">
        <f>I!BO88-A!BO88</f>
        <v>0</v>
      </c>
      <c r="BP88">
        <f>I!BP88-A!BP88</f>
        <v>0</v>
      </c>
      <c r="BQ88">
        <f>I!BQ88-A!BQ88</f>
        <v>0</v>
      </c>
      <c r="BR88">
        <f>I!BR88-A!BR88</f>
        <v>0</v>
      </c>
      <c r="BS88">
        <f>I!BS88-A!BS88</f>
        <v>0</v>
      </c>
      <c r="BT88">
        <f>I!BT88-A!BT88</f>
        <v>0</v>
      </c>
      <c r="BU88">
        <f>I!BU88-A!BU88</f>
        <v>0</v>
      </c>
      <c r="BV88">
        <f>I!BV88-A!BV88</f>
        <v>0</v>
      </c>
      <c r="BW88">
        <f>I!BW88-A!BW88</f>
        <v>0</v>
      </c>
      <c r="BX88">
        <f>I!BX88-A!BX88</f>
        <v>0</v>
      </c>
      <c r="BY88">
        <f>I!BY88-A!BY88</f>
        <v>0</v>
      </c>
      <c r="BZ88">
        <f>I!BZ88-A!BZ88</f>
        <v>0</v>
      </c>
      <c r="CA88">
        <f>I!CA88-A!CA88</f>
        <v>0</v>
      </c>
      <c r="CB88">
        <f>I!CB88-A!CB88</f>
        <v>0</v>
      </c>
      <c r="CC88">
        <f>I!CC88-A!CC88</f>
        <v>0</v>
      </c>
      <c r="CD88">
        <f>I!CD88-A!CD88</f>
        <v>0</v>
      </c>
      <c r="CE88">
        <f>I!CE88-A!CE88</f>
        <v>0</v>
      </c>
      <c r="CF88">
        <f>I!CF88-A!CF88</f>
        <v>0</v>
      </c>
      <c r="CG88">
        <f>I!CG88-A!CG88</f>
        <v>0</v>
      </c>
      <c r="CH88">
        <f>I!CH88-A!CH88</f>
        <v>0</v>
      </c>
      <c r="CI88">
        <f>I!CI88-A!CI88</f>
        <v>0</v>
      </c>
      <c r="CJ88">
        <f>I!CJ88-A!CJ88</f>
        <v>1</v>
      </c>
      <c r="CK88">
        <f>I!CK88-A!CK88</f>
        <v>0</v>
      </c>
      <c r="CL88">
        <f>I!CL88-A!CL88</f>
        <v>0</v>
      </c>
      <c r="CM88">
        <f>I!CM88-A!CM88</f>
        <v>0</v>
      </c>
      <c r="CN88">
        <f>I!CN88-A!CN88</f>
        <v>0</v>
      </c>
      <c r="CO88">
        <f>I!CO88-A!CO88</f>
        <v>0</v>
      </c>
      <c r="CP88">
        <f>I!CP88-A!CP88</f>
        <v>0</v>
      </c>
      <c r="CQ88">
        <f>I!CQ88-A!CQ88</f>
        <v>0</v>
      </c>
      <c r="CR88">
        <f>I!CR88-A!CR88</f>
        <v>0</v>
      </c>
      <c r="CS88">
        <f>I!CS88-A!CS88</f>
        <v>0</v>
      </c>
      <c r="CT88">
        <f>I!CT88-A!CT88</f>
        <v>0</v>
      </c>
      <c r="CU88">
        <f>I!CU88-A!CU88</f>
        <v>0</v>
      </c>
    </row>
    <row r="89" spans="1:99">
      <c r="A89" t="s">
        <v>94</v>
      </c>
      <c r="B89">
        <f>I!B89-A!B89</f>
        <v>-0.22637902049754596</v>
      </c>
      <c r="C89">
        <f>I!C89-A!C89</f>
        <v>-0.47808367853130412</v>
      </c>
      <c r="D89">
        <f>I!D89-A!D89</f>
        <v>-0.10033803592475778</v>
      </c>
      <c r="E89">
        <f>I!E89-A!E89</f>
        <v>-0.1281209270009879</v>
      </c>
      <c r="F89">
        <f>I!F89-A!F89</f>
        <v>-5.1591345920334347E-2</v>
      </c>
      <c r="G89">
        <f>I!G89-A!G89</f>
        <v>-0.49037638734409883</v>
      </c>
      <c r="H89">
        <f>I!H89-A!H89</f>
        <v>-0.17856127889757062</v>
      </c>
      <c r="I89">
        <f>I!I89-A!I89</f>
        <v>-0.90714018486387704</v>
      </c>
      <c r="J89">
        <f>I!J89-A!J89</f>
        <v>-8.7003171501954302E-2</v>
      </c>
      <c r="K89">
        <f>I!K89-A!K89</f>
        <v>-0.18253416755322122</v>
      </c>
      <c r="L89">
        <f>I!L89-A!L89</f>
        <v>-0.36519973886429652</v>
      </c>
      <c r="M89">
        <f>I!M89-A!M89</f>
        <v>-0.15930041712814644</v>
      </c>
      <c r="N89">
        <f>I!N89-A!N89</f>
        <v>-0.35619778942488317</v>
      </c>
      <c r="O89">
        <f>I!O89-A!O89</f>
        <v>-0.12490695530214076</v>
      </c>
      <c r="P89">
        <f>I!P89-A!P89</f>
        <v>-0.18723270680794693</v>
      </c>
      <c r="Q89">
        <f>I!Q89-A!Q89</f>
        <v>-0.20225179159438089</v>
      </c>
      <c r="R89">
        <f>I!R89-A!R89</f>
        <v>-0.2758621982651161</v>
      </c>
      <c r="S89">
        <f>I!S89-A!S89</f>
        <v>-0.31562441910378591</v>
      </c>
      <c r="T89">
        <f>I!T89-A!T89</f>
        <v>-0.34974045992761926</v>
      </c>
      <c r="U89">
        <f>I!U89-A!U89</f>
        <v>-0.18518988773914513</v>
      </c>
      <c r="V89">
        <f>I!V89-A!V89</f>
        <v>-0.15315182844330613</v>
      </c>
      <c r="W89">
        <f>I!W89-A!W89</f>
        <v>-0.29610985079169699</v>
      </c>
      <c r="X89">
        <f>I!X89-A!X89</f>
        <v>-3.0291316806883104E-2</v>
      </c>
      <c r="Y89">
        <f>I!Y89-A!Y89</f>
        <v>-0.11663738540167586</v>
      </c>
      <c r="Z89">
        <f>I!Z89-A!Z89</f>
        <v>-0.19713198064993837</v>
      </c>
      <c r="AA89">
        <f>I!AA89-A!AA89</f>
        <v>-0.20248857384460833</v>
      </c>
      <c r="AB89">
        <f>I!AB89-A!AB89</f>
        <v>-0.12497909672325694</v>
      </c>
      <c r="AC89">
        <f>I!AC89-A!AC89</f>
        <v>-0.25717184762943035</v>
      </c>
      <c r="AD89">
        <f>I!AD89-A!AD89</f>
        <v>-0.27910838748397543</v>
      </c>
      <c r="AE89">
        <f>I!AE89-A!AE89</f>
        <v>-0.28145596668384226</v>
      </c>
      <c r="AF89">
        <f>I!AF89-A!AF89</f>
        <v>-0.23186327115828423</v>
      </c>
      <c r="AG89">
        <f>I!AG89-A!AG89</f>
        <v>-0.19000821645304228</v>
      </c>
      <c r="AH89">
        <f>I!AH89-A!AH89</f>
        <v>-0.26048053846781044</v>
      </c>
      <c r="AI89">
        <f>I!AI89-A!AI89</f>
        <v>-0.34333775221844354</v>
      </c>
      <c r="AJ89">
        <f>I!AJ89-A!AJ89</f>
        <v>-0.23360453052678218</v>
      </c>
      <c r="AK89">
        <f>I!AK89-A!AK89</f>
        <v>-0.31451318893435076</v>
      </c>
      <c r="AL89">
        <f>I!AL89-A!AL89</f>
        <v>-0.41708814197280286</v>
      </c>
      <c r="AM89">
        <f>I!AM89-A!AM89</f>
        <v>-0.30805067651878343</v>
      </c>
      <c r="AN89">
        <f>I!AN89-A!AN89</f>
        <v>-0.36134966620666065</v>
      </c>
      <c r="AO89">
        <f>I!AO89-A!AO89</f>
        <v>-0.35086051030512522</v>
      </c>
      <c r="AP89">
        <f>I!AP89-A!AP89</f>
        <v>-0.22605382968062787</v>
      </c>
      <c r="AQ89">
        <f>I!AQ89-A!AQ89</f>
        <v>-0.24379515445744904</v>
      </c>
      <c r="AR89">
        <f>I!AR89-A!AR89</f>
        <v>-0.36708033545269753</v>
      </c>
      <c r="AS89">
        <f>I!AS89-A!AS89</f>
        <v>-0.4150287722407599</v>
      </c>
      <c r="AT89">
        <f>I!AT89-A!AT89</f>
        <v>-0.26297086571939249</v>
      </c>
      <c r="AU89">
        <f>I!AU89-A!AU89</f>
        <v>-0.32342597445125865</v>
      </c>
      <c r="AV89">
        <f>I!AV89-A!AV89</f>
        <v>-0.13662100669623806</v>
      </c>
      <c r="AW89">
        <f>I!AW89-A!AW89</f>
        <v>-0.2211871172698964</v>
      </c>
      <c r="AX89">
        <f>I!AX89-A!AX89</f>
        <v>-0.19151527583900746</v>
      </c>
      <c r="AY89">
        <f>I!AY89-A!AY89</f>
        <v>-0.19603581594101391</v>
      </c>
      <c r="AZ89">
        <f>I!AZ89-A!AZ89</f>
        <v>-0.71155264414139785</v>
      </c>
      <c r="BA89">
        <f>I!BA89-A!BA89</f>
        <v>-0.49518586942797654</v>
      </c>
      <c r="BB89">
        <f>I!BB89-A!BB89</f>
        <v>-0.67274428815581222</v>
      </c>
      <c r="BC89">
        <f>I!BC89-A!BC89</f>
        <v>-0.32569605501195054</v>
      </c>
      <c r="BD89">
        <f>I!BD89-A!BD89</f>
        <v>-0.25664556890627066</v>
      </c>
      <c r="BE89">
        <f>I!BE89-A!BE89</f>
        <v>-0.40300799425795603</v>
      </c>
      <c r="BF89">
        <f>I!BF89-A!BF89</f>
        <v>-0.14693690109863694</v>
      </c>
      <c r="BG89">
        <f>I!BG89-A!BG89</f>
        <v>-0.40327258018731149</v>
      </c>
      <c r="BH89">
        <f>I!BH89-A!BH89</f>
        <v>-0.24182443473603688</v>
      </c>
      <c r="BI89">
        <f>I!BI89-A!BI89</f>
        <v>-0.37029918561977632</v>
      </c>
      <c r="BJ89">
        <f>I!BJ89-A!BJ89</f>
        <v>-0.39236708322833497</v>
      </c>
      <c r="BK89">
        <f>I!BK89-A!BK89</f>
        <v>-0.258770356505726</v>
      </c>
      <c r="BL89">
        <f>I!BL89-A!BL89</f>
        <v>-0.26990879258963635</v>
      </c>
      <c r="BM89">
        <f>I!BM89-A!BM89</f>
        <v>-0.16755244420964116</v>
      </c>
      <c r="BN89">
        <f>I!BN89-A!BN89</f>
        <v>-3.6857108363093589E-2</v>
      </c>
      <c r="BO89">
        <f>I!BO89-A!BO89</f>
        <v>-0.20666275182023183</v>
      </c>
      <c r="BP89">
        <f>I!BP89-A!BP89</f>
        <v>-1.2758525555622013E-2</v>
      </c>
      <c r="BQ89">
        <f>I!BQ89-A!BQ89</f>
        <v>-0.46271041003123475</v>
      </c>
      <c r="BR89">
        <f>I!BR89-A!BR89</f>
        <v>-0.65447751303777157</v>
      </c>
      <c r="BS89">
        <f>I!BS89-A!BS89</f>
        <v>-0.46478770998655339</v>
      </c>
      <c r="BT89">
        <f>I!BT89-A!BT89</f>
        <v>-0.29402095301948422</v>
      </c>
      <c r="BU89">
        <f>I!BU89-A!BU89</f>
        <v>-0.55122613886228533</v>
      </c>
      <c r="BV89">
        <f>I!BV89-A!BV89</f>
        <v>-0.52813154302326526</v>
      </c>
      <c r="BW89">
        <f>I!BW89-A!BW89</f>
        <v>-0.49779710778927727</v>
      </c>
      <c r="BX89">
        <f>I!BX89-A!BX89</f>
        <v>-0.57305710643426011</v>
      </c>
      <c r="BY89">
        <f>I!BY89-A!BY89</f>
        <v>-0.55664873859227526</v>
      </c>
      <c r="BZ89">
        <f>I!BZ89-A!BZ89</f>
        <v>-0.2523887370074292</v>
      </c>
      <c r="CA89">
        <f>I!CA89-A!CA89</f>
        <v>-0.56191313615105454</v>
      </c>
      <c r="CB89">
        <f>I!CB89-A!CB89</f>
        <v>-0.3404653744382955</v>
      </c>
      <c r="CC89">
        <f>I!CC89-A!CC89</f>
        <v>-0.35615313955397382</v>
      </c>
      <c r="CD89">
        <f>I!CD89-A!CD89</f>
        <v>-0.33065234185414055</v>
      </c>
      <c r="CE89">
        <f>I!CE89-A!CE89</f>
        <v>-0.29530648978217333</v>
      </c>
      <c r="CF89">
        <f>I!CF89-A!CF89</f>
        <v>-0.28104645791831012</v>
      </c>
      <c r="CG89">
        <f>I!CG89-A!CG89</f>
        <v>-0.53612876077032878</v>
      </c>
      <c r="CH89">
        <f>I!CH89-A!CH89</f>
        <v>-1</v>
      </c>
      <c r="CI89">
        <f>I!CI89-A!CI89</f>
        <v>-0.38864531944173847</v>
      </c>
      <c r="CJ89">
        <f>I!CJ89-A!CJ89</f>
        <v>-0.80411734804820689</v>
      </c>
      <c r="CK89">
        <f>I!CK89-A!CK89</f>
        <v>1</v>
      </c>
      <c r="CL89">
        <f>I!CL89-A!CL89</f>
        <v>0</v>
      </c>
      <c r="CM89">
        <f>I!CM89-A!CM89</f>
        <v>0</v>
      </c>
      <c r="CN89">
        <f>I!CN89-A!CN89</f>
        <v>0</v>
      </c>
      <c r="CO89">
        <f>I!CO89-A!CO89</f>
        <v>0</v>
      </c>
      <c r="CP89">
        <f>I!CP89-A!CP89</f>
        <v>0</v>
      </c>
      <c r="CQ89">
        <f>I!CQ89-A!CQ89</f>
        <v>0</v>
      </c>
      <c r="CR89">
        <f>I!CR89-A!CR89</f>
        <v>0</v>
      </c>
      <c r="CS89">
        <f>I!CS89-A!CS89</f>
        <v>0</v>
      </c>
      <c r="CT89">
        <f>I!CT89-A!CT89</f>
        <v>0</v>
      </c>
      <c r="CU89">
        <f>I!CU89-A!CU89</f>
        <v>0</v>
      </c>
    </row>
    <row r="90" spans="1:99">
      <c r="A90" t="s">
        <v>96</v>
      </c>
      <c r="B90">
        <f>I!B90-A!B90</f>
        <v>-0.15362123577083925</v>
      </c>
      <c r="C90">
        <f>I!C90-A!C90</f>
        <v>-0.10912308127378691</v>
      </c>
      <c r="D90">
        <f>I!D90-A!D90</f>
        <v>-8.0286254276627E-2</v>
      </c>
      <c r="E90">
        <f>I!E90-A!E90</f>
        <v>-0.17841314329296887</v>
      </c>
      <c r="F90">
        <f>I!F90-A!F90</f>
        <v>-4.1618592172689164E-2</v>
      </c>
      <c r="G90">
        <f>I!G90-A!G90</f>
        <v>-0.29359530005472362</v>
      </c>
      <c r="H90">
        <f>I!H90-A!H90</f>
        <v>-0.33121765194438096</v>
      </c>
      <c r="I90">
        <f>I!I90-A!I90</f>
        <v>-5.2089292510345574E-2</v>
      </c>
      <c r="J90">
        <f>I!J90-A!J90</f>
        <v>-3.6918382188408802E-2</v>
      </c>
      <c r="K90">
        <f>I!K90-A!K90</f>
        <v>-8.0883929645574656E-2</v>
      </c>
      <c r="L90">
        <f>I!L90-A!L90</f>
        <v>-1.7869344409919549E-2</v>
      </c>
      <c r="M90">
        <f>I!M90-A!M90</f>
        <v>-3.4075455851670391E-2</v>
      </c>
      <c r="N90">
        <f>I!N90-A!N90</f>
        <v>-7.4803679532380415E-2</v>
      </c>
      <c r="O90">
        <f>I!O90-A!O90</f>
        <v>-8.1649146132119453E-3</v>
      </c>
      <c r="P90">
        <f>I!P90-A!P90</f>
        <v>-6.3134569819861255E-3</v>
      </c>
      <c r="Q90">
        <f>I!Q90-A!Q90</f>
        <v>-8.0018651262042315E-3</v>
      </c>
      <c r="R90">
        <f>I!R90-A!R90</f>
        <v>-2.6838188610069941E-2</v>
      </c>
      <c r="S90">
        <f>I!S90-A!S90</f>
        <v>-8.5664755886600885E-2</v>
      </c>
      <c r="T90">
        <f>I!T90-A!T90</f>
        <v>-4.9062379842601041E-2</v>
      </c>
      <c r="U90">
        <f>I!U90-A!U90</f>
        <v>-4.1073917908054135E-3</v>
      </c>
      <c r="V90">
        <f>I!V90-A!V90</f>
        <v>-7.7097161978953296E-3</v>
      </c>
      <c r="W90">
        <f>I!W90-A!W90</f>
        <v>-2.3858332196675717E-2</v>
      </c>
      <c r="X90">
        <f>I!X90-A!X90</f>
        <v>-1.2955176329292699E-3</v>
      </c>
      <c r="Y90">
        <f>I!Y90-A!Y90</f>
        <v>-2.5386171267204791E-3</v>
      </c>
      <c r="Z90">
        <f>I!Z90-A!Z90</f>
        <v>-6.8869926411068471E-3</v>
      </c>
      <c r="AA90">
        <f>I!AA90-A!AA90</f>
        <v>-8.0735651575414621E-3</v>
      </c>
      <c r="AB90">
        <f>I!AB90-A!AB90</f>
        <v>-4.0201190721141498E-2</v>
      </c>
      <c r="AC90">
        <f>I!AC90-A!AC90</f>
        <v>-9.8017729601345659E-3</v>
      </c>
      <c r="AD90">
        <f>I!AD90-A!AD90</f>
        <v>-4.4107381518757992E-3</v>
      </c>
      <c r="AE90">
        <f>I!AE90-A!AE90</f>
        <v>8.9300757328328188E-6</v>
      </c>
      <c r="AF90">
        <f>I!AF90-A!AF90</f>
        <v>-4.9601308794893356E-3</v>
      </c>
      <c r="AG90">
        <f>I!AG90-A!AG90</f>
        <v>-1.5410818788935189E-3</v>
      </c>
      <c r="AH90">
        <f>I!AH90-A!AH90</f>
        <v>-1.2146363543590746E-2</v>
      </c>
      <c r="AI90">
        <f>I!AI90-A!AI90</f>
        <v>-1.0288568263794241E-2</v>
      </c>
      <c r="AJ90">
        <f>I!AJ90-A!AJ90</f>
        <v>-2.0906926793575673E-2</v>
      </c>
      <c r="AK90">
        <f>I!AK90-A!AK90</f>
        <v>-3.0980239203750103E-2</v>
      </c>
      <c r="AL90">
        <f>I!AL90-A!AL90</f>
        <v>-3.4991623454258394E-2</v>
      </c>
      <c r="AM90">
        <f>I!AM90-A!AM90</f>
        <v>-1.624708641543135E-2</v>
      </c>
      <c r="AN90">
        <f>I!AN90-A!AN90</f>
        <v>-4.9271808392146628E-2</v>
      </c>
      <c r="AO90">
        <f>I!AO90-A!AO90</f>
        <v>-2.0632732391447327E-2</v>
      </c>
      <c r="AP90">
        <f>I!AP90-A!AP90</f>
        <v>-0.21795839863764219</v>
      </c>
      <c r="AQ90">
        <f>I!AQ90-A!AQ90</f>
        <v>-2.8471970958185933E-2</v>
      </c>
      <c r="AR90">
        <f>I!AR90-A!AR90</f>
        <v>-8.2074609970933229E-2</v>
      </c>
      <c r="AS90">
        <f>I!AS90-A!AS90</f>
        <v>-6.9264523464956443E-3</v>
      </c>
      <c r="AT90">
        <f>I!AT90-A!AT90</f>
        <v>-9.5719638756749086E-3</v>
      </c>
      <c r="AU90">
        <f>I!AU90-A!AU90</f>
        <v>1.3748241050532659E-2</v>
      </c>
      <c r="AV90">
        <f>I!AV90-A!AV90</f>
        <v>-7.3343073467404315E-3</v>
      </c>
      <c r="AW90">
        <f>I!AW90-A!AW90</f>
        <v>-0.14875738909548478</v>
      </c>
      <c r="AX90">
        <f>I!AX90-A!AX90</f>
        <v>-0.15154137325307854</v>
      </c>
      <c r="AY90">
        <f>I!AY90-A!AY90</f>
        <v>-9.5396252358204384E-2</v>
      </c>
      <c r="AZ90">
        <f>I!AZ90-A!AZ90</f>
        <v>-0.2524573320567533</v>
      </c>
      <c r="BA90">
        <f>I!BA90-A!BA90</f>
        <v>-6.6791534048863616E-3</v>
      </c>
      <c r="BB90">
        <f>I!BB90-A!BB90</f>
        <v>-7.2774359274434151E-3</v>
      </c>
      <c r="BC90">
        <f>I!BC90-A!BC90</f>
        <v>-1.2289634856625769E-2</v>
      </c>
      <c r="BD90">
        <f>I!BD90-A!BD90</f>
        <v>-1.774503988096901E-2</v>
      </c>
      <c r="BE90">
        <f>I!BE90-A!BE90</f>
        <v>-0.12510378192729099</v>
      </c>
      <c r="BF90">
        <f>I!BF90-A!BF90</f>
        <v>3.5694016538514828E-3</v>
      </c>
      <c r="BG90">
        <f>I!BG90-A!BG90</f>
        <v>-1.8085520733249875E-2</v>
      </c>
      <c r="BH90">
        <f>I!BH90-A!BH90</f>
        <v>-3.0973427537230409E-3</v>
      </c>
      <c r="BI90">
        <f>I!BI90-A!BI90</f>
        <v>-1.232600661879516E-2</v>
      </c>
      <c r="BJ90">
        <f>I!BJ90-A!BJ90</f>
        <v>-8.7516594432993144E-2</v>
      </c>
      <c r="BK90">
        <f>I!BK90-A!BK90</f>
        <v>-8.0578065916607246E-3</v>
      </c>
      <c r="BL90">
        <f>I!BL90-A!BL90</f>
        <v>-8.7890359264090577E-3</v>
      </c>
      <c r="BM90">
        <f>I!BM90-A!BM90</f>
        <v>-7.2022302099723795E-2</v>
      </c>
      <c r="BN90">
        <f>I!BN90-A!BN90</f>
        <v>-5.7338408525654527E-2</v>
      </c>
      <c r="BO90">
        <f>I!BO90-A!BO90</f>
        <v>-5.3632692861717256E-2</v>
      </c>
      <c r="BP90">
        <f>I!BP90-A!BP90</f>
        <v>-2.743641921355169E-3</v>
      </c>
      <c r="BQ90">
        <f>I!BQ90-A!BQ90</f>
        <v>-7.0432529502757288E-2</v>
      </c>
      <c r="BR90">
        <f>I!BR90-A!BR90</f>
        <v>-8.4360099692285093E-4</v>
      </c>
      <c r="BS90">
        <f>I!BS90-A!BS90</f>
        <v>-7.6509344488839656E-2</v>
      </c>
      <c r="BT90">
        <f>I!BT90-A!BT90</f>
        <v>-7.3525448112108675E-3</v>
      </c>
      <c r="BU90">
        <f>I!BU90-A!BU90</f>
        <v>-3.5429262688752496E-2</v>
      </c>
      <c r="BV90">
        <f>I!BV90-A!BV90</f>
        <v>-5.4891001909029666E-2</v>
      </c>
      <c r="BW90">
        <f>I!BW90-A!BW90</f>
        <v>8.2511367531463162E-4</v>
      </c>
      <c r="BX90">
        <f>I!BX90-A!BX90</f>
        <v>-4.9801650357642587E-3</v>
      </c>
      <c r="BY90">
        <f>I!BY90-A!BY90</f>
        <v>-4.854916975252805E-2</v>
      </c>
      <c r="BZ90">
        <f>I!BZ90-A!BZ90</f>
        <v>-0.18642615557202935</v>
      </c>
      <c r="CA90">
        <f>I!CA90-A!CA90</f>
        <v>8.1266572377944888E-4</v>
      </c>
      <c r="CB90">
        <f>I!CB90-A!CB90</f>
        <v>-5.0642694056793724E-2</v>
      </c>
      <c r="CC90">
        <f>I!CC90-A!CC90</f>
        <v>-2.2055697296282276E-2</v>
      </c>
      <c r="CD90">
        <f>I!CD90-A!CD90</f>
        <v>-2.4375630065537061E-2</v>
      </c>
      <c r="CE90">
        <f>I!CE90-A!CE90</f>
        <v>-0.16224054098296331</v>
      </c>
      <c r="CF90">
        <f>I!CF90-A!CF90</f>
        <v>-0.2286682028238983</v>
      </c>
      <c r="CG90">
        <f>I!CG90-A!CG90</f>
        <v>-6.5885161325735762E-3</v>
      </c>
      <c r="CH90">
        <f>I!CH90-A!CH90</f>
        <v>0</v>
      </c>
      <c r="CI90">
        <f>I!CI90-A!CI90</f>
        <v>0</v>
      </c>
      <c r="CJ90">
        <f>I!CJ90-A!CJ90</f>
        <v>0</v>
      </c>
      <c r="CK90">
        <f>I!CK90-A!CK90</f>
        <v>0</v>
      </c>
      <c r="CL90">
        <f>I!CL90-A!CL90</f>
        <v>1</v>
      </c>
      <c r="CM90">
        <f>I!CM90-A!CM90</f>
        <v>0</v>
      </c>
      <c r="CN90">
        <f>I!CN90-A!CN90</f>
        <v>0</v>
      </c>
      <c r="CO90">
        <f>I!CO90-A!CO90</f>
        <v>0</v>
      </c>
      <c r="CP90">
        <f>I!CP90-A!CP90</f>
        <v>0</v>
      </c>
      <c r="CQ90">
        <f>I!CQ90-A!CQ90</f>
        <v>0</v>
      </c>
      <c r="CR90">
        <f>I!CR90-A!CR90</f>
        <v>0</v>
      </c>
      <c r="CS90">
        <f>I!CS90-A!CS90</f>
        <v>0</v>
      </c>
      <c r="CT90">
        <f>I!CT90-A!CT90</f>
        <v>0</v>
      </c>
      <c r="CU90">
        <f>I!CU90-A!CU90</f>
        <v>0</v>
      </c>
    </row>
    <row r="91" spans="1:99">
      <c r="A91" t="s">
        <v>110</v>
      </c>
      <c r="B91">
        <f>I!B91-A!B91</f>
        <v>-3.4058410028619294E-7</v>
      </c>
      <c r="C91">
        <f>I!C91-A!C91</f>
        <v>0</v>
      </c>
      <c r="D91">
        <f>I!D91-A!D91</f>
        <v>0</v>
      </c>
      <c r="E91">
        <f>I!E91-A!E91</f>
        <v>0</v>
      </c>
      <c r="F91">
        <f>I!F91-A!F91</f>
        <v>-5.0904757751207925E-6</v>
      </c>
      <c r="G91">
        <f>I!G91-A!G91</f>
        <v>-3.311020178056224E-8</v>
      </c>
      <c r="H91">
        <f>I!H91-A!H91</f>
        <v>-9.6306881612110761E-7</v>
      </c>
      <c r="I91">
        <f>I!I91-A!I91</f>
        <v>-1.6569154413599336E-8</v>
      </c>
      <c r="J91">
        <f>I!J91-A!J91</f>
        <v>-4.5347148011472649E-6</v>
      </c>
      <c r="K91">
        <f>I!K91-A!K91</f>
        <v>-1.1031406797673076E-7</v>
      </c>
      <c r="L91">
        <f>I!L91-A!L91</f>
        <v>-9.9772791454389988E-6</v>
      </c>
      <c r="M91">
        <f>I!M91-A!M91</f>
        <v>-4.889843214301257E-6</v>
      </c>
      <c r="N91">
        <f>I!N91-A!N91</f>
        <v>-3.1929535635997569E-6</v>
      </c>
      <c r="O91">
        <f>I!O91-A!O91</f>
        <v>-5.0539409456130289E-6</v>
      </c>
      <c r="P91">
        <f>I!P91-A!P91</f>
        <v>-4.2140296734079838E-6</v>
      </c>
      <c r="Q91">
        <f>I!Q91-A!Q91</f>
        <v>-1.2593418187473372E-6</v>
      </c>
      <c r="R91">
        <f>I!R91-A!R91</f>
        <v>-4.1619228450286455E-6</v>
      </c>
      <c r="S91">
        <f>I!S91-A!S91</f>
        <v>-3.7255569038208944E-6</v>
      </c>
      <c r="T91">
        <f>I!T91-A!T91</f>
        <v>0</v>
      </c>
      <c r="U91">
        <f>I!U91-A!U91</f>
        <v>-3.009055999337783E-6</v>
      </c>
      <c r="V91">
        <f>I!V91-A!V91</f>
        <v>-1.1821309777849337E-5</v>
      </c>
      <c r="W91">
        <f>I!W91-A!W91</f>
        <v>-5.8284657944667359E-6</v>
      </c>
      <c r="X91">
        <f>I!X91-A!X91</f>
        <v>-1.9261609778139926E-5</v>
      </c>
      <c r="Y91">
        <f>I!Y91-A!Y91</f>
        <v>-3.9306978785430748E-6</v>
      </c>
      <c r="Z91">
        <f>I!Z91-A!Z91</f>
        <v>-5.4631203877522379E-6</v>
      </c>
      <c r="AA91">
        <f>I!AA91-A!AA91</f>
        <v>-4.8660080402981505E-6</v>
      </c>
      <c r="AB91">
        <f>I!AB91-A!AB91</f>
        <v>-1.3903577855025752E-4</v>
      </c>
      <c r="AC91">
        <f>I!AC91-A!AC91</f>
        <v>-6.8101992843665315E-6</v>
      </c>
      <c r="AD91">
        <f>I!AD91-A!AD91</f>
        <v>-5.8908217905019772E-6</v>
      </c>
      <c r="AE91">
        <f>I!AE91-A!AE91</f>
        <v>-8.7142226211393743E-6</v>
      </c>
      <c r="AF91">
        <f>I!AF91-A!AF91</f>
        <v>-6.1218296060541258E-6</v>
      </c>
      <c r="AG91">
        <f>I!AG91-A!AG91</f>
        <v>-4.154856678218579E-6</v>
      </c>
      <c r="AH91">
        <f>I!AH91-A!AH91</f>
        <v>-3.4780004902162766E-6</v>
      </c>
      <c r="AI91">
        <f>I!AI91-A!AI91</f>
        <v>-6.8657714798410173E-6</v>
      </c>
      <c r="AJ91">
        <f>I!AJ91-A!AJ91</f>
        <v>-5.2434087860060977E-6</v>
      </c>
      <c r="AK91">
        <f>I!AK91-A!AK91</f>
        <v>-6.9314586112679311E-7</v>
      </c>
      <c r="AL91">
        <f>I!AL91-A!AL91</f>
        <v>-6.0086970827351991E-7</v>
      </c>
      <c r="AM91">
        <f>I!AM91-A!AM91</f>
        <v>-1.6920937896591753E-7</v>
      </c>
      <c r="AN91">
        <f>I!AN91-A!AN91</f>
        <v>-3.2911506124208326E-6</v>
      </c>
      <c r="AO91">
        <f>I!AO91-A!AO91</f>
        <v>-1.9873330182796786E-6</v>
      </c>
      <c r="AP91">
        <f>I!AP91-A!AP91</f>
        <v>-2.0330315966353849E-6</v>
      </c>
      <c r="AQ91">
        <f>I!AQ91-A!AQ91</f>
        <v>-3.9903864745951751E-6</v>
      </c>
      <c r="AR91">
        <f>I!AR91-A!AR91</f>
        <v>-2.7344130563461379E-6</v>
      </c>
      <c r="AS91">
        <f>I!AS91-A!AS91</f>
        <v>-5.8751770086007349E-6</v>
      </c>
      <c r="AT91">
        <f>I!AT91-A!AT91</f>
        <v>-9.3062971240497733E-5</v>
      </c>
      <c r="AU91">
        <f>I!AU91-A!AU91</f>
        <v>-3.3186898057506235E-6</v>
      </c>
      <c r="AV91">
        <f>I!AV91-A!AV91</f>
        <v>-4.271512704753919E-5</v>
      </c>
      <c r="AW91">
        <f>I!AW91-A!AW91</f>
        <v>-5.186263203297845E-6</v>
      </c>
      <c r="AX91">
        <f>I!AX91-A!AX91</f>
        <v>-2.5816890953618149E-7</v>
      </c>
      <c r="AY91">
        <f>I!AY91-A!AY91</f>
        <v>-1.3174984542396685E-5</v>
      </c>
      <c r="AZ91">
        <f>I!AZ91-A!AZ91</f>
        <v>-1.3392354082869605E-5</v>
      </c>
      <c r="BA91">
        <f>I!BA91-A!BA91</f>
        <v>-2.1493458212954912E-6</v>
      </c>
      <c r="BB91">
        <f>I!BB91-A!BB91</f>
        <v>-7.4444271454722305E-7</v>
      </c>
      <c r="BC91">
        <f>I!BC91-A!BC91</f>
        <v>-1.4724861436163138E-6</v>
      </c>
      <c r="BD91">
        <f>I!BD91-A!BD91</f>
        <v>-2.406926618359194E-6</v>
      </c>
      <c r="BE91">
        <f>I!BE91-A!BE91</f>
        <v>-1.0297169001882092E-6</v>
      </c>
      <c r="BF91">
        <f>I!BF91-A!BF91</f>
        <v>-1.7603632518929425E-5</v>
      </c>
      <c r="BG91">
        <f>I!BG91-A!BG91</f>
        <v>-2.4664255472521569E-6</v>
      </c>
      <c r="BH91">
        <f>I!BH91-A!BH91</f>
        <v>-1.2970377420144855E-6</v>
      </c>
      <c r="BI91">
        <f>I!BI91-A!BI91</f>
        <v>-4.9640878598877394E-6</v>
      </c>
      <c r="BJ91">
        <f>I!BJ91-A!BJ91</f>
        <v>-6.0783576913506371E-5</v>
      </c>
      <c r="BK91">
        <f>I!BK91-A!BK91</f>
        <v>-4.4260168222046202E-6</v>
      </c>
      <c r="BL91">
        <f>I!BL91-A!BL91</f>
        <v>-1.9711859010931299E-6</v>
      </c>
      <c r="BM91">
        <f>I!BM91-A!BM91</f>
        <v>-1.4588804202489742E-6</v>
      </c>
      <c r="BN91">
        <f>I!BN91-A!BN91</f>
        <v>-6.4797999651877935E-7</v>
      </c>
      <c r="BO91">
        <f>I!BO91-A!BO91</f>
        <v>-6.8638900945204614E-6</v>
      </c>
      <c r="BP91">
        <f>I!BP91-A!BP91</f>
        <v>-1.0388797955361732E-5</v>
      </c>
      <c r="BQ91">
        <f>I!BQ91-A!BQ91</f>
        <v>-2.4745860718345807E-6</v>
      </c>
      <c r="BR91">
        <f>I!BR91-A!BR91</f>
        <v>-4.0372183910578663E-6</v>
      </c>
      <c r="BS91">
        <f>I!BS91-A!BS91</f>
        <v>-1.6416075737437201E-6</v>
      </c>
      <c r="BT91">
        <f>I!BT91-A!BT91</f>
        <v>-1.2433933698027391E-6</v>
      </c>
      <c r="BU91">
        <f>I!BU91-A!BU91</f>
        <v>-6.3992501251702978E-6</v>
      </c>
      <c r="BV91">
        <f>I!BV91-A!BV91</f>
        <v>0</v>
      </c>
      <c r="BW91">
        <f>I!BW91-A!BW91</f>
        <v>0</v>
      </c>
      <c r="BX91">
        <f>I!BX91-A!BX91</f>
        <v>-1.6823232988810926E-6</v>
      </c>
      <c r="BY91">
        <f>I!BY91-A!BY91</f>
        <v>0</v>
      </c>
      <c r="BZ91">
        <f>I!BZ91-A!BZ91</f>
        <v>-4.4619956518525897E-6</v>
      </c>
      <c r="CA91">
        <f>I!CA91-A!CA91</f>
        <v>-1.04652066004901E-6</v>
      </c>
      <c r="CB91">
        <f>I!CB91-A!CB91</f>
        <v>-5.7281744177956861E-6</v>
      </c>
      <c r="CC91">
        <f>I!CC91-A!CC91</f>
        <v>-3.9628281756535781E-6</v>
      </c>
      <c r="CD91">
        <f>I!CD91-A!CD91</f>
        <v>-2.9972824883970883E-6</v>
      </c>
      <c r="CE91">
        <f>I!CE91-A!CE91</f>
        <v>-3.3579306099301293E-5</v>
      </c>
      <c r="CF91">
        <f>I!CF91-A!CF91</f>
        <v>-1.6878063158711402E-5</v>
      </c>
      <c r="CG91">
        <f>I!CG91-A!CG91</f>
        <v>-2.5688219281039964E-7</v>
      </c>
      <c r="CH91">
        <f>I!CH91-A!CH91</f>
        <v>0</v>
      </c>
      <c r="CI91">
        <f>I!CI91-A!CI91</f>
        <v>-1.4830902379308579E-8</v>
      </c>
      <c r="CJ91">
        <f>I!CJ91-A!CJ91</f>
        <v>0</v>
      </c>
      <c r="CK91">
        <f>I!CK91-A!CK91</f>
        <v>-1.240678475002739E-3</v>
      </c>
      <c r="CL91">
        <f>I!CL91-A!CL91</f>
        <v>-4.0676865529174844E-4</v>
      </c>
      <c r="CM91">
        <f>I!CM91-A!CM91</f>
        <v>0.99997219535548543</v>
      </c>
      <c r="CN91">
        <f>I!CN91-A!CN91</f>
        <v>-4.1584130352412763E-5</v>
      </c>
      <c r="CO91">
        <f>I!CO91-A!CO91</f>
        <v>-8.0511652638707741E-5</v>
      </c>
      <c r="CP91">
        <f>I!CP91-A!CP91</f>
        <v>-5.0754532050329577E-5</v>
      </c>
      <c r="CQ91">
        <f>I!CQ91-A!CQ91</f>
        <v>-6.7077783749554034E-5</v>
      </c>
      <c r="CR91">
        <f>I!CR91-A!CR91</f>
        <v>-8.0457831585555806E-5</v>
      </c>
      <c r="CS91">
        <f>I!CS91-A!CS91</f>
        <v>-7.4005906428652724E-5</v>
      </c>
      <c r="CT91">
        <f>I!CT91-A!CT91</f>
        <v>-6.4780461735879959E-5</v>
      </c>
      <c r="CU91">
        <f>I!CU91-A!CU91</f>
        <v>-8.5203142640697475E-5</v>
      </c>
    </row>
    <row r="92" spans="1:99">
      <c r="A92" t="s">
        <v>111</v>
      </c>
      <c r="B92">
        <f>I!B92-A!B92</f>
        <v>-4.4851075038461861E-7</v>
      </c>
      <c r="C92">
        <f>I!C92-A!C92</f>
        <v>0</v>
      </c>
      <c r="D92">
        <f>I!D92-A!D92</f>
        <v>0</v>
      </c>
      <c r="E92">
        <f>I!E92-A!E92</f>
        <v>0</v>
      </c>
      <c r="F92">
        <f>I!F92-A!F92</f>
        <v>-6.7035810180088219E-6</v>
      </c>
      <c r="G92">
        <f>I!G92-A!G92</f>
        <v>-4.3602391989254396E-8</v>
      </c>
      <c r="H92">
        <f>I!H92-A!H92</f>
        <v>-1.2682527370700504E-6</v>
      </c>
      <c r="I92">
        <f>I!I92-A!I92</f>
        <v>-2.181970289581164E-8</v>
      </c>
      <c r="J92">
        <f>I!J92-A!J92</f>
        <v>-5.9717066549311473E-6</v>
      </c>
      <c r="K92">
        <f>I!K92-A!K92</f>
        <v>-1.4527115436289529E-7</v>
      </c>
      <c r="L92">
        <f>I!L92-A!L92</f>
        <v>-1.3138948508040696E-5</v>
      </c>
      <c r="M92">
        <f>I!M92-A!M92</f>
        <v>-6.4393706208436925E-6</v>
      </c>
      <c r="N92">
        <f>I!N92-A!N92</f>
        <v>-4.2047588174256696E-6</v>
      </c>
      <c r="O92">
        <f>I!O92-A!O92</f>
        <v>-6.6554687785240187E-6</v>
      </c>
      <c r="P92">
        <f>I!P92-A!P92</f>
        <v>-5.549400601422858E-6</v>
      </c>
      <c r="Q92">
        <f>I!Q92-A!Q92</f>
        <v>-1.6584107820725439E-6</v>
      </c>
      <c r="R92">
        <f>I!R92-A!R92</f>
        <v>-5.4807818001430759E-6</v>
      </c>
      <c r="S92">
        <f>I!S92-A!S92</f>
        <v>-4.9061371952748383E-6</v>
      </c>
      <c r="T92">
        <f>I!T92-A!T92</f>
        <v>0</v>
      </c>
      <c r="U92">
        <f>I!U92-A!U92</f>
        <v>-3.9625865185082481E-6</v>
      </c>
      <c r="V92">
        <f>I!V92-A!V92</f>
        <v>-1.5567328347204039E-5</v>
      </c>
      <c r="W92">
        <f>I!W92-A!W92</f>
        <v>-7.6754304292851761E-6</v>
      </c>
      <c r="X92">
        <f>I!X92-A!X92</f>
        <v>-2.536536217618458E-5</v>
      </c>
      <c r="Y92">
        <f>I!Y92-A!Y92</f>
        <v>-5.1762846637854357E-6</v>
      </c>
      <c r="Z92">
        <f>I!Z92-A!Z92</f>
        <v>-7.1943118380843635E-6</v>
      </c>
      <c r="AA92">
        <f>I!AA92-A!AA92</f>
        <v>-6.4079823917140959E-6</v>
      </c>
      <c r="AB92">
        <f>I!AB92-A!AB92</f>
        <v>-1.8309439963722752E-4</v>
      </c>
      <c r="AC92">
        <f>I!AC92-A!AC92</f>
        <v>-8.9682624313154206E-6</v>
      </c>
      <c r="AD92">
        <f>I!AD92-A!AD92</f>
        <v>-7.7575462254989229E-6</v>
      </c>
      <c r="AE92">
        <f>I!AE92-A!AE92</f>
        <v>-1.1475645878775895E-5</v>
      </c>
      <c r="AF92">
        <f>I!AF92-A!AF92</f>
        <v>-8.0617573986304817E-6</v>
      </c>
      <c r="AG92">
        <f>I!AG92-A!AG92</f>
        <v>-5.4714764574225937E-6</v>
      </c>
      <c r="AH92">
        <f>I!AH92-A!AH92</f>
        <v>-4.5801333896508215E-6</v>
      </c>
      <c r="AI92">
        <f>I!AI92-A!AI92</f>
        <v>-9.0414447292319467E-6</v>
      </c>
      <c r="AJ92">
        <f>I!AJ92-A!AJ92</f>
        <v>-6.9049765012774975E-6</v>
      </c>
      <c r="AK92">
        <f>I!AK92-A!AK92</f>
        <v>-9.1279472541065639E-7</v>
      </c>
      <c r="AL92">
        <f>I!AL92-A!AL92</f>
        <v>-7.9127746572633958E-7</v>
      </c>
      <c r="AM92">
        <f>I!AM92-A!AM92</f>
        <v>-2.2282961966911186E-7</v>
      </c>
      <c r="AN92">
        <f>I!AN92-A!AN92</f>
        <v>-4.334073227626547E-6</v>
      </c>
      <c r="AO92">
        <f>I!AO92-A!AO92</f>
        <v>-2.6170928782164369E-6</v>
      </c>
      <c r="AP92">
        <f>I!AP92-A!AP92</f>
        <v>-2.6772727387930327E-6</v>
      </c>
      <c r="AQ92">
        <f>I!AQ92-A!AQ92</f>
        <v>-5.2548877958231502E-6</v>
      </c>
      <c r="AR92">
        <f>I!AR92-A!AR92</f>
        <v>-3.6009128163433029E-6</v>
      </c>
      <c r="AS92">
        <f>I!AS92-A!AS92</f>
        <v>-7.7369438166835159E-6</v>
      </c>
      <c r="AT92">
        <f>I!AT92-A!AT92</f>
        <v>-1.225534105350892E-4</v>
      </c>
      <c r="AU92">
        <f>I!AU92-A!AU92</f>
        <v>-4.3703392313975922E-6</v>
      </c>
      <c r="AV92">
        <f>I!AV92-A!AV92</f>
        <v>-5.6250992541247567E-5</v>
      </c>
      <c r="AW92">
        <f>I!AW92-A!AW92</f>
        <v>-6.8297222302762695E-6</v>
      </c>
      <c r="AX92">
        <f>I!AX92-A!AX92</f>
        <v>-3.3997926281570694E-7</v>
      </c>
      <c r="AY92">
        <f>I!AY92-A!AY92</f>
        <v>-1.7349964952711102E-5</v>
      </c>
      <c r="AZ92">
        <f>I!AZ92-A!AZ92</f>
        <v>-1.763621605963694E-5</v>
      </c>
      <c r="BA92">
        <f>I!BA92-A!BA92</f>
        <v>-2.8304454210728918E-6</v>
      </c>
      <c r="BB92">
        <f>I!BB92-A!BB92</f>
        <v>-9.8034688125302915E-7</v>
      </c>
      <c r="BC92">
        <f>I!BC92-A!BC92</f>
        <v>-1.9390977577912516E-6</v>
      </c>
      <c r="BD92">
        <f>I!BD92-A!BD92</f>
        <v>-3.1696502062599569E-6</v>
      </c>
      <c r="BE92">
        <f>I!BE92-A!BE92</f>
        <v>-1.3560207279172756E-6</v>
      </c>
      <c r="BF92">
        <f>I!BF92-A!BF92</f>
        <v>-2.3181993592553357E-5</v>
      </c>
      <c r="BG92">
        <f>I!BG92-A!BG92</f>
        <v>-3.2480035680946444E-6</v>
      </c>
      <c r="BH92">
        <f>I!BH92-A!BH92</f>
        <v>-1.7080520507541508E-6</v>
      </c>
      <c r="BI92">
        <f>I!BI92-A!BI92</f>
        <v>-6.5371424242721273E-6</v>
      </c>
      <c r="BJ92">
        <f>I!BJ92-A!BJ92</f>
        <v>-8.0045098023159546E-5</v>
      </c>
      <c r="BK92">
        <f>I!BK92-A!BK92</f>
        <v>-5.8285637070956725E-6</v>
      </c>
      <c r="BL92">
        <f>I!BL92-A!BL92</f>
        <v>-2.595828950629085E-6</v>
      </c>
      <c r="BM92">
        <f>I!BM92-A!BM92</f>
        <v>-1.9211805585095355E-6</v>
      </c>
      <c r="BN92">
        <f>I!BN92-A!BN92</f>
        <v>-8.5331638860606509E-7</v>
      </c>
      <c r="BO92">
        <f>I!BO92-A!BO92</f>
        <v>-9.0389671574921824E-6</v>
      </c>
      <c r="BP92">
        <f>I!BP92-A!BP92</f>
        <v>-1.3680872250460654E-5</v>
      </c>
      <c r="BQ92">
        <f>I!BQ92-A!BQ92</f>
        <v>-3.2587500562628247E-6</v>
      </c>
      <c r="BR92">
        <f>I!BR92-A!BR92</f>
        <v>-5.3165601345405795E-6</v>
      </c>
      <c r="BS92">
        <f>I!BS92-A!BS92</f>
        <v>-2.1618115587843766E-6</v>
      </c>
      <c r="BT92">
        <f>I!BT92-A!BT92</f>
        <v>-1.637408478096518E-6</v>
      </c>
      <c r="BU92">
        <f>I!BU92-A!BU92</f>
        <v>-8.4270888544920836E-6</v>
      </c>
      <c r="BV92">
        <f>I!BV92-A!BV92</f>
        <v>0</v>
      </c>
      <c r="BW92">
        <f>I!BW92-A!BW92</f>
        <v>0</v>
      </c>
      <c r="BX92">
        <f>I!BX92-A!BX92</f>
        <v>-2.2154295650814172E-6</v>
      </c>
      <c r="BY92">
        <f>I!BY92-A!BY92</f>
        <v>0</v>
      </c>
      <c r="BZ92">
        <f>I!BZ92-A!BZ92</f>
        <v>-5.8759437576318444E-6</v>
      </c>
      <c r="CA92">
        <f>I!CA92-A!CA92</f>
        <v>-1.3781493796603294E-6</v>
      </c>
      <c r="CB92">
        <f>I!CB92-A!CB92</f>
        <v>-7.5433580261106425E-6</v>
      </c>
      <c r="CC92">
        <f>I!CC92-A!CC92</f>
        <v>-5.2185966321216313E-6</v>
      </c>
      <c r="CD92">
        <f>I!CD92-A!CD92</f>
        <v>-3.947082135824983E-6</v>
      </c>
      <c r="CE92">
        <f>I!CE92-A!CE92</f>
        <v>-4.4220149335617643E-5</v>
      </c>
      <c r="CF92">
        <f>I!CF92-A!CF92</f>
        <v>-2.2226500784950218E-5</v>
      </c>
      <c r="CG92">
        <f>I!CG92-A!CG92</f>
        <v>-3.3828480237634128E-7</v>
      </c>
      <c r="CH92">
        <f>I!CH92-A!CH92</f>
        <v>0</v>
      </c>
      <c r="CI92">
        <f>I!CI92-A!CI92</f>
        <v>-1.9530621510032905E-8</v>
      </c>
      <c r="CJ92">
        <f>I!CJ92-A!CJ92</f>
        <v>0</v>
      </c>
      <c r="CK92">
        <f>I!CK92-A!CK92</f>
        <v>-5.1292381747405063E-3</v>
      </c>
      <c r="CL92">
        <f>I!CL92-A!CL92</f>
        <v>-4.0258644739611495E-3</v>
      </c>
      <c r="CM92">
        <f>I!CM92-A!CM92</f>
        <v>-6.0497999928762905E-5</v>
      </c>
      <c r="CN92">
        <f>I!CN92-A!CN92</f>
        <v>0.99988859805969543</v>
      </c>
      <c r="CO92">
        <f>I!CO92-A!CO92</f>
        <v>-2.2566647758321743E-4</v>
      </c>
      <c r="CP92">
        <f>I!CP92-A!CP92</f>
        <v>-1.3406487721900006E-4</v>
      </c>
      <c r="CQ92">
        <f>I!CQ92-A!CQ92</f>
        <v>-1.8712059178544892E-4</v>
      </c>
      <c r="CR92">
        <f>I!CR92-A!CR92</f>
        <v>-2.2739100890877047E-4</v>
      </c>
      <c r="CS92">
        <f>I!CS92-A!CS92</f>
        <v>-2.0468789988900056E-4</v>
      </c>
      <c r="CT92">
        <f>I!CT92-A!CT92</f>
        <v>-1.7335400514480561E-4</v>
      </c>
      <c r="CU92">
        <f>I!CU92-A!CU92</f>
        <v>-2.4021460037577358E-4</v>
      </c>
    </row>
    <row r="93" spans="1:99">
      <c r="A93" t="s">
        <v>112</v>
      </c>
      <c r="B93">
        <f>I!B93-A!B93</f>
        <v>-3.9932618987546637E-7</v>
      </c>
      <c r="C93">
        <f>I!C93-A!C93</f>
        <v>0</v>
      </c>
      <c r="D93">
        <f>I!D93-A!D93</f>
        <v>0</v>
      </c>
      <c r="E93">
        <f>I!E93-A!E93</f>
        <v>0</v>
      </c>
      <c r="F93">
        <f>I!F93-A!F93</f>
        <v>-5.9684532960411612E-6</v>
      </c>
      <c r="G93">
        <f>I!G93-A!G93</f>
        <v>-3.8820868948167389E-8</v>
      </c>
      <c r="H93">
        <f>I!H93-A!H93</f>
        <v>-1.1291736772396496E-6</v>
      </c>
      <c r="I93">
        <f>I!I93-A!I93</f>
        <v>-1.9426911872518548E-8</v>
      </c>
      <c r="J93">
        <f>I!J93-A!J93</f>
        <v>-5.3168376979206523E-6</v>
      </c>
      <c r="K93">
        <f>I!K93-A!K93</f>
        <v>-1.2934043725997394E-7</v>
      </c>
      <c r="L93">
        <f>I!L93-A!L93</f>
        <v>-1.1698105880821204E-5</v>
      </c>
      <c r="M93">
        <f>I!M93-A!M93</f>
        <v>-5.7332167244874799E-6</v>
      </c>
      <c r="N93">
        <f>I!N93-A!N93</f>
        <v>-3.7436567941080242E-6</v>
      </c>
      <c r="O93">
        <f>I!O93-A!O93</f>
        <v>-5.9256171382380812E-6</v>
      </c>
      <c r="P93">
        <f>I!P93-A!P93</f>
        <v>-4.9408425469366771E-6</v>
      </c>
      <c r="Q93">
        <f>I!Q93-A!Q93</f>
        <v>-1.4765462328060439E-6</v>
      </c>
      <c r="R93">
        <f>I!R93-A!R93</f>
        <v>-4.8797486167569182E-6</v>
      </c>
      <c r="S93">
        <f>I!S93-A!S93</f>
        <v>-4.3681206560051137E-6</v>
      </c>
      <c r="T93">
        <f>I!T93-A!T93</f>
        <v>0</v>
      </c>
      <c r="U93">
        <f>I!U93-A!U93</f>
        <v>-3.5280415801200631E-6</v>
      </c>
      <c r="V93">
        <f>I!V93-A!V93</f>
        <v>-1.3860184867583338E-5</v>
      </c>
      <c r="W93">
        <f>I!W93-A!W93</f>
        <v>-6.8337278122147194E-6</v>
      </c>
      <c r="X93">
        <f>I!X93-A!X93</f>
        <v>-2.2583747265680765E-5</v>
      </c>
      <c r="Y93">
        <f>I!Y93-A!Y93</f>
        <v>-4.6086432281225783E-6</v>
      </c>
      <c r="Z93">
        <f>I!Z93-A!Z93</f>
        <v>-6.4053696207160207E-6</v>
      </c>
      <c r="AA93">
        <f>I!AA93-A!AA93</f>
        <v>-5.7052705895631568E-6</v>
      </c>
      <c r="AB93">
        <f>I!AB93-A!AB93</f>
        <v>-1.6301591195299307E-4</v>
      </c>
      <c r="AC93">
        <f>I!AC93-A!AC93</f>
        <v>-7.9847853444524473E-6</v>
      </c>
      <c r="AD93">
        <f>I!AD93-A!AD93</f>
        <v>-6.9068386306343542E-6</v>
      </c>
      <c r="AE93">
        <f>I!AE93-A!AE93</f>
        <v>-1.021720425029262E-5</v>
      </c>
      <c r="AF93">
        <f>I!AF93-A!AF93</f>
        <v>-7.1776894153256682E-6</v>
      </c>
      <c r="AG93">
        <f>I!AG93-A!AG93</f>
        <v>-4.8714637160028392E-6</v>
      </c>
      <c r="AH93">
        <f>I!AH93-A!AH93</f>
        <v>-4.07786706125158E-6</v>
      </c>
      <c r="AI93">
        <f>I!AI93-A!AI93</f>
        <v>-8.0499423293592228E-6</v>
      </c>
      <c r="AJ93">
        <f>I!AJ93-A!AJ93</f>
        <v>-6.1477633592287908E-6</v>
      </c>
      <c r="AK93">
        <f>I!AK93-A!AK93</f>
        <v>-8.1269588192497486E-7</v>
      </c>
      <c r="AL93">
        <f>I!AL93-A!AL93</f>
        <v>-7.0450444109053893E-7</v>
      </c>
      <c r="AM93">
        <f>I!AM93-A!AM93</f>
        <v>-1.9839369053597874E-7</v>
      </c>
      <c r="AN93">
        <f>I!AN93-A!AN93</f>
        <v>-3.8587903347806231E-6</v>
      </c>
      <c r="AO93">
        <f>I!AO93-A!AO93</f>
        <v>-2.3300973872135458E-6</v>
      </c>
      <c r="AP93">
        <f>I!AP93-A!AP93</f>
        <v>-2.3836778073276232E-6</v>
      </c>
      <c r="AQ93">
        <f>I!AQ93-A!AQ93</f>
        <v>-4.6786265879461091E-6</v>
      </c>
      <c r="AR93">
        <f>I!AR93-A!AR93</f>
        <v>-3.2060297190000608E-6</v>
      </c>
      <c r="AS93">
        <f>I!AS93-A!AS93</f>
        <v>-6.8884955220077282E-6</v>
      </c>
      <c r="AT93">
        <f>I!AT93-A!AT93</f>
        <v>-1.0911396536928853E-4</v>
      </c>
      <c r="AU93">
        <f>I!AU93-A!AU93</f>
        <v>-3.8910793380998992E-6</v>
      </c>
      <c r="AV93">
        <f>I!AV93-A!AV93</f>
        <v>-5.0082399382728236E-5</v>
      </c>
      <c r="AW93">
        <f>I!AW93-A!AW93</f>
        <v>-6.080761617832383E-6</v>
      </c>
      <c r="AX93">
        <f>I!AX93-A!AX93</f>
        <v>-3.0269647615011097E-7</v>
      </c>
      <c r="AY93">
        <f>I!AY93-A!AY93</f>
        <v>-1.5447334078609435E-5</v>
      </c>
      <c r="AZ93">
        <f>I!AZ93-A!AZ93</f>
        <v>-1.5702194332858175E-5</v>
      </c>
      <c r="BA93">
        <f>I!BA93-A!BA93</f>
        <v>-2.5200532755976023E-6</v>
      </c>
      <c r="BB93">
        <f>I!BB93-A!BB93</f>
        <v>-8.7284013707889153E-7</v>
      </c>
      <c r="BC93">
        <f>I!BC93-A!BC93</f>
        <v>-1.7264525292890233E-6</v>
      </c>
      <c r="BD93">
        <f>I!BD93-A!BD93</f>
        <v>-2.8220602048409183E-6</v>
      </c>
      <c r="BE93">
        <f>I!BE93-A!BE93</f>
        <v>-1.2073168596449687E-6</v>
      </c>
      <c r="BF93">
        <f>I!BF93-A!BF93</f>
        <v>-2.0639811124021831E-5</v>
      </c>
      <c r="BG93">
        <f>I!BG93-A!BG93</f>
        <v>-2.8918211847473183E-6</v>
      </c>
      <c r="BH93">
        <f>I!BH93-A!BH93</f>
        <v>-1.5207437434927151E-6</v>
      </c>
      <c r="BI93">
        <f>I!BI93-A!BI93</f>
        <v>-5.8202666819452648E-6</v>
      </c>
      <c r="BJ93">
        <f>I!BJ93-A!BJ93</f>
        <v>-7.12671970167623E-5</v>
      </c>
      <c r="BK93">
        <f>I!BK93-A!BK93</f>
        <v>-5.1893920839244145E-6</v>
      </c>
      <c r="BL93">
        <f>I!BL93-A!BL93</f>
        <v>-2.3111653032490819E-6</v>
      </c>
      <c r="BM93">
        <f>I!BM93-A!BM93</f>
        <v>-1.7105001649002676E-6</v>
      </c>
      <c r="BN93">
        <f>I!BN93-A!BN93</f>
        <v>-7.5974005512274253E-7</v>
      </c>
      <c r="BO93">
        <f>I!BO93-A!BO93</f>
        <v>-8.0477364529512897E-6</v>
      </c>
      <c r="BP93">
        <f>I!BP93-A!BP93</f>
        <v>-1.2180601212489468E-5</v>
      </c>
      <c r="BQ93">
        <f>I!BQ93-A!BQ93</f>
        <v>-2.9013891921385666E-6</v>
      </c>
      <c r="BR93">
        <f>I!BR93-A!BR93</f>
        <v>-4.7335358181476851E-6</v>
      </c>
      <c r="BS93">
        <f>I!BS93-A!BS93</f>
        <v>-1.9247431020500925E-6</v>
      </c>
      <c r="BT93">
        <f>I!BT93-A!BT93</f>
        <v>-1.457847082299262E-6</v>
      </c>
      <c r="BU93">
        <f>I!BU93-A!BU93</f>
        <v>-7.5029579137636257E-6</v>
      </c>
      <c r="BV93">
        <f>I!BV93-A!BV93</f>
        <v>0</v>
      </c>
      <c r="BW93">
        <f>I!BW93-A!BW93</f>
        <v>0</v>
      </c>
      <c r="BX93">
        <f>I!BX93-A!BX93</f>
        <v>-1.9724812535770215E-6</v>
      </c>
      <c r="BY93">
        <f>I!BY93-A!BY93</f>
        <v>0</v>
      </c>
      <c r="BZ93">
        <f>I!BZ93-A!BZ93</f>
        <v>-5.2315763460418506E-6</v>
      </c>
      <c r="CA93">
        <f>I!CA93-A!CA93</f>
        <v>-1.227018840433729E-6</v>
      </c>
      <c r="CB93">
        <f>I!CB93-A!CB93</f>
        <v>-6.7161387254377446E-6</v>
      </c>
      <c r="CC93">
        <f>I!CC93-A!CC93</f>
        <v>-4.6463151837832188E-6</v>
      </c>
      <c r="CD93">
        <f>I!CD93-A!CD93</f>
        <v>-3.5142374381725862E-6</v>
      </c>
      <c r="CE93">
        <f>I!CE93-A!CE93</f>
        <v>-3.9370881823397937E-5</v>
      </c>
      <c r="CF93">
        <f>I!CF93-A!CF93</f>
        <v>-1.9789099514575684E-5</v>
      </c>
      <c r="CG93">
        <f>I!CG93-A!CG93</f>
        <v>-3.0118783353548887E-7</v>
      </c>
      <c r="CH93">
        <f>I!CH93-A!CH93</f>
        <v>0</v>
      </c>
      <c r="CI93">
        <f>I!CI93-A!CI93</f>
        <v>-1.7388855600034594E-8</v>
      </c>
      <c r="CJ93">
        <f>I!CJ93-A!CJ93</f>
        <v>0</v>
      </c>
      <c r="CK93">
        <f>I!CK93-A!CK93</f>
        <v>-8.4711819077232763E-3</v>
      </c>
      <c r="CL93">
        <f>I!CL93-A!CL93</f>
        <v>-7.2776379735319235E-3</v>
      </c>
      <c r="CM93">
        <f>I!CM93-A!CM93</f>
        <v>-7.9624031549329279E-5</v>
      </c>
      <c r="CN93">
        <f>I!CN93-A!CN93</f>
        <v>-1.6027949646762459E-4</v>
      </c>
      <c r="CO93">
        <f>I!CO93-A!CO93</f>
        <v>0.9996700310939467</v>
      </c>
      <c r="CP93">
        <f>I!CP93-A!CP93</f>
        <v>-1.9187617281409504E-4</v>
      </c>
      <c r="CQ93">
        <f>I!CQ93-A!CQ93</f>
        <v>-2.7315515860479778E-4</v>
      </c>
      <c r="CR93">
        <f>I!CR93-A!CR93</f>
        <v>-3.3344090672169692E-4</v>
      </c>
      <c r="CS93">
        <f>I!CS93-A!CS93</f>
        <v>-2.9790370821474582E-4</v>
      </c>
      <c r="CT93">
        <f>I!CT93-A!CT93</f>
        <v>-2.493123570459454E-4</v>
      </c>
      <c r="CU93">
        <f>I!CU93-A!CU93</f>
        <v>-3.51949764591114E-4</v>
      </c>
    </row>
    <row r="94" spans="1:99">
      <c r="A94" t="s">
        <v>113</v>
      </c>
      <c r="B94">
        <f>I!B94-A!B94</f>
        <v>-3.083278350521301E-7</v>
      </c>
      <c r="C94">
        <f>I!C94-A!C94</f>
        <v>0</v>
      </c>
      <c r="D94">
        <f>I!D94-A!D94</f>
        <v>0</v>
      </c>
      <c r="E94">
        <f>I!E94-A!E94</f>
        <v>0</v>
      </c>
      <c r="F94">
        <f>I!F94-A!F94</f>
        <v>-4.6083636135962475E-6</v>
      </c>
      <c r="G94">
        <f>I!G94-A!G94</f>
        <v>-2.9974378793847016E-8</v>
      </c>
      <c r="H94">
        <f>I!H94-A!H94</f>
        <v>-8.7185785487730969E-7</v>
      </c>
      <c r="I94">
        <f>I!I94-A!I94</f>
        <v>-1.4999911929818983E-8</v>
      </c>
      <c r="J94">
        <f>I!J94-A!J94</f>
        <v>-4.1052380191608897E-6</v>
      </c>
      <c r="K94">
        <f>I!K94-A!K94</f>
        <v>-9.9866369940575154E-8</v>
      </c>
      <c r="L94">
        <f>I!L94-A!L94</f>
        <v>-9.032344363811981E-6</v>
      </c>
      <c r="M94">
        <f>I!M94-A!M94</f>
        <v>-4.4267326946353456E-6</v>
      </c>
      <c r="N94">
        <f>I!N94-A!N94</f>
        <v>-2.8905531962867312E-6</v>
      </c>
      <c r="O94">
        <f>I!O94-A!O94</f>
        <v>-4.5752889489931074E-6</v>
      </c>
      <c r="P94">
        <f>I!P94-A!P94</f>
        <v>-3.8149245515439852E-6</v>
      </c>
      <c r="Q94">
        <f>I!Q94-A!Q94</f>
        <v>-1.1400712371443603E-6</v>
      </c>
      <c r="R94">
        <f>I!R94-A!R94</f>
        <v>-3.7677526912835313E-6</v>
      </c>
      <c r="S94">
        <f>I!S94-A!S94</f>
        <v>-3.3727143855316973E-6</v>
      </c>
      <c r="T94">
        <f>I!T94-A!T94</f>
        <v>0</v>
      </c>
      <c r="U94">
        <f>I!U94-A!U94</f>
        <v>-2.7240723247116757E-6</v>
      </c>
      <c r="V94">
        <f>I!V94-A!V94</f>
        <v>-1.0701729318021897E-5</v>
      </c>
      <c r="W94">
        <f>I!W94-A!W94</f>
        <v>-5.2764595839125592E-6</v>
      </c>
      <c r="X94">
        <f>I!X94-A!X94</f>
        <v>-1.7437368442984729E-5</v>
      </c>
      <c r="Y94">
        <f>I!Y94-A!Y94</f>
        <v>-3.5584267325362232E-6</v>
      </c>
      <c r="Z94">
        <f>I!Z94-A!Z94</f>
        <v>-4.9457155526913106E-6</v>
      </c>
      <c r="AA94">
        <f>I!AA94-A!AA94</f>
        <v>-4.405154918126423E-6</v>
      </c>
      <c r="AB94">
        <f>I!AB94-A!AB94</f>
        <v>-1.2586788566807918E-4</v>
      </c>
      <c r="AC94">
        <f>I!AC94-A!AC94</f>
        <v>-6.1652144062446051E-6</v>
      </c>
      <c r="AD94">
        <f>I!AD94-A!AD94</f>
        <v>-5.3329099268496232E-6</v>
      </c>
      <c r="AE94">
        <f>I!AE94-A!AE94</f>
        <v>-7.8889102359166133E-6</v>
      </c>
      <c r="AF94">
        <f>I!AF94-A!AF94</f>
        <v>-5.5420393007384097E-6</v>
      </c>
      <c r="AG94">
        <f>I!AG94-A!AG94</f>
        <v>-3.7613557516940632E-6</v>
      </c>
      <c r="AH94">
        <f>I!AH94-A!AH94</f>
        <v>-3.1486037092087483E-6</v>
      </c>
      <c r="AI94">
        <f>I!AI94-A!AI94</f>
        <v>-6.215523433311187E-6</v>
      </c>
      <c r="AJ94">
        <f>I!AJ94-A!AJ94</f>
        <v>-4.7468125432868751E-6</v>
      </c>
      <c r="AK94">
        <f>I!AK94-A!AK94</f>
        <v>-6.27498942425624E-7</v>
      </c>
      <c r="AL94">
        <f>I!AL94-A!AL94</f>
        <v>-5.439621407596617E-7</v>
      </c>
      <c r="AM94">
        <f>I!AM94-A!AM94</f>
        <v>-1.5318378468999771E-7</v>
      </c>
      <c r="AN94">
        <f>I!AN94-A!AN94</f>
        <v>-2.9794501337716846E-6</v>
      </c>
      <c r="AO94">
        <f>I!AO94-A!AO94</f>
        <v>-1.799115362516615E-6</v>
      </c>
      <c r="AP94">
        <f>I!AP94-A!AP94</f>
        <v>-1.8404858895539402E-6</v>
      </c>
      <c r="AQ94">
        <f>I!AQ94-A!AQ94</f>
        <v>-3.6124623013798287E-6</v>
      </c>
      <c r="AR94">
        <f>I!AR94-A!AR94</f>
        <v>-2.4754404480215873E-6</v>
      </c>
      <c r="AS94">
        <f>I!AS94-A!AS94</f>
        <v>-5.3187468413461836E-6</v>
      </c>
      <c r="AT94">
        <f>I!AT94-A!AT94</f>
        <v>-8.4249101534656848E-5</v>
      </c>
      <c r="AU94">
        <f>I!AU94-A!AU94</f>
        <v>-3.0043811268841774E-6</v>
      </c>
      <c r="AV94">
        <f>I!AV94-A!AV94</f>
        <v>-3.8669634417688426E-5</v>
      </c>
      <c r="AW94">
        <f>I!AW94-A!AW94</f>
        <v>-4.6950791423899402E-6</v>
      </c>
      <c r="AX94">
        <f>I!AX94-A!AX94</f>
        <v>-2.3371807693950352E-7</v>
      </c>
      <c r="AY94">
        <f>I!AY94-A!AY94</f>
        <v>-1.1927199353666138E-5</v>
      </c>
      <c r="AZ94">
        <f>I!AZ94-A!AZ94</f>
        <v>-1.212398211529233E-5</v>
      </c>
      <c r="BA94">
        <f>I!BA94-A!BA94</f>
        <v>-1.9457841493525695E-6</v>
      </c>
      <c r="BB94">
        <f>I!BB94-A!BB94</f>
        <v>-6.7393753937368132E-7</v>
      </c>
      <c r="BC94">
        <f>I!BC94-A!BC94</f>
        <v>-1.3330289476930223E-6</v>
      </c>
      <c r="BD94">
        <f>I!BD94-A!BD94</f>
        <v>-2.1789698131663457E-6</v>
      </c>
      <c r="BE94">
        <f>I!BE94-A!BE94</f>
        <v>-9.3219378792149652E-7</v>
      </c>
      <c r="BF94">
        <f>I!BF94-A!BF94</f>
        <v>-1.5936415995502732E-5</v>
      </c>
      <c r="BG94">
        <f>I!BG94-A!BG94</f>
        <v>-2.2328336779741041E-6</v>
      </c>
      <c r="BH94">
        <f>I!BH94-A!BH94</f>
        <v>-1.1741970298677554E-6</v>
      </c>
      <c r="BI94">
        <f>I!BI94-A!BI94</f>
        <v>-4.4939457290038316E-6</v>
      </c>
      <c r="BJ94">
        <f>I!BJ94-A!BJ94</f>
        <v>-5.5026845530128251E-5</v>
      </c>
      <c r="BK94">
        <f>I!BK94-A!BK94</f>
        <v>-4.0068346806205244E-6</v>
      </c>
      <c r="BL94">
        <f>I!BL94-A!BL94</f>
        <v>-1.7844975172317679E-6</v>
      </c>
      <c r="BM94">
        <f>I!BM94-A!BM94</f>
        <v>-1.3207118042132034E-6</v>
      </c>
      <c r="BN94">
        <f>I!BN94-A!BN94</f>
        <v>-5.8661067652846375E-7</v>
      </c>
      <c r="BO94">
        <f>I!BO94-A!BO94</f>
        <v>-6.2138202314814585E-6</v>
      </c>
      <c r="BP94">
        <f>I!BP94-A!BP94</f>
        <v>-9.4048887768955301E-6</v>
      </c>
      <c r="BQ94">
        <f>I!BQ94-A!BQ94</f>
        <v>-2.2402213301730012E-6</v>
      </c>
      <c r="BR94">
        <f>I!BR94-A!BR94</f>
        <v>-3.6548588295857588E-6</v>
      </c>
      <c r="BS94">
        <f>I!BS94-A!BS94</f>
        <v>-1.4861331130615306E-6</v>
      </c>
      <c r="BT94">
        <f>I!BT94-A!BT94</f>
        <v>-1.1256332444976248E-6</v>
      </c>
      <c r="BU94">
        <f>I!BU94-A!BU94</f>
        <v>-5.7931856930281227E-6</v>
      </c>
      <c r="BV94">
        <f>I!BV94-A!BV94</f>
        <v>0</v>
      </c>
      <c r="BW94">
        <f>I!BW94-A!BW94</f>
        <v>0</v>
      </c>
      <c r="BX94">
        <f>I!BX94-A!BX94</f>
        <v>-1.522992706253448E-6</v>
      </c>
      <c r="BY94">
        <f>I!BY94-A!BY94</f>
        <v>0</v>
      </c>
      <c r="BZ94">
        <f>I!BZ94-A!BZ94</f>
        <v>-4.0394060033679711E-6</v>
      </c>
      <c r="CA94">
        <f>I!CA94-A!CA94</f>
        <v>-9.4740608612996289E-7</v>
      </c>
      <c r="CB94">
        <f>I!CB94-A!CB94</f>
        <v>-5.1856666695709945E-6</v>
      </c>
      <c r="CC94">
        <f>I!CC94-A!CC94</f>
        <v>-3.5875140121224788E-6</v>
      </c>
      <c r="CD94">
        <f>I!CD94-A!CD94</f>
        <v>-2.7134138672667791E-6</v>
      </c>
      <c r="CE94">
        <f>I!CE94-A!CE94</f>
        <v>-3.0399054869121573E-5</v>
      </c>
      <c r="CF94">
        <f>I!CF94-A!CF94</f>
        <v>-1.5279564340278041E-5</v>
      </c>
      <c r="CG94">
        <f>I!CG94-A!CG94</f>
        <v>-2.32553223436206E-7</v>
      </c>
      <c r="CH94">
        <f>I!CH94-A!CH94</f>
        <v>0</v>
      </c>
      <c r="CI94">
        <f>I!CI94-A!CI94</f>
        <v>-1.3426287423984856E-8</v>
      </c>
      <c r="CJ94">
        <f>I!CJ94-A!CJ94</f>
        <v>0</v>
      </c>
      <c r="CK94">
        <f>I!CK94-A!CK94</f>
        <v>-1.3238876899765592E-2</v>
      </c>
      <c r="CL94">
        <f>I!CL94-A!CL94</f>
        <v>-8.584237890239205E-3</v>
      </c>
      <c r="CM94">
        <f>I!CM94-A!CM94</f>
        <v>-5.3769042431568323E-5</v>
      </c>
      <c r="CN94">
        <f>I!CN94-A!CN94</f>
        <v>-1.0546908241993767E-4</v>
      </c>
      <c r="CO94">
        <f>I!CO94-A!CO94</f>
        <v>-2.1615012635078717E-4</v>
      </c>
      <c r="CP94">
        <f>I!CP94-A!CP94</f>
        <v>0.99987355228360564</v>
      </c>
      <c r="CQ94">
        <f>I!CQ94-A!CQ94</f>
        <v>-1.790159810044102E-4</v>
      </c>
      <c r="CR94">
        <f>I!CR94-A!CR94</f>
        <v>-2.1825129284764604E-4</v>
      </c>
      <c r="CS94">
        <f>I!CS94-A!CS94</f>
        <v>-1.9539882684092234E-4</v>
      </c>
      <c r="CT94">
        <f>I!CT94-A!CT94</f>
        <v>-1.6407422058032517E-4</v>
      </c>
      <c r="CU94">
        <f>I!CU94-A!CU94</f>
        <v>-2.3041980545645893E-4</v>
      </c>
    </row>
    <row r="95" spans="1:99">
      <c r="A95" t="s">
        <v>114</v>
      </c>
      <c r="B95">
        <f>I!B95-A!B95</f>
        <v>-6.881171429615346E-7</v>
      </c>
      <c r="C95">
        <f>I!C95-A!C95</f>
        <v>0</v>
      </c>
      <c r="D95">
        <f>I!D95-A!D95</f>
        <v>0</v>
      </c>
      <c r="E95">
        <f>I!E95-A!E95</f>
        <v>0</v>
      </c>
      <c r="F95">
        <f>I!F95-A!F95</f>
        <v>-1.0284812602078554E-5</v>
      </c>
      <c r="G95">
        <f>I!G95-A!G95</f>
        <v>-6.6895951493259115E-8</v>
      </c>
      <c r="H95">
        <f>I!H95-A!H95</f>
        <v>-1.9457871394106048E-6</v>
      </c>
      <c r="I95">
        <f>I!I95-A!I95</f>
        <v>-3.3476369527508135E-8</v>
      </c>
      <c r="J95">
        <f>I!J95-A!J95</f>
        <v>-9.1619514548352041E-6</v>
      </c>
      <c r="K95">
        <f>I!K95-A!K95</f>
        <v>-2.2287887549896251E-7</v>
      </c>
      <c r="L95">
        <f>I!L95-A!L95</f>
        <v>-2.0158124863492137E-5</v>
      </c>
      <c r="M95">
        <f>I!M95-A!M95</f>
        <v>-9.8794539713609589E-6</v>
      </c>
      <c r="N95">
        <f>I!N95-A!N95</f>
        <v>-6.4510530055479986E-6</v>
      </c>
      <c r="O95">
        <f>I!O95-A!O95</f>
        <v>-1.0210997522401132E-5</v>
      </c>
      <c r="P95">
        <f>I!P95-A!P95</f>
        <v>-8.5140382559960359E-6</v>
      </c>
      <c r="Q95">
        <f>I!Q95-A!Q95</f>
        <v>-2.5443780070773113E-6</v>
      </c>
      <c r="R95">
        <f>I!R95-A!R95</f>
        <v>-8.4087614628543353E-6</v>
      </c>
      <c r="S95">
        <f>I!S95-A!S95</f>
        <v>-7.5271263997457499E-6</v>
      </c>
      <c r="T95">
        <f>I!T95-A!T95</f>
        <v>0</v>
      </c>
      <c r="U95">
        <f>I!U95-A!U95</f>
        <v>-6.0795058123255667E-6</v>
      </c>
      <c r="V95">
        <f>I!V95-A!V95</f>
        <v>-2.3883809912328807E-5</v>
      </c>
      <c r="W95">
        <f>I!W95-A!W95</f>
        <v>-1.1775849861949857E-5</v>
      </c>
      <c r="X95">
        <f>I!X95-A!X95</f>
        <v>-3.8916214462848093E-5</v>
      </c>
      <c r="Y95">
        <f>I!Y95-A!Y95</f>
        <v>-7.9415938435035587E-6</v>
      </c>
      <c r="Z95">
        <f>I!Z95-A!Z95</f>
        <v>-1.1037704900833866E-5</v>
      </c>
      <c r="AA95">
        <f>I!AA95-A!AA95</f>
        <v>-9.8312973139502381E-6</v>
      </c>
      <c r="AB95">
        <f>I!AB95-A!AB95</f>
        <v>-2.8090830612774394E-4</v>
      </c>
      <c r="AC95">
        <f>I!AC95-A!AC95</f>
        <v>-1.3759347164530466E-5</v>
      </c>
      <c r="AD95">
        <f>I!AD95-A!AD95</f>
        <v>-1.1901834104321233E-5</v>
      </c>
      <c r="AE95">
        <f>I!AE95-A!AE95</f>
        <v>-1.7606241654118398E-5</v>
      </c>
      <c r="AF95">
        <f>I!AF95-A!AF95</f>
        <v>-1.2368562991271584E-5</v>
      </c>
      <c r="AG95">
        <f>I!AG95-A!AG95</f>
        <v>-8.3944849581291773E-6</v>
      </c>
      <c r="AH95">
        <f>I!AH95-A!AH95</f>
        <v>-7.0269626754019841E-6</v>
      </c>
      <c r="AI95">
        <f>I!AI95-A!AI95</f>
        <v>-1.3871625395798077E-5</v>
      </c>
      <c r="AJ95">
        <f>I!AJ95-A!AJ95</f>
        <v>-1.0593798918311405E-5</v>
      </c>
      <c r="AK95">
        <f>I!AK95-A!AK95</f>
        <v>-1.4004339874157012E-6</v>
      </c>
      <c r="AL95">
        <f>I!AL95-A!AL95</f>
        <v>-1.2139989700102582E-6</v>
      </c>
      <c r="AM95">
        <f>I!AM95-A!AM95</f>
        <v>-3.4187113937051617E-7</v>
      </c>
      <c r="AN95">
        <f>I!AN95-A!AN95</f>
        <v>-6.6494506190162962E-6</v>
      </c>
      <c r="AO95">
        <f>I!AO95-A!AO95</f>
        <v>-4.0152136212542288E-6</v>
      </c>
      <c r="AP95">
        <f>I!AP95-A!AP95</f>
        <v>-4.1075431667295115E-6</v>
      </c>
      <c r="AQ95">
        <f>I!AQ95-A!AQ95</f>
        <v>-8.0621888629077518E-6</v>
      </c>
      <c r="AR95">
        <f>I!AR95-A!AR95</f>
        <v>-5.5246163823517092E-6</v>
      </c>
      <c r="AS95">
        <f>I!AS95-A!AS95</f>
        <v>-1.1870225339804389E-5</v>
      </c>
      <c r="AT95">
        <f>I!AT95-A!AT95</f>
        <v>-1.8802470764698459E-4</v>
      </c>
      <c r="AU95">
        <f>I!AU95-A!AU95</f>
        <v>-6.705090888240955E-6</v>
      </c>
      <c r="AV95">
        <f>I!AV95-A!AV95</f>
        <v>-8.630177145818821E-5</v>
      </c>
      <c r="AW95">
        <f>I!AW95-A!AW95</f>
        <v>-1.0478341810733455E-5</v>
      </c>
      <c r="AX95">
        <f>I!AX95-A!AX95</f>
        <v>-5.2160524311690555E-7</v>
      </c>
      <c r="AY95">
        <f>I!AY95-A!AY95</f>
        <v>-2.6618778487481654E-5</v>
      </c>
      <c r="AZ95">
        <f>I!AZ95-A!AZ95</f>
        <v>-2.7057952562347121E-5</v>
      </c>
      <c r="BA95">
        <f>I!BA95-A!BA95</f>
        <v>-4.3425447768799547E-6</v>
      </c>
      <c r="BB95">
        <f>I!BB95-A!BB95</f>
        <v>-1.5040743047086183E-6</v>
      </c>
      <c r="BC95">
        <f>I!BC95-A!BC95</f>
        <v>-2.9750154435990455E-6</v>
      </c>
      <c r="BD95">
        <f>I!BD95-A!BD95</f>
        <v>-4.8629617957845103E-6</v>
      </c>
      <c r="BE95">
        <f>I!BE95-A!BE95</f>
        <v>-2.0804431293806931E-6</v>
      </c>
      <c r="BF95">
        <f>I!BF95-A!BF95</f>
        <v>-3.5566432210110785E-5</v>
      </c>
      <c r="BG95">
        <f>I!BG95-A!BG95</f>
        <v>-4.9831736110885608E-6</v>
      </c>
      <c r="BH95">
        <f>I!BH95-A!BH95</f>
        <v>-2.62053896408643E-6</v>
      </c>
      <c r="BI95">
        <f>I!BI95-A!BI95</f>
        <v>-1.0029458077125836E-5</v>
      </c>
      <c r="BJ95">
        <f>I!BJ95-A!BJ95</f>
        <v>-1.228073220375177E-4</v>
      </c>
      <c r="BK95">
        <f>I!BK95-A!BK95</f>
        <v>-8.9423377304927066E-6</v>
      </c>
      <c r="BL95">
        <f>I!BL95-A!BL95</f>
        <v>-3.9825899370125378E-6</v>
      </c>
      <c r="BM95">
        <f>I!BM95-A!BM95</f>
        <v>-2.9475263990911118E-6</v>
      </c>
      <c r="BN95">
        <f>I!BN95-A!BN95</f>
        <v>-1.3091807384022008E-6</v>
      </c>
      <c r="BO95">
        <f>I!BO95-A!BO95</f>
        <v>-1.3867824239224724E-5</v>
      </c>
      <c r="BP95">
        <f>I!BP95-A!BP95</f>
        <v>-2.0989558707646779E-5</v>
      </c>
      <c r="BQ95">
        <f>I!BQ95-A!BQ95</f>
        <v>-4.9996611595560399E-6</v>
      </c>
      <c r="BR95">
        <f>I!BR95-A!BR95</f>
        <v>-8.1568082081109568E-6</v>
      </c>
      <c r="BS95">
        <f>I!BS95-A!BS95</f>
        <v>-3.3167088908710825E-6</v>
      </c>
      <c r="BT95">
        <f>I!BT95-A!BT95</f>
        <v>-2.5121557127505827E-6</v>
      </c>
      <c r="BU95">
        <f>I!BU95-A!BU95</f>
        <v>-1.2929064244420741E-5</v>
      </c>
      <c r="BV95">
        <f>I!BV95-A!BV95</f>
        <v>0</v>
      </c>
      <c r="BW95">
        <f>I!BW95-A!BW95</f>
        <v>0</v>
      </c>
      <c r="BX95">
        <f>I!BX95-A!BX95</f>
        <v>-3.3989710646824642E-6</v>
      </c>
      <c r="BY95">
        <f>I!BY95-A!BY95</f>
        <v>0</v>
      </c>
      <c r="BZ95">
        <f>I!BZ95-A!BZ95</f>
        <v>-9.0150294663772135E-6</v>
      </c>
      <c r="CA95">
        <f>I!CA95-A!CA95</f>
        <v>-2.1143934964609911E-6</v>
      </c>
      <c r="CB95">
        <f>I!CB95-A!CB95</f>
        <v>-1.1573220862179876E-5</v>
      </c>
      <c r="CC95">
        <f>I!CC95-A!CC95</f>
        <v>-8.006509992647362E-6</v>
      </c>
      <c r="CD95">
        <f>I!CD95-A!CD95</f>
        <v>-6.0557185753278903E-6</v>
      </c>
      <c r="CE95">
        <f>I!CE95-A!CE95</f>
        <v>-6.7843731273026868E-5</v>
      </c>
      <c r="CF95">
        <f>I!CF95-A!CF95</f>
        <v>-3.4100489687385431E-5</v>
      </c>
      <c r="CG95">
        <f>I!CG95-A!CG95</f>
        <v>-5.1900555676513223E-7</v>
      </c>
      <c r="CH95">
        <f>I!CH95-A!CH95</f>
        <v>0</v>
      </c>
      <c r="CI95">
        <f>I!CI95-A!CI95</f>
        <v>-2.9964399877198326E-8</v>
      </c>
      <c r="CJ95">
        <f>I!CJ95-A!CJ95</f>
        <v>0</v>
      </c>
      <c r="CK95">
        <f>I!CK95-A!CK95</f>
        <v>-4.3010744412301349E-2</v>
      </c>
      <c r="CL95">
        <f>I!CL95-A!CL95</f>
        <v>-2.5152760327882353E-2</v>
      </c>
      <c r="CM95">
        <f>I!CM95-A!CM95</f>
        <v>-1.9095697256101224E-4</v>
      </c>
      <c r="CN95">
        <f>I!CN95-A!CN95</f>
        <v>-4.0366625815732034E-4</v>
      </c>
      <c r="CO95">
        <f>I!CO95-A!CO95</f>
        <v>-8.3786365534978117E-4</v>
      </c>
      <c r="CP95">
        <f>I!CP95-A!CP95</f>
        <v>-4.8193934664356554E-4</v>
      </c>
      <c r="CQ95">
        <f>I!CQ95-A!CQ95</f>
        <v>0.99930697328316309</v>
      </c>
      <c r="CR95">
        <f>I!CR95-A!CR95</f>
        <v>-8.4788729085032502E-4</v>
      </c>
      <c r="CS95">
        <f>I!CS95-A!CS95</f>
        <v>-7.5467660950519655E-4</v>
      </c>
      <c r="CT95">
        <f>I!CT95-A!CT95</f>
        <v>-6.2776686580976772E-4</v>
      </c>
      <c r="CU95">
        <f>I!CU95-A!CU95</f>
        <v>-8.9457819826962938E-4</v>
      </c>
    </row>
    <row r="96" spans="1:99">
      <c r="A96" t="s">
        <v>115</v>
      </c>
      <c r="B96">
        <f>I!B96-A!B96</f>
        <v>-2.350213836654619E-6</v>
      </c>
      <c r="C96">
        <f>I!C96-A!C96</f>
        <v>0</v>
      </c>
      <c r="D96">
        <f>I!D96-A!D96</f>
        <v>0</v>
      </c>
      <c r="E96">
        <f>I!E96-A!E96</f>
        <v>0</v>
      </c>
      <c r="F96">
        <f>I!F96-A!F96</f>
        <v>-3.5127026164142505E-5</v>
      </c>
      <c r="G96">
        <f>I!G96-A!G96</f>
        <v>-2.2847823575356333E-7</v>
      </c>
      <c r="H96">
        <f>I!H96-A!H96</f>
        <v>-6.6456938400719981E-6</v>
      </c>
      <c r="I96">
        <f>I!I96-A!I96</f>
        <v>-1.1433609476128216E-7</v>
      </c>
      <c r="J96">
        <f>I!J96-A!J96</f>
        <v>-3.1291975937758846E-5</v>
      </c>
      <c r="K96">
        <f>I!K96-A!K96</f>
        <v>-7.6122651855654211E-7</v>
      </c>
      <c r="L96">
        <f>I!L96-A!L96</f>
        <v>-6.8848602973751172E-5</v>
      </c>
      <c r="M96">
        <f>I!M96-A!M96</f>
        <v>-3.3742553371298372E-5</v>
      </c>
      <c r="N96">
        <f>I!N96-A!N96</f>
        <v>-2.2033100308153284E-5</v>
      </c>
      <c r="O96">
        <f>I!O96-A!O96</f>
        <v>-3.4874916151500067E-5</v>
      </c>
      <c r="P96">
        <f>I!P96-A!P96</f>
        <v>-2.9079075735462688E-5</v>
      </c>
      <c r="Q96">
        <f>I!Q96-A!Q96</f>
        <v>-8.6901372231138582E-6</v>
      </c>
      <c r="R96">
        <f>I!R96-A!R96</f>
        <v>-2.8719510538677453E-5</v>
      </c>
      <c r="S96">
        <f>I!S96-A!S96</f>
        <v>-2.5708350381730786E-5</v>
      </c>
      <c r="T96">
        <f>I!T96-A!T96</f>
        <v>0</v>
      </c>
      <c r="U96">
        <f>I!U96-A!U96</f>
        <v>-2.0764108010238025E-5</v>
      </c>
      <c r="V96">
        <f>I!V96-A!V96</f>
        <v>-8.1573408106650822E-5</v>
      </c>
      <c r="W96">
        <f>I!W96-A!W96</f>
        <v>-4.0219555008919501E-5</v>
      </c>
      <c r="X96">
        <f>I!X96-A!X96</f>
        <v>-1.3291548777170464E-4</v>
      </c>
      <c r="Y96">
        <f>I!Y96-A!Y96</f>
        <v>-2.7123933660139207E-5</v>
      </c>
      <c r="Z96">
        <f>I!Z96-A!Z96</f>
        <v>-3.7698474813757618E-5</v>
      </c>
      <c r="AA96">
        <f>I!AA96-A!AA96</f>
        <v>-3.3578077825628201E-5</v>
      </c>
      <c r="AB96">
        <f>I!AB96-A!AB96</f>
        <v>-9.5942179997328934E-4</v>
      </c>
      <c r="AC96">
        <f>I!AC96-A!AC96</f>
        <v>-4.6994045156671274E-5</v>
      </c>
      <c r="AD96">
        <f>I!AD96-A!AD96</f>
        <v>-4.0649844985924245E-5</v>
      </c>
      <c r="AE96">
        <f>I!AE96-A!AE96</f>
        <v>-6.0132832280428772E-5</v>
      </c>
      <c r="AF96">
        <f>I!AF96-A!AF96</f>
        <v>-4.2243923405997271E-5</v>
      </c>
      <c r="AG96">
        <f>I!AG96-A!AG96</f>
        <v>-2.8670750179649613E-5</v>
      </c>
      <c r="AH96">
        <f>I!AH96-A!AH96</f>
        <v>-2.400007771686699E-5</v>
      </c>
      <c r="AI96">
        <f>I!AI96-A!AI96</f>
        <v>-4.7377523253938927E-5</v>
      </c>
      <c r="AJ96">
        <f>I!AJ96-A!AJ96</f>
        <v>-3.6182346356605763E-5</v>
      </c>
      <c r="AK96">
        <f>I!AK96-A!AK96</f>
        <v>-4.7830799860333799E-6</v>
      </c>
      <c r="AL96">
        <f>I!AL96-A!AL96</f>
        <v>-4.1463248026681654E-6</v>
      </c>
      <c r="AM96">
        <f>I!AM96-A!AM96</f>
        <v>-1.1676359037408541E-6</v>
      </c>
      <c r="AN96">
        <f>I!AN96-A!AN96</f>
        <v>-2.2710712864535073E-5</v>
      </c>
      <c r="AO96">
        <f>I!AO96-A!AO96</f>
        <v>-1.3713668822698219E-5</v>
      </c>
      <c r="AP96">
        <f>I!AP96-A!AP96</f>
        <v>-1.4029013640840855E-5</v>
      </c>
      <c r="AQ96">
        <f>I!AQ96-A!AQ96</f>
        <v>-2.7535817139768234E-5</v>
      </c>
      <c r="AR96">
        <f>I!AR96-A!AR96</f>
        <v>-1.8868923695362148E-5</v>
      </c>
      <c r="AS96">
        <f>I!AS96-A!AS96</f>
        <v>-4.054188755965332E-5</v>
      </c>
      <c r="AT96">
        <f>I!AT96-A!AT96</f>
        <v>-6.4218465426254449E-4</v>
      </c>
      <c r="AU96">
        <f>I!AU96-A!AU96</f>
        <v>-2.2900748139698088E-5</v>
      </c>
      <c r="AV96">
        <f>I!AV96-A!AV96</f>
        <v>-2.9475739630014692E-4</v>
      </c>
      <c r="AW96">
        <f>I!AW96-A!AW96</f>
        <v>-3.5788011039508314E-5</v>
      </c>
      <c r="AX96">
        <f>I!AX96-A!AX96</f>
        <v>-1.7815046059875217E-6</v>
      </c>
      <c r="AY96">
        <f>I!AY96-A!AY96</f>
        <v>-9.0914493492891521E-5</v>
      </c>
      <c r="AZ96">
        <f>I!AZ96-A!AZ96</f>
        <v>-9.2414460465094222E-5</v>
      </c>
      <c r="BA96">
        <f>I!BA96-A!BA96</f>
        <v>-1.4831644474065966E-5</v>
      </c>
      <c r="BB96">
        <f>I!BB96-A!BB96</f>
        <v>-5.1370559190972955E-6</v>
      </c>
      <c r="BC96">
        <f>I!BC96-A!BC96</f>
        <v>-1.0160947930632317E-5</v>
      </c>
      <c r="BD96">
        <f>I!BD96-A!BD96</f>
        <v>-1.6609090787052853E-5</v>
      </c>
      <c r="BE96">
        <f>I!BE96-A!BE96</f>
        <v>-7.1056015375522817E-6</v>
      </c>
      <c r="BF96">
        <f>I!BF96-A!BF96</f>
        <v>-1.2147455118018154E-4</v>
      </c>
      <c r="BG96">
        <f>I!BG96-A!BG96</f>
        <v>-1.7019665461069832E-5</v>
      </c>
      <c r="BH96">
        <f>I!BH96-A!BH96</f>
        <v>-8.9502594084227929E-6</v>
      </c>
      <c r="BI96">
        <f>I!BI96-A!BI96</f>
        <v>-3.4254881437136517E-5</v>
      </c>
      <c r="BJ96">
        <f>I!BJ96-A!BJ96</f>
        <v>-4.1943943767029147E-4</v>
      </c>
      <c r="BK96">
        <f>I!BK96-A!BK96</f>
        <v>-3.054190130446647E-5</v>
      </c>
      <c r="BL96">
        <f>I!BL96-A!BL96</f>
        <v>-1.3602245012244222E-5</v>
      </c>
      <c r="BM96">
        <f>I!BM96-A!BM96</f>
        <v>-1.0067061107117225E-5</v>
      </c>
      <c r="BN96">
        <f>I!BN96-A!BN96</f>
        <v>-4.471411179835344E-6</v>
      </c>
      <c r="BO96">
        <f>I!BO96-A!BO96</f>
        <v>-4.7364540681327173E-5</v>
      </c>
      <c r="BP96">
        <f>I!BP96-A!BP96</f>
        <v>-7.1688304534426914E-5</v>
      </c>
      <c r="BQ96">
        <f>I!BQ96-A!BQ96</f>
        <v>-1.7075977478488801E-5</v>
      </c>
      <c r="BR96">
        <f>I!BR96-A!BR96</f>
        <v>-2.7858982601617744E-5</v>
      </c>
      <c r="BS96">
        <f>I!BS96-A!BS96</f>
        <v>-1.13279769399908E-5</v>
      </c>
      <c r="BT96">
        <f>I!BT96-A!BT96</f>
        <v>-8.5800843305939716E-6</v>
      </c>
      <c r="BU96">
        <f>I!BU96-A!BU96</f>
        <v>-4.4158274492999673E-5</v>
      </c>
      <c r="BV96">
        <f>I!BV96-A!BV96</f>
        <v>0</v>
      </c>
      <c r="BW96">
        <f>I!BW96-A!BW96</f>
        <v>0</v>
      </c>
      <c r="BX96">
        <f>I!BX96-A!BX96</f>
        <v>-1.1608937385610177E-5</v>
      </c>
      <c r="BY96">
        <f>I!BY96-A!BY96</f>
        <v>0</v>
      </c>
      <c r="BZ96">
        <f>I!BZ96-A!BZ96</f>
        <v>-3.0790174618441561E-5</v>
      </c>
      <c r="CA96">
        <f>I!CA96-A!CA96</f>
        <v>-7.2215565363308048E-6</v>
      </c>
      <c r="CB96">
        <f>I!CB96-A!CB96</f>
        <v>-3.9527490461715644E-5</v>
      </c>
      <c r="CC96">
        <f>I!CC96-A!CC96</f>
        <v>-2.7345650025587596E-5</v>
      </c>
      <c r="CD96">
        <f>I!CD96-A!CD96</f>
        <v>-2.0682864439867099E-5</v>
      </c>
      <c r="CE96">
        <f>I!CE96-A!CE96</f>
        <v>-2.3171530835856252E-4</v>
      </c>
      <c r="CF96">
        <f>I!CF96-A!CF96</f>
        <v>-1.1646773157702276E-4</v>
      </c>
      <c r="CG96">
        <f>I!CG96-A!CG96</f>
        <v>-1.7726255671532271E-6</v>
      </c>
      <c r="CH96">
        <f>I!CH96-A!CH96</f>
        <v>0</v>
      </c>
      <c r="CI96">
        <f>I!CI96-A!CI96</f>
        <v>-1.0234121896070796E-7</v>
      </c>
      <c r="CJ96">
        <f>I!CJ96-A!CJ96</f>
        <v>0</v>
      </c>
      <c r="CK96">
        <f>I!CK96-A!CK96</f>
        <v>-7.3849088397459961E-2</v>
      </c>
      <c r="CL96">
        <f>I!CL96-A!CL96</f>
        <v>-5.3558169706375877E-2</v>
      </c>
      <c r="CM96">
        <f>I!CM96-A!CM96</f>
        <v>-4.0217599246257881E-4</v>
      </c>
      <c r="CN96">
        <f>I!CN96-A!CN96</f>
        <v>-7.8572849932512679E-4</v>
      </c>
      <c r="CO96">
        <f>I!CO96-A!CO96</f>
        <v>-1.6091404548385785E-3</v>
      </c>
      <c r="CP96">
        <f>I!CP96-A!CP96</f>
        <v>-9.4223455147448686E-4</v>
      </c>
      <c r="CQ96">
        <f>I!CQ96-A!CQ96</f>
        <v>-1.3327901247931421E-3</v>
      </c>
      <c r="CR96">
        <f>I!CR96-A!CR96</f>
        <v>0.99837542055714967</v>
      </c>
      <c r="CS96">
        <f>I!CS96-A!CS96</f>
        <v>-1.4549537110572625E-3</v>
      </c>
      <c r="CT96">
        <f>I!CT96-A!CT96</f>
        <v>-1.2223495730301038E-3</v>
      </c>
      <c r="CU96">
        <f>I!CU96-A!CU96</f>
        <v>-1.7152202484316372E-3</v>
      </c>
    </row>
    <row r="97" spans="1:99">
      <c r="A97" t="s">
        <v>116</v>
      </c>
      <c r="B97">
        <f>I!B97-A!B97</f>
        <v>-4.1562034670188517E-6</v>
      </c>
      <c r="C97">
        <f>I!C97-A!C97</f>
        <v>0</v>
      </c>
      <c r="D97">
        <f>I!D97-A!D97</f>
        <v>0</v>
      </c>
      <c r="E97">
        <f>I!E97-A!E97</f>
        <v>0</v>
      </c>
      <c r="F97">
        <f>I!F97-A!F97</f>
        <v>-6.2119908262171371E-5</v>
      </c>
      <c r="G97">
        <f>I!G97-A!G97</f>
        <v>-4.0404920640285596E-7</v>
      </c>
      <c r="H97">
        <f>I!H97-A!H97</f>
        <v>-1.1752486241068855E-5</v>
      </c>
      <c r="I97">
        <f>I!I97-A!I97</f>
        <v>-2.0219610064446678E-7</v>
      </c>
      <c r="J97">
        <f>I!J97-A!J97</f>
        <v>-5.5337866220509535E-5</v>
      </c>
      <c r="K97">
        <f>I!K97-A!K97</f>
        <v>-1.3461806097248067E-6</v>
      </c>
      <c r="L97">
        <f>I!L97-A!L97</f>
        <v>-1.2175436886467493E-4</v>
      </c>
      <c r="M97">
        <f>I!M97-A!M97</f>
        <v>-5.9671556315693868E-5</v>
      </c>
      <c r="N97">
        <f>I!N97-A!N97</f>
        <v>-3.8964134438196525E-5</v>
      </c>
      <c r="O97">
        <f>I!O97-A!O97</f>
        <v>-6.1674067763629417E-5</v>
      </c>
      <c r="P97">
        <f>I!P97-A!P97</f>
        <v>-5.1424493169297264E-5</v>
      </c>
      <c r="Q97">
        <f>I!Q97-A!Q97</f>
        <v>-1.53679541377337E-5</v>
      </c>
      <c r="R97">
        <f>I!R97-A!R97</f>
        <v>-5.0788625022241735E-5</v>
      </c>
      <c r="S97">
        <f>I!S97-A!S97</f>
        <v>-4.5463580088515805E-5</v>
      </c>
      <c r="T97">
        <f>I!T97-A!T97</f>
        <v>0</v>
      </c>
      <c r="U97">
        <f>I!U97-A!U97</f>
        <v>-3.6720002391164395E-5</v>
      </c>
      <c r="V97">
        <f>I!V97-A!V97</f>
        <v>-1.4425737620198941E-4</v>
      </c>
      <c r="W97">
        <f>I!W97-A!W97</f>
        <v>-7.1125721142025524E-5</v>
      </c>
      <c r="X97">
        <f>I!X97-A!X97</f>
        <v>-2.3505257371967471E-4</v>
      </c>
      <c r="Y97">
        <f>I!Y97-A!Y97</f>
        <v>-4.7966948947048796E-5</v>
      </c>
      <c r="Z97">
        <f>I!Z97-A!Z97</f>
        <v>-6.6667351403772187E-5</v>
      </c>
      <c r="AA97">
        <f>I!AA97-A!AA97</f>
        <v>-5.9380691789882314E-5</v>
      </c>
      <c r="AB97">
        <f>I!AB97-A!AB97</f>
        <v>-1.6966763403361131E-3</v>
      </c>
      <c r="AC97">
        <f>I!AC97-A!AC97</f>
        <v>-8.3105975449203695E-5</v>
      </c>
      <c r="AD97">
        <f>I!AD97-A!AD97</f>
        <v>-7.1886661557897164E-5</v>
      </c>
      <c r="AE97">
        <f>I!AE97-A!AE97</f>
        <v>-1.0634108356766972E-4</v>
      </c>
      <c r="AF97">
        <f>I!AF97-A!AF97</f>
        <v>-7.4705687704742406E-5</v>
      </c>
      <c r="AG97">
        <f>I!AG97-A!AG97</f>
        <v>-5.0702395433221422E-5</v>
      </c>
      <c r="AH97">
        <f>I!AH97-A!AH97</f>
        <v>-4.2442608693662963E-5</v>
      </c>
      <c r="AI97">
        <f>I!AI97-A!AI97</f>
        <v>-8.378413203756702E-5</v>
      </c>
      <c r="AJ97">
        <f>I!AJ97-A!AJ97</f>
        <v>-6.3986174801123358E-5</v>
      </c>
      <c r="AK97">
        <f>I!AK97-A!AK97</f>
        <v>-8.4585722843320255E-6</v>
      </c>
      <c r="AL97">
        <f>I!AL97-A!AL97</f>
        <v>-7.3325113023611556E-6</v>
      </c>
      <c r="AM97">
        <f>I!AM97-A!AM97</f>
        <v>-2.0648897200993696E-6</v>
      </c>
      <c r="AN97">
        <f>I!AN97-A!AN97</f>
        <v>-4.0162449081828656E-5</v>
      </c>
      <c r="AO97">
        <f>I!AO97-A!AO97</f>
        <v>-2.4251749784427307E-5</v>
      </c>
      <c r="AP97">
        <f>I!AP97-A!AP97</f>
        <v>-2.4809417008587881E-5</v>
      </c>
      <c r="AQ97">
        <f>I!AQ97-A!AQ97</f>
        <v>-4.869533864476179E-5</v>
      </c>
      <c r="AR97">
        <f>I!AR97-A!AR97</f>
        <v>-3.3368489649098736E-5</v>
      </c>
      <c r="AS97">
        <f>I!AS97-A!AS97</f>
        <v>-7.169574572617181E-5</v>
      </c>
      <c r="AT97">
        <f>I!AT97-A!AT97</f>
        <v>-1.1356626554082034E-3</v>
      </c>
      <c r="AU97">
        <f>I!AU97-A!AU97</f>
        <v>-4.0498514361153263E-5</v>
      </c>
      <c r="AV97">
        <f>I!AV97-A!AV97</f>
        <v>-5.2125968000253794E-4</v>
      </c>
      <c r="AW97">
        <f>I!AW97-A!AW97</f>
        <v>-6.3288817911071074E-5</v>
      </c>
      <c r="AX97">
        <f>I!AX97-A!AX97</f>
        <v>-3.1504774180271768E-6</v>
      </c>
      <c r="AY97">
        <f>I!AY97-A!AY97</f>
        <v>-1.6077649070234297E-4</v>
      </c>
      <c r="AZ97">
        <f>I!AZ97-A!AZ97</f>
        <v>-1.6342908674830796E-4</v>
      </c>
      <c r="BA97">
        <f>I!BA97-A!BA97</f>
        <v>-2.6228818511446338E-5</v>
      </c>
      <c r="BB97">
        <f>I!BB97-A!BB97</f>
        <v>-9.0845561745194843E-6</v>
      </c>
      <c r="BC97">
        <f>I!BC97-A!BC97</f>
        <v>-1.7968989186790433E-5</v>
      </c>
      <c r="BD97">
        <f>I!BD97-A!BD97</f>
        <v>-2.9372119096805496E-5</v>
      </c>
      <c r="BE97">
        <f>I!BE97-A!BE97</f>
        <v>-1.2565803709021933E-5</v>
      </c>
      <c r="BF97">
        <f>I!BF97-A!BF97</f>
        <v>-2.1482000611837209E-4</v>
      </c>
      <c r="BG97">
        <f>I!BG97-A!BG97</f>
        <v>-3.0098194255161617E-5</v>
      </c>
      <c r="BH97">
        <f>I!BH97-A!BH97</f>
        <v>-1.5827963653279951E-5</v>
      </c>
      <c r="BI97">
        <f>I!BI97-A!BI97</f>
        <v>-6.0577575866033556E-5</v>
      </c>
      <c r="BJ97">
        <f>I!BJ97-A!BJ97</f>
        <v>-7.4175192821226217E-4</v>
      </c>
      <c r="BK97">
        <f>I!BK97-A!BK97</f>
        <v>-5.401140700952547E-5</v>
      </c>
      <c r="BL97">
        <f>I!BL97-A!BL97</f>
        <v>-2.405470387307465E-5</v>
      </c>
      <c r="BM97">
        <f>I!BM97-A!BM97</f>
        <v>-1.7802956319774265E-5</v>
      </c>
      <c r="BN97">
        <f>I!BN97-A!BN97</f>
        <v>-7.9074058531421963E-6</v>
      </c>
      <c r="BO97">
        <f>I!BO97-A!BO97</f>
        <v>-8.376117318486223E-5</v>
      </c>
      <c r="BP97">
        <f>I!BP97-A!BP97</f>
        <v>-1.2677620019240572E-4</v>
      </c>
      <c r="BQ97">
        <f>I!BQ97-A!BQ97</f>
        <v>-3.0197778471023906E-5</v>
      </c>
      <c r="BR97">
        <f>I!BR97-A!BR97</f>
        <v>-4.9266836179161427E-5</v>
      </c>
      <c r="BS97">
        <f>I!BS97-A!BS97</f>
        <v>-2.0032805652832276E-5</v>
      </c>
      <c r="BT97">
        <f>I!BT97-A!BT97</f>
        <v>-1.5173332607423271E-5</v>
      </c>
      <c r="BU97">
        <f>I!BU97-A!BU97</f>
        <v>-7.8091095662435338E-5</v>
      </c>
      <c r="BV97">
        <f>I!BV97-A!BV97</f>
        <v>0</v>
      </c>
      <c r="BW97">
        <f>I!BW97-A!BW97</f>
        <v>0</v>
      </c>
      <c r="BX97">
        <f>I!BX97-A!BX97</f>
        <v>-2.0529666304389267E-5</v>
      </c>
      <c r="BY97">
        <f>I!BY97-A!BY97</f>
        <v>0</v>
      </c>
      <c r="BZ97">
        <f>I!BZ97-A!BZ97</f>
        <v>-5.4450462550863194E-5</v>
      </c>
      <c r="CA97">
        <f>I!CA97-A!CA97</f>
        <v>-1.2770862738300544E-5</v>
      </c>
      <c r="CB97">
        <f>I!CB97-A!CB97</f>
        <v>-6.990184907318262E-5</v>
      </c>
      <c r="CC97">
        <f>I!CC97-A!CC97</f>
        <v>-4.8359040216532093E-5</v>
      </c>
      <c r="CD97">
        <f>I!CD97-A!CD97</f>
        <v>-3.6576328311988127E-5</v>
      </c>
      <c r="CE97">
        <f>I!CE97-A!CE97</f>
        <v>-4.0977376311087017E-4</v>
      </c>
      <c r="CF97">
        <f>I!CF97-A!CF97</f>
        <v>-2.0596576457284263E-4</v>
      </c>
      <c r="CG97">
        <f>I!CG97-A!CG97</f>
        <v>-3.1347754034226579E-6</v>
      </c>
      <c r="CH97">
        <f>I!CH97-A!CH97</f>
        <v>0</v>
      </c>
      <c r="CI97">
        <f>I!CI97-A!CI97</f>
        <v>-1.8098392683658532E-7</v>
      </c>
      <c r="CJ97">
        <f>I!CJ97-A!CJ97</f>
        <v>0</v>
      </c>
      <c r="CK97">
        <f>I!CK97-A!CK97</f>
        <v>-0.15343758933737695</v>
      </c>
      <c r="CL97">
        <f>I!CL97-A!CL97</f>
        <v>-0.12405458827458285</v>
      </c>
      <c r="CM97">
        <f>I!CM97-A!CM97</f>
        <v>-6.9504270280374184E-4</v>
      </c>
      <c r="CN97">
        <f>I!CN97-A!CN97</f>
        <v>-1.3511379709195547E-3</v>
      </c>
      <c r="CO97">
        <f>I!CO97-A!CO97</f>
        <v>-2.7646072351982976E-3</v>
      </c>
      <c r="CP97">
        <f>I!CP97-A!CP97</f>
        <v>-1.6207367513128685E-3</v>
      </c>
      <c r="CQ97">
        <f>I!CQ97-A!CQ97</f>
        <v>-2.290028172931482E-3</v>
      </c>
      <c r="CR97">
        <f>I!CR97-A!CR97</f>
        <v>-2.7906937451728699E-3</v>
      </c>
      <c r="CS97">
        <f>I!CS97-A!CS97</f>
        <v>0.99749965380033401</v>
      </c>
      <c r="CT97">
        <f>I!CT97-A!CT97</f>
        <v>-2.101998114779821E-3</v>
      </c>
      <c r="CU97">
        <f>I!CU97-A!CU97</f>
        <v>-2.9465320925271482E-3</v>
      </c>
    </row>
    <row r="98" spans="1:99">
      <c r="A98" t="s">
        <v>117</v>
      </c>
      <c r="B98">
        <f>I!B98-A!B98</f>
        <v>-4.7543541032835585E-6</v>
      </c>
      <c r="C98">
        <f>I!C98-A!C98</f>
        <v>0</v>
      </c>
      <c r="D98">
        <f>I!D98-A!D98</f>
        <v>0</v>
      </c>
      <c r="E98">
        <f>I!E98-A!E98</f>
        <v>0</v>
      </c>
      <c r="F98">
        <f>I!F98-A!F98</f>
        <v>-7.1060053504477013E-5</v>
      </c>
      <c r="G98">
        <f>I!G98-A!G98</f>
        <v>-4.6219897982226703E-7</v>
      </c>
      <c r="H98">
        <f>I!H98-A!H98</f>
        <v>-1.3443875312506638E-5</v>
      </c>
      <c r="I98">
        <f>I!I98-A!I98</f>
        <v>-2.3129566884666607E-7</v>
      </c>
      <c r="J98">
        <f>I!J98-A!J98</f>
        <v>-6.3301956562090262E-5</v>
      </c>
      <c r="K98">
        <f>I!K98-A!K98</f>
        <v>-1.5399196301129655E-6</v>
      </c>
      <c r="L98">
        <f>I!L98-A!L98</f>
        <v>-1.3927695980189142E-4</v>
      </c>
      <c r="M98">
        <f>I!M98-A!M98</f>
        <v>-6.8259340734905377E-5</v>
      </c>
      <c r="N98">
        <f>I!N98-A!N98</f>
        <v>-4.4571757354316418E-5</v>
      </c>
      <c r="O98">
        <f>I!O98-A!O98</f>
        <v>-7.0550048731978868E-5</v>
      </c>
      <c r="P98">
        <f>I!P98-A!P98</f>
        <v>-5.8825380434055921E-5</v>
      </c>
      <c r="Q98">
        <f>I!Q98-A!Q98</f>
        <v>-1.7579672504872671E-5</v>
      </c>
      <c r="R98">
        <f>I!R98-A!R98</f>
        <v>-5.809799969870655E-5</v>
      </c>
      <c r="S98">
        <f>I!S98-A!S98</f>
        <v>-5.2006587323992381E-5</v>
      </c>
      <c r="T98">
        <f>I!T98-A!T98</f>
        <v>0</v>
      </c>
      <c r="U98">
        <f>I!U98-A!U98</f>
        <v>-4.2004655312565076E-5</v>
      </c>
      <c r="V98">
        <f>I!V98-A!V98</f>
        <v>-1.6501854490939835E-4</v>
      </c>
      <c r="W98">
        <f>I!W98-A!W98</f>
        <v>-8.1361960944405736E-5</v>
      </c>
      <c r="X98">
        <f>I!X98-A!X98</f>
        <v>-2.6888076515490438E-4</v>
      </c>
      <c r="Y98">
        <f>I!Y98-A!Y98</f>
        <v>-5.4870234905022776E-5</v>
      </c>
      <c r="Z98">
        <f>I!Z98-A!Z98</f>
        <v>-7.6261953539276734E-5</v>
      </c>
      <c r="AA98">
        <f>I!AA98-A!AA98</f>
        <v>-6.7926615698037855E-5</v>
      </c>
      <c r="AB98">
        <f>I!AB98-A!AB98</f>
        <v>-1.9408578489077501E-3</v>
      </c>
      <c r="AC98">
        <f>I!AC98-A!AC98</f>
        <v>-9.5066384145940522E-5</v>
      </c>
      <c r="AD98">
        <f>I!AD98-A!AD98</f>
        <v>-8.2232414043553181E-5</v>
      </c>
      <c r="AE98">
        <f>I!AE98-A!AE98</f>
        <v>-1.216454321881918E-4</v>
      </c>
      <c r="AF98">
        <f>I!AF98-A!AF98</f>
        <v>-8.5457147537683248E-5</v>
      </c>
      <c r="AG98">
        <f>I!AG98-A!AG98</f>
        <v>-5.7999360158165327E-5</v>
      </c>
      <c r="AH98">
        <f>I!AH98-A!AH98</f>
        <v>-4.8550845115750006E-5</v>
      </c>
      <c r="AI98">
        <f>I!AI98-A!AI98</f>
        <v>-9.5842139371626634E-5</v>
      </c>
      <c r="AJ98">
        <f>I!AJ98-A!AJ98</f>
        <v>-7.3194908558542126E-5</v>
      </c>
      <c r="AK98">
        <f>I!AK98-A!AK98</f>
        <v>-9.675909316533017E-6</v>
      </c>
      <c r="AL98">
        <f>I!AL98-A!AL98</f>
        <v>-8.3877883925541211E-6</v>
      </c>
      <c r="AM98">
        <f>I!AM98-A!AM98</f>
        <v>-2.3620635975803516E-6</v>
      </c>
      <c r="AN98">
        <f>I!AN98-A!AN98</f>
        <v>-4.5942530510199154E-5</v>
      </c>
      <c r="AO98">
        <f>I!AO98-A!AO98</f>
        <v>-2.7742002289917021E-5</v>
      </c>
      <c r="AP98">
        <f>I!AP98-A!AP98</f>
        <v>-2.8379927616839556E-5</v>
      </c>
      <c r="AQ98">
        <f>I!AQ98-A!AQ98</f>
        <v>-5.5703452666278273E-5</v>
      </c>
      <c r="AR98">
        <f>I!AR98-A!AR98</f>
        <v>-3.8170801054973434E-5</v>
      </c>
      <c r="AS98">
        <f>I!AS98-A!AS98</f>
        <v>-8.2014022072334985E-5</v>
      </c>
      <c r="AT98">
        <f>I!AT98-A!AT98</f>
        <v>-1.2991044467701967E-3</v>
      </c>
      <c r="AU98">
        <f>I!AU98-A!AU98</f>
        <v>-4.6326961482457158E-5</v>
      </c>
      <c r="AV98">
        <f>I!AV98-A!AV98</f>
        <v>-5.9627809806768928E-4</v>
      </c>
      <c r="AW98">
        <f>I!AW98-A!AW98</f>
        <v>-7.2397189770714772E-5</v>
      </c>
      <c r="AX98">
        <f>I!AX98-A!AX98</f>
        <v>-3.6038864214805515E-6</v>
      </c>
      <c r="AY98">
        <f>I!AY98-A!AY98</f>
        <v>-1.8391504996036526E-4</v>
      </c>
      <c r="AZ98">
        <f>I!AZ98-A!AZ98</f>
        <v>-1.8694940114061091E-4</v>
      </c>
      <c r="BA98">
        <f>I!BA98-A!BA98</f>
        <v>-3.000360591191651E-5</v>
      </c>
      <c r="BB98">
        <f>I!BB98-A!BB98</f>
        <v>-1.0391983276944017E-5</v>
      </c>
      <c r="BC98">
        <f>I!BC98-A!BC98</f>
        <v>-2.0555042155660553E-5</v>
      </c>
      <c r="BD98">
        <f>I!BD98-A!BD98</f>
        <v>-3.3599282628527171E-5</v>
      </c>
      <c r="BE98">
        <f>I!BE98-A!BE98</f>
        <v>-1.4374243440948733E-5</v>
      </c>
      <c r="BF98">
        <f>I!BF98-A!BF98</f>
        <v>-2.457363759163731E-4</v>
      </c>
      <c r="BG98">
        <f>I!BG98-A!BG98</f>
        <v>-3.4429852747583069E-5</v>
      </c>
      <c r="BH98">
        <f>I!BH98-A!BH98</f>
        <v>-1.8105885464642794E-5</v>
      </c>
      <c r="BI98">
        <f>I!BI98-A!BI98</f>
        <v>-6.9295752402667791E-5</v>
      </c>
      <c r="BJ98">
        <f>I!BJ98-A!BJ98</f>
        <v>-8.4850305128203343E-4</v>
      </c>
      <c r="BK98">
        <f>I!BK98-A!BK98</f>
        <v>-6.17845965861831E-5</v>
      </c>
      <c r="BL98">
        <f>I!BL98-A!BL98</f>
        <v>-2.7516598013006968E-5</v>
      </c>
      <c r="BM98">
        <f>I!BM98-A!BM98</f>
        <v>-2.0365114244565186E-5</v>
      </c>
      <c r="BN98">
        <f>I!BN98-A!BN98</f>
        <v>-9.045420360803653E-6</v>
      </c>
      <c r="BO98">
        <f>I!BO98-A!BO98</f>
        <v>-9.5815876337001558E-5</v>
      </c>
      <c r="BP98">
        <f>I!BP98-A!BP98</f>
        <v>-1.4502152081014296E-4</v>
      </c>
      <c r="BQ98">
        <f>I!BQ98-A!BQ98</f>
        <v>-3.4543768880194096E-5</v>
      </c>
      <c r="BR98">
        <f>I!BR98-A!BR98</f>
        <v>-5.6357198727858282E-5</v>
      </c>
      <c r="BS98">
        <f>I!BS98-A!BS98</f>
        <v>-2.2915878039084802E-5</v>
      </c>
      <c r="BT98">
        <f>I!BT98-A!BT98</f>
        <v>-1.7357041519993925E-5</v>
      </c>
      <c r="BU98">
        <f>I!BU98-A!BU98</f>
        <v>-8.9329775127422668E-5</v>
      </c>
      <c r="BV98">
        <f>I!BV98-A!BV98</f>
        <v>0</v>
      </c>
      <c r="BW98">
        <f>I!BW98-A!BW98</f>
        <v>0</v>
      </c>
      <c r="BX98">
        <f>I!BX98-A!BX98</f>
        <v>-2.3484245660216762E-5</v>
      </c>
      <c r="BY98">
        <f>I!BY98-A!BY98</f>
        <v>0</v>
      </c>
      <c r="BZ98">
        <f>I!BZ98-A!BZ98</f>
        <v>-6.2286839927033327E-5</v>
      </c>
      <c r="CA98">
        <f>I!CA98-A!CA98</f>
        <v>-1.4608814064115423E-5</v>
      </c>
      <c r="CB98">
        <f>I!CB98-A!CB98</f>
        <v>-7.9961952201192978E-5</v>
      </c>
      <c r="CC98">
        <f>I!CC98-A!CC98</f>
        <v>-5.5318754990894931E-5</v>
      </c>
      <c r="CD98">
        <f>I!CD98-A!CD98</f>
        <v>-4.1840304011362436E-5</v>
      </c>
      <c r="CE98">
        <f>I!CE98-A!CE98</f>
        <v>-4.6874740072855981E-4</v>
      </c>
      <c r="CF98">
        <f>I!CF98-A!CF98</f>
        <v>-2.3560785358643952E-4</v>
      </c>
      <c r="CG98">
        <f>I!CG98-A!CG98</f>
        <v>-3.5859246113436771E-6</v>
      </c>
      <c r="CH98">
        <f>I!CH98-A!CH98</f>
        <v>0</v>
      </c>
      <c r="CI98">
        <f>I!CI98-A!CI98</f>
        <v>-2.0703069087257172E-7</v>
      </c>
      <c r="CJ98">
        <f>I!CJ98-A!CJ98</f>
        <v>0</v>
      </c>
      <c r="CK98">
        <f>I!CK98-A!CK98</f>
        <v>-0.13857686079367099</v>
      </c>
      <c r="CL98">
        <f>I!CL98-A!CL98</f>
        <v>-0.11740812319066164</v>
      </c>
      <c r="CM98">
        <f>I!CM98-A!CM98</f>
        <v>-6.1939949312302253E-4</v>
      </c>
      <c r="CN98">
        <f>I!CN98-A!CN98</f>
        <v>-1.1289608680534826E-3</v>
      </c>
      <c r="CO98">
        <f>I!CO98-A!CO98</f>
        <v>-2.2824336022996159E-3</v>
      </c>
      <c r="CP98">
        <f>I!CP98-A!CP98</f>
        <v>-1.3594880858171633E-3</v>
      </c>
      <c r="CQ98">
        <f>I!CQ98-A!CQ98</f>
        <v>-1.8929574778284639E-3</v>
      </c>
      <c r="CR98">
        <f>I!CR98-A!CR98</f>
        <v>-2.2990679329755507E-3</v>
      </c>
      <c r="CS98">
        <f>I!CS98-A!CS98</f>
        <v>-2.0714342091158766E-3</v>
      </c>
      <c r="CT98">
        <f>I!CT98-A!CT98</f>
        <v>0.99824312378302982</v>
      </c>
      <c r="CU98">
        <f>I!CU98-A!CU98</f>
        <v>-2.4289736879158793E-3</v>
      </c>
    </row>
    <row r="99" spans="1:99">
      <c r="A99" t="s">
        <v>118</v>
      </c>
      <c r="B99">
        <f>I!B99-A!B99</f>
        <v>-1.2029771836712602E-5</v>
      </c>
      <c r="C99">
        <f>I!C99-A!C99</f>
        <v>0</v>
      </c>
      <c r="D99">
        <f>I!D99-A!D99</f>
        <v>0</v>
      </c>
      <c r="E99">
        <f>I!E99-A!E99</f>
        <v>0</v>
      </c>
      <c r="F99">
        <f>I!F99-A!F99</f>
        <v>-1.798007072660119E-4</v>
      </c>
      <c r="G99">
        <f>I!G99-A!G99</f>
        <v>-1.1694855178294634E-6</v>
      </c>
      <c r="H99">
        <f>I!H99-A!H99</f>
        <v>-3.4016556002627546E-5</v>
      </c>
      <c r="I99">
        <f>I!I99-A!I99</f>
        <v>-5.8523914344612233E-7</v>
      </c>
      <c r="J99">
        <f>I!J99-A!J99</f>
        <v>-1.6017067254908604E-4</v>
      </c>
      <c r="K99">
        <f>I!K99-A!K99</f>
        <v>-3.8964034640036062E-6</v>
      </c>
      <c r="L99">
        <f>I!L99-A!L99</f>
        <v>-3.5240750102534394E-4</v>
      </c>
      <c r="M99">
        <f>I!M99-A!M99</f>
        <v>-1.7271416409606874E-4</v>
      </c>
      <c r="N99">
        <f>I!N99-A!N99</f>
        <v>-1.1277832060582718E-4</v>
      </c>
      <c r="O99">
        <f>I!O99-A!O99</f>
        <v>-1.785102604638793E-4</v>
      </c>
      <c r="P99">
        <f>I!P99-A!P99</f>
        <v>-1.4884375237022703E-4</v>
      </c>
      <c r="Q99">
        <f>I!Q99-A!Q99</f>
        <v>-4.4481215450841531E-5</v>
      </c>
      <c r="R99">
        <f>I!R99-A!R99</f>
        <v>-1.4700328695797896E-4</v>
      </c>
      <c r="S99">
        <f>I!S99-A!S99</f>
        <v>-1.3159040448451528E-4</v>
      </c>
      <c r="T99">
        <f>I!T99-A!T99</f>
        <v>0</v>
      </c>
      <c r="U99">
        <f>I!U99-A!U99</f>
        <v>-1.0628287429010101E-4</v>
      </c>
      <c r="V99">
        <f>I!V99-A!V99</f>
        <v>-4.1754051148932278E-4</v>
      </c>
      <c r="W99">
        <f>I!W99-A!W99</f>
        <v>-2.0586725453889632E-4</v>
      </c>
      <c r="X99">
        <f>I!X99-A!X99</f>
        <v>-6.8033936594253221E-4</v>
      </c>
      <c r="Y99">
        <f>I!Y99-A!Y99</f>
        <v>-1.3883618935290644E-4</v>
      </c>
      <c r="Z99">
        <f>I!Z99-A!Z99</f>
        <v>-1.9296288853745078E-4</v>
      </c>
      <c r="AA99">
        <f>I!AA99-A!AA99</f>
        <v>-1.7187228185698342E-4</v>
      </c>
      <c r="AB99">
        <f>I!AB99-A!AB99</f>
        <v>-4.9108830732081821E-3</v>
      </c>
      <c r="AC99">
        <f>I!AC99-A!AC99</f>
        <v>-2.4054306552957292E-4</v>
      </c>
      <c r="AD99">
        <f>I!AD99-A!AD99</f>
        <v>-2.0806973082691018E-4</v>
      </c>
      <c r="AE99">
        <f>I!AE99-A!AE99</f>
        <v>-3.0779507845063122E-4</v>
      </c>
      <c r="AF99">
        <f>I!AF99-A!AF99</f>
        <v>-2.1622915844333489E-4</v>
      </c>
      <c r="AG99">
        <f>I!AG99-A!AG99</f>
        <v>-1.4675370286285012E-4</v>
      </c>
      <c r="AH99">
        <f>I!AH99-A!AH99</f>
        <v>-1.2284646379592695E-4</v>
      </c>
      <c r="AI99">
        <f>I!AI99-A!AI99</f>
        <v>-2.4250593118143991E-4</v>
      </c>
      <c r="AJ99">
        <f>I!AJ99-A!AJ99</f>
        <v>-1.8520245451641499E-4</v>
      </c>
      <c r="AK99">
        <f>I!AK99-A!AK99</f>
        <v>-2.448260665107459E-5</v>
      </c>
      <c r="AL99">
        <f>I!AL99-A!AL99</f>
        <v>-2.1223320431131671E-5</v>
      </c>
      <c r="AM99">
        <f>I!AM99-A!AM99</f>
        <v>-5.9766448870670879E-6</v>
      </c>
      <c r="AN99">
        <f>I!AN99-A!AN99</f>
        <v>-1.1624673880668717E-4</v>
      </c>
      <c r="AO99">
        <f>I!AO99-A!AO99</f>
        <v>-7.0194594384707508E-5</v>
      </c>
      <c r="AP99">
        <f>I!AP99-A!AP99</f>
        <v>-7.1808713982244313E-5</v>
      </c>
      <c r="AQ99">
        <f>I!AQ99-A!AQ99</f>
        <v>-1.409444503996133E-4</v>
      </c>
      <c r="AR99">
        <f>I!AR99-A!AR99</f>
        <v>-9.6582210230984861E-5</v>
      </c>
      <c r="AS99">
        <f>I!AS99-A!AS99</f>
        <v>-2.0751714144722806E-4</v>
      </c>
      <c r="AT99">
        <f>I!AT99-A!AT99</f>
        <v>-3.287077434116823E-3</v>
      </c>
      <c r="AU99">
        <f>I!AU99-A!AU99</f>
        <v>-1.1721945072144245E-4</v>
      </c>
      <c r="AV99">
        <f>I!AV99-A!AV99</f>
        <v>-1.5087411066056734E-3</v>
      </c>
      <c r="AW99">
        <f>I!AW99-A!AW99</f>
        <v>-1.8318401525022759E-4</v>
      </c>
      <c r="AX99">
        <f>I!AX99-A!AX99</f>
        <v>-9.118784683264488E-6</v>
      </c>
      <c r="AY99">
        <f>I!AY99-A!AY99</f>
        <v>-4.6535366114879224E-4</v>
      </c>
      <c r="AZ99">
        <f>I!AZ99-A!AZ99</f>
        <v>-4.7303137121788657E-4</v>
      </c>
      <c r="BA99">
        <f>I!BA99-A!BA99</f>
        <v>-7.5917048995092473E-5</v>
      </c>
      <c r="BB99">
        <f>I!BB99-A!BB99</f>
        <v>-2.629446293582345E-5</v>
      </c>
      <c r="BC99">
        <f>I!BC99-A!BC99</f>
        <v>-5.2009686669284797E-5</v>
      </c>
      <c r="BD99">
        <f>I!BD99-A!BD99</f>
        <v>-8.5015060956282419E-5</v>
      </c>
      <c r="BE99">
        <f>I!BE99-A!BE99</f>
        <v>-3.6370633142481124E-5</v>
      </c>
      <c r="BF99">
        <f>I!BF99-A!BF99</f>
        <v>-6.2177794712703035E-4</v>
      </c>
      <c r="BG99">
        <f>I!BG99-A!BG99</f>
        <v>-8.7116622768797344E-5</v>
      </c>
      <c r="BH99">
        <f>I!BH99-A!BH99</f>
        <v>-4.5812673248480858E-5</v>
      </c>
      <c r="BI99">
        <f>I!BI99-A!BI99</f>
        <v>-1.7533655940387267E-4</v>
      </c>
      <c r="BJ99">
        <f>I!BJ99-A!BJ99</f>
        <v>-2.1469368683808645E-3</v>
      </c>
      <c r="BK99">
        <f>I!BK99-A!BK99</f>
        <v>-1.5633135096979669E-4</v>
      </c>
      <c r="BL99">
        <f>I!BL99-A!BL99</f>
        <v>-6.9624262019187363E-5</v>
      </c>
      <c r="BM99">
        <f>I!BM99-A!BM99</f>
        <v>-5.152911888104957E-5</v>
      </c>
      <c r="BN99">
        <f>I!BN99-A!BN99</f>
        <v>-2.288730303711932E-5</v>
      </c>
      <c r="BO99">
        <f>I!BO99-A!BO99</f>
        <v>-2.4243947876594513E-4</v>
      </c>
      <c r="BP99">
        <f>I!BP99-A!BP99</f>
        <v>-3.6694275791410017E-4</v>
      </c>
      <c r="BQ99">
        <f>I!BQ99-A!BQ99</f>
        <v>-8.7404860677472196E-5</v>
      </c>
      <c r="BR99">
        <f>I!BR99-A!BR99</f>
        <v>-1.4259860063518844E-4</v>
      </c>
      <c r="BS99">
        <f>I!BS99-A!BS99</f>
        <v>-5.7983225115212113E-5</v>
      </c>
      <c r="BT99">
        <f>I!BT99-A!BT99</f>
        <v>-4.3917900246779622E-5</v>
      </c>
      <c r="BU99">
        <f>I!BU99-A!BU99</f>
        <v>-2.2602792927551571E-4</v>
      </c>
      <c r="BV99">
        <f>I!BV99-A!BV99</f>
        <v>0</v>
      </c>
      <c r="BW99">
        <f>I!BW99-A!BW99</f>
        <v>0</v>
      </c>
      <c r="BX99">
        <f>I!BX99-A!BX99</f>
        <v>-5.9421345342073202E-5</v>
      </c>
      <c r="BY99">
        <f>I!BY99-A!BY99</f>
        <v>0</v>
      </c>
      <c r="BZ99">
        <f>I!BZ99-A!BZ99</f>
        <v>-1.5760215929952638E-4</v>
      </c>
      <c r="CA99">
        <f>I!CA99-A!CA99</f>
        <v>-3.696415878549996E-5</v>
      </c>
      <c r="CB99">
        <f>I!CB99-A!CB99</f>
        <v>-2.0232486257894131E-4</v>
      </c>
      <c r="CC99">
        <f>I!CC99-A!CC99</f>
        <v>-1.3997106365549645E-4</v>
      </c>
      <c r="CD99">
        <f>I!CD99-A!CD99</f>
        <v>-1.0586702208145592E-4</v>
      </c>
      <c r="CE99">
        <f>I!CE99-A!CE99</f>
        <v>-1.1860547526155426E-3</v>
      </c>
      <c r="CF99">
        <f>I!CF99-A!CF99</f>
        <v>-5.9615010998548821E-4</v>
      </c>
      <c r="CG99">
        <f>I!CG99-A!CG99</f>
        <v>-9.0733365586555881E-6</v>
      </c>
      <c r="CH99">
        <f>I!CH99-A!CH99</f>
        <v>0</v>
      </c>
      <c r="CI99">
        <f>I!CI99-A!CI99</f>
        <v>-5.2384233910426512E-7</v>
      </c>
      <c r="CJ99">
        <f>I!CJ99-A!CJ99</f>
        <v>0</v>
      </c>
      <c r="CK99">
        <f>I!CK99-A!CK99</f>
        <v>-0.4377934579426222</v>
      </c>
      <c r="CL99">
        <f>I!CL99-A!CL99</f>
        <v>-0.61671650334803685</v>
      </c>
      <c r="CM99">
        <f>I!CM99-A!CM99</f>
        <v>-3.2724477315706911E-3</v>
      </c>
      <c r="CN99">
        <f>I!CN99-A!CN99</f>
        <v>-6.9006851894911217E-3</v>
      </c>
      <c r="CO99">
        <f>I!CO99-A!CO99</f>
        <v>-1.4317570298601826E-2</v>
      </c>
      <c r="CP99">
        <f>I!CP99-A!CP99</f>
        <v>-8.2398591182314736E-3</v>
      </c>
      <c r="CQ99">
        <f>I!CQ99-A!CQ99</f>
        <v>-1.184304751352923E-2</v>
      </c>
      <c r="CR99">
        <f>I!CR99-A!CR99</f>
        <v>-1.4487851507127697E-2</v>
      </c>
      <c r="CS99">
        <f>I!CS99-A!CS99</f>
        <v>-1.2897524149000108E-2</v>
      </c>
      <c r="CT99">
        <f>I!CT99-A!CT99</f>
        <v>-1.073179991444566E-2</v>
      </c>
      <c r="CU99">
        <f>I!CU99-A!CU99</f>
        <v>0.98471403002837987</v>
      </c>
    </row>
    <row r="111" spans="1:99">
      <c r="A111" s="4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FFE1-475C-A241-AAF0-5BBA6069E73B}">
  <dimension ref="A1:CU111"/>
  <sheetViews>
    <sheetView zoomScale="160" zoomScaleNormal="160" workbookViewId="0">
      <pane xSplit="1" ySplit="1" topLeftCell="B2" activePane="bottomRight" state="frozen"/>
      <selection pane="topRight" activeCell="B1" sqref="B1"/>
      <selection pane="bottomLeft" activeCell="A2" sqref="A2"/>
      <selection pane="bottomRight" activeCell="CG1" sqref="CG1"/>
    </sheetView>
  </sheetViews>
  <sheetFormatPr baseColWidth="10" defaultColWidth="10.83203125" defaultRowHeight="16"/>
  <cols>
    <col min="1" max="1" width="45" customWidth="1"/>
  </cols>
  <sheetData>
    <row r="1" spans="1:99">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c r="CK1" t="s">
        <v>94</v>
      </c>
      <c r="CL1" t="s">
        <v>96</v>
      </c>
      <c r="CM1" t="s">
        <v>110</v>
      </c>
      <c r="CN1" t="s">
        <v>111</v>
      </c>
      <c r="CO1" t="s">
        <v>112</v>
      </c>
      <c r="CP1" t="s">
        <v>113</v>
      </c>
      <c r="CQ1" t="s">
        <v>114</v>
      </c>
      <c r="CR1" t="s">
        <v>115</v>
      </c>
      <c r="CS1" t="s">
        <v>116</v>
      </c>
      <c r="CT1" t="s">
        <v>117</v>
      </c>
      <c r="CU1" t="s">
        <v>118</v>
      </c>
    </row>
    <row r="2" spans="1:99">
      <c r="A2" t="s">
        <v>4</v>
      </c>
      <c r="B2" cm="1">
        <f t="array" ref="B2:CU99">MINVERSE('I-A'!B2:CU99)</f>
        <v>1.0191326598743553</v>
      </c>
      <c r="C2">
        <v>8.5712721744924288E-3</v>
      </c>
      <c r="D2">
        <v>1.9221196777810426E-3</v>
      </c>
      <c r="E2">
        <v>1.6349177359606881E-3</v>
      </c>
      <c r="F2">
        <v>2.5758259679158357E-2</v>
      </c>
      <c r="G2">
        <v>9.3324956217740469E-3</v>
      </c>
      <c r="H2">
        <v>5.7346726354004225E-4</v>
      </c>
      <c r="I2">
        <v>1.0745547368207671E-3</v>
      </c>
      <c r="J2">
        <v>4.2769694604336033E-4</v>
      </c>
      <c r="K2">
        <v>5.6832262958090413E-4</v>
      </c>
      <c r="L2">
        <v>6.5499099602003787E-4</v>
      </c>
      <c r="M2">
        <v>3.3700854390827044E-4</v>
      </c>
      <c r="N2">
        <v>1.0100722655630649E-3</v>
      </c>
      <c r="O2">
        <v>3.434559975949622E-2</v>
      </c>
      <c r="P2">
        <v>4.3143148130191039E-3</v>
      </c>
      <c r="Q2">
        <v>6.2228003286874563E-3</v>
      </c>
      <c r="R2">
        <v>8.9668872768076404E-4</v>
      </c>
      <c r="S2">
        <v>2.2076565886908904E-3</v>
      </c>
      <c r="T2">
        <v>1.2232245687845934E-3</v>
      </c>
      <c r="U2">
        <v>7.7909055167591579E-3</v>
      </c>
      <c r="V2">
        <v>7.2094888385600131E-4</v>
      </c>
      <c r="W2">
        <v>7.6655645406925274E-4</v>
      </c>
      <c r="X2">
        <v>2.2818611325364855E-4</v>
      </c>
      <c r="Y2">
        <v>3.4388576721968672E-3</v>
      </c>
      <c r="Z2">
        <v>1.1550555760249086E-3</v>
      </c>
      <c r="AA2">
        <v>7.1956105128617698E-4</v>
      </c>
      <c r="AB2">
        <v>4.2656381588124985E-4</v>
      </c>
      <c r="AC2">
        <v>5.4312376233367856E-4</v>
      </c>
      <c r="AD2">
        <v>5.6888803466282852E-4</v>
      </c>
      <c r="AE2">
        <v>4.8527517726501882E-4</v>
      </c>
      <c r="AF2">
        <v>4.8798682053826991E-4</v>
      </c>
      <c r="AG2">
        <v>4.5260537708470815E-4</v>
      </c>
      <c r="AH2">
        <v>9.644917883360549E-4</v>
      </c>
      <c r="AI2">
        <v>1.1074856631092815E-3</v>
      </c>
      <c r="AJ2">
        <v>5.6146610337791424E-4</v>
      </c>
      <c r="AK2">
        <v>7.8667454026633645E-4</v>
      </c>
      <c r="AL2">
        <v>5.2751420805179658E-4</v>
      </c>
      <c r="AM2">
        <v>4.0703798426501553E-4</v>
      </c>
      <c r="AN2">
        <v>7.5843042946639912E-4</v>
      </c>
      <c r="AO2">
        <v>5.0035997773283103E-4</v>
      </c>
      <c r="AP2">
        <v>1.0558161641855081E-3</v>
      </c>
      <c r="AQ2">
        <v>4.9139629255480315E-4</v>
      </c>
      <c r="AR2">
        <v>6.642377181324124E-4</v>
      </c>
      <c r="AS2">
        <v>6.2681501804099954E-4</v>
      </c>
      <c r="AT2">
        <v>5.4805894382117392E-4</v>
      </c>
      <c r="AU2">
        <v>6.8533650945471207E-4</v>
      </c>
      <c r="AV2">
        <v>6.4665701830807438E-4</v>
      </c>
      <c r="AW2">
        <v>7.1550925699665976E-4</v>
      </c>
      <c r="AX2">
        <v>5.8067887029145256E-4</v>
      </c>
      <c r="AY2">
        <v>5.7211803485410326E-4</v>
      </c>
      <c r="AZ2">
        <v>1.1900762490639372E-3</v>
      </c>
      <c r="BA2">
        <v>5.986102003741492E-4</v>
      </c>
      <c r="BB2">
        <v>9.2148991091521863E-4</v>
      </c>
      <c r="BC2">
        <v>5.1251060868181891E-4</v>
      </c>
      <c r="BD2">
        <v>4.5887501140687265E-4</v>
      </c>
      <c r="BE2">
        <v>8.2017123183547992E-4</v>
      </c>
      <c r="BF2">
        <v>4.1108255054264148E-4</v>
      </c>
      <c r="BG2">
        <v>6.6352839357037598E-4</v>
      </c>
      <c r="BH2">
        <v>4.6650365055129811E-4</v>
      </c>
      <c r="BI2">
        <v>6.8520965970619158E-4</v>
      </c>
      <c r="BJ2">
        <v>8.2864185170368932E-4</v>
      </c>
      <c r="BK2">
        <v>4.4924060106331398E-4</v>
      </c>
      <c r="BL2">
        <v>5.1709676290585197E-4</v>
      </c>
      <c r="BM2">
        <v>7.6121860995723167E-4</v>
      </c>
      <c r="BN2">
        <v>2.8536622177531551E-4</v>
      </c>
      <c r="BO2">
        <v>6.0856188764133606E-4</v>
      </c>
      <c r="BP2">
        <v>3.0001372008087363E-4</v>
      </c>
      <c r="BQ2">
        <v>8.5622860444649611E-4</v>
      </c>
      <c r="BR2">
        <v>8.8297567028536392E-4</v>
      </c>
      <c r="BS2">
        <v>1.3884248367555185E-3</v>
      </c>
      <c r="BT2">
        <v>5.8261066145075106E-4</v>
      </c>
      <c r="BU2">
        <v>1.0830054626306252E-3</v>
      </c>
      <c r="BV2">
        <v>8.5692397649122772E-4</v>
      </c>
      <c r="BW2">
        <v>8.9441169392448071E-4</v>
      </c>
      <c r="BX2">
        <v>1.1354840942434503E-3</v>
      </c>
      <c r="BY2">
        <v>1.394530957516129E-3</v>
      </c>
      <c r="BZ2">
        <v>7.8110488711521377E-4</v>
      </c>
      <c r="CA2">
        <v>8.376285979288207E-4</v>
      </c>
      <c r="CB2">
        <v>9.9917920793694847E-4</v>
      </c>
      <c r="CC2">
        <v>9.0294056246822865E-4</v>
      </c>
      <c r="CD2">
        <v>1.6016113322000155E-3</v>
      </c>
      <c r="CE2">
        <v>6.7089794749955998E-4</v>
      </c>
      <c r="CF2">
        <v>8.13379421956981E-4</v>
      </c>
      <c r="CG2">
        <v>9.1297474212715811E-4</v>
      </c>
      <c r="CH2">
        <v>1.1080851756145248E-3</v>
      </c>
      <c r="CI2">
        <v>7.6853796564968621E-4</v>
      </c>
      <c r="CJ2">
        <v>8.910305128266838E-4</v>
      </c>
      <c r="CK2">
        <v>1.1080851756145248E-3</v>
      </c>
      <c r="CL2">
        <v>1.1152386688242876E-3</v>
      </c>
      <c r="CM2">
        <v>2.1300504793863783E-3</v>
      </c>
      <c r="CN2">
        <v>1.6691980612990437E-3</v>
      </c>
      <c r="CO2">
        <v>1.8484522340649629E-3</v>
      </c>
      <c r="CP2">
        <v>1.8686525052402411E-3</v>
      </c>
      <c r="CQ2">
        <v>1.7583828443687316E-3</v>
      </c>
      <c r="CR2">
        <v>1.6986591324196418E-3</v>
      </c>
      <c r="CS2">
        <v>1.6106582308203611E-3</v>
      </c>
      <c r="CT2">
        <v>1.461710808614186E-3</v>
      </c>
      <c r="CU2">
        <v>9.2672632606464903E-4</v>
      </c>
    </row>
    <row r="3" spans="1:99">
      <c r="A3" t="s">
        <v>261</v>
      </c>
      <c r="B3">
        <v>2.9590712005445726E-6</v>
      </c>
      <c r="C3">
        <v>1.0000045944346621</v>
      </c>
      <c r="D3">
        <v>2.6812142242389283E-6</v>
      </c>
      <c r="E3">
        <v>3.0650079785311771E-6</v>
      </c>
      <c r="F3">
        <v>4.5551874893113294E-6</v>
      </c>
      <c r="G3">
        <v>4.7492086510523495E-6</v>
      </c>
      <c r="H3">
        <v>2.8295009746636822E-6</v>
      </c>
      <c r="I3">
        <v>5.2346358654723342E-6</v>
      </c>
      <c r="J3">
        <v>2.0881183009862579E-6</v>
      </c>
      <c r="K3">
        <v>2.3189429549241668E-6</v>
      </c>
      <c r="L3">
        <v>3.0793798257255473E-6</v>
      </c>
      <c r="M3">
        <v>1.620638161402962E-6</v>
      </c>
      <c r="N3">
        <v>3.4979880180930861E-6</v>
      </c>
      <c r="O3">
        <v>2.3490306634586256E-5</v>
      </c>
      <c r="P3">
        <v>3.4085525142583414E-6</v>
      </c>
      <c r="Q3">
        <v>2.5012498941265093E-6</v>
      </c>
      <c r="R3">
        <v>2.607817565294205E-6</v>
      </c>
      <c r="S3">
        <v>3.2712722846110768E-6</v>
      </c>
      <c r="T3">
        <v>4.065356748762828E-6</v>
      </c>
      <c r="U3">
        <v>3.0772751035962245E-6</v>
      </c>
      <c r="V3">
        <v>2.610335595939085E-6</v>
      </c>
      <c r="W3">
        <v>3.150743084044228E-6</v>
      </c>
      <c r="X3">
        <v>1.0199840511386634E-6</v>
      </c>
      <c r="Y3">
        <v>1.9040424984847471E-6</v>
      </c>
      <c r="Z3">
        <v>2.4934443530047861E-6</v>
      </c>
      <c r="AA3">
        <v>2.8708422556039618E-6</v>
      </c>
      <c r="AB3">
        <v>2.5806281288668458E-6</v>
      </c>
      <c r="AC3">
        <v>2.8738531984535603E-6</v>
      </c>
      <c r="AD3">
        <v>3.1802739615645595E-6</v>
      </c>
      <c r="AE3">
        <v>2.7889656047034245E-6</v>
      </c>
      <c r="AF3">
        <v>2.9564123447908061E-6</v>
      </c>
      <c r="AG3">
        <v>2.9483677407484924E-6</v>
      </c>
      <c r="AH3">
        <v>3.0433426632358E-6</v>
      </c>
      <c r="AI3">
        <v>3.359860975760474E-6</v>
      </c>
      <c r="AJ3">
        <v>8.6232790965793117E-6</v>
      </c>
      <c r="AK3">
        <v>2.498563708829624E-6</v>
      </c>
      <c r="AL3">
        <v>2.5929193980214236E-6</v>
      </c>
      <c r="AM3">
        <v>1.9815949733396993E-6</v>
      </c>
      <c r="AN3">
        <v>5.0967683911979358E-5</v>
      </c>
      <c r="AO3">
        <v>2.4056477804209402E-6</v>
      </c>
      <c r="AP3">
        <v>3.0876343219921587E-6</v>
      </c>
      <c r="AQ3">
        <v>2.3590962686237453E-6</v>
      </c>
      <c r="AR3">
        <v>3.2368783781595636E-6</v>
      </c>
      <c r="AS3">
        <v>2.9202055946031131E-6</v>
      </c>
      <c r="AT3">
        <v>2.5376101467381623E-6</v>
      </c>
      <c r="AU3">
        <v>3.0199434566267715E-6</v>
      </c>
      <c r="AV3">
        <v>2.7277804841626899E-6</v>
      </c>
      <c r="AW3">
        <v>3.5803259327972671E-6</v>
      </c>
      <c r="AX3">
        <v>2.7434123345685471E-6</v>
      </c>
      <c r="AY3">
        <v>2.7560032786802231E-6</v>
      </c>
      <c r="AZ3">
        <v>5.8223125509600527E-6</v>
      </c>
      <c r="BA3">
        <v>2.9582330252083258E-6</v>
      </c>
      <c r="BB3">
        <v>4.5110512828461537E-6</v>
      </c>
      <c r="BC3">
        <v>2.5630406619432545E-6</v>
      </c>
      <c r="BD3">
        <v>2.1929166990761571E-6</v>
      </c>
      <c r="BE3">
        <v>4.0251681647894061E-6</v>
      </c>
      <c r="BF3">
        <v>1.9261608813367339E-6</v>
      </c>
      <c r="BG3">
        <v>3.1133602772233977E-6</v>
      </c>
      <c r="BH3">
        <v>2.1263108331850175E-6</v>
      </c>
      <c r="BI3">
        <v>3.2229428635222257E-6</v>
      </c>
      <c r="BJ3">
        <v>3.9168879337562385E-6</v>
      </c>
      <c r="BK3">
        <v>2.0997769804246474E-6</v>
      </c>
      <c r="BL3">
        <v>2.463821391023862E-6</v>
      </c>
      <c r="BM3">
        <v>3.6464815742763568E-6</v>
      </c>
      <c r="BN3">
        <v>1.168686281240648E-6</v>
      </c>
      <c r="BO3">
        <v>3.2982815636972639E-6</v>
      </c>
      <c r="BP3">
        <v>1.1291545207894452E-6</v>
      </c>
      <c r="BQ3">
        <v>3.7210461327108331E-6</v>
      </c>
      <c r="BR3">
        <v>4.2200984713059726E-6</v>
      </c>
      <c r="BS3">
        <v>3.9185209357044808E-6</v>
      </c>
      <c r="BT3">
        <v>2.8453910613662473E-6</v>
      </c>
      <c r="BU3">
        <v>4.0894753616042727E-6</v>
      </c>
      <c r="BV3">
        <v>4.0935051046590498E-6</v>
      </c>
      <c r="BW3">
        <v>3.7721841792287471E-6</v>
      </c>
      <c r="BX3">
        <v>4.174636576507357E-6</v>
      </c>
      <c r="BY3">
        <v>4.4196809918444812E-6</v>
      </c>
      <c r="BZ3">
        <v>3.5982857639255318E-6</v>
      </c>
      <c r="CA3">
        <v>3.9809029428973875E-6</v>
      </c>
      <c r="CB3">
        <v>3.2349544260261814E-6</v>
      </c>
      <c r="CC3">
        <v>3.123221911592696E-6</v>
      </c>
      <c r="CD3">
        <v>3.636756404215884E-6</v>
      </c>
      <c r="CE3">
        <v>3.4198902778774383E-6</v>
      </c>
      <c r="CF3">
        <v>3.879532706651424E-6</v>
      </c>
      <c r="CG3">
        <v>3.9627002220114472E-6</v>
      </c>
      <c r="CH3">
        <v>5.448262222340273E-6</v>
      </c>
      <c r="CI3">
        <v>3.5719113429986479E-6</v>
      </c>
      <c r="CJ3">
        <v>4.3810421696994909E-6</v>
      </c>
      <c r="CK3">
        <v>5.448262222340273E-6</v>
      </c>
      <c r="CL3">
        <v>5.5400124464549888E-6</v>
      </c>
      <c r="CM3">
        <v>3.6600326499996796E-6</v>
      </c>
      <c r="CN3">
        <v>3.3185537295557418E-6</v>
      </c>
      <c r="CO3">
        <v>3.6448532394376906E-6</v>
      </c>
      <c r="CP3">
        <v>3.4970816941722224E-6</v>
      </c>
      <c r="CQ3">
        <v>3.3498833788799787E-6</v>
      </c>
      <c r="CR3">
        <v>3.3306036608191334E-6</v>
      </c>
      <c r="CS3">
        <v>9.9604939430351666E-6</v>
      </c>
      <c r="CT3">
        <v>1.1093627607690195E-5</v>
      </c>
      <c r="CU3">
        <v>4.3258954034213268E-6</v>
      </c>
    </row>
    <row r="4" spans="1:99">
      <c r="A4" t="s">
        <v>89</v>
      </c>
      <c r="B4">
        <v>8.7119492719415538E-4</v>
      </c>
      <c r="C4">
        <v>7.7030423014331374E-3</v>
      </c>
      <c r="D4">
        <v>1.0224491579843002</v>
      </c>
      <c r="E4">
        <v>1.5268508556451487E-3</v>
      </c>
      <c r="F4">
        <v>1.2259864615385588E-3</v>
      </c>
      <c r="G4">
        <v>1.109240444827446E-3</v>
      </c>
      <c r="H4">
        <v>4.8780953505080365E-4</v>
      </c>
      <c r="I4">
        <v>9.1584146644291026E-4</v>
      </c>
      <c r="J4">
        <v>3.2073211618920946E-4</v>
      </c>
      <c r="K4">
        <v>3.6021399016960371E-4</v>
      </c>
      <c r="L4">
        <v>4.9689514465040951E-4</v>
      </c>
      <c r="M4">
        <v>2.709776198488935E-4</v>
      </c>
      <c r="N4">
        <v>5.3310982914217347E-4</v>
      </c>
      <c r="O4">
        <v>7.9133352069612455E-3</v>
      </c>
      <c r="P4">
        <v>6.1214823165824605E-4</v>
      </c>
      <c r="Q4">
        <v>3.5748012960857797E-4</v>
      </c>
      <c r="R4">
        <v>3.9661752883329778E-4</v>
      </c>
      <c r="S4">
        <v>5.0709403737468509E-4</v>
      </c>
      <c r="T4">
        <v>6.2458666870225102E-4</v>
      </c>
      <c r="U4">
        <v>3.956789494817119E-4</v>
      </c>
      <c r="V4">
        <v>3.3831474055269652E-4</v>
      </c>
      <c r="W4">
        <v>4.7837695502834468E-4</v>
      </c>
      <c r="X4">
        <v>1.238244952737871E-4</v>
      </c>
      <c r="Y4">
        <v>2.4935649439049057E-4</v>
      </c>
      <c r="Z4">
        <v>3.4327957246060571E-4</v>
      </c>
      <c r="AA4">
        <v>4.4003191390631756E-4</v>
      </c>
      <c r="AB4">
        <v>3.2065406775703997E-4</v>
      </c>
      <c r="AC4">
        <v>4.1624353221178528E-4</v>
      </c>
      <c r="AD4">
        <v>4.5445086129304932E-4</v>
      </c>
      <c r="AE4">
        <v>3.8618492846681843E-4</v>
      </c>
      <c r="AF4">
        <v>3.74660550156389E-4</v>
      </c>
      <c r="AG4">
        <v>3.442841889279515E-4</v>
      </c>
      <c r="AH4">
        <v>4.249568567708081E-4</v>
      </c>
      <c r="AI4">
        <v>4.797087173944704E-4</v>
      </c>
      <c r="AJ4">
        <v>4.2774615461110089E-4</v>
      </c>
      <c r="AK4">
        <v>4.2333275473739574E-4</v>
      </c>
      <c r="AL4">
        <v>4.5015374725712511E-4</v>
      </c>
      <c r="AM4">
        <v>3.4258277510264534E-4</v>
      </c>
      <c r="AN4">
        <v>4.7720468575540185E-4</v>
      </c>
      <c r="AO4">
        <v>4.1429484866959792E-4</v>
      </c>
      <c r="AP4">
        <v>5.261256992285904E-4</v>
      </c>
      <c r="AQ4">
        <v>4.0138695042279656E-4</v>
      </c>
      <c r="AR4">
        <v>5.4707234631850459E-4</v>
      </c>
      <c r="AS4">
        <v>5.0082554935538355E-4</v>
      </c>
      <c r="AT4">
        <v>4.284668552505316E-4</v>
      </c>
      <c r="AU4">
        <v>4.7231153849288044E-4</v>
      </c>
      <c r="AV4">
        <v>4.3048147629615375E-4</v>
      </c>
      <c r="AW4">
        <v>5.7524932783533105E-4</v>
      </c>
      <c r="AX4">
        <v>4.577827167036534E-4</v>
      </c>
      <c r="AY4">
        <v>4.4269066171240073E-4</v>
      </c>
      <c r="AZ4">
        <v>1.0183308898239643E-3</v>
      </c>
      <c r="BA4">
        <v>5.0938632290455977E-4</v>
      </c>
      <c r="BB4">
        <v>7.6796501408914382E-4</v>
      </c>
      <c r="BC4">
        <v>4.2302727098580538E-4</v>
      </c>
      <c r="BD4">
        <v>3.811352632595891E-4</v>
      </c>
      <c r="BE4">
        <v>6.9027839837977351E-4</v>
      </c>
      <c r="BF4">
        <v>3.1144688602218189E-4</v>
      </c>
      <c r="BG4">
        <v>5.3524529866166685E-4</v>
      </c>
      <c r="BH4">
        <v>3.6511876799832059E-4</v>
      </c>
      <c r="BI4">
        <v>5.583609752828105E-4</v>
      </c>
      <c r="BJ4">
        <v>6.7758014120633352E-4</v>
      </c>
      <c r="BK4">
        <v>3.652520239368996E-4</v>
      </c>
      <c r="BL4">
        <v>4.2910056126673564E-4</v>
      </c>
      <c r="BM4">
        <v>6.2843909106080566E-4</v>
      </c>
      <c r="BN4">
        <v>1.983851736711014E-4</v>
      </c>
      <c r="BO4">
        <v>4.7502731404263699E-4</v>
      </c>
      <c r="BP4">
        <v>1.9094811865878796E-4</v>
      </c>
      <c r="BQ4">
        <v>6.4487665790070891E-4</v>
      </c>
      <c r="BR4">
        <v>7.3356876095771804E-4</v>
      </c>
      <c r="BS4">
        <v>6.6769772593958641E-4</v>
      </c>
      <c r="BT4">
        <v>4.5604931976294375E-4</v>
      </c>
      <c r="BU4">
        <v>7.7501530321682209E-4</v>
      </c>
      <c r="BV4">
        <v>6.8831486405768964E-4</v>
      </c>
      <c r="BW4">
        <v>6.4083468460793443E-4</v>
      </c>
      <c r="BX4">
        <v>7.4989207225848733E-4</v>
      </c>
      <c r="BY4">
        <v>8.1302130611515344E-4</v>
      </c>
      <c r="BZ4">
        <v>6.2424990614598356E-4</v>
      </c>
      <c r="CA4">
        <v>6.783925220578286E-4</v>
      </c>
      <c r="CB4">
        <v>5.6711515114994421E-4</v>
      </c>
      <c r="CC4">
        <v>5.6954467553816627E-4</v>
      </c>
      <c r="CD4">
        <v>8.6035824615516383E-4</v>
      </c>
      <c r="CE4">
        <v>5.4575314486114484E-4</v>
      </c>
      <c r="CF4">
        <v>6.5377570139865703E-4</v>
      </c>
      <c r="CG4">
        <v>6.9200403918611439E-4</v>
      </c>
      <c r="CH4">
        <v>9.5456072230318463E-4</v>
      </c>
      <c r="CI4">
        <v>5.819291853353918E-4</v>
      </c>
      <c r="CJ4">
        <v>7.6757883656941757E-4</v>
      </c>
      <c r="CK4">
        <v>9.5456072230318463E-4</v>
      </c>
      <c r="CL4">
        <v>9.4811186063336109E-4</v>
      </c>
      <c r="CM4">
        <v>2.1202996310578769E-3</v>
      </c>
      <c r="CN4">
        <v>1.5421027805684407E-3</v>
      </c>
      <c r="CO4">
        <v>1.6868020935735836E-3</v>
      </c>
      <c r="CP4">
        <v>1.735630462758638E-3</v>
      </c>
      <c r="CQ4">
        <v>1.5739646842659507E-3</v>
      </c>
      <c r="CR4">
        <v>1.5125340150393784E-3</v>
      </c>
      <c r="CS4">
        <v>1.4053855174469289E-3</v>
      </c>
      <c r="CT4">
        <v>1.3100794392159817E-3</v>
      </c>
      <c r="CU4">
        <v>7.5417066070431165E-4</v>
      </c>
    </row>
    <row r="5" spans="1:99">
      <c r="A5" t="s">
        <v>90</v>
      </c>
      <c r="B5">
        <v>7.0480349965871365E-4</v>
      </c>
      <c r="C5">
        <v>6.9855295303664702E-3</v>
      </c>
      <c r="D5">
        <v>1.0443999003964927E-3</v>
      </c>
      <c r="E5">
        <v>1.0110231227650914</v>
      </c>
      <c r="F5">
        <v>1.6225407065019952E-3</v>
      </c>
      <c r="G5">
        <v>9.1371451696264515E-4</v>
      </c>
      <c r="H5">
        <v>4.1348664060201655E-4</v>
      </c>
      <c r="I5">
        <v>7.7396655564012534E-4</v>
      </c>
      <c r="J5">
        <v>2.7373559182740311E-4</v>
      </c>
      <c r="K5">
        <v>3.0588935044125365E-4</v>
      </c>
      <c r="L5">
        <v>4.2247479237275914E-4</v>
      </c>
      <c r="M5">
        <v>2.3060545612526811E-4</v>
      </c>
      <c r="N5">
        <v>4.5276868644183093E-4</v>
      </c>
      <c r="O5">
        <v>1.1678089733344528E-2</v>
      </c>
      <c r="P5">
        <v>4.4204451026844026E-2</v>
      </c>
      <c r="Q5">
        <v>3.0535283192666655E-4</v>
      </c>
      <c r="R5">
        <v>3.4444626814070283E-4</v>
      </c>
      <c r="S5">
        <v>4.2997469034897483E-4</v>
      </c>
      <c r="T5">
        <v>5.8113286682366888E-4</v>
      </c>
      <c r="U5">
        <v>3.3760689010321976E-4</v>
      </c>
      <c r="V5">
        <v>2.9007332025103697E-4</v>
      </c>
      <c r="W5">
        <v>4.2062243634299581E-4</v>
      </c>
      <c r="X5">
        <v>1.0718456340175598E-4</v>
      </c>
      <c r="Y5">
        <v>2.2805417834193751E-4</v>
      </c>
      <c r="Z5">
        <v>2.9881725071548526E-4</v>
      </c>
      <c r="AA5">
        <v>4.0156249751909933E-4</v>
      </c>
      <c r="AB5">
        <v>2.7330516719032967E-4</v>
      </c>
      <c r="AC5">
        <v>3.5417133289240361E-4</v>
      </c>
      <c r="AD5">
        <v>3.8659192692825934E-4</v>
      </c>
      <c r="AE5">
        <v>3.2765588227801155E-4</v>
      </c>
      <c r="AF5">
        <v>3.1868539440608145E-4</v>
      </c>
      <c r="AG5">
        <v>2.9293717200489292E-4</v>
      </c>
      <c r="AH5">
        <v>3.6197933924930905E-4</v>
      </c>
      <c r="AI5">
        <v>4.0778754963301196E-4</v>
      </c>
      <c r="AJ5">
        <v>3.6815564928110647E-4</v>
      </c>
      <c r="AK5">
        <v>3.5951641469959144E-4</v>
      </c>
      <c r="AL5">
        <v>3.8076714871794205E-4</v>
      </c>
      <c r="AM5">
        <v>2.9052026503331821E-4</v>
      </c>
      <c r="AN5">
        <v>4.093605914282659E-4</v>
      </c>
      <c r="AO5">
        <v>3.5144488809184867E-4</v>
      </c>
      <c r="AP5">
        <v>4.4851781534733625E-4</v>
      </c>
      <c r="AQ5">
        <v>3.4130059548539152E-4</v>
      </c>
      <c r="AR5">
        <v>4.6493008306876444E-4</v>
      </c>
      <c r="AS5">
        <v>4.2674058567431032E-4</v>
      </c>
      <c r="AT5">
        <v>4.0669954980874595E-4</v>
      </c>
      <c r="AU5">
        <v>4.0123116732843431E-4</v>
      </c>
      <c r="AV5">
        <v>3.9609636200353676E-4</v>
      </c>
      <c r="AW5">
        <v>4.9063335653114551E-4</v>
      </c>
      <c r="AX5">
        <v>3.891196524519011E-4</v>
      </c>
      <c r="AY5">
        <v>3.7639993959240955E-4</v>
      </c>
      <c r="AZ5">
        <v>8.7352084039501521E-4</v>
      </c>
      <c r="BA5">
        <v>4.3139922127951582E-4</v>
      </c>
      <c r="BB5">
        <v>6.5053240840268829E-4</v>
      </c>
      <c r="BC5">
        <v>3.5857565130788038E-4</v>
      </c>
      <c r="BD5">
        <v>3.239078355815528E-4</v>
      </c>
      <c r="BE5">
        <v>5.850049947809195E-4</v>
      </c>
      <c r="BF5">
        <v>2.6583117419133362E-4</v>
      </c>
      <c r="BG5">
        <v>4.5751998009556719E-4</v>
      </c>
      <c r="BH5">
        <v>3.1148264614742948E-4</v>
      </c>
      <c r="BI5">
        <v>4.7678130025345086E-4</v>
      </c>
      <c r="BJ5">
        <v>5.7820439446555269E-4</v>
      </c>
      <c r="BK5">
        <v>3.1388304500486224E-4</v>
      </c>
      <c r="BL5">
        <v>3.6532227477791387E-4</v>
      </c>
      <c r="BM5">
        <v>5.3717175772635174E-4</v>
      </c>
      <c r="BN5">
        <v>1.7439279561057408E-4</v>
      </c>
      <c r="BO5">
        <v>4.0851181411726169E-4</v>
      </c>
      <c r="BP5">
        <v>1.677687774720953E-4</v>
      </c>
      <c r="BQ5">
        <v>5.5608867435045497E-4</v>
      </c>
      <c r="BR5">
        <v>6.243261642944625E-4</v>
      </c>
      <c r="BS5">
        <v>5.6968905458491066E-4</v>
      </c>
      <c r="BT5">
        <v>3.8881230632952532E-4</v>
      </c>
      <c r="BU5">
        <v>7.6520740298092397E-4</v>
      </c>
      <c r="BV5">
        <v>5.9435792241418681E-4</v>
      </c>
      <c r="BW5">
        <v>5.6951260368528719E-4</v>
      </c>
      <c r="BX5">
        <v>6.9845958901805331E-4</v>
      </c>
      <c r="BY5">
        <v>7.8320874114247506E-4</v>
      </c>
      <c r="BZ5">
        <v>5.3818562258200564E-4</v>
      </c>
      <c r="CA5">
        <v>6.3611146566754757E-4</v>
      </c>
      <c r="CB5">
        <v>7.8858135393686094E-4</v>
      </c>
      <c r="CC5">
        <v>6.3174303381814451E-4</v>
      </c>
      <c r="CD5">
        <v>1.1819226767876437E-3</v>
      </c>
      <c r="CE5">
        <v>4.6329580489075627E-4</v>
      </c>
      <c r="CF5">
        <v>5.5804019057797733E-4</v>
      </c>
      <c r="CG5">
        <v>6.3049650475347364E-4</v>
      </c>
      <c r="CH5">
        <v>8.0632502383093819E-4</v>
      </c>
      <c r="CI5">
        <v>4.9455820515787461E-4</v>
      </c>
      <c r="CJ5">
        <v>6.4837993982784124E-4</v>
      </c>
      <c r="CK5">
        <v>8.0632502383093819E-4</v>
      </c>
      <c r="CL5">
        <v>8.0424358343030792E-4</v>
      </c>
      <c r="CM5">
        <v>1.8774295756369972E-3</v>
      </c>
      <c r="CN5">
        <v>1.3415930538345671E-3</v>
      </c>
      <c r="CO5">
        <v>1.4969113201596083E-3</v>
      </c>
      <c r="CP5">
        <v>1.4522316249554006E-3</v>
      </c>
      <c r="CQ5">
        <v>1.3369015249316155E-3</v>
      </c>
      <c r="CR5">
        <v>1.2205195178425288E-3</v>
      </c>
      <c r="CS5">
        <v>1.2050778906637222E-3</v>
      </c>
      <c r="CT5">
        <v>1.070240181499781E-3</v>
      </c>
      <c r="CU5">
        <v>6.4952480075941023E-4</v>
      </c>
    </row>
    <row r="6" spans="1:99">
      <c r="A6" t="s">
        <v>5</v>
      </c>
      <c r="B6">
        <v>2.3259050658144004E-3</v>
      </c>
      <c r="C6">
        <v>1.6598385650232169E-3</v>
      </c>
      <c r="D6">
        <v>2.9337952226316678E-3</v>
      </c>
      <c r="E6">
        <v>4.8087285240356152E-3</v>
      </c>
      <c r="F6">
        <v>1.1566249602746455</v>
      </c>
      <c r="G6">
        <v>2.3010374866981945E-3</v>
      </c>
      <c r="H6">
        <v>1.1310480054659657E-3</v>
      </c>
      <c r="I6">
        <v>2.173165976597312E-3</v>
      </c>
      <c r="J6">
        <v>8.1094356746324486E-4</v>
      </c>
      <c r="K6">
        <v>8.5143385172684212E-4</v>
      </c>
      <c r="L6">
        <v>1.1773080998921303E-3</v>
      </c>
      <c r="M6">
        <v>6.4939806841986085E-4</v>
      </c>
      <c r="N6">
        <v>1.2666551855990804E-3</v>
      </c>
      <c r="O6">
        <v>0.1089339687049755</v>
      </c>
      <c r="P6">
        <v>3.9638175272940198E-3</v>
      </c>
      <c r="Q6">
        <v>2.0962430586106383E-3</v>
      </c>
      <c r="R6">
        <v>4.0804706643766918E-3</v>
      </c>
      <c r="S6">
        <v>1.2209446155504664E-3</v>
      </c>
      <c r="T6">
        <v>2.3794364282787536E-3</v>
      </c>
      <c r="U6">
        <v>1.0397432098576259E-3</v>
      </c>
      <c r="V6">
        <v>8.4556389820247639E-4</v>
      </c>
      <c r="W6">
        <v>1.383143974865669E-3</v>
      </c>
      <c r="X6">
        <v>3.3033030300452608E-4</v>
      </c>
      <c r="Y6">
        <v>8.8492551316041342E-4</v>
      </c>
      <c r="Z6">
        <v>9.4526988095830651E-4</v>
      </c>
      <c r="AA6">
        <v>1.5319518651469887E-3</v>
      </c>
      <c r="AB6">
        <v>7.7178697145752402E-4</v>
      </c>
      <c r="AC6">
        <v>1.0011822519260573E-3</v>
      </c>
      <c r="AD6">
        <v>1.1051147326010952E-3</v>
      </c>
      <c r="AE6">
        <v>9.142672989701161E-4</v>
      </c>
      <c r="AF6">
        <v>8.9734847937197773E-4</v>
      </c>
      <c r="AG6">
        <v>8.2858333698765916E-4</v>
      </c>
      <c r="AH6">
        <v>1.0349258950204661E-3</v>
      </c>
      <c r="AI6">
        <v>1.1913016416721207E-3</v>
      </c>
      <c r="AJ6">
        <v>1.0906151348922754E-3</v>
      </c>
      <c r="AK6">
        <v>1.0072568048156488E-3</v>
      </c>
      <c r="AL6">
        <v>1.0414766278943382E-3</v>
      </c>
      <c r="AM6">
        <v>8.0163180857960618E-4</v>
      </c>
      <c r="AN6">
        <v>1.1978356194069894E-3</v>
      </c>
      <c r="AO6">
        <v>9.7494478991495034E-4</v>
      </c>
      <c r="AP6">
        <v>1.249936410685615E-3</v>
      </c>
      <c r="AQ6">
        <v>9.5860699839362047E-4</v>
      </c>
      <c r="AR6">
        <v>1.2981832390842783E-3</v>
      </c>
      <c r="AS6">
        <v>1.2117461508496536E-3</v>
      </c>
      <c r="AT6">
        <v>1.1369113090762258E-3</v>
      </c>
      <c r="AU6">
        <v>1.1278319395243985E-3</v>
      </c>
      <c r="AV6">
        <v>1.2733329759633675E-3</v>
      </c>
      <c r="AW6">
        <v>1.3577685482998477E-3</v>
      </c>
      <c r="AX6">
        <v>1.0813893090757399E-3</v>
      </c>
      <c r="AY6">
        <v>1.0542635480843504E-3</v>
      </c>
      <c r="AZ6">
        <v>2.3501795739335192E-3</v>
      </c>
      <c r="BA6">
        <v>1.1810042311340423E-3</v>
      </c>
      <c r="BB6">
        <v>1.7866046294491172E-3</v>
      </c>
      <c r="BC6">
        <v>9.9869116602917859E-4</v>
      </c>
      <c r="BD6">
        <v>9.0711642947902105E-4</v>
      </c>
      <c r="BE6">
        <v>1.6127582871987122E-3</v>
      </c>
      <c r="BF6">
        <v>7.6567295300920813E-4</v>
      </c>
      <c r="BG6">
        <v>1.2990601056009942E-3</v>
      </c>
      <c r="BH6">
        <v>9.0966379190246841E-4</v>
      </c>
      <c r="BI6">
        <v>1.361358800185875E-3</v>
      </c>
      <c r="BJ6">
        <v>1.6429616534084925E-3</v>
      </c>
      <c r="BK6">
        <v>9.00520804813471E-4</v>
      </c>
      <c r="BL6">
        <v>1.0294396490337814E-3</v>
      </c>
      <c r="BM6">
        <v>1.5241960644478973E-3</v>
      </c>
      <c r="BN6">
        <v>5.2225627579890175E-4</v>
      </c>
      <c r="BO6">
        <v>1.171452614622779E-3</v>
      </c>
      <c r="BP6">
        <v>5.0969771681138329E-4</v>
      </c>
      <c r="BQ6">
        <v>1.9151105847452798E-3</v>
      </c>
      <c r="BR6">
        <v>1.7655912101864268E-3</v>
      </c>
      <c r="BS6">
        <v>1.6094469965969485E-3</v>
      </c>
      <c r="BT6">
        <v>1.0933730323236602E-3</v>
      </c>
      <c r="BU6">
        <v>2.4632152376594129E-3</v>
      </c>
      <c r="BV6">
        <v>1.7081278997477306E-3</v>
      </c>
      <c r="BW6">
        <v>1.8030387285702238E-3</v>
      </c>
      <c r="BX6">
        <v>2.6207042615139201E-3</v>
      </c>
      <c r="BY6">
        <v>3.422075450787542E-3</v>
      </c>
      <c r="BZ6">
        <v>1.5487899670194188E-3</v>
      </c>
      <c r="CA6">
        <v>1.6431276523917856E-3</v>
      </c>
      <c r="CB6">
        <v>3.3650563636566321E-3</v>
      </c>
      <c r="CC6">
        <v>2.1733385465354709E-3</v>
      </c>
      <c r="CD6">
        <v>5.9568606665001142E-3</v>
      </c>
      <c r="CE6">
        <v>1.2850247127440041E-3</v>
      </c>
      <c r="CF6">
        <v>1.5779407177117441E-3</v>
      </c>
      <c r="CG6">
        <v>1.8557807104011652E-3</v>
      </c>
      <c r="CH6">
        <v>2.1939596153142584E-3</v>
      </c>
      <c r="CI6">
        <v>1.3888680525247783E-3</v>
      </c>
      <c r="CJ6">
        <v>1.7642009875913653E-3</v>
      </c>
      <c r="CK6">
        <v>2.1939596153142584E-3</v>
      </c>
      <c r="CL6">
        <v>2.1912171199984258E-3</v>
      </c>
      <c r="CM6">
        <v>4.8388311967032509E-3</v>
      </c>
      <c r="CN6">
        <v>3.6017428672707099E-3</v>
      </c>
      <c r="CO6">
        <v>3.9402618461808299E-3</v>
      </c>
      <c r="CP6">
        <v>3.9786880287976806E-3</v>
      </c>
      <c r="CQ6">
        <v>3.677643616991902E-3</v>
      </c>
      <c r="CR6">
        <v>3.4766900048810233E-3</v>
      </c>
      <c r="CS6">
        <v>3.1978651157924007E-3</v>
      </c>
      <c r="CT6">
        <v>2.8622879799507198E-3</v>
      </c>
      <c r="CU6">
        <v>1.7843614609337804E-3</v>
      </c>
    </row>
    <row r="7" spans="1:99">
      <c r="A7" t="s">
        <v>6</v>
      </c>
      <c r="B7">
        <v>2.9097964145367696E-5</v>
      </c>
      <c r="C7">
        <v>4.3306344434787564E-5</v>
      </c>
      <c r="D7">
        <v>1.8744868154934929E-4</v>
      </c>
      <c r="E7">
        <v>1.1741964211047821E-4</v>
      </c>
      <c r="F7">
        <v>1.0543008252015432E-4</v>
      </c>
      <c r="G7">
        <v>1.0237824504222994</v>
      </c>
      <c r="H7">
        <v>1.7501666017616329E-5</v>
      </c>
      <c r="I7">
        <v>3.0622043068516241E-5</v>
      </c>
      <c r="J7">
        <v>1.7908158662788242E-5</v>
      </c>
      <c r="K7">
        <v>3.8972870581448225E-5</v>
      </c>
      <c r="L7">
        <v>3.5737001433335133E-5</v>
      </c>
      <c r="M7">
        <v>1.3523352701238447E-5</v>
      </c>
      <c r="N7">
        <v>2.9053128606455444E-4</v>
      </c>
      <c r="O7">
        <v>8.3903380496041038E-4</v>
      </c>
      <c r="P7">
        <v>5.4561248047229932E-4</v>
      </c>
      <c r="Q7">
        <v>3.7262443041928621E-5</v>
      </c>
      <c r="R7">
        <v>5.1126024687448454E-5</v>
      </c>
      <c r="S7">
        <v>4.4151911508763277E-3</v>
      </c>
      <c r="T7">
        <v>6.3267700428229793E-4</v>
      </c>
      <c r="U7">
        <v>2.1254586673317099E-2</v>
      </c>
      <c r="V7">
        <v>7.5447009139340091E-4</v>
      </c>
      <c r="W7">
        <v>1.4679194405542003E-4</v>
      </c>
      <c r="X7">
        <v>1.5452900834558848E-5</v>
      </c>
      <c r="Y7">
        <v>1.6419382988604468E-4</v>
      </c>
      <c r="Z7">
        <v>1.4612189412539255E-3</v>
      </c>
      <c r="AA7">
        <v>7.3524498316451331E-5</v>
      </c>
      <c r="AB7">
        <v>5.0416601139558033E-5</v>
      </c>
      <c r="AC7">
        <v>3.0222951567762066E-5</v>
      </c>
      <c r="AD7">
        <v>4.0014707456815271E-5</v>
      </c>
      <c r="AE7">
        <v>4.3974327431851058E-5</v>
      </c>
      <c r="AF7">
        <v>5.11538767528052E-5</v>
      </c>
      <c r="AG7">
        <v>4.6569102484608562E-5</v>
      </c>
      <c r="AH7">
        <v>1.1517071523108986E-3</v>
      </c>
      <c r="AI7">
        <v>4.8573055160205789E-4</v>
      </c>
      <c r="AJ7">
        <v>4.0724852745334705E-5</v>
      </c>
      <c r="AK7">
        <v>2.2160895999212194E-5</v>
      </c>
      <c r="AL7">
        <v>1.7122458028468079E-5</v>
      </c>
      <c r="AM7">
        <v>1.4589557565131891E-5</v>
      </c>
      <c r="AN7">
        <v>4.1554375806630941E-5</v>
      </c>
      <c r="AO7">
        <v>2.8188668285691063E-5</v>
      </c>
      <c r="AP7">
        <v>2.9068585208432423E-5</v>
      </c>
      <c r="AQ7">
        <v>2.8618257412030083E-5</v>
      </c>
      <c r="AR7">
        <v>3.2594428932589791E-5</v>
      </c>
      <c r="AS7">
        <v>2.6958993963339202E-5</v>
      </c>
      <c r="AT7">
        <v>2.0779924452335763E-5</v>
      </c>
      <c r="AU7">
        <v>2.916683353079262E-4</v>
      </c>
      <c r="AV7">
        <v>2.6954990189035871E-5</v>
      </c>
      <c r="AW7">
        <v>3.5422626052165899E-5</v>
      </c>
      <c r="AX7">
        <v>2.1997334057671888E-5</v>
      </c>
      <c r="AY7">
        <v>3.037708817982531E-5</v>
      </c>
      <c r="AZ7">
        <v>3.8351400303147732E-5</v>
      </c>
      <c r="BA7">
        <v>2.0474484334388277E-5</v>
      </c>
      <c r="BB7">
        <v>3.8299336506031157E-5</v>
      </c>
      <c r="BC7">
        <v>1.6841358362149471E-5</v>
      </c>
      <c r="BD7">
        <v>1.7320075874075591E-5</v>
      </c>
      <c r="BE7">
        <v>3.3124876494719296E-5</v>
      </c>
      <c r="BF7">
        <v>3.1324878221705408E-5</v>
      </c>
      <c r="BG7">
        <v>4.2934501998221494E-5</v>
      </c>
      <c r="BH7">
        <v>1.9896272814915367E-5</v>
      </c>
      <c r="BI7">
        <v>2.5319187060272104E-5</v>
      </c>
      <c r="BJ7">
        <v>2.8959037774156594E-5</v>
      </c>
      <c r="BK7">
        <v>1.7168887544142973E-5</v>
      </c>
      <c r="BL7">
        <v>1.7447876511507805E-5</v>
      </c>
      <c r="BM7">
        <v>2.5777746828086753E-5</v>
      </c>
      <c r="BN7">
        <v>3.8583275258828663E-5</v>
      </c>
      <c r="BO7">
        <v>5.4697814963385176E-5</v>
      </c>
      <c r="BP7">
        <v>1.434184498148859E-5</v>
      </c>
      <c r="BQ7">
        <v>3.7093713818742944E-5</v>
      </c>
      <c r="BR7">
        <v>2.828720334895916E-5</v>
      </c>
      <c r="BS7">
        <v>3.8513530996862673E-5</v>
      </c>
      <c r="BT7">
        <v>2.4872917475087119E-5</v>
      </c>
      <c r="BU7">
        <v>4.1820913267910016E-5</v>
      </c>
      <c r="BV7">
        <v>3.4565688333706852E-5</v>
      </c>
      <c r="BW7">
        <v>3.6037249621138715E-5</v>
      </c>
      <c r="BX7">
        <v>4.0139560722047044E-5</v>
      </c>
      <c r="BY7">
        <v>6.1159891452194901E-5</v>
      </c>
      <c r="BZ7">
        <v>2.6514708809824651E-5</v>
      </c>
      <c r="CA7">
        <v>3.2383044360230283E-5</v>
      </c>
      <c r="CB7">
        <v>4.0465024147896586E-5</v>
      </c>
      <c r="CC7">
        <v>4.660922620143596E-5</v>
      </c>
      <c r="CD7">
        <v>5.8975954296265243E-5</v>
      </c>
      <c r="CE7">
        <v>3.1525047100704969E-5</v>
      </c>
      <c r="CF7">
        <v>3.3555346057562482E-5</v>
      </c>
      <c r="CG7">
        <v>4.2728934487484419E-5</v>
      </c>
      <c r="CH7">
        <v>3.1387610998396385E-5</v>
      </c>
      <c r="CI7">
        <v>7.3696842185398901E-5</v>
      </c>
      <c r="CJ7">
        <v>2.5239322517599246E-5</v>
      </c>
      <c r="CK7">
        <v>3.1387610998396385E-5</v>
      </c>
      <c r="CL7">
        <v>3.1740221374049047E-5</v>
      </c>
      <c r="CM7">
        <v>6.0780187692128323E-5</v>
      </c>
      <c r="CN7">
        <v>5.2217324590461082E-5</v>
      </c>
      <c r="CO7">
        <v>5.4553809626362424E-5</v>
      </c>
      <c r="CP7">
        <v>5.4481741933771746E-5</v>
      </c>
      <c r="CQ7">
        <v>5.0570331807938444E-5</v>
      </c>
      <c r="CR7">
        <v>4.8219881133479081E-5</v>
      </c>
      <c r="CS7">
        <v>4.4332020088529644E-5</v>
      </c>
      <c r="CT7">
        <v>4.0048366862944469E-5</v>
      </c>
      <c r="CU7">
        <v>2.689148859241882E-5</v>
      </c>
    </row>
    <row r="8" spans="1:99">
      <c r="A8" t="s">
        <v>7</v>
      </c>
      <c r="B8">
        <v>2.880751891310143E-5</v>
      </c>
      <c r="C8">
        <v>4.2026464338852179E-5</v>
      </c>
      <c r="D8">
        <v>2.4103037790537355E-5</v>
      </c>
      <c r="E8">
        <v>2.9865929758892441E-5</v>
      </c>
      <c r="F8">
        <v>6.1781069677097422E-5</v>
      </c>
      <c r="G8">
        <v>4.9199719662054051E-5</v>
      </c>
      <c r="H8">
        <v>1.0000295493453375</v>
      </c>
      <c r="I8">
        <v>5.5103523311169129E-5</v>
      </c>
      <c r="J8">
        <v>2.0141850087287471E-5</v>
      </c>
      <c r="K8">
        <v>2.2170817654320593E-5</v>
      </c>
      <c r="L8">
        <v>3.1256281360465769E-5</v>
      </c>
      <c r="M8">
        <v>1.7110828191980931E-5</v>
      </c>
      <c r="N8">
        <v>3.2670213006601477E-5</v>
      </c>
      <c r="O8">
        <v>4.6447290168783459E-4</v>
      </c>
      <c r="P8">
        <v>3.4518635924529951E-5</v>
      </c>
      <c r="Q8">
        <v>2.221439471831226E-5</v>
      </c>
      <c r="R8">
        <v>2.4426612378270905E-5</v>
      </c>
      <c r="S8">
        <v>3.1094638023426962E-5</v>
      </c>
      <c r="T8">
        <v>3.8670995311240362E-5</v>
      </c>
      <c r="U8">
        <v>2.431401992609523E-5</v>
      </c>
      <c r="V8">
        <v>2.1465573371291993E-5</v>
      </c>
      <c r="W8">
        <v>3.0102477095989679E-5</v>
      </c>
      <c r="X8">
        <v>7.8288416464154764E-6</v>
      </c>
      <c r="Y8">
        <v>1.6090366050054089E-5</v>
      </c>
      <c r="Z8">
        <v>2.1628855128090022E-5</v>
      </c>
      <c r="AA8">
        <v>2.7701567448593445E-5</v>
      </c>
      <c r="AB8">
        <v>2.0158540399715806E-5</v>
      </c>
      <c r="AC8">
        <v>2.6066579924817468E-5</v>
      </c>
      <c r="AD8">
        <v>2.8315565126745519E-5</v>
      </c>
      <c r="AE8">
        <v>2.3705314310836009E-5</v>
      </c>
      <c r="AF8">
        <v>2.3263761332161787E-5</v>
      </c>
      <c r="AG8">
        <v>2.1370045354504143E-5</v>
      </c>
      <c r="AH8">
        <v>2.6708137703344132E-5</v>
      </c>
      <c r="AI8">
        <v>2.9764136913975364E-5</v>
      </c>
      <c r="AJ8">
        <v>2.7713530511824571E-5</v>
      </c>
      <c r="AK8">
        <v>2.6370708219817254E-5</v>
      </c>
      <c r="AL8">
        <v>2.7286106871699088E-5</v>
      </c>
      <c r="AM8">
        <v>2.1168558480104828E-5</v>
      </c>
      <c r="AN8">
        <v>1.2358149708422775E-4</v>
      </c>
      <c r="AO8">
        <v>2.569046600484343E-5</v>
      </c>
      <c r="AP8">
        <v>3.3608608883081223E-5</v>
      </c>
      <c r="AQ8">
        <v>2.5265400826636858E-5</v>
      </c>
      <c r="AR8">
        <v>3.4211579811200152E-5</v>
      </c>
      <c r="AS8">
        <v>3.1461586856846182E-5</v>
      </c>
      <c r="AT8">
        <v>3.4587765654362671E-5</v>
      </c>
      <c r="AU8">
        <v>2.9236806333095053E-5</v>
      </c>
      <c r="AV8">
        <v>2.7076168691779187E-5</v>
      </c>
      <c r="AW8">
        <v>3.6089006207535394E-5</v>
      </c>
      <c r="AX8">
        <v>2.8665439482251681E-5</v>
      </c>
      <c r="AY8">
        <v>2.7654899589804229E-5</v>
      </c>
      <c r="AZ8">
        <v>6.1270355323898452E-5</v>
      </c>
      <c r="BA8">
        <v>3.1239240678418191E-5</v>
      </c>
      <c r="BB8">
        <v>4.7071538329756102E-5</v>
      </c>
      <c r="BC8">
        <v>2.5927481505591412E-5</v>
      </c>
      <c r="BD8">
        <v>2.3620069331532148E-5</v>
      </c>
      <c r="BE8">
        <v>4.2016607785292688E-5</v>
      </c>
      <c r="BF8">
        <v>1.9961747959720314E-5</v>
      </c>
      <c r="BG8">
        <v>3.5325267557961983E-5</v>
      </c>
      <c r="BH8">
        <v>2.2749289484046775E-5</v>
      </c>
      <c r="BI8">
        <v>3.639422454726919E-5</v>
      </c>
      <c r="BJ8">
        <v>4.3851522659569389E-5</v>
      </c>
      <c r="BK8">
        <v>2.5257685071768467E-5</v>
      </c>
      <c r="BL8">
        <v>2.7418153398073761E-5</v>
      </c>
      <c r="BM8">
        <v>4.134852207520615E-5</v>
      </c>
      <c r="BN8">
        <v>1.6238713260515201E-5</v>
      </c>
      <c r="BO8">
        <v>3.2663861314541522E-5</v>
      </c>
      <c r="BP8">
        <v>1.5563142622456895E-5</v>
      </c>
      <c r="BQ8">
        <v>4.1954460571943165E-5</v>
      </c>
      <c r="BR8">
        <v>4.6251038572884824E-5</v>
      </c>
      <c r="BS8">
        <v>4.3389604648348027E-5</v>
      </c>
      <c r="BT8">
        <v>2.9285224638277667E-5</v>
      </c>
      <c r="BU8">
        <v>5.6276249138406792E-5</v>
      </c>
      <c r="BV8">
        <v>4.9734086590977466E-5</v>
      </c>
      <c r="BW8">
        <v>4.302716725648816E-5</v>
      </c>
      <c r="BX8">
        <v>5.3089970660740539E-5</v>
      </c>
      <c r="BY8">
        <v>5.1132413062516968E-5</v>
      </c>
      <c r="BZ8">
        <v>3.918006838843573E-5</v>
      </c>
      <c r="CA8">
        <v>4.2143239211089853E-5</v>
      </c>
      <c r="CB8">
        <v>1.1306338142797984E-4</v>
      </c>
      <c r="CC8">
        <v>1.4314496591197386E-4</v>
      </c>
      <c r="CD8">
        <v>3.6435967924708905E-4</v>
      </c>
      <c r="CE8">
        <v>3.3762379934540886E-5</v>
      </c>
      <c r="CF8">
        <v>4.2213460099454613E-5</v>
      </c>
      <c r="CG8">
        <v>7.0323683331976721E-5</v>
      </c>
      <c r="CH8">
        <v>5.7392263885960862E-5</v>
      </c>
      <c r="CI8">
        <v>3.6192712857370045E-5</v>
      </c>
      <c r="CJ8">
        <v>4.6150115034461717E-5</v>
      </c>
      <c r="CK8">
        <v>5.7392263885960862E-5</v>
      </c>
      <c r="CL8">
        <v>5.775488161909861E-5</v>
      </c>
      <c r="CM8">
        <v>1.4819411106757835E-4</v>
      </c>
      <c r="CN8">
        <v>9.6551904827016973E-5</v>
      </c>
      <c r="CO8">
        <v>9.8740606151386103E-5</v>
      </c>
      <c r="CP8">
        <v>1.2701959628749692E-4</v>
      </c>
      <c r="CQ8">
        <v>7.7064005213902992E-5</v>
      </c>
      <c r="CR8">
        <v>9.2260636972395837E-5</v>
      </c>
      <c r="CS8">
        <v>8.6293077964493296E-5</v>
      </c>
      <c r="CT8">
        <v>7.0857131947899373E-5</v>
      </c>
      <c r="CU8">
        <v>4.7984758960997409E-5</v>
      </c>
    </row>
    <row r="9" spans="1:99">
      <c r="A9" t="s">
        <v>8</v>
      </c>
      <c r="B9">
        <v>5.6959507673993812E-2</v>
      </c>
      <c r="C9">
        <v>1.6709051941742929E-2</v>
      </c>
      <c r="D9">
        <v>0.13277830751460032</v>
      </c>
      <c r="E9">
        <v>0.14098262447999196</v>
      </c>
      <c r="F9">
        <v>2.8565152035310164E-2</v>
      </c>
      <c r="G9">
        <v>4.2156072456651622E-2</v>
      </c>
      <c r="H9">
        <v>2.7756259251703551E-4</v>
      </c>
      <c r="I9">
        <v>1.0003564793761712</v>
      </c>
      <c r="J9">
        <v>1.5307755944681266E-4</v>
      </c>
      <c r="K9">
        <v>1.5416291538421941E-4</v>
      </c>
      <c r="L9">
        <v>2.0364515658636016E-4</v>
      </c>
      <c r="M9">
        <v>1.1292691670434326E-4</v>
      </c>
      <c r="N9">
        <v>2.458170166224853E-4</v>
      </c>
      <c r="O9">
        <v>7.1248830283315795E-3</v>
      </c>
      <c r="P9">
        <v>6.592594746454212E-3</v>
      </c>
      <c r="Q9">
        <v>4.982088187040634E-4</v>
      </c>
      <c r="R9">
        <v>2.5700445580179179E-4</v>
      </c>
      <c r="S9">
        <v>4.6907831602438071E-4</v>
      </c>
      <c r="T9">
        <v>3.2666081941080998E-4</v>
      </c>
      <c r="U9">
        <v>1.4271389790974079E-3</v>
      </c>
      <c r="V9">
        <v>1.8699995378856237E-4</v>
      </c>
      <c r="W9">
        <v>2.1706799259531742E-4</v>
      </c>
      <c r="X9">
        <v>5.8299561343462651E-5</v>
      </c>
      <c r="Y9">
        <v>2.9162519223910403E-4</v>
      </c>
      <c r="Z9">
        <v>2.4344887612070003E-4</v>
      </c>
      <c r="AA9">
        <v>2.0666051225072063E-4</v>
      </c>
      <c r="AB9">
        <v>1.3467472260109733E-4</v>
      </c>
      <c r="AC9">
        <v>1.756209054943043E-4</v>
      </c>
      <c r="AD9">
        <v>1.9757556767568114E-4</v>
      </c>
      <c r="AE9">
        <v>1.5918868160950245E-4</v>
      </c>
      <c r="AF9">
        <v>1.5644202359209284E-4</v>
      </c>
      <c r="AG9">
        <v>1.4450922205353717E-4</v>
      </c>
      <c r="AH9">
        <v>2.4671970345896914E-4</v>
      </c>
      <c r="AI9">
        <v>2.451349593719592E-4</v>
      </c>
      <c r="AJ9">
        <v>1.8620333051093076E-4</v>
      </c>
      <c r="AK9">
        <v>1.8985719370864478E-4</v>
      </c>
      <c r="AL9">
        <v>1.7610644640943159E-4</v>
      </c>
      <c r="AM9">
        <v>1.3596632529103869E-4</v>
      </c>
      <c r="AN9">
        <v>2.0562788881052491E-4</v>
      </c>
      <c r="AO9">
        <v>1.6730399742420941E-4</v>
      </c>
      <c r="AP9">
        <v>2.347116896446342E-4</v>
      </c>
      <c r="AQ9">
        <v>1.675955686730093E-4</v>
      </c>
      <c r="AR9">
        <v>2.2380291476129476E-4</v>
      </c>
      <c r="AS9">
        <v>2.0398337111627286E-4</v>
      </c>
      <c r="AT9">
        <v>1.821178795236791E-4</v>
      </c>
      <c r="AU9">
        <v>2.1198238839376676E-4</v>
      </c>
      <c r="AV9">
        <v>1.9437566880627706E-4</v>
      </c>
      <c r="AW9">
        <v>2.3155752132592711E-4</v>
      </c>
      <c r="AX9">
        <v>1.8598515235687259E-4</v>
      </c>
      <c r="AY9">
        <v>1.8415536648954992E-4</v>
      </c>
      <c r="AZ9">
        <v>3.9852824505420186E-4</v>
      </c>
      <c r="BA9">
        <v>1.9861213903747847E-4</v>
      </c>
      <c r="BB9">
        <v>3.0313490795627835E-4</v>
      </c>
      <c r="BC9">
        <v>1.7267370455670698E-4</v>
      </c>
      <c r="BD9">
        <v>1.5530312941619212E-4</v>
      </c>
      <c r="BE9">
        <v>2.7497359149306484E-4</v>
      </c>
      <c r="BF9">
        <v>1.3727199502248726E-4</v>
      </c>
      <c r="BG9">
        <v>2.2372009501636289E-4</v>
      </c>
      <c r="BH9">
        <v>1.6179127107122989E-4</v>
      </c>
      <c r="BI9">
        <v>2.3732255065339272E-4</v>
      </c>
      <c r="BJ9">
        <v>2.8583554871647006E-4</v>
      </c>
      <c r="BK9">
        <v>1.5261042005854878E-4</v>
      </c>
      <c r="BL9">
        <v>1.7741674957506422E-4</v>
      </c>
      <c r="BM9">
        <v>2.6131397717091628E-4</v>
      </c>
      <c r="BN9">
        <v>8.770698916897617E-5</v>
      </c>
      <c r="BO9">
        <v>2.0059456363915695E-4</v>
      </c>
      <c r="BP9">
        <v>8.8333407499895219E-5</v>
      </c>
      <c r="BQ9">
        <v>4.2381962775579686E-4</v>
      </c>
      <c r="BR9">
        <v>3.2811417156766823E-4</v>
      </c>
      <c r="BS9">
        <v>3.0501587913305228E-4</v>
      </c>
      <c r="BT9">
        <v>1.8801148848168566E-4</v>
      </c>
      <c r="BU9">
        <v>3.4659819050146344E-4</v>
      </c>
      <c r="BV9">
        <v>2.8144005141111716E-4</v>
      </c>
      <c r="BW9">
        <v>2.7811670511849231E-4</v>
      </c>
      <c r="BX9">
        <v>3.4148487735624779E-4</v>
      </c>
      <c r="BY9">
        <v>3.9257582174118653E-4</v>
      </c>
      <c r="BZ9">
        <v>2.6173179656009964E-4</v>
      </c>
      <c r="CA9">
        <v>2.8623614334135733E-4</v>
      </c>
      <c r="CB9">
        <v>3.4028135707144392E-4</v>
      </c>
      <c r="CC9">
        <v>2.8209986565646818E-4</v>
      </c>
      <c r="CD9">
        <v>5.2327378881202556E-4</v>
      </c>
      <c r="CE9">
        <v>2.2076505423661302E-4</v>
      </c>
      <c r="CF9">
        <v>2.7176213601383609E-4</v>
      </c>
      <c r="CG9">
        <v>2.9803468174194114E-4</v>
      </c>
      <c r="CH9">
        <v>3.6914338561004146E-4</v>
      </c>
      <c r="CI9">
        <v>2.4435013614340027E-4</v>
      </c>
      <c r="CJ9">
        <v>2.9683460028628319E-4</v>
      </c>
      <c r="CK9">
        <v>3.6914338561004146E-4</v>
      </c>
      <c r="CL9">
        <v>3.6855341343325679E-4</v>
      </c>
      <c r="CM9">
        <v>8.0929992080318921E-4</v>
      </c>
      <c r="CN9">
        <v>5.9868389416277152E-4</v>
      </c>
      <c r="CO9">
        <v>6.632097712925409E-4</v>
      </c>
      <c r="CP9">
        <v>6.6160116811733076E-4</v>
      </c>
      <c r="CQ9">
        <v>6.1143367159097271E-4</v>
      </c>
      <c r="CR9">
        <v>5.7111251797926942E-4</v>
      </c>
      <c r="CS9">
        <v>5.4060615558907017E-4</v>
      </c>
      <c r="CT9">
        <v>4.9394257479477464E-4</v>
      </c>
      <c r="CU9">
        <v>2.9881399550990925E-4</v>
      </c>
    </row>
    <row r="10" spans="1:99">
      <c r="A10" t="s">
        <v>9</v>
      </c>
      <c r="B10">
        <v>1.9875785217235435E-3</v>
      </c>
      <c r="C10">
        <v>4.8024011125342089E-3</v>
      </c>
      <c r="D10">
        <v>2.0943868115819151E-3</v>
      </c>
      <c r="E10">
        <v>1.4270852347235184E-3</v>
      </c>
      <c r="F10">
        <v>2.1899560687672647E-3</v>
      </c>
      <c r="G10">
        <v>9.1975914490578727E-4</v>
      </c>
      <c r="H10">
        <v>5.9424372574638394E-4</v>
      </c>
      <c r="I10">
        <v>9.6947952488726948E-4</v>
      </c>
      <c r="J10">
        <v>1.0113702698620872</v>
      </c>
      <c r="K10">
        <v>2.2329230369645073E-3</v>
      </c>
      <c r="L10">
        <v>1.7122259364755598E-3</v>
      </c>
      <c r="M10">
        <v>6.3689520855873278E-3</v>
      </c>
      <c r="N10">
        <v>2.6431355918231118E-3</v>
      </c>
      <c r="O10">
        <v>1.1499675650402312E-3</v>
      </c>
      <c r="P10">
        <v>8.7801972134611821E-4</v>
      </c>
      <c r="Q10">
        <v>1.1344036107577766E-3</v>
      </c>
      <c r="R10">
        <v>1.0481386968298281E-3</v>
      </c>
      <c r="S10">
        <v>7.1861849789885829E-4</v>
      </c>
      <c r="T10">
        <v>9.34779576238912E-4</v>
      </c>
      <c r="U10">
        <v>1.4575380953882075E-3</v>
      </c>
      <c r="V10">
        <v>1.4051393661158322E-3</v>
      </c>
      <c r="W10">
        <v>1.3348810816129944E-3</v>
      </c>
      <c r="X10">
        <v>6.7883076641472945E-2</v>
      </c>
      <c r="Y10">
        <v>1.503351657618526E-3</v>
      </c>
      <c r="Z10">
        <v>1.2548434417493444E-3</v>
      </c>
      <c r="AA10">
        <v>1.4835110017190022E-3</v>
      </c>
      <c r="AB10">
        <v>1.1669732708614938E-3</v>
      </c>
      <c r="AC10">
        <v>9.6656357395431835E-4</v>
      </c>
      <c r="AD10">
        <v>8.2837891945809826E-4</v>
      </c>
      <c r="AE10">
        <v>6.5566865752984945E-4</v>
      </c>
      <c r="AF10">
        <v>1.1256522097550222E-3</v>
      </c>
      <c r="AG10">
        <v>6.2268925171212494E-4</v>
      </c>
      <c r="AH10">
        <v>1.0536065866676562E-3</v>
      </c>
      <c r="AI10">
        <v>1.0831554921931017E-3</v>
      </c>
      <c r="AJ10">
        <v>8.368933318635359E-4</v>
      </c>
      <c r="AK10">
        <v>6.8802252987008904E-4</v>
      </c>
      <c r="AL10">
        <v>5.136604870275423E-4</v>
      </c>
      <c r="AM10">
        <v>4.8049922977459335E-4</v>
      </c>
      <c r="AN10">
        <v>7.3765586199387812E-4</v>
      </c>
      <c r="AO10">
        <v>5.579620444630261E-4</v>
      </c>
      <c r="AP10">
        <v>8.8765538464300007E-4</v>
      </c>
      <c r="AQ10">
        <v>6.2510600399513349E-4</v>
      </c>
      <c r="AR10">
        <v>8.2356051008563647E-4</v>
      </c>
      <c r="AS10">
        <v>7.4311485852390986E-4</v>
      </c>
      <c r="AT10">
        <v>7.2154448215610272E-3</v>
      </c>
      <c r="AU10">
        <v>5.9695577570170015E-3</v>
      </c>
      <c r="AV10">
        <v>6.3244279835377552E-3</v>
      </c>
      <c r="AW10">
        <v>4.9118786535690242E-3</v>
      </c>
      <c r="AX10">
        <v>2.0061091662941085E-3</v>
      </c>
      <c r="AY10">
        <v>1.2178139122954218E-3</v>
      </c>
      <c r="AZ10">
        <v>1.5247865901527968E-3</v>
      </c>
      <c r="BA10">
        <v>1.4062259915428902E-3</v>
      </c>
      <c r="BB10">
        <v>2.4808431537614913E-3</v>
      </c>
      <c r="BC10">
        <v>5.0668311148055326E-4</v>
      </c>
      <c r="BD10">
        <v>4.8294699433248613E-4</v>
      </c>
      <c r="BE10">
        <v>7.9503331131167794E-4</v>
      </c>
      <c r="BF10">
        <v>5.2295410449735994E-4</v>
      </c>
      <c r="BG10">
        <v>7.9060830250075691E-4</v>
      </c>
      <c r="BH10">
        <v>4.9685535315097259E-4</v>
      </c>
      <c r="BI10">
        <v>1.2031398927948764E-3</v>
      </c>
      <c r="BJ10">
        <v>1.3254472395020647E-3</v>
      </c>
      <c r="BK10">
        <v>7.3710058850949859E-4</v>
      </c>
      <c r="BL10">
        <v>5.1866557833074502E-4</v>
      </c>
      <c r="BM10">
        <v>1.3216375884634692E-3</v>
      </c>
      <c r="BN10">
        <v>5.3045660140633413E-4</v>
      </c>
      <c r="BO10">
        <v>1.4308291736926961E-3</v>
      </c>
      <c r="BP10">
        <v>4.6987051859457044E-4</v>
      </c>
      <c r="BQ10">
        <v>8.396171034331754E-4</v>
      </c>
      <c r="BR10">
        <v>9.3782305328590028E-4</v>
      </c>
      <c r="BS10">
        <v>1.1919068267949335E-3</v>
      </c>
      <c r="BT10">
        <v>1.6264239897708604E-3</v>
      </c>
      <c r="BU10">
        <v>1.3140392789707412E-3</v>
      </c>
      <c r="BV10">
        <v>9.0981659460433119E-4</v>
      </c>
      <c r="BW10">
        <v>9.6424425949898031E-4</v>
      </c>
      <c r="BX10">
        <v>1.097982574614649E-3</v>
      </c>
      <c r="BY10">
        <v>1.0091046529585143E-3</v>
      </c>
      <c r="BZ10">
        <v>8.3116102370354376E-4</v>
      </c>
      <c r="CA10">
        <v>1.1277942444133291E-3</v>
      </c>
      <c r="CB10">
        <v>1.0843147324367968E-3</v>
      </c>
      <c r="CC10">
        <v>1.0350353966360045E-3</v>
      </c>
      <c r="CD10">
        <v>9.94526252636673E-4</v>
      </c>
      <c r="CE10">
        <v>9.1546266545939454E-4</v>
      </c>
      <c r="CF10">
        <v>1.1024131945213454E-3</v>
      </c>
      <c r="CG10">
        <v>1.1794134969242013E-3</v>
      </c>
      <c r="CH10">
        <v>1.0081302813720087E-3</v>
      </c>
      <c r="CI10">
        <v>6.9400126765370804E-3</v>
      </c>
      <c r="CJ10">
        <v>8.106550483439524E-4</v>
      </c>
      <c r="CK10">
        <v>1.0081302813720087E-3</v>
      </c>
      <c r="CL10">
        <v>1.0143050845287606E-3</v>
      </c>
      <c r="CM10">
        <v>1.6954461653649949E-3</v>
      </c>
      <c r="CN10">
        <v>1.5573559343920512E-3</v>
      </c>
      <c r="CO10">
        <v>1.7979365396535419E-3</v>
      </c>
      <c r="CP10">
        <v>1.706877292129053E-3</v>
      </c>
      <c r="CQ10">
        <v>1.6412920672112773E-3</v>
      </c>
      <c r="CR10">
        <v>1.5504774636892703E-3</v>
      </c>
      <c r="CS10">
        <v>1.4686468375644877E-3</v>
      </c>
      <c r="CT10">
        <v>1.3028300366199359E-3</v>
      </c>
      <c r="CU10">
        <v>8.433855461091478E-4</v>
      </c>
    </row>
    <row r="11" spans="1:99">
      <c r="A11" t="s">
        <v>10</v>
      </c>
      <c r="B11">
        <v>7.4746792242225471E-4</v>
      </c>
      <c r="C11">
        <v>5.9858958654159043E-4</v>
      </c>
      <c r="D11">
        <v>8.9270906566736596E-4</v>
      </c>
      <c r="E11">
        <v>5.0124447727103473E-4</v>
      </c>
      <c r="F11">
        <v>7.488956271882529E-4</v>
      </c>
      <c r="G11">
        <v>2.1072861011956002E-4</v>
      </c>
      <c r="H11">
        <v>1.2516376356952214E-4</v>
      </c>
      <c r="I11">
        <v>2.269174432233013E-4</v>
      </c>
      <c r="J11">
        <v>4.5325617877439072E-4</v>
      </c>
      <c r="K11">
        <v>1.0197007564858422</v>
      </c>
      <c r="L11">
        <v>4.6601016106264558E-4</v>
      </c>
      <c r="M11">
        <v>5.0514470254219932E-3</v>
      </c>
      <c r="N11">
        <v>3.0675272048781032E-3</v>
      </c>
      <c r="O11">
        <v>7.696780868203353E-4</v>
      </c>
      <c r="P11">
        <v>8.4893832219934081E-4</v>
      </c>
      <c r="Q11">
        <v>1.2588222426094422E-3</v>
      </c>
      <c r="R11">
        <v>6.1139177284919249E-4</v>
      </c>
      <c r="S11">
        <v>1.8244301651727126E-4</v>
      </c>
      <c r="T11">
        <v>2.3892014549308966E-4</v>
      </c>
      <c r="U11">
        <v>4.246778693909248E-4</v>
      </c>
      <c r="V11">
        <v>1.3348031538646834E-3</v>
      </c>
      <c r="W11">
        <v>3.8450837058978297E-4</v>
      </c>
      <c r="X11">
        <v>1.2035419676460662E-3</v>
      </c>
      <c r="Y11">
        <v>1.9739288707223252E-3</v>
      </c>
      <c r="Z11">
        <v>8.4646428543917838E-4</v>
      </c>
      <c r="AA11">
        <v>2.4813563048129341E-2</v>
      </c>
      <c r="AB11">
        <v>1.3839117179597982E-2</v>
      </c>
      <c r="AC11">
        <v>1.3586187090452117E-3</v>
      </c>
      <c r="AD11">
        <v>5.5002200473279678E-4</v>
      </c>
      <c r="AE11">
        <v>2.8128585742110437E-4</v>
      </c>
      <c r="AF11">
        <v>8.8940183226615948E-4</v>
      </c>
      <c r="AG11">
        <v>4.2465029844659718E-4</v>
      </c>
      <c r="AH11">
        <v>4.8606194785795373E-4</v>
      </c>
      <c r="AI11">
        <v>5.4052736879240835E-4</v>
      </c>
      <c r="AJ11">
        <v>2.1434901285723271E-4</v>
      </c>
      <c r="AK11">
        <v>1.7121921634987675E-4</v>
      </c>
      <c r="AL11">
        <v>1.2534621628436949E-4</v>
      </c>
      <c r="AM11">
        <v>1.1214877032470162E-4</v>
      </c>
      <c r="AN11">
        <v>1.9978160787683944E-4</v>
      </c>
      <c r="AO11">
        <v>1.558137194127333E-4</v>
      </c>
      <c r="AP11">
        <v>2.4178314248639657E-4</v>
      </c>
      <c r="AQ11">
        <v>1.7699441817108587E-4</v>
      </c>
      <c r="AR11">
        <v>2.2659328182235921E-4</v>
      </c>
      <c r="AS11">
        <v>2.1068451660302356E-4</v>
      </c>
      <c r="AT11">
        <v>2.8147337982546494E-4</v>
      </c>
      <c r="AU11">
        <v>7.7042589564615634E-4</v>
      </c>
      <c r="AV11">
        <v>4.1596735228282763E-4</v>
      </c>
      <c r="AW11">
        <v>3.5111261339725188E-4</v>
      </c>
      <c r="AX11">
        <v>2.0688753605394326E-4</v>
      </c>
      <c r="AY11">
        <v>4.1429596278658176E-4</v>
      </c>
      <c r="AZ11">
        <v>3.1412655960869545E-4</v>
      </c>
      <c r="BA11">
        <v>1.5833748375990929E-4</v>
      </c>
      <c r="BB11">
        <v>3.0590775670705174E-4</v>
      </c>
      <c r="BC11">
        <v>1.3721494508320175E-4</v>
      </c>
      <c r="BD11">
        <v>1.5927580703992532E-4</v>
      </c>
      <c r="BE11">
        <v>3.3731529028120487E-4</v>
      </c>
      <c r="BF11">
        <v>2.9102314781226331E-4</v>
      </c>
      <c r="BG11">
        <v>2.5573669535150712E-4</v>
      </c>
      <c r="BH11">
        <v>4.8781409208479155E-4</v>
      </c>
      <c r="BI11">
        <v>2.1257597181958295E-4</v>
      </c>
      <c r="BJ11">
        <v>2.6005003059694756E-4</v>
      </c>
      <c r="BK11">
        <v>1.5222920567654102E-4</v>
      </c>
      <c r="BL11">
        <v>1.450666976594552E-4</v>
      </c>
      <c r="BM11">
        <v>2.5730859514096834E-4</v>
      </c>
      <c r="BN11">
        <v>2.0471073489211484E-4</v>
      </c>
      <c r="BO11">
        <v>3.0628807553088406E-4</v>
      </c>
      <c r="BP11">
        <v>1.3445196450161451E-4</v>
      </c>
      <c r="BQ11">
        <v>3.3848193080679537E-4</v>
      </c>
      <c r="BR11">
        <v>2.5434410672464826E-4</v>
      </c>
      <c r="BS11">
        <v>4.8839438415297946E-4</v>
      </c>
      <c r="BT11">
        <v>4.5119341672397744E-4</v>
      </c>
      <c r="BU11">
        <v>8.2396896391381304E-4</v>
      </c>
      <c r="BV11">
        <v>2.7163032665882057E-4</v>
      </c>
      <c r="BW11">
        <v>3.3357986714048878E-4</v>
      </c>
      <c r="BX11">
        <v>3.2639152039192181E-4</v>
      </c>
      <c r="BY11">
        <v>2.7952082518103435E-4</v>
      </c>
      <c r="BZ11">
        <v>4.7745802722055859E-4</v>
      </c>
      <c r="CA11">
        <v>3.1312864423048875E-4</v>
      </c>
      <c r="CB11">
        <v>1.3202390275295572E-3</v>
      </c>
      <c r="CC11">
        <v>4.7101553405494651E-4</v>
      </c>
      <c r="CD11">
        <v>5.009582026069885E-4</v>
      </c>
      <c r="CE11">
        <v>3.6469721835448806E-4</v>
      </c>
      <c r="CF11">
        <v>1.4180563545005639E-3</v>
      </c>
      <c r="CG11">
        <v>4.9150294270560433E-4</v>
      </c>
      <c r="CH11">
        <v>2.3549031365034852E-4</v>
      </c>
      <c r="CI11">
        <v>3.107165578734139E-3</v>
      </c>
      <c r="CJ11">
        <v>1.8936184650355874E-4</v>
      </c>
      <c r="CK11">
        <v>2.3549031365034852E-4</v>
      </c>
      <c r="CL11">
        <v>2.3922833473016909E-4</v>
      </c>
      <c r="CM11">
        <v>4.1019207982120773E-4</v>
      </c>
      <c r="CN11">
        <v>3.9253187728578438E-4</v>
      </c>
      <c r="CO11">
        <v>4.2418946482202045E-4</v>
      </c>
      <c r="CP11">
        <v>4.0369390414952565E-4</v>
      </c>
      <c r="CQ11">
        <v>3.7090643001264089E-4</v>
      </c>
      <c r="CR11">
        <v>3.4823305063898848E-4</v>
      </c>
      <c r="CS11">
        <v>3.2797299796342305E-4</v>
      </c>
      <c r="CT11">
        <v>3.050951297270219E-4</v>
      </c>
      <c r="CU11">
        <v>2.0502362364729302E-4</v>
      </c>
    </row>
    <row r="12" spans="1:99">
      <c r="A12" t="s">
        <v>11</v>
      </c>
      <c r="B12">
        <v>2.8181083294138148E-6</v>
      </c>
      <c r="C12">
        <v>6.0651243851537251E-6</v>
      </c>
      <c r="D12">
        <v>3.1002868502092863E-6</v>
      </c>
      <c r="E12">
        <v>2.136178098360722E-6</v>
      </c>
      <c r="F12">
        <v>3.877308911864979E-6</v>
      </c>
      <c r="G12">
        <v>1.4362619559060774E-6</v>
      </c>
      <c r="H12">
        <v>9.4558429083983187E-7</v>
      </c>
      <c r="I12">
        <v>1.5249285497190172E-6</v>
      </c>
      <c r="J12">
        <v>1.1127626582947603E-3</v>
      </c>
      <c r="K12">
        <v>1.4651160554576026E-4</v>
      </c>
      <c r="L12">
        <v>1.0002791386852028</v>
      </c>
      <c r="M12">
        <v>8.236014226803089E-6</v>
      </c>
      <c r="N12">
        <v>8.5411410188476815E-6</v>
      </c>
      <c r="O12">
        <v>3.3062898077657745E-6</v>
      </c>
      <c r="P12">
        <v>4.9150417946872556E-6</v>
      </c>
      <c r="Q12">
        <v>2.7203053335869263E-6</v>
      </c>
      <c r="R12">
        <v>2.5626972694223753E-6</v>
      </c>
      <c r="S12">
        <v>1.240110061056284E-6</v>
      </c>
      <c r="T12">
        <v>1.9490074303254097E-6</v>
      </c>
      <c r="U12">
        <v>4.7837024148434264E-6</v>
      </c>
      <c r="V12">
        <v>4.8277745636767733E-6</v>
      </c>
      <c r="W12">
        <v>2.9708353255476163E-6</v>
      </c>
      <c r="X12">
        <v>7.5502526522429534E-5</v>
      </c>
      <c r="Y12">
        <v>3.0197616210729688E-6</v>
      </c>
      <c r="Z12">
        <v>4.3599757223538874E-6</v>
      </c>
      <c r="AA12">
        <v>7.0342507205365654E-6</v>
      </c>
      <c r="AB12">
        <v>5.6325391607546721E-6</v>
      </c>
      <c r="AC12">
        <v>1.0594972286437118E-5</v>
      </c>
      <c r="AD12">
        <v>6.4352404474630607E-6</v>
      </c>
      <c r="AE12">
        <v>3.7486884409866445E-6</v>
      </c>
      <c r="AF12">
        <v>8.5460822053582356E-6</v>
      </c>
      <c r="AG12">
        <v>4.1718334064982052E-6</v>
      </c>
      <c r="AH12">
        <v>6.5570161859683745E-6</v>
      </c>
      <c r="AI12">
        <v>4.0662316500353378E-6</v>
      </c>
      <c r="AJ12">
        <v>1.4230646946559578E-6</v>
      </c>
      <c r="AK12">
        <v>1.1311489930179937E-6</v>
      </c>
      <c r="AL12">
        <v>8.3794426570452051E-7</v>
      </c>
      <c r="AM12">
        <v>7.5615924245683125E-7</v>
      </c>
      <c r="AN12">
        <v>1.1885545681971197E-6</v>
      </c>
      <c r="AO12">
        <v>9.2629753891311665E-7</v>
      </c>
      <c r="AP12">
        <v>1.4457653393332477E-6</v>
      </c>
      <c r="AQ12">
        <v>1.0420312410757104E-6</v>
      </c>
      <c r="AR12">
        <v>1.5029425585115857E-6</v>
      </c>
      <c r="AS12">
        <v>1.2061108471778444E-6</v>
      </c>
      <c r="AT12">
        <v>9.1330411188362518E-6</v>
      </c>
      <c r="AU12">
        <v>8.3506905371954378E-6</v>
      </c>
      <c r="AV12">
        <v>1.200962607514464E-5</v>
      </c>
      <c r="AW12">
        <v>6.7864233640238232E-6</v>
      </c>
      <c r="AX12">
        <v>2.9960218565526037E-6</v>
      </c>
      <c r="AY12">
        <v>1.2708642328198432E-5</v>
      </c>
      <c r="AZ12">
        <v>2.3724511516413713E-6</v>
      </c>
      <c r="BA12">
        <v>1.9589117176888936E-6</v>
      </c>
      <c r="BB12">
        <v>3.6766507410678378E-6</v>
      </c>
      <c r="BC12">
        <v>9.1587801411697087E-7</v>
      </c>
      <c r="BD12">
        <v>7.9650169724114385E-7</v>
      </c>
      <c r="BE12">
        <v>1.9707725561893184E-6</v>
      </c>
      <c r="BF12">
        <v>1.7994892998933311E-6</v>
      </c>
      <c r="BG12">
        <v>1.5191424014186346E-6</v>
      </c>
      <c r="BH12">
        <v>9.7062446063758126E-7</v>
      </c>
      <c r="BI12">
        <v>1.8251130380014495E-6</v>
      </c>
      <c r="BJ12">
        <v>2.030072645342325E-6</v>
      </c>
      <c r="BK12">
        <v>1.1396251961980517E-6</v>
      </c>
      <c r="BL12">
        <v>8.6056129141961054E-7</v>
      </c>
      <c r="BM12">
        <v>1.9814909597412893E-6</v>
      </c>
      <c r="BN12">
        <v>9.8090222322280812E-7</v>
      </c>
      <c r="BO12">
        <v>2.8964479182104308E-6</v>
      </c>
      <c r="BP12">
        <v>7.5949739760759915E-7</v>
      </c>
      <c r="BQ12">
        <v>1.7194904764219513E-6</v>
      </c>
      <c r="BR12">
        <v>1.5920248595072428E-6</v>
      </c>
      <c r="BS12">
        <v>2.0469704554111622E-6</v>
      </c>
      <c r="BT12">
        <v>4.3851281356706915E-6</v>
      </c>
      <c r="BU12">
        <v>2.1936150448032697E-6</v>
      </c>
      <c r="BV12">
        <v>1.49392206037337E-6</v>
      </c>
      <c r="BW12">
        <v>1.6478346279328491E-6</v>
      </c>
      <c r="BX12">
        <v>1.74552664044038E-6</v>
      </c>
      <c r="BY12">
        <v>2.0429880743446712E-6</v>
      </c>
      <c r="BZ12">
        <v>1.3975138094579151E-6</v>
      </c>
      <c r="CA12">
        <v>1.7859869285655175E-6</v>
      </c>
      <c r="CB12">
        <v>2.0190388809820081E-6</v>
      </c>
      <c r="CC12">
        <v>2.0813354593724377E-6</v>
      </c>
      <c r="CD12">
        <v>1.8556342185765174E-6</v>
      </c>
      <c r="CE12">
        <v>2.6279188249438865E-6</v>
      </c>
      <c r="CF12">
        <v>2.0030630684029888E-6</v>
      </c>
      <c r="CG12">
        <v>2.1056661619831507E-6</v>
      </c>
      <c r="CH12">
        <v>1.5854757958956394E-6</v>
      </c>
      <c r="CI12">
        <v>1.1099773788926881E-5</v>
      </c>
      <c r="CJ12">
        <v>1.2749085923902206E-6</v>
      </c>
      <c r="CK12">
        <v>1.5854757958956394E-6</v>
      </c>
      <c r="CL12">
        <v>1.6016667838570702E-6</v>
      </c>
      <c r="CM12">
        <v>2.6428153198589351E-6</v>
      </c>
      <c r="CN12">
        <v>2.4473625008948314E-6</v>
      </c>
      <c r="CO12">
        <v>2.7842494799496963E-6</v>
      </c>
      <c r="CP12">
        <v>2.6439307914303192E-6</v>
      </c>
      <c r="CQ12">
        <v>2.5507327915863603E-6</v>
      </c>
      <c r="CR12">
        <v>2.4111592438472231E-6</v>
      </c>
      <c r="CS12">
        <v>2.2759915038542078E-6</v>
      </c>
      <c r="CT12">
        <v>2.045481390738477E-6</v>
      </c>
      <c r="CU12">
        <v>1.3490502653388473E-6</v>
      </c>
    </row>
    <row r="13" spans="1:99">
      <c r="A13" t="s">
        <v>12</v>
      </c>
      <c r="B13">
        <v>1.2808300666219026E-2</v>
      </c>
      <c r="C13">
        <v>4.3726975000041135E-2</v>
      </c>
      <c r="D13">
        <v>2.4744335528907032E-2</v>
      </c>
      <c r="E13">
        <v>2.0562214163677602E-2</v>
      </c>
      <c r="F13">
        <v>1.1737949037035952E-2</v>
      </c>
      <c r="G13">
        <v>7.445233872448589E-3</v>
      </c>
      <c r="H13">
        <v>4.4208848847264578E-3</v>
      </c>
      <c r="I13">
        <v>8.1575337727289761E-3</v>
      </c>
      <c r="J13">
        <v>1.3350076207623449E-2</v>
      </c>
      <c r="K13">
        <v>1.5354901953556125E-2</v>
      </c>
      <c r="L13">
        <v>6.9292859680032204E-3</v>
      </c>
      <c r="M13">
        <v>1.0533495421151795</v>
      </c>
      <c r="N13">
        <v>8.3729986134242363E-3</v>
      </c>
      <c r="O13">
        <v>9.8815698285322235E-3</v>
      </c>
      <c r="P13">
        <v>8.3813173311232808E-3</v>
      </c>
      <c r="Q13">
        <v>1.3903668504237528E-2</v>
      </c>
      <c r="R13">
        <v>8.3798620314509079E-3</v>
      </c>
      <c r="S13">
        <v>5.5979426997185399E-3</v>
      </c>
      <c r="T13">
        <v>7.7374648567583755E-3</v>
      </c>
      <c r="U13">
        <v>1.2318977384884126E-2</v>
      </c>
      <c r="V13">
        <v>1.3594677010275776E-2</v>
      </c>
      <c r="W13">
        <v>1.2457966378498445E-2</v>
      </c>
      <c r="X13">
        <v>7.7187528607958042E-3</v>
      </c>
      <c r="Y13">
        <v>1.0105344465229104E-2</v>
      </c>
      <c r="Z13">
        <v>1.3629558761957468E-2</v>
      </c>
      <c r="AA13">
        <v>2.1828614489767275E-2</v>
      </c>
      <c r="AB13">
        <v>1.3974429082592691E-2</v>
      </c>
      <c r="AC13">
        <v>1.123799117309633E-2</v>
      </c>
      <c r="AD13">
        <v>7.6646334462794202E-3</v>
      </c>
      <c r="AE13">
        <v>9.6061243315925995E-3</v>
      </c>
      <c r="AF13">
        <v>8.9999376789841132E-3</v>
      </c>
      <c r="AG13">
        <v>6.7535430675484554E-3</v>
      </c>
      <c r="AH13">
        <v>9.4484540548358167E-3</v>
      </c>
      <c r="AI13">
        <v>8.1581308987240218E-3</v>
      </c>
      <c r="AJ13">
        <v>7.6374679117185715E-3</v>
      </c>
      <c r="AK13">
        <v>7.1868786931525291E-3</v>
      </c>
      <c r="AL13">
        <v>4.7188005453051496E-3</v>
      </c>
      <c r="AM13">
        <v>4.6678370441090951E-3</v>
      </c>
      <c r="AN13">
        <v>1.1814329727148886E-2</v>
      </c>
      <c r="AO13">
        <v>7.0098576961141043E-3</v>
      </c>
      <c r="AP13">
        <v>1.3822755155051481E-2</v>
      </c>
      <c r="AQ13">
        <v>7.5172519351756903E-3</v>
      </c>
      <c r="AR13">
        <v>9.6678687765904599E-3</v>
      </c>
      <c r="AS13">
        <v>1.2205933557747213E-2</v>
      </c>
      <c r="AT13">
        <v>5.772162421379754E-3</v>
      </c>
      <c r="AU13">
        <v>6.2678031122396114E-3</v>
      </c>
      <c r="AV13">
        <v>9.5568765799093208E-3</v>
      </c>
      <c r="AW13">
        <v>1.1945869817906719E-2</v>
      </c>
      <c r="AX13">
        <v>6.0658923001778537E-3</v>
      </c>
      <c r="AY13">
        <v>2.3019041267478495E-2</v>
      </c>
      <c r="AZ13">
        <v>1.0994535893103804E-2</v>
      </c>
      <c r="BA13">
        <v>5.1108453023509604E-3</v>
      </c>
      <c r="BB13">
        <v>1.2658151177588919E-2</v>
      </c>
      <c r="BC13">
        <v>4.4551503125612674E-3</v>
      </c>
      <c r="BD13">
        <v>4.6843329141343683E-3</v>
      </c>
      <c r="BE13">
        <v>7.1740341052295882E-3</v>
      </c>
      <c r="BF13">
        <v>5.4223854733958902E-3</v>
      </c>
      <c r="BG13">
        <v>7.8463603171621526E-3</v>
      </c>
      <c r="BH13">
        <v>4.7325931785895973E-3</v>
      </c>
      <c r="BI13">
        <v>6.4147018801328504E-3</v>
      </c>
      <c r="BJ13">
        <v>7.9825009166291684E-3</v>
      </c>
      <c r="BK13">
        <v>5.4057652988681731E-3</v>
      </c>
      <c r="BL13">
        <v>4.6930665099156514E-3</v>
      </c>
      <c r="BM13">
        <v>1.2583439084963654E-2</v>
      </c>
      <c r="BN13">
        <v>7.3296741223656059E-3</v>
      </c>
      <c r="BO13">
        <v>9.4061772323202151E-3</v>
      </c>
      <c r="BP13">
        <v>3.2997559224516859E-3</v>
      </c>
      <c r="BQ13">
        <v>7.149829075184409E-3</v>
      </c>
      <c r="BR13">
        <v>9.1049426499501627E-3</v>
      </c>
      <c r="BS13">
        <v>7.9144156323226363E-3</v>
      </c>
      <c r="BT13">
        <v>1.0492632838215232E-2</v>
      </c>
      <c r="BU13">
        <v>1.3424820356088345E-2</v>
      </c>
      <c r="BV13">
        <v>8.8528313865262106E-3</v>
      </c>
      <c r="BW13">
        <v>9.8410505721118618E-3</v>
      </c>
      <c r="BX13">
        <v>1.271959380934432E-2</v>
      </c>
      <c r="BY13">
        <v>8.5028752336894498E-3</v>
      </c>
      <c r="BZ13">
        <v>7.6241751259937558E-3</v>
      </c>
      <c r="CA13">
        <v>1.2779192045074116E-2</v>
      </c>
      <c r="CB13">
        <v>1.2211664514136304E-2</v>
      </c>
      <c r="CC13">
        <v>1.616711442566101E-2</v>
      </c>
      <c r="CD13">
        <v>1.3302093513125147E-2</v>
      </c>
      <c r="CE13">
        <v>8.6285881093545319E-3</v>
      </c>
      <c r="CF13">
        <v>1.1978229167130506E-2</v>
      </c>
      <c r="CG13">
        <v>9.3866558764190231E-3</v>
      </c>
      <c r="CH13">
        <v>8.490336335364404E-3</v>
      </c>
      <c r="CI13">
        <v>3.3572176800517654E-2</v>
      </c>
      <c r="CJ13">
        <v>6.8272267380305547E-3</v>
      </c>
      <c r="CK13">
        <v>8.490336335364404E-3</v>
      </c>
      <c r="CL13">
        <v>8.5101773054782406E-3</v>
      </c>
      <c r="CM13">
        <v>1.705958243860713E-2</v>
      </c>
      <c r="CN13">
        <v>1.6020219027536843E-2</v>
      </c>
      <c r="CO13">
        <v>1.7218187549745967E-2</v>
      </c>
      <c r="CP13">
        <v>1.6143152443389069E-2</v>
      </c>
      <c r="CQ13">
        <v>1.4375635793642353E-2</v>
      </c>
      <c r="CR13">
        <v>1.3333479951050773E-2</v>
      </c>
      <c r="CS13">
        <v>1.2117006579464212E-2</v>
      </c>
      <c r="CT13">
        <v>1.0732682379445777E-2</v>
      </c>
      <c r="CU13">
        <v>7.0305890802043738E-3</v>
      </c>
    </row>
    <row r="14" spans="1:99">
      <c r="A14" t="s">
        <v>13</v>
      </c>
      <c r="B14">
        <v>7.5839969490138527E-3</v>
      </c>
      <c r="C14">
        <v>5.4500626155761484E-2</v>
      </c>
      <c r="D14">
        <v>1.2667638810364291E-2</v>
      </c>
      <c r="E14">
        <v>9.7323691634098597E-3</v>
      </c>
      <c r="F14">
        <v>6.1386725769736741E-3</v>
      </c>
      <c r="G14">
        <v>6.5871048258454492E-3</v>
      </c>
      <c r="H14">
        <v>3.9791736530404975E-3</v>
      </c>
      <c r="I14">
        <v>7.2113068814879562E-3</v>
      </c>
      <c r="J14">
        <v>5.5809332328729576E-3</v>
      </c>
      <c r="K14">
        <v>2.1493655780876201E-2</v>
      </c>
      <c r="L14">
        <v>1.6720596134849199E-2</v>
      </c>
      <c r="M14">
        <v>1.0121491533157809E-2</v>
      </c>
      <c r="N14">
        <v>1.0063367073189351</v>
      </c>
      <c r="O14">
        <v>7.0444619319958305E-3</v>
      </c>
      <c r="P14">
        <v>6.3896345167990844E-3</v>
      </c>
      <c r="Q14">
        <v>7.4801430218249098E-3</v>
      </c>
      <c r="R14">
        <v>5.7218096496212114E-3</v>
      </c>
      <c r="S14">
        <v>5.1547547107174485E-3</v>
      </c>
      <c r="T14">
        <v>7.0343932569184439E-3</v>
      </c>
      <c r="U14">
        <v>8.7408059919893231E-3</v>
      </c>
      <c r="V14">
        <v>1.0441198188985933E-2</v>
      </c>
      <c r="W14">
        <v>9.260992238818707E-3</v>
      </c>
      <c r="X14">
        <v>1.9453329532554933E-2</v>
      </c>
      <c r="Y14">
        <v>5.0586158312272032E-3</v>
      </c>
      <c r="Z14">
        <v>7.8754467917755422E-3</v>
      </c>
      <c r="AA14">
        <v>1.4140357494670767E-2</v>
      </c>
      <c r="AB14">
        <v>9.2027917991942473E-3</v>
      </c>
      <c r="AC14">
        <v>8.9355389663998523E-3</v>
      </c>
      <c r="AD14">
        <v>6.8913389389974903E-3</v>
      </c>
      <c r="AE14">
        <v>6.8248295663626314E-3</v>
      </c>
      <c r="AF14">
        <v>6.5227436049518309E-3</v>
      </c>
      <c r="AG14">
        <v>5.2506985497345121E-3</v>
      </c>
      <c r="AH14">
        <v>7.2438291367075769E-3</v>
      </c>
      <c r="AI14">
        <v>7.1987526465484121E-3</v>
      </c>
      <c r="AJ14">
        <v>7.7182967759361733E-3</v>
      </c>
      <c r="AK14">
        <v>6.6377748325648425E-3</v>
      </c>
      <c r="AL14">
        <v>4.3185764653935676E-3</v>
      </c>
      <c r="AM14">
        <v>4.2146641861232018E-3</v>
      </c>
      <c r="AN14">
        <v>7.6272890552250448E-3</v>
      </c>
      <c r="AO14">
        <v>6.6830192599629037E-3</v>
      </c>
      <c r="AP14">
        <v>1.2176757532187681E-2</v>
      </c>
      <c r="AQ14">
        <v>8.3591776694112423E-3</v>
      </c>
      <c r="AR14">
        <v>9.5342399756465079E-3</v>
      </c>
      <c r="AS14">
        <v>9.8666009460223816E-3</v>
      </c>
      <c r="AT14">
        <v>8.0570639888359E-3</v>
      </c>
      <c r="AU14">
        <v>3.7323877168814946E-2</v>
      </c>
      <c r="AV14">
        <v>1.285645318391857E-2</v>
      </c>
      <c r="AW14">
        <v>1.141237863962959E-2</v>
      </c>
      <c r="AX14">
        <v>8.205806853520627E-3</v>
      </c>
      <c r="AY14">
        <v>3.2163414713809672E-2</v>
      </c>
      <c r="AZ14">
        <v>1.1857957575161634E-2</v>
      </c>
      <c r="BA14">
        <v>5.3795610066119225E-3</v>
      </c>
      <c r="BB14">
        <v>1.2138904162855452E-2</v>
      </c>
      <c r="BC14">
        <v>3.9989791813966318E-3</v>
      </c>
      <c r="BD14">
        <v>4.424588887938825E-3</v>
      </c>
      <c r="BE14">
        <v>6.3392112531801756E-3</v>
      </c>
      <c r="BF14">
        <v>8.0145864777993354E-3</v>
      </c>
      <c r="BG14">
        <v>6.3963755818221739E-3</v>
      </c>
      <c r="BH14">
        <v>4.9734386096619869E-3</v>
      </c>
      <c r="BI14">
        <v>7.5270539457891897E-3</v>
      </c>
      <c r="BJ14">
        <v>1.0543715812982026E-2</v>
      </c>
      <c r="BK14">
        <v>9.0665831202990741E-3</v>
      </c>
      <c r="BL14">
        <v>5.3653331815729181E-3</v>
      </c>
      <c r="BM14">
        <v>8.6831598428081351E-3</v>
      </c>
      <c r="BN14">
        <v>3.0777310794700294E-2</v>
      </c>
      <c r="BO14">
        <v>1.1304451686512139E-2</v>
      </c>
      <c r="BP14">
        <v>3.5446179639247273E-3</v>
      </c>
      <c r="BQ14">
        <v>7.4094703846335243E-3</v>
      </c>
      <c r="BR14">
        <v>8.2037365924339228E-3</v>
      </c>
      <c r="BS14">
        <v>7.6822747578869505E-3</v>
      </c>
      <c r="BT14">
        <v>7.2706216690376566E-3</v>
      </c>
      <c r="BU14">
        <v>9.3745053860291652E-3</v>
      </c>
      <c r="BV14">
        <v>8.2062339082140043E-3</v>
      </c>
      <c r="BW14">
        <v>8.7282953467995895E-3</v>
      </c>
      <c r="BX14">
        <v>1.121718718472094E-2</v>
      </c>
      <c r="BY14">
        <v>9.0286620331609235E-3</v>
      </c>
      <c r="BZ14">
        <v>7.4792676041463418E-3</v>
      </c>
      <c r="CA14">
        <v>1.2782589804309248E-2</v>
      </c>
      <c r="CB14">
        <v>1.0110696964158183E-2</v>
      </c>
      <c r="CC14">
        <v>2.2464399604311257E-2</v>
      </c>
      <c r="CD14">
        <v>8.8464076380224601E-3</v>
      </c>
      <c r="CE14">
        <v>8.0206775167768612E-3</v>
      </c>
      <c r="CF14">
        <v>1.2684469195358044E-2</v>
      </c>
      <c r="CG14">
        <v>1.4661908508963244E-2</v>
      </c>
      <c r="CH14">
        <v>7.498104973707777E-3</v>
      </c>
      <c r="CI14">
        <v>0.1357486753393064</v>
      </c>
      <c r="CJ14">
        <v>6.0293562868449675E-3</v>
      </c>
      <c r="CK14">
        <v>7.498104973707777E-3</v>
      </c>
      <c r="CL14">
        <v>7.6810883482941895E-3</v>
      </c>
      <c r="CM14">
        <v>1.3748562470581574E-2</v>
      </c>
      <c r="CN14">
        <v>1.5068887297847987E-2</v>
      </c>
      <c r="CO14">
        <v>1.3031985971376945E-2</v>
      </c>
      <c r="CP14">
        <v>1.3133149739577823E-2</v>
      </c>
      <c r="CQ14">
        <v>1.1827193985494557E-2</v>
      </c>
      <c r="CR14">
        <v>1.1042567417309714E-2</v>
      </c>
      <c r="CS14">
        <v>1.0041412632834952E-2</v>
      </c>
      <c r="CT14">
        <v>9.2634804531833911E-3</v>
      </c>
      <c r="CU14">
        <v>6.7860239610921516E-3</v>
      </c>
    </row>
    <row r="15" spans="1:99">
      <c r="A15" t="s">
        <v>14</v>
      </c>
      <c r="B15">
        <v>7.834082173833929E-3</v>
      </c>
      <c r="C15">
        <v>1.1341971581347714E-2</v>
      </c>
      <c r="D15">
        <v>6.7082141880164979E-3</v>
      </c>
      <c r="E15">
        <v>8.3347438349218855E-3</v>
      </c>
      <c r="F15">
        <v>0.1167633732645718</v>
      </c>
      <c r="G15">
        <v>1.3199108286216692E-2</v>
      </c>
      <c r="H15">
        <v>7.9484308707606071E-3</v>
      </c>
      <c r="I15">
        <v>1.4819475374031393E-2</v>
      </c>
      <c r="J15">
        <v>5.4520856576768294E-3</v>
      </c>
      <c r="K15">
        <v>5.9508506891272081E-3</v>
      </c>
      <c r="L15">
        <v>8.2245536131140811E-3</v>
      </c>
      <c r="M15">
        <v>4.4872761497112088E-3</v>
      </c>
      <c r="N15">
        <v>8.883288739805914E-3</v>
      </c>
      <c r="O15">
        <v>1.1312847207120054</v>
      </c>
      <c r="P15">
        <v>3.6502868792038415E-2</v>
      </c>
      <c r="Q15">
        <v>6.1923136510479652E-3</v>
      </c>
      <c r="R15">
        <v>8.0456626279407691E-3</v>
      </c>
      <c r="S15">
        <v>8.2827841950556449E-3</v>
      </c>
      <c r="T15">
        <v>2.0303990989162579E-2</v>
      </c>
      <c r="U15">
        <v>6.7579098728154175E-3</v>
      </c>
      <c r="V15">
        <v>5.9725037717017638E-3</v>
      </c>
      <c r="W15">
        <v>1.0619756913495688E-2</v>
      </c>
      <c r="X15">
        <v>2.3987314476029259E-3</v>
      </c>
      <c r="Y15">
        <v>7.3211989394918022E-3</v>
      </c>
      <c r="Z15">
        <v>7.0229301844814095E-3</v>
      </c>
      <c r="AA15">
        <v>1.2626388489002204E-2</v>
      </c>
      <c r="AB15">
        <v>5.3981556209366588E-3</v>
      </c>
      <c r="AC15">
        <v>6.946960247571154E-3</v>
      </c>
      <c r="AD15">
        <v>7.5894259863500766E-3</v>
      </c>
      <c r="AE15">
        <v>6.3821877267830037E-3</v>
      </c>
      <c r="AF15">
        <v>6.2804032873632664E-3</v>
      </c>
      <c r="AG15">
        <v>5.7879592302639733E-3</v>
      </c>
      <c r="AH15">
        <v>7.1329707278493934E-3</v>
      </c>
      <c r="AI15">
        <v>7.9991553946738032E-3</v>
      </c>
      <c r="AJ15">
        <v>7.6987420349993287E-3</v>
      </c>
      <c r="AK15">
        <v>6.9684467439440866E-3</v>
      </c>
      <c r="AL15">
        <v>7.2955304739733091E-3</v>
      </c>
      <c r="AM15">
        <v>5.5986952946032193E-3</v>
      </c>
      <c r="AN15">
        <v>8.6464362746533786E-3</v>
      </c>
      <c r="AO15">
        <v>6.7866116444233078E-3</v>
      </c>
      <c r="AP15">
        <v>8.7034776535953717E-3</v>
      </c>
      <c r="AQ15">
        <v>6.6270578524615644E-3</v>
      </c>
      <c r="AR15">
        <v>9.0019451941093127E-3</v>
      </c>
      <c r="AS15">
        <v>8.5005589255460166E-3</v>
      </c>
      <c r="AT15">
        <v>7.9746650597543722E-3</v>
      </c>
      <c r="AU15">
        <v>7.8251330511292412E-3</v>
      </c>
      <c r="AV15">
        <v>9.8195098617724127E-3</v>
      </c>
      <c r="AW15">
        <v>9.4845729924836059E-3</v>
      </c>
      <c r="AX15">
        <v>7.5268109297256308E-3</v>
      </c>
      <c r="AY15">
        <v>7.3059100406623438E-3</v>
      </c>
      <c r="AZ15">
        <v>1.6286548994801531E-2</v>
      </c>
      <c r="BA15">
        <v>8.2838245640543713E-3</v>
      </c>
      <c r="BB15">
        <v>1.2508863294904004E-2</v>
      </c>
      <c r="BC15">
        <v>6.935990816119785E-3</v>
      </c>
      <c r="BD15">
        <v>6.3230628989973435E-3</v>
      </c>
      <c r="BE15">
        <v>1.1271407577290584E-2</v>
      </c>
      <c r="BF15">
        <v>5.2424316580101165E-3</v>
      </c>
      <c r="BG15">
        <v>8.9710210146644303E-3</v>
      </c>
      <c r="BH15">
        <v>6.2712702041059125E-3</v>
      </c>
      <c r="BI15">
        <v>9.3442258695979781E-3</v>
      </c>
      <c r="BJ15">
        <v>1.1300402908734457E-2</v>
      </c>
      <c r="BK15">
        <v>6.2086025329097533E-3</v>
      </c>
      <c r="BL15">
        <v>7.115755718032685E-3</v>
      </c>
      <c r="BM15">
        <v>1.0516453789339186E-2</v>
      </c>
      <c r="BN15">
        <v>3.5864496492981554E-3</v>
      </c>
      <c r="BO15">
        <v>8.1146893721171006E-3</v>
      </c>
      <c r="BP15">
        <v>3.4669285239972984E-3</v>
      </c>
      <c r="BQ15">
        <v>1.1556700968161773E-2</v>
      </c>
      <c r="BR15">
        <v>1.211205960772126E-2</v>
      </c>
      <c r="BS15">
        <v>1.1116520809414644E-2</v>
      </c>
      <c r="BT15">
        <v>7.6028699390831792E-3</v>
      </c>
      <c r="BU15">
        <v>1.8645265923129491E-2</v>
      </c>
      <c r="BV15">
        <v>1.1859674450244335E-2</v>
      </c>
      <c r="BW15">
        <v>1.3496220046122836E-2</v>
      </c>
      <c r="BX15">
        <v>2.1356935111800156E-2</v>
      </c>
      <c r="BY15">
        <v>3.0034270810263032E-2</v>
      </c>
      <c r="BZ15">
        <v>1.0937647720550772E-2</v>
      </c>
      <c r="CA15">
        <v>1.1568269836641745E-2</v>
      </c>
      <c r="CB15">
        <v>1.5997811364574007E-2</v>
      </c>
      <c r="CC15">
        <v>1.7169447417655598E-2</v>
      </c>
      <c r="CD15">
        <v>3.8873909537669477E-2</v>
      </c>
      <c r="CE15">
        <v>8.9576746686484583E-3</v>
      </c>
      <c r="CF15">
        <v>1.0917947043553059E-2</v>
      </c>
      <c r="CG15">
        <v>1.3708633489120768E-2</v>
      </c>
      <c r="CH15">
        <v>1.5409691574284991E-2</v>
      </c>
      <c r="CI15">
        <v>9.6517969500478761E-3</v>
      </c>
      <c r="CJ15">
        <v>1.2391200322954845E-2</v>
      </c>
      <c r="CK15">
        <v>1.5409691574284991E-2</v>
      </c>
      <c r="CL15">
        <v>1.5348469126035841E-2</v>
      </c>
      <c r="CM15">
        <v>3.4558731793047921E-2</v>
      </c>
      <c r="CN15">
        <v>2.5477497298783718E-2</v>
      </c>
      <c r="CO15">
        <v>2.7706430901981449E-2</v>
      </c>
      <c r="CP15">
        <v>2.8391250798793708E-2</v>
      </c>
      <c r="CQ15">
        <v>2.6151705187327512E-2</v>
      </c>
      <c r="CR15">
        <v>2.4860888879696674E-2</v>
      </c>
      <c r="CS15">
        <v>2.2734683183206688E-2</v>
      </c>
      <c r="CT15">
        <v>1.9809335828056229E-2</v>
      </c>
      <c r="CU15">
        <v>1.2406151154369159E-2</v>
      </c>
    </row>
    <row r="16" spans="1:99">
      <c r="A16" t="s">
        <v>15</v>
      </c>
      <c r="B16">
        <v>2.2305263817886892E-3</v>
      </c>
      <c r="C16">
        <v>3.2799087914180307E-3</v>
      </c>
      <c r="D16">
        <v>1.848359287077974E-3</v>
      </c>
      <c r="E16">
        <v>2.3055282927877977E-3</v>
      </c>
      <c r="F16">
        <v>3.9620061302987767E-3</v>
      </c>
      <c r="G16">
        <v>3.8493907341668218E-3</v>
      </c>
      <c r="H16">
        <v>2.2987287544862255E-3</v>
      </c>
      <c r="I16">
        <v>4.3373112165990694E-3</v>
      </c>
      <c r="J16">
        <v>1.5369455123768572E-3</v>
      </c>
      <c r="K16">
        <v>1.7135565131745638E-3</v>
      </c>
      <c r="L16">
        <v>2.3847481244414987E-3</v>
      </c>
      <c r="M16">
        <v>1.3012019487492776E-3</v>
      </c>
      <c r="N16">
        <v>2.5308615363150611E-3</v>
      </c>
      <c r="O16">
        <v>3.5964980873043548E-3</v>
      </c>
      <c r="P16">
        <v>1.0270033289947664</v>
      </c>
      <c r="Q16">
        <v>1.6939390822999386E-3</v>
      </c>
      <c r="R16">
        <v>1.8453040911557846E-3</v>
      </c>
      <c r="S16">
        <v>2.4062462351482415E-3</v>
      </c>
      <c r="T16">
        <v>2.6684315198597236E-3</v>
      </c>
      <c r="U16">
        <v>1.8461673256071655E-3</v>
      </c>
      <c r="V16">
        <v>1.6205726345714226E-3</v>
      </c>
      <c r="W16">
        <v>2.2121007518793269E-3</v>
      </c>
      <c r="X16">
        <v>5.8470340059907854E-4</v>
      </c>
      <c r="Y16">
        <v>1.0857312736286494E-3</v>
      </c>
      <c r="Z16">
        <v>1.6043251782334664E-3</v>
      </c>
      <c r="AA16">
        <v>1.9483583111890063E-3</v>
      </c>
      <c r="AB16">
        <v>1.5358767702874992E-3</v>
      </c>
      <c r="AC16">
        <v>1.9942753261490073E-3</v>
      </c>
      <c r="AD16">
        <v>2.1751873608836575E-3</v>
      </c>
      <c r="AE16">
        <v>1.8396261671095784E-3</v>
      </c>
      <c r="AF16">
        <v>1.7891354893698856E-3</v>
      </c>
      <c r="AG16">
        <v>1.6437654921734859E-3</v>
      </c>
      <c r="AH16">
        <v>2.035439865699604E-3</v>
      </c>
      <c r="AI16">
        <v>2.2896318273915982E-3</v>
      </c>
      <c r="AJ16">
        <v>2.0612064012976972E-3</v>
      </c>
      <c r="AK16">
        <v>2.025389145291801E-3</v>
      </c>
      <c r="AL16">
        <v>2.1364313182617154E-3</v>
      </c>
      <c r="AM16">
        <v>1.6358023856577043E-3</v>
      </c>
      <c r="AN16">
        <v>2.255890977237112E-3</v>
      </c>
      <c r="AO16">
        <v>1.9800825354527596E-3</v>
      </c>
      <c r="AP16">
        <v>2.5291934952241107E-3</v>
      </c>
      <c r="AQ16">
        <v>1.9275508920283716E-3</v>
      </c>
      <c r="AR16">
        <v>2.6181570980938645E-3</v>
      </c>
      <c r="AS16">
        <v>2.3957161924943208E-3</v>
      </c>
      <c r="AT16">
        <v>2.9110963694633845E-3</v>
      </c>
      <c r="AU16">
        <v>2.255029436370592E-3</v>
      </c>
      <c r="AV16">
        <v>2.3539047802454464E-3</v>
      </c>
      <c r="AW16">
        <v>2.7719214269486545E-3</v>
      </c>
      <c r="AX16">
        <v>2.188409250668751E-3</v>
      </c>
      <c r="AY16">
        <v>2.1163654454820669E-3</v>
      </c>
      <c r="AZ16">
        <v>4.7649909396134836E-3</v>
      </c>
      <c r="BA16">
        <v>2.4267536483158466E-3</v>
      </c>
      <c r="BB16">
        <v>3.65910067418557E-3</v>
      </c>
      <c r="BC16">
        <v>2.0147815917279321E-3</v>
      </c>
      <c r="BD16">
        <v>1.8219216738045434E-3</v>
      </c>
      <c r="BE16">
        <v>3.279310569442855E-3</v>
      </c>
      <c r="BF16">
        <v>1.5046559304240088E-3</v>
      </c>
      <c r="BG16">
        <v>2.6086557410691293E-3</v>
      </c>
      <c r="BH16">
        <v>1.7419615252214371E-3</v>
      </c>
      <c r="BI16">
        <v>2.7117139054342204E-3</v>
      </c>
      <c r="BJ16">
        <v>3.281045110599574E-3</v>
      </c>
      <c r="BK16">
        <v>1.8079307588153542E-3</v>
      </c>
      <c r="BL16">
        <v>2.0701388930399671E-3</v>
      </c>
      <c r="BM16">
        <v>3.0575128172596736E-3</v>
      </c>
      <c r="BN16">
        <v>1.0386954049536939E-3</v>
      </c>
      <c r="BO16">
        <v>2.3449331123524958E-3</v>
      </c>
      <c r="BP16">
        <v>9.9905328392846274E-4</v>
      </c>
      <c r="BQ16">
        <v>3.1319782539910041E-3</v>
      </c>
      <c r="BR16">
        <v>3.5376453351443648E-3</v>
      </c>
      <c r="BS16">
        <v>3.2355997904319734E-3</v>
      </c>
      <c r="BT16">
        <v>2.2032032560723087E-3</v>
      </c>
      <c r="BU16">
        <v>4.1117948608789734E-3</v>
      </c>
      <c r="BV16">
        <v>3.4533687235352062E-3</v>
      </c>
      <c r="BW16">
        <v>3.2260351067001018E-3</v>
      </c>
      <c r="BX16">
        <v>3.692550956249316E-3</v>
      </c>
      <c r="BY16">
        <v>3.5650312057434524E-3</v>
      </c>
      <c r="BZ16">
        <v>3.0465159070565441E-3</v>
      </c>
      <c r="CA16">
        <v>4.5984533777892632E-3</v>
      </c>
      <c r="CB16">
        <v>8.8091287385342627E-3</v>
      </c>
      <c r="CC16">
        <v>4.7045694312667754E-3</v>
      </c>
      <c r="CD16">
        <v>1.1373290104833341E-2</v>
      </c>
      <c r="CE16">
        <v>2.6003007992087767E-3</v>
      </c>
      <c r="CF16">
        <v>3.1548895601577437E-3</v>
      </c>
      <c r="CG16">
        <v>3.8977638699273461E-3</v>
      </c>
      <c r="CH16">
        <v>4.5229342177058414E-3</v>
      </c>
      <c r="CI16">
        <v>2.7817709577056681E-3</v>
      </c>
      <c r="CJ16">
        <v>3.6369698685381124E-3</v>
      </c>
      <c r="CK16">
        <v>4.5229342177058414E-3</v>
      </c>
      <c r="CL16">
        <v>4.4688954286440184E-3</v>
      </c>
      <c r="CM16">
        <v>1.0519868934507287E-2</v>
      </c>
      <c r="CN16">
        <v>7.9442380156679177E-3</v>
      </c>
      <c r="CO16">
        <v>9.1753529376114792E-3</v>
      </c>
      <c r="CP16">
        <v>8.4368690580188394E-3</v>
      </c>
      <c r="CQ16">
        <v>7.7440390841317652E-3</v>
      </c>
      <c r="CR16">
        <v>7.0069368109697706E-3</v>
      </c>
      <c r="CS16">
        <v>6.8883722075453327E-3</v>
      </c>
      <c r="CT16">
        <v>6.078440264089627E-3</v>
      </c>
      <c r="CU16">
        <v>3.4946036616214774E-3</v>
      </c>
    </row>
    <row r="17" spans="1:99">
      <c r="A17" t="s">
        <v>16</v>
      </c>
      <c r="B17">
        <v>2.7965257663029958E-5</v>
      </c>
      <c r="C17">
        <v>3.4056647284207137E-5</v>
      </c>
      <c r="D17">
        <v>4.6359771926890282E-5</v>
      </c>
      <c r="E17">
        <v>3.7932766052663546E-5</v>
      </c>
      <c r="F17">
        <v>2.3885023760702233E-5</v>
      </c>
      <c r="G17">
        <v>3.153006885502594E-5</v>
      </c>
      <c r="H17">
        <v>1.9346377477963845E-5</v>
      </c>
      <c r="I17">
        <v>3.4407388275211046E-5</v>
      </c>
      <c r="J17">
        <v>2.2009476053986063E-5</v>
      </c>
      <c r="K17">
        <v>2.1784631721296537E-5</v>
      </c>
      <c r="L17">
        <v>2.5778866942773934E-5</v>
      </c>
      <c r="M17">
        <v>1.2348668656414044E-5</v>
      </c>
      <c r="N17">
        <v>5.5415274102603811E-5</v>
      </c>
      <c r="O17">
        <v>3.8853423411137798E-5</v>
      </c>
      <c r="P17">
        <v>3.6274974113395726E-5</v>
      </c>
      <c r="Q17">
        <v>1.0347173892079862</v>
      </c>
      <c r="R17">
        <v>1.7572811362377618E-2</v>
      </c>
      <c r="S17">
        <v>1.4840862964377385E-2</v>
      </c>
      <c r="T17">
        <v>8.4864133205445904E-4</v>
      </c>
      <c r="U17">
        <v>3.4126854021500591E-4</v>
      </c>
      <c r="V17">
        <v>1.2525551286413608E-3</v>
      </c>
      <c r="W17">
        <v>4.0997645238587593E-4</v>
      </c>
      <c r="X17">
        <v>1.8194896540601804E-5</v>
      </c>
      <c r="Y17">
        <v>3.8365153471606859E-5</v>
      </c>
      <c r="Z17">
        <v>2.8927096626653797E-4</v>
      </c>
      <c r="AA17">
        <v>1.3174623637051644E-4</v>
      </c>
      <c r="AB17">
        <v>2.4099127006179314E-5</v>
      </c>
      <c r="AC17">
        <v>2.8354894007395532E-5</v>
      </c>
      <c r="AD17">
        <v>1.869194661681983E-4</v>
      </c>
      <c r="AE17">
        <v>2.4380848455383625E-5</v>
      </c>
      <c r="AF17">
        <v>3.3116075251671477E-5</v>
      </c>
      <c r="AG17">
        <v>7.2522890247919729E-5</v>
      </c>
      <c r="AH17">
        <v>4.2417287591782664E-3</v>
      </c>
      <c r="AI17">
        <v>1.9601743179520569E-3</v>
      </c>
      <c r="AJ17">
        <v>5.5205240624419008E-5</v>
      </c>
      <c r="AK17">
        <v>2.086804442783022E-5</v>
      </c>
      <c r="AL17">
        <v>4.14041880518906E-5</v>
      </c>
      <c r="AM17">
        <v>1.3925238951772433E-5</v>
      </c>
      <c r="AN17">
        <v>2.2079527448330153E-5</v>
      </c>
      <c r="AO17">
        <v>1.8331107743893557E-5</v>
      </c>
      <c r="AP17">
        <v>2.3285947798774402E-5</v>
      </c>
      <c r="AQ17">
        <v>1.7083461736537483E-4</v>
      </c>
      <c r="AR17">
        <v>1.9550513081308083E-4</v>
      </c>
      <c r="AS17">
        <v>4.5428706422608099E-5</v>
      </c>
      <c r="AT17">
        <v>1.9481048286074316E-5</v>
      </c>
      <c r="AU17">
        <v>2.9161020392144764E-5</v>
      </c>
      <c r="AV17">
        <v>2.8986749722467203E-5</v>
      </c>
      <c r="AW17">
        <v>2.7675517547577462E-5</v>
      </c>
      <c r="AX17">
        <v>2.388468905359571E-5</v>
      </c>
      <c r="AY17">
        <v>2.3502320331032116E-5</v>
      </c>
      <c r="AZ17">
        <v>4.219776625134991E-5</v>
      </c>
      <c r="BA17">
        <v>2.0892422105804082E-5</v>
      </c>
      <c r="BB17">
        <v>3.2563840532904312E-5</v>
      </c>
      <c r="BC17">
        <v>1.8490756517087572E-5</v>
      </c>
      <c r="BD17">
        <v>1.0850741175089016E-4</v>
      </c>
      <c r="BE17">
        <v>3.4816393198305953E-5</v>
      </c>
      <c r="BF17">
        <v>2.2970533920975336E-5</v>
      </c>
      <c r="BG17">
        <v>2.4414883065419779E-5</v>
      </c>
      <c r="BH17">
        <v>1.8820839633240799E-5</v>
      </c>
      <c r="BI17">
        <v>2.4499830815030038E-5</v>
      </c>
      <c r="BJ17">
        <v>2.9452904447494358E-5</v>
      </c>
      <c r="BK17">
        <v>1.5793364746616187E-5</v>
      </c>
      <c r="BL17">
        <v>1.8616890675878763E-5</v>
      </c>
      <c r="BM17">
        <v>2.6639252057074601E-5</v>
      </c>
      <c r="BN17">
        <v>1.223617256876302E-5</v>
      </c>
      <c r="BO17">
        <v>4.2297608632500632E-5</v>
      </c>
      <c r="BP17">
        <v>1.2623191994224695E-5</v>
      </c>
      <c r="BQ17">
        <v>3.775226431004286E-5</v>
      </c>
      <c r="BR17">
        <v>3.1893163903677219E-5</v>
      </c>
      <c r="BS17">
        <v>3.2571973515449823E-5</v>
      </c>
      <c r="BT17">
        <v>2.9874709593493308E-5</v>
      </c>
      <c r="BU17">
        <v>3.9910805463199321E-5</v>
      </c>
      <c r="BV17">
        <v>3.7930022179826014E-5</v>
      </c>
      <c r="BW17">
        <v>3.9728127772287789E-5</v>
      </c>
      <c r="BX17">
        <v>4.7407812296823015E-5</v>
      </c>
      <c r="BY17">
        <v>1.2419338693533738E-4</v>
      </c>
      <c r="BZ17">
        <v>2.9135571536609707E-5</v>
      </c>
      <c r="CA17">
        <v>3.489176049640696E-5</v>
      </c>
      <c r="CB17">
        <v>7.9539226631107136E-5</v>
      </c>
      <c r="CC17">
        <v>4.2705785475260835E-5</v>
      </c>
      <c r="CD17">
        <v>3.0837729219205388E-5</v>
      </c>
      <c r="CE17">
        <v>5.3585564260619324E-5</v>
      </c>
      <c r="CF17">
        <v>5.0727279827880015E-5</v>
      </c>
      <c r="CG17">
        <v>3.5722976512609443E-5</v>
      </c>
      <c r="CH17">
        <v>3.5678822977198257E-5</v>
      </c>
      <c r="CI17">
        <v>3.4659795072860151E-5</v>
      </c>
      <c r="CJ17">
        <v>2.8689960513906102E-5</v>
      </c>
      <c r="CK17">
        <v>3.5678822977198257E-5</v>
      </c>
      <c r="CL17">
        <v>3.7339785287097003E-5</v>
      </c>
      <c r="CM17">
        <v>5.1742572824581084E-5</v>
      </c>
      <c r="CN17">
        <v>4.604572741210515E-5</v>
      </c>
      <c r="CO17">
        <v>5.0940557216426283E-5</v>
      </c>
      <c r="CP17">
        <v>5.0107725852283613E-5</v>
      </c>
      <c r="CQ17">
        <v>4.8161959635640078E-5</v>
      </c>
      <c r="CR17">
        <v>4.8965502526731182E-5</v>
      </c>
      <c r="CS17">
        <v>4.7273493890185076E-5</v>
      </c>
      <c r="CT17">
        <v>4.4096659821063969E-5</v>
      </c>
      <c r="CU17">
        <v>3.4791985737520702E-5</v>
      </c>
    </row>
    <row r="18" spans="1:99">
      <c r="A18" t="s">
        <v>17</v>
      </c>
      <c r="B18">
        <v>1.0642448478059614E-4</v>
      </c>
      <c r="C18">
        <v>1.2762877390368505E-4</v>
      </c>
      <c r="D18">
        <v>2.4811030039376927E-4</v>
      </c>
      <c r="E18">
        <v>2.0349221704960829E-4</v>
      </c>
      <c r="F18">
        <v>8.0622592536779626E-5</v>
      </c>
      <c r="G18">
        <v>1.2576659832391629E-4</v>
      </c>
      <c r="H18">
        <v>8.8103365758442163E-5</v>
      </c>
      <c r="I18">
        <v>1.3785025474800347E-4</v>
      </c>
      <c r="J18">
        <v>6.074984417043614E-5</v>
      </c>
      <c r="K18">
        <v>7.3996404394604108E-5</v>
      </c>
      <c r="L18">
        <v>9.0570167722616593E-5</v>
      </c>
      <c r="M18">
        <v>4.5846548225239485E-5</v>
      </c>
      <c r="N18">
        <v>2.2920246826606743E-4</v>
      </c>
      <c r="O18">
        <v>1.398812486908505E-4</v>
      </c>
      <c r="P18">
        <v>1.2884936907418861E-4</v>
      </c>
      <c r="Q18">
        <v>1.7684440265505473E-4</v>
      </c>
      <c r="R18">
        <v>1.0018054181916791</v>
      </c>
      <c r="S18">
        <v>4.8800279793403256E-4</v>
      </c>
      <c r="T18">
        <v>1.2846905551767724E-4</v>
      </c>
      <c r="U18">
        <v>2.6293021651115273E-4</v>
      </c>
      <c r="V18">
        <v>9.00455788064292E-5</v>
      </c>
      <c r="W18">
        <v>1.5008627798386418E-4</v>
      </c>
      <c r="X18">
        <v>3.1146549665705966E-5</v>
      </c>
      <c r="Y18">
        <v>6.3460775353137413E-5</v>
      </c>
      <c r="Z18">
        <v>2.1438757862389548E-4</v>
      </c>
      <c r="AA18">
        <v>1.5158923975430895E-4</v>
      </c>
      <c r="AB18">
        <v>7.2170090033017291E-5</v>
      </c>
      <c r="AC18">
        <v>8.982959450714376E-5</v>
      </c>
      <c r="AD18">
        <v>1.0876797682092597E-4</v>
      </c>
      <c r="AE18">
        <v>8.7792806793494211E-5</v>
      </c>
      <c r="AF18">
        <v>9.7911043841047225E-5</v>
      </c>
      <c r="AG18">
        <v>6.0336253788347526E-4</v>
      </c>
      <c r="AH18">
        <v>4.5585830328254476E-4</v>
      </c>
      <c r="AI18">
        <v>1.3313149966117808E-4</v>
      </c>
      <c r="AJ18">
        <v>1.8456220918211454E-4</v>
      </c>
      <c r="AK18">
        <v>8.0195651663966577E-5</v>
      </c>
      <c r="AL18">
        <v>7.1028066416458079E-5</v>
      </c>
      <c r="AM18">
        <v>5.5952187485222445E-5</v>
      </c>
      <c r="AN18">
        <v>1.061652396786064E-4</v>
      </c>
      <c r="AO18">
        <v>8.0457626442010765E-5</v>
      </c>
      <c r="AP18">
        <v>9.6205248955739207E-5</v>
      </c>
      <c r="AQ18">
        <v>2.2181357158799234E-4</v>
      </c>
      <c r="AR18">
        <v>1.0100302899958672E-4</v>
      </c>
      <c r="AS18">
        <v>8.1912967357206914E-4</v>
      </c>
      <c r="AT18">
        <v>7.3439910235345714E-5</v>
      </c>
      <c r="AU18">
        <v>9.2838524408530199E-5</v>
      </c>
      <c r="AV18">
        <v>2.8328068569791366E-4</v>
      </c>
      <c r="AW18">
        <v>1.1773529292917176E-4</v>
      </c>
      <c r="AX18">
        <v>8.0185918430041877E-5</v>
      </c>
      <c r="AY18">
        <v>9.6423200567836233E-5</v>
      </c>
      <c r="AZ18">
        <v>1.7463750655111811E-4</v>
      </c>
      <c r="BA18">
        <v>8.7899532987916829E-5</v>
      </c>
      <c r="BB18">
        <v>1.2965938487360883E-4</v>
      </c>
      <c r="BC18">
        <v>7.0419888419529097E-5</v>
      </c>
      <c r="BD18">
        <v>6.2590145412683328E-5</v>
      </c>
      <c r="BE18">
        <v>1.1822345012776207E-4</v>
      </c>
      <c r="BF18">
        <v>6.3072198565295007E-5</v>
      </c>
      <c r="BG18">
        <v>8.9230080025873865E-5</v>
      </c>
      <c r="BH18">
        <v>7.4145259678169907E-5</v>
      </c>
      <c r="BI18">
        <v>9.1114610949194429E-5</v>
      </c>
      <c r="BJ18">
        <v>1.1170403011961596E-4</v>
      </c>
      <c r="BK18">
        <v>5.9560112795219175E-5</v>
      </c>
      <c r="BL18">
        <v>7.2542426124736989E-5</v>
      </c>
      <c r="BM18">
        <v>1.0201562701951555E-4</v>
      </c>
      <c r="BN18">
        <v>4.3855942873652343E-5</v>
      </c>
      <c r="BO18">
        <v>1.6388671761896959E-4</v>
      </c>
      <c r="BP18">
        <v>4.3281358192568428E-5</v>
      </c>
      <c r="BQ18">
        <v>1.1367109999108611E-4</v>
      </c>
      <c r="BR18">
        <v>1.1655842158096059E-4</v>
      </c>
      <c r="BS18">
        <v>1.2513819380898541E-4</v>
      </c>
      <c r="BT18">
        <v>1.9629774860746257E-4</v>
      </c>
      <c r="BU18">
        <v>1.2002377826936436E-4</v>
      </c>
      <c r="BV18">
        <v>1.1887898630900522E-4</v>
      </c>
      <c r="BW18">
        <v>1.3544071242744746E-4</v>
      </c>
      <c r="BX18">
        <v>6.0769021406764537E-4</v>
      </c>
      <c r="BY18">
        <v>5.4212005026903806E-4</v>
      </c>
      <c r="BZ18">
        <v>1.0132882517107432E-4</v>
      </c>
      <c r="CA18">
        <v>1.4465095484216027E-4</v>
      </c>
      <c r="CB18">
        <v>2.8747179774364954E-4</v>
      </c>
      <c r="CC18">
        <v>5.4748961662521016E-4</v>
      </c>
      <c r="CD18">
        <v>1.1134950545288633E-4</v>
      </c>
      <c r="CE18">
        <v>1.2424866957005905E-4</v>
      </c>
      <c r="CF18">
        <v>3.1224952760562196E-4</v>
      </c>
      <c r="CG18">
        <v>1.5622755152976283E-4</v>
      </c>
      <c r="CH18">
        <v>1.4257429853836045E-4</v>
      </c>
      <c r="CI18">
        <v>1.3405130451600624E-4</v>
      </c>
      <c r="CJ18">
        <v>1.1464646684049972E-4</v>
      </c>
      <c r="CK18">
        <v>1.4257429853836045E-4</v>
      </c>
      <c r="CL18">
        <v>1.497514626848573E-4</v>
      </c>
      <c r="CM18">
        <v>1.784042441466879E-4</v>
      </c>
      <c r="CN18">
        <v>1.9150112560053977E-4</v>
      </c>
      <c r="CO18">
        <v>2.2623839856656869E-4</v>
      </c>
      <c r="CP18">
        <v>1.8582454813782963E-4</v>
      </c>
      <c r="CQ18">
        <v>1.7030834541989208E-4</v>
      </c>
      <c r="CR18">
        <v>1.8651970300722679E-4</v>
      </c>
      <c r="CS18">
        <v>1.8786904813550734E-4</v>
      </c>
      <c r="CT18">
        <v>1.8721241268967645E-4</v>
      </c>
      <c r="CU18">
        <v>1.396211026748665E-4</v>
      </c>
    </row>
    <row r="19" spans="1:99">
      <c r="A19" t="s">
        <v>18</v>
      </c>
      <c r="B19">
        <v>2.5764781238043084E-4</v>
      </c>
      <c r="C19">
        <v>3.7936066789095204E-4</v>
      </c>
      <c r="D19">
        <v>2.1523054445025407E-4</v>
      </c>
      <c r="E19">
        <v>2.6698246194291927E-4</v>
      </c>
      <c r="F19">
        <v>1.5518998542615709E-4</v>
      </c>
      <c r="G19">
        <v>4.4368877305435656E-4</v>
      </c>
      <c r="H19">
        <v>2.6800314291022895E-4</v>
      </c>
      <c r="I19">
        <v>4.9390810997041812E-4</v>
      </c>
      <c r="J19">
        <v>1.7730845486727535E-4</v>
      </c>
      <c r="K19">
        <v>1.9848837642113228E-4</v>
      </c>
      <c r="L19">
        <v>2.7155214930324191E-4</v>
      </c>
      <c r="M19">
        <v>1.4805512783849548E-4</v>
      </c>
      <c r="N19">
        <v>2.9426474013628307E-4</v>
      </c>
      <c r="O19">
        <v>1.8802353956122342E-4</v>
      </c>
      <c r="P19">
        <v>2.0121435448800448E-4</v>
      </c>
      <c r="Q19">
        <v>1.2014568657178234E-3</v>
      </c>
      <c r="R19">
        <v>9.1754026616421697E-4</v>
      </c>
      <c r="S19">
        <v>1.0031616354651669</v>
      </c>
      <c r="T19">
        <v>3.3842339907115169E-4</v>
      </c>
      <c r="U19">
        <v>2.2315852006793866E-4</v>
      </c>
      <c r="V19">
        <v>2.1943391140896558E-4</v>
      </c>
      <c r="W19">
        <v>2.7349823358805239E-3</v>
      </c>
      <c r="X19">
        <v>6.7882843461343248E-5</v>
      </c>
      <c r="Y19">
        <v>1.2543586746117876E-4</v>
      </c>
      <c r="Z19">
        <v>1.9239696999781317E-4</v>
      </c>
      <c r="AA19">
        <v>2.2371765199321163E-4</v>
      </c>
      <c r="AB19">
        <v>1.7838386760195448E-4</v>
      </c>
      <c r="AC19">
        <v>2.2883018494422748E-4</v>
      </c>
      <c r="AD19">
        <v>2.5408445978886677E-4</v>
      </c>
      <c r="AE19">
        <v>2.1209339219333708E-4</v>
      </c>
      <c r="AF19">
        <v>2.0748477439278334E-4</v>
      </c>
      <c r="AG19">
        <v>1.9731150072942985E-4</v>
      </c>
      <c r="AH19">
        <v>3.4526087607858138E-4</v>
      </c>
      <c r="AI19">
        <v>3.1276456119629792E-4</v>
      </c>
      <c r="AJ19">
        <v>2.6090331613950503E-4</v>
      </c>
      <c r="AK19">
        <v>2.3176084591744575E-4</v>
      </c>
      <c r="AL19">
        <v>2.4517893071951478E-4</v>
      </c>
      <c r="AM19">
        <v>1.8583601884557366E-4</v>
      </c>
      <c r="AN19">
        <v>2.5806914949228811E-4</v>
      </c>
      <c r="AO19">
        <v>2.2699597429463278E-4</v>
      </c>
      <c r="AP19">
        <v>2.9084591903595603E-4</v>
      </c>
      <c r="AQ19">
        <v>2.416469917710271E-4</v>
      </c>
      <c r="AR19">
        <v>3.0752985589706445E-4</v>
      </c>
      <c r="AS19">
        <v>3.6180881670663096E-4</v>
      </c>
      <c r="AT19">
        <v>2.2944276401654979E-4</v>
      </c>
      <c r="AU19">
        <v>2.6334464398516494E-4</v>
      </c>
      <c r="AV19">
        <v>2.3404604182254962E-4</v>
      </c>
      <c r="AW19">
        <v>3.1800454550095028E-4</v>
      </c>
      <c r="AX19">
        <v>2.5403289636566866E-4</v>
      </c>
      <c r="AY19">
        <v>2.4432689213717051E-4</v>
      </c>
      <c r="AZ19">
        <v>5.4744740236541568E-4</v>
      </c>
      <c r="BA19">
        <v>2.7482982801297658E-4</v>
      </c>
      <c r="BB19">
        <v>4.1699795923400251E-4</v>
      </c>
      <c r="BC19">
        <v>2.3191337751063737E-4</v>
      </c>
      <c r="BD19">
        <v>2.1388798800497127E-4</v>
      </c>
      <c r="BE19">
        <v>3.8237996568954246E-4</v>
      </c>
      <c r="BF19">
        <v>2.789469182820058E-4</v>
      </c>
      <c r="BG19">
        <v>2.9106719623735742E-4</v>
      </c>
      <c r="BH19">
        <v>2.135584641447132E-4</v>
      </c>
      <c r="BI19">
        <v>3.0446651424521703E-4</v>
      </c>
      <c r="BJ19">
        <v>3.7155976004617848E-4</v>
      </c>
      <c r="BK19">
        <v>1.9841289246594503E-4</v>
      </c>
      <c r="BL19">
        <v>2.3746580152447821E-4</v>
      </c>
      <c r="BM19">
        <v>3.431412095262279E-4</v>
      </c>
      <c r="BN19">
        <v>1.0819933980534999E-4</v>
      </c>
      <c r="BO19">
        <v>3.5759119482922457E-4</v>
      </c>
      <c r="BP19">
        <v>1.0973296688491996E-4</v>
      </c>
      <c r="BQ19">
        <v>3.4962642261316025E-4</v>
      </c>
      <c r="BR19">
        <v>3.9782991561606858E-4</v>
      </c>
      <c r="BS19">
        <v>3.7407200667986655E-4</v>
      </c>
      <c r="BT19">
        <v>2.6470324804680405E-4</v>
      </c>
      <c r="BU19">
        <v>3.8728798509545301E-4</v>
      </c>
      <c r="BV19">
        <v>3.7358746330411652E-4</v>
      </c>
      <c r="BW19">
        <v>3.4000433378854566E-4</v>
      </c>
      <c r="BX19">
        <v>3.7291115080539711E-4</v>
      </c>
      <c r="BY19">
        <v>7.0499344695963977E-4</v>
      </c>
      <c r="BZ19">
        <v>3.7271212856660461E-4</v>
      </c>
      <c r="CA19">
        <v>4.0235694094937612E-4</v>
      </c>
      <c r="CB19">
        <v>2.9487820395215984E-4</v>
      </c>
      <c r="CC19">
        <v>2.8094369844808856E-4</v>
      </c>
      <c r="CD19">
        <v>2.8128800466705654E-4</v>
      </c>
      <c r="CE19">
        <v>3.3947675715124113E-4</v>
      </c>
      <c r="CF19">
        <v>3.7339005608335424E-4</v>
      </c>
      <c r="CG19">
        <v>5.1606211954545672E-4</v>
      </c>
      <c r="CH19">
        <v>5.1397114285387858E-4</v>
      </c>
      <c r="CI19">
        <v>3.2605877548698328E-4</v>
      </c>
      <c r="CJ19">
        <v>4.1329311236496696E-4</v>
      </c>
      <c r="CK19">
        <v>5.1397114285387858E-4</v>
      </c>
      <c r="CL19">
        <v>5.2792667401249346E-4</v>
      </c>
      <c r="CM19">
        <v>9.0697641657122097E-4</v>
      </c>
      <c r="CN19">
        <v>5.9898761333072837E-4</v>
      </c>
      <c r="CO19">
        <v>6.600049641066533E-4</v>
      </c>
      <c r="CP19">
        <v>7.6974173848735514E-4</v>
      </c>
      <c r="CQ19">
        <v>7.4283383260427061E-4</v>
      </c>
      <c r="CR19">
        <v>7.7137508451969314E-4</v>
      </c>
      <c r="CS19">
        <v>7.0695015471922921E-4</v>
      </c>
      <c r="CT19">
        <v>6.6560533062566389E-4</v>
      </c>
      <c r="CU19">
        <v>4.6681049471669872E-4</v>
      </c>
    </row>
    <row r="20" spans="1:99">
      <c r="A20" t="s">
        <v>19</v>
      </c>
      <c r="B20">
        <v>1.6092649832491655E-5</v>
      </c>
      <c r="C20">
        <v>2.2052467955882833E-5</v>
      </c>
      <c r="D20">
        <v>1.6051060346427829E-5</v>
      </c>
      <c r="E20">
        <v>1.7253033850075384E-5</v>
      </c>
      <c r="F20">
        <v>2.7371657787469705E-5</v>
      </c>
      <c r="G20">
        <v>2.4798961807742346E-5</v>
      </c>
      <c r="H20">
        <v>1.4898689700192459E-5</v>
      </c>
      <c r="I20">
        <v>2.7839350018124811E-5</v>
      </c>
      <c r="J20">
        <v>1.1696000622136758E-5</v>
      </c>
      <c r="K20">
        <v>1.2776267456620877E-5</v>
      </c>
      <c r="L20">
        <v>1.6976714224077309E-5</v>
      </c>
      <c r="M20">
        <v>8.528330532231846E-6</v>
      </c>
      <c r="N20">
        <v>2.5340511489296882E-5</v>
      </c>
      <c r="O20">
        <v>3.0986102981528766E-5</v>
      </c>
      <c r="P20">
        <v>2.1312517653361215E-5</v>
      </c>
      <c r="Q20">
        <v>1.9853446740199329E-5</v>
      </c>
      <c r="R20">
        <v>6.6002092673308056E-5</v>
      </c>
      <c r="S20">
        <v>7.1134678418756137E-5</v>
      </c>
      <c r="T20">
        <v>1.0006779030748434</v>
      </c>
      <c r="U20">
        <v>1.4698919663369393E-5</v>
      </c>
      <c r="V20">
        <v>1.2216654844848107E-5</v>
      </c>
      <c r="W20">
        <v>3.1044672574445677E-5</v>
      </c>
      <c r="X20">
        <v>6.6917228076688859E-6</v>
      </c>
      <c r="Y20">
        <v>1.2660652607235258E-5</v>
      </c>
      <c r="Z20">
        <v>2.0000711813541793E-5</v>
      </c>
      <c r="AA20">
        <v>4.0508500191421084E-5</v>
      </c>
      <c r="AB20">
        <v>1.1896017471464933E-5</v>
      </c>
      <c r="AC20">
        <v>1.4345666925074729E-5</v>
      </c>
      <c r="AD20">
        <v>1.4960590905557799E-5</v>
      </c>
      <c r="AE20">
        <v>1.2654441598573082E-5</v>
      </c>
      <c r="AF20">
        <v>1.4194378046122015E-5</v>
      </c>
      <c r="AG20">
        <v>1.8794997437206942E-5</v>
      </c>
      <c r="AH20">
        <v>1.5994863793995055E-5</v>
      </c>
      <c r="AI20">
        <v>2.0674983394317423E-5</v>
      </c>
      <c r="AJ20">
        <v>1.3927936796054525E-5</v>
      </c>
      <c r="AK20">
        <v>1.3441014125684044E-5</v>
      </c>
      <c r="AL20">
        <v>1.3755346389973462E-5</v>
      </c>
      <c r="AM20">
        <v>1.0533643206669669E-5</v>
      </c>
      <c r="AN20">
        <v>1.4750531052300656E-5</v>
      </c>
      <c r="AO20">
        <v>1.2874601298156192E-5</v>
      </c>
      <c r="AP20">
        <v>1.6612657073869516E-5</v>
      </c>
      <c r="AQ20">
        <v>1.4972666290308498E-5</v>
      </c>
      <c r="AR20">
        <v>1.7052334956199379E-5</v>
      </c>
      <c r="AS20">
        <v>1.719524526262691E-5</v>
      </c>
      <c r="AT20">
        <v>1.3238482058028638E-5</v>
      </c>
      <c r="AU20">
        <v>1.5221258377110799E-5</v>
      </c>
      <c r="AV20">
        <v>1.4127728241027017E-5</v>
      </c>
      <c r="AW20">
        <v>1.8130348750433366E-5</v>
      </c>
      <c r="AX20">
        <v>1.4254713412636561E-5</v>
      </c>
      <c r="AY20">
        <v>1.4057702202902785E-5</v>
      </c>
      <c r="AZ20">
        <v>3.0735745236019145E-5</v>
      </c>
      <c r="BA20">
        <v>1.556655777276481E-5</v>
      </c>
      <c r="BB20">
        <v>2.3669043714005248E-5</v>
      </c>
      <c r="BC20">
        <v>1.2999205699653519E-5</v>
      </c>
      <c r="BD20">
        <v>1.1734496304791242E-5</v>
      </c>
      <c r="BE20">
        <v>2.1345554479881758E-5</v>
      </c>
      <c r="BF20">
        <v>1.0523510523011685E-5</v>
      </c>
      <c r="BG20">
        <v>1.6793790250933274E-5</v>
      </c>
      <c r="BH20">
        <v>1.1584103573083003E-5</v>
      </c>
      <c r="BI20">
        <v>1.7183857885431945E-5</v>
      </c>
      <c r="BJ20">
        <v>2.0871067412919984E-5</v>
      </c>
      <c r="BK20">
        <v>1.1229827327751079E-5</v>
      </c>
      <c r="BL20">
        <v>1.3232948410529457E-5</v>
      </c>
      <c r="BM20">
        <v>1.9287288361080308E-5</v>
      </c>
      <c r="BN20">
        <v>6.4679759373995759E-6</v>
      </c>
      <c r="BO20">
        <v>1.5881132749737986E-5</v>
      </c>
      <c r="BP20">
        <v>6.0853395401489514E-6</v>
      </c>
      <c r="BQ20">
        <v>2.0036321192886513E-5</v>
      </c>
      <c r="BR20">
        <v>2.2452101768887928E-5</v>
      </c>
      <c r="BS20">
        <v>2.1100819759132352E-5</v>
      </c>
      <c r="BT20">
        <v>1.5464886137253002E-5</v>
      </c>
      <c r="BU20">
        <v>2.2090532875478528E-5</v>
      </c>
      <c r="BV20">
        <v>2.1957125082562357E-5</v>
      </c>
      <c r="BW20">
        <v>2.1729119878842071E-5</v>
      </c>
      <c r="BX20">
        <v>2.3741686074721444E-5</v>
      </c>
      <c r="BY20">
        <v>2.5539366930942178E-5</v>
      </c>
      <c r="BZ20">
        <v>1.9211340695756827E-5</v>
      </c>
      <c r="CA20">
        <v>2.1715086704774451E-5</v>
      </c>
      <c r="CB20">
        <v>1.8023256505188529E-5</v>
      </c>
      <c r="CC20">
        <v>1.8035178523592013E-5</v>
      </c>
      <c r="CD20">
        <v>2.0378597500288989E-5</v>
      </c>
      <c r="CE20">
        <v>2.2833280754196255E-5</v>
      </c>
      <c r="CF20">
        <v>2.1399755975149325E-5</v>
      </c>
      <c r="CG20">
        <v>2.2127335714574602E-5</v>
      </c>
      <c r="CH20">
        <v>2.8994072254166694E-5</v>
      </c>
      <c r="CI20">
        <v>2.1575223435692561E-5</v>
      </c>
      <c r="CJ20">
        <v>2.3314636490138614E-5</v>
      </c>
      <c r="CK20">
        <v>2.8994072254166694E-5</v>
      </c>
      <c r="CL20">
        <v>2.8967985854823089E-5</v>
      </c>
      <c r="CM20">
        <v>4.0527487915584807E-5</v>
      </c>
      <c r="CN20">
        <v>3.5737230291037657E-5</v>
      </c>
      <c r="CO20">
        <v>4.3262466608444876E-5</v>
      </c>
      <c r="CP20">
        <v>5.3281126739282948E-5</v>
      </c>
      <c r="CQ20">
        <v>4.4949591304850251E-5</v>
      </c>
      <c r="CR20">
        <v>4.8900796317572493E-5</v>
      </c>
      <c r="CS20">
        <v>4.3709885481728791E-5</v>
      </c>
      <c r="CT20">
        <v>3.7055210327873902E-5</v>
      </c>
      <c r="CU20">
        <v>2.3532308266055793E-5</v>
      </c>
    </row>
    <row r="21" spans="1:99">
      <c r="A21" t="s">
        <v>20</v>
      </c>
      <c r="B21">
        <v>6.760655888849729E-4</v>
      </c>
      <c r="C21">
        <v>1.3424368223311737E-3</v>
      </c>
      <c r="D21">
        <v>9.0516018536214958E-3</v>
      </c>
      <c r="E21">
        <v>5.3968321585149276E-3</v>
      </c>
      <c r="F21">
        <v>5.8910248780813426E-4</v>
      </c>
      <c r="G21">
        <v>5.4690552167360252E-4</v>
      </c>
      <c r="H21">
        <v>3.7560523267666899E-4</v>
      </c>
      <c r="I21">
        <v>5.8597555073281046E-4</v>
      </c>
      <c r="J21">
        <v>3.9942458651065027E-4</v>
      </c>
      <c r="K21">
        <v>1.3877950726693135E-3</v>
      </c>
      <c r="L21">
        <v>1.1287909226984322E-3</v>
      </c>
      <c r="M21">
        <v>3.6405075473290891E-4</v>
      </c>
      <c r="N21">
        <v>1.4296921818851158E-2</v>
      </c>
      <c r="O21">
        <v>7.7254835818229683E-4</v>
      </c>
      <c r="P21">
        <v>1.260550630419505E-3</v>
      </c>
      <c r="Q21">
        <v>4.8394945167829954E-4</v>
      </c>
      <c r="R21">
        <v>1.1546114628253074E-3</v>
      </c>
      <c r="S21">
        <v>5.1207823832480641E-4</v>
      </c>
      <c r="T21">
        <v>8.0476956959802434E-4</v>
      </c>
      <c r="U21">
        <v>1.1308950028903522</v>
      </c>
      <c r="V21">
        <v>3.6593582792437927E-3</v>
      </c>
      <c r="W21">
        <v>7.5485658996340228E-4</v>
      </c>
      <c r="X21">
        <v>4.5536927423546789E-4</v>
      </c>
      <c r="Y21">
        <v>4.6638517828157688E-4</v>
      </c>
      <c r="Z21">
        <v>2.8356149541276664E-3</v>
      </c>
      <c r="AA21">
        <v>2.2178988623648621E-3</v>
      </c>
      <c r="AB21">
        <v>2.0735528939644417E-3</v>
      </c>
      <c r="AC21">
        <v>7.496228023130525E-4</v>
      </c>
      <c r="AD21">
        <v>9.9179015686341591E-4</v>
      </c>
      <c r="AE21">
        <v>1.4629031142078357E-3</v>
      </c>
      <c r="AF21">
        <v>1.5760551948667822E-3</v>
      </c>
      <c r="AG21">
        <v>1.1957210150679541E-3</v>
      </c>
      <c r="AH21">
        <v>4.6865029694559669E-2</v>
      </c>
      <c r="AI21">
        <v>3.74259437280984E-3</v>
      </c>
      <c r="AJ21">
        <v>1.3355924611385215E-3</v>
      </c>
      <c r="AK21">
        <v>6.0776677709786667E-4</v>
      </c>
      <c r="AL21">
        <v>3.8668605653340823E-4</v>
      </c>
      <c r="AM21">
        <v>3.5483043972989149E-4</v>
      </c>
      <c r="AN21">
        <v>1.5073666140165587E-3</v>
      </c>
      <c r="AO21">
        <v>9.4878271663563713E-4</v>
      </c>
      <c r="AP21">
        <v>8.059722515394946E-4</v>
      </c>
      <c r="AQ21">
        <v>9.5725379383491645E-4</v>
      </c>
      <c r="AR21">
        <v>9.8194799549871661E-4</v>
      </c>
      <c r="AS21">
        <v>7.6355519115042911E-4</v>
      </c>
      <c r="AT21">
        <v>4.7489388888854181E-4</v>
      </c>
      <c r="AU21">
        <v>1.4869726493793138E-2</v>
      </c>
      <c r="AV21">
        <v>7.0715797940137915E-4</v>
      </c>
      <c r="AW21">
        <v>1.0877685757036757E-3</v>
      </c>
      <c r="AX21">
        <v>4.8039278191626346E-4</v>
      </c>
      <c r="AY21">
        <v>9.0194522906904978E-4</v>
      </c>
      <c r="AZ21">
        <v>8.2031626758649243E-4</v>
      </c>
      <c r="BA21">
        <v>4.027832050689934E-4</v>
      </c>
      <c r="BB21">
        <v>1.0837344328692051E-3</v>
      </c>
      <c r="BC21">
        <v>3.6491618792336639E-4</v>
      </c>
      <c r="BD21">
        <v>4.4272917315039885E-4</v>
      </c>
      <c r="BE21">
        <v>7.6622842176217237E-4</v>
      </c>
      <c r="BF21">
        <v>1.0658844274112349E-3</v>
      </c>
      <c r="BG21">
        <v>1.585249248455224E-3</v>
      </c>
      <c r="BH21">
        <v>5.1777857964217344E-4</v>
      </c>
      <c r="BI21">
        <v>6.1708639777638353E-4</v>
      </c>
      <c r="BJ21">
        <v>6.6580805735079549E-4</v>
      </c>
      <c r="BK21">
        <v>4.4096787108489189E-4</v>
      </c>
      <c r="BL21">
        <v>3.732388424119802E-4</v>
      </c>
      <c r="BM21">
        <v>5.7980552109469276E-4</v>
      </c>
      <c r="BN21">
        <v>1.7496792273707384E-3</v>
      </c>
      <c r="BO21">
        <v>2.0630794291919578E-3</v>
      </c>
      <c r="BP21">
        <v>2.9169653361798615E-4</v>
      </c>
      <c r="BQ21">
        <v>7.2709916336247712E-4</v>
      </c>
      <c r="BR21">
        <v>6.0361123433187616E-4</v>
      </c>
      <c r="BS21">
        <v>1.021700563451015E-3</v>
      </c>
      <c r="BT21">
        <v>5.7645767236061895E-4</v>
      </c>
      <c r="BU21">
        <v>6.711493780107849E-4</v>
      </c>
      <c r="BV21">
        <v>7.6106046641905619E-4</v>
      </c>
      <c r="BW21">
        <v>7.7684218406635864E-4</v>
      </c>
      <c r="BX21">
        <v>7.2079531980144248E-4</v>
      </c>
      <c r="BY21">
        <v>1.4279019163746017E-3</v>
      </c>
      <c r="BZ21">
        <v>5.9208512489195529E-4</v>
      </c>
      <c r="CA21">
        <v>7.4445352598729968E-4</v>
      </c>
      <c r="CB21">
        <v>9.9279377480721975E-4</v>
      </c>
      <c r="CC21">
        <v>1.2772664144000728E-3</v>
      </c>
      <c r="CD21">
        <v>8.8051629493179451E-4</v>
      </c>
      <c r="CE21">
        <v>7.4160663712834174E-4</v>
      </c>
      <c r="CF21">
        <v>8.2546211709632971E-4</v>
      </c>
      <c r="CG21">
        <v>1.1892436444656189E-3</v>
      </c>
      <c r="CH21">
        <v>6.0932931770174613E-4</v>
      </c>
      <c r="CI21">
        <v>2.8028476548948335E-3</v>
      </c>
      <c r="CJ21">
        <v>4.8997227503835145E-4</v>
      </c>
      <c r="CK21">
        <v>6.0932931770174613E-4</v>
      </c>
      <c r="CL21">
        <v>6.2446692787697193E-4</v>
      </c>
      <c r="CM21">
        <v>1.0499869318277724E-3</v>
      </c>
      <c r="CN21">
        <v>1.0883228215905635E-3</v>
      </c>
      <c r="CO21">
        <v>1.036674139136687E-3</v>
      </c>
      <c r="CP21">
        <v>1.0304882756600668E-3</v>
      </c>
      <c r="CQ21">
        <v>9.4573830026172304E-4</v>
      </c>
      <c r="CR21">
        <v>8.9696653392719252E-4</v>
      </c>
      <c r="CS21">
        <v>8.1953060763005061E-4</v>
      </c>
      <c r="CT21">
        <v>7.6531350433554934E-4</v>
      </c>
      <c r="CU21">
        <v>5.511763015003567E-4</v>
      </c>
    </row>
    <row r="22" spans="1:99">
      <c r="A22" t="s">
        <v>21</v>
      </c>
      <c r="B22">
        <v>9.9614761935023079E-4</v>
      </c>
      <c r="C22">
        <v>1.3242390689234161E-3</v>
      </c>
      <c r="D22">
        <v>4.9642205063624087E-3</v>
      </c>
      <c r="E22">
        <v>3.7922092909493839E-3</v>
      </c>
      <c r="F22">
        <v>1.9800139714911519E-3</v>
      </c>
      <c r="G22">
        <v>1.1711760920110098E-3</v>
      </c>
      <c r="H22">
        <v>6.9612042704606089E-4</v>
      </c>
      <c r="I22">
        <v>1.2863139243418009E-3</v>
      </c>
      <c r="J22">
        <v>8.6155799864318214E-4</v>
      </c>
      <c r="K22">
        <v>1.1857723121508935E-3</v>
      </c>
      <c r="L22">
        <v>1.1313562291277526E-3</v>
      </c>
      <c r="M22">
        <v>5.1643525976436463E-4</v>
      </c>
      <c r="N22">
        <v>1.9794030711294129E-3</v>
      </c>
      <c r="O22">
        <v>1.269895669576049E-2</v>
      </c>
      <c r="P22">
        <v>9.1988842688969178E-3</v>
      </c>
      <c r="Q22">
        <v>4.1626254217370208E-3</v>
      </c>
      <c r="R22">
        <v>3.7836167001387947E-3</v>
      </c>
      <c r="S22">
        <v>1.1642476191981404E-3</v>
      </c>
      <c r="T22">
        <v>2.6548299601952367E-3</v>
      </c>
      <c r="U22">
        <v>6.0891789637487845E-3</v>
      </c>
      <c r="V22">
        <v>1.1303823924544942</v>
      </c>
      <c r="W22">
        <v>4.9318242835674798E-2</v>
      </c>
      <c r="X22">
        <v>5.3529100559040956E-4</v>
      </c>
      <c r="Y22">
        <v>4.2483372779337008E-3</v>
      </c>
      <c r="Z22">
        <v>9.1008414054191602E-3</v>
      </c>
      <c r="AA22">
        <v>8.2169416617682792E-3</v>
      </c>
      <c r="AB22">
        <v>3.2924322732608784E-3</v>
      </c>
      <c r="AC22">
        <v>3.0636559656500402E-3</v>
      </c>
      <c r="AD22">
        <v>3.1359833422649449E-3</v>
      </c>
      <c r="AE22">
        <v>1.8278372865227844E-3</v>
      </c>
      <c r="AF22">
        <v>6.3140311661921767E-3</v>
      </c>
      <c r="AG22">
        <v>4.1283626760991229E-3</v>
      </c>
      <c r="AH22">
        <v>9.6324106961647848E-3</v>
      </c>
      <c r="AI22">
        <v>7.632389017551618E-3</v>
      </c>
      <c r="AJ22">
        <v>2.187181134215913E-3</v>
      </c>
      <c r="AK22">
        <v>8.6847414841056698E-4</v>
      </c>
      <c r="AL22">
        <v>7.3190970770395597E-4</v>
      </c>
      <c r="AM22">
        <v>6.072614981162414E-4</v>
      </c>
      <c r="AN22">
        <v>1.5728176175092787E-3</v>
      </c>
      <c r="AO22">
        <v>1.0765741539936176E-3</v>
      </c>
      <c r="AP22">
        <v>1.0904803918890839E-3</v>
      </c>
      <c r="AQ22">
        <v>1.1646887748602462E-3</v>
      </c>
      <c r="AR22">
        <v>1.3519216107796017E-3</v>
      </c>
      <c r="AS22">
        <v>1.196601223508598E-3</v>
      </c>
      <c r="AT22">
        <v>9.547021393299074E-4</v>
      </c>
      <c r="AU22">
        <v>1.3361225315876731E-3</v>
      </c>
      <c r="AV22">
        <v>1.1605942380767051E-3</v>
      </c>
      <c r="AW22">
        <v>1.426590851920796E-3</v>
      </c>
      <c r="AX22">
        <v>4.0232028432939312E-3</v>
      </c>
      <c r="AY22">
        <v>1.8532101971554017E-3</v>
      </c>
      <c r="AZ22">
        <v>3.2682304856782108E-3</v>
      </c>
      <c r="BA22">
        <v>1.2415515290371735E-3</v>
      </c>
      <c r="BB22">
        <v>1.7486177788944462E-3</v>
      </c>
      <c r="BC22">
        <v>9.7116751319274123E-4</v>
      </c>
      <c r="BD22">
        <v>7.5927646530917728E-4</v>
      </c>
      <c r="BE22">
        <v>1.1517771647439467E-3</v>
      </c>
      <c r="BF22">
        <v>1.016744560525486E-3</v>
      </c>
      <c r="BG22">
        <v>1.1392590151425611E-3</v>
      </c>
      <c r="BH22">
        <v>1.0218066857253518E-3</v>
      </c>
      <c r="BI22">
        <v>1.4229549470197553E-3</v>
      </c>
      <c r="BJ22">
        <v>1.472351952629551E-3</v>
      </c>
      <c r="BK22">
        <v>8.9173401859871614E-4</v>
      </c>
      <c r="BL22">
        <v>1.0224820451457896E-3</v>
      </c>
      <c r="BM22">
        <v>1.2239769274659089E-3</v>
      </c>
      <c r="BN22">
        <v>5.9604521564573425E-4</v>
      </c>
      <c r="BO22">
        <v>1.5352935561170076E-3</v>
      </c>
      <c r="BP22">
        <v>2.5975495013724772E-3</v>
      </c>
      <c r="BQ22">
        <v>1.4836477038313357E-3</v>
      </c>
      <c r="BR22">
        <v>1.4699065427589203E-3</v>
      </c>
      <c r="BS22">
        <v>2.470332285007211E-3</v>
      </c>
      <c r="BT22">
        <v>1.9052296293544688E-3</v>
      </c>
      <c r="BU22">
        <v>1.643630644803487E-3</v>
      </c>
      <c r="BV22">
        <v>2.053837998653977E-3</v>
      </c>
      <c r="BW22">
        <v>2.1218838563636928E-3</v>
      </c>
      <c r="BX22">
        <v>3.1805168943828824E-3</v>
      </c>
      <c r="BY22">
        <v>3.801827234488536E-3</v>
      </c>
      <c r="BZ22">
        <v>1.2169714790198508E-3</v>
      </c>
      <c r="CA22">
        <v>1.776423370922886E-3</v>
      </c>
      <c r="CB22">
        <v>1.356933156668541E-3</v>
      </c>
      <c r="CC22">
        <v>5.675520958242114E-3</v>
      </c>
      <c r="CD22">
        <v>3.1373747065489076E-3</v>
      </c>
      <c r="CE22">
        <v>1.3128114933672011E-3</v>
      </c>
      <c r="CF22">
        <v>1.5523158445440157E-3</v>
      </c>
      <c r="CG22">
        <v>2.5506259894972536E-3</v>
      </c>
      <c r="CH22">
        <v>1.3385970874721332E-3</v>
      </c>
      <c r="CI22">
        <v>1.4407128627335903E-3</v>
      </c>
      <c r="CJ22">
        <v>1.0763891400831455E-3</v>
      </c>
      <c r="CK22">
        <v>1.3385970874721332E-3</v>
      </c>
      <c r="CL22">
        <v>1.3485524523564065E-3</v>
      </c>
      <c r="CM22">
        <v>2.5360213358337214E-3</v>
      </c>
      <c r="CN22">
        <v>2.2746035815710279E-3</v>
      </c>
      <c r="CO22">
        <v>2.522611104289924E-3</v>
      </c>
      <c r="CP22">
        <v>2.3011584120665248E-3</v>
      </c>
      <c r="CQ22">
        <v>2.1583787376921655E-3</v>
      </c>
      <c r="CR22">
        <v>2.060363476922655E-3</v>
      </c>
      <c r="CS22">
        <v>1.9441645193938744E-3</v>
      </c>
      <c r="CT22">
        <v>1.6967833901761981E-3</v>
      </c>
      <c r="CU22">
        <v>1.1272831602721473E-3</v>
      </c>
    </row>
    <row r="23" spans="1:99">
      <c r="A23" t="s">
        <v>22</v>
      </c>
      <c r="B23">
        <v>6.0407779924192455E-4</v>
      </c>
      <c r="C23">
        <v>9.3931171628184717E-4</v>
      </c>
      <c r="D23">
        <v>7.013796393525051E-4</v>
      </c>
      <c r="E23">
        <v>6.5645381212930867E-4</v>
      </c>
      <c r="F23">
        <v>8.0438315703527247E-4</v>
      </c>
      <c r="G23">
        <v>7.6725798527993384E-4</v>
      </c>
      <c r="H23">
        <v>4.5393399997998305E-4</v>
      </c>
      <c r="I23">
        <v>8.1715996776229318E-4</v>
      </c>
      <c r="J23">
        <v>1.0722902169681744E-3</v>
      </c>
      <c r="K23">
        <v>5.9724741253258716E-4</v>
      </c>
      <c r="L23">
        <v>8.0350036535135265E-4</v>
      </c>
      <c r="M23">
        <v>5.0787465035362085E-4</v>
      </c>
      <c r="N23">
        <v>8.7166676563370845E-4</v>
      </c>
      <c r="O23">
        <v>9.9175540287811692E-4</v>
      </c>
      <c r="P23">
        <v>9.2469385999003869E-4</v>
      </c>
      <c r="Q23">
        <v>7.6004943817035216E-4</v>
      </c>
      <c r="R23">
        <v>7.0092479807131109E-4</v>
      </c>
      <c r="S23">
        <v>8.8160766335432749E-4</v>
      </c>
      <c r="T23">
        <v>1.0154351201473075E-3</v>
      </c>
      <c r="U23">
        <v>1.0123497607804242E-3</v>
      </c>
      <c r="V23">
        <v>1.5258520467912619E-3</v>
      </c>
      <c r="W23">
        <v>1.0101564467148154</v>
      </c>
      <c r="X23">
        <v>3.660249831985161E-4</v>
      </c>
      <c r="Y23">
        <v>7.8505862164509092E-4</v>
      </c>
      <c r="Z23">
        <v>8.0057117561397825E-4</v>
      </c>
      <c r="AA23">
        <v>8.6687591612954909E-4</v>
      </c>
      <c r="AB23">
        <v>7.950181170987017E-4</v>
      </c>
      <c r="AC23">
        <v>9.3291192665874434E-4</v>
      </c>
      <c r="AD23">
        <v>1.1580574493275605E-3</v>
      </c>
      <c r="AE23">
        <v>7.59810784960554E-4</v>
      </c>
      <c r="AF23">
        <v>9.0445182122443212E-4</v>
      </c>
      <c r="AG23">
        <v>9.240353804804035E-4</v>
      </c>
      <c r="AH23">
        <v>1.0020806943404426E-3</v>
      </c>
      <c r="AI23">
        <v>9.9053682079847452E-4</v>
      </c>
      <c r="AJ23">
        <v>3.0004398418897755E-3</v>
      </c>
      <c r="AK23">
        <v>1.1997176533886417E-3</v>
      </c>
      <c r="AL23">
        <v>8.7547386596458789E-4</v>
      </c>
      <c r="AM23">
        <v>5.9440457533777144E-4</v>
      </c>
      <c r="AN23">
        <v>1.3874524690562452E-3</v>
      </c>
      <c r="AO23">
        <v>1.2918368877622116E-3</v>
      </c>
      <c r="AP23">
        <v>1.552047458968596E-3</v>
      </c>
      <c r="AQ23">
        <v>1.4830499555568816E-3</v>
      </c>
      <c r="AR23">
        <v>2.6240195099197809E-3</v>
      </c>
      <c r="AS23">
        <v>1.4101267731146062E-3</v>
      </c>
      <c r="AT23">
        <v>6.4834287393800637E-4</v>
      </c>
      <c r="AU23">
        <v>9.9165116728605965E-4</v>
      </c>
      <c r="AV23">
        <v>9.668355540902769E-4</v>
      </c>
      <c r="AW23">
        <v>1.1691778343128005E-3</v>
      </c>
      <c r="AX23">
        <v>1.1975704483048154E-3</v>
      </c>
      <c r="AY23">
        <v>9.549364896999377E-4</v>
      </c>
      <c r="AZ23">
        <v>1.3469995835028651E-3</v>
      </c>
      <c r="BA23">
        <v>5.2967207372244364E-4</v>
      </c>
      <c r="BB23">
        <v>9.3511869808132189E-4</v>
      </c>
      <c r="BC23">
        <v>1.3557677039990573E-3</v>
      </c>
      <c r="BD23">
        <v>1.3911342368837572E-3</v>
      </c>
      <c r="BE23">
        <v>1.3674998436222635E-3</v>
      </c>
      <c r="BF23">
        <v>1.0533077783783703E-3</v>
      </c>
      <c r="BG23">
        <v>1.2831478122700716E-3</v>
      </c>
      <c r="BH23">
        <v>5.3349566125123387E-3</v>
      </c>
      <c r="BI23">
        <v>1.6905789063265105E-3</v>
      </c>
      <c r="BJ23">
        <v>2.1775675636061206E-3</v>
      </c>
      <c r="BK23">
        <v>9.1729913558141665E-4</v>
      </c>
      <c r="BL23">
        <v>2.250980710769014E-3</v>
      </c>
      <c r="BM23">
        <v>1.5675462718463618E-3</v>
      </c>
      <c r="BN23">
        <v>4.4660032425304836E-4</v>
      </c>
      <c r="BO23">
        <v>1.2804052665531024E-3</v>
      </c>
      <c r="BP23">
        <v>1.8348524126989513E-3</v>
      </c>
      <c r="BQ23">
        <v>1.7995414696080317E-3</v>
      </c>
      <c r="BR23">
        <v>1.682079357231634E-3</v>
      </c>
      <c r="BS23">
        <v>2.000272936358862E-3</v>
      </c>
      <c r="BT23">
        <v>8.6919650599507747E-4</v>
      </c>
      <c r="BU23">
        <v>2.5398326554205968E-3</v>
      </c>
      <c r="BV23">
        <v>1.4992724170772211E-3</v>
      </c>
      <c r="BW23">
        <v>2.1350461199027178E-3</v>
      </c>
      <c r="BX23">
        <v>1.1788690373253435E-3</v>
      </c>
      <c r="BY23">
        <v>5.2446815003893733E-3</v>
      </c>
      <c r="BZ23">
        <v>1.5631513724943535E-3</v>
      </c>
      <c r="CA23">
        <v>1.253516959516853E-2</v>
      </c>
      <c r="CB23">
        <v>1.5244140921244155E-3</v>
      </c>
      <c r="CC23">
        <v>2.228907539267549E-3</v>
      </c>
      <c r="CD23">
        <v>1.2454044994075293E-3</v>
      </c>
      <c r="CE23">
        <v>9.6983005760895816E-4</v>
      </c>
      <c r="CF23">
        <v>2.5431439264340578E-3</v>
      </c>
      <c r="CG23">
        <v>3.4559002906168436E-3</v>
      </c>
      <c r="CH23">
        <v>8.4856559459598694E-4</v>
      </c>
      <c r="CI23">
        <v>1.7331735173291964E-3</v>
      </c>
      <c r="CJ23">
        <v>6.8234631557147457E-4</v>
      </c>
      <c r="CK23">
        <v>8.4856559459598694E-4</v>
      </c>
      <c r="CL23">
        <v>8.8205066653517493E-4</v>
      </c>
      <c r="CM23">
        <v>1.2096015395587517E-3</v>
      </c>
      <c r="CN23">
        <v>1.159101816134375E-3</v>
      </c>
      <c r="CO23">
        <v>1.298879182489546E-3</v>
      </c>
      <c r="CP23">
        <v>1.2081905778920932E-3</v>
      </c>
      <c r="CQ23">
        <v>1.1515308374495414E-3</v>
      </c>
      <c r="CR23">
        <v>1.1865614568544903E-3</v>
      </c>
      <c r="CS23">
        <v>1.1383846015594744E-3</v>
      </c>
      <c r="CT23">
        <v>1.0828274636520867E-3</v>
      </c>
      <c r="CU23">
        <v>8.0458244411894038E-4</v>
      </c>
    </row>
    <row r="24" spans="1:99">
      <c r="A24" t="s">
        <v>23</v>
      </c>
      <c r="B24">
        <v>2.3514851779182194E-2</v>
      </c>
      <c r="C24">
        <v>6.592195055909876E-2</v>
      </c>
      <c r="D24">
        <v>2.4005158585440303E-2</v>
      </c>
      <c r="E24">
        <v>1.5892315057171907E-2</v>
      </c>
      <c r="F24">
        <v>2.6117336868923854E-2</v>
      </c>
      <c r="G24">
        <v>1.0364791908580152E-2</v>
      </c>
      <c r="H24">
        <v>6.7536141988775627E-3</v>
      </c>
      <c r="I24">
        <v>1.0877380067608119E-2</v>
      </c>
      <c r="J24">
        <v>1.9464567828731235E-2</v>
      </c>
      <c r="K24">
        <v>2.6155706461136945E-2</v>
      </c>
      <c r="L24">
        <v>2.0460145770350369E-2</v>
      </c>
      <c r="M24">
        <v>8.096175231082782E-3</v>
      </c>
      <c r="N24">
        <v>3.1890984703890998E-2</v>
      </c>
      <c r="O24">
        <v>1.3185125023926025E-2</v>
      </c>
      <c r="P24">
        <v>9.9061900952880713E-3</v>
      </c>
      <c r="Q24">
        <v>1.3001632791229449E-2</v>
      </c>
      <c r="R24">
        <v>1.2677692597031673E-2</v>
      </c>
      <c r="S24">
        <v>8.1305762589670306E-3</v>
      </c>
      <c r="T24">
        <v>1.0589709859518006E-2</v>
      </c>
      <c r="U24">
        <v>1.6727340371308002E-2</v>
      </c>
      <c r="V24">
        <v>1.60901251119187E-2</v>
      </c>
      <c r="W24">
        <v>1.5350051970197036E-2</v>
      </c>
      <c r="X24">
        <v>1.0244366383977694</v>
      </c>
      <c r="Y24">
        <v>1.6272631429497857E-2</v>
      </c>
      <c r="Z24">
        <v>1.4772628153303918E-2</v>
      </c>
      <c r="AA24">
        <v>1.6078258138068655E-2</v>
      </c>
      <c r="AB24">
        <v>1.2925610843265158E-2</v>
      </c>
      <c r="AC24">
        <v>1.0789253994510976E-2</v>
      </c>
      <c r="AD24">
        <v>9.3006686524795372E-3</v>
      </c>
      <c r="AE24">
        <v>7.0782018758255806E-3</v>
      </c>
      <c r="AF24">
        <v>1.2950766075829101E-2</v>
      </c>
      <c r="AG24">
        <v>6.9125095829385141E-3</v>
      </c>
      <c r="AH24">
        <v>1.2012544490796834E-2</v>
      </c>
      <c r="AI24">
        <v>1.2524498745605109E-2</v>
      </c>
      <c r="AJ24">
        <v>9.0765098206305756E-3</v>
      </c>
      <c r="AK24">
        <v>7.5672124058471192E-3</v>
      </c>
      <c r="AL24">
        <v>5.7095847046066727E-3</v>
      </c>
      <c r="AM24">
        <v>5.3208554028779682E-3</v>
      </c>
      <c r="AN24">
        <v>7.7811097166110166E-3</v>
      </c>
      <c r="AO24">
        <v>5.9639305983600144E-3</v>
      </c>
      <c r="AP24">
        <v>9.4031679191676175E-3</v>
      </c>
      <c r="AQ24">
        <v>6.7245508272213922E-3</v>
      </c>
      <c r="AR24">
        <v>8.8973185738735177E-3</v>
      </c>
      <c r="AS24">
        <v>7.8279972185191088E-3</v>
      </c>
      <c r="AT24">
        <v>8.8734760471424548E-2</v>
      </c>
      <c r="AU24">
        <v>7.3530130711720376E-2</v>
      </c>
      <c r="AV24">
        <v>7.6074232939638414E-2</v>
      </c>
      <c r="AW24">
        <v>5.9027583642304225E-2</v>
      </c>
      <c r="AX24">
        <v>2.4060586944637655E-2</v>
      </c>
      <c r="AY24">
        <v>1.2156024229635276E-2</v>
      </c>
      <c r="AZ24">
        <v>1.7208228590452526E-2</v>
      </c>
      <c r="BA24">
        <v>1.6672850987036802E-2</v>
      </c>
      <c r="BB24">
        <v>2.8684455740100066E-2</v>
      </c>
      <c r="BC24">
        <v>5.662071085533087E-3</v>
      </c>
      <c r="BD24">
        <v>5.3387324817323637E-3</v>
      </c>
      <c r="BE24">
        <v>8.8786051461863125E-3</v>
      </c>
      <c r="BF24">
        <v>5.7983324972553192E-3</v>
      </c>
      <c r="BG24">
        <v>8.7351298708975671E-3</v>
      </c>
      <c r="BH24">
        <v>5.4766068938227452E-3</v>
      </c>
      <c r="BI24">
        <v>1.4007457566875542E-2</v>
      </c>
      <c r="BJ24">
        <v>1.5183335817236784E-2</v>
      </c>
      <c r="BK24">
        <v>8.4418035266145188E-3</v>
      </c>
      <c r="BL24">
        <v>5.7097161185428727E-3</v>
      </c>
      <c r="BM24">
        <v>1.4897530851757485E-2</v>
      </c>
      <c r="BN24">
        <v>5.7876026197346995E-3</v>
      </c>
      <c r="BO24">
        <v>1.6294601671527614E-2</v>
      </c>
      <c r="BP24">
        <v>5.2093279061030248E-3</v>
      </c>
      <c r="BQ24">
        <v>9.3955421357932029E-3</v>
      </c>
      <c r="BR24">
        <v>1.041282884532365E-2</v>
      </c>
      <c r="BS24">
        <v>1.3702178024009212E-2</v>
      </c>
      <c r="BT24">
        <v>1.880984732267486E-2</v>
      </c>
      <c r="BU24">
        <v>1.3605254473170156E-2</v>
      </c>
      <c r="BV24">
        <v>1.0130153946832679E-2</v>
      </c>
      <c r="BW24">
        <v>1.0759028750827845E-2</v>
      </c>
      <c r="BX24">
        <v>1.2045156318198736E-2</v>
      </c>
      <c r="BY24">
        <v>1.1276606601459295E-2</v>
      </c>
      <c r="BZ24">
        <v>9.2424377957386929E-3</v>
      </c>
      <c r="CA24">
        <v>1.2262604061387263E-2</v>
      </c>
      <c r="CB24">
        <v>1.1900705689897543E-2</v>
      </c>
      <c r="CC24">
        <v>1.0931802451828466E-2</v>
      </c>
      <c r="CD24">
        <v>1.0682629844903492E-2</v>
      </c>
      <c r="CE24">
        <v>1.026901116373497E-2</v>
      </c>
      <c r="CF24">
        <v>1.2111581817669968E-2</v>
      </c>
      <c r="CG24">
        <v>1.3333444352119816E-2</v>
      </c>
      <c r="CH24">
        <v>1.1308896538571721E-2</v>
      </c>
      <c r="CI24">
        <v>3.9956381863816323E-2</v>
      </c>
      <c r="CJ24">
        <v>9.0936798939478397E-3</v>
      </c>
      <c r="CK24">
        <v>1.1308896538571721E-2</v>
      </c>
      <c r="CL24">
        <v>1.1376367966235515E-2</v>
      </c>
      <c r="CM24">
        <v>1.8790801827893128E-2</v>
      </c>
      <c r="CN24">
        <v>1.7115497667012213E-2</v>
      </c>
      <c r="CO24">
        <v>1.9895575911647079E-2</v>
      </c>
      <c r="CP24">
        <v>1.907331702821297E-2</v>
      </c>
      <c r="CQ24">
        <v>1.8464625834800946E-2</v>
      </c>
      <c r="CR24">
        <v>1.747817781511532E-2</v>
      </c>
      <c r="CS24">
        <v>1.6514545285268866E-2</v>
      </c>
      <c r="CT24">
        <v>1.4555643368746964E-2</v>
      </c>
      <c r="CU24">
        <v>9.4583259155047762E-3</v>
      </c>
    </row>
    <row r="25" spans="1:99">
      <c r="A25" t="s">
        <v>24</v>
      </c>
      <c r="B25">
        <v>1.5987991057169564E-2</v>
      </c>
      <c r="C25">
        <v>1.8141404616063669E-2</v>
      </c>
      <c r="D25">
        <v>3.4014597516107803E-2</v>
      </c>
      <c r="E25">
        <v>2.0704928428249617E-2</v>
      </c>
      <c r="F25">
        <v>1.0884073913263244E-2</v>
      </c>
      <c r="G25">
        <v>4.385617720721038E-3</v>
      </c>
      <c r="H25">
        <v>2.5848657823644367E-3</v>
      </c>
      <c r="I25">
        <v>4.8746052858975909E-3</v>
      </c>
      <c r="J25">
        <v>1.1707451700170001E-2</v>
      </c>
      <c r="K25">
        <v>8.4948402575683798E-3</v>
      </c>
      <c r="L25">
        <v>7.816088260967002E-3</v>
      </c>
      <c r="M25">
        <v>2.2631982811481895E-3</v>
      </c>
      <c r="N25">
        <v>6.4165057160074559E-3</v>
      </c>
      <c r="O25">
        <v>7.4169099148417069E-3</v>
      </c>
      <c r="P25">
        <v>5.7246640680340384E-3</v>
      </c>
      <c r="Q25">
        <v>4.9657424869847866E-2</v>
      </c>
      <c r="R25">
        <v>7.8941331647353868E-2</v>
      </c>
      <c r="S25">
        <v>3.9833532141821931E-3</v>
      </c>
      <c r="T25">
        <v>9.2386039814111084E-3</v>
      </c>
      <c r="U25">
        <v>8.7460756898017251E-3</v>
      </c>
      <c r="V25">
        <v>1.425576245711237E-2</v>
      </c>
      <c r="W25">
        <v>2.4407797375284732E-2</v>
      </c>
      <c r="X25">
        <v>2.0892974059440905E-2</v>
      </c>
      <c r="Y25">
        <v>1.0435021058934542</v>
      </c>
      <c r="Z25">
        <v>7.421933485924978E-2</v>
      </c>
      <c r="AA25">
        <v>1.2071118539827529E-2</v>
      </c>
      <c r="AB25">
        <v>5.9419652706668461E-3</v>
      </c>
      <c r="AC25">
        <v>9.8265345180671652E-3</v>
      </c>
      <c r="AD25">
        <v>4.8801273962526415E-3</v>
      </c>
      <c r="AE25">
        <v>5.6886163916684777E-3</v>
      </c>
      <c r="AF25">
        <v>9.1687268782377762E-3</v>
      </c>
      <c r="AG25">
        <v>6.9315795616640922E-3</v>
      </c>
      <c r="AH25">
        <v>1.1465207252972728E-2</v>
      </c>
      <c r="AI25">
        <v>1.4135610500672219E-2</v>
      </c>
      <c r="AJ25">
        <v>3.1402182864015632E-3</v>
      </c>
      <c r="AK25">
        <v>2.5492591795535919E-3</v>
      </c>
      <c r="AL25">
        <v>2.4398568184264367E-3</v>
      </c>
      <c r="AM25">
        <v>1.9255505194041272E-3</v>
      </c>
      <c r="AN25">
        <v>2.8222804768528393E-3</v>
      </c>
      <c r="AO25">
        <v>2.4772797953016494E-3</v>
      </c>
      <c r="AP25">
        <v>3.1990212491640468E-3</v>
      </c>
      <c r="AQ25">
        <v>2.4921447405646838E-3</v>
      </c>
      <c r="AR25">
        <v>3.4825955108473213E-3</v>
      </c>
      <c r="AS25">
        <v>2.9544639058764139E-3</v>
      </c>
      <c r="AT25">
        <v>4.3099990110141428E-3</v>
      </c>
      <c r="AU25">
        <v>5.3263843372775583E-3</v>
      </c>
      <c r="AV25">
        <v>4.5344399177265913E-3</v>
      </c>
      <c r="AW25">
        <v>4.7296377639428977E-3</v>
      </c>
      <c r="AX25">
        <v>3.2047591783157469E-3</v>
      </c>
      <c r="AY25">
        <v>3.3580605633761764E-3</v>
      </c>
      <c r="AZ25">
        <v>5.5786320145967128E-3</v>
      </c>
      <c r="BA25">
        <v>3.0469236434880311E-3</v>
      </c>
      <c r="BB25">
        <v>5.0583711488304201E-3</v>
      </c>
      <c r="BC25">
        <v>2.4700452966954106E-3</v>
      </c>
      <c r="BD25">
        <v>2.3299074034370294E-3</v>
      </c>
      <c r="BE25">
        <v>3.9871053749588577E-3</v>
      </c>
      <c r="BF25">
        <v>2.4383096886073834E-3</v>
      </c>
      <c r="BG25">
        <v>3.2448813157530403E-3</v>
      </c>
      <c r="BH25">
        <v>2.7551869850919977E-3</v>
      </c>
      <c r="BI25">
        <v>3.3646695267999624E-3</v>
      </c>
      <c r="BJ25">
        <v>4.0506569598870818E-3</v>
      </c>
      <c r="BK25">
        <v>2.1742840910783201E-3</v>
      </c>
      <c r="BL25">
        <v>2.4551643396083472E-3</v>
      </c>
      <c r="BM25">
        <v>3.6986825726408939E-3</v>
      </c>
      <c r="BN25">
        <v>2.2594915322620424E-3</v>
      </c>
      <c r="BO25">
        <v>3.5246013562881245E-3</v>
      </c>
      <c r="BP25">
        <v>1.5936783081274383E-3</v>
      </c>
      <c r="BQ25">
        <v>4.4662790157041828E-3</v>
      </c>
      <c r="BR25">
        <v>4.2724347686760094E-3</v>
      </c>
      <c r="BS25">
        <v>6.0551202569700015E-3</v>
      </c>
      <c r="BT25">
        <v>8.1460767570467607E-3</v>
      </c>
      <c r="BU25">
        <v>4.6661400764042302E-3</v>
      </c>
      <c r="BV25">
        <v>9.2214136461160508E-3</v>
      </c>
      <c r="BW25">
        <v>1.6346613380502827E-2</v>
      </c>
      <c r="BX25">
        <v>5.2814442242315818E-3</v>
      </c>
      <c r="BY25">
        <v>4.7459024551358012E-3</v>
      </c>
      <c r="BZ25">
        <v>3.5739133107504394E-3</v>
      </c>
      <c r="CA25">
        <v>5.9315860481972717E-3</v>
      </c>
      <c r="CB25">
        <v>4.3610461117346904E-3</v>
      </c>
      <c r="CC25">
        <v>3.3069688961030854E-3</v>
      </c>
      <c r="CD25">
        <v>3.7079908612495647E-3</v>
      </c>
      <c r="CE25">
        <v>4.6112967900959947E-3</v>
      </c>
      <c r="CF25">
        <v>7.6327878217143175E-3</v>
      </c>
      <c r="CG25">
        <v>4.3180435614360128E-3</v>
      </c>
      <c r="CH25">
        <v>4.9637480624591919E-3</v>
      </c>
      <c r="CI25">
        <v>6.4756088002737204E-3</v>
      </c>
      <c r="CJ25">
        <v>3.9914359283641093E-3</v>
      </c>
      <c r="CK25">
        <v>4.9637480624591919E-3</v>
      </c>
      <c r="CL25">
        <v>4.9289028664004364E-3</v>
      </c>
      <c r="CM25">
        <v>7.9889004209476172E-3</v>
      </c>
      <c r="CN25">
        <v>8.9077369750391339E-3</v>
      </c>
      <c r="CO25">
        <v>9.4694475314962799E-3</v>
      </c>
      <c r="CP25">
        <v>9.4460611106919317E-3</v>
      </c>
      <c r="CQ25">
        <v>9.6894036241440325E-3</v>
      </c>
      <c r="CR25">
        <v>7.8990467520384331E-3</v>
      </c>
      <c r="CS25">
        <v>7.1571698480538863E-3</v>
      </c>
      <c r="CT25">
        <v>6.2202140448837859E-3</v>
      </c>
      <c r="CU25">
        <v>3.9804874382465263E-3</v>
      </c>
    </row>
    <row r="26" spans="1:99">
      <c r="A26" t="s">
        <v>25</v>
      </c>
      <c r="B26">
        <v>2.901812310433417E-3</v>
      </c>
      <c r="C26">
        <v>2.0363464421690727E-3</v>
      </c>
      <c r="D26">
        <v>2.0395602195219954E-3</v>
      </c>
      <c r="E26">
        <v>1.6389861044068107E-3</v>
      </c>
      <c r="F26">
        <v>3.3751725181414578E-3</v>
      </c>
      <c r="G26">
        <v>1.4521512660211945E-3</v>
      </c>
      <c r="H26">
        <v>9.4049134843167002E-4</v>
      </c>
      <c r="I26">
        <v>1.5661839361608624E-3</v>
      </c>
      <c r="J26">
        <v>1.1373569661037913E-3</v>
      </c>
      <c r="K26">
        <v>3.2945350458052042E-3</v>
      </c>
      <c r="L26">
        <v>2.8694567871442242E-3</v>
      </c>
      <c r="M26">
        <v>7.5387101765903627E-4</v>
      </c>
      <c r="N26">
        <v>7.2291157000939953E-3</v>
      </c>
      <c r="O26">
        <v>1.1090901382920225E-2</v>
      </c>
      <c r="P26">
        <v>1.1942415596089108E-2</v>
      </c>
      <c r="Q26">
        <v>5.5867738286233034E-3</v>
      </c>
      <c r="R26">
        <v>4.0358782767104954E-3</v>
      </c>
      <c r="S26">
        <v>1.4918248120588088E-3</v>
      </c>
      <c r="T26">
        <v>6.8260379148047763E-3</v>
      </c>
      <c r="U26">
        <v>6.3970078720895548E-3</v>
      </c>
      <c r="V26">
        <v>6.4184988645068297E-3</v>
      </c>
      <c r="W26">
        <v>1.2243238118612425E-2</v>
      </c>
      <c r="X26">
        <v>8.7908416842951158E-4</v>
      </c>
      <c r="Y26">
        <v>5.6526274548548E-3</v>
      </c>
      <c r="Z26">
        <v>1.027574563991005</v>
      </c>
      <c r="AA26">
        <v>4.6886646907926405E-3</v>
      </c>
      <c r="AB26">
        <v>2.0074008580816317E-3</v>
      </c>
      <c r="AC26">
        <v>3.8172213367377071E-3</v>
      </c>
      <c r="AD26">
        <v>7.3507039324518103E-3</v>
      </c>
      <c r="AE26">
        <v>5.6463087013715954E-3</v>
      </c>
      <c r="AF26">
        <v>7.0700750696147084E-3</v>
      </c>
      <c r="AG26">
        <v>1.0511511856251618E-2</v>
      </c>
      <c r="AH26">
        <v>1.7984964129919571E-2</v>
      </c>
      <c r="AI26">
        <v>1.1023566374928575E-2</v>
      </c>
      <c r="AJ26">
        <v>3.7917531414652416E-3</v>
      </c>
      <c r="AK26">
        <v>1.4530991934468523E-3</v>
      </c>
      <c r="AL26">
        <v>9.3885170680043024E-4</v>
      </c>
      <c r="AM26">
        <v>9.1917163964854028E-4</v>
      </c>
      <c r="AN26">
        <v>2.0633916076537649E-3</v>
      </c>
      <c r="AO26">
        <v>1.4216192564733244E-3</v>
      </c>
      <c r="AP26">
        <v>2.4306325930842838E-3</v>
      </c>
      <c r="AQ26">
        <v>1.4498418797122925E-3</v>
      </c>
      <c r="AR26">
        <v>2.0036140512895086E-3</v>
      </c>
      <c r="AS26">
        <v>1.4271996087902973E-3</v>
      </c>
      <c r="AT26">
        <v>1.5150436289332167E-3</v>
      </c>
      <c r="AU26">
        <v>1.5952341787864751E-3</v>
      </c>
      <c r="AV26">
        <v>1.6740285716272455E-3</v>
      </c>
      <c r="AW26">
        <v>2.3637935308217675E-3</v>
      </c>
      <c r="AX26">
        <v>1.3320855680215272E-3</v>
      </c>
      <c r="AY26">
        <v>2.6795836589835189E-3</v>
      </c>
      <c r="AZ26">
        <v>2.1034392491128219E-3</v>
      </c>
      <c r="BA26">
        <v>2.2086771192347458E-3</v>
      </c>
      <c r="BB26">
        <v>2.0631122401338271E-3</v>
      </c>
      <c r="BC26">
        <v>9.8449126806662455E-4</v>
      </c>
      <c r="BD26">
        <v>8.9323272328612152E-4</v>
      </c>
      <c r="BE26">
        <v>3.8882321337636245E-3</v>
      </c>
      <c r="BF26">
        <v>2.7049289761423654E-3</v>
      </c>
      <c r="BG26">
        <v>1.4371082854695723E-3</v>
      </c>
      <c r="BH26">
        <v>1.0980868984213129E-3</v>
      </c>
      <c r="BI26">
        <v>1.2618951428653303E-3</v>
      </c>
      <c r="BJ26">
        <v>1.5874533171041268E-3</v>
      </c>
      <c r="BK26">
        <v>8.4460860632914103E-4</v>
      </c>
      <c r="BL26">
        <v>1.0682713260536769E-3</v>
      </c>
      <c r="BM26">
        <v>1.3990108329226109E-3</v>
      </c>
      <c r="BN26">
        <v>7.2731413069566779E-4</v>
      </c>
      <c r="BO26">
        <v>3.8022774769340731E-3</v>
      </c>
      <c r="BP26">
        <v>2.1224241430342029E-3</v>
      </c>
      <c r="BQ26">
        <v>2.1047099123153497E-3</v>
      </c>
      <c r="BR26">
        <v>1.5511716124390553E-3</v>
      </c>
      <c r="BS26">
        <v>2.0742854984970604E-3</v>
      </c>
      <c r="BT26">
        <v>2.4436388269827389E-3</v>
      </c>
      <c r="BU26">
        <v>2.0855480348274807E-3</v>
      </c>
      <c r="BV26">
        <v>3.2675418832873002E-3</v>
      </c>
      <c r="BW26">
        <v>2.4935312391280982E-3</v>
      </c>
      <c r="BX26">
        <v>3.1872598623706875E-3</v>
      </c>
      <c r="BY26">
        <v>2.9243116517630782E-3</v>
      </c>
      <c r="BZ26">
        <v>1.3606577191317903E-3</v>
      </c>
      <c r="CA26">
        <v>1.7520666223156947E-3</v>
      </c>
      <c r="CB26">
        <v>1.7760346344402112E-3</v>
      </c>
      <c r="CC26">
        <v>1.64791115752533E-3</v>
      </c>
      <c r="CD26">
        <v>3.8357375951037285E-3</v>
      </c>
      <c r="CE26">
        <v>4.5615618188649953E-3</v>
      </c>
      <c r="CF26">
        <v>2.5931072325570629E-3</v>
      </c>
      <c r="CG26">
        <v>2.1091268434701035E-3</v>
      </c>
      <c r="CH26">
        <v>1.6274035948662562E-3</v>
      </c>
      <c r="CI26">
        <v>6.1792353084913149E-3</v>
      </c>
      <c r="CJ26">
        <v>1.3086234629079722E-3</v>
      </c>
      <c r="CK26">
        <v>1.6274035948662562E-3</v>
      </c>
      <c r="CL26">
        <v>1.6414368358151099E-3</v>
      </c>
      <c r="CM26">
        <v>2.8473887593645354E-3</v>
      </c>
      <c r="CN26">
        <v>2.6630541563801712E-3</v>
      </c>
      <c r="CO26">
        <v>3.0308995195133821E-3</v>
      </c>
      <c r="CP26">
        <v>2.8150726996783245E-3</v>
      </c>
      <c r="CQ26">
        <v>2.6539975352831762E-3</v>
      </c>
      <c r="CR26">
        <v>2.5617268928070859E-3</v>
      </c>
      <c r="CS26">
        <v>2.2966067137829625E-3</v>
      </c>
      <c r="CT26">
        <v>2.0750510134514119E-3</v>
      </c>
      <c r="CU26">
        <v>1.3796375668658845E-3</v>
      </c>
    </row>
    <row r="27" spans="1:99">
      <c r="A27" t="s">
        <v>26</v>
      </c>
      <c r="B27">
        <v>1.067259243399764E-3</v>
      </c>
      <c r="C27">
        <v>2.207361058901298E-3</v>
      </c>
      <c r="D27">
        <v>9.220781402112017E-4</v>
      </c>
      <c r="E27">
        <v>8.4206616307336063E-4</v>
      </c>
      <c r="F27">
        <v>7.4475295349504778E-4</v>
      </c>
      <c r="G27">
        <v>9.1664114483482387E-4</v>
      </c>
      <c r="H27">
        <v>5.8399029732513765E-4</v>
      </c>
      <c r="I27">
        <v>1.0123317364790219E-3</v>
      </c>
      <c r="J27">
        <v>2.6102086051106249E-3</v>
      </c>
      <c r="K27">
        <v>3.903099573689223E-3</v>
      </c>
      <c r="L27">
        <v>4.4408112331939002E-3</v>
      </c>
      <c r="M27">
        <v>8.4261951165823213E-4</v>
      </c>
      <c r="N27">
        <v>2.7106934644674504E-2</v>
      </c>
      <c r="O27">
        <v>1.6566539660803706E-3</v>
      </c>
      <c r="P27">
        <v>1.6506589725544481E-2</v>
      </c>
      <c r="Q27">
        <v>8.2979293187836754E-4</v>
      </c>
      <c r="R27">
        <v>7.0631724459950399E-4</v>
      </c>
      <c r="S27">
        <v>7.5285763744607043E-4</v>
      </c>
      <c r="T27">
        <v>1.1706976302675864E-3</v>
      </c>
      <c r="U27">
        <v>5.6014559709097354E-3</v>
      </c>
      <c r="V27">
        <v>1.3884082221014883E-3</v>
      </c>
      <c r="W27">
        <v>9.3987435391368226E-4</v>
      </c>
      <c r="X27">
        <v>1.6242416979018225E-3</v>
      </c>
      <c r="Y27">
        <v>1.5489333811595776E-3</v>
      </c>
      <c r="Z27">
        <v>4.1256388944948576E-3</v>
      </c>
      <c r="AA27">
        <v>1.0829813476260219</v>
      </c>
      <c r="AB27">
        <v>5.4208221660696594E-3</v>
      </c>
      <c r="AC27">
        <v>2.7497151355984554E-3</v>
      </c>
      <c r="AD27">
        <v>2.6691870596712223E-3</v>
      </c>
      <c r="AE27">
        <v>1.7266076992028746E-3</v>
      </c>
      <c r="AF27">
        <v>6.2808295904877376E-3</v>
      </c>
      <c r="AG27">
        <v>5.2565392795535463E-3</v>
      </c>
      <c r="AH27">
        <v>3.1490807761224201E-3</v>
      </c>
      <c r="AI27">
        <v>2.9788857492299959E-3</v>
      </c>
      <c r="AJ27">
        <v>8.409696893116902E-4</v>
      </c>
      <c r="AK27">
        <v>8.9800022501915525E-4</v>
      </c>
      <c r="AL27">
        <v>5.9105780474059131E-4</v>
      </c>
      <c r="AM27">
        <v>4.937815137849549E-4</v>
      </c>
      <c r="AN27">
        <v>8.1178677147027676E-4</v>
      </c>
      <c r="AO27">
        <v>6.5449637445894775E-4</v>
      </c>
      <c r="AP27">
        <v>9.5579588783801194E-4</v>
      </c>
      <c r="AQ27">
        <v>8.7328389932695241E-4</v>
      </c>
      <c r="AR27">
        <v>1.2050720521518405E-3</v>
      </c>
      <c r="AS27">
        <v>8.2451221296948104E-4</v>
      </c>
      <c r="AT27">
        <v>9.3386402164423628E-4</v>
      </c>
      <c r="AU27">
        <v>1.9618437635871978E-3</v>
      </c>
      <c r="AV27">
        <v>1.4301920427876166E-3</v>
      </c>
      <c r="AW27">
        <v>1.4076839059772889E-3</v>
      </c>
      <c r="AX27">
        <v>8.0806315123442302E-4</v>
      </c>
      <c r="AY27">
        <v>1.5786220177158E-3</v>
      </c>
      <c r="AZ27">
        <v>1.3462026165939991E-3</v>
      </c>
      <c r="BA27">
        <v>6.7231061103007579E-4</v>
      </c>
      <c r="BB27">
        <v>1.3045091652714113E-3</v>
      </c>
      <c r="BC27">
        <v>5.6865268962182677E-4</v>
      </c>
      <c r="BD27">
        <v>5.3814257006224971E-4</v>
      </c>
      <c r="BE27">
        <v>1.5268102712782808E-3</v>
      </c>
      <c r="BF27">
        <v>3.0725728507289621E-3</v>
      </c>
      <c r="BG27">
        <v>1.9887978416747568E-3</v>
      </c>
      <c r="BH27">
        <v>6.5177335446326822E-4</v>
      </c>
      <c r="BI27">
        <v>9.7135188355571076E-4</v>
      </c>
      <c r="BJ27">
        <v>1.1409140343112696E-3</v>
      </c>
      <c r="BK27">
        <v>7.1152465498374579E-4</v>
      </c>
      <c r="BL27">
        <v>6.4299512822883764E-4</v>
      </c>
      <c r="BM27">
        <v>1.0040168949307672E-3</v>
      </c>
      <c r="BN27">
        <v>1.1695901188544446E-3</v>
      </c>
      <c r="BO27">
        <v>3.1438101786042082E-3</v>
      </c>
      <c r="BP27">
        <v>6.5812648831156163E-4</v>
      </c>
      <c r="BQ27">
        <v>1.5823808373252664E-3</v>
      </c>
      <c r="BR27">
        <v>1.0366673016444529E-3</v>
      </c>
      <c r="BS27">
        <v>1.5464888501621344E-3</v>
      </c>
      <c r="BT27">
        <v>1.9267585918478058E-3</v>
      </c>
      <c r="BU27">
        <v>1.1834480210573589E-3</v>
      </c>
      <c r="BV27">
        <v>1.5654368286682008E-3</v>
      </c>
      <c r="BW27">
        <v>1.9226901789458949E-3</v>
      </c>
      <c r="BX27">
        <v>1.3341372776868637E-3</v>
      </c>
      <c r="BY27">
        <v>1.5873067207520068E-3</v>
      </c>
      <c r="BZ27">
        <v>9.4806792785605428E-4</v>
      </c>
      <c r="CA27">
        <v>1.1494380237447356E-3</v>
      </c>
      <c r="CB27">
        <v>1.4681570415217469E-3</v>
      </c>
      <c r="CC27">
        <v>1.4719818685129148E-3</v>
      </c>
      <c r="CD27">
        <v>2.0244774204048214E-3</v>
      </c>
      <c r="CE27">
        <v>1.5976418441690521E-3</v>
      </c>
      <c r="CF27">
        <v>1.9088551537752227E-3</v>
      </c>
      <c r="CG27">
        <v>1.7184586826225394E-3</v>
      </c>
      <c r="CH27">
        <v>1.0538538862992167E-3</v>
      </c>
      <c r="CI27">
        <v>1.0515862912546426E-2</v>
      </c>
      <c r="CJ27">
        <v>8.4742219228122276E-4</v>
      </c>
      <c r="CK27">
        <v>1.0538538862992167E-3</v>
      </c>
      <c r="CL27">
        <v>1.0634200908508308E-3</v>
      </c>
      <c r="CM27">
        <v>2.0597307905470368E-3</v>
      </c>
      <c r="CN27">
        <v>1.7553525998335272E-3</v>
      </c>
      <c r="CO27">
        <v>1.9655921230463933E-3</v>
      </c>
      <c r="CP27">
        <v>2.043081987593085E-3</v>
      </c>
      <c r="CQ27">
        <v>1.6998419161824666E-3</v>
      </c>
      <c r="CR27">
        <v>1.6967772177961021E-3</v>
      </c>
      <c r="CS27">
        <v>1.4444385871172269E-3</v>
      </c>
      <c r="CT27">
        <v>1.3385535850069866E-3</v>
      </c>
      <c r="CU27">
        <v>8.9780956995300304E-4</v>
      </c>
    </row>
    <row r="28" spans="1:99">
      <c r="A28" t="s">
        <v>27</v>
      </c>
      <c r="B28">
        <v>2.2146254277651469E-4</v>
      </c>
      <c r="C28">
        <v>3.2060888630502514E-4</v>
      </c>
      <c r="D28">
        <v>2.7009780911716109E-4</v>
      </c>
      <c r="E28">
        <v>2.2040780715976334E-4</v>
      </c>
      <c r="F28">
        <v>4.7268042049342904E-4</v>
      </c>
      <c r="G28">
        <v>1.922131743934071E-4</v>
      </c>
      <c r="H28">
        <v>1.2534800082885866E-4</v>
      </c>
      <c r="I28">
        <v>2.091228775951849E-4</v>
      </c>
      <c r="J28">
        <v>3.377889306503754E-3</v>
      </c>
      <c r="K28">
        <v>1.8311611303145458E-3</v>
      </c>
      <c r="L28">
        <v>9.738118087091965E-4</v>
      </c>
      <c r="M28">
        <v>2.0475571416236828E-4</v>
      </c>
      <c r="N28">
        <v>1.9182778729088894E-3</v>
      </c>
      <c r="O28">
        <v>6.8315410824352769E-4</v>
      </c>
      <c r="P28">
        <v>2.2948178191948116E-3</v>
      </c>
      <c r="Q28">
        <v>3.9941052008791094E-4</v>
      </c>
      <c r="R28">
        <v>1.0657785742723015E-3</v>
      </c>
      <c r="S28">
        <v>2.0202047483287988E-4</v>
      </c>
      <c r="T28">
        <v>3.3609449076986718E-4</v>
      </c>
      <c r="U28">
        <v>1.5932643870041608E-3</v>
      </c>
      <c r="V28">
        <v>1.9007431601750478E-3</v>
      </c>
      <c r="W28">
        <v>5.3475002987606165E-4</v>
      </c>
      <c r="X28">
        <v>4.0131620620164292E-4</v>
      </c>
      <c r="Y28">
        <v>3.3439781755358847E-4</v>
      </c>
      <c r="Z28">
        <v>1.7982505602253734E-3</v>
      </c>
      <c r="AA28">
        <v>2.6960212412677482E-3</v>
      </c>
      <c r="AB28">
        <v>1.0576205939146426</v>
      </c>
      <c r="AC28">
        <v>4.7127863411604978E-2</v>
      </c>
      <c r="AD28">
        <v>1.5897603976850961E-2</v>
      </c>
      <c r="AE28">
        <v>4.5287444898072429E-3</v>
      </c>
      <c r="AF28">
        <v>3.0081104222788636E-2</v>
      </c>
      <c r="AG28">
        <v>7.585401450446015E-3</v>
      </c>
      <c r="AH28">
        <v>9.7527146040759499E-3</v>
      </c>
      <c r="AI28">
        <v>5.9566065330568987E-3</v>
      </c>
      <c r="AJ28">
        <v>2.6360621862736355E-4</v>
      </c>
      <c r="AK28">
        <v>1.6288853780049631E-4</v>
      </c>
      <c r="AL28">
        <v>1.2033818168366118E-4</v>
      </c>
      <c r="AM28">
        <v>1.0387350953393115E-4</v>
      </c>
      <c r="AN28">
        <v>1.7185470524561973E-4</v>
      </c>
      <c r="AO28">
        <v>1.4710222869766235E-4</v>
      </c>
      <c r="AP28">
        <v>2.027171220474991E-4</v>
      </c>
      <c r="AQ28">
        <v>1.6715201606778887E-4</v>
      </c>
      <c r="AR28">
        <v>2.4163467212064721E-4</v>
      </c>
      <c r="AS28">
        <v>1.741739547689329E-4</v>
      </c>
      <c r="AT28">
        <v>2.8612731260212811E-4</v>
      </c>
      <c r="AU28">
        <v>2.3184565826079163E-3</v>
      </c>
      <c r="AV28">
        <v>1.2845113927723573E-3</v>
      </c>
      <c r="AW28">
        <v>4.275211372855114E-4</v>
      </c>
      <c r="AX28">
        <v>2.6604502270279826E-4</v>
      </c>
      <c r="AY28">
        <v>2.769145002369936E-3</v>
      </c>
      <c r="AZ28">
        <v>4.3023913793744875E-4</v>
      </c>
      <c r="BA28">
        <v>1.5590116804171356E-4</v>
      </c>
      <c r="BB28">
        <v>3.3850071867494273E-4</v>
      </c>
      <c r="BC28">
        <v>1.4834903795424946E-4</v>
      </c>
      <c r="BD28">
        <v>1.2972113790274975E-4</v>
      </c>
      <c r="BE28">
        <v>3.948893269360062E-4</v>
      </c>
      <c r="BF28">
        <v>4.8153308431424479E-4</v>
      </c>
      <c r="BG28">
        <v>2.9471093791471307E-4</v>
      </c>
      <c r="BH28">
        <v>2.811803771449436E-4</v>
      </c>
      <c r="BI28">
        <v>2.0163505364631336E-4</v>
      </c>
      <c r="BJ28">
        <v>2.4730067620259147E-4</v>
      </c>
      <c r="BK28">
        <v>1.3506448831894491E-4</v>
      </c>
      <c r="BL28">
        <v>1.3392378811823076E-4</v>
      </c>
      <c r="BM28">
        <v>2.1797394634960192E-4</v>
      </c>
      <c r="BN28">
        <v>3.0350497772017437E-4</v>
      </c>
      <c r="BO28">
        <v>5.401160073710713E-4</v>
      </c>
      <c r="BP28">
        <v>1.1376204727960722E-4</v>
      </c>
      <c r="BQ28">
        <v>3.1408734053139687E-4</v>
      </c>
      <c r="BR28">
        <v>2.3791240704557062E-4</v>
      </c>
      <c r="BS28">
        <v>4.0985255997197709E-4</v>
      </c>
      <c r="BT28">
        <v>1.2685889991621711E-3</v>
      </c>
      <c r="BU28">
        <v>4.1648775356973455E-4</v>
      </c>
      <c r="BV28">
        <v>2.7553636434267327E-4</v>
      </c>
      <c r="BW28">
        <v>2.6102961226459912E-4</v>
      </c>
      <c r="BX28">
        <v>2.5499220981839909E-4</v>
      </c>
      <c r="BY28">
        <v>4.6783747307350466E-4</v>
      </c>
      <c r="BZ28">
        <v>2.2996512651373896E-4</v>
      </c>
      <c r="CA28">
        <v>2.4614766623566619E-4</v>
      </c>
      <c r="CB28">
        <v>5.8936577766865756E-4</v>
      </c>
      <c r="CC28">
        <v>3.3902304505588815E-4</v>
      </c>
      <c r="CD28">
        <v>2.987960581429677E-4</v>
      </c>
      <c r="CE28">
        <v>1.0015198173013368E-3</v>
      </c>
      <c r="CF28">
        <v>3.9062628894136322E-4</v>
      </c>
      <c r="CG28">
        <v>3.4426711125070547E-4</v>
      </c>
      <c r="CH28">
        <v>2.1740033664160213E-4</v>
      </c>
      <c r="CI28">
        <v>1.2234466835694773E-3</v>
      </c>
      <c r="CJ28">
        <v>1.7481538216503246E-4</v>
      </c>
      <c r="CK28">
        <v>2.1740033664160213E-4</v>
      </c>
      <c r="CL28">
        <v>2.2286451644118848E-4</v>
      </c>
      <c r="CM28">
        <v>3.5726679338393024E-4</v>
      </c>
      <c r="CN28">
        <v>3.4486841516844337E-4</v>
      </c>
      <c r="CO28">
        <v>3.6302182589717383E-4</v>
      </c>
      <c r="CP28">
        <v>3.4824462177059323E-4</v>
      </c>
      <c r="CQ28">
        <v>3.282318513517351E-4</v>
      </c>
      <c r="CR28">
        <v>3.1554265782575479E-4</v>
      </c>
      <c r="CS28">
        <v>2.9594353295225374E-4</v>
      </c>
      <c r="CT28">
        <v>2.8014535357839327E-4</v>
      </c>
      <c r="CU28">
        <v>1.9610165063597921E-4</v>
      </c>
    </row>
    <row r="29" spans="1:99">
      <c r="A29" t="s">
        <v>28</v>
      </c>
      <c r="B29">
        <v>1.6809149478617775E-3</v>
      </c>
      <c r="C29">
        <v>3.0338064042232521E-3</v>
      </c>
      <c r="D29">
        <v>2.4425542431770735E-3</v>
      </c>
      <c r="E29">
        <v>1.8710030808716436E-3</v>
      </c>
      <c r="F29">
        <v>5.7354270682373858E-3</v>
      </c>
      <c r="G29">
        <v>1.5479247872471691E-3</v>
      </c>
      <c r="H29">
        <v>1.0938336157993067E-3</v>
      </c>
      <c r="I29">
        <v>1.6864623561525787E-3</v>
      </c>
      <c r="J29">
        <v>1.131798640479445E-2</v>
      </c>
      <c r="K29">
        <v>4.0256774701452761E-3</v>
      </c>
      <c r="L29">
        <v>4.5134577785903972E-3</v>
      </c>
      <c r="M29">
        <v>2.310438057360851E-3</v>
      </c>
      <c r="N29">
        <v>2.4772125869689857E-2</v>
      </c>
      <c r="O29">
        <v>9.1701867688786191E-3</v>
      </c>
      <c r="P29">
        <v>1.8855227061045733E-2</v>
      </c>
      <c r="Q29">
        <v>6.1148822532843634E-3</v>
      </c>
      <c r="R29">
        <v>6.3540716995695423E-3</v>
      </c>
      <c r="S29">
        <v>1.7986531361643436E-3</v>
      </c>
      <c r="T29">
        <v>4.0344850512956951E-3</v>
      </c>
      <c r="U29">
        <v>1.5324644476891205E-2</v>
      </c>
      <c r="V29">
        <v>1.4892267890555203E-2</v>
      </c>
      <c r="W29">
        <v>6.7405502904633692E-3</v>
      </c>
      <c r="X29">
        <v>3.0553127767221624E-3</v>
      </c>
      <c r="Y29">
        <v>4.8885891706507371E-3</v>
      </c>
      <c r="Z29">
        <v>1.4072027826064109E-2</v>
      </c>
      <c r="AA29">
        <v>9.0643711273949851E-3</v>
      </c>
      <c r="AB29">
        <v>1.3238033615766996E-2</v>
      </c>
      <c r="AC29">
        <v>1.0475531648170815</v>
      </c>
      <c r="AD29">
        <v>2.7290851178725747E-2</v>
      </c>
      <c r="AE29">
        <v>1.4788646577111122E-2</v>
      </c>
      <c r="AF29">
        <v>3.6246455066145357E-2</v>
      </c>
      <c r="AG29">
        <v>1.7193135887304943E-2</v>
      </c>
      <c r="AH29">
        <v>2.6627081222340185E-2</v>
      </c>
      <c r="AI29">
        <v>1.3703168122562372E-2</v>
      </c>
      <c r="AJ29">
        <v>1.9572127424172122E-3</v>
      </c>
      <c r="AK29">
        <v>1.4029183079691196E-3</v>
      </c>
      <c r="AL29">
        <v>1.0376386246847074E-3</v>
      </c>
      <c r="AM29">
        <v>8.314095259993082E-4</v>
      </c>
      <c r="AN29">
        <v>1.4176288152390666E-3</v>
      </c>
      <c r="AO29">
        <v>1.1950063209379708E-3</v>
      </c>
      <c r="AP29">
        <v>1.7850698355730825E-3</v>
      </c>
      <c r="AQ29">
        <v>1.3346690612573561E-3</v>
      </c>
      <c r="AR29">
        <v>2.431025618484219E-3</v>
      </c>
      <c r="AS29">
        <v>1.4593114725198009E-3</v>
      </c>
      <c r="AT29">
        <v>2.0270090970552763E-3</v>
      </c>
      <c r="AU29">
        <v>5.2850142562521855E-3</v>
      </c>
      <c r="AV29">
        <v>2.1721191392418255E-2</v>
      </c>
      <c r="AW29">
        <v>4.1549120955065248E-3</v>
      </c>
      <c r="AX29">
        <v>2.7681519397939379E-3</v>
      </c>
      <c r="AY29">
        <v>5.6049543816743937E-2</v>
      </c>
      <c r="AZ29">
        <v>2.5530525624033089E-3</v>
      </c>
      <c r="BA29">
        <v>1.2508977977829479E-3</v>
      </c>
      <c r="BB29">
        <v>3.3088166913000441E-3</v>
      </c>
      <c r="BC29">
        <v>1.4325337342081176E-3</v>
      </c>
      <c r="BD29">
        <v>9.7233993486990134E-4</v>
      </c>
      <c r="BE29">
        <v>4.8755757194469543E-3</v>
      </c>
      <c r="BF29">
        <v>5.655928017662141E-3</v>
      </c>
      <c r="BG29">
        <v>2.6623545279561762E-3</v>
      </c>
      <c r="BH29">
        <v>1.4928622788679016E-3</v>
      </c>
      <c r="BI29">
        <v>1.6916503715296281E-3</v>
      </c>
      <c r="BJ29">
        <v>1.9998368395818E-3</v>
      </c>
      <c r="BK29">
        <v>1.1519088991375848E-3</v>
      </c>
      <c r="BL29">
        <v>1.0768471198876594E-3</v>
      </c>
      <c r="BM29">
        <v>1.7894014335656937E-3</v>
      </c>
      <c r="BN29">
        <v>1.5969518929799386E-3</v>
      </c>
      <c r="BO29">
        <v>5.7325168295728575E-3</v>
      </c>
      <c r="BP29">
        <v>8.8940991191223168E-4</v>
      </c>
      <c r="BQ29">
        <v>2.4902809033791238E-3</v>
      </c>
      <c r="BR29">
        <v>1.9721068666307411E-3</v>
      </c>
      <c r="BS29">
        <v>2.7460892136941042E-3</v>
      </c>
      <c r="BT29">
        <v>1.1919744368713377E-2</v>
      </c>
      <c r="BU29">
        <v>2.5912529076803502E-3</v>
      </c>
      <c r="BV29">
        <v>1.8559534801466011E-3</v>
      </c>
      <c r="BW29">
        <v>2.2576527617169401E-3</v>
      </c>
      <c r="BX29">
        <v>1.9408173496321022E-3</v>
      </c>
      <c r="BY29">
        <v>4.012990253338504E-3</v>
      </c>
      <c r="BZ29">
        <v>1.6409886713634101E-3</v>
      </c>
      <c r="CA29">
        <v>1.9934461876353498E-3</v>
      </c>
      <c r="CB29">
        <v>2.6784832563350089E-3</v>
      </c>
      <c r="CC29">
        <v>3.9076530451137605E-3</v>
      </c>
      <c r="CD29">
        <v>3.0012991594268973E-3</v>
      </c>
      <c r="CE29">
        <v>7.4850789227936532E-3</v>
      </c>
      <c r="CF29">
        <v>2.4338982493641807E-3</v>
      </c>
      <c r="CG29">
        <v>3.1017888771148329E-3</v>
      </c>
      <c r="CH29">
        <v>1.7526308715313326E-3</v>
      </c>
      <c r="CI29">
        <v>1.3507458159025378E-2</v>
      </c>
      <c r="CJ29">
        <v>1.4093208885231927E-3</v>
      </c>
      <c r="CK29">
        <v>1.7526308715313326E-3</v>
      </c>
      <c r="CL29">
        <v>1.7945616674973127E-3</v>
      </c>
      <c r="CM29">
        <v>2.82472273941607E-3</v>
      </c>
      <c r="CN29">
        <v>2.6895683243107447E-3</v>
      </c>
      <c r="CO29">
        <v>2.9172728913805378E-3</v>
      </c>
      <c r="CP29">
        <v>2.7636208452348665E-3</v>
      </c>
      <c r="CQ29">
        <v>2.7074051353012233E-3</v>
      </c>
      <c r="CR29">
        <v>2.5639806577721722E-3</v>
      </c>
      <c r="CS29">
        <v>2.3911406432250227E-3</v>
      </c>
      <c r="CT29">
        <v>2.2493639009915456E-3</v>
      </c>
      <c r="CU29">
        <v>1.5752521548828766E-3</v>
      </c>
    </row>
    <row r="30" spans="1:99">
      <c r="A30" t="s">
        <v>29</v>
      </c>
      <c r="B30">
        <v>2.5959717422882432E-4</v>
      </c>
      <c r="C30">
        <v>3.1347871098604257E-4</v>
      </c>
      <c r="D30">
        <v>2.9915190264624252E-4</v>
      </c>
      <c r="E30">
        <v>2.4653344200883487E-4</v>
      </c>
      <c r="F30">
        <v>4.6241255613637468E-4</v>
      </c>
      <c r="G30">
        <v>1.5203563610243545E-4</v>
      </c>
      <c r="H30">
        <v>1.0711747750287751E-4</v>
      </c>
      <c r="I30">
        <v>1.6398171684903838E-4</v>
      </c>
      <c r="J30">
        <v>2.0958534813243714E-3</v>
      </c>
      <c r="K30">
        <v>1.2365051618397559E-3</v>
      </c>
      <c r="L30">
        <v>2.4622575071617768E-3</v>
      </c>
      <c r="M30">
        <v>1.548359284612297E-4</v>
      </c>
      <c r="N30">
        <v>2.1482799729545189E-3</v>
      </c>
      <c r="O30">
        <v>4.4130646220599156E-4</v>
      </c>
      <c r="P30">
        <v>1.8169250758224827E-3</v>
      </c>
      <c r="Q30">
        <v>1.8757414908041262E-4</v>
      </c>
      <c r="R30">
        <v>1.8110064852571938E-4</v>
      </c>
      <c r="S30">
        <v>1.482115844685901E-4</v>
      </c>
      <c r="T30">
        <v>2.1576784499505863E-4</v>
      </c>
      <c r="U30">
        <v>6.701388226336548E-4</v>
      </c>
      <c r="V30">
        <v>3.0798165356690402E-4</v>
      </c>
      <c r="W30">
        <v>1.1298372822082807E-3</v>
      </c>
      <c r="X30">
        <v>2.3933210442962196E-4</v>
      </c>
      <c r="Y30">
        <v>3.2950230488548005E-4</v>
      </c>
      <c r="Z30">
        <v>7.0491288881584626E-4</v>
      </c>
      <c r="AA30">
        <v>3.2330947031573908E-4</v>
      </c>
      <c r="AB30">
        <v>5.406876362723139E-4</v>
      </c>
      <c r="AC30">
        <v>1.2146256037220938E-3</v>
      </c>
      <c r="AD30">
        <v>1.0066556498375785</v>
      </c>
      <c r="AE30">
        <v>3.1595100358841746E-4</v>
      </c>
      <c r="AF30">
        <v>1.9301937346197693E-3</v>
      </c>
      <c r="AG30">
        <v>4.8710840703926686E-3</v>
      </c>
      <c r="AH30">
        <v>3.1818345609643795E-4</v>
      </c>
      <c r="AI30">
        <v>5.0040343306122096E-4</v>
      </c>
      <c r="AJ30">
        <v>2.0770205194953353E-4</v>
      </c>
      <c r="AK30">
        <v>1.6132460496020917E-4</v>
      </c>
      <c r="AL30">
        <v>9.1793460820442738E-5</v>
      </c>
      <c r="AM30">
        <v>9.1715907466040055E-5</v>
      </c>
      <c r="AN30">
        <v>1.5512190757832289E-4</v>
      </c>
      <c r="AO30">
        <v>1.1525651531869221E-4</v>
      </c>
      <c r="AP30">
        <v>2.0744034539992815E-4</v>
      </c>
      <c r="AQ30">
        <v>1.545372350305335E-4</v>
      </c>
      <c r="AR30">
        <v>1.7000995437729813E-4</v>
      </c>
      <c r="AS30">
        <v>1.6768289378957393E-4</v>
      </c>
      <c r="AT30">
        <v>1.667317909861147E-4</v>
      </c>
      <c r="AU30">
        <v>3.4273525776410795E-4</v>
      </c>
      <c r="AV30">
        <v>4.2089084553499439E-4</v>
      </c>
      <c r="AW30">
        <v>4.3591451372733593E-4</v>
      </c>
      <c r="AX30">
        <v>2.3918342338639925E-4</v>
      </c>
      <c r="AY30">
        <v>8.1336976190075775E-4</v>
      </c>
      <c r="AZ30">
        <v>5.5488294154341011E-4</v>
      </c>
      <c r="BA30">
        <v>1.1404255671369617E-4</v>
      </c>
      <c r="BB30">
        <v>6.1159252087321326E-4</v>
      </c>
      <c r="BC30">
        <v>1.0932200826941623E-4</v>
      </c>
      <c r="BD30">
        <v>1.1044097558593115E-4</v>
      </c>
      <c r="BE30">
        <v>3.7724957975752234E-4</v>
      </c>
      <c r="BF30">
        <v>2.0565712593688043E-4</v>
      </c>
      <c r="BG30">
        <v>1.9527759451233768E-4</v>
      </c>
      <c r="BH30">
        <v>2.4269596849381533E-4</v>
      </c>
      <c r="BI30">
        <v>1.4860210142152223E-4</v>
      </c>
      <c r="BJ30">
        <v>1.9109813944881478E-4</v>
      </c>
      <c r="BK30">
        <v>1.0524658244547746E-4</v>
      </c>
      <c r="BL30">
        <v>1.3008679089757246E-4</v>
      </c>
      <c r="BM30">
        <v>1.6835129968717825E-4</v>
      </c>
      <c r="BN30">
        <v>1.3921429325878843E-4</v>
      </c>
      <c r="BO30">
        <v>5.5235356498823458E-4</v>
      </c>
      <c r="BP30">
        <v>9.6124218350566743E-5</v>
      </c>
      <c r="BQ30">
        <v>2.4775031407973334E-4</v>
      </c>
      <c r="BR30">
        <v>1.8648922980285824E-4</v>
      </c>
      <c r="BS30">
        <v>3.9038830125394668E-4</v>
      </c>
      <c r="BT30">
        <v>2.4602242077756803E-3</v>
      </c>
      <c r="BU30">
        <v>7.9290715589789575E-4</v>
      </c>
      <c r="BV30">
        <v>2.0220474412337716E-4</v>
      </c>
      <c r="BW30">
        <v>2.4238488082995921E-4</v>
      </c>
      <c r="BX30">
        <v>2.3578988256102502E-4</v>
      </c>
      <c r="BY30">
        <v>2.3777062354492671E-4</v>
      </c>
      <c r="BZ30">
        <v>1.6513274710010345E-4</v>
      </c>
      <c r="CA30">
        <v>2.1147930732661792E-4</v>
      </c>
      <c r="CB30">
        <v>2.4837912114401302E-4</v>
      </c>
      <c r="CC30">
        <v>2.056028486185447E-4</v>
      </c>
      <c r="CD30">
        <v>2.2012683117158193E-4</v>
      </c>
      <c r="CE30">
        <v>1.7731731787733939E-3</v>
      </c>
      <c r="CF30">
        <v>3.1327930037133525E-4</v>
      </c>
      <c r="CG30">
        <v>2.8719958103625755E-4</v>
      </c>
      <c r="CH30">
        <v>1.7035772367676578E-4</v>
      </c>
      <c r="CI30">
        <v>8.824413623083594E-4</v>
      </c>
      <c r="CJ30">
        <v>1.3698760098249015E-4</v>
      </c>
      <c r="CK30">
        <v>1.7035772367676578E-4</v>
      </c>
      <c r="CL30">
        <v>1.7522446219059811E-4</v>
      </c>
      <c r="CM30">
        <v>2.6906247210007299E-4</v>
      </c>
      <c r="CN30">
        <v>2.5243814771476095E-4</v>
      </c>
      <c r="CO30">
        <v>2.690839188257216E-4</v>
      </c>
      <c r="CP30">
        <v>2.5619702152419134E-4</v>
      </c>
      <c r="CQ30">
        <v>2.3994256714285502E-4</v>
      </c>
      <c r="CR30">
        <v>2.4287619662857656E-4</v>
      </c>
      <c r="CS30">
        <v>2.3572867907004124E-4</v>
      </c>
      <c r="CT30">
        <v>2.2219086978419187E-4</v>
      </c>
      <c r="CU30">
        <v>1.5496216254523343E-4</v>
      </c>
    </row>
    <row r="31" spans="1:99">
      <c r="A31" t="s">
        <v>30</v>
      </c>
      <c r="B31">
        <v>8.3854609422556801E-4</v>
      </c>
      <c r="C31">
        <v>1.4869099701065407E-3</v>
      </c>
      <c r="D31">
        <v>9.7568336888855997E-4</v>
      </c>
      <c r="E31">
        <v>8.6468707381449005E-4</v>
      </c>
      <c r="F31">
        <v>1.2337939707495187E-3</v>
      </c>
      <c r="G31">
        <v>9.3694629643725042E-4</v>
      </c>
      <c r="H31">
        <v>5.4127895056701905E-4</v>
      </c>
      <c r="I31">
        <v>9.8468942226535719E-4</v>
      </c>
      <c r="J31">
        <v>8.8852813905881457E-4</v>
      </c>
      <c r="K31">
        <v>7.6347024376332195E-4</v>
      </c>
      <c r="L31">
        <v>1.0431410947441542E-3</v>
      </c>
      <c r="M31">
        <v>4.6982702967518952E-4</v>
      </c>
      <c r="N31">
        <v>1.8915592986939473E-3</v>
      </c>
      <c r="O31">
        <v>1.3584387548313951E-3</v>
      </c>
      <c r="P31">
        <v>6.9659426597010344E-3</v>
      </c>
      <c r="Q31">
        <v>3.5459814715809311E-3</v>
      </c>
      <c r="R31">
        <v>3.8711231577338583E-3</v>
      </c>
      <c r="S31">
        <v>1.1173969653165323E-3</v>
      </c>
      <c r="T31">
        <v>3.0406527549850272E-3</v>
      </c>
      <c r="U31">
        <v>5.6935413017601237E-3</v>
      </c>
      <c r="V31">
        <v>3.4419842206065629E-3</v>
      </c>
      <c r="W31">
        <v>3.8284747989223503E-3</v>
      </c>
      <c r="X31">
        <v>6.1194102128853611E-4</v>
      </c>
      <c r="Y31">
        <v>1.8446030372094278E-3</v>
      </c>
      <c r="Z31">
        <v>3.8080108181525888E-3</v>
      </c>
      <c r="AA31">
        <v>3.0607783440801568E-3</v>
      </c>
      <c r="AB31">
        <v>3.4914627808001158E-3</v>
      </c>
      <c r="AC31">
        <v>6.4758661050431628E-3</v>
      </c>
      <c r="AD31">
        <v>7.4085590828662047E-3</v>
      </c>
      <c r="AE31">
        <v>1.0429418156617631</v>
      </c>
      <c r="AF31">
        <v>1.4289172161249718E-2</v>
      </c>
      <c r="AG31">
        <v>7.801268917832286E-3</v>
      </c>
      <c r="AH31">
        <v>6.2137366351595596E-3</v>
      </c>
      <c r="AI31">
        <v>5.5030042823377969E-3</v>
      </c>
      <c r="AJ31">
        <v>5.4308616337530929E-3</v>
      </c>
      <c r="AK31">
        <v>8.2357083870203418E-4</v>
      </c>
      <c r="AL31">
        <v>5.272146314531359E-4</v>
      </c>
      <c r="AM31">
        <v>4.5627849267077788E-4</v>
      </c>
      <c r="AN31">
        <v>7.0844691507982035E-4</v>
      </c>
      <c r="AO31">
        <v>7.6375059053555784E-4</v>
      </c>
      <c r="AP31">
        <v>8.4898277223733405E-4</v>
      </c>
      <c r="AQ31">
        <v>6.3333940653423663E-4</v>
      </c>
      <c r="AR31">
        <v>8.4920264671523385E-4</v>
      </c>
      <c r="AS31">
        <v>7.4357198317606785E-4</v>
      </c>
      <c r="AT31">
        <v>6.8603807125466583E-4</v>
      </c>
      <c r="AU31">
        <v>1.1821040464260726E-3</v>
      </c>
      <c r="AV31">
        <v>1.1165738641127994E-3</v>
      </c>
      <c r="AW31">
        <v>1.0995079415676448E-3</v>
      </c>
      <c r="AX31">
        <v>7.819394791528057E-4</v>
      </c>
      <c r="AY31">
        <v>1.187143260503532E-3</v>
      </c>
      <c r="AZ31">
        <v>1.2490717025836235E-3</v>
      </c>
      <c r="BA31">
        <v>6.1702159469202169E-4</v>
      </c>
      <c r="BB31">
        <v>1.1194032247803384E-3</v>
      </c>
      <c r="BC31">
        <v>1.2826828067803034E-3</v>
      </c>
      <c r="BD31">
        <v>2.5924569321588561E-3</v>
      </c>
      <c r="BE31">
        <v>1.1107381782930359E-3</v>
      </c>
      <c r="BF31">
        <v>3.8318968092816074E-3</v>
      </c>
      <c r="BG31">
        <v>2.1786328799833672E-3</v>
      </c>
      <c r="BH31">
        <v>8.3851918807830491E-4</v>
      </c>
      <c r="BI31">
        <v>9.7587982125431089E-4</v>
      </c>
      <c r="BJ31">
        <v>1.10142119800184E-3</v>
      </c>
      <c r="BK31">
        <v>6.0206099083133784E-4</v>
      </c>
      <c r="BL31">
        <v>5.9142738868597864E-4</v>
      </c>
      <c r="BM31">
        <v>1.2122434279171744E-3</v>
      </c>
      <c r="BN31">
        <v>3.7650282207731374E-4</v>
      </c>
      <c r="BO31">
        <v>1.4977841769090749E-3</v>
      </c>
      <c r="BP31">
        <v>4.3555794621122677E-4</v>
      </c>
      <c r="BQ31">
        <v>1.5778407535297042E-3</v>
      </c>
      <c r="BR31">
        <v>1.2103552404123729E-3</v>
      </c>
      <c r="BS31">
        <v>1.5606176363334072E-3</v>
      </c>
      <c r="BT31">
        <v>1.5423713015976395E-3</v>
      </c>
      <c r="BU31">
        <v>1.5996571176649873E-3</v>
      </c>
      <c r="BV31">
        <v>1.3162600212377679E-3</v>
      </c>
      <c r="BW31">
        <v>1.1058806404952235E-3</v>
      </c>
      <c r="BX31">
        <v>1.0399711918744154E-3</v>
      </c>
      <c r="BY31">
        <v>1.1274694095936473E-3</v>
      </c>
      <c r="BZ31">
        <v>8.790122240635767E-4</v>
      </c>
      <c r="CA31">
        <v>1.0213763702302287E-3</v>
      </c>
      <c r="CB31">
        <v>9.5173592824974529E-4</v>
      </c>
      <c r="CC31">
        <v>1.508100447524805E-3</v>
      </c>
      <c r="CD31">
        <v>9.6467568544110678E-4</v>
      </c>
      <c r="CE31">
        <v>5.5018656203624419E-3</v>
      </c>
      <c r="CF31">
        <v>1.1310801561243836E-3</v>
      </c>
      <c r="CG31">
        <v>1.2104970040426534E-3</v>
      </c>
      <c r="CH31">
        <v>1.0236941346553924E-3</v>
      </c>
      <c r="CI31">
        <v>1.6704302026942723E-3</v>
      </c>
      <c r="CJ31">
        <v>8.2317021277159789E-4</v>
      </c>
      <c r="CK31">
        <v>1.0236941346553924E-3</v>
      </c>
      <c r="CL31">
        <v>1.0398587021269413E-3</v>
      </c>
      <c r="CM31">
        <v>1.5709272306329534E-3</v>
      </c>
      <c r="CN31">
        <v>1.4361682812993196E-3</v>
      </c>
      <c r="CO31">
        <v>1.6703582027616385E-3</v>
      </c>
      <c r="CP31">
        <v>1.6820671110547465E-3</v>
      </c>
      <c r="CQ31">
        <v>1.5710072226888566E-3</v>
      </c>
      <c r="CR31">
        <v>1.485290605272537E-3</v>
      </c>
      <c r="CS31">
        <v>1.4375937685046226E-3</v>
      </c>
      <c r="CT31">
        <v>1.3852163268006021E-3</v>
      </c>
      <c r="CU31">
        <v>8.8663426903238965E-4</v>
      </c>
    </row>
    <row r="32" spans="1:99">
      <c r="A32" t="s">
        <v>31</v>
      </c>
      <c r="B32">
        <v>6.2284397760088478E-4</v>
      </c>
      <c r="C32">
        <v>3.0998196151904778E-4</v>
      </c>
      <c r="D32">
        <v>8.475032197503286E-4</v>
      </c>
      <c r="E32">
        <v>6.523763562219497E-4</v>
      </c>
      <c r="F32">
        <v>1.4274615097081863E-3</v>
      </c>
      <c r="G32">
        <v>2.4367629209395969E-4</v>
      </c>
      <c r="H32">
        <v>1.8399958133309319E-4</v>
      </c>
      <c r="I32">
        <v>2.660524721030593E-4</v>
      </c>
      <c r="J32">
        <v>2.2949703537037238E-4</v>
      </c>
      <c r="K32">
        <v>1.980767984490261E-4</v>
      </c>
      <c r="L32">
        <v>5.881959370646441E-4</v>
      </c>
      <c r="M32">
        <v>1.1967493353187694E-4</v>
      </c>
      <c r="N32">
        <v>1.4728827356016621E-3</v>
      </c>
      <c r="O32">
        <v>3.814819792980833E-4</v>
      </c>
      <c r="P32">
        <v>4.0079115808131183E-4</v>
      </c>
      <c r="Q32">
        <v>1.9996161504905093E-4</v>
      </c>
      <c r="R32">
        <v>2.0778065124998048E-4</v>
      </c>
      <c r="S32">
        <v>1.7607367451122328E-4</v>
      </c>
      <c r="T32">
        <v>2.2884838568936925E-4</v>
      </c>
      <c r="U32">
        <v>5.2714232761016488E-4</v>
      </c>
      <c r="V32">
        <v>6.6824260457986294E-4</v>
      </c>
      <c r="W32">
        <v>3.7248710672690944E-4</v>
      </c>
      <c r="X32">
        <v>9.4184287354020697E-5</v>
      </c>
      <c r="Y32">
        <v>1.5046430787909475E-4</v>
      </c>
      <c r="Z32">
        <v>4.2158099231223587E-4</v>
      </c>
      <c r="AA32">
        <v>4.2367270923140905E-4</v>
      </c>
      <c r="AB32">
        <v>1.4664708896879367E-3</v>
      </c>
      <c r="AC32">
        <v>1.420082809386573E-3</v>
      </c>
      <c r="AD32">
        <v>2.0332552250492877E-3</v>
      </c>
      <c r="AE32">
        <v>1.5878679105306448E-3</v>
      </c>
      <c r="AF32">
        <v>1.0058230650058884</v>
      </c>
      <c r="AG32">
        <v>1.7594194190838294E-3</v>
      </c>
      <c r="AH32">
        <v>4.6410704996842291E-4</v>
      </c>
      <c r="AI32">
        <v>7.2343103419386277E-4</v>
      </c>
      <c r="AJ32">
        <v>2.1313079339967231E-4</v>
      </c>
      <c r="AK32">
        <v>2.0017016893995407E-4</v>
      </c>
      <c r="AL32">
        <v>1.4002313213719748E-4</v>
      </c>
      <c r="AM32">
        <v>1.2782056711422831E-4</v>
      </c>
      <c r="AN32">
        <v>1.9602313508409588E-4</v>
      </c>
      <c r="AO32">
        <v>1.4562720987065797E-4</v>
      </c>
      <c r="AP32">
        <v>2.5909319001889082E-4</v>
      </c>
      <c r="AQ32">
        <v>1.5623886737676319E-4</v>
      </c>
      <c r="AR32">
        <v>2.1668380377379219E-4</v>
      </c>
      <c r="AS32">
        <v>2.6750492923829217E-4</v>
      </c>
      <c r="AT32">
        <v>1.6215624210998278E-4</v>
      </c>
      <c r="AU32">
        <v>4.0398264042524424E-4</v>
      </c>
      <c r="AV32">
        <v>2.7822498327278105E-4</v>
      </c>
      <c r="AW32">
        <v>2.6672379926640129E-4</v>
      </c>
      <c r="AX32">
        <v>2.9669754602360405E-4</v>
      </c>
      <c r="AY32">
        <v>2.9987961497363567E-4</v>
      </c>
      <c r="AZ32">
        <v>3.366084966651804E-4</v>
      </c>
      <c r="BA32">
        <v>1.6031379508827816E-4</v>
      </c>
      <c r="BB32">
        <v>3.0690418496988391E-4</v>
      </c>
      <c r="BC32">
        <v>1.4137678418877904E-4</v>
      </c>
      <c r="BD32">
        <v>1.2939249684253853E-4</v>
      </c>
      <c r="BE32">
        <v>2.2742170839456702E-4</v>
      </c>
      <c r="BF32">
        <v>6.0826817480449079E-4</v>
      </c>
      <c r="BG32">
        <v>2.4189877678511046E-4</v>
      </c>
      <c r="BH32">
        <v>1.4470147132076894E-4</v>
      </c>
      <c r="BI32">
        <v>2.1912213899128103E-4</v>
      </c>
      <c r="BJ32">
        <v>2.6397815842799197E-4</v>
      </c>
      <c r="BK32">
        <v>1.4847945837182365E-4</v>
      </c>
      <c r="BL32">
        <v>1.5402187305953106E-4</v>
      </c>
      <c r="BM32">
        <v>2.302586556138574E-4</v>
      </c>
      <c r="BN32">
        <v>1.5344415999409483E-4</v>
      </c>
      <c r="BO32">
        <v>3.5906435781384548E-4</v>
      </c>
      <c r="BP32">
        <v>9.7780927723628268E-5</v>
      </c>
      <c r="BQ32">
        <v>3.4921331493147756E-4</v>
      </c>
      <c r="BR32">
        <v>2.5281961587405791E-4</v>
      </c>
      <c r="BS32">
        <v>3.2837043037604023E-4</v>
      </c>
      <c r="BT32">
        <v>1.1188870134669982E-3</v>
      </c>
      <c r="BU32">
        <v>3.216449062460701E-4</v>
      </c>
      <c r="BV32">
        <v>2.3424128185692584E-4</v>
      </c>
      <c r="BW32">
        <v>2.613367687685778E-4</v>
      </c>
      <c r="BX32">
        <v>3.4083744355732783E-4</v>
      </c>
      <c r="BY32">
        <v>4.1323454673007973E-4</v>
      </c>
      <c r="BZ32">
        <v>2.2009429826563292E-4</v>
      </c>
      <c r="CA32">
        <v>2.4213329863581907E-4</v>
      </c>
      <c r="CB32">
        <v>3.2027846490280745E-4</v>
      </c>
      <c r="CC32">
        <v>3.2715657969426166E-4</v>
      </c>
      <c r="CD32">
        <v>2.2863349317176073E-4</v>
      </c>
      <c r="CE32">
        <v>7.6869400471021496E-4</v>
      </c>
      <c r="CF32">
        <v>6.0939331729454314E-4</v>
      </c>
      <c r="CG32">
        <v>2.6838812776916145E-4</v>
      </c>
      <c r="CH32">
        <v>2.76941283463483E-4</v>
      </c>
      <c r="CI32">
        <v>9.3307392055045474E-4</v>
      </c>
      <c r="CJ32">
        <v>2.2269329042372271E-4</v>
      </c>
      <c r="CK32">
        <v>2.76941283463483E-4</v>
      </c>
      <c r="CL32">
        <v>2.7917861163064841E-4</v>
      </c>
      <c r="CM32">
        <v>4.9622943490882775E-4</v>
      </c>
      <c r="CN32">
        <v>4.3304285432921487E-4</v>
      </c>
      <c r="CO32">
        <v>4.6277415402442629E-4</v>
      </c>
      <c r="CP32">
        <v>4.624555076121336E-4</v>
      </c>
      <c r="CQ32">
        <v>4.1741610304208695E-4</v>
      </c>
      <c r="CR32">
        <v>4.1363579912301785E-4</v>
      </c>
      <c r="CS32">
        <v>4.0421191530911509E-4</v>
      </c>
      <c r="CT32">
        <v>3.7520937248009651E-4</v>
      </c>
      <c r="CU32">
        <v>2.319476503466684E-4</v>
      </c>
    </row>
    <row r="33" spans="1:99">
      <c r="A33" t="s">
        <v>32</v>
      </c>
      <c r="B33">
        <v>1.7780772387641182E-3</v>
      </c>
      <c r="C33">
        <v>2.6298256989849278E-3</v>
      </c>
      <c r="D33">
        <v>2.0030217584145341E-3</v>
      </c>
      <c r="E33">
        <v>1.9713902937794131E-3</v>
      </c>
      <c r="F33">
        <v>2.6345751142003979E-3</v>
      </c>
      <c r="G33">
        <v>2.2571046012328845E-3</v>
      </c>
      <c r="H33">
        <v>1.443925613437588E-3</v>
      </c>
      <c r="I33">
        <v>2.4446355213010263E-3</v>
      </c>
      <c r="J33">
        <v>2.1401423501685663E-3</v>
      </c>
      <c r="K33">
        <v>3.5589796948236872E-3</v>
      </c>
      <c r="L33">
        <v>2.5252843212770007E-3</v>
      </c>
      <c r="M33">
        <v>9.9990080592515991E-4</v>
      </c>
      <c r="N33">
        <v>2.3448729319744837E-3</v>
      </c>
      <c r="O33">
        <v>2.7693876044956925E-3</v>
      </c>
      <c r="P33">
        <v>6.0166524340124778E-3</v>
      </c>
      <c r="Q33">
        <v>1.5061673843493118E-3</v>
      </c>
      <c r="R33">
        <v>1.6630511964853718E-3</v>
      </c>
      <c r="S33">
        <v>1.8812313619751767E-3</v>
      </c>
      <c r="T33">
        <v>2.297050276370418E-3</v>
      </c>
      <c r="U33">
        <v>8.7494066106286773E-3</v>
      </c>
      <c r="V33">
        <v>4.4655591298363509E-3</v>
      </c>
      <c r="W33">
        <v>2.4298128713490887E-3</v>
      </c>
      <c r="X33">
        <v>7.3821190756715317E-4</v>
      </c>
      <c r="Y33">
        <v>1.4123529917278775E-3</v>
      </c>
      <c r="Z33">
        <v>2.1279532156754221E-3</v>
      </c>
      <c r="AA33">
        <v>3.4162389377508213E-3</v>
      </c>
      <c r="AB33">
        <v>2.5199363223425506E-3</v>
      </c>
      <c r="AC33">
        <v>2.9946137619926284E-3</v>
      </c>
      <c r="AD33">
        <v>6.6656067117642588E-3</v>
      </c>
      <c r="AE33">
        <v>2.5550676118737121E-3</v>
      </c>
      <c r="AF33">
        <v>3.4780093293351523E-3</v>
      </c>
      <c r="AG33">
        <v>1.1057495142564184</v>
      </c>
      <c r="AH33">
        <v>3.8143873213148227E-3</v>
      </c>
      <c r="AI33">
        <v>3.4850162948007889E-3</v>
      </c>
      <c r="AJ33">
        <v>2.6027788564272768E-3</v>
      </c>
      <c r="AK33">
        <v>2.3954612837237999E-3</v>
      </c>
      <c r="AL33">
        <v>1.327543452714335E-3</v>
      </c>
      <c r="AM33">
        <v>1.6545104606268542E-3</v>
      </c>
      <c r="AN33">
        <v>2.7599818738877737E-3</v>
      </c>
      <c r="AO33">
        <v>2.1511115273163128E-3</v>
      </c>
      <c r="AP33">
        <v>2.3355704581285715E-3</v>
      </c>
      <c r="AQ33">
        <v>1.4898025339478811E-3</v>
      </c>
      <c r="AR33">
        <v>2.1730212200082068E-3</v>
      </c>
      <c r="AS33">
        <v>1.8741855358708991E-3</v>
      </c>
      <c r="AT33">
        <v>1.9696588728108852E-3</v>
      </c>
      <c r="AU33">
        <v>2.7764755600495545E-3</v>
      </c>
      <c r="AV33">
        <v>1.0859774048973002E-2</v>
      </c>
      <c r="AW33">
        <v>7.5356053146249562E-3</v>
      </c>
      <c r="AX33">
        <v>3.570272180984655E-3</v>
      </c>
      <c r="AY33">
        <v>1.8796148934756101E-3</v>
      </c>
      <c r="AZ33">
        <v>4.3577594331469672E-3</v>
      </c>
      <c r="BA33">
        <v>2.3651472973895671E-3</v>
      </c>
      <c r="BB33">
        <v>4.8235443452641991E-3</v>
      </c>
      <c r="BC33">
        <v>1.3761036391874797E-3</v>
      </c>
      <c r="BD33">
        <v>1.2378213389280313E-3</v>
      </c>
      <c r="BE33">
        <v>3.0861443084654935E-3</v>
      </c>
      <c r="BF33">
        <v>1.4047159824490674E-3</v>
      </c>
      <c r="BG33">
        <v>1.801533959428507E-3</v>
      </c>
      <c r="BH33">
        <v>1.4507795034881877E-3</v>
      </c>
      <c r="BI33">
        <v>1.8131537617832845E-3</v>
      </c>
      <c r="BJ33">
        <v>2.2056930765994116E-3</v>
      </c>
      <c r="BK33">
        <v>1.1985215315878054E-3</v>
      </c>
      <c r="BL33">
        <v>1.3395570435518077E-3</v>
      </c>
      <c r="BM33">
        <v>1.9641237743168931E-3</v>
      </c>
      <c r="BN33">
        <v>8.1370368610091202E-4</v>
      </c>
      <c r="BO33">
        <v>4.7400834560528578E-3</v>
      </c>
      <c r="BP33">
        <v>1.083512842922056E-3</v>
      </c>
      <c r="BQ33">
        <v>2.6695187791097746E-3</v>
      </c>
      <c r="BR33">
        <v>2.4286323127905977E-3</v>
      </c>
      <c r="BS33">
        <v>5.6485695338543765E-3</v>
      </c>
      <c r="BT33">
        <v>5.3303626377891765E-3</v>
      </c>
      <c r="BU33">
        <v>2.5813891940798003E-3</v>
      </c>
      <c r="BV33">
        <v>2.2744076982547877E-3</v>
      </c>
      <c r="BW33">
        <v>2.4912722278132822E-3</v>
      </c>
      <c r="BX33">
        <v>2.2825893684762359E-3</v>
      </c>
      <c r="BY33">
        <v>4.4799178178979073E-3</v>
      </c>
      <c r="BZ33">
        <v>2.1113935172123168E-3</v>
      </c>
      <c r="CA33">
        <v>2.223549874598948E-3</v>
      </c>
      <c r="CB33">
        <v>2.0340447749962807E-3</v>
      </c>
      <c r="CC33">
        <v>1.8902862014992486E-3</v>
      </c>
      <c r="CD33">
        <v>2.0648102788816398E-3</v>
      </c>
      <c r="CE33">
        <v>1.6136712575716236E-2</v>
      </c>
      <c r="CF33">
        <v>3.1268082076980025E-3</v>
      </c>
      <c r="CG33">
        <v>3.762201700642503E-3</v>
      </c>
      <c r="CH33">
        <v>2.5383759104931646E-3</v>
      </c>
      <c r="CI33">
        <v>3.5252827581873048E-3</v>
      </c>
      <c r="CJ33">
        <v>2.0411521054952164E-3</v>
      </c>
      <c r="CK33">
        <v>2.5383759104931646E-3</v>
      </c>
      <c r="CL33">
        <v>2.6714609343199526E-3</v>
      </c>
      <c r="CM33">
        <v>3.0092210835791825E-3</v>
      </c>
      <c r="CN33">
        <v>2.6010226520587695E-3</v>
      </c>
      <c r="CO33">
        <v>3.1553599320439272E-3</v>
      </c>
      <c r="CP33">
        <v>2.8729687679367377E-3</v>
      </c>
      <c r="CQ33">
        <v>2.7230707194578151E-3</v>
      </c>
      <c r="CR33">
        <v>3.0116965195509651E-3</v>
      </c>
      <c r="CS33">
        <v>3.3191927006563753E-3</v>
      </c>
      <c r="CT33">
        <v>3.7811915021461633E-3</v>
      </c>
      <c r="CU33">
        <v>2.4754361361740283E-3</v>
      </c>
    </row>
    <row r="34" spans="1:99">
      <c r="A34" t="s">
        <v>33</v>
      </c>
      <c r="B34">
        <v>2.4170341811150076E-4</v>
      </c>
      <c r="C34">
        <v>4.3183188220684065E-4</v>
      </c>
      <c r="D34">
        <v>2.8929717474662894E-4</v>
      </c>
      <c r="E34">
        <v>2.9372933671256875E-4</v>
      </c>
      <c r="F34">
        <v>1.6067304516995221E-4</v>
      </c>
      <c r="G34">
        <v>3.8986938121915069E-4</v>
      </c>
      <c r="H34">
        <v>2.3840321447273028E-4</v>
      </c>
      <c r="I34">
        <v>4.2769554437362242E-4</v>
      </c>
      <c r="J34">
        <v>1.7703978219889451E-4</v>
      </c>
      <c r="K34">
        <v>2.2416264607453919E-4</v>
      </c>
      <c r="L34">
        <v>2.7336267766738296E-4</v>
      </c>
      <c r="M34">
        <v>1.5744598826007469E-4</v>
      </c>
      <c r="N34">
        <v>2.1366996764212972E-3</v>
      </c>
      <c r="O34">
        <v>1.933740136994384E-4</v>
      </c>
      <c r="P34">
        <v>2.1423478107021531E-4</v>
      </c>
      <c r="Q34">
        <v>1.9946597052275555E-4</v>
      </c>
      <c r="R34">
        <v>2.198599733160941E-4</v>
      </c>
      <c r="S34">
        <v>2.5770179508463517E-4</v>
      </c>
      <c r="T34">
        <v>2.8515132095934703E-4</v>
      </c>
      <c r="U34">
        <v>2.309791441709428E-3</v>
      </c>
      <c r="V34">
        <v>2.2821478413060463E-4</v>
      </c>
      <c r="W34">
        <v>2.5838425929185335E-4</v>
      </c>
      <c r="X34">
        <v>1.0021510327029581E-4</v>
      </c>
      <c r="Y34">
        <v>1.2732330678000154E-4</v>
      </c>
      <c r="Z34">
        <v>5.1641180371405607E-4</v>
      </c>
      <c r="AA34">
        <v>2.58853455275661E-4</v>
      </c>
      <c r="AB34">
        <v>2.1940984015470115E-4</v>
      </c>
      <c r="AC34">
        <v>2.5883558146845673E-4</v>
      </c>
      <c r="AD34">
        <v>2.6690217726323102E-4</v>
      </c>
      <c r="AE34">
        <v>2.9809281501414289E-4</v>
      </c>
      <c r="AF34">
        <v>2.3713128992242991E-4</v>
      </c>
      <c r="AG34">
        <v>2.5895990362183796E-4</v>
      </c>
      <c r="AH34">
        <v>1.0069730032980051</v>
      </c>
      <c r="AI34">
        <v>4.5933314028033599E-4</v>
      </c>
      <c r="AJ34">
        <v>2.7833787096983426E-4</v>
      </c>
      <c r="AK34">
        <v>2.6919507179159612E-4</v>
      </c>
      <c r="AL34">
        <v>2.6047424106053467E-4</v>
      </c>
      <c r="AM34">
        <v>1.7445788861602792E-4</v>
      </c>
      <c r="AN34">
        <v>2.5987954815737759E-4</v>
      </c>
      <c r="AO34">
        <v>2.316552432729049E-4</v>
      </c>
      <c r="AP34">
        <v>2.9400939021419415E-4</v>
      </c>
      <c r="AQ34">
        <v>3.2564751773634277E-4</v>
      </c>
      <c r="AR34">
        <v>6.0178346275521007E-4</v>
      </c>
      <c r="AS34">
        <v>2.6995829569362941E-4</v>
      </c>
      <c r="AT34">
        <v>2.1750720338853732E-4</v>
      </c>
      <c r="AU34">
        <v>4.1792669720173672E-4</v>
      </c>
      <c r="AV34">
        <v>2.4923374052656608E-4</v>
      </c>
      <c r="AW34">
        <v>3.1428646373123228E-4</v>
      </c>
      <c r="AX34">
        <v>2.4351317855119599E-4</v>
      </c>
      <c r="AY34">
        <v>2.9765358860454059E-4</v>
      </c>
      <c r="AZ34">
        <v>4.9440291364145645E-4</v>
      </c>
      <c r="BA34">
        <v>2.4426798866112302E-4</v>
      </c>
      <c r="BB34">
        <v>3.9416256443901981E-4</v>
      </c>
      <c r="BC34">
        <v>2.080052350297811E-4</v>
      </c>
      <c r="BD34">
        <v>2.0638561979609342E-4</v>
      </c>
      <c r="BE34">
        <v>3.6247005305789986E-4</v>
      </c>
      <c r="BF34">
        <v>2.7013399673853154E-4</v>
      </c>
      <c r="BG34">
        <v>4.9217183402844463E-4</v>
      </c>
      <c r="BH34">
        <v>1.8931351552283249E-4</v>
      </c>
      <c r="BI34">
        <v>2.9774618590096454E-4</v>
      </c>
      <c r="BJ34">
        <v>3.5808043043796184E-4</v>
      </c>
      <c r="BK34">
        <v>1.9940869318730133E-4</v>
      </c>
      <c r="BL34">
        <v>2.182143542537229E-4</v>
      </c>
      <c r="BM34">
        <v>3.2626350839953967E-4</v>
      </c>
      <c r="BN34">
        <v>4.9843273398623576E-4</v>
      </c>
      <c r="BO34">
        <v>2.9017142018653578E-4</v>
      </c>
      <c r="BP34">
        <v>1.0862046886145773E-4</v>
      </c>
      <c r="BQ34">
        <v>3.502464075038266E-4</v>
      </c>
      <c r="BR34">
        <v>3.6720036909971356E-4</v>
      </c>
      <c r="BS34">
        <v>3.4652218160772098E-4</v>
      </c>
      <c r="BT34">
        <v>2.5005536215825602E-4</v>
      </c>
      <c r="BU34">
        <v>3.5299352711406964E-4</v>
      </c>
      <c r="BV34">
        <v>3.6804177416828058E-4</v>
      </c>
      <c r="BW34">
        <v>3.4979291787955272E-4</v>
      </c>
      <c r="BX34">
        <v>3.7363493192335546E-4</v>
      </c>
      <c r="BY34">
        <v>4.5894085737899389E-4</v>
      </c>
      <c r="BZ34">
        <v>7.0089322269502893E-4</v>
      </c>
      <c r="CA34">
        <v>3.7906273162774721E-4</v>
      </c>
      <c r="CB34">
        <v>4.6761337534219848E-4</v>
      </c>
      <c r="CC34">
        <v>2.976085258427709E-4</v>
      </c>
      <c r="CD34">
        <v>3.3560205301214307E-4</v>
      </c>
      <c r="CE34">
        <v>4.0576358703631502E-4</v>
      </c>
      <c r="CF34">
        <v>4.3091602250473429E-4</v>
      </c>
      <c r="CG34">
        <v>4.8561477292349435E-4</v>
      </c>
      <c r="CH34">
        <v>4.440467027395892E-4</v>
      </c>
      <c r="CI34">
        <v>8.337556279075822E-4</v>
      </c>
      <c r="CJ34">
        <v>3.570656570165089E-4</v>
      </c>
      <c r="CK34">
        <v>4.440467027395892E-4</v>
      </c>
      <c r="CL34">
        <v>4.7431235157690659E-4</v>
      </c>
      <c r="CM34">
        <v>5.1119664180103853E-4</v>
      </c>
      <c r="CN34">
        <v>5.0805232901770094E-4</v>
      </c>
      <c r="CO34">
        <v>7.0046576983915287E-4</v>
      </c>
      <c r="CP34">
        <v>5.6147409044103873E-4</v>
      </c>
      <c r="CQ34">
        <v>5.2049671971854329E-4</v>
      </c>
      <c r="CR34">
        <v>5.2731367375400361E-4</v>
      </c>
      <c r="CS34">
        <v>5.3490452270989447E-4</v>
      </c>
      <c r="CT34">
        <v>5.8698506031530011E-4</v>
      </c>
      <c r="CU34">
        <v>4.6298978365768223E-4</v>
      </c>
    </row>
    <row r="35" spans="1:99">
      <c r="A35" t="s">
        <v>34</v>
      </c>
      <c r="B35">
        <v>5.9216644038457156E-4</v>
      </c>
      <c r="C35">
        <v>8.4860938651574189E-4</v>
      </c>
      <c r="D35">
        <v>5.4896953101427222E-4</v>
      </c>
      <c r="E35">
        <v>6.3044118091200188E-4</v>
      </c>
      <c r="F35">
        <v>4.6934093771442608E-4</v>
      </c>
      <c r="G35">
        <v>9.74129108765965E-4</v>
      </c>
      <c r="H35">
        <v>5.9231714261460196E-4</v>
      </c>
      <c r="I35">
        <v>1.0769422994443688E-3</v>
      </c>
      <c r="J35">
        <v>5.2888131086773263E-4</v>
      </c>
      <c r="K35">
        <v>4.9921151459583757E-4</v>
      </c>
      <c r="L35">
        <v>6.3779757946612369E-4</v>
      </c>
      <c r="M35">
        <v>3.6038283018849886E-4</v>
      </c>
      <c r="N35">
        <v>7.9786925899886921E-4</v>
      </c>
      <c r="O35">
        <v>4.9060602565634726E-4</v>
      </c>
      <c r="P35">
        <v>5.3888808679991768E-4</v>
      </c>
      <c r="Q35">
        <v>5.0786853069156672E-4</v>
      </c>
      <c r="R35">
        <v>6.0869075322021043E-4</v>
      </c>
      <c r="S35">
        <v>3.759781530763946E-3</v>
      </c>
      <c r="T35">
        <v>1.1813320127325834E-3</v>
      </c>
      <c r="U35">
        <v>7.7196557034796916E-4</v>
      </c>
      <c r="V35">
        <v>5.3169628294378625E-4</v>
      </c>
      <c r="W35">
        <v>6.895792231540193E-4</v>
      </c>
      <c r="X35">
        <v>1.8205454550351523E-4</v>
      </c>
      <c r="Y35">
        <v>3.4191097693400099E-4</v>
      </c>
      <c r="Z35">
        <v>6.0839044063508538E-4</v>
      </c>
      <c r="AA35">
        <v>6.8264927286811636E-4</v>
      </c>
      <c r="AB35">
        <v>4.6969514189469983E-4</v>
      </c>
      <c r="AC35">
        <v>6.4338217601528651E-4</v>
      </c>
      <c r="AD35">
        <v>1.0150401113512462E-3</v>
      </c>
      <c r="AE35">
        <v>5.2969971980517901E-4</v>
      </c>
      <c r="AF35">
        <v>7.9329808185100569E-4</v>
      </c>
      <c r="AG35">
        <v>6.8260707862759522E-4</v>
      </c>
      <c r="AH35">
        <v>7.1457460757730947E-4</v>
      </c>
      <c r="AI35">
        <v>1.0071909653472797</v>
      </c>
      <c r="AJ35">
        <v>6.1987851337437494E-4</v>
      </c>
      <c r="AK35">
        <v>7.4223300386073315E-4</v>
      </c>
      <c r="AL35">
        <v>5.4831023559978825E-4</v>
      </c>
      <c r="AM35">
        <v>4.3841949906258E-4</v>
      </c>
      <c r="AN35">
        <v>6.2833785082874109E-4</v>
      </c>
      <c r="AO35">
        <v>5.3792083275700561E-4</v>
      </c>
      <c r="AP35">
        <v>6.8775426065332125E-4</v>
      </c>
      <c r="AQ35">
        <v>8.113268705364743E-4</v>
      </c>
      <c r="AR35">
        <v>7.3369372000839795E-4</v>
      </c>
      <c r="AS35">
        <v>6.3196074059200936E-4</v>
      </c>
      <c r="AT35">
        <v>5.2471404594244475E-4</v>
      </c>
      <c r="AU35">
        <v>6.455554234662984E-4</v>
      </c>
      <c r="AV35">
        <v>5.857964924179638E-4</v>
      </c>
      <c r="AW35">
        <v>7.3306960269156076E-4</v>
      </c>
      <c r="AX35">
        <v>6.2003966366425199E-4</v>
      </c>
      <c r="AY35">
        <v>6.5889911277767132E-4</v>
      </c>
      <c r="AZ35">
        <v>1.2625242748349967E-3</v>
      </c>
      <c r="BA35">
        <v>6.1559038242948105E-4</v>
      </c>
      <c r="BB35">
        <v>9.8787957645517016E-4</v>
      </c>
      <c r="BC35">
        <v>5.4260345782380036E-4</v>
      </c>
      <c r="BD35">
        <v>4.8766506339851352E-4</v>
      </c>
      <c r="BE35">
        <v>8.6564984044726042E-4</v>
      </c>
      <c r="BF35">
        <v>5.1266118356771363E-4</v>
      </c>
      <c r="BG35">
        <v>7.3660797857964648E-4</v>
      </c>
      <c r="BH35">
        <v>5.3740418304721606E-4</v>
      </c>
      <c r="BI35">
        <v>7.7352349776878997E-4</v>
      </c>
      <c r="BJ35">
        <v>9.1418766497181612E-4</v>
      </c>
      <c r="BK35">
        <v>4.8638838711797654E-4</v>
      </c>
      <c r="BL35">
        <v>5.6166695004108969E-4</v>
      </c>
      <c r="BM35">
        <v>8.254313100049417E-4</v>
      </c>
      <c r="BN35">
        <v>2.8650711051853489E-4</v>
      </c>
      <c r="BO35">
        <v>6.8943666542499687E-4</v>
      </c>
      <c r="BP35">
        <v>2.9220997262024778E-4</v>
      </c>
      <c r="BQ35">
        <v>9.2809106558465753E-4</v>
      </c>
      <c r="BR35">
        <v>9.3133257810736135E-4</v>
      </c>
      <c r="BS35">
        <v>1.0336930872184677E-3</v>
      </c>
      <c r="BT35">
        <v>7.7865249503527147E-4</v>
      </c>
      <c r="BU35">
        <v>1.0078554480700472E-3</v>
      </c>
      <c r="BV35">
        <v>2.5600111323060889E-3</v>
      </c>
      <c r="BW35">
        <v>2.8564300574066572E-3</v>
      </c>
      <c r="BX35">
        <v>1.082921986942234E-3</v>
      </c>
      <c r="BY35">
        <v>1.5027822951080309E-3</v>
      </c>
      <c r="BZ35">
        <v>8.5185563272539247E-4</v>
      </c>
      <c r="CA35">
        <v>1.0975954039020204E-3</v>
      </c>
      <c r="CB35">
        <v>9.6259591134531866E-4</v>
      </c>
      <c r="CC35">
        <v>6.7968975733286214E-4</v>
      </c>
      <c r="CD35">
        <v>7.2995119912603571E-4</v>
      </c>
      <c r="CE35">
        <v>8.0324472934687776E-4</v>
      </c>
      <c r="CF35">
        <v>1.5770996090129935E-3</v>
      </c>
      <c r="CG35">
        <v>1.11614238087313E-3</v>
      </c>
      <c r="CH35">
        <v>1.1193512522085234E-3</v>
      </c>
      <c r="CI35">
        <v>8.0133807299967452E-4</v>
      </c>
      <c r="CJ35">
        <v>9.000897604603572E-4</v>
      </c>
      <c r="CK35">
        <v>1.1193512522085234E-3</v>
      </c>
      <c r="CL35">
        <v>1.1718014980025451E-3</v>
      </c>
      <c r="CM35">
        <v>1.3687156537940328E-3</v>
      </c>
      <c r="CN35">
        <v>1.342028262339128E-3</v>
      </c>
      <c r="CO35">
        <v>1.5768263782779957E-3</v>
      </c>
      <c r="CP35">
        <v>1.3378175751507908E-3</v>
      </c>
      <c r="CQ35">
        <v>1.3639927302558821E-3</v>
      </c>
      <c r="CR35">
        <v>1.6170154059113337E-3</v>
      </c>
      <c r="CS35">
        <v>1.5120298607703595E-3</v>
      </c>
      <c r="CT35">
        <v>1.3995324493446615E-3</v>
      </c>
      <c r="CU35">
        <v>1.0865266555506921E-3</v>
      </c>
    </row>
    <row r="36" spans="1:99">
      <c r="A36" t="s">
        <v>35</v>
      </c>
      <c r="B36">
        <v>6.6947858658422205E-2</v>
      </c>
      <c r="C36">
        <v>0.14114002201066533</v>
      </c>
      <c r="D36">
        <v>9.6303375326788621E-2</v>
      </c>
      <c r="E36">
        <v>7.0937243899293789E-2</v>
      </c>
      <c r="F36">
        <v>0.16649722759754065</v>
      </c>
      <c r="G36">
        <v>5.3172240610127333E-2</v>
      </c>
      <c r="H36">
        <v>2.6601374320060388E-2</v>
      </c>
      <c r="I36">
        <v>4.7335764026085907E-2</v>
      </c>
      <c r="J36">
        <v>5.9811793247117072E-2</v>
      </c>
      <c r="K36">
        <v>6.1242970717601174E-2</v>
      </c>
      <c r="L36">
        <v>6.6907860031345412E-2</v>
      </c>
      <c r="M36">
        <v>2.6024166021078293E-2</v>
      </c>
      <c r="N36">
        <v>0.10216549470417322</v>
      </c>
      <c r="O36">
        <v>0.15709159643369927</v>
      </c>
      <c r="P36">
        <v>0.1500961616621114</v>
      </c>
      <c r="Q36">
        <v>9.8953279913290976E-2</v>
      </c>
      <c r="R36">
        <v>8.337473474425354E-2</v>
      </c>
      <c r="S36">
        <v>8.9318591030955782E-2</v>
      </c>
      <c r="T36">
        <v>0.149366556247157</v>
      </c>
      <c r="U36">
        <v>0.16668262894772723</v>
      </c>
      <c r="V36">
        <v>0.13267727472032295</v>
      </c>
      <c r="W36">
        <v>0.1014291465689611</v>
      </c>
      <c r="X36">
        <v>5.9655331121691357E-2</v>
      </c>
      <c r="Y36">
        <v>0.1046095571895737</v>
      </c>
      <c r="Z36">
        <v>0.11242902286424093</v>
      </c>
      <c r="AA36">
        <v>0.10089108450199327</v>
      </c>
      <c r="AB36">
        <v>0.14155579172906804</v>
      </c>
      <c r="AC36">
        <v>0.10518040716356523</v>
      </c>
      <c r="AD36">
        <v>0.12201888481856371</v>
      </c>
      <c r="AE36">
        <v>0.11783310110920739</v>
      </c>
      <c r="AF36">
        <v>0.1562024483001084</v>
      </c>
      <c r="AG36">
        <v>0.18260199127892798</v>
      </c>
      <c r="AH36">
        <v>0.12583835080666833</v>
      </c>
      <c r="AI36">
        <v>0.12915195520123093</v>
      </c>
      <c r="AJ36">
        <v>1.0569434042490427</v>
      </c>
      <c r="AK36">
        <v>3.5347422303657519E-2</v>
      </c>
      <c r="AL36">
        <v>2.6551745942090425E-2</v>
      </c>
      <c r="AM36">
        <v>2.2181470042676357E-2</v>
      </c>
      <c r="AN36">
        <v>3.496407857853101E-2</v>
      </c>
      <c r="AO36">
        <v>2.8170856760657979E-2</v>
      </c>
      <c r="AP36">
        <v>3.8425636480969673E-2</v>
      </c>
      <c r="AQ36">
        <v>3.2205211015222342E-2</v>
      </c>
      <c r="AR36">
        <v>4.6834985553173752E-2</v>
      </c>
      <c r="AS36">
        <v>3.7205503639856821E-2</v>
      </c>
      <c r="AT36">
        <v>4.5189217263148659E-2</v>
      </c>
      <c r="AU36">
        <v>7.9087689148393397E-2</v>
      </c>
      <c r="AV36">
        <v>7.3280677936824426E-2</v>
      </c>
      <c r="AW36">
        <v>7.2434683725848936E-2</v>
      </c>
      <c r="AX36">
        <v>4.1502256881543985E-2</v>
      </c>
      <c r="AY36">
        <v>5.9686030775039554E-2</v>
      </c>
      <c r="AZ36">
        <v>6.2609587469633812E-2</v>
      </c>
      <c r="BA36">
        <v>3.4594441678258127E-2</v>
      </c>
      <c r="BB36">
        <v>6.1269573320751627E-2</v>
      </c>
      <c r="BC36">
        <v>4.6744366305142865E-2</v>
      </c>
      <c r="BD36">
        <v>2.2753588513390374E-2</v>
      </c>
      <c r="BE36">
        <v>4.6988030909698393E-2</v>
      </c>
      <c r="BF36">
        <v>4.1802555459797434E-2</v>
      </c>
      <c r="BG36">
        <v>3.9441834449677304E-2</v>
      </c>
      <c r="BH36">
        <v>2.716179294325478E-2</v>
      </c>
      <c r="BI36">
        <v>3.6796251870168002E-2</v>
      </c>
      <c r="BJ36">
        <v>4.3711332628842386E-2</v>
      </c>
      <c r="BK36">
        <v>2.3690469534392512E-2</v>
      </c>
      <c r="BL36">
        <v>2.5491346470298163E-2</v>
      </c>
      <c r="BM36">
        <v>4.2661245448702138E-2</v>
      </c>
      <c r="BN36">
        <v>1.7768662312059546E-2</v>
      </c>
      <c r="BO36">
        <v>0.12446316789660021</v>
      </c>
      <c r="BP36">
        <v>1.9112823346834697E-2</v>
      </c>
      <c r="BQ36">
        <v>4.4396267423385261E-2</v>
      </c>
      <c r="BR36">
        <v>4.6103666319714243E-2</v>
      </c>
      <c r="BS36">
        <v>5.3149722662006876E-2</v>
      </c>
      <c r="BT36">
        <v>6.5258039686753921E-2</v>
      </c>
      <c r="BU36">
        <v>5.2007717816869296E-2</v>
      </c>
      <c r="BV36">
        <v>6.8091272143109532E-2</v>
      </c>
      <c r="BW36">
        <v>6.441430149747239E-2</v>
      </c>
      <c r="BX36">
        <v>5.5458035210622723E-2</v>
      </c>
      <c r="BY36">
        <v>6.1711340383936553E-2</v>
      </c>
      <c r="BZ36">
        <v>3.7802398260736135E-2</v>
      </c>
      <c r="CA36">
        <v>5.5510131957010399E-2</v>
      </c>
      <c r="CB36">
        <v>5.4573874006644138E-2</v>
      </c>
      <c r="CC36">
        <v>4.6789037708867526E-2</v>
      </c>
      <c r="CD36">
        <v>6.1828637283315342E-2</v>
      </c>
      <c r="CE36">
        <v>7.532602110263853E-2</v>
      </c>
      <c r="CF36">
        <v>5.5593924068541918E-2</v>
      </c>
      <c r="CG36">
        <v>5.1302573335893852E-2</v>
      </c>
      <c r="CH36">
        <v>4.9043122993533826E-2</v>
      </c>
      <c r="CI36">
        <v>7.2879914072209756E-2</v>
      </c>
      <c r="CJ36">
        <v>3.9436426001562448E-2</v>
      </c>
      <c r="CK36">
        <v>4.9043122993533826E-2</v>
      </c>
      <c r="CL36">
        <v>4.9605115662877619E-2</v>
      </c>
      <c r="CM36">
        <v>8.3368838061676387E-2</v>
      </c>
      <c r="CN36">
        <v>7.4534688533654581E-2</v>
      </c>
      <c r="CO36">
        <v>8.3607440715786074E-2</v>
      </c>
      <c r="CP36">
        <v>8.1725598826289422E-2</v>
      </c>
      <c r="CQ36">
        <v>7.7833664642217859E-2</v>
      </c>
      <c r="CR36">
        <v>7.3726304659644179E-2</v>
      </c>
      <c r="CS36">
        <v>6.9905930369928523E-2</v>
      </c>
      <c r="CT36">
        <v>6.4295029763194358E-2</v>
      </c>
      <c r="CU36">
        <v>4.1889316787234197E-2</v>
      </c>
    </row>
    <row r="37" spans="1:99">
      <c r="A37" t="s">
        <v>36</v>
      </c>
      <c r="B37">
        <v>6.9935979066010111E-3</v>
      </c>
      <c r="C37">
        <v>1.0726668056651329E-2</v>
      </c>
      <c r="D37">
        <v>5.831339894187759E-3</v>
      </c>
      <c r="E37">
        <v>7.2273657235775281E-3</v>
      </c>
      <c r="F37">
        <v>4.3539668130845336E-3</v>
      </c>
      <c r="G37">
        <v>1.2036346367903088E-2</v>
      </c>
      <c r="H37">
        <v>7.2442034715924451E-3</v>
      </c>
      <c r="I37">
        <v>1.3433603602425811E-2</v>
      </c>
      <c r="J37">
        <v>5.1875317410501826E-3</v>
      </c>
      <c r="K37">
        <v>6.8103063232748621E-3</v>
      </c>
      <c r="L37">
        <v>8.11915118101777E-3</v>
      </c>
      <c r="M37">
        <v>4.105281192351133E-3</v>
      </c>
      <c r="N37">
        <v>8.9251064592529884E-3</v>
      </c>
      <c r="O37">
        <v>5.9095122402255257E-3</v>
      </c>
      <c r="P37">
        <v>8.3096427862190837E-3</v>
      </c>
      <c r="Q37">
        <v>5.4110033093039758E-3</v>
      </c>
      <c r="R37">
        <v>5.9677372592401483E-3</v>
      </c>
      <c r="S37">
        <v>7.6708598524120293E-3</v>
      </c>
      <c r="T37">
        <v>8.5635720711734632E-3</v>
      </c>
      <c r="U37">
        <v>8.4699411786220615E-3</v>
      </c>
      <c r="V37">
        <v>7.1029151189577052E-3</v>
      </c>
      <c r="W37">
        <v>7.5674392048623576E-3</v>
      </c>
      <c r="X37">
        <v>1.9625095099096391E-3</v>
      </c>
      <c r="Y37">
        <v>3.8655919616661367E-3</v>
      </c>
      <c r="Z37">
        <v>5.4798437747187604E-3</v>
      </c>
      <c r="AA37">
        <v>7.3811929027090464E-3</v>
      </c>
      <c r="AB37">
        <v>5.4404630763334096E-3</v>
      </c>
      <c r="AC37">
        <v>7.1947099075369203E-3</v>
      </c>
      <c r="AD37">
        <v>8.9579382625611624E-3</v>
      </c>
      <c r="AE37">
        <v>6.169392490625882E-3</v>
      </c>
      <c r="AF37">
        <v>5.7368960810561384E-3</v>
      </c>
      <c r="AG37">
        <v>6.4882715575861954E-3</v>
      </c>
      <c r="AH37">
        <v>7.7683738156114727E-3</v>
      </c>
      <c r="AI37">
        <v>8.5003319679381826E-3</v>
      </c>
      <c r="AJ37">
        <v>6.4185278722852252E-3</v>
      </c>
      <c r="AK37">
        <v>1.0069720212669031</v>
      </c>
      <c r="AL37">
        <v>6.7066453111435968E-3</v>
      </c>
      <c r="AM37">
        <v>5.6039638010759825E-3</v>
      </c>
      <c r="AN37">
        <v>8.0744679003773336E-3</v>
      </c>
      <c r="AO37">
        <v>6.9056610827236738E-3</v>
      </c>
      <c r="AP37">
        <v>8.2578400181747818E-3</v>
      </c>
      <c r="AQ37">
        <v>6.0932492321363052E-3</v>
      </c>
      <c r="AR37">
        <v>8.5813280811547349E-3</v>
      </c>
      <c r="AS37">
        <v>7.7861642460766815E-3</v>
      </c>
      <c r="AT37">
        <v>6.2990435034013716E-3</v>
      </c>
      <c r="AU37">
        <v>7.3218481911923828E-3</v>
      </c>
      <c r="AV37">
        <v>7.0622427226713028E-3</v>
      </c>
      <c r="AW37">
        <v>1.2017852857809387E-2</v>
      </c>
      <c r="AX37">
        <v>7.1036997312150163E-3</v>
      </c>
      <c r="AY37">
        <v>6.8636781585019215E-3</v>
      </c>
      <c r="AZ37">
        <v>1.4968796488932729E-2</v>
      </c>
      <c r="BA37">
        <v>7.4951287933070244E-3</v>
      </c>
      <c r="BB37">
        <v>1.1658937853076435E-2</v>
      </c>
      <c r="BC37">
        <v>6.3196825790401779E-3</v>
      </c>
      <c r="BD37">
        <v>5.7136143186143924E-3</v>
      </c>
      <c r="BE37">
        <v>1.0237054262256479E-2</v>
      </c>
      <c r="BF37">
        <v>4.8500847747172497E-3</v>
      </c>
      <c r="BG37">
        <v>7.9743943150619306E-3</v>
      </c>
      <c r="BH37">
        <v>5.4888227398475348E-3</v>
      </c>
      <c r="BI37">
        <v>8.29229165914077E-3</v>
      </c>
      <c r="BJ37">
        <v>1.0095693343788287E-2</v>
      </c>
      <c r="BK37">
        <v>5.4295599501369331E-3</v>
      </c>
      <c r="BL37">
        <v>6.3792766013393157E-3</v>
      </c>
      <c r="BM37">
        <v>9.3113662646259199E-3</v>
      </c>
      <c r="BN37">
        <v>3.1342112506810541E-3</v>
      </c>
      <c r="BO37">
        <v>9.6764538254987716E-3</v>
      </c>
      <c r="BP37">
        <v>3.0226768598148593E-3</v>
      </c>
      <c r="BQ37">
        <v>9.6216997109773786E-3</v>
      </c>
      <c r="BR37">
        <v>1.08594349720346E-2</v>
      </c>
      <c r="BS37">
        <v>1.1724242386737848E-2</v>
      </c>
      <c r="BT37">
        <v>7.7615378872609901E-3</v>
      </c>
      <c r="BU37">
        <v>1.0053004427929736E-2</v>
      </c>
      <c r="BV37">
        <v>1.0115793717051881E-2</v>
      </c>
      <c r="BW37">
        <v>9.2730147107750668E-3</v>
      </c>
      <c r="BX37">
        <v>1.0084410426542128E-2</v>
      </c>
      <c r="BY37">
        <v>1.0178117373833822E-2</v>
      </c>
      <c r="BZ37">
        <v>9.2831493240835335E-3</v>
      </c>
      <c r="CA37">
        <v>1.0067202811682356E-2</v>
      </c>
      <c r="CB37">
        <v>7.8263179343630099E-3</v>
      </c>
      <c r="CC37">
        <v>7.6021357854642981E-3</v>
      </c>
      <c r="CD37">
        <v>7.5157724602208263E-3</v>
      </c>
      <c r="CE37">
        <v>2.1186038625373455E-2</v>
      </c>
      <c r="CF37">
        <v>1.0589748110913628E-2</v>
      </c>
      <c r="CG37">
        <v>1.0975127190846723E-2</v>
      </c>
      <c r="CH37">
        <v>1.3988051814008086E-2</v>
      </c>
      <c r="CI37">
        <v>8.8853028118292404E-3</v>
      </c>
      <c r="CJ37">
        <v>1.1248035129041089E-2</v>
      </c>
      <c r="CK37">
        <v>1.3988051814008086E-2</v>
      </c>
      <c r="CL37">
        <v>1.420929252389193E-2</v>
      </c>
      <c r="CM37">
        <v>2.2608504175251634E-2</v>
      </c>
      <c r="CN37">
        <v>1.9659280903907637E-2</v>
      </c>
      <c r="CO37">
        <v>2.269719455056032E-2</v>
      </c>
      <c r="CP37">
        <v>2.2281896825707991E-2</v>
      </c>
      <c r="CQ37">
        <v>2.1281673676692207E-2</v>
      </c>
      <c r="CR37">
        <v>2.0642601605781106E-2</v>
      </c>
      <c r="CS37">
        <v>1.9546603731033868E-2</v>
      </c>
      <c r="CT37">
        <v>1.8974630823353607E-2</v>
      </c>
      <c r="CU37">
        <v>1.2114157664649185E-2</v>
      </c>
    </row>
    <row r="38" spans="1:99">
      <c r="A38" t="s">
        <v>37</v>
      </c>
      <c r="B38">
        <v>2.4202780612357973E-3</v>
      </c>
      <c r="C38">
        <v>3.6022242238745524E-3</v>
      </c>
      <c r="D38">
        <v>2.0052784212545296E-3</v>
      </c>
      <c r="E38">
        <v>2.5011272957874658E-3</v>
      </c>
      <c r="F38">
        <v>1.4289136040115625E-3</v>
      </c>
      <c r="G38">
        <v>4.1866723303935101E-3</v>
      </c>
      <c r="H38">
        <v>2.5209806858831037E-3</v>
      </c>
      <c r="I38">
        <v>4.6792268285850537E-3</v>
      </c>
      <c r="J38">
        <v>1.6556095900127198E-3</v>
      </c>
      <c r="K38">
        <v>1.866833081985791E-3</v>
      </c>
      <c r="L38">
        <v>2.5553491758603256E-3</v>
      </c>
      <c r="M38">
        <v>1.398449868265463E-3</v>
      </c>
      <c r="N38">
        <v>3.3879927211264331E-3</v>
      </c>
      <c r="O38">
        <v>1.761817804237625E-3</v>
      </c>
      <c r="P38">
        <v>1.9603687611442363E-3</v>
      </c>
      <c r="Q38">
        <v>1.8204210921660044E-3</v>
      </c>
      <c r="R38">
        <v>2.1705148662727681E-3</v>
      </c>
      <c r="S38">
        <v>2.6000958602997904E-3</v>
      </c>
      <c r="T38">
        <v>2.8257334841467925E-3</v>
      </c>
      <c r="U38">
        <v>2.6823395898990382E-3</v>
      </c>
      <c r="V38">
        <v>1.7776996847492842E-3</v>
      </c>
      <c r="W38">
        <v>5.4475323418923345E-3</v>
      </c>
      <c r="X38">
        <v>6.7555908123010972E-4</v>
      </c>
      <c r="Y38">
        <v>1.3198451933636543E-3</v>
      </c>
      <c r="Z38">
        <v>1.7477980765964085E-3</v>
      </c>
      <c r="AA38">
        <v>2.0655036649123346E-3</v>
      </c>
      <c r="AB38">
        <v>1.6609560711876147E-3</v>
      </c>
      <c r="AC38">
        <v>2.1660496865539094E-3</v>
      </c>
      <c r="AD38">
        <v>2.4071203674043348E-3</v>
      </c>
      <c r="AE38">
        <v>2.0060726588158346E-3</v>
      </c>
      <c r="AF38">
        <v>2.040049622666784E-3</v>
      </c>
      <c r="AG38">
        <v>1.7829227712414695E-3</v>
      </c>
      <c r="AH38">
        <v>2.4293805908420945E-3</v>
      </c>
      <c r="AI38">
        <v>2.6521496698419232E-3</v>
      </c>
      <c r="AJ38">
        <v>2.2271431401095672E-3</v>
      </c>
      <c r="AK38">
        <v>2.2534827312302779E-3</v>
      </c>
      <c r="AL38">
        <v>1.0023191920535686</v>
      </c>
      <c r="AM38">
        <v>1.7665017206615285E-3</v>
      </c>
      <c r="AN38">
        <v>2.4539209503417893E-3</v>
      </c>
      <c r="AO38">
        <v>2.1519018771010991E-3</v>
      </c>
      <c r="AP38">
        <v>2.7738540212472944E-3</v>
      </c>
      <c r="AQ38">
        <v>2.0858109739390232E-3</v>
      </c>
      <c r="AR38">
        <v>2.9083370913965743E-3</v>
      </c>
      <c r="AS38">
        <v>2.6964171095534509E-3</v>
      </c>
      <c r="AT38">
        <v>2.1506566656524185E-3</v>
      </c>
      <c r="AU38">
        <v>2.459044735536505E-3</v>
      </c>
      <c r="AV38">
        <v>2.9894553498774758E-3</v>
      </c>
      <c r="AW38">
        <v>3.01319283159155E-3</v>
      </c>
      <c r="AX38">
        <v>2.3750410345218524E-3</v>
      </c>
      <c r="AY38">
        <v>2.393859677631342E-3</v>
      </c>
      <c r="AZ38">
        <v>5.1617577089142462E-3</v>
      </c>
      <c r="BA38">
        <v>2.6184434383583208E-3</v>
      </c>
      <c r="BB38">
        <v>3.9347766299528538E-3</v>
      </c>
      <c r="BC38">
        <v>2.1717458010683936E-3</v>
      </c>
      <c r="BD38">
        <v>1.9585111404079041E-3</v>
      </c>
      <c r="BE38">
        <v>3.545263701973219E-3</v>
      </c>
      <c r="BF38">
        <v>1.6063425477400191E-3</v>
      </c>
      <c r="BG38">
        <v>2.7485519448730319E-3</v>
      </c>
      <c r="BH38">
        <v>1.9255311783137586E-3</v>
      </c>
      <c r="BI38">
        <v>2.8981837462520987E-3</v>
      </c>
      <c r="BJ38">
        <v>3.5458027307873094E-3</v>
      </c>
      <c r="BK38">
        <v>1.9003401182962824E-3</v>
      </c>
      <c r="BL38">
        <v>2.2059828482289823E-3</v>
      </c>
      <c r="BM38">
        <v>3.2536703695679966E-3</v>
      </c>
      <c r="BN38">
        <v>1.1209675048311049E-3</v>
      </c>
      <c r="BO38">
        <v>2.4925514652998351E-3</v>
      </c>
      <c r="BP38">
        <v>9.839598913950929E-4</v>
      </c>
      <c r="BQ38">
        <v>3.2870757035194267E-3</v>
      </c>
      <c r="BR38">
        <v>3.7446479901008978E-3</v>
      </c>
      <c r="BS38">
        <v>3.5151547439352783E-3</v>
      </c>
      <c r="BT38">
        <v>2.3747653583908344E-3</v>
      </c>
      <c r="BU38">
        <v>3.5355954725465894E-3</v>
      </c>
      <c r="BV38">
        <v>3.5517404524170017E-3</v>
      </c>
      <c r="BW38">
        <v>3.2014425980710559E-3</v>
      </c>
      <c r="BX38">
        <v>3.5503996543363946E-3</v>
      </c>
      <c r="BY38">
        <v>3.5967945072666817E-3</v>
      </c>
      <c r="BZ38">
        <v>3.1915220504105807E-3</v>
      </c>
      <c r="CA38">
        <v>3.6016698731943563E-3</v>
      </c>
      <c r="CB38">
        <v>2.662586035333168E-3</v>
      </c>
      <c r="CC38">
        <v>3.6025822909493133E-3</v>
      </c>
      <c r="CD38">
        <v>3.0539118145572783E-3</v>
      </c>
      <c r="CE38">
        <v>3.3325894183737588E-3</v>
      </c>
      <c r="CF38">
        <v>3.4500974432868886E-3</v>
      </c>
      <c r="CG38">
        <v>3.5182041989542962E-3</v>
      </c>
      <c r="CH38">
        <v>4.8724014635921692E-3</v>
      </c>
      <c r="CI38">
        <v>3.0681344083161892E-3</v>
      </c>
      <c r="CJ38">
        <v>3.9179825435299367E-3</v>
      </c>
      <c r="CK38">
        <v>4.8724014635921692E-3</v>
      </c>
      <c r="CL38">
        <v>4.9498120470571833E-3</v>
      </c>
      <c r="CM38">
        <v>7.8615584974351914E-3</v>
      </c>
      <c r="CN38">
        <v>6.8371041468368752E-3</v>
      </c>
      <c r="CO38">
        <v>7.8741884682770966E-3</v>
      </c>
      <c r="CP38">
        <v>7.7601139428586053E-3</v>
      </c>
      <c r="CQ38">
        <v>7.4112835426803038E-3</v>
      </c>
      <c r="CR38">
        <v>7.1863177629767679E-3</v>
      </c>
      <c r="CS38">
        <v>6.807545412230994E-3</v>
      </c>
      <c r="CT38">
        <v>6.612259089512405E-3</v>
      </c>
      <c r="CU38">
        <v>4.2207859648641108E-3</v>
      </c>
    </row>
    <row r="39" spans="1:99">
      <c r="A39" t="s">
        <v>38</v>
      </c>
      <c r="B39">
        <v>2.2809790194496362E-3</v>
      </c>
      <c r="C39">
        <v>1.2018678680123619E-2</v>
      </c>
      <c r="D39">
        <v>2.1941093622383991E-3</v>
      </c>
      <c r="E39">
        <v>2.4348190479646218E-3</v>
      </c>
      <c r="F39">
        <v>1.5523221931676315E-3</v>
      </c>
      <c r="G39">
        <v>3.6057240222948633E-3</v>
      </c>
      <c r="H39">
        <v>2.1704623524837034E-3</v>
      </c>
      <c r="I39">
        <v>4.0164957688405018E-3</v>
      </c>
      <c r="J39">
        <v>1.7244787337782263E-3</v>
      </c>
      <c r="K39">
        <v>2.3821659192329392E-3</v>
      </c>
      <c r="L39">
        <v>2.7793515411440976E-3</v>
      </c>
      <c r="M39">
        <v>1.5756743027128309E-3</v>
      </c>
      <c r="N39">
        <v>4.0800614253102815E-2</v>
      </c>
      <c r="O39">
        <v>2.3220213406795545E-3</v>
      </c>
      <c r="P39">
        <v>3.780976699124688E-3</v>
      </c>
      <c r="Q39">
        <v>1.8954828734632717E-3</v>
      </c>
      <c r="R39">
        <v>2.221495732736156E-3</v>
      </c>
      <c r="S39">
        <v>2.3697242227836723E-3</v>
      </c>
      <c r="T39">
        <v>2.8669519623340193E-3</v>
      </c>
      <c r="U39">
        <v>3.0726412308232868E-3</v>
      </c>
      <c r="V39">
        <v>2.6553065014318184E-3</v>
      </c>
      <c r="W39">
        <v>2.5564859529129944E-3</v>
      </c>
      <c r="X39">
        <v>1.4044029880453204E-3</v>
      </c>
      <c r="Y39">
        <v>2.9600390458622682E-3</v>
      </c>
      <c r="Z39">
        <v>2.1727491912241518E-3</v>
      </c>
      <c r="AA39">
        <v>2.3604305349133165E-3</v>
      </c>
      <c r="AB39">
        <v>1.8108951210305995E-3</v>
      </c>
      <c r="AC39">
        <v>2.6411877350838251E-3</v>
      </c>
      <c r="AD39">
        <v>3.4173100235366694E-3</v>
      </c>
      <c r="AE39">
        <v>2.4493519910567594E-3</v>
      </c>
      <c r="AF39">
        <v>4.0615590111070417E-3</v>
      </c>
      <c r="AG39">
        <v>1.9091080059556959E-3</v>
      </c>
      <c r="AH39">
        <v>6.0248118652846856E-3</v>
      </c>
      <c r="AI39">
        <v>5.9764256329028626E-3</v>
      </c>
      <c r="AJ39">
        <v>2.1929387365682601E-3</v>
      </c>
      <c r="AK39">
        <v>2.3357458940613056E-3</v>
      </c>
      <c r="AL39">
        <v>2.0372298992712796E-3</v>
      </c>
      <c r="AM39">
        <v>1.0017602283447353</v>
      </c>
      <c r="AN39">
        <v>2.6360861745285619E-3</v>
      </c>
      <c r="AO39">
        <v>2.1717502864649174E-3</v>
      </c>
      <c r="AP39">
        <v>3.4834120434767604E-3</v>
      </c>
      <c r="AQ39">
        <v>2.1482774590110237E-3</v>
      </c>
      <c r="AR39">
        <v>2.8181771605429308E-3</v>
      </c>
      <c r="AS39">
        <v>2.6196171978816354E-3</v>
      </c>
      <c r="AT39">
        <v>2.1904725207260154E-3</v>
      </c>
      <c r="AU39">
        <v>3.5465158121314503E-3</v>
      </c>
      <c r="AV39">
        <v>2.9922854835875128E-3</v>
      </c>
      <c r="AW39">
        <v>3.1630474399714252E-3</v>
      </c>
      <c r="AX39">
        <v>2.3991460276357388E-3</v>
      </c>
      <c r="AY39">
        <v>3.2298988925909579E-3</v>
      </c>
      <c r="AZ39">
        <v>4.6598099164176726E-3</v>
      </c>
      <c r="BA39">
        <v>2.3210405202117516E-3</v>
      </c>
      <c r="BB39">
        <v>3.7474543216779004E-3</v>
      </c>
      <c r="BC39">
        <v>1.9355924776563054E-3</v>
      </c>
      <c r="BD39">
        <v>1.9089408465287605E-3</v>
      </c>
      <c r="BE39">
        <v>3.3152827954754803E-3</v>
      </c>
      <c r="BF39">
        <v>1.8023391593273612E-3</v>
      </c>
      <c r="BG39">
        <v>2.5601210215595587E-3</v>
      </c>
      <c r="BH39">
        <v>1.7712376786990472E-3</v>
      </c>
      <c r="BI39">
        <v>2.6859951670288474E-3</v>
      </c>
      <c r="BJ39">
        <v>3.3557479061027927E-3</v>
      </c>
      <c r="BK39">
        <v>1.9536060889134422E-3</v>
      </c>
      <c r="BL39">
        <v>2.0506524864885899E-3</v>
      </c>
      <c r="BM39">
        <v>3.0334826433301601E-3</v>
      </c>
      <c r="BN39">
        <v>3.5412454273875877E-3</v>
      </c>
      <c r="BO39">
        <v>3.1394429096887329E-3</v>
      </c>
      <c r="BP39">
        <v>1.0808165450768964E-3</v>
      </c>
      <c r="BQ39">
        <v>3.0650040597655706E-3</v>
      </c>
      <c r="BR39">
        <v>3.4589675836992555E-3</v>
      </c>
      <c r="BS39">
        <v>3.9155285611118884E-3</v>
      </c>
      <c r="BT39">
        <v>2.4938365868661079E-3</v>
      </c>
      <c r="BU39">
        <v>3.3350155958411475E-3</v>
      </c>
      <c r="BV39">
        <v>3.3492251811001665E-3</v>
      </c>
      <c r="BW39">
        <v>3.1255564976005344E-3</v>
      </c>
      <c r="BX39">
        <v>3.5746668881419222E-3</v>
      </c>
      <c r="BY39">
        <v>3.3095670122652342E-3</v>
      </c>
      <c r="BZ39">
        <v>6.2597634705013616E-3</v>
      </c>
      <c r="CA39">
        <v>3.4994695570814659E-3</v>
      </c>
      <c r="CB39">
        <v>3.8201632119542355E-3</v>
      </c>
      <c r="CC39">
        <v>3.205498644161307E-3</v>
      </c>
      <c r="CD39">
        <v>6.0442595074385388E-3</v>
      </c>
      <c r="CE39">
        <v>9.1423009702498396E-3</v>
      </c>
      <c r="CF39">
        <v>3.5180977863814144E-3</v>
      </c>
      <c r="CG39">
        <v>3.5406192224029459E-3</v>
      </c>
      <c r="CH39">
        <v>4.1812335684876471E-3</v>
      </c>
      <c r="CI39">
        <v>7.7118926263719861E-3</v>
      </c>
      <c r="CJ39">
        <v>3.3622024486624274E-3</v>
      </c>
      <c r="CK39">
        <v>4.1812335684876471E-3</v>
      </c>
      <c r="CL39">
        <v>4.2567642089180154E-3</v>
      </c>
      <c r="CM39">
        <v>6.8315748880695901E-3</v>
      </c>
      <c r="CN39">
        <v>6.1970838249271968E-3</v>
      </c>
      <c r="CO39">
        <v>6.7841752636152806E-3</v>
      </c>
      <c r="CP39">
        <v>6.7275059198188417E-3</v>
      </c>
      <c r="CQ39">
        <v>6.3670223869806454E-3</v>
      </c>
      <c r="CR39">
        <v>6.1479349133159939E-3</v>
      </c>
      <c r="CS39">
        <v>5.8037304986400173E-3</v>
      </c>
      <c r="CT39">
        <v>5.5860841616154639E-3</v>
      </c>
      <c r="CU39">
        <v>3.6591562563724998E-3</v>
      </c>
    </row>
    <row r="40" spans="1:99">
      <c r="A40" t="s">
        <v>39</v>
      </c>
      <c r="B40">
        <v>6.2650184568692844E-3</v>
      </c>
      <c r="C40">
        <v>9.0843812805326916E-3</v>
      </c>
      <c r="D40">
        <v>5.1497703266656786E-3</v>
      </c>
      <c r="E40">
        <v>6.3944319887221978E-3</v>
      </c>
      <c r="F40">
        <v>3.7080982081120271E-3</v>
      </c>
      <c r="G40">
        <v>1.0719466154326358E-2</v>
      </c>
      <c r="H40">
        <v>6.4538012097026323E-3</v>
      </c>
      <c r="I40">
        <v>1.198141577758507E-2</v>
      </c>
      <c r="J40">
        <v>4.1823956727295121E-3</v>
      </c>
      <c r="K40">
        <v>4.7288174427633145E-3</v>
      </c>
      <c r="L40">
        <v>6.4851710809043723E-3</v>
      </c>
      <c r="M40">
        <v>3.5648578938083024E-3</v>
      </c>
      <c r="N40">
        <v>7.0757366470493108E-3</v>
      </c>
      <c r="O40">
        <v>4.4125243188001904E-3</v>
      </c>
      <c r="P40">
        <v>4.758925655843866E-3</v>
      </c>
      <c r="Q40">
        <v>4.6187578474077683E-3</v>
      </c>
      <c r="R40">
        <v>5.0397162155253984E-3</v>
      </c>
      <c r="S40">
        <v>6.6301858205206751E-3</v>
      </c>
      <c r="T40">
        <v>7.1769125368518691E-3</v>
      </c>
      <c r="U40">
        <v>5.0337180520765171E-3</v>
      </c>
      <c r="V40">
        <v>4.4082845218983736E-3</v>
      </c>
      <c r="W40">
        <v>6.3581929940747014E-3</v>
      </c>
      <c r="X40">
        <v>1.6204338375692912E-3</v>
      </c>
      <c r="Y40">
        <v>3.0158723300564142E-3</v>
      </c>
      <c r="Z40">
        <v>4.3561183183950455E-3</v>
      </c>
      <c r="AA40">
        <v>5.2722861472099857E-3</v>
      </c>
      <c r="AB40">
        <v>4.2112808288964181E-3</v>
      </c>
      <c r="AC40">
        <v>5.443832339199311E-3</v>
      </c>
      <c r="AD40">
        <v>5.9502417265836329E-3</v>
      </c>
      <c r="AE40">
        <v>5.0651736204128123E-3</v>
      </c>
      <c r="AF40">
        <v>4.9302189312129385E-3</v>
      </c>
      <c r="AG40">
        <v>4.4952056116050907E-3</v>
      </c>
      <c r="AH40">
        <v>5.6054388491480148E-3</v>
      </c>
      <c r="AI40">
        <v>6.3165023381832747E-3</v>
      </c>
      <c r="AJ40">
        <v>5.5298471787375856E-3</v>
      </c>
      <c r="AK40">
        <v>5.5712664389301614E-3</v>
      </c>
      <c r="AL40">
        <v>5.8952270616419479E-3</v>
      </c>
      <c r="AM40">
        <v>4.4784112648662503E-3</v>
      </c>
      <c r="AN40">
        <v>1.0061671383844972</v>
      </c>
      <c r="AO40">
        <v>5.4211468502359181E-3</v>
      </c>
      <c r="AP40">
        <v>6.9337730837671667E-3</v>
      </c>
      <c r="AQ40">
        <v>5.2483354338327655E-3</v>
      </c>
      <c r="AR40">
        <v>7.1838578831837346E-3</v>
      </c>
      <c r="AS40">
        <v>6.5773576892797728E-3</v>
      </c>
      <c r="AT40">
        <v>5.4692561352007504E-3</v>
      </c>
      <c r="AU40">
        <v>6.2143883980641428E-3</v>
      </c>
      <c r="AV40">
        <v>5.8446335361355016E-3</v>
      </c>
      <c r="AW40">
        <v>8.1534020727127149E-3</v>
      </c>
      <c r="AX40">
        <v>6.1832643019283451E-3</v>
      </c>
      <c r="AY40">
        <v>5.8172841676427207E-3</v>
      </c>
      <c r="AZ40">
        <v>1.3194654722813283E-2</v>
      </c>
      <c r="BA40">
        <v>6.7098104134547549E-3</v>
      </c>
      <c r="BB40">
        <v>1.0037178506983723E-2</v>
      </c>
      <c r="BC40">
        <v>5.5250467313302572E-3</v>
      </c>
      <c r="BD40">
        <v>4.9744084434867322E-3</v>
      </c>
      <c r="BE40">
        <v>9.0562946415663429E-3</v>
      </c>
      <c r="BF40">
        <v>4.0562146142406963E-3</v>
      </c>
      <c r="BG40">
        <v>6.9628349885929204E-3</v>
      </c>
      <c r="BH40">
        <v>4.7486236797516981E-3</v>
      </c>
      <c r="BI40">
        <v>7.2697947403613473E-3</v>
      </c>
      <c r="BJ40">
        <v>8.8516100885273723E-3</v>
      </c>
      <c r="BK40">
        <v>4.7411074628027922E-3</v>
      </c>
      <c r="BL40">
        <v>5.5930528118999208E-3</v>
      </c>
      <c r="BM40">
        <v>8.2062435332293619E-3</v>
      </c>
      <c r="BN40">
        <v>2.6001611004970613E-3</v>
      </c>
      <c r="BO40">
        <v>6.1931661692712697E-3</v>
      </c>
      <c r="BP40">
        <v>2.4586044975568929E-3</v>
      </c>
      <c r="BQ40">
        <v>8.3191855712189296E-3</v>
      </c>
      <c r="BR40">
        <v>9.5427767681657161E-3</v>
      </c>
      <c r="BS40">
        <v>8.7608347922226038E-3</v>
      </c>
      <c r="BT40">
        <v>5.9477974717030407E-3</v>
      </c>
      <c r="BU40">
        <v>8.8424122264220487E-3</v>
      </c>
      <c r="BV40">
        <v>8.9173991352750753E-3</v>
      </c>
      <c r="BW40">
        <v>8.0653606712033123E-3</v>
      </c>
      <c r="BX40">
        <v>8.8710038743433257E-3</v>
      </c>
      <c r="BY40">
        <v>8.9801976452832388E-3</v>
      </c>
      <c r="BZ40">
        <v>8.1265314144171076E-3</v>
      </c>
      <c r="CA40">
        <v>8.8223867402920462E-3</v>
      </c>
      <c r="CB40">
        <v>6.7139946404702255E-3</v>
      </c>
      <c r="CC40">
        <v>6.6378069833622237E-3</v>
      </c>
      <c r="CD40">
        <v>7.6112340643322771E-3</v>
      </c>
      <c r="CE40">
        <v>7.287396574434923E-3</v>
      </c>
      <c r="CF40">
        <v>8.5894252098250926E-3</v>
      </c>
      <c r="CG40">
        <v>8.740446884273315E-3</v>
      </c>
      <c r="CH40">
        <v>1.2476299417910452E-2</v>
      </c>
      <c r="CI40">
        <v>7.6024434699261687E-3</v>
      </c>
      <c r="CJ40">
        <v>1.0032408801385539E-2</v>
      </c>
      <c r="CK40">
        <v>1.2476299417910452E-2</v>
      </c>
      <c r="CL40">
        <v>1.2671845830428132E-2</v>
      </c>
      <c r="CM40">
        <v>2.0157772980866177E-2</v>
      </c>
      <c r="CN40">
        <v>1.7493071211524314E-2</v>
      </c>
      <c r="CO40">
        <v>2.0187948384823216E-2</v>
      </c>
      <c r="CP40">
        <v>1.9876080480025832E-2</v>
      </c>
      <c r="CQ40">
        <v>1.8985785402052507E-2</v>
      </c>
      <c r="CR40">
        <v>1.8411780503342908E-2</v>
      </c>
      <c r="CS40">
        <v>1.7436860791346608E-2</v>
      </c>
      <c r="CT40">
        <v>1.6946582797449757E-2</v>
      </c>
      <c r="CU40">
        <v>1.0797902578466224E-2</v>
      </c>
    </row>
    <row r="41" spans="1:99">
      <c r="A41" t="s">
        <v>40</v>
      </c>
      <c r="B41">
        <v>3.7191115135505499E-3</v>
      </c>
      <c r="C41">
        <v>5.4684607376258715E-3</v>
      </c>
      <c r="D41">
        <v>3.0542186571337407E-3</v>
      </c>
      <c r="E41">
        <v>3.8358166022355771E-3</v>
      </c>
      <c r="F41">
        <v>2.1659112874694167E-3</v>
      </c>
      <c r="G41">
        <v>6.4607904420920488E-3</v>
      </c>
      <c r="H41">
        <v>3.8907242500478231E-3</v>
      </c>
      <c r="I41">
        <v>7.2236796959137808E-3</v>
      </c>
      <c r="J41">
        <v>2.5176855919676468E-3</v>
      </c>
      <c r="K41">
        <v>2.8459703613610801E-3</v>
      </c>
      <c r="L41">
        <v>3.9043747960953571E-3</v>
      </c>
      <c r="M41">
        <v>2.1336002821390593E-3</v>
      </c>
      <c r="N41">
        <v>4.2222303750551349E-3</v>
      </c>
      <c r="O41">
        <v>2.632423377272727E-3</v>
      </c>
      <c r="P41">
        <v>2.8467360390449547E-3</v>
      </c>
      <c r="Q41">
        <v>2.7738100321973275E-3</v>
      </c>
      <c r="R41">
        <v>3.032370916040993E-3</v>
      </c>
      <c r="S41">
        <v>3.9889787823227021E-3</v>
      </c>
      <c r="T41">
        <v>4.3193891505598526E-3</v>
      </c>
      <c r="U41">
        <v>3.0213040986816026E-3</v>
      </c>
      <c r="V41">
        <v>2.6363187467393313E-3</v>
      </c>
      <c r="W41">
        <v>3.9783613749271342E-3</v>
      </c>
      <c r="X41">
        <v>9.7608568243667294E-4</v>
      </c>
      <c r="Y41">
        <v>1.8085278903988626E-3</v>
      </c>
      <c r="Z41">
        <v>2.616331464900941E-3</v>
      </c>
      <c r="AA41">
        <v>3.1401664443125141E-3</v>
      </c>
      <c r="AB41">
        <v>2.5222927364873336E-3</v>
      </c>
      <c r="AC41">
        <v>3.2693754916671156E-3</v>
      </c>
      <c r="AD41">
        <v>3.5709757933027439E-3</v>
      </c>
      <c r="AE41">
        <v>3.0424927639588701E-3</v>
      </c>
      <c r="AF41">
        <v>2.9442406426332711E-3</v>
      </c>
      <c r="AG41">
        <v>2.7017698783871917E-3</v>
      </c>
      <c r="AH41">
        <v>3.3371868152685014E-3</v>
      </c>
      <c r="AI41">
        <v>3.7794078428097975E-3</v>
      </c>
      <c r="AJ41">
        <v>3.3284404588427548E-3</v>
      </c>
      <c r="AK41">
        <v>3.3666929388134949E-3</v>
      </c>
      <c r="AL41">
        <v>3.5559889926400526E-3</v>
      </c>
      <c r="AM41">
        <v>2.6968790894616708E-3</v>
      </c>
      <c r="AN41">
        <v>3.7119226189133644E-3</v>
      </c>
      <c r="AO41">
        <v>1.0032651699093464</v>
      </c>
      <c r="AP41">
        <v>4.1683418283461511E-3</v>
      </c>
      <c r="AQ41">
        <v>3.1594063987125075E-3</v>
      </c>
      <c r="AR41">
        <v>4.3418481190023043E-3</v>
      </c>
      <c r="AS41">
        <v>3.9946444902072111E-3</v>
      </c>
      <c r="AT41">
        <v>3.2738961774896836E-3</v>
      </c>
      <c r="AU41">
        <v>3.709182458585797E-3</v>
      </c>
      <c r="AV41">
        <v>3.7925796580100435E-3</v>
      </c>
      <c r="AW41">
        <v>4.5642906292375053E-3</v>
      </c>
      <c r="AX41">
        <v>3.625537069046776E-3</v>
      </c>
      <c r="AY41">
        <v>3.5042338274205919E-3</v>
      </c>
      <c r="AZ41">
        <v>7.9436889964215381E-3</v>
      </c>
      <c r="BA41">
        <v>4.0199592235356987E-3</v>
      </c>
      <c r="BB41">
        <v>6.0449850391394635E-3</v>
      </c>
      <c r="BC41">
        <v>3.3292492767050819E-3</v>
      </c>
      <c r="BD41">
        <v>2.9966505495924458E-3</v>
      </c>
      <c r="BE41">
        <v>5.4583041356787406E-3</v>
      </c>
      <c r="BF41">
        <v>2.4400284389283241E-3</v>
      </c>
      <c r="BG41">
        <v>4.1895211495485826E-3</v>
      </c>
      <c r="BH41">
        <v>2.8632857211629394E-3</v>
      </c>
      <c r="BI41">
        <v>4.376814157305114E-3</v>
      </c>
      <c r="BJ41">
        <v>5.3326181237483439E-3</v>
      </c>
      <c r="BK41">
        <v>2.8524927281777779E-3</v>
      </c>
      <c r="BL41">
        <v>3.3682845597718869E-3</v>
      </c>
      <c r="BM41">
        <v>4.9407890578935078E-3</v>
      </c>
      <c r="BN41">
        <v>1.5437043354735792E-3</v>
      </c>
      <c r="BO41">
        <v>3.7134452169089701E-3</v>
      </c>
      <c r="BP41">
        <v>1.4697724558586371E-3</v>
      </c>
      <c r="BQ41">
        <v>5.0086817447397517E-3</v>
      </c>
      <c r="BR41">
        <v>5.747236003610213E-3</v>
      </c>
      <c r="BS41">
        <v>5.2511147629217417E-3</v>
      </c>
      <c r="BT41">
        <v>3.577116099916075E-3</v>
      </c>
      <c r="BU41">
        <v>5.3193917310909557E-3</v>
      </c>
      <c r="BV41">
        <v>5.357585958061877E-3</v>
      </c>
      <c r="BW41">
        <v>4.8501686904003655E-3</v>
      </c>
      <c r="BX41">
        <v>5.3265981174794915E-3</v>
      </c>
      <c r="BY41">
        <v>5.4061267842506096E-3</v>
      </c>
      <c r="BZ41">
        <v>4.8927309467408572E-3</v>
      </c>
      <c r="CA41">
        <v>5.3165868526407895E-3</v>
      </c>
      <c r="CB41">
        <v>4.0359436454336884E-3</v>
      </c>
      <c r="CC41">
        <v>4.0346702365230249E-3</v>
      </c>
      <c r="CD41">
        <v>3.8804255511133388E-3</v>
      </c>
      <c r="CE41">
        <v>4.3516381523535878E-3</v>
      </c>
      <c r="CF41">
        <v>5.1738835312192186E-3</v>
      </c>
      <c r="CG41">
        <v>5.2675532633665346E-3</v>
      </c>
      <c r="CH41">
        <v>7.5220938291872281E-3</v>
      </c>
      <c r="CI41">
        <v>4.5718530799616006E-3</v>
      </c>
      <c r="CJ41">
        <v>6.0486461416958152E-3</v>
      </c>
      <c r="CK41">
        <v>7.5220938291872281E-3</v>
      </c>
      <c r="CL41">
        <v>7.6394800637049638E-3</v>
      </c>
      <c r="CM41">
        <v>1.2156138278363494E-2</v>
      </c>
      <c r="CN41">
        <v>1.0547226251414432E-2</v>
      </c>
      <c r="CO41">
        <v>1.2175318665608864E-2</v>
      </c>
      <c r="CP41">
        <v>1.1986426688003336E-2</v>
      </c>
      <c r="CQ41">
        <v>1.1450437835442822E-2</v>
      </c>
      <c r="CR41">
        <v>1.1103798054503485E-2</v>
      </c>
      <c r="CS41">
        <v>1.0513187559957806E-2</v>
      </c>
      <c r="CT41">
        <v>1.0219066236632742E-2</v>
      </c>
      <c r="CU41">
        <v>6.5084231440279286E-3</v>
      </c>
    </row>
    <row r="42" spans="1:99">
      <c r="A42" t="s">
        <v>41</v>
      </c>
      <c r="B42">
        <v>3.862714356182264E-3</v>
      </c>
      <c r="C42">
        <v>6.0666009718846363E-3</v>
      </c>
      <c r="D42">
        <v>3.3665154356214422E-3</v>
      </c>
      <c r="E42">
        <v>2.6470580299705238E-3</v>
      </c>
      <c r="F42">
        <v>3.4354349812330495E-3</v>
      </c>
      <c r="G42">
        <v>3.0125654151086098E-3</v>
      </c>
      <c r="H42">
        <v>1.7790110049479549E-3</v>
      </c>
      <c r="I42">
        <v>3.2926226367529991E-3</v>
      </c>
      <c r="J42">
        <v>1.2277710606499791E-3</v>
      </c>
      <c r="K42">
        <v>1.4475436472734338E-3</v>
      </c>
      <c r="L42">
        <v>1.8613827994596814E-3</v>
      </c>
      <c r="M42">
        <v>1.4843723417318673E-3</v>
      </c>
      <c r="N42">
        <v>2.1567693422131304E-3</v>
      </c>
      <c r="O42">
        <v>2.025469379490085E-3</v>
      </c>
      <c r="P42">
        <v>1.6935649704442721E-3</v>
      </c>
      <c r="Q42">
        <v>1.5799792838734809E-3</v>
      </c>
      <c r="R42">
        <v>1.5811637847749529E-3</v>
      </c>
      <c r="S42">
        <v>2.0320514141230961E-3</v>
      </c>
      <c r="T42">
        <v>2.1051817453614377E-3</v>
      </c>
      <c r="U42">
        <v>1.8189435045971177E-3</v>
      </c>
      <c r="V42">
        <v>1.6041296875686172E-3</v>
      </c>
      <c r="W42">
        <v>1.8986885445357248E-3</v>
      </c>
      <c r="X42">
        <v>6.9800887975253782E-4</v>
      </c>
      <c r="Y42">
        <v>1.0042845003196289E-3</v>
      </c>
      <c r="Z42">
        <v>1.4112819400615053E-3</v>
      </c>
      <c r="AA42">
        <v>1.9523640340083474E-3</v>
      </c>
      <c r="AB42">
        <v>1.6793115980289707E-3</v>
      </c>
      <c r="AC42">
        <v>1.7107877682512171E-3</v>
      </c>
      <c r="AD42">
        <v>1.7973244851239656E-3</v>
      </c>
      <c r="AE42">
        <v>1.5067725766771435E-3</v>
      </c>
      <c r="AF42">
        <v>1.581774303352273E-3</v>
      </c>
      <c r="AG42">
        <v>1.4333751612670635E-3</v>
      </c>
      <c r="AH42">
        <v>1.8105187736369599E-3</v>
      </c>
      <c r="AI42">
        <v>1.89069700414186E-3</v>
      </c>
      <c r="AJ42">
        <v>1.625173980099286E-3</v>
      </c>
      <c r="AK42">
        <v>1.720336051321839E-3</v>
      </c>
      <c r="AL42">
        <v>1.6338638093551096E-3</v>
      </c>
      <c r="AM42">
        <v>1.2515903041635476E-3</v>
      </c>
      <c r="AN42">
        <v>1.7657701099329994E-3</v>
      </c>
      <c r="AO42">
        <v>1.5227619852679112E-3</v>
      </c>
      <c r="AP42">
        <v>1.0019993569348531</v>
      </c>
      <c r="AQ42">
        <v>1.5139683291733911E-3</v>
      </c>
      <c r="AR42">
        <v>2.0608209536648282E-3</v>
      </c>
      <c r="AS42">
        <v>1.8977214625897137E-3</v>
      </c>
      <c r="AT42">
        <v>1.6199611394252537E-3</v>
      </c>
      <c r="AU42">
        <v>2.8820000034517324E-3</v>
      </c>
      <c r="AV42">
        <v>2.2802368719582254E-3</v>
      </c>
      <c r="AW42">
        <v>1.4820782085905945E-2</v>
      </c>
      <c r="AX42">
        <v>5.4956559472206503E-3</v>
      </c>
      <c r="AY42">
        <v>1.6918627630574088E-3</v>
      </c>
      <c r="AZ42">
        <v>3.9847440689542478E-3</v>
      </c>
      <c r="BA42">
        <v>2.7853778006799394E-3</v>
      </c>
      <c r="BB42">
        <v>2.8798279183635802E-3</v>
      </c>
      <c r="BC42">
        <v>1.5363783237286775E-3</v>
      </c>
      <c r="BD42">
        <v>1.3872344040214582E-3</v>
      </c>
      <c r="BE42">
        <v>2.5115927074148259E-3</v>
      </c>
      <c r="BF42">
        <v>1.1606977739205366E-3</v>
      </c>
      <c r="BG42">
        <v>1.9675619931294264E-3</v>
      </c>
      <c r="BH42">
        <v>1.3380313877119625E-3</v>
      </c>
      <c r="BI42">
        <v>2.0279936621334814E-3</v>
      </c>
      <c r="BJ42">
        <v>2.4783440055241349E-3</v>
      </c>
      <c r="BK42">
        <v>1.3227968012882402E-3</v>
      </c>
      <c r="BL42">
        <v>1.5506312958593039E-3</v>
      </c>
      <c r="BM42">
        <v>2.2909871325603936E-3</v>
      </c>
      <c r="BN42">
        <v>7.3976900241944804E-4</v>
      </c>
      <c r="BO42">
        <v>1.8178835625337452E-3</v>
      </c>
      <c r="BP42">
        <v>7.3892379969620948E-4</v>
      </c>
      <c r="BQ42">
        <v>2.3232828539003015E-3</v>
      </c>
      <c r="BR42">
        <v>2.6392560989521481E-3</v>
      </c>
      <c r="BS42">
        <v>2.4642638140548638E-3</v>
      </c>
      <c r="BT42">
        <v>1.7538956549679094E-3</v>
      </c>
      <c r="BU42">
        <v>2.4785538444304263E-3</v>
      </c>
      <c r="BV42">
        <v>2.4842797404267601E-3</v>
      </c>
      <c r="BW42">
        <v>2.2682713786639479E-3</v>
      </c>
      <c r="BX42">
        <v>2.4874593268432331E-3</v>
      </c>
      <c r="BY42">
        <v>2.5499317561914281E-3</v>
      </c>
      <c r="BZ42">
        <v>2.3169094800023033E-3</v>
      </c>
      <c r="CA42">
        <v>2.5089056180320982E-3</v>
      </c>
      <c r="CB42">
        <v>1.927802830761596E-3</v>
      </c>
      <c r="CC42">
        <v>1.8706573651398716E-3</v>
      </c>
      <c r="CD42">
        <v>1.8588787828269842E-3</v>
      </c>
      <c r="CE42">
        <v>2.1523143165575313E-3</v>
      </c>
      <c r="CF42">
        <v>2.4259241441100094E-3</v>
      </c>
      <c r="CG42">
        <v>2.4663087458360604E-3</v>
      </c>
      <c r="CH42">
        <v>3.4280860888774981E-3</v>
      </c>
      <c r="CI42">
        <v>2.2319637011180898E-3</v>
      </c>
      <c r="CJ42">
        <v>2.7565834946691238E-3</v>
      </c>
      <c r="CK42">
        <v>3.4280860888774981E-3</v>
      </c>
      <c r="CL42">
        <v>3.4821411523002738E-3</v>
      </c>
      <c r="CM42">
        <v>5.5711337557259599E-3</v>
      </c>
      <c r="CN42">
        <v>4.8276096316137241E-3</v>
      </c>
      <c r="CO42">
        <v>5.5653012118963077E-3</v>
      </c>
      <c r="CP42">
        <v>5.4680863359010557E-3</v>
      </c>
      <c r="CQ42">
        <v>5.2197886765246145E-3</v>
      </c>
      <c r="CR42">
        <v>5.0615730127399339E-3</v>
      </c>
      <c r="CS42">
        <v>4.7898831450641308E-3</v>
      </c>
      <c r="CT42">
        <v>4.6471204879657097E-3</v>
      </c>
      <c r="CU42">
        <v>2.9686261356745183E-3</v>
      </c>
    </row>
    <row r="43" spans="1:99">
      <c r="A43" t="s">
        <v>42</v>
      </c>
      <c r="B43">
        <v>3.6387240889343567E-3</v>
      </c>
      <c r="C43">
        <v>5.3487786828296316E-3</v>
      </c>
      <c r="D43">
        <v>2.9878399095076462E-3</v>
      </c>
      <c r="E43">
        <v>3.7529225279742083E-3</v>
      </c>
      <c r="F43">
        <v>2.1186155035445072E-3</v>
      </c>
      <c r="G43">
        <v>6.3218631272996748E-3</v>
      </c>
      <c r="H43">
        <v>3.8070744047865542E-3</v>
      </c>
      <c r="I43">
        <v>7.068418387861361E-3</v>
      </c>
      <c r="J43">
        <v>2.4635653360302432E-3</v>
      </c>
      <c r="K43">
        <v>2.7839835413703534E-3</v>
      </c>
      <c r="L43">
        <v>3.8194033853236982E-3</v>
      </c>
      <c r="M43">
        <v>2.0872343400643182E-3</v>
      </c>
      <c r="N43">
        <v>4.1101583908712764E-3</v>
      </c>
      <c r="O43">
        <v>2.5752356283261124E-3</v>
      </c>
      <c r="P43">
        <v>2.7771775936367574E-3</v>
      </c>
      <c r="Q43">
        <v>2.7133513835407895E-3</v>
      </c>
      <c r="R43">
        <v>3.3633306605453509E-3</v>
      </c>
      <c r="S43">
        <v>3.9029728979200857E-3</v>
      </c>
      <c r="T43">
        <v>4.2258809951488075E-3</v>
      </c>
      <c r="U43">
        <v>2.9555671104674343E-3</v>
      </c>
      <c r="V43">
        <v>2.5796755693672773E-3</v>
      </c>
      <c r="W43">
        <v>5.5334019118456297E-3</v>
      </c>
      <c r="X43">
        <v>9.514188043126023E-4</v>
      </c>
      <c r="Y43">
        <v>1.7591042519633697E-3</v>
      </c>
      <c r="Z43">
        <v>2.5581566433145169E-3</v>
      </c>
      <c r="AA43">
        <v>3.0717084746116844E-3</v>
      </c>
      <c r="AB43">
        <v>2.4672220071362506E-3</v>
      </c>
      <c r="AC43">
        <v>3.1982900807371053E-3</v>
      </c>
      <c r="AD43">
        <v>3.491997149256841E-3</v>
      </c>
      <c r="AE43">
        <v>2.9756768791630241E-3</v>
      </c>
      <c r="AF43">
        <v>2.8799830714387716E-3</v>
      </c>
      <c r="AG43">
        <v>2.6431724000704373E-3</v>
      </c>
      <c r="AH43">
        <v>3.263214191623418E-3</v>
      </c>
      <c r="AI43">
        <v>3.6872128491192871E-3</v>
      </c>
      <c r="AJ43">
        <v>3.2552288558878374E-3</v>
      </c>
      <c r="AK43">
        <v>3.286759330725181E-3</v>
      </c>
      <c r="AL43">
        <v>3.4786630664573508E-3</v>
      </c>
      <c r="AM43">
        <v>2.6383962477666456E-3</v>
      </c>
      <c r="AN43">
        <v>3.6296319148562271E-3</v>
      </c>
      <c r="AO43">
        <v>3.1940361366589484E-3</v>
      </c>
      <c r="AP43">
        <v>4.0731773925030664E-3</v>
      </c>
      <c r="AQ43">
        <v>1.0030909171367173</v>
      </c>
      <c r="AR43">
        <v>4.2416448237246225E-3</v>
      </c>
      <c r="AS43">
        <v>3.8986593007241271E-3</v>
      </c>
      <c r="AT43">
        <v>3.2022958230414943E-3</v>
      </c>
      <c r="AU43">
        <v>3.6281946485463108E-3</v>
      </c>
      <c r="AV43">
        <v>3.6334037945289651E-3</v>
      </c>
      <c r="AW43">
        <v>4.4629310066946941E-3</v>
      </c>
      <c r="AX43">
        <v>3.547236062778679E-3</v>
      </c>
      <c r="AY43">
        <v>3.4223085820316236E-3</v>
      </c>
      <c r="AZ43">
        <v>7.7729354896261867E-3</v>
      </c>
      <c r="BA43">
        <v>3.9319359326038684E-3</v>
      </c>
      <c r="BB43">
        <v>5.9143506437206702E-3</v>
      </c>
      <c r="BC43">
        <v>3.2586035970369963E-3</v>
      </c>
      <c r="BD43">
        <v>2.933378975239904E-3</v>
      </c>
      <c r="BE43">
        <v>5.3417150482071357E-3</v>
      </c>
      <c r="BF43">
        <v>2.387370313931509E-3</v>
      </c>
      <c r="BG43">
        <v>4.0988216274996103E-3</v>
      </c>
      <c r="BH43">
        <v>2.8037235997673167E-3</v>
      </c>
      <c r="BI43">
        <v>4.2798490549046256E-3</v>
      </c>
      <c r="BJ43">
        <v>5.2112629033045496E-3</v>
      </c>
      <c r="BK43">
        <v>2.7870508523062569E-3</v>
      </c>
      <c r="BL43">
        <v>3.2976198344972403E-3</v>
      </c>
      <c r="BM43">
        <v>4.8312195306835139E-3</v>
      </c>
      <c r="BN43">
        <v>1.5031991126280718E-3</v>
      </c>
      <c r="BO43">
        <v>3.631871184785591E-3</v>
      </c>
      <c r="BP43">
        <v>1.4388140078770695E-3</v>
      </c>
      <c r="BQ43">
        <v>4.9004158305940718E-3</v>
      </c>
      <c r="BR43">
        <v>5.6241623576789865E-3</v>
      </c>
      <c r="BS43">
        <v>5.1305609668397187E-3</v>
      </c>
      <c r="BT43">
        <v>3.4989300025276685E-3</v>
      </c>
      <c r="BU43">
        <v>5.1958207616004219E-3</v>
      </c>
      <c r="BV43">
        <v>5.239112508669699E-3</v>
      </c>
      <c r="BW43">
        <v>4.7445623968013478E-3</v>
      </c>
      <c r="BX43">
        <v>5.2111358213519478E-3</v>
      </c>
      <c r="BY43">
        <v>5.2936146519498304E-3</v>
      </c>
      <c r="BZ43">
        <v>4.7878055526631141E-3</v>
      </c>
      <c r="CA43">
        <v>5.2191671910013339E-3</v>
      </c>
      <c r="CB43">
        <v>3.9492258879544094E-3</v>
      </c>
      <c r="CC43">
        <v>3.8494901586503261E-3</v>
      </c>
      <c r="CD43">
        <v>3.7737681999601915E-3</v>
      </c>
      <c r="CE43">
        <v>4.2403032503317804E-3</v>
      </c>
      <c r="CF43">
        <v>5.0562535905450609E-3</v>
      </c>
      <c r="CG43">
        <v>5.1498957360776631E-3</v>
      </c>
      <c r="CH43">
        <v>7.3604243900147661E-3</v>
      </c>
      <c r="CI43">
        <v>4.4714201805117985E-3</v>
      </c>
      <c r="CJ43">
        <v>5.9186449410080135E-3</v>
      </c>
      <c r="CK43">
        <v>7.3604243900147661E-3</v>
      </c>
      <c r="CL43">
        <v>7.4752081213103243E-3</v>
      </c>
      <c r="CM43">
        <v>1.1896026215517322E-2</v>
      </c>
      <c r="CN43">
        <v>1.0320896272452942E-2</v>
      </c>
      <c r="CO43">
        <v>1.1915043211631686E-2</v>
      </c>
      <c r="CP43">
        <v>1.1728893456554736E-2</v>
      </c>
      <c r="CQ43">
        <v>1.120447891254797E-2</v>
      </c>
      <c r="CR43">
        <v>1.0865662489154297E-2</v>
      </c>
      <c r="CS43">
        <v>1.0287352776804391E-2</v>
      </c>
      <c r="CT43">
        <v>9.9997837343723268E-3</v>
      </c>
      <c r="CU43">
        <v>6.368248514879089E-3</v>
      </c>
    </row>
    <row r="44" spans="1:99">
      <c r="A44" t="s">
        <v>43</v>
      </c>
      <c r="B44">
        <v>3.4128688600506265E-3</v>
      </c>
      <c r="C44">
        <v>5.0797238377969789E-3</v>
      </c>
      <c r="D44">
        <v>2.8272688705832543E-3</v>
      </c>
      <c r="E44">
        <v>3.5268293653155512E-3</v>
      </c>
      <c r="F44">
        <v>2.0145080636449924E-3</v>
      </c>
      <c r="G44">
        <v>5.904245200032192E-3</v>
      </c>
      <c r="H44">
        <v>3.555209021721979E-3</v>
      </c>
      <c r="I44">
        <v>6.5988671208607177E-3</v>
      </c>
      <c r="J44">
        <v>2.3344024307388575E-3</v>
      </c>
      <c r="K44">
        <v>2.6325088473850896E-3</v>
      </c>
      <c r="L44">
        <v>3.6035010784224949E-3</v>
      </c>
      <c r="M44">
        <v>1.9728192029212083E-3</v>
      </c>
      <c r="N44">
        <v>4.776558072385779E-3</v>
      </c>
      <c r="O44">
        <v>2.4802440928570293E-3</v>
      </c>
      <c r="P44">
        <v>2.7713309678919023E-3</v>
      </c>
      <c r="Q44">
        <v>2.5661268342850271E-3</v>
      </c>
      <c r="R44">
        <v>3.0618069134972534E-3</v>
      </c>
      <c r="S44">
        <v>3.6666511295138523E-3</v>
      </c>
      <c r="T44">
        <v>3.9848642015646238E-3</v>
      </c>
      <c r="U44">
        <v>3.7975717608778976E-3</v>
      </c>
      <c r="V44">
        <v>2.5067718184728425E-3</v>
      </c>
      <c r="W44">
        <v>7.6816991061871426E-3</v>
      </c>
      <c r="X44">
        <v>9.522268153811938E-4</v>
      </c>
      <c r="Y44">
        <v>1.8356751795414572E-3</v>
      </c>
      <c r="Z44">
        <v>2.4631172766617494E-3</v>
      </c>
      <c r="AA44">
        <v>2.9126692978967516E-3</v>
      </c>
      <c r="AB44">
        <v>2.3423082571770357E-3</v>
      </c>
      <c r="AC44">
        <v>3.0530807572363575E-3</v>
      </c>
      <c r="AD44">
        <v>3.3850980547463758E-3</v>
      </c>
      <c r="AE44">
        <v>2.8590655283032736E-3</v>
      </c>
      <c r="AF44">
        <v>2.8903704258478971E-3</v>
      </c>
      <c r="AG44">
        <v>2.5143505228708098E-3</v>
      </c>
      <c r="AH44">
        <v>3.3990729185195754E-3</v>
      </c>
      <c r="AI44">
        <v>3.7400161612935563E-3</v>
      </c>
      <c r="AJ44">
        <v>3.1408674693469718E-3</v>
      </c>
      <c r="AK44">
        <v>3.1780030527849756E-3</v>
      </c>
      <c r="AL44">
        <v>3.2706354420297236E-3</v>
      </c>
      <c r="AM44">
        <v>2.4911919924671031E-3</v>
      </c>
      <c r="AN44">
        <v>3.4606301877482932E-3</v>
      </c>
      <c r="AO44">
        <v>3.0346961613122942E-3</v>
      </c>
      <c r="AP44">
        <v>3.9117902097951232E-3</v>
      </c>
      <c r="AQ44">
        <v>2.9414693490886976E-3</v>
      </c>
      <c r="AR44">
        <v>1.0041014734283249</v>
      </c>
      <c r="AS44">
        <v>3.8027057878433123E-3</v>
      </c>
      <c r="AT44">
        <v>3.032864188687688E-3</v>
      </c>
      <c r="AU44">
        <v>3.4679135959097343E-3</v>
      </c>
      <c r="AV44">
        <v>4.2165255144573201E-3</v>
      </c>
      <c r="AW44">
        <v>4.2493130973191373E-3</v>
      </c>
      <c r="AX44">
        <v>3.3492460284767203E-3</v>
      </c>
      <c r="AY44">
        <v>3.3756805619472962E-3</v>
      </c>
      <c r="AZ44">
        <v>7.2793050436722635E-3</v>
      </c>
      <c r="BA44">
        <v>3.6926553779423198E-3</v>
      </c>
      <c r="BB44">
        <v>5.5489265821625439E-3</v>
      </c>
      <c r="BC44">
        <v>3.0626598990296447E-3</v>
      </c>
      <c r="BD44">
        <v>2.7620176800538777E-3</v>
      </c>
      <c r="BE44">
        <v>4.9996717499245363E-3</v>
      </c>
      <c r="BF44">
        <v>2.2653014238477498E-3</v>
      </c>
      <c r="BG44">
        <v>3.8761260834599054E-3</v>
      </c>
      <c r="BH44">
        <v>2.7153685895439268E-3</v>
      </c>
      <c r="BI44">
        <v>4.0870906566018508E-3</v>
      </c>
      <c r="BJ44">
        <v>5.0003823694806451E-3</v>
      </c>
      <c r="BK44">
        <v>2.679916660998411E-3</v>
      </c>
      <c r="BL44">
        <v>3.1109482234987179E-3</v>
      </c>
      <c r="BM44">
        <v>4.5884503253338683E-3</v>
      </c>
      <c r="BN44">
        <v>1.5807040768521924E-3</v>
      </c>
      <c r="BO44">
        <v>3.5152751670162585E-3</v>
      </c>
      <c r="BP44">
        <v>1.3873326717863401E-3</v>
      </c>
      <c r="BQ44">
        <v>4.6355060874115834E-3</v>
      </c>
      <c r="BR44">
        <v>5.2808294321475911E-3</v>
      </c>
      <c r="BS44">
        <v>4.9543587144252246E-3</v>
      </c>
      <c r="BT44">
        <v>3.3488618744228022E-3</v>
      </c>
      <c r="BU44">
        <v>4.9859897475575737E-3</v>
      </c>
      <c r="BV44">
        <v>5.0086414182076858E-3</v>
      </c>
      <c r="BW44">
        <v>4.5144101287935097E-3</v>
      </c>
      <c r="BX44">
        <v>5.0067622265667529E-3</v>
      </c>
      <c r="BY44">
        <v>5.0722375512914E-3</v>
      </c>
      <c r="BZ44">
        <v>4.5007188582404448E-3</v>
      </c>
      <c r="CA44">
        <v>5.0791348839170644E-3</v>
      </c>
      <c r="CB44">
        <v>3.7550068441134896E-3</v>
      </c>
      <c r="CC44">
        <v>5.0985122158559958E-3</v>
      </c>
      <c r="CD44">
        <v>4.3065379185052511E-3</v>
      </c>
      <c r="CE44">
        <v>4.7021509068558504E-3</v>
      </c>
      <c r="CF44">
        <v>4.8653291700912647E-3</v>
      </c>
      <c r="CG44">
        <v>4.9619455103084272E-3</v>
      </c>
      <c r="CH44">
        <v>6.8712938595618216E-3</v>
      </c>
      <c r="CI44">
        <v>4.3265531200838963E-3</v>
      </c>
      <c r="CJ44">
        <v>5.5253265960107786E-3</v>
      </c>
      <c r="CK44">
        <v>6.8712938595618216E-3</v>
      </c>
      <c r="CL44">
        <v>6.9804682073586442E-3</v>
      </c>
      <c r="CM44">
        <v>1.1086706807686041E-2</v>
      </c>
      <c r="CN44">
        <v>9.6419205221156042E-3</v>
      </c>
      <c r="CO44">
        <v>1.1104507766335214E-2</v>
      </c>
      <c r="CP44">
        <v>1.0943618644327474E-2</v>
      </c>
      <c r="CQ44">
        <v>1.0451672595917448E-2</v>
      </c>
      <c r="CR44">
        <v>1.0134450167484601E-2</v>
      </c>
      <c r="CS44">
        <v>9.6003179012586568E-3</v>
      </c>
      <c r="CT44">
        <v>9.3249296787949222E-3</v>
      </c>
      <c r="CU44">
        <v>5.9523738854063658E-3</v>
      </c>
    </row>
    <row r="45" spans="1:99">
      <c r="A45" t="s">
        <v>44</v>
      </c>
      <c r="B45">
        <v>5.6394562897754625E-3</v>
      </c>
      <c r="C45">
        <v>8.0356869279411981E-3</v>
      </c>
      <c r="D45">
        <v>4.6802321072165155E-3</v>
      </c>
      <c r="E45">
        <v>5.6642709398609398E-3</v>
      </c>
      <c r="F45">
        <v>3.4373253208752879E-3</v>
      </c>
      <c r="G45">
        <v>9.3884860213113951E-3</v>
      </c>
      <c r="H45">
        <v>5.6526327458654357E-3</v>
      </c>
      <c r="I45">
        <v>1.0487171040446018E-2</v>
      </c>
      <c r="J45">
        <v>3.7074291313768941E-3</v>
      </c>
      <c r="K45">
        <v>4.2142889420874229E-3</v>
      </c>
      <c r="L45">
        <v>5.7294488313140417E-3</v>
      </c>
      <c r="M45">
        <v>3.1686931208236707E-3</v>
      </c>
      <c r="N45">
        <v>6.822141806659532E-3</v>
      </c>
      <c r="O45">
        <v>4.0285104978769019E-3</v>
      </c>
      <c r="P45">
        <v>4.4327354368854047E-3</v>
      </c>
      <c r="Q45">
        <v>4.0880376875811492E-3</v>
      </c>
      <c r="R45">
        <v>4.5431150674828209E-3</v>
      </c>
      <c r="S45">
        <v>5.8393790325814449E-3</v>
      </c>
      <c r="T45">
        <v>6.3354717208241188E-3</v>
      </c>
      <c r="U45">
        <v>4.581971303555912E-3</v>
      </c>
      <c r="V45">
        <v>4.0443672489075266E-3</v>
      </c>
      <c r="W45">
        <v>6.9169492123108906E-3</v>
      </c>
      <c r="X45">
        <v>1.4607366202462658E-3</v>
      </c>
      <c r="Y45">
        <v>2.8253813940513624E-3</v>
      </c>
      <c r="Z45">
        <v>3.8980642429437026E-3</v>
      </c>
      <c r="AA45">
        <v>4.7640011425873867E-3</v>
      </c>
      <c r="AB45">
        <v>3.7683014943669267E-3</v>
      </c>
      <c r="AC45">
        <v>4.8723528183125982E-3</v>
      </c>
      <c r="AD45">
        <v>5.4157380973636595E-3</v>
      </c>
      <c r="AE45">
        <v>4.514416549474363E-3</v>
      </c>
      <c r="AF45">
        <v>4.5470760622011077E-3</v>
      </c>
      <c r="AG45">
        <v>4.0309239252779364E-3</v>
      </c>
      <c r="AH45">
        <v>5.3273345519116427E-3</v>
      </c>
      <c r="AI45">
        <v>5.9265449898373056E-3</v>
      </c>
      <c r="AJ45">
        <v>4.8892268269619286E-3</v>
      </c>
      <c r="AK45">
        <v>4.9565455263904752E-3</v>
      </c>
      <c r="AL45">
        <v>5.172652096792755E-3</v>
      </c>
      <c r="AM45">
        <v>3.9636379320801569E-3</v>
      </c>
      <c r="AN45">
        <v>5.5027596516716726E-3</v>
      </c>
      <c r="AO45">
        <v>4.8048457218565366E-3</v>
      </c>
      <c r="AP45">
        <v>6.2054265082200459E-3</v>
      </c>
      <c r="AQ45">
        <v>4.6368866413021952E-3</v>
      </c>
      <c r="AR45">
        <v>6.3632773304285861E-3</v>
      </c>
      <c r="AS45">
        <v>1.0058165409104847</v>
      </c>
      <c r="AT45">
        <v>4.7950025352457735E-3</v>
      </c>
      <c r="AU45">
        <v>5.5675699176512203E-3</v>
      </c>
      <c r="AV45">
        <v>5.2075506271719767E-3</v>
      </c>
      <c r="AW45">
        <v>8.0807480815961105E-3</v>
      </c>
      <c r="AX45">
        <v>5.7023519819185253E-3</v>
      </c>
      <c r="AY45">
        <v>5.161435422746722E-3</v>
      </c>
      <c r="AZ45">
        <v>1.1591037817223164E-2</v>
      </c>
      <c r="BA45">
        <v>5.9311204502863722E-3</v>
      </c>
      <c r="BB45">
        <v>8.8247072163006521E-3</v>
      </c>
      <c r="BC45">
        <v>4.8512025104821234E-3</v>
      </c>
      <c r="BD45">
        <v>4.3709609117357209E-3</v>
      </c>
      <c r="BE45">
        <v>7.9391169367233286E-3</v>
      </c>
      <c r="BF45">
        <v>3.5860301388780168E-3</v>
      </c>
      <c r="BG45">
        <v>6.1171835639333384E-3</v>
      </c>
      <c r="BH45">
        <v>4.1983575665624521E-3</v>
      </c>
      <c r="BI45">
        <v>6.3933607266950512E-3</v>
      </c>
      <c r="BJ45">
        <v>7.7963653751846494E-3</v>
      </c>
      <c r="BK45">
        <v>4.1741750684442542E-3</v>
      </c>
      <c r="BL45">
        <v>4.9124335384066751E-3</v>
      </c>
      <c r="BM45">
        <v>7.2081609049240774E-3</v>
      </c>
      <c r="BN45">
        <v>2.4499753972150829E-3</v>
      </c>
      <c r="BO45">
        <v>5.6435610948438056E-3</v>
      </c>
      <c r="BP45">
        <v>2.1811401980093934E-3</v>
      </c>
      <c r="BQ45">
        <v>7.3157689632135283E-3</v>
      </c>
      <c r="BR45">
        <v>8.3722391057786602E-3</v>
      </c>
      <c r="BS45">
        <v>7.8684617018748935E-3</v>
      </c>
      <c r="BT45">
        <v>5.2887424537814247E-3</v>
      </c>
      <c r="BU45">
        <v>7.994846617717561E-3</v>
      </c>
      <c r="BV45">
        <v>7.8247960488882305E-3</v>
      </c>
      <c r="BW45">
        <v>7.0974987462030887E-3</v>
      </c>
      <c r="BX45">
        <v>7.7867673142942269E-3</v>
      </c>
      <c r="BY45">
        <v>7.9079167653241557E-3</v>
      </c>
      <c r="BZ45">
        <v>7.1654178767934611E-3</v>
      </c>
      <c r="CA45">
        <v>7.8133770264915987E-3</v>
      </c>
      <c r="CB45">
        <v>5.9202234533906406E-3</v>
      </c>
      <c r="CC45">
        <v>6.14647670407663E-3</v>
      </c>
      <c r="CD45">
        <v>5.9337155894952408E-3</v>
      </c>
      <c r="CE45">
        <v>7.3738319048514047E-3</v>
      </c>
      <c r="CF45">
        <v>7.6146033459834747E-3</v>
      </c>
      <c r="CG45">
        <v>7.7479912823425817E-3</v>
      </c>
      <c r="CH45">
        <v>1.0920217374117122E-2</v>
      </c>
      <c r="CI45">
        <v>6.7653928786247713E-3</v>
      </c>
      <c r="CJ45">
        <v>8.7811362349850125E-3</v>
      </c>
      <c r="CK45">
        <v>1.0920217374117122E-2</v>
      </c>
      <c r="CL45">
        <v>1.1092010380042141E-2</v>
      </c>
      <c r="CM45">
        <v>1.7659247212941633E-2</v>
      </c>
      <c r="CN45">
        <v>1.5340824193648144E-2</v>
      </c>
      <c r="CO45">
        <v>1.7680797000362312E-2</v>
      </c>
      <c r="CP45">
        <v>1.7403109054536944E-2</v>
      </c>
      <c r="CQ45">
        <v>1.6620884004425303E-2</v>
      </c>
      <c r="CR45">
        <v>1.6118595069955874E-2</v>
      </c>
      <c r="CS45">
        <v>1.5257177642481348E-2</v>
      </c>
      <c r="CT45">
        <v>1.4824216674283698E-2</v>
      </c>
      <c r="CU45">
        <v>9.4540202233334963E-3</v>
      </c>
    </row>
    <row r="46" spans="1:99">
      <c r="A46" t="s">
        <v>45</v>
      </c>
      <c r="B46">
        <v>5.2452826359584131E-3</v>
      </c>
      <c r="C46">
        <v>6.8927726902051623E-3</v>
      </c>
      <c r="D46">
        <v>5.2212011123816578E-3</v>
      </c>
      <c r="E46">
        <v>6.02436370914676E-3</v>
      </c>
      <c r="F46">
        <v>3.7624552609713882E-3</v>
      </c>
      <c r="G46">
        <v>8.0433182156859108E-3</v>
      </c>
      <c r="H46">
        <v>4.6953665385377416E-3</v>
      </c>
      <c r="I46">
        <v>8.3161825760814222E-3</v>
      </c>
      <c r="J46">
        <v>3.7141339882939945E-3</v>
      </c>
      <c r="K46">
        <v>4.0290888335067117E-3</v>
      </c>
      <c r="L46">
        <v>6.5340184037525261E-3</v>
      </c>
      <c r="M46">
        <v>3.4728463298146972E-3</v>
      </c>
      <c r="N46">
        <v>5.8573179440402088E-3</v>
      </c>
      <c r="O46">
        <v>4.6950182347876629E-3</v>
      </c>
      <c r="P46">
        <v>4.8552613459136298E-3</v>
      </c>
      <c r="Q46">
        <v>4.5748804956838142E-3</v>
      </c>
      <c r="R46">
        <v>4.415776125774153E-3</v>
      </c>
      <c r="S46">
        <v>5.6274474341649521E-3</v>
      </c>
      <c r="T46">
        <v>6.7907917080274934E-3</v>
      </c>
      <c r="U46">
        <v>5.6607889387850349E-3</v>
      </c>
      <c r="V46">
        <v>5.1205582793051813E-3</v>
      </c>
      <c r="W46">
        <v>6.6013429626794731E-3</v>
      </c>
      <c r="X46">
        <v>1.6764217578100224E-3</v>
      </c>
      <c r="Y46">
        <v>2.8989739683916767E-3</v>
      </c>
      <c r="Z46">
        <v>5.0651630454306706E-3</v>
      </c>
      <c r="AA46">
        <v>7.2027083667181883E-3</v>
      </c>
      <c r="AB46">
        <v>4.6325083080415485E-3</v>
      </c>
      <c r="AC46">
        <v>5.5990995983632363E-3</v>
      </c>
      <c r="AD46">
        <v>5.6074858680684233E-3</v>
      </c>
      <c r="AE46">
        <v>4.3273741551886399E-3</v>
      </c>
      <c r="AF46">
        <v>4.6313615112081414E-3</v>
      </c>
      <c r="AG46">
        <v>4.4363463190607109E-3</v>
      </c>
      <c r="AH46">
        <v>6.2106622944147448E-3</v>
      </c>
      <c r="AI46">
        <v>5.9305637746945999E-3</v>
      </c>
      <c r="AJ46">
        <v>7.1872124792395908E-3</v>
      </c>
      <c r="AK46">
        <v>4.553469818786602E-3</v>
      </c>
      <c r="AL46">
        <v>4.2155715102948086E-3</v>
      </c>
      <c r="AM46">
        <v>3.3329320140918356E-3</v>
      </c>
      <c r="AN46">
        <v>4.7857660927695068E-3</v>
      </c>
      <c r="AO46">
        <v>4.2171742573015297E-3</v>
      </c>
      <c r="AP46">
        <v>5.5197511193214631E-3</v>
      </c>
      <c r="AQ46">
        <v>4.3871772416561941E-3</v>
      </c>
      <c r="AR46">
        <v>5.756497367683488E-3</v>
      </c>
      <c r="AS46">
        <v>5.0878429505262631E-3</v>
      </c>
      <c r="AT46">
        <v>1.0052312823720695</v>
      </c>
      <c r="AU46">
        <v>5.6530965533310457E-3</v>
      </c>
      <c r="AV46">
        <v>7.1510608138345786E-3</v>
      </c>
      <c r="AW46">
        <v>1.186466990357222E-2</v>
      </c>
      <c r="AX46">
        <v>5.184224382879782E-3</v>
      </c>
      <c r="AY46">
        <v>4.9710654141996774E-3</v>
      </c>
      <c r="AZ46">
        <v>1.1998570230546766E-2</v>
      </c>
      <c r="BA46">
        <v>4.7841022640689084E-3</v>
      </c>
      <c r="BB46">
        <v>8.8263515092551932E-3</v>
      </c>
      <c r="BC46">
        <v>4.4986613810133391E-3</v>
      </c>
      <c r="BD46">
        <v>4.3260499116738408E-3</v>
      </c>
      <c r="BE46">
        <v>6.80830876819316E-3</v>
      </c>
      <c r="BF46">
        <v>4.472616357605267E-3</v>
      </c>
      <c r="BG46">
        <v>8.019195174551812E-3</v>
      </c>
      <c r="BH46">
        <v>4.6226502380802784E-3</v>
      </c>
      <c r="BI46">
        <v>9.1230153683377578E-3</v>
      </c>
      <c r="BJ46">
        <v>1.1408740281398726E-2</v>
      </c>
      <c r="BK46">
        <v>6.4152847732981081E-3</v>
      </c>
      <c r="BL46">
        <v>4.365304139869442E-3</v>
      </c>
      <c r="BM46">
        <v>1.0239343176891741E-2</v>
      </c>
      <c r="BN46">
        <v>4.9096115629590409E-3</v>
      </c>
      <c r="BO46">
        <v>1.066258781102038E-2</v>
      </c>
      <c r="BP46">
        <v>2.8711449334248647E-3</v>
      </c>
      <c r="BQ46">
        <v>8.0341985998297043E-3</v>
      </c>
      <c r="BR46">
        <v>7.4958719035261847E-3</v>
      </c>
      <c r="BS46">
        <v>9.5141519257381773E-3</v>
      </c>
      <c r="BT46">
        <v>7.4313894493370199E-3</v>
      </c>
      <c r="BU46">
        <v>8.4183276139644086E-3</v>
      </c>
      <c r="BV46">
        <v>8.0389655377126144E-3</v>
      </c>
      <c r="BW46">
        <v>6.5111040338105639E-3</v>
      </c>
      <c r="BX46">
        <v>7.5708973800272901E-3</v>
      </c>
      <c r="BY46">
        <v>8.4841875418901289E-3</v>
      </c>
      <c r="BZ46">
        <v>6.8641763430784923E-3</v>
      </c>
      <c r="CA46">
        <v>7.1421498370277479E-3</v>
      </c>
      <c r="CB46">
        <v>6.3734122301173854E-3</v>
      </c>
      <c r="CC46">
        <v>5.5355869216479519E-3</v>
      </c>
      <c r="CD46">
        <v>6.2397919848333622E-3</v>
      </c>
      <c r="CE46">
        <v>5.9316346482560086E-3</v>
      </c>
      <c r="CF46">
        <v>7.8070559317089854E-3</v>
      </c>
      <c r="CG46">
        <v>8.7670571765245797E-3</v>
      </c>
      <c r="CH46">
        <v>8.6212199197734651E-3</v>
      </c>
      <c r="CI46">
        <v>6.423654665247561E-3</v>
      </c>
      <c r="CJ46">
        <v>6.9324724988286141E-3</v>
      </c>
      <c r="CK46">
        <v>8.6212199197734651E-3</v>
      </c>
      <c r="CL46">
        <v>9.4327495192657838E-3</v>
      </c>
      <c r="CM46">
        <v>8.6903860732013716E-3</v>
      </c>
      <c r="CN46">
        <v>8.066548448346483E-3</v>
      </c>
      <c r="CO46">
        <v>1.0679749991885706E-2</v>
      </c>
      <c r="CP46">
        <v>9.7582511728160452E-3</v>
      </c>
      <c r="CQ46">
        <v>9.1913454771010705E-3</v>
      </c>
      <c r="CR46">
        <v>9.1602574863438955E-3</v>
      </c>
      <c r="CS46">
        <v>1.0110704615355307E-2</v>
      </c>
      <c r="CT46">
        <v>1.0376522531496287E-2</v>
      </c>
      <c r="CU46">
        <v>9.7952422331216323E-3</v>
      </c>
    </row>
    <row r="47" spans="1:99">
      <c r="A47" t="s">
        <v>46</v>
      </c>
      <c r="B47">
        <v>1.1532730322450374E-3</v>
      </c>
      <c r="C47">
        <v>7.0856471748816921E-4</v>
      </c>
      <c r="D47">
        <v>1.3934062264931834E-3</v>
      </c>
      <c r="E47">
        <v>8.2410151030863231E-4</v>
      </c>
      <c r="F47">
        <v>3.5951336873543786E-3</v>
      </c>
      <c r="G47">
        <v>5.110304997214928E-4</v>
      </c>
      <c r="H47">
        <v>2.7902192410786278E-4</v>
      </c>
      <c r="I47">
        <v>4.9951065838311495E-4</v>
      </c>
      <c r="J47">
        <v>9.8410229134310171E-4</v>
      </c>
      <c r="K47">
        <v>1.4950238983815322E-3</v>
      </c>
      <c r="L47">
        <v>9.8955664518862447E-4</v>
      </c>
      <c r="M47">
        <v>8.9698479295782568E-4</v>
      </c>
      <c r="N47">
        <v>1.5102669215454117E-3</v>
      </c>
      <c r="O47">
        <v>5.0970720459973676E-3</v>
      </c>
      <c r="P47">
        <v>1.8461588545558201E-3</v>
      </c>
      <c r="Q47">
        <v>1.5679869352359925E-3</v>
      </c>
      <c r="R47">
        <v>8.0051808916521184E-4</v>
      </c>
      <c r="S47">
        <v>4.8955167880852237E-4</v>
      </c>
      <c r="T47">
        <v>5.9507476234420427E-4</v>
      </c>
      <c r="U47">
        <v>5.480194838711005E-3</v>
      </c>
      <c r="V47">
        <v>8.2894448688592848E-3</v>
      </c>
      <c r="W47">
        <v>1.515061021792864E-3</v>
      </c>
      <c r="X47">
        <v>2.4892719388533834E-3</v>
      </c>
      <c r="Y47">
        <v>2.1344984464597219E-3</v>
      </c>
      <c r="Z47">
        <v>4.5912563103623141E-3</v>
      </c>
      <c r="AA47">
        <v>1.3069131755207486E-2</v>
      </c>
      <c r="AB47">
        <v>6.3961397711996314E-3</v>
      </c>
      <c r="AC47">
        <v>1.9735331970788892E-3</v>
      </c>
      <c r="AD47">
        <v>9.9511914182258041E-4</v>
      </c>
      <c r="AE47">
        <v>5.7404179996472658E-4</v>
      </c>
      <c r="AF47">
        <v>1.9119807686099211E-3</v>
      </c>
      <c r="AG47">
        <v>1.3724257726054402E-3</v>
      </c>
      <c r="AH47">
        <v>2.4906852550962322E-3</v>
      </c>
      <c r="AI47">
        <v>1.2918689897189694E-3</v>
      </c>
      <c r="AJ47">
        <v>4.3621699686110989E-4</v>
      </c>
      <c r="AK47">
        <v>3.2912698301239713E-4</v>
      </c>
      <c r="AL47">
        <v>2.6385004065754926E-4</v>
      </c>
      <c r="AM47">
        <v>2.2851990869005912E-4</v>
      </c>
      <c r="AN47">
        <v>3.9731820298773943E-4</v>
      </c>
      <c r="AO47">
        <v>2.8758653359517791E-4</v>
      </c>
      <c r="AP47">
        <v>4.4287267438677692E-4</v>
      </c>
      <c r="AQ47">
        <v>3.2557560208703695E-4</v>
      </c>
      <c r="AR47">
        <v>4.2487512231144386E-4</v>
      </c>
      <c r="AS47">
        <v>3.7028207251622516E-4</v>
      </c>
      <c r="AT47">
        <v>7.546944530498693E-4</v>
      </c>
      <c r="AU47">
        <v>1.0018049527609534</v>
      </c>
      <c r="AV47">
        <v>8.3342957218141217E-4</v>
      </c>
      <c r="AW47">
        <v>6.0875897963431659E-3</v>
      </c>
      <c r="AX47">
        <v>4.7512357159615532E-4</v>
      </c>
      <c r="AY47">
        <v>5.491611170403731E-4</v>
      </c>
      <c r="AZ47">
        <v>8.9935266404717247E-4</v>
      </c>
      <c r="BA47">
        <v>3.6194827999263244E-4</v>
      </c>
      <c r="BB47">
        <v>6.4601556822432024E-4</v>
      </c>
      <c r="BC47">
        <v>2.745336686366553E-4</v>
      </c>
      <c r="BD47">
        <v>2.4856156809016135E-4</v>
      </c>
      <c r="BE47">
        <v>4.4490672329800072E-4</v>
      </c>
      <c r="BF47">
        <v>4.839141812084147E-4</v>
      </c>
      <c r="BG47">
        <v>4.0284753489363358E-4</v>
      </c>
      <c r="BH47">
        <v>2.8593779393446315E-4</v>
      </c>
      <c r="BI47">
        <v>4.1640324228699378E-4</v>
      </c>
      <c r="BJ47">
        <v>4.9889762469501359E-4</v>
      </c>
      <c r="BK47">
        <v>2.7221724283717458E-4</v>
      </c>
      <c r="BL47">
        <v>3.3970860192899908E-4</v>
      </c>
      <c r="BM47">
        <v>4.5261295638993748E-4</v>
      </c>
      <c r="BN47">
        <v>2.6508769539099788E-4</v>
      </c>
      <c r="BO47">
        <v>5.7111074969241557E-4</v>
      </c>
      <c r="BP47">
        <v>3.1976615603208089E-4</v>
      </c>
      <c r="BQ47">
        <v>5.3574294286267213E-4</v>
      </c>
      <c r="BR47">
        <v>4.6886989092180623E-4</v>
      </c>
      <c r="BS47">
        <v>6.9543957611311431E-4</v>
      </c>
      <c r="BT47">
        <v>6.3852335436548465E-4</v>
      </c>
      <c r="BU47">
        <v>5.9005032369366286E-4</v>
      </c>
      <c r="BV47">
        <v>6.0702482347193122E-4</v>
      </c>
      <c r="BW47">
        <v>5.5726796161115416E-4</v>
      </c>
      <c r="BX47">
        <v>6.5555681900793033E-4</v>
      </c>
      <c r="BY47">
        <v>7.7694643971492716E-4</v>
      </c>
      <c r="BZ47">
        <v>4.3704604384911527E-4</v>
      </c>
      <c r="CA47">
        <v>5.3905203844623083E-4</v>
      </c>
      <c r="CB47">
        <v>6.1892095489813552E-4</v>
      </c>
      <c r="CC47">
        <v>6.2861767406239091E-4</v>
      </c>
      <c r="CD47">
        <v>9.440193872020039E-4</v>
      </c>
      <c r="CE47">
        <v>5.9038666112415557E-4</v>
      </c>
      <c r="CF47">
        <v>5.7938859736520582E-4</v>
      </c>
      <c r="CG47">
        <v>5.7399582636918553E-4</v>
      </c>
      <c r="CH47">
        <v>5.1509199841322413E-4</v>
      </c>
      <c r="CI47">
        <v>2.6593096127407521E-3</v>
      </c>
      <c r="CJ47">
        <v>4.1419441176489296E-4</v>
      </c>
      <c r="CK47">
        <v>5.1509199841322413E-4</v>
      </c>
      <c r="CL47">
        <v>5.272725394838046E-4</v>
      </c>
      <c r="CM47">
        <v>8.4450653749790455E-4</v>
      </c>
      <c r="CN47">
        <v>7.534908806816989E-4</v>
      </c>
      <c r="CO47">
        <v>8.4867781671692721E-4</v>
      </c>
      <c r="CP47">
        <v>8.0156640394200319E-4</v>
      </c>
      <c r="CQ47">
        <v>7.545738402888059E-4</v>
      </c>
      <c r="CR47">
        <v>7.4712904930717479E-4</v>
      </c>
      <c r="CS47">
        <v>7.2092859928339452E-4</v>
      </c>
      <c r="CT47">
        <v>6.6745877160773203E-4</v>
      </c>
      <c r="CU47">
        <v>4.6057515693473595E-4</v>
      </c>
    </row>
    <row r="48" spans="1:99">
      <c r="A48" t="s">
        <v>47</v>
      </c>
      <c r="B48">
        <v>9.6520036349705845E-4</v>
      </c>
      <c r="C48">
        <v>9.1094613792641263E-4</v>
      </c>
      <c r="D48">
        <v>7.3016615619274459E-4</v>
      </c>
      <c r="E48">
        <v>7.7262843325876386E-4</v>
      </c>
      <c r="F48">
        <v>1.2682184717856765E-3</v>
      </c>
      <c r="G48">
        <v>1.0474005475051599E-3</v>
      </c>
      <c r="H48">
        <v>6.4776078118854521E-4</v>
      </c>
      <c r="I48">
        <v>1.1381452837604944E-3</v>
      </c>
      <c r="J48">
        <v>7.2292732954951935E-4</v>
      </c>
      <c r="K48">
        <v>8.0798962977965297E-4</v>
      </c>
      <c r="L48">
        <v>8.1204281863070653E-4</v>
      </c>
      <c r="M48">
        <v>4.2143132277961461E-4</v>
      </c>
      <c r="N48">
        <v>9.6346116752484814E-4</v>
      </c>
      <c r="O48">
        <v>1.5252679307168834E-3</v>
      </c>
      <c r="P48">
        <v>1.0165295390338774E-3</v>
      </c>
      <c r="Q48">
        <v>9.3816743014193895E-4</v>
      </c>
      <c r="R48">
        <v>5.6804246427954335E-4</v>
      </c>
      <c r="S48">
        <v>6.5770928775550348E-4</v>
      </c>
      <c r="T48">
        <v>7.2096072597161115E-4</v>
      </c>
      <c r="U48">
        <v>5.6267580489036866E-4</v>
      </c>
      <c r="V48">
        <v>5.3740845603220556E-4</v>
      </c>
      <c r="W48">
        <v>6.1668486822807932E-4</v>
      </c>
      <c r="X48">
        <v>2.9892094148160399E-4</v>
      </c>
      <c r="Y48">
        <v>6.2113350735938915E-4</v>
      </c>
      <c r="Z48">
        <v>6.2483429359828479E-4</v>
      </c>
      <c r="AA48">
        <v>1.80956721083339E-3</v>
      </c>
      <c r="AB48">
        <v>1.2352530411684742E-3</v>
      </c>
      <c r="AC48">
        <v>7.5136737765016371E-4</v>
      </c>
      <c r="AD48">
        <v>6.8116796150170442E-4</v>
      </c>
      <c r="AE48">
        <v>5.493975654105197E-4</v>
      </c>
      <c r="AF48">
        <v>8.445859567026505E-4</v>
      </c>
      <c r="AG48">
        <v>5.0220948817984148E-4</v>
      </c>
      <c r="AH48">
        <v>6.5883919193094459E-4</v>
      </c>
      <c r="AI48">
        <v>7.5953150349456313E-4</v>
      </c>
      <c r="AJ48">
        <v>5.730531163497416E-4</v>
      </c>
      <c r="AK48">
        <v>5.6563717461273445E-4</v>
      </c>
      <c r="AL48">
        <v>5.6546654519134447E-4</v>
      </c>
      <c r="AM48">
        <v>4.3463123303262173E-4</v>
      </c>
      <c r="AN48">
        <v>6.1497156084991368E-4</v>
      </c>
      <c r="AO48">
        <v>5.3280468514985428E-4</v>
      </c>
      <c r="AP48">
        <v>7.1072941265768635E-4</v>
      </c>
      <c r="AQ48">
        <v>5.295477020917593E-4</v>
      </c>
      <c r="AR48">
        <v>7.1762794428296235E-4</v>
      </c>
      <c r="AS48">
        <v>6.3914405977854335E-4</v>
      </c>
      <c r="AT48">
        <v>5.9217764938305107E-4</v>
      </c>
      <c r="AU48">
        <v>6.9471490631336271E-4</v>
      </c>
      <c r="AV48">
        <v>1.0006151295966093</v>
      </c>
      <c r="AW48">
        <v>8.0257472643646775E-4</v>
      </c>
      <c r="AX48">
        <v>6.1645484908799545E-4</v>
      </c>
      <c r="AY48">
        <v>6.4004019447830437E-4</v>
      </c>
      <c r="AZ48">
        <v>1.2919408608769291E-3</v>
      </c>
      <c r="BA48">
        <v>6.4090781893108876E-4</v>
      </c>
      <c r="BB48">
        <v>9.8435999575403692E-4</v>
      </c>
      <c r="BC48">
        <v>5.419547658462795E-4</v>
      </c>
      <c r="BD48">
        <v>4.8949618413133764E-4</v>
      </c>
      <c r="BE48">
        <v>8.9186136151831678E-4</v>
      </c>
      <c r="BF48">
        <v>4.3751996238878269E-4</v>
      </c>
      <c r="BG48">
        <v>6.946075414471024E-4</v>
      </c>
      <c r="BH48">
        <v>4.9463731960586014E-4</v>
      </c>
      <c r="BI48">
        <v>7.3450168143924491E-4</v>
      </c>
      <c r="BJ48">
        <v>8.9737701468101984E-4</v>
      </c>
      <c r="BK48">
        <v>4.7292303796162694E-4</v>
      </c>
      <c r="BL48">
        <v>5.5347654714340557E-4</v>
      </c>
      <c r="BM48">
        <v>8.2812475244523954E-4</v>
      </c>
      <c r="BN48">
        <v>2.8350936487813317E-4</v>
      </c>
      <c r="BO48">
        <v>6.5729363516650531E-4</v>
      </c>
      <c r="BP48">
        <v>2.6076990541646147E-4</v>
      </c>
      <c r="BQ48">
        <v>1.1383603172275454E-3</v>
      </c>
      <c r="BR48">
        <v>9.5150511025578308E-4</v>
      </c>
      <c r="BS48">
        <v>9.0289213287164302E-4</v>
      </c>
      <c r="BT48">
        <v>6.7205319358345041E-4</v>
      </c>
      <c r="BU48">
        <v>8.9980523210939306E-4</v>
      </c>
      <c r="BV48">
        <v>9.0785795552900768E-4</v>
      </c>
      <c r="BW48">
        <v>8.2719197163314353E-4</v>
      </c>
      <c r="BX48">
        <v>8.9074148300188926E-4</v>
      </c>
      <c r="BY48">
        <v>9.2301046364941881E-4</v>
      </c>
      <c r="BZ48">
        <v>8.2925368283751381E-4</v>
      </c>
      <c r="CA48">
        <v>8.7136037718956491E-4</v>
      </c>
      <c r="CB48">
        <v>7.1345411597881605E-4</v>
      </c>
      <c r="CC48">
        <v>6.7720082918273211E-4</v>
      </c>
      <c r="CD48">
        <v>7.0543256569185651E-4</v>
      </c>
      <c r="CE48">
        <v>7.5611675771976598E-4</v>
      </c>
      <c r="CF48">
        <v>9.0664484585546365E-4</v>
      </c>
      <c r="CG48">
        <v>8.770098142593868E-4</v>
      </c>
      <c r="CH48">
        <v>1.1790528792564171E-3</v>
      </c>
      <c r="CI48">
        <v>1.4112254621194426E-3</v>
      </c>
      <c r="CJ48">
        <v>9.480968744762727E-4</v>
      </c>
      <c r="CK48">
        <v>1.1790528792564171E-3</v>
      </c>
      <c r="CL48">
        <v>1.296787943726715E-3</v>
      </c>
      <c r="CM48">
        <v>1.1030509540047517E-3</v>
      </c>
      <c r="CN48">
        <v>9.872001192591409E-4</v>
      </c>
      <c r="CO48">
        <v>1.3913884952482462E-3</v>
      </c>
      <c r="CP48">
        <v>1.2510387557483969E-3</v>
      </c>
      <c r="CQ48">
        <v>1.1817370986480216E-3</v>
      </c>
      <c r="CR48">
        <v>1.2208045050186153E-3</v>
      </c>
      <c r="CS48">
        <v>1.3558040911973697E-3</v>
      </c>
      <c r="CT48">
        <v>1.4404877437921714E-3</v>
      </c>
      <c r="CU48">
        <v>1.3605489670343103E-3</v>
      </c>
    </row>
    <row r="49" spans="1:99">
      <c r="A49" t="s">
        <v>48</v>
      </c>
      <c r="B49">
        <v>1.2777371170484882E-2</v>
      </c>
      <c r="C49">
        <v>1.777043888814438E-2</v>
      </c>
      <c r="D49">
        <v>1.2930706881478914E-2</v>
      </c>
      <c r="E49">
        <v>1.0805673952232175E-2</v>
      </c>
      <c r="F49">
        <v>3.6533313534100192E-2</v>
      </c>
      <c r="G49">
        <v>1.1252022233693797E-2</v>
      </c>
      <c r="H49">
        <v>4.8105132275889544E-3</v>
      </c>
      <c r="I49">
        <v>8.0932597458697117E-3</v>
      </c>
      <c r="J49">
        <v>8.1854690748418626E-3</v>
      </c>
      <c r="K49">
        <v>1.3499396310280814E-2</v>
      </c>
      <c r="L49">
        <v>9.9322456983999882E-3</v>
      </c>
      <c r="M49">
        <v>4.1922762227783582E-3</v>
      </c>
      <c r="N49">
        <v>2.1974107032076837E-2</v>
      </c>
      <c r="O49">
        <v>4.6546968073555871E-2</v>
      </c>
      <c r="P49">
        <v>2.92685863021654E-2</v>
      </c>
      <c r="Q49">
        <v>2.6734454713379412E-2</v>
      </c>
      <c r="R49">
        <v>1.8355289849685777E-2</v>
      </c>
      <c r="S49">
        <v>2.1219556273709864E-2</v>
      </c>
      <c r="T49">
        <v>1.4544066548544858E-2</v>
      </c>
      <c r="U49">
        <v>3.6103919271262906E-2</v>
      </c>
      <c r="V49">
        <v>3.2972500440310609E-2</v>
      </c>
      <c r="W49">
        <v>1.7764916836961204E-2</v>
      </c>
      <c r="X49">
        <v>1.9365520890265216E-2</v>
      </c>
      <c r="Y49">
        <v>1.2209027181230816E-2</v>
      </c>
      <c r="Z49">
        <v>1.891410512089026E-2</v>
      </c>
      <c r="AA49">
        <v>4.2737211379786887E-2</v>
      </c>
      <c r="AB49">
        <v>4.4603503389915193E-2</v>
      </c>
      <c r="AC49">
        <v>2.0501439878427979E-2</v>
      </c>
      <c r="AD49">
        <v>1.5942933558515799E-2</v>
      </c>
      <c r="AE49">
        <v>1.2333241934306904E-2</v>
      </c>
      <c r="AF49">
        <v>2.201157227514609E-2</v>
      </c>
      <c r="AG49">
        <v>1.7938072699180792E-2</v>
      </c>
      <c r="AH49">
        <v>2.6076537489982482E-2</v>
      </c>
      <c r="AI49">
        <v>1.6403864368870164E-2</v>
      </c>
      <c r="AJ49">
        <v>1.0442373660778824E-2</v>
      </c>
      <c r="AK49">
        <v>9.045983459018709E-3</v>
      </c>
      <c r="AL49">
        <v>4.8015220481716003E-3</v>
      </c>
      <c r="AM49">
        <v>4.2477715995285761E-3</v>
      </c>
      <c r="AN49">
        <v>8.7601016261538434E-3</v>
      </c>
      <c r="AO49">
        <v>5.3498008783810502E-3</v>
      </c>
      <c r="AP49">
        <v>1.1667229597217804E-2</v>
      </c>
      <c r="AQ49">
        <v>8.7973707293991163E-3</v>
      </c>
      <c r="AR49">
        <v>1.0048124244197022E-2</v>
      </c>
      <c r="AS49">
        <v>8.6221786723643737E-3</v>
      </c>
      <c r="AT49">
        <v>1.2584395522776905E-2</v>
      </c>
      <c r="AU49">
        <v>1.3868557412887707E-2</v>
      </c>
      <c r="AV49">
        <v>1.275843594383046E-2</v>
      </c>
      <c r="AW49">
        <v>1.046980153955023</v>
      </c>
      <c r="AX49">
        <v>7.7618298980100886E-3</v>
      </c>
      <c r="AY49">
        <v>1.030537801116716E-2</v>
      </c>
      <c r="AZ49">
        <v>2.0045230633218111E-2</v>
      </c>
      <c r="BA49">
        <v>5.9874095571426419E-3</v>
      </c>
      <c r="BB49">
        <v>1.5441274500623244E-2</v>
      </c>
      <c r="BC49">
        <v>4.9511763385845075E-3</v>
      </c>
      <c r="BD49">
        <v>4.4973667231666672E-3</v>
      </c>
      <c r="BE49">
        <v>7.5439075909287008E-3</v>
      </c>
      <c r="BF49">
        <v>5.6473154051682514E-3</v>
      </c>
      <c r="BG49">
        <v>7.7115099883026646E-3</v>
      </c>
      <c r="BH49">
        <v>5.3434531606624223E-3</v>
      </c>
      <c r="BI49">
        <v>6.3328439503241825E-3</v>
      </c>
      <c r="BJ49">
        <v>8.2097534257863074E-3</v>
      </c>
      <c r="BK49">
        <v>4.0894276034410589E-3</v>
      </c>
      <c r="BL49">
        <v>4.4593750748233799E-3</v>
      </c>
      <c r="BM49">
        <v>7.2489063252983345E-3</v>
      </c>
      <c r="BN49">
        <v>3.4330364391894964E-3</v>
      </c>
      <c r="BO49">
        <v>9.4309024263467059E-3</v>
      </c>
      <c r="BP49">
        <v>5.7956868158287834E-3</v>
      </c>
      <c r="BQ49">
        <v>7.7933382875854575E-3</v>
      </c>
      <c r="BR49">
        <v>7.5217284980519652E-3</v>
      </c>
      <c r="BS49">
        <v>8.8987979805641177E-3</v>
      </c>
      <c r="BT49">
        <v>1.2041574216266563E-2</v>
      </c>
      <c r="BU49">
        <v>9.2366775430755329E-3</v>
      </c>
      <c r="BV49">
        <v>8.6412091292197655E-3</v>
      </c>
      <c r="BW49">
        <v>8.6486955187419518E-3</v>
      </c>
      <c r="BX49">
        <v>9.2680330262763996E-3</v>
      </c>
      <c r="BY49">
        <v>1.1778406406991467E-2</v>
      </c>
      <c r="BZ49">
        <v>7.2380145721231554E-3</v>
      </c>
      <c r="CA49">
        <v>1.147707863084573E-2</v>
      </c>
      <c r="CB49">
        <v>1.0393876653029417E-2</v>
      </c>
      <c r="CC49">
        <v>8.5508717081313745E-3</v>
      </c>
      <c r="CD49">
        <v>1.0137643825777146E-2</v>
      </c>
      <c r="CE49">
        <v>9.7794992918247992E-3</v>
      </c>
      <c r="CF49">
        <v>1.0120991922566533E-2</v>
      </c>
      <c r="CG49">
        <v>9.3686435094113389E-3</v>
      </c>
      <c r="CH49">
        <v>8.3953467120182739E-3</v>
      </c>
      <c r="CI49">
        <v>1.498523814003716E-2</v>
      </c>
      <c r="CJ49">
        <v>6.7508439340133669E-3</v>
      </c>
      <c r="CK49">
        <v>8.3953467120182739E-3</v>
      </c>
      <c r="CL49">
        <v>8.5830888203475997E-3</v>
      </c>
      <c r="CM49">
        <v>1.4314354383867125E-2</v>
      </c>
      <c r="CN49">
        <v>1.2527010629071758E-2</v>
      </c>
      <c r="CO49">
        <v>1.4079398336986427E-2</v>
      </c>
      <c r="CP49">
        <v>1.3176280120821043E-2</v>
      </c>
      <c r="CQ49">
        <v>1.2369880109203648E-2</v>
      </c>
      <c r="CR49">
        <v>1.2413434929093465E-2</v>
      </c>
      <c r="CS49">
        <v>1.1584466954772348E-2</v>
      </c>
      <c r="CT49">
        <v>1.0979031084319213E-2</v>
      </c>
      <c r="CU49">
        <v>7.4736930725511179E-3</v>
      </c>
    </row>
    <row r="50" spans="1:99">
      <c r="A50" t="s">
        <v>49</v>
      </c>
      <c r="B50">
        <v>3.3992039226486449E-3</v>
      </c>
      <c r="C50">
        <v>5.0508944040310042E-3</v>
      </c>
      <c r="D50">
        <v>2.9761061590456352E-3</v>
      </c>
      <c r="E50">
        <v>3.5494903192830607E-3</v>
      </c>
      <c r="F50">
        <v>2.2699996046023725E-3</v>
      </c>
      <c r="G50">
        <v>5.6356786146755456E-3</v>
      </c>
      <c r="H50">
        <v>3.3977368410709383E-3</v>
      </c>
      <c r="I50">
        <v>6.2810641078300629E-3</v>
      </c>
      <c r="J50">
        <v>2.7200141045030193E-3</v>
      </c>
      <c r="K50">
        <v>2.7813971687340802E-3</v>
      </c>
      <c r="L50">
        <v>4.5000659442142937E-3</v>
      </c>
      <c r="M50">
        <v>5.4024944433109512E-3</v>
      </c>
      <c r="N50">
        <v>4.2846797623261219E-3</v>
      </c>
      <c r="O50">
        <v>2.8928646804566101E-3</v>
      </c>
      <c r="P50">
        <v>3.0691794242557373E-3</v>
      </c>
      <c r="Q50">
        <v>2.9057291137281924E-3</v>
      </c>
      <c r="R50">
        <v>3.0043595211744615E-3</v>
      </c>
      <c r="S50">
        <v>3.889826341250722E-3</v>
      </c>
      <c r="T50">
        <v>4.8508131669642946E-3</v>
      </c>
      <c r="U50">
        <v>3.6103774531213526E-3</v>
      </c>
      <c r="V50">
        <v>3.3253327386649364E-3</v>
      </c>
      <c r="W50">
        <v>4.4212131587657048E-3</v>
      </c>
      <c r="X50">
        <v>1.0950117649563525E-3</v>
      </c>
      <c r="Y50">
        <v>1.8597348984757199E-3</v>
      </c>
      <c r="Z50">
        <v>3.1938624909336908E-3</v>
      </c>
      <c r="AA50">
        <v>4.0950878263619536E-3</v>
      </c>
      <c r="AB50">
        <v>2.908501974786112E-3</v>
      </c>
      <c r="AC50">
        <v>3.7895264031481421E-3</v>
      </c>
      <c r="AD50">
        <v>3.8535276457054984E-3</v>
      </c>
      <c r="AE50">
        <v>2.9713594687757923E-3</v>
      </c>
      <c r="AF50">
        <v>3.0350251539054698E-3</v>
      </c>
      <c r="AG50">
        <v>2.8162717589686318E-3</v>
      </c>
      <c r="AH50">
        <v>4.0995729815730695E-3</v>
      </c>
      <c r="AI50">
        <v>4.0928797990388869E-3</v>
      </c>
      <c r="AJ50">
        <v>4.0255594019635256E-3</v>
      </c>
      <c r="AK50">
        <v>3.4126362648849028E-3</v>
      </c>
      <c r="AL50">
        <v>3.1570578416722475E-3</v>
      </c>
      <c r="AM50">
        <v>2.5255818597051606E-3</v>
      </c>
      <c r="AN50">
        <v>3.5232459961789739E-3</v>
      </c>
      <c r="AO50">
        <v>3.1212812051402521E-3</v>
      </c>
      <c r="AP50">
        <v>4.0915053013610781E-3</v>
      </c>
      <c r="AQ50">
        <v>3.1945977381450975E-3</v>
      </c>
      <c r="AR50">
        <v>4.1950201425076869E-3</v>
      </c>
      <c r="AS50">
        <v>3.7723343769807617E-3</v>
      </c>
      <c r="AT50">
        <v>3.2830600856212167E-3</v>
      </c>
      <c r="AU50">
        <v>8.9328405224327317E-3</v>
      </c>
      <c r="AV50">
        <v>3.7532710389279952E-3</v>
      </c>
      <c r="AW50">
        <v>4.4189762934398113E-3</v>
      </c>
      <c r="AX50">
        <v>1.0036491746765457</v>
      </c>
      <c r="AY50">
        <v>3.6696633134626418E-3</v>
      </c>
      <c r="AZ50">
        <v>7.6488057793111866E-3</v>
      </c>
      <c r="BA50">
        <v>3.5434738425039161E-3</v>
      </c>
      <c r="BB50">
        <v>5.636860741593407E-3</v>
      </c>
      <c r="BC50">
        <v>3.3478478397228725E-3</v>
      </c>
      <c r="BD50">
        <v>3.7134387014402634E-3</v>
      </c>
      <c r="BE50">
        <v>5.9462557041055136E-3</v>
      </c>
      <c r="BF50">
        <v>4.3099382483739916E-3</v>
      </c>
      <c r="BG50">
        <v>6.551787410400349E-3</v>
      </c>
      <c r="BH50">
        <v>3.3082971945156197E-3</v>
      </c>
      <c r="BI50">
        <v>7.0601333490340817E-3</v>
      </c>
      <c r="BJ50">
        <v>7.8836525046692991E-3</v>
      </c>
      <c r="BK50">
        <v>5.0413080077371065E-3</v>
      </c>
      <c r="BL50">
        <v>4.3349367787649667E-3</v>
      </c>
      <c r="BM50">
        <v>7.1150771656983214E-3</v>
      </c>
      <c r="BN50">
        <v>3.6318806879742436E-3</v>
      </c>
      <c r="BO50">
        <v>8.2104676551842115E-3</v>
      </c>
      <c r="BP50">
        <v>1.9337828193254998E-3</v>
      </c>
      <c r="BQ50">
        <v>6.3732961285627486E-3</v>
      </c>
      <c r="BR50">
        <v>5.7196729190649642E-3</v>
      </c>
      <c r="BS50">
        <v>7.0640350300129901E-3</v>
      </c>
      <c r="BT50">
        <v>4.9794489111686371E-3</v>
      </c>
      <c r="BU50">
        <v>6.6005151892914761E-3</v>
      </c>
      <c r="BV50">
        <v>6.1875000020357156E-3</v>
      </c>
      <c r="BW50">
        <v>6.876234084123997E-3</v>
      </c>
      <c r="BX50">
        <v>7.3184866825557913E-3</v>
      </c>
      <c r="BY50">
        <v>5.9321142108410517E-3</v>
      </c>
      <c r="BZ50">
        <v>2.0412923941591964E-2</v>
      </c>
      <c r="CA50">
        <v>5.2006734431163694E-3</v>
      </c>
      <c r="CB50">
        <v>4.5714393752899537E-3</v>
      </c>
      <c r="CC50">
        <v>4.2016435138541326E-3</v>
      </c>
      <c r="CD50">
        <v>4.6961431763560251E-3</v>
      </c>
      <c r="CE50">
        <v>4.2286988540545826E-3</v>
      </c>
      <c r="CF50">
        <v>5.6674901525051924E-3</v>
      </c>
      <c r="CG50">
        <v>6.6566064752642869E-3</v>
      </c>
      <c r="CH50">
        <v>6.5396945714827062E-3</v>
      </c>
      <c r="CI50">
        <v>5.1909231299832066E-3</v>
      </c>
      <c r="CJ50">
        <v>5.2586818558659279E-3</v>
      </c>
      <c r="CK50">
        <v>6.5396945714827062E-3</v>
      </c>
      <c r="CL50">
        <v>6.6425353054974778E-3</v>
      </c>
      <c r="CM50">
        <v>1.4006364020131471E-2</v>
      </c>
      <c r="CN50">
        <v>1.0886773960363971E-2</v>
      </c>
      <c r="CO50">
        <v>1.2572825371812448E-2</v>
      </c>
      <c r="CP50">
        <v>1.1624853354148437E-2</v>
      </c>
      <c r="CQ50">
        <v>1.1174820756828029E-2</v>
      </c>
      <c r="CR50">
        <v>9.7553950137891435E-3</v>
      </c>
      <c r="CS50">
        <v>9.096541013432902E-3</v>
      </c>
      <c r="CT50">
        <v>7.8998161268713906E-3</v>
      </c>
      <c r="CU50">
        <v>5.7436267017965809E-3</v>
      </c>
    </row>
    <row r="51" spans="1:99">
      <c r="A51" t="s">
        <v>50</v>
      </c>
      <c r="B51">
        <v>5.27670120531875E-4</v>
      </c>
      <c r="C51">
        <v>9.7991567506648062E-4</v>
      </c>
      <c r="D51">
        <v>6.1230568905638752E-4</v>
      </c>
      <c r="E51">
        <v>4.1476504310801346E-4</v>
      </c>
      <c r="F51">
        <v>5.1530778857750202E-4</v>
      </c>
      <c r="G51">
        <v>2.5089789213127725E-4</v>
      </c>
      <c r="H51">
        <v>1.613022485535178E-4</v>
      </c>
      <c r="I51">
        <v>2.6775060727016881E-4</v>
      </c>
      <c r="J51">
        <v>9.3458481101448953E-3</v>
      </c>
      <c r="K51">
        <v>5.303274864329223E-4</v>
      </c>
      <c r="L51">
        <v>4.0522117974057495E-4</v>
      </c>
      <c r="M51">
        <v>2.3850250240941427E-3</v>
      </c>
      <c r="N51">
        <v>5.5767123930536061E-4</v>
      </c>
      <c r="O51">
        <v>2.9944258231289053E-4</v>
      </c>
      <c r="P51">
        <v>2.3513408383388104E-4</v>
      </c>
      <c r="Q51">
        <v>4.9029231330181388E-4</v>
      </c>
      <c r="R51">
        <v>2.7672577010126197E-4</v>
      </c>
      <c r="S51">
        <v>1.9721837126336969E-4</v>
      </c>
      <c r="T51">
        <v>2.4785688406068964E-4</v>
      </c>
      <c r="U51">
        <v>3.570713684137898E-4</v>
      </c>
      <c r="V51">
        <v>3.5493282218136967E-4</v>
      </c>
      <c r="W51">
        <v>3.3998871644031912E-4</v>
      </c>
      <c r="X51">
        <v>1.2055885321283646E-2</v>
      </c>
      <c r="Y51">
        <v>3.7450651051695996E-4</v>
      </c>
      <c r="Z51">
        <v>3.2363144581470184E-4</v>
      </c>
      <c r="AA51">
        <v>3.8774401312911507E-4</v>
      </c>
      <c r="AB51">
        <v>2.8754420552013491E-4</v>
      </c>
      <c r="AC51">
        <v>2.5455571993673903E-4</v>
      </c>
      <c r="AD51">
        <v>2.1776037497238854E-4</v>
      </c>
      <c r="AE51">
        <v>1.8307196199824117E-4</v>
      </c>
      <c r="AF51">
        <v>2.8304739937619382E-4</v>
      </c>
      <c r="AG51">
        <v>1.6913829223413746E-4</v>
      </c>
      <c r="AH51">
        <v>2.7391338082965788E-4</v>
      </c>
      <c r="AI51">
        <v>2.7958261742121849E-4</v>
      </c>
      <c r="AJ51">
        <v>2.4596607881943695E-4</v>
      </c>
      <c r="AK51">
        <v>1.918678893136821E-4</v>
      </c>
      <c r="AL51">
        <v>1.4344212209800358E-4</v>
      </c>
      <c r="AM51">
        <v>1.3331974401857051E-4</v>
      </c>
      <c r="AN51">
        <v>2.1414792988709217E-4</v>
      </c>
      <c r="AO51">
        <v>1.6421711473792023E-4</v>
      </c>
      <c r="AP51">
        <v>2.557176968929319E-4</v>
      </c>
      <c r="AQ51">
        <v>1.8085763078734787E-4</v>
      </c>
      <c r="AR51">
        <v>2.3769072467345279E-4</v>
      </c>
      <c r="AS51">
        <v>2.1472168297268152E-4</v>
      </c>
      <c r="AT51">
        <v>1.6158630970491245E-3</v>
      </c>
      <c r="AU51">
        <v>1.32390393934386E-3</v>
      </c>
      <c r="AV51">
        <v>1.5097231755763863E-3</v>
      </c>
      <c r="AW51">
        <v>1.1637347192095331E-3</v>
      </c>
      <c r="AX51">
        <v>4.7590661692839558E-4</v>
      </c>
      <c r="AY51">
        <v>1.0003449681834198</v>
      </c>
      <c r="AZ51">
        <v>4.1589600567737276E-4</v>
      </c>
      <c r="BA51">
        <v>3.4543770850994308E-4</v>
      </c>
      <c r="BB51">
        <v>6.0667770208605869E-4</v>
      </c>
      <c r="BC51">
        <v>1.4006664510300554E-4</v>
      </c>
      <c r="BD51">
        <v>1.3532921822692945E-4</v>
      </c>
      <c r="BE51">
        <v>2.192789723855161E-4</v>
      </c>
      <c r="BF51">
        <v>1.4191308218900757E-4</v>
      </c>
      <c r="BG51">
        <v>2.2021657284448273E-4</v>
      </c>
      <c r="BH51">
        <v>1.3850892402361264E-4</v>
      </c>
      <c r="BI51">
        <v>3.0602088757246588E-4</v>
      </c>
      <c r="BJ51">
        <v>3.5072083239867148E-4</v>
      </c>
      <c r="BK51">
        <v>1.9156854811628818E-4</v>
      </c>
      <c r="BL51">
        <v>1.4814032064925595E-4</v>
      </c>
      <c r="BM51">
        <v>3.486476051903683E-4</v>
      </c>
      <c r="BN51">
        <v>1.4307791865946331E-4</v>
      </c>
      <c r="BO51">
        <v>3.7976204129821502E-4</v>
      </c>
      <c r="BP51">
        <v>1.3454670381635872E-4</v>
      </c>
      <c r="BQ51">
        <v>2.3109298481152095E-4</v>
      </c>
      <c r="BR51">
        <v>2.5982147350864205E-4</v>
      </c>
      <c r="BS51">
        <v>3.2123668649749202E-4</v>
      </c>
      <c r="BT51">
        <v>4.071334788300243E-4</v>
      </c>
      <c r="BU51">
        <v>3.3331814698588335E-4</v>
      </c>
      <c r="BV51">
        <v>2.5356900514283227E-4</v>
      </c>
      <c r="BW51">
        <v>2.6666415950791594E-4</v>
      </c>
      <c r="BX51">
        <v>3.0559638034067572E-4</v>
      </c>
      <c r="BY51">
        <v>2.7933146974889138E-4</v>
      </c>
      <c r="BZ51">
        <v>2.295322738587889E-4</v>
      </c>
      <c r="CA51">
        <v>3.2203203292274345E-4</v>
      </c>
      <c r="CB51">
        <v>2.8856829503251893E-4</v>
      </c>
      <c r="CC51">
        <v>2.9843499929730098E-4</v>
      </c>
      <c r="CD51">
        <v>2.835472148391418E-4</v>
      </c>
      <c r="CE51">
        <v>2.4761850879737035E-4</v>
      </c>
      <c r="CF51">
        <v>3.0748370323674086E-4</v>
      </c>
      <c r="CG51">
        <v>3.1418881598326031E-4</v>
      </c>
      <c r="CH51">
        <v>2.7816021544749226E-4</v>
      </c>
      <c r="CI51">
        <v>4.3500664361862344E-3</v>
      </c>
      <c r="CJ51">
        <v>2.2367345477815534E-4</v>
      </c>
      <c r="CK51">
        <v>2.7816021544749226E-4</v>
      </c>
      <c r="CL51">
        <v>2.8147700115419781E-4</v>
      </c>
      <c r="CM51">
        <v>4.6557503696059162E-4</v>
      </c>
      <c r="CN51">
        <v>4.3644971041794208E-4</v>
      </c>
      <c r="CO51">
        <v>4.9788169235098528E-4</v>
      </c>
      <c r="CP51">
        <v>4.584683296242834E-4</v>
      </c>
      <c r="CQ51">
        <v>4.3501935311700398E-4</v>
      </c>
      <c r="CR51">
        <v>4.1508334512916256E-4</v>
      </c>
      <c r="CS51">
        <v>3.9717379957611242E-4</v>
      </c>
      <c r="CT51">
        <v>3.659155245080329E-4</v>
      </c>
      <c r="CU51">
        <v>2.3765506322499748E-4</v>
      </c>
    </row>
    <row r="52" spans="1:99">
      <c r="A52" t="s">
        <v>51</v>
      </c>
      <c r="B52">
        <v>1.8420887285463686E-3</v>
      </c>
      <c r="C52">
        <v>2.8474257821863727E-3</v>
      </c>
      <c r="D52">
        <v>2.0679994969991181E-3</v>
      </c>
      <c r="E52">
        <v>1.8906999086393237E-3</v>
      </c>
      <c r="F52">
        <v>3.2970713110591862E-3</v>
      </c>
      <c r="G52">
        <v>2.0869258116091847E-3</v>
      </c>
      <c r="H52">
        <v>1.1974224537385587E-3</v>
      </c>
      <c r="I52">
        <v>2.0203834296637665E-3</v>
      </c>
      <c r="J52">
        <v>1.6687348035698834E-3</v>
      </c>
      <c r="K52">
        <v>3.8524665831640536E-3</v>
      </c>
      <c r="L52">
        <v>1.868384132442944E-3</v>
      </c>
      <c r="M52">
        <v>3.5519327808307332E-3</v>
      </c>
      <c r="N52">
        <v>2.7697874738802876E-3</v>
      </c>
      <c r="O52">
        <v>4.1581999343426306E-3</v>
      </c>
      <c r="P52">
        <v>3.4248765236358221E-3</v>
      </c>
      <c r="Q52">
        <v>2.8151855102605369E-3</v>
      </c>
      <c r="R52">
        <v>3.2246755360527605E-3</v>
      </c>
      <c r="S52">
        <v>2.5477269042172364E-3</v>
      </c>
      <c r="T52">
        <v>2.9397169113428078E-3</v>
      </c>
      <c r="U52">
        <v>7.0836891942903006E-3</v>
      </c>
      <c r="V52">
        <v>5.827171953562746E-3</v>
      </c>
      <c r="W52">
        <v>4.9743418453620705E-3</v>
      </c>
      <c r="X52">
        <v>2.4965999421056343E-3</v>
      </c>
      <c r="Y52">
        <v>1.7809473007196911E-3</v>
      </c>
      <c r="Z52">
        <v>3.5584981670717963E-3</v>
      </c>
      <c r="AA52">
        <v>7.4431363469895373E-3</v>
      </c>
      <c r="AB52">
        <v>4.2604460002866867E-3</v>
      </c>
      <c r="AC52">
        <v>2.6251602965532157E-3</v>
      </c>
      <c r="AD52">
        <v>2.4367922143968901E-3</v>
      </c>
      <c r="AE52">
        <v>1.970470521541035E-3</v>
      </c>
      <c r="AF52">
        <v>2.7066398323385356E-3</v>
      </c>
      <c r="AG52">
        <v>2.534865614324376E-3</v>
      </c>
      <c r="AH52">
        <v>6.0146124505567975E-3</v>
      </c>
      <c r="AI52">
        <v>3.0081429390197596E-3</v>
      </c>
      <c r="AJ52">
        <v>6.8883746845876444E-3</v>
      </c>
      <c r="AK52">
        <v>2.8223959187109165E-3</v>
      </c>
      <c r="AL52">
        <v>1.4638721700730157E-3</v>
      </c>
      <c r="AM52">
        <v>1.7769673386035325E-3</v>
      </c>
      <c r="AN52">
        <v>2.3043308602668047E-3</v>
      </c>
      <c r="AO52">
        <v>1.9279724627839574E-3</v>
      </c>
      <c r="AP52">
        <v>2.6847125594555033E-3</v>
      </c>
      <c r="AQ52">
        <v>2.4960020561150113E-3</v>
      </c>
      <c r="AR52">
        <v>4.0654566378651082E-3</v>
      </c>
      <c r="AS52">
        <v>2.0502455363813621E-3</v>
      </c>
      <c r="AT52">
        <v>5.2054846520268067E-2</v>
      </c>
      <c r="AU52">
        <v>1.0880725063548344E-2</v>
      </c>
      <c r="AV52">
        <v>3.4570253502429212E-2</v>
      </c>
      <c r="AW52">
        <v>4.9852739863055121E-2</v>
      </c>
      <c r="AX52">
        <v>3.8876306418710147E-3</v>
      </c>
      <c r="AY52">
        <v>1.0536273831406526E-2</v>
      </c>
      <c r="AZ52">
        <v>1.0258245280781282</v>
      </c>
      <c r="BA52">
        <v>1.0580581257242623E-2</v>
      </c>
      <c r="BB52">
        <v>1.2911103546759017E-2</v>
      </c>
      <c r="BC52">
        <v>1.33271917524248E-3</v>
      </c>
      <c r="BD52">
        <v>1.4283390055608467E-3</v>
      </c>
      <c r="BE52">
        <v>1.8148867646686914E-3</v>
      </c>
      <c r="BF52">
        <v>1.3868196382035276E-3</v>
      </c>
      <c r="BG52">
        <v>2.7382397287180572E-3</v>
      </c>
      <c r="BH52">
        <v>1.8445823145439536E-3</v>
      </c>
      <c r="BI52">
        <v>1.834368112701184E-3</v>
      </c>
      <c r="BJ52">
        <v>2.2490909869719521E-3</v>
      </c>
      <c r="BK52">
        <v>1.174501934301768E-3</v>
      </c>
      <c r="BL52">
        <v>1.14506012662217E-3</v>
      </c>
      <c r="BM52">
        <v>2.0254769688419754E-3</v>
      </c>
      <c r="BN52">
        <v>8.7541061718431372E-4</v>
      </c>
      <c r="BO52">
        <v>5.106382291570853E-3</v>
      </c>
      <c r="BP52">
        <v>1.093270758608509E-3</v>
      </c>
      <c r="BQ52">
        <v>2.7722810524587181E-3</v>
      </c>
      <c r="BR52">
        <v>2.2646858905492418E-3</v>
      </c>
      <c r="BS52">
        <v>2.4527252896928472E-3</v>
      </c>
      <c r="BT52">
        <v>7.7116534666795628E-3</v>
      </c>
      <c r="BU52">
        <v>2.2831322303564247E-3</v>
      </c>
      <c r="BV52">
        <v>2.3038973591735586E-3</v>
      </c>
      <c r="BW52">
        <v>2.4022586425657836E-3</v>
      </c>
      <c r="BX52">
        <v>2.2175596114391866E-3</v>
      </c>
      <c r="BY52">
        <v>3.043428749568978E-3</v>
      </c>
      <c r="BZ52">
        <v>1.9650707259017885E-3</v>
      </c>
      <c r="CA52">
        <v>6.1962164495306931E-3</v>
      </c>
      <c r="CB52">
        <v>3.8779982136810248E-3</v>
      </c>
      <c r="CC52">
        <v>1.8027559331676528E-3</v>
      </c>
      <c r="CD52">
        <v>2.0158169756155342E-3</v>
      </c>
      <c r="CE52">
        <v>2.0325730712485203E-3</v>
      </c>
      <c r="CF52">
        <v>2.6230374131772532E-3</v>
      </c>
      <c r="CG52">
        <v>2.5141529440800047E-3</v>
      </c>
      <c r="CH52">
        <v>2.0917798895639726E-3</v>
      </c>
      <c r="CI52">
        <v>8.0538219216207754E-3</v>
      </c>
      <c r="CJ52">
        <v>1.6820364974967526E-3</v>
      </c>
      <c r="CK52">
        <v>2.0917798895639726E-3</v>
      </c>
      <c r="CL52">
        <v>2.1819966311606136E-3</v>
      </c>
      <c r="CM52">
        <v>3.0471810973977352E-3</v>
      </c>
      <c r="CN52">
        <v>2.7853664365898125E-3</v>
      </c>
      <c r="CO52">
        <v>3.3221560033068684E-3</v>
      </c>
      <c r="CP52">
        <v>2.9937347664391665E-3</v>
      </c>
      <c r="CQ52">
        <v>2.8518444745098464E-3</v>
      </c>
      <c r="CR52">
        <v>2.8261307414819002E-3</v>
      </c>
      <c r="CS52">
        <v>2.7670184889176581E-3</v>
      </c>
      <c r="CT52">
        <v>2.667732640676942E-3</v>
      </c>
      <c r="CU52">
        <v>2.0108076668229691E-3</v>
      </c>
    </row>
    <row r="53" spans="1:99">
      <c r="A53" t="s">
        <v>52</v>
      </c>
      <c r="B53">
        <v>2.5581486855798807E-3</v>
      </c>
      <c r="C53">
        <v>4.4658351064974892E-3</v>
      </c>
      <c r="D53">
        <v>3.0983880356377177E-3</v>
      </c>
      <c r="E53">
        <v>2.5983218020111686E-3</v>
      </c>
      <c r="F53">
        <v>5.2435047404615492E-3</v>
      </c>
      <c r="G53">
        <v>2.6363605871359374E-3</v>
      </c>
      <c r="H53">
        <v>1.4001034203944547E-3</v>
      </c>
      <c r="I53">
        <v>2.5191512185405015E-3</v>
      </c>
      <c r="J53">
        <v>2.3605925077477309E-3</v>
      </c>
      <c r="K53">
        <v>2.5000242551288785E-3</v>
      </c>
      <c r="L53">
        <v>3.1447217580900565E-3</v>
      </c>
      <c r="M53">
        <v>1.2710651638298241E-3</v>
      </c>
      <c r="N53">
        <v>3.9189455178471411E-3</v>
      </c>
      <c r="O53">
        <v>5.6815049356376658E-3</v>
      </c>
      <c r="P53">
        <v>5.0174291217870799E-3</v>
      </c>
      <c r="Q53">
        <v>3.8801183796998645E-3</v>
      </c>
      <c r="R53">
        <v>3.1028324011163249E-3</v>
      </c>
      <c r="S53">
        <v>3.7877178593964229E-3</v>
      </c>
      <c r="T53">
        <v>5.5178804539100269E-3</v>
      </c>
      <c r="U53">
        <v>5.5848948598223548E-3</v>
      </c>
      <c r="V53">
        <v>4.8813426649090066E-3</v>
      </c>
      <c r="W53">
        <v>4.0500261016907834E-3</v>
      </c>
      <c r="X53">
        <v>2.2625097133771844E-3</v>
      </c>
      <c r="Y53">
        <v>2.991604101083927E-3</v>
      </c>
      <c r="Z53">
        <v>3.7087901925809672E-3</v>
      </c>
      <c r="AA53">
        <v>4.8504382665172973E-3</v>
      </c>
      <c r="AB53">
        <v>5.3160999037701008E-3</v>
      </c>
      <c r="AC53">
        <v>3.8435699943342801E-3</v>
      </c>
      <c r="AD53">
        <v>4.0292001114858164E-3</v>
      </c>
      <c r="AE53">
        <v>3.4554866953992042E-3</v>
      </c>
      <c r="AF53">
        <v>4.687847868548577E-3</v>
      </c>
      <c r="AG53">
        <v>4.8765146267863782E-3</v>
      </c>
      <c r="AH53">
        <v>4.4621557434766446E-3</v>
      </c>
      <c r="AI53">
        <v>4.1766610478793445E-3</v>
      </c>
      <c r="AJ53">
        <v>2.0798867658399126E-2</v>
      </c>
      <c r="AK53">
        <v>4.7114947028113006E-3</v>
      </c>
      <c r="AL53">
        <v>2.5297922262290948E-3</v>
      </c>
      <c r="AM53">
        <v>3.0736648454158535E-3</v>
      </c>
      <c r="AN53">
        <v>5.2928068585982703E-3</v>
      </c>
      <c r="AO53">
        <v>4.6652186451456371E-3</v>
      </c>
      <c r="AP53">
        <v>5.3990856997813827E-3</v>
      </c>
      <c r="AQ53">
        <v>6.6662200056388163E-3</v>
      </c>
      <c r="AR53">
        <v>8.5250819902029547E-3</v>
      </c>
      <c r="AS53">
        <v>3.8720025268294163E-3</v>
      </c>
      <c r="AT53">
        <v>2.5082940538616494E-3</v>
      </c>
      <c r="AU53">
        <v>3.585873728568618E-3</v>
      </c>
      <c r="AV53">
        <v>1.2967939064696907E-2</v>
      </c>
      <c r="AW53">
        <v>4.8364411162294986E-2</v>
      </c>
      <c r="AX53">
        <v>5.9031028362918131E-3</v>
      </c>
      <c r="AY53">
        <v>3.4847553663018148E-3</v>
      </c>
      <c r="AZ53">
        <v>4.3029978950480403E-3</v>
      </c>
      <c r="BA53">
        <v>1.0039600094810699</v>
      </c>
      <c r="BB53">
        <v>9.8819791791577866E-3</v>
      </c>
      <c r="BC53">
        <v>2.3336802578381236E-3</v>
      </c>
      <c r="BD53">
        <v>3.1017695744637109E-3</v>
      </c>
      <c r="BE53">
        <v>2.5659745727143568E-3</v>
      </c>
      <c r="BF53">
        <v>2.0644939179698851E-3</v>
      </c>
      <c r="BG53">
        <v>9.1014853711167409E-3</v>
      </c>
      <c r="BH53">
        <v>4.4823861880193307E-3</v>
      </c>
      <c r="BI53">
        <v>3.7181305970599007E-3</v>
      </c>
      <c r="BJ53">
        <v>1.0204016797107038E-2</v>
      </c>
      <c r="BK53">
        <v>2.1974846943041211E-3</v>
      </c>
      <c r="BL53">
        <v>1.6497525090625543E-3</v>
      </c>
      <c r="BM53">
        <v>6.0556399617934641E-3</v>
      </c>
      <c r="BN53">
        <v>1.035853038340299E-3</v>
      </c>
      <c r="BO53">
        <v>1.0804113453848694E-2</v>
      </c>
      <c r="BP53">
        <v>1.360220646708042E-2</v>
      </c>
      <c r="BQ53">
        <v>3.5257469045596864E-3</v>
      </c>
      <c r="BR53">
        <v>2.9128701483616755E-3</v>
      </c>
      <c r="BS53">
        <v>3.9977876444784403E-3</v>
      </c>
      <c r="BT53">
        <v>4.7906481364831536E-3</v>
      </c>
      <c r="BU53">
        <v>3.9532005262691928E-3</v>
      </c>
      <c r="BV53">
        <v>3.9750985771487765E-3</v>
      </c>
      <c r="BW53">
        <v>4.9540594429269124E-3</v>
      </c>
      <c r="BX53">
        <v>3.5301164604665445E-3</v>
      </c>
      <c r="BY53">
        <v>7.1087435611301361E-3</v>
      </c>
      <c r="BZ53">
        <v>3.1909798652141447E-3</v>
      </c>
      <c r="CA53">
        <v>1.2340872470814125E-2</v>
      </c>
      <c r="CB53">
        <v>2.9573858246239432E-3</v>
      </c>
      <c r="CC53">
        <v>2.4704174312804856E-3</v>
      </c>
      <c r="CD53">
        <v>3.3874842949597503E-3</v>
      </c>
      <c r="CE53">
        <v>3.2051226098749014E-3</v>
      </c>
      <c r="CF53">
        <v>5.2424803183120086E-3</v>
      </c>
      <c r="CG53">
        <v>5.3934965278919283E-3</v>
      </c>
      <c r="CH53">
        <v>2.6166422947162555E-3</v>
      </c>
      <c r="CI53">
        <v>4.0247097814093535E-3</v>
      </c>
      <c r="CJ53">
        <v>2.1040874628180102E-3</v>
      </c>
      <c r="CK53">
        <v>2.6166422947162555E-3</v>
      </c>
      <c r="CL53">
        <v>2.6571772778897079E-3</v>
      </c>
      <c r="CM53">
        <v>9.6807071691942144E-3</v>
      </c>
      <c r="CN53">
        <v>6.4463893032478256E-3</v>
      </c>
      <c r="CO53">
        <v>5.8238686434697136E-3</v>
      </c>
      <c r="CP53">
        <v>4.875975717128782E-3</v>
      </c>
      <c r="CQ53">
        <v>4.1971688827346738E-3</v>
      </c>
      <c r="CR53">
        <v>3.8688775491936295E-3</v>
      </c>
      <c r="CS53">
        <v>3.5316070019574849E-3</v>
      </c>
      <c r="CT53">
        <v>3.2110455040321971E-3</v>
      </c>
      <c r="CU53">
        <v>2.2946546220074405E-3</v>
      </c>
    </row>
    <row r="54" spans="1:99">
      <c r="A54" t="s">
        <v>53</v>
      </c>
      <c r="B54">
        <v>4.0492092517094734E-3</v>
      </c>
      <c r="C54">
        <v>4.8187217285329872E-3</v>
      </c>
      <c r="D54">
        <v>7.7190616892020142E-3</v>
      </c>
      <c r="E54">
        <v>6.3646903582610433E-3</v>
      </c>
      <c r="F54">
        <v>5.9673609662332762E-3</v>
      </c>
      <c r="G54">
        <v>2.9978579333644235E-3</v>
      </c>
      <c r="H54">
        <v>1.6749516694426409E-3</v>
      </c>
      <c r="I54">
        <v>3.0374054843915815E-3</v>
      </c>
      <c r="J54">
        <v>2.48606931280204E-3</v>
      </c>
      <c r="K54">
        <v>4.0582753776559899E-3</v>
      </c>
      <c r="L54">
        <v>2.9930274514026601E-3</v>
      </c>
      <c r="M54">
        <v>3.0336817851341373E-3</v>
      </c>
      <c r="N54">
        <v>4.812806050317797E-3</v>
      </c>
      <c r="O54">
        <v>1.0085878594122032E-2</v>
      </c>
      <c r="P54">
        <v>1.8222587863110512E-2</v>
      </c>
      <c r="Q54">
        <v>2.7519044065534255E-2</v>
      </c>
      <c r="R54">
        <v>1.6975019256596585E-2</v>
      </c>
      <c r="S54">
        <v>1.4692610299338845E-2</v>
      </c>
      <c r="T54">
        <v>6.7398588358284703E-3</v>
      </c>
      <c r="U54">
        <v>2.3091846174420918E-2</v>
      </c>
      <c r="V54">
        <v>3.1680305068598855E-2</v>
      </c>
      <c r="W54">
        <v>1.7235194961173404E-2</v>
      </c>
      <c r="X54">
        <v>3.8889157018412819E-3</v>
      </c>
      <c r="Y54">
        <v>7.0256701838555934E-3</v>
      </c>
      <c r="Z54">
        <v>2.0263411744156388E-2</v>
      </c>
      <c r="AA54">
        <v>2.7935041983366351E-2</v>
      </c>
      <c r="AB54">
        <v>5.2064636725953125E-3</v>
      </c>
      <c r="AC54">
        <v>6.4698400032770177E-3</v>
      </c>
      <c r="AD54">
        <v>5.7599080476164501E-3</v>
      </c>
      <c r="AE54">
        <v>6.5091553504587072E-3</v>
      </c>
      <c r="AF54">
        <v>5.7193267088064504E-3</v>
      </c>
      <c r="AG54">
        <v>5.4359432077229894E-3</v>
      </c>
      <c r="AH54">
        <v>7.2950818057290496E-3</v>
      </c>
      <c r="AI54">
        <v>8.5638749064053232E-3</v>
      </c>
      <c r="AJ54">
        <v>1.8205209551074478E-2</v>
      </c>
      <c r="AK54">
        <v>1.9952506096686168E-2</v>
      </c>
      <c r="AL54">
        <v>4.1432923079296963E-3</v>
      </c>
      <c r="AM54">
        <v>4.971769324183254E-3</v>
      </c>
      <c r="AN54">
        <v>2.1480278477958161E-2</v>
      </c>
      <c r="AO54">
        <v>5.4478337088391818E-3</v>
      </c>
      <c r="AP54">
        <v>3.445960167408222E-2</v>
      </c>
      <c r="AQ54">
        <v>2.148021034808472E-2</v>
      </c>
      <c r="AR54">
        <v>1.9202070852969606E-2</v>
      </c>
      <c r="AS54">
        <v>2.1590033170306618E-2</v>
      </c>
      <c r="AT54">
        <v>3.1074751853341267E-3</v>
      </c>
      <c r="AU54">
        <v>3.7503050767808675E-3</v>
      </c>
      <c r="AV54">
        <v>2.0255198894217782E-2</v>
      </c>
      <c r="AW54">
        <v>2.4843282651718555E-2</v>
      </c>
      <c r="AX54">
        <v>5.5300105836345835E-3</v>
      </c>
      <c r="AY54">
        <v>7.4193551594703621E-3</v>
      </c>
      <c r="AZ54">
        <v>5.5296525253467942E-3</v>
      </c>
      <c r="BA54">
        <v>3.2536517972585246E-3</v>
      </c>
      <c r="BB54">
        <v>1.0435237977233385</v>
      </c>
      <c r="BC54">
        <v>2.5804485026798044E-3</v>
      </c>
      <c r="BD54">
        <v>2.4920684289325271E-3</v>
      </c>
      <c r="BE54">
        <v>3.5719306094889143E-3</v>
      </c>
      <c r="BF54">
        <v>2.9007445067890363E-3</v>
      </c>
      <c r="BG54">
        <v>5.7126472427325645E-3</v>
      </c>
      <c r="BH54">
        <v>3.4148097691962627E-3</v>
      </c>
      <c r="BI54">
        <v>2.8542471366570349E-3</v>
      </c>
      <c r="BJ54">
        <v>3.2052307691930039E-3</v>
      </c>
      <c r="BK54">
        <v>1.7291875488531917E-3</v>
      </c>
      <c r="BL54">
        <v>1.8754344304166331E-3</v>
      </c>
      <c r="BM54">
        <v>2.8536165100537668E-3</v>
      </c>
      <c r="BN54">
        <v>1.5306202125709399E-3</v>
      </c>
      <c r="BO54">
        <v>7.5123292299400599E-3</v>
      </c>
      <c r="BP54">
        <v>3.8112220848031896E-3</v>
      </c>
      <c r="BQ54">
        <v>3.5797040638315698E-3</v>
      </c>
      <c r="BR54">
        <v>3.1299438614642541E-3</v>
      </c>
      <c r="BS54">
        <v>1.5792359716699456E-2</v>
      </c>
      <c r="BT54">
        <v>5.9771648209355965E-3</v>
      </c>
      <c r="BU54">
        <v>3.6939457938892435E-3</v>
      </c>
      <c r="BV54">
        <v>4.2711014157648603E-3</v>
      </c>
      <c r="BW54">
        <v>4.896405150887107E-3</v>
      </c>
      <c r="BX54">
        <v>4.3055654557941402E-3</v>
      </c>
      <c r="BY54">
        <v>5.3313661631148061E-3</v>
      </c>
      <c r="BZ54">
        <v>3.9565363581641312E-3</v>
      </c>
      <c r="CA54">
        <v>9.7116044403506695E-3</v>
      </c>
      <c r="CB54">
        <v>3.7511884252199243E-3</v>
      </c>
      <c r="CC54">
        <v>3.3735755460487264E-3</v>
      </c>
      <c r="CD54">
        <v>5.0353195291717697E-3</v>
      </c>
      <c r="CE54">
        <v>4.5366824668006877E-3</v>
      </c>
      <c r="CF54">
        <v>5.1864861455069152E-3</v>
      </c>
      <c r="CG54">
        <v>4.3306690623367448E-3</v>
      </c>
      <c r="CH54">
        <v>3.1563324158568728E-3</v>
      </c>
      <c r="CI54">
        <v>4.2812463424810356E-3</v>
      </c>
      <c r="CJ54">
        <v>2.5380616517974184E-3</v>
      </c>
      <c r="CK54">
        <v>3.1563324158568728E-3</v>
      </c>
      <c r="CL54">
        <v>3.2138229420632276E-3</v>
      </c>
      <c r="CM54">
        <v>5.1617269880537657E-3</v>
      </c>
      <c r="CN54">
        <v>4.6503202613307967E-3</v>
      </c>
      <c r="CO54">
        <v>5.1740911711014824E-3</v>
      </c>
      <c r="CP54">
        <v>5.0204730769142581E-3</v>
      </c>
      <c r="CQ54">
        <v>4.7666835527602975E-3</v>
      </c>
      <c r="CR54">
        <v>4.6664797047234014E-3</v>
      </c>
      <c r="CS54">
        <v>4.4069386292160794E-3</v>
      </c>
      <c r="CT54">
        <v>4.1870861776791236E-3</v>
      </c>
      <c r="CU54">
        <v>2.763226538382227E-3</v>
      </c>
    </row>
    <row r="55" spans="1:99">
      <c r="A55" t="s">
        <v>54</v>
      </c>
      <c r="B55">
        <v>9.2233830292295302E-3</v>
      </c>
      <c r="C55">
        <v>1.3352032565246582E-2</v>
      </c>
      <c r="D55">
        <v>8.8864835659063154E-3</v>
      </c>
      <c r="E55">
        <v>9.970569071036375E-3</v>
      </c>
      <c r="F55">
        <v>6.4855170893246307E-3</v>
      </c>
      <c r="G55">
        <v>1.484382906667377E-2</v>
      </c>
      <c r="H55">
        <v>8.9292198199253693E-3</v>
      </c>
      <c r="I55">
        <v>1.6489727725416625E-2</v>
      </c>
      <c r="J55">
        <v>8.3549635763228661E-3</v>
      </c>
      <c r="K55">
        <v>7.4576235665423764E-3</v>
      </c>
      <c r="L55">
        <v>1.0376148648905839E-2</v>
      </c>
      <c r="M55">
        <v>7.6539482027890866E-3</v>
      </c>
      <c r="N55">
        <v>1.205494553619218E-2</v>
      </c>
      <c r="O55">
        <v>8.0425010119107923E-3</v>
      </c>
      <c r="P55">
        <v>8.4647516356419102E-3</v>
      </c>
      <c r="Q55">
        <v>8.4482543833114491E-3</v>
      </c>
      <c r="R55">
        <v>8.3283308074175045E-3</v>
      </c>
      <c r="S55">
        <v>1.0561847796224589E-2</v>
      </c>
      <c r="T55">
        <v>1.2018612778226577E-2</v>
      </c>
      <c r="U55">
        <v>1.0551476207419102E-2</v>
      </c>
      <c r="V55">
        <v>9.5982557224006983E-3</v>
      </c>
      <c r="W55">
        <v>1.1825597362274913E-2</v>
      </c>
      <c r="X55">
        <v>3.0129250991216675E-3</v>
      </c>
      <c r="Y55">
        <v>5.4122079555286489E-3</v>
      </c>
      <c r="Z55">
        <v>7.8813118887929856E-3</v>
      </c>
      <c r="AA55">
        <v>1.113991876318291E-2</v>
      </c>
      <c r="AB55">
        <v>8.1893080152958993E-3</v>
      </c>
      <c r="AC55">
        <v>1.097953620799565E-2</v>
      </c>
      <c r="AD55">
        <v>1.1885290487354211E-2</v>
      </c>
      <c r="AE55">
        <v>1.0071096073448145E-2</v>
      </c>
      <c r="AF55">
        <v>9.3068132519625642E-3</v>
      </c>
      <c r="AG55">
        <v>9.3353607604373529E-3</v>
      </c>
      <c r="AH55">
        <v>1.180370767934503E-2</v>
      </c>
      <c r="AI55">
        <v>1.1626335677417067E-2</v>
      </c>
      <c r="AJ55">
        <v>1.2749572798600809E-2</v>
      </c>
      <c r="AK55">
        <v>1.2263786743401726E-2</v>
      </c>
      <c r="AL55">
        <v>8.6353015009243573E-3</v>
      </c>
      <c r="AM55">
        <v>7.4914943082989467E-3</v>
      </c>
      <c r="AN55">
        <v>1.0393769298256405E-2</v>
      </c>
      <c r="AO55">
        <v>9.533128055574153E-3</v>
      </c>
      <c r="AP55">
        <v>1.3304441796893147E-2</v>
      </c>
      <c r="AQ55">
        <v>9.8433430397687274E-3</v>
      </c>
      <c r="AR55">
        <v>1.3162798716038709E-2</v>
      </c>
      <c r="AS55">
        <v>1.172160806988581E-2</v>
      </c>
      <c r="AT55">
        <v>9.3989687237348296E-3</v>
      </c>
      <c r="AU55">
        <v>1.272931017672767E-2</v>
      </c>
      <c r="AV55">
        <v>1.003386869986124E-2</v>
      </c>
      <c r="AW55">
        <v>1.199150057011532E-2</v>
      </c>
      <c r="AX55">
        <v>1.0385453632056988E-2</v>
      </c>
      <c r="AY55">
        <v>1.0237528701175768E-2</v>
      </c>
      <c r="AZ55">
        <v>2.0661821406807151E-2</v>
      </c>
      <c r="BA55">
        <v>9.5032530280007906E-3</v>
      </c>
      <c r="BB55">
        <v>1.5996696142220254E-2</v>
      </c>
      <c r="BC55">
        <v>1.111148504010629</v>
      </c>
      <c r="BD55">
        <v>7.9953162267296356E-3</v>
      </c>
      <c r="BE55">
        <v>1.3779643205758767E-2</v>
      </c>
      <c r="BF55">
        <v>1.1558914784214001E-2</v>
      </c>
      <c r="BG55">
        <v>2.1647185339110562E-2</v>
      </c>
      <c r="BH55">
        <v>1.3681973006325216E-2</v>
      </c>
      <c r="BI55">
        <v>2.7258685062175114E-2</v>
      </c>
      <c r="BJ55">
        <v>2.0339060151961807E-2</v>
      </c>
      <c r="BK55">
        <v>1.2210361820528476E-2</v>
      </c>
      <c r="BL55">
        <v>1.0199131061642398E-2</v>
      </c>
      <c r="BM55">
        <v>1.9382873308998884E-2</v>
      </c>
      <c r="BN55">
        <v>5.2999848109168898E-3</v>
      </c>
      <c r="BO55">
        <v>1.1791859324875529E-2</v>
      </c>
      <c r="BP55">
        <v>1.0014539184880246E-2</v>
      </c>
      <c r="BQ55">
        <v>1.7885528828901858E-2</v>
      </c>
      <c r="BR55">
        <v>1.5917544187876855E-2</v>
      </c>
      <c r="BS55">
        <v>2.2154278782712918E-2</v>
      </c>
      <c r="BT55">
        <v>1.2318025383325864E-2</v>
      </c>
      <c r="BU55">
        <v>1.9207709193507515E-2</v>
      </c>
      <c r="BV55">
        <v>1.7033990604645905E-2</v>
      </c>
      <c r="BW55">
        <v>1.575645129326058E-2</v>
      </c>
      <c r="BX55">
        <v>1.4299563182697709E-2</v>
      </c>
      <c r="BY55">
        <v>2.0328933371076226E-2</v>
      </c>
      <c r="BZ55">
        <v>1.4074573444047209E-2</v>
      </c>
      <c r="CA55">
        <v>1.5428922801190332E-2</v>
      </c>
      <c r="CB55">
        <v>1.2719656481964341E-2</v>
      </c>
      <c r="CC55">
        <v>1.1683802537989899E-2</v>
      </c>
      <c r="CD55">
        <v>1.2137046766966589E-2</v>
      </c>
      <c r="CE55">
        <v>1.192308056111308E-2</v>
      </c>
      <c r="CF55">
        <v>1.6949392948709119E-2</v>
      </c>
      <c r="CG55">
        <v>2.006097596374723E-2</v>
      </c>
      <c r="CH55">
        <v>1.716243422875418E-2</v>
      </c>
      <c r="CI55">
        <v>1.5918446350034945E-2</v>
      </c>
      <c r="CJ55">
        <v>1.3800611098077582E-2</v>
      </c>
      <c r="CK55">
        <v>1.716243422875418E-2</v>
      </c>
      <c r="CL55">
        <v>1.7527101560127208E-2</v>
      </c>
      <c r="CM55">
        <v>2.5615597075585351E-2</v>
      </c>
      <c r="CN55">
        <v>2.6402252612566637E-2</v>
      </c>
      <c r="CO55">
        <v>2.787145980647026E-2</v>
      </c>
      <c r="CP55">
        <v>3.1842794383384075E-2</v>
      </c>
      <c r="CQ55">
        <v>2.3955240920491425E-2</v>
      </c>
      <c r="CR55">
        <v>2.2668387885562444E-2</v>
      </c>
      <c r="CS55">
        <v>2.3420367621352359E-2</v>
      </c>
      <c r="CT55">
        <v>2.4813151744674362E-2</v>
      </c>
      <c r="CU55">
        <v>1.5078108081091068E-2</v>
      </c>
    </row>
    <row r="56" spans="1:99">
      <c r="A56" t="s">
        <v>55</v>
      </c>
      <c r="B56">
        <v>2.6962970255036481E-3</v>
      </c>
      <c r="C56">
        <v>3.8841442636018677E-3</v>
      </c>
      <c r="D56">
        <v>2.3136264471779449E-3</v>
      </c>
      <c r="E56">
        <v>2.8006957289734439E-3</v>
      </c>
      <c r="F56">
        <v>1.8880147373729942E-3</v>
      </c>
      <c r="G56">
        <v>4.4445305175333386E-3</v>
      </c>
      <c r="H56">
        <v>2.6827841387119028E-3</v>
      </c>
      <c r="I56">
        <v>4.933703052433785E-3</v>
      </c>
      <c r="J56">
        <v>2.7619127892465609E-3</v>
      </c>
      <c r="K56">
        <v>2.2403520049080658E-3</v>
      </c>
      <c r="L56">
        <v>3.1046451303764024E-3</v>
      </c>
      <c r="M56">
        <v>1.7901737888234208E-3</v>
      </c>
      <c r="N56">
        <v>3.2978297686362262E-3</v>
      </c>
      <c r="O56">
        <v>2.2185469488151715E-3</v>
      </c>
      <c r="P56">
        <v>2.3490645431289464E-3</v>
      </c>
      <c r="Q56">
        <v>2.2490661759813268E-3</v>
      </c>
      <c r="R56">
        <v>2.3367120593599305E-3</v>
      </c>
      <c r="S56">
        <v>3.0577623544086243E-3</v>
      </c>
      <c r="T56">
        <v>3.8080905137481153E-3</v>
      </c>
      <c r="U56">
        <v>2.5627947697193869E-3</v>
      </c>
      <c r="V56">
        <v>2.2637987095990952E-3</v>
      </c>
      <c r="W56">
        <v>3.0242873821219535E-3</v>
      </c>
      <c r="X56">
        <v>8.767208167005209E-4</v>
      </c>
      <c r="Y56">
        <v>1.4556716393621936E-3</v>
      </c>
      <c r="Z56">
        <v>2.1510280717653772E-3</v>
      </c>
      <c r="AA56">
        <v>2.7962030725871929E-3</v>
      </c>
      <c r="AB56">
        <v>2.0619269090437586E-3</v>
      </c>
      <c r="AC56">
        <v>2.8103476177595097E-3</v>
      </c>
      <c r="AD56">
        <v>3.228858789271405E-3</v>
      </c>
      <c r="AE56">
        <v>2.3780405670630945E-3</v>
      </c>
      <c r="AF56">
        <v>2.3762626192507254E-3</v>
      </c>
      <c r="AG56">
        <v>2.2071338195770876E-3</v>
      </c>
      <c r="AH56">
        <v>2.8179439610879222E-3</v>
      </c>
      <c r="AI56">
        <v>3.0409858052849498E-3</v>
      </c>
      <c r="AJ56">
        <v>3.0945523329240273E-3</v>
      </c>
      <c r="AK56">
        <v>3.4730818712961227E-3</v>
      </c>
      <c r="AL56">
        <v>2.5133697934048714E-3</v>
      </c>
      <c r="AM56">
        <v>2.0195203435520266E-3</v>
      </c>
      <c r="AN56">
        <v>3.6874884069523395E-3</v>
      </c>
      <c r="AO56">
        <v>2.5668069054659063E-3</v>
      </c>
      <c r="AP56">
        <v>3.3035319279286083E-3</v>
      </c>
      <c r="AQ56">
        <v>2.6605714411831959E-3</v>
      </c>
      <c r="AR56">
        <v>3.4859208824688931E-3</v>
      </c>
      <c r="AS56">
        <v>2.9859893708125231E-3</v>
      </c>
      <c r="AT56">
        <v>2.8326581397924233E-3</v>
      </c>
      <c r="AU56">
        <v>3.2446447288760156E-3</v>
      </c>
      <c r="AV56">
        <v>2.9165925673217659E-3</v>
      </c>
      <c r="AW56">
        <v>3.5314251691111417E-3</v>
      </c>
      <c r="AX56">
        <v>3.0360561778526945E-3</v>
      </c>
      <c r="AY56">
        <v>5.0168551602437642E-3</v>
      </c>
      <c r="AZ56">
        <v>5.722663553339986E-3</v>
      </c>
      <c r="BA56">
        <v>2.7948159949088862E-3</v>
      </c>
      <c r="BB56">
        <v>4.4284584598019879E-3</v>
      </c>
      <c r="BC56">
        <v>2.9414266218919238E-3</v>
      </c>
      <c r="BD56">
        <v>1.1821502509985713</v>
      </c>
      <c r="BE56">
        <v>7.7898643732834699E-2</v>
      </c>
      <c r="BF56">
        <v>5.7431742195850788E-2</v>
      </c>
      <c r="BG56">
        <v>5.1841620336152486E-3</v>
      </c>
      <c r="BH56">
        <v>3.101909350631362E-3</v>
      </c>
      <c r="BI56">
        <v>4.1021830711943383E-3</v>
      </c>
      <c r="BJ56">
        <v>4.8146296609360975E-3</v>
      </c>
      <c r="BK56">
        <v>2.771170355895945E-3</v>
      </c>
      <c r="BL56">
        <v>2.8044579308363223E-3</v>
      </c>
      <c r="BM56">
        <v>4.3395999010619858E-3</v>
      </c>
      <c r="BN56">
        <v>1.4739469598181476E-3</v>
      </c>
      <c r="BO56">
        <v>6.2720614479154918E-3</v>
      </c>
      <c r="BP56">
        <v>1.5162720539820295E-3</v>
      </c>
      <c r="BQ56">
        <v>5.4221916686803141E-3</v>
      </c>
      <c r="BR56">
        <v>5.1523508605470477E-3</v>
      </c>
      <c r="BS56">
        <v>4.4875716414440638E-3</v>
      </c>
      <c r="BT56">
        <v>3.1077465102048439E-3</v>
      </c>
      <c r="BU56">
        <v>6.7061446389807327E-3</v>
      </c>
      <c r="BV56">
        <v>4.3462929184643982E-3</v>
      </c>
      <c r="BW56">
        <v>3.9370526471591404E-3</v>
      </c>
      <c r="BX56">
        <v>6.9455453609610267E-3</v>
      </c>
      <c r="BY56">
        <v>1.1603326217732742E-2</v>
      </c>
      <c r="BZ56">
        <v>1.2164560139599451E-2</v>
      </c>
      <c r="CA56">
        <v>4.2162746617168314E-3</v>
      </c>
      <c r="CB56">
        <v>3.7943677339775128E-3</v>
      </c>
      <c r="CC56">
        <v>6.7540159528487291E-3</v>
      </c>
      <c r="CD56">
        <v>8.41572173820339E-3</v>
      </c>
      <c r="CE56">
        <v>3.4203563738873666E-3</v>
      </c>
      <c r="CF56">
        <v>5.0091365097703665E-3</v>
      </c>
      <c r="CG56">
        <v>7.0403170526367204E-3</v>
      </c>
      <c r="CH56">
        <v>5.1328432975814462E-3</v>
      </c>
      <c r="CI56">
        <v>3.8185792264224059E-3</v>
      </c>
      <c r="CJ56">
        <v>4.1274083403982061E-3</v>
      </c>
      <c r="CK56">
        <v>5.1328432975814462E-3</v>
      </c>
      <c r="CL56">
        <v>5.2810308570290197E-3</v>
      </c>
      <c r="CM56">
        <v>6.7215287663696796E-3</v>
      </c>
      <c r="CN56">
        <v>6.4485734628980636E-3</v>
      </c>
      <c r="CO56">
        <v>7.6615385085817391E-3</v>
      </c>
      <c r="CP56">
        <v>7.1746746843582938E-3</v>
      </c>
      <c r="CQ56">
        <v>6.8874051769602122E-3</v>
      </c>
      <c r="CR56">
        <v>7.1879727318990656E-3</v>
      </c>
      <c r="CS56">
        <v>7.1406414465020598E-3</v>
      </c>
      <c r="CT56">
        <v>7.0379892284317524E-3</v>
      </c>
      <c r="CU56">
        <v>4.6449710320072288E-3</v>
      </c>
    </row>
    <row r="57" spans="1:99">
      <c r="A57" t="s">
        <v>56</v>
      </c>
      <c r="B57">
        <v>2.7844713469268351E-3</v>
      </c>
      <c r="C57">
        <v>4.0839650458111129E-3</v>
      </c>
      <c r="D57">
        <v>2.9701880404527765E-3</v>
      </c>
      <c r="E57">
        <v>3.0476903098210382E-3</v>
      </c>
      <c r="F57">
        <v>3.0541730881157038E-3</v>
      </c>
      <c r="G57">
        <v>3.9022860494377851E-3</v>
      </c>
      <c r="H57">
        <v>2.3597788675775522E-3</v>
      </c>
      <c r="I57">
        <v>4.2655519694349076E-3</v>
      </c>
      <c r="J57">
        <v>1.0920806951605253E-2</v>
      </c>
      <c r="K57">
        <v>3.1788006333260026E-3</v>
      </c>
      <c r="L57">
        <v>4.137331091599754E-3</v>
      </c>
      <c r="M57">
        <v>3.748408030948698E-3</v>
      </c>
      <c r="N57">
        <v>4.7706977690255437E-3</v>
      </c>
      <c r="O57">
        <v>4.0561390846536845E-3</v>
      </c>
      <c r="P57">
        <v>4.161307057128613E-3</v>
      </c>
      <c r="Q57">
        <v>3.8160417364899776E-3</v>
      </c>
      <c r="R57">
        <v>3.2542560086896355E-3</v>
      </c>
      <c r="S57">
        <v>3.8186110314591868E-3</v>
      </c>
      <c r="T57">
        <v>4.5694740904401229E-3</v>
      </c>
      <c r="U57">
        <v>4.5245652212282097E-3</v>
      </c>
      <c r="V57">
        <v>4.0744183409065562E-3</v>
      </c>
      <c r="W57">
        <v>4.9893456349876502E-3</v>
      </c>
      <c r="X57">
        <v>2.0754658551555205E-3</v>
      </c>
      <c r="Y57">
        <v>2.5424709206930346E-3</v>
      </c>
      <c r="Z57">
        <v>3.7688784306194856E-3</v>
      </c>
      <c r="AA57">
        <v>4.913731694865248E-3</v>
      </c>
      <c r="AB57">
        <v>3.5161736951631732E-3</v>
      </c>
      <c r="AC57">
        <v>5.7604395476632212E-3</v>
      </c>
      <c r="AD57">
        <v>8.6190905771000286E-3</v>
      </c>
      <c r="AE57">
        <v>3.843377835672116E-3</v>
      </c>
      <c r="AF57">
        <v>4.0361312298231363E-3</v>
      </c>
      <c r="AG57">
        <v>3.8462365215571888E-3</v>
      </c>
      <c r="AH57">
        <v>5.6552495904347733E-3</v>
      </c>
      <c r="AI57">
        <v>5.2398421039054248E-3</v>
      </c>
      <c r="AJ57">
        <v>6.7864447726432141E-3</v>
      </c>
      <c r="AK57">
        <v>5.6235684717099903E-3</v>
      </c>
      <c r="AL57">
        <v>2.6785266566103903E-3</v>
      </c>
      <c r="AM57">
        <v>2.6337290846878466E-3</v>
      </c>
      <c r="AN57">
        <v>4.2629075515198313E-3</v>
      </c>
      <c r="AO57">
        <v>3.9859077731235933E-3</v>
      </c>
      <c r="AP57">
        <v>4.6379622553400588E-3</v>
      </c>
      <c r="AQ57">
        <v>4.9605439485837927E-3</v>
      </c>
      <c r="AR57">
        <v>6.1086537575224297E-3</v>
      </c>
      <c r="AS57">
        <v>4.361341009439983E-3</v>
      </c>
      <c r="AT57">
        <v>3.4791342117307528E-3</v>
      </c>
      <c r="AU57">
        <v>6.0457457562643974E-3</v>
      </c>
      <c r="AV57">
        <v>5.1660360214042054E-3</v>
      </c>
      <c r="AW57">
        <v>4.3632400340978305E-3</v>
      </c>
      <c r="AX57">
        <v>4.3546346144392074E-3</v>
      </c>
      <c r="AY57">
        <v>5.4823968268107809E-3</v>
      </c>
      <c r="AZ57">
        <v>5.6058237130766188E-3</v>
      </c>
      <c r="BA57">
        <v>2.6041785858503972E-3</v>
      </c>
      <c r="BB57">
        <v>4.8558710931954699E-3</v>
      </c>
      <c r="BC57">
        <v>4.8548577526920196E-3</v>
      </c>
      <c r="BD57">
        <v>5.367778906297767E-3</v>
      </c>
      <c r="BE57">
        <v>1.1695257370082541</v>
      </c>
      <c r="BF57">
        <v>3.7768816378415726E-2</v>
      </c>
      <c r="BG57">
        <v>2.9427591328510177E-2</v>
      </c>
      <c r="BH57">
        <v>8.5283455687669412E-3</v>
      </c>
      <c r="BI57">
        <v>1.0932517194851034E-2</v>
      </c>
      <c r="BJ57">
        <v>1.0786646332678304E-2</v>
      </c>
      <c r="BK57">
        <v>5.2973733769912388E-3</v>
      </c>
      <c r="BL57">
        <v>5.6253465474388831E-3</v>
      </c>
      <c r="BM57">
        <v>8.8764526680596787E-3</v>
      </c>
      <c r="BN57">
        <v>2.7152655959106647E-3</v>
      </c>
      <c r="BO57">
        <v>5.5702973876654597E-3</v>
      </c>
      <c r="BP57">
        <v>3.8629244168719257E-3</v>
      </c>
      <c r="BQ57">
        <v>9.0281658048040805E-3</v>
      </c>
      <c r="BR57">
        <v>8.1915579695599587E-3</v>
      </c>
      <c r="BS57">
        <v>7.5732991637105533E-3</v>
      </c>
      <c r="BT57">
        <v>5.0336599051519744E-3</v>
      </c>
      <c r="BU57">
        <v>6.0483273059408664E-3</v>
      </c>
      <c r="BV57">
        <v>5.6676043187363486E-3</v>
      </c>
      <c r="BW57">
        <v>7.0137940052923302E-3</v>
      </c>
      <c r="BX57">
        <v>6.1795303842513269E-3</v>
      </c>
      <c r="BY57">
        <v>5.1633376063299321E-3</v>
      </c>
      <c r="BZ57">
        <v>8.1413622375197583E-3</v>
      </c>
      <c r="CA57">
        <v>7.3207598078716416E-3</v>
      </c>
      <c r="CB57">
        <v>7.1836591003179764E-3</v>
      </c>
      <c r="CC57">
        <v>1.8163674713426843E-2</v>
      </c>
      <c r="CD57">
        <v>5.3006050900251478E-3</v>
      </c>
      <c r="CE57">
        <v>4.911886471855492E-3</v>
      </c>
      <c r="CF57">
        <v>8.4002274901283525E-3</v>
      </c>
      <c r="CG57">
        <v>8.4508951595686325E-3</v>
      </c>
      <c r="CH57">
        <v>4.4300133713734311E-3</v>
      </c>
      <c r="CI57">
        <v>7.2085729055239561E-3</v>
      </c>
      <c r="CJ57">
        <v>3.5622506040068995E-3</v>
      </c>
      <c r="CK57">
        <v>4.4300133713734311E-3</v>
      </c>
      <c r="CL57">
        <v>4.5773841568666918E-3</v>
      </c>
      <c r="CM57">
        <v>6.3446790758932906E-3</v>
      </c>
      <c r="CN57">
        <v>6.1873716891913764E-3</v>
      </c>
      <c r="CO57">
        <v>7.0145066367247547E-3</v>
      </c>
      <c r="CP57">
        <v>6.6799541616983666E-3</v>
      </c>
      <c r="CQ57">
        <v>6.3203397193263254E-3</v>
      </c>
      <c r="CR57">
        <v>6.2242577953717142E-3</v>
      </c>
      <c r="CS57">
        <v>6.0777127031681729E-3</v>
      </c>
      <c r="CT57">
        <v>5.618153946559977E-3</v>
      </c>
      <c r="CU57">
        <v>4.111424857310586E-3</v>
      </c>
    </row>
    <row r="58" spans="1:99">
      <c r="A58" t="s">
        <v>57</v>
      </c>
      <c r="B58">
        <v>7.0576011624712961E-3</v>
      </c>
      <c r="C58">
        <v>9.2411592055815627E-3</v>
      </c>
      <c r="D58">
        <v>6.0383689508961159E-3</v>
      </c>
      <c r="E58">
        <v>7.2739446715763059E-3</v>
      </c>
      <c r="F58">
        <v>7.0537036128791707E-3</v>
      </c>
      <c r="G58">
        <v>9.9253772435916009E-3</v>
      </c>
      <c r="H58">
        <v>5.8772901867710199E-3</v>
      </c>
      <c r="I58">
        <v>1.1092379350070278E-2</v>
      </c>
      <c r="J58">
        <v>5.9525641453929906E-3</v>
      </c>
      <c r="K58">
        <v>6.0976872461819299E-3</v>
      </c>
      <c r="L58">
        <v>9.382710551609174E-3</v>
      </c>
      <c r="M58">
        <v>4.8865230717566399E-3</v>
      </c>
      <c r="N58">
        <v>9.7628455280534456E-3</v>
      </c>
      <c r="O58">
        <v>6.6277969715958368E-3</v>
      </c>
      <c r="P58">
        <v>7.1454594371902404E-3</v>
      </c>
      <c r="Q58">
        <v>6.3810900085173585E-3</v>
      </c>
      <c r="R58">
        <v>6.8635365981783159E-3</v>
      </c>
      <c r="S58">
        <v>7.5422912589334376E-3</v>
      </c>
      <c r="T58">
        <v>9.9622055024603754E-3</v>
      </c>
      <c r="U58">
        <v>8.7131423798720541E-3</v>
      </c>
      <c r="V58">
        <v>7.694516817989004E-3</v>
      </c>
      <c r="W58">
        <v>1.0631308229037573E-2</v>
      </c>
      <c r="X58">
        <v>2.2582290256055919E-3</v>
      </c>
      <c r="Y58">
        <v>4.1422895486896583E-3</v>
      </c>
      <c r="Z58">
        <v>6.4315845823167822E-3</v>
      </c>
      <c r="AA58">
        <v>1.1052423779553304E-2</v>
      </c>
      <c r="AB58">
        <v>6.0488439077832573E-3</v>
      </c>
      <c r="AC58">
        <v>8.7626433166497729E-3</v>
      </c>
      <c r="AD58">
        <v>8.5615527892742276E-3</v>
      </c>
      <c r="AE58">
        <v>6.3270023688978376E-3</v>
      </c>
      <c r="AF58">
        <v>6.8332066171178634E-3</v>
      </c>
      <c r="AG58">
        <v>6.3704677747288474E-3</v>
      </c>
      <c r="AH58">
        <v>8.4696062661574929E-3</v>
      </c>
      <c r="AI58">
        <v>8.8178253548789401E-3</v>
      </c>
      <c r="AJ58">
        <v>9.6768998422043107E-3</v>
      </c>
      <c r="AK58">
        <v>8.012203226276977E-3</v>
      </c>
      <c r="AL58">
        <v>6.0217983034214122E-3</v>
      </c>
      <c r="AM58">
        <v>5.4848479092296969E-3</v>
      </c>
      <c r="AN58">
        <v>7.3829726782943632E-3</v>
      </c>
      <c r="AO58">
        <v>7.6566374656752674E-3</v>
      </c>
      <c r="AP58">
        <v>1.0002309101715763E-2</v>
      </c>
      <c r="AQ58">
        <v>7.8607960182610313E-3</v>
      </c>
      <c r="AR58">
        <v>1.0092564346586338E-2</v>
      </c>
      <c r="AS58">
        <v>7.5750869659253249E-3</v>
      </c>
      <c r="AT58">
        <v>7.6815746214726139E-3</v>
      </c>
      <c r="AU58">
        <v>8.5202097052172032E-3</v>
      </c>
      <c r="AV58">
        <v>8.1156922907413276E-3</v>
      </c>
      <c r="AW58">
        <v>1.0220893020120156E-2</v>
      </c>
      <c r="AX58">
        <v>1.1595317415506021E-2</v>
      </c>
      <c r="AY58">
        <v>1.0787945109929213E-2</v>
      </c>
      <c r="AZ58">
        <v>1.4189749348689974E-2</v>
      </c>
      <c r="BA58">
        <v>6.523475079673006E-3</v>
      </c>
      <c r="BB58">
        <v>1.1424218318392158E-2</v>
      </c>
      <c r="BC58">
        <v>7.4670615245845829E-3</v>
      </c>
      <c r="BD58">
        <v>6.9889656386372141E-3</v>
      </c>
      <c r="BE58">
        <v>1.0319067953221933E-2</v>
      </c>
      <c r="BF58">
        <v>1.0567919495389728</v>
      </c>
      <c r="BG58">
        <v>1.3384412133714987E-2</v>
      </c>
      <c r="BH58">
        <v>1.4520580347696347E-2</v>
      </c>
      <c r="BI58">
        <v>1.2094560566911411E-2</v>
      </c>
      <c r="BJ58">
        <v>1.4386067447566228E-2</v>
      </c>
      <c r="BK58">
        <v>1.2090025545335968E-2</v>
      </c>
      <c r="BL58">
        <v>7.8315153028519109E-3</v>
      </c>
      <c r="BM58">
        <v>1.3467017399659945E-2</v>
      </c>
      <c r="BN58">
        <v>4.6229089334485938E-3</v>
      </c>
      <c r="BO58">
        <v>1.3797330483806882E-2</v>
      </c>
      <c r="BP58">
        <v>4.4418297307502038E-3</v>
      </c>
      <c r="BQ58">
        <v>1.0964757394377756E-2</v>
      </c>
      <c r="BR58">
        <v>1.1132417321055767E-2</v>
      </c>
      <c r="BS58">
        <v>1.4866192358136444E-2</v>
      </c>
      <c r="BT58">
        <v>1.1742538639089084E-2</v>
      </c>
      <c r="BU58">
        <v>1.4788012898328626E-2</v>
      </c>
      <c r="BV58">
        <v>1.2613501488622125E-2</v>
      </c>
      <c r="BW58">
        <v>1.0030838301395834E-2</v>
      </c>
      <c r="BX58">
        <v>1.2051463657713849E-2</v>
      </c>
      <c r="BY58">
        <v>1.1075063405287211E-2</v>
      </c>
      <c r="BZ58">
        <v>1.1454972389242441E-2</v>
      </c>
      <c r="CA58">
        <v>1.1491813149052918E-2</v>
      </c>
      <c r="CB58">
        <v>1.1530349809171489E-2</v>
      </c>
      <c r="CC58">
        <v>9.5867466334100503E-3</v>
      </c>
      <c r="CD58">
        <v>9.9847656321165219E-3</v>
      </c>
      <c r="CE58">
        <v>1.0238006073009617E-2</v>
      </c>
      <c r="CF58">
        <v>1.5805085027921963E-2</v>
      </c>
      <c r="CG58">
        <v>1.3840531468514041E-2</v>
      </c>
      <c r="CH58">
        <v>1.1567277465000097E-2</v>
      </c>
      <c r="CI58">
        <v>1.2021555742642624E-2</v>
      </c>
      <c r="CJ58">
        <v>9.3014484792936641E-3</v>
      </c>
      <c r="CK58">
        <v>1.1567277465000097E-2</v>
      </c>
      <c r="CL58">
        <v>1.1363498174343397E-2</v>
      </c>
      <c r="CM58">
        <v>2.3453841706446731E-2</v>
      </c>
      <c r="CN58">
        <v>2.177800430511263E-2</v>
      </c>
      <c r="CO58">
        <v>2.4675276763530471E-2</v>
      </c>
      <c r="CP58">
        <v>2.3650112052101026E-2</v>
      </c>
      <c r="CQ58">
        <v>2.07078127516469E-2</v>
      </c>
      <c r="CR58">
        <v>1.9339292595097337E-2</v>
      </c>
      <c r="CS58">
        <v>1.7500620957373255E-2</v>
      </c>
      <c r="CT58">
        <v>1.4852848908192277E-2</v>
      </c>
      <c r="CU58">
        <v>8.7757882862997873E-3</v>
      </c>
    </row>
    <row r="59" spans="1:99">
      <c r="A59" t="s">
        <v>58</v>
      </c>
      <c r="B59">
        <v>5.6953834130344209E-3</v>
      </c>
      <c r="C59">
        <v>8.4459845263887123E-3</v>
      </c>
      <c r="D59">
        <v>5.5924737977337824E-3</v>
      </c>
      <c r="E59">
        <v>6.1286626991226148E-3</v>
      </c>
      <c r="F59">
        <v>4.8730728098359362E-3</v>
      </c>
      <c r="G59">
        <v>8.6509031267101195E-3</v>
      </c>
      <c r="H59">
        <v>5.1947506579948007E-3</v>
      </c>
      <c r="I59">
        <v>9.5418111529441043E-3</v>
      </c>
      <c r="J59">
        <v>6.2674275340148349E-3</v>
      </c>
      <c r="K59">
        <v>5.4762673798846168E-3</v>
      </c>
      <c r="L59">
        <v>7.8265208498774757E-3</v>
      </c>
      <c r="M59">
        <v>7.6823527863928587E-3</v>
      </c>
      <c r="N59">
        <v>9.3923306940037268E-3</v>
      </c>
      <c r="O59">
        <v>8.3137178094151512E-3</v>
      </c>
      <c r="P59">
        <v>8.5195475579352888E-3</v>
      </c>
      <c r="Q59">
        <v>1.0484612059018508E-2</v>
      </c>
      <c r="R59">
        <v>8.5472695662200081E-3</v>
      </c>
      <c r="S59">
        <v>9.1204364898830863E-3</v>
      </c>
      <c r="T59">
        <v>1.1652990972933094E-2</v>
      </c>
      <c r="U59">
        <v>1.5250650746338718E-2</v>
      </c>
      <c r="V59">
        <v>1.6267890593514293E-2</v>
      </c>
      <c r="W59">
        <v>1.3230786421691702E-2</v>
      </c>
      <c r="X59">
        <v>2.6878094566255752E-3</v>
      </c>
      <c r="Y59">
        <v>5.1378239865153752E-3</v>
      </c>
      <c r="Z59">
        <v>8.6954172034557058E-3</v>
      </c>
      <c r="AA59">
        <v>1.9627440247737368E-2</v>
      </c>
      <c r="AB59">
        <v>1.030795608860708E-2</v>
      </c>
      <c r="AC59">
        <v>1.4749855750972825E-2</v>
      </c>
      <c r="AD59">
        <v>1.4647533695726521E-2</v>
      </c>
      <c r="AE59">
        <v>6.8655782627543797E-3</v>
      </c>
      <c r="AF59">
        <v>1.2193328389148101E-2</v>
      </c>
      <c r="AG59">
        <v>1.0549971055917054E-2</v>
      </c>
      <c r="AH59">
        <v>1.8825804605782339E-2</v>
      </c>
      <c r="AI59">
        <v>1.3718269556541584E-2</v>
      </c>
      <c r="AJ59">
        <v>9.8667938446204868E-3</v>
      </c>
      <c r="AK59">
        <v>1.6557966864269979E-2</v>
      </c>
      <c r="AL59">
        <v>5.986885100741161E-3</v>
      </c>
      <c r="AM59">
        <v>6.9631418695636866E-3</v>
      </c>
      <c r="AN59">
        <v>1.0626780244991866E-2</v>
      </c>
      <c r="AO59">
        <v>9.9215917925807653E-3</v>
      </c>
      <c r="AP59">
        <v>1.8364743853266873E-2</v>
      </c>
      <c r="AQ59">
        <v>1.152605810896068E-2</v>
      </c>
      <c r="AR59">
        <v>1.39526902882952E-2</v>
      </c>
      <c r="AS59">
        <v>9.8705783626409777E-3</v>
      </c>
      <c r="AT59">
        <v>1.0434824567337733E-2</v>
      </c>
      <c r="AU59">
        <v>1.1119295474816845E-2</v>
      </c>
      <c r="AV59">
        <v>1.0631187902859567E-2</v>
      </c>
      <c r="AW59">
        <v>9.3773118175928712E-3</v>
      </c>
      <c r="AX59">
        <v>1.052766565864514E-2</v>
      </c>
      <c r="AY59">
        <v>1.0626517861245107E-2</v>
      </c>
      <c r="AZ59">
        <v>1.3933609418581187E-2</v>
      </c>
      <c r="BA59">
        <v>6.5051193822958158E-3</v>
      </c>
      <c r="BB59">
        <v>1.1130741493527207E-2</v>
      </c>
      <c r="BC59">
        <v>1.2738889409154706E-2</v>
      </c>
      <c r="BD59">
        <v>5.7340880808913015E-3</v>
      </c>
      <c r="BE59">
        <v>9.8529116268022843E-3</v>
      </c>
      <c r="BF59">
        <v>1.5561002498401017E-2</v>
      </c>
      <c r="BG59">
        <v>1.0197557633903176</v>
      </c>
      <c r="BH59">
        <v>1.198548349385563E-2</v>
      </c>
      <c r="BI59">
        <v>7.9011913827956928E-2</v>
      </c>
      <c r="BJ59">
        <v>2.3263826867545582E-2</v>
      </c>
      <c r="BK59">
        <v>2.2402657451731211E-2</v>
      </c>
      <c r="BL59">
        <v>8.0919917350958451E-3</v>
      </c>
      <c r="BM59">
        <v>3.018327296770577E-2</v>
      </c>
      <c r="BN59">
        <v>6.0664087286103254E-3</v>
      </c>
      <c r="BO59">
        <v>1.1336302682167849E-2</v>
      </c>
      <c r="BP59">
        <v>8.6092303684711553E-3</v>
      </c>
      <c r="BQ59">
        <v>1.4584471451878144E-2</v>
      </c>
      <c r="BR59">
        <v>1.1589928160575419E-2</v>
      </c>
      <c r="BS59">
        <v>3.7518819119691092E-2</v>
      </c>
      <c r="BT59">
        <v>2.0272554832672002E-2</v>
      </c>
      <c r="BU59">
        <v>1.2808008278684458E-2</v>
      </c>
      <c r="BV59">
        <v>1.0602616324319069E-2</v>
      </c>
      <c r="BW59">
        <v>1.2138688475033419E-2</v>
      </c>
      <c r="BX59">
        <v>1.0309569063791022E-2</v>
      </c>
      <c r="BY59">
        <v>1.0975657257728305E-2</v>
      </c>
      <c r="BZ59">
        <v>1.3211119461174398E-2</v>
      </c>
      <c r="CA59">
        <v>1.1278684959077448E-2</v>
      </c>
      <c r="CB59">
        <v>1.3630604317689027E-2</v>
      </c>
      <c r="CC59">
        <v>1.1100473798163035E-2</v>
      </c>
      <c r="CD59">
        <v>1.6822714685308306E-2</v>
      </c>
      <c r="CE59">
        <v>1.0217898725552009E-2</v>
      </c>
      <c r="CF59">
        <v>1.6022787649169836E-2</v>
      </c>
      <c r="CG59">
        <v>3.2971620845880553E-2</v>
      </c>
      <c r="CH59">
        <v>9.9267886202335041E-3</v>
      </c>
      <c r="CI59">
        <v>1.7967053618837693E-2</v>
      </c>
      <c r="CJ59">
        <v>7.9823029399372844E-3</v>
      </c>
      <c r="CK59">
        <v>9.9267886202335041E-3</v>
      </c>
      <c r="CL59">
        <v>1.0173151174677613E-2</v>
      </c>
      <c r="CM59">
        <v>1.4185001781935805E-2</v>
      </c>
      <c r="CN59">
        <v>1.3899232729183104E-2</v>
      </c>
      <c r="CO59">
        <v>1.5612370675961672E-2</v>
      </c>
      <c r="CP59">
        <v>1.6120853504892178E-2</v>
      </c>
      <c r="CQ59">
        <v>1.4165866850474034E-2</v>
      </c>
      <c r="CR59">
        <v>1.3877049553173246E-2</v>
      </c>
      <c r="CS59">
        <v>1.3823394050816317E-2</v>
      </c>
      <c r="CT59">
        <v>1.3325625133919508E-2</v>
      </c>
      <c r="CU59">
        <v>8.8865567190610888E-3</v>
      </c>
    </row>
    <row r="60" spans="1:99">
      <c r="A60" t="s">
        <v>59</v>
      </c>
      <c r="B60">
        <v>7.7906005355507357E-3</v>
      </c>
      <c r="C60">
        <v>1.147596433314603E-2</v>
      </c>
      <c r="D60">
        <v>8.489964171501746E-3</v>
      </c>
      <c r="E60">
        <v>8.5863287591648792E-3</v>
      </c>
      <c r="F60">
        <v>8.5823997237487477E-3</v>
      </c>
      <c r="G60">
        <v>1.0837651702347628E-2</v>
      </c>
      <c r="H60">
        <v>6.5620377039007959E-3</v>
      </c>
      <c r="I60">
        <v>1.182307430482194E-2</v>
      </c>
      <c r="J60">
        <v>2.959058519602465E-2</v>
      </c>
      <c r="K60">
        <v>8.9728789649841986E-3</v>
      </c>
      <c r="L60">
        <v>1.1802117880290498E-2</v>
      </c>
      <c r="M60">
        <v>1.0782425072941824E-2</v>
      </c>
      <c r="N60">
        <v>1.3378845271351476E-2</v>
      </c>
      <c r="O60">
        <v>1.149228918495511E-2</v>
      </c>
      <c r="P60">
        <v>1.1779527148570579E-2</v>
      </c>
      <c r="Q60">
        <v>1.0695229240465997E-2</v>
      </c>
      <c r="R60">
        <v>8.9847231994624414E-3</v>
      </c>
      <c r="S60">
        <v>1.0977313973084248E-2</v>
      </c>
      <c r="T60">
        <v>1.2901220692007678E-2</v>
      </c>
      <c r="U60">
        <v>1.235079721037129E-2</v>
      </c>
      <c r="V60">
        <v>1.104391712281959E-2</v>
      </c>
      <c r="W60">
        <v>1.3895655996110538E-2</v>
      </c>
      <c r="X60">
        <v>5.8648090463141846E-3</v>
      </c>
      <c r="Y60">
        <v>7.2657360615370403E-3</v>
      </c>
      <c r="Z60">
        <v>1.0593503183628233E-2</v>
      </c>
      <c r="AA60">
        <v>1.3139894902657719E-2</v>
      </c>
      <c r="AB60">
        <v>9.8854381256165084E-3</v>
      </c>
      <c r="AC60">
        <v>1.6173622886551602E-2</v>
      </c>
      <c r="AD60">
        <v>2.4544488830607118E-2</v>
      </c>
      <c r="AE60">
        <v>1.101677594184558E-2</v>
      </c>
      <c r="AF60">
        <v>1.1216063717969765E-2</v>
      </c>
      <c r="AG60">
        <v>1.0854061209965259E-2</v>
      </c>
      <c r="AH60">
        <v>1.5509542217605818E-2</v>
      </c>
      <c r="AI60">
        <v>1.4629533015032947E-2</v>
      </c>
      <c r="AJ60">
        <v>1.9699507140736705E-2</v>
      </c>
      <c r="AK60">
        <v>1.68259741478817E-2</v>
      </c>
      <c r="AL60">
        <v>7.5516673765437707E-3</v>
      </c>
      <c r="AM60">
        <v>7.5442441582588794E-3</v>
      </c>
      <c r="AN60">
        <v>1.280434313879859E-2</v>
      </c>
      <c r="AO60">
        <v>1.1620155707806666E-2</v>
      </c>
      <c r="AP60">
        <v>1.4151054842912932E-2</v>
      </c>
      <c r="AQ60">
        <v>1.4529028719712737E-2</v>
      </c>
      <c r="AR60">
        <v>1.774417316787744E-2</v>
      </c>
      <c r="AS60">
        <v>1.4910050842220695E-2</v>
      </c>
      <c r="AT60">
        <v>9.8311846809494251E-3</v>
      </c>
      <c r="AU60">
        <v>1.7317061981730851E-2</v>
      </c>
      <c r="AV60">
        <v>1.5417617378596529E-2</v>
      </c>
      <c r="AW60">
        <v>1.2561539939906928E-2</v>
      </c>
      <c r="AX60">
        <v>1.2264185006091078E-2</v>
      </c>
      <c r="AY60">
        <v>1.5529724947873157E-2</v>
      </c>
      <c r="AZ60">
        <v>1.5917604827600094E-2</v>
      </c>
      <c r="BA60">
        <v>7.23287753308967E-3</v>
      </c>
      <c r="BB60">
        <v>1.3735530072866766E-2</v>
      </c>
      <c r="BC60">
        <v>1.8625819879512631E-2</v>
      </c>
      <c r="BD60">
        <v>1.2240669244255379E-2</v>
      </c>
      <c r="BE60">
        <v>1.5742371439655681E-2</v>
      </c>
      <c r="BF60">
        <v>2.0174599747778292E-2</v>
      </c>
      <c r="BG60">
        <v>2.2450111792597469E-2</v>
      </c>
      <c r="BH60">
        <v>1.0650186064095291</v>
      </c>
      <c r="BI60">
        <v>2.7966011832170463E-2</v>
      </c>
      <c r="BJ60">
        <v>3.0753450197036656E-2</v>
      </c>
      <c r="BK60">
        <v>1.3963115809479384E-2</v>
      </c>
      <c r="BL60">
        <v>1.8190262119923258E-2</v>
      </c>
      <c r="BM60">
        <v>2.9480952954089881E-2</v>
      </c>
      <c r="BN60">
        <v>7.9209396454244727E-3</v>
      </c>
      <c r="BO60">
        <v>1.7151174127455676E-2</v>
      </c>
      <c r="BP60">
        <v>1.5360680685123121E-2</v>
      </c>
      <c r="BQ60">
        <v>2.8664151897793387E-2</v>
      </c>
      <c r="BR60">
        <v>2.4611047456779913E-2</v>
      </c>
      <c r="BS60">
        <v>2.678691151151958E-2</v>
      </c>
      <c r="BT60">
        <v>1.6082165970257387E-2</v>
      </c>
      <c r="BU60">
        <v>4.9827423752877284E-2</v>
      </c>
      <c r="BV60">
        <v>1.6903149193294192E-2</v>
      </c>
      <c r="BW60">
        <v>2.1523109773644838E-2</v>
      </c>
      <c r="BX60">
        <v>1.8489186885815877E-2</v>
      </c>
      <c r="BY60">
        <v>1.7815448620427964E-2</v>
      </c>
      <c r="BZ60">
        <v>2.6018165991729729E-2</v>
      </c>
      <c r="CA60">
        <v>2.255902814745472E-2</v>
      </c>
      <c r="CB60">
        <v>2.2780767922537311E-2</v>
      </c>
      <c r="CC60">
        <v>1.6986251191707925E-2</v>
      </c>
      <c r="CD60">
        <v>1.787333051099721E-2</v>
      </c>
      <c r="CE60">
        <v>1.4522252182053975E-2</v>
      </c>
      <c r="CF60">
        <v>6.1479245941887584E-2</v>
      </c>
      <c r="CG60">
        <v>2.5957575999514197E-2</v>
      </c>
      <c r="CH60">
        <v>1.227515505698863E-2</v>
      </c>
      <c r="CI60">
        <v>2.4545992129259252E-2</v>
      </c>
      <c r="CJ60">
        <v>9.8706651313062305E-3</v>
      </c>
      <c r="CK60">
        <v>1.227515505698863E-2</v>
      </c>
      <c r="CL60">
        <v>1.272837015870352E-2</v>
      </c>
      <c r="CM60">
        <v>1.8247611424625255E-2</v>
      </c>
      <c r="CN60">
        <v>1.8055352884997811E-2</v>
      </c>
      <c r="CO60">
        <v>1.8860352803877857E-2</v>
      </c>
      <c r="CP60">
        <v>1.8636730347448918E-2</v>
      </c>
      <c r="CQ60">
        <v>1.7399966765660444E-2</v>
      </c>
      <c r="CR60">
        <v>1.6852994621164914E-2</v>
      </c>
      <c r="CS60">
        <v>1.6303108504302773E-2</v>
      </c>
      <c r="CT60">
        <v>1.5903233516345174E-2</v>
      </c>
      <c r="CU60">
        <v>1.1546798667970003E-2</v>
      </c>
    </row>
    <row r="61" spans="1:99">
      <c r="A61" t="s">
        <v>60</v>
      </c>
      <c r="B61">
        <v>5.5197377256624757E-3</v>
      </c>
      <c r="C61">
        <v>6.8056342747419294E-3</v>
      </c>
      <c r="D61">
        <v>6.612948108255438E-3</v>
      </c>
      <c r="E61">
        <v>5.8209094140356825E-3</v>
      </c>
      <c r="F61">
        <v>5.6063593377938641E-3</v>
      </c>
      <c r="G61">
        <v>6.6781272464459659E-3</v>
      </c>
      <c r="H61">
        <v>3.9714990927690588E-3</v>
      </c>
      <c r="I61">
        <v>7.2240224836745684E-3</v>
      </c>
      <c r="J61">
        <v>7.1476102576449154E-3</v>
      </c>
      <c r="K61">
        <v>7.3951287543944921E-3</v>
      </c>
      <c r="L61">
        <v>1.0828999563904207E-2</v>
      </c>
      <c r="M61">
        <v>3.9953758739737309E-3</v>
      </c>
      <c r="N61">
        <v>8.1019156790027094E-3</v>
      </c>
      <c r="O61">
        <v>6.1901745158463436E-3</v>
      </c>
      <c r="P61">
        <v>6.4303620380317741E-3</v>
      </c>
      <c r="Q61">
        <v>5.6243460737236961E-3</v>
      </c>
      <c r="R61">
        <v>4.9159505610401845E-3</v>
      </c>
      <c r="S61">
        <v>1.2811315518090822E-2</v>
      </c>
      <c r="T61">
        <v>4.3578958250867106E-2</v>
      </c>
      <c r="U61">
        <v>6.4964744682531909E-3</v>
      </c>
      <c r="V61">
        <v>6.5763677326187596E-3</v>
      </c>
      <c r="W61">
        <v>7.1143202917591511E-3</v>
      </c>
      <c r="X61">
        <v>2.5472555043055322E-3</v>
      </c>
      <c r="Y61">
        <v>3.9676672372949088E-3</v>
      </c>
      <c r="Z61">
        <v>5.5434549301516057E-3</v>
      </c>
      <c r="AA61">
        <v>7.7823739028292024E-3</v>
      </c>
      <c r="AB61">
        <v>5.7821503903904246E-3</v>
      </c>
      <c r="AC61">
        <v>6.2795803061239464E-3</v>
      </c>
      <c r="AD61">
        <v>6.3313785626390754E-3</v>
      </c>
      <c r="AE61">
        <v>4.8938197227858605E-3</v>
      </c>
      <c r="AF61">
        <v>5.991080232889464E-3</v>
      </c>
      <c r="AG61">
        <v>5.4079669549567371E-3</v>
      </c>
      <c r="AH61">
        <v>6.9651764671402163E-3</v>
      </c>
      <c r="AI61">
        <v>6.6339096230406099E-3</v>
      </c>
      <c r="AJ61">
        <v>1.1680113289618313E-2</v>
      </c>
      <c r="AK61">
        <v>5.7017083254215974E-3</v>
      </c>
      <c r="AL61">
        <v>4.3181981613058243E-3</v>
      </c>
      <c r="AM61">
        <v>3.9193406055047413E-3</v>
      </c>
      <c r="AN61">
        <v>6.8190768312664579E-3</v>
      </c>
      <c r="AO61">
        <v>6.6801179377089237E-3</v>
      </c>
      <c r="AP61">
        <v>9.440330015128312E-3</v>
      </c>
      <c r="AQ61">
        <v>9.0439325048655393E-3</v>
      </c>
      <c r="AR61">
        <v>9.5203638656034262E-3</v>
      </c>
      <c r="AS61">
        <v>7.849728191398838E-3</v>
      </c>
      <c r="AT61">
        <v>1.236804433317398E-2</v>
      </c>
      <c r="AU61">
        <v>5.8127270669205436E-2</v>
      </c>
      <c r="AV61">
        <v>2.3444374682270817E-2</v>
      </c>
      <c r="AW61">
        <v>1.0339841583862008E-2</v>
      </c>
      <c r="AX61">
        <v>1.9962720158567038E-2</v>
      </c>
      <c r="AY61">
        <v>6.9278105779449596E-3</v>
      </c>
      <c r="AZ61">
        <v>1.0469514138214186E-2</v>
      </c>
      <c r="BA61">
        <v>4.5243224403266162E-3</v>
      </c>
      <c r="BB61">
        <v>1.1521339322019569E-2</v>
      </c>
      <c r="BC61">
        <v>4.1988512096088736E-3</v>
      </c>
      <c r="BD61">
        <v>4.913191630631507E-3</v>
      </c>
      <c r="BE61">
        <v>7.8931694908691737E-3</v>
      </c>
      <c r="BF61">
        <v>6.0333142077014313E-3</v>
      </c>
      <c r="BG61">
        <v>6.8265732269051022E-3</v>
      </c>
      <c r="BH61">
        <v>5.4015687057062875E-3</v>
      </c>
      <c r="BI61">
        <v>1.0259473118490348</v>
      </c>
      <c r="BJ61">
        <v>2.8411553993598473E-2</v>
      </c>
      <c r="BK61">
        <v>1.8277881729083723E-2</v>
      </c>
      <c r="BL61">
        <v>4.9524679714103258E-3</v>
      </c>
      <c r="BM61">
        <v>1.8079313638951711E-2</v>
      </c>
      <c r="BN61">
        <v>2.0283541821418005E-2</v>
      </c>
      <c r="BO61">
        <v>1.7253297609259043E-2</v>
      </c>
      <c r="BP61">
        <v>2.4788194300314051E-2</v>
      </c>
      <c r="BQ61">
        <v>7.7133132667857032E-3</v>
      </c>
      <c r="BR61">
        <v>1.6633789368236441E-2</v>
      </c>
      <c r="BS61">
        <v>8.7134891513009731E-3</v>
      </c>
      <c r="BT61">
        <v>7.9294843196659175E-3</v>
      </c>
      <c r="BU61">
        <v>8.3988097437132474E-3</v>
      </c>
      <c r="BV61">
        <v>8.3840511897930389E-3</v>
      </c>
      <c r="BW61">
        <v>8.2862380804381696E-3</v>
      </c>
      <c r="BX61">
        <v>8.962482826814033E-3</v>
      </c>
      <c r="BY61">
        <v>8.232691093736328E-3</v>
      </c>
      <c r="BZ61">
        <v>8.3996294336643653E-3</v>
      </c>
      <c r="CA61">
        <v>9.5118640151241503E-3</v>
      </c>
      <c r="CB61">
        <v>1.1469433721665439E-2</v>
      </c>
      <c r="CC61">
        <v>7.8361646117499975E-3</v>
      </c>
      <c r="CD61">
        <v>9.6827265368959001E-3</v>
      </c>
      <c r="CE61">
        <v>7.0893172476901387E-3</v>
      </c>
      <c r="CF61">
        <v>1.0906589597028032E-2</v>
      </c>
      <c r="CG61">
        <v>2.5861677084514232E-2</v>
      </c>
      <c r="CH61">
        <v>7.5080834891449542E-3</v>
      </c>
      <c r="CI61">
        <v>1.1518576547298204E-2</v>
      </c>
      <c r="CJ61">
        <v>6.0373801842157652E-3</v>
      </c>
      <c r="CK61">
        <v>7.5080834891449542E-3</v>
      </c>
      <c r="CL61">
        <v>7.7350365606994259E-3</v>
      </c>
      <c r="CM61">
        <v>1.3198434481315274E-2</v>
      </c>
      <c r="CN61">
        <v>1.4075514812666506E-2</v>
      </c>
      <c r="CO61">
        <v>1.1319319840244514E-2</v>
      </c>
      <c r="CP61">
        <v>1.2540647979903001E-2</v>
      </c>
      <c r="CQ61">
        <v>1.2393331477247128E-2</v>
      </c>
      <c r="CR61">
        <v>1.0981819680601652E-2</v>
      </c>
      <c r="CS61">
        <v>1.0168127701693095E-2</v>
      </c>
      <c r="CT61">
        <v>8.6118028128324749E-3</v>
      </c>
      <c r="CU61">
        <v>6.9895660904235298E-3</v>
      </c>
    </row>
    <row r="62" spans="1:99">
      <c r="A62" t="s">
        <v>61</v>
      </c>
      <c r="B62">
        <v>1.5532565872988242E-2</v>
      </c>
      <c r="C62">
        <v>2.1780305068694682E-2</v>
      </c>
      <c r="D62">
        <v>1.3310072811296533E-2</v>
      </c>
      <c r="E62">
        <v>1.6187841521539306E-2</v>
      </c>
      <c r="F62">
        <v>1.0670315101591832E-2</v>
      </c>
      <c r="G62">
        <v>2.5496026893978292E-2</v>
      </c>
      <c r="H62">
        <v>1.5886846593794926E-2</v>
      </c>
      <c r="I62">
        <v>2.744468748748944E-2</v>
      </c>
      <c r="J62">
        <v>1.213239315874934E-2</v>
      </c>
      <c r="K62">
        <v>1.8571144507569477E-2</v>
      </c>
      <c r="L62">
        <v>7.2565258759985318E-2</v>
      </c>
      <c r="M62">
        <v>1.0243640315310153E-2</v>
      </c>
      <c r="N62">
        <v>1.8158168159314324E-2</v>
      </c>
      <c r="O62">
        <v>1.2061530601394706E-2</v>
      </c>
      <c r="P62">
        <v>1.2732574575320512E-2</v>
      </c>
      <c r="Q62">
        <v>1.2151322269550079E-2</v>
      </c>
      <c r="R62">
        <v>1.2501104697319939E-2</v>
      </c>
      <c r="S62">
        <v>1.6861704126240648E-2</v>
      </c>
      <c r="T62">
        <v>1.9754479411574023E-2</v>
      </c>
      <c r="U62">
        <v>1.3337612861050946E-2</v>
      </c>
      <c r="V62">
        <v>1.1880348641671725E-2</v>
      </c>
      <c r="W62">
        <v>1.546114600644382E-2</v>
      </c>
      <c r="X62">
        <v>4.4918658613879985E-3</v>
      </c>
      <c r="Y62">
        <v>8.0181835544292368E-3</v>
      </c>
      <c r="Z62">
        <v>1.1640893873194721E-2</v>
      </c>
      <c r="AA62">
        <v>1.4595466718406296E-2</v>
      </c>
      <c r="AB62">
        <v>1.9018542644356175E-2</v>
      </c>
      <c r="AC62">
        <v>2.0647078183003677E-2</v>
      </c>
      <c r="AD62">
        <v>2.0389068549435996E-2</v>
      </c>
      <c r="AE62">
        <v>1.3289414047299341E-2</v>
      </c>
      <c r="AF62">
        <v>1.7226354720959076E-2</v>
      </c>
      <c r="AG62">
        <v>1.3527981776647048E-2</v>
      </c>
      <c r="AH62">
        <v>2.370364648977983E-2</v>
      </c>
      <c r="AI62">
        <v>2.2006231634338031E-2</v>
      </c>
      <c r="AJ62">
        <v>1.6891087686867153E-2</v>
      </c>
      <c r="AK62">
        <v>1.3752190452768228E-2</v>
      </c>
      <c r="AL62">
        <v>1.3842403537980915E-2</v>
      </c>
      <c r="AM62">
        <v>1.080147187088934E-2</v>
      </c>
      <c r="AN62">
        <v>1.5520551780458348E-2</v>
      </c>
      <c r="AO62">
        <v>1.3710530869632835E-2</v>
      </c>
      <c r="AP62">
        <v>1.8698158008351277E-2</v>
      </c>
      <c r="AQ62">
        <v>1.4892894782917951E-2</v>
      </c>
      <c r="AR62">
        <v>1.8716280390502538E-2</v>
      </c>
      <c r="AS62">
        <v>1.6659814685546667E-2</v>
      </c>
      <c r="AT62">
        <v>2.1549452579801009E-2</v>
      </c>
      <c r="AU62">
        <v>2.8378683951616537E-2</v>
      </c>
      <c r="AV62">
        <v>2.5952069434246171E-2</v>
      </c>
      <c r="AW62">
        <v>2.0914204405643098E-2</v>
      </c>
      <c r="AX62">
        <v>3.5550269636417949E-2</v>
      </c>
      <c r="AY62">
        <v>1.9136760614640928E-2</v>
      </c>
      <c r="AZ62">
        <v>3.6165346687223182E-2</v>
      </c>
      <c r="BA62">
        <v>1.5487681946768604E-2</v>
      </c>
      <c r="BB62">
        <v>2.4183705916352102E-2</v>
      </c>
      <c r="BC62">
        <v>1.3330834219122711E-2</v>
      </c>
      <c r="BD62">
        <v>1.3847540775186724E-2</v>
      </c>
      <c r="BE62">
        <v>2.2716190917899681E-2</v>
      </c>
      <c r="BF62">
        <v>1.1156530880126166E-2</v>
      </c>
      <c r="BG62">
        <v>1.778617221923692E-2</v>
      </c>
      <c r="BH62">
        <v>1.157988057352196E-2</v>
      </c>
      <c r="BI62">
        <v>5.8130303786043218E-2</v>
      </c>
      <c r="BJ62">
        <v>1.0871455049004535</v>
      </c>
      <c r="BK62">
        <v>3.9498937743950323E-2</v>
      </c>
      <c r="BL62">
        <v>1.9715018119053147E-2</v>
      </c>
      <c r="BM62">
        <v>0.52449384494741591</v>
      </c>
      <c r="BN62">
        <v>1.244336330080051E-2</v>
      </c>
      <c r="BO62">
        <v>1.9773899990294511E-2</v>
      </c>
      <c r="BP62">
        <v>2.4789957972197605E-2</v>
      </c>
      <c r="BQ62">
        <v>2.1227800579040126E-2</v>
      </c>
      <c r="BR62">
        <v>3.4004017466510807E-2</v>
      </c>
      <c r="BS62">
        <v>2.2366905580854746E-2</v>
      </c>
      <c r="BT62">
        <v>1.5520180542212363E-2</v>
      </c>
      <c r="BU62">
        <v>2.2396470425586287E-2</v>
      </c>
      <c r="BV62">
        <v>2.3190066208822153E-2</v>
      </c>
      <c r="BW62">
        <v>2.6556011805798932E-2</v>
      </c>
      <c r="BX62">
        <v>2.3144519573726766E-2</v>
      </c>
      <c r="BY62">
        <v>2.8193951917748959E-2</v>
      </c>
      <c r="BZ62">
        <v>2.6244109075313746E-2</v>
      </c>
      <c r="CA62">
        <v>2.228076578689786E-2</v>
      </c>
      <c r="CB62">
        <v>1.7939607398925618E-2</v>
      </c>
      <c r="CC62">
        <v>1.7159299654140737E-2</v>
      </c>
      <c r="CD62">
        <v>2.53639121745378E-2</v>
      </c>
      <c r="CE62">
        <v>1.8266482630063242E-2</v>
      </c>
      <c r="CF62">
        <v>2.2824416409504979E-2</v>
      </c>
      <c r="CG62">
        <v>4.0882784763901912E-2</v>
      </c>
      <c r="CH62">
        <v>2.8390949920267947E-2</v>
      </c>
      <c r="CI62">
        <v>2.852709787834139E-2</v>
      </c>
      <c r="CJ62">
        <v>2.2829655358455308E-2</v>
      </c>
      <c r="CK62">
        <v>2.8390949920267947E-2</v>
      </c>
      <c r="CL62">
        <v>3.2186267020201303E-2</v>
      </c>
      <c r="CM62">
        <v>2.6019860539430176E-2</v>
      </c>
      <c r="CN62">
        <v>2.6105813173423222E-2</v>
      </c>
      <c r="CO62">
        <v>3.0167764035940691E-2</v>
      </c>
      <c r="CP62">
        <v>2.6654776580643302E-2</v>
      </c>
      <c r="CQ62">
        <v>2.8422193644878885E-2</v>
      </c>
      <c r="CR62">
        <v>2.7580672484139021E-2</v>
      </c>
      <c r="CS62">
        <v>2.9936946320106423E-2</v>
      </c>
      <c r="CT62">
        <v>2.7305921065050989E-2</v>
      </c>
      <c r="CU62">
        <v>3.650040805434674E-2</v>
      </c>
    </row>
    <row r="63" spans="1:99">
      <c r="A63" t="s">
        <v>62</v>
      </c>
      <c r="B63">
        <v>1.1669643608729135E-2</v>
      </c>
      <c r="C63">
        <v>1.3326651298833611E-2</v>
      </c>
      <c r="D63">
        <v>1.3008999418061849E-2</v>
      </c>
      <c r="E63">
        <v>1.472076487414186E-2</v>
      </c>
      <c r="F63">
        <v>1.1676219906003087E-2</v>
      </c>
      <c r="G63">
        <v>1.4140801863705983E-2</v>
      </c>
      <c r="H63">
        <v>8.2695143628804171E-3</v>
      </c>
      <c r="I63">
        <v>1.5213274095059499E-2</v>
      </c>
      <c r="J63">
        <v>1.3123890292201708E-2</v>
      </c>
      <c r="K63">
        <v>1.1484206124957255E-2</v>
      </c>
      <c r="L63">
        <v>1.5799755573611428E-2</v>
      </c>
      <c r="M63">
        <v>1.652735179282936E-2</v>
      </c>
      <c r="N63">
        <v>1.3306932220149061E-2</v>
      </c>
      <c r="O63">
        <v>1.092753940402779E-2</v>
      </c>
      <c r="P63">
        <v>1.0890812403956939E-2</v>
      </c>
      <c r="Q63">
        <v>1.1501420957441832E-2</v>
      </c>
      <c r="R63">
        <v>1.0521078810064043E-2</v>
      </c>
      <c r="S63">
        <v>1.6364701737845766E-2</v>
      </c>
      <c r="T63">
        <v>1.9121680696617387E-2</v>
      </c>
      <c r="U63">
        <v>1.2357201797832418E-2</v>
      </c>
      <c r="V63">
        <v>1.3233378518363342E-2</v>
      </c>
      <c r="W63">
        <v>1.488665149699011E-2</v>
      </c>
      <c r="X63">
        <v>5.3773152196444343E-3</v>
      </c>
      <c r="Y63">
        <v>8.3626305767940477E-3</v>
      </c>
      <c r="Z63">
        <v>1.1801739123679142E-2</v>
      </c>
      <c r="AA63">
        <v>1.3409729288683472E-2</v>
      </c>
      <c r="AB63">
        <v>1.057414142352169E-2</v>
      </c>
      <c r="AC63">
        <v>1.2934201210430351E-2</v>
      </c>
      <c r="AD63">
        <v>1.2585688505914364E-2</v>
      </c>
      <c r="AE63">
        <v>1.0775048013973979E-2</v>
      </c>
      <c r="AF63">
        <v>1.3034358401063791E-2</v>
      </c>
      <c r="AG63">
        <v>1.0536550217492068E-2</v>
      </c>
      <c r="AH63">
        <v>1.3453395892728317E-2</v>
      </c>
      <c r="AI63">
        <v>1.6642018670871086E-2</v>
      </c>
      <c r="AJ63">
        <v>1.4519685739257829E-2</v>
      </c>
      <c r="AK63">
        <v>1.1993465386017976E-2</v>
      </c>
      <c r="AL63">
        <v>8.2700426263627152E-3</v>
      </c>
      <c r="AM63">
        <v>7.3219321817902657E-3</v>
      </c>
      <c r="AN63">
        <v>1.136631433744496E-2</v>
      </c>
      <c r="AO63">
        <v>9.9991684569275228E-3</v>
      </c>
      <c r="AP63">
        <v>1.3320581012513771E-2</v>
      </c>
      <c r="AQ63">
        <v>1.1818649065319773E-2</v>
      </c>
      <c r="AR63">
        <v>1.4408395107627068E-2</v>
      </c>
      <c r="AS63">
        <v>1.3180752446311689E-2</v>
      </c>
      <c r="AT63">
        <v>1.172481210133638E-2</v>
      </c>
      <c r="AU63">
        <v>2.6406720048790109E-2</v>
      </c>
      <c r="AV63">
        <v>1.9957586620076316E-2</v>
      </c>
      <c r="AW63">
        <v>1.5199982387703141E-2</v>
      </c>
      <c r="AX63">
        <v>2.2371017976733049E-2</v>
      </c>
      <c r="AY63">
        <v>4.3808292277427309E-2</v>
      </c>
      <c r="AZ63">
        <v>1.9721136356045738E-2</v>
      </c>
      <c r="BA63">
        <v>9.3256022259036678E-3</v>
      </c>
      <c r="BB63">
        <v>1.5430252168693375E-2</v>
      </c>
      <c r="BC63">
        <v>1.1133246488088224E-2</v>
      </c>
      <c r="BD63">
        <v>1.4125090116451735E-2</v>
      </c>
      <c r="BE63">
        <v>2.3685893564567736E-2</v>
      </c>
      <c r="BF63">
        <v>1.9617967801533388E-2</v>
      </c>
      <c r="BG63">
        <v>1.5262783151010068E-2</v>
      </c>
      <c r="BH63">
        <v>1.0369825458386691E-2</v>
      </c>
      <c r="BI63">
        <v>3.9757981254847696E-2</v>
      </c>
      <c r="BJ63">
        <v>5.1245319355275799E-2</v>
      </c>
      <c r="BK63">
        <v>1.0333984166315968</v>
      </c>
      <c r="BL63">
        <v>9.6637995460364754E-3</v>
      </c>
      <c r="BM63">
        <v>5.3854688982660603E-2</v>
      </c>
      <c r="BN63">
        <v>2.6481665545575427E-2</v>
      </c>
      <c r="BO63">
        <v>1.9416821832012314E-2</v>
      </c>
      <c r="BP63">
        <v>3.1027943764323634E-2</v>
      </c>
      <c r="BQ63">
        <v>1.5972132884077721E-2</v>
      </c>
      <c r="BR63">
        <v>2.2444558851140915E-2</v>
      </c>
      <c r="BS63">
        <v>1.6418407127664899E-2</v>
      </c>
      <c r="BT63">
        <v>1.4885048570830726E-2</v>
      </c>
      <c r="BU63">
        <v>1.6566602344589995E-2</v>
      </c>
      <c r="BV63">
        <v>1.6303795543873682E-2</v>
      </c>
      <c r="BW63">
        <v>1.5880935468693506E-2</v>
      </c>
      <c r="BX63">
        <v>1.6494390279060505E-2</v>
      </c>
      <c r="BY63">
        <v>1.6534525246786561E-2</v>
      </c>
      <c r="BZ63">
        <v>1.6283324736054618E-2</v>
      </c>
      <c r="CA63">
        <v>1.676343420963769E-2</v>
      </c>
      <c r="CB63">
        <v>1.6307686241841753E-2</v>
      </c>
      <c r="CC63">
        <v>2.0537098958447624E-2</v>
      </c>
      <c r="CD63">
        <v>1.4004111500631331E-2</v>
      </c>
      <c r="CE63">
        <v>1.2860973815730514E-2</v>
      </c>
      <c r="CF63">
        <v>2.2152986633237646E-2</v>
      </c>
      <c r="CG63">
        <v>2.1271033339167602E-2</v>
      </c>
      <c r="CH63">
        <v>1.5836057126192446E-2</v>
      </c>
      <c r="CI63">
        <v>1.3912930851254246E-2</v>
      </c>
      <c r="CJ63">
        <v>1.2734048259853777E-2</v>
      </c>
      <c r="CK63">
        <v>1.5836057126192446E-2</v>
      </c>
      <c r="CL63">
        <v>1.5751180046229201E-2</v>
      </c>
      <c r="CM63">
        <v>3.9110439993335015E-2</v>
      </c>
      <c r="CN63">
        <v>3.9930355851505027E-2</v>
      </c>
      <c r="CO63">
        <v>3.5969888167049824E-2</v>
      </c>
      <c r="CP63">
        <v>3.6746381161726516E-2</v>
      </c>
      <c r="CQ63">
        <v>3.1973579382601119E-2</v>
      </c>
      <c r="CR63">
        <v>2.7157468487305568E-2</v>
      </c>
      <c r="CS63">
        <v>2.2187366214099155E-2</v>
      </c>
      <c r="CT63">
        <v>1.6611242558357428E-2</v>
      </c>
      <c r="CU63">
        <v>1.3030029066250599E-2</v>
      </c>
    </row>
    <row r="64" spans="1:99">
      <c r="A64" t="s">
        <v>63</v>
      </c>
      <c r="B64">
        <v>2.775472141960221E-2</v>
      </c>
      <c r="C64">
        <v>2.1019518966487929E-2</v>
      </c>
      <c r="D64">
        <v>2.5760086842821949E-2</v>
      </c>
      <c r="E64">
        <v>2.9341202895379954E-2</v>
      </c>
      <c r="F64">
        <v>1.8406134206236529E-2</v>
      </c>
      <c r="G64">
        <v>2.1697350801150397E-2</v>
      </c>
      <c r="H64">
        <v>1.4043984884715059E-2</v>
      </c>
      <c r="I64">
        <v>2.3647490750440474E-2</v>
      </c>
      <c r="J64">
        <v>1.962248357212789E-2</v>
      </c>
      <c r="K64">
        <v>2.1504799621755229E-2</v>
      </c>
      <c r="L64">
        <v>3.4075484478003924E-2</v>
      </c>
      <c r="M64">
        <v>1.0895935321543586E-2</v>
      </c>
      <c r="N64">
        <v>1.7386519967143514E-2</v>
      </c>
      <c r="O64">
        <v>1.9032245108167589E-2</v>
      </c>
      <c r="P64">
        <v>2.5806212644280929E-2</v>
      </c>
      <c r="Q64">
        <v>2.2938195987278608E-2</v>
      </c>
      <c r="R64">
        <v>1.8442515167927543E-2</v>
      </c>
      <c r="S64">
        <v>2.0575738321415404E-2</v>
      </c>
      <c r="T64">
        <v>2.6456099268268845E-2</v>
      </c>
      <c r="U64">
        <v>1.7798141493787608E-2</v>
      </c>
      <c r="V64">
        <v>1.5319695792689974E-2</v>
      </c>
      <c r="W64">
        <v>1.6590396330944751E-2</v>
      </c>
      <c r="X64">
        <v>6.2491972851914206E-3</v>
      </c>
      <c r="Y64">
        <v>1.2284480334590876E-2</v>
      </c>
      <c r="Z64">
        <v>1.6733729736744998E-2</v>
      </c>
      <c r="AA64">
        <v>2.4313776752755048E-2</v>
      </c>
      <c r="AB64">
        <v>1.728030758414717E-2</v>
      </c>
      <c r="AC64">
        <v>1.7191757360715335E-2</v>
      </c>
      <c r="AD64">
        <v>1.9879913214914221E-2</v>
      </c>
      <c r="AE64">
        <v>1.5533716455171775E-2</v>
      </c>
      <c r="AF64">
        <v>2.2154524121613759E-2</v>
      </c>
      <c r="AG64">
        <v>1.7301019456450743E-2</v>
      </c>
      <c r="AH64">
        <v>2.2971640276229204E-2</v>
      </c>
      <c r="AI64">
        <v>2.0059762300783334E-2</v>
      </c>
      <c r="AJ64">
        <v>3.0087421656482469E-2</v>
      </c>
      <c r="AK64">
        <v>1.8240868155218182E-2</v>
      </c>
      <c r="AL64">
        <v>1.3158345561195977E-2</v>
      </c>
      <c r="AM64">
        <v>1.1817795340757281E-2</v>
      </c>
      <c r="AN64">
        <v>1.7172011778763079E-2</v>
      </c>
      <c r="AO64">
        <v>1.6273656903370202E-2</v>
      </c>
      <c r="AP64">
        <v>2.1544509985845155E-2</v>
      </c>
      <c r="AQ64">
        <v>1.7603584256700496E-2</v>
      </c>
      <c r="AR64">
        <v>2.4616687275666373E-2</v>
      </c>
      <c r="AS64">
        <v>1.8912859430601441E-2</v>
      </c>
      <c r="AT64">
        <v>1.6395391733164743E-2</v>
      </c>
      <c r="AU64">
        <v>1.7633289617736515E-2</v>
      </c>
      <c r="AV64">
        <v>2.9248361392970896E-2</v>
      </c>
      <c r="AW64">
        <v>5.0197429082001165E-2</v>
      </c>
      <c r="AX64">
        <v>6.9408554524627325E-2</v>
      </c>
      <c r="AY64">
        <v>2.7111157215357881E-2</v>
      </c>
      <c r="AZ64">
        <v>3.5684293928564148E-2</v>
      </c>
      <c r="BA64">
        <v>1.4453417615894503E-2</v>
      </c>
      <c r="BB64">
        <v>3.3207641591771336E-2</v>
      </c>
      <c r="BC64">
        <v>1.2441032163262696E-2</v>
      </c>
      <c r="BD64">
        <v>1.6568746201554092E-2</v>
      </c>
      <c r="BE64">
        <v>1.975907605314255E-2</v>
      </c>
      <c r="BF64">
        <v>1.5550254046660642E-2</v>
      </c>
      <c r="BG64">
        <v>1.7938664483341298E-2</v>
      </c>
      <c r="BH64">
        <v>1.2348336375035882E-2</v>
      </c>
      <c r="BI64">
        <v>2.4904323786601314E-2</v>
      </c>
      <c r="BJ64">
        <v>3.8993016722523657E-2</v>
      </c>
      <c r="BK64">
        <v>1.2115170675692363E-2</v>
      </c>
      <c r="BL64">
        <v>1.336409130041355</v>
      </c>
      <c r="BM64">
        <v>7.7667855656619822E-2</v>
      </c>
      <c r="BN64">
        <v>2.3850255271646352E-2</v>
      </c>
      <c r="BO64">
        <v>4.1285660494252217E-2</v>
      </c>
      <c r="BP64">
        <v>3.3535742459231695E-2</v>
      </c>
      <c r="BQ64">
        <v>2.265945377053016E-2</v>
      </c>
      <c r="BR64">
        <v>2.1941476001823858E-2</v>
      </c>
      <c r="BS64">
        <v>2.53905377306454E-2</v>
      </c>
      <c r="BT64">
        <v>2.3794785002716558E-2</v>
      </c>
      <c r="BU64">
        <v>3.0583342725782444E-2</v>
      </c>
      <c r="BV64">
        <v>2.7806287836081581E-2</v>
      </c>
      <c r="BW64">
        <v>3.0282246724807262E-2</v>
      </c>
      <c r="BX64">
        <v>3.0521631749386401E-2</v>
      </c>
      <c r="BY64">
        <v>5.7437967653532811E-2</v>
      </c>
      <c r="BZ64">
        <v>2.4768931647150431E-2</v>
      </c>
      <c r="CA64">
        <v>7.4644892031069832E-2</v>
      </c>
      <c r="CB64">
        <v>2.4292124352412733E-2</v>
      </c>
      <c r="CC64">
        <v>1.9553778980790384E-2</v>
      </c>
      <c r="CD64">
        <v>2.1970403743155519E-2</v>
      </c>
      <c r="CE64">
        <v>1.9227512832297282E-2</v>
      </c>
      <c r="CF64">
        <v>2.8831095829273515E-2</v>
      </c>
      <c r="CG64">
        <v>2.7175259740081999E-2</v>
      </c>
      <c r="CH64">
        <v>2.4564501761522056E-2</v>
      </c>
      <c r="CI64">
        <v>5.2935497588649114E-2</v>
      </c>
      <c r="CJ64">
        <v>1.9752742012600619E-2</v>
      </c>
      <c r="CK64">
        <v>2.4564501761522056E-2</v>
      </c>
      <c r="CL64">
        <v>2.5150464602959464E-2</v>
      </c>
      <c r="CM64">
        <v>3.8771529354341305E-2</v>
      </c>
      <c r="CN64">
        <v>3.9421720285609231E-2</v>
      </c>
      <c r="CO64">
        <v>4.2987599227538476E-2</v>
      </c>
      <c r="CP64">
        <v>3.9879989245929698E-2</v>
      </c>
      <c r="CQ64">
        <v>3.7388175745790002E-2</v>
      </c>
      <c r="CR64">
        <v>3.6294546078636046E-2</v>
      </c>
      <c r="CS64">
        <v>3.4039069132528223E-2</v>
      </c>
      <c r="CT64">
        <v>3.0618126480302016E-2</v>
      </c>
      <c r="CU64">
        <v>2.2083071767352042E-2</v>
      </c>
    </row>
    <row r="65" spans="1:99">
      <c r="A65" t="s">
        <v>64</v>
      </c>
      <c r="B65">
        <v>4.3067613799058855E-3</v>
      </c>
      <c r="C65">
        <v>6.2401858032852253E-3</v>
      </c>
      <c r="D65">
        <v>3.5404178107399536E-3</v>
      </c>
      <c r="E65">
        <v>4.4480420469760907E-3</v>
      </c>
      <c r="F65">
        <v>2.5099861129674211E-3</v>
      </c>
      <c r="G65">
        <v>7.3896782235627102E-3</v>
      </c>
      <c r="H65">
        <v>4.4754875402592065E-3</v>
      </c>
      <c r="I65">
        <v>8.2177285832121406E-3</v>
      </c>
      <c r="J65">
        <v>2.9148803360886811E-3</v>
      </c>
      <c r="K65">
        <v>3.2928449381966437E-3</v>
      </c>
      <c r="L65">
        <v>4.5203846203110383E-3</v>
      </c>
      <c r="M65">
        <v>2.4438631332428791E-3</v>
      </c>
      <c r="N65">
        <v>4.7938437830694182E-3</v>
      </c>
      <c r="O65">
        <v>3.0336963020526787E-3</v>
      </c>
      <c r="P65">
        <v>3.2859268959746944E-3</v>
      </c>
      <c r="Q65">
        <v>3.205068796136603E-3</v>
      </c>
      <c r="R65">
        <v>3.4757672403623748E-3</v>
      </c>
      <c r="S65">
        <v>4.5758426665518806E-3</v>
      </c>
      <c r="T65">
        <v>4.9633245780269161E-3</v>
      </c>
      <c r="U65">
        <v>3.4620710074687849E-3</v>
      </c>
      <c r="V65">
        <v>3.0197063186473347E-3</v>
      </c>
      <c r="W65">
        <v>4.1112015758458633E-3</v>
      </c>
      <c r="X65">
        <v>1.0966522714157159E-3</v>
      </c>
      <c r="Y65">
        <v>2.0257513162553016E-3</v>
      </c>
      <c r="Z65">
        <v>2.999271147892878E-3</v>
      </c>
      <c r="AA65">
        <v>3.6223496739635E-3</v>
      </c>
      <c r="AB65">
        <v>2.9066858397544262E-3</v>
      </c>
      <c r="AC65">
        <v>3.740995620010905E-3</v>
      </c>
      <c r="AD65">
        <v>4.0875804522100883E-3</v>
      </c>
      <c r="AE65">
        <v>3.4716422649857756E-3</v>
      </c>
      <c r="AF65">
        <v>3.3902488094812878E-3</v>
      </c>
      <c r="AG65">
        <v>3.1019869644374558E-3</v>
      </c>
      <c r="AH65">
        <v>3.83050970198201E-3</v>
      </c>
      <c r="AI65">
        <v>4.3083210559907983E-3</v>
      </c>
      <c r="AJ65">
        <v>3.8522064044350232E-3</v>
      </c>
      <c r="AK65">
        <v>3.8173310528687109E-3</v>
      </c>
      <c r="AL65">
        <v>4.046138140263872E-3</v>
      </c>
      <c r="AM65">
        <v>3.0770199354295835E-3</v>
      </c>
      <c r="AN65">
        <v>4.2391087701694171E-3</v>
      </c>
      <c r="AO65">
        <v>3.7304481577888214E-3</v>
      </c>
      <c r="AP65">
        <v>4.789129849224417E-3</v>
      </c>
      <c r="AQ65">
        <v>3.6246820091167613E-3</v>
      </c>
      <c r="AR65">
        <v>4.94697681415466E-3</v>
      </c>
      <c r="AS65">
        <v>4.4798299750870626E-3</v>
      </c>
      <c r="AT65">
        <v>3.7443875471849957E-3</v>
      </c>
      <c r="AU65">
        <v>4.2328435449389863E-3</v>
      </c>
      <c r="AV65">
        <v>3.7345088494521788E-3</v>
      </c>
      <c r="AW65">
        <v>5.3185943249730791E-3</v>
      </c>
      <c r="AX65">
        <v>4.3555377540322147E-3</v>
      </c>
      <c r="AY65">
        <v>4.0446134613822968E-3</v>
      </c>
      <c r="AZ65">
        <v>9.1027704548975741E-3</v>
      </c>
      <c r="BA65">
        <v>4.5624765608550605E-3</v>
      </c>
      <c r="BB65">
        <v>6.9215948159745853E-3</v>
      </c>
      <c r="BC65">
        <v>3.791463173558547E-3</v>
      </c>
      <c r="BD65">
        <v>3.4347413856156846E-3</v>
      </c>
      <c r="BE65">
        <v>6.234611069532426E-3</v>
      </c>
      <c r="BF65">
        <v>2.8021336923266392E-3</v>
      </c>
      <c r="BG65">
        <v>4.7792900772211776E-3</v>
      </c>
      <c r="BH65">
        <v>3.256208222689609E-3</v>
      </c>
      <c r="BI65">
        <v>5.0104913534999383E-3</v>
      </c>
      <c r="BJ65">
        <v>6.1442001714103129E-3</v>
      </c>
      <c r="BK65">
        <v>3.2478402556507815E-3</v>
      </c>
      <c r="BL65">
        <v>8.7420056962261017E-3</v>
      </c>
      <c r="BM65">
        <v>1.0345177355227928</v>
      </c>
      <c r="BN65">
        <v>1.8228106847648004E-3</v>
      </c>
      <c r="BO65">
        <v>4.3381518349102088E-3</v>
      </c>
      <c r="BP65">
        <v>1.7770844131384347E-3</v>
      </c>
      <c r="BQ65">
        <v>5.7244754615033569E-3</v>
      </c>
      <c r="BR65">
        <v>6.6195975801301007E-3</v>
      </c>
      <c r="BS65">
        <v>5.997272568502846E-3</v>
      </c>
      <c r="BT65">
        <v>4.1112576616759581E-3</v>
      </c>
      <c r="BU65">
        <v>6.0807534666600053E-3</v>
      </c>
      <c r="BV65">
        <v>6.1322037749473616E-3</v>
      </c>
      <c r="BW65">
        <v>5.5618355792261083E-3</v>
      </c>
      <c r="BX65">
        <v>6.1039525787617418E-3</v>
      </c>
      <c r="BY65">
        <v>6.291903157161465E-3</v>
      </c>
      <c r="BZ65">
        <v>5.626630002232875E-3</v>
      </c>
      <c r="CA65">
        <v>6.2428589833060551E-3</v>
      </c>
      <c r="CB65">
        <v>4.6362746495049196E-3</v>
      </c>
      <c r="CC65">
        <v>4.4510287761346506E-3</v>
      </c>
      <c r="CD65">
        <v>4.4163969225957996E-3</v>
      </c>
      <c r="CE65">
        <v>4.9528887057458436E-3</v>
      </c>
      <c r="CF65">
        <v>5.9469381558059165E-3</v>
      </c>
      <c r="CG65">
        <v>6.0112947837833103E-3</v>
      </c>
      <c r="CH65">
        <v>8.5490239531519716E-3</v>
      </c>
      <c r="CI65">
        <v>5.3336926578745666E-3</v>
      </c>
      <c r="CJ65">
        <v>6.8744184696091625E-3</v>
      </c>
      <c r="CK65">
        <v>8.5490239531519716E-3</v>
      </c>
      <c r="CL65">
        <v>8.8300679420223512E-3</v>
      </c>
      <c r="CM65">
        <v>2.0960621136297736E-2</v>
      </c>
      <c r="CN65">
        <v>1.6164913352073679E-2</v>
      </c>
      <c r="CO65">
        <v>1.6861183473659547E-2</v>
      </c>
      <c r="CP65">
        <v>1.5419155383665758E-2</v>
      </c>
      <c r="CQ65">
        <v>1.3817928994711704E-2</v>
      </c>
      <c r="CR65">
        <v>1.0605580005275523E-2</v>
      </c>
      <c r="CS65">
        <v>1.1130869842455765E-2</v>
      </c>
      <c r="CT65">
        <v>1.0916470543574202E-2</v>
      </c>
      <c r="CU65">
        <v>7.9830853405185292E-3</v>
      </c>
    </row>
    <row r="66" spans="1:99">
      <c r="A66" t="s">
        <v>65</v>
      </c>
      <c r="B66">
        <v>8.5427366314435288E-2</v>
      </c>
      <c r="C66">
        <v>0.11932000599071385</v>
      </c>
      <c r="D66">
        <v>7.7722937764559422E-2</v>
      </c>
      <c r="E66">
        <v>8.645662151571773E-2</v>
      </c>
      <c r="F66">
        <v>6.5970672063615968E-2</v>
      </c>
      <c r="G66">
        <v>0.13322644695353608</v>
      </c>
      <c r="H66">
        <v>8.0285437660878714E-2</v>
      </c>
      <c r="I66">
        <v>0.14737714695214646</v>
      </c>
      <c r="J66">
        <v>6.9359674521285289E-2</v>
      </c>
      <c r="K66">
        <v>6.6684166915946322E-2</v>
      </c>
      <c r="L66">
        <v>9.3191802958597553E-2</v>
      </c>
      <c r="M66">
        <v>5.6142772725511304E-2</v>
      </c>
      <c r="N66">
        <v>0.10124451017407367</v>
      </c>
      <c r="O66">
        <v>7.1129741186416282E-2</v>
      </c>
      <c r="P66">
        <v>7.7600119455631791E-2</v>
      </c>
      <c r="Q66">
        <v>7.2181155226114943E-2</v>
      </c>
      <c r="R66">
        <v>7.89510710532174E-2</v>
      </c>
      <c r="S66">
        <v>9.3158648604897129E-2</v>
      </c>
      <c r="T66">
        <v>0.10439283902742676</v>
      </c>
      <c r="U66">
        <v>7.9969738647642508E-2</v>
      </c>
      <c r="V66">
        <v>8.0250863818277979E-2</v>
      </c>
      <c r="W66">
        <v>0.10462256058070231</v>
      </c>
      <c r="X66">
        <v>2.4732268745720768E-2</v>
      </c>
      <c r="Y66">
        <v>4.4225446575573243E-2</v>
      </c>
      <c r="Z66">
        <v>7.2132880745422429E-2</v>
      </c>
      <c r="AA66">
        <v>8.2249445295005733E-2</v>
      </c>
      <c r="AB66">
        <v>6.3661060163404046E-2</v>
      </c>
      <c r="AC66">
        <v>9.0744390170498068E-2</v>
      </c>
      <c r="AD66">
        <v>8.8201393238417344E-2</v>
      </c>
      <c r="AE66">
        <v>6.9548665850085484E-2</v>
      </c>
      <c r="AF66">
        <v>7.6207300273202563E-2</v>
      </c>
      <c r="AG66">
        <v>6.5995017152721658E-2</v>
      </c>
      <c r="AH66">
        <v>9.1300235506122637E-2</v>
      </c>
      <c r="AI66">
        <v>9.0356890027948E-2</v>
      </c>
      <c r="AJ66">
        <v>0.10865519203000734</v>
      </c>
      <c r="AK66">
        <v>9.5206273778832506E-2</v>
      </c>
      <c r="AL66">
        <v>8.6143182412014935E-2</v>
      </c>
      <c r="AM66">
        <v>7.0589704783074053E-2</v>
      </c>
      <c r="AN66">
        <v>0.12381045309061924</v>
      </c>
      <c r="AO66">
        <v>0.13211944154813554</v>
      </c>
      <c r="AP66">
        <v>0.13212116187055559</v>
      </c>
      <c r="AQ66">
        <v>0.16685118615565636</v>
      </c>
      <c r="AR66">
        <v>0.18253371551151851</v>
      </c>
      <c r="AS66">
        <v>0.12354446756098821</v>
      </c>
      <c r="AT66">
        <v>7.5619755603679423E-2</v>
      </c>
      <c r="AU66">
        <v>8.9175690754592432E-2</v>
      </c>
      <c r="AV66">
        <v>9.3423634355628477E-2</v>
      </c>
      <c r="AW66">
        <v>0.11945282643684096</v>
      </c>
      <c r="AX66">
        <v>9.9861662971493473E-2</v>
      </c>
      <c r="AY66">
        <v>9.0676365441180351E-2</v>
      </c>
      <c r="AZ66">
        <v>0.17852152486841247</v>
      </c>
      <c r="BA66">
        <v>8.623246523809229E-2</v>
      </c>
      <c r="BB66">
        <v>0.1669475146697143</v>
      </c>
      <c r="BC66">
        <v>7.7976370780487331E-2</v>
      </c>
      <c r="BD66">
        <v>8.1936573779318511E-2</v>
      </c>
      <c r="BE66">
        <v>0.1238950990686898</v>
      </c>
      <c r="BF66">
        <v>9.4941039290029242E-2</v>
      </c>
      <c r="BG66">
        <v>0.11474695346446774</v>
      </c>
      <c r="BH66">
        <v>7.4126258083658261E-2</v>
      </c>
      <c r="BI66">
        <v>0.11538048679149426</v>
      </c>
      <c r="BJ66">
        <v>0.16338529550033107</v>
      </c>
      <c r="BK66">
        <v>8.5243766410477081E-2</v>
      </c>
      <c r="BL66">
        <v>9.7152180346152903E-2</v>
      </c>
      <c r="BM66">
        <v>0.13397255591590021</v>
      </c>
      <c r="BN66">
        <v>1.0911808249008506</v>
      </c>
      <c r="BO66">
        <v>0.13246637398334798</v>
      </c>
      <c r="BP66">
        <v>5.2836609587496461E-2</v>
      </c>
      <c r="BQ66">
        <v>0.15044266666554063</v>
      </c>
      <c r="BR66">
        <v>0.15793163582280142</v>
      </c>
      <c r="BS66">
        <v>0.13936020282632533</v>
      </c>
      <c r="BT66">
        <v>0.10085075744861884</v>
      </c>
      <c r="BU66">
        <v>0.17408916999789595</v>
      </c>
      <c r="BV66">
        <v>0.15719825011938099</v>
      </c>
      <c r="BW66">
        <v>0.16496385040066108</v>
      </c>
      <c r="BX66">
        <v>0.21211692569704049</v>
      </c>
      <c r="BY66">
        <v>0.16815409727086664</v>
      </c>
      <c r="BZ66">
        <v>0.15639799022518586</v>
      </c>
      <c r="CA66">
        <v>0.22918900506008535</v>
      </c>
      <c r="CB66">
        <v>0.15775243816272402</v>
      </c>
      <c r="CC66">
        <v>0.10704552801579657</v>
      </c>
      <c r="CD66">
        <v>0.13397344107362472</v>
      </c>
      <c r="CE66">
        <v>0.13907290812528425</v>
      </c>
      <c r="CF66">
        <v>0.24465408550229639</v>
      </c>
      <c r="CG66">
        <v>0.18173465222679278</v>
      </c>
      <c r="CH66">
        <v>0.15330934771663568</v>
      </c>
      <c r="CI66">
        <v>0.111205942941286</v>
      </c>
      <c r="CJ66">
        <v>0.12327870611690149</v>
      </c>
      <c r="CK66">
        <v>0.15330934771663568</v>
      </c>
      <c r="CL66">
        <v>0.15818833105756944</v>
      </c>
      <c r="CM66">
        <v>0.30040612717062093</v>
      </c>
      <c r="CN66">
        <v>0.34939460616930462</v>
      </c>
      <c r="CO66">
        <v>0.25107423046315042</v>
      </c>
      <c r="CP66">
        <v>0.28468272968939923</v>
      </c>
      <c r="CQ66">
        <v>0.24969343977128852</v>
      </c>
      <c r="CR66">
        <v>0.23211905579876094</v>
      </c>
      <c r="CS66">
        <v>0.19582880086486137</v>
      </c>
      <c r="CT66">
        <v>0.17511029863648725</v>
      </c>
      <c r="CU66">
        <v>0.14402618384863292</v>
      </c>
    </row>
    <row r="67" spans="1:99">
      <c r="A67" t="s">
        <v>66</v>
      </c>
      <c r="B67">
        <v>7.053741952160672E-3</v>
      </c>
      <c r="C67">
        <v>6.0118113956684144E-3</v>
      </c>
      <c r="D67">
        <v>1.1753019664637866E-2</v>
      </c>
      <c r="E67">
        <v>7.5186145505111756E-3</v>
      </c>
      <c r="F67">
        <v>7.8960373897873949E-3</v>
      </c>
      <c r="G67">
        <v>5.7373209329170463E-3</v>
      </c>
      <c r="H67">
        <v>3.2991409031548134E-3</v>
      </c>
      <c r="I67">
        <v>5.9810546907505067E-3</v>
      </c>
      <c r="J67">
        <v>1.2143810971277999E-2</v>
      </c>
      <c r="K67">
        <v>1.3422243167463882E-2</v>
      </c>
      <c r="L67">
        <v>1.9823501755854241E-2</v>
      </c>
      <c r="M67">
        <v>3.8731338178891669E-3</v>
      </c>
      <c r="N67">
        <v>1.4206059878991671E-2</v>
      </c>
      <c r="O67">
        <v>6.4665373728144786E-3</v>
      </c>
      <c r="P67">
        <v>5.7150957648119038E-3</v>
      </c>
      <c r="Q67">
        <v>4.6476282444528521E-3</v>
      </c>
      <c r="R67">
        <v>4.3524896991367738E-3</v>
      </c>
      <c r="S67">
        <v>3.5477433317836669E-2</v>
      </c>
      <c r="T67">
        <v>0.16710491063175464</v>
      </c>
      <c r="U67">
        <v>6.4314325865725891E-3</v>
      </c>
      <c r="V67">
        <v>7.130923142376679E-3</v>
      </c>
      <c r="W67">
        <v>7.2677600181117038E-3</v>
      </c>
      <c r="X67">
        <v>3.3842266158515973E-3</v>
      </c>
      <c r="Y67">
        <v>3.4164205099379615E-3</v>
      </c>
      <c r="Z67">
        <v>5.2671090155322359E-3</v>
      </c>
      <c r="AA67">
        <v>9.2002410396466137E-3</v>
      </c>
      <c r="AB67">
        <v>5.5995983507235976E-3</v>
      </c>
      <c r="AC67">
        <v>5.9949937880282933E-3</v>
      </c>
      <c r="AD67">
        <v>5.0080415188858201E-3</v>
      </c>
      <c r="AE67">
        <v>3.7190379591306453E-3</v>
      </c>
      <c r="AF67">
        <v>4.631081016601259E-3</v>
      </c>
      <c r="AG67">
        <v>4.8895031514308868E-3</v>
      </c>
      <c r="AH67">
        <v>6.0386893472531636E-3</v>
      </c>
      <c r="AI67">
        <v>5.0317346976603283E-3</v>
      </c>
      <c r="AJ67">
        <v>6.9228799999163952E-3</v>
      </c>
      <c r="AK67">
        <v>4.293415246727255E-3</v>
      </c>
      <c r="AL67">
        <v>3.2200300101589818E-3</v>
      </c>
      <c r="AM67">
        <v>3.3290505145318759E-3</v>
      </c>
      <c r="AN67">
        <v>4.4136588309976283E-3</v>
      </c>
      <c r="AO67">
        <v>4.3311208453244102E-3</v>
      </c>
      <c r="AP67">
        <v>5.8126921158680768E-3</v>
      </c>
      <c r="AQ67">
        <v>4.2255962660976967E-3</v>
      </c>
      <c r="AR67">
        <v>5.35676588975604E-3</v>
      </c>
      <c r="AS67">
        <v>4.8805848842388925E-3</v>
      </c>
      <c r="AT67">
        <v>3.6366726804852707E-2</v>
      </c>
      <c r="AU67">
        <v>6.5752782147413716E-2</v>
      </c>
      <c r="AV67">
        <v>7.4719127895875231E-2</v>
      </c>
      <c r="AW67">
        <v>2.0437846268437955E-2</v>
      </c>
      <c r="AX67">
        <v>9.4762405142578016E-3</v>
      </c>
      <c r="AY67">
        <v>6.7748346993989879E-3</v>
      </c>
      <c r="AZ67">
        <v>1.2047328758507957E-2</v>
      </c>
      <c r="BA67">
        <v>4.3261949903791426E-3</v>
      </c>
      <c r="BB67">
        <v>2.2739968039454824E-2</v>
      </c>
      <c r="BC67">
        <v>3.4938566083615335E-3</v>
      </c>
      <c r="BD67">
        <v>5.6918367823219577E-3</v>
      </c>
      <c r="BE67">
        <v>1.0509373979174761E-2</v>
      </c>
      <c r="BF67">
        <v>7.9181675142882667E-3</v>
      </c>
      <c r="BG67">
        <v>6.4857563556393934E-3</v>
      </c>
      <c r="BH67">
        <v>1.0176403106596591E-2</v>
      </c>
      <c r="BI67">
        <v>6.1212366753118277E-3</v>
      </c>
      <c r="BJ67">
        <v>7.6558312290389537E-3</v>
      </c>
      <c r="BK67">
        <v>4.6442586169240345E-3</v>
      </c>
      <c r="BL67">
        <v>5.3113731126792621E-3</v>
      </c>
      <c r="BM67">
        <v>6.264103085790315E-3</v>
      </c>
      <c r="BN67">
        <v>3.4984999894915355E-3</v>
      </c>
      <c r="BO67">
        <v>1.0273530293534177</v>
      </c>
      <c r="BP67">
        <v>1.0486835408266807E-2</v>
      </c>
      <c r="BQ67">
        <v>6.5018147858217842E-3</v>
      </c>
      <c r="BR67">
        <v>7.6253716939299063E-3</v>
      </c>
      <c r="BS67">
        <v>8.8459664088840293E-3</v>
      </c>
      <c r="BT67">
        <v>1.4679424110616656E-2</v>
      </c>
      <c r="BU67">
        <v>7.2978984350542449E-3</v>
      </c>
      <c r="BV67">
        <v>6.8401883434874465E-3</v>
      </c>
      <c r="BW67">
        <v>7.3520102939095642E-3</v>
      </c>
      <c r="BX67">
        <v>6.7540214302729083E-3</v>
      </c>
      <c r="BY67">
        <v>6.1925111378563049E-3</v>
      </c>
      <c r="BZ67">
        <v>8.8134530127514134E-3</v>
      </c>
      <c r="CA67">
        <v>7.8255344015271937E-3</v>
      </c>
      <c r="CB67">
        <v>1.4148158623037643E-2</v>
      </c>
      <c r="CC67">
        <v>6.2141246335730219E-3</v>
      </c>
      <c r="CD67">
        <v>4.9008752141885678E-3</v>
      </c>
      <c r="CE67">
        <v>6.2021265797400794E-3</v>
      </c>
      <c r="CF67">
        <v>9.6352274072306673E-3</v>
      </c>
      <c r="CG67">
        <v>6.2731306932553568E-3</v>
      </c>
      <c r="CH67">
        <v>6.2015203104115353E-3</v>
      </c>
      <c r="CI67">
        <v>7.1305822763256402E-3</v>
      </c>
      <c r="CJ67">
        <v>4.9867500658752166E-3</v>
      </c>
      <c r="CK67">
        <v>6.2015203104115353E-3</v>
      </c>
      <c r="CL67">
        <v>6.507072264596069E-3</v>
      </c>
      <c r="CM67">
        <v>7.3970725277972757E-3</v>
      </c>
      <c r="CN67">
        <v>7.1756093517349644E-3</v>
      </c>
      <c r="CO67">
        <v>8.4971767267332486E-3</v>
      </c>
      <c r="CP67">
        <v>7.9612674655760874E-3</v>
      </c>
      <c r="CQ67">
        <v>7.8597563542141795E-3</v>
      </c>
      <c r="CR67">
        <v>7.8590600353731169E-3</v>
      </c>
      <c r="CS67">
        <v>8.215569416618251E-3</v>
      </c>
      <c r="CT67">
        <v>8.285178085271282E-3</v>
      </c>
      <c r="CU67">
        <v>6.0553865460552065E-3</v>
      </c>
    </row>
    <row r="68" spans="1:99">
      <c r="A68" t="s">
        <v>67</v>
      </c>
      <c r="B68">
        <v>3.5940304051660897E-3</v>
      </c>
      <c r="C68">
        <v>5.3681095652144224E-3</v>
      </c>
      <c r="D68">
        <v>5.0885395359356453E-3</v>
      </c>
      <c r="E68">
        <v>4.250020215108158E-3</v>
      </c>
      <c r="F68">
        <v>4.7207390485490362E-3</v>
      </c>
      <c r="G68">
        <v>4.0035020532913157E-3</v>
      </c>
      <c r="H68">
        <v>2.3317182758884596E-3</v>
      </c>
      <c r="I68">
        <v>4.2196178365782981E-3</v>
      </c>
      <c r="J68">
        <v>7.1698078533079775E-3</v>
      </c>
      <c r="K68">
        <v>5.8974179094040706E-3</v>
      </c>
      <c r="L68">
        <v>1.5210192958790962E-2</v>
      </c>
      <c r="M68">
        <v>2.9309423474012629E-3</v>
      </c>
      <c r="N68">
        <v>5.9748333008862705E-3</v>
      </c>
      <c r="O68">
        <v>7.7518588459550104E-3</v>
      </c>
      <c r="P68">
        <v>1.9422807822350112E-2</v>
      </c>
      <c r="Q68">
        <v>7.8254851511017909E-3</v>
      </c>
      <c r="R68">
        <v>3.90752061949014E-3</v>
      </c>
      <c r="S68">
        <v>8.5951264711670496E-3</v>
      </c>
      <c r="T68">
        <v>7.9038064084901993E-3</v>
      </c>
      <c r="U68">
        <v>6.4430326613388583E-3</v>
      </c>
      <c r="V68">
        <v>1.0779472207058622E-2</v>
      </c>
      <c r="W68">
        <v>8.3080644155120974E-3</v>
      </c>
      <c r="X68">
        <v>3.1411780795194393E-3</v>
      </c>
      <c r="Y68">
        <v>8.2029636281841407E-3</v>
      </c>
      <c r="Z68">
        <v>7.6941165864361999E-3</v>
      </c>
      <c r="AA68">
        <v>1.0140426338084726E-2</v>
      </c>
      <c r="AB68">
        <v>7.3314304359780721E-3</v>
      </c>
      <c r="AC68">
        <v>1.0667610718011611E-2</v>
      </c>
      <c r="AD68">
        <v>1.0887873790109309E-2</v>
      </c>
      <c r="AE68">
        <v>7.8485572142158559E-3</v>
      </c>
      <c r="AF68">
        <v>1.1944185165625072E-2</v>
      </c>
      <c r="AG68">
        <v>7.8659367120604423E-3</v>
      </c>
      <c r="AH68">
        <v>6.8446101156923655E-3</v>
      </c>
      <c r="AI68">
        <v>1.369517177722011E-2</v>
      </c>
      <c r="AJ68">
        <v>1.8157517967438863E-2</v>
      </c>
      <c r="AK68">
        <v>4.3601990681501656E-3</v>
      </c>
      <c r="AL68">
        <v>2.7828256677949882E-3</v>
      </c>
      <c r="AM68">
        <v>8.2175278456909223E-3</v>
      </c>
      <c r="AN68">
        <v>6.2888406419891393E-3</v>
      </c>
      <c r="AO68">
        <v>4.3439202992411252E-3</v>
      </c>
      <c r="AP68">
        <v>6.5198574694750279E-3</v>
      </c>
      <c r="AQ68">
        <v>8.7838237749180408E-3</v>
      </c>
      <c r="AR68">
        <v>7.1533700866406183E-3</v>
      </c>
      <c r="AS68">
        <v>1.6152542010311053E-2</v>
      </c>
      <c r="AT68">
        <v>6.7180687749613752E-3</v>
      </c>
      <c r="AU68">
        <v>5.9811448745117381E-3</v>
      </c>
      <c r="AV68">
        <v>6.0274924762772084E-3</v>
      </c>
      <c r="AW68">
        <v>1.0177122085094147E-2</v>
      </c>
      <c r="AX68">
        <v>3.9502641304075374E-3</v>
      </c>
      <c r="AY68">
        <v>4.2140317008333037E-3</v>
      </c>
      <c r="AZ68">
        <v>6.0612250909993243E-3</v>
      </c>
      <c r="BA68">
        <v>2.8228164562094423E-3</v>
      </c>
      <c r="BB68">
        <v>5.5194789212387298E-3</v>
      </c>
      <c r="BC68">
        <v>5.166437760945353E-3</v>
      </c>
      <c r="BD68">
        <v>3.465282704540858E-3</v>
      </c>
      <c r="BE68">
        <v>9.5667270813431429E-3</v>
      </c>
      <c r="BF68">
        <v>9.776379287469824E-3</v>
      </c>
      <c r="BG68">
        <v>3.8940729075917502E-2</v>
      </c>
      <c r="BH68">
        <v>4.416885233300822E-3</v>
      </c>
      <c r="BI68">
        <v>1.0104317329077803E-2</v>
      </c>
      <c r="BJ68">
        <v>2.223500702647499E-2</v>
      </c>
      <c r="BK68">
        <v>5.244668318882359E-3</v>
      </c>
      <c r="BL68">
        <v>5.7426118393072182E-3</v>
      </c>
      <c r="BM68">
        <v>1.3461350837564823E-2</v>
      </c>
      <c r="BN68">
        <v>3.1615789563562507E-3</v>
      </c>
      <c r="BO68">
        <v>1.3560394700905505E-2</v>
      </c>
      <c r="BP68">
        <v>1.0379487089698489</v>
      </c>
      <c r="BQ68">
        <v>1.028757064662628E-2</v>
      </c>
      <c r="BR68">
        <v>3.4865645255217077E-2</v>
      </c>
      <c r="BS68">
        <v>9.6838492432671716E-3</v>
      </c>
      <c r="BT68">
        <v>9.768566245101723E-3</v>
      </c>
      <c r="BU68">
        <v>6.6436032120843619E-3</v>
      </c>
      <c r="BV68">
        <v>7.6740089082032647E-3</v>
      </c>
      <c r="BW68">
        <v>5.6705626605052335E-3</v>
      </c>
      <c r="BX68">
        <v>5.5979797005572341E-3</v>
      </c>
      <c r="BY68">
        <v>6.5349700959507527E-3</v>
      </c>
      <c r="BZ68">
        <v>1.3348445772380936E-2</v>
      </c>
      <c r="CA68">
        <v>4.869178443468773E-3</v>
      </c>
      <c r="CB68">
        <v>7.6406787162347396E-3</v>
      </c>
      <c r="CC68">
        <v>8.2356960056697154E-3</v>
      </c>
      <c r="CD68">
        <v>2.1975637647800805E-2</v>
      </c>
      <c r="CE68">
        <v>4.9228266787404744E-3</v>
      </c>
      <c r="CF68">
        <v>7.0338983834264115E-3</v>
      </c>
      <c r="CG68">
        <v>5.8810944615350653E-3</v>
      </c>
      <c r="CH68">
        <v>4.3786971316988089E-3</v>
      </c>
      <c r="CI68">
        <v>7.1442205921885705E-3</v>
      </c>
      <c r="CJ68">
        <v>3.5209863254479366E-3</v>
      </c>
      <c r="CK68">
        <v>4.3786971316988089E-3</v>
      </c>
      <c r="CL68">
        <v>4.5351632644675538E-3</v>
      </c>
      <c r="CM68">
        <v>6.526965510390427E-3</v>
      </c>
      <c r="CN68">
        <v>6.0821073545799702E-3</v>
      </c>
      <c r="CO68">
        <v>6.6960525544096858E-3</v>
      </c>
      <c r="CP68">
        <v>6.5535430477826227E-3</v>
      </c>
      <c r="CQ68">
        <v>6.2327294858089992E-3</v>
      </c>
      <c r="CR68">
        <v>6.0707833276555196E-3</v>
      </c>
      <c r="CS68">
        <v>5.931311800391686E-3</v>
      </c>
      <c r="CT68">
        <v>5.581042279185551E-3</v>
      </c>
      <c r="CU68">
        <v>4.1024642433000295E-3</v>
      </c>
    </row>
    <row r="69" spans="1:99">
      <c r="A69" t="s">
        <v>68</v>
      </c>
      <c r="B69">
        <v>3.2308292150040926E-2</v>
      </c>
      <c r="C69">
        <v>4.7914742558377861E-2</v>
      </c>
      <c r="D69">
        <v>3.8047275616946222E-2</v>
      </c>
      <c r="E69">
        <v>3.6312265118893482E-2</v>
      </c>
      <c r="F69">
        <v>4.1760425423631523E-2</v>
      </c>
      <c r="G69">
        <v>4.1470236923170679E-2</v>
      </c>
      <c r="H69">
        <v>2.5142113341455954E-2</v>
      </c>
      <c r="I69">
        <v>4.4831483457853344E-2</v>
      </c>
      <c r="J69">
        <v>0.16469036802838005</v>
      </c>
      <c r="K69">
        <v>4.1732507182373896E-2</v>
      </c>
      <c r="L69">
        <v>5.3430950674127363E-2</v>
      </c>
      <c r="M69">
        <v>5.3992143759593395E-2</v>
      </c>
      <c r="N69">
        <v>6.292582247790833E-2</v>
      </c>
      <c r="O69">
        <v>5.6897909740704543E-2</v>
      </c>
      <c r="P69">
        <v>5.7821366670599728E-2</v>
      </c>
      <c r="Q69">
        <v>5.1586816591866355E-2</v>
      </c>
      <c r="R69">
        <v>4.1528956998279229E-2</v>
      </c>
      <c r="S69">
        <v>4.8128686253502591E-2</v>
      </c>
      <c r="T69">
        <v>5.798986393653098E-2</v>
      </c>
      <c r="U69">
        <v>6.0225049782921258E-2</v>
      </c>
      <c r="V69">
        <v>5.3556368955393507E-2</v>
      </c>
      <c r="W69">
        <v>6.6483036927574429E-2</v>
      </c>
      <c r="X69">
        <v>3.0497690028318314E-2</v>
      </c>
      <c r="Y69">
        <v>3.5390785051524168E-2</v>
      </c>
      <c r="Z69">
        <v>5.1846903864077261E-2</v>
      </c>
      <c r="AA69">
        <v>6.3737579559769983E-2</v>
      </c>
      <c r="AB69">
        <v>4.7275806217526847E-2</v>
      </c>
      <c r="AC69">
        <v>8.1349016650401992E-2</v>
      </c>
      <c r="AD69">
        <v>0.13070974016939163</v>
      </c>
      <c r="AE69">
        <v>5.2818434382283681E-2</v>
      </c>
      <c r="AF69">
        <v>5.4080086072094823E-2</v>
      </c>
      <c r="AG69">
        <v>5.2348662560274137E-2</v>
      </c>
      <c r="AH69">
        <v>7.7874059194539463E-2</v>
      </c>
      <c r="AI69">
        <v>7.1200844117376913E-2</v>
      </c>
      <c r="AJ69">
        <v>0.10058202697814249</v>
      </c>
      <c r="AK69">
        <v>7.8435300184257623E-2</v>
      </c>
      <c r="AL69">
        <v>3.1424360158049759E-2</v>
      </c>
      <c r="AM69">
        <v>3.2959969250768287E-2</v>
      </c>
      <c r="AN69">
        <v>5.6109697291676579E-2</v>
      </c>
      <c r="AO69">
        <v>5.2766356989408465E-2</v>
      </c>
      <c r="AP69">
        <v>5.7066710282159122E-2</v>
      </c>
      <c r="AQ69">
        <v>6.9380990423757935E-2</v>
      </c>
      <c r="AR69">
        <v>8.4135309346907702E-2</v>
      </c>
      <c r="AS69">
        <v>5.756626134364088E-2</v>
      </c>
      <c r="AT69">
        <v>4.3520777169518458E-2</v>
      </c>
      <c r="AU69">
        <v>8.6576404469085308E-2</v>
      </c>
      <c r="AV69">
        <v>7.2968412752630843E-2</v>
      </c>
      <c r="AW69">
        <v>5.4516267593331717E-2</v>
      </c>
      <c r="AX69">
        <v>5.5860045811436179E-2</v>
      </c>
      <c r="AY69">
        <v>7.6150120753643122E-2</v>
      </c>
      <c r="AZ69">
        <v>6.2862299057607929E-2</v>
      </c>
      <c r="BA69">
        <v>2.836636947798624E-2</v>
      </c>
      <c r="BB69">
        <v>5.7718552608134917E-2</v>
      </c>
      <c r="BC69">
        <v>6.8834030318774844E-2</v>
      </c>
      <c r="BD69">
        <v>5.8986001324657908E-2</v>
      </c>
      <c r="BE69">
        <v>7.1915148919472163E-2</v>
      </c>
      <c r="BF69">
        <v>9.6576572841072614E-2</v>
      </c>
      <c r="BG69">
        <v>0.10202550459293093</v>
      </c>
      <c r="BH69">
        <v>0.12913785788953669</v>
      </c>
      <c r="BI69">
        <v>0.14203807295288462</v>
      </c>
      <c r="BJ69">
        <v>0.15714581855658319</v>
      </c>
      <c r="BK69">
        <v>6.9572012864195037E-2</v>
      </c>
      <c r="BL69">
        <v>8.1780014946710583E-2</v>
      </c>
      <c r="BM69">
        <v>0.12258838703449579</v>
      </c>
      <c r="BN69">
        <v>3.8269831870347375E-2</v>
      </c>
      <c r="BO69">
        <v>7.484256554845635E-2</v>
      </c>
      <c r="BP69">
        <v>5.7973773786528744E-2</v>
      </c>
      <c r="BQ69">
        <v>1.1311275455514485</v>
      </c>
      <c r="BR69">
        <v>0.11684972336789276</v>
      </c>
      <c r="BS69">
        <v>9.5462554961483537E-2</v>
      </c>
      <c r="BT69">
        <v>6.3924136610518309E-2</v>
      </c>
      <c r="BU69">
        <v>7.8005754392973178E-2</v>
      </c>
      <c r="BV69">
        <v>7.3415053035967889E-2</v>
      </c>
      <c r="BW69">
        <v>9.9267523807549052E-2</v>
      </c>
      <c r="BX69">
        <v>8.2567609604820166E-2</v>
      </c>
      <c r="BY69">
        <v>6.4392447286334434E-2</v>
      </c>
      <c r="BZ69">
        <v>0.11665721387214668</v>
      </c>
      <c r="CA69">
        <v>0.10288463110556649</v>
      </c>
      <c r="CB69">
        <v>0.10301151240662253</v>
      </c>
      <c r="CC69">
        <v>7.4150778820339033E-2</v>
      </c>
      <c r="CD69">
        <v>6.9531867029202193E-2</v>
      </c>
      <c r="CE69">
        <v>6.4469408084597321E-2</v>
      </c>
      <c r="CF69">
        <v>0.11792714298794811</v>
      </c>
      <c r="CG69">
        <v>0.11279514648314186</v>
      </c>
      <c r="CH69">
        <v>4.6494790954537638E-2</v>
      </c>
      <c r="CI69">
        <v>0.1000023367888881</v>
      </c>
      <c r="CJ69">
        <v>3.7387268000418555E-2</v>
      </c>
      <c r="CK69">
        <v>4.6494790954537638E-2</v>
      </c>
      <c r="CL69">
        <v>4.8346660659349693E-2</v>
      </c>
      <c r="CM69">
        <v>7.0114076829463676E-2</v>
      </c>
      <c r="CN69">
        <v>6.8884648305124391E-2</v>
      </c>
      <c r="CO69">
        <v>7.4242179648264101E-2</v>
      </c>
      <c r="CP69">
        <v>6.8998612711783841E-2</v>
      </c>
      <c r="CQ69">
        <v>6.547748984723703E-2</v>
      </c>
      <c r="CR69">
        <v>6.3820876664141338E-2</v>
      </c>
      <c r="CS69">
        <v>6.2388389393141917E-2</v>
      </c>
      <c r="CT69">
        <v>5.7949655617276649E-2</v>
      </c>
      <c r="CU69">
        <v>4.4266395686648606E-2</v>
      </c>
    </row>
    <row r="70" spans="1:99">
      <c r="A70" t="s">
        <v>69</v>
      </c>
      <c r="B70">
        <v>1.0971154957589825E-2</v>
      </c>
      <c r="C70">
        <v>1.8385613668261962E-2</v>
      </c>
      <c r="D70">
        <v>1.2597747936393669E-2</v>
      </c>
      <c r="E70">
        <v>1.1612313749855278E-2</v>
      </c>
      <c r="F70">
        <v>1.7215305073606031E-2</v>
      </c>
      <c r="G70">
        <v>1.3573716228364792E-2</v>
      </c>
      <c r="H70">
        <v>7.9349852862504351E-3</v>
      </c>
      <c r="I70">
        <v>1.4419995421369132E-2</v>
      </c>
      <c r="J70">
        <v>9.141012661021862E-2</v>
      </c>
      <c r="K70">
        <v>4.8947757201557904E-2</v>
      </c>
      <c r="L70">
        <v>4.4513922774018833E-2</v>
      </c>
      <c r="M70">
        <v>7.1014494601823611E-3</v>
      </c>
      <c r="N70">
        <v>2.1588794107177824E-2</v>
      </c>
      <c r="O70">
        <v>4.8999404853225119E-2</v>
      </c>
      <c r="P70">
        <v>2.815832427747186E-2</v>
      </c>
      <c r="Q70">
        <v>4.8303612456339518E-2</v>
      </c>
      <c r="R70">
        <v>1.6590462182837232E-2</v>
      </c>
      <c r="S70">
        <v>3.3132736039365736E-2</v>
      </c>
      <c r="T70">
        <v>3.0402847981208785E-2</v>
      </c>
      <c r="U70">
        <v>2.0888794315321989E-2</v>
      </c>
      <c r="V70">
        <v>2.4953119015299775E-2</v>
      </c>
      <c r="W70">
        <v>2.0018987542687425E-2</v>
      </c>
      <c r="X70">
        <v>1.6388525601475273E-2</v>
      </c>
      <c r="Y70">
        <v>4.4625490351425892E-2</v>
      </c>
      <c r="Z70">
        <v>2.187556735495385E-2</v>
      </c>
      <c r="AA70">
        <v>3.7768617719485892E-2</v>
      </c>
      <c r="AB70">
        <v>2.0067343119439481E-2</v>
      </c>
      <c r="AC70">
        <v>2.866242629773166E-2</v>
      </c>
      <c r="AD70">
        <v>5.5203421303494482E-2</v>
      </c>
      <c r="AE70">
        <v>3.7578698030098473E-2</v>
      </c>
      <c r="AF70">
        <v>3.4994883938164516E-2</v>
      </c>
      <c r="AG70">
        <v>3.4039964979523253E-2</v>
      </c>
      <c r="AH70">
        <v>2.2353837797433385E-2</v>
      </c>
      <c r="AI70">
        <v>3.8427768544343641E-2</v>
      </c>
      <c r="AJ70">
        <v>5.4646928341497127E-2</v>
      </c>
      <c r="AK70">
        <v>1.2097695822188462E-2</v>
      </c>
      <c r="AL70">
        <v>1.0005117920430894E-2</v>
      </c>
      <c r="AM70">
        <v>7.0465046135959591E-3</v>
      </c>
      <c r="AN70">
        <v>1.5149976968033213E-2</v>
      </c>
      <c r="AO70">
        <v>9.4100489193560156E-3</v>
      </c>
      <c r="AP70">
        <v>1.1666874557706481E-2</v>
      </c>
      <c r="AQ70">
        <v>8.1639254403433295E-2</v>
      </c>
      <c r="AR70">
        <v>2.8886594975558923E-2</v>
      </c>
      <c r="AS70">
        <v>3.5535617451023432E-2</v>
      </c>
      <c r="AT70">
        <v>2.6647633295776071E-2</v>
      </c>
      <c r="AU70">
        <v>1.7542851052528726E-2</v>
      </c>
      <c r="AV70">
        <v>4.4128622585061394E-2</v>
      </c>
      <c r="AW70">
        <v>2.9371856216314569E-2</v>
      </c>
      <c r="AX70">
        <v>1.3538750752226257E-2</v>
      </c>
      <c r="AY70">
        <v>1.2997509174643649E-2</v>
      </c>
      <c r="AZ70">
        <v>2.8031025270237708E-2</v>
      </c>
      <c r="BA70">
        <v>1.4483050406678065E-2</v>
      </c>
      <c r="BB70">
        <v>2.4083874173359054E-2</v>
      </c>
      <c r="BC70">
        <v>1.2282598154289401E-2</v>
      </c>
      <c r="BD70">
        <v>9.6002795184130345E-3</v>
      </c>
      <c r="BE70">
        <v>2.0430739214168443E-2</v>
      </c>
      <c r="BF70">
        <v>1.1018846056725203E-2</v>
      </c>
      <c r="BG70">
        <v>1.9294960715585872E-2</v>
      </c>
      <c r="BH70">
        <v>9.1768165598895522E-3</v>
      </c>
      <c r="BI70">
        <v>1.9592083523389932E-2</v>
      </c>
      <c r="BJ70">
        <v>4.0793597036315001E-2</v>
      </c>
      <c r="BK70">
        <v>1.665965999779221E-2</v>
      </c>
      <c r="BL70">
        <v>1.6817302429027001E-2</v>
      </c>
      <c r="BM70">
        <v>3.1464578477233787E-2</v>
      </c>
      <c r="BN70">
        <v>8.9325871259521034E-3</v>
      </c>
      <c r="BO70">
        <v>7.8829007809744972E-2</v>
      </c>
      <c r="BP70">
        <v>1.8330384511751993E-2</v>
      </c>
      <c r="BQ70">
        <v>2.3204206187712437E-2</v>
      </c>
      <c r="BR70">
        <v>1.0149948144972694</v>
      </c>
      <c r="BS70">
        <v>3.3182923820334262E-2</v>
      </c>
      <c r="BT70">
        <v>3.7822680094983782E-2</v>
      </c>
      <c r="BU70">
        <v>3.218343603730571E-2</v>
      </c>
      <c r="BV70">
        <v>5.7361530658583133E-2</v>
      </c>
      <c r="BW70">
        <v>2.6504195812340724E-2</v>
      </c>
      <c r="BX70">
        <v>4.0400629158624385E-2</v>
      </c>
      <c r="BY70">
        <v>3.387403866164175E-2</v>
      </c>
      <c r="BZ70">
        <v>3.3521347252702435E-2</v>
      </c>
      <c r="CA70">
        <v>1.6173789507893256E-2</v>
      </c>
      <c r="CB70">
        <v>2.6434937028386219E-2</v>
      </c>
      <c r="CC70">
        <v>3.6548032581857341E-2</v>
      </c>
      <c r="CD70">
        <v>6.818629344633674E-2</v>
      </c>
      <c r="CE70">
        <v>3.3289584386043798E-2</v>
      </c>
      <c r="CF70">
        <v>3.5676354074587725E-2</v>
      </c>
      <c r="CG70">
        <v>1.5186923105298001E-2</v>
      </c>
      <c r="CH70">
        <v>1.498257665702165E-2</v>
      </c>
      <c r="CI70">
        <v>1.6361538305457515E-2</v>
      </c>
      <c r="CJ70">
        <v>1.2047749808373222E-2</v>
      </c>
      <c r="CK70">
        <v>1.498257665702165E-2</v>
      </c>
      <c r="CL70">
        <v>1.5432288258756897E-2</v>
      </c>
      <c r="CM70">
        <v>2.2576516821228812E-2</v>
      </c>
      <c r="CN70">
        <v>2.1373407744101656E-2</v>
      </c>
      <c r="CO70">
        <v>2.3288428012422684E-2</v>
      </c>
      <c r="CP70">
        <v>2.1819116113787781E-2</v>
      </c>
      <c r="CQ70">
        <v>2.1327708711089688E-2</v>
      </c>
      <c r="CR70">
        <v>2.1670308000512117E-2</v>
      </c>
      <c r="CS70">
        <v>2.0639889205453569E-2</v>
      </c>
      <c r="CT70">
        <v>1.9235068057525045E-2</v>
      </c>
      <c r="CU70">
        <v>1.3724903002663023E-2</v>
      </c>
    </row>
    <row r="71" spans="1:99">
      <c r="A71" t="s">
        <v>70</v>
      </c>
      <c r="B71">
        <v>1.7168122543596252E-2</v>
      </c>
      <c r="C71">
        <v>2.4621186888070131E-2</v>
      </c>
      <c r="D71">
        <v>2.0037340260103603E-2</v>
      </c>
      <c r="E71">
        <v>1.9717346395115486E-2</v>
      </c>
      <c r="F71">
        <v>1.8293816319446377E-2</v>
      </c>
      <c r="G71">
        <v>2.1731564971438182E-2</v>
      </c>
      <c r="H71">
        <v>1.2910071415014757E-2</v>
      </c>
      <c r="I71">
        <v>2.3522753722189607E-2</v>
      </c>
      <c r="J71">
        <v>2.3037267343567192E-2</v>
      </c>
      <c r="K71">
        <v>2.0156822776375351E-2</v>
      </c>
      <c r="L71">
        <v>3.2286386397080875E-2</v>
      </c>
      <c r="M71">
        <v>2.5421620691090937E-2</v>
      </c>
      <c r="N71">
        <v>2.7483702318299059E-2</v>
      </c>
      <c r="O71">
        <v>2.4907645425410314E-2</v>
      </c>
      <c r="P71">
        <v>2.4732884834603355E-2</v>
      </c>
      <c r="Q71">
        <v>2.5305582859923431E-2</v>
      </c>
      <c r="R71">
        <v>1.8566447471085545E-2</v>
      </c>
      <c r="S71">
        <v>5.9633733722691276E-2</v>
      </c>
      <c r="T71">
        <v>2.850024702265783E-2</v>
      </c>
      <c r="U71">
        <v>2.8756954279288472E-2</v>
      </c>
      <c r="V71">
        <v>3.0806842392815035E-2</v>
      </c>
      <c r="W71">
        <v>5.4597760195710006E-2</v>
      </c>
      <c r="X71">
        <v>1.2565378100119635E-2</v>
      </c>
      <c r="Y71">
        <v>1.7212903170618958E-2</v>
      </c>
      <c r="Z71">
        <v>2.5437503657129813E-2</v>
      </c>
      <c r="AA71">
        <v>3.2647040351795012E-2</v>
      </c>
      <c r="AB71">
        <v>3.6660248861672892E-2</v>
      </c>
      <c r="AC71">
        <v>4.7907015521263752E-2</v>
      </c>
      <c r="AD71">
        <v>3.0765517969215981E-2</v>
      </c>
      <c r="AE71">
        <v>2.4480565815904361E-2</v>
      </c>
      <c r="AF71">
        <v>2.5269777172567277E-2</v>
      </c>
      <c r="AG71">
        <v>3.6924501780624577E-2</v>
      </c>
      <c r="AH71">
        <v>2.7546039337266463E-2</v>
      </c>
      <c r="AI71">
        <v>3.3196127957222946E-2</v>
      </c>
      <c r="AJ71">
        <v>4.8593893634394175E-2</v>
      </c>
      <c r="AK71">
        <v>2.7558902550678454E-2</v>
      </c>
      <c r="AL71">
        <v>1.4820898633290058E-2</v>
      </c>
      <c r="AM71">
        <v>1.6853907596480939E-2</v>
      </c>
      <c r="AN71">
        <v>2.4575240493256652E-2</v>
      </c>
      <c r="AO71">
        <v>2.4830399991981007E-2</v>
      </c>
      <c r="AP71">
        <v>3.383296303470499E-2</v>
      </c>
      <c r="AQ71">
        <v>2.791354581615858E-2</v>
      </c>
      <c r="AR71">
        <v>3.4435732252210215E-2</v>
      </c>
      <c r="AS71">
        <v>3.289518308707514E-2</v>
      </c>
      <c r="AT71">
        <v>3.3553695379979653E-2</v>
      </c>
      <c r="AU71">
        <v>3.5475790153073311E-2</v>
      </c>
      <c r="AV71">
        <v>0.11283800280819963</v>
      </c>
      <c r="AW71">
        <v>5.1250045821339671E-2</v>
      </c>
      <c r="AX71">
        <v>7.3612190887441892E-2</v>
      </c>
      <c r="AY71">
        <v>7.2238275413578523E-2</v>
      </c>
      <c r="AZ71">
        <v>4.8705637444182229E-2</v>
      </c>
      <c r="BA71">
        <v>1.7218726005134331E-2</v>
      </c>
      <c r="BB71">
        <v>4.9411795795832894E-2</v>
      </c>
      <c r="BC71">
        <v>3.6391363767478119E-2</v>
      </c>
      <c r="BD71">
        <v>2.1128185232984403E-2</v>
      </c>
      <c r="BE71">
        <v>2.9636620556223212E-2</v>
      </c>
      <c r="BF71">
        <v>5.9726257643780777E-2</v>
      </c>
      <c r="BG71">
        <v>4.8407061783525697E-2</v>
      </c>
      <c r="BH71">
        <v>4.9260586468242919E-2</v>
      </c>
      <c r="BI71">
        <v>4.7963066668969205E-2</v>
      </c>
      <c r="BJ71">
        <v>5.4858169903629565E-2</v>
      </c>
      <c r="BK71">
        <v>2.8009663319342275E-2</v>
      </c>
      <c r="BL71">
        <v>2.7200330944968744E-2</v>
      </c>
      <c r="BM71">
        <v>3.8983569348210304E-2</v>
      </c>
      <c r="BN71">
        <v>4.164273743304011E-2</v>
      </c>
      <c r="BO71">
        <v>5.2319565075394939E-2</v>
      </c>
      <c r="BP71">
        <v>0.11528148613320205</v>
      </c>
      <c r="BQ71">
        <v>5.4130312164040018E-2</v>
      </c>
      <c r="BR71">
        <v>4.5630497251748475E-2</v>
      </c>
      <c r="BS71">
        <v>1.0723772431101291</v>
      </c>
      <c r="BT71">
        <v>5.3455052873883142E-2</v>
      </c>
      <c r="BU71">
        <v>4.3763895803737268E-2</v>
      </c>
      <c r="BV71">
        <v>4.5231731910845091E-2</v>
      </c>
      <c r="BW71">
        <v>5.866211367482263E-2</v>
      </c>
      <c r="BX71">
        <v>5.4417925526346944E-2</v>
      </c>
      <c r="BY71">
        <v>3.6783221439743628E-2</v>
      </c>
      <c r="BZ71">
        <v>5.8905015416921266E-2</v>
      </c>
      <c r="CA71">
        <v>4.4354610538845672E-2</v>
      </c>
      <c r="CB71">
        <v>4.1960461946749066E-2</v>
      </c>
      <c r="CC71">
        <v>3.5751142330973679E-2</v>
      </c>
      <c r="CD71">
        <v>3.3309562388435972E-2</v>
      </c>
      <c r="CE71">
        <v>4.0413031178392941E-2</v>
      </c>
      <c r="CF71">
        <v>5.1129675182418573E-2</v>
      </c>
      <c r="CG71">
        <v>5.2136799785648953E-2</v>
      </c>
      <c r="CH71">
        <v>2.4448708579755209E-2</v>
      </c>
      <c r="CI71">
        <v>4.7984997590166452E-2</v>
      </c>
      <c r="CJ71">
        <v>1.96596307063562E-2</v>
      </c>
      <c r="CK71">
        <v>2.4448708579755209E-2</v>
      </c>
      <c r="CL71">
        <v>2.5138758964133472E-2</v>
      </c>
      <c r="CM71">
        <v>3.7449319670107901E-2</v>
      </c>
      <c r="CN71">
        <v>3.847837979761836E-2</v>
      </c>
      <c r="CO71">
        <v>3.7996564615338291E-2</v>
      </c>
      <c r="CP71">
        <v>3.6994686416274992E-2</v>
      </c>
      <c r="CQ71">
        <v>3.438875100140211E-2</v>
      </c>
      <c r="CR71">
        <v>3.4789040275287959E-2</v>
      </c>
      <c r="CS71">
        <v>3.218329803017226E-2</v>
      </c>
      <c r="CT71">
        <v>3.39448669637347E-2</v>
      </c>
      <c r="CU71">
        <v>2.2163218049758411E-2</v>
      </c>
    </row>
    <row r="72" spans="1:99">
      <c r="A72" t="s">
        <v>71</v>
      </c>
      <c r="B72">
        <v>2.1540493992039818E-3</v>
      </c>
      <c r="C72">
        <v>2.8149795254112935E-3</v>
      </c>
      <c r="D72">
        <v>2.2262959082470016E-3</v>
      </c>
      <c r="E72">
        <v>2.2735382042251458E-3</v>
      </c>
      <c r="F72">
        <v>2.4356979787280601E-3</v>
      </c>
      <c r="G72">
        <v>2.840530055987796E-3</v>
      </c>
      <c r="H72">
        <v>1.7090749339426989E-3</v>
      </c>
      <c r="I72">
        <v>3.1402133397901771E-3</v>
      </c>
      <c r="J72">
        <v>3.0234366461758559E-3</v>
      </c>
      <c r="K72">
        <v>2.1702950755745709E-3</v>
      </c>
      <c r="L72">
        <v>2.7850705370747763E-3</v>
      </c>
      <c r="M72">
        <v>1.8735954793510639E-3</v>
      </c>
      <c r="N72">
        <v>3.2023151226092225E-3</v>
      </c>
      <c r="O72">
        <v>2.9906424177563225E-3</v>
      </c>
      <c r="P72">
        <v>2.8289608126706102E-3</v>
      </c>
      <c r="Q72">
        <v>3.6216547665462897E-3</v>
      </c>
      <c r="R72">
        <v>2.4207963581706704E-3</v>
      </c>
      <c r="S72">
        <v>2.1991990829264879E-3</v>
      </c>
      <c r="T72">
        <v>2.6128635276295863E-3</v>
      </c>
      <c r="U72">
        <v>2.992502998878023E-3</v>
      </c>
      <c r="V72">
        <v>2.9912929831292972E-3</v>
      </c>
      <c r="W72">
        <v>3.0625047000754644E-3</v>
      </c>
      <c r="X72">
        <v>1.8046166410518353E-3</v>
      </c>
      <c r="Y72">
        <v>2.2923941993148291E-3</v>
      </c>
      <c r="Z72">
        <v>2.7500291602431648E-3</v>
      </c>
      <c r="AA72">
        <v>3.8331970477348937E-3</v>
      </c>
      <c r="AB72">
        <v>2.8045781972078428E-3</v>
      </c>
      <c r="AC72">
        <v>2.921430028603577E-3</v>
      </c>
      <c r="AD72">
        <v>2.5406133932093697E-3</v>
      </c>
      <c r="AE72">
        <v>2.2428783789408551E-3</v>
      </c>
      <c r="AF72">
        <v>2.4620664820028219E-3</v>
      </c>
      <c r="AG72">
        <v>2.0984817433638793E-3</v>
      </c>
      <c r="AH72">
        <v>3.1936049303760818E-3</v>
      </c>
      <c r="AI72">
        <v>2.8282092977417878E-3</v>
      </c>
      <c r="AJ72">
        <v>3.1249885237064653E-3</v>
      </c>
      <c r="AK72">
        <v>2.9023494758801888E-3</v>
      </c>
      <c r="AL72">
        <v>1.7681827917075531E-3</v>
      </c>
      <c r="AM72">
        <v>1.5454320801597807E-3</v>
      </c>
      <c r="AN72">
        <v>2.8345352756122839E-3</v>
      </c>
      <c r="AO72">
        <v>2.4334314002588133E-3</v>
      </c>
      <c r="AP72">
        <v>4.320094363877135E-3</v>
      </c>
      <c r="AQ72">
        <v>2.75148170832904E-3</v>
      </c>
      <c r="AR72">
        <v>3.4025318417471393E-3</v>
      </c>
      <c r="AS72">
        <v>2.7471612962306886E-3</v>
      </c>
      <c r="AT72">
        <v>2.1395554215781886E-3</v>
      </c>
      <c r="AU72">
        <v>3.7540739210122193E-3</v>
      </c>
      <c r="AV72">
        <v>2.6149491330671815E-3</v>
      </c>
      <c r="AW72">
        <v>4.4061970955798476E-3</v>
      </c>
      <c r="AX72">
        <v>2.3048864646059773E-3</v>
      </c>
      <c r="AY72">
        <v>2.8148702164835257E-3</v>
      </c>
      <c r="AZ72">
        <v>4.0886160138883503E-3</v>
      </c>
      <c r="BA72">
        <v>1.9843620955418565E-3</v>
      </c>
      <c r="BB72">
        <v>4.1170686254727272E-3</v>
      </c>
      <c r="BC72">
        <v>1.6871520723900279E-3</v>
      </c>
      <c r="BD72">
        <v>1.734150234940286E-3</v>
      </c>
      <c r="BE72">
        <v>2.6684203001856354E-3</v>
      </c>
      <c r="BF72">
        <v>1.7964020128585164E-3</v>
      </c>
      <c r="BG72">
        <v>2.4377691513115295E-3</v>
      </c>
      <c r="BH72">
        <v>1.6350482109944425E-3</v>
      </c>
      <c r="BI72">
        <v>2.6231042930771518E-3</v>
      </c>
      <c r="BJ72">
        <v>3.2804601868577734E-3</v>
      </c>
      <c r="BK72">
        <v>2.0097143129066235E-3</v>
      </c>
      <c r="BL72">
        <v>3.0605523518368836E-3</v>
      </c>
      <c r="BM72">
        <v>5.2058687924761756E-3</v>
      </c>
      <c r="BN72">
        <v>7.9801116210511305E-3</v>
      </c>
      <c r="BO72">
        <v>3.4065630099978121E-3</v>
      </c>
      <c r="BP72">
        <v>3.7898995777022578E-3</v>
      </c>
      <c r="BQ72">
        <v>3.267864301453103E-3</v>
      </c>
      <c r="BR72">
        <v>3.7174576485931063E-3</v>
      </c>
      <c r="BS72">
        <v>4.0838336847270488E-3</v>
      </c>
      <c r="BT72">
        <v>1.0617823576595293</v>
      </c>
      <c r="BU72">
        <v>3.8898680522959175E-3</v>
      </c>
      <c r="BV72">
        <v>3.857125758812818E-3</v>
      </c>
      <c r="BW72">
        <v>4.1070046881039038E-3</v>
      </c>
      <c r="BX72">
        <v>5.4803354326429148E-3</v>
      </c>
      <c r="BY72">
        <v>5.0853607559196417E-3</v>
      </c>
      <c r="BZ72">
        <v>3.0475037256962206E-3</v>
      </c>
      <c r="CA72">
        <v>4.8126245717652347E-3</v>
      </c>
      <c r="CB72">
        <v>4.7063273366007375E-3</v>
      </c>
      <c r="CC72">
        <v>5.3922872257019545E-3</v>
      </c>
      <c r="CD72">
        <v>3.9706010118580517E-3</v>
      </c>
      <c r="CE72">
        <v>3.4693590628747297E-3</v>
      </c>
      <c r="CF72">
        <v>5.6388076113387297E-3</v>
      </c>
      <c r="CG72">
        <v>4.5327333375653782E-3</v>
      </c>
      <c r="CH72">
        <v>3.2683902495000291E-3</v>
      </c>
      <c r="CI72">
        <v>1.0535921019195274E-2</v>
      </c>
      <c r="CJ72">
        <v>2.6281692998145804E-3</v>
      </c>
      <c r="CK72">
        <v>3.2683902495000291E-3</v>
      </c>
      <c r="CL72">
        <v>3.3150300270396956E-3</v>
      </c>
      <c r="CM72">
        <v>5.9430165305622007E-3</v>
      </c>
      <c r="CN72">
        <v>6.2233389241035412E-3</v>
      </c>
      <c r="CO72">
        <v>5.945463369724107E-3</v>
      </c>
      <c r="CP72">
        <v>5.9194215254318259E-3</v>
      </c>
      <c r="CQ72">
        <v>5.274327778101673E-3</v>
      </c>
      <c r="CR72">
        <v>5.1029772481180798E-3</v>
      </c>
      <c r="CS72">
        <v>4.4733380366620314E-3</v>
      </c>
      <c r="CT72">
        <v>4.0816012315759206E-3</v>
      </c>
      <c r="CU72">
        <v>2.8430475600036685E-3</v>
      </c>
    </row>
    <row r="73" spans="1:99">
      <c r="A73" t="s">
        <v>72</v>
      </c>
      <c r="B73">
        <v>8.4351766433359149E-3</v>
      </c>
      <c r="C73">
        <v>1.2257054312596804E-2</v>
      </c>
      <c r="D73">
        <v>6.8973505380234184E-3</v>
      </c>
      <c r="E73">
        <v>8.7355353160174769E-3</v>
      </c>
      <c r="F73">
        <v>4.9548756218832611E-3</v>
      </c>
      <c r="G73">
        <v>1.4628157973538209E-2</v>
      </c>
      <c r="H73">
        <v>9.0365593218251408E-3</v>
      </c>
      <c r="I73">
        <v>1.589594091265201E-2</v>
      </c>
      <c r="J73">
        <v>5.6429288142603416E-3</v>
      </c>
      <c r="K73">
        <v>6.4058986040010021E-3</v>
      </c>
      <c r="L73">
        <v>8.6351884902709543E-3</v>
      </c>
      <c r="M73">
        <v>4.9063668357427672E-3</v>
      </c>
      <c r="N73">
        <v>9.421108171331195E-3</v>
      </c>
      <c r="O73">
        <v>5.9150983545968655E-3</v>
      </c>
      <c r="P73">
        <v>6.3419286684201874E-3</v>
      </c>
      <c r="Q73">
        <v>6.1618723081318444E-3</v>
      </c>
      <c r="R73">
        <v>6.7266205138992443E-3</v>
      </c>
      <c r="S73">
        <v>8.9388344156504408E-3</v>
      </c>
      <c r="T73">
        <v>9.6466100564402222E-3</v>
      </c>
      <c r="U73">
        <v>6.7571130493314846E-3</v>
      </c>
      <c r="V73">
        <v>5.8923986074899239E-3</v>
      </c>
      <c r="W73">
        <v>8.2040349908249471E-3</v>
      </c>
      <c r="X73">
        <v>2.1548613920003702E-3</v>
      </c>
      <c r="Y73">
        <v>3.9317885582460218E-3</v>
      </c>
      <c r="Z73">
        <v>5.8207252040945777E-3</v>
      </c>
      <c r="AA73">
        <v>6.9899700214733533E-3</v>
      </c>
      <c r="AB73">
        <v>5.6994228123440722E-3</v>
      </c>
      <c r="AC73">
        <v>7.2667220433009199E-3</v>
      </c>
      <c r="AD73">
        <v>7.9175840380571721E-3</v>
      </c>
      <c r="AE73">
        <v>6.72248465545351E-3</v>
      </c>
      <c r="AF73">
        <v>6.5576467834274994E-3</v>
      </c>
      <c r="AG73">
        <v>6.039922281389421E-3</v>
      </c>
      <c r="AH73">
        <v>7.4158410593400531E-3</v>
      </c>
      <c r="AI73">
        <v>8.3526653250935081E-3</v>
      </c>
      <c r="AJ73">
        <v>7.9325982148739597E-3</v>
      </c>
      <c r="AK73">
        <v>7.4962656647069208E-3</v>
      </c>
      <c r="AL73">
        <v>7.9595972672647508E-3</v>
      </c>
      <c r="AM73">
        <v>7.0244565825892244E-3</v>
      </c>
      <c r="AN73">
        <v>9.2713943933106138E-3</v>
      </c>
      <c r="AO73">
        <v>7.2288975023396306E-3</v>
      </c>
      <c r="AP73">
        <v>1.3033614746345089E-2</v>
      </c>
      <c r="AQ73">
        <v>7.0341971237079777E-3</v>
      </c>
      <c r="AR73">
        <v>1.029815612941384E-2</v>
      </c>
      <c r="AS73">
        <v>8.646909234783404E-3</v>
      </c>
      <c r="AT73">
        <v>7.8040960709088144E-3</v>
      </c>
      <c r="AU73">
        <v>8.3244305015257002E-3</v>
      </c>
      <c r="AV73">
        <v>7.1813117327090698E-3</v>
      </c>
      <c r="AW73">
        <v>1.032376820673455E-2</v>
      </c>
      <c r="AX73">
        <v>8.2448735218357428E-3</v>
      </c>
      <c r="AY73">
        <v>7.9560199525150789E-3</v>
      </c>
      <c r="AZ73">
        <v>1.7892936773104145E-2</v>
      </c>
      <c r="BA73">
        <v>8.8035350287917306E-3</v>
      </c>
      <c r="BB73">
        <v>1.3292142178819164E-2</v>
      </c>
      <c r="BC73">
        <v>7.3477384908710568E-3</v>
      </c>
      <c r="BD73">
        <v>6.9866968755978864E-3</v>
      </c>
      <c r="BE73">
        <v>1.2788484569831103E-2</v>
      </c>
      <c r="BF73">
        <v>5.6063131082622151E-3</v>
      </c>
      <c r="BG73">
        <v>9.4761532765267071E-3</v>
      </c>
      <c r="BH73">
        <v>6.3036103711071314E-3</v>
      </c>
      <c r="BI73">
        <v>9.7139386117285741E-3</v>
      </c>
      <c r="BJ73">
        <v>1.1898902628449727E-2</v>
      </c>
      <c r="BK73">
        <v>6.3227457820143468E-3</v>
      </c>
      <c r="BL73">
        <v>7.4371731870444911E-3</v>
      </c>
      <c r="BM73">
        <v>1.1079817697077237E-2</v>
      </c>
      <c r="BN73">
        <v>3.5376802641705857E-3</v>
      </c>
      <c r="BO73">
        <v>8.3533306084279807E-3</v>
      </c>
      <c r="BP73">
        <v>3.3478264477664818E-3</v>
      </c>
      <c r="BQ73">
        <v>1.1157559764966249E-2</v>
      </c>
      <c r="BR73">
        <v>1.2676327152730885E-2</v>
      </c>
      <c r="BS73">
        <v>1.1835384623170488E-2</v>
      </c>
      <c r="BT73">
        <v>7.9213631923520673E-3</v>
      </c>
      <c r="BU73">
        <v>1.0176640100997703</v>
      </c>
      <c r="BV73">
        <v>1.1864796378254263E-2</v>
      </c>
      <c r="BW73">
        <v>1.0685116350513569E-2</v>
      </c>
      <c r="BX73">
        <v>1.1733550846063808E-2</v>
      </c>
      <c r="BY73">
        <v>1.1953882447534163E-2</v>
      </c>
      <c r="BZ73">
        <v>2.0547026239251882E-2</v>
      </c>
      <c r="CA73">
        <v>1.4728532731974003E-2</v>
      </c>
      <c r="CB73">
        <v>9.7409676091217649E-3</v>
      </c>
      <c r="CC73">
        <v>8.616972115011735E-3</v>
      </c>
      <c r="CD73">
        <v>8.5641251247614188E-3</v>
      </c>
      <c r="CE73">
        <v>9.7772358619519478E-3</v>
      </c>
      <c r="CF73">
        <v>1.1864874528107706E-2</v>
      </c>
      <c r="CG73">
        <v>1.9201759431186353E-2</v>
      </c>
      <c r="CH73">
        <v>1.646762974967541E-2</v>
      </c>
      <c r="CI73">
        <v>1.0109876213313176E-2</v>
      </c>
      <c r="CJ73">
        <v>1.3241906762948745E-2</v>
      </c>
      <c r="CK73">
        <v>1.646762974967541E-2</v>
      </c>
      <c r="CL73">
        <v>1.828753778329003E-2</v>
      </c>
      <c r="CM73">
        <v>2.0863252281832764E-2</v>
      </c>
      <c r="CN73">
        <v>1.709853444381652E-2</v>
      </c>
      <c r="CO73">
        <v>1.621209759125105E-2</v>
      </c>
      <c r="CP73">
        <v>1.6553143340968187E-2</v>
      </c>
      <c r="CQ73">
        <v>1.727577936797961E-2</v>
      </c>
      <c r="CR73">
        <v>1.9916504728078651E-2</v>
      </c>
      <c r="CS73">
        <v>1.8227358893317346E-2</v>
      </c>
      <c r="CT73">
        <v>1.6573719318211614E-2</v>
      </c>
      <c r="CU73">
        <v>1.9850013838875379E-2</v>
      </c>
    </row>
    <row r="74" spans="1:99">
      <c r="A74" t="s">
        <v>73</v>
      </c>
      <c r="B74">
        <v>2.664988956059916E-2</v>
      </c>
      <c r="C74">
        <v>3.9105175831713357E-2</v>
      </c>
      <c r="D74">
        <v>2.1850821406450619E-2</v>
      </c>
      <c r="E74">
        <v>2.749947875379723E-2</v>
      </c>
      <c r="F74">
        <v>1.5483771782073903E-2</v>
      </c>
      <c r="G74">
        <v>4.6331606937108069E-2</v>
      </c>
      <c r="H74">
        <v>2.798438193770407E-2</v>
      </c>
      <c r="I74">
        <v>5.1642266595215251E-2</v>
      </c>
      <c r="J74">
        <v>1.7999701795423043E-2</v>
      </c>
      <c r="K74">
        <v>2.0362641860733971E-2</v>
      </c>
      <c r="L74">
        <v>2.7892241799110193E-2</v>
      </c>
      <c r="M74">
        <v>1.5255196328761914E-2</v>
      </c>
      <c r="N74">
        <v>3.0013982093549614E-2</v>
      </c>
      <c r="O74">
        <v>1.8793580349465308E-2</v>
      </c>
      <c r="P74">
        <v>2.0250559319057403E-2</v>
      </c>
      <c r="Q74">
        <v>1.979790402006925E-2</v>
      </c>
      <c r="R74">
        <v>2.1633596841806945E-2</v>
      </c>
      <c r="S74">
        <v>2.8544249404188298E-2</v>
      </c>
      <c r="T74">
        <v>3.0879889614800538E-2</v>
      </c>
      <c r="U74">
        <v>2.1562558043085222E-2</v>
      </c>
      <c r="V74">
        <v>1.8808581192183007E-2</v>
      </c>
      <c r="W74">
        <v>2.5713732345157319E-2</v>
      </c>
      <c r="X74">
        <v>6.8085006352080644E-3</v>
      </c>
      <c r="Y74">
        <v>1.2559204919308706E-2</v>
      </c>
      <c r="Z74">
        <v>1.8649402204610276E-2</v>
      </c>
      <c r="AA74">
        <v>2.241938334949713E-2</v>
      </c>
      <c r="AB74">
        <v>1.8026865846230321E-2</v>
      </c>
      <c r="AC74">
        <v>2.334678984159114E-2</v>
      </c>
      <c r="AD74">
        <v>2.5475892050330524E-2</v>
      </c>
      <c r="AE74">
        <v>2.1675888257914153E-2</v>
      </c>
      <c r="AF74">
        <v>2.1000109727110795E-2</v>
      </c>
      <c r="AG74">
        <v>1.9285276754536163E-2</v>
      </c>
      <c r="AH74">
        <v>2.3781527413167598E-2</v>
      </c>
      <c r="AI74">
        <v>2.6881322885849421E-2</v>
      </c>
      <c r="AJ74">
        <v>2.3734591952756456E-2</v>
      </c>
      <c r="AK74">
        <v>2.3810447495379396E-2</v>
      </c>
      <c r="AL74">
        <v>2.5385698337907069E-2</v>
      </c>
      <c r="AM74">
        <v>1.9266364847108745E-2</v>
      </c>
      <c r="AN74">
        <v>2.6507700687911476E-2</v>
      </c>
      <c r="AO74">
        <v>2.3309770800204851E-2</v>
      </c>
      <c r="AP74">
        <v>2.9838264897533617E-2</v>
      </c>
      <c r="AQ74">
        <v>2.2566997965727767E-2</v>
      </c>
      <c r="AR74">
        <v>3.0810512362875641E-2</v>
      </c>
      <c r="AS74">
        <v>2.8002347593211935E-2</v>
      </c>
      <c r="AT74">
        <v>2.338133636582327E-2</v>
      </c>
      <c r="AU74">
        <v>2.6475238313877172E-2</v>
      </c>
      <c r="AV74">
        <v>2.3010242802084437E-2</v>
      </c>
      <c r="AW74">
        <v>3.2537127015103411E-2</v>
      </c>
      <c r="AX74">
        <v>2.5978772000971293E-2</v>
      </c>
      <c r="AY74">
        <v>2.5018612798256467E-2</v>
      </c>
      <c r="AZ74">
        <v>5.6897176951018043E-2</v>
      </c>
      <c r="BA74">
        <v>2.8644205933143183E-2</v>
      </c>
      <c r="BB74">
        <v>4.3187864957310682E-2</v>
      </c>
      <c r="BC74">
        <v>2.3790266857176768E-2</v>
      </c>
      <c r="BD74">
        <v>2.1432115489824363E-2</v>
      </c>
      <c r="BE74">
        <v>3.9103362855308563E-2</v>
      </c>
      <c r="BF74">
        <v>1.7435900056167544E-2</v>
      </c>
      <c r="BG74">
        <v>2.9931370040444175E-2</v>
      </c>
      <c r="BH74">
        <v>2.0394720879322942E-2</v>
      </c>
      <c r="BI74">
        <v>3.1237297690407298E-2</v>
      </c>
      <c r="BJ74">
        <v>3.8068009143453388E-2</v>
      </c>
      <c r="BK74">
        <v>2.0341461449325624E-2</v>
      </c>
      <c r="BL74">
        <v>2.406121826479074E-2</v>
      </c>
      <c r="BM74">
        <v>3.5324536735333589E-2</v>
      </c>
      <c r="BN74">
        <v>1.0994333422622727E-2</v>
      </c>
      <c r="BO74">
        <v>2.6531606832975025E-2</v>
      </c>
      <c r="BP74">
        <v>1.0492704618584703E-2</v>
      </c>
      <c r="BQ74">
        <v>3.5818525602862632E-2</v>
      </c>
      <c r="BR74">
        <v>4.1060787840140091E-2</v>
      </c>
      <c r="BS74">
        <v>3.7508845231740716E-2</v>
      </c>
      <c r="BT74">
        <v>2.5541024754100129E-2</v>
      </c>
      <c r="BU74">
        <v>3.7891926607779611E-2</v>
      </c>
      <c r="BV74">
        <v>1.0478159018873692</v>
      </c>
      <c r="BW74">
        <v>4.0554343032725537E-2</v>
      </c>
      <c r="BX74">
        <v>3.8195838410044335E-2</v>
      </c>
      <c r="BY74">
        <v>3.8595858996453042E-2</v>
      </c>
      <c r="BZ74">
        <v>3.5363915750704571E-2</v>
      </c>
      <c r="CA74">
        <v>3.7903451302873849E-2</v>
      </c>
      <c r="CB74">
        <v>2.8867985044923113E-2</v>
      </c>
      <c r="CC74">
        <v>2.7796785864520428E-2</v>
      </c>
      <c r="CD74">
        <v>2.7503848643118983E-2</v>
      </c>
      <c r="CE74">
        <v>3.0942395399771269E-2</v>
      </c>
      <c r="CF74">
        <v>3.7006605206772257E-2</v>
      </c>
      <c r="CG74">
        <v>3.7710272831391965E-2</v>
      </c>
      <c r="CH74">
        <v>5.3745321976454832E-2</v>
      </c>
      <c r="CI74">
        <v>3.2633354382104518E-2</v>
      </c>
      <c r="CJ74">
        <v>4.3217545777703856E-2</v>
      </c>
      <c r="CK74">
        <v>5.3745321976454832E-2</v>
      </c>
      <c r="CL74">
        <v>5.5143979722396159E-2</v>
      </c>
      <c r="CM74">
        <v>7.8072047175424361E-2</v>
      </c>
      <c r="CN74">
        <v>5.8590765468286912E-2</v>
      </c>
      <c r="CO74">
        <v>8.6458217373142091E-2</v>
      </c>
      <c r="CP74">
        <v>6.0820856283765101E-2</v>
      </c>
      <c r="CQ74">
        <v>7.4498085032414924E-2</v>
      </c>
      <c r="CR74">
        <v>8.2634011691138334E-2</v>
      </c>
      <c r="CS74">
        <v>7.422193985663221E-2</v>
      </c>
      <c r="CT74">
        <v>7.2154307216936983E-2</v>
      </c>
      <c r="CU74">
        <v>4.8233505400711946E-2</v>
      </c>
    </row>
    <row r="75" spans="1:99">
      <c r="A75" t="s">
        <v>74</v>
      </c>
      <c r="B75">
        <v>1.7631509981211737E-2</v>
      </c>
      <c r="C75">
        <v>2.587305093830591E-2</v>
      </c>
      <c r="D75">
        <v>1.4456481926376389E-2</v>
      </c>
      <c r="E75">
        <v>1.8193264665490139E-2</v>
      </c>
      <c r="F75">
        <v>1.0243500881945467E-2</v>
      </c>
      <c r="G75">
        <v>3.0653227369261547E-2</v>
      </c>
      <c r="H75">
        <v>1.8513098639965326E-2</v>
      </c>
      <c r="I75">
        <v>3.4169775439225232E-2</v>
      </c>
      <c r="J75">
        <v>1.1907253232371351E-2</v>
      </c>
      <c r="K75">
        <v>1.3471797218963398E-2</v>
      </c>
      <c r="L75">
        <v>1.8453919017248289E-2</v>
      </c>
      <c r="M75">
        <v>1.0092381232237033E-2</v>
      </c>
      <c r="N75">
        <v>1.9857570407318222E-2</v>
      </c>
      <c r="O75">
        <v>1.2433609443813618E-2</v>
      </c>
      <c r="P75">
        <v>1.3397836130034485E-2</v>
      </c>
      <c r="Q75">
        <v>1.3098519078342013E-2</v>
      </c>
      <c r="R75">
        <v>1.4313342293329227E-2</v>
      </c>
      <c r="S75">
        <v>1.8884258545733744E-2</v>
      </c>
      <c r="T75">
        <v>2.04307264566451E-2</v>
      </c>
      <c r="U75">
        <v>1.4265830720241483E-2</v>
      </c>
      <c r="V75">
        <v>1.2443368560142762E-2</v>
      </c>
      <c r="W75">
        <v>1.701171466759124E-2</v>
      </c>
      <c r="X75">
        <v>4.5038750795109335E-3</v>
      </c>
      <c r="Y75">
        <v>8.309196674018254E-3</v>
      </c>
      <c r="Z75">
        <v>1.2338444920810173E-2</v>
      </c>
      <c r="AA75">
        <v>1.483255657433815E-2</v>
      </c>
      <c r="AB75">
        <v>1.1923094579969743E-2</v>
      </c>
      <c r="AC75">
        <v>1.544558217492613E-2</v>
      </c>
      <c r="AD75">
        <v>1.6854574227873741E-2</v>
      </c>
      <c r="AE75">
        <v>1.4341221733189422E-2</v>
      </c>
      <c r="AF75">
        <v>1.3893844788646118E-2</v>
      </c>
      <c r="AG75">
        <v>1.2759006511862469E-2</v>
      </c>
      <c r="AH75">
        <v>1.573395322448861E-2</v>
      </c>
      <c r="AI75">
        <v>1.7785019835795796E-2</v>
      </c>
      <c r="AJ75">
        <v>1.5701736822608944E-2</v>
      </c>
      <c r="AK75">
        <v>1.5753069506977972E-2</v>
      </c>
      <c r="AL75">
        <v>1.6796434452251808E-2</v>
      </c>
      <c r="AM75">
        <v>1.2747369129274055E-2</v>
      </c>
      <c r="AN75">
        <v>1.7537832860687361E-2</v>
      </c>
      <c r="AO75">
        <v>1.5422301157973424E-2</v>
      </c>
      <c r="AP75">
        <v>1.9739671687218577E-2</v>
      </c>
      <c r="AQ75">
        <v>1.4930266399064392E-2</v>
      </c>
      <c r="AR75">
        <v>2.0384130417648996E-2</v>
      </c>
      <c r="AS75">
        <v>1.8527095123164646E-2</v>
      </c>
      <c r="AT75">
        <v>1.5467596549028361E-2</v>
      </c>
      <c r="AU75">
        <v>1.7515847677952754E-2</v>
      </c>
      <c r="AV75">
        <v>1.5220460916231466E-2</v>
      </c>
      <c r="AW75">
        <v>2.152547265909132E-2</v>
      </c>
      <c r="AX75">
        <v>1.7185522026533482E-2</v>
      </c>
      <c r="AY75">
        <v>1.6550374292474988E-2</v>
      </c>
      <c r="AZ75">
        <v>3.7643377479677331E-2</v>
      </c>
      <c r="BA75">
        <v>1.8952772169698099E-2</v>
      </c>
      <c r="BB75">
        <v>2.857489219120601E-2</v>
      </c>
      <c r="BC75">
        <v>1.5739895507698595E-2</v>
      </c>
      <c r="BD75">
        <v>1.4172563628859849E-2</v>
      </c>
      <c r="BE75">
        <v>2.585973227730411E-2</v>
      </c>
      <c r="BF75">
        <v>1.1530461711621594E-2</v>
      </c>
      <c r="BG75">
        <v>1.9802146344223739E-2</v>
      </c>
      <c r="BH75">
        <v>1.3492184570990088E-2</v>
      </c>
      <c r="BI75">
        <v>2.0665833581904401E-2</v>
      </c>
      <c r="BJ75">
        <v>2.5183259501129505E-2</v>
      </c>
      <c r="BK75">
        <v>1.3457378982178535E-2</v>
      </c>
      <c r="BL75">
        <v>1.5919004610042933E-2</v>
      </c>
      <c r="BM75">
        <v>2.3369061583869939E-2</v>
      </c>
      <c r="BN75">
        <v>7.2718042289440232E-3</v>
      </c>
      <c r="BO75">
        <v>1.7551938197539228E-2</v>
      </c>
      <c r="BP75">
        <v>6.9378010044353145E-3</v>
      </c>
      <c r="BQ75">
        <v>2.3688474483282637E-2</v>
      </c>
      <c r="BR75">
        <v>2.7165978737322179E-2</v>
      </c>
      <c r="BS75">
        <v>2.4788403123613283E-2</v>
      </c>
      <c r="BT75">
        <v>1.6897629395143228E-2</v>
      </c>
      <c r="BU75">
        <v>2.5069896144225928E-2</v>
      </c>
      <c r="BV75">
        <v>2.5330626215347672E-2</v>
      </c>
      <c r="BW75">
        <v>1.0325881760885376</v>
      </c>
      <c r="BX75">
        <v>2.5173179196821258E-2</v>
      </c>
      <c r="BY75">
        <v>2.5536037654672602E-2</v>
      </c>
      <c r="BZ75">
        <v>2.3203649665515278E-2</v>
      </c>
      <c r="CA75">
        <v>2.5077843499913949E-2</v>
      </c>
      <c r="CB75">
        <v>1.9090100928099731E-2</v>
      </c>
      <c r="CC75">
        <v>1.8390395288680549E-2</v>
      </c>
      <c r="CD75">
        <v>1.8196238415181733E-2</v>
      </c>
      <c r="CE75">
        <v>2.0470072602051501E-2</v>
      </c>
      <c r="CF75">
        <v>2.4480129578267219E-2</v>
      </c>
      <c r="CG75">
        <v>2.4842598165885566E-2</v>
      </c>
      <c r="CH75">
        <v>3.5561846439186279E-2</v>
      </c>
      <c r="CI75">
        <v>2.1590557439717533E-2</v>
      </c>
      <c r="CJ75">
        <v>2.8595897650376036E-2</v>
      </c>
      <c r="CK75">
        <v>3.5561846439186279E-2</v>
      </c>
      <c r="CL75">
        <v>3.6477078925236085E-2</v>
      </c>
      <c r="CM75">
        <v>4.094061071668649E-2</v>
      </c>
      <c r="CN75">
        <v>3.7537712290787971E-2</v>
      </c>
      <c r="CO75">
        <v>4.1679784606351716E-2</v>
      </c>
      <c r="CP75">
        <v>3.4893641213686419E-2</v>
      </c>
      <c r="CQ75">
        <v>4.1257048370194734E-2</v>
      </c>
      <c r="CR75">
        <v>6.3173210368687255E-2</v>
      </c>
      <c r="CS75">
        <v>5.5498482035469178E-2</v>
      </c>
      <c r="CT75">
        <v>4.0318062340732354E-2</v>
      </c>
      <c r="CU75">
        <v>3.1889463762592517E-2</v>
      </c>
    </row>
    <row r="76" spans="1:99">
      <c r="A76" t="s">
        <v>75</v>
      </c>
      <c r="B76">
        <v>4.4542889703092928E-3</v>
      </c>
      <c r="C76">
        <v>6.6445045513997348E-3</v>
      </c>
      <c r="D76">
        <v>3.6871484065034727E-3</v>
      </c>
      <c r="E76">
        <v>4.5733681944418953E-3</v>
      </c>
      <c r="F76">
        <v>2.6123884444937593E-3</v>
      </c>
      <c r="G76">
        <v>7.7272805307866434E-3</v>
      </c>
      <c r="H76">
        <v>4.5246804285483154E-3</v>
      </c>
      <c r="I76">
        <v>8.8927335852312349E-3</v>
      </c>
      <c r="J76">
        <v>3.0614363102454412E-3</v>
      </c>
      <c r="K76">
        <v>3.4357299360432739E-3</v>
      </c>
      <c r="L76">
        <v>4.7983669612078035E-3</v>
      </c>
      <c r="M76">
        <v>2.5971110430463521E-3</v>
      </c>
      <c r="N76">
        <v>5.1117158619492916E-3</v>
      </c>
      <c r="O76">
        <v>3.2146976667947677E-3</v>
      </c>
      <c r="P76">
        <v>3.4761081543945669E-3</v>
      </c>
      <c r="Q76">
        <v>3.405860926976324E-3</v>
      </c>
      <c r="R76">
        <v>3.7106451694234343E-3</v>
      </c>
      <c r="S76">
        <v>4.8447863906749622E-3</v>
      </c>
      <c r="T76">
        <v>5.278626095980273E-3</v>
      </c>
      <c r="U76">
        <v>3.7036055065974537E-3</v>
      </c>
      <c r="V76">
        <v>3.230609613806658E-3</v>
      </c>
      <c r="W76">
        <v>4.4120573633333326E-3</v>
      </c>
      <c r="X76">
        <v>1.165331413637742E-3</v>
      </c>
      <c r="Y76">
        <v>2.162746561202052E-3</v>
      </c>
      <c r="Z76">
        <v>3.2088893206166941E-3</v>
      </c>
      <c r="AA76">
        <v>3.8513130357557082E-3</v>
      </c>
      <c r="AB76">
        <v>3.0685259011578848E-3</v>
      </c>
      <c r="AC76">
        <v>4.0143884643631788E-3</v>
      </c>
      <c r="AD76">
        <v>4.3890194334611343E-3</v>
      </c>
      <c r="AE76">
        <v>3.7440365015360532E-3</v>
      </c>
      <c r="AF76">
        <v>3.6171234723882447E-3</v>
      </c>
      <c r="AG76">
        <v>3.3239649625088383E-3</v>
      </c>
      <c r="AH76">
        <v>4.0879243383506979E-3</v>
      </c>
      <c r="AI76">
        <v>4.6311836344138961E-3</v>
      </c>
      <c r="AJ76">
        <v>4.0709383759230215E-3</v>
      </c>
      <c r="AK76">
        <v>4.081994527681744E-3</v>
      </c>
      <c r="AL76">
        <v>4.3598254610071304E-3</v>
      </c>
      <c r="AM76">
        <v>3.3163370427837626E-3</v>
      </c>
      <c r="AN76">
        <v>4.5326937037332843E-3</v>
      </c>
      <c r="AO76">
        <v>4.007211545692415E-3</v>
      </c>
      <c r="AP76">
        <v>4.94322918053556E-3</v>
      </c>
      <c r="AQ76">
        <v>3.865832435733792E-3</v>
      </c>
      <c r="AR76">
        <v>5.2402013953037696E-3</v>
      </c>
      <c r="AS76">
        <v>4.8323342444976658E-3</v>
      </c>
      <c r="AT76">
        <v>4.0210172362514828E-3</v>
      </c>
      <c r="AU76">
        <v>4.5742390338512091E-3</v>
      </c>
      <c r="AV76">
        <v>3.9449639646603292E-3</v>
      </c>
      <c r="AW76">
        <v>5.4559218778444472E-3</v>
      </c>
      <c r="AX76">
        <v>4.3342088523845978E-3</v>
      </c>
      <c r="AY76">
        <v>4.2195710581393025E-3</v>
      </c>
      <c r="AZ76">
        <v>9.5946267024445593E-3</v>
      </c>
      <c r="BA76">
        <v>4.9498735019459211E-3</v>
      </c>
      <c r="BB76">
        <v>7.4575552373394634E-3</v>
      </c>
      <c r="BC76">
        <v>4.0985109620400809E-3</v>
      </c>
      <c r="BD76">
        <v>3.6743175898768807E-3</v>
      </c>
      <c r="BE76">
        <v>6.6072444819463751E-3</v>
      </c>
      <c r="BF76">
        <v>2.9970583191654843E-3</v>
      </c>
      <c r="BG76">
        <v>5.1481709436019107E-3</v>
      </c>
      <c r="BH76">
        <v>3.512750822153808E-3</v>
      </c>
      <c r="BI76">
        <v>5.3760089208447987E-3</v>
      </c>
      <c r="BJ76">
        <v>6.4844878878154953E-3</v>
      </c>
      <c r="BK76">
        <v>3.501635721118009E-3</v>
      </c>
      <c r="BL76">
        <v>4.1450238285596396E-3</v>
      </c>
      <c r="BM76">
        <v>5.9881997181202989E-3</v>
      </c>
      <c r="BN76">
        <v>1.8335033282197159E-3</v>
      </c>
      <c r="BO76">
        <v>4.5149079986416818E-3</v>
      </c>
      <c r="BP76">
        <v>1.7949188360635406E-3</v>
      </c>
      <c r="BQ76">
        <v>6.1146069558675742E-3</v>
      </c>
      <c r="BR76">
        <v>7.0940140956095455E-3</v>
      </c>
      <c r="BS76">
        <v>6.3967755467914215E-3</v>
      </c>
      <c r="BT76">
        <v>4.3948911518348899E-3</v>
      </c>
      <c r="BU76">
        <v>6.5134329401472946E-3</v>
      </c>
      <c r="BV76">
        <v>6.5601162932745066E-3</v>
      </c>
      <c r="BW76">
        <v>5.9761234575472881E-3</v>
      </c>
      <c r="BX76">
        <v>1.0065661538707089</v>
      </c>
      <c r="BY76">
        <v>6.6239103866980384E-3</v>
      </c>
      <c r="BZ76">
        <v>5.8469414278208816E-3</v>
      </c>
      <c r="CA76">
        <v>6.5440727273533769E-3</v>
      </c>
      <c r="CB76">
        <v>4.9274703159014705E-3</v>
      </c>
      <c r="CC76">
        <v>4.7763846448369267E-3</v>
      </c>
      <c r="CD76">
        <v>4.7226521786218022E-3</v>
      </c>
      <c r="CE76">
        <v>5.1897789054772027E-3</v>
      </c>
      <c r="CF76">
        <v>6.1615546628328629E-3</v>
      </c>
      <c r="CG76">
        <v>6.4752398409840079E-3</v>
      </c>
      <c r="CH76">
        <v>9.3075163270898448E-3</v>
      </c>
      <c r="CI76">
        <v>5.6223509568910836E-3</v>
      </c>
      <c r="CJ76">
        <v>7.4843353458548716E-3</v>
      </c>
      <c r="CK76">
        <v>9.3075163270898448E-3</v>
      </c>
      <c r="CL76">
        <v>8.5793663347534244E-3</v>
      </c>
      <c r="CM76">
        <v>1.5279809073547736E-2</v>
      </c>
      <c r="CN76">
        <v>6.3681187485255766E-2</v>
      </c>
      <c r="CO76">
        <v>2.3952621005773209E-2</v>
      </c>
      <c r="CP76">
        <v>1.8155790262283537E-2</v>
      </c>
      <c r="CQ76">
        <v>1.0455556943504953E-2</v>
      </c>
      <c r="CR76">
        <v>2.4083608237052793E-2</v>
      </c>
      <c r="CS76">
        <v>1.879411477664682E-2</v>
      </c>
      <c r="CT76">
        <v>8.9546643478831817E-3</v>
      </c>
      <c r="CU76">
        <v>4.9470063036488677E-3</v>
      </c>
    </row>
    <row r="77" spans="1:99">
      <c r="A77" t="s">
        <v>76</v>
      </c>
      <c r="B77">
        <v>8.1384409922672374E-3</v>
      </c>
      <c r="C77">
        <v>1.185254370265653E-2</v>
      </c>
      <c r="D77">
        <v>6.6437746972983422E-3</v>
      </c>
      <c r="E77">
        <v>8.4167593658557912E-3</v>
      </c>
      <c r="F77">
        <v>4.7081661237120638E-3</v>
      </c>
      <c r="G77">
        <v>1.4162887556946597E-2</v>
      </c>
      <c r="H77">
        <v>8.6723102159630139E-3</v>
      </c>
      <c r="I77">
        <v>1.5555110205283197E-2</v>
      </c>
      <c r="J77">
        <v>5.452095264376778E-3</v>
      </c>
      <c r="K77">
        <v>6.1915014614842313E-3</v>
      </c>
      <c r="L77">
        <v>8.405080208860112E-3</v>
      </c>
      <c r="M77">
        <v>4.6191896058427693E-3</v>
      </c>
      <c r="N77">
        <v>9.0869170082806625E-3</v>
      </c>
      <c r="O77">
        <v>5.6782182361314899E-3</v>
      </c>
      <c r="P77">
        <v>6.1083595890711459E-3</v>
      </c>
      <c r="Q77">
        <v>5.965543542107701E-3</v>
      </c>
      <c r="R77">
        <v>6.5281655857066809E-3</v>
      </c>
      <c r="S77">
        <v>8.6551685590168966E-3</v>
      </c>
      <c r="T77">
        <v>9.3329363218769747E-3</v>
      </c>
      <c r="U77">
        <v>6.5021164039647016E-3</v>
      </c>
      <c r="V77">
        <v>5.6718545562378826E-3</v>
      </c>
      <c r="W77">
        <v>7.7573773515371364E-3</v>
      </c>
      <c r="X77">
        <v>2.0569752626113736E-3</v>
      </c>
      <c r="Y77">
        <v>3.7826525614625909E-3</v>
      </c>
      <c r="Z77">
        <v>5.6190603555134853E-3</v>
      </c>
      <c r="AA77">
        <v>6.7600364525925022E-3</v>
      </c>
      <c r="AB77">
        <v>5.4635346982091987E-3</v>
      </c>
      <c r="AC77">
        <v>7.0365058674575721E-3</v>
      </c>
      <c r="AD77">
        <v>7.6710511015975202E-3</v>
      </c>
      <c r="AE77">
        <v>6.5193239593493019E-3</v>
      </c>
      <c r="AF77">
        <v>6.3244860684034884E-3</v>
      </c>
      <c r="AG77">
        <v>5.805811722043976E-3</v>
      </c>
      <c r="AH77">
        <v>7.1686616006505534E-3</v>
      </c>
      <c r="AI77">
        <v>8.0945861609084575E-3</v>
      </c>
      <c r="AJ77">
        <v>7.1611483975076301E-3</v>
      </c>
      <c r="AK77">
        <v>7.1861542714437791E-3</v>
      </c>
      <c r="AL77">
        <v>7.6558408316947154E-3</v>
      </c>
      <c r="AM77">
        <v>5.8040018802011147E-3</v>
      </c>
      <c r="AN77">
        <v>8.0102460506435678E-3</v>
      </c>
      <c r="AO77">
        <v>7.0262084586230518E-3</v>
      </c>
      <c r="AP77">
        <v>9.1479937585109382E-3</v>
      </c>
      <c r="AQ77">
        <v>6.8134537133648261E-3</v>
      </c>
      <c r="AR77">
        <v>9.3336667904516252E-3</v>
      </c>
      <c r="AS77">
        <v>8.4255593286330401E-3</v>
      </c>
      <c r="AT77">
        <v>7.0495923160327888E-3</v>
      </c>
      <c r="AU77">
        <v>7.9610208801973326E-3</v>
      </c>
      <c r="AV77">
        <v>6.9445699585872888E-3</v>
      </c>
      <c r="AW77">
        <v>9.9212909157194006E-3</v>
      </c>
      <c r="AX77">
        <v>7.9388447847963187E-3</v>
      </c>
      <c r="AY77">
        <v>7.6080751475122964E-3</v>
      </c>
      <c r="AZ77">
        <v>1.730557801341355E-2</v>
      </c>
      <c r="BA77">
        <v>8.6135068389576533E-3</v>
      </c>
      <c r="BB77">
        <v>1.2990848224878507E-2</v>
      </c>
      <c r="BC77">
        <v>7.163565992644113E-3</v>
      </c>
      <c r="BD77">
        <v>6.4637058096179215E-3</v>
      </c>
      <c r="BE77">
        <v>1.1874575436290081E-2</v>
      </c>
      <c r="BF77">
        <v>5.253095500236173E-3</v>
      </c>
      <c r="BG77">
        <v>9.0192073728431223E-3</v>
      </c>
      <c r="BH77">
        <v>6.1410104277025111E-3</v>
      </c>
      <c r="BI77">
        <v>9.410068379524416E-3</v>
      </c>
      <c r="BJ77">
        <v>1.1525254894509004E-2</v>
      </c>
      <c r="BK77">
        <v>6.1271107168406821E-3</v>
      </c>
      <c r="BL77">
        <v>7.245249795973888E-3</v>
      </c>
      <c r="BM77">
        <v>1.0717952580034402E-2</v>
      </c>
      <c r="BN77">
        <v>3.359625741167892E-3</v>
      </c>
      <c r="BO77">
        <v>8.0349098598481369E-3</v>
      </c>
      <c r="BP77">
        <v>3.1677954709913771E-3</v>
      </c>
      <c r="BQ77">
        <v>1.0825849339616039E-2</v>
      </c>
      <c r="BR77">
        <v>1.2347027379372297E-2</v>
      </c>
      <c r="BS77">
        <v>1.1329941571403478E-2</v>
      </c>
      <c r="BT77">
        <v>7.6948151459079722E-3</v>
      </c>
      <c r="BU77">
        <v>1.1422155455738645E-2</v>
      </c>
      <c r="BV77">
        <v>1.154913958345738E-2</v>
      </c>
      <c r="BW77">
        <v>1.0413013068782517E-2</v>
      </c>
      <c r="BX77">
        <v>1.1447264988690593E-2</v>
      </c>
      <c r="BY77">
        <v>1.0116430975941872</v>
      </c>
      <c r="BZ77">
        <v>1.0722949379759952E-2</v>
      </c>
      <c r="CA77">
        <v>1.1401701070868457E-2</v>
      </c>
      <c r="CB77">
        <v>8.7247099192329647E-3</v>
      </c>
      <c r="CC77">
        <v>8.380250499688862E-3</v>
      </c>
      <c r="CD77">
        <v>8.2945356021369918E-3</v>
      </c>
      <c r="CE77">
        <v>9.4349294508114506E-3</v>
      </c>
      <c r="CF77">
        <v>1.1319551250401096E-2</v>
      </c>
      <c r="CG77">
        <v>1.130082393974877E-2</v>
      </c>
      <c r="CH77">
        <v>1.6145065868098031E-2</v>
      </c>
      <c r="CI77">
        <v>9.8260351838721279E-3</v>
      </c>
      <c r="CJ77">
        <v>1.2982527549918608E-2</v>
      </c>
      <c r="CK77">
        <v>1.6145065868098031E-2</v>
      </c>
      <c r="CL77">
        <v>1.7367187941587744E-2</v>
      </c>
      <c r="CM77">
        <v>1.4506711845306174E-2</v>
      </c>
      <c r="CN77">
        <v>1.7554192073190374E-2</v>
      </c>
      <c r="CO77">
        <v>1.9579489437202512E-2</v>
      </c>
      <c r="CP77">
        <v>1.7648098011382354E-2</v>
      </c>
      <c r="CQ77">
        <v>1.8077195075711996E-2</v>
      </c>
      <c r="CR77">
        <v>2.1603180907284761E-2</v>
      </c>
      <c r="CS77">
        <v>1.8938108664530613E-2</v>
      </c>
      <c r="CT77">
        <v>2.0009782189576521E-2</v>
      </c>
      <c r="CU77">
        <v>1.7327637370522231E-2</v>
      </c>
    </row>
    <row r="78" spans="1:99">
      <c r="A78" t="s">
        <v>77</v>
      </c>
      <c r="B78">
        <v>5.9191194413775131E-3</v>
      </c>
      <c r="C78">
        <v>8.5542854134839728E-3</v>
      </c>
      <c r="D78">
        <v>5.1931245453231863E-3</v>
      </c>
      <c r="E78">
        <v>6.2148929103476953E-3</v>
      </c>
      <c r="F78">
        <v>4.415934145537018E-3</v>
      </c>
      <c r="G78">
        <v>9.7367207913323685E-3</v>
      </c>
      <c r="H78">
        <v>5.9162883574876762E-3</v>
      </c>
      <c r="I78">
        <v>1.0708389230178132E-2</v>
      </c>
      <c r="J78">
        <v>5.3330031490902846E-3</v>
      </c>
      <c r="K78">
        <v>4.8626401571558661E-3</v>
      </c>
      <c r="L78">
        <v>6.7182150146356933E-3</v>
      </c>
      <c r="M78">
        <v>3.7956009621213762E-3</v>
      </c>
      <c r="N78">
        <v>7.0052958299497044E-3</v>
      </c>
      <c r="O78">
        <v>5.0464553790998722E-3</v>
      </c>
      <c r="P78">
        <v>5.1420352315382075E-3</v>
      </c>
      <c r="Q78">
        <v>5.0798615471786259E-3</v>
      </c>
      <c r="R78">
        <v>5.0331587568189012E-3</v>
      </c>
      <c r="S78">
        <v>6.6008391379153968E-3</v>
      </c>
      <c r="T78">
        <v>7.5465251252333082E-3</v>
      </c>
      <c r="U78">
        <v>5.6668017353085848E-3</v>
      </c>
      <c r="V78">
        <v>5.1800700595148628E-3</v>
      </c>
      <c r="W78">
        <v>6.6563761735911825E-3</v>
      </c>
      <c r="X78">
        <v>1.9067928904360199E-3</v>
      </c>
      <c r="Y78">
        <v>3.3019115466299265E-3</v>
      </c>
      <c r="Z78">
        <v>5.0573250738054363E-3</v>
      </c>
      <c r="AA78">
        <v>6.0499254911911401E-3</v>
      </c>
      <c r="AB78">
        <v>4.745388263743734E-3</v>
      </c>
      <c r="AC78">
        <v>6.0429125344473571E-3</v>
      </c>
      <c r="AD78">
        <v>6.7122934620131077E-3</v>
      </c>
      <c r="AE78">
        <v>5.1782687120830841E-3</v>
      </c>
      <c r="AF78">
        <v>5.2437174845892673E-3</v>
      </c>
      <c r="AG78">
        <v>4.8964907108600478E-3</v>
      </c>
      <c r="AH78">
        <v>6.1290759896565966E-3</v>
      </c>
      <c r="AI78">
        <v>6.6564670698755664E-3</v>
      </c>
      <c r="AJ78">
        <v>7.8767042320649749E-3</v>
      </c>
      <c r="AK78">
        <v>6.4160649224139785E-3</v>
      </c>
      <c r="AL78">
        <v>5.4468033242143854E-3</v>
      </c>
      <c r="AM78">
        <v>4.4180768489082986E-3</v>
      </c>
      <c r="AN78">
        <v>7.1240646921455269E-3</v>
      </c>
      <c r="AO78">
        <v>5.4384843496018435E-3</v>
      </c>
      <c r="AP78">
        <v>7.5652282745736201E-3</v>
      </c>
      <c r="AQ78">
        <v>5.9498391324679326E-3</v>
      </c>
      <c r="AR78">
        <v>7.5524196844257117E-3</v>
      </c>
      <c r="AS78">
        <v>6.6306480205578378E-3</v>
      </c>
      <c r="AT78">
        <v>5.5401870780535743E-3</v>
      </c>
      <c r="AU78">
        <v>9.0924423878447902E-3</v>
      </c>
      <c r="AV78">
        <v>6.0083903248855071E-3</v>
      </c>
      <c r="AW78">
        <v>7.7069654590388517E-3</v>
      </c>
      <c r="AX78">
        <v>6.3585775292791299E-3</v>
      </c>
      <c r="AY78">
        <v>6.1212092651956344E-3</v>
      </c>
      <c r="AZ78">
        <v>1.3053489200563987E-2</v>
      </c>
      <c r="BA78">
        <v>6.0620695904873333E-3</v>
      </c>
      <c r="BB78">
        <v>9.4929688913749418E-3</v>
      </c>
      <c r="BC78">
        <v>5.6553474207870578E-3</v>
      </c>
      <c r="BD78">
        <v>4.8866378142820271E-2</v>
      </c>
      <c r="BE78">
        <v>7.7437800966299195E-2</v>
      </c>
      <c r="BF78">
        <v>2.5630692440090704E-2</v>
      </c>
      <c r="BG78">
        <v>9.5828506232312378E-3</v>
      </c>
      <c r="BH78">
        <v>5.4028366762596805E-3</v>
      </c>
      <c r="BI78">
        <v>9.1570044898018118E-3</v>
      </c>
      <c r="BJ78">
        <v>1.0713046966802911E-2</v>
      </c>
      <c r="BK78">
        <v>7.3671939140190516E-3</v>
      </c>
      <c r="BL78">
        <v>5.8938653506247071E-3</v>
      </c>
      <c r="BM78">
        <v>1.091282904918044E-2</v>
      </c>
      <c r="BN78">
        <v>4.986378825860698E-3</v>
      </c>
      <c r="BO78">
        <v>9.150238840154503E-3</v>
      </c>
      <c r="BP78">
        <v>3.097297814882161E-3</v>
      </c>
      <c r="BQ78">
        <v>1.0156011621206745E-2</v>
      </c>
      <c r="BR78">
        <v>1.4941678618982355E-2</v>
      </c>
      <c r="BS78">
        <v>1.0620101568601749E-2</v>
      </c>
      <c r="BT78">
        <v>7.0290264257795408E-3</v>
      </c>
      <c r="BU78">
        <v>1.0080654074267992E-2</v>
      </c>
      <c r="BV78">
        <v>9.6118129088256146E-3</v>
      </c>
      <c r="BW78">
        <v>9.1963315363991095E-3</v>
      </c>
      <c r="BX78">
        <v>9.793603101805097E-3</v>
      </c>
      <c r="BY78">
        <v>9.8626666613225011E-3</v>
      </c>
      <c r="BZ78">
        <v>1.1579071708335138</v>
      </c>
      <c r="CA78">
        <v>9.2250610401551723E-3</v>
      </c>
      <c r="CB78">
        <v>1.2965478702910836E-2</v>
      </c>
      <c r="CC78">
        <v>8.3056530353555862E-3</v>
      </c>
      <c r="CD78">
        <v>1.0376816366167465E-2</v>
      </c>
      <c r="CE78">
        <v>7.343731649420409E-3</v>
      </c>
      <c r="CF78">
        <v>1.6001584297900617E-2</v>
      </c>
      <c r="CG78">
        <v>1.309203030256572E-2</v>
      </c>
      <c r="CH78">
        <v>1.1124033858941831E-2</v>
      </c>
      <c r="CI78">
        <v>7.7352556223408897E-3</v>
      </c>
      <c r="CJ78">
        <v>8.9450286062507638E-3</v>
      </c>
      <c r="CK78">
        <v>1.1124033858941831E-2</v>
      </c>
      <c r="CL78">
        <v>1.1759213110623171E-2</v>
      </c>
      <c r="CM78">
        <v>1.2041603421093713E-2</v>
      </c>
      <c r="CN78">
        <v>1.1026239037546426E-2</v>
      </c>
      <c r="CO78">
        <v>1.3885289070584747E-2</v>
      </c>
      <c r="CP78">
        <v>1.214075381633409E-2</v>
      </c>
      <c r="CQ78">
        <v>1.2377158532336846E-2</v>
      </c>
      <c r="CR78">
        <v>1.3540692288772764E-2</v>
      </c>
      <c r="CS78">
        <v>1.4423495611149688E-2</v>
      </c>
      <c r="CT78">
        <v>1.5713088452857481E-2</v>
      </c>
      <c r="CU78">
        <v>1.1081224719593117E-2</v>
      </c>
    </row>
    <row r="79" spans="1:99">
      <c r="A79" t="s">
        <v>78</v>
      </c>
      <c r="B79">
        <v>4.2066076270157762E-4</v>
      </c>
      <c r="C79">
        <v>6.1610807879497399E-4</v>
      </c>
      <c r="D79">
        <v>3.44538832309023E-4</v>
      </c>
      <c r="E79">
        <v>4.3431568037241824E-4</v>
      </c>
      <c r="F79">
        <v>2.4416433033948857E-4</v>
      </c>
      <c r="G79">
        <v>7.3150189122122102E-4</v>
      </c>
      <c r="H79">
        <v>4.4334717572422068E-4</v>
      </c>
      <c r="I79">
        <v>8.1236979924607944E-4</v>
      </c>
      <c r="J79">
        <v>2.835545694982457E-4</v>
      </c>
      <c r="K79">
        <v>3.2107535536712883E-4</v>
      </c>
      <c r="L79">
        <v>4.3882363313468012E-4</v>
      </c>
      <c r="M79">
        <v>2.402884483560622E-4</v>
      </c>
      <c r="N79">
        <v>4.727478741904083E-4</v>
      </c>
      <c r="O79">
        <v>2.9587836572963084E-4</v>
      </c>
      <c r="P79">
        <v>3.1868010907354436E-4</v>
      </c>
      <c r="Q79">
        <v>3.1147773008685469E-4</v>
      </c>
      <c r="R79">
        <v>3.404729028134197E-4</v>
      </c>
      <c r="S79">
        <v>4.4975300108270982E-4</v>
      </c>
      <c r="T79">
        <v>4.8618965858266105E-4</v>
      </c>
      <c r="U79">
        <v>3.3930565846543065E-4</v>
      </c>
      <c r="V79">
        <v>2.9597543961455653E-4</v>
      </c>
      <c r="W79">
        <v>4.0466130315292199E-4</v>
      </c>
      <c r="X79">
        <v>1.0718769154384339E-4</v>
      </c>
      <c r="Y79">
        <v>1.97571531518401E-4</v>
      </c>
      <c r="Z79">
        <v>2.9340948221826142E-4</v>
      </c>
      <c r="AA79">
        <v>3.5278554909115052E-4</v>
      </c>
      <c r="AB79">
        <v>2.8401837923948311E-4</v>
      </c>
      <c r="AC79">
        <v>3.6732232716811866E-4</v>
      </c>
      <c r="AD79">
        <v>4.0073561347806576E-4</v>
      </c>
      <c r="AE79">
        <v>3.4085980962604302E-4</v>
      </c>
      <c r="AF79">
        <v>3.3034617192958751E-4</v>
      </c>
      <c r="AG79">
        <v>3.0333739090006767E-4</v>
      </c>
      <c r="AH79">
        <v>3.741867770163196E-4</v>
      </c>
      <c r="AI79">
        <v>4.2284519167731132E-4</v>
      </c>
      <c r="AJ79">
        <v>3.7356882407120294E-4</v>
      </c>
      <c r="AK79">
        <v>3.7476284810738733E-4</v>
      </c>
      <c r="AL79">
        <v>3.9945871120819346E-4</v>
      </c>
      <c r="AM79">
        <v>3.0308912133779039E-4</v>
      </c>
      <c r="AN79">
        <v>4.1735235174785742E-4</v>
      </c>
      <c r="AO79">
        <v>3.6674957454953006E-4</v>
      </c>
      <c r="AP79">
        <v>4.7146533402798947E-4</v>
      </c>
      <c r="AQ79">
        <v>3.5522037523202747E-4</v>
      </c>
      <c r="AR79">
        <v>4.8537002451241428E-4</v>
      </c>
      <c r="AS79">
        <v>4.4038891839542969E-4</v>
      </c>
      <c r="AT79">
        <v>3.6789863231309795E-4</v>
      </c>
      <c r="AU79">
        <v>4.1637858167836028E-4</v>
      </c>
      <c r="AV79">
        <v>3.621206977058439E-4</v>
      </c>
      <c r="AW79">
        <v>5.1339186371838E-4</v>
      </c>
      <c r="AX79">
        <v>4.1012109982733341E-4</v>
      </c>
      <c r="AY79">
        <v>3.9447880458558129E-4</v>
      </c>
      <c r="AZ79">
        <v>8.9721291231949533E-4</v>
      </c>
      <c r="BA79">
        <v>4.5040954576588927E-4</v>
      </c>
      <c r="BB79">
        <v>6.7914506888459359E-4</v>
      </c>
      <c r="BC79">
        <v>3.7420916505243566E-4</v>
      </c>
      <c r="BD79">
        <v>3.3847938118452289E-4</v>
      </c>
      <c r="BE79">
        <v>6.1829273379755256E-4</v>
      </c>
      <c r="BF79">
        <v>2.7487363743902699E-4</v>
      </c>
      <c r="BG79">
        <v>4.7095369524776515E-4</v>
      </c>
      <c r="BH79">
        <v>3.2079376591059497E-4</v>
      </c>
      <c r="BI79">
        <v>4.9143730078286937E-4</v>
      </c>
      <c r="BJ79">
        <v>5.9963058709884272E-4</v>
      </c>
      <c r="BK79">
        <v>3.2005468635409455E-4</v>
      </c>
      <c r="BL79">
        <v>3.7847546141938265E-4</v>
      </c>
      <c r="BM79">
        <v>5.5675443264336809E-4</v>
      </c>
      <c r="BN79">
        <v>1.7361367261831649E-4</v>
      </c>
      <c r="BO79">
        <v>4.1799189713539634E-4</v>
      </c>
      <c r="BP79">
        <v>1.6510037220563827E-4</v>
      </c>
      <c r="BQ79">
        <v>5.6381954560419617E-4</v>
      </c>
      <c r="BR79">
        <v>6.4580057422920442E-4</v>
      </c>
      <c r="BS79">
        <v>5.9001688948742486E-4</v>
      </c>
      <c r="BT79">
        <v>4.0182104891424637E-4</v>
      </c>
      <c r="BU79">
        <v>5.9622181258428444E-4</v>
      </c>
      <c r="BV79">
        <v>6.0227009960474016E-4</v>
      </c>
      <c r="BW79">
        <v>5.443930611650343E-4</v>
      </c>
      <c r="BX79">
        <v>5.9837506188832265E-4</v>
      </c>
      <c r="BY79">
        <v>6.074051166535309E-4</v>
      </c>
      <c r="BZ79">
        <v>5.5841222857951056E-4</v>
      </c>
      <c r="CA79">
        <v>1.000596066977711</v>
      </c>
      <c r="CB79">
        <v>4.545260467794743E-4</v>
      </c>
      <c r="CC79">
        <v>4.3741331005261005E-4</v>
      </c>
      <c r="CD79">
        <v>4.3289836330534054E-4</v>
      </c>
      <c r="CE79">
        <v>4.8823076453048398E-4</v>
      </c>
      <c r="CF79">
        <v>5.845657663692711E-4</v>
      </c>
      <c r="CG79">
        <v>5.9067370332015949E-4</v>
      </c>
      <c r="CH79">
        <v>8.4489188751726992E-4</v>
      </c>
      <c r="CI79">
        <v>5.1330179097582842E-4</v>
      </c>
      <c r="CJ79">
        <v>6.7939222397783098E-4</v>
      </c>
      <c r="CK79">
        <v>8.4489188751726992E-4</v>
      </c>
      <c r="CL79">
        <v>8.7721111551547352E-4</v>
      </c>
      <c r="CM79">
        <v>1.2572553699995001E-3</v>
      </c>
      <c r="CN79">
        <v>9.9378498695574776E-4</v>
      </c>
      <c r="CO79">
        <v>1.1416614655228442E-3</v>
      </c>
      <c r="CP79">
        <v>1.3792662280893424E-3</v>
      </c>
      <c r="CQ79">
        <v>1.0716054777893435E-3</v>
      </c>
      <c r="CR79">
        <v>1.1221531965516509E-3</v>
      </c>
      <c r="CS79">
        <v>1.1663239218368108E-3</v>
      </c>
      <c r="CT79">
        <v>1.1168824912357693E-3</v>
      </c>
      <c r="CU79">
        <v>7.9400679361058934E-4</v>
      </c>
    </row>
    <row r="80" spans="1:99">
      <c r="A80" t="s">
        <v>79</v>
      </c>
      <c r="B80">
        <v>4.3341077456346645E-3</v>
      </c>
      <c r="C80">
        <v>6.3533287298293117E-3</v>
      </c>
      <c r="D80">
        <v>3.584812969770223E-3</v>
      </c>
      <c r="E80">
        <v>4.4781965207401396E-3</v>
      </c>
      <c r="F80">
        <v>2.5910878158823926E-3</v>
      </c>
      <c r="G80">
        <v>7.4922172265857725E-3</v>
      </c>
      <c r="H80">
        <v>4.5159986829077332E-3</v>
      </c>
      <c r="I80">
        <v>8.364982524196745E-3</v>
      </c>
      <c r="J80">
        <v>2.9830889727951821E-3</v>
      </c>
      <c r="K80">
        <v>3.3316966077481607E-3</v>
      </c>
      <c r="L80">
        <v>4.5947784871651388E-3</v>
      </c>
      <c r="M80">
        <v>2.5151683661510452E-3</v>
      </c>
      <c r="N80">
        <v>4.9163417303929565E-3</v>
      </c>
      <c r="O80">
        <v>3.1098759898982643E-3</v>
      </c>
      <c r="P80">
        <v>3.3245525424604079E-3</v>
      </c>
      <c r="Q80">
        <v>3.2488735411702672E-3</v>
      </c>
      <c r="R80">
        <v>3.5238898293636451E-3</v>
      </c>
      <c r="S80">
        <v>4.6589107514941105E-3</v>
      </c>
      <c r="T80">
        <v>5.0699186320527466E-3</v>
      </c>
      <c r="U80">
        <v>3.5610422502969303E-3</v>
      </c>
      <c r="V80">
        <v>3.1201493969279185E-3</v>
      </c>
      <c r="W80">
        <v>4.2555130992745728E-3</v>
      </c>
      <c r="X80">
        <v>1.127108047568151E-3</v>
      </c>
      <c r="Y80">
        <v>2.0757105521597317E-3</v>
      </c>
      <c r="Z80">
        <v>3.084110704316505E-3</v>
      </c>
      <c r="AA80">
        <v>3.7328959219141296E-3</v>
      </c>
      <c r="AB80">
        <v>2.9723705214540737E-3</v>
      </c>
      <c r="AC80">
        <v>3.8498494124795633E-3</v>
      </c>
      <c r="AD80">
        <v>4.1899974701928638E-3</v>
      </c>
      <c r="AE80">
        <v>3.54944623220736E-3</v>
      </c>
      <c r="AF80">
        <v>3.4457559931748115E-3</v>
      </c>
      <c r="AG80">
        <v>3.1738792064653796E-3</v>
      </c>
      <c r="AH80">
        <v>3.9283755578417429E-3</v>
      </c>
      <c r="AI80">
        <v>4.426255371519844E-3</v>
      </c>
      <c r="AJ80">
        <v>4.006886684890314E-3</v>
      </c>
      <c r="AK80">
        <v>3.8806289173181781E-3</v>
      </c>
      <c r="AL80">
        <v>4.1586814209689177E-3</v>
      </c>
      <c r="AM80">
        <v>3.1730895934678214E-3</v>
      </c>
      <c r="AN80">
        <v>4.3496048285681385E-3</v>
      </c>
      <c r="AO80">
        <v>3.7880826653249496E-3</v>
      </c>
      <c r="AP80">
        <v>4.990070558932593E-3</v>
      </c>
      <c r="AQ80">
        <v>3.7062510696019798E-3</v>
      </c>
      <c r="AR80">
        <v>5.3116221660375251E-3</v>
      </c>
      <c r="AS80">
        <v>4.5663830901361531E-3</v>
      </c>
      <c r="AT80">
        <v>3.8270349192909116E-3</v>
      </c>
      <c r="AU80">
        <v>4.3399676045671942E-3</v>
      </c>
      <c r="AV80">
        <v>3.8034109397676649E-3</v>
      </c>
      <c r="AW80">
        <v>5.2994131184607917E-3</v>
      </c>
      <c r="AX80">
        <v>4.2318850266788288E-3</v>
      </c>
      <c r="AY80">
        <v>4.0839153299044801E-3</v>
      </c>
      <c r="AZ80">
        <v>9.229613174933135E-3</v>
      </c>
      <c r="BA80">
        <v>4.6479896998891978E-3</v>
      </c>
      <c r="BB80">
        <v>7.0226658693318643E-3</v>
      </c>
      <c r="BC80">
        <v>3.8855262244047585E-3</v>
      </c>
      <c r="BD80">
        <v>3.5097856874788508E-3</v>
      </c>
      <c r="BE80">
        <v>6.3598473226873491E-3</v>
      </c>
      <c r="BF80">
        <v>2.9010056511467111E-3</v>
      </c>
      <c r="BG80">
        <v>5.0297190354335808E-3</v>
      </c>
      <c r="BH80">
        <v>3.35527051786655E-3</v>
      </c>
      <c r="BI80">
        <v>5.2639133513120058E-3</v>
      </c>
      <c r="BJ80">
        <v>6.3703531034980179E-3</v>
      </c>
      <c r="BK80">
        <v>3.4548284490500038E-3</v>
      </c>
      <c r="BL80">
        <v>3.9352637708069561E-3</v>
      </c>
      <c r="BM80">
        <v>5.89435531702739E-3</v>
      </c>
      <c r="BN80">
        <v>1.8051780715350131E-3</v>
      </c>
      <c r="BO80">
        <v>4.547198400417952E-3</v>
      </c>
      <c r="BP80">
        <v>1.7489823339516823E-3</v>
      </c>
      <c r="BQ80">
        <v>5.9146858742101108E-3</v>
      </c>
      <c r="BR80">
        <v>7.1540149833655255E-3</v>
      </c>
      <c r="BS80">
        <v>6.2762780781574464E-3</v>
      </c>
      <c r="BT80">
        <v>4.2728188435289475E-3</v>
      </c>
      <c r="BU80">
        <v>6.2479898401607359E-3</v>
      </c>
      <c r="BV80">
        <v>6.3194034332576523E-3</v>
      </c>
      <c r="BW80">
        <v>5.6494281597258191E-3</v>
      </c>
      <c r="BX80">
        <v>6.2486763628684895E-3</v>
      </c>
      <c r="BY80">
        <v>6.3666138463739389E-3</v>
      </c>
      <c r="BZ80">
        <v>5.9837543881217569E-3</v>
      </c>
      <c r="CA80">
        <v>6.1652691425618548E-3</v>
      </c>
      <c r="CB80">
        <v>1.0055927928199664</v>
      </c>
      <c r="CC80">
        <v>5.1799758303923615E-3</v>
      </c>
      <c r="CD80">
        <v>4.755060732295889E-3</v>
      </c>
      <c r="CE80">
        <v>5.0457585942332173E-3</v>
      </c>
      <c r="CF80">
        <v>6.0613874399870231E-3</v>
      </c>
      <c r="CG80">
        <v>6.2071507018796905E-3</v>
      </c>
      <c r="CH80">
        <v>8.7086521476851409E-3</v>
      </c>
      <c r="CI80">
        <v>5.4681124424936344E-3</v>
      </c>
      <c r="CJ80">
        <v>7.0027782700708974E-3</v>
      </c>
      <c r="CK80">
        <v>8.7086521476851409E-3</v>
      </c>
      <c r="CL80">
        <v>8.878290547274648E-3</v>
      </c>
      <c r="CM80">
        <v>1.4953630190736584E-2</v>
      </c>
      <c r="CN80">
        <v>1.4231024074569975E-2</v>
      </c>
      <c r="CO80">
        <v>1.7228363572158775E-2</v>
      </c>
      <c r="CP80">
        <v>1.3589981676013357E-2</v>
      </c>
      <c r="CQ80">
        <v>1.0444191836840051E-2</v>
      </c>
      <c r="CR80">
        <v>1.0881540223189002E-2</v>
      </c>
      <c r="CS80">
        <v>1.2602647653796649E-2</v>
      </c>
      <c r="CT80">
        <v>1.3200081186757157E-2</v>
      </c>
      <c r="CU80">
        <v>7.4818260827329607E-3</v>
      </c>
    </row>
    <row r="81" spans="1:99">
      <c r="A81" t="s">
        <v>80</v>
      </c>
      <c r="B81">
        <v>1.5243239924713234E-3</v>
      </c>
      <c r="C81">
        <v>2.2172959237411688E-3</v>
      </c>
      <c r="D81">
        <v>1.2947326675267475E-3</v>
      </c>
      <c r="E81">
        <v>1.5860314279660709E-3</v>
      </c>
      <c r="F81">
        <v>9.8469266563003038E-4</v>
      </c>
      <c r="G81">
        <v>2.575820976348342E-3</v>
      </c>
      <c r="H81">
        <v>1.5831665899749567E-3</v>
      </c>
      <c r="I81">
        <v>2.8051314686261646E-3</v>
      </c>
      <c r="J81">
        <v>1.1659791309293701E-3</v>
      </c>
      <c r="K81">
        <v>1.2247183955852886E-3</v>
      </c>
      <c r="L81">
        <v>1.9174376436660629E-3</v>
      </c>
      <c r="M81">
        <v>1.0980786797783299E-3</v>
      </c>
      <c r="N81">
        <v>1.8025590530449732E-3</v>
      </c>
      <c r="O81">
        <v>1.2378625343690253E-3</v>
      </c>
      <c r="P81">
        <v>1.315592712958068E-3</v>
      </c>
      <c r="Q81">
        <v>1.291342542491811E-3</v>
      </c>
      <c r="R81">
        <v>1.3240808778147109E-3</v>
      </c>
      <c r="S81">
        <v>1.7309652930801245E-3</v>
      </c>
      <c r="T81">
        <v>2.0948103982445249E-3</v>
      </c>
      <c r="U81">
        <v>1.4994488671634296E-3</v>
      </c>
      <c r="V81">
        <v>1.3830545298602176E-3</v>
      </c>
      <c r="W81">
        <v>1.9741091814153575E-3</v>
      </c>
      <c r="X81">
        <v>4.5823730351499993E-4</v>
      </c>
      <c r="Y81">
        <v>7.9877124387559223E-4</v>
      </c>
      <c r="Z81">
        <v>1.3798411234236469E-3</v>
      </c>
      <c r="AA81">
        <v>1.6740105855087995E-3</v>
      </c>
      <c r="AB81">
        <v>1.2304619138980833E-3</v>
      </c>
      <c r="AC81">
        <v>1.616081737325095E-3</v>
      </c>
      <c r="AD81">
        <v>1.6738486783274837E-3</v>
      </c>
      <c r="AE81">
        <v>1.2962402974984165E-3</v>
      </c>
      <c r="AF81">
        <v>1.3384414999317042E-3</v>
      </c>
      <c r="AG81">
        <v>1.2254089759839906E-3</v>
      </c>
      <c r="AH81">
        <v>1.7239138695503437E-3</v>
      </c>
      <c r="AI81">
        <v>1.7634504549531593E-3</v>
      </c>
      <c r="AJ81">
        <v>1.7566751109633473E-3</v>
      </c>
      <c r="AK81">
        <v>1.4173304580692402E-3</v>
      </c>
      <c r="AL81">
        <v>1.4077818312653177E-3</v>
      </c>
      <c r="AM81">
        <v>1.1183835994069255E-3</v>
      </c>
      <c r="AN81">
        <v>1.5692634816119192E-3</v>
      </c>
      <c r="AO81">
        <v>1.3736964427626952E-3</v>
      </c>
      <c r="AP81">
        <v>1.86110447986443E-3</v>
      </c>
      <c r="AQ81">
        <v>1.4020939061946509E-3</v>
      </c>
      <c r="AR81">
        <v>1.857630618522693E-3</v>
      </c>
      <c r="AS81">
        <v>1.6502936890631641E-3</v>
      </c>
      <c r="AT81">
        <v>1.421996322938828E-3</v>
      </c>
      <c r="AU81">
        <v>1.7662007730188439E-3</v>
      </c>
      <c r="AV81">
        <v>1.5723898836460044E-3</v>
      </c>
      <c r="AW81">
        <v>1.9416702492330968E-3</v>
      </c>
      <c r="AX81">
        <v>1.6120869734796701E-3</v>
      </c>
      <c r="AY81">
        <v>1.5934753691663171E-3</v>
      </c>
      <c r="AZ81">
        <v>3.3605101955250555E-3</v>
      </c>
      <c r="BA81">
        <v>1.5737102938959678E-3</v>
      </c>
      <c r="BB81">
        <v>2.4745067477897559E-3</v>
      </c>
      <c r="BC81">
        <v>1.4736084618256894E-3</v>
      </c>
      <c r="BD81">
        <v>1.3907197784777522E-3</v>
      </c>
      <c r="BE81">
        <v>2.2559233515403259E-3</v>
      </c>
      <c r="BF81">
        <v>1.418033105283117E-3</v>
      </c>
      <c r="BG81">
        <v>3.3970866884177548E-3</v>
      </c>
      <c r="BH81">
        <v>1.4251756011001307E-3</v>
      </c>
      <c r="BI81">
        <v>3.0665170828169329E-3</v>
      </c>
      <c r="BJ81">
        <v>3.4077753611303592E-3</v>
      </c>
      <c r="BK81">
        <v>2.1420533959513274E-3</v>
      </c>
      <c r="BL81">
        <v>1.5333816413405541E-3</v>
      </c>
      <c r="BM81">
        <v>3.0766345776082238E-3</v>
      </c>
      <c r="BN81">
        <v>1.506990880505301E-3</v>
      </c>
      <c r="BO81">
        <v>2.9413396060903045E-3</v>
      </c>
      <c r="BP81">
        <v>9.097542300601024E-4</v>
      </c>
      <c r="BQ81">
        <v>2.6408481426246286E-3</v>
      </c>
      <c r="BR81">
        <v>2.5592982483339491E-3</v>
      </c>
      <c r="BS81">
        <v>2.9701320319000385E-3</v>
      </c>
      <c r="BT81">
        <v>2.2819124251839901E-3</v>
      </c>
      <c r="BU81">
        <v>2.6100266260216478E-3</v>
      </c>
      <c r="BV81">
        <v>2.5896573202818431E-3</v>
      </c>
      <c r="BW81">
        <v>2.0939234183115218E-3</v>
      </c>
      <c r="BX81">
        <v>2.4158789515813608E-3</v>
      </c>
      <c r="BY81">
        <v>2.3077423320932797E-3</v>
      </c>
      <c r="BZ81">
        <v>2.2291323908182462E-3</v>
      </c>
      <c r="CA81">
        <v>2.2714465096346109E-3</v>
      </c>
      <c r="CB81">
        <v>2.0494242360064559E-3</v>
      </c>
      <c r="CC81">
        <v>1.0017869191023436</v>
      </c>
      <c r="CD81">
        <v>2.0948077889714999E-3</v>
      </c>
      <c r="CE81">
        <v>1.8902489238417609E-3</v>
      </c>
      <c r="CF81">
        <v>2.4716454595437999E-3</v>
      </c>
      <c r="CG81">
        <v>2.835210074169787E-3</v>
      </c>
      <c r="CH81">
        <v>2.9080929975775012E-3</v>
      </c>
      <c r="CI81">
        <v>2.0370883420215181E-3</v>
      </c>
      <c r="CJ81">
        <v>2.3384480290895805E-3</v>
      </c>
      <c r="CK81">
        <v>2.9080929975775012E-3</v>
      </c>
      <c r="CL81">
        <v>3.1865414766985524E-3</v>
      </c>
      <c r="CM81">
        <v>3.054759983371051E-3</v>
      </c>
      <c r="CN81">
        <v>2.4630960339115464E-3</v>
      </c>
      <c r="CO81">
        <v>2.9827591847532086E-3</v>
      </c>
      <c r="CP81">
        <v>2.9546079665601797E-3</v>
      </c>
      <c r="CQ81">
        <v>2.892824817643132E-3</v>
      </c>
      <c r="CR81">
        <v>2.9693741623406109E-3</v>
      </c>
      <c r="CS81">
        <v>3.4799558055480006E-3</v>
      </c>
      <c r="CT81">
        <v>3.6194400996757206E-3</v>
      </c>
      <c r="CU81">
        <v>3.3076127631362809E-3</v>
      </c>
    </row>
    <row r="82" spans="1:99">
      <c r="A82" t="s">
        <v>81</v>
      </c>
      <c r="B82">
        <v>3.0066685442740684E-2</v>
      </c>
      <c r="C82">
        <v>4.3256330832403857E-2</v>
      </c>
      <c r="D82">
        <v>2.5594416122207263E-2</v>
      </c>
      <c r="E82">
        <v>3.1225306938460682E-2</v>
      </c>
      <c r="F82">
        <v>1.9856189571793401E-2</v>
      </c>
      <c r="G82">
        <v>5.0271102431018795E-2</v>
      </c>
      <c r="H82">
        <v>3.032342176693547E-2</v>
      </c>
      <c r="I82">
        <v>5.5850266826377302E-2</v>
      </c>
      <c r="J82">
        <v>2.1760415306850307E-2</v>
      </c>
      <c r="K82">
        <v>2.337412198639658E-2</v>
      </c>
      <c r="L82">
        <v>3.4311395200966113E-2</v>
      </c>
      <c r="M82">
        <v>1.8839955229338918E-2</v>
      </c>
      <c r="N82">
        <v>3.4097687909104488E-2</v>
      </c>
      <c r="O82">
        <v>2.2921681733173778E-2</v>
      </c>
      <c r="P82">
        <v>2.4282766188641204E-2</v>
      </c>
      <c r="Q82">
        <v>2.3915880198504567E-2</v>
      </c>
      <c r="R82">
        <v>2.5091909210303756E-2</v>
      </c>
      <c r="S82">
        <v>3.2841550038841004E-2</v>
      </c>
      <c r="T82">
        <v>3.7053835430008612E-2</v>
      </c>
      <c r="U82">
        <v>2.6471925243467209E-2</v>
      </c>
      <c r="V82">
        <v>2.3741346857368235E-2</v>
      </c>
      <c r="W82">
        <v>3.1711366866076444E-2</v>
      </c>
      <c r="X82">
        <v>8.4504558680115072E-3</v>
      </c>
      <c r="Y82">
        <v>1.5022560808050964E-2</v>
      </c>
      <c r="Z82">
        <v>2.313209003496584E-2</v>
      </c>
      <c r="AA82">
        <v>2.8128166989166023E-2</v>
      </c>
      <c r="AB82">
        <v>2.201333419890544E-2</v>
      </c>
      <c r="AC82">
        <v>2.8278961073058637E-2</v>
      </c>
      <c r="AD82">
        <v>3.0388797080781831E-2</v>
      </c>
      <c r="AE82">
        <v>2.4864342105093567E-2</v>
      </c>
      <c r="AF82">
        <v>2.4870714478772954E-2</v>
      </c>
      <c r="AG82">
        <v>2.2837309182001112E-2</v>
      </c>
      <c r="AH82">
        <v>2.9181741231471103E-2</v>
      </c>
      <c r="AI82">
        <v>3.1811607726672818E-2</v>
      </c>
      <c r="AJ82">
        <v>3.1663837413549188E-2</v>
      </c>
      <c r="AK82">
        <v>2.8462190527521029E-2</v>
      </c>
      <c r="AL82">
        <v>2.8048060471228865E-2</v>
      </c>
      <c r="AM82">
        <v>2.2538076191677667E-2</v>
      </c>
      <c r="AN82">
        <v>3.1738547549964316E-2</v>
      </c>
      <c r="AO82">
        <v>2.7534811315748066E-2</v>
      </c>
      <c r="AP82">
        <v>3.7893549118319471E-2</v>
      </c>
      <c r="AQ82">
        <v>2.7770897153491743E-2</v>
      </c>
      <c r="AR82">
        <v>3.7177850709421319E-2</v>
      </c>
      <c r="AS82">
        <v>3.4456862942871667E-2</v>
      </c>
      <c r="AT82">
        <v>5.36491592991611E-2</v>
      </c>
      <c r="AU82">
        <v>3.105331998849466E-2</v>
      </c>
      <c r="AV82">
        <v>2.844394809126621E-2</v>
      </c>
      <c r="AW82">
        <v>3.9388609565697771E-2</v>
      </c>
      <c r="AX82">
        <v>3.1177896656609517E-2</v>
      </c>
      <c r="AY82">
        <v>2.995697125995744E-2</v>
      </c>
      <c r="AZ82">
        <v>6.3246673262713743E-2</v>
      </c>
      <c r="BA82">
        <v>3.290959363316863E-2</v>
      </c>
      <c r="BB82">
        <v>4.9462871745389214E-2</v>
      </c>
      <c r="BC82">
        <v>2.7118930350869323E-2</v>
      </c>
      <c r="BD82">
        <v>2.5190895826244997E-2</v>
      </c>
      <c r="BE82">
        <v>4.3415160119863287E-2</v>
      </c>
      <c r="BF82">
        <v>2.2455900687136741E-2</v>
      </c>
      <c r="BG82">
        <v>4.1706202015634228E-2</v>
      </c>
      <c r="BH82">
        <v>2.4290824801950377E-2</v>
      </c>
      <c r="BI82">
        <v>4.2036048752418766E-2</v>
      </c>
      <c r="BJ82">
        <v>5.005958737993154E-2</v>
      </c>
      <c r="BK82">
        <v>3.2025974950979107E-2</v>
      </c>
      <c r="BL82">
        <v>3.0800238128034774E-2</v>
      </c>
      <c r="BM82">
        <v>4.8704907315963754E-2</v>
      </c>
      <c r="BN82">
        <v>2.4949026207013319E-2</v>
      </c>
      <c r="BO82">
        <v>4.1104796878911068E-2</v>
      </c>
      <c r="BP82">
        <v>2.3505395241098313E-2</v>
      </c>
      <c r="BQ82">
        <v>4.6708041118708597E-2</v>
      </c>
      <c r="BR82">
        <v>5.1101818607170515E-2</v>
      </c>
      <c r="BS82">
        <v>5.0379369684043565E-2</v>
      </c>
      <c r="BT82">
        <v>3.3200933659922383E-2</v>
      </c>
      <c r="BU82">
        <v>4.5767466628104263E-2</v>
      </c>
      <c r="BV82">
        <v>6.7861088505818928E-2</v>
      </c>
      <c r="BW82">
        <v>5.173645267161206E-2</v>
      </c>
      <c r="BX82">
        <v>6.6971066789364098E-2</v>
      </c>
      <c r="BY82">
        <v>4.9347902194927407E-2</v>
      </c>
      <c r="BZ82">
        <v>4.2215820515427827E-2</v>
      </c>
      <c r="CA82">
        <v>4.5022946594036564E-2</v>
      </c>
      <c r="CB82">
        <v>4.2544037411220377E-2</v>
      </c>
      <c r="CC82">
        <v>6.3637297421875627E-2</v>
      </c>
      <c r="CD82">
        <v>1.0370879561455519</v>
      </c>
      <c r="CE82">
        <v>3.5926785205161647E-2</v>
      </c>
      <c r="CF82">
        <v>4.8374284228907598E-2</v>
      </c>
      <c r="CG82">
        <v>4.6848736904566479E-2</v>
      </c>
      <c r="CH82">
        <v>5.8114920604922904E-2</v>
      </c>
      <c r="CI82">
        <v>3.8868671728033821E-2</v>
      </c>
      <c r="CJ82">
        <v>4.6731215838862701E-2</v>
      </c>
      <c r="CK82">
        <v>5.8114920604922904E-2</v>
      </c>
      <c r="CL82">
        <v>5.973259729724284E-2</v>
      </c>
      <c r="CM82">
        <v>8.2142210718220282E-2</v>
      </c>
      <c r="CN82">
        <v>7.2895807415588279E-2</v>
      </c>
      <c r="CO82">
        <v>8.2644813214005533E-2</v>
      </c>
      <c r="CP82">
        <v>8.7506431969528897E-2</v>
      </c>
      <c r="CQ82">
        <v>8.2908289304985866E-2</v>
      </c>
      <c r="CR82">
        <v>7.9761866286235591E-2</v>
      </c>
      <c r="CS82">
        <v>8.1659850937002218E-2</v>
      </c>
      <c r="CT82">
        <v>7.7638591425571987E-2</v>
      </c>
      <c r="CU82">
        <v>5.2617577362461171E-2</v>
      </c>
    </row>
    <row r="83" spans="1:99">
      <c r="A83" t="s">
        <v>82</v>
      </c>
      <c r="B83">
        <v>8.8495356400735848E-3</v>
      </c>
      <c r="C83">
        <v>4.5681775534008602E-2</v>
      </c>
      <c r="D83">
        <v>8.3948282850217736E-3</v>
      </c>
      <c r="E83">
        <v>9.1380077379512314E-3</v>
      </c>
      <c r="F83">
        <v>7.9412348774248083E-3</v>
      </c>
      <c r="G83">
        <v>1.3602918912948255E-2</v>
      </c>
      <c r="H83">
        <v>7.953553441586882E-3</v>
      </c>
      <c r="I83">
        <v>1.4649671578884022E-2</v>
      </c>
      <c r="J83">
        <v>8.1368249474498295E-3</v>
      </c>
      <c r="K83">
        <v>8.255025829022029E-3</v>
      </c>
      <c r="L83">
        <v>1.3078203217548018E-2</v>
      </c>
      <c r="M83">
        <v>9.2777505791561722E-3</v>
      </c>
      <c r="N83">
        <v>1.3855498104545401E-2</v>
      </c>
      <c r="O83">
        <v>1.0456590498980413E-2</v>
      </c>
      <c r="P83">
        <v>9.7828030391012271E-3</v>
      </c>
      <c r="Q83">
        <v>1.0761773127175906E-2</v>
      </c>
      <c r="R83">
        <v>8.7087278419233846E-3</v>
      </c>
      <c r="S83">
        <v>1.1652739986487134E-2</v>
      </c>
      <c r="T83">
        <v>1.8780195354163753E-2</v>
      </c>
      <c r="U83">
        <v>1.278621610754741E-2</v>
      </c>
      <c r="V83">
        <v>1.3810799755678119E-2</v>
      </c>
      <c r="W83">
        <v>1.35439244636187E-2</v>
      </c>
      <c r="X83">
        <v>4.2949728207527923E-3</v>
      </c>
      <c r="Y83">
        <v>7.1899021010365235E-3</v>
      </c>
      <c r="Z83">
        <v>1.0962828076429303E-2</v>
      </c>
      <c r="AA83">
        <v>1.8164135055949604E-2</v>
      </c>
      <c r="AB83">
        <v>1.2613923758430479E-2</v>
      </c>
      <c r="AC83">
        <v>1.3707570611595577E-2</v>
      </c>
      <c r="AD83">
        <v>1.1875915218821535E-2</v>
      </c>
      <c r="AE83">
        <v>1.085294773705766E-2</v>
      </c>
      <c r="AF83">
        <v>1.0002006240536696E-2</v>
      </c>
      <c r="AG83">
        <v>9.2748829366742901E-3</v>
      </c>
      <c r="AH83">
        <v>1.1300236930626918E-2</v>
      </c>
      <c r="AI83">
        <v>1.2563099844728814E-2</v>
      </c>
      <c r="AJ83">
        <v>1.4621465663993569E-2</v>
      </c>
      <c r="AK83">
        <v>1.0393637094613373E-2</v>
      </c>
      <c r="AL83">
        <v>7.7323648922995323E-3</v>
      </c>
      <c r="AM83">
        <v>7.7171298916753383E-3</v>
      </c>
      <c r="AN83">
        <v>1.259003692968075E-2</v>
      </c>
      <c r="AO83">
        <v>9.0215123023559291E-3</v>
      </c>
      <c r="AP83">
        <v>1.7471867303825616E-2</v>
      </c>
      <c r="AQ83">
        <v>9.1726462839917464E-3</v>
      </c>
      <c r="AR83">
        <v>1.2094146907061596E-2</v>
      </c>
      <c r="AS83">
        <v>1.3968251121189558E-2</v>
      </c>
      <c r="AT83">
        <v>1.1254496667523883E-2</v>
      </c>
      <c r="AU83">
        <v>1.3147243638557521E-2</v>
      </c>
      <c r="AV83">
        <v>2.0459251354152327E-2</v>
      </c>
      <c r="AW83">
        <v>2.8523039449186893E-2</v>
      </c>
      <c r="AX83">
        <v>2.0556908096355665E-2</v>
      </c>
      <c r="AY83">
        <v>1.8124293626846904E-2</v>
      </c>
      <c r="AZ83">
        <v>2.1484105654999683E-2</v>
      </c>
      <c r="BA83">
        <v>8.5823502374619415E-3</v>
      </c>
      <c r="BB83">
        <v>1.8246789530580572E-2</v>
      </c>
      <c r="BC83">
        <v>9.4087789542499894E-3</v>
      </c>
      <c r="BD83">
        <v>8.1354856886761574E-3</v>
      </c>
      <c r="BE83">
        <v>1.2941336355427092E-2</v>
      </c>
      <c r="BF83">
        <v>1.0458256877894433E-2</v>
      </c>
      <c r="BG83">
        <v>1.3368036287433124E-2</v>
      </c>
      <c r="BH83">
        <v>1.0784320759327493E-2</v>
      </c>
      <c r="BI83">
        <v>1.2303934009723336E-2</v>
      </c>
      <c r="BJ83">
        <v>1.683157119517428E-2</v>
      </c>
      <c r="BK83">
        <v>9.9291271107083291E-3</v>
      </c>
      <c r="BL83">
        <v>1.1295299364972549E-2</v>
      </c>
      <c r="BM83">
        <v>1.4103972444314283E-2</v>
      </c>
      <c r="BN83">
        <v>6.2097802347985372E-3</v>
      </c>
      <c r="BO83">
        <v>5.940282480338966E-2</v>
      </c>
      <c r="BP83">
        <v>6.5856606856607531E-3</v>
      </c>
      <c r="BQ83">
        <v>1.6543987857786852E-2</v>
      </c>
      <c r="BR83">
        <v>1.9127165208765937E-2</v>
      </c>
      <c r="BS83">
        <v>2.3826860836325296E-2</v>
      </c>
      <c r="BT83">
        <v>4.3746903939062283E-2</v>
      </c>
      <c r="BU83">
        <v>1.8015142634415175E-2</v>
      </c>
      <c r="BV83">
        <v>1.6534239745576444E-2</v>
      </c>
      <c r="BW83">
        <v>1.9918067202276814E-2</v>
      </c>
      <c r="BX83">
        <v>1.5404432916388313E-2</v>
      </c>
      <c r="BY83">
        <v>1.3600207841292988E-2</v>
      </c>
      <c r="BZ83">
        <v>1.4119317471441696E-2</v>
      </c>
      <c r="CA83">
        <v>1.6876316613136527E-2</v>
      </c>
      <c r="CB83">
        <v>1.6693604106169314E-2</v>
      </c>
      <c r="CC83">
        <v>1.4978517142365777E-2</v>
      </c>
      <c r="CD83">
        <v>1.7313134939317177E-2</v>
      </c>
      <c r="CE83">
        <v>1.0155056155253956</v>
      </c>
      <c r="CF83">
        <v>1.917331397355642E-2</v>
      </c>
      <c r="CG83">
        <v>1.4211926241992601E-2</v>
      </c>
      <c r="CH83">
        <v>1.5245685124850805E-2</v>
      </c>
      <c r="CI83">
        <v>1.8862294696598416E-2</v>
      </c>
      <c r="CJ83">
        <v>1.2259319891773025E-2</v>
      </c>
      <c r="CK83">
        <v>1.5245685124850805E-2</v>
      </c>
      <c r="CL83">
        <v>1.5563462368753257E-2</v>
      </c>
      <c r="CM83">
        <v>2.3845923445106085E-2</v>
      </c>
      <c r="CN83">
        <v>2.2252987377017759E-2</v>
      </c>
      <c r="CO83">
        <v>2.8514948075042519E-2</v>
      </c>
      <c r="CP83">
        <v>2.3596983424673507E-2</v>
      </c>
      <c r="CQ83">
        <v>2.2842594709120211E-2</v>
      </c>
      <c r="CR83">
        <v>2.2474434033721069E-2</v>
      </c>
      <c r="CS83">
        <v>2.1714072712562888E-2</v>
      </c>
      <c r="CT83">
        <v>1.922901657277502E-2</v>
      </c>
      <c r="CU83">
        <v>1.3498057034539853E-2</v>
      </c>
    </row>
    <row r="84" spans="1:99">
      <c r="A84" t="s">
        <v>83</v>
      </c>
      <c r="B84">
        <v>5.0990648037777461E-3</v>
      </c>
      <c r="C84">
        <v>7.5717650103404978E-3</v>
      </c>
      <c r="D84">
        <v>4.2553852433003638E-3</v>
      </c>
      <c r="E84">
        <v>5.2659219888268379E-3</v>
      </c>
      <c r="F84">
        <v>3.1692217420441638E-3</v>
      </c>
      <c r="G84">
        <v>8.7500394447893124E-3</v>
      </c>
      <c r="H84">
        <v>5.273385086732349E-3</v>
      </c>
      <c r="I84">
        <v>9.7446917947601897E-3</v>
      </c>
      <c r="J84">
        <v>3.6103908840758332E-3</v>
      </c>
      <c r="K84">
        <v>3.9391321368815613E-3</v>
      </c>
      <c r="L84">
        <v>5.3755635123242532E-3</v>
      </c>
      <c r="M84">
        <v>2.9653757077506356E-3</v>
      </c>
      <c r="N84">
        <v>5.8350462720741757E-3</v>
      </c>
      <c r="O84">
        <v>3.7945715673935033E-3</v>
      </c>
      <c r="P84">
        <v>4.0630858727293499E-3</v>
      </c>
      <c r="Q84">
        <v>4.1187867734816166E-3</v>
      </c>
      <c r="R84">
        <v>4.2653881095322584E-3</v>
      </c>
      <c r="S84">
        <v>5.5200061015706434E-3</v>
      </c>
      <c r="T84">
        <v>6.0871296069043325E-3</v>
      </c>
      <c r="U84">
        <v>4.3455291278008696E-3</v>
      </c>
      <c r="V84">
        <v>3.7750173769059672E-3</v>
      </c>
      <c r="W84">
        <v>5.0344100163824063E-3</v>
      </c>
      <c r="X84">
        <v>1.3914203642101835E-3</v>
      </c>
      <c r="Y84">
        <v>2.5311253735904545E-3</v>
      </c>
      <c r="Z84">
        <v>3.7164605926869416E-3</v>
      </c>
      <c r="AA84">
        <v>4.8253852760072307E-3</v>
      </c>
      <c r="AB84">
        <v>3.7370960094041793E-3</v>
      </c>
      <c r="AC84">
        <v>5.0054766133798287E-3</v>
      </c>
      <c r="AD84">
        <v>5.1876952057018861E-3</v>
      </c>
      <c r="AE84">
        <v>4.2679736274491122E-3</v>
      </c>
      <c r="AF84">
        <v>4.2097097052535958E-3</v>
      </c>
      <c r="AG84">
        <v>3.9414265964908494E-3</v>
      </c>
      <c r="AH84">
        <v>4.7156195022278746E-3</v>
      </c>
      <c r="AI84">
        <v>5.3544752668774776E-3</v>
      </c>
      <c r="AJ84">
        <v>5.9214569146326971E-3</v>
      </c>
      <c r="AK84">
        <v>5.1566810342004842E-3</v>
      </c>
      <c r="AL84">
        <v>4.9092903249166814E-3</v>
      </c>
      <c r="AM84">
        <v>3.7177746151572082E-3</v>
      </c>
      <c r="AN84">
        <v>5.1477674589107923E-3</v>
      </c>
      <c r="AO84">
        <v>4.5784143295878894E-3</v>
      </c>
      <c r="AP84">
        <v>6.5522233273252887E-3</v>
      </c>
      <c r="AQ84">
        <v>4.356683430421119E-3</v>
      </c>
      <c r="AR84">
        <v>6.6525632473114632E-3</v>
      </c>
      <c r="AS84">
        <v>5.447223825233093E-3</v>
      </c>
      <c r="AT84">
        <v>4.579322290627714E-3</v>
      </c>
      <c r="AU84">
        <v>5.4637807979107571E-3</v>
      </c>
      <c r="AV84">
        <v>4.586737747801382E-3</v>
      </c>
      <c r="AW84">
        <v>6.3573473963809551E-3</v>
      </c>
      <c r="AX84">
        <v>5.4934779365376253E-3</v>
      </c>
      <c r="AY84">
        <v>4.8868162861994179E-3</v>
      </c>
      <c r="AZ84">
        <v>1.2080471966913453E-2</v>
      </c>
      <c r="BA84">
        <v>5.4451655020958242E-3</v>
      </c>
      <c r="BB84">
        <v>8.2414611788941845E-3</v>
      </c>
      <c r="BC84">
        <v>4.5864874637190156E-3</v>
      </c>
      <c r="BD84">
        <v>4.1347976986631056E-3</v>
      </c>
      <c r="BE84">
        <v>7.4645932993345678E-3</v>
      </c>
      <c r="BF84">
        <v>4.123787363827877E-3</v>
      </c>
      <c r="BG84">
        <v>5.7784982170159069E-3</v>
      </c>
      <c r="BH84">
        <v>3.9886432566802639E-3</v>
      </c>
      <c r="BI84">
        <v>6.1189993077571956E-3</v>
      </c>
      <c r="BJ84">
        <v>7.4388320756447589E-3</v>
      </c>
      <c r="BK84">
        <v>3.9603503453117268E-3</v>
      </c>
      <c r="BL84">
        <v>4.6276125527317949E-3</v>
      </c>
      <c r="BM84">
        <v>6.8361117448733771E-3</v>
      </c>
      <c r="BN84">
        <v>2.3292488743029832E-3</v>
      </c>
      <c r="BO84">
        <v>5.5859473189535198E-3</v>
      </c>
      <c r="BP84">
        <v>2.0858126364274518E-3</v>
      </c>
      <c r="BQ84">
        <v>7.793615542780118E-3</v>
      </c>
      <c r="BR84">
        <v>7.8754218247301597E-3</v>
      </c>
      <c r="BS84">
        <v>7.3956048359830676E-3</v>
      </c>
      <c r="BT84">
        <v>5.0770459346906934E-3</v>
      </c>
      <c r="BU84">
        <v>7.382990062680856E-3</v>
      </c>
      <c r="BV84">
        <v>8.1231337302543945E-3</v>
      </c>
      <c r="BW84">
        <v>8.7368314294018392E-3</v>
      </c>
      <c r="BX84">
        <v>8.9754544742774427E-3</v>
      </c>
      <c r="BY84">
        <v>8.2110599458270067E-3</v>
      </c>
      <c r="BZ84">
        <v>7.1308860598392997E-3</v>
      </c>
      <c r="CA84">
        <v>7.3271637000028467E-3</v>
      </c>
      <c r="CB84">
        <v>6.7636680792313797E-3</v>
      </c>
      <c r="CC84">
        <v>6.3183951443824089E-3</v>
      </c>
      <c r="CD84">
        <v>5.9159938923855513E-3</v>
      </c>
      <c r="CE84">
        <v>7.020960880785008E-3</v>
      </c>
      <c r="CF84">
        <v>1.0148449459454176</v>
      </c>
      <c r="CG84">
        <v>7.4002490036013304E-3</v>
      </c>
      <c r="CH84">
        <v>1.0140112356920961E-2</v>
      </c>
      <c r="CI84">
        <v>6.4948198970131961E-3</v>
      </c>
      <c r="CJ84">
        <v>8.1538402573581373E-3</v>
      </c>
      <c r="CK84">
        <v>1.0140112356920961E-2</v>
      </c>
      <c r="CL84">
        <v>1.0376326488374544E-2</v>
      </c>
      <c r="CM84">
        <v>1.7490683244221605E-2</v>
      </c>
      <c r="CN84">
        <v>1.3707701570620519E-2</v>
      </c>
      <c r="CO84">
        <v>1.7024993397349784E-2</v>
      </c>
      <c r="CP84">
        <v>1.7920703507508285E-2</v>
      </c>
      <c r="CQ84">
        <v>1.6230905881912259E-2</v>
      </c>
      <c r="CR84">
        <v>1.4631112436453788E-2</v>
      </c>
      <c r="CS84">
        <v>1.3412681820499614E-2</v>
      </c>
      <c r="CT84">
        <v>1.3266584495425011E-2</v>
      </c>
      <c r="CU84">
        <v>9.1174987709603632E-3</v>
      </c>
    </row>
    <row r="85" spans="1:99">
      <c r="A85" t="s">
        <v>84</v>
      </c>
      <c r="B85">
        <v>7.9176102777434136E-3</v>
      </c>
      <c r="C85">
        <v>1.1441919304794322E-2</v>
      </c>
      <c r="D85">
        <v>6.6202721424484965E-3</v>
      </c>
      <c r="E85">
        <v>8.2106700236118466E-3</v>
      </c>
      <c r="F85">
        <v>5.0157815343024534E-3</v>
      </c>
      <c r="G85">
        <v>1.3500383243729293E-2</v>
      </c>
      <c r="H85">
        <v>8.249253295958105E-3</v>
      </c>
      <c r="I85">
        <v>1.4840211443429027E-2</v>
      </c>
      <c r="J85">
        <v>5.5188555597698013E-3</v>
      </c>
      <c r="K85">
        <v>6.1175433613287694E-3</v>
      </c>
      <c r="L85">
        <v>8.6425097000256274E-3</v>
      </c>
      <c r="M85">
        <v>4.828662415290009E-3</v>
      </c>
      <c r="N85">
        <v>9.1968521355231501E-3</v>
      </c>
      <c r="O85">
        <v>5.7616807875728879E-3</v>
      </c>
      <c r="P85">
        <v>6.2217739893958785E-3</v>
      </c>
      <c r="Q85">
        <v>6.0175706589802227E-3</v>
      </c>
      <c r="R85">
        <v>6.439500027489926E-3</v>
      </c>
      <c r="S85">
        <v>8.4624634229393449E-3</v>
      </c>
      <c r="T85">
        <v>9.3002695660388771E-3</v>
      </c>
      <c r="U85">
        <v>6.5880490124233483E-3</v>
      </c>
      <c r="V85">
        <v>5.8491089399219983E-3</v>
      </c>
      <c r="W85">
        <v>7.7836480432305821E-3</v>
      </c>
      <c r="X85">
        <v>2.1103001289096705E-3</v>
      </c>
      <c r="Y85">
        <v>3.7980655909175196E-3</v>
      </c>
      <c r="Z85">
        <v>5.6992144927427704E-3</v>
      </c>
      <c r="AA85">
        <v>6.9091430909986561E-3</v>
      </c>
      <c r="AB85">
        <v>5.5227256220978386E-3</v>
      </c>
      <c r="AC85">
        <v>7.0777105200665489E-3</v>
      </c>
      <c r="AD85">
        <v>7.6493178773667653E-3</v>
      </c>
      <c r="AE85">
        <v>6.3894878910585838E-3</v>
      </c>
      <c r="AF85">
        <v>6.3365700391644275E-3</v>
      </c>
      <c r="AG85">
        <v>5.7689820526440946E-3</v>
      </c>
      <c r="AH85">
        <v>7.2734458987511411E-3</v>
      </c>
      <c r="AI85">
        <v>8.0707229297108957E-3</v>
      </c>
      <c r="AJ85">
        <v>7.5784803073114517E-3</v>
      </c>
      <c r="AK85">
        <v>7.1239530405315353E-3</v>
      </c>
      <c r="AL85">
        <v>7.3946944307127513E-3</v>
      </c>
      <c r="AM85">
        <v>5.7677224595196665E-3</v>
      </c>
      <c r="AN85">
        <v>7.9640739994904439E-3</v>
      </c>
      <c r="AO85">
        <v>7.0627862496982158E-3</v>
      </c>
      <c r="AP85">
        <v>9.3634122275827181E-3</v>
      </c>
      <c r="AQ85">
        <v>7.1307118931386217E-3</v>
      </c>
      <c r="AR85">
        <v>9.5133568727599465E-3</v>
      </c>
      <c r="AS85">
        <v>8.4085681009570621E-3</v>
      </c>
      <c r="AT85">
        <v>7.0676930104825496E-3</v>
      </c>
      <c r="AU85">
        <v>8.3897310409966203E-3</v>
      </c>
      <c r="AV85">
        <v>7.0114881402847593E-3</v>
      </c>
      <c r="AW85">
        <v>1.0001614603255406E-2</v>
      </c>
      <c r="AX85">
        <v>8.1367343285336392E-3</v>
      </c>
      <c r="AY85">
        <v>7.6035705495326039E-3</v>
      </c>
      <c r="AZ85">
        <v>1.6702751188794312E-2</v>
      </c>
      <c r="BA85">
        <v>8.2670347767198615E-3</v>
      </c>
      <c r="BB85">
        <v>1.2738662681084065E-2</v>
      </c>
      <c r="BC85">
        <v>6.9738459148140468E-3</v>
      </c>
      <c r="BD85">
        <v>6.4123273464025219E-3</v>
      </c>
      <c r="BE85">
        <v>1.1516836778100829E-2</v>
      </c>
      <c r="BF85">
        <v>5.557756458185464E-3</v>
      </c>
      <c r="BG85">
        <v>9.212438872093583E-3</v>
      </c>
      <c r="BH85">
        <v>6.0232917956193266E-3</v>
      </c>
      <c r="BI85">
        <v>1.0954565665773828E-2</v>
      </c>
      <c r="BJ85">
        <v>1.4184957822711241E-2</v>
      </c>
      <c r="BK85">
        <v>7.692866276270716E-3</v>
      </c>
      <c r="BL85">
        <v>9.426591607545786E-3</v>
      </c>
      <c r="BM85">
        <v>1.2345914668286627E-2</v>
      </c>
      <c r="BN85">
        <v>7.0209691726571084E-3</v>
      </c>
      <c r="BO85">
        <v>8.9264965876410078E-3</v>
      </c>
      <c r="BP85">
        <v>1.1924585960648207E-2</v>
      </c>
      <c r="BQ85">
        <v>1.0915363132784564E-2</v>
      </c>
      <c r="BR85">
        <v>1.2578397403592272E-2</v>
      </c>
      <c r="BS85">
        <v>1.1225249216765419E-2</v>
      </c>
      <c r="BT85">
        <v>7.7564028479644677E-3</v>
      </c>
      <c r="BU85">
        <v>1.1419275772181534E-2</v>
      </c>
      <c r="BV85">
        <v>1.1676340323577899E-2</v>
      </c>
      <c r="BW85">
        <v>1.0525095483634396E-2</v>
      </c>
      <c r="BX85">
        <v>1.170964872539884E-2</v>
      </c>
      <c r="BY85">
        <v>1.1726169469902271E-2</v>
      </c>
      <c r="BZ85">
        <v>1.1212502384565755E-2</v>
      </c>
      <c r="CA85">
        <v>1.1481906546541586E-2</v>
      </c>
      <c r="CB85">
        <v>8.7790045973575401E-3</v>
      </c>
      <c r="CC85">
        <v>8.2723729373524076E-3</v>
      </c>
      <c r="CD85">
        <v>8.5967344050157154E-3</v>
      </c>
      <c r="CE85">
        <v>9.3595595172400545E-3</v>
      </c>
      <c r="CF85">
        <v>1.2418371505389344E-2</v>
      </c>
      <c r="CG85">
        <v>1.0123428449602496</v>
      </c>
      <c r="CH85">
        <v>1.5407730324220799E-2</v>
      </c>
      <c r="CI85">
        <v>9.7428318830528656E-3</v>
      </c>
      <c r="CJ85">
        <v>1.2389623247754366E-2</v>
      </c>
      <c r="CK85">
        <v>1.5407730324220799E-2</v>
      </c>
      <c r="CL85">
        <v>1.6478353936401322E-2</v>
      </c>
      <c r="CM85">
        <v>1.5272358597593806E-2</v>
      </c>
      <c r="CN85">
        <v>1.6493954401282294E-2</v>
      </c>
      <c r="CO85">
        <v>1.9089455873185616E-2</v>
      </c>
      <c r="CP85">
        <v>2.0864487458887786E-2</v>
      </c>
      <c r="CQ85">
        <v>2.0099387977538425E-2</v>
      </c>
      <c r="CR85">
        <v>1.8540326017680058E-2</v>
      </c>
      <c r="CS85">
        <v>1.8880585717794114E-2</v>
      </c>
      <c r="CT85">
        <v>1.8861470062912687E-2</v>
      </c>
      <c r="CU85">
        <v>1.6267528375252169E-2</v>
      </c>
    </row>
    <row r="86" spans="1:99">
      <c r="A86" t="s">
        <v>85</v>
      </c>
      <c r="B86">
        <v>5.9948946667403343E-4</v>
      </c>
      <c r="C86">
        <v>8.6735713216611618E-4</v>
      </c>
      <c r="D86">
        <v>4.8754123682619556E-4</v>
      </c>
      <c r="E86">
        <v>6.2119846469190724E-4</v>
      </c>
      <c r="F86">
        <v>3.4553427269890289E-4</v>
      </c>
      <c r="G86">
        <v>1.0441365817042375E-3</v>
      </c>
      <c r="H86">
        <v>6.4687441913612292E-4</v>
      </c>
      <c r="I86">
        <v>1.1320263285457706E-3</v>
      </c>
      <c r="J86">
        <v>3.9880765498405803E-4</v>
      </c>
      <c r="K86">
        <v>4.5436840580493666E-4</v>
      </c>
      <c r="L86">
        <v>6.1195591860830365E-4</v>
      </c>
      <c r="M86">
        <v>3.3776022342508593E-4</v>
      </c>
      <c r="N86">
        <v>6.643368595101735E-4</v>
      </c>
      <c r="O86">
        <v>4.1439505989188813E-4</v>
      </c>
      <c r="P86">
        <v>4.4513221001435594E-4</v>
      </c>
      <c r="Q86">
        <v>4.3431718755000318E-4</v>
      </c>
      <c r="R86">
        <v>4.758795728343666E-4</v>
      </c>
      <c r="S86">
        <v>6.3364591709288423E-4</v>
      </c>
      <c r="T86">
        <v>6.8128223678654931E-4</v>
      </c>
      <c r="U86">
        <v>4.7369924153072132E-4</v>
      </c>
      <c r="V86">
        <v>4.1323515279563744E-4</v>
      </c>
      <c r="W86">
        <v>5.6538887260468946E-4</v>
      </c>
      <c r="X86">
        <v>1.5012320662224221E-4</v>
      </c>
      <c r="Y86">
        <v>2.7528602967351616E-4</v>
      </c>
      <c r="Z86">
        <v>4.090705004154017E-4</v>
      </c>
      <c r="AA86">
        <v>4.9246451947867153E-4</v>
      </c>
      <c r="AB86">
        <v>3.9988971526958657E-4</v>
      </c>
      <c r="AC86">
        <v>5.1241622974773301E-4</v>
      </c>
      <c r="AD86">
        <v>5.5815396231172004E-4</v>
      </c>
      <c r="AE86">
        <v>4.7384909748523292E-4</v>
      </c>
      <c r="AF86">
        <v>4.6023733714605137E-4</v>
      </c>
      <c r="AG86">
        <v>4.2235880708761187E-4</v>
      </c>
      <c r="AH86">
        <v>5.2209182516633926E-4</v>
      </c>
      <c r="AI86">
        <v>5.8897480371632996E-4</v>
      </c>
      <c r="AJ86">
        <v>5.2200562071437299E-4</v>
      </c>
      <c r="AK86">
        <v>5.2393174455102212E-4</v>
      </c>
      <c r="AL86">
        <v>5.5777316043378563E-4</v>
      </c>
      <c r="AM86">
        <v>4.2245274476706987E-4</v>
      </c>
      <c r="AN86">
        <v>5.8465240150168863E-4</v>
      </c>
      <c r="AO86">
        <v>5.1168826980145228E-4</v>
      </c>
      <c r="AP86">
        <v>6.7616898604583005E-4</v>
      </c>
      <c r="AQ86">
        <v>4.9692779888909169E-4</v>
      </c>
      <c r="AR86">
        <v>6.827478792632805E-4</v>
      </c>
      <c r="AS86">
        <v>6.1262150838784716E-4</v>
      </c>
      <c r="AT86">
        <v>5.135529976064211E-4</v>
      </c>
      <c r="AU86">
        <v>5.7854489919781501E-4</v>
      </c>
      <c r="AV86">
        <v>5.0639947076573037E-4</v>
      </c>
      <c r="AW86">
        <v>7.2989218273424787E-4</v>
      </c>
      <c r="AX86">
        <v>5.8518448894769688E-4</v>
      </c>
      <c r="AY86">
        <v>5.5843066165621512E-4</v>
      </c>
      <c r="AZ86">
        <v>1.2703055275939644E-3</v>
      </c>
      <c r="BA86">
        <v>6.2592453082344437E-4</v>
      </c>
      <c r="BB86">
        <v>9.4429745073643936E-4</v>
      </c>
      <c r="BC86">
        <v>5.2121972035055434E-4</v>
      </c>
      <c r="BD86">
        <v>4.7116530139437501E-4</v>
      </c>
      <c r="BE86">
        <v>8.7077001675180143E-4</v>
      </c>
      <c r="BF86">
        <v>3.8255503753768154E-4</v>
      </c>
      <c r="BG86">
        <v>6.566750206726756E-4</v>
      </c>
      <c r="BH86">
        <v>4.4684618589883922E-4</v>
      </c>
      <c r="BI86">
        <v>6.8497017653839243E-4</v>
      </c>
      <c r="BJ86">
        <v>8.4267414648183899E-4</v>
      </c>
      <c r="BK86">
        <v>4.4595902182637155E-4</v>
      </c>
      <c r="BL86">
        <v>5.2717359199841787E-4</v>
      </c>
      <c r="BM86">
        <v>7.8512350092941653E-4</v>
      </c>
      <c r="BN86">
        <v>2.4766969223621752E-4</v>
      </c>
      <c r="BO86">
        <v>5.876205497897509E-4</v>
      </c>
      <c r="BP86">
        <v>2.3114667036304573E-4</v>
      </c>
      <c r="BQ86">
        <v>7.9056636734959858E-4</v>
      </c>
      <c r="BR86">
        <v>8.972856330484631E-4</v>
      </c>
      <c r="BS86">
        <v>8.2747001934057674E-4</v>
      </c>
      <c r="BT86">
        <v>5.6015240879424147E-4</v>
      </c>
      <c r="BU86">
        <v>8.3186549051757989E-4</v>
      </c>
      <c r="BV86">
        <v>8.4203617514428319E-4</v>
      </c>
      <c r="BW86">
        <v>7.5697406430518292E-4</v>
      </c>
      <c r="BX86">
        <v>8.3228943041214771E-4</v>
      </c>
      <c r="BY86">
        <v>8.4850822947951632E-4</v>
      </c>
      <c r="BZ86">
        <v>7.9067255033838215E-4</v>
      </c>
      <c r="CA86">
        <v>8.2882814616017249E-4</v>
      </c>
      <c r="CB86">
        <v>6.3715138845077293E-4</v>
      </c>
      <c r="CC86">
        <v>6.1041366930833008E-4</v>
      </c>
      <c r="CD86">
        <v>6.0434771695644319E-4</v>
      </c>
      <c r="CE86">
        <v>6.9411253099193769E-4</v>
      </c>
      <c r="CF86">
        <v>8.3507499041515949E-4</v>
      </c>
      <c r="CG86">
        <v>8.2189342612746998E-4</v>
      </c>
      <c r="CH86">
        <v>1.0011721436378715</v>
      </c>
      <c r="CI86">
        <v>7.1492150060140135E-4</v>
      </c>
      <c r="CJ86">
        <v>9.4254103361697528E-4</v>
      </c>
      <c r="CK86">
        <v>1.1721436378717078E-3</v>
      </c>
      <c r="CL86">
        <v>1.3129363522515936E-3</v>
      </c>
      <c r="CM86">
        <v>1.3303205768565524E-3</v>
      </c>
      <c r="CN86">
        <v>1.440684677267164E-3</v>
      </c>
      <c r="CO86">
        <v>1.4659689822834636E-3</v>
      </c>
      <c r="CP86">
        <v>1.5215222289843477E-3</v>
      </c>
      <c r="CQ86">
        <v>1.2369842609050434E-3</v>
      </c>
      <c r="CR86">
        <v>1.1186576584241784E-3</v>
      </c>
      <c r="CS86">
        <v>1.1857134210384076E-3</v>
      </c>
      <c r="CT86">
        <v>1.2882457724347723E-3</v>
      </c>
      <c r="CU86">
        <v>1.4487933745254038E-3</v>
      </c>
    </row>
    <row r="87" spans="1:99">
      <c r="A87" t="s">
        <v>86</v>
      </c>
      <c r="B87">
        <v>1.2736523490188121E-2</v>
      </c>
      <c r="C87">
        <v>1.5064426740214507E-2</v>
      </c>
      <c r="D87">
        <v>1.7067837707129403E-2</v>
      </c>
      <c r="E87">
        <v>1.6117096010097927E-2</v>
      </c>
      <c r="F87">
        <v>1.1603258192581593E-2</v>
      </c>
      <c r="G87">
        <v>1.4603304762796978E-2</v>
      </c>
      <c r="H87">
        <v>8.686032814643958E-3</v>
      </c>
      <c r="I87">
        <v>1.6050766140738013E-2</v>
      </c>
      <c r="J87">
        <v>1.13385956301831E-2</v>
      </c>
      <c r="K87">
        <v>1.2985933006635428E-2</v>
      </c>
      <c r="L87">
        <v>1.1291492081688675E-2</v>
      </c>
      <c r="M87">
        <v>2.7595728133919594E-2</v>
      </c>
      <c r="N87">
        <v>1.2596953132327757E-2</v>
      </c>
      <c r="O87">
        <v>1.2586707109369726E-2</v>
      </c>
      <c r="P87">
        <v>1.1785240636860561E-2</v>
      </c>
      <c r="Q87">
        <v>1.4133004056661382E-2</v>
      </c>
      <c r="R87">
        <v>1.111685253382525E-2</v>
      </c>
      <c r="S87">
        <v>1.103931548624054E-2</v>
      </c>
      <c r="T87">
        <v>1.4300816478843729E-2</v>
      </c>
      <c r="U87">
        <v>1.4748537837643388E-2</v>
      </c>
      <c r="V87">
        <v>1.4379568389745873E-2</v>
      </c>
      <c r="W87">
        <v>1.5186246011588639E-2</v>
      </c>
      <c r="X87">
        <v>6.7499941956690838E-3</v>
      </c>
      <c r="Y87">
        <v>9.727748803244507E-3</v>
      </c>
      <c r="Z87">
        <v>1.3207324812385362E-2</v>
      </c>
      <c r="AA87">
        <v>1.9275951501262403E-2</v>
      </c>
      <c r="AB87">
        <v>1.3914239869254202E-2</v>
      </c>
      <c r="AC87">
        <v>1.3379563668488127E-2</v>
      </c>
      <c r="AD87">
        <v>1.233798528197873E-2</v>
      </c>
      <c r="AE87">
        <v>1.1474247088312866E-2</v>
      </c>
      <c r="AF87">
        <v>1.2728889892159114E-2</v>
      </c>
      <c r="AG87">
        <v>1.0190252109558684E-2</v>
      </c>
      <c r="AH87">
        <v>1.3428987041686428E-2</v>
      </c>
      <c r="AI87">
        <v>1.2611156982449011E-2</v>
      </c>
      <c r="AJ87">
        <v>1.9951633622411907E-2</v>
      </c>
      <c r="AK87">
        <v>1.2334145730017031E-2</v>
      </c>
      <c r="AL87">
        <v>9.0886202924909034E-3</v>
      </c>
      <c r="AM87">
        <v>8.3181848830779052E-3</v>
      </c>
      <c r="AN87">
        <v>1.474445096435107E-2</v>
      </c>
      <c r="AO87">
        <v>1.2457075748102E-2</v>
      </c>
      <c r="AP87">
        <v>1.724936541088571E-2</v>
      </c>
      <c r="AQ87">
        <v>1.3287457303578651E-2</v>
      </c>
      <c r="AR87">
        <v>1.7115851923903809E-2</v>
      </c>
      <c r="AS87">
        <v>1.4587299490993242E-2</v>
      </c>
      <c r="AT87">
        <v>2.2115747502889301E-2</v>
      </c>
      <c r="AU87">
        <v>1.3395427417903645E-2</v>
      </c>
      <c r="AV87">
        <v>5.1776994281401714E-2</v>
      </c>
      <c r="AW87">
        <v>3.4493368574052927E-2</v>
      </c>
      <c r="AX87">
        <v>1.3488866509442921E-2</v>
      </c>
      <c r="AY87">
        <v>2.1032478158561109E-2</v>
      </c>
      <c r="AZ87">
        <v>2.5562977538144762E-2</v>
      </c>
      <c r="BA87">
        <v>1.2664066107784316E-2</v>
      </c>
      <c r="BB87">
        <v>2.3037459894927753E-2</v>
      </c>
      <c r="BC87">
        <v>8.5484197907042866E-3</v>
      </c>
      <c r="BD87">
        <v>8.8668638219873575E-3</v>
      </c>
      <c r="BE87">
        <v>1.3317764177461647E-2</v>
      </c>
      <c r="BF87">
        <v>8.5898570571819564E-3</v>
      </c>
      <c r="BG87">
        <v>1.4190573315903295E-2</v>
      </c>
      <c r="BH87">
        <v>9.0970490729802914E-3</v>
      </c>
      <c r="BI87">
        <v>1.3674316583644685E-2</v>
      </c>
      <c r="BJ87">
        <v>1.9414687770341724E-2</v>
      </c>
      <c r="BK87">
        <v>9.3440293663662934E-3</v>
      </c>
      <c r="BL87">
        <v>1.0594235079217624E-2</v>
      </c>
      <c r="BM87">
        <v>1.7806985704199134E-2</v>
      </c>
      <c r="BN87">
        <v>7.8991594563719257E-3</v>
      </c>
      <c r="BO87">
        <v>2.1886247295043505E-2</v>
      </c>
      <c r="BP87">
        <v>1.0179260207443693E-2</v>
      </c>
      <c r="BQ87">
        <v>1.4363621715525639E-2</v>
      </c>
      <c r="BR87">
        <v>1.6085950302258255E-2</v>
      </c>
      <c r="BS87">
        <v>1.543249266013581E-2</v>
      </c>
      <c r="BT87">
        <v>1.8823780914632778E-2</v>
      </c>
      <c r="BU87">
        <v>1.7729204863957272E-2</v>
      </c>
      <c r="BV87">
        <v>1.5955361319853492E-2</v>
      </c>
      <c r="BW87">
        <v>1.6984087963248694E-2</v>
      </c>
      <c r="BX87">
        <v>1.9233387562709647E-2</v>
      </c>
      <c r="BY87">
        <v>1.7744931696030478E-2</v>
      </c>
      <c r="BZ87">
        <v>1.4319598045492859E-2</v>
      </c>
      <c r="CA87">
        <v>2.2722768893085568E-2</v>
      </c>
      <c r="CB87">
        <v>1.6145352752508484E-2</v>
      </c>
      <c r="CC87">
        <v>2.1227759051879565E-2</v>
      </c>
      <c r="CD87">
        <v>1.9723888071911021E-2</v>
      </c>
      <c r="CE87">
        <v>1.3791415470119407E-2</v>
      </c>
      <c r="CF87">
        <v>2.0155244745481655E-2</v>
      </c>
      <c r="CG87">
        <v>1.7577865963409461E-2</v>
      </c>
      <c r="CH87">
        <v>1.6709885034909638E-2</v>
      </c>
      <c r="CI87">
        <v>1.0290410057455748</v>
      </c>
      <c r="CJ87">
        <v>1.3436708440461955E-2</v>
      </c>
      <c r="CK87">
        <v>1.6709885034909638E-2</v>
      </c>
      <c r="CL87">
        <v>1.684265163133088E-2</v>
      </c>
      <c r="CM87">
        <v>2.9184106752887767E-2</v>
      </c>
      <c r="CN87">
        <v>2.9958715902956821E-2</v>
      </c>
      <c r="CO87">
        <v>3.3397977935127304E-2</v>
      </c>
      <c r="CP87">
        <v>2.777371586211903E-2</v>
      </c>
      <c r="CQ87">
        <v>2.5703866457261523E-2</v>
      </c>
      <c r="CR87">
        <v>2.3505022977319028E-2</v>
      </c>
      <c r="CS87">
        <v>2.3965673881582238E-2</v>
      </c>
      <c r="CT87">
        <v>2.3419900331854072E-2</v>
      </c>
      <c r="CU87">
        <v>1.3945708517245931E-2</v>
      </c>
    </row>
    <row r="88" spans="1:99">
      <c r="A88" t="s">
        <v>88</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1</v>
      </c>
      <c r="CK88">
        <v>0</v>
      </c>
      <c r="CL88">
        <v>0</v>
      </c>
      <c r="CM88">
        <v>0</v>
      </c>
      <c r="CN88">
        <v>0</v>
      </c>
      <c r="CO88">
        <v>0</v>
      </c>
      <c r="CP88">
        <v>0</v>
      </c>
      <c r="CQ88">
        <v>0</v>
      </c>
      <c r="CR88">
        <v>0</v>
      </c>
      <c r="CS88">
        <v>0</v>
      </c>
      <c r="CT88">
        <v>0</v>
      </c>
      <c r="CU88">
        <v>0</v>
      </c>
    </row>
    <row r="89" spans="1:99">
      <c r="A89" t="s">
        <v>94</v>
      </c>
      <c r="B89">
        <v>0.46076505132646928</v>
      </c>
      <c r="C89">
        <v>0.79030503844275857</v>
      </c>
      <c r="D89">
        <v>0.41468262011629675</v>
      </c>
      <c r="E89">
        <v>0.45133911514669689</v>
      </c>
      <c r="F89">
        <v>0.29244251460335813</v>
      </c>
      <c r="G89">
        <v>0.78375245988815723</v>
      </c>
      <c r="H89">
        <v>0.32278238655593888</v>
      </c>
      <c r="I89">
        <v>1.1687683738016394</v>
      </c>
      <c r="J89">
        <v>0.36657853304924182</v>
      </c>
      <c r="K89">
        <v>0.38604834804389693</v>
      </c>
      <c r="L89">
        <v>0.62437049111619791</v>
      </c>
      <c r="M89">
        <v>0.31313852435932371</v>
      </c>
      <c r="N89">
        <v>0.61887025328600531</v>
      </c>
      <c r="O89">
        <v>0.40155763297503355</v>
      </c>
      <c r="P89">
        <v>0.44585745981507646</v>
      </c>
      <c r="Q89">
        <v>0.4442861875562869</v>
      </c>
      <c r="R89">
        <v>0.47343971652612105</v>
      </c>
      <c r="S89">
        <v>0.57124036339088802</v>
      </c>
      <c r="T89">
        <v>0.65758394227553785</v>
      </c>
      <c r="U89">
        <v>0.47738654312650008</v>
      </c>
      <c r="V89">
        <v>0.41495467247664664</v>
      </c>
      <c r="W89">
        <v>0.56443132846484534</v>
      </c>
      <c r="X89">
        <v>0.1436717580617837</v>
      </c>
      <c r="Y89">
        <v>0.28360979126824992</v>
      </c>
      <c r="Z89">
        <v>0.41846141296682049</v>
      </c>
      <c r="AA89">
        <v>0.49665096222238658</v>
      </c>
      <c r="AB89">
        <v>0.34897369141351375</v>
      </c>
      <c r="AC89">
        <v>0.52025049259080403</v>
      </c>
      <c r="AD89">
        <v>0.57764569349829864</v>
      </c>
      <c r="AE89">
        <v>0.50123538788339783</v>
      </c>
      <c r="AF89">
        <v>0.47457860800532303</v>
      </c>
      <c r="AG89">
        <v>0.43883592207034255</v>
      </c>
      <c r="AH89">
        <v>0.52972542271706358</v>
      </c>
      <c r="AI89">
        <v>0.60955153256732564</v>
      </c>
      <c r="AJ89">
        <v>0.51957559620113147</v>
      </c>
      <c r="AK89">
        <v>0.51979588053048043</v>
      </c>
      <c r="AL89">
        <v>0.56226710483116182</v>
      </c>
      <c r="AM89">
        <v>0.43467502837177496</v>
      </c>
      <c r="AN89">
        <v>0.56587688040292983</v>
      </c>
      <c r="AO89">
        <v>0.52028036032165703</v>
      </c>
      <c r="AP89">
        <v>0.46945410359046102</v>
      </c>
      <c r="AQ89">
        <v>0.48895269899192795</v>
      </c>
      <c r="AR89">
        <v>0.62810357311451848</v>
      </c>
      <c r="AS89">
        <v>0.64390867728550649</v>
      </c>
      <c r="AT89">
        <v>0.50983981971894565</v>
      </c>
      <c r="AU89">
        <v>0.61453666545451591</v>
      </c>
      <c r="AV89">
        <v>0.4962738148592965</v>
      </c>
      <c r="AW89">
        <v>0.58027444378443793</v>
      </c>
      <c r="AX89">
        <v>0.4409821157725467</v>
      </c>
      <c r="AY89">
        <v>0.47094582018664</v>
      </c>
      <c r="AZ89">
        <v>1.071554244323643</v>
      </c>
      <c r="BA89">
        <v>0.66625967953016407</v>
      </c>
      <c r="BB89">
        <v>0.99912552854110059</v>
      </c>
      <c r="BC89">
        <v>0.54033328338284581</v>
      </c>
      <c r="BD89">
        <v>0.46928583746563968</v>
      </c>
      <c r="BE89">
        <v>0.75429256070649453</v>
      </c>
      <c r="BF89">
        <v>0.3873856823482611</v>
      </c>
      <c r="BG89">
        <v>0.671003037807957</v>
      </c>
      <c r="BH89">
        <v>0.46257462934490878</v>
      </c>
      <c r="BI89">
        <v>0.70302985541422625</v>
      </c>
      <c r="BJ89">
        <v>0.77785807902261039</v>
      </c>
      <c r="BK89">
        <v>0.45847906271066408</v>
      </c>
      <c r="BL89">
        <v>0.54614897394726392</v>
      </c>
      <c r="BM89">
        <v>0.69518749193277651</v>
      </c>
      <c r="BN89">
        <v>0.18598245248244602</v>
      </c>
      <c r="BO89">
        <v>0.54252318922190867</v>
      </c>
      <c r="BP89">
        <v>0.22405214131221957</v>
      </c>
      <c r="BQ89">
        <v>0.7564116568943029</v>
      </c>
      <c r="BR89">
        <v>0.95370414023317496</v>
      </c>
      <c r="BS89">
        <v>0.78975226968314705</v>
      </c>
      <c r="BT89">
        <v>0.57437141736818575</v>
      </c>
      <c r="BU89">
        <v>0.84461922360254627</v>
      </c>
      <c r="BV89">
        <v>0.83536103145239682</v>
      </c>
      <c r="BW89">
        <v>0.79964974974534808</v>
      </c>
      <c r="BX89">
        <v>0.87625685573863155</v>
      </c>
      <c r="BY89">
        <v>0.8500314898635678</v>
      </c>
      <c r="BZ89">
        <v>0.58985113187012161</v>
      </c>
      <c r="CA89">
        <v>0.87592632221709044</v>
      </c>
      <c r="CB89">
        <v>0.60871284792883062</v>
      </c>
      <c r="CC89">
        <v>0.61787563549609259</v>
      </c>
      <c r="CD89">
        <v>0.60784112112620325</v>
      </c>
      <c r="CE89">
        <v>0.54939597368027671</v>
      </c>
      <c r="CF89">
        <v>0.61298712829302993</v>
      </c>
      <c r="CG89">
        <v>0.85980829963668193</v>
      </c>
      <c r="CH89">
        <v>1.2719094698013773</v>
      </c>
      <c r="CI89">
        <v>0.74149734840837833</v>
      </c>
      <c r="CJ89">
        <v>1.0227644698140843</v>
      </c>
      <c r="CK89">
        <v>1.2719094698013773</v>
      </c>
      <c r="CL89">
        <v>0.28113205609109387</v>
      </c>
      <c r="CM89">
        <v>0.40492264958508661</v>
      </c>
      <c r="CN89">
        <v>0.40380894667185369</v>
      </c>
      <c r="CO89">
        <v>0.42244449366089298</v>
      </c>
      <c r="CP89">
        <v>0.39246177631324697</v>
      </c>
      <c r="CQ89">
        <v>0.37836211761160482</v>
      </c>
      <c r="CR89">
        <v>0.3934419665601987</v>
      </c>
      <c r="CS89">
        <v>0.37129896455456479</v>
      </c>
      <c r="CT89">
        <v>0.34308628388392132</v>
      </c>
      <c r="CU89">
        <v>0.25289892817302617</v>
      </c>
    </row>
    <row r="90" spans="1:99">
      <c r="A90" t="s">
        <v>96</v>
      </c>
      <c r="B90">
        <v>0.18614838400582931</v>
      </c>
      <c r="C90">
        <v>0.16145028554964738</v>
      </c>
      <c r="D90">
        <v>0.11651091307036331</v>
      </c>
      <c r="E90">
        <v>0.21567012560751234</v>
      </c>
      <c r="F90">
        <v>8.3273442080703156E-2</v>
      </c>
      <c r="G90">
        <v>0.34075525330890222</v>
      </c>
      <c r="H90">
        <v>0.35290172018286997</v>
      </c>
      <c r="I90">
        <v>9.1409877160009312E-2</v>
      </c>
      <c r="J90">
        <v>7.1023259542537562E-2</v>
      </c>
      <c r="K90">
        <v>0.10889876839530881</v>
      </c>
      <c r="L90">
        <v>5.4761905189915361E-2</v>
      </c>
      <c r="M90">
        <v>5.7825841687900587E-2</v>
      </c>
      <c r="N90">
        <v>0.11163096561561649</v>
      </c>
      <c r="O90">
        <v>5.5704078118105418E-2</v>
      </c>
      <c r="P90">
        <v>4.7357778714605059E-2</v>
      </c>
      <c r="Q90">
        <v>3.8408338004468565E-2</v>
      </c>
      <c r="R90">
        <v>5.3571744280971403E-2</v>
      </c>
      <c r="S90">
        <v>0.12308211139034608</v>
      </c>
      <c r="T90">
        <v>9.4676473374035661E-2</v>
      </c>
      <c r="U90">
        <v>4.796402130659607E-2</v>
      </c>
      <c r="V90">
        <v>4.2354661100752408E-2</v>
      </c>
      <c r="W90">
        <v>6.1833701915820632E-2</v>
      </c>
      <c r="X90">
        <v>2.0410863260163451E-2</v>
      </c>
      <c r="Y90">
        <v>2.2321593558441967E-2</v>
      </c>
      <c r="Z90">
        <v>3.5804763596422512E-2</v>
      </c>
      <c r="AA90">
        <v>4.9401648625125999E-2</v>
      </c>
      <c r="AB90">
        <v>7.6853739836846582E-2</v>
      </c>
      <c r="AC90">
        <v>4.7847813283126511E-2</v>
      </c>
      <c r="AD90">
        <v>4.307496262816389E-2</v>
      </c>
      <c r="AE90">
        <v>2.6958973116687449E-2</v>
      </c>
      <c r="AF90">
        <v>3.6710734733323584E-2</v>
      </c>
      <c r="AG90">
        <v>3.1098387293162423E-2</v>
      </c>
      <c r="AH90">
        <v>4.9679712166258931E-2</v>
      </c>
      <c r="AI90">
        <v>4.552234793219935E-2</v>
      </c>
      <c r="AJ90">
        <v>5.8465209958275102E-2</v>
      </c>
      <c r="AK90">
        <v>6.0609483873410225E-2</v>
      </c>
      <c r="AL90">
        <v>5.6841624728403685E-2</v>
      </c>
      <c r="AM90">
        <v>3.5364178076559519E-2</v>
      </c>
      <c r="AN90">
        <v>7.9798368865806948E-2</v>
      </c>
      <c r="AO90">
        <v>4.8106057009902288E-2</v>
      </c>
      <c r="AP90">
        <v>0.25363119122548716</v>
      </c>
      <c r="AQ90">
        <v>6.0734732804898446E-2</v>
      </c>
      <c r="AR90">
        <v>0.1217698809195108</v>
      </c>
      <c r="AS90">
        <v>3.9008708317180847E-2</v>
      </c>
      <c r="AT90">
        <v>5.2017311038530814E-2</v>
      </c>
      <c r="AU90">
        <v>3.1113848616419082E-2</v>
      </c>
      <c r="AV90">
        <v>6.0451442171012913E-2</v>
      </c>
      <c r="AW90">
        <v>0.20925061310980814</v>
      </c>
      <c r="AX90">
        <v>0.18922032831331345</v>
      </c>
      <c r="AY90">
        <v>0.13593344364649837</v>
      </c>
      <c r="AZ90">
        <v>0.31059918375462858</v>
      </c>
      <c r="BA90">
        <v>3.2894516239933939E-2</v>
      </c>
      <c r="BB90">
        <v>5.4992496811332864E-2</v>
      </c>
      <c r="BC90">
        <v>3.9998651304672797E-2</v>
      </c>
      <c r="BD90">
        <v>5.2732966711308199E-2</v>
      </c>
      <c r="BE90">
        <v>0.19627091093353224</v>
      </c>
      <c r="BF90">
        <v>3.5993942923893595E-2</v>
      </c>
      <c r="BG90">
        <v>5.8791051479789878E-2</v>
      </c>
      <c r="BH90">
        <v>3.4819036003962141E-2</v>
      </c>
      <c r="BI90">
        <v>5.8249386182191026E-2</v>
      </c>
      <c r="BJ90">
        <v>0.14338534108506018</v>
      </c>
      <c r="BK90">
        <v>3.7156166643857971E-2</v>
      </c>
      <c r="BL90">
        <v>4.0666705807369974E-2</v>
      </c>
      <c r="BM90">
        <v>0.16144470395586655</v>
      </c>
      <c r="BN90">
        <v>8.0590068408657775E-2</v>
      </c>
      <c r="BO90">
        <v>0.1024937829041902</v>
      </c>
      <c r="BP90">
        <v>3.0398663989819948E-2</v>
      </c>
      <c r="BQ90">
        <v>0.11566955065864518</v>
      </c>
      <c r="BR90">
        <v>4.8211362767077069E-2</v>
      </c>
      <c r="BS90">
        <v>0.12281522532148248</v>
      </c>
      <c r="BT90">
        <v>4.8332146669167408E-2</v>
      </c>
      <c r="BU90">
        <v>7.8986489400425769E-2</v>
      </c>
      <c r="BV90">
        <v>9.751008572995673E-2</v>
      </c>
      <c r="BW90">
        <v>4.5192576189412477E-2</v>
      </c>
      <c r="BX90">
        <v>5.2188989881608541E-2</v>
      </c>
      <c r="BY90">
        <v>9.1050324350990697E-2</v>
      </c>
      <c r="BZ90">
        <v>0.26072135246501899</v>
      </c>
      <c r="CA90">
        <v>4.91295024629387E-2</v>
      </c>
      <c r="CB90">
        <v>9.3680848530712763E-2</v>
      </c>
      <c r="CC90">
        <v>5.962635785512943E-2</v>
      </c>
      <c r="CD90">
        <v>6.2420569944096005E-2</v>
      </c>
      <c r="CE90">
        <v>0.19919189655478139</v>
      </c>
      <c r="CF90">
        <v>0.28319198080019542</v>
      </c>
      <c r="CG90">
        <v>5.6337898142162252E-2</v>
      </c>
      <c r="CH90">
        <v>4.086087873755534E-2</v>
      </c>
      <c r="CI90">
        <v>5.4505116968707218E-2</v>
      </c>
      <c r="CJ90">
        <v>3.2856941449362367E-2</v>
      </c>
      <c r="CK90">
        <v>4.086087873755534E-2</v>
      </c>
      <c r="CL90">
        <v>1.0423687640569188</v>
      </c>
      <c r="CM90">
        <v>6.5772014695731795E-2</v>
      </c>
      <c r="CN90">
        <v>6.3809915542219764E-2</v>
      </c>
      <c r="CO90">
        <v>6.4776823372349426E-2</v>
      </c>
      <c r="CP90">
        <v>6.280871905185928E-2</v>
      </c>
      <c r="CQ90">
        <v>5.9337239300842989E-2</v>
      </c>
      <c r="CR90">
        <v>5.7732069792811022E-2</v>
      </c>
      <c r="CS90">
        <v>5.4021205030809233E-2</v>
      </c>
      <c r="CT90">
        <v>5.1077640336328348E-2</v>
      </c>
      <c r="CU90">
        <v>3.8577701454413096E-2</v>
      </c>
    </row>
    <row r="91" spans="1:99">
      <c r="A91" t="s">
        <v>110</v>
      </c>
      <c r="B91">
        <v>6.9841874130078933E-4</v>
      </c>
      <c r="C91">
        <v>1.1216759780026131E-3</v>
      </c>
      <c r="D91">
        <v>6.041407160030564E-4</v>
      </c>
      <c r="E91">
        <v>7.002014996009882E-4</v>
      </c>
      <c r="F91">
        <v>4.3431899958799088E-4</v>
      </c>
      <c r="G91">
        <v>1.197376036470428E-3</v>
      </c>
      <c r="H91">
        <v>5.9814142305378358E-4</v>
      </c>
      <c r="I91">
        <v>1.5812078921301881E-3</v>
      </c>
      <c r="J91">
        <v>5.2411264041806241E-4</v>
      </c>
      <c r="K91">
        <v>5.6331116952557157E-4</v>
      </c>
      <c r="L91">
        <v>8.6311334758967632E-4</v>
      </c>
      <c r="M91">
        <v>4.4619553047198511E-4</v>
      </c>
      <c r="N91">
        <v>8.7403723338423688E-4</v>
      </c>
      <c r="O91">
        <v>5.6420846342213201E-4</v>
      </c>
      <c r="P91">
        <v>6.1670169306610287E-4</v>
      </c>
      <c r="Q91">
        <v>6.0637934155177362E-4</v>
      </c>
      <c r="R91">
        <v>6.546058796434483E-4</v>
      </c>
      <c r="S91">
        <v>8.1655164698741481E-4</v>
      </c>
      <c r="T91">
        <v>9.1433764309359507E-4</v>
      </c>
      <c r="U91">
        <v>6.5745812421524506E-4</v>
      </c>
      <c r="V91">
        <v>5.8256227425264112E-4</v>
      </c>
      <c r="W91">
        <v>7.810600080425152E-4</v>
      </c>
      <c r="X91">
        <v>2.2029719328460628E-4</v>
      </c>
      <c r="Y91">
        <v>3.8972896525569942E-4</v>
      </c>
      <c r="Z91">
        <v>5.7596535125984218E-4</v>
      </c>
      <c r="AA91">
        <v>6.858394008945948E-4</v>
      </c>
      <c r="AB91">
        <v>6.4723552588799745E-4</v>
      </c>
      <c r="AC91">
        <v>7.2356517056640108E-4</v>
      </c>
      <c r="AD91">
        <v>7.9125946636469642E-4</v>
      </c>
      <c r="AE91">
        <v>6.8351347560065203E-4</v>
      </c>
      <c r="AF91">
        <v>6.5504646243303214E-4</v>
      </c>
      <c r="AG91">
        <v>6.0016922403238911E-4</v>
      </c>
      <c r="AH91">
        <v>7.2875179605274589E-4</v>
      </c>
      <c r="AI91">
        <v>8.3396129233350856E-4</v>
      </c>
      <c r="AJ91">
        <v>7.1937854221879602E-4</v>
      </c>
      <c r="AK91">
        <v>7.1464652889356684E-4</v>
      </c>
      <c r="AL91">
        <v>7.6777808738690955E-4</v>
      </c>
      <c r="AM91">
        <v>5.8936216779578927E-4</v>
      </c>
      <c r="AN91">
        <v>7.871995454671899E-4</v>
      </c>
      <c r="AO91">
        <v>7.1019336573339888E-4</v>
      </c>
      <c r="AP91">
        <v>7.446656587842479E-4</v>
      </c>
      <c r="AQ91">
        <v>6.7790885461665226E-4</v>
      </c>
      <c r="AR91">
        <v>8.8933380745239072E-4</v>
      </c>
      <c r="AS91">
        <v>8.7265295924561915E-4</v>
      </c>
      <c r="AT91">
        <v>7.9354805209195796E-4</v>
      </c>
      <c r="AU91">
        <v>8.3125052002718804E-4</v>
      </c>
      <c r="AV91">
        <v>7.3066617501071939E-4</v>
      </c>
      <c r="AW91">
        <v>8.7510632917139203E-4</v>
      </c>
      <c r="AX91">
        <v>6.7584704643472145E-4</v>
      </c>
      <c r="AY91">
        <v>7.0190453268962174E-4</v>
      </c>
      <c r="AZ91">
        <v>1.5759204033826794E-3</v>
      </c>
      <c r="BA91">
        <v>8.9469309199675029E-4</v>
      </c>
      <c r="BB91">
        <v>1.3428949787991306E-3</v>
      </c>
      <c r="BC91">
        <v>7.3227631720550082E-4</v>
      </c>
      <c r="BD91">
        <v>6.4651518853243387E-4</v>
      </c>
      <c r="BE91">
        <v>1.0901707825510115E-3</v>
      </c>
      <c r="BF91">
        <v>5.4733175111166198E-4</v>
      </c>
      <c r="BG91">
        <v>9.1525615353379248E-4</v>
      </c>
      <c r="BH91">
        <v>6.2779647804734966E-4</v>
      </c>
      <c r="BI91">
        <v>9.6217534779733586E-4</v>
      </c>
      <c r="BJ91">
        <v>1.1603533798345629E-3</v>
      </c>
      <c r="BK91">
        <v>6.2847031909156622E-4</v>
      </c>
      <c r="BL91">
        <v>7.416260703713729E-4</v>
      </c>
      <c r="BM91">
        <v>1.0273890940424241E-3</v>
      </c>
      <c r="BN91">
        <v>2.8632142532092987E-4</v>
      </c>
      <c r="BO91">
        <v>7.7531052445209035E-4</v>
      </c>
      <c r="BP91">
        <v>3.228118599093275E-4</v>
      </c>
      <c r="BQ91">
        <v>1.055015232349925E-3</v>
      </c>
      <c r="BR91">
        <v>1.2835149020949893E-3</v>
      </c>
      <c r="BS91">
        <v>1.1021165764502087E-3</v>
      </c>
      <c r="BT91">
        <v>7.8350523875530002E-4</v>
      </c>
      <c r="BU91">
        <v>1.1571551287956755E-3</v>
      </c>
      <c r="BV91">
        <v>1.147510572389567E-3</v>
      </c>
      <c r="BW91">
        <v>1.0754052357501986E-3</v>
      </c>
      <c r="BX91">
        <v>1.1807564813367381E-3</v>
      </c>
      <c r="BY91">
        <v>1.1639121365062104E-3</v>
      </c>
      <c r="BZ91">
        <v>9.0991744605296734E-4</v>
      </c>
      <c r="CA91">
        <v>1.1781952152371952E-3</v>
      </c>
      <c r="CB91">
        <v>8.5387636018633231E-4</v>
      </c>
      <c r="CC91">
        <v>8.4723954344023905E-4</v>
      </c>
      <c r="CD91">
        <v>8.3545678592305465E-4</v>
      </c>
      <c r="CE91">
        <v>8.551716960927718E-4</v>
      </c>
      <c r="CF91">
        <v>9.6360165339692567E-4</v>
      </c>
      <c r="CG91">
        <v>1.1610609767289518E-3</v>
      </c>
      <c r="CH91">
        <v>1.6920206082797736E-3</v>
      </c>
      <c r="CI91">
        <v>1.005325364144281E-3</v>
      </c>
      <c r="CJ91">
        <v>1.3605831243728452E-3</v>
      </c>
      <c r="CK91">
        <v>1.6920206082797736E-3</v>
      </c>
      <c r="CL91">
        <v>8.7997072871292084E-4</v>
      </c>
      <c r="CM91">
        <v>1.0005982241720579</v>
      </c>
      <c r="CN91">
        <v>6.0966909343824452E-4</v>
      </c>
      <c r="CO91">
        <v>6.7541263084179429E-4</v>
      </c>
      <c r="CP91">
        <v>6.0408453407074494E-4</v>
      </c>
      <c r="CQ91">
        <v>6.004299546701746E-4</v>
      </c>
      <c r="CR91">
        <v>6.3291876138950765E-4</v>
      </c>
      <c r="CS91">
        <v>5.9545404816241344E-4</v>
      </c>
      <c r="CT91">
        <v>5.4706960034293949E-4</v>
      </c>
      <c r="CU91">
        <v>4.4315923281846296E-4</v>
      </c>
    </row>
    <row r="92" spans="1:99">
      <c r="A92" t="s">
        <v>111</v>
      </c>
      <c r="B92">
        <v>3.2487958167412446E-3</v>
      </c>
      <c r="C92">
        <v>4.9027767416084276E-3</v>
      </c>
      <c r="D92">
        <v>2.7077277293241202E-3</v>
      </c>
      <c r="E92">
        <v>3.3236858445456698E-3</v>
      </c>
      <c r="F92">
        <v>1.924490559282926E-3</v>
      </c>
      <c r="G92">
        <v>5.6254501444599437E-3</v>
      </c>
      <c r="H92">
        <v>3.2216204545327922E-3</v>
      </c>
      <c r="I92">
        <v>6.6169891415247912E-3</v>
      </c>
      <c r="J92">
        <v>2.2652813946673362E-3</v>
      </c>
      <c r="K92">
        <v>2.5234917684588539E-3</v>
      </c>
      <c r="L92">
        <v>3.5806397387362198E-3</v>
      </c>
      <c r="M92">
        <v>1.9228014262142091E-3</v>
      </c>
      <c r="N92">
        <v>3.780228353062156E-3</v>
      </c>
      <c r="O92">
        <v>2.38870496870914E-3</v>
      </c>
      <c r="P92">
        <v>2.5871062824036396E-3</v>
      </c>
      <c r="Q92">
        <v>2.5355540811852892E-3</v>
      </c>
      <c r="R92">
        <v>2.7586555670078869E-3</v>
      </c>
      <c r="S92">
        <v>3.5744496417774714E-3</v>
      </c>
      <c r="T92">
        <v>3.9114275184464562E-3</v>
      </c>
      <c r="U92">
        <v>2.7563933833388249E-3</v>
      </c>
      <c r="V92">
        <v>2.4129986984689649E-3</v>
      </c>
      <c r="W92">
        <v>3.2823751938875195E-3</v>
      </c>
      <c r="X92">
        <v>8.8080626178073775E-4</v>
      </c>
      <c r="Y92">
        <v>1.6141667819777803E-3</v>
      </c>
      <c r="Z92">
        <v>2.393240278421842E-3</v>
      </c>
      <c r="AA92">
        <v>2.8682836289454718E-3</v>
      </c>
      <c r="AB92">
        <v>2.3863301089948378E-3</v>
      </c>
      <c r="AC92">
        <v>2.997332862526951E-3</v>
      </c>
      <c r="AD92">
        <v>3.2757218497947087E-3</v>
      </c>
      <c r="AE92">
        <v>2.8008070227237671E-3</v>
      </c>
      <c r="AF92">
        <v>2.702592491774315E-3</v>
      </c>
      <c r="AG92">
        <v>2.4814450408590359E-3</v>
      </c>
      <c r="AH92">
        <v>3.0447889586717367E-3</v>
      </c>
      <c r="AI92">
        <v>3.4555703499864481E-3</v>
      </c>
      <c r="AJ92">
        <v>3.0276060872998973E-3</v>
      </c>
      <c r="AK92">
        <v>3.0298477187415697E-3</v>
      </c>
      <c r="AL92">
        <v>3.2390276606620505E-3</v>
      </c>
      <c r="AM92">
        <v>2.4675624066262626E-3</v>
      </c>
      <c r="AN92">
        <v>3.360404504563856E-3</v>
      </c>
      <c r="AO92">
        <v>2.9806468199227837E-3</v>
      </c>
      <c r="AP92">
        <v>3.5843242987058416E-3</v>
      </c>
      <c r="AQ92">
        <v>2.870982040242736E-3</v>
      </c>
      <c r="AR92">
        <v>3.8701389935105173E-3</v>
      </c>
      <c r="AS92">
        <v>3.6066188530912142E-3</v>
      </c>
      <c r="AT92">
        <v>3.067768697642552E-3</v>
      </c>
      <c r="AU92">
        <v>3.4179592357199136E-3</v>
      </c>
      <c r="AV92">
        <v>2.9661458708052607E-3</v>
      </c>
      <c r="AW92">
        <v>3.9948328446310685E-3</v>
      </c>
      <c r="AX92">
        <v>3.1589890763314009E-3</v>
      </c>
      <c r="AY92">
        <v>3.1090611403938075E-3</v>
      </c>
      <c r="AZ92">
        <v>7.0508079579183038E-3</v>
      </c>
      <c r="BA92">
        <v>3.6939739042631575E-3</v>
      </c>
      <c r="BB92">
        <v>5.5615010992782496E-3</v>
      </c>
      <c r="BC92">
        <v>3.0526368385237704E-3</v>
      </c>
      <c r="BD92">
        <v>2.7300122362071996E-3</v>
      </c>
      <c r="BE92">
        <v>4.8572754925987078E-3</v>
      </c>
      <c r="BF92">
        <v>2.2445121499175629E-3</v>
      </c>
      <c r="BG92">
        <v>3.8315184887468892E-3</v>
      </c>
      <c r="BH92">
        <v>2.6166068356035825E-3</v>
      </c>
      <c r="BI92">
        <v>4.006624414791605E-3</v>
      </c>
      <c r="BJ92">
        <v>4.84432956440441E-3</v>
      </c>
      <c r="BK92">
        <v>2.6112287265029717E-3</v>
      </c>
      <c r="BL92">
        <v>3.08829437254454E-3</v>
      </c>
      <c r="BM92">
        <v>4.436632853951592E-3</v>
      </c>
      <c r="BN92">
        <v>1.3368303063410992E-3</v>
      </c>
      <c r="BO92">
        <v>3.342631777756613E-3</v>
      </c>
      <c r="BP92">
        <v>1.3409534549084696E-3</v>
      </c>
      <c r="BQ92">
        <v>4.5279610098136452E-3</v>
      </c>
      <c r="BR92">
        <v>5.2954614723978149E-3</v>
      </c>
      <c r="BS92">
        <v>4.7357095955418349E-3</v>
      </c>
      <c r="BT92">
        <v>3.2726364118527813E-3</v>
      </c>
      <c r="BU92">
        <v>4.8475805990792929E-3</v>
      </c>
      <c r="BV92">
        <v>4.8683118742284225E-3</v>
      </c>
      <c r="BW92">
        <v>4.4562146902049531E-3</v>
      </c>
      <c r="BX92">
        <v>4.8958134210058792E-3</v>
      </c>
      <c r="BY92">
        <v>4.9194012759812911E-3</v>
      </c>
      <c r="BZ92">
        <v>4.2607136286522069E-3</v>
      </c>
      <c r="CA92">
        <v>4.8802131447597862E-3</v>
      </c>
      <c r="CB92">
        <v>3.6524208238526727E-3</v>
      </c>
      <c r="CC92">
        <v>3.5538267231280578E-3</v>
      </c>
      <c r="CD92">
        <v>3.5122837443104255E-3</v>
      </c>
      <c r="CE92">
        <v>3.8214300578778746E-3</v>
      </c>
      <c r="CF92">
        <v>4.4957860168574684E-3</v>
      </c>
      <c r="CG92">
        <v>4.8256572425885453E-3</v>
      </c>
      <c r="CH92">
        <v>6.9517214169630328E-3</v>
      </c>
      <c r="CI92">
        <v>4.1882995406441531E-3</v>
      </c>
      <c r="CJ92">
        <v>5.5899997901782371E-3</v>
      </c>
      <c r="CK92">
        <v>6.9517214169630328E-3</v>
      </c>
      <c r="CL92">
        <v>5.9291775031822917E-3</v>
      </c>
      <c r="CM92">
        <v>2.506411897612474E-3</v>
      </c>
      <c r="CN92">
        <v>1.0025438346673536</v>
      </c>
      <c r="CO92">
        <v>2.7653678652045416E-3</v>
      </c>
      <c r="CP92">
        <v>2.5028948181123473E-3</v>
      </c>
      <c r="CQ92">
        <v>2.4670731073453359E-3</v>
      </c>
      <c r="CR92">
        <v>2.5814748048577775E-3</v>
      </c>
      <c r="CS92">
        <v>2.4245843505667376E-3</v>
      </c>
      <c r="CT92">
        <v>2.2291514610097338E-3</v>
      </c>
      <c r="CU92">
        <v>1.7635777577246815E-3</v>
      </c>
    </row>
    <row r="93" spans="1:99">
      <c r="A93" t="s">
        <v>112</v>
      </c>
      <c r="B93">
        <v>5.4532561374130524E-3</v>
      </c>
      <c r="C93">
        <v>8.1546625315470338E-3</v>
      </c>
      <c r="D93">
        <v>4.5206130065503849E-3</v>
      </c>
      <c r="E93">
        <v>5.5948081335823975E-3</v>
      </c>
      <c r="F93">
        <v>3.2056348870923412E-3</v>
      </c>
      <c r="G93">
        <v>9.4563798293372421E-3</v>
      </c>
      <c r="H93">
        <v>5.5117702391176398E-3</v>
      </c>
      <c r="I93">
        <v>1.0932937606048129E-2</v>
      </c>
      <c r="J93">
        <v>3.7599169565055491E-3</v>
      </c>
      <c r="K93">
        <v>4.2125551690750272E-3</v>
      </c>
      <c r="L93">
        <v>5.9040379944211869E-3</v>
      </c>
      <c r="M93">
        <v>3.1900324094092146E-3</v>
      </c>
      <c r="N93">
        <v>6.2767080558400927E-3</v>
      </c>
      <c r="O93">
        <v>3.9517673494491885E-3</v>
      </c>
      <c r="P93">
        <v>4.2743897836310411E-3</v>
      </c>
      <c r="Q93">
        <v>4.1879752758028372E-3</v>
      </c>
      <c r="R93">
        <v>4.5615818751650388E-3</v>
      </c>
      <c r="S93">
        <v>5.9459826532861863E-3</v>
      </c>
      <c r="T93">
        <v>6.4841955520707865E-3</v>
      </c>
      <c r="U93">
        <v>4.5540060955877957E-3</v>
      </c>
      <c r="V93">
        <v>3.9762809174389985E-3</v>
      </c>
      <c r="W93">
        <v>5.4247687411778699E-3</v>
      </c>
      <c r="X93">
        <v>1.439182587482418E-3</v>
      </c>
      <c r="Y93">
        <v>2.6611195961142942E-3</v>
      </c>
      <c r="Z93">
        <v>3.9476857191901651E-3</v>
      </c>
      <c r="AA93">
        <v>4.7364829387240926E-3</v>
      </c>
      <c r="AB93">
        <v>3.8205917985571513E-3</v>
      </c>
      <c r="AC93">
        <v>4.9402672306122167E-3</v>
      </c>
      <c r="AD93">
        <v>5.400292792033164E-3</v>
      </c>
      <c r="AE93">
        <v>4.6091443935727559E-3</v>
      </c>
      <c r="AF93">
        <v>4.4519258763073668E-3</v>
      </c>
      <c r="AG93">
        <v>4.0900477893274379E-3</v>
      </c>
      <c r="AH93">
        <v>5.0274800864979719E-3</v>
      </c>
      <c r="AI93">
        <v>5.6978600027817747E-3</v>
      </c>
      <c r="AJ93">
        <v>5.0049727264402186E-3</v>
      </c>
      <c r="AK93">
        <v>5.0159844537645574E-3</v>
      </c>
      <c r="AL93">
        <v>5.3583508271381969E-3</v>
      </c>
      <c r="AM93">
        <v>4.0772012748614807E-3</v>
      </c>
      <c r="AN93">
        <v>5.5685969349750578E-3</v>
      </c>
      <c r="AO93">
        <v>4.9263922844483042E-3</v>
      </c>
      <c r="AP93">
        <v>6.0445597865262197E-3</v>
      </c>
      <c r="AQ93">
        <v>4.7512190362319542E-3</v>
      </c>
      <c r="AR93">
        <v>6.4325267311341255E-3</v>
      </c>
      <c r="AS93">
        <v>5.945385584367407E-3</v>
      </c>
      <c r="AT93">
        <v>4.9778526286846326E-3</v>
      </c>
      <c r="AU93">
        <v>5.6293526546151648E-3</v>
      </c>
      <c r="AV93">
        <v>4.8646578501861945E-3</v>
      </c>
      <c r="AW93">
        <v>6.6855928257270733E-3</v>
      </c>
      <c r="AX93">
        <v>5.3056174524818492E-3</v>
      </c>
      <c r="AY93">
        <v>5.1781216784074048E-3</v>
      </c>
      <c r="AZ93">
        <v>1.1765935505597704E-2</v>
      </c>
      <c r="BA93">
        <v>6.0895137297136788E-3</v>
      </c>
      <c r="BB93">
        <v>9.1730599946039139E-3</v>
      </c>
      <c r="BC93">
        <v>5.0400402600015975E-3</v>
      </c>
      <c r="BD93">
        <v>4.516178870417221E-3</v>
      </c>
      <c r="BE93">
        <v>8.1025057697524834E-3</v>
      </c>
      <c r="BF93">
        <v>3.6913337477945938E-3</v>
      </c>
      <c r="BG93">
        <v>6.3299143117520841E-3</v>
      </c>
      <c r="BH93">
        <v>4.3198540130848237E-3</v>
      </c>
      <c r="BI93">
        <v>6.6123826215880727E-3</v>
      </c>
      <c r="BJ93">
        <v>7.9842624556293214E-3</v>
      </c>
      <c r="BK93">
        <v>4.3075912016944254E-3</v>
      </c>
      <c r="BL93">
        <v>5.0977007553896711E-3</v>
      </c>
      <c r="BM93">
        <v>7.3580061327783415E-3</v>
      </c>
      <c r="BN93">
        <v>2.2446783318818865E-3</v>
      </c>
      <c r="BO93">
        <v>5.5457372024563445E-3</v>
      </c>
      <c r="BP93">
        <v>2.2096548145424315E-3</v>
      </c>
      <c r="BQ93">
        <v>7.5100692479549503E-3</v>
      </c>
      <c r="BR93">
        <v>8.7279713847239777E-3</v>
      </c>
      <c r="BS93">
        <v>7.8561787983366174E-3</v>
      </c>
      <c r="BT93">
        <v>5.4044174775221051E-3</v>
      </c>
      <c r="BU93">
        <v>8.0087606912111874E-3</v>
      </c>
      <c r="BV93">
        <v>8.0607150479497878E-3</v>
      </c>
      <c r="BW93">
        <v>7.3506720802031852E-3</v>
      </c>
      <c r="BX93">
        <v>8.0763630820757625E-3</v>
      </c>
      <c r="BY93">
        <v>8.140440608384876E-3</v>
      </c>
      <c r="BZ93">
        <v>7.1572680994893235E-3</v>
      </c>
      <c r="CA93">
        <v>8.0494587579383048E-3</v>
      </c>
      <c r="CB93">
        <v>6.0536145441784572E-3</v>
      </c>
      <c r="CC93">
        <v>5.8725730584006635E-3</v>
      </c>
      <c r="CD93">
        <v>5.8059670498531221E-3</v>
      </c>
      <c r="CE93">
        <v>6.3690588188546103E-3</v>
      </c>
      <c r="CF93">
        <v>7.545363813945577E-3</v>
      </c>
      <c r="CG93">
        <v>7.963700821852427E-3</v>
      </c>
      <c r="CH93">
        <v>1.1452059669835063E-2</v>
      </c>
      <c r="CI93">
        <v>6.9142321151843666E-3</v>
      </c>
      <c r="CJ93">
        <v>9.2087998513975967E-3</v>
      </c>
      <c r="CK93">
        <v>1.1452059669835063E-2</v>
      </c>
      <c r="CL93">
        <v>1.0387746283195979E-2</v>
      </c>
      <c r="CM93">
        <v>4.134944468496703E-3</v>
      </c>
      <c r="CN93">
        <v>4.1923626405146993E-3</v>
      </c>
      <c r="CO93">
        <v>1.0045376017094707</v>
      </c>
      <c r="CP93">
        <v>4.1182348294551696E-3</v>
      </c>
      <c r="CQ93">
        <v>4.0512501001797405E-3</v>
      </c>
      <c r="CR93">
        <v>4.2324931894379622E-3</v>
      </c>
      <c r="CS93">
        <v>3.974090762682742E-3</v>
      </c>
      <c r="CT93">
        <v>3.6544410803058904E-3</v>
      </c>
      <c r="CU93">
        <v>2.8741302482601741E-3</v>
      </c>
    </row>
    <row r="94" spans="1:99">
      <c r="A94" t="s">
        <v>113</v>
      </c>
      <c r="B94">
        <v>7.826544962627786E-3</v>
      </c>
      <c r="C94">
        <v>1.2036434955746475E-2</v>
      </c>
      <c r="D94">
        <v>6.5954193601116071E-3</v>
      </c>
      <c r="E94">
        <v>7.9594449685265606E-3</v>
      </c>
      <c r="F94">
        <v>4.6680388966475672E-3</v>
      </c>
      <c r="G94">
        <v>1.3522788810846457E-2</v>
      </c>
      <c r="H94">
        <v>7.4402574528610868E-3</v>
      </c>
      <c r="I94">
        <v>1.6499023556315103E-2</v>
      </c>
      <c r="J94">
        <v>5.5542704377148011E-3</v>
      </c>
      <c r="K94">
        <v>6.1444266912083151E-3</v>
      </c>
      <c r="L94">
        <v>8.8803499768535642E-3</v>
      </c>
      <c r="M94">
        <v>4.7194385529320832E-3</v>
      </c>
      <c r="N94">
        <v>9.2979540247434336E-3</v>
      </c>
      <c r="O94">
        <v>5.8906854891383822E-3</v>
      </c>
      <c r="P94">
        <v>6.4106180395111191E-3</v>
      </c>
      <c r="Q94">
        <v>6.3072332893357929E-3</v>
      </c>
      <c r="R94">
        <v>6.8343971777087295E-3</v>
      </c>
      <c r="S94">
        <v>8.7586657259926745E-3</v>
      </c>
      <c r="T94">
        <v>9.6665571339725337E-3</v>
      </c>
      <c r="U94">
        <v>6.8384351001129608E-3</v>
      </c>
      <c r="V94">
        <v>5.9598025370319833E-3</v>
      </c>
      <c r="W94">
        <v>8.1315225524566277E-3</v>
      </c>
      <c r="X94">
        <v>2.1284936101951353E-3</v>
      </c>
      <c r="Y94">
        <v>4.0103026897847028E-3</v>
      </c>
      <c r="Z94">
        <v>5.9419426194331154E-3</v>
      </c>
      <c r="AA94">
        <v>7.1119292965740374E-3</v>
      </c>
      <c r="AB94">
        <v>5.5004560478597187E-3</v>
      </c>
      <c r="AC94">
        <v>7.4219970987105376E-3</v>
      </c>
      <c r="AD94">
        <v>8.1457744013732434E-3</v>
      </c>
      <c r="AE94">
        <v>6.9784532567804545E-3</v>
      </c>
      <c r="AF94">
        <v>6.707937987401805E-3</v>
      </c>
      <c r="AG94">
        <v>6.1738821610664062E-3</v>
      </c>
      <c r="AH94">
        <v>7.5578721396690578E-3</v>
      </c>
      <c r="AI94">
        <v>8.5953514362279958E-3</v>
      </c>
      <c r="AJ94">
        <v>7.4985663491874601E-3</v>
      </c>
      <c r="AK94">
        <v>7.5148312633571777E-3</v>
      </c>
      <c r="AL94">
        <v>8.0512225124183961E-3</v>
      </c>
      <c r="AM94">
        <v>6.148739697897249E-3</v>
      </c>
      <c r="AN94">
        <v>8.3048159568570121E-3</v>
      </c>
      <c r="AO94">
        <v>7.4122763982180911E-3</v>
      </c>
      <c r="AP94">
        <v>8.538573666284752E-3</v>
      </c>
      <c r="AQ94">
        <v>7.1051863467350195E-3</v>
      </c>
      <c r="AR94">
        <v>9.5094928427221174E-3</v>
      </c>
      <c r="AS94">
        <v>8.9964017798204576E-3</v>
      </c>
      <c r="AT94">
        <v>7.3936118018876175E-3</v>
      </c>
      <c r="AU94">
        <v>8.5335051726366205E-3</v>
      </c>
      <c r="AV94">
        <v>7.2406215041547085E-3</v>
      </c>
      <c r="AW94">
        <v>9.6422014939941299E-3</v>
      </c>
      <c r="AX94">
        <v>7.5896845496055331E-3</v>
      </c>
      <c r="AY94">
        <v>7.5349128672829281E-3</v>
      </c>
      <c r="AZ94">
        <v>1.7135922655851909E-2</v>
      </c>
      <c r="BA94">
        <v>9.238768008617183E-3</v>
      </c>
      <c r="BB94">
        <v>1.3902890015496227E-2</v>
      </c>
      <c r="BC94">
        <v>7.6099450295705317E-3</v>
      </c>
      <c r="BD94">
        <v>6.7692054017460066E-3</v>
      </c>
      <c r="BE94">
        <v>1.1858084221988745E-2</v>
      </c>
      <c r="BF94">
        <v>5.5374080153360213E-3</v>
      </c>
      <c r="BG94">
        <v>9.5318111803031538E-3</v>
      </c>
      <c r="BH94">
        <v>6.5204467384507823E-3</v>
      </c>
      <c r="BI94">
        <v>9.9617703748094335E-3</v>
      </c>
      <c r="BJ94">
        <v>1.1768843094660466E-2</v>
      </c>
      <c r="BK94">
        <v>6.4905099881957286E-3</v>
      </c>
      <c r="BL94">
        <v>7.6951795852825619E-3</v>
      </c>
      <c r="BM94">
        <v>1.0787258616081754E-2</v>
      </c>
      <c r="BN94">
        <v>3.2086687650680979E-3</v>
      </c>
      <c r="BO94">
        <v>8.1979346991626779E-3</v>
      </c>
      <c r="BP94">
        <v>3.2883905135845377E-3</v>
      </c>
      <c r="BQ94">
        <v>1.1178802240815801E-2</v>
      </c>
      <c r="BR94">
        <v>1.3236630889612877E-2</v>
      </c>
      <c r="BS94">
        <v>1.168917677264994E-2</v>
      </c>
      <c r="BT94">
        <v>8.1425436205850455E-3</v>
      </c>
      <c r="BU94">
        <v>1.2044352365058108E-2</v>
      </c>
      <c r="BV94">
        <v>1.2077009219204401E-2</v>
      </c>
      <c r="BW94">
        <v>1.1137587600066957E-2</v>
      </c>
      <c r="BX94">
        <v>1.2228975883725266E-2</v>
      </c>
      <c r="BY94">
        <v>1.2217433454709962E-2</v>
      </c>
      <c r="BZ94">
        <v>1.0220914855312933E-2</v>
      </c>
      <c r="CA94">
        <v>1.2197044243056359E-2</v>
      </c>
      <c r="CB94">
        <v>9.0054432542593151E-3</v>
      </c>
      <c r="CC94">
        <v>8.8270349089616517E-3</v>
      </c>
      <c r="CD94">
        <v>8.7169070407925736E-3</v>
      </c>
      <c r="CE94">
        <v>9.1624749229313757E-3</v>
      </c>
      <c r="CF94">
        <v>1.0740524795883024E-2</v>
      </c>
      <c r="CG94">
        <v>1.2044503732881486E-2</v>
      </c>
      <c r="CH94">
        <v>1.7439298332472989E-2</v>
      </c>
      <c r="CI94">
        <v>1.0440274859090458E-2</v>
      </c>
      <c r="CJ94">
        <v>1.4023242326929699E-2</v>
      </c>
      <c r="CK94">
        <v>1.7439298332472989E-2</v>
      </c>
      <c r="CL94">
        <v>1.2945990438146277E-2</v>
      </c>
      <c r="CM94">
        <v>6.0761137315598623E-3</v>
      </c>
      <c r="CN94">
        <v>6.096486536716207E-3</v>
      </c>
      <c r="CO94">
        <v>6.469291727875282E-3</v>
      </c>
      <c r="CP94">
        <v>1.0059571876671185</v>
      </c>
      <c r="CQ94">
        <v>5.7909217939236318E-3</v>
      </c>
      <c r="CR94">
        <v>6.0191974824521689E-3</v>
      </c>
      <c r="CS94">
        <v>5.6659147136154707E-3</v>
      </c>
      <c r="CT94">
        <v>5.2287772212728763E-3</v>
      </c>
      <c r="CU94">
        <v>3.9754080664932837E-3</v>
      </c>
    </row>
    <row r="95" spans="1:99">
      <c r="A95" t="s">
        <v>114</v>
      </c>
      <c r="B95">
        <v>2.4991397845614938E-2</v>
      </c>
      <c r="C95">
        <v>3.8767854899582531E-2</v>
      </c>
      <c r="D95">
        <v>2.1167871123155591E-2</v>
      </c>
      <c r="E95">
        <v>2.5345346401035699E-2</v>
      </c>
      <c r="F95">
        <v>1.4972756048011732E-2</v>
      </c>
      <c r="G95">
        <v>4.3131366866852143E-2</v>
      </c>
      <c r="H95">
        <v>2.3286444270346346E-2</v>
      </c>
      <c r="I95">
        <v>5.3494330803138659E-2</v>
      </c>
      <c r="J95">
        <v>1.789370820843731E-2</v>
      </c>
      <c r="K95">
        <v>1.9718851857167066E-2</v>
      </c>
      <c r="L95">
        <v>2.8763431436732639E-2</v>
      </c>
      <c r="M95">
        <v>1.521104661726594E-2</v>
      </c>
      <c r="N95">
        <v>2.9979944439093111E-2</v>
      </c>
      <c r="O95">
        <v>1.9029070765332685E-2</v>
      </c>
      <c r="P95">
        <v>2.0746458403039018E-2</v>
      </c>
      <c r="Q95">
        <v>2.0437263196573449E-2</v>
      </c>
      <c r="R95">
        <v>2.2111373163466307E-2</v>
      </c>
      <c r="S95">
        <v>2.819313496384785E-2</v>
      </c>
      <c r="T95">
        <v>3.1228099782958894E-2</v>
      </c>
      <c r="U95">
        <v>2.2139191759764025E-2</v>
      </c>
      <c r="V95">
        <v>1.9283350929842097E-2</v>
      </c>
      <c r="W95">
        <v>2.6311572314047859E-2</v>
      </c>
      <c r="X95">
        <v>6.8584639342963282E-3</v>
      </c>
      <c r="Y95">
        <v>1.29967653648854E-2</v>
      </c>
      <c r="Z95">
        <v>1.9250053159126437E-2</v>
      </c>
      <c r="AA95">
        <v>2.3023993911543066E-2</v>
      </c>
      <c r="AB95">
        <v>1.7571802835375266E-2</v>
      </c>
      <c r="AC95">
        <v>2.4031277012301462E-2</v>
      </c>
      <c r="AD95">
        <v>2.6406467153127486E-2</v>
      </c>
      <c r="AE95">
        <v>2.2647030998654467E-2</v>
      </c>
      <c r="AF95">
        <v>2.173812667604598E-2</v>
      </c>
      <c r="AG95">
        <v>2.0018385950727382E-2</v>
      </c>
      <c r="AH95">
        <v>2.4476385142241184E-2</v>
      </c>
      <c r="AI95">
        <v>2.7864636359793159E-2</v>
      </c>
      <c r="AJ95">
        <v>2.4259957877361203E-2</v>
      </c>
      <c r="AK95">
        <v>2.4312729152574621E-2</v>
      </c>
      <c r="AL95">
        <v>2.6070713935959219E-2</v>
      </c>
      <c r="AM95">
        <v>1.9931834778070184E-2</v>
      </c>
      <c r="AN95">
        <v>2.6831990554551668E-2</v>
      </c>
      <c r="AO95">
        <v>2.4011287449061215E-2</v>
      </c>
      <c r="AP95">
        <v>2.712794445056723E-2</v>
      </c>
      <c r="AQ95">
        <v>2.2974703030206E-2</v>
      </c>
      <c r="AR95">
        <v>3.0643409929892274E-2</v>
      </c>
      <c r="AS95">
        <v>2.9191380780965455E-2</v>
      </c>
      <c r="AT95">
        <v>2.3853083932776881E-2</v>
      </c>
      <c r="AU95">
        <v>2.7703858110541033E-2</v>
      </c>
      <c r="AV95">
        <v>2.337707017997465E-2</v>
      </c>
      <c r="AW95">
        <v>3.0835714795668528E-2</v>
      </c>
      <c r="AX95">
        <v>2.4209909455598304E-2</v>
      </c>
      <c r="AY95">
        <v>2.4162779450152046E-2</v>
      </c>
      <c r="AZ95">
        <v>5.4967032345619074E-2</v>
      </c>
      <c r="BA95">
        <v>3.0001170466494885E-2</v>
      </c>
      <c r="BB95">
        <v>4.5133746247660825E-2</v>
      </c>
      <c r="BC95">
        <v>2.4677147378980319E-2</v>
      </c>
      <c r="BD95">
        <v>2.190331170193888E-2</v>
      </c>
      <c r="BE95">
        <v>3.8094657691306787E-2</v>
      </c>
      <c r="BF95">
        <v>1.7920847926603183E-2</v>
      </c>
      <c r="BG95">
        <v>3.088468830150801E-2</v>
      </c>
      <c r="BH95">
        <v>2.114214663675805E-2</v>
      </c>
      <c r="BI95">
        <v>3.228193311810873E-2</v>
      </c>
      <c r="BJ95">
        <v>3.7886374628812766E-2</v>
      </c>
      <c r="BK95">
        <v>2.1033882404495493E-2</v>
      </c>
      <c r="BL95">
        <v>2.4951717729960556E-2</v>
      </c>
      <c r="BM95">
        <v>3.467104544544402E-2</v>
      </c>
      <c r="BN95">
        <v>1.0232740702876664E-2</v>
      </c>
      <c r="BO95">
        <v>2.6415960277562218E-2</v>
      </c>
      <c r="BP95">
        <v>1.0616959256589438E-2</v>
      </c>
      <c r="BQ95">
        <v>3.609693710743371E-2</v>
      </c>
      <c r="BR95">
        <v>4.2978505530039665E-2</v>
      </c>
      <c r="BS95">
        <v>3.7740335938702844E-2</v>
      </c>
      <c r="BT95">
        <v>2.6387345774234006E-2</v>
      </c>
      <c r="BU95">
        <v>3.9010751418362917E-2</v>
      </c>
      <c r="BV95">
        <v>3.907341330196943E-2</v>
      </c>
      <c r="BW95">
        <v>3.6153497449225289E-2</v>
      </c>
      <c r="BX95">
        <v>3.9688415198226794E-2</v>
      </c>
      <c r="BY95">
        <v>3.9547864784388362E-2</v>
      </c>
      <c r="BZ95">
        <v>3.2585331999107958E-2</v>
      </c>
      <c r="CA95">
        <v>3.9593189785014977E-2</v>
      </c>
      <c r="CB95">
        <v>2.9073533217410984E-2</v>
      </c>
      <c r="CC95">
        <v>2.858560581048411E-2</v>
      </c>
      <c r="CD95">
        <v>2.8219373485879409E-2</v>
      </c>
      <c r="CE95">
        <v>2.9276793985575939E-2</v>
      </c>
      <c r="CF95">
        <v>3.4206296712024437E-2</v>
      </c>
      <c r="CG95">
        <v>3.9076531974471237E-2</v>
      </c>
      <c r="CH95">
        <v>5.6692531497954363E-2</v>
      </c>
      <c r="CI95">
        <v>3.3855629836215421E-2</v>
      </c>
      <c r="CJ95">
        <v>4.5587448082274488E-2</v>
      </c>
      <c r="CK95">
        <v>5.6692531497954363E-2</v>
      </c>
      <c r="CL95">
        <v>3.9371028516592972E-2</v>
      </c>
      <c r="CM95">
        <v>1.9625847798294922E-2</v>
      </c>
      <c r="CN95">
        <v>1.9742876852552025E-2</v>
      </c>
      <c r="CO95">
        <v>2.1029016947302255E-2</v>
      </c>
      <c r="CP95">
        <v>1.9301645044757041E-2</v>
      </c>
      <c r="CQ95">
        <v>1.0188102155556897</v>
      </c>
      <c r="CR95">
        <v>1.9585917009285473E-2</v>
      </c>
      <c r="CS95">
        <v>1.8425966104997981E-2</v>
      </c>
      <c r="CT95">
        <v>1.6985033934672523E-2</v>
      </c>
      <c r="CU95">
        <v>1.2988058577988369E-2</v>
      </c>
    </row>
    <row r="96" spans="1:99">
      <c r="A96" t="s">
        <v>115</v>
      </c>
      <c r="B96">
        <v>4.4954912163186679E-2</v>
      </c>
      <c r="C96">
        <v>6.8409398085826439E-2</v>
      </c>
      <c r="D96">
        <v>3.764891318558887E-2</v>
      </c>
      <c r="E96">
        <v>4.587168360206715E-2</v>
      </c>
      <c r="F96">
        <v>2.6665739119395068E-2</v>
      </c>
      <c r="G96">
        <v>7.7780736308893955E-2</v>
      </c>
      <c r="H96">
        <v>4.3762940634723704E-2</v>
      </c>
      <c r="I96">
        <v>9.3004547614860322E-2</v>
      </c>
      <c r="J96">
        <v>3.1558095149068661E-2</v>
      </c>
      <c r="K96">
        <v>3.5077807754399337E-2</v>
      </c>
      <c r="L96">
        <v>5.0119387436282185E-2</v>
      </c>
      <c r="M96">
        <v>2.6799880288304583E-2</v>
      </c>
      <c r="N96">
        <v>5.2774192886422065E-2</v>
      </c>
      <c r="O96">
        <v>3.3357067766745713E-2</v>
      </c>
      <c r="P96">
        <v>3.6219282025085148E-2</v>
      </c>
      <c r="Q96">
        <v>3.5580429349675452E-2</v>
      </c>
      <c r="R96">
        <v>3.8628117105657417E-2</v>
      </c>
      <c r="S96">
        <v>4.9817694452812811E-2</v>
      </c>
      <c r="T96">
        <v>5.4736813523892758E-2</v>
      </c>
      <c r="U96">
        <v>3.8618748778449764E-2</v>
      </c>
      <c r="V96">
        <v>3.3679894143034898E-2</v>
      </c>
      <c r="W96">
        <v>4.5951409938090909E-2</v>
      </c>
      <c r="X96">
        <v>1.2088137872100259E-2</v>
      </c>
      <c r="Y96">
        <v>2.2617581084729103E-2</v>
      </c>
      <c r="Z96">
        <v>3.3526781686191012E-2</v>
      </c>
      <c r="AA96">
        <v>4.0164314355395872E-2</v>
      </c>
      <c r="AB96">
        <v>3.1555081506016991E-2</v>
      </c>
      <c r="AC96">
        <v>4.1906814261100878E-2</v>
      </c>
      <c r="AD96">
        <v>4.5925429232497761E-2</v>
      </c>
      <c r="AE96">
        <v>3.9290007910266052E-2</v>
      </c>
      <c r="AF96">
        <v>3.783415690093201E-2</v>
      </c>
      <c r="AG96">
        <v>3.4798714006875835E-2</v>
      </c>
      <c r="AH96">
        <v>4.2663978118039028E-2</v>
      </c>
      <c r="AI96">
        <v>4.8458618327138547E-2</v>
      </c>
      <c r="AJ96">
        <v>4.2382295740808387E-2</v>
      </c>
      <c r="AK96">
        <v>4.247477935570549E-2</v>
      </c>
      <c r="AL96">
        <v>4.5457457402170803E-2</v>
      </c>
      <c r="AM96">
        <v>3.4669018851678703E-2</v>
      </c>
      <c r="AN96">
        <v>4.7019178146496865E-2</v>
      </c>
      <c r="AO96">
        <v>4.1828870336335748E-2</v>
      </c>
      <c r="AP96">
        <v>4.9343011934439497E-2</v>
      </c>
      <c r="AQ96">
        <v>4.0186522209112722E-2</v>
      </c>
      <c r="AR96">
        <v>5.4015676243422829E-2</v>
      </c>
      <c r="AS96">
        <v>5.0662244846403665E-2</v>
      </c>
      <c r="AT96">
        <v>4.1922650780757707E-2</v>
      </c>
      <c r="AU96">
        <v>4.8023758657136206E-2</v>
      </c>
      <c r="AV96">
        <v>4.1023748978280102E-2</v>
      </c>
      <c r="AW96">
        <v>5.5281157708167418E-2</v>
      </c>
      <c r="AX96">
        <v>4.3648905979173196E-2</v>
      </c>
      <c r="AY96">
        <v>4.3054217889624435E-2</v>
      </c>
      <c r="AZ96">
        <v>9.7882418696494541E-2</v>
      </c>
      <c r="BA96">
        <v>5.197687905545164E-2</v>
      </c>
      <c r="BB96">
        <v>7.824617787011108E-2</v>
      </c>
      <c r="BC96">
        <v>4.2888801384416128E-2</v>
      </c>
      <c r="BD96">
        <v>3.825374934466156E-2</v>
      </c>
      <c r="BE96">
        <v>6.7610961409065251E-2</v>
      </c>
      <c r="BF96">
        <v>3.1282994387275824E-2</v>
      </c>
      <c r="BG96">
        <v>5.3773573326954205E-2</v>
      </c>
      <c r="BH96">
        <v>3.675284316818983E-2</v>
      </c>
      <c r="BI96">
        <v>5.6189538747856656E-2</v>
      </c>
      <c r="BJ96">
        <v>6.6921976240141554E-2</v>
      </c>
      <c r="BK96">
        <v>3.6607774015706487E-2</v>
      </c>
      <c r="BL96">
        <v>4.3372950881037688E-2</v>
      </c>
      <c r="BM96">
        <v>6.1464950839209734E-2</v>
      </c>
      <c r="BN96">
        <v>1.8458443664150309E-2</v>
      </c>
      <c r="BO96">
        <v>4.6566915977055791E-2</v>
      </c>
      <c r="BP96">
        <v>1.8632412428493443E-2</v>
      </c>
      <c r="BQ96">
        <v>6.3335867819839575E-2</v>
      </c>
      <c r="BR96">
        <v>7.4479179588119421E-2</v>
      </c>
      <c r="BS96">
        <v>6.6237638792988343E-2</v>
      </c>
      <c r="BT96">
        <v>4.5926917201053775E-2</v>
      </c>
      <c r="BU96">
        <v>6.7980319334052935E-2</v>
      </c>
      <c r="BV96">
        <v>6.8259474205506501E-2</v>
      </c>
      <c r="BW96">
        <v>6.2689636562098125E-2</v>
      </c>
      <c r="BX96">
        <v>6.8849558288856347E-2</v>
      </c>
      <c r="BY96">
        <v>6.9009280431739109E-2</v>
      </c>
      <c r="BZ96">
        <v>5.8819764974725276E-2</v>
      </c>
      <c r="CA96">
        <v>6.8651563612885783E-2</v>
      </c>
      <c r="CB96">
        <v>5.1033590956157941E-2</v>
      </c>
      <c r="CC96">
        <v>4.9831065289278449E-2</v>
      </c>
      <c r="CD96">
        <v>4.9230236800885459E-2</v>
      </c>
      <c r="CE96">
        <v>5.2580914375320607E-2</v>
      </c>
      <c r="CF96">
        <v>6.1885856840126249E-2</v>
      </c>
      <c r="CG96">
        <v>6.7839705706088563E-2</v>
      </c>
      <c r="CH96">
        <v>9.7979119852290575E-2</v>
      </c>
      <c r="CI96">
        <v>5.8839196996715137E-2</v>
      </c>
      <c r="CJ96">
        <v>7.8786710019721304E-2</v>
      </c>
      <c r="CK96">
        <v>9.7979119852290575E-2</v>
      </c>
      <c r="CL96">
        <v>7.8645763248476011E-2</v>
      </c>
      <c r="CM96">
        <v>3.4551501623787333E-2</v>
      </c>
      <c r="CN96">
        <v>3.4749596699092035E-2</v>
      </c>
      <c r="CO96">
        <v>3.7054104176266235E-2</v>
      </c>
      <c r="CP96">
        <v>3.4003705782555044E-2</v>
      </c>
      <c r="CQ96">
        <v>3.3149395045560373E-2</v>
      </c>
      <c r="CR96">
        <v>1.0344924837353762</v>
      </c>
      <c r="CS96">
        <v>3.2448467365917055E-2</v>
      </c>
      <c r="CT96">
        <v>2.9922236047091759E-2</v>
      </c>
      <c r="CU96">
        <v>2.2948034719516154E-2</v>
      </c>
    </row>
    <row r="97" spans="1:99">
      <c r="A97" t="s">
        <v>116</v>
      </c>
      <c r="B97">
        <v>9.5438906807714594E-2</v>
      </c>
      <c r="C97">
        <v>0.14369782163143027</v>
      </c>
      <c r="D97">
        <v>7.9431656906863587E-2</v>
      </c>
      <c r="E97">
        <v>9.770938568287045E-2</v>
      </c>
      <c r="F97">
        <v>5.6252481801553574E-2</v>
      </c>
      <c r="G97">
        <v>0.16536804613035311</v>
      </c>
      <c r="H97">
        <v>9.5068527123341934E-2</v>
      </c>
      <c r="I97">
        <v>0.19376118254416391</v>
      </c>
      <c r="J97">
        <v>6.6233981626452013E-2</v>
      </c>
      <c r="K97">
        <v>7.4010048024904462E-2</v>
      </c>
      <c r="L97">
        <v>0.10445267872561177</v>
      </c>
      <c r="M97">
        <v>5.6216338223508105E-2</v>
      </c>
      <c r="N97">
        <v>0.11068643901215873</v>
      </c>
      <c r="O97">
        <v>6.9763573640172785E-2</v>
      </c>
      <c r="P97">
        <v>7.5589739193596753E-2</v>
      </c>
      <c r="Q97">
        <v>7.4162335007727384E-2</v>
      </c>
      <c r="R97">
        <v>8.0659519751384343E-2</v>
      </c>
      <c r="S97">
        <v>0.10470857577210417</v>
      </c>
      <c r="T97">
        <v>0.11454264189702069</v>
      </c>
      <c r="U97">
        <v>8.0568729920330678E-2</v>
      </c>
      <c r="V97">
        <v>7.0248861385069236E-2</v>
      </c>
      <c r="W97">
        <v>9.5923988674645189E-2</v>
      </c>
      <c r="X97">
        <v>2.5245752429079841E-2</v>
      </c>
      <c r="Y97">
        <v>4.7108898060884835E-2</v>
      </c>
      <c r="Z97">
        <v>6.9866326992539807E-2</v>
      </c>
      <c r="AA97">
        <v>8.37826836496669E-2</v>
      </c>
      <c r="AB97">
        <v>6.5997557658868153E-2</v>
      </c>
      <c r="AC97">
        <v>8.7356051638059318E-2</v>
      </c>
      <c r="AD97">
        <v>9.5630017309617801E-2</v>
      </c>
      <c r="AE97">
        <v>8.1684189563024187E-2</v>
      </c>
      <c r="AF97">
        <v>7.8787958979071718E-2</v>
      </c>
      <c r="AG97">
        <v>7.2441885561291885E-2</v>
      </c>
      <c r="AH97">
        <v>8.8964451035326991E-2</v>
      </c>
      <c r="AI97">
        <v>0.10090793857915847</v>
      </c>
      <c r="AJ97">
        <v>8.8492276381013951E-2</v>
      </c>
      <c r="AK97">
        <v>8.8723624371008503E-2</v>
      </c>
      <c r="AL97">
        <v>9.4855152841860704E-2</v>
      </c>
      <c r="AM97">
        <v>7.2242649170370321E-2</v>
      </c>
      <c r="AN97">
        <v>9.8370890977443434E-2</v>
      </c>
      <c r="AO97">
        <v>8.7226527890444966E-2</v>
      </c>
      <c r="AP97">
        <v>0.10537150017638136</v>
      </c>
      <c r="AQ97">
        <v>8.3978308094829396E-2</v>
      </c>
      <c r="AR97">
        <v>0.1133888669014947</v>
      </c>
      <c r="AS97">
        <v>0.10539666771672375</v>
      </c>
      <c r="AT97">
        <v>8.7268533644243848E-2</v>
      </c>
      <c r="AU97">
        <v>9.9830825498381778E-2</v>
      </c>
      <c r="AV97">
        <v>8.5617057718564593E-2</v>
      </c>
      <c r="AW97">
        <v>0.11709750004014349</v>
      </c>
      <c r="AX97">
        <v>9.2768725266974217E-2</v>
      </c>
      <c r="AY97">
        <v>9.0840006350066352E-2</v>
      </c>
      <c r="AZ97">
        <v>0.20658754637789861</v>
      </c>
      <c r="BA97">
        <v>0.10805157635429227</v>
      </c>
      <c r="BB97">
        <v>0.1627333947193062</v>
      </c>
      <c r="BC97">
        <v>8.9320332699584976E-2</v>
      </c>
      <c r="BD97">
        <v>7.9878355887038399E-2</v>
      </c>
      <c r="BE97">
        <v>0.14248472910406124</v>
      </c>
      <c r="BF97">
        <v>6.5196179742570831E-2</v>
      </c>
      <c r="BG97">
        <v>0.11209469684132274</v>
      </c>
      <c r="BH97">
        <v>7.6547091204261883E-2</v>
      </c>
      <c r="BI97">
        <v>0.11708057315939809</v>
      </c>
      <c r="BJ97">
        <v>0.14025500069252556</v>
      </c>
      <c r="BK97">
        <v>7.62656468579853E-2</v>
      </c>
      <c r="BL97">
        <v>9.0328488473652657E-2</v>
      </c>
      <c r="BM97">
        <v>0.12925076917587186</v>
      </c>
      <c r="BN97">
        <v>3.9235744756905527E-2</v>
      </c>
      <c r="BO97">
        <v>9.770337838371379E-2</v>
      </c>
      <c r="BP97">
        <v>3.8941515498019399E-2</v>
      </c>
      <c r="BQ97">
        <v>0.13261419730963772</v>
      </c>
      <c r="BR97">
        <v>0.1548389690734655</v>
      </c>
      <c r="BS97">
        <v>0.13871408249070954</v>
      </c>
      <c r="BT97">
        <v>9.5711960771226054E-2</v>
      </c>
      <c r="BU97">
        <v>0.14176272851362084</v>
      </c>
      <c r="BV97">
        <v>0.14258765280816912</v>
      </c>
      <c r="BW97">
        <v>0.13039366651224915</v>
      </c>
      <c r="BX97">
        <v>0.14323621857555272</v>
      </c>
      <c r="BY97">
        <v>0.14405866856460234</v>
      </c>
      <c r="BZ97">
        <v>0.12507951683212817</v>
      </c>
      <c r="CA97">
        <v>0.14278902844949568</v>
      </c>
      <c r="CB97">
        <v>0.1068517382865912</v>
      </c>
      <c r="CC97">
        <v>0.10393730574046382</v>
      </c>
      <c r="CD97">
        <v>0.10272804894536618</v>
      </c>
      <c r="CE97">
        <v>0.11132468079575353</v>
      </c>
      <c r="CF97">
        <v>0.13168599056553434</v>
      </c>
      <c r="CG97">
        <v>0.14119721789815906</v>
      </c>
      <c r="CH97">
        <v>0.20342784000477099</v>
      </c>
      <c r="CI97">
        <v>0.12253272698378721</v>
      </c>
      <c r="CJ97">
        <v>0.16357985522381135</v>
      </c>
      <c r="CK97">
        <v>0.20342784000477099</v>
      </c>
      <c r="CL97">
        <v>0.17598326117745761</v>
      </c>
      <c r="CM97">
        <v>7.2230486535021288E-2</v>
      </c>
      <c r="CN97">
        <v>7.2475379870638748E-2</v>
      </c>
      <c r="CO97">
        <v>7.695974935069913E-2</v>
      </c>
      <c r="CP97">
        <v>7.0861287729607231E-2</v>
      </c>
      <c r="CQ97">
        <v>6.8906010889561387E-2</v>
      </c>
      <c r="CR97">
        <v>7.1561902929863863E-2</v>
      </c>
      <c r="CS97">
        <v>1.0673442167507117</v>
      </c>
      <c r="CT97">
        <v>6.2161454913114526E-2</v>
      </c>
      <c r="CU97">
        <v>4.7380961085683466E-2</v>
      </c>
    </row>
    <row r="98" spans="1:99">
      <c r="A98" t="s">
        <v>117</v>
      </c>
      <c r="B98">
        <v>8.7085411040939434E-2</v>
      </c>
      <c r="C98">
        <v>0.1304930392947401</v>
      </c>
      <c r="D98">
        <v>7.227706423367436E-2</v>
      </c>
      <c r="E98">
        <v>8.9289544831107626E-2</v>
      </c>
      <c r="F98">
        <v>5.1212272179372853E-2</v>
      </c>
      <c r="G98">
        <v>0.15098337466235642</v>
      </c>
      <c r="H98">
        <v>8.7635643337801661E-2</v>
      </c>
      <c r="I98">
        <v>0.17527046083584977</v>
      </c>
      <c r="J98">
        <v>6.0146269563355025E-2</v>
      </c>
      <c r="K98">
        <v>6.7347566031393996E-2</v>
      </c>
      <c r="L98">
        <v>9.4559124969156125E-2</v>
      </c>
      <c r="M98">
        <v>5.1036095440037808E-2</v>
      </c>
      <c r="N98">
        <v>0.10045620522932873</v>
      </c>
      <c r="O98">
        <v>6.325350966752967E-2</v>
      </c>
      <c r="P98">
        <v>6.8459903328975266E-2</v>
      </c>
      <c r="Q98">
        <v>6.7113437494986078E-2</v>
      </c>
      <c r="R98">
        <v>7.3062097933111705E-2</v>
      </c>
      <c r="S98">
        <v>9.5123232999261717E-2</v>
      </c>
      <c r="T98">
        <v>0.10383798360354896</v>
      </c>
      <c r="U98">
        <v>7.2951603507881393E-2</v>
      </c>
      <c r="V98">
        <v>6.3641597810040293E-2</v>
      </c>
      <c r="W98">
        <v>8.6883657808745643E-2</v>
      </c>
      <c r="X98">
        <v>2.2944272876237331E-2</v>
      </c>
      <c r="Y98">
        <v>4.2631216011616437E-2</v>
      </c>
      <c r="Z98">
        <v>6.3238376279449907E-2</v>
      </c>
      <c r="AA98">
        <v>7.5865298435728742E-2</v>
      </c>
      <c r="AB98">
        <v>6.0382641423687773E-2</v>
      </c>
      <c r="AC98">
        <v>7.9102233960142251E-2</v>
      </c>
      <c r="AD98">
        <v>8.6524695085630043E-2</v>
      </c>
      <c r="AE98">
        <v>7.3860790152768058E-2</v>
      </c>
      <c r="AF98">
        <v>7.1305272135952141E-2</v>
      </c>
      <c r="AG98">
        <v>6.5535884370504643E-2</v>
      </c>
      <c r="AH98">
        <v>8.0539004829965677E-2</v>
      </c>
      <c r="AI98">
        <v>9.129743246405804E-2</v>
      </c>
      <c r="AJ98">
        <v>8.0158778145002732E-2</v>
      </c>
      <c r="AK98">
        <v>8.0361135613625331E-2</v>
      </c>
      <c r="AL98">
        <v>8.5869646238321815E-2</v>
      </c>
      <c r="AM98">
        <v>6.5357144522569702E-2</v>
      </c>
      <c r="AN98">
        <v>8.9173054985060576E-2</v>
      </c>
      <c r="AO98">
        <v>7.8947246713495317E-2</v>
      </c>
      <c r="AP98">
        <v>9.6408953337043274E-2</v>
      </c>
      <c r="AQ98">
        <v>7.6092164913897281E-2</v>
      </c>
      <c r="AR98">
        <v>0.10294255858823032</v>
      </c>
      <c r="AS98">
        <v>9.5302356489271281E-2</v>
      </c>
      <c r="AT98">
        <v>7.9283735454651338E-2</v>
      </c>
      <c r="AU98">
        <v>9.0242811633918632E-2</v>
      </c>
      <c r="AV98">
        <v>7.7695240602724133E-2</v>
      </c>
      <c r="AW98">
        <v>0.1067697082395187</v>
      </c>
      <c r="AX98">
        <v>8.4698694757088092E-2</v>
      </c>
      <c r="AY98">
        <v>8.2713021251891866E-2</v>
      </c>
      <c r="AZ98">
        <v>0.18804945950994381</v>
      </c>
      <c r="BA98">
        <v>9.7652074545907339E-2</v>
      </c>
      <c r="BB98">
        <v>0.14709534571021429</v>
      </c>
      <c r="BC98">
        <v>8.0792017965054364E-2</v>
      </c>
      <c r="BD98">
        <v>7.234650359342519E-2</v>
      </c>
      <c r="BE98">
        <v>0.1295802014716082</v>
      </c>
      <c r="BF98">
        <v>5.9062012051431745E-2</v>
      </c>
      <c r="BG98">
        <v>0.10144161372580091</v>
      </c>
      <c r="BH98">
        <v>6.9243037979748276E-2</v>
      </c>
      <c r="BI98">
        <v>0.10595114858086727</v>
      </c>
      <c r="BJ98">
        <v>0.12747792746717754</v>
      </c>
      <c r="BK98">
        <v>6.9015917859897205E-2</v>
      </c>
      <c r="BL98">
        <v>8.1709008439425038E-2</v>
      </c>
      <c r="BM98">
        <v>0.11755064345679216</v>
      </c>
      <c r="BN98">
        <v>3.5828189761198975E-2</v>
      </c>
      <c r="BO98">
        <v>8.8713965023543048E-2</v>
      </c>
      <c r="BP98">
        <v>3.5328298407454467E-2</v>
      </c>
      <c r="BQ98">
        <v>0.12025260099368833</v>
      </c>
      <c r="BR98">
        <v>0.13994870666287282</v>
      </c>
      <c r="BS98">
        <v>0.12579238370823689</v>
      </c>
      <c r="BT98">
        <v>8.660895668391913E-2</v>
      </c>
      <c r="BU98">
        <v>0.12832236967709851</v>
      </c>
      <c r="BV98">
        <v>0.12914580960247737</v>
      </c>
      <c r="BW98">
        <v>0.11786945284221967</v>
      </c>
      <c r="BX98">
        <v>0.12949497364645185</v>
      </c>
      <c r="BY98">
        <v>0.1304392545043615</v>
      </c>
      <c r="BZ98">
        <v>0.11423473718241446</v>
      </c>
      <c r="CA98">
        <v>0.12907349049647032</v>
      </c>
      <c r="CB98">
        <v>9.6907483385584747E-2</v>
      </c>
      <c r="CC98">
        <v>9.4091700237169493E-2</v>
      </c>
      <c r="CD98">
        <v>9.3015836651807918E-2</v>
      </c>
      <c r="CE98">
        <v>0.10158350746832968</v>
      </c>
      <c r="CF98">
        <v>0.12034938527055301</v>
      </c>
      <c r="CG98">
        <v>0.12767740461079155</v>
      </c>
      <c r="CH98">
        <v>0.18372177557584474</v>
      </c>
      <c r="CI98">
        <v>0.11083313768081698</v>
      </c>
      <c r="CJ98">
        <v>0.14773386695475613</v>
      </c>
      <c r="CK98">
        <v>0.18372177557584474</v>
      </c>
      <c r="CL98">
        <v>0.16428580333157117</v>
      </c>
      <c r="CM98">
        <v>6.5513146481463461E-2</v>
      </c>
      <c r="CN98">
        <v>6.5639084160087999E-2</v>
      </c>
      <c r="CO98">
        <v>6.9567954707133783E-2</v>
      </c>
      <c r="CP98">
        <v>6.4166018116314241E-2</v>
      </c>
      <c r="CQ98">
        <v>6.2311731124125962E-2</v>
      </c>
      <c r="CR98">
        <v>6.4651796468151834E-2</v>
      </c>
      <c r="CS98">
        <v>6.0862600778704569E-2</v>
      </c>
      <c r="CT98">
        <v>1.0562162434538933</v>
      </c>
      <c r="CU98">
        <v>4.2724976630474934E-2</v>
      </c>
    </row>
    <row r="99" spans="1:99">
      <c r="A99" t="s">
        <v>118</v>
      </c>
      <c r="B99">
        <v>0.32492168539138705</v>
      </c>
      <c r="C99">
        <v>0.4577897335077204</v>
      </c>
      <c r="D99">
        <v>0.26026394376966028</v>
      </c>
      <c r="E99">
        <v>0.3392887556799285</v>
      </c>
      <c r="F99">
        <v>0.18452115580304043</v>
      </c>
      <c r="G99">
        <v>0.56781182262805141</v>
      </c>
      <c r="H99">
        <v>0.3679592266636838</v>
      </c>
      <c r="I99">
        <v>0.58387358769605546</v>
      </c>
      <c r="J99">
        <v>0.21011237762476867</v>
      </c>
      <c r="K99">
        <v>0.24258999128848086</v>
      </c>
      <c r="L99">
        <v>0.31621313448865396</v>
      </c>
      <c r="M99">
        <v>0.17768414262215798</v>
      </c>
      <c r="N99">
        <v>0.34925714744309289</v>
      </c>
      <c r="O99">
        <v>0.21625667837375664</v>
      </c>
      <c r="P99">
        <v>0.23087749633695165</v>
      </c>
      <c r="Q99">
        <v>0.22438509420789099</v>
      </c>
      <c r="R99">
        <v>0.24716488541227019</v>
      </c>
      <c r="S99">
        <v>0.33501828111209903</v>
      </c>
      <c r="T99">
        <v>0.35591029576577304</v>
      </c>
      <c r="U99">
        <v>0.24541955468089147</v>
      </c>
      <c r="V99">
        <v>0.21413124003050074</v>
      </c>
      <c r="W99">
        <v>0.29344436006093055</v>
      </c>
      <c r="X99">
        <v>7.8334455260703623E-2</v>
      </c>
      <c r="Y99">
        <v>0.14198524580802138</v>
      </c>
      <c r="Z99">
        <v>0.21128957281977864</v>
      </c>
      <c r="AA99">
        <v>0.25508481509524322</v>
      </c>
      <c r="AB99">
        <v>0.21104661826193236</v>
      </c>
      <c r="AC99">
        <v>0.26499967618838194</v>
      </c>
      <c r="AD99">
        <v>0.28763440405276963</v>
      </c>
      <c r="AE99">
        <v>0.24308824178169766</v>
      </c>
      <c r="AF99">
        <v>0.23730261105437805</v>
      </c>
      <c r="AG99">
        <v>0.21748426139190941</v>
      </c>
      <c r="AH99">
        <v>0.27012595310290427</v>
      </c>
      <c r="AI99">
        <v>0.30352723236195928</v>
      </c>
      <c r="AJ99">
        <v>0.27108570453225211</v>
      </c>
      <c r="AK99">
        <v>0.27231797741075464</v>
      </c>
      <c r="AL99">
        <v>0.28903231614597591</v>
      </c>
      <c r="AM99">
        <v>0.21803320794233202</v>
      </c>
      <c r="AN99">
        <v>0.3052618630195516</v>
      </c>
      <c r="AO99">
        <v>0.26468676823652143</v>
      </c>
      <c r="AP99">
        <v>0.37146350178639159</v>
      </c>
      <c r="AQ99">
        <v>0.25864583450051459</v>
      </c>
      <c r="AR99">
        <v>0.3597442160484941</v>
      </c>
      <c r="AS99">
        <v>0.31476865996124226</v>
      </c>
      <c r="AT99">
        <v>0.26589240629240168</v>
      </c>
      <c r="AU99">
        <v>0.296603577055706</v>
      </c>
      <c r="AV99">
        <v>0.26332718016991313</v>
      </c>
      <c r="AW99">
        <v>0.39359934938900198</v>
      </c>
      <c r="AX99">
        <v>0.31802221428000155</v>
      </c>
      <c r="AY99">
        <v>0.29836278233402552</v>
      </c>
      <c r="AZ99">
        <v>0.67890897557832197</v>
      </c>
      <c r="BA99">
        <v>0.32081804953182042</v>
      </c>
      <c r="BB99">
        <v>0.48461591773263768</v>
      </c>
      <c r="BC99">
        <v>0.26859025325870656</v>
      </c>
      <c r="BD99">
        <v>0.24468540634553437</v>
      </c>
      <c r="BE99">
        <v>0.46349533849148233</v>
      </c>
      <c r="BF99">
        <v>0.19785585114293722</v>
      </c>
      <c r="BG99">
        <v>0.33934764858299943</v>
      </c>
      <c r="BH99">
        <v>0.23032380132395877</v>
      </c>
      <c r="BI99">
        <v>0.35360913793119991</v>
      </c>
      <c r="BJ99">
        <v>0.44309992431271222</v>
      </c>
      <c r="BK99">
        <v>0.23013158586042126</v>
      </c>
      <c r="BL99">
        <v>0.27167981907503996</v>
      </c>
      <c r="BM99">
        <v>0.41607285030213159</v>
      </c>
      <c r="BN99">
        <v>0.13465363656874826</v>
      </c>
      <c r="BO99">
        <v>0.30934085524528426</v>
      </c>
      <c r="BP99">
        <v>0.1205334329049003</v>
      </c>
      <c r="BQ99">
        <v>0.41366454997702307</v>
      </c>
      <c r="BR99">
        <v>0.46002046888922488</v>
      </c>
      <c r="BS99">
        <v>0.43317453697008867</v>
      </c>
      <c r="BT99">
        <v>0.28925852618831088</v>
      </c>
      <c r="BU99">
        <v>0.43039000504016661</v>
      </c>
      <c r="BV99">
        <v>0.43766909619430544</v>
      </c>
      <c r="BW99">
        <v>0.3886075851263136</v>
      </c>
      <c r="BX99">
        <v>0.42755558681660882</v>
      </c>
      <c r="BY99">
        <v>0.44020972776618233</v>
      </c>
      <c r="BZ99">
        <v>0.43026894807491284</v>
      </c>
      <c r="CA99">
        <v>0.42545425249936941</v>
      </c>
      <c r="CB99">
        <v>0.33343337836583625</v>
      </c>
      <c r="CC99">
        <v>0.3160060482587646</v>
      </c>
      <c r="CD99">
        <v>0.31325212618919246</v>
      </c>
      <c r="CE99">
        <v>0.37427684747868228</v>
      </c>
      <c r="CF99">
        <v>0.45530236975713001</v>
      </c>
      <c r="CG99">
        <v>0.42276313567169016</v>
      </c>
      <c r="CH99">
        <v>0.59842585348372856</v>
      </c>
      <c r="CI99">
        <v>0.36836481545855143</v>
      </c>
      <c r="CJ99">
        <v>0.48120461030682055</v>
      </c>
      <c r="CK99">
        <v>0.59842585348372856</v>
      </c>
      <c r="CL99">
        <v>0.78405743982124976</v>
      </c>
      <c r="CM99">
        <v>0.22734276478059195</v>
      </c>
      <c r="CN99">
        <v>0.22929995196160322</v>
      </c>
      <c r="CO99">
        <v>0.24591834193257625</v>
      </c>
      <c r="CP99">
        <v>0.22494710997743575</v>
      </c>
      <c r="CQ99">
        <v>0.22008667402448839</v>
      </c>
      <c r="CR99">
        <v>0.22855889386537326</v>
      </c>
      <c r="CS99">
        <v>0.21462683840939106</v>
      </c>
      <c r="CT99">
        <v>0.19784059893095218</v>
      </c>
      <c r="CU99">
        <v>1.1539996164792325</v>
      </c>
    </row>
    <row r="101" spans="1:99">
      <c r="A101" t="s">
        <v>354</v>
      </c>
      <c r="B101" s="41">
        <f>SUM(B2:B88)</f>
        <v>1.704823760330054</v>
      </c>
      <c r="C101" s="41">
        <f t="shared" ref="C101:BN101" si="0">SUM(C2:C88)</f>
        <v>2.0942920583701654</v>
      </c>
      <c r="D101" s="41">
        <f t="shared" si="0"/>
        <v>1.8497205274930966</v>
      </c>
      <c r="E101" s="41">
        <f t="shared" si="0"/>
        <v>1.8285359725471488</v>
      </c>
      <c r="F101" s="41">
        <f t="shared" si="0"/>
        <v>1.9993247452260734</v>
      </c>
      <c r="G101" s="41">
        <f t="shared" si="0"/>
        <v>1.8744570264422116</v>
      </c>
      <c r="H101" s="41">
        <f t="shared" si="0"/>
        <v>1.4755337626579252</v>
      </c>
      <c r="I101" s="41">
        <f t="shared" si="0"/>
        <v>1.8628722234829143</v>
      </c>
      <c r="J101" s="41">
        <f t="shared" si="0"/>
        <v>1.8103805877701502</v>
      </c>
      <c r="K101" s="41">
        <f t="shared" si="0"/>
        <v>1.6604860745710803</v>
      </c>
      <c r="L101" s="41">
        <f t="shared" si="0"/>
        <v>1.8295849156702255</v>
      </c>
      <c r="M101" s="41">
        <f t="shared" si="0"/>
        <v>1.5137507388592293</v>
      </c>
      <c r="N101" s="41">
        <f t="shared" si="0"/>
        <v>1.9096138757279115</v>
      </c>
      <c r="O101" s="41">
        <f t="shared" si="0"/>
        <v>2.0777739987112338</v>
      </c>
      <c r="P101" s="41">
        <f t="shared" si="0"/>
        <v>1.9177199308692552</v>
      </c>
      <c r="Q101" s="41">
        <f t="shared" si="0"/>
        <v>1.7910224576614573</v>
      </c>
      <c r="R101" s="41">
        <f t="shared" si="0"/>
        <v>1.7070421653000398</v>
      </c>
      <c r="S101" s="41">
        <f t="shared" si="0"/>
        <v>1.8076270563587078</v>
      </c>
      <c r="T101" s="41">
        <f t="shared" si="0"/>
        <v>2.0700250975310173</v>
      </c>
      <c r="U101" s="41">
        <f t="shared" si="0"/>
        <v>2.0078105713313881</v>
      </c>
      <c r="V101" s="41">
        <f t="shared" si="0"/>
        <v>1.9236835632979599</v>
      </c>
      <c r="W101" s="41">
        <f t="shared" si="0"/>
        <v>1.9094220626502005</v>
      </c>
      <c r="X101" s="41">
        <f t="shared" si="0"/>
        <v>1.4433999095576642</v>
      </c>
      <c r="Y101" s="41">
        <f t="shared" si="0"/>
        <v>1.5630168781957363</v>
      </c>
      <c r="Z101" s="41">
        <f t="shared" si="0"/>
        <v>1.7821110852808533</v>
      </c>
      <c r="AA101" s="41">
        <f t="shared" si="0"/>
        <v>1.9816157073118292</v>
      </c>
      <c r="AB101" s="41">
        <f t="shared" si="0"/>
        <v>1.7923244736895048</v>
      </c>
      <c r="AC101" s="41">
        <f t="shared" si="0"/>
        <v>1.883741718943011</v>
      </c>
      <c r="AD101" s="41">
        <f t="shared" si="0"/>
        <v>1.9270707025932925</v>
      </c>
      <c r="AE101" s="41">
        <f t="shared" si="0"/>
        <v>1.7096976872140819</v>
      </c>
      <c r="AF101" s="41">
        <f t="shared" si="0"/>
        <v>1.8367777443036135</v>
      </c>
      <c r="AG101" s="41">
        <f t="shared" si="0"/>
        <v>1.8624069204834308</v>
      </c>
      <c r="AH101" s="41">
        <f t="shared" si="0"/>
        <v>1.9219780256921182</v>
      </c>
      <c r="AI101" s="41">
        <f t="shared" si="0"/>
        <v>1.8718022763777018</v>
      </c>
      <c r="AJ101" s="41">
        <f t="shared" si="0"/>
        <v>1.8551554718648293</v>
      </c>
      <c r="AK101" s="41">
        <f t="shared" si="0"/>
        <v>1.6382450195930032</v>
      </c>
      <c r="AL101" s="41">
        <f t="shared" si="0"/>
        <v>1.4782242363190223</v>
      </c>
      <c r="AM101" s="41">
        <f t="shared" si="0"/>
        <v>1.417913042798044</v>
      </c>
      <c r="AN101" s="41">
        <f t="shared" si="0"/>
        <v>1.6684784631427241</v>
      </c>
      <c r="AO101" s="41">
        <f t="shared" si="0"/>
        <v>1.5864967930371696</v>
      </c>
      <c r="AP101" s="41">
        <f t="shared" si="0"/>
        <v>1.777586795526324</v>
      </c>
      <c r="AQ101" s="41">
        <f t="shared" si="0"/>
        <v>1.7584480346405889</v>
      </c>
      <c r="AR101" s="41">
        <f t="shared" si="0"/>
        <v>1.8635047188175493</v>
      </c>
      <c r="AS101" s="41">
        <f t="shared" si="0"/>
        <v>1.7277379950493861</v>
      </c>
      <c r="AT101" s="41">
        <f t="shared" si="0"/>
        <v>1.7999504776359807</v>
      </c>
      <c r="AU101" s="41">
        <f t="shared" si="0"/>
        <v>1.9959136482747757</v>
      </c>
      <c r="AV101" s="41">
        <f t="shared" si="0"/>
        <v>2.1158458222673628</v>
      </c>
      <c r="AW101" s="41">
        <f t="shared" si="0"/>
        <v>2.118677047102691</v>
      </c>
      <c r="AX101" s="41">
        <f t="shared" si="0"/>
        <v>1.8061324425544809</v>
      </c>
      <c r="AY101" s="41">
        <f t="shared" si="0"/>
        <v>1.8741067432127005</v>
      </c>
      <c r="AZ101" s="41">
        <f t="shared" si="0"/>
        <v>2.1462240968345712</v>
      </c>
      <c r="BA101" s="41">
        <f t="shared" si="0"/>
        <v>1.5541391791609942</v>
      </c>
      <c r="BB101" s="41">
        <f t="shared" si="0"/>
        <v>2.0411842415024575</v>
      </c>
      <c r="BC101" s="41">
        <f t="shared" si="0"/>
        <v>1.6724382010630237</v>
      </c>
      <c r="BD101" s="41">
        <f t="shared" si="0"/>
        <v>1.7262692069516741</v>
      </c>
      <c r="BE101" s="41">
        <f t="shared" si="0"/>
        <v>2.1143446063499942</v>
      </c>
      <c r="BF101" s="41">
        <f t="shared" si="0"/>
        <v>1.8020594203167908</v>
      </c>
      <c r="BG101" s="41">
        <f t="shared" si="0"/>
        <v>1.863210005392206</v>
      </c>
      <c r="BH101" s="41">
        <f t="shared" si="0"/>
        <v>1.6749679373071822</v>
      </c>
      <c r="BI101" s="41">
        <f t="shared" si="0"/>
        <v>2.0112745738270439</v>
      </c>
      <c r="BJ101" s="41">
        <f t="shared" si="0"/>
        <v>2.2018255401939619</v>
      </c>
      <c r="BK101" s="41">
        <f t="shared" si="0"/>
        <v>1.6305445655687294</v>
      </c>
      <c r="BL101" s="41">
        <f t="shared" si="0"/>
        <v>1.9244857603519203</v>
      </c>
      <c r="BM101" s="41">
        <f t="shared" si="0"/>
        <v>2.5730805452078571</v>
      </c>
      <c r="BN101" s="41">
        <f t="shared" si="0"/>
        <v>1.5057306329429412</v>
      </c>
      <c r="BO101" s="41">
        <f t="shared" ref="BO101:CJ101" si="1">SUM(BO2:BO88)</f>
        <v>2.0704138454770686</v>
      </c>
      <c r="BP101" s="41">
        <f t="shared" si="1"/>
        <v>1.6370429908161084</v>
      </c>
      <c r="BQ101" s="41">
        <f t="shared" si="1"/>
        <v>1.9355746554077526</v>
      </c>
      <c r="BR101" s="41">
        <f t="shared" si="1"/>
        <v>1.9930123432717708</v>
      </c>
      <c r="BS101" s="41">
        <f t="shared" si="1"/>
        <v>2.0111914734711722</v>
      </c>
      <c r="BT101" s="41">
        <f t="shared" si="1"/>
        <v>1.9009036794360148</v>
      </c>
      <c r="BU101" s="41">
        <f t="shared" si="1"/>
        <v>1.9881451316147252</v>
      </c>
      <c r="BV101" s="41">
        <f t="shared" si="1"/>
        <v>1.9748337767515469</v>
      </c>
      <c r="BW101" s="41">
        <f t="shared" si="1"/>
        <v>1.9851254306833672</v>
      </c>
      <c r="BX101" s="41">
        <f t="shared" si="1"/>
        <v>2.0311431548498784</v>
      </c>
      <c r="BY101" s="41">
        <f t="shared" si="1"/>
        <v>1.9917587856675552</v>
      </c>
      <c r="BZ101" s="41">
        <f t="shared" si="1"/>
        <v>2.1027205644085711</v>
      </c>
      <c r="CA101" s="41">
        <f t="shared" si="1"/>
        <v>2.0827624842473456</v>
      </c>
      <c r="CB101" s="41">
        <f t="shared" si="1"/>
        <v>1.9027120472565471</v>
      </c>
      <c r="CC101" s="41">
        <f t="shared" si="1"/>
        <v>1.8355922643892113</v>
      </c>
      <c r="CD101" s="41">
        <f t="shared" si="1"/>
        <v>1.9135013114260702</v>
      </c>
      <c r="CE101" s="41">
        <f t="shared" si="1"/>
        <v>1.8439780784790949</v>
      </c>
      <c r="CF101" s="41">
        <f t="shared" si="1"/>
        <v>2.1482452481215728</v>
      </c>
      <c r="CG101" s="41">
        <f t="shared" si="1"/>
        <v>2.0598055800577071</v>
      </c>
      <c r="CH101" s="41">
        <f t="shared" si="1"/>
        <v>1.8967942197871739</v>
      </c>
      <c r="CI101" s="41">
        <f t="shared" si="1"/>
        <v>2.1556308765687038</v>
      </c>
      <c r="CJ101" s="41">
        <f t="shared" si="1"/>
        <v>1.7211277897602235</v>
      </c>
    </row>
    <row r="111" spans="1:99">
      <c r="A111" s="4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C3F5-99C4-ED4A-8773-C7B06F75E440}">
  <dimension ref="A1:CJ111"/>
  <sheetViews>
    <sheetView zoomScale="150" zoomScaleNormal="150" workbookViewId="0">
      <pane xSplit="1" ySplit="1" topLeftCell="B2" activePane="bottomRight" state="frozen"/>
      <selection pane="topRight" activeCell="B1" sqref="B1"/>
      <selection pane="bottomLeft" activeCell="A2" sqref="A2"/>
      <selection pane="bottomRight" activeCell="B3" sqref="B2:CJ88"/>
    </sheetView>
  </sheetViews>
  <sheetFormatPr baseColWidth="10" defaultColWidth="10.83203125" defaultRowHeight="16"/>
  <cols>
    <col min="1" max="1" width="45" customWidth="1"/>
  </cols>
  <sheetData>
    <row r="1" spans="1:88">
      <c r="B1" t="s">
        <v>4</v>
      </c>
      <c r="C1" t="s">
        <v>261</v>
      </c>
      <c r="D1" t="s">
        <v>89</v>
      </c>
      <c r="E1" t="s">
        <v>90</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88</v>
      </c>
    </row>
    <row r="2" spans="1:88">
      <c r="A2" t="s">
        <v>4</v>
      </c>
      <c r="B2" cm="1">
        <f t="array" ref="B2:CJ88">MINVERSE('I-A'!B2:CJ88)</f>
        <v>1.0185868139018113</v>
      </c>
      <c r="C2">
        <v>7.7678930707407281E-3</v>
      </c>
      <c r="D2">
        <v>1.4737960434488169E-3</v>
      </c>
      <c r="E2">
        <v>1.0721847737756968E-3</v>
      </c>
      <c r="F2">
        <v>2.544059633757462E-2</v>
      </c>
      <c r="G2">
        <v>8.3838843991347108E-3</v>
      </c>
      <c r="H2">
        <v>3.6914200844768511E-6</v>
      </c>
      <c r="I2">
        <v>1.0959235228686293E-5</v>
      </c>
      <c r="J2">
        <v>5.7891439024241378E-5</v>
      </c>
      <c r="K2">
        <v>1.5054222732335251E-4</v>
      </c>
      <c r="L2">
        <v>8.0679327333077003E-5</v>
      </c>
      <c r="M2">
        <v>2.3517180380002278E-5</v>
      </c>
      <c r="N2">
        <v>3.9321343473224055E-4</v>
      </c>
      <c r="O2">
        <v>3.3959051574477254E-2</v>
      </c>
      <c r="P2">
        <v>3.8975216914171377E-3</v>
      </c>
      <c r="Q2">
        <v>5.8151538752317551E-3</v>
      </c>
      <c r="R2">
        <v>4.5148061476618683E-4</v>
      </c>
      <c r="S2">
        <v>1.6213945049097357E-3</v>
      </c>
      <c r="T2">
        <v>5.8813273405738378E-4</v>
      </c>
      <c r="U2">
        <v>7.3470588729234263E-3</v>
      </c>
      <c r="V2">
        <v>3.3380397089713984E-4</v>
      </c>
      <c r="W2">
        <v>2.3737621383372948E-4</v>
      </c>
      <c r="X2">
        <v>8.8151938102817002E-5</v>
      </c>
      <c r="Y2">
        <v>3.1802150485353169E-3</v>
      </c>
      <c r="Z2">
        <v>7.7105077203209712E-4</v>
      </c>
      <c r="AA2">
        <v>2.5807001349700359E-4</v>
      </c>
      <c r="AB2">
        <v>5.6244233510546083E-5</v>
      </c>
      <c r="AC2">
        <v>6.2475512260873233E-5</v>
      </c>
      <c r="AD2">
        <v>4.42054244038016E-5</v>
      </c>
      <c r="AE2">
        <v>3.8623938686306181E-5</v>
      </c>
      <c r="AF2">
        <v>5.5492987688578856E-5</v>
      </c>
      <c r="AG2">
        <v>5.5385603743083657E-5</v>
      </c>
      <c r="AH2">
        <v>4.7489831063691459E-4</v>
      </c>
      <c r="AI2">
        <v>5.5384078367744791E-4</v>
      </c>
      <c r="AJ2">
        <v>7.3065279083914066E-5</v>
      </c>
      <c r="AK2">
        <v>2.9672480219330245E-4</v>
      </c>
      <c r="AL2">
        <v>4.9485948312558318E-6</v>
      </c>
      <c r="AM2">
        <v>1.0279638376207582E-5</v>
      </c>
      <c r="AN2">
        <v>2.1323193050993715E-4</v>
      </c>
      <c r="AO2">
        <v>2.0456816552405917E-5</v>
      </c>
      <c r="AP2">
        <v>4.4566878983491094E-4</v>
      </c>
      <c r="AQ2">
        <v>2.7103676395227529E-5</v>
      </c>
      <c r="AR2">
        <v>3.1177045406714768E-5</v>
      </c>
      <c r="AS2">
        <v>4.9893522267478273E-5</v>
      </c>
      <c r="AT2">
        <v>6.673091559646714E-5</v>
      </c>
      <c r="AU2">
        <v>1.397800521354274E-4</v>
      </c>
      <c r="AV2">
        <v>1.7326548706609173E-4</v>
      </c>
      <c r="AW2">
        <v>4.8719347497385893E-5</v>
      </c>
      <c r="AX2">
        <v>4.8804329105967131E-5</v>
      </c>
      <c r="AY2">
        <v>5.8899103685071454E-5</v>
      </c>
      <c r="AZ2">
        <v>2.2825737643533483E-5</v>
      </c>
      <c r="BA2">
        <v>8.2881856081654908E-6</v>
      </c>
      <c r="BB2">
        <v>3.1584636404893337E-5</v>
      </c>
      <c r="BC2">
        <v>2.2530817714888351E-5</v>
      </c>
      <c r="BD2">
        <v>1.8041754284421034E-5</v>
      </c>
      <c r="BE2">
        <v>1.7953053964885318E-5</v>
      </c>
      <c r="BF2">
        <v>5.2265968375954554E-5</v>
      </c>
      <c r="BG2">
        <v>4.727105386244539E-5</v>
      </c>
      <c r="BH2">
        <v>4.6505474636796943E-5</v>
      </c>
      <c r="BI2">
        <v>4.2002498354579516E-5</v>
      </c>
      <c r="BJ2">
        <v>4.6323149212768528E-5</v>
      </c>
      <c r="BK2">
        <v>3.0372719863721021E-5</v>
      </c>
      <c r="BL2">
        <v>2.1544535325332015E-5</v>
      </c>
      <c r="BM2">
        <v>3.589271311161826E-5</v>
      </c>
      <c r="BN2">
        <v>6.0321598856427908E-5</v>
      </c>
      <c r="BO2">
        <v>6.3400515888992586E-5</v>
      </c>
      <c r="BP2">
        <v>8.430184730008386E-5</v>
      </c>
      <c r="BQ2">
        <v>1.1999589007562114E-4</v>
      </c>
      <c r="BR2">
        <v>3.6857448189837433E-5</v>
      </c>
      <c r="BS2">
        <v>6.1804608780670258E-4</v>
      </c>
      <c r="BT2">
        <v>5.6703767352955302E-5</v>
      </c>
      <c r="BU2">
        <v>3.0290645336807938E-4</v>
      </c>
      <c r="BV2">
        <v>6.9516407214168557E-5</v>
      </c>
      <c r="BW2">
        <v>1.8117995519459067E-4</v>
      </c>
      <c r="BX2">
        <v>3.5160350061603379E-4</v>
      </c>
      <c r="BY2">
        <v>6.0015974032811322E-4</v>
      </c>
      <c r="BZ2">
        <v>6.3097765274959988E-5</v>
      </c>
      <c r="CA2">
        <v>5.6649712628680878E-5</v>
      </c>
      <c r="CB2">
        <v>4.0586838603053727E-4</v>
      </c>
      <c r="CC2">
        <v>3.3072352002807702E-4</v>
      </c>
      <c r="CD2">
        <v>1.0355085113420454E-3</v>
      </c>
      <c r="CE2">
        <v>3.6778948540821266E-5</v>
      </c>
      <c r="CF2">
        <v>5.6021494191863326E-5</v>
      </c>
      <c r="CG2">
        <v>1.3949228109047426E-4</v>
      </c>
      <c r="CH2">
        <v>0</v>
      </c>
      <c r="CI2">
        <v>9.6419905104275856E-5</v>
      </c>
      <c r="CJ2">
        <v>0</v>
      </c>
    </row>
    <row r="3" spans="1:88">
      <c r="A3" t="s">
        <v>261</v>
      </c>
      <c r="B3">
        <v>2.6585824170740009E-7</v>
      </c>
      <c r="C3">
        <v>1.0000006369058307</v>
      </c>
      <c r="D3">
        <v>4.7123301784886445E-7</v>
      </c>
      <c r="E3">
        <v>2.8713194165685733E-7</v>
      </c>
      <c r="F3">
        <v>2.9892378867378128E-6</v>
      </c>
      <c r="G3">
        <v>6.7773314495616495E-8</v>
      </c>
      <c r="H3">
        <v>9.256683874956508E-9</v>
      </c>
      <c r="I3">
        <v>2.1725141830889649E-9</v>
      </c>
      <c r="J3">
        <v>2.6659753195104881E-7</v>
      </c>
      <c r="K3">
        <v>2.5950338841592814E-7</v>
      </c>
      <c r="L3">
        <v>2.5367349824620601E-7</v>
      </c>
      <c r="M3">
        <v>7.6634048156241301E-8</v>
      </c>
      <c r="N3">
        <v>4.5997101105995879E-7</v>
      </c>
      <c r="O3">
        <v>2.1587363698422441E-5</v>
      </c>
      <c r="P3">
        <v>1.3574370426514116E-6</v>
      </c>
      <c r="Q3">
        <v>4.9559812465457186E-7</v>
      </c>
      <c r="R3">
        <v>4.1670020700448745E-7</v>
      </c>
      <c r="S3">
        <v>3.8298388911250432E-7</v>
      </c>
      <c r="T3">
        <v>9.3868992149032998E-7</v>
      </c>
      <c r="U3">
        <v>8.9316542021137697E-7</v>
      </c>
      <c r="V3">
        <v>7.0520583248304121E-7</v>
      </c>
      <c r="W3">
        <v>5.4645425700244905E-7</v>
      </c>
      <c r="X3">
        <v>3.3057402623141858E-7</v>
      </c>
      <c r="Y3">
        <v>6.3161237588948181E-7</v>
      </c>
      <c r="Z3">
        <v>6.0412677077785024E-7</v>
      </c>
      <c r="AA3">
        <v>5.9993096646216326E-7</v>
      </c>
      <c r="AB3">
        <v>7.5608576309522977E-7</v>
      </c>
      <c r="AC3">
        <v>5.0886833034352195E-7</v>
      </c>
      <c r="AD3">
        <v>5.9914751101453253E-7</v>
      </c>
      <c r="AE3">
        <v>5.922532408048465E-7</v>
      </c>
      <c r="AF3">
        <v>8.2872685861495039E-7</v>
      </c>
      <c r="AG3">
        <v>9.9436825051537506E-7</v>
      </c>
      <c r="AH3">
        <v>6.3430021737664945E-7</v>
      </c>
      <c r="AI3">
        <v>6.3625464210253742E-7</v>
      </c>
      <c r="AJ3">
        <v>6.2196021729680184E-6</v>
      </c>
      <c r="AK3">
        <v>8.7160115712438526E-8</v>
      </c>
      <c r="AL3">
        <v>2.1431077032948146E-8</v>
      </c>
      <c r="AM3">
        <v>2.963080546893525E-8</v>
      </c>
      <c r="AN3">
        <v>4.828365959293495E-5</v>
      </c>
      <c r="AO3">
        <v>4.4325870180954177E-8</v>
      </c>
      <c r="AP3">
        <v>7.4581195271887018E-8</v>
      </c>
      <c r="AQ3">
        <v>7.3779419141256137E-8</v>
      </c>
      <c r="AR3">
        <v>1.1866265149153749E-7</v>
      </c>
      <c r="AS3">
        <v>8.2572546448747972E-8</v>
      </c>
      <c r="AT3">
        <v>1.689544894183866E-7</v>
      </c>
      <c r="AU3">
        <v>3.3690637245642078E-7</v>
      </c>
      <c r="AV3">
        <v>3.9771085614316097E-7</v>
      </c>
      <c r="AW3">
        <v>2.9138967105327825E-7</v>
      </c>
      <c r="AX3">
        <v>1.1868954660057656E-7</v>
      </c>
      <c r="AY3">
        <v>2.2596438182224956E-7</v>
      </c>
      <c r="AZ3">
        <v>6.8008166919815037E-8</v>
      </c>
      <c r="BA3">
        <v>5.5090394691968669E-8</v>
      </c>
      <c r="BB3">
        <v>1.3428560412585293E-7</v>
      </c>
      <c r="BC3">
        <v>1.526531958246861E-7</v>
      </c>
      <c r="BD3">
        <v>2.3350590102017333E-8</v>
      </c>
      <c r="BE3">
        <v>7.1378763299943824E-8</v>
      </c>
      <c r="BF3">
        <v>1.6061223317033698E-7</v>
      </c>
      <c r="BG3">
        <v>8.1286954850954323E-8</v>
      </c>
      <c r="BH3">
        <v>6.0157351735995362E-8</v>
      </c>
      <c r="BI3">
        <v>5.8442847308110964E-8</v>
      </c>
      <c r="BJ3">
        <v>6.3812592448148608E-8</v>
      </c>
      <c r="BK3">
        <v>3.9040868150003549E-8</v>
      </c>
      <c r="BL3">
        <v>2.6007493456893861E-8</v>
      </c>
      <c r="BM3">
        <v>7.2528960599961259E-8</v>
      </c>
      <c r="BN3">
        <v>5.8093235619392143E-8</v>
      </c>
      <c r="BO3">
        <v>6.1314836731065231E-7</v>
      </c>
      <c r="BP3">
        <v>6.72530006402971E-8</v>
      </c>
      <c r="BQ3">
        <v>9.6111106315561602E-8</v>
      </c>
      <c r="BR3">
        <v>5.89138492682728E-8</v>
      </c>
      <c r="BS3">
        <v>1.2536342010918503E-7</v>
      </c>
      <c r="BT3">
        <v>2.5795745659116377E-7</v>
      </c>
      <c r="BU3">
        <v>2.5101687012119168E-7</v>
      </c>
      <c r="BV3">
        <v>2.1808775785211992E-7</v>
      </c>
      <c r="BW3">
        <v>2.6427773805504865E-7</v>
      </c>
      <c r="BX3">
        <v>3.1911244921112592E-7</v>
      </c>
      <c r="BY3">
        <v>5.1040381096489141E-7</v>
      </c>
      <c r="BZ3">
        <v>5.4725055509361115E-8</v>
      </c>
      <c r="CA3">
        <v>1.398135744239339E-7</v>
      </c>
      <c r="CB3">
        <v>3.1368184639114808E-7</v>
      </c>
      <c r="CC3">
        <v>3.0754647516262577E-7</v>
      </c>
      <c r="CD3">
        <v>8.5097285222685975E-7</v>
      </c>
      <c r="CE3">
        <v>2.9206198234279669E-7</v>
      </c>
      <c r="CF3">
        <v>1.4128899914048951E-7</v>
      </c>
      <c r="CG3">
        <v>1.5804591484240049E-7</v>
      </c>
      <c r="CH3">
        <v>0</v>
      </c>
      <c r="CI3">
        <v>2.6553972979241727E-7</v>
      </c>
      <c r="CJ3">
        <v>0</v>
      </c>
    </row>
    <row r="4" spans="1:88">
      <c r="A4" t="s">
        <v>89</v>
      </c>
      <c r="B4">
        <v>4.0306592740714639E-4</v>
      </c>
      <c r="C4">
        <v>7.0126294959154331E-3</v>
      </c>
      <c r="D4">
        <v>1.0220642076519435</v>
      </c>
      <c r="E4">
        <v>1.0445386801399038E-3</v>
      </c>
      <c r="F4">
        <v>9.5323219349747123E-4</v>
      </c>
      <c r="G4">
        <v>2.9590997163995276E-4</v>
      </c>
      <c r="H4">
        <v>1.1556268357964528E-6</v>
      </c>
      <c r="I4">
        <v>2.6375107765302689E-7</v>
      </c>
      <c r="J4">
        <v>2.882214599283614E-6</v>
      </c>
      <c r="K4">
        <v>1.4931978069088776E-6</v>
      </c>
      <c r="L4">
        <v>2.5696500805388289E-6</v>
      </c>
      <c r="M4">
        <v>1.5000708353099256E-6</v>
      </c>
      <c r="N4">
        <v>2.8331672142170358E-6</v>
      </c>
      <c r="O4">
        <v>7.5808608213396569E-3</v>
      </c>
      <c r="P4">
        <v>2.5350093258100687E-4</v>
      </c>
      <c r="Q4">
        <v>6.6055888966094125E-6</v>
      </c>
      <c r="R4">
        <v>1.3557846949235238E-5</v>
      </c>
      <c r="S4">
        <v>3.3336353568499786E-6</v>
      </c>
      <c r="T4">
        <v>7.8382234447907075E-5</v>
      </c>
      <c r="U4">
        <v>1.3721912413302401E-5</v>
      </c>
      <c r="V4">
        <v>5.1544446890656755E-6</v>
      </c>
      <c r="W4">
        <v>2.3043169917873547E-5</v>
      </c>
      <c r="X4">
        <v>3.3738820436485776E-6</v>
      </c>
      <c r="Y4">
        <v>2.6706833018816671E-5</v>
      </c>
      <c r="Z4">
        <v>1.2747062443627512E-5</v>
      </c>
      <c r="AA4">
        <v>4.2883903047922257E-5</v>
      </c>
      <c r="AB4">
        <v>2.3667838996582171E-6</v>
      </c>
      <c r="AC4">
        <v>2.5605337357719638E-6</v>
      </c>
      <c r="AD4">
        <v>2.7564234732362628E-6</v>
      </c>
      <c r="AE4">
        <v>1.5436415488521135E-6</v>
      </c>
      <c r="AF4">
        <v>2.3437244085314053E-6</v>
      </c>
      <c r="AG4">
        <v>2.3023472853999231E-6</v>
      </c>
      <c r="AH4">
        <v>3.5907616180955969E-6</v>
      </c>
      <c r="AI4">
        <v>3.0822948524455093E-6</v>
      </c>
      <c r="AJ4">
        <v>7.5188408935954005E-6</v>
      </c>
      <c r="AK4">
        <v>1.8002846644244963E-6</v>
      </c>
      <c r="AL4">
        <v>4.6210599805162638E-7</v>
      </c>
      <c r="AM4">
        <v>1.0558820814206074E-6</v>
      </c>
      <c r="AN4">
        <v>8.2929485665378948E-6</v>
      </c>
      <c r="AO4">
        <v>1.2636999267743705E-6</v>
      </c>
      <c r="AP4">
        <v>3.4234911730065776E-6</v>
      </c>
      <c r="AQ4">
        <v>1.9685503182227409E-6</v>
      </c>
      <c r="AR4">
        <v>2.9596299088813345E-6</v>
      </c>
      <c r="AS4">
        <v>4.0561666357348117E-6</v>
      </c>
      <c r="AT4">
        <v>1.4211911539347703E-5</v>
      </c>
      <c r="AU4">
        <v>2.4762093300108677E-6</v>
      </c>
      <c r="AV4">
        <v>2.3196578508756432E-5</v>
      </c>
      <c r="AW4">
        <v>3.1639967945318E-6</v>
      </c>
      <c r="AX4">
        <v>1.7336864388380169E-6</v>
      </c>
      <c r="AY4">
        <v>2.0439787046930882E-6</v>
      </c>
      <c r="AZ4">
        <v>1.6164998010493738E-5</v>
      </c>
      <c r="BA4">
        <v>9.9187172044496938E-7</v>
      </c>
      <c r="BB4">
        <v>1.6336440548253733E-6</v>
      </c>
      <c r="BC4">
        <v>1.2089505921247458E-6</v>
      </c>
      <c r="BD4">
        <v>1.8368191350245246E-6</v>
      </c>
      <c r="BE4">
        <v>1.3053717677474181E-6</v>
      </c>
      <c r="BF4">
        <v>2.6211420769288033E-6</v>
      </c>
      <c r="BG4">
        <v>4.8222020320468188E-6</v>
      </c>
      <c r="BH4">
        <v>3.5532907453900495E-6</v>
      </c>
      <c r="BI4">
        <v>4.7001961699198705E-6</v>
      </c>
      <c r="BJ4">
        <v>5.0619037247676627E-6</v>
      </c>
      <c r="BK4">
        <v>4.6878817920236632E-6</v>
      </c>
      <c r="BL4">
        <v>2.4870373413228643E-6</v>
      </c>
      <c r="BM4">
        <v>5.2869309915774567E-6</v>
      </c>
      <c r="BN4">
        <v>5.4297634436213399E-6</v>
      </c>
      <c r="BO4">
        <v>6.429803402896288E-6</v>
      </c>
      <c r="BP4">
        <v>5.3993521098524414E-6</v>
      </c>
      <c r="BQ4">
        <v>1.1761560321519622E-5</v>
      </c>
      <c r="BR4">
        <v>4.8909782292206004E-6</v>
      </c>
      <c r="BS4">
        <v>5.2417548734555094E-6</v>
      </c>
      <c r="BT4">
        <v>3.3687155634155085E-6</v>
      </c>
      <c r="BU4">
        <v>1.0362717916930475E-4</v>
      </c>
      <c r="BV4">
        <v>1.0863787562295448E-5</v>
      </c>
      <c r="BW4">
        <v>2.6657694463501261E-5</v>
      </c>
      <c r="BX4">
        <v>7.490931211796362E-5</v>
      </c>
      <c r="BY4">
        <v>1.2948665975313776E-4</v>
      </c>
      <c r="BZ4">
        <v>8.6693957992551645E-6</v>
      </c>
      <c r="CA4">
        <v>5.872549164375522E-6</v>
      </c>
      <c r="CB4">
        <v>5.6907846934115913E-5</v>
      </c>
      <c r="CC4">
        <v>7.7090431203284473E-5</v>
      </c>
      <c r="CD4">
        <v>3.732091177314781E-4</v>
      </c>
      <c r="CE4">
        <v>1.6885885874707898E-6</v>
      </c>
      <c r="CF4">
        <v>4.5553723570711457E-6</v>
      </c>
      <c r="CG4">
        <v>2.6035894075483991E-5</v>
      </c>
      <c r="CH4">
        <v>0</v>
      </c>
      <c r="CI4">
        <v>3.3051409114289868E-6</v>
      </c>
      <c r="CJ4">
        <v>0</v>
      </c>
    </row>
    <row r="5" spans="1:88">
      <c r="A5" t="s">
        <v>90</v>
      </c>
      <c r="B5">
        <v>3.0881312015518562E-4</v>
      </c>
      <c r="C5">
        <v>6.4018892488694216E-3</v>
      </c>
      <c r="D5">
        <v>7.1889322568966169E-4</v>
      </c>
      <c r="E5">
        <v>1.0106150545870385</v>
      </c>
      <c r="F5">
        <v>1.3919026083132368E-3</v>
      </c>
      <c r="G5">
        <v>2.2565986152451272E-4</v>
      </c>
      <c r="H5">
        <v>1.2904921011967562E-6</v>
      </c>
      <c r="I5">
        <v>3.9533785864400355E-7</v>
      </c>
      <c r="J5">
        <v>5.0524697844792749E-6</v>
      </c>
      <c r="K5">
        <v>2.5607903644653306E-6</v>
      </c>
      <c r="L5">
        <v>4.8015014869972434E-6</v>
      </c>
      <c r="M5">
        <v>2.8202083375127766E-6</v>
      </c>
      <c r="N5">
        <v>4.5410753729714168E-6</v>
      </c>
      <c r="O5">
        <v>1.1397106798180788E-2</v>
      </c>
      <c r="P5">
        <v>4.3901391401437583E-2</v>
      </c>
      <c r="Q5">
        <v>8.8877988294906198E-6</v>
      </c>
      <c r="R5">
        <v>2.0747916125065074E-5</v>
      </c>
      <c r="S5">
        <v>4.1032766648216383E-6</v>
      </c>
      <c r="T5">
        <v>1.1951015582721151E-4</v>
      </c>
      <c r="U5">
        <v>1.4858641552574583E-5</v>
      </c>
      <c r="V5">
        <v>8.5560757038712324E-6</v>
      </c>
      <c r="W5">
        <v>3.5856261023190215E-5</v>
      </c>
      <c r="X5">
        <v>5.388107005133345E-6</v>
      </c>
      <c r="Y5">
        <v>3.9937372504043474E-5</v>
      </c>
      <c r="Z5">
        <v>1.9541202031193758E-5</v>
      </c>
      <c r="AA5">
        <v>6.5979709951213093E-5</v>
      </c>
      <c r="AB5">
        <v>4.2356610946652712E-6</v>
      </c>
      <c r="AC5">
        <v>4.6290444613413199E-6</v>
      </c>
      <c r="AD5">
        <v>4.9624790985550951E-6</v>
      </c>
      <c r="AE5">
        <v>2.7112795496647295E-6</v>
      </c>
      <c r="AF5">
        <v>4.1168563810019299E-6</v>
      </c>
      <c r="AG5">
        <v>4.0072369651556157E-6</v>
      </c>
      <c r="AH5">
        <v>5.9418796935457092E-6</v>
      </c>
      <c r="AI5">
        <v>5.0932110576544409E-6</v>
      </c>
      <c r="AJ5">
        <v>1.30504386135118E-5</v>
      </c>
      <c r="AK5">
        <v>3.301600885647779E-6</v>
      </c>
      <c r="AL5">
        <v>7.8275376275363394E-7</v>
      </c>
      <c r="AM5">
        <v>1.9600955268624652E-6</v>
      </c>
      <c r="AN5">
        <v>1.306652153326864E-5</v>
      </c>
      <c r="AO5">
        <v>2.4520150956966607E-6</v>
      </c>
      <c r="AP5">
        <v>6.2101545585856707E-6</v>
      </c>
      <c r="AQ5">
        <v>3.7621788060290826E-6</v>
      </c>
      <c r="AR5">
        <v>4.9829376404588762E-6</v>
      </c>
      <c r="AS5">
        <v>7.0560517664257838E-6</v>
      </c>
      <c r="AT5">
        <v>5.6661689464333036E-5</v>
      </c>
      <c r="AU5">
        <v>4.320714557914944E-6</v>
      </c>
      <c r="AV5">
        <v>5.1915921093575253E-5</v>
      </c>
      <c r="AW5">
        <v>6.7677174034077457E-6</v>
      </c>
      <c r="AX5">
        <v>3.3212951269770069E-6</v>
      </c>
      <c r="AY5">
        <v>3.7891260710568191E-6</v>
      </c>
      <c r="AZ5">
        <v>2.6084161942880184E-5</v>
      </c>
      <c r="BA5">
        <v>1.9170362706891923E-6</v>
      </c>
      <c r="BB5">
        <v>3.1317054960332148E-6</v>
      </c>
      <c r="BC5">
        <v>2.1886835033454546E-6</v>
      </c>
      <c r="BD5">
        <v>3.3888679841330509E-6</v>
      </c>
      <c r="BE5">
        <v>2.4636805669554458E-6</v>
      </c>
      <c r="BF5">
        <v>4.8874656893124685E-6</v>
      </c>
      <c r="BG5">
        <v>9.3462099360789274E-6</v>
      </c>
      <c r="BH5">
        <v>6.0004758951259842E-6</v>
      </c>
      <c r="BI5">
        <v>8.9837295903908524E-6</v>
      </c>
      <c r="BJ5">
        <v>9.7390804884672835E-6</v>
      </c>
      <c r="BK5">
        <v>9.2388029629290714E-6</v>
      </c>
      <c r="BL5">
        <v>4.8832305068574282E-6</v>
      </c>
      <c r="BM5">
        <v>1.0337980872970851E-5</v>
      </c>
      <c r="BN5">
        <v>1.1158843013246914E-5</v>
      </c>
      <c r="BO5">
        <v>1.2407012527230816E-5</v>
      </c>
      <c r="BP5">
        <v>1.0959052068492131E-5</v>
      </c>
      <c r="BQ5">
        <v>2.0993808462135664E-5</v>
      </c>
      <c r="BR5">
        <v>8.749180732036857E-6</v>
      </c>
      <c r="BS5">
        <v>9.7899264609345339E-6</v>
      </c>
      <c r="BT5">
        <v>6.3322044146838294E-6</v>
      </c>
      <c r="BU5">
        <v>1.9791184161594802E-4</v>
      </c>
      <c r="BV5">
        <v>2.187945143425849E-5</v>
      </c>
      <c r="BW5">
        <v>5.0648949082415475E-5</v>
      </c>
      <c r="BX5">
        <v>1.2821807744528243E-4</v>
      </c>
      <c r="BY5">
        <v>2.05614015033711E-4</v>
      </c>
      <c r="BZ5">
        <v>1.7412521521953724E-5</v>
      </c>
      <c r="CA5">
        <v>6.7960204202602547E-5</v>
      </c>
      <c r="CB5">
        <v>3.5736395004758056E-4</v>
      </c>
      <c r="CC5">
        <v>2.1563361289433165E-4</v>
      </c>
      <c r="CD5">
        <v>7.7028437865137283E-4</v>
      </c>
      <c r="CE5">
        <v>3.1297680593773239E-6</v>
      </c>
      <c r="CF5">
        <v>8.7808278491650592E-6</v>
      </c>
      <c r="CG5">
        <v>6.7854471451692265E-5</v>
      </c>
      <c r="CH5">
        <v>0</v>
      </c>
      <c r="CI5">
        <v>5.6900356425217004E-6</v>
      </c>
      <c r="CJ5">
        <v>0</v>
      </c>
    </row>
    <row r="6" spans="1:88">
      <c r="A6" t="s">
        <v>5</v>
      </c>
      <c r="B6">
        <v>1.2479564481209791E-3</v>
      </c>
      <c r="C6">
        <v>7.1406972775778143E-5</v>
      </c>
      <c r="D6">
        <v>2.0478211475772438E-3</v>
      </c>
      <c r="E6">
        <v>3.6978325591354028E-3</v>
      </c>
      <c r="F6">
        <v>1.1559972033088464</v>
      </c>
      <c r="G6">
        <v>4.279921334049849E-4</v>
      </c>
      <c r="H6">
        <v>8.5203979040223801E-6</v>
      </c>
      <c r="I6">
        <v>6.8175158573731705E-5</v>
      </c>
      <c r="J6">
        <v>7.9709187718400969E-5</v>
      </c>
      <c r="K6">
        <v>2.5824161178151184E-5</v>
      </c>
      <c r="L6">
        <v>4.0753432459659847E-5</v>
      </c>
      <c r="M6">
        <v>2.9476204360193702E-5</v>
      </c>
      <c r="N6">
        <v>4.6799040631967128E-5</v>
      </c>
      <c r="O6">
        <v>0.10816931442820248</v>
      </c>
      <c r="P6">
        <v>3.1391209259708981E-3</v>
      </c>
      <c r="Q6">
        <v>1.2895135464014381E-3</v>
      </c>
      <c r="R6">
        <v>3.1996017730499524E-3</v>
      </c>
      <c r="S6">
        <v>6.1881390904998732E-5</v>
      </c>
      <c r="T6">
        <v>1.1231835936044482E-3</v>
      </c>
      <c r="U6">
        <v>1.6147586266581303E-4</v>
      </c>
      <c r="V6">
        <v>7.9497637354859687E-5</v>
      </c>
      <c r="W6">
        <v>3.3609939819498856E-4</v>
      </c>
      <c r="X6">
        <v>5.331240578349589E-5</v>
      </c>
      <c r="Y6">
        <v>3.7303655665501639E-4</v>
      </c>
      <c r="Z6">
        <v>1.8531743432584981E-4</v>
      </c>
      <c r="AA6">
        <v>6.187611640557126E-4</v>
      </c>
      <c r="AB6">
        <v>3.9540048490804421E-5</v>
      </c>
      <c r="AC6">
        <v>5.0018122688345494E-5</v>
      </c>
      <c r="AD6">
        <v>6.6660018357384489E-5</v>
      </c>
      <c r="AE6">
        <v>3.0087330290756556E-5</v>
      </c>
      <c r="AF6">
        <v>4.1371856747358334E-5</v>
      </c>
      <c r="AG6">
        <v>4.2378318238585732E-5</v>
      </c>
      <c r="AH6">
        <v>6.6081258473526768E-5</v>
      </c>
      <c r="AI6">
        <v>9.552649138840114E-5</v>
      </c>
      <c r="AJ6">
        <v>1.2428120102470725E-4</v>
      </c>
      <c r="AK6">
        <v>3.7895261949583785E-5</v>
      </c>
      <c r="AL6">
        <v>7.4537201602585015E-6</v>
      </c>
      <c r="AM6">
        <v>1.641751795599578E-5</v>
      </c>
      <c r="AN6">
        <v>1.1937191039892112E-4</v>
      </c>
      <c r="AO6">
        <v>2.5269490478989534E-5</v>
      </c>
      <c r="AP6">
        <v>4.5772126342906543E-5</v>
      </c>
      <c r="AQ6">
        <v>4.0061086645744122E-5</v>
      </c>
      <c r="AR6">
        <v>4.6410441506873404E-5</v>
      </c>
      <c r="AS6">
        <v>6.9761979268755927E-5</v>
      </c>
      <c r="AT6">
        <v>1.844183940163944E-4</v>
      </c>
      <c r="AU6">
        <v>4.7834684224319072E-5</v>
      </c>
      <c r="AV6">
        <v>3.3673315779111625E-4</v>
      </c>
      <c r="AW6">
        <v>4.0665711433294936E-5</v>
      </c>
      <c r="AX6">
        <v>3.1162827168482076E-5</v>
      </c>
      <c r="AY6">
        <v>4.0077951098792269E-5</v>
      </c>
      <c r="AZ6">
        <v>4.3583088891330609E-5</v>
      </c>
      <c r="BA6">
        <v>1.2378856801734715E-5</v>
      </c>
      <c r="BB6">
        <v>2.5004376105052199E-5</v>
      </c>
      <c r="BC6">
        <v>2.8921616570093497E-5</v>
      </c>
      <c r="BD6">
        <v>3.4899556719730509E-5</v>
      </c>
      <c r="BE6">
        <v>2.7214735097835878E-5</v>
      </c>
      <c r="BF6">
        <v>5.5603100485889482E-5</v>
      </c>
      <c r="BG6">
        <v>7.950398624629435E-5</v>
      </c>
      <c r="BH6">
        <v>7.8410680431219469E-5</v>
      </c>
      <c r="BI6">
        <v>8.8414010331978339E-5</v>
      </c>
      <c r="BJ6">
        <v>9.5895457780687126E-5</v>
      </c>
      <c r="BK6">
        <v>7.1542613042787419E-5</v>
      </c>
      <c r="BL6">
        <v>4.8643840574307643E-5</v>
      </c>
      <c r="BM6">
        <v>9.0334966656474626E-5</v>
      </c>
      <c r="BN6">
        <v>7.7896992883126669E-5</v>
      </c>
      <c r="BO6">
        <v>9.3440670346615619E-5</v>
      </c>
      <c r="BP6">
        <v>8.296805682233027E-5</v>
      </c>
      <c r="BQ6">
        <v>4.5889446711716147E-4</v>
      </c>
      <c r="BR6">
        <v>9.0597784179740552E-5</v>
      </c>
      <c r="BS6">
        <v>8.5722782436466085E-5</v>
      </c>
      <c r="BT6">
        <v>5.2586195229918557E-5</v>
      </c>
      <c r="BU6">
        <v>9.1949640324493257E-4</v>
      </c>
      <c r="BV6">
        <v>1.5025089771918766E-4</v>
      </c>
      <c r="BW6">
        <v>3.9118909195749859E-4</v>
      </c>
      <c r="BX6">
        <v>1.0690463748531998E-3</v>
      </c>
      <c r="BY6">
        <v>1.85029714375406E-3</v>
      </c>
      <c r="BZ6">
        <v>1.3111844367949511E-4</v>
      </c>
      <c r="CA6">
        <v>9.7165573735017702E-5</v>
      </c>
      <c r="CB6">
        <v>2.1915345246891664E-3</v>
      </c>
      <c r="CC6">
        <v>1.0410208772883582E-3</v>
      </c>
      <c r="CD6">
        <v>4.8366998469644342E-3</v>
      </c>
      <c r="CE6">
        <v>3.2442774284669297E-5</v>
      </c>
      <c r="CF6">
        <v>8.2703316720235078E-5</v>
      </c>
      <c r="CG6">
        <v>3.2478726264607513E-4</v>
      </c>
      <c r="CH6">
        <v>0</v>
      </c>
      <c r="CI6">
        <v>5.8603352946677961E-5</v>
      </c>
      <c r="CJ6">
        <v>0</v>
      </c>
    </row>
    <row r="7" spans="1:88">
      <c r="A7" t="s">
        <v>6</v>
      </c>
      <c r="B7">
        <v>1.3611465274234732E-5</v>
      </c>
      <c r="C7">
        <v>2.0530084092464893E-5</v>
      </c>
      <c r="D7">
        <v>1.747344917371386E-4</v>
      </c>
      <c r="E7">
        <v>1.0145047392712732E-4</v>
      </c>
      <c r="F7">
        <v>9.6421224037506162E-5</v>
      </c>
      <c r="G7">
        <v>1.023755534265512</v>
      </c>
      <c r="H7">
        <v>1.3124839346407348E-6</v>
      </c>
      <c r="I7">
        <v>4.8682846749151879E-7</v>
      </c>
      <c r="J7">
        <v>7.4244465536859571E-6</v>
      </c>
      <c r="K7">
        <v>2.7124819031291982E-5</v>
      </c>
      <c r="L7">
        <v>1.9464005981154532E-5</v>
      </c>
      <c r="M7">
        <v>4.6364617173506017E-6</v>
      </c>
      <c r="N7">
        <v>2.7304482732646223E-4</v>
      </c>
      <c r="O7">
        <v>8.2807822529186133E-4</v>
      </c>
      <c r="P7">
        <v>5.338016021466189E-4</v>
      </c>
      <c r="Q7">
        <v>2.5711947565647385E-5</v>
      </c>
      <c r="R7">
        <v>3.8509491276753192E-5</v>
      </c>
      <c r="S7">
        <v>4.398569491544658E-3</v>
      </c>
      <c r="T7">
        <v>6.1467672060797952E-4</v>
      </c>
      <c r="U7">
        <v>2.1242009536891201E-2</v>
      </c>
      <c r="V7">
        <v>7.4349960359235384E-4</v>
      </c>
      <c r="W7">
        <v>1.3179604000192232E-4</v>
      </c>
      <c r="X7">
        <v>1.1483985988836045E-5</v>
      </c>
      <c r="Y7">
        <v>1.5686559948896017E-4</v>
      </c>
      <c r="Z7">
        <v>1.4503383729377495E-3</v>
      </c>
      <c r="AA7">
        <v>6.0447446410221044E-5</v>
      </c>
      <c r="AB7">
        <v>3.9917295567599832E-5</v>
      </c>
      <c r="AC7">
        <v>1.6603582816918082E-5</v>
      </c>
      <c r="AD7">
        <v>2.5148986074205529E-5</v>
      </c>
      <c r="AE7">
        <v>3.1320904396650111E-5</v>
      </c>
      <c r="AF7">
        <v>3.8899935285821333E-5</v>
      </c>
      <c r="AG7">
        <v>3.5314985355181463E-5</v>
      </c>
      <c r="AH7">
        <v>1.1378341853041359E-3</v>
      </c>
      <c r="AI7">
        <v>4.700442391040975E-4</v>
      </c>
      <c r="AJ7">
        <v>2.6884346597579371E-5</v>
      </c>
      <c r="AK7">
        <v>8.2762095153818488E-6</v>
      </c>
      <c r="AL7">
        <v>2.3146400750949944E-6</v>
      </c>
      <c r="AM7">
        <v>3.3478776351498609E-6</v>
      </c>
      <c r="AN7">
        <v>2.6102141296844327E-5</v>
      </c>
      <c r="AO7">
        <v>1.4590377337425191E-5</v>
      </c>
      <c r="AP7">
        <v>1.1750930035384468E-5</v>
      </c>
      <c r="AQ7">
        <v>1.5460169643412203E-5</v>
      </c>
      <c r="AR7">
        <v>1.4647609735928767E-5</v>
      </c>
      <c r="AS7">
        <v>1.061445620477912E-5</v>
      </c>
      <c r="AT7">
        <v>7.1405877269239897E-6</v>
      </c>
      <c r="AU7">
        <v>2.7621325149952393E-4</v>
      </c>
      <c r="AV7">
        <v>1.3539210675773075E-5</v>
      </c>
      <c r="AW7">
        <v>1.6507468456484212E-5</v>
      </c>
      <c r="AX7">
        <v>6.9060503255662288E-6</v>
      </c>
      <c r="AY7">
        <v>1.5822107767469995E-5</v>
      </c>
      <c r="AZ7">
        <v>5.2477769984619715E-6</v>
      </c>
      <c r="BA7">
        <v>3.7513583714364571E-6</v>
      </c>
      <c r="BB7">
        <v>1.3088562620428876E-5</v>
      </c>
      <c r="BC7">
        <v>2.9589073359116037E-6</v>
      </c>
      <c r="BD7">
        <v>4.8275685642640787E-6</v>
      </c>
      <c r="BE7">
        <v>1.0376279552792853E-5</v>
      </c>
      <c r="BF7">
        <v>2.1157610154735301E-5</v>
      </c>
      <c r="BG7">
        <v>2.5472994503000851E-5</v>
      </c>
      <c r="BH7">
        <v>7.9965094145986872E-6</v>
      </c>
      <c r="BI7">
        <v>7.0945234389056909E-6</v>
      </c>
      <c r="BJ7">
        <v>6.7818520409196092E-6</v>
      </c>
      <c r="BK7">
        <v>5.3007790058839832E-6</v>
      </c>
      <c r="BL7">
        <v>3.4075098554613791E-6</v>
      </c>
      <c r="BM7">
        <v>5.2119560592228114E-6</v>
      </c>
      <c r="BN7">
        <v>3.2197831719495071E-5</v>
      </c>
      <c r="BO7">
        <v>3.9243223616401123E-5</v>
      </c>
      <c r="BP7">
        <v>8.2282152807914758E-6</v>
      </c>
      <c r="BQ7">
        <v>1.622592795890702E-5</v>
      </c>
      <c r="BR7">
        <v>4.3175109321900047E-6</v>
      </c>
      <c r="BS7">
        <v>1.6677643345702039E-5</v>
      </c>
      <c r="BT7">
        <v>9.9717430788625662E-6</v>
      </c>
      <c r="BU7">
        <v>1.9716303674817791E-5</v>
      </c>
      <c r="BV7">
        <v>1.2251329533580614E-5</v>
      </c>
      <c r="BW7">
        <v>1.5831421371093943E-5</v>
      </c>
      <c r="BX7">
        <v>1.7931874474288546E-5</v>
      </c>
      <c r="BY7">
        <v>3.8649286208245277E-5</v>
      </c>
      <c r="BZ7">
        <v>6.1413491451540633E-6</v>
      </c>
      <c r="CA7">
        <v>1.0257994849397288E-5</v>
      </c>
      <c r="CB7">
        <v>2.3648142629344185E-5</v>
      </c>
      <c r="CC7">
        <v>3.0394833802663768E-5</v>
      </c>
      <c r="CD7">
        <v>4.2934300909559368E-5</v>
      </c>
      <c r="CE7">
        <v>1.3536622942591117E-5</v>
      </c>
      <c r="CF7">
        <v>1.2064173407336797E-5</v>
      </c>
      <c r="CG7">
        <v>2.08151068512169E-5</v>
      </c>
      <c r="CH7">
        <v>0</v>
      </c>
      <c r="CI7">
        <v>5.4653975530002631E-5</v>
      </c>
      <c r="CJ7">
        <v>0</v>
      </c>
    </row>
    <row r="8" spans="1:88">
      <c r="A8" t="s">
        <v>7</v>
      </c>
      <c r="B8">
        <v>5.3715383862622063E-7</v>
      </c>
      <c r="C8">
        <v>4.1702852462716804E-7</v>
      </c>
      <c r="D8">
        <v>8.8321318235899483E-7</v>
      </c>
      <c r="E8">
        <v>7.2116019883173999E-7</v>
      </c>
      <c r="F8">
        <v>4.5328096306845986E-5</v>
      </c>
      <c r="G8">
        <v>6.9662728138205508E-8</v>
      </c>
      <c r="H8">
        <v>1.0000000408885774</v>
      </c>
      <c r="I8">
        <v>1.5971861276142086E-8</v>
      </c>
      <c r="J8">
        <v>9.8819187658124342E-7</v>
      </c>
      <c r="K8">
        <v>5.3287399417720068E-7</v>
      </c>
      <c r="L8">
        <v>1.5098227120874076E-6</v>
      </c>
      <c r="M8">
        <v>8.7388214511163411E-7</v>
      </c>
      <c r="N8">
        <v>7.2098118457131705E-7</v>
      </c>
      <c r="O8">
        <v>4.4445186571159042E-4</v>
      </c>
      <c r="P8">
        <v>1.2931098806002177E-5</v>
      </c>
      <c r="Q8">
        <v>1.1007260031269761E-6</v>
      </c>
      <c r="R8">
        <v>1.3674569148089643E-6</v>
      </c>
      <c r="S8">
        <v>7.3025992402938899E-7</v>
      </c>
      <c r="T8">
        <v>5.7773767108243125E-6</v>
      </c>
      <c r="U8">
        <v>1.3253163153007207E-6</v>
      </c>
      <c r="V8">
        <v>1.4131626045308378E-6</v>
      </c>
      <c r="W8">
        <v>2.6939632730662901E-6</v>
      </c>
      <c r="X8">
        <v>5.7495174634148226E-7</v>
      </c>
      <c r="Y8">
        <v>2.6940098764140994E-6</v>
      </c>
      <c r="Z8">
        <v>1.7394310405053294E-6</v>
      </c>
      <c r="AA8">
        <v>3.7988775503815543E-6</v>
      </c>
      <c r="AB8">
        <v>9.7116149522540488E-7</v>
      </c>
      <c r="AC8">
        <v>1.1712702226918795E-6</v>
      </c>
      <c r="AD8">
        <v>1.1397551669267354E-6</v>
      </c>
      <c r="AE8">
        <v>5.709344713697661E-7</v>
      </c>
      <c r="AF8">
        <v>8.6264278654186719E-7</v>
      </c>
      <c r="AG8">
        <v>7.9613672414971901E-7</v>
      </c>
      <c r="AH8">
        <v>1.3499364866931364E-6</v>
      </c>
      <c r="AI8">
        <v>1.0882852911629593E-6</v>
      </c>
      <c r="AJ8">
        <v>2.4171878344823552E-6</v>
      </c>
      <c r="AK8">
        <v>9.9445971411750459E-7</v>
      </c>
      <c r="AL8">
        <v>2.2055216500218372E-7</v>
      </c>
      <c r="AM8">
        <v>6.1895256186526892E-7</v>
      </c>
      <c r="AN8">
        <v>9.5343695952597077E-5</v>
      </c>
      <c r="AO8">
        <v>8.3442379002542593E-7</v>
      </c>
      <c r="AP8">
        <v>2.0082356548043447E-6</v>
      </c>
      <c r="AQ8">
        <v>1.2178615213828274E-6</v>
      </c>
      <c r="AR8">
        <v>1.4233534347313755E-6</v>
      </c>
      <c r="AS8">
        <v>1.5802494575279309E-6</v>
      </c>
      <c r="AT8">
        <v>9.6532159197601909E-6</v>
      </c>
      <c r="AU8">
        <v>9.7988595140054653E-7</v>
      </c>
      <c r="AV8">
        <v>2.5551999661768188E-6</v>
      </c>
      <c r="AW8">
        <v>1.5541949711600636E-6</v>
      </c>
      <c r="AX8">
        <v>1.1186441571615999E-6</v>
      </c>
      <c r="AY8">
        <v>1.0733047363941833E-6</v>
      </c>
      <c r="AZ8">
        <v>8.1502845593684355E-7</v>
      </c>
      <c r="BA8">
        <v>6.6399998868878324E-7</v>
      </c>
      <c r="BB8">
        <v>9.7975190361723232E-7</v>
      </c>
      <c r="BC8">
        <v>5.4947793436223617E-7</v>
      </c>
      <c r="BD8">
        <v>7.8761071078142959E-7</v>
      </c>
      <c r="BE8">
        <v>4.6763630343642108E-7</v>
      </c>
      <c r="BF8">
        <v>1.3763300219011368E-6</v>
      </c>
      <c r="BG8">
        <v>3.4068448448480902E-6</v>
      </c>
      <c r="BH8">
        <v>9.9588581618692076E-7</v>
      </c>
      <c r="BI8">
        <v>3.0796951504468089E-6</v>
      </c>
      <c r="BJ8">
        <v>3.3295740635765015E-6</v>
      </c>
      <c r="BK8">
        <v>3.562598102209102E-6</v>
      </c>
      <c r="BL8">
        <v>1.7514655997963538E-6</v>
      </c>
      <c r="BM8">
        <v>3.7802724991966831E-6</v>
      </c>
      <c r="BN8">
        <v>4.5831832702897082E-6</v>
      </c>
      <c r="BO8">
        <v>4.4277787428009649E-6</v>
      </c>
      <c r="BP8">
        <v>4.3900523095790531E-6</v>
      </c>
      <c r="BQ8">
        <v>3.8224541370655597E-6</v>
      </c>
      <c r="BR8">
        <v>2.426940256315582E-6</v>
      </c>
      <c r="BS8">
        <v>3.4890930589925267E-6</v>
      </c>
      <c r="BT8">
        <v>2.0463450317603046E-6</v>
      </c>
      <c r="BU8">
        <v>1.5871719519204676E-5</v>
      </c>
      <c r="BV8">
        <v>8.9514864536693175E-6</v>
      </c>
      <c r="BW8">
        <v>6.0860232697795586E-6</v>
      </c>
      <c r="BX8">
        <v>1.2489607348843879E-5</v>
      </c>
      <c r="BY8">
        <v>9.9890702745002798E-6</v>
      </c>
      <c r="BZ8">
        <v>1.9930474130953032E-6</v>
      </c>
      <c r="CA8">
        <v>1.6931752748914164E-6</v>
      </c>
      <c r="CB8">
        <v>8.2333564046784756E-5</v>
      </c>
      <c r="CC8">
        <v>1.1350751932018807E-4</v>
      </c>
      <c r="CD8">
        <v>3.3503893500333524E-4</v>
      </c>
      <c r="CE8">
        <v>9.1838525878050662E-7</v>
      </c>
      <c r="CF8">
        <v>2.987854781436274E-6</v>
      </c>
      <c r="CG8">
        <v>3.0261922753027316E-5</v>
      </c>
      <c r="CH8">
        <v>0</v>
      </c>
      <c r="CI8">
        <v>1.3810098847464114E-6</v>
      </c>
      <c r="CJ8">
        <v>0</v>
      </c>
    </row>
    <row r="9" spans="1:88">
      <c r="A9" t="s">
        <v>8</v>
      </c>
      <c r="B9">
        <v>5.6778159341839725E-2</v>
      </c>
      <c r="C9">
        <v>1.6441808160286953E-2</v>
      </c>
      <c r="D9">
        <v>0.13262925125952696</v>
      </c>
      <c r="E9">
        <v>0.14079573632734999</v>
      </c>
      <c r="F9">
        <v>2.8459538144506767E-2</v>
      </c>
      <c r="G9">
        <v>4.1840963560699128E-2</v>
      </c>
      <c r="H9">
        <v>8.8734954160748318E-5</v>
      </c>
      <c r="I9">
        <v>1.00000231208265</v>
      </c>
      <c r="J9">
        <v>3.0051353907671856E-5</v>
      </c>
      <c r="K9">
        <v>1.5262389994863444E-5</v>
      </c>
      <c r="L9">
        <v>1.2418793010484646E-5</v>
      </c>
      <c r="M9">
        <v>8.6281316061980085E-6</v>
      </c>
      <c r="N9">
        <v>4.0582121757528531E-5</v>
      </c>
      <c r="O9">
        <v>6.996231696699818E-3</v>
      </c>
      <c r="P9">
        <v>6.4538398501347415E-3</v>
      </c>
      <c r="Q9">
        <v>3.6247594303544348E-4</v>
      </c>
      <c r="R9">
        <v>1.0879901742294576E-4</v>
      </c>
      <c r="S9">
        <v>2.7407372355848445E-4</v>
      </c>
      <c r="T9">
        <v>1.1529980782255837E-4</v>
      </c>
      <c r="U9">
        <v>1.2793705396424515E-3</v>
      </c>
      <c r="V9">
        <v>5.810917481944204E-5</v>
      </c>
      <c r="W9">
        <v>4.0903364336762587E-5</v>
      </c>
      <c r="X9">
        <v>1.1691569254507522E-5</v>
      </c>
      <c r="Y9">
        <v>2.0549912801806869E-4</v>
      </c>
      <c r="Z9">
        <v>1.1558612127120662E-4</v>
      </c>
      <c r="AA9">
        <v>5.3016114296201486E-5</v>
      </c>
      <c r="AB9">
        <v>1.1475780987242202E-5</v>
      </c>
      <c r="AC9">
        <v>1.5586858313658875E-5</v>
      </c>
      <c r="AD9">
        <v>2.2853791030214909E-5</v>
      </c>
      <c r="AE9">
        <v>1.042259923181864E-5</v>
      </c>
      <c r="AF9">
        <v>1.2422558406613769E-5</v>
      </c>
      <c r="AG9">
        <v>1.2228695354966953E-5</v>
      </c>
      <c r="AH9">
        <v>8.3711203235471257E-5</v>
      </c>
      <c r="AI9">
        <v>6.0768953072341769E-5</v>
      </c>
      <c r="AJ9">
        <v>2.3618407807069787E-5</v>
      </c>
      <c r="AK9">
        <v>2.6763262347224739E-5</v>
      </c>
      <c r="AL9">
        <v>2.1323355867579641E-6</v>
      </c>
      <c r="AM9">
        <v>3.8532041957693201E-6</v>
      </c>
      <c r="AN9">
        <v>2.4179182361458294E-5</v>
      </c>
      <c r="AO9">
        <v>7.5207833663334016E-6</v>
      </c>
      <c r="AP9">
        <v>3.2135334710203797E-5</v>
      </c>
      <c r="AQ9">
        <v>1.3051647559758636E-5</v>
      </c>
      <c r="AR9">
        <v>1.3199166414191911E-5</v>
      </c>
      <c r="AS9">
        <v>1.1841618093470133E-5</v>
      </c>
      <c r="AT9">
        <v>2.1859016016480143E-5</v>
      </c>
      <c r="AU9">
        <v>3.0269319145275292E-5</v>
      </c>
      <c r="AV9">
        <v>3.6793078251537071E-5</v>
      </c>
      <c r="AW9">
        <v>9.9726500042124085E-6</v>
      </c>
      <c r="AX9">
        <v>9.3016104129638829E-6</v>
      </c>
      <c r="AY9">
        <v>1.3528832668247293E-5</v>
      </c>
      <c r="AZ9">
        <v>1.0467226419285623E-5</v>
      </c>
      <c r="BA9">
        <v>1.9871322643794463E-6</v>
      </c>
      <c r="BB9">
        <v>6.7406842866695284E-6</v>
      </c>
      <c r="BC9">
        <v>9.5084624754513839E-6</v>
      </c>
      <c r="BD9">
        <v>8.5533926105041635E-6</v>
      </c>
      <c r="BE9">
        <v>8.2202375449075767E-6</v>
      </c>
      <c r="BF9">
        <v>1.7802086695134849E-5</v>
      </c>
      <c r="BG9">
        <v>1.8528931576132278E-5</v>
      </c>
      <c r="BH9">
        <v>2.1931691212429528E-5</v>
      </c>
      <c r="BI9">
        <v>2.3148200236477656E-5</v>
      </c>
      <c r="BJ9">
        <v>2.5548069703049109E-5</v>
      </c>
      <c r="BK9">
        <v>1.3133804058173405E-5</v>
      </c>
      <c r="BL9">
        <v>1.2396320206420205E-5</v>
      </c>
      <c r="BM9">
        <v>2.0077063692891003E-5</v>
      </c>
      <c r="BN9">
        <v>1.2950808061965346E-5</v>
      </c>
      <c r="BO9">
        <v>1.922461498134126E-5</v>
      </c>
      <c r="BP9">
        <v>1.6536849492546933E-5</v>
      </c>
      <c r="BQ9">
        <v>1.7881611724425081E-4</v>
      </c>
      <c r="BR9">
        <v>4.6291186144069764E-5</v>
      </c>
      <c r="BS9">
        <v>4.8654594118097477E-5</v>
      </c>
      <c r="BT9">
        <v>1.2898121920421286E-5</v>
      </c>
      <c r="BU9">
        <v>8.6866954796821581E-5</v>
      </c>
      <c r="BV9">
        <v>1.9329127164100739E-5</v>
      </c>
      <c r="BW9">
        <v>4.0569154326500205E-5</v>
      </c>
      <c r="BX9">
        <v>8.0414508827631172E-5</v>
      </c>
      <c r="BY9">
        <v>1.28125073279438E-4</v>
      </c>
      <c r="BZ9">
        <v>2.3232229930230824E-5</v>
      </c>
      <c r="CA9">
        <v>2.6123754278737702E-5</v>
      </c>
      <c r="CB9">
        <v>1.4284017768449031E-4</v>
      </c>
      <c r="CC9">
        <v>9.1587241344345458E-5</v>
      </c>
      <c r="CD9">
        <v>3.3480699488391114E-4</v>
      </c>
      <c r="CE9">
        <v>1.0034416043147559E-5</v>
      </c>
      <c r="CF9">
        <v>2.0214199971812285E-5</v>
      </c>
      <c r="CG9">
        <v>4.044178034474111E-5</v>
      </c>
      <c r="CH9">
        <v>0</v>
      </c>
      <c r="CI9">
        <v>2.0530961865289411E-5</v>
      </c>
      <c r="CJ9">
        <v>0</v>
      </c>
    </row>
    <row r="10" spans="1:88">
      <c r="A10" t="s">
        <v>9</v>
      </c>
      <c r="B10">
        <v>1.4910263054740971E-3</v>
      </c>
      <c r="C10">
        <v>4.0715357230566435E-3</v>
      </c>
      <c r="D10">
        <v>1.6865380359368191E-3</v>
      </c>
      <c r="E10">
        <v>9.1517887162211758E-4</v>
      </c>
      <c r="F10">
        <v>1.9009737390645021E-3</v>
      </c>
      <c r="G10">
        <v>5.6819337866661243E-5</v>
      </c>
      <c r="H10">
        <v>7.5975329035006303E-5</v>
      </c>
      <c r="I10">
        <v>1.8431080559923221E-6</v>
      </c>
      <c r="J10">
        <v>1.0110338437069015</v>
      </c>
      <c r="K10">
        <v>1.8528603181027512E-3</v>
      </c>
      <c r="L10">
        <v>1.1897352611010515E-3</v>
      </c>
      <c r="M10">
        <v>6.083756240263102E-3</v>
      </c>
      <c r="N10">
        <v>2.0819516473697735E-3</v>
      </c>
      <c r="O10">
        <v>7.983041143745334E-4</v>
      </c>
      <c r="P10">
        <v>4.9883600447956083E-4</v>
      </c>
      <c r="Q10">
        <v>7.6353762258265449E-4</v>
      </c>
      <c r="R10">
        <v>6.4310452592571446E-4</v>
      </c>
      <c r="S10">
        <v>1.8527538448498033E-4</v>
      </c>
      <c r="T10">
        <v>3.570008790778408E-4</v>
      </c>
      <c r="U10">
        <v>1.0537408368440243E-3</v>
      </c>
      <c r="V10">
        <v>1.0529304336732632E-3</v>
      </c>
      <c r="W10">
        <v>8.5345193266315924E-4</v>
      </c>
      <c r="X10">
        <v>6.7755684844878802E-2</v>
      </c>
      <c r="Y10">
        <v>1.2680457009713274E-3</v>
      </c>
      <c r="Z10">
        <v>9.0548716595748979E-4</v>
      </c>
      <c r="AA10">
        <v>1.0636618297227131E-3</v>
      </c>
      <c r="AB10">
        <v>8.3011820739771209E-4</v>
      </c>
      <c r="AC10">
        <v>5.2928643283777258E-4</v>
      </c>
      <c r="AD10">
        <v>3.51036017697987E-4</v>
      </c>
      <c r="AE10">
        <v>2.4931404634133625E-4</v>
      </c>
      <c r="AF10">
        <v>7.3218181840603591E-4</v>
      </c>
      <c r="AG10">
        <v>2.6130826349895949E-4</v>
      </c>
      <c r="AH10">
        <v>6.0818952413281969E-4</v>
      </c>
      <c r="AI10">
        <v>5.7946321110936036E-4</v>
      </c>
      <c r="AJ10">
        <v>3.9256419406754586E-4</v>
      </c>
      <c r="AK10">
        <v>2.4228333265320721E-4</v>
      </c>
      <c r="AL10">
        <v>3.8245656883480502E-5</v>
      </c>
      <c r="AM10">
        <v>1.1953756341633606E-4</v>
      </c>
      <c r="AN10">
        <v>2.4165799650319631E-4</v>
      </c>
      <c r="AO10">
        <v>1.2135939715443441E-4</v>
      </c>
      <c r="AP10">
        <v>3.3262421827178054E-4</v>
      </c>
      <c r="AQ10">
        <v>2.0271084605192927E-4</v>
      </c>
      <c r="AR10">
        <v>2.4763892503604608E-4</v>
      </c>
      <c r="AS10">
        <v>2.1824233095371127E-4</v>
      </c>
      <c r="AT10">
        <v>6.7775715816565585E-3</v>
      </c>
      <c r="AU10">
        <v>5.4732190150579112E-3</v>
      </c>
      <c r="AV10">
        <v>5.8937655944910038E-3</v>
      </c>
      <c r="AW10">
        <v>4.3053005898606141E-3</v>
      </c>
      <c r="AX10">
        <v>1.5222697781293625E-3</v>
      </c>
      <c r="AY10">
        <v>7.5093306819684884E-4</v>
      </c>
      <c r="AZ10">
        <v>4.6292098780103776E-4</v>
      </c>
      <c r="BA10">
        <v>8.6915842159776763E-4</v>
      </c>
      <c r="BB10">
        <v>1.6712198812762844E-3</v>
      </c>
      <c r="BC10">
        <v>6.0909894764591239E-5</v>
      </c>
      <c r="BD10">
        <v>8.1892249046861362E-5</v>
      </c>
      <c r="BE10">
        <v>6.5235423506485626E-5</v>
      </c>
      <c r="BF10">
        <v>1.9651743403404235E-4</v>
      </c>
      <c r="BG10">
        <v>2.2995363355591625E-4</v>
      </c>
      <c r="BH10">
        <v>1.1475026077017982E-4</v>
      </c>
      <c r="BI10">
        <v>6.1796720773054314E-4</v>
      </c>
      <c r="BJ10">
        <v>6.1375315945787158E-4</v>
      </c>
      <c r="BK10">
        <v>3.5602588750562161E-4</v>
      </c>
      <c r="BL10">
        <v>6.7823095085670245E-5</v>
      </c>
      <c r="BM10">
        <v>6.6179347249456771E-4</v>
      </c>
      <c r="BN10">
        <v>3.2573682573459152E-4</v>
      </c>
      <c r="BO10">
        <v>9.3487462281272114E-4</v>
      </c>
      <c r="BP10">
        <v>2.7362786571210625E-4</v>
      </c>
      <c r="BQ10">
        <v>1.6982681876898958E-4</v>
      </c>
      <c r="BR10">
        <v>1.6803623704387082E-4</v>
      </c>
      <c r="BS10">
        <v>4.9105255485325098E-4</v>
      </c>
      <c r="BT10">
        <v>1.1479674280082618E-3</v>
      </c>
      <c r="BU10">
        <v>6.04327973344269E-4</v>
      </c>
      <c r="BV10">
        <v>1.9346039458897402E-4</v>
      </c>
      <c r="BW10">
        <v>3.1535646138945131E-4</v>
      </c>
      <c r="BX10">
        <v>3.848205819268875E-4</v>
      </c>
      <c r="BY10">
        <v>2.8641079655158003E-4</v>
      </c>
      <c r="BZ10">
        <v>1.7800154392609688E-4</v>
      </c>
      <c r="CA10">
        <v>4.1727106652716354E-4</v>
      </c>
      <c r="CB10">
        <v>5.4454946831235175E-4</v>
      </c>
      <c r="CC10">
        <v>5.1444954948904036E-4</v>
      </c>
      <c r="CD10">
        <v>4.7950410916378913E-4</v>
      </c>
      <c r="CE10">
        <v>3.3861205766582477E-4</v>
      </c>
      <c r="CF10">
        <v>4.1346270318320179E-4</v>
      </c>
      <c r="CG10">
        <v>4.7571315505206879E-4</v>
      </c>
      <c r="CH10">
        <v>0</v>
      </c>
      <c r="CI10">
        <v>6.328533964565685E-3</v>
      </c>
      <c r="CJ10">
        <v>0</v>
      </c>
    </row>
    <row r="11" spans="1:88">
      <c r="A11" t="s">
        <v>10</v>
      </c>
      <c r="B11">
        <v>6.3109699175498352E-4</v>
      </c>
      <c r="C11">
        <v>4.2756346694062912E-4</v>
      </c>
      <c r="D11">
        <v>7.9720987296538694E-4</v>
      </c>
      <c r="E11">
        <v>3.8122070828860896E-4</v>
      </c>
      <c r="F11">
        <v>6.8122739099861409E-4</v>
      </c>
      <c r="G11">
        <v>8.4524177809063103E-6</v>
      </c>
      <c r="H11">
        <v>3.3398449957050122E-6</v>
      </c>
      <c r="I11">
        <v>7.6647728968755441E-7</v>
      </c>
      <c r="J11">
        <v>3.7453806255456927E-4</v>
      </c>
      <c r="K11">
        <v>1.0196117627141956</v>
      </c>
      <c r="L11">
        <v>3.4388319440510585E-4</v>
      </c>
      <c r="M11">
        <v>4.9847214134956762E-3</v>
      </c>
      <c r="N11">
        <v>2.9362355202535747E-3</v>
      </c>
      <c r="O11">
        <v>6.8743713262763831E-4</v>
      </c>
      <c r="P11">
        <v>7.6029065252784626E-4</v>
      </c>
      <c r="Q11">
        <v>1.1721374580574396E-3</v>
      </c>
      <c r="R11">
        <v>5.1669388997185081E-4</v>
      </c>
      <c r="S11">
        <v>5.7625885466805548E-5</v>
      </c>
      <c r="T11">
        <v>1.0379260121295801E-4</v>
      </c>
      <c r="U11">
        <v>3.3028164027144147E-4</v>
      </c>
      <c r="V11">
        <v>1.2524650781644013E-3</v>
      </c>
      <c r="W11">
        <v>2.7195331542947585E-4</v>
      </c>
      <c r="X11">
        <v>1.1737483536984228E-3</v>
      </c>
      <c r="Y11">
        <v>1.9189338748632841E-3</v>
      </c>
      <c r="Z11">
        <v>7.648077123775421E-4</v>
      </c>
      <c r="AA11">
        <v>2.4715415313410951E-2</v>
      </c>
      <c r="AB11">
        <v>1.376027846404458E-2</v>
      </c>
      <c r="AC11">
        <v>1.2564047685013678E-3</v>
      </c>
      <c r="AD11">
        <v>4.3846399084696269E-4</v>
      </c>
      <c r="AE11">
        <v>1.8634040409382701E-4</v>
      </c>
      <c r="AF11">
        <v>7.9744237404981563E-4</v>
      </c>
      <c r="AG11">
        <v>3.4019678057854036E-4</v>
      </c>
      <c r="AH11">
        <v>3.8194355328144598E-4</v>
      </c>
      <c r="AI11">
        <v>4.2281123206555919E-4</v>
      </c>
      <c r="AJ11">
        <v>1.1046452017075671E-4</v>
      </c>
      <c r="AK11">
        <v>6.700086082683763E-5</v>
      </c>
      <c r="AL11">
        <v>1.4207334203503575E-5</v>
      </c>
      <c r="AM11">
        <v>2.7783749662178188E-5</v>
      </c>
      <c r="AN11">
        <v>8.3783819703616298E-5</v>
      </c>
      <c r="AO11">
        <v>5.3757348414926935E-5</v>
      </c>
      <c r="AP11">
        <v>1.1160267114219358E-4</v>
      </c>
      <c r="AQ11">
        <v>7.8226382162162287E-5</v>
      </c>
      <c r="AR11">
        <v>9.1837227400600786E-5</v>
      </c>
      <c r="AS11">
        <v>8.8037926316122288E-5</v>
      </c>
      <c r="AT11">
        <v>1.7910666060188589E-4</v>
      </c>
      <c r="AU11">
        <v>6.5445994152691159E-4</v>
      </c>
      <c r="AV11">
        <v>3.1526744509564143E-4</v>
      </c>
      <c r="AW11">
        <v>2.0899746650206448E-4</v>
      </c>
      <c r="AX11">
        <v>9.3477889614301116E-5</v>
      </c>
      <c r="AY11">
        <v>3.049676500474569E-4</v>
      </c>
      <c r="AZ11">
        <v>6.5469948551397536E-5</v>
      </c>
      <c r="BA11">
        <v>3.2857605827251098E-5</v>
      </c>
      <c r="BB11">
        <v>1.1673595072370068E-4</v>
      </c>
      <c r="BC11">
        <v>3.303586596165284E-5</v>
      </c>
      <c r="BD11">
        <v>6.5509145691079764E-5</v>
      </c>
      <c r="BE11">
        <v>1.6645865512132502E-4</v>
      </c>
      <c r="BF11">
        <v>2.1471722935703386E-4</v>
      </c>
      <c r="BG11">
        <v>1.2468981587112788E-4</v>
      </c>
      <c r="BH11">
        <v>3.9851326887494778E-4</v>
      </c>
      <c r="BI11">
        <v>7.5805170029936687E-5</v>
      </c>
      <c r="BJ11">
        <v>9.3538641349304947E-5</v>
      </c>
      <c r="BK11">
        <v>6.3163375907989406E-5</v>
      </c>
      <c r="BL11">
        <v>3.970235409626304E-5</v>
      </c>
      <c r="BM11">
        <v>1.028643107535152E-4</v>
      </c>
      <c r="BN11">
        <v>1.5672414026026048E-4</v>
      </c>
      <c r="BO11">
        <v>1.9024798598653525E-4</v>
      </c>
      <c r="BP11">
        <v>8.8559295444020381E-5</v>
      </c>
      <c r="BQ11">
        <v>1.8182168845263394E-4</v>
      </c>
      <c r="BR11">
        <v>7.4489409751863324E-5</v>
      </c>
      <c r="BS11">
        <v>3.2446438382351578E-4</v>
      </c>
      <c r="BT11">
        <v>3.3936360924942914E-4</v>
      </c>
      <c r="BU11">
        <v>6.58071134689016E-4</v>
      </c>
      <c r="BV11">
        <v>1.0413877944866366E-4</v>
      </c>
      <c r="BW11">
        <v>1.8196200072626863E-4</v>
      </c>
      <c r="BX11">
        <v>1.5974964240405071E-4</v>
      </c>
      <c r="BY11">
        <v>1.105642433422937E-4</v>
      </c>
      <c r="BZ11">
        <v>3.2434833968873018E-4</v>
      </c>
      <c r="CA11">
        <v>1.4710997052083872E-4</v>
      </c>
      <c r="CB11">
        <v>1.1939896241509622E-3</v>
      </c>
      <c r="CC11">
        <v>3.4932266828852115E-4</v>
      </c>
      <c r="CD11">
        <v>3.8055804333013887E-4</v>
      </c>
      <c r="CE11">
        <v>2.2954517844576248E-4</v>
      </c>
      <c r="CF11">
        <v>1.2565374038307224E-3</v>
      </c>
      <c r="CG11">
        <v>3.2706083607854749E-4</v>
      </c>
      <c r="CH11">
        <v>0</v>
      </c>
      <c r="CI11">
        <v>2.9642612268993298E-3</v>
      </c>
      <c r="CJ11">
        <v>0</v>
      </c>
    </row>
    <row r="12" spans="1:88">
      <c r="A12" t="s">
        <v>11</v>
      </c>
      <c r="B12">
        <v>2.0361114988290871E-6</v>
      </c>
      <c r="C12">
        <v>4.9148470658688702E-6</v>
      </c>
      <c r="D12">
        <v>2.45822040040612E-6</v>
      </c>
      <c r="E12">
        <v>1.3298469263100485E-6</v>
      </c>
      <c r="F12">
        <v>3.4223665476015471E-6</v>
      </c>
      <c r="G12">
        <v>7.7146741510053101E-8</v>
      </c>
      <c r="H12">
        <v>1.2836114337288795E-7</v>
      </c>
      <c r="I12">
        <v>2.7992603155313307E-9</v>
      </c>
      <c r="J12">
        <v>1.112233193217877E-3</v>
      </c>
      <c r="K12">
        <v>1.4591327992047217E-4</v>
      </c>
      <c r="L12">
        <v>1.000278316752659</v>
      </c>
      <c r="M12">
        <v>7.7871904602930161E-6</v>
      </c>
      <c r="N12">
        <v>7.6579978667957526E-6</v>
      </c>
      <c r="O12">
        <v>2.7529643739501164E-6</v>
      </c>
      <c r="P12">
        <v>4.3184967274180505E-6</v>
      </c>
      <c r="Q12">
        <v>2.1368971198606478E-6</v>
      </c>
      <c r="R12">
        <v>1.9254640012225115E-6</v>
      </c>
      <c r="S12">
        <v>4.0067046524551694E-7</v>
      </c>
      <c r="T12">
        <v>1.0398799143007301E-6</v>
      </c>
      <c r="U12">
        <v>4.1484504024311157E-6</v>
      </c>
      <c r="V12">
        <v>4.2736779582941044E-6</v>
      </c>
      <c r="W12">
        <v>2.2134231184443273E-6</v>
      </c>
      <c r="X12">
        <v>7.5302080599800846E-5</v>
      </c>
      <c r="Y12">
        <v>2.6496158369265815E-6</v>
      </c>
      <c r="Z12">
        <v>3.8104069209682794E-6</v>
      </c>
      <c r="AA12">
        <v>6.3737489937254107E-6</v>
      </c>
      <c r="AB12">
        <v>5.1023651536891923E-6</v>
      </c>
      <c r="AC12">
        <v>9.9070765733069995E-6</v>
      </c>
      <c r="AD12">
        <v>5.6843750142847322E-6</v>
      </c>
      <c r="AE12">
        <v>3.1095512309310927E-6</v>
      </c>
      <c r="AF12">
        <v>7.9271414205396894E-6</v>
      </c>
      <c r="AG12">
        <v>3.6033870742299292E-6</v>
      </c>
      <c r="AH12">
        <v>5.8563090003566769E-6</v>
      </c>
      <c r="AI12">
        <v>3.2739178904442125E-6</v>
      </c>
      <c r="AJ12">
        <v>7.2401132587436498E-7</v>
      </c>
      <c r="AK12">
        <v>4.2986439453664489E-7</v>
      </c>
      <c r="AL12">
        <v>9.0021264037340429E-8</v>
      </c>
      <c r="AM12">
        <v>1.8834448859451509E-7</v>
      </c>
      <c r="AN12">
        <v>4.0811775029816049E-7</v>
      </c>
      <c r="AO12">
        <v>2.3946044185763765E-7</v>
      </c>
      <c r="AP12">
        <v>5.7137792888099645E-7</v>
      </c>
      <c r="AQ12">
        <v>3.7745271586233839E-7</v>
      </c>
      <c r="AR12">
        <v>5.9655988359600191E-7</v>
      </c>
      <c r="AS12">
        <v>3.8053477550925838E-7</v>
      </c>
      <c r="AT12">
        <v>8.4441829384215125E-6</v>
      </c>
      <c r="AU12">
        <v>7.5700328808325125E-6</v>
      </c>
      <c r="AV12">
        <v>1.1332050740043976E-5</v>
      </c>
      <c r="AW12">
        <v>5.8312695849322463E-6</v>
      </c>
      <c r="AX12">
        <v>2.2339951835489753E-6</v>
      </c>
      <c r="AY12">
        <v>1.1973626878672904E-5</v>
      </c>
      <c r="AZ12">
        <v>7.0073513165284808E-7</v>
      </c>
      <c r="BA12">
        <v>1.1141993030693034E-6</v>
      </c>
      <c r="BB12">
        <v>2.4032213414528669E-6</v>
      </c>
      <c r="BC12">
        <v>2.1467332798556381E-7</v>
      </c>
      <c r="BD12">
        <v>1.6553116404459659E-7</v>
      </c>
      <c r="BE12">
        <v>8.2194842590500592E-7</v>
      </c>
      <c r="BF12">
        <v>1.2859589553390297E-6</v>
      </c>
      <c r="BG12">
        <v>6.3717343351264646E-7</v>
      </c>
      <c r="BH12">
        <v>3.6956678485329112E-7</v>
      </c>
      <c r="BI12">
        <v>9.0459489770559867E-7</v>
      </c>
      <c r="BJ12">
        <v>9.1005916396734854E-7</v>
      </c>
      <c r="BK12">
        <v>5.4017272094972835E-7</v>
      </c>
      <c r="BL12">
        <v>1.5138126084721277E-7</v>
      </c>
      <c r="BM12">
        <v>9.4289014293005004E-7</v>
      </c>
      <c r="BN12">
        <v>6.5847379512119882E-7</v>
      </c>
      <c r="BO12">
        <v>2.11593250257141E-6</v>
      </c>
      <c r="BP12">
        <v>4.5072370401061903E-7</v>
      </c>
      <c r="BQ12">
        <v>6.6554559656947935E-7</v>
      </c>
      <c r="BR12">
        <v>3.8127935074606869E-7</v>
      </c>
      <c r="BS12">
        <v>9.44133470336536E-7</v>
      </c>
      <c r="BT12">
        <v>3.6324773941944249E-6</v>
      </c>
      <c r="BU12">
        <v>1.0771347695265634E-6</v>
      </c>
      <c r="BV12">
        <v>3.6687314477344677E-7</v>
      </c>
      <c r="BW12">
        <v>6.2721345322581368E-7</v>
      </c>
      <c r="BX12">
        <v>6.2379372985644833E-7</v>
      </c>
      <c r="BY12">
        <v>9.0601546881002849E-7</v>
      </c>
      <c r="BZ12">
        <v>3.6878097485238269E-7</v>
      </c>
      <c r="CA12">
        <v>6.6842314806301442E-7</v>
      </c>
      <c r="CB12">
        <v>1.1696912560736138E-6</v>
      </c>
      <c r="CC12">
        <v>1.2623664177531466E-6</v>
      </c>
      <c r="CD12">
        <v>1.0453956125844671E-6</v>
      </c>
      <c r="CE12">
        <v>1.7195749767862292E-6</v>
      </c>
      <c r="CF12">
        <v>9.1790632897024714E-7</v>
      </c>
      <c r="CG12">
        <v>9.9878415408254186E-7</v>
      </c>
      <c r="CH12">
        <v>0</v>
      </c>
      <c r="CI12">
        <v>1.0137915445975894E-5</v>
      </c>
      <c r="CJ12">
        <v>0</v>
      </c>
    </row>
    <row r="13" spans="1:88">
      <c r="A13" t="s">
        <v>12</v>
      </c>
      <c r="B13">
        <v>8.6317310177312333E-3</v>
      </c>
      <c r="C13">
        <v>3.7575943199424193E-2</v>
      </c>
      <c r="D13">
        <v>2.131269094601106E-2</v>
      </c>
      <c r="E13">
        <v>1.6257263594974716E-2</v>
      </c>
      <c r="F13">
        <v>9.3064353213954329E-3</v>
      </c>
      <c r="G13">
        <v>1.8749317614921411E-4</v>
      </c>
      <c r="H13">
        <v>6.6755212031956832E-5</v>
      </c>
      <c r="I13">
        <v>9.9076198577162046E-6</v>
      </c>
      <c r="J13">
        <v>1.0518549525450937E-2</v>
      </c>
      <c r="K13">
        <v>1.2157056912263679E-2</v>
      </c>
      <c r="L13">
        <v>2.5299469241415566E-3</v>
      </c>
      <c r="M13">
        <v>1.0509491185304511</v>
      </c>
      <c r="N13">
        <v>3.6496116496918911E-3</v>
      </c>
      <c r="O13">
        <v>6.9211972680474718E-3</v>
      </c>
      <c r="P13">
        <v>5.1888766093862084E-3</v>
      </c>
      <c r="Q13">
        <v>1.0781019976477688E-2</v>
      </c>
      <c r="R13">
        <v>4.9698847568847128E-3</v>
      </c>
      <c r="S13">
        <v>1.1094337520055181E-3</v>
      </c>
      <c r="T13">
        <v>2.8737635914790308E-3</v>
      </c>
      <c r="U13">
        <v>8.9192367879868447E-3</v>
      </c>
      <c r="V13">
        <v>1.0629247033594942E-2</v>
      </c>
      <c r="W13">
        <v>8.4047538806476304E-3</v>
      </c>
      <c r="X13">
        <v>6.6462663286150844E-3</v>
      </c>
      <c r="Y13">
        <v>8.1240124661886952E-3</v>
      </c>
      <c r="Z13">
        <v>1.0687984070813568E-2</v>
      </c>
      <c r="AA13">
        <v>1.8293701172870352E-2</v>
      </c>
      <c r="AB13">
        <v>1.1138808586211959E-2</v>
      </c>
      <c r="AC13">
        <v>7.5561944826357339E-3</v>
      </c>
      <c r="AD13">
        <v>3.6452281354818808E-3</v>
      </c>
      <c r="AE13">
        <v>6.1841447512841962E-3</v>
      </c>
      <c r="AF13">
        <v>5.6867888799525482E-3</v>
      </c>
      <c r="AG13">
        <v>3.7105323305808612E-3</v>
      </c>
      <c r="AH13">
        <v>5.6981903530877844E-3</v>
      </c>
      <c r="AI13">
        <v>3.9168610484045926E-3</v>
      </c>
      <c r="AJ13">
        <v>3.8966517379412069E-3</v>
      </c>
      <c r="AK13">
        <v>3.434282528089307E-3</v>
      </c>
      <c r="AL13">
        <v>7.161245459519147E-4</v>
      </c>
      <c r="AM13">
        <v>1.6285299579905737E-3</v>
      </c>
      <c r="AN13">
        <v>7.6390008081394876E-3</v>
      </c>
      <c r="AO13">
        <v>3.3338137630917995E-3</v>
      </c>
      <c r="AP13">
        <v>9.1557669742737147E-3</v>
      </c>
      <c r="AQ13">
        <v>3.9612730552288158E-3</v>
      </c>
      <c r="AR13">
        <v>4.8206783152505732E-3</v>
      </c>
      <c r="AS13">
        <v>7.7860650440647414E-3</v>
      </c>
      <c r="AT13">
        <v>2.0850982200098555E-3</v>
      </c>
      <c r="AU13">
        <v>2.0880208080622585E-3</v>
      </c>
      <c r="AV13">
        <v>5.9310506792869516E-3</v>
      </c>
      <c r="AW13">
        <v>6.8432377139629819E-3</v>
      </c>
      <c r="AX13">
        <v>1.9964945969208675E-3</v>
      </c>
      <c r="AY13">
        <v>1.9090717050821774E-2</v>
      </c>
      <c r="AZ13">
        <v>2.0601717084237849E-3</v>
      </c>
      <c r="BA13">
        <v>5.8807978312710942E-4</v>
      </c>
      <c r="BB13">
        <v>5.8403144224540085E-3</v>
      </c>
      <c r="BC13">
        <v>7.0160215976276493E-4</v>
      </c>
      <c r="BD13">
        <v>1.3078584026802599E-3</v>
      </c>
      <c r="BE13">
        <v>1.03311821602705E-3</v>
      </c>
      <c r="BF13">
        <v>2.673815997214792E-3</v>
      </c>
      <c r="BG13">
        <v>3.1257409157826794E-3</v>
      </c>
      <c r="BH13">
        <v>1.5151645524671545E-3</v>
      </c>
      <c r="BI13">
        <v>1.4875220677105444E-3</v>
      </c>
      <c r="BJ13">
        <v>1.9920742345495976E-3</v>
      </c>
      <c r="BK13">
        <v>2.1970680061628098E-3</v>
      </c>
      <c r="BL13">
        <v>8.9683412249930204E-4</v>
      </c>
      <c r="BM13">
        <v>7.0304877680436471E-3</v>
      </c>
      <c r="BN13">
        <v>5.6078630897482724E-3</v>
      </c>
      <c r="BO13">
        <v>5.2319063061476911E-3</v>
      </c>
      <c r="BP13">
        <v>1.6476854913608195E-3</v>
      </c>
      <c r="BQ13">
        <v>1.5117710115505234E-3</v>
      </c>
      <c r="BR13">
        <v>2.6224201517656572E-3</v>
      </c>
      <c r="BS13">
        <v>2.0149310294124562E-3</v>
      </c>
      <c r="BT13">
        <v>6.4640439297898649E-3</v>
      </c>
      <c r="BU13">
        <v>7.4493032403365588E-3</v>
      </c>
      <c r="BV13">
        <v>2.821968733959557E-3</v>
      </c>
      <c r="BW13">
        <v>4.3768028059093583E-3</v>
      </c>
      <c r="BX13">
        <v>6.7141728754118446E-3</v>
      </c>
      <c r="BY13">
        <v>2.4184206462954591E-3</v>
      </c>
      <c r="BZ13">
        <v>2.1308472499060355E-3</v>
      </c>
      <c r="CA13">
        <v>6.7959029395827705E-3</v>
      </c>
      <c r="CB13">
        <v>7.6681048275830162E-3</v>
      </c>
      <c r="CC13">
        <v>1.1784021609993967E-2</v>
      </c>
      <c r="CD13">
        <v>8.9659542667261203E-3</v>
      </c>
      <c r="CE13">
        <v>3.7759129779420435E-3</v>
      </c>
      <c r="CF13">
        <v>6.184092285166253E-3</v>
      </c>
      <c r="CG13">
        <v>3.4610657565980639E-3</v>
      </c>
      <c r="CH13">
        <v>0</v>
      </c>
      <c r="CI13">
        <v>2.8423322705698396E-2</v>
      </c>
      <c r="CJ13">
        <v>0</v>
      </c>
    </row>
    <row r="14" spans="1:88">
      <c r="A14" t="s">
        <v>13</v>
      </c>
      <c r="B14">
        <v>3.8680921682323604E-3</v>
      </c>
      <c r="C14">
        <v>4.9046659955230484E-2</v>
      </c>
      <c r="D14">
        <v>9.6205168544997027E-3</v>
      </c>
      <c r="E14">
        <v>5.8983107773196656E-3</v>
      </c>
      <c r="F14">
        <v>3.9795048104833029E-3</v>
      </c>
      <c r="G14">
        <v>1.2701625185229605E-4</v>
      </c>
      <c r="H14">
        <v>7.9047867249766362E-5</v>
      </c>
      <c r="I14">
        <v>7.2363433236837794E-6</v>
      </c>
      <c r="J14">
        <v>3.0708406644075754E-3</v>
      </c>
      <c r="K14">
        <v>1.8654082594612854E-2</v>
      </c>
      <c r="L14">
        <v>1.2829857804960718E-2</v>
      </c>
      <c r="M14">
        <v>7.9939571896391563E-3</v>
      </c>
      <c r="N14">
        <v>1.0021506415665336</v>
      </c>
      <c r="O14">
        <v>4.4232166264538851E-3</v>
      </c>
      <c r="P14">
        <v>3.565003617271426E-3</v>
      </c>
      <c r="Q14">
        <v>4.7185667834353422E-3</v>
      </c>
      <c r="R14">
        <v>2.704209491418343E-3</v>
      </c>
      <c r="S14">
        <v>1.1740383652786937E-3</v>
      </c>
      <c r="T14">
        <v>2.7273214980528121E-3</v>
      </c>
      <c r="U14">
        <v>5.7331650690030456E-3</v>
      </c>
      <c r="V14">
        <v>7.8177044879442995E-3</v>
      </c>
      <c r="W14">
        <v>5.6744787189980609E-3</v>
      </c>
      <c r="X14">
        <v>1.8503684894134328E-2</v>
      </c>
      <c r="Y14">
        <v>3.3067282645526698E-3</v>
      </c>
      <c r="Z14">
        <v>5.2740746780649472E-3</v>
      </c>
      <c r="AA14">
        <v>1.1013213564603261E-2</v>
      </c>
      <c r="AB14">
        <v>6.6882865741680498E-3</v>
      </c>
      <c r="AC14">
        <v>5.6790593398928649E-3</v>
      </c>
      <c r="AD14">
        <v>3.3377565648056817E-3</v>
      </c>
      <c r="AE14">
        <v>3.801042606955921E-3</v>
      </c>
      <c r="AF14">
        <v>3.5933730543337892E-3</v>
      </c>
      <c r="AG14">
        <v>2.5606027831897417E-3</v>
      </c>
      <c r="AH14">
        <v>3.9266264537607528E-3</v>
      </c>
      <c r="AI14">
        <v>3.4490056946351599E-3</v>
      </c>
      <c r="AJ14">
        <v>4.4079780282467208E-3</v>
      </c>
      <c r="AK14">
        <v>3.3167009534915298E-3</v>
      </c>
      <c r="AL14">
        <v>7.7746901659616534E-4</v>
      </c>
      <c r="AM14">
        <v>1.5271230357990942E-3</v>
      </c>
      <c r="AN14">
        <v>3.9300540361420179E-3</v>
      </c>
      <c r="AO14">
        <v>3.4315574749901284E-3</v>
      </c>
      <c r="AP14">
        <v>8.0169894147459776E-3</v>
      </c>
      <c r="AQ14">
        <v>5.2115704193740273E-3</v>
      </c>
      <c r="AR14">
        <v>5.237260306408917E-3</v>
      </c>
      <c r="AS14">
        <v>5.9603419601098268E-3</v>
      </c>
      <c r="AT14">
        <v>4.795340397038458E-3</v>
      </c>
      <c r="AU14">
        <v>3.3630761244071238E-2</v>
      </c>
      <c r="AV14">
        <v>9.6473131332652715E-3</v>
      </c>
      <c r="AW14">
        <v>6.8755652367941842E-3</v>
      </c>
      <c r="AX14">
        <v>4.5839586649601156E-3</v>
      </c>
      <c r="AY14">
        <v>2.8674860105264006E-2</v>
      </c>
      <c r="AZ14">
        <v>3.9235185792585369E-3</v>
      </c>
      <c r="BA14">
        <v>1.383517292443602E-3</v>
      </c>
      <c r="BB14">
        <v>6.1141785073786648E-3</v>
      </c>
      <c r="BC14">
        <v>6.8047163075420699E-4</v>
      </c>
      <c r="BD14">
        <v>1.4366855886732025E-3</v>
      </c>
      <c r="BE14">
        <v>8.8841600105319675E-4</v>
      </c>
      <c r="BF14">
        <v>5.5834928733337688E-3</v>
      </c>
      <c r="BG14">
        <v>2.2214807436904756E-3</v>
      </c>
      <c r="BH14">
        <v>2.1288262762522809E-3</v>
      </c>
      <c r="BI14">
        <v>3.1699981010190558E-3</v>
      </c>
      <c r="BJ14">
        <v>5.2345151160606979E-3</v>
      </c>
      <c r="BK14">
        <v>6.2292942014543044E-3</v>
      </c>
      <c r="BL14">
        <v>2.0090548552269831E-3</v>
      </c>
      <c r="BM14">
        <v>3.7569391316894449E-3</v>
      </c>
      <c r="BN14">
        <v>2.9244777000645723E-2</v>
      </c>
      <c r="BO14">
        <v>7.6044090034872057E-3</v>
      </c>
      <c r="BP14">
        <v>2.0819245404945751E-3</v>
      </c>
      <c r="BQ14">
        <v>2.4156854449483701E-3</v>
      </c>
      <c r="BR14">
        <v>2.4759963096065664E-3</v>
      </c>
      <c r="BS14">
        <v>2.4566421048089603E-3</v>
      </c>
      <c r="BT14">
        <v>3.7080607770443651E-3</v>
      </c>
      <c r="BU14">
        <v>4.0890329825933039E-3</v>
      </c>
      <c r="BV14">
        <v>2.8688599442995258E-3</v>
      </c>
      <c r="BW14">
        <v>3.8995125363499813E-3</v>
      </c>
      <c r="BX14">
        <v>5.9097516457663965E-3</v>
      </c>
      <c r="BY14">
        <v>3.6450694720545937E-3</v>
      </c>
      <c r="BZ14">
        <v>2.5892203615596045E-3</v>
      </c>
      <c r="CA14">
        <v>7.4951868359656804E-3</v>
      </c>
      <c r="CB14">
        <v>6.086267912473603E-3</v>
      </c>
      <c r="CC14">
        <v>1.858718117629149E-2</v>
      </c>
      <c r="CD14">
        <v>5.010156532537122E-3</v>
      </c>
      <c r="CE14">
        <v>3.7061018887166873E-3</v>
      </c>
      <c r="CF14">
        <v>7.5253076365361885E-3</v>
      </c>
      <c r="CG14">
        <v>9.4242251656754018E-3</v>
      </c>
      <c r="CH14">
        <v>0</v>
      </c>
      <c r="CI14">
        <v>0.1311966399787127</v>
      </c>
      <c r="CJ14">
        <v>0</v>
      </c>
    </row>
    <row r="15" spans="1:88">
      <c r="A15" t="s">
        <v>14</v>
      </c>
      <c r="B15">
        <v>2.6986357337345165E-4</v>
      </c>
      <c r="C15">
        <v>1.9084657100281493E-4</v>
      </c>
      <c r="D15">
        <v>4.8959767364721801E-4</v>
      </c>
      <c r="E15">
        <v>5.4032430490396363E-4</v>
      </c>
      <c r="F15">
        <v>0.11235720471305365</v>
      </c>
      <c r="G15">
        <v>5.6233359262532235E-5</v>
      </c>
      <c r="H15">
        <v>7.8054416034563498E-5</v>
      </c>
      <c r="I15">
        <v>3.6860185910667465E-5</v>
      </c>
      <c r="J15">
        <v>3.1852941080897469E-4</v>
      </c>
      <c r="K15">
        <v>1.5594323144477764E-4</v>
      </c>
      <c r="L15">
        <v>2.4315829573184523E-4</v>
      </c>
      <c r="M15">
        <v>1.350780692920574E-4</v>
      </c>
      <c r="N15">
        <v>3.1912434910245224E-4</v>
      </c>
      <c r="O15">
        <v>1.1259157660857735</v>
      </c>
      <c r="P15">
        <v>3.0711798506372241E-2</v>
      </c>
      <c r="Q15">
        <v>5.2707656644940596E-4</v>
      </c>
      <c r="R15">
        <v>1.8602716982528875E-3</v>
      </c>
      <c r="S15">
        <v>1.4613744818488578E-4</v>
      </c>
      <c r="T15">
        <v>1.148344816610352E-2</v>
      </c>
      <c r="U15">
        <v>5.9055859873790228E-4</v>
      </c>
      <c r="V15">
        <v>5.9307358264107911E-4</v>
      </c>
      <c r="W15">
        <v>3.2674168288982842E-3</v>
      </c>
      <c r="X15">
        <v>4.5368897691449309E-4</v>
      </c>
      <c r="Y15">
        <v>3.7263872560247368E-3</v>
      </c>
      <c r="Z15">
        <v>1.6861695345827057E-3</v>
      </c>
      <c r="AA15">
        <v>6.2137800871568463E-3</v>
      </c>
      <c r="AB15">
        <v>2.5777335477449964E-4</v>
      </c>
      <c r="AC15">
        <v>2.6754574373604736E-4</v>
      </c>
      <c r="AD15">
        <v>2.966398344910125E-4</v>
      </c>
      <c r="AE15">
        <v>1.7242489197215528E-4</v>
      </c>
      <c r="AF15">
        <v>2.6916308792323661E-4</v>
      </c>
      <c r="AG15">
        <v>2.6659092253504551E-4</v>
      </c>
      <c r="AH15">
        <v>3.2943437003495421E-4</v>
      </c>
      <c r="AI15">
        <v>3.0382596431612584E-4</v>
      </c>
      <c r="AJ15">
        <v>9.1321000049213131E-4</v>
      </c>
      <c r="AK15">
        <v>1.6173540407464059E-4</v>
      </c>
      <c r="AL15">
        <v>3.4449213073319244E-5</v>
      </c>
      <c r="AM15">
        <v>8.4462850811269655E-5</v>
      </c>
      <c r="AN15">
        <v>1.0741447188598195E-3</v>
      </c>
      <c r="AO15">
        <v>1.1766220744754394E-4</v>
      </c>
      <c r="AP15">
        <v>2.5548859051425376E-4</v>
      </c>
      <c r="AQ15">
        <v>1.7730573944198163E-4</v>
      </c>
      <c r="AR15">
        <v>2.1400746991003832E-4</v>
      </c>
      <c r="AS15">
        <v>4.8036175744621638E-4</v>
      </c>
      <c r="AT15">
        <v>1.286115292622693E-3</v>
      </c>
      <c r="AU15">
        <v>2.4003067906391829E-4</v>
      </c>
      <c r="AV15">
        <v>3.2429395184234507E-3</v>
      </c>
      <c r="AW15">
        <v>2.4139306225816101E-4</v>
      </c>
      <c r="AX15">
        <v>1.5745490695232847E-4</v>
      </c>
      <c r="AY15">
        <v>1.8749345683626706E-4</v>
      </c>
      <c r="AZ15">
        <v>9.6948200253266112E-5</v>
      </c>
      <c r="BA15">
        <v>7.622963280380788E-5</v>
      </c>
      <c r="BB15">
        <v>1.3685986546745345E-4</v>
      </c>
      <c r="BC15">
        <v>1.2555017512223517E-4</v>
      </c>
      <c r="BD15">
        <v>1.9841201902483273E-4</v>
      </c>
      <c r="BE15">
        <v>1.420279597047349E-4</v>
      </c>
      <c r="BF15">
        <v>2.5608129379185409E-4</v>
      </c>
      <c r="BG15">
        <v>4.067500079073718E-4</v>
      </c>
      <c r="BH15">
        <v>4.3361720463756917E-4</v>
      </c>
      <c r="BI15">
        <v>4.0490655642916334E-4</v>
      </c>
      <c r="BJ15">
        <v>4.3910989997830707E-4</v>
      </c>
      <c r="BK15">
        <v>3.8702900096443838E-4</v>
      </c>
      <c r="BL15">
        <v>2.2788984601928691E-4</v>
      </c>
      <c r="BM15">
        <v>4.5111341131743975E-4</v>
      </c>
      <c r="BN15">
        <v>4.6843820811072256E-4</v>
      </c>
      <c r="BO15">
        <v>5.4652431194254791E-4</v>
      </c>
      <c r="BP15">
        <v>4.7065633626441937E-4</v>
      </c>
      <c r="BQ15">
        <v>1.3324017102309391E-3</v>
      </c>
      <c r="BR15">
        <v>3.4814021876509153E-4</v>
      </c>
      <c r="BS15">
        <v>4.1831225401124059E-4</v>
      </c>
      <c r="BT15">
        <v>2.9392033182984857E-4</v>
      </c>
      <c r="BU15">
        <v>7.8047708562182742E-3</v>
      </c>
      <c r="BV15">
        <v>9.2049987064546563E-4</v>
      </c>
      <c r="BW15">
        <v>3.5806186178662753E-3</v>
      </c>
      <c r="BX15">
        <v>1.0459548302287793E-2</v>
      </c>
      <c r="BY15">
        <v>1.8997176383748544E-2</v>
      </c>
      <c r="BZ15">
        <v>9.9018154448624355E-4</v>
      </c>
      <c r="CA15">
        <v>7.107646976885608E-4</v>
      </c>
      <c r="CB15">
        <v>7.7583694843473463E-3</v>
      </c>
      <c r="CC15">
        <v>9.2180156956477872E-3</v>
      </c>
      <c r="CD15">
        <v>3.1007990315866221E-2</v>
      </c>
      <c r="CE15">
        <v>1.6730598935113934E-4</v>
      </c>
      <c r="CF15">
        <v>4.2656670747098362E-4</v>
      </c>
      <c r="CG15">
        <v>2.9565771966155638E-3</v>
      </c>
      <c r="CH15">
        <v>0</v>
      </c>
      <c r="CI15">
        <v>3.0967714039919418E-4</v>
      </c>
      <c r="CJ15">
        <v>0</v>
      </c>
    </row>
    <row r="16" spans="1:88">
      <c r="A16" t="s">
        <v>15</v>
      </c>
      <c r="B16">
        <v>1.631341850036505E-5</v>
      </c>
      <c r="C16">
        <v>1.165942169853565E-5</v>
      </c>
      <c r="D16">
        <v>2.6717378802999969E-5</v>
      </c>
      <c r="E16">
        <v>2.4790034666270148E-5</v>
      </c>
      <c r="F16">
        <v>2.6713050282554385E-3</v>
      </c>
      <c r="G16">
        <v>2.8101297354907552E-6</v>
      </c>
      <c r="H16">
        <v>6.3094474052430085E-7</v>
      </c>
      <c r="I16">
        <v>3.1170472420796051E-7</v>
      </c>
      <c r="J16">
        <v>3.2239202028999752E-5</v>
      </c>
      <c r="K16">
        <v>1.6043935589069503E-5</v>
      </c>
      <c r="L16">
        <v>4.3295850894729776E-5</v>
      </c>
      <c r="M16">
        <v>2.5435146886048836E-5</v>
      </c>
      <c r="N16">
        <v>2.0366705164159999E-5</v>
      </c>
      <c r="O16">
        <v>2.0221228185761933E-3</v>
      </c>
      <c r="P16">
        <v>1.0253047193274494</v>
      </c>
      <c r="Q16">
        <v>3.1958831812636804E-5</v>
      </c>
      <c r="R16">
        <v>3.114475669634275E-5</v>
      </c>
      <c r="S16">
        <v>2.1687014470243228E-5</v>
      </c>
      <c r="T16">
        <v>8.2055052509974084E-5</v>
      </c>
      <c r="U16">
        <v>3.7102003788211062E-5</v>
      </c>
      <c r="V16">
        <v>4.2629556240524901E-5</v>
      </c>
      <c r="W16">
        <v>5.5609177262769691E-5</v>
      </c>
      <c r="X16">
        <v>1.4325165942747459E-5</v>
      </c>
      <c r="Y16">
        <v>3.1060960104011197E-5</v>
      </c>
      <c r="Z16">
        <v>3.8686884009640543E-5</v>
      </c>
      <c r="AA16">
        <v>6.7331666618222004E-5</v>
      </c>
      <c r="AB16">
        <v>2.9151596370114244E-5</v>
      </c>
      <c r="AC16">
        <v>3.4844686949102847E-5</v>
      </c>
      <c r="AD16">
        <v>3.5502645660456212E-5</v>
      </c>
      <c r="AE16">
        <v>1.7344291545844174E-5</v>
      </c>
      <c r="AF16">
        <v>2.5489739657026304E-5</v>
      </c>
      <c r="AG16">
        <v>2.3755909264391768E-5</v>
      </c>
      <c r="AH16">
        <v>3.9644838659436191E-5</v>
      </c>
      <c r="AI16">
        <v>3.1846083123351606E-5</v>
      </c>
      <c r="AJ16">
        <v>7.1014462656657839E-5</v>
      </c>
      <c r="AK16">
        <v>2.9065521462120006E-5</v>
      </c>
      <c r="AL16">
        <v>6.5668051226120653E-6</v>
      </c>
      <c r="AM16">
        <v>1.8053187646115654E-5</v>
      </c>
      <c r="AN16">
        <v>3.5473966062628335E-5</v>
      </c>
      <c r="AO16">
        <v>2.3755026036664671E-5</v>
      </c>
      <c r="AP16">
        <v>5.7925839560724346E-5</v>
      </c>
      <c r="AQ16">
        <v>3.6031921610309702E-5</v>
      </c>
      <c r="AR16">
        <v>4.2328593649894656E-5</v>
      </c>
      <c r="AS16">
        <v>4.2317341097439324E-5</v>
      </c>
      <c r="AT16">
        <v>9.4900582374283636E-4</v>
      </c>
      <c r="AU16">
        <v>2.9091838601321665E-5</v>
      </c>
      <c r="AV16">
        <v>4.2507300566354758E-4</v>
      </c>
      <c r="AW16">
        <v>6.5571260948331993E-5</v>
      </c>
      <c r="AX16">
        <v>3.1517053902178873E-5</v>
      </c>
      <c r="AY16">
        <v>3.121222320275726E-5</v>
      </c>
      <c r="AZ16">
        <v>2.2758517491911171E-5</v>
      </c>
      <c r="BA16">
        <v>1.8119996825283894E-5</v>
      </c>
      <c r="BB16">
        <v>2.8560253439688541E-5</v>
      </c>
      <c r="BC16">
        <v>1.6619704019745877E-5</v>
      </c>
      <c r="BD16">
        <v>2.5569364386794151E-5</v>
      </c>
      <c r="BE16">
        <v>1.8701578440008287E-5</v>
      </c>
      <c r="BF16">
        <v>4.1888647297310034E-5</v>
      </c>
      <c r="BG16">
        <v>9.6229143993566829E-5</v>
      </c>
      <c r="BH16">
        <v>2.9230728117565935E-5</v>
      </c>
      <c r="BI16">
        <v>8.9142734755632525E-5</v>
      </c>
      <c r="BJ16">
        <v>9.714210224135568E-5</v>
      </c>
      <c r="BK16">
        <v>9.999748033576148E-5</v>
      </c>
      <c r="BL16">
        <v>4.9266252178626504E-5</v>
      </c>
      <c r="BM16">
        <v>1.0800990510187024E-4</v>
      </c>
      <c r="BN16">
        <v>1.2612119631362999E-4</v>
      </c>
      <c r="BO16">
        <v>1.2653285559460962E-4</v>
      </c>
      <c r="BP16">
        <v>1.2039805698767884E-4</v>
      </c>
      <c r="BQ16">
        <v>1.3420313993456882E-4</v>
      </c>
      <c r="BR16">
        <v>8.5393229512631692E-5</v>
      </c>
      <c r="BS16">
        <v>9.8938875546352765E-5</v>
      </c>
      <c r="BT16">
        <v>5.8971567218995733E-5</v>
      </c>
      <c r="BU16">
        <v>9.3177243318031766E-4</v>
      </c>
      <c r="BV16">
        <v>2.450504907130961E-4</v>
      </c>
      <c r="BW16">
        <v>3.1636130811551539E-4</v>
      </c>
      <c r="BX16">
        <v>4.9486733909208771E-4</v>
      </c>
      <c r="BY16">
        <v>3.2772989475740821E-4</v>
      </c>
      <c r="BZ16">
        <v>1.3523989345760315E-4</v>
      </c>
      <c r="CA16">
        <v>1.4123701453714842E-3</v>
      </c>
      <c r="CB16">
        <v>6.393325497102643E-3</v>
      </c>
      <c r="CC16">
        <v>2.3721050896284104E-3</v>
      </c>
      <c r="CD16">
        <v>9.066033454177622E-3</v>
      </c>
      <c r="CE16">
        <v>2.6497268215510024E-5</v>
      </c>
      <c r="CF16">
        <v>8.4706039993861276E-5</v>
      </c>
      <c r="CG16">
        <v>7.4289998739074121E-4</v>
      </c>
      <c r="CH16">
        <v>0</v>
      </c>
      <c r="CI16">
        <v>4.0808341286517797E-5</v>
      </c>
      <c r="CJ16">
        <v>0</v>
      </c>
    </row>
    <row r="17" spans="1:88">
      <c r="A17" t="s">
        <v>16</v>
      </c>
      <c r="B17">
        <v>1.0152586828758649E-5</v>
      </c>
      <c r="C17">
        <v>8.0006758183245013E-6</v>
      </c>
      <c r="D17">
        <v>3.1781559904342318E-5</v>
      </c>
      <c r="E17">
        <v>1.9535057810290899E-5</v>
      </c>
      <c r="F17">
        <v>1.3554680191936307E-5</v>
      </c>
      <c r="G17">
        <v>5.4918688565174816E-7</v>
      </c>
      <c r="H17">
        <v>5.2617904812449516E-7</v>
      </c>
      <c r="I17">
        <v>8.6501166252296183E-8</v>
      </c>
      <c r="J17">
        <v>1.0020435551930631E-5</v>
      </c>
      <c r="K17">
        <v>8.1991507398762856E-6</v>
      </c>
      <c r="L17">
        <v>7.2392213845356405E-6</v>
      </c>
      <c r="M17">
        <v>2.1887261548799221E-6</v>
      </c>
      <c r="N17">
        <v>3.5426409567403859E-5</v>
      </c>
      <c r="O17">
        <v>2.6348103122875313E-5</v>
      </c>
      <c r="P17">
        <v>2.2809286055468614E-5</v>
      </c>
      <c r="Q17">
        <v>1.0347042302384433</v>
      </c>
      <c r="R17">
        <v>1.7558423333860335E-2</v>
      </c>
      <c r="S17">
        <v>1.482184128699009E-2</v>
      </c>
      <c r="T17">
        <v>8.2809051853609782E-4</v>
      </c>
      <c r="U17">
        <v>3.2693230027970414E-4</v>
      </c>
      <c r="V17">
        <v>1.2400498828273336E-3</v>
      </c>
      <c r="W17">
        <v>3.9287732589512743E-4</v>
      </c>
      <c r="X17">
        <v>1.3664739825982649E-5</v>
      </c>
      <c r="Y17">
        <v>3.0019098928416123E-5</v>
      </c>
      <c r="Z17">
        <v>2.7687582046149729E-4</v>
      </c>
      <c r="AA17">
        <v>1.1684080565708751E-4</v>
      </c>
      <c r="AB17">
        <v>1.2088825989058286E-5</v>
      </c>
      <c r="AC17">
        <v>1.2836044044806229E-5</v>
      </c>
      <c r="AD17">
        <v>1.6999177416845418E-4</v>
      </c>
      <c r="AE17">
        <v>9.9845904015019673E-6</v>
      </c>
      <c r="AF17">
        <v>1.9161031615276408E-5</v>
      </c>
      <c r="AG17">
        <v>5.9709654652029574E-5</v>
      </c>
      <c r="AH17">
        <v>4.2259195342125959E-3</v>
      </c>
      <c r="AI17">
        <v>1.942312098646393E-3</v>
      </c>
      <c r="AJ17">
        <v>3.9421793109976701E-5</v>
      </c>
      <c r="AK17">
        <v>5.0315895397021968E-6</v>
      </c>
      <c r="AL17">
        <v>2.4524627499328775E-5</v>
      </c>
      <c r="AM17">
        <v>1.1205549937947939E-6</v>
      </c>
      <c r="AN17">
        <v>4.439695867373115E-6</v>
      </c>
      <c r="AO17">
        <v>2.8355009381582495E-6</v>
      </c>
      <c r="AP17">
        <v>3.3098697177480805E-6</v>
      </c>
      <c r="AQ17">
        <v>1.558228497371717E-4</v>
      </c>
      <c r="AR17">
        <v>1.7498091056267749E-4</v>
      </c>
      <c r="AS17">
        <v>2.6827463112729452E-5</v>
      </c>
      <c r="AT17">
        <v>3.936435293320669E-6</v>
      </c>
      <c r="AU17">
        <v>1.1579343242472396E-5</v>
      </c>
      <c r="AV17">
        <v>1.3683978682386271E-5</v>
      </c>
      <c r="AW17">
        <v>5.9421879971848523E-6</v>
      </c>
      <c r="AX17">
        <v>6.516802045778661E-6</v>
      </c>
      <c r="AY17">
        <v>6.8105944520516879E-6</v>
      </c>
      <c r="AZ17">
        <v>4.2319830108486773E-6</v>
      </c>
      <c r="BA17">
        <v>1.8690337826702652E-6</v>
      </c>
      <c r="BB17">
        <v>3.8784873174022524E-6</v>
      </c>
      <c r="BC17">
        <v>2.6828035380375344E-6</v>
      </c>
      <c r="BD17">
        <v>9.4261159922849063E-5</v>
      </c>
      <c r="BE17">
        <v>8.747956813795069E-6</v>
      </c>
      <c r="BF17">
        <v>1.1385120872908398E-5</v>
      </c>
      <c r="BG17">
        <v>4.5208183441677596E-6</v>
      </c>
      <c r="BH17">
        <v>5.2699192177595995E-6</v>
      </c>
      <c r="BI17">
        <v>3.74034016960482E-6</v>
      </c>
      <c r="BJ17">
        <v>4.1013533279901519E-6</v>
      </c>
      <c r="BK17">
        <v>2.275562497788368E-6</v>
      </c>
      <c r="BL17">
        <v>2.6288864755200169E-6</v>
      </c>
      <c r="BM17">
        <v>3.0931533423990349E-6</v>
      </c>
      <c r="BN17">
        <v>4.8868099962069367E-6</v>
      </c>
      <c r="BO17">
        <v>2.4626735169765696E-5</v>
      </c>
      <c r="BP17">
        <v>5.6458318851707446E-6</v>
      </c>
      <c r="BQ17">
        <v>1.3920198303872437E-5</v>
      </c>
      <c r="BR17">
        <v>4.6251673715325259E-6</v>
      </c>
      <c r="BS17">
        <v>7.6320353720745007E-6</v>
      </c>
      <c r="BT17">
        <v>1.2899999054237504E-5</v>
      </c>
      <c r="BU17">
        <v>1.4721134850438265E-5</v>
      </c>
      <c r="BV17">
        <v>1.2478779475413715E-5</v>
      </c>
      <c r="BW17">
        <v>1.6736102259708656E-5</v>
      </c>
      <c r="BX17">
        <v>2.2134746732732999E-5</v>
      </c>
      <c r="BY17">
        <v>9.8527528273746146E-5</v>
      </c>
      <c r="BZ17">
        <v>5.6821977694143993E-6</v>
      </c>
      <c r="CA17">
        <v>9.7163288642380452E-6</v>
      </c>
      <c r="CB17">
        <v>6.0333032697112169E-5</v>
      </c>
      <c r="CC17">
        <v>2.4226279403213542E-5</v>
      </c>
      <c r="CD17">
        <v>1.2550779033056632E-5</v>
      </c>
      <c r="CE17">
        <v>3.2917485681026663E-5</v>
      </c>
      <c r="CF17">
        <v>2.5977137826501621E-5</v>
      </c>
      <c r="CG17">
        <v>1.0778237897261175E-5</v>
      </c>
      <c r="CH17">
        <v>0</v>
      </c>
      <c r="CI17">
        <v>1.2976146393112333E-5</v>
      </c>
      <c r="CJ17">
        <v>0</v>
      </c>
    </row>
    <row r="18" spans="1:88">
      <c r="A18" t="s">
        <v>17</v>
      </c>
      <c r="B18">
        <v>3.515459709591266E-5</v>
      </c>
      <c r="C18">
        <v>2.3436592652238866E-5</v>
      </c>
      <c r="D18">
        <v>1.8980105680734173E-4</v>
      </c>
      <c r="E18">
        <v>1.298689227663273E-4</v>
      </c>
      <c r="F18">
        <v>3.9303012701303584E-5</v>
      </c>
      <c r="G18">
        <v>1.8006115266068748E-6</v>
      </c>
      <c r="H18">
        <v>1.2717936625139415E-5</v>
      </c>
      <c r="I18">
        <v>6.7419140152801416E-7</v>
      </c>
      <c r="J18">
        <v>1.2809754460015055E-5</v>
      </c>
      <c r="K18">
        <v>1.9657632946201522E-5</v>
      </c>
      <c r="L18">
        <v>1.6465985756789488E-5</v>
      </c>
      <c r="M18">
        <v>5.2216774010000745E-6</v>
      </c>
      <c r="N18">
        <v>1.4927779040096282E-4</v>
      </c>
      <c r="O18">
        <v>8.9886594645279699E-5</v>
      </c>
      <c r="P18">
        <v>7.5022221324023346E-5</v>
      </c>
      <c r="Q18">
        <v>1.2424774906032878E-4</v>
      </c>
      <c r="R18">
        <v>1.0017479026092613</v>
      </c>
      <c r="S18">
        <v>4.1193628701593403E-4</v>
      </c>
      <c r="T18">
        <v>4.6308418264722592E-5</v>
      </c>
      <c r="U18">
        <v>2.0562456049673595E-4</v>
      </c>
      <c r="V18">
        <v>4.0058078347879665E-5</v>
      </c>
      <c r="W18">
        <v>8.1734096093081436E-5</v>
      </c>
      <c r="X18">
        <v>1.3034560987773297E-5</v>
      </c>
      <c r="Y18">
        <v>3.0102354782097659E-5</v>
      </c>
      <c r="Z18">
        <v>1.6484390146089388E-4</v>
      </c>
      <c r="AA18">
        <v>9.2008531146313215E-5</v>
      </c>
      <c r="AB18">
        <v>2.4134934465339672E-5</v>
      </c>
      <c r="AC18">
        <v>2.7798488773319907E-5</v>
      </c>
      <c r="AD18">
        <v>4.1110782935848591E-5</v>
      </c>
      <c r="AE18">
        <v>3.0258454678528332E-5</v>
      </c>
      <c r="AF18">
        <v>4.2134178566437759E-5</v>
      </c>
      <c r="AG18">
        <v>5.5215096760054857E-4</v>
      </c>
      <c r="AH18">
        <v>3.9266643222144587E-4</v>
      </c>
      <c r="AI18">
        <v>6.1739167127072503E-5</v>
      </c>
      <c r="AJ18">
        <v>1.214686013066815E-4</v>
      </c>
      <c r="AK18">
        <v>1.6889393618642838E-5</v>
      </c>
      <c r="AL18">
        <v>3.556229539035866E-6</v>
      </c>
      <c r="AM18">
        <v>4.7728417733557455E-6</v>
      </c>
      <c r="AN18">
        <v>3.5643227585532597E-5</v>
      </c>
      <c r="AO18">
        <v>1.8519905764670803E-5</v>
      </c>
      <c r="AP18">
        <v>1.6255086162346259E-5</v>
      </c>
      <c r="AQ18">
        <v>1.6180204375297608E-4</v>
      </c>
      <c r="AR18">
        <v>1.8933986845503975E-5</v>
      </c>
      <c r="AS18">
        <v>7.4478830016433168E-4</v>
      </c>
      <c r="AT18">
        <v>1.1299649894491077E-5</v>
      </c>
      <c r="AU18">
        <v>2.2574967637014336E-5</v>
      </c>
      <c r="AV18">
        <v>2.2210452350157912E-4</v>
      </c>
      <c r="AW18">
        <v>3.0787809394259815E-5</v>
      </c>
      <c r="AX18">
        <v>1.0691380301609789E-5</v>
      </c>
      <c r="AY18">
        <v>2.9658376156808436E-5</v>
      </c>
      <c r="AZ18">
        <v>2.2779396593806637E-5</v>
      </c>
      <c r="BA18">
        <v>1.1875022446061774E-5</v>
      </c>
      <c r="BB18">
        <v>1.5019247069273003E-5</v>
      </c>
      <c r="BC18">
        <v>7.2386042787598827E-6</v>
      </c>
      <c r="BD18">
        <v>5.641582706879438E-6</v>
      </c>
      <c r="BE18">
        <v>1.3962718886001928E-5</v>
      </c>
      <c r="BF18">
        <v>1.676306009592167E-5</v>
      </c>
      <c r="BG18">
        <v>9.7127765430552237E-6</v>
      </c>
      <c r="BH18">
        <v>1.9984574607409614E-5</v>
      </c>
      <c r="BI18">
        <v>8.1396044416358569E-6</v>
      </c>
      <c r="BJ18">
        <v>1.0332961768809952E-5</v>
      </c>
      <c r="BK18">
        <v>5.5302479027918601E-6</v>
      </c>
      <c r="BL18">
        <v>8.6413322033463024E-6</v>
      </c>
      <c r="BM18">
        <v>7.8499738431169823E-6</v>
      </c>
      <c r="BN18">
        <v>1.4448439793884309E-5</v>
      </c>
      <c r="BO18">
        <v>9.3228048023341674E-5</v>
      </c>
      <c r="BP18">
        <v>1.5386736939689283E-5</v>
      </c>
      <c r="BQ18">
        <v>1.8389087376334442E-5</v>
      </c>
      <c r="BR18">
        <v>7.5847177938371574E-6</v>
      </c>
      <c r="BS18">
        <v>2.5425907598759905E-5</v>
      </c>
      <c r="BT18">
        <v>1.2845014895926011E-4</v>
      </c>
      <c r="BU18">
        <v>1.9337162452721439E-5</v>
      </c>
      <c r="BV18">
        <v>1.7137591294260786E-5</v>
      </c>
      <c r="BW18">
        <v>4.3553180900661382E-5</v>
      </c>
      <c r="BX18">
        <v>5.0668510929379634E-4</v>
      </c>
      <c r="BY18">
        <v>4.3952464756349588E-4</v>
      </c>
      <c r="BZ18">
        <v>7.4813718576868835E-6</v>
      </c>
      <c r="CA18">
        <v>4.4037622547974779E-5</v>
      </c>
      <c r="CB18">
        <v>2.1068382365742707E-4</v>
      </c>
      <c r="CC18">
        <v>4.7362356293425265E-4</v>
      </c>
      <c r="CD18">
        <v>3.8251284192640914E-5</v>
      </c>
      <c r="CE18">
        <v>4.1561510350942968E-5</v>
      </c>
      <c r="CF18">
        <v>2.1320819535790571E-4</v>
      </c>
      <c r="CG18">
        <v>5.6532018286348971E-5</v>
      </c>
      <c r="CH18">
        <v>0</v>
      </c>
      <c r="CI18">
        <v>4.7386183279413995E-5</v>
      </c>
      <c r="CJ18">
        <v>0</v>
      </c>
    </row>
    <row r="19" spans="1:88">
      <c r="A19" t="s">
        <v>18</v>
      </c>
      <c r="B19">
        <v>2.7006818369911768E-6</v>
      </c>
      <c r="C19">
        <v>5.3239118342361641E-6</v>
      </c>
      <c r="D19">
        <v>6.2196424665184555E-6</v>
      </c>
      <c r="E19">
        <v>3.8954166382487842E-6</v>
      </c>
      <c r="F19">
        <v>7.0878941256473493E-6</v>
      </c>
      <c r="G19">
        <v>4.3900820975112825E-7</v>
      </c>
      <c r="H19">
        <v>1.9405827333001527E-7</v>
      </c>
      <c r="I19">
        <v>1.8463669620077291E-8</v>
      </c>
      <c r="J19">
        <v>5.1710513153620177E-6</v>
      </c>
      <c r="K19">
        <v>3.713603191289389E-6</v>
      </c>
      <c r="L19">
        <v>4.8120621846218383E-6</v>
      </c>
      <c r="M19">
        <v>2.1561720302457939E-6</v>
      </c>
      <c r="N19">
        <v>7.1997727353702559E-6</v>
      </c>
      <c r="O19">
        <v>8.2899729407243376E-6</v>
      </c>
      <c r="P19">
        <v>7.5521731256522985E-6</v>
      </c>
      <c r="Q19">
        <v>1.0121277876091669E-3</v>
      </c>
      <c r="R19">
        <v>7.1064292171042634E-4</v>
      </c>
      <c r="S19">
        <v>1.0028886286420136</v>
      </c>
      <c r="T19">
        <v>4.3087990949212142E-5</v>
      </c>
      <c r="U19">
        <v>1.6951821619866588E-5</v>
      </c>
      <c r="V19">
        <v>3.9567424312825309E-5</v>
      </c>
      <c r="W19">
        <v>2.4890814063401002E-3</v>
      </c>
      <c r="X19">
        <v>2.7731016026524062E-6</v>
      </c>
      <c r="Y19">
        <v>5.3334511172334883E-6</v>
      </c>
      <c r="Z19">
        <v>1.4053358734393239E-5</v>
      </c>
      <c r="AA19">
        <v>9.3190485504277146E-6</v>
      </c>
      <c r="AB19">
        <v>5.981790449074447E-6</v>
      </c>
      <c r="AC19">
        <v>5.5716154633376231E-6</v>
      </c>
      <c r="AD19">
        <v>1.0467732727817926E-5</v>
      </c>
      <c r="AE19">
        <v>4.8113158535774518E-6</v>
      </c>
      <c r="AF19">
        <v>6.6607238360861959E-6</v>
      </c>
      <c r="AG19">
        <v>1.2893405694816571E-5</v>
      </c>
      <c r="AH19">
        <v>1.1783519671108583E-4</v>
      </c>
      <c r="AI19">
        <v>5.5699292066800917E-5</v>
      </c>
      <c r="AJ19">
        <v>3.3936944828120454E-5</v>
      </c>
      <c r="AK19">
        <v>4.0523525866489154E-6</v>
      </c>
      <c r="AL19">
        <v>2.394577641575356E-6</v>
      </c>
      <c r="AM19">
        <v>1.5846102837942344E-6</v>
      </c>
      <c r="AN19">
        <v>4.5526410398551574E-6</v>
      </c>
      <c r="AO19">
        <v>4.0766165450755166E-6</v>
      </c>
      <c r="AP19">
        <v>5.3820831845206742E-6</v>
      </c>
      <c r="AQ19">
        <v>2.5828771871511389E-5</v>
      </c>
      <c r="AR19">
        <v>1.2848053005650035E-5</v>
      </c>
      <c r="AS19">
        <v>9.4024495121022042E-5</v>
      </c>
      <c r="AT19">
        <v>5.8450721553858964E-6</v>
      </c>
      <c r="AU19">
        <v>1.0180449796951654E-5</v>
      </c>
      <c r="AV19">
        <v>1.4024697567831728E-5</v>
      </c>
      <c r="AW19">
        <v>6.7631029989983721E-6</v>
      </c>
      <c r="AX19">
        <v>5.5286029217098303E-6</v>
      </c>
      <c r="AY19">
        <v>5.0377499501087093E-6</v>
      </c>
      <c r="AZ19">
        <v>3.1943497844359821E-6</v>
      </c>
      <c r="BA19">
        <v>8.9897889703019004E-7</v>
      </c>
      <c r="BB19">
        <v>3.9917906508381453E-6</v>
      </c>
      <c r="BC19">
        <v>4.4101104410784314E-6</v>
      </c>
      <c r="BD19">
        <v>9.026512269296726E-6</v>
      </c>
      <c r="BE19">
        <v>8.5109913910019051E-6</v>
      </c>
      <c r="BF19">
        <v>1.122776666224777E-4</v>
      </c>
      <c r="BG19">
        <v>4.8420154187451647E-6</v>
      </c>
      <c r="BH19">
        <v>1.8542955543738549E-5</v>
      </c>
      <c r="BI19">
        <v>5.7585749923166168E-6</v>
      </c>
      <c r="BJ19">
        <v>7.4910993498356279E-6</v>
      </c>
      <c r="BK19">
        <v>3.8976003550512661E-6</v>
      </c>
      <c r="BL19">
        <v>7.3732576616597241E-6</v>
      </c>
      <c r="BM19">
        <v>5.2855324893798223E-6</v>
      </c>
      <c r="BN19">
        <v>3.0478127027259085E-6</v>
      </c>
      <c r="BO19">
        <v>1.0385267737775912E-4</v>
      </c>
      <c r="BP19">
        <v>9.4426363331368843E-6</v>
      </c>
      <c r="BQ19">
        <v>7.1948182036337909E-6</v>
      </c>
      <c r="BR19">
        <v>5.1896054267689639E-6</v>
      </c>
      <c r="BS19">
        <v>1.573960462304975E-5</v>
      </c>
      <c r="BT19">
        <v>2.0461786606609831E-5</v>
      </c>
      <c r="BU19">
        <v>2.4917503500395422E-5</v>
      </c>
      <c r="BV19">
        <v>7.6314426848921245E-6</v>
      </c>
      <c r="BW19">
        <v>8.9807118185933624E-6</v>
      </c>
      <c r="BX19">
        <v>9.0716093612766207E-6</v>
      </c>
      <c r="BY19">
        <v>3.3587885477877517E-4</v>
      </c>
      <c r="BZ19">
        <v>3.7186725676009808E-5</v>
      </c>
      <c r="CA19">
        <v>3.9894532098945473E-5</v>
      </c>
      <c r="CB19">
        <v>1.8917651310793112E-5</v>
      </c>
      <c r="CC19">
        <v>1.5120268439221665E-5</v>
      </c>
      <c r="CD19">
        <v>1.8268506297912912E-5</v>
      </c>
      <c r="CE19">
        <v>4.3489701412373627E-5</v>
      </c>
      <c r="CF19">
        <v>1.9392005857972578E-5</v>
      </c>
      <c r="CG19">
        <v>1.5699744038301415E-4</v>
      </c>
      <c r="CH19">
        <v>0</v>
      </c>
      <c r="CI19">
        <v>1.3990608687790587E-5</v>
      </c>
      <c r="CJ19">
        <v>0</v>
      </c>
    </row>
    <row r="20" spans="1:88">
      <c r="A20" t="s">
        <v>19</v>
      </c>
      <c r="B20">
        <v>1.8454819165222189E-6</v>
      </c>
      <c r="C20">
        <v>1.0594711062051721E-6</v>
      </c>
      <c r="D20">
        <v>4.341596447026178E-6</v>
      </c>
      <c r="E20">
        <v>2.570151581969976E-6</v>
      </c>
      <c r="F20">
        <v>1.9075143537865021E-5</v>
      </c>
      <c r="G20">
        <v>4.2807601102991653E-8</v>
      </c>
      <c r="H20">
        <v>6.0693175196287669E-8</v>
      </c>
      <c r="I20">
        <v>2.0507990172355347E-8</v>
      </c>
      <c r="J20">
        <v>2.0320833520883271E-6</v>
      </c>
      <c r="K20">
        <v>1.8646257115131168E-6</v>
      </c>
      <c r="L20">
        <v>1.9568103669288341E-6</v>
      </c>
      <c r="M20">
        <v>3.3552988660581882E-7</v>
      </c>
      <c r="N20">
        <v>9.2188895670191327E-6</v>
      </c>
      <c r="O20">
        <v>2.0880738771566813E-5</v>
      </c>
      <c r="P20">
        <v>1.0413715370054211E-5</v>
      </c>
      <c r="Q20">
        <v>9.1920566861335579E-6</v>
      </c>
      <c r="R20">
        <v>5.4360855839218174E-5</v>
      </c>
      <c r="S20">
        <v>5.5816317595460173E-5</v>
      </c>
      <c r="T20">
        <v>1.0006613005651495</v>
      </c>
      <c r="U20">
        <v>3.0921321047246824E-6</v>
      </c>
      <c r="V20">
        <v>2.0929871733176764E-6</v>
      </c>
      <c r="W20">
        <v>1.7207388561804304E-5</v>
      </c>
      <c r="X20">
        <v>3.0313138664431666E-6</v>
      </c>
      <c r="Y20">
        <v>5.8958825833899E-6</v>
      </c>
      <c r="Z20">
        <v>9.9576632615893884E-6</v>
      </c>
      <c r="AA20">
        <v>2.8440249651999267E-5</v>
      </c>
      <c r="AB20">
        <v>2.2230110435421706E-6</v>
      </c>
      <c r="AC20">
        <v>1.7758313879001051E-6</v>
      </c>
      <c r="AD20">
        <v>1.2370751336289079E-6</v>
      </c>
      <c r="AE20">
        <v>9.6988184306524241E-7</v>
      </c>
      <c r="AF20">
        <v>2.8824874215434203E-6</v>
      </c>
      <c r="AG20">
        <v>8.4050547568507904E-6</v>
      </c>
      <c r="AH20">
        <v>3.1911101509661533E-6</v>
      </c>
      <c r="AI20">
        <v>6.1939273412495165E-6</v>
      </c>
      <c r="AJ20">
        <v>1.1572634590458918E-6</v>
      </c>
      <c r="AK20">
        <v>6.3012432086585712E-7</v>
      </c>
      <c r="AL20">
        <v>8.9954730225404732E-8</v>
      </c>
      <c r="AM20">
        <v>1.5652465711902224E-7</v>
      </c>
      <c r="AN20">
        <v>4.9771586667194782E-7</v>
      </c>
      <c r="AO20">
        <v>3.2402763886297117E-7</v>
      </c>
      <c r="AP20">
        <v>6.9689111457001623E-7</v>
      </c>
      <c r="AQ20">
        <v>2.8334285994610904E-6</v>
      </c>
      <c r="AR20">
        <v>5.0876985750750798E-7</v>
      </c>
      <c r="AS20">
        <v>2.1034932799971786E-6</v>
      </c>
      <c r="AT20">
        <v>6.5352052407977313E-7</v>
      </c>
      <c r="AU20">
        <v>9.4878977137622163E-7</v>
      </c>
      <c r="AV20">
        <v>1.7512199172832698E-6</v>
      </c>
      <c r="AW20">
        <v>7.2272202208253365E-7</v>
      </c>
      <c r="AX20">
        <v>3.7392701214864457E-7</v>
      </c>
      <c r="AY20">
        <v>6.5413152881081406E-7</v>
      </c>
      <c r="AZ20">
        <v>2.5087780580949098E-7</v>
      </c>
      <c r="BA20">
        <v>1.2266653938269022E-7</v>
      </c>
      <c r="BB20">
        <v>3.8862932671532525E-7</v>
      </c>
      <c r="BC20">
        <v>1.831549837323986E-7</v>
      </c>
      <c r="BD20">
        <v>2.0753896612245558E-7</v>
      </c>
      <c r="BE20">
        <v>3.9033375315425411E-7</v>
      </c>
      <c r="BF20">
        <v>1.1400373429878691E-6</v>
      </c>
      <c r="BG20">
        <v>6.766254000663423E-7</v>
      </c>
      <c r="BH20">
        <v>5.9863887440492967E-7</v>
      </c>
      <c r="BI20">
        <v>3.613097406768508E-7</v>
      </c>
      <c r="BJ20">
        <v>4.2684478043212583E-7</v>
      </c>
      <c r="BK20">
        <v>2.7455155807973128E-7</v>
      </c>
      <c r="BL20">
        <v>2.712182793076544E-7</v>
      </c>
      <c r="BM20">
        <v>3.3790764120042293E-7</v>
      </c>
      <c r="BN20">
        <v>5.9492521461599497E-7</v>
      </c>
      <c r="BO20">
        <v>1.6342911320197752E-6</v>
      </c>
      <c r="BP20">
        <v>4.4611153496166278E-7</v>
      </c>
      <c r="BQ20">
        <v>7.9105456775694483E-7</v>
      </c>
      <c r="BR20">
        <v>3.1639511694018181E-7</v>
      </c>
      <c r="BS20">
        <v>9.6333949593283544E-7</v>
      </c>
      <c r="BT20">
        <v>1.7103147687508796E-6</v>
      </c>
      <c r="BU20">
        <v>1.6893964625074656E-6</v>
      </c>
      <c r="BV20">
        <v>1.3684989833029775E-6</v>
      </c>
      <c r="BW20">
        <v>3.0708218897760058E-6</v>
      </c>
      <c r="BX20">
        <v>3.2357574391156766E-6</v>
      </c>
      <c r="BY20">
        <v>4.7671060168578168E-6</v>
      </c>
      <c r="BZ20">
        <v>4.7406429281528197E-7</v>
      </c>
      <c r="CA20">
        <v>1.2844413754906658E-6</v>
      </c>
      <c r="CB20">
        <v>2.5141947447890269E-6</v>
      </c>
      <c r="CC20">
        <v>3.0709233685434921E-6</v>
      </c>
      <c r="CD20">
        <v>5.574970663057295E-6</v>
      </c>
      <c r="CE20">
        <v>6.279190017427321E-6</v>
      </c>
      <c r="CF20">
        <v>1.6375737820991352E-6</v>
      </c>
      <c r="CG20">
        <v>1.8944469369738078E-6</v>
      </c>
      <c r="CH20">
        <v>0</v>
      </c>
      <c r="CI20">
        <v>3.9950486367499474E-6</v>
      </c>
      <c r="CJ20">
        <v>0</v>
      </c>
    </row>
    <row r="21" spans="1:88">
      <c r="A21" t="s">
        <v>20</v>
      </c>
      <c r="B21">
        <v>3.7405049893010953E-4</v>
      </c>
      <c r="C21">
        <v>8.9918856139804923E-4</v>
      </c>
      <c r="D21">
        <v>8.8039527279496384E-3</v>
      </c>
      <c r="E21">
        <v>5.0852076218086614E-3</v>
      </c>
      <c r="F21">
        <v>4.13620999048707E-4</v>
      </c>
      <c r="G21">
        <v>2.1848343322838239E-5</v>
      </c>
      <c r="H21">
        <v>5.857512760325892E-5</v>
      </c>
      <c r="I21">
        <v>5.268333344196488E-7</v>
      </c>
      <c r="J21">
        <v>1.9542895791797458E-4</v>
      </c>
      <c r="K21">
        <v>1.1570140862244515E-3</v>
      </c>
      <c r="L21">
        <v>8.1260531042548685E-4</v>
      </c>
      <c r="M21">
        <v>1.9114632027271596E-4</v>
      </c>
      <c r="N21">
        <v>1.3956720534756748E-2</v>
      </c>
      <c r="O21">
        <v>5.5952443570543087E-4</v>
      </c>
      <c r="P21">
        <v>1.0310010017815397E-3</v>
      </c>
      <c r="Q21">
        <v>2.5952571649751034E-4</v>
      </c>
      <c r="R21">
        <v>9.093787305740254E-4</v>
      </c>
      <c r="S21">
        <v>1.8856113440209315E-4</v>
      </c>
      <c r="T21">
        <v>4.5473920913031415E-4</v>
      </c>
      <c r="U21">
        <v>1.1306505810288825</v>
      </c>
      <c r="V21">
        <v>3.4461561733717607E-3</v>
      </c>
      <c r="W21">
        <v>4.6339041801684303E-4</v>
      </c>
      <c r="X21">
        <v>3.7819567881494838E-4</v>
      </c>
      <c r="Y21">
        <v>3.2401638233222344E-4</v>
      </c>
      <c r="Z21">
        <v>2.624211213437231E-3</v>
      </c>
      <c r="AA21">
        <v>1.9637657550102034E-3</v>
      </c>
      <c r="AB21">
        <v>1.8692159922385481E-3</v>
      </c>
      <c r="AC21">
        <v>4.8498088790209666E-4</v>
      </c>
      <c r="AD21">
        <v>7.0300534976064984E-4</v>
      </c>
      <c r="AE21">
        <v>1.2171754516442624E-3</v>
      </c>
      <c r="AF21">
        <v>1.3379977204465412E-3</v>
      </c>
      <c r="AG21">
        <v>9.7710854793440528E-4</v>
      </c>
      <c r="AH21">
        <v>4.6595451678869838E-2</v>
      </c>
      <c r="AI21">
        <v>3.4378679343421699E-3</v>
      </c>
      <c r="AJ21">
        <v>1.0665714613008871E-3</v>
      </c>
      <c r="AK21">
        <v>3.3787041076547354E-4</v>
      </c>
      <c r="AL21">
        <v>9.8910000732732017E-5</v>
      </c>
      <c r="AM21">
        <v>1.3642345031574798E-4</v>
      </c>
      <c r="AN21">
        <v>1.2068974785389962E-3</v>
      </c>
      <c r="AO21">
        <v>6.8454671650733997E-4</v>
      </c>
      <c r="AP21">
        <v>4.6786968936024103E-4</v>
      </c>
      <c r="AQ21">
        <v>7.0145430304807579E-4</v>
      </c>
      <c r="AR21">
        <v>6.3273056636632664E-4</v>
      </c>
      <c r="AS21">
        <v>4.4611142749023344E-4</v>
      </c>
      <c r="AT21">
        <v>2.0983546061907886E-4</v>
      </c>
      <c r="AU21">
        <v>1.4569605624245363E-2</v>
      </c>
      <c r="AV21">
        <v>4.4636391959395282E-4</v>
      </c>
      <c r="AW21">
        <v>7.1903891117842391E-4</v>
      </c>
      <c r="AX21">
        <v>1.8602044383802499E-4</v>
      </c>
      <c r="AY21">
        <v>6.1842065493202696E-4</v>
      </c>
      <c r="AZ21">
        <v>1.7545900868089906E-4</v>
      </c>
      <c r="BA21">
        <v>7.804432937728219E-5</v>
      </c>
      <c r="BB21">
        <v>5.9413287231027147E-4</v>
      </c>
      <c r="BC21">
        <v>9.5233976388449192E-5</v>
      </c>
      <c r="BD21">
        <v>1.9990962855163521E-4</v>
      </c>
      <c r="BE21">
        <v>3.2322836960502714E-4</v>
      </c>
      <c r="BF21">
        <v>8.6831957158275605E-4</v>
      </c>
      <c r="BG21">
        <v>1.2459696878019952E-3</v>
      </c>
      <c r="BH21">
        <v>2.8660792937207141E-4</v>
      </c>
      <c r="BI21">
        <v>2.6300470375465395E-4</v>
      </c>
      <c r="BJ21">
        <v>2.3433711130747148E-4</v>
      </c>
      <c r="BK21">
        <v>2.1039236487814915E-4</v>
      </c>
      <c r="BL21">
        <v>1.0048726751745531E-4</v>
      </c>
      <c r="BM21">
        <v>1.7944748236727194E-4</v>
      </c>
      <c r="BN21">
        <v>1.625119716968014E-3</v>
      </c>
      <c r="BO21">
        <v>1.7623770780930235E-3</v>
      </c>
      <c r="BP21">
        <v>1.7282733334580145E-4</v>
      </c>
      <c r="BQ21">
        <v>3.2125888940304459E-4</v>
      </c>
      <c r="BR21">
        <v>1.3814588537456373E-4</v>
      </c>
      <c r="BS21">
        <v>5.9701771155529302E-4</v>
      </c>
      <c r="BT21">
        <v>2.8694104542789189E-4</v>
      </c>
      <c r="BU21">
        <v>2.4161606606934956E-4</v>
      </c>
      <c r="BV21">
        <v>3.273036637903039E-4</v>
      </c>
      <c r="BW21">
        <v>3.844290681233166E-4</v>
      </c>
      <c r="BX21">
        <v>2.8948374396602289E-4</v>
      </c>
      <c r="BY21">
        <v>9.903910168858384E-4</v>
      </c>
      <c r="BZ21">
        <v>1.9463646702926908E-4</v>
      </c>
      <c r="CA21">
        <v>3.1477059210964015E-4</v>
      </c>
      <c r="CB21">
        <v>6.6573263259362867E-4</v>
      </c>
      <c r="CC21">
        <v>9.6217689001116809E-4</v>
      </c>
      <c r="CD21">
        <v>5.6875515546532193E-4</v>
      </c>
      <c r="CE21">
        <v>3.909427339999528E-4</v>
      </c>
      <c r="CF21">
        <v>4.061400315978536E-4</v>
      </c>
      <c r="CG21">
        <v>7.635992169708225E-4</v>
      </c>
      <c r="CH21">
        <v>0</v>
      </c>
      <c r="CI21">
        <v>2.4329216098758475E-3</v>
      </c>
      <c r="CJ21">
        <v>0</v>
      </c>
    </row>
    <row r="22" spans="1:88">
      <c r="A22" t="s">
        <v>21</v>
      </c>
      <c r="B22">
        <v>3.3653281529593684E-4</v>
      </c>
      <c r="C22">
        <v>3.5356187640781282E-4</v>
      </c>
      <c r="D22">
        <v>4.4225019582730648E-3</v>
      </c>
      <c r="E22">
        <v>3.1121566525932655E-3</v>
      </c>
      <c r="F22">
        <v>1.5961731895648373E-3</v>
      </c>
      <c r="G22">
        <v>2.4826649878303951E-5</v>
      </c>
      <c r="H22">
        <v>7.3800990372128827E-6</v>
      </c>
      <c r="I22">
        <v>1.3930943999035457E-6</v>
      </c>
      <c r="J22">
        <v>4.1474682371392283E-4</v>
      </c>
      <c r="K22">
        <v>6.8095927674983341E-4</v>
      </c>
      <c r="L22">
        <v>4.3752645884611728E-4</v>
      </c>
      <c r="M22">
        <v>1.3766781747582256E-4</v>
      </c>
      <c r="N22">
        <v>1.2341035823822428E-3</v>
      </c>
      <c r="O22">
        <v>1.2231940658126718E-2</v>
      </c>
      <c r="P22">
        <v>8.6953441045903787E-3</v>
      </c>
      <c r="Q22">
        <v>3.6701463709794624E-3</v>
      </c>
      <c r="R22">
        <v>3.2457438137032963E-3</v>
      </c>
      <c r="S22">
        <v>4.5589337717172784E-4</v>
      </c>
      <c r="T22">
        <v>1.8875278642496286E-3</v>
      </c>
      <c r="U22">
        <v>5.5529580200418573E-3</v>
      </c>
      <c r="V22">
        <v>1.1299146723672955</v>
      </c>
      <c r="W22">
        <v>4.867892227298716E-2</v>
      </c>
      <c r="X22">
        <v>3.6610374787649294E-4</v>
      </c>
      <c r="Y22">
        <v>3.9358725664673782E-3</v>
      </c>
      <c r="Z22">
        <v>8.6369239008903097E-3</v>
      </c>
      <c r="AA22">
        <v>7.6594045405002763E-3</v>
      </c>
      <c r="AB22">
        <v>2.8449780572774763E-3</v>
      </c>
      <c r="AC22">
        <v>2.482978626303469E-3</v>
      </c>
      <c r="AD22">
        <v>2.5021202330387533E-3</v>
      </c>
      <c r="AE22">
        <v>1.2882555117678979E-3</v>
      </c>
      <c r="AF22">
        <v>5.7915382621502856E-3</v>
      </c>
      <c r="AG22">
        <v>3.648487970852102E-3</v>
      </c>
      <c r="AH22">
        <v>9.0409261270917585E-3</v>
      </c>
      <c r="AI22">
        <v>6.9635369320876876E-3</v>
      </c>
      <c r="AJ22">
        <v>1.5971257710245697E-3</v>
      </c>
      <c r="AK22">
        <v>2.7654552616135575E-4</v>
      </c>
      <c r="AL22">
        <v>1.0058682730227234E-4</v>
      </c>
      <c r="AM22">
        <v>1.279393358449763E-4</v>
      </c>
      <c r="AN22">
        <v>9.1412422262338575E-4</v>
      </c>
      <c r="AO22">
        <v>4.9679788661961409E-4</v>
      </c>
      <c r="AP22">
        <v>3.5310212922132661E-4</v>
      </c>
      <c r="AQ22">
        <v>6.0375287313565128E-4</v>
      </c>
      <c r="AR22">
        <v>5.870375173023753E-4</v>
      </c>
      <c r="AS22">
        <v>4.9964035379817899E-4</v>
      </c>
      <c r="AT22">
        <v>3.7318997603675403E-4</v>
      </c>
      <c r="AU22">
        <v>6.7706021650902354E-4</v>
      </c>
      <c r="AV22">
        <v>5.886630663897726E-4</v>
      </c>
      <c r="AW22">
        <v>6.2084718475663588E-4</v>
      </c>
      <c r="AX22">
        <v>3.3804610084985677E-3</v>
      </c>
      <c r="AY22">
        <v>1.233072582484919E-3</v>
      </c>
      <c r="AZ22">
        <v>1.8578074683417033E-3</v>
      </c>
      <c r="BA22">
        <v>5.2841157467778399E-4</v>
      </c>
      <c r="BB22">
        <v>6.7355860263414494E-4</v>
      </c>
      <c r="BC22">
        <v>3.7922955881206826E-4</v>
      </c>
      <c r="BD22">
        <v>2.266896356168673E-4</v>
      </c>
      <c r="BE22">
        <v>1.8245677933098283E-4</v>
      </c>
      <c r="BF22">
        <v>5.8325243003245358E-4</v>
      </c>
      <c r="BG22">
        <v>3.9475559170512852E-4</v>
      </c>
      <c r="BH22">
        <v>5.1441181189668497E-4</v>
      </c>
      <c r="BI22">
        <v>6.4589690900374236E-4</v>
      </c>
      <c r="BJ22">
        <v>5.271325688915603E-4</v>
      </c>
      <c r="BK22">
        <v>3.8570095699984341E-4</v>
      </c>
      <c r="BL22">
        <v>4.2381169023741287E-4</v>
      </c>
      <c r="BM22">
        <v>3.4758327880863096E-4</v>
      </c>
      <c r="BN22">
        <v>3.2409008546413319E-4</v>
      </c>
      <c r="BO22">
        <v>8.766144581597127E-4</v>
      </c>
      <c r="BP22">
        <v>2.3369328865459824E-3</v>
      </c>
      <c r="BQ22">
        <v>5.9414196903412244E-4</v>
      </c>
      <c r="BR22">
        <v>4.4774973158459683E-4</v>
      </c>
      <c r="BS22">
        <v>1.5395695088396223E-3</v>
      </c>
      <c r="BT22">
        <v>1.2698813179168609E-3</v>
      </c>
      <c r="BU22">
        <v>7.0118306899799078E-4</v>
      </c>
      <c r="BV22">
        <v>1.102538188724311E-3</v>
      </c>
      <c r="BW22">
        <v>1.2602554828821041E-3</v>
      </c>
      <c r="BX22">
        <v>2.2335368947059698E-3</v>
      </c>
      <c r="BY22">
        <v>2.8421239329817771E-3</v>
      </c>
      <c r="BZ22">
        <v>3.4929126544057826E-4</v>
      </c>
      <c r="CA22">
        <v>8.3295265110456607E-4</v>
      </c>
      <c r="CB22">
        <v>6.4010251878233451E-4</v>
      </c>
      <c r="CC22">
        <v>4.984216045140326E-3</v>
      </c>
      <c r="CD22">
        <v>2.4534519735354482E-3</v>
      </c>
      <c r="CE22">
        <v>5.4654422534731214E-4</v>
      </c>
      <c r="CF22">
        <v>6.3706997329487198E-4</v>
      </c>
      <c r="CG22">
        <v>1.6162012808435351E-3</v>
      </c>
      <c r="CH22">
        <v>0</v>
      </c>
      <c r="CI22">
        <v>6.2873654315028372E-4</v>
      </c>
      <c r="CJ22">
        <v>0</v>
      </c>
    </row>
    <row r="23" spans="1:88">
      <c r="A23" t="s">
        <v>22</v>
      </c>
      <c r="B23">
        <v>1.8142862856345603E-4</v>
      </c>
      <c r="C23">
        <v>3.2040246571143617E-4</v>
      </c>
      <c r="D23">
        <v>3.5526002829938913E-4</v>
      </c>
      <c r="E23">
        <v>2.2006419146875888E-4</v>
      </c>
      <c r="F23">
        <v>5.5912040001407902E-4</v>
      </c>
      <c r="G23">
        <v>3.2263580110944571E-5</v>
      </c>
      <c r="H23">
        <v>8.3194711740298998E-6</v>
      </c>
      <c r="I23">
        <v>1.2044771584964462E-6</v>
      </c>
      <c r="J23">
        <v>7.8749303105568526E-4</v>
      </c>
      <c r="K23">
        <v>2.7469928942843006E-4</v>
      </c>
      <c r="L23">
        <v>3.62762632281481E-4</v>
      </c>
      <c r="M23">
        <v>2.6651310312749934E-4</v>
      </c>
      <c r="N23">
        <v>3.9679576523277512E-4</v>
      </c>
      <c r="O23">
        <v>6.9458321504390979E-4</v>
      </c>
      <c r="P23">
        <v>6.0462423933636377E-4</v>
      </c>
      <c r="Q23">
        <v>4.4722358053121626E-4</v>
      </c>
      <c r="R23">
        <v>3.5895004391121155E-4</v>
      </c>
      <c r="S23">
        <v>4.2981541302784218E-4</v>
      </c>
      <c r="T23">
        <v>5.2709349631574888E-4</v>
      </c>
      <c r="U23">
        <v>6.7157323791604848E-4</v>
      </c>
      <c r="V23">
        <v>1.2285999332249172E-3</v>
      </c>
      <c r="W23">
        <v>1.0097500232316512</v>
      </c>
      <c r="X23">
        <v>2.5836996739305286E-4</v>
      </c>
      <c r="Y23">
        <v>5.8663638665501679E-4</v>
      </c>
      <c r="Z23">
        <v>5.0590039992304996E-4</v>
      </c>
      <c r="AA23">
        <v>5.1256637415982281E-4</v>
      </c>
      <c r="AB23">
        <v>5.0972414710051431E-4</v>
      </c>
      <c r="AC23">
        <v>5.6399821429443237E-4</v>
      </c>
      <c r="AD23">
        <v>7.5559914483323528E-4</v>
      </c>
      <c r="AE23">
        <v>4.174790368182886E-4</v>
      </c>
      <c r="AF23">
        <v>5.7267510261899449E-4</v>
      </c>
      <c r="AG23">
        <v>6.1938981758332399E-4</v>
      </c>
      <c r="AH23">
        <v>6.262713747449875E-4</v>
      </c>
      <c r="AI23">
        <v>5.6586060159185072E-4</v>
      </c>
      <c r="AJ23">
        <v>2.6252967323441203E-3</v>
      </c>
      <c r="AK23">
        <v>8.2332749474539342E-4</v>
      </c>
      <c r="AL23">
        <v>4.7424533111334614E-4</v>
      </c>
      <c r="AM23">
        <v>2.899894931400616E-4</v>
      </c>
      <c r="AN23">
        <v>9.682744131632679E-4</v>
      </c>
      <c r="AO23">
        <v>9.2348015606713465E-4</v>
      </c>
      <c r="AP23">
        <v>1.0783360485840225E-3</v>
      </c>
      <c r="AQ23">
        <v>1.1262794660634175E-3</v>
      </c>
      <c r="AR23">
        <v>2.1364735830148229E-3</v>
      </c>
      <c r="AS23">
        <v>9.6783029649022162E-4</v>
      </c>
      <c r="AT23">
        <v>2.7882650199445504E-4</v>
      </c>
      <c r="AU23">
        <v>5.7356279587387549E-4</v>
      </c>
      <c r="AV23">
        <v>6.0313241354371201E-4</v>
      </c>
      <c r="AW23">
        <v>6.5339241631368365E-4</v>
      </c>
      <c r="AX23">
        <v>7.8552098367906718E-4</v>
      </c>
      <c r="AY23">
        <v>5.5864998635311684E-4</v>
      </c>
      <c r="AZ23">
        <v>4.456476620669699E-4</v>
      </c>
      <c r="BA23">
        <v>7.7296599666147318E-5</v>
      </c>
      <c r="BB23">
        <v>2.5301480013141379E-4</v>
      </c>
      <c r="BC23">
        <v>9.7993139186002888E-4</v>
      </c>
      <c r="BD23">
        <v>1.0525277532309064E-3</v>
      </c>
      <c r="BE23">
        <v>7.4850391452151762E-4</v>
      </c>
      <c r="BF23">
        <v>7.7789975950514928E-4</v>
      </c>
      <c r="BG23">
        <v>8.1021426001822913E-4</v>
      </c>
      <c r="BH23">
        <v>5.0127846548367657E-3</v>
      </c>
      <c r="BI23">
        <v>1.1970523843423367E-3</v>
      </c>
      <c r="BJ23">
        <v>1.575296330496311E-3</v>
      </c>
      <c r="BK23">
        <v>5.9592824786272212E-4</v>
      </c>
      <c r="BL23">
        <v>1.8708646889991419E-3</v>
      </c>
      <c r="BM23">
        <v>1.0083421376856823E-3</v>
      </c>
      <c r="BN23">
        <v>2.7224121128390134E-4</v>
      </c>
      <c r="BO23">
        <v>8.6062395562736568E-4</v>
      </c>
      <c r="BP23">
        <v>1.6690391739428944E-3</v>
      </c>
      <c r="BQ23">
        <v>1.2332640136755778E-3</v>
      </c>
      <c r="BR23">
        <v>1.0336533762969769E-3</v>
      </c>
      <c r="BS23">
        <v>1.4076818802530539E-3</v>
      </c>
      <c r="BT23">
        <v>4.6565236219427175E-4</v>
      </c>
      <c r="BU23">
        <v>1.9410357007727229E-3</v>
      </c>
      <c r="BV23">
        <v>8.9436528748329731E-4</v>
      </c>
      <c r="BW23">
        <v>1.5883295502410915E-3</v>
      </c>
      <c r="BX23">
        <v>5.779276330351254E-4</v>
      </c>
      <c r="BY23">
        <v>4.6346296393029755E-3</v>
      </c>
      <c r="BZ23">
        <v>1.0067559377342332E-3</v>
      </c>
      <c r="CA23">
        <v>1.1936532630134415E-2</v>
      </c>
      <c r="CB23">
        <v>1.0680546644186272E-3</v>
      </c>
      <c r="CC23">
        <v>1.7896316010911652E-3</v>
      </c>
      <c r="CD23">
        <v>8.107263485954225E-4</v>
      </c>
      <c r="CE23">
        <v>4.7932211534639245E-4</v>
      </c>
      <c r="CF23">
        <v>1.9560309817944635E-3</v>
      </c>
      <c r="CG23">
        <v>2.8627948970091971E-3</v>
      </c>
      <c r="CH23">
        <v>0</v>
      </c>
      <c r="CI23">
        <v>1.2176394272311562E-3</v>
      </c>
      <c r="CJ23">
        <v>0</v>
      </c>
    </row>
    <row r="24" spans="1:88">
      <c r="A24" t="s">
        <v>23</v>
      </c>
      <c r="B24">
        <v>1.7944980197944882E-2</v>
      </c>
      <c r="C24">
        <v>5.7723566024323998E-2</v>
      </c>
      <c r="D24">
        <v>1.9430216901494737E-2</v>
      </c>
      <c r="E24">
        <v>1.0150256961205618E-2</v>
      </c>
      <c r="F24">
        <v>2.2875757366537575E-2</v>
      </c>
      <c r="G24">
        <v>6.8514617222605045E-4</v>
      </c>
      <c r="H24">
        <v>9.4043419335173683E-4</v>
      </c>
      <c r="I24">
        <v>2.2824905299790668E-5</v>
      </c>
      <c r="J24">
        <v>1.5690751266303104E-2</v>
      </c>
      <c r="K24">
        <v>2.1892449051887114E-2</v>
      </c>
      <c r="L24">
        <v>1.4599078296462672E-2</v>
      </c>
      <c r="M24">
        <v>4.8970236651810373E-3</v>
      </c>
      <c r="N24">
        <v>2.5595959322555633E-2</v>
      </c>
      <c r="O24">
        <v>9.2403538773394665E-3</v>
      </c>
      <c r="P24">
        <v>5.6526867279780577E-3</v>
      </c>
      <c r="Q24">
        <v>8.8414165729332229E-3</v>
      </c>
      <c r="R24">
        <v>8.1342148921275496E-3</v>
      </c>
      <c r="S24">
        <v>2.1478829591297759E-3</v>
      </c>
      <c r="T24">
        <v>4.1084961623591952E-3</v>
      </c>
      <c r="U24">
        <v>1.2197728335151042E-2</v>
      </c>
      <c r="V24">
        <v>1.2139216831802196E-2</v>
      </c>
      <c r="W24">
        <v>9.9496103399936541E-3</v>
      </c>
      <c r="X24">
        <v>1.0230076409663447</v>
      </c>
      <c r="Y24">
        <v>1.3633069085614662E-2</v>
      </c>
      <c r="Z24">
        <v>1.0853702084965083E-2</v>
      </c>
      <c r="AA24">
        <v>1.1368583972761415E-2</v>
      </c>
      <c r="AB24">
        <v>9.1471094642630191E-3</v>
      </c>
      <c r="AC24">
        <v>5.8840802024412104E-3</v>
      </c>
      <c r="AD24">
        <v>3.9460335771073557E-3</v>
      </c>
      <c r="AE24">
        <v>2.5198684259587108E-3</v>
      </c>
      <c r="AF24">
        <v>8.5369837381303066E-3</v>
      </c>
      <c r="AG24">
        <v>2.8586844385976428E-3</v>
      </c>
      <c r="AH24">
        <v>7.016055636572034E-3</v>
      </c>
      <c r="AI24">
        <v>6.8742865265170299E-3</v>
      </c>
      <c r="AJ24">
        <v>4.0922405381934035E-3</v>
      </c>
      <c r="AK24">
        <v>2.5671243357865982E-3</v>
      </c>
      <c r="AL24">
        <v>3.765948725813409E-4</v>
      </c>
      <c r="AM24">
        <v>1.2717357503122528E-3</v>
      </c>
      <c r="AN24">
        <v>2.2172681573073803E-3</v>
      </c>
      <c r="AO24">
        <v>1.0663126219078009E-3</v>
      </c>
      <c r="AP24">
        <v>3.1774156101757127E-3</v>
      </c>
      <c r="AQ24">
        <v>1.986333990552975E-3</v>
      </c>
      <c r="AR24">
        <v>2.436986506260945E-3</v>
      </c>
      <c r="AS24">
        <v>1.9401756056550137E-3</v>
      </c>
      <c r="AT24">
        <v>8.3822973353376129E-2</v>
      </c>
      <c r="AU24">
        <v>6.7962381147201878E-2</v>
      </c>
      <c r="AV24">
        <v>7.124331076649501E-2</v>
      </c>
      <c r="AW24">
        <v>5.2223515954646006E-2</v>
      </c>
      <c r="AX24">
        <v>1.8633331968827951E-2</v>
      </c>
      <c r="AY24">
        <v>6.9189210058561773E-3</v>
      </c>
      <c r="AZ24">
        <v>5.2970378314501866E-3</v>
      </c>
      <c r="BA24">
        <v>1.0648213754222372E-2</v>
      </c>
      <c r="BB24">
        <v>1.9602391826847174E-2</v>
      </c>
      <c r="BC24">
        <v>6.6156501629209628E-4</v>
      </c>
      <c r="BD24">
        <v>8.3989174180860136E-4</v>
      </c>
      <c r="BE24">
        <v>6.9225705839142011E-4</v>
      </c>
      <c r="BF24">
        <v>2.1365233602562671E-3</v>
      </c>
      <c r="BG24">
        <v>2.4459458513572388E-3</v>
      </c>
      <c r="BH24">
        <v>1.1903058932620761E-3</v>
      </c>
      <c r="BI24">
        <v>7.4432393185783563E-3</v>
      </c>
      <c r="BJ24">
        <v>7.2000298809624603E-3</v>
      </c>
      <c r="BK24">
        <v>4.1670693853230415E-3</v>
      </c>
      <c r="BL24">
        <v>6.5234651590351743E-4</v>
      </c>
      <c r="BM24">
        <v>7.4958712518755685E-3</v>
      </c>
      <c r="BN24">
        <v>3.4912504844350875E-3</v>
      </c>
      <c r="BO24">
        <v>1.0731292939723358E-2</v>
      </c>
      <c r="BP24">
        <v>3.0079890652648053E-3</v>
      </c>
      <c r="BQ24">
        <v>1.8822019991909661E-3</v>
      </c>
      <c r="BR24">
        <v>1.777631779572105E-3</v>
      </c>
      <c r="BS24">
        <v>5.8403819719456502E-3</v>
      </c>
      <c r="BT24">
        <v>1.3442724020005771E-2</v>
      </c>
      <c r="BU24">
        <v>5.644027227827704E-3</v>
      </c>
      <c r="BV24">
        <v>2.0944137503831062E-3</v>
      </c>
      <c r="BW24">
        <v>3.4800398600551472E-3</v>
      </c>
      <c r="BX24">
        <v>4.0451680736116585E-3</v>
      </c>
      <c r="BY24">
        <v>3.1697606986499393E-3</v>
      </c>
      <c r="BZ24">
        <v>1.9159205644399264E-3</v>
      </c>
      <c r="CA24">
        <v>4.2922114285385039E-3</v>
      </c>
      <c r="CB24">
        <v>5.8459194702576971E-3</v>
      </c>
      <c r="CC24">
        <v>5.0921037509226667E-3</v>
      </c>
      <c r="CD24">
        <v>4.9053485146524209E-3</v>
      </c>
      <c r="CE24">
        <v>3.7984218021916028E-3</v>
      </c>
      <c r="CF24">
        <v>4.383619616906002E-3</v>
      </c>
      <c r="CG24">
        <v>5.4396020505238481E-3</v>
      </c>
      <c r="CH24">
        <v>0</v>
      </c>
      <c r="CI24">
        <v>3.309705751862977E-2</v>
      </c>
      <c r="CJ24">
        <v>0</v>
      </c>
    </row>
    <row r="25" spans="1:88">
      <c r="A25" t="s">
        <v>24</v>
      </c>
      <c r="B25">
        <v>1.355393020515514E-2</v>
      </c>
      <c r="C25">
        <v>1.4551427263275171E-2</v>
      </c>
      <c r="D25">
        <v>3.201298423566256E-2</v>
      </c>
      <c r="E25">
        <v>1.8197150899819617E-2</v>
      </c>
      <c r="F25">
        <v>9.4658852930588535E-3</v>
      </c>
      <c r="G25">
        <v>1.5667329435096984E-4</v>
      </c>
      <c r="H25">
        <v>5.4689028825494649E-5</v>
      </c>
      <c r="I25">
        <v>1.1363862602562533E-4</v>
      </c>
      <c r="J25">
        <v>1.0054736725052145E-2</v>
      </c>
      <c r="K25">
        <v>6.6296158905088699E-3</v>
      </c>
      <c r="L25">
        <v>5.2457066264341165E-3</v>
      </c>
      <c r="M25">
        <v>8.6200012199938762E-4</v>
      </c>
      <c r="N25">
        <v>3.6591969320471001E-3</v>
      </c>
      <c r="O25">
        <v>5.6881349690540923E-3</v>
      </c>
      <c r="P25">
        <v>3.8597677732848416E-3</v>
      </c>
      <c r="Q25">
        <v>4.7832915011613825E-2</v>
      </c>
      <c r="R25">
        <v>7.6949489364562876E-2</v>
      </c>
      <c r="S25">
        <v>1.3639437608584536E-3</v>
      </c>
      <c r="T25">
        <v>6.3984348175678369E-3</v>
      </c>
      <c r="U25">
        <v>6.75996213059624E-3</v>
      </c>
      <c r="V25">
        <v>1.2523442501417088E-2</v>
      </c>
      <c r="W25">
        <v>2.2040149138730546E-2</v>
      </c>
      <c r="X25">
        <v>2.0266762354633264E-2</v>
      </c>
      <c r="Y25">
        <v>1.0423443690741978</v>
      </c>
      <c r="Z25">
        <v>7.2500627916441004E-2</v>
      </c>
      <c r="AA25">
        <v>1.0006025121535691E-2</v>
      </c>
      <c r="AB25">
        <v>4.2877568583369252E-3</v>
      </c>
      <c r="AC25">
        <v>7.6754958924060484E-3</v>
      </c>
      <c r="AD25">
        <v>2.5313904043085308E-3</v>
      </c>
      <c r="AE25">
        <v>3.6885439130357237E-3</v>
      </c>
      <c r="AF25">
        <v>7.2327651734473966E-3</v>
      </c>
      <c r="AG25">
        <v>5.1533274223201572E-3</v>
      </c>
      <c r="AH25">
        <v>9.2741741961125251E-3</v>
      </c>
      <c r="AI25">
        <v>1.1657225783114651E-2</v>
      </c>
      <c r="AJ25">
        <v>9.5511669872864297E-4</v>
      </c>
      <c r="AK25">
        <v>3.5734072586893293E-4</v>
      </c>
      <c r="AL25">
        <v>1.0149860392608476E-4</v>
      </c>
      <c r="AM25">
        <v>1.4962968992751711E-4</v>
      </c>
      <c r="AN25">
        <v>3.8402460165734407E-4</v>
      </c>
      <c r="AO25">
        <v>3.2955818198807064E-4</v>
      </c>
      <c r="AP25">
        <v>4.8127272070499778E-4</v>
      </c>
      <c r="AQ25">
        <v>4.1524180515625753E-4</v>
      </c>
      <c r="AR25">
        <v>6.5334152940761398E-4</v>
      </c>
      <c r="AS25">
        <v>3.713077539904015E-4</v>
      </c>
      <c r="AT25">
        <v>2.1564318575655952E-3</v>
      </c>
      <c r="AU25">
        <v>2.8832831496041602E-3</v>
      </c>
      <c r="AV25">
        <v>2.4168634660627656E-3</v>
      </c>
      <c r="AW25">
        <v>1.7550694869412475E-3</v>
      </c>
      <c r="AX25">
        <v>8.3352968166064358E-4</v>
      </c>
      <c r="AY25">
        <v>1.0669237394705152E-3</v>
      </c>
      <c r="AZ25">
        <v>3.6776773735618844E-4</v>
      </c>
      <c r="BA25">
        <v>4.0328464333161894E-4</v>
      </c>
      <c r="BB25">
        <v>1.0734648649493145E-3</v>
      </c>
      <c r="BC25">
        <v>2.7661733039984821E-4</v>
      </c>
      <c r="BD25">
        <v>3.5761082889760969E-4</v>
      </c>
      <c r="BE25">
        <v>4.046540176300212E-4</v>
      </c>
      <c r="BF25">
        <v>8.325455128296073E-4</v>
      </c>
      <c r="BG25">
        <v>4.8673414961749559E-4</v>
      </c>
      <c r="BH25">
        <v>8.7507392525785826E-4</v>
      </c>
      <c r="BI25">
        <v>4.857110253529186E-4</v>
      </c>
      <c r="BJ25">
        <v>5.5405383987305044E-4</v>
      </c>
      <c r="BK25">
        <v>2.9940761794147735E-4</v>
      </c>
      <c r="BL25">
        <v>2.368091866379798E-4</v>
      </c>
      <c r="BM25">
        <v>4.5863245994437978E-4</v>
      </c>
      <c r="BN25">
        <v>1.2562243150817227E-3</v>
      </c>
      <c r="BO25">
        <v>1.0880506984458516E-3</v>
      </c>
      <c r="BP25">
        <v>6.2892006133921652E-4</v>
      </c>
      <c r="BQ25">
        <v>1.1741966646734475E-3</v>
      </c>
      <c r="BR25">
        <v>4.8334133130792091E-4</v>
      </c>
      <c r="BS25">
        <v>2.6104708584446822E-3</v>
      </c>
      <c r="BT25">
        <v>5.79218600450589E-3</v>
      </c>
      <c r="BU25">
        <v>1.175008910149413E-3</v>
      </c>
      <c r="BV25">
        <v>5.6987435310108915E-3</v>
      </c>
      <c r="BW25">
        <v>1.315290820516108E-2</v>
      </c>
      <c r="BX25">
        <v>1.7715593156338572E-3</v>
      </c>
      <c r="BY25">
        <v>1.1915902832298334E-3</v>
      </c>
      <c r="BZ25">
        <v>3.7321746961166072E-4</v>
      </c>
      <c r="CA25">
        <v>2.434500460942359E-3</v>
      </c>
      <c r="CB25">
        <v>1.708086985968365E-3</v>
      </c>
      <c r="CC25">
        <v>7.4627189202521255E-4</v>
      </c>
      <c r="CD25">
        <v>1.1748848092584519E-3</v>
      </c>
      <c r="CE25">
        <v>1.7825638545393469E-3</v>
      </c>
      <c r="CF25">
        <v>4.2572574584749476E-3</v>
      </c>
      <c r="CG25">
        <v>8.5504032777383124E-4</v>
      </c>
      <c r="CH25">
        <v>0</v>
      </c>
      <c r="CI25">
        <v>3.4668040599665734E-3</v>
      </c>
      <c r="CJ25">
        <v>0</v>
      </c>
    </row>
    <row r="26" spans="1:88">
      <c r="A26" t="s">
        <v>25</v>
      </c>
      <c r="B26">
        <v>2.0995639510486197E-3</v>
      </c>
      <c r="C26">
        <v>8.5598949873920004E-4</v>
      </c>
      <c r="D26">
        <v>1.3807720084240336E-3</v>
      </c>
      <c r="E26">
        <v>8.118346035973186E-4</v>
      </c>
      <c r="F26">
        <v>2.9083813870261562E-3</v>
      </c>
      <c r="G26">
        <v>5.788400277918084E-5</v>
      </c>
      <c r="H26">
        <v>1.0251366842356679E-4</v>
      </c>
      <c r="I26">
        <v>3.9368256387882423E-6</v>
      </c>
      <c r="J26">
        <v>5.9403625685924876E-4</v>
      </c>
      <c r="K26">
        <v>2.6806274734682812E-3</v>
      </c>
      <c r="L26">
        <v>2.0258704902562483E-3</v>
      </c>
      <c r="M26">
        <v>2.9329580323006417E-4</v>
      </c>
      <c r="N26">
        <v>6.3228457442081071E-3</v>
      </c>
      <c r="O26">
        <v>1.0523047699510325E-2</v>
      </c>
      <c r="P26">
        <v>1.1330175386662526E-2</v>
      </c>
      <c r="Q26">
        <v>4.9879967667147262E-3</v>
      </c>
      <c r="R26">
        <v>3.3818876210579768E-3</v>
      </c>
      <c r="S26">
        <v>6.3044677924270899E-4</v>
      </c>
      <c r="T26">
        <v>5.8930515850604669E-3</v>
      </c>
      <c r="U26">
        <v>5.7450363931206587E-3</v>
      </c>
      <c r="V26">
        <v>5.8498169522237667E-3</v>
      </c>
      <c r="W26">
        <v>1.1465902923842667E-2</v>
      </c>
      <c r="X26">
        <v>6.7337057510157439E-4</v>
      </c>
      <c r="Y26">
        <v>5.2727244606333807E-3</v>
      </c>
      <c r="Z26">
        <v>1.0270105153428601</v>
      </c>
      <c r="AA26">
        <v>4.0107771147225397E-3</v>
      </c>
      <c r="AB26">
        <v>1.4633255295053551E-3</v>
      </c>
      <c r="AC26">
        <v>3.1112073214489776E-3</v>
      </c>
      <c r="AD26">
        <v>6.5800400316505811E-3</v>
      </c>
      <c r="AE26">
        <v>4.9902933044654743E-3</v>
      </c>
      <c r="AF26">
        <v>6.4348161986728476E-3</v>
      </c>
      <c r="AG26">
        <v>9.9280731290102113E-3</v>
      </c>
      <c r="AH26">
        <v>1.7265806111658601E-2</v>
      </c>
      <c r="AI26">
        <v>1.0210361740539305E-2</v>
      </c>
      <c r="AJ26">
        <v>3.0743155762886485E-3</v>
      </c>
      <c r="AK26">
        <v>7.3337856043247411E-4</v>
      </c>
      <c r="AL26">
        <v>1.7124673375321781E-4</v>
      </c>
      <c r="AM26">
        <v>3.3639442637103571E-4</v>
      </c>
      <c r="AN26">
        <v>1.2624691228018501E-3</v>
      </c>
      <c r="AO26">
        <v>7.1669655025617825E-4</v>
      </c>
      <c r="AP26">
        <v>1.5337180344048476E-3</v>
      </c>
      <c r="AQ26">
        <v>7.6779968063493621E-4</v>
      </c>
      <c r="AR26">
        <v>1.0735151759863849E-3</v>
      </c>
      <c r="AS26">
        <v>5.7983496370910481E-4</v>
      </c>
      <c r="AT26">
        <v>8.0802852007144481E-4</v>
      </c>
      <c r="AU26">
        <v>7.9395809606032093E-4</v>
      </c>
      <c r="AV26">
        <v>9.7863160665241688E-4</v>
      </c>
      <c r="AW26">
        <v>1.3838548272763435E-3</v>
      </c>
      <c r="AX26">
        <v>5.5034417558681302E-4</v>
      </c>
      <c r="AY26">
        <v>1.9254282197591315E-3</v>
      </c>
      <c r="AZ26">
        <v>3.8820138586841179E-4</v>
      </c>
      <c r="BA26">
        <v>1.341654276417311E-3</v>
      </c>
      <c r="BB26">
        <v>7.5606361853108504E-4</v>
      </c>
      <c r="BC26">
        <v>2.6479921430459775E-4</v>
      </c>
      <c r="BD26">
        <v>2.4566931980455573E-4</v>
      </c>
      <c r="BE26">
        <v>2.7094572059927703E-3</v>
      </c>
      <c r="BF26">
        <v>2.1778711599858844E-3</v>
      </c>
      <c r="BG26">
        <v>5.3190757357641854E-4</v>
      </c>
      <c r="BH26">
        <v>4.8118344273122981E-4</v>
      </c>
      <c r="BI26">
        <v>3.1712037586944852E-4</v>
      </c>
      <c r="BJ26">
        <v>4.3809719808530362E-4</v>
      </c>
      <c r="BK26">
        <v>2.2935750708507488E-4</v>
      </c>
      <c r="BL26">
        <v>3.403938121393842E-4</v>
      </c>
      <c r="BM26">
        <v>3.3328209224376076E-4</v>
      </c>
      <c r="BN26">
        <v>3.9654511816927205E-4</v>
      </c>
      <c r="BO26">
        <v>3.0013306830317201E-3</v>
      </c>
      <c r="BP26">
        <v>1.8055389987228264E-3</v>
      </c>
      <c r="BQ26">
        <v>1.0231209788343796E-3</v>
      </c>
      <c r="BR26">
        <v>3.084501417359358E-4</v>
      </c>
      <c r="BS26">
        <v>9.4252678072917657E-4</v>
      </c>
      <c r="BT26">
        <v>1.671157628890941E-3</v>
      </c>
      <c r="BU26">
        <v>9.3966982935421981E-4</v>
      </c>
      <c r="BV26">
        <v>2.1108646097665138E-3</v>
      </c>
      <c r="BW26">
        <v>1.4459679907995238E-3</v>
      </c>
      <c r="BX26">
        <v>2.0359219695505562E-3</v>
      </c>
      <c r="BY26">
        <v>1.7574308284537166E-3</v>
      </c>
      <c r="BZ26">
        <v>3.0532309487117806E-4</v>
      </c>
      <c r="CA26">
        <v>6.0500067043719118E-4</v>
      </c>
      <c r="CB26">
        <v>9.0440922940214377E-4</v>
      </c>
      <c r="CC26">
        <v>8.0738233867539235E-4</v>
      </c>
      <c r="CD26">
        <v>3.0041778748501015E-3</v>
      </c>
      <c r="CE26">
        <v>3.6296405809995089E-3</v>
      </c>
      <c r="CF26">
        <v>1.4799072759405247E-3</v>
      </c>
      <c r="CG26">
        <v>9.7304432063890101E-4</v>
      </c>
      <c r="CH26">
        <v>0</v>
      </c>
      <c r="CI26">
        <v>5.1920163099327191E-3</v>
      </c>
      <c r="CJ26">
        <v>0</v>
      </c>
    </row>
    <row r="27" spans="1:88">
      <c r="A27" t="s">
        <v>26</v>
      </c>
      <c r="B27">
        <v>5.4766941703564677E-4</v>
      </c>
      <c r="C27">
        <v>1.4429361829413879E-3</v>
      </c>
      <c r="D27">
        <v>4.9541994198231949E-4</v>
      </c>
      <c r="E27">
        <v>3.063361190294221E-4</v>
      </c>
      <c r="F27">
        <v>4.4243770609436934E-4</v>
      </c>
      <c r="G27">
        <v>1.3612542721044442E-5</v>
      </c>
      <c r="H27">
        <v>4.1184141686555545E-5</v>
      </c>
      <c r="I27">
        <v>6.461211921806977E-7</v>
      </c>
      <c r="J27">
        <v>2.2583424602411113E-3</v>
      </c>
      <c r="K27">
        <v>3.5055075946871721E-3</v>
      </c>
      <c r="L27">
        <v>3.8945122378165361E-3</v>
      </c>
      <c r="M27">
        <v>5.443422796578937E-4</v>
      </c>
      <c r="N27">
        <v>2.6520019647829372E-2</v>
      </c>
      <c r="O27">
        <v>1.2889082900482253E-3</v>
      </c>
      <c r="P27">
        <v>1.61101056970335E-2</v>
      </c>
      <c r="Q27">
        <v>4.4203225833287026E-4</v>
      </c>
      <c r="R27">
        <v>2.8279484702089266E-4</v>
      </c>
      <c r="S27">
        <v>1.9500729834368144E-4</v>
      </c>
      <c r="T27">
        <v>5.6649095726591118E-4</v>
      </c>
      <c r="U27">
        <v>5.1792436847829483E-3</v>
      </c>
      <c r="V27">
        <v>1.0201308418098163E-3</v>
      </c>
      <c r="W27">
        <v>4.364748790341216E-4</v>
      </c>
      <c r="X27">
        <v>1.4910157508068391E-3</v>
      </c>
      <c r="Y27">
        <v>1.3029129402927907E-3</v>
      </c>
      <c r="Z27">
        <v>3.7603668804205835E-3</v>
      </c>
      <c r="AA27">
        <v>1.0825423519680564</v>
      </c>
      <c r="AB27">
        <v>5.0684298330074731E-3</v>
      </c>
      <c r="AC27">
        <v>2.2925049787376915E-3</v>
      </c>
      <c r="AD27">
        <v>2.1701161009409844E-3</v>
      </c>
      <c r="AE27">
        <v>1.3017855866822334E-3</v>
      </c>
      <c r="AF27">
        <v>5.8694433838641421E-3</v>
      </c>
      <c r="AG27">
        <v>4.8787134279337681E-3</v>
      </c>
      <c r="AH27">
        <v>2.6833602484869871E-3</v>
      </c>
      <c r="AI27">
        <v>2.4522662353484528E-3</v>
      </c>
      <c r="AJ27">
        <v>3.7635913024666533E-4</v>
      </c>
      <c r="AK27">
        <v>4.3191169806511661E-4</v>
      </c>
      <c r="AL27">
        <v>9.3963512985254191E-5</v>
      </c>
      <c r="AM27">
        <v>1.1638378844709043E-4</v>
      </c>
      <c r="AN27">
        <v>2.9310572797847556E-4</v>
      </c>
      <c r="AO27">
        <v>1.9799605698861118E-4</v>
      </c>
      <c r="AP27">
        <v>3.7487173150708633E-4</v>
      </c>
      <c r="AQ27">
        <v>4.3159328660246412E-4</v>
      </c>
      <c r="AR27">
        <v>6.0272209382584117E-4</v>
      </c>
      <c r="AS27">
        <v>2.7577610230102793E-4</v>
      </c>
      <c r="AT27">
        <v>4.7598383261690031E-4</v>
      </c>
      <c r="AU27">
        <v>1.4429560753564266E-3</v>
      </c>
      <c r="AV27">
        <v>9.7984312888046185E-4</v>
      </c>
      <c r="AW27">
        <v>7.7301664726422677E-4</v>
      </c>
      <c r="AX27">
        <v>3.0175079008372792E-4</v>
      </c>
      <c r="AY27">
        <v>1.0901954850559682E-3</v>
      </c>
      <c r="AZ27">
        <v>2.3533849005827112E-4</v>
      </c>
      <c r="BA27">
        <v>1.1084870089394596E-4</v>
      </c>
      <c r="BB27">
        <v>4.5809556828396893E-4</v>
      </c>
      <c r="BC27">
        <v>1.0259234955877855E-4</v>
      </c>
      <c r="BD27">
        <v>1.187831145167817E-4</v>
      </c>
      <c r="BE27">
        <v>7.6339348215980396E-4</v>
      </c>
      <c r="BF27">
        <v>2.731251430066103E-3</v>
      </c>
      <c r="BG27">
        <v>1.4026008555466068E-3</v>
      </c>
      <c r="BH27">
        <v>2.5227675902167782E-4</v>
      </c>
      <c r="BI27">
        <v>3.5952752318439528E-4</v>
      </c>
      <c r="BJ27">
        <v>3.965570781173924E-4</v>
      </c>
      <c r="BK27">
        <v>3.1309574438886917E-4</v>
      </c>
      <c r="BL27">
        <v>1.7163359426332637E-4</v>
      </c>
      <c r="BM27">
        <v>3.1381270833416515E-4</v>
      </c>
      <c r="BN27">
        <v>9.5535967371226775E-4</v>
      </c>
      <c r="BO27">
        <v>2.6251006762673789E-3</v>
      </c>
      <c r="BP27">
        <v>4.5290795049015469E-4</v>
      </c>
      <c r="BQ27">
        <v>8.8193555749320766E-4</v>
      </c>
      <c r="BR27">
        <v>2.3191147126894808E-4</v>
      </c>
      <c r="BS27">
        <v>8.1355248231485553E-4</v>
      </c>
      <c r="BT27">
        <v>1.4265097775601986E-3</v>
      </c>
      <c r="BU27">
        <v>4.4138839812654808E-4</v>
      </c>
      <c r="BV27">
        <v>8.163769362890379E-4</v>
      </c>
      <c r="BW27">
        <v>1.2443125934286793E-3</v>
      </c>
      <c r="BX27">
        <v>5.885561965738972E-4</v>
      </c>
      <c r="BY27">
        <v>8.3164248360309469E-4</v>
      </c>
      <c r="BZ27">
        <v>2.6455372673654816E-4</v>
      </c>
      <c r="CA27">
        <v>4.0662487728660297E-4</v>
      </c>
      <c r="CB27">
        <v>9.0368442179023574E-4</v>
      </c>
      <c r="CC27">
        <v>9.2766278834376147E-4</v>
      </c>
      <c r="CD27">
        <v>1.4859649846090048E-3</v>
      </c>
      <c r="CE27">
        <v>9.9406717764848941E-4</v>
      </c>
      <c r="CF27">
        <v>1.1878562144971901E-3</v>
      </c>
      <c r="CG27">
        <v>9.8275434345585335E-4</v>
      </c>
      <c r="CH27">
        <v>0</v>
      </c>
      <c r="CI27">
        <v>9.8765566947709507E-3</v>
      </c>
      <c r="CJ27">
        <v>0</v>
      </c>
    </row>
    <row r="28" spans="1:88">
      <c r="A28" t="s">
        <v>27</v>
      </c>
      <c r="B28">
        <v>1.1369725185967807E-4</v>
      </c>
      <c r="C28">
        <v>1.6245575732176936E-4</v>
      </c>
      <c r="D28">
        <v>1.8173373309394403E-4</v>
      </c>
      <c r="E28">
        <v>1.0921216333496976E-4</v>
      </c>
      <c r="F28">
        <v>4.1006675367465882E-4</v>
      </c>
      <c r="G28">
        <v>4.8606584199903382E-6</v>
      </c>
      <c r="H28">
        <v>1.2215059538195384E-5</v>
      </c>
      <c r="I28">
        <v>2.3951304183678033E-7</v>
      </c>
      <c r="J28">
        <v>3.3051030374558312E-3</v>
      </c>
      <c r="K28">
        <v>1.7488157991850989E-3</v>
      </c>
      <c r="L28">
        <v>8.609994134281656E-4</v>
      </c>
      <c r="M28">
        <v>1.4306302723550608E-4</v>
      </c>
      <c r="N28">
        <v>1.7968932615988306E-3</v>
      </c>
      <c r="O28">
        <v>6.0714771826588746E-4</v>
      </c>
      <c r="P28">
        <v>2.2129158380215126E-3</v>
      </c>
      <c r="Q28">
        <v>3.1933782837989235E-4</v>
      </c>
      <c r="R28">
        <v>9.7828071318775732E-4</v>
      </c>
      <c r="S28">
        <v>8.658774205476627E-5</v>
      </c>
      <c r="T28">
        <v>2.1120405305577358E-4</v>
      </c>
      <c r="U28">
        <v>1.5060561956992001E-3</v>
      </c>
      <c r="V28">
        <v>1.8246742361338818E-3</v>
      </c>
      <c r="W28">
        <v>4.3075646012872052E-4</v>
      </c>
      <c r="X28">
        <v>3.7378133458968973E-4</v>
      </c>
      <c r="Y28">
        <v>2.8360193662434375E-4</v>
      </c>
      <c r="Z28">
        <v>1.7228234615563939E-3</v>
      </c>
      <c r="AA28">
        <v>2.6053482237362036E-3</v>
      </c>
      <c r="AB28">
        <v>1.0575476893412363</v>
      </c>
      <c r="AC28">
        <v>4.7033441337872538E-2</v>
      </c>
      <c r="AD28">
        <v>1.5794568310224133E-2</v>
      </c>
      <c r="AE28">
        <v>4.4410718739223047E-3</v>
      </c>
      <c r="AF28">
        <v>2.9996167623351836E-2</v>
      </c>
      <c r="AG28">
        <v>7.5074026980806148E-3</v>
      </c>
      <c r="AH28">
        <v>9.6565310844480608E-3</v>
      </c>
      <c r="AI28">
        <v>5.8478830122826462E-3</v>
      </c>
      <c r="AJ28">
        <v>1.6762086763471388E-4</v>
      </c>
      <c r="AK28">
        <v>6.65905742102864E-5</v>
      </c>
      <c r="AL28">
        <v>1.7661281706452557E-5</v>
      </c>
      <c r="AM28">
        <v>2.5947600041831913E-5</v>
      </c>
      <c r="AN28">
        <v>6.4647781949689752E-5</v>
      </c>
      <c r="AO28">
        <v>5.2824600523436941E-5</v>
      </c>
      <c r="AP28">
        <v>8.2072248207556162E-5</v>
      </c>
      <c r="AQ28">
        <v>7.5883656365544969E-5</v>
      </c>
      <c r="AR28">
        <v>1.1703257274823439E-4</v>
      </c>
      <c r="AS28">
        <v>6.0913445336865832E-5</v>
      </c>
      <c r="AT28">
        <v>1.9155854734231249E-4</v>
      </c>
      <c r="AU28">
        <v>2.2113770986023945E-3</v>
      </c>
      <c r="AV28">
        <v>1.1914622325154137E-3</v>
      </c>
      <c r="AW28">
        <v>2.9595204413980698E-4</v>
      </c>
      <c r="AX28">
        <v>1.610063854798391E-4</v>
      </c>
      <c r="AY28">
        <v>2.6679803634829758E-3</v>
      </c>
      <c r="AZ28">
        <v>2.0014641278927485E-4</v>
      </c>
      <c r="BA28">
        <v>4.0038164529965673E-5</v>
      </c>
      <c r="BB28">
        <v>1.638162684970164E-4</v>
      </c>
      <c r="BC28">
        <v>5.2128804042674305E-5</v>
      </c>
      <c r="BD28">
        <v>4.3084252681170302E-5</v>
      </c>
      <c r="BE28">
        <v>2.3682251934376992E-4</v>
      </c>
      <c r="BF28">
        <v>4.1104376249218949E-4</v>
      </c>
      <c r="BG28">
        <v>1.7365848506921256E-4</v>
      </c>
      <c r="BH28">
        <v>1.9870071129770523E-4</v>
      </c>
      <c r="BI28">
        <v>7.5301635405498565E-5</v>
      </c>
      <c r="BJ28">
        <v>9.3352328032112172E-5</v>
      </c>
      <c r="BK28">
        <v>5.2797142372550696E-5</v>
      </c>
      <c r="BL28">
        <v>3.6608454988633113E-5</v>
      </c>
      <c r="BM28">
        <v>7.5124098516700407E-5</v>
      </c>
      <c r="BN28">
        <v>2.5905934793482875E-4</v>
      </c>
      <c r="BO28">
        <v>4.3282464658299868E-4</v>
      </c>
      <c r="BP28">
        <v>7.1350086802906632E-5</v>
      </c>
      <c r="BQ28">
        <v>1.6928361339851706E-4</v>
      </c>
      <c r="BR28">
        <v>7.1839849771903385E-5</v>
      </c>
      <c r="BS28">
        <v>2.5832568155677223E-4</v>
      </c>
      <c r="BT28">
        <v>1.1652917391580533E-3</v>
      </c>
      <c r="BU28">
        <v>2.6323320727177389E-4</v>
      </c>
      <c r="BV28">
        <v>1.2077360618125767E-4</v>
      </c>
      <c r="BW28">
        <v>1.2102086028221498E-4</v>
      </c>
      <c r="BX28">
        <v>1.0110477625332872E-4</v>
      </c>
      <c r="BY28">
        <v>3.1173573668185657E-4</v>
      </c>
      <c r="BZ28">
        <v>8.8146277186425118E-5</v>
      </c>
      <c r="CA28">
        <v>9.2841479625896739E-5</v>
      </c>
      <c r="CB28">
        <v>4.7267052118160358E-4</v>
      </c>
      <c r="CC28">
        <v>2.2660114736484656E-4</v>
      </c>
      <c r="CD28">
        <v>1.87561492702211E-4</v>
      </c>
      <c r="CE28">
        <v>8.7639758174973173E-4</v>
      </c>
      <c r="CF28">
        <v>2.4100229939373957E-4</v>
      </c>
      <c r="CG28">
        <v>1.9240134915509273E-4</v>
      </c>
      <c r="CH28">
        <v>0</v>
      </c>
      <c r="CI28">
        <v>1.0914603735034131E-3</v>
      </c>
      <c r="CJ28">
        <v>0</v>
      </c>
    </row>
    <row r="29" spans="1:88">
      <c r="A29" t="s">
        <v>28</v>
      </c>
      <c r="B29">
        <v>8.1248817599073717E-4</v>
      </c>
      <c r="C29">
        <v>1.7590926927362612E-3</v>
      </c>
      <c r="D29">
        <v>1.7303957922736497E-3</v>
      </c>
      <c r="E29">
        <v>9.7498273396119152E-4</v>
      </c>
      <c r="F29">
        <v>5.2308038399132588E-3</v>
      </c>
      <c r="G29">
        <v>3.8179980034363994E-5</v>
      </c>
      <c r="H29">
        <v>1.8248520975427355E-4</v>
      </c>
      <c r="I29">
        <v>2.6038466150350381E-6</v>
      </c>
      <c r="J29">
        <v>1.0731323642722652E-2</v>
      </c>
      <c r="K29">
        <v>3.3620271254646552E-3</v>
      </c>
      <c r="L29">
        <v>3.6040651174843426E-3</v>
      </c>
      <c r="M29">
        <v>1.8131853519440788E-3</v>
      </c>
      <c r="N29">
        <v>2.3793740928133123E-2</v>
      </c>
      <c r="O29">
        <v>8.5575307576345825E-3</v>
      </c>
      <c r="P29">
        <v>1.819502176122725E-2</v>
      </c>
      <c r="Q29">
        <v>5.4694051549334785E-3</v>
      </c>
      <c r="R29">
        <v>5.6487643459317283E-3</v>
      </c>
      <c r="S29">
        <v>8.6827738246142124E-4</v>
      </c>
      <c r="T29">
        <v>3.0277991161245642E-3</v>
      </c>
      <c r="U29">
        <v>1.462166069717156E-2</v>
      </c>
      <c r="V29">
        <v>1.4279081060213713E-2</v>
      </c>
      <c r="W29">
        <v>5.9022699398141804E-3</v>
      </c>
      <c r="X29">
        <v>2.8333701424248904E-3</v>
      </c>
      <c r="Y29">
        <v>4.4791130197219175E-3</v>
      </c>
      <c r="Z29">
        <v>1.3463999826576416E-2</v>
      </c>
      <c r="AA29">
        <v>8.3334569191372086E-3</v>
      </c>
      <c r="AB29">
        <v>1.2650461533832034E-2</v>
      </c>
      <c r="AC29">
        <v>1.0467920234763257</v>
      </c>
      <c r="AD29">
        <v>2.6460254300129118E-2</v>
      </c>
      <c r="AE29">
        <v>1.408187513454856E-2</v>
      </c>
      <c r="AF29">
        <v>3.5561762908939601E-2</v>
      </c>
      <c r="AG29">
        <v>1.6564364755422296E-2</v>
      </c>
      <c r="AH29">
        <v>2.5851740866983032E-2</v>
      </c>
      <c r="AI29">
        <v>1.2826719911371513E-2</v>
      </c>
      <c r="AJ29">
        <v>1.183488598519619E-3</v>
      </c>
      <c r="AK29">
        <v>6.2667701401474614E-4</v>
      </c>
      <c r="AL29">
        <v>2.0996111481901648E-4</v>
      </c>
      <c r="AM29">
        <v>2.0323304225812938E-4</v>
      </c>
      <c r="AN29">
        <v>5.5347892590727006E-4</v>
      </c>
      <c r="AO29">
        <v>4.3502703995848882E-4</v>
      </c>
      <c r="AP29">
        <v>8.1294914020950447E-4</v>
      </c>
      <c r="AQ29">
        <v>5.9897836985787947E-4</v>
      </c>
      <c r="AR29">
        <v>1.4267218374512333E-3</v>
      </c>
      <c r="AS29">
        <v>5.4627077001200084E-4</v>
      </c>
      <c r="AT29">
        <v>1.2647122193063115E-3</v>
      </c>
      <c r="AU29">
        <v>4.4217895132263856E-3</v>
      </c>
      <c r="AV29">
        <v>2.0971152682022931E-2</v>
      </c>
      <c r="AW29">
        <v>3.0946259431008953E-3</v>
      </c>
      <c r="AX29">
        <v>1.9217148429172951E-3</v>
      </c>
      <c r="AY29">
        <v>5.5234229470633535E-2</v>
      </c>
      <c r="AZ29">
        <v>6.9866857051799087E-4</v>
      </c>
      <c r="BA29">
        <v>3.1686142728476832E-4</v>
      </c>
      <c r="BB29">
        <v>1.9005988768006586E-3</v>
      </c>
      <c r="BC29">
        <v>6.5687559491711222E-4</v>
      </c>
      <c r="BD29">
        <v>2.7397163652981884E-4</v>
      </c>
      <c r="BE29">
        <v>3.6016314627516656E-3</v>
      </c>
      <c r="BF29">
        <v>5.0877123076047276E-3</v>
      </c>
      <c r="BG29">
        <v>1.6865352058224319E-3</v>
      </c>
      <c r="BH29">
        <v>8.2797195672627095E-4</v>
      </c>
      <c r="BI29">
        <v>6.732550235402676E-4</v>
      </c>
      <c r="BJ29">
        <v>7.5899879013514436E-4</v>
      </c>
      <c r="BK29">
        <v>4.8873638807121929E-4</v>
      </c>
      <c r="BL29">
        <v>2.9236183378589118E-4</v>
      </c>
      <c r="BM29">
        <v>6.3807218009788902E-4</v>
      </c>
      <c r="BN29">
        <v>1.2387951888150532E-3</v>
      </c>
      <c r="BO29">
        <v>4.8677360095630761E-3</v>
      </c>
      <c r="BP29">
        <v>5.4754509198632131E-4</v>
      </c>
      <c r="BQ29">
        <v>1.3230953313226803E-3</v>
      </c>
      <c r="BR29">
        <v>6.3330600391601208E-4</v>
      </c>
      <c r="BS29">
        <v>1.5247155763057885E-3</v>
      </c>
      <c r="BT29">
        <v>1.108704827271715E-2</v>
      </c>
      <c r="BU29">
        <v>1.3558586266670446E-3</v>
      </c>
      <c r="BV29">
        <v>6.0843753416376983E-4</v>
      </c>
      <c r="BW29">
        <v>1.1289752879204697E-3</v>
      </c>
      <c r="BX29">
        <v>7.0026274960190073E-4</v>
      </c>
      <c r="BY29">
        <v>2.7546656169361011E-3</v>
      </c>
      <c r="BZ29">
        <v>4.9817569544215266E-4</v>
      </c>
      <c r="CA29">
        <v>7.5757107244216009E-4</v>
      </c>
      <c r="CB29">
        <v>1.737867073753322E-3</v>
      </c>
      <c r="CC29">
        <v>3.0014167724547527E-3</v>
      </c>
      <c r="CD29">
        <v>2.1046412859714201E-3</v>
      </c>
      <c r="CE29">
        <v>6.4767528152631457E-3</v>
      </c>
      <c r="CF29">
        <v>1.2282093076282938E-3</v>
      </c>
      <c r="CG29">
        <v>1.877542095475897E-3</v>
      </c>
      <c r="CH29">
        <v>0</v>
      </c>
      <c r="CI29">
        <v>1.2443479077255903E-2</v>
      </c>
      <c r="CJ29">
        <v>0</v>
      </c>
    </row>
    <row r="30" spans="1:88">
      <c r="A30" t="s">
        <v>29</v>
      </c>
      <c r="B30">
        <v>1.7505390861370846E-4</v>
      </c>
      <c r="C30">
        <v>1.8947086527018755E-4</v>
      </c>
      <c r="D30">
        <v>2.2985026385032264E-4</v>
      </c>
      <c r="E30">
        <v>1.5928522341565165E-4</v>
      </c>
      <c r="F30">
        <v>4.1330589655423004E-4</v>
      </c>
      <c r="G30">
        <v>5.0451384597951353E-6</v>
      </c>
      <c r="H30">
        <v>1.8271146415861631E-5</v>
      </c>
      <c r="I30">
        <v>2.6751339834369159E-7</v>
      </c>
      <c r="J30">
        <v>2.0387837135956918E-3</v>
      </c>
      <c r="K30">
        <v>1.1719236803489233E-3</v>
      </c>
      <c r="L30">
        <v>2.3738366779564018E-3</v>
      </c>
      <c r="M30">
        <v>1.064657288093936E-4</v>
      </c>
      <c r="N30">
        <v>2.053109507785826E-3</v>
      </c>
      <c r="O30">
        <v>3.8172268114879495E-4</v>
      </c>
      <c r="P30">
        <v>1.7527269555565441E-3</v>
      </c>
      <c r="Q30">
        <v>1.2481450330351903E-4</v>
      </c>
      <c r="R30">
        <v>1.125145018161621E-4</v>
      </c>
      <c r="S30">
        <v>5.7697738051684452E-5</v>
      </c>
      <c r="T30">
        <v>1.1786045959627057E-4</v>
      </c>
      <c r="U30">
        <v>6.0178291292025364E-4</v>
      </c>
      <c r="V30">
        <v>2.48356703824008E-4</v>
      </c>
      <c r="W30">
        <v>1.0483218749951233E-3</v>
      </c>
      <c r="X30">
        <v>2.1774657949580269E-4</v>
      </c>
      <c r="Y30">
        <v>2.8969054327497595E-4</v>
      </c>
      <c r="Z30">
        <v>6.4579461633169368E-4</v>
      </c>
      <c r="AA30">
        <v>2.5223802520966715E-4</v>
      </c>
      <c r="AB30">
        <v>4.8352220408557609E-4</v>
      </c>
      <c r="AC30">
        <v>1.1406176926800501E-3</v>
      </c>
      <c r="AD30">
        <v>1.0065748959239333</v>
      </c>
      <c r="AE30">
        <v>2.4724351167145056E-4</v>
      </c>
      <c r="AF30">
        <v>1.8636242240840546E-3</v>
      </c>
      <c r="AG30">
        <v>4.8099536500772018E-3</v>
      </c>
      <c r="AH30">
        <v>2.4279435089752364E-4</v>
      </c>
      <c r="AI30">
        <v>4.1519163594004626E-4</v>
      </c>
      <c r="AJ30">
        <v>1.3246307498916956E-4</v>
      </c>
      <c r="AK30">
        <v>8.583942293778671E-5</v>
      </c>
      <c r="AL30">
        <v>1.131256276660548E-5</v>
      </c>
      <c r="AM30">
        <v>3.0640043162900003E-5</v>
      </c>
      <c r="AN30">
        <v>7.107831095378304E-5</v>
      </c>
      <c r="AO30">
        <v>4.1361585658211522E-5</v>
      </c>
      <c r="AP30">
        <v>1.1276643809142944E-4</v>
      </c>
      <c r="AQ30">
        <v>8.299270133174342E-5</v>
      </c>
      <c r="AR30">
        <v>7.2312644127903029E-5</v>
      </c>
      <c r="AS30">
        <v>7.8920150310017793E-5</v>
      </c>
      <c r="AT30">
        <v>9.2606757234231794E-5</v>
      </c>
      <c r="AU30">
        <v>2.5881998580659893E-4</v>
      </c>
      <c r="AV30">
        <v>3.479513463516386E-4</v>
      </c>
      <c r="AW30">
        <v>3.327074139842764E-4</v>
      </c>
      <c r="AX30">
        <v>1.5677470919099021E-4</v>
      </c>
      <c r="AY30">
        <v>7.3402753061348127E-4</v>
      </c>
      <c r="AZ30">
        <v>3.7442303466599211E-4</v>
      </c>
      <c r="BA30">
        <v>2.3244312567100647E-5</v>
      </c>
      <c r="BB30">
        <v>4.7469457158889271E-4</v>
      </c>
      <c r="BC30">
        <v>3.3909780122976523E-5</v>
      </c>
      <c r="BD30">
        <v>4.2529889765157608E-5</v>
      </c>
      <c r="BE30">
        <v>2.5328900536419517E-4</v>
      </c>
      <c r="BF30">
        <v>1.5040754311291854E-4</v>
      </c>
      <c r="BG30">
        <v>1.0039826527616818E-4</v>
      </c>
      <c r="BH30">
        <v>1.7805254692429068E-4</v>
      </c>
      <c r="BI30">
        <v>4.9585451660882767E-5</v>
      </c>
      <c r="BJ30">
        <v>7.0395508540930252E-5</v>
      </c>
      <c r="BK30">
        <v>4.0768162701669249E-5</v>
      </c>
      <c r="BL30">
        <v>5.3816162745114586E-5</v>
      </c>
      <c r="BM30">
        <v>5.6333718747763811E-5</v>
      </c>
      <c r="BN30">
        <v>1.0434389508159113E-4</v>
      </c>
      <c r="BO30">
        <v>4.6823056575050171E-4</v>
      </c>
      <c r="BP30">
        <v>6.287658453675724E-5</v>
      </c>
      <c r="BQ30">
        <v>1.3422853277039935E-4</v>
      </c>
      <c r="BR30">
        <v>5.6342700892006221E-5</v>
      </c>
      <c r="BS30">
        <v>2.7159473173926716E-4</v>
      </c>
      <c r="BT30">
        <v>2.3792622429496015E-3</v>
      </c>
      <c r="BU30">
        <v>6.7278559126914656E-4</v>
      </c>
      <c r="BV30">
        <v>8.0890641027213468E-5</v>
      </c>
      <c r="BW30">
        <v>1.3266117616633657E-4</v>
      </c>
      <c r="BX30">
        <v>1.1518810130125762E-4</v>
      </c>
      <c r="BY30">
        <v>1.1541120445897767E-4</v>
      </c>
      <c r="BZ30">
        <v>5.3864830079249048E-5</v>
      </c>
      <c r="CA30">
        <v>9.1334721681832421E-5</v>
      </c>
      <c r="CB30">
        <v>1.5689328059462259E-4</v>
      </c>
      <c r="CC30">
        <v>1.1748510189435013E-4</v>
      </c>
      <c r="CD30">
        <v>1.3293772939817697E-4</v>
      </c>
      <c r="CE30">
        <v>1.6750231705271708E-3</v>
      </c>
      <c r="CF30">
        <v>1.9588293166180687E-4</v>
      </c>
      <c r="CG30">
        <v>1.6817935960902815E-4</v>
      </c>
      <c r="CH30">
        <v>0</v>
      </c>
      <c r="CI30">
        <v>7.7899782649104067E-4</v>
      </c>
      <c r="CJ30">
        <v>0</v>
      </c>
    </row>
    <row r="31" spans="1:88">
      <c r="A31" t="s">
        <v>30</v>
      </c>
      <c r="B31">
        <v>3.326874541203749E-4</v>
      </c>
      <c r="C31">
        <v>7.4345887544972054E-4</v>
      </c>
      <c r="D31">
        <v>5.6055027094019882E-4</v>
      </c>
      <c r="E31">
        <v>3.4295163290343222E-4</v>
      </c>
      <c r="F31">
        <v>9.3964395240630919E-4</v>
      </c>
      <c r="G31">
        <v>5.766244530136191E-5</v>
      </c>
      <c r="H31">
        <v>1.1729656230151646E-5</v>
      </c>
      <c r="I31">
        <v>1.5985674506094827E-6</v>
      </c>
      <c r="J31">
        <v>5.4634173983864217E-4</v>
      </c>
      <c r="K31">
        <v>3.7661631927377639E-4</v>
      </c>
      <c r="L31">
        <v>5.1225364871795354E-4</v>
      </c>
      <c r="M31">
        <v>1.7977163232725919E-4</v>
      </c>
      <c r="N31">
        <v>1.320833804976429E-3</v>
      </c>
      <c r="O31">
        <v>1.0009374649102669E-3</v>
      </c>
      <c r="P31">
        <v>6.5805895775068006E-3</v>
      </c>
      <c r="Q31">
        <v>3.1691592625834927E-3</v>
      </c>
      <c r="R31">
        <v>3.4594693459916261E-3</v>
      </c>
      <c r="S31">
        <v>5.7481776092548715E-4</v>
      </c>
      <c r="T31">
        <v>2.4532502831634724E-3</v>
      </c>
      <c r="U31">
        <v>5.2831984579686979E-3</v>
      </c>
      <c r="V31">
        <v>3.0840618683097764E-3</v>
      </c>
      <c r="W31">
        <v>3.3391958215857947E-3</v>
      </c>
      <c r="X31">
        <v>4.824339023754633E-4</v>
      </c>
      <c r="Y31">
        <v>1.6055385906616649E-3</v>
      </c>
      <c r="Z31">
        <v>3.4530479735321424E-3</v>
      </c>
      <c r="AA31">
        <v>2.6341282219671035E-3</v>
      </c>
      <c r="AB31">
        <v>3.1487972609248838E-3</v>
      </c>
      <c r="AC31">
        <v>6.0315420114445987E-3</v>
      </c>
      <c r="AD31">
        <v>6.9236133694410085E-3</v>
      </c>
      <c r="AE31">
        <v>1.0425290850624431</v>
      </c>
      <c r="AF31">
        <v>1.3889423339062641E-2</v>
      </c>
      <c r="AG31">
        <v>7.4341470173705758E-3</v>
      </c>
      <c r="AH31">
        <v>5.7611313218926359E-3</v>
      </c>
      <c r="AI31">
        <v>4.9912887252934425E-3</v>
      </c>
      <c r="AJ31">
        <v>4.9792737547453897E-3</v>
      </c>
      <c r="AK31">
        <v>3.7052991979692274E-4</v>
      </c>
      <c r="AL31">
        <v>4.4088974695478451E-5</v>
      </c>
      <c r="AM31">
        <v>8.9539347766009333E-5</v>
      </c>
      <c r="AN31">
        <v>2.0420217245668016E-4</v>
      </c>
      <c r="AO31">
        <v>3.2010727388081438E-4</v>
      </c>
      <c r="AP31">
        <v>2.8309909344295388E-4</v>
      </c>
      <c r="AQ31">
        <v>2.039926942157835E-4</v>
      </c>
      <c r="AR31">
        <v>2.6341752335099281E-4</v>
      </c>
      <c r="AS31">
        <v>2.1042172585759695E-4</v>
      </c>
      <c r="AT31">
        <v>2.4107559746771616E-4</v>
      </c>
      <c r="AU31">
        <v>6.7799478110398001E-4</v>
      </c>
      <c r="AV31">
        <v>6.7884257948918735E-4</v>
      </c>
      <c r="AW31">
        <v>4.8174140957493765E-4</v>
      </c>
      <c r="AX31">
        <v>2.8895466963649812E-4</v>
      </c>
      <c r="AY31">
        <v>7.1189982846533279E-4</v>
      </c>
      <c r="AZ31">
        <v>1.6817009818753827E-4</v>
      </c>
      <c r="BA31">
        <v>7.1552908796973028E-5</v>
      </c>
      <c r="BB31">
        <v>2.9706180593370941E-4</v>
      </c>
      <c r="BC31">
        <v>8.2981110316923169E-4</v>
      </c>
      <c r="BD31">
        <v>2.1848504622562258E-3</v>
      </c>
      <c r="BE31">
        <v>3.6802642316938742E-4</v>
      </c>
      <c r="BF31">
        <v>3.5001975323967712E-3</v>
      </c>
      <c r="BG31">
        <v>1.608966646272971E-3</v>
      </c>
      <c r="BH31">
        <v>4.5032424920410271E-4</v>
      </c>
      <c r="BI31">
        <v>3.8133271808376824E-4</v>
      </c>
      <c r="BJ31">
        <v>3.776143968037696E-4</v>
      </c>
      <c r="BK31">
        <v>2.1488931727300456E-4</v>
      </c>
      <c r="BL31">
        <v>1.3340371926393664E-4</v>
      </c>
      <c r="BM31">
        <v>5.4088463698734237E-4</v>
      </c>
      <c r="BN31">
        <v>1.67908348075947E-4</v>
      </c>
      <c r="BO31">
        <v>9.9335986766886544E-4</v>
      </c>
      <c r="BP31">
        <v>2.360651289346143E-4</v>
      </c>
      <c r="BQ31">
        <v>8.9683563481024226E-4</v>
      </c>
      <c r="BR31">
        <v>4.2851669445924102E-4</v>
      </c>
      <c r="BS31">
        <v>8.4801076072053881E-4</v>
      </c>
      <c r="BT31">
        <v>1.0562426476634387E-3</v>
      </c>
      <c r="BU31">
        <v>8.7849355642089801E-4</v>
      </c>
      <c r="BV31">
        <v>5.8816795844773915E-4</v>
      </c>
      <c r="BW31">
        <v>4.4678860244231814E-4</v>
      </c>
      <c r="BX31">
        <v>3.1556939574239071E-4</v>
      </c>
      <c r="BY31">
        <v>3.9300824837143564E-4</v>
      </c>
      <c r="BZ31">
        <v>2.1345487154292886E-4</v>
      </c>
      <c r="CA31">
        <v>2.996832440269186E-4</v>
      </c>
      <c r="CB31">
        <v>4.0292877937008002E-4</v>
      </c>
      <c r="CC31">
        <v>9.7909746480588861E-4</v>
      </c>
      <c r="CD31">
        <v>4.4129246373043949E-4</v>
      </c>
      <c r="CE31">
        <v>4.9143754516873485E-3</v>
      </c>
      <c r="CF31">
        <v>4.2897270399960293E-4</v>
      </c>
      <c r="CG31">
        <v>4.9565813155972053E-4</v>
      </c>
      <c r="CH31">
        <v>0</v>
      </c>
      <c r="CI31">
        <v>1.0492179491137835E-3</v>
      </c>
      <c r="CJ31">
        <v>0</v>
      </c>
    </row>
    <row r="32" spans="1:88">
      <c r="A32" t="s">
        <v>31</v>
      </c>
      <c r="B32">
        <v>4.8634731981210961E-4</v>
      </c>
      <c r="C32">
        <v>1.0913589887586949E-4</v>
      </c>
      <c r="D32">
        <v>7.354097389899541E-4</v>
      </c>
      <c r="E32">
        <v>5.1164620612936394E-4</v>
      </c>
      <c r="F32">
        <v>1.3480361994397819E-3</v>
      </c>
      <c r="G32">
        <v>6.4547083936116531E-6</v>
      </c>
      <c r="H32">
        <v>4.1447739232555342E-5</v>
      </c>
      <c r="I32">
        <v>2.0696546699155818E-7</v>
      </c>
      <c r="J32">
        <v>1.3704636379776352E-4</v>
      </c>
      <c r="K32">
        <v>9.3619814820657967E-5</v>
      </c>
      <c r="L32">
        <v>4.4464392142246257E-4</v>
      </c>
      <c r="M32">
        <v>4.1303761984784631E-5</v>
      </c>
      <c r="N32">
        <v>1.3186724832125849E-3</v>
      </c>
      <c r="O32">
        <v>2.84853950211497E-4</v>
      </c>
      <c r="P32">
        <v>2.9660837849789456E-4</v>
      </c>
      <c r="Q32">
        <v>9.80688307235126E-5</v>
      </c>
      <c r="R32">
        <v>9.6493900615935967E-5</v>
      </c>
      <c r="S32">
        <v>2.9504767737455346E-5</v>
      </c>
      <c r="T32">
        <v>7.0089184193583914E-5</v>
      </c>
      <c r="U32">
        <v>4.1619832782118833E-4</v>
      </c>
      <c r="V32">
        <v>5.71471208954823E-4</v>
      </c>
      <c r="W32">
        <v>2.4021098034055578E-4</v>
      </c>
      <c r="X32">
        <v>5.9178332219547711E-5</v>
      </c>
      <c r="Y32">
        <v>8.5816399604311846E-5</v>
      </c>
      <c r="Z32">
        <v>3.2559753857984506E-4</v>
      </c>
      <c r="AA32">
        <v>3.0831845727252965E-4</v>
      </c>
      <c r="AB32">
        <v>1.3738845913283521E-3</v>
      </c>
      <c r="AC32">
        <v>1.2999414162101069E-3</v>
      </c>
      <c r="AD32">
        <v>1.9021114642961098E-3</v>
      </c>
      <c r="AE32">
        <v>1.4762322826008646E-3</v>
      </c>
      <c r="AF32">
        <v>1.0057149630381499</v>
      </c>
      <c r="AG32">
        <v>1.660135517433714E-3</v>
      </c>
      <c r="AH32">
        <v>3.4172957979080075E-4</v>
      </c>
      <c r="AI32">
        <v>5.8504819205513841E-4</v>
      </c>
      <c r="AJ32">
        <v>9.1047447307238136E-5</v>
      </c>
      <c r="AK32">
        <v>7.7698961340024161E-5</v>
      </c>
      <c r="AL32">
        <v>9.4025692086802247E-6</v>
      </c>
      <c r="AM32">
        <v>2.8650301294703849E-5</v>
      </c>
      <c r="AN32">
        <v>5.9735945374328276E-5</v>
      </c>
      <c r="AO32">
        <v>2.5672335057376864E-5</v>
      </c>
      <c r="AP32">
        <v>1.0649653891680385E-4</v>
      </c>
      <c r="AQ32">
        <v>4.0179488203875454E-5</v>
      </c>
      <c r="AR32">
        <v>5.8420034614000989E-5</v>
      </c>
      <c r="AS32">
        <v>1.2330802696557361E-4</v>
      </c>
      <c r="AT32">
        <v>4.1840511067521113E-5</v>
      </c>
      <c r="AU32">
        <v>2.6762772391689555E-4</v>
      </c>
      <c r="AV32">
        <v>1.5989044139308131E-4</v>
      </c>
      <c r="AW32">
        <v>9.9991259656957677E-5</v>
      </c>
      <c r="AX32">
        <v>1.6369106588564778E-4</v>
      </c>
      <c r="AY32">
        <v>1.7155889901850475E-4</v>
      </c>
      <c r="AZ32">
        <v>4.4759560919451582E-5</v>
      </c>
      <c r="BA32">
        <v>1.2770834763594038E-5</v>
      </c>
      <c r="BB32">
        <v>8.448208671629366E-5</v>
      </c>
      <c r="BC32">
        <v>1.8907295594568747E-5</v>
      </c>
      <c r="BD32">
        <v>1.9199518585285188E-5</v>
      </c>
      <c r="BE32">
        <v>2.6850181165055558E-5</v>
      </c>
      <c r="BF32">
        <v>5.1857907237957751E-4</v>
      </c>
      <c r="BG32">
        <v>8.7862609849144512E-5</v>
      </c>
      <c r="BH32">
        <v>3.9723491417073455E-5</v>
      </c>
      <c r="BI32">
        <v>5.8350991087325783E-5</v>
      </c>
      <c r="BJ32">
        <v>6.8401415620822858E-5</v>
      </c>
      <c r="BK32">
        <v>4.3782747240582469E-5</v>
      </c>
      <c r="BL32">
        <v>3.015942645023468E-5</v>
      </c>
      <c r="BM32">
        <v>4.8917996427869556E-5</v>
      </c>
      <c r="BN32">
        <v>9.7166726193385791E-5</v>
      </c>
      <c r="BO32">
        <v>2.2277601484995893E-4</v>
      </c>
      <c r="BP32">
        <v>4.3858036025290504E-5</v>
      </c>
      <c r="BQ32">
        <v>1.6516843144915084E-4</v>
      </c>
      <c r="BR32">
        <v>4.134332288332108E-5</v>
      </c>
      <c r="BS32">
        <v>1.3578886841126905E-4</v>
      </c>
      <c r="BT32">
        <v>9.8743512095350009E-4</v>
      </c>
      <c r="BU32">
        <v>1.2665367892796775E-4</v>
      </c>
      <c r="BV32">
        <v>3.74154547597373E-5</v>
      </c>
      <c r="BW32">
        <v>8.3071787018236556E-5</v>
      </c>
      <c r="BX32">
        <v>1.4491333948835991E-4</v>
      </c>
      <c r="BY32">
        <v>2.1467131678278486E-4</v>
      </c>
      <c r="BZ32">
        <v>4.0538990016611108E-5</v>
      </c>
      <c r="CA32">
        <v>4.6935757421944714E-5</v>
      </c>
      <c r="CB32">
        <v>1.7196112000234385E-4</v>
      </c>
      <c r="CC32">
        <v>1.8412615836114777E-4</v>
      </c>
      <c r="CD32">
        <v>8.7129828910926835E-5</v>
      </c>
      <c r="CE32">
        <v>6.1012999916219986E-4</v>
      </c>
      <c r="CF32">
        <v>4.1999332494962408E-4</v>
      </c>
      <c r="CG32">
        <v>7.5060774711910227E-5</v>
      </c>
      <c r="CH32">
        <v>0</v>
      </c>
      <c r="CI32">
        <v>7.650794714746448E-4</v>
      </c>
      <c r="CJ32">
        <v>0</v>
      </c>
    </row>
    <row r="33" spans="1:88">
      <c r="A33" t="s">
        <v>32</v>
      </c>
      <c r="B33">
        <v>5.0831692416437586E-4</v>
      </c>
      <c r="C33">
        <v>7.7410153969412958E-4</v>
      </c>
      <c r="D33">
        <v>9.6436097183254081E-4</v>
      </c>
      <c r="E33">
        <v>6.5957717505508496E-4</v>
      </c>
      <c r="F33">
        <v>1.898545615654809E-3</v>
      </c>
      <c r="G33">
        <v>4.8409122096059876E-5</v>
      </c>
      <c r="H33">
        <v>1.0001415123238543E-4</v>
      </c>
      <c r="I33">
        <v>2.0926956386164765E-6</v>
      </c>
      <c r="J33">
        <v>1.2863174353627007E-3</v>
      </c>
      <c r="K33">
        <v>2.5910429880923605E-3</v>
      </c>
      <c r="L33">
        <v>1.2057617248884161E-3</v>
      </c>
      <c r="M33">
        <v>2.7637429257561469E-4</v>
      </c>
      <c r="N33">
        <v>9.2143163016982887E-4</v>
      </c>
      <c r="O33">
        <v>1.8790676132692768E-3</v>
      </c>
      <c r="P33">
        <v>5.0581495780141986E-3</v>
      </c>
      <c r="Q33">
        <v>5.6961837566697488E-4</v>
      </c>
      <c r="R33">
        <v>6.3885275809222536E-4</v>
      </c>
      <c r="S33">
        <v>5.2641385462824815E-4</v>
      </c>
      <c r="T33">
        <v>8.3389397672521876E-4</v>
      </c>
      <c r="U33">
        <v>7.7289750461477132E-3</v>
      </c>
      <c r="V33">
        <v>3.5754360966309398E-3</v>
      </c>
      <c r="W33">
        <v>1.2126530656217714E-3</v>
      </c>
      <c r="X33">
        <v>4.1566381324557606E-4</v>
      </c>
      <c r="Y33">
        <v>8.1837489636903073E-4</v>
      </c>
      <c r="Z33">
        <v>1.2457673963656762E-3</v>
      </c>
      <c r="AA33">
        <v>2.3552980393934651E-3</v>
      </c>
      <c r="AB33">
        <v>1.6643637953441925E-3</v>
      </c>
      <c r="AC33">
        <v>1.8900569924569066E-3</v>
      </c>
      <c r="AD33">
        <v>5.4609185366308113E-3</v>
      </c>
      <c r="AE33">
        <v>1.5306753368122678E-3</v>
      </c>
      <c r="AF33">
        <v>2.484852415813732E-3</v>
      </c>
      <c r="AG33">
        <v>1.1048376610235469</v>
      </c>
      <c r="AH33">
        <v>2.6891578499968964E-3</v>
      </c>
      <c r="AI33">
        <v>2.2138209215319935E-3</v>
      </c>
      <c r="AJ33">
        <v>1.4792521373085592E-3</v>
      </c>
      <c r="AK33">
        <v>1.268138538635379E-3</v>
      </c>
      <c r="AL33">
        <v>1.2608371006671103E-4</v>
      </c>
      <c r="AM33">
        <v>7.4320952156543742E-4</v>
      </c>
      <c r="AN33">
        <v>1.5040994092686761E-3</v>
      </c>
      <c r="AO33">
        <v>1.0482181534016094E-3</v>
      </c>
      <c r="AP33">
        <v>9.1092235272433855E-4</v>
      </c>
      <c r="AQ33">
        <v>4.2113246543445314E-4</v>
      </c>
      <c r="AR33">
        <v>7.1135167474368675E-4</v>
      </c>
      <c r="AS33">
        <v>5.5052539429557097E-4</v>
      </c>
      <c r="AT33">
        <v>8.6312295060264762E-4</v>
      </c>
      <c r="AU33">
        <v>1.5254518934165299E-3</v>
      </c>
      <c r="AV33">
        <v>9.7703649180288111E-3</v>
      </c>
      <c r="AW33">
        <v>5.9866227912476451E-3</v>
      </c>
      <c r="AX33">
        <v>2.3321006512661731E-3</v>
      </c>
      <c r="AY33">
        <v>6.9031932170033998E-4</v>
      </c>
      <c r="AZ33">
        <v>1.652675808644786E-3</v>
      </c>
      <c r="BA33">
        <v>1.0115565228620846E-3</v>
      </c>
      <c r="BB33">
        <v>2.7823870166341115E-3</v>
      </c>
      <c r="BC33">
        <v>2.5111497460216279E-4</v>
      </c>
      <c r="BD33">
        <v>2.2372201667031309E-4</v>
      </c>
      <c r="BE33">
        <v>1.2290152254477767E-3</v>
      </c>
      <c r="BF33">
        <v>5.80109531117675E-4</v>
      </c>
      <c r="BG33">
        <v>3.8562552506123463E-4</v>
      </c>
      <c r="BH33">
        <v>4.8640623598217455E-4</v>
      </c>
      <c r="BI33">
        <v>3.3569206516408779E-4</v>
      </c>
      <c r="BJ33">
        <v>4.0027643507459064E-4</v>
      </c>
      <c r="BK33">
        <v>2.3646393825227363E-4</v>
      </c>
      <c r="BL33">
        <v>2.0175028741668518E-4</v>
      </c>
      <c r="BM33">
        <v>2.8689030742393514E-4</v>
      </c>
      <c r="BN33">
        <v>2.897526533353556E-4</v>
      </c>
      <c r="BO33">
        <v>3.4816464276853061E-3</v>
      </c>
      <c r="BP33">
        <v>5.8675915591679549E-4</v>
      </c>
      <c r="BQ33">
        <v>9.726595406236169E-4</v>
      </c>
      <c r="BR33">
        <v>4.8838625269455869E-4</v>
      </c>
      <c r="BS33">
        <v>3.8728030864512604E-3</v>
      </c>
      <c r="BT33">
        <v>4.1222579127820555E-3</v>
      </c>
      <c r="BU33">
        <v>7.8850921908985429E-4</v>
      </c>
      <c r="BV33">
        <v>4.6265297482753329E-4</v>
      </c>
      <c r="BW33">
        <v>8.5521708432982797E-4</v>
      </c>
      <c r="BX33">
        <v>4.8418256453140951E-4</v>
      </c>
      <c r="BY33">
        <v>2.6529939733916058E-3</v>
      </c>
      <c r="BZ33">
        <v>4.3930261564548319E-4</v>
      </c>
      <c r="CA33">
        <v>4.3213388738592463E-4</v>
      </c>
      <c r="CB33">
        <v>6.6653912304473787E-4</v>
      </c>
      <c r="CC33">
        <v>5.7497868200852428E-4</v>
      </c>
      <c r="CD33">
        <v>7.6315715479456398E-4</v>
      </c>
      <c r="CE33">
        <v>1.4663622928921845E-2</v>
      </c>
      <c r="CF33">
        <v>1.3621326820003599E-3</v>
      </c>
      <c r="CG33">
        <v>1.9870863625917269E-3</v>
      </c>
      <c r="CH33">
        <v>0</v>
      </c>
      <c r="CI33">
        <v>1.9821491229115038E-3</v>
      </c>
      <c r="CJ33">
        <v>0</v>
      </c>
    </row>
    <row r="34" spans="1:88">
      <c r="A34" t="s">
        <v>33</v>
      </c>
      <c r="B34">
        <v>1.8422048841525412E-5</v>
      </c>
      <c r="C34">
        <v>1.0628476434458176E-4</v>
      </c>
      <c r="D34">
        <v>1.0690359606193358E-4</v>
      </c>
      <c r="E34">
        <v>6.2889883276580078E-5</v>
      </c>
      <c r="F34">
        <v>3.1419208411801175E-5</v>
      </c>
      <c r="G34">
        <v>1.3617580797201412E-6</v>
      </c>
      <c r="H34">
        <v>9.9313655278268099E-7</v>
      </c>
      <c r="I34">
        <v>4.9179492801286529E-8</v>
      </c>
      <c r="J34">
        <v>2.727819052342927E-5</v>
      </c>
      <c r="K34">
        <v>5.4186404007681042E-5</v>
      </c>
      <c r="L34">
        <v>4.2302383152942868E-5</v>
      </c>
      <c r="M34">
        <v>3.0555318367894948E-5</v>
      </c>
      <c r="N34">
        <v>1.8870731687694077E-3</v>
      </c>
      <c r="O34">
        <v>3.733965236051955E-5</v>
      </c>
      <c r="P34">
        <v>4.6338692070387552E-5</v>
      </c>
      <c r="Q34">
        <v>3.5469784618193817E-5</v>
      </c>
      <c r="R34">
        <v>4.0435265204386441E-5</v>
      </c>
      <c r="S34">
        <v>1.9992048271785502E-5</v>
      </c>
      <c r="T34">
        <v>2.8699922427330209E-5</v>
      </c>
      <c r="U34">
        <v>2.1310645218620833E-3</v>
      </c>
      <c r="V34">
        <v>7.2309350310947285E-5</v>
      </c>
      <c r="W34">
        <v>4.5168589495343373E-5</v>
      </c>
      <c r="X34">
        <v>4.3687826665418387E-5</v>
      </c>
      <c r="Y34">
        <v>2.3328504236247294E-5</v>
      </c>
      <c r="Z34">
        <v>3.6193842488889448E-4</v>
      </c>
      <c r="AA34">
        <v>7.3034996476891106E-5</v>
      </c>
      <c r="AB34">
        <v>6.932552627921467E-5</v>
      </c>
      <c r="AC34">
        <v>6.5404242742360581E-5</v>
      </c>
      <c r="AD34">
        <v>5.5998245692537294E-5</v>
      </c>
      <c r="AE34">
        <v>1.1882110520903821E-4</v>
      </c>
      <c r="AF34">
        <v>6.325231350182778E-5</v>
      </c>
      <c r="AG34">
        <v>9.9332889283216351E-5</v>
      </c>
      <c r="AH34">
        <v>1.0067759437952468</v>
      </c>
      <c r="AI34">
        <v>2.3678518444988843E-4</v>
      </c>
      <c r="AJ34">
        <v>8.1514587822033012E-5</v>
      </c>
      <c r="AK34">
        <v>7.1692180661924281E-5</v>
      </c>
      <c r="AL34">
        <v>5.0036847872710762E-5</v>
      </c>
      <c r="AM34">
        <v>1.489639358677062E-5</v>
      </c>
      <c r="AN34">
        <v>3.9768044319234408E-5</v>
      </c>
      <c r="AO34">
        <v>3.8510673239887594E-5</v>
      </c>
      <c r="AP34">
        <v>4.3179050754137419E-5</v>
      </c>
      <c r="AQ34">
        <v>1.38398079196622E-4</v>
      </c>
      <c r="AR34">
        <v>3.454027016722764E-4</v>
      </c>
      <c r="AS34">
        <v>3.8283387754581799E-5</v>
      </c>
      <c r="AT34">
        <v>2.3714128799836113E-5</v>
      </c>
      <c r="AU34">
        <v>1.9900551629661555E-4</v>
      </c>
      <c r="AV34">
        <v>5.8367765470817495E-5</v>
      </c>
      <c r="AW34">
        <v>4.2031115923775981E-5</v>
      </c>
      <c r="AX34">
        <v>2.573303549144164E-5</v>
      </c>
      <c r="AY34">
        <v>8.8792504584011685E-5</v>
      </c>
      <c r="AZ34">
        <v>1.932949720499742E-5</v>
      </c>
      <c r="BA34">
        <v>7.4025995994332294E-6</v>
      </c>
      <c r="BB34">
        <v>3.6941705759312493E-5</v>
      </c>
      <c r="BC34">
        <v>1.1054559344664686E-5</v>
      </c>
      <c r="BD34">
        <v>2.8731945974291484E-5</v>
      </c>
      <c r="BE34">
        <v>3.6433762047501492E-5</v>
      </c>
      <c r="BF34">
        <v>1.2572736258775166E-4</v>
      </c>
      <c r="BG34">
        <v>2.4423129430910392E-4</v>
      </c>
      <c r="BH34">
        <v>2.0478011630171526E-5</v>
      </c>
      <c r="BI34">
        <v>3.9049470701947232E-5</v>
      </c>
      <c r="BJ34">
        <v>4.1464863804773107E-5</v>
      </c>
      <c r="BK34">
        <v>3.0962489857610881E-5</v>
      </c>
      <c r="BL34">
        <v>1.9018365553062463E-5</v>
      </c>
      <c r="BM34">
        <v>3.1925379919922328E-5</v>
      </c>
      <c r="BN34">
        <v>4.0627229085697501E-4</v>
      </c>
      <c r="BO34">
        <v>6.9455969388946059E-5</v>
      </c>
      <c r="BP34">
        <v>2.156729061123835E-5</v>
      </c>
      <c r="BQ34">
        <v>5.2792211503664109E-5</v>
      </c>
      <c r="BR34">
        <v>2.766890078258519E-5</v>
      </c>
      <c r="BS34">
        <v>3.5223378771436041E-5</v>
      </c>
      <c r="BT34">
        <v>3.8516414387999773E-5</v>
      </c>
      <c r="BU34">
        <v>3.9009962309416667E-5</v>
      </c>
      <c r="BV34">
        <v>5.0627971959175676E-5</v>
      </c>
      <c r="BW34">
        <v>6.3460797470536918E-5</v>
      </c>
      <c r="BX34">
        <v>5.8871652452185045E-5</v>
      </c>
      <c r="BY34">
        <v>1.3892036957043323E-4</v>
      </c>
      <c r="BZ34">
        <v>4.0675573726655528E-4</v>
      </c>
      <c r="CA34">
        <v>6.5542872672971962E-5</v>
      </c>
      <c r="CB34">
        <v>2.2789136738304212E-4</v>
      </c>
      <c r="CC34">
        <v>6.7249521251660981E-5</v>
      </c>
      <c r="CD34">
        <v>1.0761059955445755E-4</v>
      </c>
      <c r="CE34">
        <v>1.4685040053001214E-4</v>
      </c>
      <c r="CF34">
        <v>1.2043777656876242E-4</v>
      </c>
      <c r="CG34">
        <v>1.7489431400767729E-4</v>
      </c>
      <c r="CH34">
        <v>0</v>
      </c>
      <c r="CI34">
        <v>5.6360333826622219E-4</v>
      </c>
      <c r="CJ34">
        <v>0</v>
      </c>
    </row>
    <row r="35" spans="1:88">
      <c r="A35" t="s">
        <v>34</v>
      </c>
      <c r="B35">
        <v>3.3273168962277842E-5</v>
      </c>
      <c r="C35">
        <v>3.1110718896942049E-5</v>
      </c>
      <c r="D35">
        <v>9.1573365571043651E-5</v>
      </c>
      <c r="E35">
        <v>5.3183708858297414E-5</v>
      </c>
      <c r="F35">
        <v>1.452225229297276E-4</v>
      </c>
      <c r="G35">
        <v>2.0621830831677795E-6</v>
      </c>
      <c r="H35">
        <v>1.7582651193426114E-6</v>
      </c>
      <c r="I35">
        <v>1.757817866462887E-7</v>
      </c>
      <c r="J35">
        <v>1.5272950178714051E-4</v>
      </c>
      <c r="K35">
        <v>7.2962476853965708E-5</v>
      </c>
      <c r="L35">
        <v>5.6141547008026267E-5</v>
      </c>
      <c r="M35">
        <v>4.1619117087896056E-5</v>
      </c>
      <c r="N35">
        <v>1.707284057265401E-4</v>
      </c>
      <c r="O35">
        <v>9.8262347578694398E-5</v>
      </c>
      <c r="P35">
        <v>1.1641808182734854E-4</v>
      </c>
      <c r="Q35">
        <v>9.5024268095106082E-5</v>
      </c>
      <c r="R35">
        <v>1.572824623847986E-4</v>
      </c>
      <c r="S35">
        <v>3.162979961054236E-3</v>
      </c>
      <c r="T35">
        <v>5.3656722202281783E-4</v>
      </c>
      <c r="U35">
        <v>3.2218392002352321E-4</v>
      </c>
      <c r="V35">
        <v>1.3935924188327386E-4</v>
      </c>
      <c r="W35">
        <v>1.5311383517935273E-4</v>
      </c>
      <c r="X35">
        <v>3.9924063885740149E-5</v>
      </c>
      <c r="Y35">
        <v>8.0065756071821375E-5</v>
      </c>
      <c r="Z35">
        <v>2.1951003339454599E-4</v>
      </c>
      <c r="AA35">
        <v>2.1501005818857501E-4</v>
      </c>
      <c r="AB35">
        <v>9.2869382046612738E-5</v>
      </c>
      <c r="AC35">
        <v>1.5649867826339093E-4</v>
      </c>
      <c r="AD35">
        <v>4.8395939609599526E-4</v>
      </c>
      <c r="AE35">
        <v>7.8042135898772131E-5</v>
      </c>
      <c r="AF35">
        <v>3.5547915186555189E-4</v>
      </c>
      <c r="AG35">
        <v>2.8061172362431287E-4</v>
      </c>
      <c r="AH35">
        <v>2.1858094997947758E-4</v>
      </c>
      <c r="AI35">
        <v>1.0066305652644882</v>
      </c>
      <c r="AJ35">
        <v>1.2469057673487801E-4</v>
      </c>
      <c r="AK35">
        <v>2.4538156720508463E-4</v>
      </c>
      <c r="AL35">
        <v>1.8735180363591422E-5</v>
      </c>
      <c r="AM35">
        <v>3.6691233464688898E-5</v>
      </c>
      <c r="AN35">
        <v>7.4903171485036699E-5</v>
      </c>
      <c r="AO35">
        <v>5.1766913781986071E-5</v>
      </c>
      <c r="AP35">
        <v>6.0966211178532308E-5</v>
      </c>
      <c r="AQ35">
        <v>3.4034784212112876E-4</v>
      </c>
      <c r="AR35">
        <v>8.9753972723043043E-5</v>
      </c>
      <c r="AS35">
        <v>4.8377890935895007E-5</v>
      </c>
      <c r="AT35">
        <v>3.7018047218990189E-5</v>
      </c>
      <c r="AU35">
        <v>9.3961666755796398E-5</v>
      </c>
      <c r="AV35">
        <v>1.0568652992899842E-4</v>
      </c>
      <c r="AW35">
        <v>5.1166922340565371E-5</v>
      </c>
      <c r="AX35">
        <v>7.509930131586208E-5</v>
      </c>
      <c r="AY35">
        <v>1.3518941143067479E-4</v>
      </c>
      <c r="AZ35">
        <v>7.1332625603874329E-5</v>
      </c>
      <c r="BA35">
        <v>1.876598325647194E-5</v>
      </c>
      <c r="BB35">
        <v>8.7926721781617288E-5</v>
      </c>
      <c r="BC35">
        <v>4.6653203926807449E-5</v>
      </c>
      <c r="BD35">
        <v>4.0705038315350435E-5</v>
      </c>
      <c r="BE35">
        <v>4.774828309130395E-5</v>
      </c>
      <c r="BF35">
        <v>1.4918371111817839E-4</v>
      </c>
      <c r="BG35">
        <v>1.1245931152333117E-4</v>
      </c>
      <c r="BH35">
        <v>1.1226465795921242E-4</v>
      </c>
      <c r="BI35">
        <v>1.2222418113455445E-4</v>
      </c>
      <c r="BJ35">
        <v>1.187924416743461E-4</v>
      </c>
      <c r="BK35">
        <v>6.2286897776617567E-5</v>
      </c>
      <c r="BL35">
        <v>6.006774630973077E-5</v>
      </c>
      <c r="BM35">
        <v>8.6672804707941395E-5</v>
      </c>
      <c r="BN35">
        <v>5.5910958006868935E-5</v>
      </c>
      <c r="BO35">
        <v>1.3502011530148068E-4</v>
      </c>
      <c r="BP35">
        <v>7.3301238562292054E-5</v>
      </c>
      <c r="BQ35">
        <v>1.8037768852069294E-4</v>
      </c>
      <c r="BR35">
        <v>7.5848068997599785E-5</v>
      </c>
      <c r="BS35">
        <v>2.5122045553476174E-4</v>
      </c>
      <c r="BT35">
        <v>2.4609510180270797E-4</v>
      </c>
      <c r="BU35">
        <v>2.1756285595456894E-4</v>
      </c>
      <c r="BV35">
        <v>1.7615062539349676E-3</v>
      </c>
      <c r="BW35">
        <v>2.1350950338088507E-3</v>
      </c>
      <c r="BX35">
        <v>2.9002238594125939E-4</v>
      </c>
      <c r="BY35">
        <v>6.9754655021750779E-4</v>
      </c>
      <c r="BZ35">
        <v>1.1597324925152244E-4</v>
      </c>
      <c r="CA35">
        <v>3.077598979978485E-4</v>
      </c>
      <c r="CB35">
        <v>3.600155200116456E-4</v>
      </c>
      <c r="CC35">
        <v>9.9919134205897185E-5</v>
      </c>
      <c r="CD35">
        <v>1.562205998121963E-4</v>
      </c>
      <c r="CE35">
        <v>1.5476428256554155E-4</v>
      </c>
      <c r="CF35">
        <v>8.0052615107566746E-4</v>
      </c>
      <c r="CG35">
        <v>3.3354183746305509E-4</v>
      </c>
      <c r="CH35">
        <v>0</v>
      </c>
      <c r="CI35">
        <v>1.2104698949377452E-4</v>
      </c>
      <c r="CJ35">
        <v>0</v>
      </c>
    </row>
    <row r="36" spans="1:88">
      <c r="A36" t="s">
        <v>35</v>
      </c>
      <c r="B36">
        <v>4.2748402133109695E-2</v>
      </c>
      <c r="C36">
        <v>0.10555072069229647</v>
      </c>
      <c r="D36">
        <v>7.6436382983348136E-2</v>
      </c>
      <c r="E36">
        <v>4.5983294828524444E-2</v>
      </c>
      <c r="F36">
        <v>0.15242021315832216</v>
      </c>
      <c r="G36">
        <v>1.1112393519688447E-2</v>
      </c>
      <c r="H36">
        <v>1.3021403386325875E-3</v>
      </c>
      <c r="I36">
        <v>2.4893448697485847E-4</v>
      </c>
      <c r="J36">
        <v>4.3430456998856455E-2</v>
      </c>
      <c r="K36">
        <v>4.2729396928908536E-2</v>
      </c>
      <c r="L36">
        <v>4.1481132457468969E-2</v>
      </c>
      <c r="M36">
        <v>1.2137969817357623E-2</v>
      </c>
      <c r="N36">
        <v>7.4842004287448319E-2</v>
      </c>
      <c r="O36">
        <v>0.13997316269240628</v>
      </c>
      <c r="P36">
        <v>0.13164140854605658</v>
      </c>
      <c r="Q36">
        <v>8.0905422822698345E-2</v>
      </c>
      <c r="R36">
        <v>6.3661072152383119E-2</v>
      </c>
      <c r="S36">
        <v>6.3346204646175838E-2</v>
      </c>
      <c r="T36">
        <v>0.12124038127096309</v>
      </c>
      <c r="U36">
        <v>0.14703059036161364</v>
      </c>
      <c r="V36">
        <v>0.11553578269825833</v>
      </c>
      <c r="W36">
        <v>7.7997695719348809E-2</v>
      </c>
      <c r="X36">
        <v>5.3453995859296631E-2</v>
      </c>
      <c r="Y36">
        <v>9.3159133149042603E-2</v>
      </c>
      <c r="Z36">
        <v>9.5428003946385148E-2</v>
      </c>
      <c r="AA36">
        <v>8.0457948130006146E-2</v>
      </c>
      <c r="AB36">
        <v>0.12515176512760304</v>
      </c>
      <c r="AC36">
        <v>8.3900016449055592E-2</v>
      </c>
      <c r="AD36">
        <v>9.8791073717726829E-2</v>
      </c>
      <c r="AE36">
        <v>9.8062157960527821E-2</v>
      </c>
      <c r="AF36">
        <v>0.13705560340624026</v>
      </c>
      <c r="AG36">
        <v>0.16501735649395727</v>
      </c>
      <c r="AH36">
        <v>0.104161597421356</v>
      </c>
      <c r="AI36">
        <v>0.10464195045437755</v>
      </c>
      <c r="AJ36">
        <v>1.0353172695564863</v>
      </c>
      <c r="AK36">
        <v>1.3652159248708814E-2</v>
      </c>
      <c r="AL36">
        <v>3.4141349705031276E-3</v>
      </c>
      <c r="AM36">
        <v>4.6161311320085567E-3</v>
      </c>
      <c r="AN36">
        <v>1.0819364868315463E-2</v>
      </c>
      <c r="AO36">
        <v>6.9232328409285903E-3</v>
      </c>
      <c r="AP36">
        <v>1.1364303059276418E-2</v>
      </c>
      <c r="AQ36">
        <v>1.1645291613110691E-2</v>
      </c>
      <c r="AR36">
        <v>1.8792055110891687E-2</v>
      </c>
      <c r="AS36">
        <v>1.166706379816948E-2</v>
      </c>
      <c r="AT36">
        <v>2.3878570427927827E-2</v>
      </c>
      <c r="AU36">
        <v>5.493910788259377E-2</v>
      </c>
      <c r="AV36">
        <v>5.2318646728213111E-2</v>
      </c>
      <c r="AW36">
        <v>4.2877844777177952E-2</v>
      </c>
      <c r="AX36">
        <v>1.7920307617555163E-2</v>
      </c>
      <c r="AY36">
        <v>3.6942789736115936E-2</v>
      </c>
      <c r="AZ36">
        <v>1.0882430641369045E-2</v>
      </c>
      <c r="BA36">
        <v>8.4644781506461996E-3</v>
      </c>
      <c r="BB36">
        <v>2.187754091582135E-2</v>
      </c>
      <c r="BC36">
        <v>2.5052832186421056E-2</v>
      </c>
      <c r="BD36">
        <v>3.233697192654691E-3</v>
      </c>
      <c r="BE36">
        <v>1.1441554529799348E-2</v>
      </c>
      <c r="BF36">
        <v>2.5916202403640724E-2</v>
      </c>
      <c r="BG36">
        <v>1.2157895220482148E-2</v>
      </c>
      <c r="BH36">
        <v>8.5682390231445523E-3</v>
      </c>
      <c r="BI36">
        <v>8.3199602077278466E-3</v>
      </c>
      <c r="BJ36">
        <v>9.0590500841463747E-3</v>
      </c>
      <c r="BK36">
        <v>5.1464096515877597E-3</v>
      </c>
      <c r="BL36">
        <v>3.5530808753756263E-3</v>
      </c>
      <c r="BM36">
        <v>1.0526142635868152E-2</v>
      </c>
      <c r="BN36">
        <v>7.7906424079843993E-3</v>
      </c>
      <c r="BO36">
        <v>0.10031461470696283</v>
      </c>
      <c r="BP36">
        <v>9.5601955997627625E-3</v>
      </c>
      <c r="BQ36">
        <v>1.1789437544830651E-2</v>
      </c>
      <c r="BR36">
        <v>8.6509241597479362E-3</v>
      </c>
      <c r="BS36">
        <v>1.9030166683557864E-2</v>
      </c>
      <c r="BT36">
        <v>4.197470278051612E-2</v>
      </c>
      <c r="BU36">
        <v>1.7468824166404075E-2</v>
      </c>
      <c r="BV36">
        <v>3.3224364892689498E-2</v>
      </c>
      <c r="BW36">
        <v>3.2842524152338029E-2</v>
      </c>
      <c r="BX36">
        <v>2.0758322343191041E-2</v>
      </c>
      <c r="BY36">
        <v>2.6537875623871391E-2</v>
      </c>
      <c r="BZ36">
        <v>5.9665366671066717E-3</v>
      </c>
      <c r="CA36">
        <v>2.0939563872103047E-2</v>
      </c>
      <c r="CB36">
        <v>2.82968099368297E-2</v>
      </c>
      <c r="CC36">
        <v>2.1453705081810992E-2</v>
      </c>
      <c r="CD36">
        <v>3.6763176449790567E-2</v>
      </c>
      <c r="CE36">
        <v>4.7217610327475942E-2</v>
      </c>
      <c r="CF36">
        <v>2.2011397330374143E-2</v>
      </c>
      <c r="CG36">
        <v>1.7061963133917217E-2</v>
      </c>
      <c r="CH36">
        <v>0</v>
      </c>
      <c r="CI36">
        <v>4.3125166004661396E-2</v>
      </c>
      <c r="CJ36">
        <v>0</v>
      </c>
    </row>
    <row r="37" spans="1:88">
      <c r="A37" t="s">
        <v>36</v>
      </c>
      <c r="B37">
        <v>8.1336459598658009E-5</v>
      </c>
      <c r="C37">
        <v>5.678832589751698E-4</v>
      </c>
      <c r="D37">
        <v>1.5880164798708253E-4</v>
      </c>
      <c r="E37">
        <v>9.8149123052492442E-5</v>
      </c>
      <c r="F37">
        <v>3.3457339323286474E-4</v>
      </c>
      <c r="G37">
        <v>2.1446908133099388E-5</v>
      </c>
      <c r="H37">
        <v>8.1668901025609251E-6</v>
      </c>
      <c r="I37">
        <v>3.4772908270240356E-7</v>
      </c>
      <c r="J37">
        <v>5.1176357517638388E-4</v>
      </c>
      <c r="K37">
        <v>1.5241842165308909E-3</v>
      </c>
      <c r="L37">
        <v>8.6491125554641942E-4</v>
      </c>
      <c r="M37">
        <v>1.4185232266224136E-4</v>
      </c>
      <c r="N37">
        <v>1.1265057552150078E-3</v>
      </c>
      <c r="O37">
        <v>1.0244798006729206E-3</v>
      </c>
      <c r="P37">
        <v>3.0440419111204178E-3</v>
      </c>
      <c r="Q37">
        <v>2.6198101203501578E-4</v>
      </c>
      <c r="R37">
        <v>3.4275633261090556E-4</v>
      </c>
      <c r="S37">
        <v>2.5685447992421641E-4</v>
      </c>
      <c r="T37">
        <v>5.3710294714511594E-4</v>
      </c>
      <c r="U37">
        <v>2.8628749580105577E-3</v>
      </c>
      <c r="V37">
        <v>2.212120599321926E-3</v>
      </c>
      <c r="W37">
        <v>8.8175861027100459E-4</v>
      </c>
      <c r="X37">
        <v>1.9284185523987576E-4</v>
      </c>
      <c r="Y37">
        <v>5.9893078459505116E-4</v>
      </c>
      <c r="Z37">
        <v>6.2950589983992071E-4</v>
      </c>
      <c r="AA37">
        <v>1.5512947071862732E-3</v>
      </c>
      <c r="AB37">
        <v>7.5788165048964215E-4</v>
      </c>
      <c r="AC37">
        <v>1.1232965349641749E-3</v>
      </c>
      <c r="AD37">
        <v>2.3314716725803186E-3</v>
      </c>
      <c r="AE37">
        <v>5.2969775525208134E-4</v>
      </c>
      <c r="AF37">
        <v>2.7458104487503921E-4</v>
      </c>
      <c r="AG37">
        <v>1.4717912303599124E-3</v>
      </c>
      <c r="AH37">
        <v>1.583817974361836E-3</v>
      </c>
      <c r="AI37">
        <v>1.5080748246915534E-3</v>
      </c>
      <c r="AJ37">
        <v>2.4787195424684131E-4</v>
      </c>
      <c r="AK37">
        <v>1.0007815210251794</v>
      </c>
      <c r="AL37">
        <v>1.0506191671533E-4</v>
      </c>
      <c r="AM37">
        <v>5.9272568801220342E-4</v>
      </c>
      <c r="AN37">
        <v>1.1842928671379662E-3</v>
      </c>
      <c r="AO37">
        <v>8.4357488872692976E-4</v>
      </c>
      <c r="AP37">
        <v>5.2535222094438213E-4</v>
      </c>
      <c r="AQ37">
        <v>2.265061672023598E-4</v>
      </c>
      <c r="AR37">
        <v>5.7694812069302543E-4</v>
      </c>
      <c r="AS37">
        <v>5.0102590567712953E-4</v>
      </c>
      <c r="AT37">
        <v>2.1875517635227165E-4</v>
      </c>
      <c r="AU37">
        <v>4.3353480335287171E-4</v>
      </c>
      <c r="AV37">
        <v>1.0808509181220493E-3</v>
      </c>
      <c r="AW37">
        <v>3.5764276982956917E-3</v>
      </c>
      <c r="AX37">
        <v>3.6734515802461898E-4</v>
      </c>
      <c r="AY37">
        <v>3.6974245550962405E-4</v>
      </c>
      <c r="AZ37">
        <v>1.9892018870866401E-4</v>
      </c>
      <c r="BA37">
        <v>4.1678304911946972E-5</v>
      </c>
      <c r="BB37">
        <v>4.2221485800155459E-4</v>
      </c>
      <c r="BC37">
        <v>1.3150069023958283E-4</v>
      </c>
      <c r="BD37">
        <v>1.4394177413306822E-4</v>
      </c>
      <c r="BE37">
        <v>8.8361597818479009E-5</v>
      </c>
      <c r="BF37">
        <v>3.1760424463851065E-4</v>
      </c>
      <c r="BG37">
        <v>1.9028946879591941E-4</v>
      </c>
      <c r="BH37">
        <v>1.8440324796760029E-4</v>
      </c>
      <c r="BI37">
        <v>1.6819862807749059E-4</v>
      </c>
      <c r="BJ37">
        <v>2.052223689755715E-4</v>
      </c>
      <c r="BK37">
        <v>1.3911273180645446E-4</v>
      </c>
      <c r="BL37">
        <v>1.2069405959351573E-4</v>
      </c>
      <c r="BM37">
        <v>1.3761376774118524E-4</v>
      </c>
      <c r="BN37">
        <v>2.8388560282847968E-4</v>
      </c>
      <c r="BO37">
        <v>2.7838027168770696E-3</v>
      </c>
      <c r="BP37">
        <v>2.9671665236243988E-4</v>
      </c>
      <c r="BQ37">
        <v>3.1620987693838857E-4</v>
      </c>
      <c r="BR37">
        <v>1.7615005856461873E-4</v>
      </c>
      <c r="BS37">
        <v>1.9869353151294087E-3</v>
      </c>
      <c r="BT37">
        <v>1.1189164680454095E-3</v>
      </c>
      <c r="BU37">
        <v>1.987843144963613E-4</v>
      </c>
      <c r="BV37">
        <v>1.669059966548291E-4</v>
      </c>
      <c r="BW37">
        <v>2.669803759743621E-4</v>
      </c>
      <c r="BX37">
        <v>1.8596088442256927E-4</v>
      </c>
      <c r="BY37">
        <v>1.4220237907875148E-4</v>
      </c>
      <c r="BZ37">
        <v>1.8868411204060376E-4</v>
      </c>
      <c r="CA37">
        <v>2.057675466720696E-4</v>
      </c>
      <c r="CB37">
        <v>3.2721836235470256E-4</v>
      </c>
      <c r="CC37">
        <v>3.7366182639164707E-4</v>
      </c>
      <c r="CD37">
        <v>3.6408736600406291E-4</v>
      </c>
      <c r="CE37">
        <v>1.3158274488214603E-2</v>
      </c>
      <c r="CF37">
        <v>9.9582156145861011E-4</v>
      </c>
      <c r="CG37">
        <v>1.2073467419066769E-3</v>
      </c>
      <c r="CH37">
        <v>0</v>
      </c>
      <c r="CI37">
        <v>3.968615159786026E-4</v>
      </c>
      <c r="CJ37">
        <v>0</v>
      </c>
    </row>
    <row r="38" spans="1:88">
      <c r="A38" t="s">
        <v>37</v>
      </c>
      <c r="B38">
        <v>1.2500571875566032E-5</v>
      </c>
      <c r="C38">
        <v>6.3610303485278489E-5</v>
      </c>
      <c r="D38">
        <v>2.9351576222063842E-5</v>
      </c>
      <c r="E38">
        <v>1.7768680625750266E-5</v>
      </c>
      <c r="F38">
        <v>2.8830060909466988E-5</v>
      </c>
      <c r="G38">
        <v>1.465164437003566E-6</v>
      </c>
      <c r="H38">
        <v>3.664618207602046E-7</v>
      </c>
      <c r="I38">
        <v>5.7118026273338654E-8</v>
      </c>
      <c r="J38">
        <v>2.6898546096483259E-5</v>
      </c>
      <c r="K38">
        <v>2.5507268728604783E-5</v>
      </c>
      <c r="L38">
        <v>2.8497987894662272E-5</v>
      </c>
      <c r="M38">
        <v>1.7868902238111888E-5</v>
      </c>
      <c r="N38">
        <v>6.7150710520994645E-4</v>
      </c>
      <c r="O38">
        <v>6.0220150133274908E-5</v>
      </c>
      <c r="P38">
        <v>1.262124707550131E-4</v>
      </c>
      <c r="Q38">
        <v>2.6875011005602872E-5</v>
      </c>
      <c r="R38">
        <v>2.1117534624118898E-4</v>
      </c>
      <c r="S38">
        <v>1.7570408960575863E-5</v>
      </c>
      <c r="T38">
        <v>2.9881418459084215E-5</v>
      </c>
      <c r="U38">
        <v>7.2924216368007021E-4</v>
      </c>
      <c r="V38">
        <v>7.4099798588541917E-5</v>
      </c>
      <c r="W38">
        <v>3.1187218960366421E-3</v>
      </c>
      <c r="X38">
        <v>5.9133278582390207E-5</v>
      </c>
      <c r="Y38">
        <v>1.8197808292187871E-4</v>
      </c>
      <c r="Z38">
        <v>5.8292276096105007E-5</v>
      </c>
      <c r="AA38">
        <v>3.4787877461134132E-5</v>
      </c>
      <c r="AB38">
        <v>2.9874110609168142E-5</v>
      </c>
      <c r="AC38">
        <v>5.1208903212010482E-5</v>
      </c>
      <c r="AD38">
        <v>9.8942195074870431E-5</v>
      </c>
      <c r="AE38">
        <v>4.1617334086610174E-5</v>
      </c>
      <c r="AF38">
        <v>1.3737674733997054E-4</v>
      </c>
      <c r="AG38">
        <v>3.5547032984093013E-5</v>
      </c>
      <c r="AH38">
        <v>2.7512858267531796E-4</v>
      </c>
      <c r="AI38">
        <v>2.1655666394070213E-4</v>
      </c>
      <c r="AJ38">
        <v>7.7729768486995774E-5</v>
      </c>
      <c r="AK38">
        <v>9.7156160586490587E-5</v>
      </c>
      <c r="AL38">
        <v>1.0000196762477951</v>
      </c>
      <c r="AM38">
        <v>2.0950274362659139E-5</v>
      </c>
      <c r="AN38">
        <v>5.3873630730962688E-5</v>
      </c>
      <c r="AO38">
        <v>4.030948434916338E-5</v>
      </c>
      <c r="AP38">
        <v>8.0347915107149842E-5</v>
      </c>
      <c r="AQ38">
        <v>4.2257172252041615E-5</v>
      </c>
      <c r="AR38">
        <v>1.2016986162340783E-4</v>
      </c>
      <c r="AS38">
        <v>1.5880843539270212E-4</v>
      </c>
      <c r="AT38">
        <v>3.2725535354547723E-5</v>
      </c>
      <c r="AU38">
        <v>5.9662856453766975E-5</v>
      </c>
      <c r="AV38">
        <v>9.0596793790759733E-4</v>
      </c>
      <c r="AW38">
        <v>7.2761730911235185E-5</v>
      </c>
      <c r="AX38">
        <v>2.8535290594110631E-5</v>
      </c>
      <c r="AY38">
        <v>1.3181331632467464E-4</v>
      </c>
      <c r="AZ38">
        <v>1.6934298709625656E-5</v>
      </c>
      <c r="BA38">
        <v>2.2209432002229247E-5</v>
      </c>
      <c r="BB38">
        <v>2.0726793918713151E-5</v>
      </c>
      <c r="BC38">
        <v>1.6233932117921353E-5</v>
      </c>
      <c r="BD38">
        <v>1.8437132794337284E-5</v>
      </c>
      <c r="BE38">
        <v>1.0153024600059731E-5</v>
      </c>
      <c r="BF38">
        <v>2.7554688480158359E-5</v>
      </c>
      <c r="BG38">
        <v>3.7133858224239795E-5</v>
      </c>
      <c r="BH38">
        <v>7.7857595830602329E-5</v>
      </c>
      <c r="BI38">
        <v>6.8339636678719088E-5</v>
      </c>
      <c r="BJ38">
        <v>1.006573939475016E-4</v>
      </c>
      <c r="BK38">
        <v>5.7532765964800305E-5</v>
      </c>
      <c r="BL38">
        <v>2.5948486251316413E-5</v>
      </c>
      <c r="BM38">
        <v>5.816869708145164E-5</v>
      </c>
      <c r="BN38">
        <v>1.2810014942807963E-4</v>
      </c>
      <c r="BO38">
        <v>9.1634037597780721E-5</v>
      </c>
      <c r="BP38">
        <v>3.4429839959406146E-5</v>
      </c>
      <c r="BQ38">
        <v>4.5701568202499349E-5</v>
      </c>
      <c r="BR38">
        <v>2.3376899900936051E-5</v>
      </c>
      <c r="BS38">
        <v>1.2336541311842218E-4</v>
      </c>
      <c r="BT38">
        <v>6.095805307937997E-5</v>
      </c>
      <c r="BU38">
        <v>1.0309772798575376E-4</v>
      </c>
      <c r="BV38">
        <v>8.6261005033401287E-5</v>
      </c>
      <c r="BW38">
        <v>6.4400636491258699E-5</v>
      </c>
      <c r="BX38">
        <v>1.0250483245079096E-4</v>
      </c>
      <c r="BY38">
        <v>1.0100353588526814E-4</v>
      </c>
      <c r="BZ38">
        <v>2.3602892883010955E-5</v>
      </c>
      <c r="CA38">
        <v>1.6666908799482932E-4</v>
      </c>
      <c r="CB38">
        <v>5.0430411099696077E-5</v>
      </c>
      <c r="CC38">
        <v>1.0847040531131911E-3</v>
      </c>
      <c r="CD38">
        <v>5.6278008675135363E-4</v>
      </c>
      <c r="CE38">
        <v>5.3625102554391818E-4</v>
      </c>
      <c r="CF38">
        <v>1.0819603195237079E-4</v>
      </c>
      <c r="CG38">
        <v>1.1582324076526136E-4</v>
      </c>
      <c r="CH38">
        <v>0</v>
      </c>
      <c r="CI38">
        <v>1.1137983961665095E-4</v>
      </c>
      <c r="CJ38">
        <v>0</v>
      </c>
    </row>
    <row r="39" spans="1:88">
      <c r="A39" t="s">
        <v>38</v>
      </c>
      <c r="B39">
        <v>2.1324428861267339E-4</v>
      </c>
      <c r="C39">
        <v>8.9808313699022216E-3</v>
      </c>
      <c r="D39">
        <v>4.9756594228357641E-4</v>
      </c>
      <c r="E39">
        <v>3.0196199604639082E-4</v>
      </c>
      <c r="F39">
        <v>3.5019414626049207E-4</v>
      </c>
      <c r="G39">
        <v>1.1424302731272751E-5</v>
      </c>
      <c r="H39">
        <v>4.3895276239735992E-6</v>
      </c>
      <c r="I39">
        <v>6.089343855506412E-7</v>
      </c>
      <c r="J39">
        <v>3.2628384026289845E-4</v>
      </c>
      <c r="K39">
        <v>8.0118877993761697E-4</v>
      </c>
      <c r="L39">
        <v>6.1063642810050515E-4</v>
      </c>
      <c r="M39">
        <v>3.905125488564318E-4</v>
      </c>
      <c r="N39">
        <v>3.8468663445569963E-2</v>
      </c>
      <c r="O39">
        <v>8.6142375022583333E-4</v>
      </c>
      <c r="P39">
        <v>2.2067105823196952E-3</v>
      </c>
      <c r="Q39">
        <v>3.5614496639225834E-4</v>
      </c>
      <c r="R39">
        <v>5.3975727755139536E-4</v>
      </c>
      <c r="S39">
        <v>1.5261655180999034E-4</v>
      </c>
      <c r="T39">
        <v>4.6705359891337423E-4</v>
      </c>
      <c r="U39">
        <v>1.3963098771134501E-3</v>
      </c>
      <c r="V39">
        <v>1.1931114478259614E-3</v>
      </c>
      <c r="W39">
        <v>5.5764010975534628E-4</v>
      </c>
      <c r="X39">
        <v>8.752784905625042E-4</v>
      </c>
      <c r="Y39">
        <v>1.9834656712730851E-3</v>
      </c>
      <c r="Z39">
        <v>7.2270828655707805E-4</v>
      </c>
      <c r="AA39">
        <v>6.1748385595671485E-4</v>
      </c>
      <c r="AB39">
        <v>4.1059709668588473E-4</v>
      </c>
      <c r="AC39">
        <v>8.2606922477754946E-4</v>
      </c>
      <c r="AD39">
        <v>1.4363384743195538E-3</v>
      </c>
      <c r="AE39">
        <v>7.6346522153994704E-4</v>
      </c>
      <c r="AF39">
        <v>2.4285970421245922E-3</v>
      </c>
      <c r="AG39">
        <v>4.0945346427073188E-4</v>
      </c>
      <c r="AH39">
        <v>4.1758599974622756E-3</v>
      </c>
      <c r="AI39">
        <v>3.8861010181334859E-3</v>
      </c>
      <c r="AJ39">
        <v>3.4805890600952006E-4</v>
      </c>
      <c r="AK39">
        <v>4.8491522046796543E-4</v>
      </c>
      <c r="AL39">
        <v>6.3567179926734505E-5</v>
      </c>
      <c r="AM39">
        <v>1.0002621011966399</v>
      </c>
      <c r="AN39">
        <v>5.7595124219721508E-4</v>
      </c>
      <c r="AO39">
        <v>3.594182567866189E-4</v>
      </c>
      <c r="AP39">
        <v>1.1698882987192267E-3</v>
      </c>
      <c r="AQ39">
        <v>3.9421217748853224E-4</v>
      </c>
      <c r="AR39">
        <v>4.2462650572989448E-4</v>
      </c>
      <c r="AS39">
        <v>4.418155779040082E-4</v>
      </c>
      <c r="AT39">
        <v>3.7265542561260533E-4</v>
      </c>
      <c r="AU39">
        <v>1.4873941440748091E-3</v>
      </c>
      <c r="AV39">
        <v>1.2039522038058868E-3</v>
      </c>
      <c r="AW39">
        <v>6.3804759226449199E-4</v>
      </c>
      <c r="AX39">
        <v>3.8395860435531297E-4</v>
      </c>
      <c r="AY39">
        <v>1.2876666926864404E-3</v>
      </c>
      <c r="AZ39">
        <v>2.4236476650076687E-4</v>
      </c>
      <c r="BA39">
        <v>9.2990329278337794E-5</v>
      </c>
      <c r="BB39">
        <v>3.8842484926151198E-4</v>
      </c>
      <c r="BC39">
        <v>8.5648214815206398E-5</v>
      </c>
      <c r="BD39">
        <v>2.4374142167967437E-4</v>
      </c>
      <c r="BE39">
        <v>2.8012501462763324E-4</v>
      </c>
      <c r="BF39">
        <v>4.4729896191755017E-4</v>
      </c>
      <c r="BG39">
        <v>2.3299915205584335E-4</v>
      </c>
      <c r="BH39">
        <v>1.8548731436098112E-4</v>
      </c>
      <c r="BI39">
        <v>2.5725983719464865E-4</v>
      </c>
      <c r="BJ39">
        <v>3.9826046723744621E-4</v>
      </c>
      <c r="BK39">
        <v>3.7200950121852542E-4</v>
      </c>
      <c r="BL39">
        <v>1.7965998002732514E-4</v>
      </c>
      <c r="BM39">
        <v>2.9004637783202551E-4</v>
      </c>
      <c r="BN39">
        <v>2.6885625532045284E-3</v>
      </c>
      <c r="BO39">
        <v>1.0783541464220732E-3</v>
      </c>
      <c r="BP39">
        <v>2.6577531057933688E-4</v>
      </c>
      <c r="BQ39">
        <v>2.8262558196189138E-4</v>
      </c>
      <c r="BR39">
        <v>2.6541705178523154E-4</v>
      </c>
      <c r="BS39">
        <v>1.0040183490040999E-3</v>
      </c>
      <c r="BT39">
        <v>5.0798770172120632E-4</v>
      </c>
      <c r="BU39">
        <v>3.889727767264539E-4</v>
      </c>
      <c r="BV39">
        <v>3.7471402622181395E-4</v>
      </c>
      <c r="BW39">
        <v>4.3334341369284267E-4</v>
      </c>
      <c r="BX39">
        <v>6.156565057716597E-4</v>
      </c>
      <c r="BY39">
        <v>3.0910515442238282E-4</v>
      </c>
      <c r="BZ39">
        <v>3.539095214606883E-3</v>
      </c>
      <c r="CA39">
        <v>5.5155105148240694E-4</v>
      </c>
      <c r="CB39">
        <v>1.5778978583305668E-3</v>
      </c>
      <c r="CC39">
        <v>1.044439781667022E-3</v>
      </c>
      <c r="CD39">
        <v>3.9061256127022746E-3</v>
      </c>
      <c r="CE39">
        <v>6.7410314322067693E-3</v>
      </c>
      <c r="CF39">
        <v>6.4793488713316095E-4</v>
      </c>
      <c r="CG39">
        <v>6.2062521008326987E-4</v>
      </c>
      <c r="CH39">
        <v>0</v>
      </c>
      <c r="CI39">
        <v>5.1742938850514722E-3</v>
      </c>
      <c r="CJ39">
        <v>0</v>
      </c>
    </row>
    <row r="40" spans="1:88">
      <c r="A40" t="s">
        <v>39</v>
      </c>
      <c r="B40">
        <v>1.000923548491978E-4</v>
      </c>
      <c r="C40">
        <v>2.3737488015318149E-5</v>
      </c>
      <c r="D40">
        <v>9.046724673640179E-5</v>
      </c>
      <c r="E40">
        <v>3.6049545540497901E-5</v>
      </c>
      <c r="F40">
        <v>1.2322655069733904E-4</v>
      </c>
      <c r="G40">
        <v>3.6163086153472937E-6</v>
      </c>
      <c r="H40">
        <v>3.8733072735990753E-7</v>
      </c>
      <c r="I40">
        <v>4.5959856355201079E-8</v>
      </c>
      <c r="J40">
        <v>1.206139819026449E-5</v>
      </c>
      <c r="K40">
        <v>1.4157205313727679E-5</v>
      </c>
      <c r="L40">
        <v>1.4989938031873722E-5</v>
      </c>
      <c r="M40">
        <v>2.9857335753434918E-5</v>
      </c>
      <c r="N40">
        <v>1.2012464454515682E-4</v>
      </c>
      <c r="O40">
        <v>5.5513545041300404E-5</v>
      </c>
      <c r="P40">
        <v>6.2459326568584708E-5</v>
      </c>
      <c r="Q40">
        <v>2.625551575888788E-5</v>
      </c>
      <c r="R40">
        <v>2.2718854317511874E-5</v>
      </c>
      <c r="S40">
        <v>1.7626586401413505E-5</v>
      </c>
      <c r="T40">
        <v>1.8027452125880448E-5</v>
      </c>
      <c r="U40">
        <v>3.2689378185290719E-5</v>
      </c>
      <c r="V40">
        <v>4.611069183540158E-5</v>
      </c>
      <c r="W40">
        <v>3.9513984924332033E-4</v>
      </c>
      <c r="X40">
        <v>4.2049710977659467E-5</v>
      </c>
      <c r="Y40">
        <v>1.0227695550306828E-4</v>
      </c>
      <c r="Z40">
        <v>3.0017213439436759E-5</v>
      </c>
      <c r="AA40">
        <v>7.2509401959581552E-5</v>
      </c>
      <c r="AB40">
        <v>3.4882194206029583E-5</v>
      </c>
      <c r="AC40">
        <v>2.8638148766661454E-5</v>
      </c>
      <c r="AD40">
        <v>3.9969965554299922E-5</v>
      </c>
      <c r="AE40">
        <v>3.500521388905084E-5</v>
      </c>
      <c r="AF40">
        <v>5.8278324261042801E-5</v>
      </c>
      <c r="AG40">
        <v>2.0908567717531691E-5</v>
      </c>
      <c r="AH40">
        <v>8.9332561763579466E-5</v>
      </c>
      <c r="AI40">
        <v>7.9975123854721827E-5</v>
      </c>
      <c r="AJ40">
        <v>2.615431202862718E-5</v>
      </c>
      <c r="AK40">
        <v>4.9877539937720982E-5</v>
      </c>
      <c r="AL40">
        <v>7.1737677363063478E-6</v>
      </c>
      <c r="AM40">
        <v>8.797401182571766E-6</v>
      </c>
      <c r="AN40">
        <v>1.0000217223285579</v>
      </c>
      <c r="AO40">
        <v>1.4272108547259856E-5</v>
      </c>
      <c r="AP40">
        <v>3.7382254457863033E-5</v>
      </c>
      <c r="AQ40">
        <v>1.5715767008175724E-5</v>
      </c>
      <c r="AR40">
        <v>4.4723095874435851E-5</v>
      </c>
      <c r="AS40">
        <v>7.9589096846933549E-5</v>
      </c>
      <c r="AT40">
        <v>4.6154786327262315E-5</v>
      </c>
      <c r="AU40">
        <v>7.0546091971433343E-5</v>
      </c>
      <c r="AV40">
        <v>5.0975530373180802E-4</v>
      </c>
      <c r="AW40">
        <v>6.2460927766422596E-4</v>
      </c>
      <c r="AX40">
        <v>1.7524043811894611E-4</v>
      </c>
      <c r="AY40">
        <v>2.5386350353662999E-5</v>
      </c>
      <c r="AZ40">
        <v>2.1503057888957544E-5</v>
      </c>
      <c r="BA40">
        <v>6.1908092331071992E-5</v>
      </c>
      <c r="BB40">
        <v>1.4898835407530817E-5</v>
      </c>
      <c r="BC40">
        <v>5.6889194087660227E-6</v>
      </c>
      <c r="BD40">
        <v>6.7407948643686473E-6</v>
      </c>
      <c r="BE40">
        <v>4.7143732305865989E-6</v>
      </c>
      <c r="BF40">
        <v>1.3620743123331295E-5</v>
      </c>
      <c r="BG40">
        <v>2.0058088823781609E-5</v>
      </c>
      <c r="BH40">
        <v>1.7511415803514123E-5</v>
      </c>
      <c r="BI40">
        <v>2.3771068305690036E-5</v>
      </c>
      <c r="BJ40">
        <v>3.0252405375713782E-5</v>
      </c>
      <c r="BK40">
        <v>2.2461738885071506E-5</v>
      </c>
      <c r="BL40">
        <v>1.0903711174223543E-5</v>
      </c>
      <c r="BM40">
        <v>2.418071047080048E-5</v>
      </c>
      <c r="BN40">
        <v>5.8011942921531983E-5</v>
      </c>
      <c r="BO40">
        <v>4.5582193480395352E-5</v>
      </c>
      <c r="BP40">
        <v>2.7291403582828405E-5</v>
      </c>
      <c r="BQ40">
        <v>1.9540127215316853E-5</v>
      </c>
      <c r="BR40">
        <v>1.4113458528648211E-5</v>
      </c>
      <c r="BS40">
        <v>7.6051047915688894E-5</v>
      </c>
      <c r="BT40">
        <v>2.312600037935893E-5</v>
      </c>
      <c r="BU40">
        <v>5.3272108407479995E-5</v>
      </c>
      <c r="BV40">
        <v>4.3854989911837367E-5</v>
      </c>
      <c r="BW40">
        <v>3.2683128416145331E-5</v>
      </c>
      <c r="BX40">
        <v>4.23663377314864E-5</v>
      </c>
      <c r="BY40">
        <v>2.9019697176395764E-5</v>
      </c>
      <c r="BZ40">
        <v>1.5363865372251063E-5</v>
      </c>
      <c r="CA40">
        <v>2.6757909678178083E-5</v>
      </c>
      <c r="CB40">
        <v>2.5484917855100533E-5</v>
      </c>
      <c r="CC40">
        <v>1.9061581626864563E-4</v>
      </c>
      <c r="CD40">
        <v>1.2325382205729317E-3</v>
      </c>
      <c r="CE40">
        <v>1.2754319254644977E-4</v>
      </c>
      <c r="CF40">
        <v>3.281301928928264E-5</v>
      </c>
      <c r="CG40">
        <v>2.8364510655798766E-5</v>
      </c>
      <c r="CH40">
        <v>0</v>
      </c>
      <c r="CI40">
        <v>3.1439651595627005E-5</v>
      </c>
      <c r="CJ40">
        <v>0</v>
      </c>
    </row>
    <row r="41" spans="1:88">
      <c r="A41" t="s">
        <v>40</v>
      </c>
      <c r="B41">
        <v>2.2965755897442116E-6</v>
      </c>
      <c r="C41">
        <v>5.7692971119662217E-6</v>
      </c>
      <c r="D41">
        <v>3.9619239815939308E-6</v>
      </c>
      <c r="E41">
        <v>2.3795199330113397E-6</v>
      </c>
      <c r="F41">
        <v>4.5904196195912674E-6</v>
      </c>
      <c r="G41">
        <v>2.4640245756107087E-7</v>
      </c>
      <c r="H41">
        <v>6.1580166238506551E-8</v>
      </c>
      <c r="I41">
        <v>1.0819320045055949E-8</v>
      </c>
      <c r="J41">
        <v>3.375856333693302E-6</v>
      </c>
      <c r="K41">
        <v>3.4991570315287345E-6</v>
      </c>
      <c r="L41">
        <v>3.450685709078284E-6</v>
      </c>
      <c r="M41">
        <v>2.334347309985327E-6</v>
      </c>
      <c r="N41">
        <v>2.8663104942577035E-5</v>
      </c>
      <c r="O41">
        <v>5.5562506684723588E-6</v>
      </c>
      <c r="P41">
        <v>1.5202726225173576E-5</v>
      </c>
      <c r="Q41">
        <v>4.9533538853888518E-6</v>
      </c>
      <c r="R41">
        <v>7.5886744161597693E-6</v>
      </c>
      <c r="S41">
        <v>2.2481014024971744E-6</v>
      </c>
      <c r="T41">
        <v>3.2573969644360212E-6</v>
      </c>
      <c r="U41">
        <v>6.1467108306877836E-6</v>
      </c>
      <c r="V41">
        <v>6.3318877630217104E-6</v>
      </c>
      <c r="W41">
        <v>3.831946392180619E-4</v>
      </c>
      <c r="X41">
        <v>2.4468710888531072E-5</v>
      </c>
      <c r="Y41">
        <v>5.1896681775939489E-5</v>
      </c>
      <c r="Z41">
        <v>8.0900080714814448E-6</v>
      </c>
      <c r="AA41">
        <v>5.1821125014767451E-6</v>
      </c>
      <c r="AB41">
        <v>4.3287260407467224E-6</v>
      </c>
      <c r="AC41">
        <v>4.5124836527433968E-6</v>
      </c>
      <c r="AD41">
        <v>7.6220174289962845E-6</v>
      </c>
      <c r="AE41">
        <v>9.7559186501494697E-6</v>
      </c>
      <c r="AF41">
        <v>6.9062522336064274E-6</v>
      </c>
      <c r="AG41">
        <v>4.1768635733538824E-6</v>
      </c>
      <c r="AH41">
        <v>1.1483650602291698E-5</v>
      </c>
      <c r="AI41">
        <v>1.9351885208760715E-5</v>
      </c>
      <c r="AJ41">
        <v>1.0225984319152341E-5</v>
      </c>
      <c r="AK41">
        <v>3.7810443825167961E-5</v>
      </c>
      <c r="AL41">
        <v>6.0380979544337646E-6</v>
      </c>
      <c r="AM41">
        <v>2.1118490815347259E-6</v>
      </c>
      <c r="AN41">
        <v>6.8162355510570392E-6</v>
      </c>
      <c r="AO41">
        <v>1.0000053230231376</v>
      </c>
      <c r="AP41">
        <v>1.0552218395514348E-5</v>
      </c>
      <c r="AQ41">
        <v>4.6264712119740036E-6</v>
      </c>
      <c r="AR41">
        <v>3.7637886645885759E-5</v>
      </c>
      <c r="AS41">
        <v>7.7079584219662189E-5</v>
      </c>
      <c r="AT41">
        <v>4.2674203227682697E-6</v>
      </c>
      <c r="AU41">
        <v>5.0000362253553744E-6</v>
      </c>
      <c r="AV41">
        <v>5.7614634292842723E-4</v>
      </c>
      <c r="AW41">
        <v>2.5195387033251563E-5</v>
      </c>
      <c r="AX41">
        <v>3.3219788668174892E-6</v>
      </c>
      <c r="AY41">
        <v>1.2296513425408322E-5</v>
      </c>
      <c r="AZ41">
        <v>1.5919138191196976E-6</v>
      </c>
      <c r="BA41">
        <v>1.1873751401520887E-5</v>
      </c>
      <c r="BB41">
        <v>2.4571539722784001E-6</v>
      </c>
      <c r="BC41">
        <v>1.580825738930497E-6</v>
      </c>
      <c r="BD41">
        <v>1.6093866405974388E-6</v>
      </c>
      <c r="BE41">
        <v>1.0949841252118485E-6</v>
      </c>
      <c r="BF41">
        <v>2.7170017318927486E-6</v>
      </c>
      <c r="BG41">
        <v>3.665364608233754E-6</v>
      </c>
      <c r="BH41">
        <v>1.0857580504959728E-5</v>
      </c>
      <c r="BI41">
        <v>8.1268451029701477E-6</v>
      </c>
      <c r="BJ41">
        <v>1.4185575023025964E-5</v>
      </c>
      <c r="BK41">
        <v>7.581977542909132E-6</v>
      </c>
      <c r="BL41">
        <v>2.7587985093288548E-6</v>
      </c>
      <c r="BM41">
        <v>7.8047005595385503E-6</v>
      </c>
      <c r="BN41">
        <v>1.1052389970467922E-5</v>
      </c>
      <c r="BO41">
        <v>7.0432980617967899E-6</v>
      </c>
      <c r="BP41">
        <v>3.9192497377509337E-6</v>
      </c>
      <c r="BQ41">
        <v>4.7822216352373246E-6</v>
      </c>
      <c r="BR41">
        <v>2.3120211544599854E-6</v>
      </c>
      <c r="BS41">
        <v>1.5014260206882097E-5</v>
      </c>
      <c r="BT41">
        <v>5.0832850452211916E-6</v>
      </c>
      <c r="BU41">
        <v>2.035108739919439E-5</v>
      </c>
      <c r="BV41">
        <v>7.6665837421337144E-6</v>
      </c>
      <c r="BW41">
        <v>7.191451238172439E-6</v>
      </c>
      <c r="BX41">
        <v>3.7303505651177393E-6</v>
      </c>
      <c r="BY41">
        <v>9.3977349094421378E-6</v>
      </c>
      <c r="BZ41">
        <v>2.5410756285408896E-6</v>
      </c>
      <c r="CA41">
        <v>1.3618884277083226E-5</v>
      </c>
      <c r="CB41">
        <v>3.4064576761916545E-6</v>
      </c>
      <c r="CC41">
        <v>1.4760961430937858E-4</v>
      </c>
      <c r="CD41">
        <v>3.4663029222872518E-5</v>
      </c>
      <c r="CE41">
        <v>3.4975722412939131E-5</v>
      </c>
      <c r="CF41">
        <v>1.5140980309180031E-5</v>
      </c>
      <c r="CG41">
        <v>1.4960158747880874E-5</v>
      </c>
      <c r="CH41">
        <v>0</v>
      </c>
      <c r="CI41">
        <v>7.2293594249403116E-6</v>
      </c>
      <c r="CJ41">
        <v>0</v>
      </c>
    </row>
    <row r="42" spans="1:88">
      <c r="A42" t="s">
        <v>41</v>
      </c>
      <c r="B42">
        <v>2.1687368395220319E-3</v>
      </c>
      <c r="C42">
        <v>3.576984348159098E-3</v>
      </c>
      <c r="D42">
        <v>1.9763490287110388E-3</v>
      </c>
      <c r="E42">
        <v>8.999155503541192E-4</v>
      </c>
      <c r="F42">
        <v>2.4504039685075006E-3</v>
      </c>
      <c r="G42">
        <v>6.809496831047537E-5</v>
      </c>
      <c r="H42">
        <v>5.7124613562123816E-6</v>
      </c>
      <c r="I42">
        <v>5.1034358431659861E-7</v>
      </c>
      <c r="J42">
        <v>8.1878388043485451E-5</v>
      </c>
      <c r="K42">
        <v>1.5207610783113588E-4</v>
      </c>
      <c r="L42">
        <v>8.3573627015929908E-5</v>
      </c>
      <c r="M42">
        <v>5.1305260069654704E-4</v>
      </c>
      <c r="N42">
        <v>2.4556168507263506E-4</v>
      </c>
      <c r="O42">
        <v>8.2828913502051827E-4</v>
      </c>
      <c r="P42">
        <v>4.0311636942381442E-4</v>
      </c>
      <c r="Q42">
        <v>3.1809955489636038E-4</v>
      </c>
      <c r="R42">
        <v>2.026419197944447E-4</v>
      </c>
      <c r="S42">
        <v>2.1509955987021053E-4</v>
      </c>
      <c r="T42">
        <v>1.3812696836165955E-4</v>
      </c>
      <c r="U42">
        <v>4.448111150720762E-4</v>
      </c>
      <c r="V42">
        <v>4.0553493783573424E-4</v>
      </c>
      <c r="W42">
        <v>2.6021919981797788E-4</v>
      </c>
      <c r="X42">
        <v>2.6431409194443804E-4</v>
      </c>
      <c r="Y42">
        <v>2.0371781360729402E-4</v>
      </c>
      <c r="Z42">
        <v>2.2260113218677401E-4</v>
      </c>
      <c r="AA42">
        <v>5.236217400125579E-4</v>
      </c>
      <c r="AB42">
        <v>5.3174668340195464E-4</v>
      </c>
      <c r="AC42">
        <v>2.2285620653716244E-4</v>
      </c>
      <c r="AD42">
        <v>1.733637500036808E-4</v>
      </c>
      <c r="AE42">
        <v>1.2464023963237021E-4</v>
      </c>
      <c r="AF42">
        <v>2.4311449231364268E-4</v>
      </c>
      <c r="AG42">
        <v>2.0397656708244898E-4</v>
      </c>
      <c r="AH42">
        <v>2.9485955453173029E-4</v>
      </c>
      <c r="AI42">
        <v>1.7709132080470121E-4</v>
      </c>
      <c r="AJ42">
        <v>1.1292271171901277E-4</v>
      </c>
      <c r="AK42">
        <v>2.0322197616098975E-4</v>
      </c>
      <c r="AL42">
        <v>1.6003781765086933E-5</v>
      </c>
      <c r="AM42">
        <v>2.3477316768643402E-5</v>
      </c>
      <c r="AN42">
        <v>7.7187784649644322E-5</v>
      </c>
      <c r="AO42">
        <v>3.7116631437551716E-5</v>
      </c>
      <c r="AP42">
        <v>1.0001043752224881</v>
      </c>
      <c r="AQ42">
        <v>7.6198303785917826E-5</v>
      </c>
      <c r="AR42">
        <v>9.9184085915218737E-5</v>
      </c>
      <c r="AS42">
        <v>1.1233753228816017E-4</v>
      </c>
      <c r="AT42">
        <v>1.2985328591892141E-4</v>
      </c>
      <c r="AU42">
        <v>1.1938657994315892E-3</v>
      </c>
      <c r="AV42">
        <v>8.1436845433150622E-4</v>
      </c>
      <c r="AW42">
        <v>1.2752051547757251E-2</v>
      </c>
      <c r="AX42">
        <v>3.844788902991112E-3</v>
      </c>
      <c r="AY42">
        <v>1.0039693215070472E-4</v>
      </c>
      <c r="AZ42">
        <v>3.650980491692693E-4</v>
      </c>
      <c r="BA42">
        <v>9.5874421657990341E-4</v>
      </c>
      <c r="BB42">
        <v>1.26020307934269E-4</v>
      </c>
      <c r="BC42">
        <v>1.9829000051100592E-5</v>
      </c>
      <c r="BD42">
        <v>2.2267041503736292E-5</v>
      </c>
      <c r="BE42">
        <v>2.4455159941679959E-5</v>
      </c>
      <c r="BF42">
        <v>4.9914935265929614E-5</v>
      </c>
      <c r="BG42">
        <v>5.9898205167643645E-5</v>
      </c>
      <c r="BH42">
        <v>3.8067442554789405E-5</v>
      </c>
      <c r="BI42">
        <v>3.7007762251878174E-5</v>
      </c>
      <c r="BJ42">
        <v>5.4479318965657182E-5</v>
      </c>
      <c r="BK42">
        <v>2.6257348830504703E-5</v>
      </c>
      <c r="BL42">
        <v>1.6828754878131279E-5</v>
      </c>
      <c r="BM42">
        <v>4.2774517159731259E-5</v>
      </c>
      <c r="BN42">
        <v>4.1244572381060802E-5</v>
      </c>
      <c r="BO42">
        <v>1.2869797275439113E-4</v>
      </c>
      <c r="BP42">
        <v>7.0869435255849363E-5</v>
      </c>
      <c r="BQ42">
        <v>4.2778173799283385E-5</v>
      </c>
      <c r="BR42">
        <v>2.1079974447469258E-5</v>
      </c>
      <c r="BS42">
        <v>7.7933601984317308E-5</v>
      </c>
      <c r="BT42">
        <v>1.2597682013264588E-4</v>
      </c>
      <c r="BU42">
        <v>6.3564082553922252E-5</v>
      </c>
      <c r="BV42">
        <v>4.6092721268516733E-5</v>
      </c>
      <c r="BW42">
        <v>6.1143567117477756E-5</v>
      </c>
      <c r="BX42">
        <v>6.1625830539421912E-5</v>
      </c>
      <c r="BY42">
        <v>9.0415636762389162E-5</v>
      </c>
      <c r="BZ42">
        <v>8.8145057805705091E-5</v>
      </c>
      <c r="CA42">
        <v>9.2142829979020014E-5</v>
      </c>
      <c r="CB42">
        <v>8.999178726665646E-5</v>
      </c>
      <c r="CC42">
        <v>9.9163769456732853E-5</v>
      </c>
      <c r="CD42">
        <v>1.0620451864372054E-4</v>
      </c>
      <c r="CE42">
        <v>1.8495862220111711E-4</v>
      </c>
      <c r="CF42">
        <v>7.4758676609779155E-5</v>
      </c>
      <c r="CG42">
        <v>7.2499393108039947E-5</v>
      </c>
      <c r="CH42">
        <v>0</v>
      </c>
      <c r="CI42">
        <v>1.5168542256841633E-4</v>
      </c>
      <c r="CJ42">
        <v>0</v>
      </c>
    </row>
    <row r="43" spans="1:88">
      <c r="A43" t="s">
        <v>42</v>
      </c>
      <c r="B43">
        <v>1.8063980319927746E-6</v>
      </c>
      <c r="C43">
        <v>3.50521014798924E-6</v>
      </c>
      <c r="D43">
        <v>3.1490975348073471E-6</v>
      </c>
      <c r="E43">
        <v>1.8915046061235588E-6</v>
      </c>
      <c r="F43">
        <v>3.7527221641056297E-6</v>
      </c>
      <c r="G43">
        <v>1.9734827106519761E-7</v>
      </c>
      <c r="H43">
        <v>5.8606829440621713E-8</v>
      </c>
      <c r="I43">
        <v>9.1662293546833464E-9</v>
      </c>
      <c r="J43">
        <v>3.2992185318053726E-6</v>
      </c>
      <c r="K43">
        <v>2.6118874366438595E-6</v>
      </c>
      <c r="L43">
        <v>2.3229391257373314E-6</v>
      </c>
      <c r="M43">
        <v>1.7785320008765502E-6</v>
      </c>
      <c r="N43">
        <v>6.7288767146123117E-6</v>
      </c>
      <c r="O43">
        <v>4.8300004260393328E-6</v>
      </c>
      <c r="P43">
        <v>6.5038438066300716E-6</v>
      </c>
      <c r="Q43">
        <v>4.0065118788597213E-6</v>
      </c>
      <c r="R43">
        <v>4.0356182111384498E-4</v>
      </c>
      <c r="S43">
        <v>1.9355157481131995E-6</v>
      </c>
      <c r="T43">
        <v>2.519834995969098E-6</v>
      </c>
      <c r="U43">
        <v>5.2158185937850743E-6</v>
      </c>
      <c r="V43">
        <v>6.2161740356145934E-6</v>
      </c>
      <c r="W43">
        <v>2.0155080319850943E-3</v>
      </c>
      <c r="X43">
        <v>2.0255708456657724E-5</v>
      </c>
      <c r="Y43">
        <v>4.0228631686911155E-5</v>
      </c>
      <c r="Z43">
        <v>5.974799350967749E-6</v>
      </c>
      <c r="AA43">
        <v>4.1056876052852783E-6</v>
      </c>
      <c r="AB43">
        <v>3.3801504280683022E-6</v>
      </c>
      <c r="AC43">
        <v>3.5998455607754649E-6</v>
      </c>
      <c r="AD43">
        <v>5.2310015722627705E-6</v>
      </c>
      <c r="AE43">
        <v>8.1222646200805521E-6</v>
      </c>
      <c r="AF43">
        <v>5.7812745052272219E-6</v>
      </c>
      <c r="AG43">
        <v>3.5589845966329011E-6</v>
      </c>
      <c r="AH43">
        <v>8.9915595417613142E-6</v>
      </c>
      <c r="AI43">
        <v>7.972274294163657E-6</v>
      </c>
      <c r="AJ43">
        <v>8.334665180483574E-6</v>
      </c>
      <c r="AK43">
        <v>2.9426588766845152E-5</v>
      </c>
      <c r="AL43">
        <v>5.0128697756348208E-6</v>
      </c>
      <c r="AM43">
        <v>1.5482379365563592E-6</v>
      </c>
      <c r="AN43">
        <v>4.1626729435647514E-6</v>
      </c>
      <c r="AO43">
        <v>4.2542804390727313E-6</v>
      </c>
      <c r="AP43">
        <v>4.7678953312812656E-6</v>
      </c>
      <c r="AQ43">
        <v>1.0000039451163913</v>
      </c>
      <c r="AR43">
        <v>2.9951117617341497E-5</v>
      </c>
      <c r="AS43">
        <v>6.5294480963703423E-5</v>
      </c>
      <c r="AT43">
        <v>2.9423311402755098E-6</v>
      </c>
      <c r="AU43">
        <v>3.6256266566423637E-6</v>
      </c>
      <c r="AV43">
        <v>4.8610328909449199E-4</v>
      </c>
      <c r="AW43">
        <v>2.1407417124901812E-5</v>
      </c>
      <c r="AX43">
        <v>2.8853006837455865E-6</v>
      </c>
      <c r="AY43">
        <v>5.4313651204299699E-6</v>
      </c>
      <c r="AZ43">
        <v>1.5560255656550348E-6</v>
      </c>
      <c r="BA43">
        <v>9.9955590269262397E-6</v>
      </c>
      <c r="BB43">
        <v>1.6942160073482857E-6</v>
      </c>
      <c r="BC43">
        <v>2.4571657883273807E-6</v>
      </c>
      <c r="BD43">
        <v>2.7119544146802742E-6</v>
      </c>
      <c r="BE43">
        <v>1.80881024232322E-6</v>
      </c>
      <c r="BF43">
        <v>2.4448065564227376E-6</v>
      </c>
      <c r="BG43">
        <v>2.9336659405304354E-6</v>
      </c>
      <c r="BH43">
        <v>1.2603116107663515E-5</v>
      </c>
      <c r="BI43">
        <v>5.0589545012280359E-6</v>
      </c>
      <c r="BJ43">
        <v>7.1462406045315511E-6</v>
      </c>
      <c r="BK43">
        <v>3.2863633960115317E-6</v>
      </c>
      <c r="BL43">
        <v>4.4297776908922828E-6</v>
      </c>
      <c r="BM43">
        <v>4.2684810364203622E-6</v>
      </c>
      <c r="BN43">
        <v>3.4935968384057492E-6</v>
      </c>
      <c r="BO43">
        <v>5.1360304672657245E-6</v>
      </c>
      <c r="BP43">
        <v>4.4675550572937562E-6</v>
      </c>
      <c r="BQ43">
        <v>4.0701966186617223E-6</v>
      </c>
      <c r="BR43">
        <v>2.7131252301517207E-6</v>
      </c>
      <c r="BS43">
        <v>7.0054271865024574E-6</v>
      </c>
      <c r="BT43">
        <v>3.6717848270238764E-6</v>
      </c>
      <c r="BU43">
        <v>1.0674303293568643E-5</v>
      </c>
      <c r="BV43">
        <v>4.1823083985608577E-6</v>
      </c>
      <c r="BW43">
        <v>5.6748797309118543E-6</v>
      </c>
      <c r="BX43">
        <v>2.6722221249284813E-6</v>
      </c>
      <c r="BY43">
        <v>1.2880304153694718E-5</v>
      </c>
      <c r="BZ43">
        <v>2.7372244513854729E-6</v>
      </c>
      <c r="CA43">
        <v>3.017545910511354E-5</v>
      </c>
      <c r="CB43">
        <v>3.3641352898034587E-6</v>
      </c>
      <c r="CC43">
        <v>4.5975662352541859E-5</v>
      </c>
      <c r="CD43">
        <v>1.0664439802187305E-5</v>
      </c>
      <c r="CE43">
        <v>1.6431024285098342E-5</v>
      </c>
      <c r="CF43">
        <v>8.4061114096168145E-6</v>
      </c>
      <c r="CG43">
        <v>1.0196773655688152E-5</v>
      </c>
      <c r="CH43">
        <v>0</v>
      </c>
      <c r="CI43">
        <v>4.9044927305680727E-6</v>
      </c>
      <c r="CJ43">
        <v>0</v>
      </c>
    </row>
    <row r="44" spans="1:88">
      <c r="A44" t="s">
        <v>43</v>
      </c>
      <c r="B44">
        <v>1.7304713827492957E-5</v>
      </c>
      <c r="C44">
        <v>8.9400219355041975E-5</v>
      </c>
      <c r="D44">
        <v>4.0721593569021705E-5</v>
      </c>
      <c r="E44">
        <v>2.4676916266706421E-5</v>
      </c>
      <c r="F44">
        <v>4.0042762670955484E-5</v>
      </c>
      <c r="G44">
        <v>2.0637409001357179E-6</v>
      </c>
      <c r="H44">
        <v>5.1607588038870499E-7</v>
      </c>
      <c r="I44">
        <v>7.7607297189286208E-8</v>
      </c>
      <c r="J44">
        <v>3.7515768459479809E-5</v>
      </c>
      <c r="K44">
        <v>3.5782431189522012E-5</v>
      </c>
      <c r="L44">
        <v>4.0014326051452554E-5</v>
      </c>
      <c r="M44">
        <v>2.5857527435200587E-5</v>
      </c>
      <c r="N44">
        <v>9.4563942418728823E-4</v>
      </c>
      <c r="O44">
        <v>8.0569342036278295E-5</v>
      </c>
      <c r="P44">
        <v>1.8471573945170902E-4</v>
      </c>
      <c r="Q44">
        <v>3.6782120993783834E-5</v>
      </c>
      <c r="R44">
        <v>2.9865226796075217E-4</v>
      </c>
      <c r="S44">
        <v>2.4649441731712861E-5</v>
      </c>
      <c r="T44">
        <v>4.2019295111967922E-5</v>
      </c>
      <c r="U44">
        <v>1.0432200495721544E-3</v>
      </c>
      <c r="V44">
        <v>1.0427350773341756E-4</v>
      </c>
      <c r="W44">
        <v>4.3974988368387672E-3</v>
      </c>
      <c r="X44">
        <v>8.2913536835635025E-5</v>
      </c>
      <c r="Y44">
        <v>2.3100041411475684E-4</v>
      </c>
      <c r="Z44">
        <v>8.0495160138983177E-5</v>
      </c>
      <c r="AA44">
        <v>4.8856452017787486E-5</v>
      </c>
      <c r="AB44">
        <v>4.2077984825343539E-5</v>
      </c>
      <c r="AC44">
        <v>7.0630828222972524E-5</v>
      </c>
      <c r="AD44">
        <v>1.2999452139731646E-4</v>
      </c>
      <c r="AE44">
        <v>8.8696496336806838E-5</v>
      </c>
      <c r="AF44">
        <v>2.071298985794083E-4</v>
      </c>
      <c r="AG44">
        <v>5.0117481349527973E-5</v>
      </c>
      <c r="AH44">
        <v>3.6104338333034291E-4</v>
      </c>
      <c r="AI44">
        <v>3.0522611975418614E-4</v>
      </c>
      <c r="AJ44">
        <v>1.0966155610268405E-4</v>
      </c>
      <c r="AK44">
        <v>1.3704780197366462E-4</v>
      </c>
      <c r="AL44">
        <v>2.7747906125477711E-5</v>
      </c>
      <c r="AM44">
        <v>2.9531627819083707E-5</v>
      </c>
      <c r="AN44">
        <v>7.5968159429158313E-5</v>
      </c>
      <c r="AO44">
        <v>5.682726588109686E-5</v>
      </c>
      <c r="AP44">
        <v>1.1327748057059178E-4</v>
      </c>
      <c r="AQ44">
        <v>5.9551650692143064E-5</v>
      </c>
      <c r="AR44">
        <v>1.0001694658762734</v>
      </c>
      <c r="AS44">
        <v>2.2404841166104588E-4</v>
      </c>
      <c r="AT44">
        <v>4.6056082206680422E-5</v>
      </c>
      <c r="AU44">
        <v>8.4190307171573976E-5</v>
      </c>
      <c r="AV44">
        <v>1.2782915323786349E-3</v>
      </c>
      <c r="AW44">
        <v>1.0257520647453907E-4</v>
      </c>
      <c r="AX44">
        <v>4.0090209411277419E-5</v>
      </c>
      <c r="AY44">
        <v>1.85633736775454E-4</v>
      </c>
      <c r="AZ44">
        <v>2.3827044249828635E-5</v>
      </c>
      <c r="BA44">
        <v>3.1321791983773932E-5</v>
      </c>
      <c r="BB44">
        <v>2.9145940564907097E-5</v>
      </c>
      <c r="BC44">
        <v>2.285370797034624E-5</v>
      </c>
      <c r="BD44">
        <v>2.6032186782392949E-5</v>
      </c>
      <c r="BE44">
        <v>1.4288355339118564E-5</v>
      </c>
      <c r="BF44">
        <v>3.8819043377926091E-5</v>
      </c>
      <c r="BG44">
        <v>5.2354236601988273E-5</v>
      </c>
      <c r="BH44">
        <v>1.0969070713891755E-4</v>
      </c>
      <c r="BI44">
        <v>9.630877115741123E-5</v>
      </c>
      <c r="BJ44">
        <v>1.4187273381634254E-4</v>
      </c>
      <c r="BK44">
        <v>8.110135477410485E-5</v>
      </c>
      <c r="BL44">
        <v>3.6559235689318919E-5</v>
      </c>
      <c r="BM44">
        <v>8.2000012326877706E-5</v>
      </c>
      <c r="BN44">
        <v>1.8051453851732798E-4</v>
      </c>
      <c r="BO44">
        <v>1.2938592957626767E-4</v>
      </c>
      <c r="BP44">
        <v>4.8259785675735361E-5</v>
      </c>
      <c r="BQ44">
        <v>6.4364516980042918E-5</v>
      </c>
      <c r="BR44">
        <v>3.291464150189228E-5</v>
      </c>
      <c r="BS44">
        <v>1.7109439597383464E-4</v>
      </c>
      <c r="BT44">
        <v>8.5819835461902323E-5</v>
      </c>
      <c r="BU44">
        <v>1.4531675012632479E-4</v>
      </c>
      <c r="BV44">
        <v>1.214559301391493E-4</v>
      </c>
      <c r="BW44">
        <v>9.040321931879565E-5</v>
      </c>
      <c r="BX44">
        <v>1.4437570096092659E-4</v>
      </c>
      <c r="BY44">
        <v>1.4230534245558983E-4</v>
      </c>
      <c r="BZ44">
        <v>3.3166107383210729E-5</v>
      </c>
      <c r="CA44">
        <v>2.3493216464022754E-4</v>
      </c>
      <c r="CB44">
        <v>7.1219452522314471E-5</v>
      </c>
      <c r="CC44">
        <v>1.5476795162204418E-3</v>
      </c>
      <c r="CD44">
        <v>7.9342440926847429E-4</v>
      </c>
      <c r="CE44">
        <v>7.5861950879688731E-4</v>
      </c>
      <c r="CF44">
        <v>1.5241818337457695E-4</v>
      </c>
      <c r="CG44">
        <v>1.6374478649105515E-4</v>
      </c>
      <c r="CH44">
        <v>0</v>
      </c>
      <c r="CI44">
        <v>1.5679605776961259E-4</v>
      </c>
      <c r="CJ44">
        <v>0</v>
      </c>
    </row>
    <row r="45" spans="1:88">
      <c r="A45" t="s">
        <v>44</v>
      </c>
      <c r="B45">
        <v>2.4333309310642227E-4</v>
      </c>
      <c r="C45">
        <v>1.0503043508314001E-4</v>
      </c>
      <c r="D45">
        <v>2.5187718834369981E-4</v>
      </c>
      <c r="E45">
        <v>9.880152210276226E-5</v>
      </c>
      <c r="F45">
        <v>2.9952415064704065E-4</v>
      </c>
      <c r="G45">
        <v>8.9554340282656423E-6</v>
      </c>
      <c r="H45">
        <v>3.8975375531031895E-6</v>
      </c>
      <c r="I45">
        <v>1.210020505627008E-7</v>
      </c>
      <c r="J45">
        <v>5.7195056321834068E-5</v>
      </c>
      <c r="K45">
        <v>8.7596068585559181E-5</v>
      </c>
      <c r="L45">
        <v>6.6226742084000422E-5</v>
      </c>
      <c r="M45">
        <v>7.4559092311892778E-5</v>
      </c>
      <c r="N45">
        <v>7.3399835386872038E-4</v>
      </c>
      <c r="O45">
        <v>2.1489287140326826E-4</v>
      </c>
      <c r="P45">
        <v>3.2200622592046339E-4</v>
      </c>
      <c r="Q45">
        <v>6.8311313862317528E-5</v>
      </c>
      <c r="R45">
        <v>1.5182917840636013E-4</v>
      </c>
      <c r="S45">
        <v>5.1493784934527854E-5</v>
      </c>
      <c r="T45">
        <v>6.9419261413598539E-5</v>
      </c>
      <c r="U45">
        <v>2.0466595902485669E-4</v>
      </c>
      <c r="V45">
        <v>2.262388625450979E-4</v>
      </c>
      <c r="W45">
        <v>1.6975991611578238E-3</v>
      </c>
      <c r="X45">
        <v>7.9203256291327049E-5</v>
      </c>
      <c r="Y45">
        <v>2.7517026727103509E-4</v>
      </c>
      <c r="Z45">
        <v>1.1151372718503162E-4</v>
      </c>
      <c r="AA45">
        <v>2.1273564435223211E-4</v>
      </c>
      <c r="AB45">
        <v>1.1275286146183547E-4</v>
      </c>
      <c r="AC45">
        <v>1.3253868005513869E-4</v>
      </c>
      <c r="AD45">
        <v>2.425981403106726E-4</v>
      </c>
      <c r="AE45">
        <v>1.1161917127236374E-4</v>
      </c>
      <c r="AF45">
        <v>2.8276527133211729E-4</v>
      </c>
      <c r="AG45">
        <v>1.1466422245917673E-4</v>
      </c>
      <c r="AH45">
        <v>4.9919359051117218E-4</v>
      </c>
      <c r="AI45">
        <v>4.6784028575979692E-4</v>
      </c>
      <c r="AJ45">
        <v>7.1945447029627077E-5</v>
      </c>
      <c r="AK45">
        <v>1.2377401359624641E-4</v>
      </c>
      <c r="AL45">
        <v>1.8950861800286979E-5</v>
      </c>
      <c r="AM45">
        <v>5.1474738393853747E-5</v>
      </c>
      <c r="AN45">
        <v>1.2378060656767582E-4</v>
      </c>
      <c r="AO45">
        <v>7.2313495169038704E-5</v>
      </c>
      <c r="AP45">
        <v>1.6902771360648589E-4</v>
      </c>
      <c r="AQ45">
        <v>5.6867427651319281E-5</v>
      </c>
      <c r="AR45">
        <v>1.14494591083238E-4</v>
      </c>
      <c r="AS45">
        <v>1.000129182394851</v>
      </c>
      <c r="AT45">
        <v>4.8263176580595728E-5</v>
      </c>
      <c r="AU45">
        <v>1.8999918141285527E-4</v>
      </c>
      <c r="AV45">
        <v>5.3802637352520256E-4</v>
      </c>
      <c r="AW45">
        <v>1.4908517950755987E-3</v>
      </c>
      <c r="AX45">
        <v>4.4355938235166915E-4</v>
      </c>
      <c r="AY45">
        <v>9.1846113164818067E-5</v>
      </c>
      <c r="AZ45">
        <v>6.0711540822768298E-5</v>
      </c>
      <c r="BA45">
        <v>1.1235762469818971E-4</v>
      </c>
      <c r="BB45">
        <v>5.2422642913807235E-5</v>
      </c>
      <c r="BC45">
        <v>2.0221834384120463E-5</v>
      </c>
      <c r="BD45">
        <v>2.2852657933603365E-5</v>
      </c>
      <c r="BE45">
        <v>1.6371425606417452E-5</v>
      </c>
      <c r="BF45">
        <v>4.7626018912074382E-5</v>
      </c>
      <c r="BG45">
        <v>4.0307946115798247E-5</v>
      </c>
      <c r="BH45">
        <v>5.731169884110143E-5</v>
      </c>
      <c r="BI45">
        <v>5.1061070268501072E-5</v>
      </c>
      <c r="BJ45">
        <v>7.5160196974896956E-5</v>
      </c>
      <c r="BK45">
        <v>4.4039267074677847E-5</v>
      </c>
      <c r="BL45">
        <v>2.6492772888624686E-5</v>
      </c>
      <c r="BM45">
        <v>4.6503648571538372E-5</v>
      </c>
      <c r="BN45">
        <v>2.2484487255227574E-4</v>
      </c>
      <c r="BO45">
        <v>2.6266995396399405E-4</v>
      </c>
      <c r="BP45">
        <v>5.3053355256096054E-5</v>
      </c>
      <c r="BQ45">
        <v>5.1224278173777703E-5</v>
      </c>
      <c r="BR45">
        <v>3.2008766318538813E-5</v>
      </c>
      <c r="BS45">
        <v>2.668106046772496E-4</v>
      </c>
      <c r="BT45">
        <v>1.0299557345871549E-4</v>
      </c>
      <c r="BU45">
        <v>3.0188276033553315E-4</v>
      </c>
      <c r="BV45">
        <v>5.7943832114627681E-5</v>
      </c>
      <c r="BW45">
        <v>6.6669162525886312E-5</v>
      </c>
      <c r="BX45">
        <v>5.9249477648099351E-5</v>
      </c>
      <c r="BY45">
        <v>7.3117729076345342E-5</v>
      </c>
      <c r="BZ45">
        <v>6.5750966169300244E-5</v>
      </c>
      <c r="CA45">
        <v>1.1475283681420433E-4</v>
      </c>
      <c r="CB45">
        <v>6.5879277366516606E-5</v>
      </c>
      <c r="CC45">
        <v>5.0337426783565438E-4</v>
      </c>
      <c r="CD45">
        <v>3.5056361321045379E-4</v>
      </c>
      <c r="CE45">
        <v>1.1068648940281809E-3</v>
      </c>
      <c r="CF45">
        <v>1.2503541349577813E-4</v>
      </c>
      <c r="CG45">
        <v>1.2248861823561008E-4</v>
      </c>
      <c r="CH45">
        <v>0</v>
      </c>
      <c r="CI45">
        <v>1.3864875528771131E-4</v>
      </c>
      <c r="CJ45">
        <v>0</v>
      </c>
    </row>
    <row r="46" spans="1:88">
      <c r="A46" t="s">
        <v>45</v>
      </c>
      <c r="B46">
        <v>8.7312933633574858E-4</v>
      </c>
      <c r="C46">
        <v>5.4277870409614461E-4</v>
      </c>
      <c r="D46">
        <v>1.6576612123136653E-3</v>
      </c>
      <c r="E46">
        <v>1.4990045104330606E-3</v>
      </c>
      <c r="F46">
        <v>1.2370313244257298E-3</v>
      </c>
      <c r="G46">
        <v>4.3201405183780519E-4</v>
      </c>
      <c r="H46">
        <v>1.1803797035945661E-5</v>
      </c>
      <c r="I46">
        <v>1.7056360604895725E-6</v>
      </c>
      <c r="J46">
        <v>7.9370850098875695E-4</v>
      </c>
      <c r="K46">
        <v>7.0808696711411234E-4</v>
      </c>
      <c r="L46">
        <v>2.0405438451251575E-3</v>
      </c>
      <c r="M46">
        <v>9.9894187207041191E-4</v>
      </c>
      <c r="N46">
        <v>9.9094868620817336E-4</v>
      </c>
      <c r="O46">
        <v>1.6563805784952975E-3</v>
      </c>
      <c r="P46">
        <v>1.5884322094624694E-3</v>
      </c>
      <c r="Q46">
        <v>1.3856696354683845E-3</v>
      </c>
      <c r="R46">
        <v>9.2395315264721305E-4</v>
      </c>
      <c r="S46">
        <v>9.8962717848553416E-4</v>
      </c>
      <c r="T46">
        <v>1.7958437714413629E-3</v>
      </c>
      <c r="U46">
        <v>2.1837591188209201E-3</v>
      </c>
      <c r="V46">
        <v>2.087460806497324E-3</v>
      </c>
      <c r="W46">
        <v>2.4523271213950011E-3</v>
      </c>
      <c r="X46">
        <v>5.7566544412698437E-4</v>
      </c>
      <c r="Y46">
        <v>8.7708167560877253E-4</v>
      </c>
      <c r="Z46">
        <v>2.0612567454734204E-3</v>
      </c>
      <c r="AA46">
        <v>3.5878345471652335E-3</v>
      </c>
      <c r="AB46">
        <v>1.7054365876553468E-3</v>
      </c>
      <c r="AC46">
        <v>1.8369741228974584E-3</v>
      </c>
      <c r="AD46">
        <v>1.5075237236784049E-3</v>
      </c>
      <c r="AE46">
        <v>8.4451985416074795E-4</v>
      </c>
      <c r="AF46">
        <v>1.2509216735941411E-3</v>
      </c>
      <c r="AG46">
        <v>1.3335413195200794E-3</v>
      </c>
      <c r="AH46">
        <v>2.3777073264775223E-3</v>
      </c>
      <c r="AI46">
        <v>1.6042202028853736E-3</v>
      </c>
      <c r="AJ46">
        <v>3.3568669865610941E-3</v>
      </c>
      <c r="AK46">
        <v>7.0942396975143685E-4</v>
      </c>
      <c r="AL46">
        <v>1.2150689632506492E-4</v>
      </c>
      <c r="AM46">
        <v>2.3039367732558417E-4</v>
      </c>
      <c r="AN46">
        <v>4.9895207704758911E-4</v>
      </c>
      <c r="AO46">
        <v>4.6046576751505061E-4</v>
      </c>
      <c r="AP46">
        <v>5.9818109220541023E-4</v>
      </c>
      <c r="AQ46">
        <v>7.4198781542371645E-4</v>
      </c>
      <c r="AR46">
        <v>7.568480406784623E-4</v>
      </c>
      <c r="AS46">
        <v>5.8592613293124442E-4</v>
      </c>
      <c r="AT46">
        <v>1.0014617300523521</v>
      </c>
      <c r="AU46">
        <v>1.4003087099777214E-3</v>
      </c>
      <c r="AV46">
        <v>3.4360716280485851E-3</v>
      </c>
      <c r="AW46">
        <v>6.5375647735405641E-3</v>
      </c>
      <c r="AX46">
        <v>9.1808819022204087E-4</v>
      </c>
      <c r="AY46">
        <v>8.8993884448339137E-4</v>
      </c>
      <c r="AZ46">
        <v>2.7152239787842582E-3</v>
      </c>
      <c r="BA46">
        <v>1.8286165704801366E-4</v>
      </c>
      <c r="BB46">
        <v>1.8859224034545987E-3</v>
      </c>
      <c r="BC46">
        <v>6.6995116045584664E-4</v>
      </c>
      <c r="BD46">
        <v>8.6874906262706102E-4</v>
      </c>
      <c r="BE46">
        <v>4.4101277848558211E-4</v>
      </c>
      <c r="BF46">
        <v>1.6639847926729404E-3</v>
      </c>
      <c r="BG46">
        <v>3.1973621253098272E-3</v>
      </c>
      <c r="BH46">
        <v>1.3403824583336633E-3</v>
      </c>
      <c r="BI46">
        <v>4.0927258488725072E-3</v>
      </c>
      <c r="BJ46">
        <v>5.2364292530410854E-3</v>
      </c>
      <c r="BK46">
        <v>3.1400748036592512E-3</v>
      </c>
      <c r="BL46">
        <v>4.9290627773444036E-4</v>
      </c>
      <c r="BM46">
        <v>4.4948301295400193E-3</v>
      </c>
      <c r="BN46">
        <v>3.1041534476399769E-3</v>
      </c>
      <c r="BO46">
        <v>6.3590215185547663E-3</v>
      </c>
      <c r="BP46">
        <v>1.1760634673449611E-3</v>
      </c>
      <c r="BQ46">
        <v>2.2393187216958408E-3</v>
      </c>
      <c r="BR46">
        <v>9.0006325514201482E-4</v>
      </c>
      <c r="BS46">
        <v>3.4491594332695377E-3</v>
      </c>
      <c r="BT46">
        <v>3.3178941580700718E-3</v>
      </c>
      <c r="BU46">
        <v>2.3111202019012612E-3</v>
      </c>
      <c r="BV46">
        <v>1.861035364133375E-3</v>
      </c>
      <c r="BW46">
        <v>9.4771995091097515E-4</v>
      </c>
      <c r="BX46">
        <v>1.4545447046152417E-3</v>
      </c>
      <c r="BY46">
        <v>2.2571521350908184E-3</v>
      </c>
      <c r="BZ46">
        <v>1.1011192357139471E-3</v>
      </c>
      <c r="CA46">
        <v>1.0505945852298749E-3</v>
      </c>
      <c r="CB46">
        <v>1.7031728896793744E-3</v>
      </c>
      <c r="CC46">
        <v>1.0545605467774124E-3</v>
      </c>
      <c r="CD46">
        <v>1.8040568350852786E-3</v>
      </c>
      <c r="CE46">
        <v>8.6571324491954021E-4</v>
      </c>
      <c r="CF46">
        <v>1.7221188085092575E-3</v>
      </c>
      <c r="CG46">
        <v>2.7281820643861041E-3</v>
      </c>
      <c r="CH46">
        <v>0</v>
      </c>
      <c r="CI46">
        <v>1.1719937929479255E-3</v>
      </c>
      <c r="CJ46">
        <v>0</v>
      </c>
    </row>
    <row r="47" spans="1:88">
      <c r="A47" t="s">
        <v>46</v>
      </c>
      <c r="B47">
        <v>8.9806908682147561E-4</v>
      </c>
      <c r="C47">
        <v>3.3394950899219675E-4</v>
      </c>
      <c r="D47">
        <v>1.1841195515244348E-3</v>
      </c>
      <c r="E47">
        <v>5.6079204447213491E-4</v>
      </c>
      <c r="F47">
        <v>3.4468365057521442E-3</v>
      </c>
      <c r="G47">
        <v>6.7365445833684982E-5</v>
      </c>
      <c r="H47">
        <v>1.1227139024674063E-5</v>
      </c>
      <c r="I47">
        <v>4.6380542318886106E-6</v>
      </c>
      <c r="J47">
        <v>8.1169203530947229E-4</v>
      </c>
      <c r="K47">
        <v>1.2999926348064154E-3</v>
      </c>
      <c r="L47">
        <v>7.2229346015091807E-4</v>
      </c>
      <c r="M47">
        <v>7.5085030373669927E-4</v>
      </c>
      <c r="N47">
        <v>1.2227354696703035E-3</v>
      </c>
      <c r="O47">
        <v>4.917020121401116E-3</v>
      </c>
      <c r="P47">
        <v>1.6521310876558165E-3</v>
      </c>
      <c r="Q47">
        <v>1.3782866801018321E-3</v>
      </c>
      <c r="R47">
        <v>5.9323578785090085E-4</v>
      </c>
      <c r="S47">
        <v>2.1613177225685668E-4</v>
      </c>
      <c r="T47">
        <v>2.992233379134792E-4</v>
      </c>
      <c r="U47">
        <v>5.2735946167047831E-3</v>
      </c>
      <c r="V47">
        <v>8.1092347055602039E-3</v>
      </c>
      <c r="W47">
        <v>1.2686990395452318E-3</v>
      </c>
      <c r="X47">
        <v>2.4240449992193876E-3</v>
      </c>
      <c r="Y47">
        <v>2.0141564129054915E-3</v>
      </c>
      <c r="Z47">
        <v>4.412561750148764E-3</v>
      </c>
      <c r="AA47">
        <v>1.2854322886080518E-2</v>
      </c>
      <c r="AB47">
        <v>6.2234566718587158E-3</v>
      </c>
      <c r="AC47">
        <v>1.7498400241665066E-3</v>
      </c>
      <c r="AD47">
        <v>7.510125633075947E-4</v>
      </c>
      <c r="AE47">
        <v>3.6632516376078187E-4</v>
      </c>
      <c r="AF47">
        <v>1.7107545404001791E-3</v>
      </c>
      <c r="AG47">
        <v>1.187634151085014E-3</v>
      </c>
      <c r="AH47">
        <v>2.2628196222268392E-3</v>
      </c>
      <c r="AI47">
        <v>1.0342870835043456E-3</v>
      </c>
      <c r="AJ47">
        <v>2.0882763673566425E-4</v>
      </c>
      <c r="AK47">
        <v>1.0099841108756278E-4</v>
      </c>
      <c r="AL47">
        <v>2.0603876797571192E-5</v>
      </c>
      <c r="AM47">
        <v>4.3903995606150856E-5</v>
      </c>
      <c r="AN47">
        <v>1.4335593668331065E-4</v>
      </c>
      <c r="AO47">
        <v>6.4235533276735688E-5</v>
      </c>
      <c r="AP47">
        <v>1.5720265725126297E-4</v>
      </c>
      <c r="AQ47">
        <v>1.0936469335544965E-4</v>
      </c>
      <c r="AR47">
        <v>1.2972765689385764E-4</v>
      </c>
      <c r="AS47">
        <v>1.0194485880215274E-4</v>
      </c>
      <c r="AT47">
        <v>5.3065860525597364E-4</v>
      </c>
      <c r="AU47">
        <v>1.0015512552720869</v>
      </c>
      <c r="AV47">
        <v>6.1299980432747044E-4</v>
      </c>
      <c r="AW47">
        <v>5.7760013469281739E-3</v>
      </c>
      <c r="AX47">
        <v>2.2638273869578424E-4</v>
      </c>
      <c r="AY47">
        <v>3.0955907816312473E-4</v>
      </c>
      <c r="AZ47">
        <v>3.5439325511804105E-4</v>
      </c>
      <c r="BA47">
        <v>8.7439766425260362E-5</v>
      </c>
      <c r="BB47">
        <v>2.3214839413715756E-4</v>
      </c>
      <c r="BC47">
        <v>4.6573512214491473E-5</v>
      </c>
      <c r="BD47">
        <v>4.3318633371817783E-5</v>
      </c>
      <c r="BE47">
        <v>7.0522680565270358E-5</v>
      </c>
      <c r="BF47">
        <v>3.1691992779721886E-4</v>
      </c>
      <c r="BG47">
        <v>1.1606264250468046E-4</v>
      </c>
      <c r="BH47">
        <v>9.0531523245291135E-5</v>
      </c>
      <c r="BI47">
        <v>1.171049601630914E-4</v>
      </c>
      <c r="BJ47">
        <v>1.34233025291716E-4</v>
      </c>
      <c r="BK47">
        <v>7.7315949772208568E-5</v>
      </c>
      <c r="BL47">
        <v>1.0915418259429254E-4</v>
      </c>
      <c r="BM47">
        <v>1.1425903413367532E-4</v>
      </c>
      <c r="BN47">
        <v>1.5983691201930511E-4</v>
      </c>
      <c r="BO47">
        <v>3.1696594657615426E-4</v>
      </c>
      <c r="BP47">
        <v>2.1929589788302977E-4</v>
      </c>
      <c r="BQ47">
        <v>1.9272368432692204E-4</v>
      </c>
      <c r="BR47">
        <v>7.5403212559051343E-5</v>
      </c>
      <c r="BS47">
        <v>3.3649548683939347E-4</v>
      </c>
      <c r="BT47">
        <v>3.938008364431479E-4</v>
      </c>
      <c r="BU47">
        <v>2.2697912019951536E-4</v>
      </c>
      <c r="BV47">
        <v>2.4039400178734572E-4</v>
      </c>
      <c r="BW47">
        <v>2.2555625489702319E-4</v>
      </c>
      <c r="BX47">
        <v>2.9096539309415387E-4</v>
      </c>
      <c r="BY47">
        <v>4.0713801198988931E-4</v>
      </c>
      <c r="BZ47">
        <v>1.0121045731747602E-4</v>
      </c>
      <c r="CA47">
        <v>1.7583550369627767E-4</v>
      </c>
      <c r="CB47">
        <v>3.4248708283133764E-4</v>
      </c>
      <c r="CC47">
        <v>3.6228328049691403E-4</v>
      </c>
      <c r="CD47">
        <v>6.8050047998811816E-4</v>
      </c>
      <c r="CE47">
        <v>2.9406667579674121E-4</v>
      </c>
      <c r="CF47">
        <v>2.2507643500014999E-4</v>
      </c>
      <c r="CG47">
        <v>2.1419786141062223E-4</v>
      </c>
      <c r="CH47">
        <v>0</v>
      </c>
      <c r="CI47">
        <v>2.3466139972159643E-3</v>
      </c>
      <c r="CJ47">
        <v>0</v>
      </c>
    </row>
    <row r="48" spans="1:88">
      <c r="A48" t="s">
        <v>47</v>
      </c>
      <c r="B48">
        <v>3.6613818377155945E-4</v>
      </c>
      <c r="C48">
        <v>4.1621674920351066E-5</v>
      </c>
      <c r="D48">
        <v>2.4213651145803302E-4</v>
      </c>
      <c r="E48">
        <v>1.5241874086183106E-4</v>
      </c>
      <c r="F48">
        <v>9.223553303618024E-4</v>
      </c>
      <c r="G48">
        <v>4.4044245179557026E-6</v>
      </c>
      <c r="H48">
        <v>4.9916266641589448E-6</v>
      </c>
      <c r="I48">
        <v>6.9132037764110861E-7</v>
      </c>
      <c r="J48">
        <v>3.2313853154240042E-4</v>
      </c>
      <c r="K48">
        <v>3.5317365341577139E-4</v>
      </c>
      <c r="L48">
        <v>1.9728203306188834E-4</v>
      </c>
      <c r="M48">
        <v>8.2784399191966103E-5</v>
      </c>
      <c r="N48">
        <v>2.9732934599237054E-4</v>
      </c>
      <c r="O48">
        <v>1.1094197473892993E-3</v>
      </c>
      <c r="P48">
        <v>5.6953717533035403E-4</v>
      </c>
      <c r="Q48">
        <v>5.0184809992573473E-4</v>
      </c>
      <c r="R48">
        <v>9.0244652235716972E-5</v>
      </c>
      <c r="S48">
        <v>2.2749401867355171E-5</v>
      </c>
      <c r="T48">
        <v>3.7362943133586378E-5</v>
      </c>
      <c r="U48">
        <v>8.6938614234655611E-5</v>
      </c>
      <c r="V48">
        <v>1.2240851187919483E-4</v>
      </c>
      <c r="W48">
        <v>4.8973573058173438E-5</v>
      </c>
      <c r="X48">
        <v>1.4827808920265392E-4</v>
      </c>
      <c r="Y48">
        <v>3.4453021338943878E-4</v>
      </c>
      <c r="Z48">
        <v>2.138694874002554E-4</v>
      </c>
      <c r="AA48">
        <v>1.3149730699008072E-3</v>
      </c>
      <c r="AB48">
        <v>8.345244770942891E-4</v>
      </c>
      <c r="AC48">
        <v>2.3665051691599837E-4</v>
      </c>
      <c r="AD48">
        <v>1.2029077695063591E-4</v>
      </c>
      <c r="AE48">
        <v>7.3006380942640685E-5</v>
      </c>
      <c r="AF48">
        <v>3.8213200486459124E-4</v>
      </c>
      <c r="AG48">
        <v>7.7754117484768985E-5</v>
      </c>
      <c r="AH48">
        <v>1.3442496752374348E-4</v>
      </c>
      <c r="AI48">
        <v>1.676846817863155E-4</v>
      </c>
      <c r="AJ48">
        <v>4.8936233864646141E-5</v>
      </c>
      <c r="AK48">
        <v>3.9632185536006686E-5</v>
      </c>
      <c r="AL48">
        <v>5.3020136942620925E-6</v>
      </c>
      <c r="AM48">
        <v>1.0183030645437511E-5</v>
      </c>
      <c r="AN48">
        <v>2.8297375273871125E-5</v>
      </c>
      <c r="AO48">
        <v>1.8825945965607153E-5</v>
      </c>
      <c r="AP48">
        <v>3.6089274301692552E-5</v>
      </c>
      <c r="AQ48">
        <v>3.0731656578453838E-5</v>
      </c>
      <c r="AR48">
        <v>3.3204091586114671E-5</v>
      </c>
      <c r="AS48">
        <v>2.3335038061673072E-5</v>
      </c>
      <c r="AT48">
        <v>7.6421901644799966E-5</v>
      </c>
      <c r="AU48">
        <v>1.1302267391525841E-4</v>
      </c>
      <c r="AV48">
        <v>1.0001067743084422</v>
      </c>
      <c r="AW48">
        <v>7.2786513339471954E-5</v>
      </c>
      <c r="AX48">
        <v>3.1867684791766496E-5</v>
      </c>
      <c r="AY48">
        <v>8.1110551221981133E-5</v>
      </c>
      <c r="AZ48">
        <v>2.0531866986458564E-5</v>
      </c>
      <c r="BA48">
        <v>1.1559394873104198E-5</v>
      </c>
      <c r="BB48">
        <v>3.5025626236657587E-5</v>
      </c>
      <c r="BC48">
        <v>1.818608057402319E-5</v>
      </c>
      <c r="BD48">
        <v>1.6424114257368229E-5</v>
      </c>
      <c r="BE48">
        <v>1.9935579190209914E-5</v>
      </c>
      <c r="BF48">
        <v>5.325443581877037E-5</v>
      </c>
      <c r="BG48">
        <v>3.4922502168235152E-5</v>
      </c>
      <c r="BH48">
        <v>4.5618578128042722E-5</v>
      </c>
      <c r="BI48">
        <v>4.631842224967339E-5</v>
      </c>
      <c r="BJ48">
        <v>5.2473033511881052E-5</v>
      </c>
      <c r="BK48">
        <v>2.4853786697135703E-5</v>
      </c>
      <c r="BL48">
        <v>2.3730027113997664E-5</v>
      </c>
      <c r="BM48">
        <v>4.1589334116678773E-5</v>
      </c>
      <c r="BN48">
        <v>3.6104662507037523E-5</v>
      </c>
      <c r="BO48">
        <v>6.8175840440234256E-5</v>
      </c>
      <c r="BP48">
        <v>2.8797140992735298E-5</v>
      </c>
      <c r="BQ48">
        <v>3.4524612852720527E-4</v>
      </c>
      <c r="BR48">
        <v>4.9336665112517772E-5</v>
      </c>
      <c r="BS48">
        <v>7.2797186677241212E-5</v>
      </c>
      <c r="BT48">
        <v>1.0928970981802725E-4</v>
      </c>
      <c r="BU48">
        <v>6.4234999008925872E-5</v>
      </c>
      <c r="BV48">
        <v>6.2492132875252397E-5</v>
      </c>
      <c r="BW48">
        <v>6.6206765935830869E-5</v>
      </c>
      <c r="BX48">
        <v>5.4101812647135195E-5</v>
      </c>
      <c r="BY48">
        <v>7.0974213875436026E-5</v>
      </c>
      <c r="BZ48">
        <v>3.950954525932788E-5</v>
      </c>
      <c r="CA48">
        <v>3.8131909763327719E-5</v>
      </c>
      <c r="CB48">
        <v>7.4260614687024232E-5</v>
      </c>
      <c r="CC48">
        <v>6.4108602941858662E-5</v>
      </c>
      <c r="CD48">
        <v>9.8514093610970374E-5</v>
      </c>
      <c r="CE48">
        <v>6.210965161923406E-5</v>
      </c>
      <c r="CF48">
        <v>7.2738875778627645E-5</v>
      </c>
      <c r="CG48">
        <v>5.0935552554219644E-5</v>
      </c>
      <c r="CH48">
        <v>0</v>
      </c>
      <c r="CI48">
        <v>6.927991743854114E-4</v>
      </c>
      <c r="CJ48">
        <v>0</v>
      </c>
    </row>
    <row r="49" spans="1:88">
      <c r="A49" t="s">
        <v>48</v>
      </c>
      <c r="B49">
        <v>8.6196567349823162E-3</v>
      </c>
      <c r="C49">
        <v>1.1666101212424123E-2</v>
      </c>
      <c r="D49">
        <v>9.5206738728554428E-3</v>
      </c>
      <c r="E49">
        <v>6.5161614531894854E-3</v>
      </c>
      <c r="F49">
        <v>3.4117016981058373E-2</v>
      </c>
      <c r="G49">
        <v>4.0241376750805146E-3</v>
      </c>
      <c r="H49">
        <v>4.4937147528079785E-4</v>
      </c>
      <c r="I49">
        <v>2.8025685300637852E-5</v>
      </c>
      <c r="J49">
        <v>5.3760093649171323E-3</v>
      </c>
      <c r="K49">
        <v>1.0321637905807019E-2</v>
      </c>
      <c r="L49">
        <v>5.5765370616678508E-3</v>
      </c>
      <c r="M49">
        <v>1.810959908376707E-3</v>
      </c>
      <c r="N49">
        <v>1.728865902992965E-2</v>
      </c>
      <c r="O49">
        <v>4.3612785184453697E-2</v>
      </c>
      <c r="P49">
        <v>2.6106515029199216E-2</v>
      </c>
      <c r="Q49">
        <v>2.3642828429054765E-2</v>
      </c>
      <c r="R49">
        <v>1.4977243845952644E-2</v>
      </c>
      <c r="S49">
        <v>1.6764244672846831E-2</v>
      </c>
      <c r="T49">
        <v>9.7228265018170085E-3</v>
      </c>
      <c r="U49">
        <v>3.2736929923189849E-2</v>
      </c>
      <c r="V49">
        <v>3.0035585406526764E-2</v>
      </c>
      <c r="W49">
        <v>1.3749973746266977E-2</v>
      </c>
      <c r="X49">
        <v>1.8302542126022808E-2</v>
      </c>
      <c r="Y49">
        <v>1.0247734869896837E-2</v>
      </c>
      <c r="Z49">
        <v>1.6001833100903397E-2</v>
      </c>
      <c r="AA49">
        <v>3.9236437049772706E-2</v>
      </c>
      <c r="AB49">
        <v>4.1789481588442187E-2</v>
      </c>
      <c r="AC49">
        <v>1.6855829062526351E-2</v>
      </c>
      <c r="AD49">
        <v>1.1964547914854611E-2</v>
      </c>
      <c r="AE49">
        <v>8.9478228896956221E-3</v>
      </c>
      <c r="AF49">
        <v>1.8732047092257623E-2</v>
      </c>
      <c r="AG49">
        <v>1.4926370703178895E-2</v>
      </c>
      <c r="AH49">
        <v>2.2362947162868897E-2</v>
      </c>
      <c r="AI49">
        <v>1.2205863365826084E-2</v>
      </c>
      <c r="AJ49">
        <v>6.7366414976911303E-3</v>
      </c>
      <c r="AK49">
        <v>5.3282330860478294E-3</v>
      </c>
      <c r="AL49">
        <v>8.3732160447955921E-4</v>
      </c>
      <c r="AM49">
        <v>1.2389887633868569E-3</v>
      </c>
      <c r="AN49">
        <v>4.6214763354933009E-3</v>
      </c>
      <c r="AO49">
        <v>1.7097868934012955E-3</v>
      </c>
      <c r="AP49">
        <v>7.013655975292645E-3</v>
      </c>
      <c r="AQ49">
        <v>5.2738700597245915E-3</v>
      </c>
      <c r="AR49">
        <v>5.2386498913648428E-3</v>
      </c>
      <c r="AS49">
        <v>4.2488044478466271E-3</v>
      </c>
      <c r="AT49">
        <v>8.933143044570109E-3</v>
      </c>
      <c r="AU49">
        <v>9.7337182324637658E-3</v>
      </c>
      <c r="AV49">
        <v>9.1661129360397428E-3</v>
      </c>
      <c r="AW49">
        <v>1.0419036341339707</v>
      </c>
      <c r="AX49">
        <v>3.7094922535739457E-3</v>
      </c>
      <c r="AY49">
        <v>6.4014087262537914E-3</v>
      </c>
      <c r="AZ49">
        <v>1.1165946235617681E-2</v>
      </c>
      <c r="BA49">
        <v>1.5133851700587088E-3</v>
      </c>
      <c r="BB49">
        <v>8.6959998571697131E-3</v>
      </c>
      <c r="BC49">
        <v>1.235947998360199E-3</v>
      </c>
      <c r="BD49">
        <v>1.152555262631497E-3</v>
      </c>
      <c r="BE49">
        <v>1.4437146733785864E-3</v>
      </c>
      <c r="BF49">
        <v>2.9257405758845744E-3</v>
      </c>
      <c r="BG49">
        <v>3.0376627976614525E-3</v>
      </c>
      <c r="BH49">
        <v>2.1587835591372478E-3</v>
      </c>
      <c r="BI49">
        <v>1.4550215296654492E-3</v>
      </c>
      <c r="BJ49">
        <v>2.2673326815075678E-3</v>
      </c>
      <c r="BK49">
        <v>9.1300803351929854E-4</v>
      </c>
      <c r="BL49">
        <v>7.0186681321224482E-4</v>
      </c>
      <c r="BM49">
        <v>1.7355744929440679E-3</v>
      </c>
      <c r="BN49">
        <v>1.7183578464149594E-3</v>
      </c>
      <c r="BO49">
        <v>5.289536965608712E-3</v>
      </c>
      <c r="BP49">
        <v>4.1583741202944847E-3</v>
      </c>
      <c r="BQ49">
        <v>2.2035076910403482E-3</v>
      </c>
      <c r="BR49">
        <v>1.1088959029267051E-3</v>
      </c>
      <c r="BS49">
        <v>3.0494765163333738E-3</v>
      </c>
      <c r="BT49">
        <v>8.053213148592862E-3</v>
      </c>
      <c r="BU49">
        <v>3.3196079508909411E-3</v>
      </c>
      <c r="BV49">
        <v>2.6663270115618509E-3</v>
      </c>
      <c r="BW49">
        <v>3.2424160559988767E-3</v>
      </c>
      <c r="BX49">
        <v>3.3259016044904386E-3</v>
      </c>
      <c r="BY49">
        <v>5.7516606425325276E-3</v>
      </c>
      <c r="BZ49">
        <v>1.7668349341867092E-3</v>
      </c>
      <c r="CA49">
        <v>5.5573251675332374E-3</v>
      </c>
      <c r="CB49">
        <v>5.8891186784905099E-3</v>
      </c>
      <c r="CC49">
        <v>4.2103664672353295E-3</v>
      </c>
      <c r="CD49">
        <v>5.8430599217463314E-3</v>
      </c>
      <c r="CE49">
        <v>4.9517090113297699E-3</v>
      </c>
      <c r="CF49">
        <v>4.3488787370617879E-3</v>
      </c>
      <c r="CG49">
        <v>3.5046883766562862E-3</v>
      </c>
      <c r="CH49">
        <v>0</v>
      </c>
      <c r="CI49">
        <v>9.8890112687517479E-3</v>
      </c>
      <c r="CJ49">
        <v>0</v>
      </c>
    </row>
    <row r="50" spans="1:88">
      <c r="A50" t="s">
        <v>49</v>
      </c>
      <c r="B50">
        <v>1.6768003057400347E-4</v>
      </c>
      <c r="C50">
        <v>3.015333307084277E-4</v>
      </c>
      <c r="D50">
        <v>3.2413814449135754E-4</v>
      </c>
      <c r="E50">
        <v>2.1655296642284215E-4</v>
      </c>
      <c r="F50">
        <v>3.908858534055687E-4</v>
      </c>
      <c r="G50">
        <v>1.8653408987169272E-5</v>
      </c>
      <c r="H50">
        <v>1.4940492345196255E-5</v>
      </c>
      <c r="I50">
        <v>7.7868400316108285E-7</v>
      </c>
      <c r="J50">
        <v>5.3402528271268902E-4</v>
      </c>
      <c r="K50">
        <v>3.1008205255580318E-4</v>
      </c>
      <c r="L50">
        <v>1.1085676180097345E-3</v>
      </c>
      <c r="M50">
        <v>3.5495331418107139E-3</v>
      </c>
      <c r="N50">
        <v>6.38724450438388E-4</v>
      </c>
      <c r="O50">
        <v>6.090295345504862E-4</v>
      </c>
      <c r="P50">
        <v>6.0741696955143138E-4</v>
      </c>
      <c r="Q50">
        <v>4.9846828977680527E-4</v>
      </c>
      <c r="R50">
        <v>3.7458416544576783E-4</v>
      </c>
      <c r="S50">
        <v>4.236849995139966E-4</v>
      </c>
      <c r="T50">
        <v>1.0983166631989962E-3</v>
      </c>
      <c r="U50">
        <v>9.8897387181198109E-4</v>
      </c>
      <c r="V50">
        <v>1.0387884186575536E-3</v>
      </c>
      <c r="W50">
        <v>1.2955396890788197E-3</v>
      </c>
      <c r="X50">
        <v>2.6764404435368152E-4</v>
      </c>
      <c r="Y50">
        <v>3.3250687036659281E-4</v>
      </c>
      <c r="Z50">
        <v>9.2623673296470834E-4</v>
      </c>
      <c r="AA50">
        <v>1.3695039193623749E-3</v>
      </c>
      <c r="AB50">
        <v>7.1918631833463211E-4</v>
      </c>
      <c r="AC50">
        <v>9.5102042684460178E-4</v>
      </c>
      <c r="AD50">
        <v>7.5552484930640866E-4</v>
      </c>
      <c r="AE50">
        <v>3.346838426146057E-4</v>
      </c>
      <c r="AF50">
        <v>4.8128236506770049E-4</v>
      </c>
      <c r="AG50">
        <v>4.7096827313980677E-4</v>
      </c>
      <c r="AH50">
        <v>1.2081797774681649E-3</v>
      </c>
      <c r="AI50">
        <v>8.2386384946842516E-4</v>
      </c>
      <c r="AJ50">
        <v>1.1406702624160801E-3</v>
      </c>
      <c r="AK50">
        <v>5.1847688048558052E-4</v>
      </c>
      <c r="AL50">
        <v>7.0706760920709414E-5</v>
      </c>
      <c r="AM50">
        <v>1.8273925925112847E-4</v>
      </c>
      <c r="AN50">
        <v>3.0198218665472505E-4</v>
      </c>
      <c r="AO50">
        <v>2.8714972356103731E-4</v>
      </c>
      <c r="AP50">
        <v>4.7654596225002259E-4</v>
      </c>
      <c r="AQ50">
        <v>4.517981713686319E-4</v>
      </c>
      <c r="AR50">
        <v>4.5286638722836928E-4</v>
      </c>
      <c r="AS50">
        <v>3.6638954514152421E-4</v>
      </c>
      <c r="AT50">
        <v>4.4032484761090607E-4</v>
      </c>
      <c r="AU50">
        <v>5.7124142269516093E-3</v>
      </c>
      <c r="AV50">
        <v>9.5682678669022059E-4</v>
      </c>
      <c r="AW50">
        <v>4.7254041252397827E-4</v>
      </c>
      <c r="AX50">
        <v>1.0004998909498648</v>
      </c>
      <c r="AY50">
        <v>6.3367117931079455E-4</v>
      </c>
      <c r="AZ50">
        <v>7.4373588674188297E-4</v>
      </c>
      <c r="BA50">
        <v>5.8840183928633411E-5</v>
      </c>
      <c r="BB50">
        <v>3.8347811062794564E-4</v>
      </c>
      <c r="BC50">
        <v>4.547593770744255E-4</v>
      </c>
      <c r="BD50">
        <v>1.1095229642952556E-3</v>
      </c>
      <c r="BE50">
        <v>1.2016348066219357E-3</v>
      </c>
      <c r="BF50">
        <v>2.1909055778604448E-3</v>
      </c>
      <c r="BG50">
        <v>2.9125793371281607E-3</v>
      </c>
      <c r="BH50">
        <v>8.28383545116358E-4</v>
      </c>
      <c r="BI50">
        <v>3.2619679374663417E-3</v>
      </c>
      <c r="BJ50">
        <v>3.2596587001817033E-3</v>
      </c>
      <c r="BK50">
        <v>2.5679231209471635E-3</v>
      </c>
      <c r="BL50">
        <v>1.4089334819477062E-3</v>
      </c>
      <c r="BM50">
        <v>2.8262090549567151E-3</v>
      </c>
      <c r="BN50">
        <v>2.2993367912871928E-3</v>
      </c>
      <c r="BO50">
        <v>4.9880519094345453E-3</v>
      </c>
      <c r="BP50">
        <v>6.5934155970763476E-4</v>
      </c>
      <c r="BQ50">
        <v>2.0228415584014809E-3</v>
      </c>
      <c r="BR50">
        <v>7.2502693060195252E-4</v>
      </c>
      <c r="BS50">
        <v>2.5117009660320802E-3</v>
      </c>
      <c r="BT50">
        <v>1.8739025876797438E-3</v>
      </c>
      <c r="BU50">
        <v>1.9934913123496544E-3</v>
      </c>
      <c r="BV50">
        <v>1.5362345603409393E-3</v>
      </c>
      <c r="BW50">
        <v>2.6657416327236266E-3</v>
      </c>
      <c r="BX50">
        <v>2.6907736067951155E-3</v>
      </c>
      <c r="BY50">
        <v>1.2401575090197434E-3</v>
      </c>
      <c r="BZ50">
        <v>1.6161211162800546E-2</v>
      </c>
      <c r="CA50">
        <v>5.9026416832102602E-4</v>
      </c>
      <c r="CB50">
        <v>1.0654947134914553E-3</v>
      </c>
      <c r="CC50">
        <v>8.2220404550276095E-4</v>
      </c>
      <c r="CD50">
        <v>1.3526057914490617E-3</v>
      </c>
      <c r="CE50">
        <v>4.7562668501672416E-4</v>
      </c>
      <c r="CF50">
        <v>1.1822692540430317E-3</v>
      </c>
      <c r="CG50">
        <v>2.0899866124868575E-3</v>
      </c>
      <c r="CH50">
        <v>0</v>
      </c>
      <c r="CI50">
        <v>1.2224203943527892E-3</v>
      </c>
      <c r="CJ50">
        <v>0</v>
      </c>
    </row>
    <row r="51" spans="1:88">
      <c r="A51" t="s">
        <v>50</v>
      </c>
      <c r="B51">
        <v>3.9039542680447992E-4</v>
      </c>
      <c r="C51">
        <v>7.7804501263241963E-4</v>
      </c>
      <c r="D51">
        <v>4.9961215643948948E-4</v>
      </c>
      <c r="E51">
        <v>2.7320733378881096E-4</v>
      </c>
      <c r="F51">
        <v>4.3545702044390844E-4</v>
      </c>
      <c r="G51">
        <v>1.2305559625213642E-5</v>
      </c>
      <c r="H51">
        <v>1.7768488444254241E-5</v>
      </c>
      <c r="I51">
        <v>6.7925394258751995E-7</v>
      </c>
      <c r="J51">
        <v>9.2529296870326495E-3</v>
      </c>
      <c r="K51">
        <v>4.2531102485017383E-4</v>
      </c>
      <c r="L51">
        <v>2.6100242901509025E-4</v>
      </c>
      <c r="M51">
        <v>2.3062598752920166E-3</v>
      </c>
      <c r="N51">
        <v>4.0268765670047979E-4</v>
      </c>
      <c r="O51">
        <v>2.0234554141141322E-4</v>
      </c>
      <c r="P51">
        <v>1.3045904472703892E-4</v>
      </c>
      <c r="Q51">
        <v>3.8792630588124337E-4</v>
      </c>
      <c r="R51">
        <v>1.6490988592518795E-4</v>
      </c>
      <c r="S51">
        <v>4.9896298524083279E-5</v>
      </c>
      <c r="T51">
        <v>8.8323017402558413E-5</v>
      </c>
      <c r="U51">
        <v>2.4560570635591265E-4</v>
      </c>
      <c r="V51">
        <v>2.5770652464025508E-4</v>
      </c>
      <c r="W51">
        <v>2.0708573070741686E-4</v>
      </c>
      <c r="X51">
        <v>1.2020710346736366E-2</v>
      </c>
      <c r="Y51">
        <v>3.0956077798143276E-4</v>
      </c>
      <c r="Z51">
        <v>2.2720292999708024E-4</v>
      </c>
      <c r="AA51">
        <v>2.718479944059381E-4</v>
      </c>
      <c r="AB51">
        <v>1.9449234368912571E-4</v>
      </c>
      <c r="AC51">
        <v>1.3385437245595579E-4</v>
      </c>
      <c r="AD51">
        <v>8.6014727583106319E-5</v>
      </c>
      <c r="AE51">
        <v>7.0934490343103546E-5</v>
      </c>
      <c r="AF51">
        <v>1.7444827855996468E-4</v>
      </c>
      <c r="AG51">
        <v>6.9400332922325321E-5</v>
      </c>
      <c r="AH51">
        <v>1.5096399777148162E-4</v>
      </c>
      <c r="AI51">
        <v>1.4056452537434763E-4</v>
      </c>
      <c r="AJ51">
        <v>1.2330266119301716E-4</v>
      </c>
      <c r="AK51">
        <v>6.8812292621689566E-5</v>
      </c>
      <c r="AL51">
        <v>1.2206557793419097E-5</v>
      </c>
      <c r="AM51">
        <v>3.3690879763245365E-5</v>
      </c>
      <c r="AN51">
        <v>7.719738040498201E-5</v>
      </c>
      <c r="AO51">
        <v>4.3701952391223036E-5</v>
      </c>
      <c r="AP51">
        <v>1.0220270130864112E-4</v>
      </c>
      <c r="AQ51">
        <v>6.4241174034280514E-5</v>
      </c>
      <c r="AR51">
        <v>7.8625477893973933E-5</v>
      </c>
      <c r="AS51">
        <v>6.9871610144761859E-5</v>
      </c>
      <c r="AT51">
        <v>1.4949873358104944E-3</v>
      </c>
      <c r="AU51">
        <v>1.1869376338397802E-3</v>
      </c>
      <c r="AV51">
        <v>1.3908249168661352E-3</v>
      </c>
      <c r="AW51">
        <v>9.9607166659243626E-4</v>
      </c>
      <c r="AX51">
        <v>3.4213375151483853E-4</v>
      </c>
      <c r="AY51">
        <v>1.0002159586968387</v>
      </c>
      <c r="AZ51">
        <v>1.2247765092078753E-4</v>
      </c>
      <c r="BA51">
        <v>1.9723363716043056E-4</v>
      </c>
      <c r="BB51">
        <v>3.8325310157293058E-4</v>
      </c>
      <c r="BC51">
        <v>1.7034839744047048E-5</v>
      </c>
      <c r="BD51">
        <v>2.4612505098098137E-5</v>
      </c>
      <c r="BE51">
        <v>1.7646733599392259E-5</v>
      </c>
      <c r="BF51">
        <v>5.1806187719775005E-5</v>
      </c>
      <c r="BG51">
        <v>6.5464175811121448E-5</v>
      </c>
      <c r="BH51">
        <v>3.3048408417269418E-5</v>
      </c>
      <c r="BI51">
        <v>1.4450582520494817E-4</v>
      </c>
      <c r="BJ51">
        <v>1.5416515732529577E-4</v>
      </c>
      <c r="BK51">
        <v>8.6388306141990109E-5</v>
      </c>
      <c r="BL51">
        <v>2.370901852642546E-5</v>
      </c>
      <c r="BM51">
        <v>1.6636705731162146E-4</v>
      </c>
      <c r="BN51">
        <v>8.6475706008921574E-5</v>
      </c>
      <c r="BO51">
        <v>2.4278656969014357E-4</v>
      </c>
      <c r="BP51">
        <v>8.0363338635741277E-5</v>
      </c>
      <c r="BQ51">
        <v>4.6143731518734112E-5</v>
      </c>
      <c r="BR51">
        <v>4.7396603366232348E-5</v>
      </c>
      <c r="BS51">
        <v>1.2770687865340389E-4</v>
      </c>
      <c r="BT51">
        <v>2.7507239776487601E-4</v>
      </c>
      <c r="BU51">
        <v>1.3741554643157357E-4</v>
      </c>
      <c r="BV51">
        <v>5.5803819091496399E-5</v>
      </c>
      <c r="BW51">
        <v>8.7594509148686809E-5</v>
      </c>
      <c r="BX51">
        <v>1.087852680868231E-4</v>
      </c>
      <c r="BY51">
        <v>7.9828426501868377E-5</v>
      </c>
      <c r="BZ51">
        <v>4.8936859786635341E-5</v>
      </c>
      <c r="CA51">
        <v>1.2595379608649145E-4</v>
      </c>
      <c r="CB51">
        <v>1.3952192939500145E-4</v>
      </c>
      <c r="CC51">
        <v>1.5473425010745323E-4</v>
      </c>
      <c r="CD51">
        <v>1.4137671925712903E-4</v>
      </c>
      <c r="CE51">
        <v>8.817100612884104E-5</v>
      </c>
      <c r="CF51">
        <v>1.1697858908291766E-4</v>
      </c>
      <c r="CG51">
        <v>1.1998103575096721E-4</v>
      </c>
      <c r="CH51">
        <v>0</v>
      </c>
      <c r="CI51">
        <v>4.1813010685401025E-3</v>
      </c>
      <c r="CJ51">
        <v>0</v>
      </c>
    </row>
    <row r="52" spans="1:88">
      <c r="A52" t="s">
        <v>51</v>
      </c>
      <c r="B52">
        <v>7.989535277373583E-4</v>
      </c>
      <c r="C52">
        <v>1.3207564809475107E-3</v>
      </c>
      <c r="D52">
        <v>1.2140217441822705E-3</v>
      </c>
      <c r="E52">
        <v>8.1347193856395612E-4</v>
      </c>
      <c r="F52">
        <v>2.6919317365679792E-3</v>
      </c>
      <c r="G52">
        <v>2.7276427758360171E-4</v>
      </c>
      <c r="H52">
        <v>9.6404615054597375E-5</v>
      </c>
      <c r="I52">
        <v>8.5899962712338612E-6</v>
      </c>
      <c r="J52">
        <v>9.6624832300295864E-4</v>
      </c>
      <c r="K52">
        <v>3.0566441119519675E-3</v>
      </c>
      <c r="L52">
        <v>7.8167502640990509E-4</v>
      </c>
      <c r="M52">
        <v>2.9566036705991174E-3</v>
      </c>
      <c r="N52">
        <v>1.5985128347711808E-3</v>
      </c>
      <c r="O52">
        <v>3.4253303475392494E-3</v>
      </c>
      <c r="P52">
        <v>2.6356354073846125E-3</v>
      </c>
      <c r="Q52">
        <v>2.0438666051673477E-3</v>
      </c>
      <c r="R52">
        <v>2.3813968944311208E-3</v>
      </c>
      <c r="S52">
        <v>1.4332467351257964E-3</v>
      </c>
      <c r="T52">
        <v>1.7353710981642002E-3</v>
      </c>
      <c r="U52">
        <v>6.2434069020601253E-3</v>
      </c>
      <c r="V52">
        <v>5.0942082499577067E-3</v>
      </c>
      <c r="W52">
        <v>3.9721526738406981E-3</v>
      </c>
      <c r="X52">
        <v>2.2311064040236609E-3</v>
      </c>
      <c r="Y52">
        <v>1.2917235048191765E-3</v>
      </c>
      <c r="Z52">
        <v>2.8319465002329888E-3</v>
      </c>
      <c r="AA52">
        <v>6.5694882221408102E-3</v>
      </c>
      <c r="AB52">
        <v>3.5566988198741387E-3</v>
      </c>
      <c r="AC52">
        <v>1.7155295231998499E-3</v>
      </c>
      <c r="AD52">
        <v>1.44452012820487E-3</v>
      </c>
      <c r="AE52">
        <v>1.1265165460477859E-3</v>
      </c>
      <c r="AF52">
        <v>1.8886261902875726E-3</v>
      </c>
      <c r="AG52">
        <v>1.7837651124326191E-3</v>
      </c>
      <c r="AH52">
        <v>5.087971478814797E-3</v>
      </c>
      <c r="AI52">
        <v>1.9610913754422197E-3</v>
      </c>
      <c r="AJ52">
        <v>5.9633082842705911E-3</v>
      </c>
      <c r="AK52">
        <v>1.8942390922640751E-3</v>
      </c>
      <c r="AL52">
        <v>4.7452486689114593E-4</v>
      </c>
      <c r="AM52">
        <v>1.0264017288559146E-3</v>
      </c>
      <c r="AN52">
        <v>1.2705672581969215E-3</v>
      </c>
      <c r="AO52">
        <v>1.0197117024875202E-3</v>
      </c>
      <c r="AP52">
        <v>1.5152060791228865E-3</v>
      </c>
      <c r="AQ52">
        <v>1.616201243089655E-3</v>
      </c>
      <c r="AR52">
        <v>2.8628640921992765E-3</v>
      </c>
      <c r="AS52">
        <v>9.5981497868499125E-4</v>
      </c>
      <c r="AT52">
        <v>5.1143703191651235E-2</v>
      </c>
      <c r="AU52">
        <v>9.8500210642986641E-3</v>
      </c>
      <c r="AV52">
        <v>3.3673370460125723E-2</v>
      </c>
      <c r="AW52">
        <v>4.8579874215417582E-2</v>
      </c>
      <c r="AX52">
        <v>2.870597159325312E-3</v>
      </c>
      <c r="AY52">
        <v>9.558501134503879E-3</v>
      </c>
      <c r="AZ52">
        <v>1.0236005761717009</v>
      </c>
      <c r="BA52">
        <v>9.4653555800553197E-3</v>
      </c>
      <c r="BB52">
        <v>1.1229494814658432E-2</v>
      </c>
      <c r="BC52">
        <v>4.0608563408376915E-4</v>
      </c>
      <c r="BD52">
        <v>5.9336847269139464E-4</v>
      </c>
      <c r="BE52">
        <v>2.8773653228078208E-4</v>
      </c>
      <c r="BF52">
        <v>7.0774430450905757E-4</v>
      </c>
      <c r="BG52">
        <v>1.5721457549312918E-3</v>
      </c>
      <c r="BH52">
        <v>1.0502554969759523E-3</v>
      </c>
      <c r="BI52">
        <v>6.1752294117712963E-4</v>
      </c>
      <c r="BJ52">
        <v>7.635719476574061E-4</v>
      </c>
      <c r="BK52">
        <v>3.821318747211118E-4</v>
      </c>
      <c r="BL52">
        <v>2.0787330594885695E-4</v>
      </c>
      <c r="BM52">
        <v>6.459651986015693E-4</v>
      </c>
      <c r="BN52">
        <v>4.4504800836962587E-4</v>
      </c>
      <c r="BO52">
        <v>4.0709581265920627E-3</v>
      </c>
      <c r="BP52">
        <v>6.8435706582879046E-4</v>
      </c>
      <c r="BQ52">
        <v>1.3756851016745117E-3</v>
      </c>
      <c r="BR52">
        <v>6.6613564184671043E-4</v>
      </c>
      <c r="BS52">
        <v>9.9121915000115863E-4</v>
      </c>
      <c r="BT52">
        <v>6.7166644029527725E-3</v>
      </c>
      <c r="BU52">
        <v>8.0666697457059636E-4</v>
      </c>
      <c r="BV52">
        <v>8.1222976570655071E-4</v>
      </c>
      <c r="BW52">
        <v>1.0544153056693962E-3</v>
      </c>
      <c r="BX52">
        <v>7.3601427686180443E-4</v>
      </c>
      <c r="BY52">
        <v>1.5391304861364385E-3</v>
      </c>
      <c r="BZ52">
        <v>5.9171807431386114E-4</v>
      </c>
      <c r="CA52">
        <v>4.7203743266894076E-3</v>
      </c>
      <c r="CB52">
        <v>2.7524870644867914E-3</v>
      </c>
      <c r="CC52">
        <v>7.1961181941309477E-4</v>
      </c>
      <c r="CD52">
        <v>9.4398362352714823E-4</v>
      </c>
      <c r="CE52">
        <v>8.2208772185477625E-4</v>
      </c>
      <c r="CF52">
        <v>1.17380335228104E-3</v>
      </c>
      <c r="CG52">
        <v>1.0518892409135652E-3</v>
      </c>
      <c r="CH52">
        <v>0</v>
      </c>
      <c r="CI52">
        <v>6.7827629279288322E-3</v>
      </c>
      <c r="CJ52">
        <v>0</v>
      </c>
    </row>
    <row r="53" spans="1:88">
      <c r="A53" t="s">
        <v>52</v>
      </c>
      <c r="B53">
        <v>1.2652530889316887E-3</v>
      </c>
      <c r="C53">
        <v>2.5655925343210715E-3</v>
      </c>
      <c r="D53">
        <v>2.0373395329803738E-3</v>
      </c>
      <c r="E53">
        <v>1.2648684694423001E-3</v>
      </c>
      <c r="F53">
        <v>4.4916252047830611E-3</v>
      </c>
      <c r="G53">
        <v>3.8907975886829927E-4</v>
      </c>
      <c r="H53">
        <v>4.6786226476020713E-5</v>
      </c>
      <c r="I53">
        <v>6.3347379370188248E-6</v>
      </c>
      <c r="J53">
        <v>1.4859290299342927E-3</v>
      </c>
      <c r="K53">
        <v>1.5112506082583972E-3</v>
      </c>
      <c r="L53">
        <v>1.7876473510070358E-3</v>
      </c>
      <c r="M53">
        <v>5.2965250857265364E-4</v>
      </c>
      <c r="N53">
        <v>2.4601543900224497E-3</v>
      </c>
      <c r="O53">
        <v>4.767671409297832E-3</v>
      </c>
      <c r="P53">
        <v>4.0324086552120299E-3</v>
      </c>
      <c r="Q53">
        <v>2.9169244245088187E-3</v>
      </c>
      <c r="R53">
        <v>2.0505992291157769E-3</v>
      </c>
      <c r="S53">
        <v>2.4008841123927746E-3</v>
      </c>
      <c r="T53">
        <v>4.0164642301303609E-3</v>
      </c>
      <c r="U53">
        <v>4.5360053531913504E-3</v>
      </c>
      <c r="V53">
        <v>3.9663704391483976E-3</v>
      </c>
      <c r="W53">
        <v>2.7993610236654938E-3</v>
      </c>
      <c r="X53">
        <v>1.9313382446645524E-3</v>
      </c>
      <c r="Y53">
        <v>2.3805040102388327E-3</v>
      </c>
      <c r="Z53">
        <v>2.8014347885384865E-3</v>
      </c>
      <c r="AA53">
        <v>3.7598498954319807E-3</v>
      </c>
      <c r="AB53">
        <v>4.439192298846947E-3</v>
      </c>
      <c r="AC53">
        <v>2.7077505107967804E-3</v>
      </c>
      <c r="AD53">
        <v>2.7895822785600336E-3</v>
      </c>
      <c r="AE53">
        <v>2.400441765274246E-3</v>
      </c>
      <c r="AF53">
        <v>3.6659805562720316E-3</v>
      </c>
      <c r="AG53">
        <v>3.9380776294581201E-3</v>
      </c>
      <c r="AH53">
        <v>3.3052282958995968E-3</v>
      </c>
      <c r="AI53">
        <v>2.8686216134657548E-3</v>
      </c>
      <c r="AJ53">
        <v>1.9644550130607456E-2</v>
      </c>
      <c r="AK53">
        <v>3.553508076350543E-3</v>
      </c>
      <c r="AL53">
        <v>1.2949088733321837E-3</v>
      </c>
      <c r="AM53">
        <v>2.1362625746672828E-3</v>
      </c>
      <c r="AN53">
        <v>4.0039342395944023E-3</v>
      </c>
      <c r="AO53">
        <v>3.531236166653328E-3</v>
      </c>
      <c r="AP53">
        <v>3.9527996041001231E-3</v>
      </c>
      <c r="AQ53">
        <v>5.5687717114224974E-3</v>
      </c>
      <c r="AR53">
        <v>7.0278176261401254E-3</v>
      </c>
      <c r="AS53">
        <v>2.5091920040481645E-3</v>
      </c>
      <c r="AT53">
        <v>1.3702632181003451E-3</v>
      </c>
      <c r="AU53">
        <v>2.2972813093994899E-3</v>
      </c>
      <c r="AV53">
        <v>1.1848749687550206E-2</v>
      </c>
      <c r="AW53">
        <v>4.6785425750978146E-2</v>
      </c>
      <c r="AX53">
        <v>4.6431027808688944E-3</v>
      </c>
      <c r="AY53">
        <v>2.2699714164725188E-3</v>
      </c>
      <c r="AZ53">
        <v>1.5402295037109312E-3</v>
      </c>
      <c r="BA53">
        <v>1.0025657379696065</v>
      </c>
      <c r="BB53">
        <v>7.7800093257433395E-3</v>
      </c>
      <c r="BC53">
        <v>1.1761048705464325E-3</v>
      </c>
      <c r="BD53">
        <v>2.0598970425043436E-3</v>
      </c>
      <c r="BE53">
        <v>6.6765774319938972E-4</v>
      </c>
      <c r="BF53">
        <v>1.216516310900738E-3</v>
      </c>
      <c r="BG53">
        <v>7.6453707748404898E-3</v>
      </c>
      <c r="BH53">
        <v>3.4901256716881966E-3</v>
      </c>
      <c r="BI53">
        <v>2.1983810572271489E-3</v>
      </c>
      <c r="BJ53">
        <v>8.3535168936811569E-3</v>
      </c>
      <c r="BK53">
        <v>1.2078065012478946E-3</v>
      </c>
      <c r="BL53">
        <v>4.7899881992486423E-4</v>
      </c>
      <c r="BM53">
        <v>4.3394536070641577E-3</v>
      </c>
      <c r="BN53">
        <v>5.0270882653067695E-4</v>
      </c>
      <c r="BO53">
        <v>9.5147446294276163E-3</v>
      </c>
      <c r="BP53">
        <v>1.3092209124944148E-2</v>
      </c>
      <c r="BQ53">
        <v>1.7850850475798409E-3</v>
      </c>
      <c r="BR53">
        <v>9.1439870527173595E-4</v>
      </c>
      <c r="BS53">
        <v>2.176355442109988E-3</v>
      </c>
      <c r="BT53">
        <v>3.5480537053096286E-3</v>
      </c>
      <c r="BU53">
        <v>2.1098309879864019E-3</v>
      </c>
      <c r="BV53">
        <v>2.114080248598927E-3</v>
      </c>
      <c r="BW53">
        <v>3.2693685402744939E-3</v>
      </c>
      <c r="BX53">
        <v>1.6784834287376126E-3</v>
      </c>
      <c r="BY53">
        <v>5.2314380724472094E-3</v>
      </c>
      <c r="BZ53">
        <v>1.4898974343462265E-3</v>
      </c>
      <c r="CA53">
        <v>1.0496165191481489E-2</v>
      </c>
      <c r="CB53">
        <v>1.5545921979529609E-3</v>
      </c>
      <c r="CC53">
        <v>1.1182331122360396E-3</v>
      </c>
      <c r="CD53">
        <v>2.0496665995994425E-3</v>
      </c>
      <c r="CE53">
        <v>1.7033363602381502E-3</v>
      </c>
      <c r="CF53">
        <v>3.4479018158222233E-3</v>
      </c>
      <c r="CG53">
        <v>3.5663113658053959E-3</v>
      </c>
      <c r="CH53">
        <v>0</v>
      </c>
      <c r="CI53">
        <v>2.4368381466288364E-3</v>
      </c>
      <c r="CJ53">
        <v>0</v>
      </c>
    </row>
    <row r="54" spans="1:88">
      <c r="A54" t="s">
        <v>53</v>
      </c>
      <c r="B54">
        <v>2.4882376698794856E-3</v>
      </c>
      <c r="C54">
        <v>2.5254470746496737E-3</v>
      </c>
      <c r="D54">
        <v>6.438326509399175E-3</v>
      </c>
      <c r="E54">
        <v>4.7545455188571333E-3</v>
      </c>
      <c r="F54">
        <v>5.0598637853459172E-3</v>
      </c>
      <c r="G54">
        <v>2.8444580682903341E-4</v>
      </c>
      <c r="H54">
        <v>3.9668056175159441E-5</v>
      </c>
      <c r="I54">
        <v>5.8654202493083266E-6</v>
      </c>
      <c r="J54">
        <v>1.4305717814085566E-3</v>
      </c>
      <c r="K54">
        <v>2.8647820148644081E-3</v>
      </c>
      <c r="L54">
        <v>1.3558902924062052E-3</v>
      </c>
      <c r="M54">
        <v>2.1390041280963E-3</v>
      </c>
      <c r="N54">
        <v>3.0524193306923331E-3</v>
      </c>
      <c r="O54">
        <v>8.9832820016697047E-3</v>
      </c>
      <c r="P54">
        <v>1.703418958966944E-2</v>
      </c>
      <c r="Q54">
        <v>2.6357016532857623E-2</v>
      </c>
      <c r="R54">
        <v>1.5705489758906885E-2</v>
      </c>
      <c r="S54">
        <v>1.301891049425122E-2</v>
      </c>
      <c r="T54">
        <v>4.928188182540527E-3</v>
      </c>
      <c r="U54">
        <v>2.1826401020012341E-2</v>
      </c>
      <c r="V54">
        <v>3.0576508847182098E-2</v>
      </c>
      <c r="W54">
        <v>1.5726284755208798E-2</v>
      </c>
      <c r="X54">
        <v>3.4894824397264032E-3</v>
      </c>
      <c r="Y54">
        <v>6.2884677129773654E-3</v>
      </c>
      <c r="Z54">
        <v>1.9168793570390256E-2</v>
      </c>
      <c r="AA54">
        <v>2.6619309814189897E-2</v>
      </c>
      <c r="AB54">
        <v>4.1493745203663506E-3</v>
      </c>
      <c r="AC54">
        <v>5.0996277177664954E-3</v>
      </c>
      <c r="AD54">
        <v>4.2644995833835981E-3</v>
      </c>
      <c r="AE54">
        <v>5.2365069445637373E-3</v>
      </c>
      <c r="AF54">
        <v>4.4866253334782859E-3</v>
      </c>
      <c r="AG54">
        <v>4.3038751188562074E-3</v>
      </c>
      <c r="AH54">
        <v>5.8993287331318266E-3</v>
      </c>
      <c r="AI54">
        <v>6.9859172772624937E-3</v>
      </c>
      <c r="AJ54">
        <v>1.6812526204490062E-2</v>
      </c>
      <c r="AK54">
        <v>1.8555329639043754E-2</v>
      </c>
      <c r="AL54">
        <v>2.6533946729078777E-3</v>
      </c>
      <c r="AM54">
        <v>3.8408522732021133E-3</v>
      </c>
      <c r="AN54">
        <v>1.9925094139584435E-2</v>
      </c>
      <c r="AO54">
        <v>4.0797248671562746E-3</v>
      </c>
      <c r="AP54">
        <v>3.2713057881619996E-2</v>
      </c>
      <c r="AQ54">
        <v>2.0156079674924499E-2</v>
      </c>
      <c r="AR54">
        <v>1.7395179098785685E-2</v>
      </c>
      <c r="AS54">
        <v>1.9946044358545658E-2</v>
      </c>
      <c r="AT54">
        <v>1.7352231130293174E-3</v>
      </c>
      <c r="AU54">
        <v>2.1959086470693832E-3</v>
      </c>
      <c r="AV54">
        <v>1.890519988493965E-2</v>
      </c>
      <c r="AW54">
        <v>2.293712157382374E-2</v>
      </c>
      <c r="AX54">
        <v>4.0087042339921755E-3</v>
      </c>
      <c r="AY54">
        <v>5.9531460821307816E-3</v>
      </c>
      <c r="AZ54">
        <v>2.194881779374915E-3</v>
      </c>
      <c r="BA54">
        <v>1.571734476324765E-3</v>
      </c>
      <c r="BB54">
        <v>1.0409881207708855</v>
      </c>
      <c r="BC54">
        <v>1.1839509290076887E-3</v>
      </c>
      <c r="BD54">
        <v>1.2350242657243971E-3</v>
      </c>
      <c r="BE54">
        <v>1.2806697385591122E-3</v>
      </c>
      <c r="BF54">
        <v>1.8778398955109936E-3</v>
      </c>
      <c r="BG54">
        <v>3.9559308072348075E-3</v>
      </c>
      <c r="BH54">
        <v>2.2177482915368019E-3</v>
      </c>
      <c r="BI54">
        <v>1.0208253458884719E-3</v>
      </c>
      <c r="BJ54">
        <v>9.7262585194427366E-4</v>
      </c>
      <c r="BK54">
        <v>5.3526050789995275E-4</v>
      </c>
      <c r="BL54">
        <v>4.6304771338737832E-4</v>
      </c>
      <c r="BM54">
        <v>7.825854348465002E-4</v>
      </c>
      <c r="BN54">
        <v>8.8691215191739295E-4</v>
      </c>
      <c r="BO54">
        <v>5.9564140527719155E-3</v>
      </c>
      <c r="BP54">
        <v>3.1959524674011527E-3</v>
      </c>
      <c r="BQ54">
        <v>1.4792983885444882E-3</v>
      </c>
      <c r="BR54">
        <v>7.191861765900242E-4</v>
      </c>
      <c r="BS54">
        <v>1.3594472206528199E-2</v>
      </c>
      <c r="BT54">
        <v>4.4780721359402474E-3</v>
      </c>
      <c r="BU54">
        <v>1.4700111622327921E-3</v>
      </c>
      <c r="BV54">
        <v>2.025668005020376E-3</v>
      </c>
      <c r="BW54">
        <v>2.8640965624252258E-3</v>
      </c>
      <c r="BX54">
        <v>2.0718546536152142E-3</v>
      </c>
      <c r="BY54">
        <v>3.0663462448206904E-3</v>
      </c>
      <c r="BZ54">
        <v>1.9026455384546057E-3</v>
      </c>
      <c r="CA54">
        <v>7.4862680845610794E-3</v>
      </c>
      <c r="CB54">
        <v>2.0585115892420565E-3</v>
      </c>
      <c r="CC54">
        <v>1.7422156888439139E-3</v>
      </c>
      <c r="CD54">
        <v>3.4212638574740014E-3</v>
      </c>
      <c r="CE54">
        <v>2.7239269749445732E-3</v>
      </c>
      <c r="CF54">
        <v>3.0197346521505658E-3</v>
      </c>
      <c r="CG54">
        <v>2.1264088195747707E-3</v>
      </c>
      <c r="CH54">
        <v>0</v>
      </c>
      <c r="CI54">
        <v>2.3656479920246454E-3</v>
      </c>
      <c r="CJ54">
        <v>0</v>
      </c>
    </row>
    <row r="55" spans="1:88">
      <c r="A55" t="s">
        <v>54</v>
      </c>
      <c r="B55">
        <v>7.2702171662278867E-4</v>
      </c>
      <c r="C55">
        <v>8.7557146401868221E-4</v>
      </c>
      <c r="D55">
        <v>1.9173293103759673E-3</v>
      </c>
      <c r="E55">
        <v>1.2053284608061832E-3</v>
      </c>
      <c r="F55">
        <v>1.5472791831039954E-3</v>
      </c>
      <c r="G55">
        <v>7.3855363772170878E-5</v>
      </c>
      <c r="H55">
        <v>2.0166586588179112E-5</v>
      </c>
      <c r="I55">
        <v>3.1330832783278397E-6</v>
      </c>
      <c r="J55">
        <v>2.6127231797783571E-3</v>
      </c>
      <c r="K55">
        <v>9.6317839716427648E-4</v>
      </c>
      <c r="L55">
        <v>1.4724710151084064E-3</v>
      </c>
      <c r="M55">
        <v>2.7867426792020761E-3</v>
      </c>
      <c r="N55">
        <v>2.4782662705779023E-3</v>
      </c>
      <c r="O55">
        <v>2.0449835753056805E-3</v>
      </c>
      <c r="P55">
        <v>2.0011895150937767E-3</v>
      </c>
      <c r="Q55">
        <v>2.1285454223164578E-3</v>
      </c>
      <c r="R55">
        <v>1.4233577558877286E-3</v>
      </c>
      <c r="S55">
        <v>1.4558730256503899E-3</v>
      </c>
      <c r="T55">
        <v>2.1640048559103636E-3</v>
      </c>
      <c r="U55">
        <v>3.6689989706020203E-3</v>
      </c>
      <c r="V55">
        <v>3.5948816346667765E-3</v>
      </c>
      <c r="W55">
        <v>3.6187213116132583E-3</v>
      </c>
      <c r="X55">
        <v>8.4014399254484678E-4</v>
      </c>
      <c r="Y55">
        <v>1.4030097119794337E-3</v>
      </c>
      <c r="Z55">
        <v>1.9282095558879682E-3</v>
      </c>
      <c r="AA55">
        <v>3.9839575401067239E-3</v>
      </c>
      <c r="AB55">
        <v>2.4375390758133021E-3</v>
      </c>
      <c r="AC55">
        <v>3.5274292478330031E-3</v>
      </c>
      <c r="AD55">
        <v>3.752788432008128E-3</v>
      </c>
      <c r="AE55">
        <v>3.1505291811239223E-3</v>
      </c>
      <c r="AF55">
        <v>2.6029153584228343E-3</v>
      </c>
      <c r="AG55">
        <v>3.1788971471478772E-3</v>
      </c>
      <c r="AH55">
        <v>4.2126781484639461E-3</v>
      </c>
      <c r="AI55">
        <v>3.0449057841716739E-3</v>
      </c>
      <c r="AJ55">
        <v>5.174776974966086E-3</v>
      </c>
      <c r="AK55">
        <v>4.6644754866330259E-3</v>
      </c>
      <c r="AL55">
        <v>5.3208434380555634E-4</v>
      </c>
      <c r="AM55">
        <v>1.3410963294101584E-3</v>
      </c>
      <c r="AN55">
        <v>1.934394185780593E-3</v>
      </c>
      <c r="AO55">
        <v>2.0924976234825777E-3</v>
      </c>
      <c r="AP55">
        <v>3.795645916603294E-3</v>
      </c>
      <c r="AQ55">
        <v>2.641144729961404E-3</v>
      </c>
      <c r="AR55">
        <v>3.3327611859615947E-3</v>
      </c>
      <c r="AS55">
        <v>2.7815326402749686E-3</v>
      </c>
      <c r="AT55">
        <v>1.9352294383734685E-3</v>
      </c>
      <c r="AU55">
        <v>4.2767359291050163E-3</v>
      </c>
      <c r="AV55">
        <v>2.6908719193435406E-3</v>
      </c>
      <c r="AW55">
        <v>1.6171824564170283E-3</v>
      </c>
      <c r="AX55">
        <v>2.1045762401858325E-3</v>
      </c>
      <c r="AY55">
        <v>2.2589248362609674E-3</v>
      </c>
      <c r="AZ55">
        <v>2.5151621190237158E-3</v>
      </c>
      <c r="BA55">
        <v>3.5730378677145452E-4</v>
      </c>
      <c r="BB55">
        <v>2.2078883814893569E-3</v>
      </c>
      <c r="BC55">
        <v>1.1035539530945742</v>
      </c>
      <c r="BD55">
        <v>1.1582757732075438E-3</v>
      </c>
      <c r="BE55">
        <v>1.3123239106383282E-3</v>
      </c>
      <c r="BF55">
        <v>5.9956456519862375E-3</v>
      </c>
      <c r="BG55">
        <v>1.2093215372349392E-2</v>
      </c>
      <c r="BH55">
        <v>7.1719821236258434E-3</v>
      </c>
      <c r="BI55">
        <v>1.7287692293112698E-2</v>
      </c>
      <c r="BJ55">
        <v>8.1931325751312643E-3</v>
      </c>
      <c r="BK55">
        <v>5.7172710205088311E-3</v>
      </c>
      <c r="BL55">
        <v>2.5181540015666018E-3</v>
      </c>
      <c r="BM55">
        <v>8.1145809499264185E-3</v>
      </c>
      <c r="BN55">
        <v>1.7960787400368452E-3</v>
      </c>
      <c r="BO55">
        <v>3.3272993667183485E-3</v>
      </c>
      <c r="BP55">
        <v>6.6678141448452436E-3</v>
      </c>
      <c r="BQ55">
        <v>6.4600358746291359E-3</v>
      </c>
      <c r="BR55">
        <v>2.8082341660288692E-3</v>
      </c>
      <c r="BS55">
        <v>1.0198426960079438E-2</v>
      </c>
      <c r="BT55">
        <v>4.1652435210458348E-3</v>
      </c>
      <c r="BU55">
        <v>7.1125074629471881E-3</v>
      </c>
      <c r="BV55">
        <v>4.8209669875030232E-3</v>
      </c>
      <c r="BW55">
        <v>4.7048620340608711E-3</v>
      </c>
      <c r="BX55">
        <v>2.1526240427095604E-3</v>
      </c>
      <c r="BY55">
        <v>8.009757031668379E-3</v>
      </c>
      <c r="BZ55">
        <v>2.8944142428044195E-3</v>
      </c>
      <c r="CA55">
        <v>3.3276754233527686E-3</v>
      </c>
      <c r="CB55">
        <v>3.51202741765347E-3</v>
      </c>
      <c r="CC55">
        <v>2.8113205458397059E-3</v>
      </c>
      <c r="CD55">
        <v>3.3584984241436309E-3</v>
      </c>
      <c r="CE55">
        <v>2.0570100496567845E-3</v>
      </c>
      <c r="CF55">
        <v>5.154416296168824E-3</v>
      </c>
      <c r="CG55">
        <v>8.0739378237727737E-3</v>
      </c>
      <c r="CH55">
        <v>0</v>
      </c>
      <c r="CI55">
        <v>5.5008941607922581E-3</v>
      </c>
      <c r="CJ55">
        <v>0</v>
      </c>
    </row>
    <row r="56" spans="1:88">
      <c r="A56" t="s">
        <v>55</v>
      </c>
      <c r="B56">
        <v>1.487698393647211E-4</v>
      </c>
      <c r="C56">
        <v>1.4761277884051509E-4</v>
      </c>
      <c r="D56">
        <v>2.2542927190512653E-4</v>
      </c>
      <c r="E56">
        <v>1.7162371066435113E-4</v>
      </c>
      <c r="F56">
        <v>4.083400599318436E-4</v>
      </c>
      <c r="G56">
        <v>1.5262698046166281E-5</v>
      </c>
      <c r="H56">
        <v>5.3484822181023252E-6</v>
      </c>
      <c r="I56">
        <v>9.4669381640761554E-7</v>
      </c>
      <c r="J56">
        <v>1.0423314689250638E-3</v>
      </c>
      <c r="K56">
        <v>2.9438285630868806E-4</v>
      </c>
      <c r="L56">
        <v>4.4050852093489238E-4</v>
      </c>
      <c r="M56">
        <v>3.3272461225324339E-4</v>
      </c>
      <c r="N56">
        <v>4.3023160130015344E-4</v>
      </c>
      <c r="O56">
        <v>4.232454174698304E-4</v>
      </c>
      <c r="P56">
        <v>4.1474679025100826E-4</v>
      </c>
      <c r="Q56">
        <v>3.5809849316800665E-4</v>
      </c>
      <c r="R56">
        <v>2.701744247655208E-4</v>
      </c>
      <c r="S56">
        <v>3.3044711030232764E-4</v>
      </c>
      <c r="T56">
        <v>8.5805435118343728E-4</v>
      </c>
      <c r="U56">
        <v>5.0320320067416297E-4</v>
      </c>
      <c r="V56">
        <v>4.6728548140692594E-4</v>
      </c>
      <c r="W56">
        <v>5.6818881703868504E-4</v>
      </c>
      <c r="X56">
        <v>2.2635314857236024E-4</v>
      </c>
      <c r="Y56">
        <v>2.561381148264256E-4</v>
      </c>
      <c r="Z56">
        <v>3.6978216482792803E-4</v>
      </c>
      <c r="AA56">
        <v>6.5479432971061319E-4</v>
      </c>
      <c r="AB56">
        <v>3.3961099620131389E-4</v>
      </c>
      <c r="AC56">
        <v>5.8047542453460398E-4</v>
      </c>
      <c r="AD56">
        <v>7.9573492293385974E-4</v>
      </c>
      <c r="AE56">
        <v>3.0789410899447151E-4</v>
      </c>
      <c r="AF56">
        <v>3.7051912704919433E-4</v>
      </c>
      <c r="AG56">
        <v>3.6527006944926075E-4</v>
      </c>
      <c r="AH56">
        <v>5.4644541328462322E-4</v>
      </c>
      <c r="AI56">
        <v>4.73544203085783E-4</v>
      </c>
      <c r="AJ56">
        <v>8.2756305316531483E-4</v>
      </c>
      <c r="AK56">
        <v>1.1986646072338662E-3</v>
      </c>
      <c r="AL56">
        <v>8.8439408054249432E-5</v>
      </c>
      <c r="AM56">
        <v>1.7928559071709208E-4</v>
      </c>
      <c r="AN56">
        <v>1.1551840702224254E-3</v>
      </c>
      <c r="AO56">
        <v>3.4032357554813429E-4</v>
      </c>
      <c r="AP56">
        <v>4.5067149110866126E-4</v>
      </c>
      <c r="AQ56">
        <v>5.0488753654989878E-4</v>
      </c>
      <c r="AR56">
        <v>5.4217261019922193E-4</v>
      </c>
      <c r="AS56">
        <v>3.115663326715646E-4</v>
      </c>
      <c r="AT56">
        <v>5.9933986625890885E-4</v>
      </c>
      <c r="AU56">
        <v>7.1628664560464321E-4</v>
      </c>
      <c r="AV56">
        <v>7.1892690359632585E-4</v>
      </c>
      <c r="AW56">
        <v>4.2154059990376103E-4</v>
      </c>
      <c r="AX56">
        <v>5.5283913200158822E-4</v>
      </c>
      <c r="AY56">
        <v>2.6261261883669413E-3</v>
      </c>
      <c r="AZ56">
        <v>2.8504497157882388E-4</v>
      </c>
      <c r="BA56">
        <v>5.9069240492976079E-5</v>
      </c>
      <c r="BB56">
        <v>3.0371967797757733E-4</v>
      </c>
      <c r="BC56">
        <v>6.6924022035347861E-4</v>
      </c>
      <c r="BD56">
        <v>1.1801040514352017</v>
      </c>
      <c r="BE56">
        <v>7.4163481094771472E-2</v>
      </c>
      <c r="BF56">
        <v>5.5767070635513158E-2</v>
      </c>
      <c r="BG56">
        <v>2.3254161205757866E-3</v>
      </c>
      <c r="BH56">
        <v>1.1541892184131894E-3</v>
      </c>
      <c r="BI56">
        <v>1.1187884781243393E-3</v>
      </c>
      <c r="BJ56">
        <v>1.1777802882452443E-3</v>
      </c>
      <c r="BK56">
        <v>8.2842337470848853E-4</v>
      </c>
      <c r="BL56">
        <v>5.0640890113191059E-4</v>
      </c>
      <c r="BM56">
        <v>9.6436179938394592E-4</v>
      </c>
      <c r="BN56">
        <v>4.2319942258086253E-4</v>
      </c>
      <c r="BO56">
        <v>3.7373379214602686E-3</v>
      </c>
      <c r="BP56">
        <v>5.1450747611224608E-4</v>
      </c>
      <c r="BQ56">
        <v>2.0016706955737103E-3</v>
      </c>
      <c r="BR56">
        <v>1.2310429981724021E-3</v>
      </c>
      <c r="BS56">
        <v>9.0820338833679664E-4</v>
      </c>
      <c r="BT56">
        <v>6.6833943079861954E-4</v>
      </c>
      <c r="BU56">
        <v>3.0868375154828225E-3</v>
      </c>
      <c r="BV56">
        <v>6.9101937461949099E-4</v>
      </c>
      <c r="BW56">
        <v>6.310728738601882E-4</v>
      </c>
      <c r="BX56">
        <v>3.3118058889143828E-3</v>
      </c>
      <c r="BY56">
        <v>7.916568245401566E-3</v>
      </c>
      <c r="BZ56">
        <v>8.8117245977836767E-3</v>
      </c>
      <c r="CA56">
        <v>5.9631429424854613E-4</v>
      </c>
      <c r="CB56">
        <v>1.0378152244094122E-3</v>
      </c>
      <c r="CC56">
        <v>4.0989928644944345E-3</v>
      </c>
      <c r="CD56">
        <v>5.7886738897985467E-3</v>
      </c>
      <c r="CE56">
        <v>4.6288264132192625E-4</v>
      </c>
      <c r="CF56">
        <v>1.4716327673662617E-3</v>
      </c>
      <c r="CG56">
        <v>3.4542225069169345E-3</v>
      </c>
      <c r="CH56">
        <v>0</v>
      </c>
      <c r="CI56">
        <v>7.0180482326966359E-4</v>
      </c>
      <c r="CJ56">
        <v>0</v>
      </c>
    </row>
    <row r="57" spans="1:88">
      <c r="A57" t="s">
        <v>56</v>
      </c>
      <c r="B57">
        <v>5.8254378905331394E-4</v>
      </c>
      <c r="C57">
        <v>8.5650755165622261E-4</v>
      </c>
      <c r="D57">
        <v>1.1659801064421444E-3</v>
      </c>
      <c r="E57">
        <v>7.7482143135443316E-4</v>
      </c>
      <c r="F57">
        <v>1.7757209804390934E-3</v>
      </c>
      <c r="G57">
        <v>7.3561775602807154E-5</v>
      </c>
      <c r="H57">
        <v>4.2504418722448267E-5</v>
      </c>
      <c r="I57">
        <v>7.2129575895081939E-6</v>
      </c>
      <c r="J57">
        <v>9.4355727904874426E-3</v>
      </c>
      <c r="K57">
        <v>1.4974722053750862E-3</v>
      </c>
      <c r="L57">
        <v>1.8373455610971718E-3</v>
      </c>
      <c r="M57">
        <v>2.4896283556009248E-3</v>
      </c>
      <c r="N57">
        <v>2.2940287943044382E-3</v>
      </c>
      <c r="O57">
        <v>2.5058638753900834E-3</v>
      </c>
      <c r="P57">
        <v>2.4912338629064453E-3</v>
      </c>
      <c r="Q57">
        <v>2.1835479310563072E-3</v>
      </c>
      <c r="R57">
        <v>1.4699662061266278E-3</v>
      </c>
      <c r="S57">
        <v>1.4627713597269753E-3</v>
      </c>
      <c r="T57">
        <v>2.0219966439135413E-3</v>
      </c>
      <c r="U57">
        <v>2.7463787159520939E-3</v>
      </c>
      <c r="V57">
        <v>2.5233618399042256E-3</v>
      </c>
      <c r="W57">
        <v>2.8687379238744311E-3</v>
      </c>
      <c r="X57">
        <v>1.5138681714606413E-3</v>
      </c>
      <c r="Y57">
        <v>1.5069420854780962E-3</v>
      </c>
      <c r="Z57">
        <v>2.231119018904746E-3</v>
      </c>
      <c r="AA57">
        <v>3.064917197284639E-3</v>
      </c>
      <c r="AB57">
        <v>2.0285533328676495E-3</v>
      </c>
      <c r="AC57">
        <v>3.8353232113799598E-3</v>
      </c>
      <c r="AD57">
        <v>6.5186745393559873E-3</v>
      </c>
      <c r="AE57">
        <v>2.0564952883686052E-3</v>
      </c>
      <c r="AF57">
        <v>2.3046343451123747E-3</v>
      </c>
      <c r="AG57">
        <v>2.2562603965883892E-3</v>
      </c>
      <c r="AH57">
        <v>3.6941725450769969E-3</v>
      </c>
      <c r="AI57">
        <v>3.0234730925956825E-3</v>
      </c>
      <c r="AJ57">
        <v>4.8290876148457508E-3</v>
      </c>
      <c r="AK57">
        <v>3.6597561506583626E-3</v>
      </c>
      <c r="AL57">
        <v>5.8490683323393655E-4</v>
      </c>
      <c r="AM57">
        <v>1.045071096725275E-3</v>
      </c>
      <c r="AN57">
        <v>2.0761880828807197E-3</v>
      </c>
      <c r="AO57">
        <v>2.0637025016795813E-3</v>
      </c>
      <c r="AP57">
        <v>2.1712447703922614E-3</v>
      </c>
      <c r="AQ57">
        <v>3.0991885008145289E-3</v>
      </c>
      <c r="AR57">
        <v>3.5660750814399005E-3</v>
      </c>
      <c r="AS57">
        <v>2.0527807089137924E-3</v>
      </c>
      <c r="AT57">
        <v>1.5510125600530372E-3</v>
      </c>
      <c r="AU57">
        <v>3.8633817412313046E-3</v>
      </c>
      <c r="AV57">
        <v>3.268485574409358E-3</v>
      </c>
      <c r="AW57">
        <v>1.6755999821416242E-3</v>
      </c>
      <c r="AX57">
        <v>2.2081427390335364E-3</v>
      </c>
      <c r="AY57">
        <v>3.4167596112345162E-3</v>
      </c>
      <c r="AZ57">
        <v>9.075725557832979E-4</v>
      </c>
      <c r="BA57">
        <v>2.4281739775265112E-4</v>
      </c>
      <c r="BB57">
        <v>1.2954947111639928E-3</v>
      </c>
      <c r="BC57">
        <v>2.8933721692322128E-3</v>
      </c>
      <c r="BD57">
        <v>3.6010541540654742E-3</v>
      </c>
      <c r="BE57">
        <v>1.1662987820950872</v>
      </c>
      <c r="BF57">
        <v>3.6331654631133428E-2</v>
      </c>
      <c r="BG57">
        <v>2.6959588921137968E-2</v>
      </c>
      <c r="BH57">
        <v>6.8469484582297192E-3</v>
      </c>
      <c r="BI57">
        <v>8.3569669484081614E-3</v>
      </c>
      <c r="BJ57">
        <v>7.6455966869288074E-3</v>
      </c>
      <c r="BK57">
        <v>3.6202251660265301E-3</v>
      </c>
      <c r="BL57">
        <v>3.6415314920577951E-3</v>
      </c>
      <c r="BM57">
        <v>5.9607801599798442E-3</v>
      </c>
      <c r="BN57">
        <v>1.8069901749774519E-3</v>
      </c>
      <c r="BO57">
        <v>3.3810531995831349E-3</v>
      </c>
      <c r="BP57">
        <v>2.997901033927863E-3</v>
      </c>
      <c r="BQ57">
        <v>6.0742906049639266E-3</v>
      </c>
      <c r="BR57">
        <v>4.8068598217045622E-3</v>
      </c>
      <c r="BS57">
        <v>4.4822126924437726E-3</v>
      </c>
      <c r="BT57">
        <v>2.9277159737922344E-3</v>
      </c>
      <c r="BU57">
        <v>2.9236328089679883E-3</v>
      </c>
      <c r="BV57">
        <v>2.511509198780106E-3</v>
      </c>
      <c r="BW57">
        <v>4.1601292161770227E-3</v>
      </c>
      <c r="BX57">
        <v>3.0429007043252542E-3</v>
      </c>
      <c r="BY57">
        <v>1.9801999640709587E-3</v>
      </c>
      <c r="BZ57">
        <v>5.243071819292195E-3</v>
      </c>
      <c r="CA57">
        <v>4.1960795321153302E-3</v>
      </c>
      <c r="CB57">
        <v>4.8031639675648902E-3</v>
      </c>
      <c r="CC57">
        <v>1.5871452797519389E-2</v>
      </c>
      <c r="CD57">
        <v>3.0324691121093642E-3</v>
      </c>
      <c r="CE57">
        <v>2.3559756736017154E-3</v>
      </c>
      <c r="CF57">
        <v>5.3421537262971757E-3</v>
      </c>
      <c r="CG57">
        <v>5.3552982643383486E-3</v>
      </c>
      <c r="CH57">
        <v>0</v>
      </c>
      <c r="CI57">
        <v>4.517996453081272E-3</v>
      </c>
      <c r="CJ57">
        <v>0</v>
      </c>
    </row>
    <row r="58" spans="1:88">
      <c r="A58" t="s">
        <v>57</v>
      </c>
      <c r="B58">
        <v>1.4056923870809455E-3</v>
      </c>
      <c r="C58">
        <v>8.9134955907375218E-4</v>
      </c>
      <c r="D58">
        <v>1.3861256108857781E-3</v>
      </c>
      <c r="E58">
        <v>1.4537911108851737E-3</v>
      </c>
      <c r="F58">
        <v>3.757489376300196E-3</v>
      </c>
      <c r="G58">
        <v>1.078827204296492E-4</v>
      </c>
      <c r="H58">
        <v>2.1710169697925329E-5</v>
      </c>
      <c r="I58">
        <v>4.0429180112394402E-6</v>
      </c>
      <c r="J58">
        <v>2.1081036909570278E-3</v>
      </c>
      <c r="K58">
        <v>1.7624782249453207E-3</v>
      </c>
      <c r="L58">
        <v>3.3967641616487717E-3</v>
      </c>
      <c r="M58">
        <v>1.6268365535716859E-3</v>
      </c>
      <c r="N58">
        <v>3.3481665976649337E-3</v>
      </c>
      <c r="O58">
        <v>2.6041218099352665E-3</v>
      </c>
      <c r="P58">
        <v>2.8034329902298792E-3</v>
      </c>
      <c r="Q58">
        <v>2.1321650907195834E-3</v>
      </c>
      <c r="R58">
        <v>2.2263287422497604E-3</v>
      </c>
      <c r="S58">
        <v>1.450511386068419E-3</v>
      </c>
      <c r="T58">
        <v>3.3522991883327062E-3</v>
      </c>
      <c r="U58">
        <v>4.0885997158688174E-3</v>
      </c>
      <c r="V58">
        <v>3.6608659746435526E-3</v>
      </c>
      <c r="W58">
        <v>5.1189430415279026E-3</v>
      </c>
      <c r="X58">
        <v>8.0057389417946968E-4</v>
      </c>
      <c r="Y58">
        <v>1.4458573194157205E-3</v>
      </c>
      <c r="Z58">
        <v>2.4289543824839253E-3</v>
      </c>
      <c r="AA58">
        <v>6.2439015630694683E-3</v>
      </c>
      <c r="AB58">
        <v>2.2000866220117303E-3</v>
      </c>
      <c r="AC58">
        <v>3.7534823241838211E-3</v>
      </c>
      <c r="AD58">
        <v>3.0909597501134799E-3</v>
      </c>
      <c r="AE58">
        <v>1.6672931374522991E-3</v>
      </c>
      <c r="AF58">
        <v>2.3241366157832921E-3</v>
      </c>
      <c r="AG58">
        <v>2.2284434350808196E-3</v>
      </c>
      <c r="AH58">
        <v>3.3675150901503474E-3</v>
      </c>
      <c r="AI58">
        <v>3.0452811016493889E-3</v>
      </c>
      <c r="AJ58">
        <v>4.5897155692382983E-3</v>
      </c>
      <c r="AK58">
        <v>2.9094534747420779E-3</v>
      </c>
      <c r="AL58">
        <v>5.7719302735937262E-4</v>
      </c>
      <c r="AM58">
        <v>1.3488597916082032E-3</v>
      </c>
      <c r="AN58">
        <v>1.7082424550940575E-3</v>
      </c>
      <c r="AO58">
        <v>2.6553855025409114E-3</v>
      </c>
      <c r="AP58">
        <v>3.6972606867838554E-3</v>
      </c>
      <c r="AQ58">
        <v>3.0261640878954891E-3</v>
      </c>
      <c r="AR58">
        <v>3.5114151815900971E-3</v>
      </c>
      <c r="AS58">
        <v>1.5575209217016169E-3</v>
      </c>
      <c r="AT58">
        <v>2.6661589009619271E-3</v>
      </c>
      <c r="AU58">
        <v>2.8281845608232672E-3</v>
      </c>
      <c r="AV58">
        <v>3.1857399415127267E-3</v>
      </c>
      <c r="AW58">
        <v>3.3116061487321762E-3</v>
      </c>
      <c r="AX58">
        <v>6.0902463713159768E-3</v>
      </c>
      <c r="AY58">
        <v>5.462942726275506E-3</v>
      </c>
      <c r="AZ58">
        <v>2.0791980099758292E-3</v>
      </c>
      <c r="BA58">
        <v>3.6420004230845548E-4</v>
      </c>
      <c r="BB58">
        <v>2.1406740902268481E-3</v>
      </c>
      <c r="BC58">
        <v>2.3582629360089291E-3</v>
      </c>
      <c r="BD58">
        <v>2.3972468630077746E-3</v>
      </c>
      <c r="BE58">
        <v>1.9910776325443784E-3</v>
      </c>
      <c r="BF58">
        <v>1.0530525233566774</v>
      </c>
      <c r="BG58">
        <v>6.961328585767413E-3</v>
      </c>
      <c r="BH58">
        <v>1.0141594481007404E-2</v>
      </c>
      <c r="BI58">
        <v>5.3897020114721667E-3</v>
      </c>
      <c r="BJ58">
        <v>6.2510553325070143E-3</v>
      </c>
      <c r="BK58">
        <v>7.7234816399415736E-3</v>
      </c>
      <c r="BL58">
        <v>2.6646695614174856E-3</v>
      </c>
      <c r="BM58">
        <v>5.9326851915631361E-3</v>
      </c>
      <c r="BN58">
        <v>2.2937687564183579E-3</v>
      </c>
      <c r="BO58">
        <v>8.1292706551575732E-3</v>
      </c>
      <c r="BP58">
        <v>2.1962089769541151E-3</v>
      </c>
      <c r="BQ58">
        <v>3.3038428822261103E-3</v>
      </c>
      <c r="BR58">
        <v>2.3045144437382607E-3</v>
      </c>
      <c r="BS58">
        <v>6.8504660771820667E-3</v>
      </c>
      <c r="BT58">
        <v>6.2606378016310579E-3</v>
      </c>
      <c r="BU58">
        <v>6.6585115317349172E-3</v>
      </c>
      <c r="BV58">
        <v>4.412807782412884E-3</v>
      </c>
      <c r="BW58">
        <v>2.5906735161119474E-3</v>
      </c>
      <c r="BX58">
        <v>3.8750135715284605E-3</v>
      </c>
      <c r="BY58">
        <v>2.799807334101618E-3</v>
      </c>
      <c r="BZ58">
        <v>4.0248306957668799E-3</v>
      </c>
      <c r="CA58">
        <v>3.3448352189367359E-3</v>
      </c>
      <c r="CB58">
        <v>5.3567299017841909E-3</v>
      </c>
      <c r="CC58">
        <v>3.6240773701492449E-3</v>
      </c>
      <c r="CD58">
        <v>4.0867622416777506E-3</v>
      </c>
      <c r="CE58">
        <v>3.6672102606422723E-3</v>
      </c>
      <c r="CF58">
        <v>7.9699600693585119E-3</v>
      </c>
      <c r="CG58">
        <v>5.7738881462547076E-3</v>
      </c>
      <c r="CH58">
        <v>0</v>
      </c>
      <c r="CI58">
        <v>5.0135804128717126E-3</v>
      </c>
      <c r="CJ58">
        <v>0</v>
      </c>
    </row>
    <row r="59" spans="1:88">
      <c r="A59" t="s">
        <v>58</v>
      </c>
      <c r="B59">
        <v>7.7520042758476434E-4</v>
      </c>
      <c r="C59">
        <v>1.2249228131142882E-3</v>
      </c>
      <c r="D59">
        <v>1.5579698222337995E-3</v>
      </c>
      <c r="E59">
        <v>1.0519352899475757E-3</v>
      </c>
      <c r="F59">
        <v>2.0142916792436692E-3</v>
      </c>
      <c r="G59">
        <v>9.7097105157702799E-5</v>
      </c>
      <c r="H59">
        <v>2.9992603041436536E-5</v>
      </c>
      <c r="I59">
        <v>4.0824806290768532E-6</v>
      </c>
      <c r="J59">
        <v>2.9441041530864605E-3</v>
      </c>
      <c r="K59">
        <v>1.7165680263543143E-3</v>
      </c>
      <c r="L59">
        <v>2.6754924907972637E-3</v>
      </c>
      <c r="M59">
        <v>4.8655398986161705E-3</v>
      </c>
      <c r="N59">
        <v>3.8500379362624857E-3</v>
      </c>
      <c r="O59">
        <v>4.8433126205509039E-3</v>
      </c>
      <c r="P59">
        <v>4.7799089234918752E-3</v>
      </c>
      <c r="Q59">
        <v>6.8284666222300843E-3</v>
      </c>
      <c r="R59">
        <v>4.552129069217572E-3</v>
      </c>
      <c r="S59">
        <v>3.8499529242256364E-3</v>
      </c>
      <c r="T59">
        <v>5.9505577663382016E-3</v>
      </c>
      <c r="U59">
        <v>1.1268720335388061E-2</v>
      </c>
      <c r="V59">
        <v>1.2794602355501516E-2</v>
      </c>
      <c r="W59">
        <v>8.482451588990832E-3</v>
      </c>
      <c r="X59">
        <v>1.4306203890171198E-3</v>
      </c>
      <c r="Y59">
        <v>2.8184682672678044E-3</v>
      </c>
      <c r="Z59">
        <v>5.2513997192890774E-3</v>
      </c>
      <c r="AA59">
        <v>1.54873083389749E-2</v>
      </c>
      <c r="AB59">
        <v>6.9795299858651525E-3</v>
      </c>
      <c r="AC59">
        <v>1.0438544484902772E-2</v>
      </c>
      <c r="AD59">
        <v>9.9428836457378031E-3</v>
      </c>
      <c r="AE59">
        <v>2.862385203447049E-3</v>
      </c>
      <c r="AF59">
        <v>8.3151012193657288E-3</v>
      </c>
      <c r="AG59">
        <v>6.9885116194059209E-3</v>
      </c>
      <c r="AH59">
        <v>1.4434052086117553E-2</v>
      </c>
      <c r="AI59">
        <v>8.7539079831940678E-3</v>
      </c>
      <c r="AJ59">
        <v>5.4841169997895695E-3</v>
      </c>
      <c r="AK59">
        <v>1.2161010359798172E-2</v>
      </c>
      <c r="AL59">
        <v>1.2986406147203777E-3</v>
      </c>
      <c r="AM59">
        <v>3.4050074130591592E-3</v>
      </c>
      <c r="AN59">
        <v>5.7317649566982114E-3</v>
      </c>
      <c r="AO59">
        <v>5.6168504739369787E-3</v>
      </c>
      <c r="AP59">
        <v>1.2856669607575505E-2</v>
      </c>
      <c r="AQ59">
        <v>7.3587707095394044E-3</v>
      </c>
      <c r="AR59">
        <v>8.263509121517432E-3</v>
      </c>
      <c r="AS59">
        <v>4.6990223037166583E-3</v>
      </c>
      <c r="AT59">
        <v>6.1169881003923041E-3</v>
      </c>
      <c r="AU59">
        <v>6.2299542404664846E-3</v>
      </c>
      <c r="AV59">
        <v>6.3826696255023015E-3</v>
      </c>
      <c r="AW59">
        <v>3.3702902083662689E-3</v>
      </c>
      <c r="AX59">
        <v>5.7320003371130381E-3</v>
      </c>
      <c r="AY59">
        <v>6.0076045485652789E-3</v>
      </c>
      <c r="AZ59">
        <v>3.4281380973716457E-3</v>
      </c>
      <c r="BA59">
        <v>1.2147007430565937E-3</v>
      </c>
      <c r="BB59">
        <v>3.1544916057529748E-3</v>
      </c>
      <c r="BC59">
        <v>8.345418940289645E-3</v>
      </c>
      <c r="BD59">
        <v>1.778254414698795E-3</v>
      </c>
      <c r="BE59">
        <v>2.6358983896078172E-3</v>
      </c>
      <c r="BF59">
        <v>1.2342477737009467E-2</v>
      </c>
      <c r="BG59">
        <v>1.0142284690113812</v>
      </c>
      <c r="BH59">
        <v>8.219418035696785E-3</v>
      </c>
      <c r="BI59">
        <v>7.3243488688070804E-2</v>
      </c>
      <c r="BJ59">
        <v>1.6234832011036461E-2</v>
      </c>
      <c r="BK59">
        <v>1.8646303887918481E-2</v>
      </c>
      <c r="BL59">
        <v>3.6485217282179443E-3</v>
      </c>
      <c r="BM59">
        <v>2.3661048697859639E-2</v>
      </c>
      <c r="BN59">
        <v>4.0371934409363635E-3</v>
      </c>
      <c r="BO59">
        <v>6.4375181092386977E-3</v>
      </c>
      <c r="BP59">
        <v>6.6727404383920743E-3</v>
      </c>
      <c r="BQ59">
        <v>7.9728260266170477E-3</v>
      </c>
      <c r="BR59">
        <v>4.0068997140237867E-3</v>
      </c>
      <c r="BS59">
        <v>3.0600203674569948E-2</v>
      </c>
      <c r="BT59">
        <v>1.5555964618660365E-2</v>
      </c>
      <c r="BU59">
        <v>5.8103752495516107E-3</v>
      </c>
      <c r="BV59">
        <v>3.5361607437972929E-3</v>
      </c>
      <c r="BW59">
        <v>5.7457658891167237E-3</v>
      </c>
      <c r="BX59">
        <v>3.2829435695442247E-3</v>
      </c>
      <c r="BY59">
        <v>3.8480416388121173E-3</v>
      </c>
      <c r="BZ59">
        <v>6.7362299594296562E-3</v>
      </c>
      <c r="CA59">
        <v>4.2785894855672654E-3</v>
      </c>
      <c r="CB59">
        <v>8.302384066157846E-3</v>
      </c>
      <c r="CC59">
        <v>5.9672725315651045E-3</v>
      </c>
      <c r="CD59">
        <v>1.1743738135041624E-2</v>
      </c>
      <c r="CE59">
        <v>4.5052715772470686E-3</v>
      </c>
      <c r="CF59">
        <v>9.1915949983987586E-3</v>
      </c>
      <c r="CG59">
        <v>2.6037321566505341E-2</v>
      </c>
      <c r="CH59">
        <v>0</v>
      </c>
      <c r="CI59">
        <v>1.1940483892836966E-2</v>
      </c>
      <c r="CJ59">
        <v>0</v>
      </c>
    </row>
    <row r="60" spans="1:88">
      <c r="A60" t="s">
        <v>59</v>
      </c>
      <c r="B60">
        <v>1.6818219038699197E-3</v>
      </c>
      <c r="C60">
        <v>2.5270656951648447E-3</v>
      </c>
      <c r="D60">
        <v>3.48618807909225E-3</v>
      </c>
      <c r="E60">
        <v>2.2796839438808565E-3</v>
      </c>
      <c r="F60">
        <v>5.03670377139292E-3</v>
      </c>
      <c r="G60">
        <v>2.1491102334905018E-4</v>
      </c>
      <c r="H60">
        <v>1.2621216372028321E-4</v>
      </c>
      <c r="I60">
        <v>2.1274348267850909E-5</v>
      </c>
      <c r="J60">
        <v>2.5472553686895844E-2</v>
      </c>
      <c r="K60">
        <v>4.3098801370761424E-3</v>
      </c>
      <c r="L60">
        <v>5.4275370709451817E-3</v>
      </c>
      <c r="M60">
        <v>7.292378516043049E-3</v>
      </c>
      <c r="N60">
        <v>6.5122318507768321E-3</v>
      </c>
      <c r="O60">
        <v>7.1947459603652229E-3</v>
      </c>
      <c r="P60">
        <v>7.1504620035663059E-3</v>
      </c>
      <c r="Q60">
        <v>6.1706864626483388E-3</v>
      </c>
      <c r="R60">
        <v>4.0389456630889609E-3</v>
      </c>
      <c r="S60">
        <v>4.4449445742067214E-3</v>
      </c>
      <c r="T60">
        <v>5.839197833655713E-3</v>
      </c>
      <c r="U60">
        <v>7.4221795772043426E-3</v>
      </c>
      <c r="V60">
        <v>6.7447941196361206E-3</v>
      </c>
      <c r="W60">
        <v>8.0177359641957092E-3</v>
      </c>
      <c r="X60">
        <v>4.307949527164589E-3</v>
      </c>
      <c r="Y60">
        <v>4.3957975978627939E-3</v>
      </c>
      <c r="Z60">
        <v>6.3315289185671159E-3</v>
      </c>
      <c r="AA60">
        <v>8.0155338670003951E-3</v>
      </c>
      <c r="AB60">
        <v>5.7602575248177816E-3</v>
      </c>
      <c r="AC60">
        <v>1.0837923428833366E-2</v>
      </c>
      <c r="AD60">
        <v>1.8723347283587214E-2</v>
      </c>
      <c r="AE60">
        <v>6.0649985974650751E-3</v>
      </c>
      <c r="AF60">
        <v>6.417291064334296E-3</v>
      </c>
      <c r="AG60">
        <v>6.447632541615891E-3</v>
      </c>
      <c r="AH60">
        <v>1.0074147432841929E-2</v>
      </c>
      <c r="AI60">
        <v>8.487035600307365E-3</v>
      </c>
      <c r="AJ60">
        <v>1.4274024823423713E-2</v>
      </c>
      <c r="AK60">
        <v>1.1382523367343345E-2</v>
      </c>
      <c r="AL60">
        <v>1.7487564535276679E-3</v>
      </c>
      <c r="AM60">
        <v>3.1412903486222939E-3</v>
      </c>
      <c r="AN60">
        <v>6.7424638650904097E-3</v>
      </c>
      <c r="AO60">
        <v>6.2925358610911872E-3</v>
      </c>
      <c r="AP60">
        <v>7.3056469477883581E-3</v>
      </c>
      <c r="AQ60">
        <v>9.369421170563292E-3</v>
      </c>
      <c r="AR60">
        <v>1.069450603929667E-2</v>
      </c>
      <c r="AS60">
        <v>8.5124366033918798E-3</v>
      </c>
      <c r="AT60">
        <v>4.4868145499778909E-3</v>
      </c>
      <c r="AU60">
        <v>1.1269425771844234E-2</v>
      </c>
      <c r="AV60">
        <v>1.015766107793202E-2</v>
      </c>
      <c r="AW60">
        <v>5.1060458560406325E-3</v>
      </c>
      <c r="AX60">
        <v>6.3088490353702103E-3</v>
      </c>
      <c r="AY60">
        <v>9.8007619821142353E-3</v>
      </c>
      <c r="AZ60">
        <v>2.8871696385933407E-3</v>
      </c>
      <c r="BA60">
        <v>6.8926144620098397E-4</v>
      </c>
      <c r="BB60">
        <v>3.8690595964917204E-3</v>
      </c>
      <c r="BC60">
        <v>1.3189738467459394E-2</v>
      </c>
      <c r="BD60">
        <v>7.3435974674232584E-3</v>
      </c>
      <c r="BE60">
        <v>6.793305568247531E-3</v>
      </c>
      <c r="BF60">
        <v>1.6191298761256953E-2</v>
      </c>
      <c r="BG60">
        <v>1.5609882092020948E-2</v>
      </c>
      <c r="BH60">
        <v>1.0603587400346599</v>
      </c>
      <c r="BI60">
        <v>2.0827836064030256E-2</v>
      </c>
      <c r="BJ60">
        <v>2.2044631055912978E-2</v>
      </c>
      <c r="BK60">
        <v>9.3149066675319355E-3</v>
      </c>
      <c r="BL60">
        <v>1.2692284432510357E-2</v>
      </c>
      <c r="BM60">
        <v>2.1395793449203587E-2</v>
      </c>
      <c r="BN60">
        <v>5.40094906294068E-3</v>
      </c>
      <c r="BO60">
        <v>1.1081267224424842E-2</v>
      </c>
      <c r="BP60">
        <v>1.2962749794918975E-2</v>
      </c>
      <c r="BQ60">
        <v>2.0475264176719903E-2</v>
      </c>
      <c r="BR60">
        <v>1.5231589488434213E-2</v>
      </c>
      <c r="BS60">
        <v>1.8217560787089703E-2</v>
      </c>
      <c r="BT60">
        <v>1.0245485224951336E-2</v>
      </c>
      <c r="BU60">
        <v>4.1166919841670618E-2</v>
      </c>
      <c r="BV60">
        <v>8.1548317641296619E-3</v>
      </c>
      <c r="BW60">
        <v>1.3615019494958077E-2</v>
      </c>
      <c r="BX60">
        <v>9.7968280916884507E-3</v>
      </c>
      <c r="BY60">
        <v>8.992499297146005E-3</v>
      </c>
      <c r="BZ60">
        <v>1.7976763381415056E-2</v>
      </c>
      <c r="CA60">
        <v>1.3899913550934982E-2</v>
      </c>
      <c r="CB60">
        <v>1.6181404861601644E-2</v>
      </c>
      <c r="CC60">
        <v>1.0632979958673697E-2</v>
      </c>
      <c r="CD60">
        <v>1.1586663787278373E-2</v>
      </c>
      <c r="CE60">
        <v>7.4321149759589552E-3</v>
      </c>
      <c r="CF60">
        <v>5.2994133010751655E-2</v>
      </c>
      <c r="CG60">
        <v>1.7378712348986646E-2</v>
      </c>
      <c r="CH60">
        <v>0</v>
      </c>
      <c r="CI60">
        <v>1.7089315764666515E-2</v>
      </c>
      <c r="CJ60">
        <v>0</v>
      </c>
    </row>
    <row r="61" spans="1:88">
      <c r="A61" t="s">
        <v>60</v>
      </c>
      <c r="B61">
        <v>1.7916450106760353E-3</v>
      </c>
      <c r="C61">
        <v>1.3386709386439472E-3</v>
      </c>
      <c r="D61">
        <v>3.5574143298077103E-3</v>
      </c>
      <c r="E61">
        <v>1.973242406316301E-3</v>
      </c>
      <c r="F61">
        <v>3.4412374186242262E-3</v>
      </c>
      <c r="G61">
        <v>1.9608889678381975E-4</v>
      </c>
      <c r="H61">
        <v>5.1693679873728199E-5</v>
      </c>
      <c r="I61">
        <v>8.0856235605748534E-6</v>
      </c>
      <c r="J61">
        <v>4.6317073631444751E-3</v>
      </c>
      <c r="K61">
        <v>4.5477058329385063E-3</v>
      </c>
      <c r="L61">
        <v>6.9316924334037813E-3</v>
      </c>
      <c r="M61">
        <v>1.8630201084987551E-3</v>
      </c>
      <c r="N61">
        <v>3.9064257785872769E-3</v>
      </c>
      <c r="O61">
        <v>3.5636748148372352E-3</v>
      </c>
      <c r="P61">
        <v>3.6006112098934274E-3</v>
      </c>
      <c r="Q61">
        <v>2.8580910332584039E-3</v>
      </c>
      <c r="R61">
        <v>1.8927412398536915E-3</v>
      </c>
      <c r="S61">
        <v>8.820896598101825E-3</v>
      </c>
      <c r="T61">
        <v>3.9263059939813202E-2</v>
      </c>
      <c r="U61">
        <v>3.4834823413440728E-3</v>
      </c>
      <c r="V61">
        <v>3.948236097031532E-3</v>
      </c>
      <c r="W61">
        <v>3.5212285355895913E-3</v>
      </c>
      <c r="X61">
        <v>1.5957857461934488E-3</v>
      </c>
      <c r="Y61">
        <v>2.2129190806032734E-3</v>
      </c>
      <c r="Z61">
        <v>2.9377162988172248E-3</v>
      </c>
      <c r="AA61">
        <v>4.6496968390960201E-3</v>
      </c>
      <c r="AB61">
        <v>3.2622745446041412E-3</v>
      </c>
      <c r="AC61">
        <v>3.0175305322953355E-3</v>
      </c>
      <c r="AD61">
        <v>2.772083582727492E-3</v>
      </c>
      <c r="AE61">
        <v>1.8656062514295574E-3</v>
      </c>
      <c r="AF61">
        <v>3.0569689223188417E-3</v>
      </c>
      <c r="AG61">
        <v>2.7136120719281811E-3</v>
      </c>
      <c r="AH61">
        <v>3.642217406728464E-3</v>
      </c>
      <c r="AI61">
        <v>2.8781266270616859E-3</v>
      </c>
      <c r="AJ61">
        <v>8.3636601045840881E-3</v>
      </c>
      <c r="AK61">
        <v>2.3743649365867369E-3</v>
      </c>
      <c r="AL61">
        <v>7.7074128641831737E-4</v>
      </c>
      <c r="AM61">
        <v>1.2273204853805255E-3</v>
      </c>
      <c r="AN61">
        <v>3.1143352481925761E-3</v>
      </c>
      <c r="AO61">
        <v>3.4230141862678027E-3</v>
      </c>
      <c r="AP61">
        <v>5.2649484065673893E-3</v>
      </c>
      <c r="AQ61">
        <v>5.8902580776800193E-3</v>
      </c>
      <c r="AR61">
        <v>5.2133869432730391E-3</v>
      </c>
      <c r="AS61">
        <v>3.9375308081102262E-3</v>
      </c>
      <c r="AT61">
        <v>9.1009606935694206E-3</v>
      </c>
      <c r="AU61">
        <v>5.4428799513399365E-2</v>
      </c>
      <c r="AV61">
        <v>2.0229323617275349E-2</v>
      </c>
      <c r="AW61">
        <v>5.7889739704412337E-3</v>
      </c>
      <c r="AX61">
        <v>1.6328661962378983E-2</v>
      </c>
      <c r="AY61">
        <v>3.4295826725541582E-3</v>
      </c>
      <c r="AZ61">
        <v>2.5129053939242046E-3</v>
      </c>
      <c r="BA61">
        <v>5.2248823738815209E-4</v>
      </c>
      <c r="BB61">
        <v>5.4876398450573929E-3</v>
      </c>
      <c r="BC61">
        <v>8.7498125777980601E-4</v>
      </c>
      <c r="BD61">
        <v>1.9197374512393629E-3</v>
      </c>
      <c r="BE61">
        <v>2.4278528497291294E-3</v>
      </c>
      <c r="BF61">
        <v>3.5980909982985089E-3</v>
      </c>
      <c r="BG61">
        <v>2.64456873373849E-3</v>
      </c>
      <c r="BH61">
        <v>2.552339481206567E-3</v>
      </c>
      <c r="BI61">
        <v>1.0215829957725246</v>
      </c>
      <c r="BJ61">
        <v>2.3090615382374908E-2</v>
      </c>
      <c r="BK61">
        <v>1.5435905739306335E-2</v>
      </c>
      <c r="BL61">
        <v>1.5907634948271311E-3</v>
      </c>
      <c r="BM61">
        <v>1.3140822646305419E-2</v>
      </c>
      <c r="BN61">
        <v>1.8745822993538542E-2</v>
      </c>
      <c r="BO61">
        <v>1.3544790956711792E-2</v>
      </c>
      <c r="BP61">
        <v>2.33226394593012E-2</v>
      </c>
      <c r="BQ61">
        <v>2.7090363174337626E-3</v>
      </c>
      <c r="BR61">
        <v>1.0897713922798804E-2</v>
      </c>
      <c r="BS61">
        <v>3.4767977659670283E-3</v>
      </c>
      <c r="BT61">
        <v>4.3609418755348696E-3</v>
      </c>
      <c r="BU61">
        <v>3.1041500355512308E-3</v>
      </c>
      <c r="BV61">
        <v>3.036591745788996E-3</v>
      </c>
      <c r="BW61">
        <v>3.4502142044140556E-3</v>
      </c>
      <c r="BX61">
        <v>3.6469834060518288E-3</v>
      </c>
      <c r="BY61">
        <v>2.8392462307328687E-3</v>
      </c>
      <c r="BZ61">
        <v>3.4928780152724426E-3</v>
      </c>
      <c r="CA61">
        <v>4.2165496991537462E-3</v>
      </c>
      <c r="CB61">
        <v>7.43655128329702E-3</v>
      </c>
      <c r="CC61">
        <v>3.9521321714708294E-3</v>
      </c>
      <c r="CD61">
        <v>5.839584259411547E-3</v>
      </c>
      <c r="CE61">
        <v>2.7614945930979373E-3</v>
      </c>
      <c r="CF61">
        <v>5.7295075859008782E-3</v>
      </c>
      <c r="CG61">
        <v>2.0615824241676392E-2</v>
      </c>
      <c r="CH61">
        <v>0</v>
      </c>
      <c r="CI61">
        <v>6.9592043173762946E-3</v>
      </c>
      <c r="CJ61">
        <v>0</v>
      </c>
    </row>
    <row r="62" spans="1:88">
      <c r="A62" t="s">
        <v>61</v>
      </c>
      <c r="B62">
        <v>9.4827372380331624E-4</v>
      </c>
      <c r="C62">
        <v>7.2108679175413232E-4</v>
      </c>
      <c r="D62">
        <v>1.4627339480016745E-3</v>
      </c>
      <c r="E62">
        <v>1.0666050303160971E-3</v>
      </c>
      <c r="F62">
        <v>2.2736758901503442E-3</v>
      </c>
      <c r="G62">
        <v>8.7976868815205068E-5</v>
      </c>
      <c r="H62">
        <v>9.1011573102064327E-5</v>
      </c>
      <c r="I62">
        <v>5.3607568682586053E-6</v>
      </c>
      <c r="J62">
        <v>2.4508122628565409E-3</v>
      </c>
      <c r="K62">
        <v>7.5298047470380115E-3</v>
      </c>
      <c r="L62">
        <v>5.7730269023877609E-2</v>
      </c>
      <c r="M62">
        <v>2.0449633917298139E-3</v>
      </c>
      <c r="N62">
        <v>2.0329485236063312E-3</v>
      </c>
      <c r="O62">
        <v>2.0085675785177508E-3</v>
      </c>
      <c r="P62">
        <v>1.9387168033116776E-3</v>
      </c>
      <c r="Q62">
        <v>1.6226441208439823E-3</v>
      </c>
      <c r="R62">
        <v>9.6048419648859455E-4</v>
      </c>
      <c r="S62">
        <v>1.475012354227024E-3</v>
      </c>
      <c r="T62">
        <v>3.225547275418792E-3</v>
      </c>
      <c r="U62">
        <v>1.8519499720506714E-3</v>
      </c>
      <c r="V62">
        <v>1.8607884960142572E-3</v>
      </c>
      <c r="W62">
        <v>1.7505622172149849E-3</v>
      </c>
      <c r="X62">
        <v>8.5029439422194147E-4</v>
      </c>
      <c r="Y62">
        <v>1.345591046323159E-3</v>
      </c>
      <c r="Z62">
        <v>1.7245008095722501E-3</v>
      </c>
      <c r="AA62">
        <v>2.6550333407301813E-3</v>
      </c>
      <c r="AB62">
        <v>9.3117698932717353E-3</v>
      </c>
      <c r="AC62">
        <v>8.2244252821642473E-3</v>
      </c>
      <c r="AD62">
        <v>6.8609216492772447E-3</v>
      </c>
      <c r="AE62">
        <v>1.8083538297340373E-3</v>
      </c>
      <c r="AF62">
        <v>6.0710793522902005E-3</v>
      </c>
      <c r="AG62">
        <v>3.2917189046625444E-3</v>
      </c>
      <c r="AH62">
        <v>1.1045874255997899E-2</v>
      </c>
      <c r="AI62">
        <v>7.7310205379530501E-3</v>
      </c>
      <c r="AJ62">
        <v>4.2319997065651989E-3</v>
      </c>
      <c r="AK62">
        <v>1.0455085612750047E-3</v>
      </c>
      <c r="AL62">
        <v>3.1792797480564134E-4</v>
      </c>
      <c r="AM62">
        <v>5.6111792514897964E-4</v>
      </c>
      <c r="AN62">
        <v>1.336592373422063E-3</v>
      </c>
      <c r="AO62">
        <v>1.3050932448253048E-3</v>
      </c>
      <c r="AP62">
        <v>2.2315768385313098E-3</v>
      </c>
      <c r="AQ62">
        <v>2.8399589084100382E-3</v>
      </c>
      <c r="AR62">
        <v>2.1414092213204441E-3</v>
      </c>
      <c r="AS62">
        <v>1.8146086017644858E-3</v>
      </c>
      <c r="AT62">
        <v>9.0995227248071818E-3</v>
      </c>
      <c r="AU62">
        <v>1.4361476965076612E-2</v>
      </c>
      <c r="AV62">
        <v>1.3670935904725257E-2</v>
      </c>
      <c r="AW62">
        <v>3.1643939602219572E-3</v>
      </c>
      <c r="AX62">
        <v>2.1311127957648952E-2</v>
      </c>
      <c r="AY62">
        <v>5.5661550888234752E-3</v>
      </c>
      <c r="AZ62">
        <v>5.2942101764497877E-3</v>
      </c>
      <c r="BA62">
        <v>3.2270139075596253E-4</v>
      </c>
      <c r="BB62">
        <v>1.3030352310259483E-3</v>
      </c>
      <c r="BC62">
        <v>6.9778599308653621E-4</v>
      </c>
      <c r="BD62">
        <v>2.4213167306560597E-3</v>
      </c>
      <c r="BE62">
        <v>1.5608703033384288E-3</v>
      </c>
      <c r="BF62">
        <v>1.882224182419393E-3</v>
      </c>
      <c r="BG62">
        <v>1.8668163052040366E-3</v>
      </c>
      <c r="BH62">
        <v>7.4926878786068271E-4</v>
      </c>
      <c r="BI62">
        <v>4.1526305703604542E-2</v>
      </c>
      <c r="BJ62">
        <v>1.0666922416250801</v>
      </c>
      <c r="BK62">
        <v>2.868901074692724E-2</v>
      </c>
      <c r="BL62">
        <v>6.9376121542738377E-3</v>
      </c>
      <c r="BM62">
        <v>0.5054260322027001</v>
      </c>
      <c r="BN62">
        <v>6.416706123132168E-3</v>
      </c>
      <c r="BO62">
        <v>5.5094923297458404E-3</v>
      </c>
      <c r="BP62">
        <v>1.9182934750608369E-2</v>
      </c>
      <c r="BQ62">
        <v>2.0452253924758152E-3</v>
      </c>
      <c r="BR62">
        <v>1.2264108450028639E-2</v>
      </c>
      <c r="BS62">
        <v>2.2882032499672304E-3</v>
      </c>
      <c r="BT62">
        <v>1.9414870861115434E-3</v>
      </c>
      <c r="BU62">
        <v>2.2283991412536232E-3</v>
      </c>
      <c r="BV62">
        <v>2.7684770586242071E-3</v>
      </c>
      <c r="BW62">
        <v>8.213827187144522E-3</v>
      </c>
      <c r="BX62">
        <v>2.9764306059620427E-3</v>
      </c>
      <c r="BY62">
        <v>7.6181904140205378E-3</v>
      </c>
      <c r="BZ62">
        <v>7.0029745303933529E-3</v>
      </c>
      <c r="CA62">
        <v>2.1976353357749737E-3</v>
      </c>
      <c r="CB62">
        <v>2.4794730206272784E-3</v>
      </c>
      <c r="CC62">
        <v>2.3595441576767929E-3</v>
      </c>
      <c r="CD62">
        <v>1.0709921896774511E-2</v>
      </c>
      <c r="CE62">
        <v>1.387290960023233E-3</v>
      </c>
      <c r="CF62">
        <v>2.4999861743073702E-3</v>
      </c>
      <c r="CG62">
        <v>2.0964755786572982E-2</v>
      </c>
      <c r="CH62">
        <v>0</v>
      </c>
      <c r="CI62">
        <v>1.1199360663723904E-2</v>
      </c>
      <c r="CJ62">
        <v>0</v>
      </c>
    </row>
    <row r="63" spans="1:88">
      <c r="A63" t="s">
        <v>62</v>
      </c>
      <c r="B63">
        <v>3.8997714718760944E-3</v>
      </c>
      <c r="C63">
        <v>1.8698735633350012E-3</v>
      </c>
      <c r="D63">
        <v>6.6205110710875776E-3</v>
      </c>
      <c r="E63">
        <v>6.7149568715113746E-3</v>
      </c>
      <c r="F63">
        <v>7.1496899557424581E-3</v>
      </c>
      <c r="G63">
        <v>6.4098740439182556E-4</v>
      </c>
      <c r="H63">
        <v>1.8865258621962835E-4</v>
      </c>
      <c r="I63">
        <v>2.2788371188147597E-5</v>
      </c>
      <c r="J63">
        <v>7.8495392598176682E-3</v>
      </c>
      <c r="K63">
        <v>5.5310069652111955E-3</v>
      </c>
      <c r="L63">
        <v>7.5982314014970114E-3</v>
      </c>
      <c r="M63">
        <v>1.2055736545093053E-2</v>
      </c>
      <c r="N63">
        <v>4.507746771718852E-3</v>
      </c>
      <c r="O63">
        <v>5.4109240727759148E-3</v>
      </c>
      <c r="P63">
        <v>4.9401978118008309E-3</v>
      </c>
      <c r="Q63">
        <v>5.6799400316868125E-3</v>
      </c>
      <c r="R63">
        <v>4.1653493456193886E-3</v>
      </c>
      <c r="S63">
        <v>8.0051396403499116E-3</v>
      </c>
      <c r="T63">
        <v>1.0058641114470445E-2</v>
      </c>
      <c r="U63">
        <v>6.019888410191146E-3</v>
      </c>
      <c r="V63">
        <v>7.7056899901823623E-3</v>
      </c>
      <c r="W63">
        <v>7.3317926832226358E-3</v>
      </c>
      <c r="X63">
        <v>3.3787477193692756E-3</v>
      </c>
      <c r="Y63">
        <v>4.6686237535195707E-3</v>
      </c>
      <c r="Z63">
        <v>6.3177755664530644E-3</v>
      </c>
      <c r="AA63">
        <v>6.8203854081406706E-3</v>
      </c>
      <c r="AB63">
        <v>5.2926171289843452E-3</v>
      </c>
      <c r="AC63">
        <v>6.0706046088808826E-3</v>
      </c>
      <c r="AD63">
        <v>5.0916195837811332E-3</v>
      </c>
      <c r="AE63">
        <v>4.3936766686694774E-3</v>
      </c>
      <c r="AF63">
        <v>6.8572242986734049E-3</v>
      </c>
      <c r="AG63">
        <v>4.862757789157685E-3</v>
      </c>
      <c r="AH63">
        <v>6.4622923723357427E-3</v>
      </c>
      <c r="AI63">
        <v>8.7342997660148792E-3</v>
      </c>
      <c r="AJ63">
        <v>7.5472790208829165E-3</v>
      </c>
      <c r="AK63">
        <v>4.9993512393508611E-3</v>
      </c>
      <c r="AL63">
        <v>8.0887943296529868E-4</v>
      </c>
      <c r="AM63">
        <v>1.6555817951111763E-3</v>
      </c>
      <c r="AN63">
        <v>3.5858084436300158E-3</v>
      </c>
      <c r="AO63">
        <v>3.14635972605707E-3</v>
      </c>
      <c r="AP63">
        <v>4.6439102370713905E-3</v>
      </c>
      <c r="AQ63">
        <v>5.1913867609806328E-3</v>
      </c>
      <c r="AR63">
        <v>5.3794576931563047E-3</v>
      </c>
      <c r="AS63">
        <v>4.9390220006504558E-3</v>
      </c>
      <c r="AT63">
        <v>4.8517556810235571E-3</v>
      </c>
      <c r="AU63">
        <v>1.8611972954608827E-2</v>
      </c>
      <c r="AV63">
        <v>1.3199897373436536E-2</v>
      </c>
      <c r="AW63">
        <v>5.7050867105408413E-3</v>
      </c>
      <c r="AX63">
        <v>1.4801474835578841E-2</v>
      </c>
      <c r="AY63">
        <v>3.6495452626073982E-2</v>
      </c>
      <c r="AZ63">
        <v>3.0894290915304602E-3</v>
      </c>
      <c r="BA63">
        <v>8.9115269453041938E-4</v>
      </c>
      <c r="BB63">
        <v>2.7164132941353133E-3</v>
      </c>
      <c r="BC63">
        <v>4.13484632210823E-3</v>
      </c>
      <c r="BD63">
        <v>7.8317708624619821E-3</v>
      </c>
      <c r="BE63">
        <v>1.2252229982113165E-2</v>
      </c>
      <c r="BF63">
        <v>1.4494110268238247E-2</v>
      </c>
      <c r="BG63">
        <v>6.4623325337979905E-3</v>
      </c>
      <c r="BH63">
        <v>4.3710711119772381E-3</v>
      </c>
      <c r="BI63">
        <v>3.0572061437522495E-2</v>
      </c>
      <c r="BJ63">
        <v>4.0085886358346132E-2</v>
      </c>
      <c r="BK63">
        <v>1.0274162290323039</v>
      </c>
      <c r="BL63">
        <v>2.5858392965844405E-3</v>
      </c>
      <c r="BM63">
        <v>4.3513739795776697E-2</v>
      </c>
      <c r="BN63">
        <v>2.3278963767202815E-2</v>
      </c>
      <c r="BO63">
        <v>1.1641039082530821E-2</v>
      </c>
      <c r="BP63">
        <v>2.7949234313487295E-2</v>
      </c>
      <c r="BQ63">
        <v>5.4668744899400868E-3</v>
      </c>
      <c r="BR63">
        <v>1.0355508295706223E-2</v>
      </c>
      <c r="BS63">
        <v>5.4262565621312833E-3</v>
      </c>
      <c r="BT63">
        <v>7.3744952970858828E-3</v>
      </c>
      <c r="BU63">
        <v>5.4272504985755417E-3</v>
      </c>
      <c r="BV63">
        <v>5.0634472731712525E-3</v>
      </c>
      <c r="BW63">
        <v>5.6913928302024146E-3</v>
      </c>
      <c r="BX63">
        <v>5.2959914537894703E-3</v>
      </c>
      <c r="BY63">
        <v>5.1933999445690909E-3</v>
      </c>
      <c r="BZ63">
        <v>6.0657496005981602E-3</v>
      </c>
      <c r="CA63">
        <v>5.6059570223563364E-3</v>
      </c>
      <c r="CB63">
        <v>7.8418293310932256E-3</v>
      </c>
      <c r="CC63">
        <v>1.2366495191660208E-2</v>
      </c>
      <c r="CD63">
        <v>5.9214524023636474E-3</v>
      </c>
      <c r="CE63">
        <v>3.8311728828947741E-3</v>
      </c>
      <c r="CF63">
        <v>1.1376884539839373E-2</v>
      </c>
      <c r="CG63">
        <v>1.0222085749421229E-2</v>
      </c>
      <c r="CH63">
        <v>0</v>
      </c>
      <c r="CI63">
        <v>4.3129712102656691E-3</v>
      </c>
      <c r="CJ63">
        <v>0</v>
      </c>
    </row>
    <row r="64" spans="1:88">
      <c r="A64" t="s">
        <v>63</v>
      </c>
      <c r="B64">
        <v>1.5583322983725788E-2</v>
      </c>
      <c r="C64">
        <v>3.1536296437911929E-3</v>
      </c>
      <c r="D64">
        <v>1.5778797773921875E-2</v>
      </c>
      <c r="E64">
        <v>1.6783108771731569E-2</v>
      </c>
      <c r="F64">
        <v>1.1333564236251663E-2</v>
      </c>
      <c r="G64">
        <v>5.3761686674856093E-4</v>
      </c>
      <c r="H64">
        <v>1.2712926971188659E-3</v>
      </c>
      <c r="I64">
        <v>4.6977982930832282E-5</v>
      </c>
      <c r="J64">
        <v>1.1400040758252112E-2</v>
      </c>
      <c r="K64">
        <v>1.2203378548200059E-2</v>
      </c>
      <c r="L64">
        <v>2.1329685331775199E-2</v>
      </c>
      <c r="M64">
        <v>3.926625867169983E-3</v>
      </c>
      <c r="N64">
        <v>3.6738370869524514E-3</v>
      </c>
      <c r="O64">
        <v>1.0445458592237533E-2</v>
      </c>
      <c r="P64">
        <v>1.655296936964859E-2</v>
      </c>
      <c r="Q64">
        <v>1.3891365905731479E-2</v>
      </c>
      <c r="R64">
        <v>8.5571402865230704E-3</v>
      </c>
      <c r="S64">
        <v>7.5359638433985078E-3</v>
      </c>
      <c r="T64">
        <v>1.2346725649859815E-2</v>
      </c>
      <c r="U64">
        <v>7.9453236486953776E-3</v>
      </c>
      <c r="V64">
        <v>6.7254449410276635E-3</v>
      </c>
      <c r="W64">
        <v>4.8413085845106767E-3</v>
      </c>
      <c r="X64">
        <v>3.1385187817973962E-3</v>
      </c>
      <c r="Y64">
        <v>6.5453705997078303E-3</v>
      </c>
      <c r="Z64">
        <v>8.2117743599448532E-3</v>
      </c>
      <c r="AA64">
        <v>1.4069492871855835E-2</v>
      </c>
      <c r="AB64">
        <v>9.0451027811164417E-3</v>
      </c>
      <c r="AC64">
        <v>6.5238110942215178E-3</v>
      </c>
      <c r="AD64">
        <v>8.2384828667366721E-3</v>
      </c>
      <c r="AE64">
        <v>5.6277741082368217E-3</v>
      </c>
      <c r="AF64">
        <v>1.2558057758248121E-2</v>
      </c>
      <c r="AG64">
        <v>8.4883238219470754E-3</v>
      </c>
      <c r="AH64">
        <v>1.2104687783583874E-2</v>
      </c>
      <c r="AI64">
        <v>7.7756918880160534E-3</v>
      </c>
      <c r="AJ64">
        <v>1.9243136961677794E-2</v>
      </c>
      <c r="AK64">
        <v>7.3613083786288613E-3</v>
      </c>
      <c r="AL64">
        <v>1.5578582878281609E-3</v>
      </c>
      <c r="AM64">
        <v>3.0134429778369267E-3</v>
      </c>
      <c r="AN64">
        <v>5.0603729657557059E-3</v>
      </c>
      <c r="AO64">
        <v>5.6220008808916975E-3</v>
      </c>
      <c r="AP64">
        <v>7.9198717429522815E-3</v>
      </c>
      <c r="AQ64">
        <v>7.2923742471278441E-3</v>
      </c>
      <c r="AR64">
        <v>1.0540748282010941E-2</v>
      </c>
      <c r="AS64">
        <v>6.1159043205545483E-3</v>
      </c>
      <c r="AT64">
        <v>5.7112413871234649E-3</v>
      </c>
      <c r="AU64">
        <v>5.5345325585920736E-3</v>
      </c>
      <c r="AV64">
        <v>1.873604332286655E-2</v>
      </c>
      <c r="AW64">
        <v>3.533700099729304E-2</v>
      </c>
      <c r="AX64">
        <v>5.754536453241553E-2</v>
      </c>
      <c r="AY64">
        <v>1.5684083764524705E-2</v>
      </c>
      <c r="AZ64">
        <v>9.694101550634061E-3</v>
      </c>
      <c r="BA64">
        <v>1.3621810905881291E-3</v>
      </c>
      <c r="BB64">
        <v>1.3470397871849041E-2</v>
      </c>
      <c r="BC64">
        <v>1.5696100009776929E-3</v>
      </c>
      <c r="BD64">
        <v>6.7806268944482712E-3</v>
      </c>
      <c r="BE64">
        <v>1.9040317242054702E-3</v>
      </c>
      <c r="BF64">
        <v>7.5862988886507944E-3</v>
      </c>
      <c r="BG64">
        <v>4.2618497766772848E-3</v>
      </c>
      <c r="BH64">
        <v>3.0294078497314228E-3</v>
      </c>
      <c r="BI64">
        <v>1.0630768933921217E-2</v>
      </c>
      <c r="BJ64">
        <v>2.1601879485865297E-2</v>
      </c>
      <c r="BK64">
        <v>2.8203218043514619E-3</v>
      </c>
      <c r="BL64">
        <v>1.3254139890037748</v>
      </c>
      <c r="BM64">
        <v>6.1531295802932137E-2</v>
      </c>
      <c r="BN64">
        <v>1.8830531513954873E-2</v>
      </c>
      <c r="BO64">
        <v>2.9165216454051946E-2</v>
      </c>
      <c r="BP64">
        <v>2.8744274055115343E-2</v>
      </c>
      <c r="BQ64">
        <v>6.3005810989586793E-3</v>
      </c>
      <c r="BR64">
        <v>3.1771559024887492E-3</v>
      </c>
      <c r="BS64">
        <v>8.2721868690227435E-3</v>
      </c>
      <c r="BT64">
        <v>1.2123942619266928E-2</v>
      </c>
      <c r="BU64">
        <v>1.3268404312629824E-2</v>
      </c>
      <c r="BV64">
        <v>1.032148752987856E-2</v>
      </c>
      <c r="BW64">
        <v>1.4462975413409067E-2</v>
      </c>
      <c r="BX64">
        <v>1.3134321774177268E-2</v>
      </c>
      <c r="BY64">
        <v>3.9801663379819142E-2</v>
      </c>
      <c r="BZ64">
        <v>8.7519113954856037E-3</v>
      </c>
      <c r="CA64">
        <v>5.7323163737619601E-2</v>
      </c>
      <c r="CB64">
        <v>1.1108770474702212E-2</v>
      </c>
      <c r="CC64">
        <v>6.8522294870301537E-3</v>
      </c>
      <c r="CD64">
        <v>9.4031082674699874E-3</v>
      </c>
      <c r="CE64">
        <v>5.0953255394423748E-3</v>
      </c>
      <c r="CF64">
        <v>1.1932853403489471E-2</v>
      </c>
      <c r="CG64">
        <v>1.0016524533368118E-2</v>
      </c>
      <c r="CH64">
        <v>0</v>
      </c>
      <c r="CI64">
        <v>3.8023043558666141E-2</v>
      </c>
      <c r="CJ64">
        <v>0</v>
      </c>
    </row>
    <row r="65" spans="1:88">
      <c r="A65" t="s">
        <v>64</v>
      </c>
      <c r="B65">
        <v>5.8030435497899155E-5</v>
      </c>
      <c r="C65">
        <v>1.2256090843952917E-5</v>
      </c>
      <c r="D65">
        <v>5.8979931349016699E-5</v>
      </c>
      <c r="E65">
        <v>6.2508197222252505E-5</v>
      </c>
      <c r="F65">
        <v>4.2987265694349809E-5</v>
      </c>
      <c r="G65">
        <v>2.0412521078016767E-6</v>
      </c>
      <c r="H65">
        <v>4.7209434172652647E-6</v>
      </c>
      <c r="I65">
        <v>1.7569224756349635E-7</v>
      </c>
      <c r="J65">
        <v>4.8802515295690115E-5</v>
      </c>
      <c r="K65">
        <v>4.8512679158374361E-5</v>
      </c>
      <c r="L65">
        <v>8.1846490969088764E-5</v>
      </c>
      <c r="M65">
        <v>1.4770525683264406E-5</v>
      </c>
      <c r="N65">
        <v>1.4619300298355278E-5</v>
      </c>
      <c r="O65">
        <v>4.203389151452811E-5</v>
      </c>
      <c r="P65">
        <v>6.3062734858690582E-5</v>
      </c>
      <c r="Q65">
        <v>5.473299982621488E-5</v>
      </c>
      <c r="R65">
        <v>3.2518778154930394E-5</v>
      </c>
      <c r="S65">
        <v>2.9840785907628295E-5</v>
      </c>
      <c r="T65">
        <v>4.7416795379043588E-5</v>
      </c>
      <c r="U65">
        <v>3.0578190136053723E-5</v>
      </c>
      <c r="V65">
        <v>2.6422610745793859E-5</v>
      </c>
      <c r="W65">
        <v>1.8918900509085083E-5</v>
      </c>
      <c r="X65">
        <v>1.2731490199078827E-5</v>
      </c>
      <c r="Y65">
        <v>2.7377798839930239E-5</v>
      </c>
      <c r="Z65">
        <v>3.1702190302568987E-5</v>
      </c>
      <c r="AA65">
        <v>5.453960408738412E-5</v>
      </c>
      <c r="AB65">
        <v>3.4667055132594425E-5</v>
      </c>
      <c r="AC65">
        <v>2.586042369925693E-5</v>
      </c>
      <c r="AD65">
        <v>3.418232401805025E-5</v>
      </c>
      <c r="AE65">
        <v>2.3250034143717143E-5</v>
      </c>
      <c r="AF65">
        <v>4.8757008163361508E-5</v>
      </c>
      <c r="AG65">
        <v>3.3635597112381681E-5</v>
      </c>
      <c r="AH65">
        <v>4.6059870352215761E-5</v>
      </c>
      <c r="AI65">
        <v>3.1166061075614522E-5</v>
      </c>
      <c r="AJ65">
        <v>7.4967897550757447E-5</v>
      </c>
      <c r="AK65">
        <v>2.7699770731967109E-5</v>
      </c>
      <c r="AL65">
        <v>5.9962458248550421E-6</v>
      </c>
      <c r="AM65">
        <v>1.1296832602258655E-5</v>
      </c>
      <c r="AN65">
        <v>1.9345096291520654E-5</v>
      </c>
      <c r="AO65">
        <v>2.10596386520453E-5</v>
      </c>
      <c r="AP65">
        <v>2.960937439795038E-5</v>
      </c>
      <c r="AQ65">
        <v>3.2739808534935326E-5</v>
      </c>
      <c r="AR65">
        <v>4.0609034365483912E-5</v>
      </c>
      <c r="AS65">
        <v>2.4770920852187168E-5</v>
      </c>
      <c r="AT65">
        <v>2.2695031072819728E-5</v>
      </c>
      <c r="AU65">
        <v>2.1284915008169485E-5</v>
      </c>
      <c r="AV65">
        <v>7.2306586071603691E-5</v>
      </c>
      <c r="AW65">
        <v>1.3252136348445765E-4</v>
      </c>
      <c r="AX65">
        <v>2.1378015520882878E-4</v>
      </c>
      <c r="AY65">
        <v>5.8592209757610286E-5</v>
      </c>
      <c r="AZ65">
        <v>3.6854132979141496E-5</v>
      </c>
      <c r="BA65">
        <v>5.5415188434723912E-6</v>
      </c>
      <c r="BB65">
        <v>5.0843365629914306E-5</v>
      </c>
      <c r="BC65">
        <v>6.246178458228881E-6</v>
      </c>
      <c r="BD65">
        <v>2.5408605129218935E-5</v>
      </c>
      <c r="BE65">
        <v>7.7794194173893667E-6</v>
      </c>
      <c r="BF65">
        <v>2.858688352064963E-5</v>
      </c>
      <c r="BG65">
        <v>1.6627108827196805E-5</v>
      </c>
      <c r="BH65">
        <v>1.1493656120360413E-5</v>
      </c>
      <c r="BI65">
        <v>4.0229765476990134E-5</v>
      </c>
      <c r="BJ65">
        <v>8.2358291088656E-5</v>
      </c>
      <c r="BK65">
        <v>1.1286721650231382E-5</v>
      </c>
      <c r="BL65">
        <v>4.9136858941657138E-3</v>
      </c>
      <c r="BM65">
        <v>1.0288912062824573</v>
      </c>
      <c r="BN65">
        <v>7.024358894404506E-5</v>
      </c>
      <c r="BO65">
        <v>1.135191802219019E-4</v>
      </c>
      <c r="BP65">
        <v>1.0771390457493798E-4</v>
      </c>
      <c r="BQ65">
        <v>2.4355978456488161E-5</v>
      </c>
      <c r="BR65">
        <v>8.7817563606326719E-5</v>
      </c>
      <c r="BS65">
        <v>3.2385107086912718E-5</v>
      </c>
      <c r="BT65">
        <v>4.7266212549491921E-5</v>
      </c>
      <c r="BU65">
        <v>5.0820106598187469E-5</v>
      </c>
      <c r="BV65">
        <v>4.179656673921316E-5</v>
      </c>
      <c r="BW65">
        <v>5.4887044721132354E-5</v>
      </c>
      <c r="BX65">
        <v>5.0942577604724407E-5</v>
      </c>
      <c r="BY65">
        <v>1.4928426279928983E-4</v>
      </c>
      <c r="BZ65">
        <v>3.4238869591017798E-5</v>
      </c>
      <c r="CA65">
        <v>2.1290495837033985E-4</v>
      </c>
      <c r="CB65">
        <v>4.2570196294700181E-5</v>
      </c>
      <c r="CC65">
        <v>2.7581238206342091E-5</v>
      </c>
      <c r="CD65">
        <v>3.9440070852073884E-5</v>
      </c>
      <c r="CE65">
        <v>2.0754938926683217E-5</v>
      </c>
      <c r="CF65">
        <v>4.6152103386288301E-5</v>
      </c>
      <c r="CG65">
        <v>3.7485861260899876E-5</v>
      </c>
      <c r="CH65">
        <v>0</v>
      </c>
      <c r="CI65">
        <v>1.4149059429893629E-4</v>
      </c>
      <c r="CJ65">
        <v>0</v>
      </c>
    </row>
    <row r="66" spans="1:88">
      <c r="A66" t="s">
        <v>65</v>
      </c>
      <c r="B66">
        <v>9.2618077021471845E-3</v>
      </c>
      <c r="C66">
        <v>7.65617690759902E-3</v>
      </c>
      <c r="D66">
        <v>1.5306625509206143E-2</v>
      </c>
      <c r="E66">
        <v>7.8424102838628874E-3</v>
      </c>
      <c r="F66">
        <v>2.1742120748219979E-2</v>
      </c>
      <c r="G66">
        <v>7.9338403721890347E-4</v>
      </c>
      <c r="H66">
        <v>1.6475570452978932E-4</v>
      </c>
      <c r="I66">
        <v>2.0449960373288995E-5</v>
      </c>
      <c r="J66">
        <v>1.7972075140521598E-2</v>
      </c>
      <c r="K66">
        <v>8.5188512166061211E-3</v>
      </c>
      <c r="L66">
        <v>1.3601987378374723E-2</v>
      </c>
      <c r="M66">
        <v>1.2589753523763327E-2</v>
      </c>
      <c r="N66">
        <v>1.5553485235930326E-2</v>
      </c>
      <c r="O66">
        <v>1.7487572833973449E-2</v>
      </c>
      <c r="P66">
        <v>1.9810197433210632E-2</v>
      </c>
      <c r="Q66">
        <v>1.5690264031995863E-2</v>
      </c>
      <c r="R66">
        <v>1.7209751507143049E-2</v>
      </c>
      <c r="S66">
        <v>1.1651989922380831E-2</v>
      </c>
      <c r="T66">
        <v>1.6247705587473127E-2</v>
      </c>
      <c r="U66">
        <v>1.8438363859316471E-2</v>
      </c>
      <c r="V66">
        <v>2.6577909263462839E-2</v>
      </c>
      <c r="W66">
        <v>3.1243131801222099E-2</v>
      </c>
      <c r="X66">
        <v>5.2980969003062458E-3</v>
      </c>
      <c r="Y66">
        <v>8.3910990567971858E-3</v>
      </c>
      <c r="Z66">
        <v>1.891955196564259E-2</v>
      </c>
      <c r="AA66">
        <v>1.8273766140818583E-2</v>
      </c>
      <c r="AB66">
        <v>1.2176488724311457E-2</v>
      </c>
      <c r="AC66">
        <v>2.4126820560296081E-2</v>
      </c>
      <c r="AD66">
        <v>1.5516411740728498E-2</v>
      </c>
      <c r="AE66">
        <v>7.7111412468106903E-3</v>
      </c>
      <c r="AF66">
        <v>1.6288577405308736E-2</v>
      </c>
      <c r="AG66">
        <v>1.09735093879955E-2</v>
      </c>
      <c r="AH66">
        <v>2.3439398896269666E-2</v>
      </c>
      <c r="AI66">
        <v>1.3659479799574258E-2</v>
      </c>
      <c r="AJ66">
        <v>4.0925075343729835E-2</v>
      </c>
      <c r="AK66">
        <v>2.7253887954634633E-2</v>
      </c>
      <c r="AL66">
        <v>1.3697547963402402E-2</v>
      </c>
      <c r="AM66">
        <v>1.561557111761268E-2</v>
      </c>
      <c r="AN66">
        <v>4.8147430885424926E-2</v>
      </c>
      <c r="AO66">
        <v>6.5604157931363649E-2</v>
      </c>
      <c r="AP66">
        <v>4.6806207598863593E-2</v>
      </c>
      <c r="AQ66">
        <v>0.10244434948485105</v>
      </c>
      <c r="AR66">
        <v>9.4564059536762599E-2</v>
      </c>
      <c r="AS66">
        <v>4.3655327207395289E-2</v>
      </c>
      <c r="AT66">
        <v>8.8901736943928049E-3</v>
      </c>
      <c r="AU66">
        <v>1.3652216398865441E-2</v>
      </c>
      <c r="AV66">
        <v>2.7759331737753169E-2</v>
      </c>
      <c r="AW66">
        <v>2.6481441254961598E-2</v>
      </c>
      <c r="AX66">
        <v>2.5615146513014966E-2</v>
      </c>
      <c r="AY66">
        <v>1.9214975313390923E-2</v>
      </c>
      <c r="AZ66">
        <v>1.5986694141147319E-2</v>
      </c>
      <c r="BA66">
        <v>4.5150622147542173E-3</v>
      </c>
      <c r="BB66">
        <v>4.3738287837418746E-2</v>
      </c>
      <c r="BC66">
        <v>1.0099876050488185E-2</v>
      </c>
      <c r="BD66">
        <v>2.0803220455012705E-2</v>
      </c>
      <c r="BE66">
        <v>1.2256493340897002E-2</v>
      </c>
      <c r="BF66">
        <v>4.5208012533680265E-2</v>
      </c>
      <c r="BG66">
        <v>2.9344347478496624E-2</v>
      </c>
      <c r="BH66">
        <v>1.5942173253455188E-2</v>
      </c>
      <c r="BI66">
        <v>2.6255081137954495E-2</v>
      </c>
      <c r="BJ66">
        <v>5.4700979917277189E-2</v>
      </c>
      <c r="BK66">
        <v>2.720671129364614E-2</v>
      </c>
      <c r="BL66">
        <v>2.850288177262323E-2</v>
      </c>
      <c r="BM66">
        <v>3.3095933596794469E-2</v>
      </c>
      <c r="BN66">
        <v>1.0597638654961301</v>
      </c>
      <c r="BO66">
        <v>5.672014883759862E-2</v>
      </c>
      <c r="BP66">
        <v>2.2904261261342346E-2</v>
      </c>
      <c r="BQ66">
        <v>4.8237096676689649E-2</v>
      </c>
      <c r="BR66">
        <v>4.0800560965594895E-2</v>
      </c>
      <c r="BS66">
        <v>3.2407490694824306E-2</v>
      </c>
      <c r="BT66">
        <v>2.7976281598728722E-2</v>
      </c>
      <c r="BU66">
        <v>6.5963151375157292E-2</v>
      </c>
      <c r="BV66">
        <v>4.7990296842296026E-2</v>
      </c>
      <c r="BW66">
        <v>6.6211097374114181E-2</v>
      </c>
      <c r="BX66">
        <v>0.10357245089114697</v>
      </c>
      <c r="BY66">
        <v>5.8008770653439595E-2</v>
      </c>
      <c r="BZ66">
        <v>5.6147907280072122E-2</v>
      </c>
      <c r="CA66">
        <v>0.12105747975997687</v>
      </c>
      <c r="CB66">
        <v>7.5385710471039091E-2</v>
      </c>
      <c r="CC66">
        <v>2.7726540983338564E-2</v>
      </c>
      <c r="CD66">
        <v>5.5488657774376518E-2</v>
      </c>
      <c r="CE66">
        <v>5.0655522167746492E-2</v>
      </c>
      <c r="CF66">
        <v>0.13887768497629918</v>
      </c>
      <c r="CG66">
        <v>7.4611209976608403E-2</v>
      </c>
      <c r="CH66">
        <v>0</v>
      </c>
      <c r="CI66">
        <v>1.8099376963043479E-2</v>
      </c>
      <c r="CJ66">
        <v>0</v>
      </c>
    </row>
    <row r="67" spans="1:88">
      <c r="A67" t="s">
        <v>66</v>
      </c>
      <c r="B67">
        <v>3.9548361086725473E-3</v>
      </c>
      <c r="C67">
        <v>1.4806712756988804E-3</v>
      </c>
      <c r="D67">
        <v>9.2174234624600501E-3</v>
      </c>
      <c r="E67">
        <v>4.3175338411315664E-3</v>
      </c>
      <c r="F67">
        <v>6.099266169687409E-3</v>
      </c>
      <c r="G67">
        <v>3.4722770243157561E-4</v>
      </c>
      <c r="H67">
        <v>2.2319577834507589E-5</v>
      </c>
      <c r="I67">
        <v>1.4685847346467254E-5</v>
      </c>
      <c r="J67">
        <v>1.0058970980726636E-2</v>
      </c>
      <c r="K67">
        <v>1.105930803686353E-2</v>
      </c>
      <c r="L67">
        <v>1.6600471004048014E-2</v>
      </c>
      <c r="M67">
        <v>2.1064054973492004E-3</v>
      </c>
      <c r="N67">
        <v>1.0730198457196975E-2</v>
      </c>
      <c r="O67">
        <v>4.2922289684632657E-3</v>
      </c>
      <c r="P67">
        <v>3.3740194940262451E-3</v>
      </c>
      <c r="Q67">
        <v>2.3600077661945777E-3</v>
      </c>
      <c r="R67">
        <v>1.85100919006175E-3</v>
      </c>
      <c r="S67">
        <v>3.2169471782071378E-2</v>
      </c>
      <c r="T67">
        <v>0.16353166975168842</v>
      </c>
      <c r="U67">
        <v>3.9390474112237575E-3</v>
      </c>
      <c r="V67">
        <v>4.9568555170178387E-3</v>
      </c>
      <c r="W67">
        <v>4.2949637133002597E-3</v>
      </c>
      <c r="X67">
        <v>2.5965682889962597E-3</v>
      </c>
      <c r="Y67">
        <v>1.9655368297860172E-3</v>
      </c>
      <c r="Z67">
        <v>3.1122836695089608E-3</v>
      </c>
      <c r="AA67">
        <v>6.6089095332604042E-3</v>
      </c>
      <c r="AB67">
        <v>3.5110200256168083E-3</v>
      </c>
      <c r="AC67">
        <v>3.2970816143691288E-3</v>
      </c>
      <c r="AD67">
        <v>2.0653568272157845E-3</v>
      </c>
      <c r="AE67">
        <v>1.2165779021314003E-3</v>
      </c>
      <c r="AF67">
        <v>2.2051384884336279E-3</v>
      </c>
      <c r="AG67">
        <v>2.6620947690285802E-3</v>
      </c>
      <c r="AH67">
        <v>3.290277191163623E-3</v>
      </c>
      <c r="AI67">
        <v>1.9265916091419342E-3</v>
      </c>
      <c r="AJ67">
        <v>4.1787996231214984E-3</v>
      </c>
      <c r="AK67">
        <v>1.5400839334321276E-3</v>
      </c>
      <c r="AL67">
        <v>2.8547444992258874E-4</v>
      </c>
      <c r="AM67">
        <v>1.1030536126985762E-3</v>
      </c>
      <c r="AN67">
        <v>1.3465856263353924E-3</v>
      </c>
      <c r="AO67">
        <v>1.6372386956859796E-3</v>
      </c>
      <c r="AP67">
        <v>2.3366581103067435E-3</v>
      </c>
      <c r="AQ67">
        <v>1.6155915024891733E-3</v>
      </c>
      <c r="AR67">
        <v>1.7876902493443522E-3</v>
      </c>
      <c r="AS67">
        <v>1.6471110385212096E-3</v>
      </c>
      <c r="AT67">
        <v>3.3664298107574646E-2</v>
      </c>
      <c r="AU67">
        <v>6.2696638176853697E-2</v>
      </c>
      <c r="AV67">
        <v>7.2058569300957331E-2</v>
      </c>
      <c r="AW67">
        <v>1.6657159907330379E-2</v>
      </c>
      <c r="AX67">
        <v>6.4545852073969292E-3</v>
      </c>
      <c r="AY67">
        <v>3.8715966011408456E-3</v>
      </c>
      <c r="AZ67">
        <v>5.4438027677988889E-3</v>
      </c>
      <c r="BA67">
        <v>1.0194555002696561E-3</v>
      </c>
      <c r="BB67">
        <v>1.7753646514172047E-2</v>
      </c>
      <c r="BC67">
        <v>7.4582654710505136E-4</v>
      </c>
      <c r="BD67">
        <v>3.2150097637976553E-3</v>
      </c>
      <c r="BE67">
        <v>5.9754800306151242E-3</v>
      </c>
      <c r="BF67">
        <v>5.9040718197138032E-3</v>
      </c>
      <c r="BG67">
        <v>3.027260981127127E-3</v>
      </c>
      <c r="BH67">
        <v>7.820723369212669E-3</v>
      </c>
      <c r="BI67">
        <v>2.5123449431258171E-3</v>
      </c>
      <c r="BJ67">
        <v>3.247445462841734E-3</v>
      </c>
      <c r="BK67">
        <v>2.2942971622993617E-3</v>
      </c>
      <c r="BL67">
        <v>2.5320401614425865E-3</v>
      </c>
      <c r="BM67">
        <v>2.1691803186212918E-3</v>
      </c>
      <c r="BN67">
        <v>2.2198535607002834E-3</v>
      </c>
      <c r="BO67">
        <v>1.0242801815446381</v>
      </c>
      <c r="BP67">
        <v>9.2736918231289128E-3</v>
      </c>
      <c r="BQ67">
        <v>2.3579521108523936E-3</v>
      </c>
      <c r="BR67">
        <v>2.8854965982731788E-3</v>
      </c>
      <c r="BS67">
        <v>4.5094396012444323E-3</v>
      </c>
      <c r="BT67">
        <v>1.1728476857161812E-2</v>
      </c>
      <c r="BU67">
        <v>2.9187097078318832E-3</v>
      </c>
      <c r="BV67">
        <v>2.4152246901681723E-3</v>
      </c>
      <c r="BW67">
        <v>3.3553305427691973E-3</v>
      </c>
      <c r="BX67">
        <v>2.3607888985313331E-3</v>
      </c>
      <c r="BY67">
        <v>1.7303571279916503E-3</v>
      </c>
      <c r="BZ67">
        <v>4.7329612551293507E-3</v>
      </c>
      <c r="CA67">
        <v>3.4493215787631619E-3</v>
      </c>
      <c r="CB67">
        <v>1.0808625471160288E-2</v>
      </c>
      <c r="CC67">
        <v>3.0014601460335707E-3</v>
      </c>
      <c r="CD67">
        <v>1.7216290511278573E-3</v>
      </c>
      <c r="CE67">
        <v>2.6067557929049436E-3</v>
      </c>
      <c r="CF67">
        <v>5.3289885946884701E-3</v>
      </c>
      <c r="CG67">
        <v>1.9368900406412637E-3</v>
      </c>
      <c r="CH67">
        <v>0</v>
      </c>
      <c r="CI67">
        <v>3.3611366921367822E-3</v>
      </c>
      <c r="CJ67">
        <v>0</v>
      </c>
    </row>
    <row r="68" spans="1:88">
      <c r="A68" t="s">
        <v>67</v>
      </c>
      <c r="B68">
        <v>1.4158180665082756E-3</v>
      </c>
      <c r="C68">
        <v>2.1766154453829838E-3</v>
      </c>
      <c r="D68">
        <v>3.3041522014326898E-3</v>
      </c>
      <c r="E68">
        <v>2.0013765665684853E-3</v>
      </c>
      <c r="F68">
        <v>3.4563230211267118E-3</v>
      </c>
      <c r="G68">
        <v>2.1582978133437674E-4</v>
      </c>
      <c r="H68">
        <v>3.7705679310520181E-5</v>
      </c>
      <c r="I68">
        <v>1.0043351043189357E-5</v>
      </c>
      <c r="J68">
        <v>5.7011582102888649E-3</v>
      </c>
      <c r="K68">
        <v>4.2345565813593751E-3</v>
      </c>
      <c r="L68">
        <v>1.2936485620796426E-2</v>
      </c>
      <c r="M68">
        <v>1.6862441295496754E-3</v>
      </c>
      <c r="N68">
        <v>3.5258937693774853E-3</v>
      </c>
      <c r="O68">
        <v>6.2190933110835454E-3</v>
      </c>
      <c r="P68">
        <v>1.777173430511517E-2</v>
      </c>
      <c r="Q68">
        <v>6.2116491187029907E-3</v>
      </c>
      <c r="R68">
        <v>2.1434979913123992E-3</v>
      </c>
      <c r="S68">
        <v>6.2654809252949244E-3</v>
      </c>
      <c r="T68">
        <v>5.3850691000956775E-3</v>
      </c>
      <c r="U68">
        <v>4.6851025397077551E-3</v>
      </c>
      <c r="V68">
        <v>9.2460777747842143E-3</v>
      </c>
      <c r="W68">
        <v>6.2115636230726306E-3</v>
      </c>
      <c r="X68">
        <v>2.5859185996512718E-3</v>
      </c>
      <c r="Y68">
        <v>7.1792914333688243E-3</v>
      </c>
      <c r="Z68">
        <v>6.1739356426545981E-3</v>
      </c>
      <c r="AA68">
        <v>8.3126775738808691E-3</v>
      </c>
      <c r="AB68">
        <v>5.8603413933559527E-3</v>
      </c>
      <c r="AC68">
        <v>8.7644674198251293E-3</v>
      </c>
      <c r="AD68">
        <v>8.8115311200189332E-3</v>
      </c>
      <c r="AE68">
        <v>6.0822588923404829E-3</v>
      </c>
      <c r="AF68">
        <v>1.0232519859507247E-2</v>
      </c>
      <c r="AG68">
        <v>6.2941999908506328E-3</v>
      </c>
      <c r="AH68">
        <v>4.9059074961352736E-3</v>
      </c>
      <c r="AI68">
        <v>1.1504204478893713E-2</v>
      </c>
      <c r="AJ68">
        <v>1.6222396925663855E-2</v>
      </c>
      <c r="AK68">
        <v>2.4186758877558444E-3</v>
      </c>
      <c r="AL68">
        <v>7.1305238068708411E-4</v>
      </c>
      <c r="AM68">
        <v>6.647048724421855E-3</v>
      </c>
      <c r="AN68">
        <v>4.1268070430260199E-3</v>
      </c>
      <c r="AO68">
        <v>2.4436529744214825E-3</v>
      </c>
      <c r="AP68">
        <v>4.0792197510192349E-3</v>
      </c>
      <c r="AQ68">
        <v>6.9435585985169876E-3</v>
      </c>
      <c r="AR68">
        <v>4.6391816215306291E-3</v>
      </c>
      <c r="AS68">
        <v>1.3870531296879937E-2</v>
      </c>
      <c r="AT68">
        <v>4.8118999355144911E-3</v>
      </c>
      <c r="AU68">
        <v>3.8239411817299843E-3</v>
      </c>
      <c r="AV68">
        <v>4.1514527783534962E-3</v>
      </c>
      <c r="AW68">
        <v>7.518621452685433E-3</v>
      </c>
      <c r="AX68">
        <v>1.8268063742832858E-3</v>
      </c>
      <c r="AY68">
        <v>2.1710578809691948E-3</v>
      </c>
      <c r="AZ68">
        <v>1.4145087777422728E-3</v>
      </c>
      <c r="BA68">
        <v>4.8868833587836227E-4</v>
      </c>
      <c r="BB68">
        <v>2.0001055160150934E-3</v>
      </c>
      <c r="BC68">
        <v>3.2274366570779495E-3</v>
      </c>
      <c r="BD68">
        <v>1.7186292470440471E-3</v>
      </c>
      <c r="BE68">
        <v>6.3753537315650536E-3</v>
      </c>
      <c r="BF68">
        <v>8.3556171125489156E-3</v>
      </c>
      <c r="BG68">
        <v>3.6500925754670059E-2</v>
      </c>
      <c r="BH68">
        <v>2.7547561290922791E-3</v>
      </c>
      <c r="BI68">
        <v>7.558227900866861E-3</v>
      </c>
      <c r="BJ68">
        <v>1.9129098270811502E-2</v>
      </c>
      <c r="BK68">
        <v>3.5867126094690739E-3</v>
      </c>
      <c r="BL68">
        <v>3.7815347579929328E-3</v>
      </c>
      <c r="BM68">
        <v>1.0577995176415642E-2</v>
      </c>
      <c r="BN68">
        <v>2.2630445300848455E-3</v>
      </c>
      <c r="BO68">
        <v>1.1395619778242511E-2</v>
      </c>
      <c r="BP68">
        <v>1.037093461969731</v>
      </c>
      <c r="BQ68">
        <v>7.3669568841953524E-3</v>
      </c>
      <c r="BR68">
        <v>3.1519970348203946E-2</v>
      </c>
      <c r="BS68">
        <v>6.6275501513207375E-3</v>
      </c>
      <c r="BT68">
        <v>7.6867042443198204E-3</v>
      </c>
      <c r="BU68">
        <v>3.5545615856964179E-3</v>
      </c>
      <c r="BV68">
        <v>4.5537342800356841E-3</v>
      </c>
      <c r="BW68">
        <v>2.8497499677228822E-3</v>
      </c>
      <c r="BX68">
        <v>2.4974323847767915E-3</v>
      </c>
      <c r="BY68">
        <v>3.3880386294668115E-3</v>
      </c>
      <c r="BZ68">
        <v>1.048120033251165E-2</v>
      </c>
      <c r="CA68">
        <v>1.7804740467398015E-3</v>
      </c>
      <c r="CB68">
        <v>5.2869830166902909E-3</v>
      </c>
      <c r="CC68">
        <v>5.9696102634141769E-3</v>
      </c>
      <c r="CD68">
        <v>1.9733326253210066E-2</v>
      </c>
      <c r="CE68">
        <v>2.394621669178457E-3</v>
      </c>
      <c r="CF68">
        <v>4.0084921585547186E-3</v>
      </c>
      <c r="CG68">
        <v>2.8210557298660797E-3</v>
      </c>
      <c r="CH68">
        <v>0</v>
      </c>
      <c r="CI68">
        <v>4.4844900002265304E-3</v>
      </c>
      <c r="CJ68">
        <v>0</v>
      </c>
    </row>
    <row r="69" spans="1:88">
      <c r="A69" t="s">
        <v>68</v>
      </c>
      <c r="B69">
        <v>9.1475618106709681E-3</v>
      </c>
      <c r="C69">
        <v>1.4001070813998569E-2</v>
      </c>
      <c r="D69">
        <v>1.9080900304756315E-2</v>
      </c>
      <c r="E69">
        <v>1.2398170357414841E-2</v>
      </c>
      <c r="F69">
        <v>2.8320700925102756E-2</v>
      </c>
      <c r="G69">
        <v>1.1930260949917309E-3</v>
      </c>
      <c r="H69">
        <v>7.2021972163080028E-4</v>
      </c>
      <c r="I69">
        <v>1.2257855381902447E-4</v>
      </c>
      <c r="J69">
        <v>0.14908470877693883</v>
      </c>
      <c r="K69">
        <v>2.4057776555565808E-2</v>
      </c>
      <c r="L69">
        <v>2.9281363137993996E-2</v>
      </c>
      <c r="M69">
        <v>4.0766611074344532E-2</v>
      </c>
      <c r="N69">
        <v>3.6905059409012952E-2</v>
      </c>
      <c r="O69">
        <v>4.0614468131990253E-2</v>
      </c>
      <c r="P69">
        <v>4.0283487522282703E-2</v>
      </c>
      <c r="Q69">
        <v>3.4445990389958825E-2</v>
      </c>
      <c r="R69">
        <v>2.279075982075067E-2</v>
      </c>
      <c r="S69">
        <v>2.3372244085798844E-2</v>
      </c>
      <c r="T69">
        <v>3.1231319558771252E-2</v>
      </c>
      <c r="U69">
        <v>4.1552601158335624E-2</v>
      </c>
      <c r="V69">
        <v>3.7268770280303627E-2</v>
      </c>
      <c r="W69">
        <v>4.4213459879604948E-2</v>
      </c>
      <c r="X69">
        <v>2.459875186756633E-2</v>
      </c>
      <c r="Y69">
        <v>2.4518566206307574E-2</v>
      </c>
      <c r="Z69">
        <v>3.5700860054766845E-2</v>
      </c>
      <c r="AA69">
        <v>4.4323611136168603E-2</v>
      </c>
      <c r="AB69">
        <v>3.1642694127904533E-2</v>
      </c>
      <c r="AC69">
        <v>6.1134885109467768E-2</v>
      </c>
      <c r="AD69">
        <v>0.10865774062309873</v>
      </c>
      <c r="AE69">
        <v>3.4061128399524354E-2</v>
      </c>
      <c r="AF69">
        <v>3.5900935932956714E-2</v>
      </c>
      <c r="AG69">
        <v>3.5656167245422428E-2</v>
      </c>
      <c r="AH69">
        <v>5.728208391010825E-2</v>
      </c>
      <c r="AI69">
        <v>4.793145253045307E-2</v>
      </c>
      <c r="AJ69">
        <v>8.0026403906403143E-2</v>
      </c>
      <c r="AK69">
        <v>5.7811318427633172E-2</v>
      </c>
      <c r="AL69">
        <v>9.4395146065990882E-3</v>
      </c>
      <c r="AM69">
        <v>1.6280036040615557E-2</v>
      </c>
      <c r="AN69">
        <v>3.3140975589812258E-2</v>
      </c>
      <c r="AO69">
        <v>3.2582751353880939E-2</v>
      </c>
      <c r="AP69">
        <v>3.1107049751664406E-2</v>
      </c>
      <c r="AQ69">
        <v>4.9831992019892621E-2</v>
      </c>
      <c r="AR69">
        <v>5.7419897205952954E-2</v>
      </c>
      <c r="AS69">
        <v>3.3331546087542747E-2</v>
      </c>
      <c r="AT69">
        <v>2.3273477661690488E-2</v>
      </c>
      <c r="AU69">
        <v>6.3668219395230263E-2</v>
      </c>
      <c r="AV69">
        <v>5.3039529368183597E-2</v>
      </c>
      <c r="AW69">
        <v>2.6252068713344394E-2</v>
      </c>
      <c r="AX69">
        <v>3.3280033643105882E-2</v>
      </c>
      <c r="AY69">
        <v>5.4434685188815217E-2</v>
      </c>
      <c r="AZ69">
        <v>1.347063158885835E-2</v>
      </c>
      <c r="BA69">
        <v>3.5795208242543606E-3</v>
      </c>
      <c r="BB69">
        <v>2.0344185009457182E-2</v>
      </c>
      <c r="BC69">
        <v>4.824074738835419E-2</v>
      </c>
      <c r="BD69">
        <v>4.043237282598329E-2</v>
      </c>
      <c r="BE69">
        <v>3.799613188847098E-2</v>
      </c>
      <c r="BF69">
        <v>8.1485947773715761E-2</v>
      </c>
      <c r="BG69">
        <v>7.6111804555882845E-2</v>
      </c>
      <c r="BH69">
        <v>0.11148500821926939</v>
      </c>
      <c r="BI69">
        <v>0.11499606000064129</v>
      </c>
      <c r="BJ69">
        <v>0.1241440173613652</v>
      </c>
      <c r="BK69">
        <v>5.1963010281119625E-2</v>
      </c>
      <c r="BL69">
        <v>6.0952228029860937E-2</v>
      </c>
      <c r="BM69">
        <v>9.1946013229666473E-2</v>
      </c>
      <c r="BN69">
        <v>2.8715069014242964E-2</v>
      </c>
      <c r="BO69">
        <v>5.1840394275894527E-2</v>
      </c>
      <c r="BP69">
        <v>4.8888101815746862E-2</v>
      </c>
      <c r="BQ69">
        <v>1.1000984279585788</v>
      </c>
      <c r="BR69">
        <v>8.1320728627733083E-2</v>
      </c>
      <c r="BS69">
        <v>6.2991556245871633E-2</v>
      </c>
      <c r="BT69">
        <v>4.1812557857320728E-2</v>
      </c>
      <c r="BU69">
        <v>4.5195473459671336E-2</v>
      </c>
      <c r="BV69">
        <v>4.026967551463434E-2</v>
      </c>
      <c r="BW69">
        <v>6.9311384897244782E-2</v>
      </c>
      <c r="BX69">
        <v>4.9640295396846015E-2</v>
      </c>
      <c r="BY69">
        <v>3.096529329083236E-2</v>
      </c>
      <c r="BZ69">
        <v>8.6167055683798885E-2</v>
      </c>
      <c r="CA69">
        <v>7.0083633387563321E-2</v>
      </c>
      <c r="CB69">
        <v>7.8005330179785809E-2</v>
      </c>
      <c r="CC69">
        <v>5.0081210671541317E-2</v>
      </c>
      <c r="CD69">
        <v>4.5714170092089945E-2</v>
      </c>
      <c r="CE69">
        <v>3.7590346008041627E-2</v>
      </c>
      <c r="CF69">
        <v>8.5753532891082979E-2</v>
      </c>
      <c r="CG69">
        <v>8.0297107151302574E-2</v>
      </c>
      <c r="CH69">
        <v>0</v>
      </c>
      <c r="CI69">
        <v>7.1754567951581499E-2</v>
      </c>
      <c r="CJ69">
        <v>0</v>
      </c>
    </row>
    <row r="70" spans="1:88">
      <c r="A70" t="s">
        <v>69</v>
      </c>
      <c r="B70">
        <v>3.5321730215664812E-3</v>
      </c>
      <c r="C70">
        <v>7.4765576787647675E-3</v>
      </c>
      <c r="D70">
        <v>6.5006645280624321E-3</v>
      </c>
      <c r="E70">
        <v>3.9348104428231093E-3</v>
      </c>
      <c r="F70">
        <v>1.2894959076212766E-2</v>
      </c>
      <c r="G70">
        <v>6.3960995081120122E-4</v>
      </c>
      <c r="H70">
        <v>1.1396327826977901E-4</v>
      </c>
      <c r="I70">
        <v>2.0570667182596562E-5</v>
      </c>
      <c r="J70">
        <v>8.6389745918985614E-2</v>
      </c>
      <c r="K70">
        <v>4.3265942907332794E-2</v>
      </c>
      <c r="L70">
        <v>3.673682418707535E-2</v>
      </c>
      <c r="M70">
        <v>2.8464138701358912E-3</v>
      </c>
      <c r="N70">
        <v>1.3216856515435889E-2</v>
      </c>
      <c r="O70">
        <v>4.3758271927751315E-2</v>
      </c>
      <c r="P70">
        <v>2.2511571265193455E-2</v>
      </c>
      <c r="Q70">
        <v>4.2783546360397391E-2</v>
      </c>
      <c r="R70">
        <v>1.0557676537421817E-2</v>
      </c>
      <c r="S70">
        <v>2.517006372375391E-2</v>
      </c>
      <c r="T70">
        <v>2.1790580286849118E-2</v>
      </c>
      <c r="U70">
        <v>1.4876378986692433E-2</v>
      </c>
      <c r="V70">
        <v>1.9708674365574576E-2</v>
      </c>
      <c r="W70">
        <v>1.2848998144736364E-2</v>
      </c>
      <c r="X70">
        <v>1.4489853869719287E-2</v>
      </c>
      <c r="Y70">
        <v>4.1123874753691163E-2</v>
      </c>
      <c r="Z70">
        <v>1.6675802055947323E-2</v>
      </c>
      <c r="AA70">
        <v>3.1517366368197519E-2</v>
      </c>
      <c r="AB70">
        <v>1.5038802564145314E-2</v>
      </c>
      <c r="AC70">
        <v>2.2152988127988729E-2</v>
      </c>
      <c r="AD70">
        <v>4.810081170554048E-2</v>
      </c>
      <c r="AE70">
        <v>3.1535832382158506E-2</v>
      </c>
      <c r="AF70">
        <v>2.9139831090568693E-2</v>
      </c>
      <c r="AG70">
        <v>2.8663347625453899E-2</v>
      </c>
      <c r="AH70">
        <v>1.5722872570941366E-2</v>
      </c>
      <c r="AI70">
        <v>3.093306712527016E-2</v>
      </c>
      <c r="AJ70">
        <v>4.8028974374858195E-2</v>
      </c>
      <c r="AK70">
        <v>5.4580273888961226E-3</v>
      </c>
      <c r="AL70">
        <v>2.9261929866211465E-3</v>
      </c>
      <c r="AM70">
        <v>1.6745728939610428E-3</v>
      </c>
      <c r="AN70">
        <v>7.7572505418694107E-3</v>
      </c>
      <c r="AO70">
        <v>2.9105051907076037E-3</v>
      </c>
      <c r="AP70">
        <v>3.335519591927706E-3</v>
      </c>
      <c r="AQ70">
        <v>7.5346143783868197E-2</v>
      </c>
      <c r="AR70">
        <v>2.0292215567155488E-2</v>
      </c>
      <c r="AS70">
        <v>2.7728769358678587E-2</v>
      </c>
      <c r="AT70">
        <v>2.0128020671903019E-2</v>
      </c>
      <c r="AU70">
        <v>1.0162475957321403E-2</v>
      </c>
      <c r="AV70">
        <v>3.7712955826609253E-2</v>
      </c>
      <c r="AW70">
        <v>2.0291050248520327E-2</v>
      </c>
      <c r="AX70">
        <v>6.2874251766883767E-3</v>
      </c>
      <c r="AY70">
        <v>6.0170472161873434E-3</v>
      </c>
      <c r="AZ70">
        <v>1.215422778813113E-2</v>
      </c>
      <c r="BA70">
        <v>6.4973163023590384E-3</v>
      </c>
      <c r="BB70">
        <v>1.2043535284401245E-2</v>
      </c>
      <c r="BC70">
        <v>5.6497943442166063E-3</v>
      </c>
      <c r="BD70">
        <v>3.6268727562681663E-3</v>
      </c>
      <c r="BE70">
        <v>9.5250820655567118E-3</v>
      </c>
      <c r="BF70">
        <v>6.1593311319177897E-3</v>
      </c>
      <c r="BG70">
        <v>1.0949768409564842E-2</v>
      </c>
      <c r="BH70">
        <v>3.4911619820733558E-3</v>
      </c>
      <c r="BI70">
        <v>1.0883069949270576E-2</v>
      </c>
      <c r="BJ70">
        <v>3.0175770851858238E-2</v>
      </c>
      <c r="BK70">
        <v>1.0988478420880111E-2</v>
      </c>
      <c r="BL70">
        <v>1.0108997902469869E-2</v>
      </c>
      <c r="BM70">
        <v>2.1610058317095698E-2</v>
      </c>
      <c r="BN70">
        <v>5.8642544532300387E-3</v>
      </c>
      <c r="BO70">
        <v>7.1428826726881778E-2</v>
      </c>
      <c r="BP70">
        <v>1.5405879454590007E-2</v>
      </c>
      <c r="BQ70">
        <v>1.3218314919439249E-2</v>
      </c>
      <c r="BR70">
        <v>1.0035483693626808</v>
      </c>
      <c r="BS70">
        <v>2.273326256172014E-2</v>
      </c>
      <c r="BT70">
        <v>3.0701643999680901E-2</v>
      </c>
      <c r="BU70">
        <v>2.1617949543093349E-2</v>
      </c>
      <c r="BV70">
        <v>4.6690750290503624E-2</v>
      </c>
      <c r="BW70">
        <v>1.6853840242296938E-2</v>
      </c>
      <c r="BX70">
        <v>2.9793479433415076E-2</v>
      </c>
      <c r="BY70">
        <v>2.311147137532471E-2</v>
      </c>
      <c r="BZ70">
        <v>2.3730528494306385E-2</v>
      </c>
      <c r="CA70">
        <v>5.6069114082915039E-3</v>
      </c>
      <c r="CB70">
        <v>1.838742917846448E-2</v>
      </c>
      <c r="CC70">
        <v>2.879745663016316E-2</v>
      </c>
      <c r="CD70">
        <v>6.0517324400446756E-2</v>
      </c>
      <c r="CE70">
        <v>2.4653797714080477E-2</v>
      </c>
      <c r="CF70">
        <v>2.5346128899984451E-2</v>
      </c>
      <c r="CG70">
        <v>4.7187695181307937E-3</v>
      </c>
      <c r="CH70">
        <v>0</v>
      </c>
      <c r="CI70">
        <v>7.2632795527482197E-3</v>
      </c>
      <c r="CJ70">
        <v>0</v>
      </c>
    </row>
    <row r="71" spans="1:88">
      <c r="A71" t="s">
        <v>70</v>
      </c>
      <c r="B71">
        <v>5.0363667567998854E-3</v>
      </c>
      <c r="C71">
        <v>6.8254127242238418E-3</v>
      </c>
      <c r="D71">
        <v>1.0092414099778133E-2</v>
      </c>
      <c r="E71">
        <v>7.1976362950096785E-3</v>
      </c>
      <c r="F71">
        <v>1.1246865716804364E-2</v>
      </c>
      <c r="G71">
        <v>6.3894125527981743E-4</v>
      </c>
      <c r="H71">
        <v>1.6215998300009879E-4</v>
      </c>
      <c r="I71">
        <v>2.7920337603228973E-5</v>
      </c>
      <c r="J71">
        <v>1.4847391879917151E-2</v>
      </c>
      <c r="K71">
        <v>1.0889247055014942E-2</v>
      </c>
      <c r="L71">
        <v>1.959694351168121E-2</v>
      </c>
      <c r="M71">
        <v>1.848016926881042E-2</v>
      </c>
      <c r="N71">
        <v>1.382612029983827E-2</v>
      </c>
      <c r="O71">
        <v>1.6356829707044968E-2</v>
      </c>
      <c r="P71">
        <v>1.5519778723885689E-2</v>
      </c>
      <c r="Q71">
        <v>1.629887131499997E-2</v>
      </c>
      <c r="R71">
        <v>8.7236509393679839E-3</v>
      </c>
      <c r="S71">
        <v>4.6644550060619412E-2</v>
      </c>
      <c r="T71">
        <v>1.4449746149374908E-2</v>
      </c>
      <c r="U71">
        <v>1.8947150662549608E-2</v>
      </c>
      <c r="V71">
        <v>2.2249958147433028E-2</v>
      </c>
      <c r="W71">
        <v>4.2899459344287592E-2</v>
      </c>
      <c r="X71">
        <v>9.4675403754355264E-3</v>
      </c>
      <c r="Y71">
        <v>1.1499427969861902E-2</v>
      </c>
      <c r="Z71">
        <v>1.6953333624276409E-2</v>
      </c>
      <c r="AA71">
        <v>2.2447510581598992E-2</v>
      </c>
      <c r="AB71">
        <v>2.8455744492027611E-2</v>
      </c>
      <c r="AC71">
        <v>3.7285993637969896E-2</v>
      </c>
      <c r="AD71">
        <v>1.9176332861866752E-2</v>
      </c>
      <c r="AE71">
        <v>1.4620095278064682E-2</v>
      </c>
      <c r="AF71">
        <v>1.5716211002608366E-2</v>
      </c>
      <c r="AG71">
        <v>2.8151518756262036E-2</v>
      </c>
      <c r="AH71">
        <v>1.6726863432811181E-2</v>
      </c>
      <c r="AI71">
        <v>2.0967188884625201E-2</v>
      </c>
      <c r="AJ71">
        <v>3.7796339450740797E-2</v>
      </c>
      <c r="AK71">
        <v>1.6726072160822811E-2</v>
      </c>
      <c r="AL71">
        <v>3.2710773196554083E-3</v>
      </c>
      <c r="AM71">
        <v>8.088839139807364E-3</v>
      </c>
      <c r="AN71">
        <v>1.2514285015023541E-2</v>
      </c>
      <c r="AO71">
        <v>1.422568443800523E-2</v>
      </c>
      <c r="AP71">
        <v>2.0247853035226745E-2</v>
      </c>
      <c r="AQ71">
        <v>1.7646237608609578E-2</v>
      </c>
      <c r="AR71">
        <v>2.0415604672684461E-2</v>
      </c>
      <c r="AS71">
        <v>2.0156593612733916E-2</v>
      </c>
      <c r="AT71">
        <v>2.2915359663207128E-2</v>
      </c>
      <c r="AU71">
        <v>2.3432816826169382E-2</v>
      </c>
      <c r="AV71">
        <v>0.1023702062372755</v>
      </c>
      <c r="AW71">
        <v>3.6439871205365341E-2</v>
      </c>
      <c r="AX71">
        <v>6.1786790300301049E-2</v>
      </c>
      <c r="AY71">
        <v>6.0852432496968513E-2</v>
      </c>
      <c r="AZ71">
        <v>2.2809267389341081E-2</v>
      </c>
      <c r="BA71">
        <v>4.1879871555642592E-3</v>
      </c>
      <c r="BB71">
        <v>2.9765200439419399E-2</v>
      </c>
      <c r="BC71">
        <v>2.5568825675676025E-2</v>
      </c>
      <c r="BD71">
        <v>1.1382278349243746E-2</v>
      </c>
      <c r="BE71">
        <v>1.1847930813785209E-2</v>
      </c>
      <c r="BF71">
        <v>5.1797227701769824E-2</v>
      </c>
      <c r="BG71">
        <v>3.4790828527824072E-2</v>
      </c>
      <c r="BH71">
        <v>3.9983498653143809E-2</v>
      </c>
      <c r="BI71">
        <v>3.3753023743583431E-2</v>
      </c>
      <c r="BJ71">
        <v>3.7536172696364736E-2</v>
      </c>
      <c r="BK71">
        <v>1.8756243016331067E-2</v>
      </c>
      <c r="BL71">
        <v>1.6254595252004237E-2</v>
      </c>
      <c r="BM71">
        <v>2.2908386045437292E-2</v>
      </c>
      <c r="BN71">
        <v>3.6638939508362521E-2</v>
      </c>
      <c r="BO71">
        <v>4.0247353594286973E-2</v>
      </c>
      <c r="BP71">
        <v>0.11051008670751909</v>
      </c>
      <c r="BQ71">
        <v>3.783906931956349E-2</v>
      </c>
      <c r="BR71">
        <v>2.6952757396926076E-2</v>
      </c>
      <c r="BS71">
        <v>1.0553294760039214</v>
      </c>
      <c r="BT71">
        <v>4.1836093060062196E-2</v>
      </c>
      <c r="BU71">
        <v>2.6525143494760702E-2</v>
      </c>
      <c r="BV71">
        <v>2.782203002756917E-2</v>
      </c>
      <c r="BW71">
        <v>4.2915376844576365E-2</v>
      </c>
      <c r="BX71">
        <v>3.7110061782847606E-2</v>
      </c>
      <c r="BY71">
        <v>1.9223443978687301E-2</v>
      </c>
      <c r="BZ71">
        <v>4.293843654539669E-2</v>
      </c>
      <c r="CA71">
        <v>2.7112340144526712E-2</v>
      </c>
      <c r="CB71">
        <v>2.8831518618279237E-2</v>
      </c>
      <c r="CC71">
        <v>2.3105301707135074E-2</v>
      </c>
      <c r="CD71">
        <v>2.0797020314591966E-2</v>
      </c>
      <c r="CE71">
        <v>2.6328376279231052E-2</v>
      </c>
      <c r="CF71">
        <v>3.4283673144584789E-2</v>
      </c>
      <c r="CG71">
        <v>3.5055950618112695E-2</v>
      </c>
      <c r="CH71">
        <v>0</v>
      </c>
      <c r="CI71">
        <v>3.3139631397827767E-2</v>
      </c>
      <c r="CJ71">
        <v>0</v>
      </c>
    </row>
    <row r="72" spans="1:88">
      <c r="A72" t="s">
        <v>71</v>
      </c>
      <c r="B72">
        <v>5.3979535857532224E-4</v>
      </c>
      <c r="C72">
        <v>4.4198125720828964E-4</v>
      </c>
      <c r="D72">
        <v>9.0137662321905683E-4</v>
      </c>
      <c r="E72">
        <v>6.0873752309665891E-4</v>
      </c>
      <c r="F72">
        <v>1.4968941864194718E-3</v>
      </c>
      <c r="G72">
        <v>3.4721751331149932E-5</v>
      </c>
      <c r="H72">
        <v>2.0006881802263371E-5</v>
      </c>
      <c r="I72">
        <v>1.717847234963797E-6</v>
      </c>
      <c r="J72">
        <v>1.9311973699598047E-3</v>
      </c>
      <c r="K72">
        <v>9.3563083858650288E-4</v>
      </c>
      <c r="L72">
        <v>1.0902270103309714E-3</v>
      </c>
      <c r="M72">
        <v>9.4774366410674315E-4</v>
      </c>
      <c r="N72">
        <v>1.3805685443296683E-3</v>
      </c>
      <c r="O72">
        <v>1.8494250572856051E-3</v>
      </c>
      <c r="P72">
        <v>1.5987755009839201E-3</v>
      </c>
      <c r="Q72">
        <v>2.4186695932266133E-3</v>
      </c>
      <c r="R72">
        <v>1.1066674388882521E-3</v>
      </c>
      <c r="S72">
        <v>4.673794976678836E-4</v>
      </c>
      <c r="T72">
        <v>7.3778774362252342E-4</v>
      </c>
      <c r="U72">
        <v>1.6825314409520582E-3</v>
      </c>
      <c r="V72">
        <v>1.8486536135808118E-3</v>
      </c>
      <c r="W72">
        <v>1.5005600319319351E-3</v>
      </c>
      <c r="X72">
        <v>1.3911763516610749E-3</v>
      </c>
      <c r="Y72">
        <v>1.529177513483885E-3</v>
      </c>
      <c r="Z72">
        <v>1.6168192152813381E-3</v>
      </c>
      <c r="AA72">
        <v>2.4711608271499731E-3</v>
      </c>
      <c r="AB72">
        <v>1.7106154431898099E-3</v>
      </c>
      <c r="AC72">
        <v>1.5029425906430195E-3</v>
      </c>
      <c r="AD72">
        <v>9.9240830623277391E-4</v>
      </c>
      <c r="AE72">
        <v>9.2517082243281858E-4</v>
      </c>
      <c r="AF72">
        <v>1.1858545757525731E-3</v>
      </c>
      <c r="AG72">
        <v>9.2642573156556402E-4</v>
      </c>
      <c r="AH72">
        <v>1.7486978335338476E-3</v>
      </c>
      <c r="AI72">
        <v>1.1945425609153769E-3</v>
      </c>
      <c r="AJ72">
        <v>1.6833741706332624E-3</v>
      </c>
      <c r="AK72">
        <v>1.4561157267413375E-3</v>
      </c>
      <c r="AL72">
        <v>2.2587292249586844E-4</v>
      </c>
      <c r="AM72">
        <v>3.7463089201882028E-4</v>
      </c>
      <c r="AN72">
        <v>1.2249021017647892E-3</v>
      </c>
      <c r="AO72">
        <v>1.0171399389527129E-3</v>
      </c>
      <c r="AP72">
        <v>2.5145163259821545E-3</v>
      </c>
      <c r="AQ72">
        <v>1.3808969262541699E-3</v>
      </c>
      <c r="AR72">
        <v>1.5327539268484333E-3</v>
      </c>
      <c r="AS72">
        <v>1.0450276205002931E-3</v>
      </c>
      <c r="AT72">
        <v>7.189236632166796E-4</v>
      </c>
      <c r="AU72">
        <v>2.1446254987994421E-3</v>
      </c>
      <c r="AV72">
        <v>1.2175243414328032E-3</v>
      </c>
      <c r="AW72">
        <v>2.4347298263998041E-3</v>
      </c>
      <c r="AX72">
        <v>7.3175003894199837E-4</v>
      </c>
      <c r="AY72">
        <v>1.298096540819722E-3</v>
      </c>
      <c r="AZ72">
        <v>6.3888150296386012E-4</v>
      </c>
      <c r="BA72">
        <v>2.4287281757520241E-4</v>
      </c>
      <c r="BB72">
        <v>1.491651566632553E-3</v>
      </c>
      <c r="BC72">
        <v>2.4135515594156826E-4</v>
      </c>
      <c r="BD72">
        <v>4.3294351268777036E-4</v>
      </c>
      <c r="BE72">
        <v>2.979574754023019E-4</v>
      </c>
      <c r="BF72">
        <v>7.3745334236191324E-4</v>
      </c>
      <c r="BG72">
        <v>6.191445992704118E-4</v>
      </c>
      <c r="BH72">
        <v>3.9573412647586577E-4</v>
      </c>
      <c r="BI72">
        <v>7.2502605753167553E-4</v>
      </c>
      <c r="BJ72">
        <v>9.6999608414814699E-4</v>
      </c>
      <c r="BK72">
        <v>7.7367142942224166E-4</v>
      </c>
      <c r="BL72">
        <v>1.5983067004404839E-3</v>
      </c>
      <c r="BM72">
        <v>3.063009097462399E-3</v>
      </c>
      <c r="BN72">
        <v>7.3144786110180765E-3</v>
      </c>
      <c r="BO72">
        <v>1.7964572284079113E-3</v>
      </c>
      <c r="BP72">
        <v>3.1530612833215893E-3</v>
      </c>
      <c r="BQ72">
        <v>1.0940244432586551E-3</v>
      </c>
      <c r="BR72">
        <v>1.2213244646336469E-3</v>
      </c>
      <c r="BS72">
        <v>1.8091271689652409E-3</v>
      </c>
      <c r="BT72">
        <v>1.060230410970153</v>
      </c>
      <c r="BU72">
        <v>1.587616151617196E-3</v>
      </c>
      <c r="BV72">
        <v>1.5328537065809594E-3</v>
      </c>
      <c r="BW72">
        <v>2.0027850421639646E-3</v>
      </c>
      <c r="BX72">
        <v>3.1676185446320206E-3</v>
      </c>
      <c r="BY72">
        <v>2.7407200519371741E-3</v>
      </c>
      <c r="BZ72">
        <v>9.2370346330711815E-4</v>
      </c>
      <c r="CA72">
        <v>2.5085420870340804E-3</v>
      </c>
      <c r="CB72">
        <v>2.9544724991303253E-3</v>
      </c>
      <c r="CC72">
        <v>3.7034999142279831E-3</v>
      </c>
      <c r="CD72">
        <v>2.299771067230093E-3</v>
      </c>
      <c r="CE72">
        <v>1.5944727240818212E-3</v>
      </c>
      <c r="CF72">
        <v>3.3983976312359095E-3</v>
      </c>
      <c r="CG72">
        <v>2.2505710454669482E-3</v>
      </c>
      <c r="CH72">
        <v>0</v>
      </c>
      <c r="CI72">
        <v>8.5526926580033191E-3</v>
      </c>
      <c r="CJ72">
        <v>0</v>
      </c>
    </row>
    <row r="73" spans="1:88">
      <c r="A73" t="s">
        <v>72</v>
      </c>
      <c r="B73">
        <v>3.9076228844378705E-5</v>
      </c>
      <c r="C73">
        <v>9.2244886467674703E-5</v>
      </c>
      <c r="D73">
        <v>6.360053147443983E-5</v>
      </c>
      <c r="E73">
        <v>3.9004616624396523E-5</v>
      </c>
      <c r="F73">
        <v>1.117347094766201E-4</v>
      </c>
      <c r="G73">
        <v>7.2063064413428035E-6</v>
      </c>
      <c r="H73">
        <v>9.3226539147559363E-7</v>
      </c>
      <c r="I73">
        <v>1.6707392367882591E-7</v>
      </c>
      <c r="J73">
        <v>4.9099307141859735E-5</v>
      </c>
      <c r="K73">
        <v>3.7176111781329145E-5</v>
      </c>
      <c r="L73">
        <v>4.3068106559650096E-5</v>
      </c>
      <c r="M73">
        <v>1.6844295746429612E-4</v>
      </c>
      <c r="N73">
        <v>1.0178690708010286E-4</v>
      </c>
      <c r="O73">
        <v>9.9766588082576471E-5</v>
      </c>
      <c r="P73">
        <v>9.3267381841453774E-5</v>
      </c>
      <c r="Q73">
        <v>6.3782783432236124E-5</v>
      </c>
      <c r="R73">
        <v>4.6796838105030232E-5</v>
      </c>
      <c r="S73">
        <v>5.2680219798540978E-5</v>
      </c>
      <c r="T73">
        <v>8.6430970287812374E-5</v>
      </c>
      <c r="U73">
        <v>1.0704465624360114E-4</v>
      </c>
      <c r="V73">
        <v>9.1270181162647477E-5</v>
      </c>
      <c r="W73">
        <v>2.6750418556157029E-4</v>
      </c>
      <c r="X73">
        <v>4.8221093079577016E-5</v>
      </c>
      <c r="Y73">
        <v>6.6286486388269933E-5</v>
      </c>
      <c r="Z73">
        <v>7.7069533376744834E-5</v>
      </c>
      <c r="AA73">
        <v>7.6395767380519998E-5</v>
      </c>
      <c r="AB73">
        <v>9.168655412247359E-5</v>
      </c>
      <c r="AC73">
        <v>7.2505804520303321E-5</v>
      </c>
      <c r="AD73">
        <v>7.9766837898273885E-5</v>
      </c>
      <c r="AE73">
        <v>6.6990717346634588E-5</v>
      </c>
      <c r="AF73">
        <v>9.5013724012301534E-5</v>
      </c>
      <c r="AG73">
        <v>1.08756224755277E-4</v>
      </c>
      <c r="AH73">
        <v>8.5906559206970511E-5</v>
      </c>
      <c r="AI73">
        <v>8.2057962338456052E-5</v>
      </c>
      <c r="AJ73">
        <v>6.0526824105892755E-4</v>
      </c>
      <c r="AK73">
        <v>1.4218888268466312E-4</v>
      </c>
      <c r="AL73">
        <v>1.292899512026687E-4</v>
      </c>
      <c r="AM73">
        <v>1.0926275469190306E-3</v>
      </c>
      <c r="AN73">
        <v>1.0669588558988631E-3</v>
      </c>
      <c r="AO73">
        <v>4.4917965661826859E-5</v>
      </c>
      <c r="AP73">
        <v>3.5705185041212438E-3</v>
      </c>
      <c r="AQ73">
        <v>5.9682055031338328E-5</v>
      </c>
      <c r="AR73">
        <v>7.216775432417993E-4</v>
      </c>
      <c r="AS73">
        <v>4.2912825024982215E-5</v>
      </c>
      <c r="AT73">
        <v>5.9477856805805363E-4</v>
      </c>
      <c r="AU73">
        <v>1.9812047742430276E-4</v>
      </c>
      <c r="AV73">
        <v>7.3743863737274183E-5</v>
      </c>
      <c r="AW73">
        <v>9.8585269572136198E-5</v>
      </c>
      <c r="AX73">
        <v>5.0317525579816959E-5</v>
      </c>
      <c r="AY73">
        <v>1.2906013152743991E-4</v>
      </c>
      <c r="AZ73">
        <v>8.8506306471804351E-5</v>
      </c>
      <c r="BA73">
        <v>1.1587372064679434E-5</v>
      </c>
      <c r="BB73">
        <v>2.9068020544254784E-5</v>
      </c>
      <c r="BC73">
        <v>2.8510345895227469E-5</v>
      </c>
      <c r="BD73">
        <v>3.7299191558698105E-4</v>
      </c>
      <c r="BE73">
        <v>5.8122923492374468E-4</v>
      </c>
      <c r="BF73">
        <v>2.353858028902637E-4</v>
      </c>
      <c r="BG73">
        <v>2.5612991478285896E-4</v>
      </c>
      <c r="BH73">
        <v>2.8857974026454553E-5</v>
      </c>
      <c r="BI73">
        <v>9.6163081785963263E-5</v>
      </c>
      <c r="BJ73">
        <v>7.8306452694696377E-5</v>
      </c>
      <c r="BK73">
        <v>6.0845876055266353E-5</v>
      </c>
      <c r="BL73">
        <v>3.4374838798383304E-5</v>
      </c>
      <c r="BM73">
        <v>7.0856049842856148E-5</v>
      </c>
      <c r="BN73">
        <v>6.9552044060546499E-5</v>
      </c>
      <c r="BO73">
        <v>1.1079950657787078E-4</v>
      </c>
      <c r="BP73">
        <v>1.0399016890058137E-4</v>
      </c>
      <c r="BQ73">
        <v>6.4758217033057967E-5</v>
      </c>
      <c r="BR73">
        <v>7.2923140082940642E-5</v>
      </c>
      <c r="BS73">
        <v>2.2504685531097139E-4</v>
      </c>
      <c r="BT73">
        <v>5.6276700274722474E-5</v>
      </c>
      <c r="BU73">
        <v>1.0059849533896585</v>
      </c>
      <c r="BV73">
        <v>4.5715480399748626E-5</v>
      </c>
      <c r="BW73">
        <v>5.32578345516069E-5</v>
      </c>
      <c r="BX73">
        <v>4.4271592322322236E-5</v>
      </c>
      <c r="BY73">
        <v>4.2814739172758911E-5</v>
      </c>
      <c r="BZ73">
        <v>9.4757522671817043E-3</v>
      </c>
      <c r="CA73">
        <v>3.0874137081325905E-3</v>
      </c>
      <c r="CB73">
        <v>8.0088704666163822E-4</v>
      </c>
      <c r="CC73">
        <v>4.7273813862241976E-5</v>
      </c>
      <c r="CD73">
        <v>8.0125295147534325E-5</v>
      </c>
      <c r="CE73">
        <v>5.3396044205666873E-5</v>
      </c>
      <c r="CF73">
        <v>1.7313530178067319E-4</v>
      </c>
      <c r="CG73">
        <v>7.6592507192059589E-3</v>
      </c>
      <c r="CH73">
        <v>0</v>
      </c>
      <c r="CI73">
        <v>7.0535506450350883E-5</v>
      </c>
      <c r="CJ73">
        <v>0</v>
      </c>
    </row>
    <row r="74" spans="1:88">
      <c r="A74" t="s">
        <v>73</v>
      </c>
      <c r="B74">
        <v>4.3310880268705663E-7</v>
      </c>
      <c r="C74">
        <v>5.8026852769556868E-7</v>
      </c>
      <c r="D74">
        <v>8.5581740392047933E-7</v>
      </c>
      <c r="E74">
        <v>5.9406304433598551E-7</v>
      </c>
      <c r="F74">
        <v>1.1968571647007385E-6</v>
      </c>
      <c r="G74">
        <v>5.3540910900039588E-8</v>
      </c>
      <c r="H74">
        <v>1.8829075840020027E-8</v>
      </c>
      <c r="I74">
        <v>3.1627853659299846E-9</v>
      </c>
      <c r="J74">
        <v>2.9363806335012084E-6</v>
      </c>
      <c r="K74">
        <v>9.3412341801349642E-7</v>
      </c>
      <c r="L74">
        <v>1.4975354647389244E-6</v>
      </c>
      <c r="M74">
        <v>1.4867844956838634E-6</v>
      </c>
      <c r="N74">
        <v>1.303058526685639E-6</v>
      </c>
      <c r="O74">
        <v>1.5177741734746592E-6</v>
      </c>
      <c r="P74">
        <v>1.4363666375327495E-6</v>
      </c>
      <c r="Q74">
        <v>1.3915770390958269E-6</v>
      </c>
      <c r="R74">
        <v>8.1136226229650143E-7</v>
      </c>
      <c r="S74">
        <v>2.3781480356645482E-6</v>
      </c>
      <c r="T74">
        <v>1.3278603658058982E-6</v>
      </c>
      <c r="U74">
        <v>1.6532388647859933E-6</v>
      </c>
      <c r="V74">
        <v>1.762250956263127E-6</v>
      </c>
      <c r="W74">
        <v>2.6854529828071782E-6</v>
      </c>
      <c r="X74">
        <v>8.4129155859718086E-7</v>
      </c>
      <c r="Y74">
        <v>9.8076823317232405E-7</v>
      </c>
      <c r="Z74">
        <v>1.4903746531291001E-6</v>
      </c>
      <c r="AA74">
        <v>1.893728640638091E-6</v>
      </c>
      <c r="AB74">
        <v>1.8498272042197647E-6</v>
      </c>
      <c r="AC74">
        <v>2.6394918796126146E-6</v>
      </c>
      <c r="AD74">
        <v>2.5620164556642139E-6</v>
      </c>
      <c r="AE74">
        <v>1.2215686068573662E-6</v>
      </c>
      <c r="AF74">
        <v>1.3615042135841689E-6</v>
      </c>
      <c r="AG74">
        <v>1.8508735181670861E-6</v>
      </c>
      <c r="AH74">
        <v>1.7712985842934656E-6</v>
      </c>
      <c r="AI74">
        <v>1.7819630352753858E-6</v>
      </c>
      <c r="AJ74">
        <v>3.4021406687460011E-6</v>
      </c>
      <c r="AK74">
        <v>1.8205541788056586E-6</v>
      </c>
      <c r="AL74">
        <v>3.1193377936093864E-7</v>
      </c>
      <c r="AM74">
        <v>6.7656631550428721E-7</v>
      </c>
      <c r="AN74">
        <v>1.38413255211753E-6</v>
      </c>
      <c r="AO74">
        <v>1.1961257188349911E-6</v>
      </c>
      <c r="AP74">
        <v>1.6475211946809151E-6</v>
      </c>
      <c r="AQ74">
        <v>1.7628108643875223E-6</v>
      </c>
      <c r="AR74">
        <v>1.940009210904346E-6</v>
      </c>
      <c r="AS74">
        <v>1.5033266681532533E-6</v>
      </c>
      <c r="AT74">
        <v>1.4483737297239551E-6</v>
      </c>
      <c r="AU74">
        <v>2.7874108227427669E-6</v>
      </c>
      <c r="AV74">
        <v>5.1752549900437736E-6</v>
      </c>
      <c r="AW74">
        <v>2.1204352151701749E-6</v>
      </c>
      <c r="AX74">
        <v>3.2398397138865316E-6</v>
      </c>
      <c r="AY74">
        <v>3.4287083373548394E-6</v>
      </c>
      <c r="AZ74">
        <v>1.4236589241269648E-6</v>
      </c>
      <c r="BA74">
        <v>2.5468928508232203E-7</v>
      </c>
      <c r="BB74">
        <v>1.6515514631652265E-6</v>
      </c>
      <c r="BC74">
        <v>1.8468350825592046E-6</v>
      </c>
      <c r="BD74">
        <v>1.2191557481824251E-5</v>
      </c>
      <c r="BE74">
        <v>1.843186962526208E-5</v>
      </c>
      <c r="BF74">
        <v>8.7508941094671548E-6</v>
      </c>
      <c r="BG74">
        <v>3.3160731518954519E-6</v>
      </c>
      <c r="BH74">
        <v>3.3460523631400435E-6</v>
      </c>
      <c r="BI74">
        <v>3.8113881600388761E-6</v>
      </c>
      <c r="BJ74">
        <v>4.3050346274551182E-6</v>
      </c>
      <c r="BK74">
        <v>2.5060163743621554E-6</v>
      </c>
      <c r="BL74">
        <v>2.0599217175644325E-6</v>
      </c>
      <c r="BM74">
        <v>3.3269485865882836E-6</v>
      </c>
      <c r="BN74">
        <v>3.1333075515563369E-6</v>
      </c>
      <c r="BO74">
        <v>3.400320415577515E-6</v>
      </c>
      <c r="BP74">
        <v>6.7428799795106098E-6</v>
      </c>
      <c r="BQ74">
        <v>1.6215983489999329E-5</v>
      </c>
      <c r="BR74">
        <v>3.8703184655084218E-6</v>
      </c>
      <c r="BS74">
        <v>4.4167078250424097E-5</v>
      </c>
      <c r="BT74">
        <v>2.7216678892050116E-6</v>
      </c>
      <c r="BU74">
        <v>2.2864366373779966E-6</v>
      </c>
      <c r="BV74">
        <v>1.009552474449336</v>
      </c>
      <c r="BW74">
        <v>5.9407463782738699E-3</v>
      </c>
      <c r="BX74">
        <v>1.5098008526588896E-4</v>
      </c>
      <c r="BY74">
        <v>1.7349780026867145E-6</v>
      </c>
      <c r="BZ74">
        <v>2.9258859548479481E-4</v>
      </c>
      <c r="CA74">
        <v>2.4232171755575807E-6</v>
      </c>
      <c r="CB74">
        <v>1.5433227709188649E-5</v>
      </c>
      <c r="CC74">
        <v>2.2574098986623813E-6</v>
      </c>
      <c r="CD74">
        <v>2.7064973917489455E-6</v>
      </c>
      <c r="CE74">
        <v>1.8194686073573552E-6</v>
      </c>
      <c r="CF74">
        <v>4.8104726647524675E-6</v>
      </c>
      <c r="CG74">
        <v>1.6499114562404445E-4</v>
      </c>
      <c r="CH74">
        <v>0</v>
      </c>
      <c r="CI74">
        <v>2.5503873298129029E-6</v>
      </c>
      <c r="CJ74">
        <v>0</v>
      </c>
    </row>
    <row r="75" spans="1:88">
      <c r="A75" t="s">
        <v>74</v>
      </c>
      <c r="B75">
        <v>6.1060469926869592E-10</v>
      </c>
      <c r="C75">
        <v>8.1807316695119694E-10</v>
      </c>
      <c r="D75">
        <v>1.2065470046042015E-9</v>
      </c>
      <c r="E75">
        <v>8.3752092842018969E-10</v>
      </c>
      <c r="F75">
        <v>1.6873510872687653E-9</v>
      </c>
      <c r="G75">
        <v>7.5482953927197346E-11</v>
      </c>
      <c r="H75">
        <v>2.6545574967475668E-11</v>
      </c>
      <c r="I75">
        <v>4.4589525662689168E-12</v>
      </c>
      <c r="J75">
        <v>4.1397630399882144E-9</v>
      </c>
      <c r="K75">
        <v>1.3169442532621674E-9</v>
      </c>
      <c r="L75">
        <v>2.1112528455160965E-9</v>
      </c>
      <c r="M75">
        <v>2.0960959330128512E-9</v>
      </c>
      <c r="N75">
        <v>1.8370757067971554E-9</v>
      </c>
      <c r="O75">
        <v>2.1397857466820396E-9</v>
      </c>
      <c r="P75">
        <v>2.0250159158828902E-9</v>
      </c>
      <c r="Q75">
        <v>1.9618707220787751E-9</v>
      </c>
      <c r="R75">
        <v>1.1438733341226765E-9</v>
      </c>
      <c r="S75">
        <v>3.3527565293624728E-9</v>
      </c>
      <c r="T75">
        <v>1.8720417925090613E-9</v>
      </c>
      <c r="U75">
        <v>2.3307663422887501E-9</v>
      </c>
      <c r="V75">
        <v>2.4844535795835843E-9</v>
      </c>
      <c r="W75">
        <v>3.7860006557105325E-9</v>
      </c>
      <c r="X75">
        <v>1.1860682026028825E-9</v>
      </c>
      <c r="Y75">
        <v>1.3827049654799683E-9</v>
      </c>
      <c r="Z75">
        <v>2.1011574025410056E-9</v>
      </c>
      <c r="AA75">
        <v>2.669813220002454E-9</v>
      </c>
      <c r="AB75">
        <v>2.6079201732313748E-9</v>
      </c>
      <c r="AC75">
        <v>3.721203853105592E-9</v>
      </c>
      <c r="AD75">
        <v>3.6119775856013711E-9</v>
      </c>
      <c r="AE75">
        <v>1.7221897296905537E-9</v>
      </c>
      <c r="AF75">
        <v>1.9194735034958643E-9</v>
      </c>
      <c r="AG75">
        <v>2.6093952857416287E-9</v>
      </c>
      <c r="AH75">
        <v>2.4972090908045173E-9</v>
      </c>
      <c r="AI75">
        <v>2.512244028548293E-9</v>
      </c>
      <c r="AJ75">
        <v>4.7964000431791114E-9</v>
      </c>
      <c r="AK75">
        <v>2.5666505274315849E-9</v>
      </c>
      <c r="AL75">
        <v>4.3976993853910786E-10</v>
      </c>
      <c r="AM75">
        <v>9.5383554675133532E-10</v>
      </c>
      <c r="AN75">
        <v>1.9513753483888591E-9</v>
      </c>
      <c r="AO75">
        <v>1.6863198815298951E-9</v>
      </c>
      <c r="AP75">
        <v>2.3227054665610624E-9</v>
      </c>
      <c r="AQ75">
        <v>2.4852429482821495E-9</v>
      </c>
      <c r="AR75">
        <v>2.7350604131190254E-9</v>
      </c>
      <c r="AS75">
        <v>2.1194173898459987E-9</v>
      </c>
      <c r="AT75">
        <v>2.0419437337222345E-9</v>
      </c>
      <c r="AU75">
        <v>3.9297426803604866E-9</v>
      </c>
      <c r="AV75">
        <v>7.2961689931704914E-9</v>
      </c>
      <c r="AW75">
        <v>2.9894282887925034E-9</v>
      </c>
      <c r="AX75">
        <v>4.5675851931503242E-9</v>
      </c>
      <c r="AY75">
        <v>4.833855627550812E-9</v>
      </c>
      <c r="AZ75">
        <v>2.0071003494608027E-9</v>
      </c>
      <c r="BA75">
        <v>3.5906560513159926E-10</v>
      </c>
      <c r="BB75">
        <v>2.3283874126692179E-9</v>
      </c>
      <c r="BC75">
        <v>2.6037018254735206E-9</v>
      </c>
      <c r="BD75">
        <v>1.7187880374680713E-8</v>
      </c>
      <c r="BE75">
        <v>2.5985586392306564E-8</v>
      </c>
      <c r="BF75">
        <v>1.2337170320466178E-8</v>
      </c>
      <c r="BG75">
        <v>4.6750604861964607E-9</v>
      </c>
      <c r="BH75">
        <v>4.7173257256761186E-9</v>
      </c>
      <c r="BI75">
        <v>5.3733646298996211E-9</v>
      </c>
      <c r="BJ75">
        <v>6.0693164344154561E-9</v>
      </c>
      <c r="BK75">
        <v>3.5330276483331345E-9</v>
      </c>
      <c r="BL75">
        <v>2.9041152547973231E-9</v>
      </c>
      <c r="BM75">
        <v>4.6903928726287694E-9</v>
      </c>
      <c r="BN75">
        <v>4.4173942052542073E-9</v>
      </c>
      <c r="BO75">
        <v>4.7938338170215272E-9</v>
      </c>
      <c r="BP75">
        <v>9.5062353305917494E-9</v>
      </c>
      <c r="BQ75">
        <v>2.286158965328519E-8</v>
      </c>
      <c r="BR75">
        <v>5.4564456507096407E-9</v>
      </c>
      <c r="BS75">
        <v>6.2267553477003393E-8</v>
      </c>
      <c r="BT75">
        <v>3.8370570920907239E-9</v>
      </c>
      <c r="BU75">
        <v>3.2234601252652905E-9</v>
      </c>
      <c r="BV75">
        <v>1.3467252921717688E-5</v>
      </c>
      <c r="BW75">
        <v>1.0096855155277813</v>
      </c>
      <c r="BX75">
        <v>2.1285448133907293E-7</v>
      </c>
      <c r="BY75">
        <v>2.4460036715850005E-9</v>
      </c>
      <c r="BZ75">
        <v>4.1249674503737E-7</v>
      </c>
      <c r="CA75">
        <v>3.4162958258162711E-9</v>
      </c>
      <c r="CB75">
        <v>2.175804625916014E-8</v>
      </c>
      <c r="CC75">
        <v>3.1825376989506144E-9</v>
      </c>
      <c r="CD75">
        <v>3.8156694477402796E-9</v>
      </c>
      <c r="CE75">
        <v>2.5651200689795462E-9</v>
      </c>
      <c r="CF75">
        <v>6.7818922094820834E-9</v>
      </c>
      <c r="CG75">
        <v>2.3260753009575835E-7</v>
      </c>
      <c r="CH75">
        <v>0</v>
      </c>
      <c r="CI75">
        <v>3.595582631610268E-9</v>
      </c>
      <c r="CJ75">
        <v>0</v>
      </c>
    </row>
    <row r="76" spans="1:88">
      <c r="A76" t="s">
        <v>75</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1</v>
      </c>
      <c r="BY76">
        <v>0</v>
      </c>
      <c r="BZ76">
        <v>0</v>
      </c>
      <c r="CA76">
        <v>0</v>
      </c>
      <c r="CB76">
        <v>0</v>
      </c>
      <c r="CC76">
        <v>0</v>
      </c>
      <c r="CD76">
        <v>0</v>
      </c>
      <c r="CE76">
        <v>0</v>
      </c>
      <c r="CF76">
        <v>0</v>
      </c>
      <c r="CG76">
        <v>0</v>
      </c>
      <c r="CH76">
        <v>0</v>
      </c>
      <c r="CI76">
        <v>0</v>
      </c>
      <c r="CJ76">
        <v>0</v>
      </c>
    </row>
    <row r="77" spans="1:88">
      <c r="A77" t="s">
        <v>76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1</v>
      </c>
      <c r="BZ77">
        <v>0</v>
      </c>
      <c r="CA77">
        <v>0</v>
      </c>
      <c r="CB77">
        <v>0</v>
      </c>
      <c r="CC77">
        <v>0</v>
      </c>
      <c r="CD77">
        <v>0</v>
      </c>
      <c r="CE77">
        <v>0</v>
      </c>
      <c r="CF77">
        <v>0</v>
      </c>
      <c r="CG77">
        <v>0</v>
      </c>
      <c r="CH77">
        <v>0</v>
      </c>
      <c r="CI77">
        <v>0</v>
      </c>
      <c r="CJ77">
        <v>0</v>
      </c>
    </row>
    <row r="78" spans="1:88">
      <c r="A78" t="s">
        <v>77</v>
      </c>
      <c r="B78">
        <v>3.4598549906331377E-4</v>
      </c>
      <c r="C78">
        <v>4.1503973202699503E-4</v>
      </c>
      <c r="D78">
        <v>6.3617647819188519E-4</v>
      </c>
      <c r="E78">
        <v>4.5596846743232669E-4</v>
      </c>
      <c r="F78">
        <v>1.1867229063761357E-3</v>
      </c>
      <c r="G78">
        <v>4.1593733863348311E-5</v>
      </c>
      <c r="H78">
        <v>9.589408908633732E-6</v>
      </c>
      <c r="I78">
        <v>1.620761902716572E-6</v>
      </c>
      <c r="J78">
        <v>1.588300903525005E-3</v>
      </c>
      <c r="K78">
        <v>6.1596793564772784E-4</v>
      </c>
      <c r="L78">
        <v>9.3393261591071539E-4</v>
      </c>
      <c r="M78">
        <v>6.224833423012794E-4</v>
      </c>
      <c r="N78">
        <v>7.626984526649818E-4</v>
      </c>
      <c r="O78">
        <v>1.1426524811205105E-3</v>
      </c>
      <c r="P78">
        <v>9.3991610821372428E-4</v>
      </c>
      <c r="Q78">
        <v>9.7438340210924564E-4</v>
      </c>
      <c r="R78">
        <v>5.4286550337725526E-4</v>
      </c>
      <c r="S78">
        <v>6.5832013060406229E-4</v>
      </c>
      <c r="T78">
        <v>1.1307886896219082E-3</v>
      </c>
      <c r="U78">
        <v>1.1933062048657169E-3</v>
      </c>
      <c r="V78">
        <v>1.2778527027335446E-3</v>
      </c>
      <c r="W78">
        <v>1.3202029470993121E-3</v>
      </c>
      <c r="X78">
        <v>4.9256942471107121E-4</v>
      </c>
      <c r="Y78">
        <v>6.9825587204756746E-4</v>
      </c>
      <c r="Z78">
        <v>1.1901937990498354E-3</v>
      </c>
      <c r="AA78">
        <v>1.3988725585420555E-3</v>
      </c>
      <c r="AB78">
        <v>9.9328838476665923E-4</v>
      </c>
      <c r="AC78">
        <v>1.2008664579699882E-3</v>
      </c>
      <c r="AD78">
        <v>1.4317478910421812E-3</v>
      </c>
      <c r="AE78">
        <v>6.8853089110995462E-4</v>
      </c>
      <c r="AF78">
        <v>8.9033767926179855E-4</v>
      </c>
      <c r="AG78">
        <v>8.9961507705390382E-4</v>
      </c>
      <c r="AH78">
        <v>1.1963250693864235E-3</v>
      </c>
      <c r="AI78">
        <v>1.0843908463546072E-3</v>
      </c>
      <c r="AJ78">
        <v>2.950955885920474E-3</v>
      </c>
      <c r="AK78">
        <v>1.4735489676961507E-3</v>
      </c>
      <c r="AL78">
        <v>1.7964819073295344E-4</v>
      </c>
      <c r="AM78">
        <v>4.2337018858406612E-4</v>
      </c>
      <c r="AN78">
        <v>1.6172760715425626E-3</v>
      </c>
      <c r="AO78">
        <v>6.0365991276809883E-4</v>
      </c>
      <c r="AP78">
        <v>1.3099512200990542E-3</v>
      </c>
      <c r="AQ78">
        <v>1.2643184264957332E-3</v>
      </c>
      <c r="AR78">
        <v>1.1417908373983071E-3</v>
      </c>
      <c r="AS78">
        <v>8.2902284158070899E-4</v>
      </c>
      <c r="AT78">
        <v>6.8957282133300004E-4</v>
      </c>
      <c r="AU78">
        <v>3.6094890234634864E-3</v>
      </c>
      <c r="AV78">
        <v>1.2321857900184773E-3</v>
      </c>
      <c r="AW78">
        <v>9.0924911603698514E-4</v>
      </c>
      <c r="AX78">
        <v>9.236979095964868E-4</v>
      </c>
      <c r="AY78">
        <v>9.0330029761864989E-4</v>
      </c>
      <c r="AZ78">
        <v>1.1850609545478053E-3</v>
      </c>
      <c r="BA78">
        <v>1.2960396614551629E-4</v>
      </c>
      <c r="BB78">
        <v>5.4677661332384496E-4</v>
      </c>
      <c r="BC78">
        <v>7.241326116099794E-4</v>
      </c>
      <c r="BD78">
        <v>4.4420369127275129E-2</v>
      </c>
      <c r="BE78">
        <v>6.9290584582949635E-2</v>
      </c>
      <c r="BF78">
        <v>2.2015883254236191E-2</v>
      </c>
      <c r="BG78">
        <v>3.3759999440536007E-3</v>
      </c>
      <c r="BH78">
        <v>1.1756295709774963E-3</v>
      </c>
      <c r="BI78">
        <v>2.6805059179594009E-3</v>
      </c>
      <c r="BJ78">
        <v>2.7954137897716947E-3</v>
      </c>
      <c r="BK78">
        <v>3.1500307234709306E-3</v>
      </c>
      <c r="BL78">
        <v>9.0645866856210212E-4</v>
      </c>
      <c r="BM78">
        <v>3.5557623801460558E-3</v>
      </c>
      <c r="BN78">
        <v>2.6865037632119127E-3</v>
      </c>
      <c r="BO78">
        <v>3.6311076957546888E-3</v>
      </c>
      <c r="BP78">
        <v>9.1924068315337641E-4</v>
      </c>
      <c r="BQ78">
        <v>2.7152148331109341E-3</v>
      </c>
      <c r="BR78">
        <v>6.4379965391022391E-3</v>
      </c>
      <c r="BS78">
        <v>2.8331999852404611E-3</v>
      </c>
      <c r="BT78">
        <v>1.7332142749016896E-3</v>
      </c>
      <c r="BU78">
        <v>2.2210651917475635E-3</v>
      </c>
      <c r="BV78">
        <v>1.6685355200300631E-3</v>
      </c>
      <c r="BW78">
        <v>2.025604609502765E-3</v>
      </c>
      <c r="BX78">
        <v>1.9111724384053843E-3</v>
      </c>
      <c r="BY78">
        <v>1.8532626016756933E-3</v>
      </c>
      <c r="BZ78">
        <v>1.1505673668206906</v>
      </c>
      <c r="CA78">
        <v>1.3734172732495584E-3</v>
      </c>
      <c r="CB78">
        <v>6.9689046813997037E-3</v>
      </c>
      <c r="CC78">
        <v>2.5395480020396623E-3</v>
      </c>
      <c r="CD78">
        <v>4.6703930416438387E-3</v>
      </c>
      <c r="CE78">
        <v>8.7916371242537366E-4</v>
      </c>
      <c r="CF78">
        <v>8.2550001145014346E-3</v>
      </c>
      <c r="CG78">
        <v>5.3114352368440034E-3</v>
      </c>
      <c r="CH78">
        <v>0</v>
      </c>
      <c r="CI78">
        <v>9.7118779546151316E-4</v>
      </c>
      <c r="CJ78">
        <v>0</v>
      </c>
    </row>
    <row r="79" spans="1:88">
      <c r="A79" t="s">
        <v>78</v>
      </c>
      <c r="B79">
        <v>1.0719030870847354E-8</v>
      </c>
      <c r="C79">
        <v>1.2858410864819091E-8</v>
      </c>
      <c r="D79">
        <v>1.9709482991360538E-8</v>
      </c>
      <c r="E79">
        <v>1.4126430419113229E-8</v>
      </c>
      <c r="F79">
        <v>3.6766048007866662E-8</v>
      </c>
      <c r="G79">
        <v>1.2886219755512117E-9</v>
      </c>
      <c r="H79">
        <v>2.9709097752103662E-10</v>
      </c>
      <c r="I79">
        <v>5.0213078052537259E-11</v>
      </c>
      <c r="J79">
        <v>4.9207398758535143E-8</v>
      </c>
      <c r="K79">
        <v>1.9083398973469298E-8</v>
      </c>
      <c r="L79">
        <v>2.8934312473616808E-8</v>
      </c>
      <c r="M79">
        <v>1.9285253806243025E-8</v>
      </c>
      <c r="N79">
        <v>2.3629280075022429E-8</v>
      </c>
      <c r="O79">
        <v>3.540069526884915E-8</v>
      </c>
      <c r="P79">
        <v>2.9119687984686126E-8</v>
      </c>
      <c r="Q79">
        <v>3.0187524608766886E-8</v>
      </c>
      <c r="R79">
        <v>1.681860108349234E-8</v>
      </c>
      <c r="S79">
        <v>2.0395518950792456E-8</v>
      </c>
      <c r="T79">
        <v>3.5033141288514406E-8</v>
      </c>
      <c r="U79">
        <v>3.6970006208233059E-8</v>
      </c>
      <c r="V79">
        <v>3.9589354484738187E-8</v>
      </c>
      <c r="W79">
        <v>4.0901414030509772E-8</v>
      </c>
      <c r="X79">
        <v>1.5260370402250005E-8</v>
      </c>
      <c r="Y79">
        <v>2.163277440381586E-8</v>
      </c>
      <c r="Z79">
        <v>3.687358027676087E-8</v>
      </c>
      <c r="AA79">
        <v>4.3338689569326663E-8</v>
      </c>
      <c r="AB79">
        <v>3.077322283388403E-8</v>
      </c>
      <c r="AC79">
        <v>3.7204231592347422E-8</v>
      </c>
      <c r="AD79">
        <v>4.4357205388377584E-8</v>
      </c>
      <c r="AE79">
        <v>2.1331483248056764E-8</v>
      </c>
      <c r="AF79">
        <v>2.7583690921507017E-8</v>
      </c>
      <c r="AG79">
        <v>2.7871115433817313E-8</v>
      </c>
      <c r="AH79">
        <v>3.7063534122206199E-8</v>
      </c>
      <c r="AI79">
        <v>3.3595682447986775E-8</v>
      </c>
      <c r="AJ79">
        <v>9.142402593555469E-8</v>
      </c>
      <c r="AK79">
        <v>4.5652251083360709E-8</v>
      </c>
      <c r="AL79">
        <v>5.5657087004274032E-9</v>
      </c>
      <c r="AM79">
        <v>1.3116498042591718E-8</v>
      </c>
      <c r="AN79">
        <v>5.0105082971627911E-8</v>
      </c>
      <c r="AO79">
        <v>1.870208219122554E-8</v>
      </c>
      <c r="AP79">
        <v>4.0583803672582258E-8</v>
      </c>
      <c r="AQ79">
        <v>3.9170046955375179E-8</v>
      </c>
      <c r="AR79">
        <v>3.5374000549900066E-8</v>
      </c>
      <c r="AS79">
        <v>2.5684086343500359E-8</v>
      </c>
      <c r="AT79">
        <v>2.1363763451291682E-8</v>
      </c>
      <c r="AU79">
        <v>1.1182614408764514E-7</v>
      </c>
      <c r="AV79">
        <v>3.8174540717992681E-8</v>
      </c>
      <c r="AW79">
        <v>2.8169589102656553E-8</v>
      </c>
      <c r="AX79">
        <v>2.8617229436225718E-8</v>
      </c>
      <c r="AY79">
        <v>2.798528782863257E-8</v>
      </c>
      <c r="AZ79">
        <v>3.6714558818285211E-8</v>
      </c>
      <c r="BA79">
        <v>4.0152807497976138E-9</v>
      </c>
      <c r="BB79">
        <v>1.6939771792583546E-8</v>
      </c>
      <c r="BC79">
        <v>2.2434465720236089E-8</v>
      </c>
      <c r="BD79">
        <v>1.3761944048486428E-6</v>
      </c>
      <c r="BE79">
        <v>2.1467024404620566E-6</v>
      </c>
      <c r="BF79">
        <v>6.8207752316216064E-7</v>
      </c>
      <c r="BG79">
        <v>1.0459238239249834E-7</v>
      </c>
      <c r="BH79">
        <v>3.6422363648491475E-8</v>
      </c>
      <c r="BI79">
        <v>8.304517317021391E-8</v>
      </c>
      <c r="BJ79">
        <v>8.6605151922485576E-8</v>
      </c>
      <c r="BK79">
        <v>9.7591594620050101E-8</v>
      </c>
      <c r="BL79">
        <v>2.8083137812912556E-8</v>
      </c>
      <c r="BM79">
        <v>1.1016163054628053E-7</v>
      </c>
      <c r="BN79">
        <v>8.3230993352257419E-8</v>
      </c>
      <c r="BO79">
        <v>1.1249591555582306E-7</v>
      </c>
      <c r="BP79">
        <v>2.8479139406523909E-8</v>
      </c>
      <c r="BQ79">
        <v>8.4120495500225416E-8</v>
      </c>
      <c r="BR79">
        <v>1.9945657790824594E-7</v>
      </c>
      <c r="BS79">
        <v>8.7775811955400497E-8</v>
      </c>
      <c r="BT79">
        <v>5.3696982586732061E-8</v>
      </c>
      <c r="BU79">
        <v>6.8811168158668707E-8</v>
      </c>
      <c r="BV79">
        <v>5.1693159964009633E-8</v>
      </c>
      <c r="BW79">
        <v>6.2755573283195787E-8</v>
      </c>
      <c r="BX79">
        <v>5.9210332289189706E-8</v>
      </c>
      <c r="BY79">
        <v>5.7416218578320889E-8</v>
      </c>
      <c r="BZ79">
        <v>4.6647511455323737E-6</v>
      </c>
      <c r="CA79">
        <v>1.0000000425500546</v>
      </c>
      <c r="CB79">
        <v>2.1590472611757223E-7</v>
      </c>
      <c r="CC79">
        <v>7.8678133926302146E-8</v>
      </c>
      <c r="CD79">
        <v>1.4469417743779448E-7</v>
      </c>
      <c r="CE79">
        <v>2.723750850694421E-8</v>
      </c>
      <c r="CF79">
        <v>2.5574944992130112E-7</v>
      </c>
      <c r="CG79">
        <v>1.6455440596895886E-7</v>
      </c>
      <c r="CH79">
        <v>0</v>
      </c>
      <c r="CI79">
        <v>3.0088521019307635E-8</v>
      </c>
      <c r="CJ79">
        <v>0</v>
      </c>
    </row>
    <row r="80" spans="1:88">
      <c r="A80" t="s">
        <v>79</v>
      </c>
      <c r="B80">
        <v>2.5381409307581501E-5</v>
      </c>
      <c r="C80">
        <v>2.4456426865126313E-5</v>
      </c>
      <c r="D80">
        <v>5.0010922633253269E-5</v>
      </c>
      <c r="E80">
        <v>3.3480836040043501E-5</v>
      </c>
      <c r="F80">
        <v>8.6330645663716226E-5</v>
      </c>
      <c r="G80">
        <v>2.2621392918077986E-6</v>
      </c>
      <c r="H80">
        <v>4.1804219043691839E-7</v>
      </c>
      <c r="I80">
        <v>7.1141527173881207E-8</v>
      </c>
      <c r="J80">
        <v>7.0155693427682755E-5</v>
      </c>
      <c r="K80">
        <v>3.7669913692708585E-5</v>
      </c>
      <c r="L80">
        <v>7.7222576473022652E-5</v>
      </c>
      <c r="M80">
        <v>4.6088235493450332E-5</v>
      </c>
      <c r="N80">
        <v>5.8214653614948449E-5</v>
      </c>
      <c r="O80">
        <v>6.7150854439691627E-5</v>
      </c>
      <c r="P80">
        <v>4.5212017836061052E-5</v>
      </c>
      <c r="Q80">
        <v>4.2425679039623034E-5</v>
      </c>
      <c r="R80">
        <v>2.0656709925919873E-5</v>
      </c>
      <c r="S80">
        <v>3.982830066498397E-5</v>
      </c>
      <c r="T80">
        <v>7.0510353478532198E-5</v>
      </c>
      <c r="U80">
        <v>6.9135361052962574E-5</v>
      </c>
      <c r="V80">
        <v>7.4189581031515575E-5</v>
      </c>
      <c r="W80">
        <v>9.1719074615804767E-5</v>
      </c>
      <c r="X80">
        <v>2.4650309504737516E-5</v>
      </c>
      <c r="Y80">
        <v>4.1491959702776626E-5</v>
      </c>
      <c r="Z80">
        <v>6.3623885364222254E-5</v>
      </c>
      <c r="AA80">
        <v>1.0220998696487349E-4</v>
      </c>
      <c r="AB80">
        <v>5.3565401555044038E-5</v>
      </c>
      <c r="AC80">
        <v>6.8798276025500743E-5</v>
      </c>
      <c r="AD80">
        <v>6.3640843626466774E-5</v>
      </c>
      <c r="AE80">
        <v>3.7847776429464544E-5</v>
      </c>
      <c r="AF80">
        <v>4.4244768396495485E-5</v>
      </c>
      <c r="AG80">
        <v>5.0124006089242246E-5</v>
      </c>
      <c r="AH80">
        <v>7.6918838285964134E-5</v>
      </c>
      <c r="AI80">
        <v>7.2126101050609592E-5</v>
      </c>
      <c r="AJ80">
        <v>1.638058005354595E-4</v>
      </c>
      <c r="AK80">
        <v>2.5188072797168552E-5</v>
      </c>
      <c r="AL80">
        <v>4.7476255180104035E-5</v>
      </c>
      <c r="AM80">
        <v>5.2536452766734098E-5</v>
      </c>
      <c r="AN80">
        <v>5.7989477103760609E-5</v>
      </c>
      <c r="AO80">
        <v>1.2965715948672655E-5</v>
      </c>
      <c r="AP80">
        <v>1.6859706051804008E-4</v>
      </c>
      <c r="AQ80">
        <v>5.2302413869116924E-5</v>
      </c>
      <c r="AR80">
        <v>3.2509567972743744E-4</v>
      </c>
      <c r="AS80">
        <v>3.0180403692170667E-5</v>
      </c>
      <c r="AT80">
        <v>3.9503980110171189E-5</v>
      </c>
      <c r="AU80">
        <v>5.1023216162465934E-5</v>
      </c>
      <c r="AV80">
        <v>7.766824833758776E-5</v>
      </c>
      <c r="AW80">
        <v>3.7985949685753021E-5</v>
      </c>
      <c r="AX80">
        <v>3.2540695065808109E-5</v>
      </c>
      <c r="AY80">
        <v>3.7042828027250534E-5</v>
      </c>
      <c r="AZ80">
        <v>2.5537076503956449E-5</v>
      </c>
      <c r="BA80">
        <v>7.2539302066782538E-6</v>
      </c>
      <c r="BB80">
        <v>2.6198069106529996E-5</v>
      </c>
      <c r="BC80">
        <v>3.2178118347603177E-5</v>
      </c>
      <c r="BD80">
        <v>4.1030289737313194E-5</v>
      </c>
      <c r="BE80">
        <v>3.6159674608048213E-5</v>
      </c>
      <c r="BF80">
        <v>7.8252014427542449E-5</v>
      </c>
      <c r="BG80">
        <v>1.8231399572269063E-4</v>
      </c>
      <c r="BH80">
        <v>5.2213390182805502E-5</v>
      </c>
      <c r="BI80">
        <v>2.0483688175656659E-4</v>
      </c>
      <c r="BJ80">
        <v>2.084341893201015E-4</v>
      </c>
      <c r="BK80">
        <v>1.6034485988414718E-4</v>
      </c>
      <c r="BL80">
        <v>3.8057157054897711E-5</v>
      </c>
      <c r="BM80">
        <v>1.7834099106951585E-4</v>
      </c>
      <c r="BN80">
        <v>2.8301211280828423E-5</v>
      </c>
      <c r="BO80">
        <v>2.532408380435714E-4</v>
      </c>
      <c r="BP80">
        <v>5.1009695705607637E-5</v>
      </c>
      <c r="BQ80">
        <v>1.1843268728399922E-4</v>
      </c>
      <c r="BR80">
        <v>5.02233336535134E-4</v>
      </c>
      <c r="BS80">
        <v>2.109997534999663E-4</v>
      </c>
      <c r="BT80">
        <v>1.3629922115987976E-4</v>
      </c>
      <c r="BU80">
        <v>1.1128774349446811E-4</v>
      </c>
      <c r="BV80">
        <v>1.232477497419739E-4</v>
      </c>
      <c r="BW80">
        <v>4.1847215560108155E-5</v>
      </c>
      <c r="BX80">
        <v>8.5345225351517534E-5</v>
      </c>
      <c r="BY80">
        <v>1.1648807341985955E-4</v>
      </c>
      <c r="BZ80">
        <v>3.1420929491228521E-4</v>
      </c>
      <c r="CA80">
        <v>2.5082674259785176E-5</v>
      </c>
      <c r="CB80">
        <v>1.0009216527848004</v>
      </c>
      <c r="CC80">
        <v>6.7840171256524186E-4</v>
      </c>
      <c r="CD80">
        <v>3.0119705753036042E-4</v>
      </c>
      <c r="CE80">
        <v>4.1891971098496039E-5</v>
      </c>
      <c r="CF80">
        <v>8.0095484160893788E-5</v>
      </c>
      <c r="CG80">
        <v>1.2502791007726834E-4</v>
      </c>
      <c r="CH80">
        <v>0</v>
      </c>
      <c r="CI80">
        <v>1.8241031182406154E-4</v>
      </c>
      <c r="CJ80">
        <v>0</v>
      </c>
    </row>
    <row r="81" spans="1:88">
      <c r="A81" t="s">
        <v>80</v>
      </c>
      <c r="B81">
        <v>4.8737464235907431E-5</v>
      </c>
      <c r="C81">
        <v>7.4708445146699819E-5</v>
      </c>
      <c r="D81">
        <v>9.2216303550676253E-5</v>
      </c>
      <c r="E81">
        <v>5.8630026217324616E-5</v>
      </c>
      <c r="F81">
        <v>1.3248411766376346E-4</v>
      </c>
      <c r="G81">
        <v>6.9538954086234246E-6</v>
      </c>
      <c r="H81">
        <v>1.7566755415416989E-6</v>
      </c>
      <c r="I81">
        <v>2.6316663829426711E-7</v>
      </c>
      <c r="J81">
        <v>1.8059625973690323E-4</v>
      </c>
      <c r="K81">
        <v>1.0404488977198654E-4</v>
      </c>
      <c r="L81">
        <v>4.0154769839676445E-4</v>
      </c>
      <c r="M81">
        <v>2.6336782743321724E-4</v>
      </c>
      <c r="N81">
        <v>1.6062645508317032E-4</v>
      </c>
      <c r="O81">
        <v>2.1267923405174913E-4</v>
      </c>
      <c r="P81">
        <v>2.1348099509313067E-4</v>
      </c>
      <c r="Q81">
        <v>2.1545386394856286E-4</v>
      </c>
      <c r="R81">
        <v>1.4605059361299361E-4</v>
      </c>
      <c r="S81">
        <v>1.660673500620618E-4</v>
      </c>
      <c r="T81">
        <v>4.0958903261784264E-4</v>
      </c>
      <c r="U81">
        <v>3.2643463991500262E-4</v>
      </c>
      <c r="V81">
        <v>3.5980187915076844E-4</v>
      </c>
      <c r="W81">
        <v>5.7437123585209659E-4</v>
      </c>
      <c r="X81">
        <v>8.6857787784717653E-5</v>
      </c>
      <c r="Y81">
        <v>1.166896169277679E-4</v>
      </c>
      <c r="Z81">
        <v>3.6646650119774539E-4</v>
      </c>
      <c r="AA81">
        <v>4.5449507337905101E-4</v>
      </c>
      <c r="AB81">
        <v>2.4279038761354179E-4</v>
      </c>
      <c r="AC81">
        <v>3.4690519415196995E-4</v>
      </c>
      <c r="AD81">
        <v>2.9074452557987737E-4</v>
      </c>
      <c r="AE81">
        <v>1.2135988088186829E-4</v>
      </c>
      <c r="AF81">
        <v>1.9805880782394999E-4</v>
      </c>
      <c r="AG81">
        <v>1.7869848111199909E-4</v>
      </c>
      <c r="AH81">
        <v>4.308393102901198E-4</v>
      </c>
      <c r="AI81">
        <v>3.039773407119409E-4</v>
      </c>
      <c r="AJ81">
        <v>4.6443932963669183E-4</v>
      </c>
      <c r="AK81">
        <v>1.2046431526344693E-4</v>
      </c>
      <c r="AL81">
        <v>2.6603321931785858E-5</v>
      </c>
      <c r="AM81">
        <v>7.1743936798744244E-5</v>
      </c>
      <c r="AN81">
        <v>1.2296270278476263E-4</v>
      </c>
      <c r="AO81">
        <v>1.0634764018080217E-4</v>
      </c>
      <c r="AP81">
        <v>1.9988357321801419E-4</v>
      </c>
      <c r="AQ81">
        <v>1.7230007942326166E-4</v>
      </c>
      <c r="AR81">
        <v>1.7069565799298551E-4</v>
      </c>
      <c r="AS81">
        <v>1.3163163857185447E-4</v>
      </c>
      <c r="AT81">
        <v>1.5028402452144855E-4</v>
      </c>
      <c r="AU81">
        <v>3.3160593731642517E-4</v>
      </c>
      <c r="AV81">
        <v>3.1904837734543929E-4</v>
      </c>
      <c r="AW81">
        <v>1.4387251842632221E-4</v>
      </c>
      <c r="AX81">
        <v>1.722448098656964E-4</v>
      </c>
      <c r="AY81">
        <v>2.1628572359738056E-4</v>
      </c>
      <c r="AZ81">
        <v>2.2781071579751859E-4</v>
      </c>
      <c r="BA81">
        <v>2.1576180256268402E-5</v>
      </c>
      <c r="BB81">
        <v>1.3327025474450948E-4</v>
      </c>
      <c r="BC81">
        <v>1.8201206166082085E-4</v>
      </c>
      <c r="BD81">
        <v>2.2433791391021602E-4</v>
      </c>
      <c r="BE81">
        <v>1.0733593438213311E-4</v>
      </c>
      <c r="BF81">
        <v>4.7052127558427518E-4</v>
      </c>
      <c r="BG81">
        <v>1.7704253459910368E-3</v>
      </c>
      <c r="BH81">
        <v>3.1791626914343281E-4</v>
      </c>
      <c r="BI81">
        <v>1.3695461383305095E-3</v>
      </c>
      <c r="BJ81">
        <v>1.32519612299915E-3</v>
      </c>
      <c r="BK81">
        <v>1.0371629460449283E-3</v>
      </c>
      <c r="BL81">
        <v>2.2704625110128712E-4</v>
      </c>
      <c r="BM81">
        <v>1.1382690717185861E-3</v>
      </c>
      <c r="BN81">
        <v>8.97637265475493E-4</v>
      </c>
      <c r="BO81">
        <v>1.4892802844237304E-3</v>
      </c>
      <c r="BP81">
        <v>3.3786539017361425E-4</v>
      </c>
      <c r="BQ81">
        <v>6.8571411552422563E-4</v>
      </c>
      <c r="BR81">
        <v>3.3433223471782754E-4</v>
      </c>
      <c r="BS81">
        <v>9.238565169121057E-4</v>
      </c>
      <c r="BT81">
        <v>8.9421962330346789E-4</v>
      </c>
      <c r="BU81">
        <v>5.4971830213090605E-4</v>
      </c>
      <c r="BV81">
        <v>5.0540804374351429E-4</v>
      </c>
      <c r="BW81">
        <v>2.1720455197684526E-4</v>
      </c>
      <c r="BX81">
        <v>3.5261300385809521E-4</v>
      </c>
      <c r="BY81">
        <v>2.0696049815220372E-4</v>
      </c>
      <c r="BZ81">
        <v>2.8404760902381765E-4</v>
      </c>
      <c r="CA81">
        <v>2.1655913939882781E-4</v>
      </c>
      <c r="CB81">
        <v>4.7372979676339061E-4</v>
      </c>
      <c r="CC81">
        <v>1.00027520625081</v>
      </c>
      <c r="CD81">
        <v>5.9835828960842243E-4</v>
      </c>
      <c r="CE81">
        <v>1.8059131089674411E-4</v>
      </c>
      <c r="CF81">
        <v>4.1788430588827124E-4</v>
      </c>
      <c r="CG81">
        <v>7.9805742256078445E-4</v>
      </c>
      <c r="CH81">
        <v>0</v>
      </c>
      <c r="CI81">
        <v>2.6546820859688915E-4</v>
      </c>
      <c r="CJ81">
        <v>0</v>
      </c>
    </row>
    <row r="82" spans="1:88">
      <c r="A82" t="s">
        <v>81</v>
      </c>
      <c r="B82">
        <v>1.233140436452467E-3</v>
      </c>
      <c r="C82">
        <v>9.5865044479788496E-4</v>
      </c>
      <c r="D82">
        <v>1.9575220892353719E-3</v>
      </c>
      <c r="E82">
        <v>1.4702296041456142E-3</v>
      </c>
      <c r="F82">
        <v>3.107470231162372E-3</v>
      </c>
      <c r="G82">
        <v>1.4054799422979797E-4</v>
      </c>
      <c r="H82">
        <v>2.8985588666579628E-5</v>
      </c>
      <c r="I82">
        <v>3.8988261186956613E-6</v>
      </c>
      <c r="J82">
        <v>2.294561032105266E-3</v>
      </c>
      <c r="K82">
        <v>1.3471747899478444E-3</v>
      </c>
      <c r="L82">
        <v>4.1497945868907331E-3</v>
      </c>
      <c r="M82">
        <v>2.3413230117262317E-3</v>
      </c>
      <c r="N82">
        <v>1.6356645374846477E-3</v>
      </c>
      <c r="O82">
        <v>2.5975729457470339E-3</v>
      </c>
      <c r="P82">
        <v>2.3841039443720305E-3</v>
      </c>
      <c r="Q82">
        <v>2.5074706186531889E-3</v>
      </c>
      <c r="R82">
        <v>1.696524388164931E-3</v>
      </c>
      <c r="S82">
        <v>1.9685832833145991E-3</v>
      </c>
      <c r="T82">
        <v>3.6573488148469442E-3</v>
      </c>
      <c r="U82">
        <v>3.1548561720736012E-3</v>
      </c>
      <c r="V82">
        <v>3.402804292589952E-3</v>
      </c>
      <c r="W82">
        <v>3.9056513288118688E-3</v>
      </c>
      <c r="X82">
        <v>1.0880585919316071E-3</v>
      </c>
      <c r="Y82">
        <v>1.4420793722442495E-3</v>
      </c>
      <c r="Z82">
        <v>2.9659232851068727E-3</v>
      </c>
      <c r="AA82">
        <v>3.8848258165708896E-3</v>
      </c>
      <c r="AB82">
        <v>2.5186062050218112E-3</v>
      </c>
      <c r="AC82">
        <v>3.0339764970989591E-3</v>
      </c>
      <c r="AD82">
        <v>2.842112822790943E-3</v>
      </c>
      <c r="AE82">
        <v>1.426561659839836E-3</v>
      </c>
      <c r="AF82">
        <v>2.162754116003376E-3</v>
      </c>
      <c r="AG82">
        <v>1.9845017159111642E-3</v>
      </c>
      <c r="AH82">
        <v>3.4654472182297988E-3</v>
      </c>
      <c r="AI82">
        <v>2.7442328431815585E-3</v>
      </c>
      <c r="AJ82">
        <v>5.9991243036563993E-3</v>
      </c>
      <c r="AK82">
        <v>2.7134282474059537E-3</v>
      </c>
      <c r="AL82">
        <v>5.9485429215788872E-4</v>
      </c>
      <c r="AM82">
        <v>1.7038796670168113E-3</v>
      </c>
      <c r="AN82">
        <v>3.0710054765283397E-3</v>
      </c>
      <c r="AO82">
        <v>2.3280490449347846E-3</v>
      </c>
      <c r="AP82">
        <v>5.6069011286711363E-3</v>
      </c>
      <c r="AQ82">
        <v>3.366563829131794E-3</v>
      </c>
      <c r="AR82">
        <v>3.8541940612191934E-3</v>
      </c>
      <c r="AS82">
        <v>4.1777436094507774E-3</v>
      </c>
      <c r="AT82">
        <v>2.8366396198475873E-2</v>
      </c>
      <c r="AU82">
        <v>2.427581174913828E-3</v>
      </c>
      <c r="AV82">
        <v>3.5647776780518684E-3</v>
      </c>
      <c r="AW82">
        <v>4.1891789148502364E-3</v>
      </c>
      <c r="AX82">
        <v>3.0727207656133545E-3</v>
      </c>
      <c r="AY82">
        <v>2.8959569754296415E-3</v>
      </c>
      <c r="AZ82">
        <v>1.6972872488253792E-3</v>
      </c>
      <c r="BA82">
        <v>1.9357072351457139E-3</v>
      </c>
      <c r="BB82">
        <v>2.7632437979074505E-3</v>
      </c>
      <c r="BC82">
        <v>1.3941972408885504E-3</v>
      </c>
      <c r="BD82">
        <v>2.0257144961000006E-3</v>
      </c>
      <c r="BE82">
        <v>1.1350569829752788E-3</v>
      </c>
      <c r="BF82">
        <v>3.6098225709283983E-3</v>
      </c>
      <c r="BG82">
        <v>9.3412160333390636E-3</v>
      </c>
      <c r="BH82">
        <v>2.2396009731401019E-3</v>
      </c>
      <c r="BI82">
        <v>8.259738737144199E-3</v>
      </c>
      <c r="BJ82">
        <v>8.890261102941624E-3</v>
      </c>
      <c r="BK82">
        <v>1.0031260407650167E-2</v>
      </c>
      <c r="BL82">
        <v>4.782728444991456E-3</v>
      </c>
      <c r="BM82">
        <v>1.0498397161736638E-2</v>
      </c>
      <c r="BN82">
        <v>1.305665485130935E-2</v>
      </c>
      <c r="BO82">
        <v>1.2411320680824225E-2</v>
      </c>
      <c r="BP82">
        <v>1.2164757388423464E-2</v>
      </c>
      <c r="BQ82">
        <v>7.9856884199521246E-3</v>
      </c>
      <c r="BR82">
        <v>6.7052039526513769E-3</v>
      </c>
      <c r="BS82">
        <v>9.85887195808814E-3</v>
      </c>
      <c r="BT82">
        <v>5.5833497588966049E-3</v>
      </c>
      <c r="BU82">
        <v>4.7921736926478621E-3</v>
      </c>
      <c r="BV82">
        <v>2.6479594542276091E-2</v>
      </c>
      <c r="BW82">
        <v>1.4306749869252683E-2</v>
      </c>
      <c r="BX82">
        <v>2.5830691700846495E-2</v>
      </c>
      <c r="BY82">
        <v>7.6095362390675983E-3</v>
      </c>
      <c r="BZ82">
        <v>4.2685992504516218E-3</v>
      </c>
      <c r="CA82">
        <v>4.0383959312655137E-3</v>
      </c>
      <c r="CB82">
        <v>1.133828997713447E-2</v>
      </c>
      <c r="CC82">
        <v>3.3579060576349094E-2</v>
      </c>
      <c r="CD82">
        <v>1.0073466415292711</v>
      </c>
      <c r="CE82">
        <v>2.4527543132580156E-3</v>
      </c>
      <c r="CF82">
        <v>8.3376293700523473E-3</v>
      </c>
      <c r="CG82">
        <v>6.2480766536715414E-3</v>
      </c>
      <c r="CH82">
        <v>0</v>
      </c>
      <c r="CI82">
        <v>3.58185633615436E-3</v>
      </c>
      <c r="CJ82">
        <v>0</v>
      </c>
    </row>
    <row r="83" spans="1:88">
      <c r="A83" t="s">
        <v>82</v>
      </c>
      <c r="B83">
        <v>1.3031024618046444E-3</v>
      </c>
      <c r="C83">
        <v>3.4599552695888464E-2</v>
      </c>
      <c r="D83">
        <v>2.2046350583117833E-3</v>
      </c>
      <c r="E83">
        <v>1.3529007931502553E-3</v>
      </c>
      <c r="F83">
        <v>3.5550039564423877E-3</v>
      </c>
      <c r="G83">
        <v>4.8438096687312336E-4</v>
      </c>
      <c r="H83">
        <v>4.1536952781530955E-5</v>
      </c>
      <c r="I83">
        <v>4.6677324147767337E-6</v>
      </c>
      <c r="J83">
        <v>3.0362883950922409E-3</v>
      </c>
      <c r="K83">
        <v>2.4864878863351597E-3</v>
      </c>
      <c r="L83">
        <v>5.169205639406517E-3</v>
      </c>
      <c r="M83">
        <v>4.9544474494975874E-3</v>
      </c>
      <c r="N83">
        <v>5.3489486292155157E-3</v>
      </c>
      <c r="O83">
        <v>5.1291977639168372E-3</v>
      </c>
      <c r="P83">
        <v>4.0413474509303493E-3</v>
      </c>
      <c r="Q83">
        <v>5.1480304209208941E-3</v>
      </c>
      <c r="R83">
        <v>2.5751834454183233E-3</v>
      </c>
      <c r="S83">
        <v>3.5644001867775562E-3</v>
      </c>
      <c r="T83">
        <v>1.0026635970046794E-2</v>
      </c>
      <c r="U83">
        <v>6.6726231777849768E-3</v>
      </c>
      <c r="V83">
        <v>8.478162241105246E-3</v>
      </c>
      <c r="W83">
        <v>6.2539244527100024E-3</v>
      </c>
      <c r="X83">
        <v>2.3650659552335736E-3</v>
      </c>
      <c r="Y83">
        <v>3.6285740300895574E-3</v>
      </c>
      <c r="Z83">
        <v>5.6747641629426894E-3</v>
      </c>
      <c r="AA83">
        <v>1.1807619406583552E-2</v>
      </c>
      <c r="AB83">
        <v>7.5057484517829518E-3</v>
      </c>
      <c r="AC83">
        <v>7.0880108094585389E-3</v>
      </c>
      <c r="AD83">
        <v>4.6518795497700084E-3</v>
      </c>
      <c r="AE83">
        <v>4.705416662841278E-3</v>
      </c>
      <c r="AF83">
        <v>4.0470191130385462E-3</v>
      </c>
      <c r="AG83">
        <v>3.8061362194294892E-3</v>
      </c>
      <c r="AH83">
        <v>4.5572340945250391E-3</v>
      </c>
      <c r="AI83">
        <v>4.9402799389823907E-3</v>
      </c>
      <c r="AJ83">
        <v>7.8929360262384347E-3</v>
      </c>
      <c r="AK83">
        <v>3.6433093843070497E-3</v>
      </c>
      <c r="AL83">
        <v>5.3437361139232499E-4</v>
      </c>
      <c r="AM83">
        <v>2.2537568444863307E-3</v>
      </c>
      <c r="AN83">
        <v>5.0758195086329332E-3</v>
      </c>
      <c r="AO83">
        <v>2.4120744973444913E-3</v>
      </c>
      <c r="AP83">
        <v>9.0264817034577463E-3</v>
      </c>
      <c r="AQ83">
        <v>2.7751080542684995E-3</v>
      </c>
      <c r="AR83">
        <v>3.3625837187411288E-3</v>
      </c>
      <c r="AS83">
        <v>6.0267767626866016E-3</v>
      </c>
      <c r="AT83">
        <v>4.6250787454410382E-3</v>
      </c>
      <c r="AU83">
        <v>5.6387893973326494E-3</v>
      </c>
      <c r="AV83">
        <v>1.3936873937757869E-2</v>
      </c>
      <c r="AW83">
        <v>1.9308545296200071E-2</v>
      </c>
      <c r="AX83">
        <v>1.3201925696730486E-2</v>
      </c>
      <c r="AY83">
        <v>1.1037572506988728E-2</v>
      </c>
      <c r="AZ83">
        <v>5.3658471311445926E-3</v>
      </c>
      <c r="BA83">
        <v>4.5793001260787427E-4</v>
      </c>
      <c r="BB83">
        <v>5.998105287154388E-3</v>
      </c>
      <c r="BC83">
        <v>2.6625570511459428E-3</v>
      </c>
      <c r="BD83">
        <v>2.0622705923383578E-3</v>
      </c>
      <c r="BE83">
        <v>1.8674422486599411E-3</v>
      </c>
      <c r="BF83">
        <v>5.5165621532785401E-3</v>
      </c>
      <c r="BG83">
        <v>4.8813268308804843E-3</v>
      </c>
      <c r="BH83">
        <v>5.0015176828326208E-3</v>
      </c>
      <c r="BI83">
        <v>3.446794578148261E-3</v>
      </c>
      <c r="BJ83">
        <v>6.0432124008205261E-3</v>
      </c>
      <c r="BK83">
        <v>4.1613783709200172E-3</v>
      </c>
      <c r="BL83">
        <v>4.4723140675721734E-3</v>
      </c>
      <c r="BM83">
        <v>4.0951737163732183E-3</v>
      </c>
      <c r="BN83">
        <v>3.0976583353348893E-3</v>
      </c>
      <c r="BO83">
        <v>5.188418369896803E-2</v>
      </c>
      <c r="BP83">
        <v>3.6129192713680275E-3</v>
      </c>
      <c r="BQ83">
        <v>6.3950932359505344E-3</v>
      </c>
      <c r="BR83">
        <v>7.4820787790817328E-3</v>
      </c>
      <c r="BS83">
        <v>1.3206874310038598E-2</v>
      </c>
      <c r="BT83">
        <v>3.6504852272595173E-2</v>
      </c>
      <c r="BU83">
        <v>7.2711212893280209E-3</v>
      </c>
      <c r="BV83">
        <v>5.6856315124695798E-3</v>
      </c>
      <c r="BW83">
        <v>1.0100878381328178E-2</v>
      </c>
      <c r="BX83">
        <v>4.6142597306292193E-3</v>
      </c>
      <c r="BY83">
        <v>2.6572625171626136E-3</v>
      </c>
      <c r="BZ83">
        <v>4.1892696150793683E-3</v>
      </c>
      <c r="CA83">
        <v>6.1267105685867398E-3</v>
      </c>
      <c r="CB83">
        <v>8.5147940306923228E-3</v>
      </c>
      <c r="CC83">
        <v>7.0972080852152626E-3</v>
      </c>
      <c r="CD83">
        <v>9.5152875643751498E-3</v>
      </c>
      <c r="CE83">
        <v>1.0067426928456908</v>
      </c>
      <c r="CF83">
        <v>8.6973101608459266E-3</v>
      </c>
      <c r="CG83">
        <v>3.5638231849763366E-3</v>
      </c>
      <c r="CH83">
        <v>0</v>
      </c>
      <c r="CI83">
        <v>9.6084084937207055E-3</v>
      </c>
      <c r="CJ83">
        <v>0</v>
      </c>
    </row>
    <row r="84" spans="1:88">
      <c r="A84" t="s">
        <v>83</v>
      </c>
      <c r="B84">
        <v>7.5709796949579642E-5</v>
      </c>
      <c r="C84">
        <v>1.975595501150527E-4</v>
      </c>
      <c r="D84">
        <v>1.357238000635915E-4</v>
      </c>
      <c r="E84">
        <v>8.3104074233641514E-5</v>
      </c>
      <c r="F84">
        <v>2.5011366688645529E-4</v>
      </c>
      <c r="G84">
        <v>1.7130885330423525E-5</v>
      </c>
      <c r="H84">
        <v>2.7572528990596978E-6</v>
      </c>
      <c r="I84">
        <v>2.8051226089970576E-6</v>
      </c>
      <c r="J84">
        <v>2.165384085894447E-4</v>
      </c>
      <c r="K84">
        <v>1.0008097071255655E-4</v>
      </c>
      <c r="L84">
        <v>1.143653975100033E-4</v>
      </c>
      <c r="M84">
        <v>8.874647231526247E-5</v>
      </c>
      <c r="N84">
        <v>1.7502457162610813E-4</v>
      </c>
      <c r="O84">
        <v>2.5023140045560911E-4</v>
      </c>
      <c r="P84">
        <v>2.4357990780113871E-4</v>
      </c>
      <c r="Q84">
        <v>3.8443384060309326E-4</v>
      </c>
      <c r="R84">
        <v>1.8496873332280247E-4</v>
      </c>
      <c r="S84">
        <v>1.3782851462479395E-4</v>
      </c>
      <c r="T84">
        <v>2.6325328587848226E-4</v>
      </c>
      <c r="U84">
        <v>2.7851816920808895E-4</v>
      </c>
      <c r="V84">
        <v>2.2752893936488921E-4</v>
      </c>
      <c r="W84">
        <v>1.8469119097451733E-4</v>
      </c>
      <c r="X84">
        <v>1.0745858217528162E-4</v>
      </c>
      <c r="Y84">
        <v>1.6212700107740748E-4</v>
      </c>
      <c r="Z84">
        <v>1.9876943017468681E-4</v>
      </c>
      <c r="AA84">
        <v>5.9678621404770759E-4</v>
      </c>
      <c r="AB84">
        <v>3.3817927328537472E-4</v>
      </c>
      <c r="AC84">
        <v>6.019877830687817E-4</v>
      </c>
      <c r="AD84">
        <v>3.8231398988047263E-4</v>
      </c>
      <c r="AE84">
        <v>1.7891956099759049E-4</v>
      </c>
      <c r="AF84">
        <v>2.4846620042127282E-4</v>
      </c>
      <c r="AG84">
        <v>3.0368947201089792E-4</v>
      </c>
      <c r="AH84">
        <v>2.2998059638353261E-4</v>
      </c>
      <c r="AI84">
        <v>2.8382250033781814E-4</v>
      </c>
      <c r="AJ84">
        <v>1.4452247629639545E-3</v>
      </c>
      <c r="AK84">
        <v>6.6589207251664553E-4</v>
      </c>
      <c r="AL84">
        <v>1.2087667729062698E-4</v>
      </c>
      <c r="AM84">
        <v>8.3496950986630252E-5</v>
      </c>
      <c r="AN84">
        <v>1.4848216767015862E-4</v>
      </c>
      <c r="AO84">
        <v>1.8163551908037607E-4</v>
      </c>
      <c r="AP84">
        <v>9.2934842768048356E-4</v>
      </c>
      <c r="AQ84">
        <v>1.0051714653601769E-4</v>
      </c>
      <c r="AR84">
        <v>8.4264297592514994E-4</v>
      </c>
      <c r="AS84">
        <v>1.6480898457978363E-4</v>
      </c>
      <c r="AT84">
        <v>1.6926524397606481E-4</v>
      </c>
      <c r="AU84">
        <v>4.6954200524250384E-4</v>
      </c>
      <c r="AV84">
        <v>2.4760306064093015E-4</v>
      </c>
      <c r="AW84">
        <v>2.2408883103338029E-4</v>
      </c>
      <c r="AX84">
        <v>5.9737255461302194E-4</v>
      </c>
      <c r="AY84">
        <v>1.704552053845112E-4</v>
      </c>
      <c r="AZ84">
        <v>1.3533740457202347E-3</v>
      </c>
      <c r="BA84">
        <v>4.1230062838917321E-5</v>
      </c>
      <c r="BB84">
        <v>9.4147138637459021E-5</v>
      </c>
      <c r="BC84">
        <v>9.8941838720591202E-5</v>
      </c>
      <c r="BD84">
        <v>9.4518491587131047E-5</v>
      </c>
      <c r="BE84">
        <v>9.5060536404142771E-5</v>
      </c>
      <c r="BF84">
        <v>8.3645688372736685E-4</v>
      </c>
      <c r="BG84">
        <v>1.3298198499170537E-4</v>
      </c>
      <c r="BH84">
        <v>1.4194541583281923E-4</v>
      </c>
      <c r="BI84">
        <v>2.2714887731260802E-4</v>
      </c>
      <c r="BJ84">
        <v>2.6058033788702782E-4</v>
      </c>
      <c r="BK84">
        <v>1.236117977741806E-4</v>
      </c>
      <c r="BL84">
        <v>8.900061070229831E-5</v>
      </c>
      <c r="BM84">
        <v>1.7581838497083437E-4</v>
      </c>
      <c r="BN84">
        <v>2.5754230848117315E-4</v>
      </c>
      <c r="BO84">
        <v>5.8316494521816887E-4</v>
      </c>
      <c r="BP84">
        <v>1.0805974446499406E-4</v>
      </c>
      <c r="BQ84">
        <v>1.0412547627135103E-3</v>
      </c>
      <c r="BR84">
        <v>1.2970124089777416E-4</v>
      </c>
      <c r="BS84">
        <v>3.2976804025198553E-4</v>
      </c>
      <c r="BT84">
        <v>2.5954589543256254E-4</v>
      </c>
      <c r="BU84">
        <v>2.357578814124743E-4</v>
      </c>
      <c r="BV84">
        <v>9.058788945234624E-4</v>
      </c>
      <c r="BW84">
        <v>2.2068190669634106E-3</v>
      </c>
      <c r="BX84">
        <v>1.7981893419073871E-3</v>
      </c>
      <c r="BY84">
        <v>9.3122728193663015E-4</v>
      </c>
      <c r="BZ84">
        <v>5.2046877339494884E-4</v>
      </c>
      <c r="CA84">
        <v>1.7695291661036633E-4</v>
      </c>
      <c r="CB84">
        <v>1.3220565867335591E-3</v>
      </c>
      <c r="CC84">
        <v>1.0754794761967429E-3</v>
      </c>
      <c r="CD84">
        <v>7.285148038592322E-4</v>
      </c>
      <c r="CE84">
        <v>1.18829709929696E-3</v>
      </c>
      <c r="CF84">
        <v>1.0078708978588855</v>
      </c>
      <c r="CG84">
        <v>3.1736401102695126E-4</v>
      </c>
      <c r="CH84">
        <v>0</v>
      </c>
      <c r="CI84">
        <v>3.3920095993392727E-4</v>
      </c>
      <c r="CJ84">
        <v>0</v>
      </c>
    </row>
    <row r="85" spans="1:88">
      <c r="A85" t="s">
        <v>84</v>
      </c>
      <c r="B85">
        <v>1.6672268217543063E-4</v>
      </c>
      <c r="C85">
        <v>1.4329542586339895E-4</v>
      </c>
      <c r="D85">
        <v>2.8948151176651227E-4</v>
      </c>
      <c r="E85">
        <v>1.9693469308614111E-4</v>
      </c>
      <c r="F85">
        <v>5.2953010571453387E-4</v>
      </c>
      <c r="G85">
        <v>1.3529428764231107E-5</v>
      </c>
      <c r="H85">
        <v>4.7262001707912975E-6</v>
      </c>
      <c r="I85">
        <v>4.8154069136942609E-7</v>
      </c>
      <c r="J85">
        <v>3.2128494053395586E-4</v>
      </c>
      <c r="K85">
        <v>2.1775446019136466E-4</v>
      </c>
      <c r="L85">
        <v>6.2459094629757433E-4</v>
      </c>
      <c r="M85">
        <v>4.2488885369880132E-4</v>
      </c>
      <c r="N85">
        <v>5.3345992898117943E-4</v>
      </c>
      <c r="O85">
        <v>3.4680118971441431E-4</v>
      </c>
      <c r="P85">
        <v>3.9548279277119169E-4</v>
      </c>
      <c r="Q85">
        <v>3.2672595204098016E-4</v>
      </c>
      <c r="R85">
        <v>2.1306010415555793E-4</v>
      </c>
      <c r="S85">
        <v>2.123011363516291E-4</v>
      </c>
      <c r="T85">
        <v>4.0039477306757994E-4</v>
      </c>
      <c r="U85">
        <v>3.8594007003230475E-4</v>
      </c>
      <c r="V85">
        <v>4.3907001508896915E-4</v>
      </c>
      <c r="W85">
        <v>3.8464481915594426E-4</v>
      </c>
      <c r="X85">
        <v>1.4885671346217684E-4</v>
      </c>
      <c r="Y85">
        <v>1.8942356479666731E-4</v>
      </c>
      <c r="Z85">
        <v>3.3889383513720076E-4</v>
      </c>
      <c r="AA85">
        <v>4.6098306253235331E-4</v>
      </c>
      <c r="AB85">
        <v>3.156892518812869E-4</v>
      </c>
      <c r="AC85">
        <v>3.6553788899844564E-4</v>
      </c>
      <c r="AD85">
        <v>3.3093416596877845E-4</v>
      </c>
      <c r="AE85">
        <v>1.6897117039393086E-4</v>
      </c>
      <c r="AF85">
        <v>3.0298615182977574E-4</v>
      </c>
      <c r="AG85">
        <v>2.2994079312154954E-4</v>
      </c>
      <c r="AH85">
        <v>4.3524554143866025E-4</v>
      </c>
      <c r="AI85">
        <v>3.4827583396763133E-4</v>
      </c>
      <c r="AJ85">
        <v>7.4829175026617091E-4</v>
      </c>
      <c r="AK85">
        <v>2.7006214603308672E-4</v>
      </c>
      <c r="AL85">
        <v>9.2086923396279333E-5</v>
      </c>
      <c r="AM85">
        <v>2.3077128850851263E-4</v>
      </c>
      <c r="AN85">
        <v>3.253823330185281E-4</v>
      </c>
      <c r="AO85">
        <v>3.6038348896843544E-4</v>
      </c>
      <c r="AP85">
        <v>6.5531112732325502E-4</v>
      </c>
      <c r="AQ85">
        <v>6.3262633360442724E-4</v>
      </c>
      <c r="AR85">
        <v>6.1538435857567226E-4</v>
      </c>
      <c r="AS85">
        <v>3.6953816249094576E-4</v>
      </c>
      <c r="AT85">
        <v>3.4393755898121705E-4</v>
      </c>
      <c r="AU85">
        <v>7.9338712212010222E-4</v>
      </c>
      <c r="AV85">
        <v>3.8848551235179477E-4</v>
      </c>
      <c r="AW85">
        <v>5.5113203184126527E-4</v>
      </c>
      <c r="AX85">
        <v>5.7668236673365768E-4</v>
      </c>
      <c r="AY85">
        <v>3.5423521455543532E-4</v>
      </c>
      <c r="AZ85">
        <v>2.1317288424398595E-4</v>
      </c>
      <c r="BA85">
        <v>4.7982085394478634E-5</v>
      </c>
      <c r="BB85">
        <v>3.4323404731880056E-4</v>
      </c>
      <c r="BC85">
        <v>1.3954642948654734E-4</v>
      </c>
      <c r="BD85">
        <v>2.4732475364207322E-4</v>
      </c>
      <c r="BE85">
        <v>2.0051151337415547E-4</v>
      </c>
      <c r="BF85">
        <v>5.4686984458039484E-4</v>
      </c>
      <c r="BG85">
        <v>6.0860746958053174E-4</v>
      </c>
      <c r="BH85">
        <v>1.646017139274138E-4</v>
      </c>
      <c r="BI85">
        <v>1.9776086621729389E-3</v>
      </c>
      <c r="BJ85">
        <v>3.1974225732844578E-3</v>
      </c>
      <c r="BK85">
        <v>1.8476991403128388E-3</v>
      </c>
      <c r="BL85">
        <v>2.514391580577069E-3</v>
      </c>
      <c r="BM85">
        <v>2.1305324570134654E-3</v>
      </c>
      <c r="BN85">
        <v>3.8216989712691433E-3</v>
      </c>
      <c r="BO85">
        <v>1.2664846224045437E-3</v>
      </c>
      <c r="BP85">
        <v>8.903690404718053E-3</v>
      </c>
      <c r="BQ85">
        <v>5.9240858553858875E-4</v>
      </c>
      <c r="BR85">
        <v>7.9691576170062644E-4</v>
      </c>
      <c r="BS85">
        <v>4.2178516944671202E-4</v>
      </c>
      <c r="BT85">
        <v>4.1580084333138424E-4</v>
      </c>
      <c r="BU85">
        <v>5.236137220364452E-4</v>
      </c>
      <c r="BV85">
        <v>6.6119702445807638E-4</v>
      </c>
      <c r="BW85">
        <v>5.8945695690051231E-4</v>
      </c>
      <c r="BX85">
        <v>7.874192211115345E-4</v>
      </c>
      <c r="BY85">
        <v>6.207190377736561E-4</v>
      </c>
      <c r="BZ85">
        <v>1.0016923525828919E-3</v>
      </c>
      <c r="CA85">
        <v>6.0287399870006023E-4</v>
      </c>
      <c r="CB85">
        <v>4.5965763672010278E-4</v>
      </c>
      <c r="CC85">
        <v>2.785614868251262E-4</v>
      </c>
      <c r="CD85">
        <v>6.8501213243478626E-4</v>
      </c>
      <c r="CE85">
        <v>3.7254024469047766E-4</v>
      </c>
      <c r="CF85">
        <v>1.640291442669004E-3</v>
      </c>
      <c r="CG85">
        <v>1.0015608011156247</v>
      </c>
      <c r="CH85">
        <v>0</v>
      </c>
      <c r="CI85">
        <v>3.6841043696615109E-4</v>
      </c>
      <c r="CJ85">
        <v>0</v>
      </c>
    </row>
    <row r="86" spans="1:88">
      <c r="A86" t="s">
        <v>85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1</v>
      </c>
      <c r="CI86">
        <v>0</v>
      </c>
      <c r="CJ86">
        <v>0</v>
      </c>
    </row>
    <row r="87" spans="1:88">
      <c r="A87" t="s">
        <v>86</v>
      </c>
      <c r="B87">
        <v>4.501046492749146E-3</v>
      </c>
      <c r="C87">
        <v>2.9461933533806652E-3</v>
      </c>
      <c r="D87">
        <v>1.0304632988103865E-2</v>
      </c>
      <c r="E87">
        <v>7.6262474494503468E-3</v>
      </c>
      <c r="F87">
        <v>6.8110591664475844E-3</v>
      </c>
      <c r="G87">
        <v>2.9067762941479213E-4</v>
      </c>
      <c r="H87">
        <v>8.5574505411754702E-5</v>
      </c>
      <c r="I87">
        <v>1.0486147977325015E-5</v>
      </c>
      <c r="J87">
        <v>5.7604594048003581E-3</v>
      </c>
      <c r="K87">
        <v>6.6834763547486001E-3</v>
      </c>
      <c r="L87">
        <v>2.6299415962119342E-3</v>
      </c>
      <c r="M87">
        <v>2.2867092668419478E-2</v>
      </c>
      <c r="N87">
        <v>3.292490567492856E-3</v>
      </c>
      <c r="O87">
        <v>6.7564760305683343E-3</v>
      </c>
      <c r="P87">
        <v>5.4991645881361509E-3</v>
      </c>
      <c r="Q87">
        <v>7.9851025079394917E-3</v>
      </c>
      <c r="R87">
        <v>4.4021614337874044E-3</v>
      </c>
      <c r="S87">
        <v>2.1959416262153E-3</v>
      </c>
      <c r="T87">
        <v>4.7218562017548827E-3</v>
      </c>
      <c r="U87">
        <v>8.0545127472109908E-3</v>
      </c>
      <c r="V87">
        <v>8.540616697749269E-3</v>
      </c>
      <c r="W87">
        <v>7.2051089159737769E-3</v>
      </c>
      <c r="X87">
        <v>4.6377445289209973E-3</v>
      </c>
      <c r="Y87">
        <v>5.8270647544548439E-3</v>
      </c>
      <c r="Z87">
        <v>7.41594560402939E-3</v>
      </c>
      <c r="AA87">
        <v>1.2315812425369901E-2</v>
      </c>
      <c r="AB87">
        <v>8.3271350102450143E-3</v>
      </c>
      <c r="AC87">
        <v>6.1305349209562791E-3</v>
      </c>
      <c r="AD87">
        <v>4.4251194781399043E-3</v>
      </c>
      <c r="AE87">
        <v>4.7384162967307394E-3</v>
      </c>
      <c r="AF87">
        <v>6.2062834004299478E-3</v>
      </c>
      <c r="AG87">
        <v>4.1997228126613648E-3</v>
      </c>
      <c r="AH87">
        <v>6.045088272020523E-3</v>
      </c>
      <c r="AI87">
        <v>4.2615101772910226E-3</v>
      </c>
      <c r="AJ87">
        <v>1.258550299704863E-2</v>
      </c>
      <c r="AK87">
        <v>4.9446510320344389E-3</v>
      </c>
      <c r="AL87">
        <v>1.2074093215409102E-3</v>
      </c>
      <c r="AM87">
        <v>2.3345629253795322E-3</v>
      </c>
      <c r="AN87">
        <v>6.5213612209604043E-3</v>
      </c>
      <c r="AO87">
        <v>5.2193769965144772E-3</v>
      </c>
      <c r="AP87">
        <v>8.0425934911257727E-3</v>
      </c>
      <c r="AQ87">
        <v>6.2848164532216897E-3</v>
      </c>
      <c r="AR87">
        <v>7.5668424445277018E-3</v>
      </c>
      <c r="AS87">
        <v>5.886849959620054E-3</v>
      </c>
      <c r="AT87">
        <v>1.4855754575202823E-2</v>
      </c>
      <c r="AU87">
        <v>5.1681210384454911E-3</v>
      </c>
      <c r="AV87">
        <v>4.4636834066653662E-2</v>
      </c>
      <c r="AW87">
        <v>2.4433536006982174E-2</v>
      </c>
      <c r="AX87">
        <v>5.4639745923802489E-3</v>
      </c>
      <c r="AY87">
        <v>1.3290124475442684E-2</v>
      </c>
      <c r="AZ87">
        <v>7.9541159335996085E-3</v>
      </c>
      <c r="BA87">
        <v>3.7617340165977749E-3</v>
      </c>
      <c r="BB87">
        <v>9.6171496140670127E-3</v>
      </c>
      <c r="BC87">
        <v>1.158978921683488E-3</v>
      </c>
      <c r="BD87">
        <v>2.2181788229143984E-3</v>
      </c>
      <c r="BE87">
        <v>1.2161798407822066E-3</v>
      </c>
      <c r="BF87">
        <v>3.1781969159657432E-3</v>
      </c>
      <c r="BG87">
        <v>4.8965050919330746E-3</v>
      </c>
      <c r="BH87">
        <v>2.7629910255439834E-3</v>
      </c>
      <c r="BI87">
        <v>3.9738461886929038E-3</v>
      </c>
      <c r="BJ87">
        <v>7.613996787718528E-3</v>
      </c>
      <c r="BK87">
        <v>3.0269202583081299E-3</v>
      </c>
      <c r="BL87">
        <v>3.120740268113137E-3</v>
      </c>
      <c r="BM87">
        <v>6.8654906117366866E-3</v>
      </c>
      <c r="BN87">
        <v>4.5036795527661055E-3</v>
      </c>
      <c r="BO87">
        <v>1.3663095619775292E-2</v>
      </c>
      <c r="BP87">
        <v>6.9256747272259667E-3</v>
      </c>
      <c r="BQ87">
        <v>3.259027774030517E-3</v>
      </c>
      <c r="BR87">
        <v>3.3260483784398197E-3</v>
      </c>
      <c r="BS87">
        <v>3.8128330753692315E-3</v>
      </c>
      <c r="BT87">
        <v>1.0892368403651398E-2</v>
      </c>
      <c r="BU87">
        <v>5.9640299602260792E-3</v>
      </c>
      <c r="BV87">
        <v>4.0795686860832375E-3</v>
      </c>
      <c r="BW87">
        <v>6.2280934747506421E-3</v>
      </c>
      <c r="BX87">
        <v>7.4118925646604206E-3</v>
      </c>
      <c r="BY87">
        <v>5.7642923935494837E-3</v>
      </c>
      <c r="BZ87">
        <v>3.4862013476830282E-3</v>
      </c>
      <c r="CA87">
        <v>1.0945109654738881E-2</v>
      </c>
      <c r="CB87">
        <v>7.1964031910569312E-3</v>
      </c>
      <c r="CC87">
        <v>1.2597745233992264E-2</v>
      </c>
      <c r="CD87">
        <v>1.1186001125409907E-2</v>
      </c>
      <c r="CE87">
        <v>4.2242879774274759E-3</v>
      </c>
      <c r="CF87">
        <v>8.7278250294505495E-3</v>
      </c>
      <c r="CG87">
        <v>5.9130625347977072E-3</v>
      </c>
      <c r="CH87">
        <v>0</v>
      </c>
      <c r="CI87">
        <v>1.0189047213536038</v>
      </c>
      <c r="CJ87">
        <v>0</v>
      </c>
    </row>
    <row r="88" spans="1:88">
      <c r="A88" t="s">
        <v>88</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1</v>
      </c>
    </row>
    <row r="111" spans="1:1">
      <c r="A111" s="44"/>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C975-754B-084F-8447-C3BAAD03F923}">
  <dimension ref="A2:H26"/>
  <sheetViews>
    <sheetView topLeftCell="A10" zoomScale="180" zoomScaleNormal="180" workbookViewId="0">
      <selection activeCell="A28" sqref="A28:B28"/>
    </sheetView>
  </sheetViews>
  <sheetFormatPr baseColWidth="10" defaultColWidth="11" defaultRowHeight="16"/>
  <cols>
    <col min="1" max="1" width="12.5" customWidth="1"/>
    <col min="2" max="2" width="28" bestFit="1" customWidth="1"/>
    <col min="3" max="3" width="15.6640625" bestFit="1" customWidth="1"/>
    <col min="4" max="4" width="11.6640625" customWidth="1"/>
    <col min="5" max="6" width="24.6640625" customWidth="1"/>
    <col min="7" max="7" width="15.5" customWidth="1"/>
    <col min="8" max="8" width="16.33203125" customWidth="1"/>
    <col min="9" max="9" width="21" bestFit="1" customWidth="1"/>
  </cols>
  <sheetData>
    <row r="2" spans="1:8">
      <c r="A2" s="15" t="s">
        <v>271</v>
      </c>
    </row>
    <row r="3" spans="1:8">
      <c r="A3" s="15" t="s">
        <v>272</v>
      </c>
      <c r="B3" s="15" t="s">
        <v>273</v>
      </c>
      <c r="C3" s="15" t="s">
        <v>274</v>
      </c>
      <c r="D3" s="15" t="s">
        <v>341</v>
      </c>
      <c r="E3" s="15" t="s">
        <v>304</v>
      </c>
      <c r="F3" s="15"/>
      <c r="G3" s="15" t="s">
        <v>340</v>
      </c>
      <c r="H3" s="15" t="s">
        <v>339</v>
      </c>
    </row>
    <row r="4" spans="1:8">
      <c r="A4" t="s">
        <v>275</v>
      </c>
      <c r="B4" t="s">
        <v>276</v>
      </c>
      <c r="C4" s="36">
        <v>25444967</v>
      </c>
      <c r="D4" s="36"/>
      <c r="F4" t="s">
        <v>261</v>
      </c>
      <c r="G4" s="36">
        <f>C10*0.5+C11*0.5+C12+C13</f>
        <v>14394417</v>
      </c>
      <c r="H4" s="36">
        <f>D10*0.5+D11*0.5+D12+D13</f>
        <v>19670034.565127943</v>
      </c>
    </row>
    <row r="5" spans="1:8">
      <c r="A5" t="s">
        <v>277</v>
      </c>
      <c r="B5" t="s">
        <v>278</v>
      </c>
      <c r="C5" s="36">
        <v>6824488</v>
      </c>
      <c r="D5" s="36"/>
      <c r="F5" t="s">
        <v>35</v>
      </c>
      <c r="G5" s="36">
        <f>C7+C9+C10*0.5+C11*0.5+C18/2</f>
        <v>3871062</v>
      </c>
      <c r="H5" s="36">
        <f>D7+D9+D10*0.5+D11*0.5+D18/2</f>
        <v>5289823.3630270194</v>
      </c>
    </row>
    <row r="6" spans="1:8">
      <c r="A6" t="s">
        <v>277</v>
      </c>
      <c r="B6" t="s">
        <v>279</v>
      </c>
      <c r="C6" s="36">
        <v>18620479</v>
      </c>
      <c r="D6" s="36"/>
      <c r="F6" t="s">
        <v>39</v>
      </c>
      <c r="G6" s="36">
        <f>C18/2</f>
        <v>-5000</v>
      </c>
      <c r="H6" s="36">
        <f>D18/2</f>
        <v>-6832.5221386624908</v>
      </c>
    </row>
    <row r="7" spans="1:8">
      <c r="A7" t="s">
        <v>280</v>
      </c>
      <c r="B7" t="s">
        <v>281</v>
      </c>
      <c r="C7" s="36">
        <v>1157223</v>
      </c>
      <c r="D7" s="29">
        <f>(C7/$C$6)*$C$4</f>
        <v>1581350.3533738847</v>
      </c>
      <c r="E7" t="s">
        <v>35</v>
      </c>
      <c r="F7" t="s">
        <v>116</v>
      </c>
      <c r="G7" s="36">
        <f>$C$17/3</f>
        <v>-13333.333333333334</v>
      </c>
      <c r="H7" s="36">
        <f>$D$17/3</f>
        <v>-18220.059036433307</v>
      </c>
    </row>
    <row r="8" spans="1:8">
      <c r="A8" t="s">
        <v>280</v>
      </c>
      <c r="B8" t="s">
        <v>282</v>
      </c>
      <c r="C8" s="36">
        <v>350000</v>
      </c>
      <c r="D8" s="29">
        <f t="shared" ref="D8:D13" si="0">(C8/$C$6)*$C$4</f>
        <v>478276.54970637435</v>
      </c>
      <c r="E8" s="6" t="s">
        <v>121</v>
      </c>
      <c r="F8" t="s">
        <v>117</v>
      </c>
      <c r="G8" s="36">
        <f t="shared" ref="G8:G9" si="1">$C$17/3</f>
        <v>-13333.333333333334</v>
      </c>
      <c r="H8" s="36">
        <f t="shared" ref="H8:H9" si="2">$D$17/3</f>
        <v>-18220.059036433307</v>
      </c>
    </row>
    <row r="9" spans="1:8">
      <c r="A9" t="s">
        <v>280</v>
      </c>
      <c r="B9" t="s">
        <v>283</v>
      </c>
      <c r="C9" s="36">
        <v>699782</v>
      </c>
      <c r="D9" s="29">
        <f t="shared" si="0"/>
        <v>956255.20144750294</v>
      </c>
      <c r="E9" t="s">
        <v>35</v>
      </c>
      <c r="F9" t="s">
        <v>118</v>
      </c>
      <c r="G9" s="36">
        <f t="shared" si="1"/>
        <v>-13333.333333333334</v>
      </c>
      <c r="H9" s="36">
        <f t="shared" si="2"/>
        <v>-18220.059036433307</v>
      </c>
    </row>
    <row r="10" spans="1:8">
      <c r="A10" t="s">
        <v>280</v>
      </c>
      <c r="B10" t="s">
        <v>284</v>
      </c>
      <c r="C10" s="36">
        <v>1747520</v>
      </c>
      <c r="D10" s="29">
        <f t="shared" si="0"/>
        <v>2387993.817551095</v>
      </c>
      <c r="E10" t="s">
        <v>321</v>
      </c>
      <c r="F10" s="6" t="s">
        <v>121</v>
      </c>
      <c r="G10" s="36">
        <f>C8</f>
        <v>350000</v>
      </c>
      <c r="H10" s="36">
        <f>D8</f>
        <v>478276.54970637435</v>
      </c>
    </row>
    <row r="11" spans="1:8">
      <c r="A11" t="s">
        <v>280</v>
      </c>
      <c r="B11" t="s">
        <v>285</v>
      </c>
      <c r="C11" s="36">
        <v>2290594</v>
      </c>
      <c r="D11" s="29">
        <f t="shared" si="0"/>
        <v>3130106.8431374943</v>
      </c>
      <c r="E11" t="s">
        <v>321</v>
      </c>
    </row>
    <row r="12" spans="1:8">
      <c r="A12" t="s">
        <v>280</v>
      </c>
      <c r="B12" t="s">
        <v>286</v>
      </c>
      <c r="C12" s="36">
        <v>12025414</v>
      </c>
      <c r="D12" s="29">
        <f t="shared" si="0"/>
        <v>16432781.476316372</v>
      </c>
      <c r="E12" t="s">
        <v>267</v>
      </c>
    </row>
    <row r="13" spans="1:8">
      <c r="A13" t="s">
        <v>280</v>
      </c>
      <c r="B13" t="s">
        <v>287</v>
      </c>
      <c r="C13" s="36">
        <v>349946</v>
      </c>
      <c r="D13" s="29">
        <f t="shared" si="0"/>
        <v>478202.75846727681</v>
      </c>
      <c r="E13" t="s">
        <v>267</v>
      </c>
    </row>
    <row r="14" spans="1:8">
      <c r="A14" s="54" t="s">
        <v>342</v>
      </c>
    </row>
    <row r="15" spans="1:8">
      <c r="A15" t="s">
        <v>344</v>
      </c>
    </row>
    <row r="16" spans="1:8">
      <c r="A16" s="15" t="s">
        <v>288</v>
      </c>
      <c r="B16" s="15" t="s">
        <v>289</v>
      </c>
      <c r="C16" s="15" t="s">
        <v>290</v>
      </c>
      <c r="D16" s="15" t="s">
        <v>343</v>
      </c>
      <c r="E16" s="15"/>
      <c r="F16" s="15"/>
      <c r="G16" s="15"/>
      <c r="H16" s="15"/>
    </row>
    <row r="17" spans="1:5">
      <c r="A17" t="s">
        <v>291</v>
      </c>
      <c r="B17" s="14">
        <v>0.1</v>
      </c>
      <c r="C17" s="36">
        <f>-20000*2</f>
        <v>-40000</v>
      </c>
      <c r="D17" s="36">
        <f>C17+C17*($C$5/$C$6)</f>
        <v>-54660.177109299926</v>
      </c>
      <c r="E17" t="s">
        <v>336</v>
      </c>
    </row>
    <row r="18" spans="1:5">
      <c r="A18" t="s">
        <v>292</v>
      </c>
      <c r="B18" s="14">
        <v>0.05</v>
      </c>
      <c r="C18" s="36">
        <v>-10000</v>
      </c>
      <c r="D18" s="36">
        <f>C18+C18*($C$5/$C$6)</f>
        <v>-13665.044277324982</v>
      </c>
      <c r="E18" t="s">
        <v>337</v>
      </c>
    </row>
    <row r="19" spans="1:5">
      <c r="A19" t="s">
        <v>293</v>
      </c>
      <c r="B19" s="14">
        <v>0.24</v>
      </c>
    </row>
    <row r="20" spans="1:5">
      <c r="A20" t="s">
        <v>294</v>
      </c>
      <c r="B20" s="14">
        <v>0.19</v>
      </c>
    </row>
    <row r="21" spans="1:5">
      <c r="A21" t="s">
        <v>295</v>
      </c>
      <c r="B21" s="14">
        <v>0.76</v>
      </c>
    </row>
    <row r="22" spans="1:5">
      <c r="A22" t="s">
        <v>296</v>
      </c>
      <c r="B22" s="14">
        <v>0.05</v>
      </c>
    </row>
    <row r="24" spans="1:5">
      <c r="A24" t="s">
        <v>334</v>
      </c>
      <c r="B24" s="15"/>
    </row>
    <row r="25" spans="1:5">
      <c r="A25" t="s">
        <v>335</v>
      </c>
    </row>
    <row r="26" spans="1:5">
      <c r="A26" t="s">
        <v>320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99692-E3E4-6345-B667-C0090695B515}">
  <dimension ref="A1:N178"/>
  <sheetViews>
    <sheetView topLeftCell="E1" zoomScale="170" zoomScaleNormal="170" workbookViewId="0">
      <selection activeCell="G5" sqref="G5"/>
    </sheetView>
  </sheetViews>
  <sheetFormatPr baseColWidth="10" defaultColWidth="11" defaultRowHeight="16"/>
  <cols>
    <col min="1" max="1" width="26.1640625" customWidth="1"/>
    <col min="2" max="2" width="11.83203125" bestFit="1" customWidth="1"/>
    <col min="3" max="3" width="11.83203125" customWidth="1"/>
    <col min="5" max="5" width="45" customWidth="1"/>
    <col min="7" max="7" width="11.83203125" bestFit="1" customWidth="1"/>
    <col min="8" max="8" width="14.5" customWidth="1"/>
    <col min="9" max="9" width="12.1640625" customWidth="1"/>
    <col min="12" max="12" width="25.33203125" customWidth="1"/>
    <col min="13" max="13" width="11.83203125" bestFit="1" customWidth="1"/>
    <col min="14" max="14" width="11.83203125" customWidth="1"/>
  </cols>
  <sheetData>
    <row r="1" spans="1:14">
      <c r="A1" s="15" t="s">
        <v>297</v>
      </c>
      <c r="B1" s="15" t="s">
        <v>340</v>
      </c>
      <c r="C1" s="15" t="s">
        <v>339</v>
      </c>
      <c r="D1" t="s">
        <v>213</v>
      </c>
      <c r="F1" t="s">
        <v>211</v>
      </c>
      <c r="G1" s="15" t="s">
        <v>340</v>
      </c>
      <c r="H1" s="15" t="s">
        <v>339</v>
      </c>
      <c r="J1" t="s">
        <v>2</v>
      </c>
      <c r="L1" s="15" t="s">
        <v>298</v>
      </c>
      <c r="M1" s="15" t="s">
        <v>347</v>
      </c>
      <c r="N1" s="15" t="s">
        <v>347</v>
      </c>
    </row>
    <row r="2" spans="1:14">
      <c r="A2" t="s">
        <v>261</v>
      </c>
      <c r="B2" s="36">
        <f>shock!G4</f>
        <v>14394417</v>
      </c>
      <c r="C2" s="36">
        <f>shock!H4</f>
        <v>19670034.565127943</v>
      </c>
      <c r="D2" t="s">
        <v>300</v>
      </c>
      <c r="E2" t="s">
        <v>4</v>
      </c>
      <c r="J2" s="1">
        <f>commodity_summary!D2</f>
        <v>0.48280000000000001</v>
      </c>
      <c r="L2" t="s">
        <v>4</v>
      </c>
      <c r="M2" s="55">
        <f>G2*$J2</f>
        <v>0</v>
      </c>
      <c r="N2" s="55">
        <f>H2*$J2</f>
        <v>0</v>
      </c>
    </row>
    <row r="3" spans="1:14">
      <c r="A3" t="s">
        <v>35</v>
      </c>
      <c r="B3" s="36">
        <f>shock!G5</f>
        <v>3871062</v>
      </c>
      <c r="C3" s="36">
        <f>shock!H5</f>
        <v>5289823.3630270194</v>
      </c>
      <c r="D3" t="s">
        <v>301</v>
      </c>
      <c r="E3" t="s">
        <v>261</v>
      </c>
      <c r="F3" s="14">
        <v>1</v>
      </c>
      <c r="G3" s="36">
        <f>B2</f>
        <v>14394417</v>
      </c>
      <c r="H3" s="36">
        <f>C2</f>
        <v>19670034.565127943</v>
      </c>
      <c r="I3" s="36"/>
      <c r="J3" s="1">
        <v>1</v>
      </c>
      <c r="L3" t="s">
        <v>261</v>
      </c>
      <c r="M3" s="55">
        <f t="shared" ref="M3:M66" si="0">G3*$J3</f>
        <v>14394417</v>
      </c>
      <c r="N3" s="55">
        <f t="shared" ref="N3:N66" si="1">H3*$J3</f>
        <v>19670034.565127943</v>
      </c>
    </row>
    <row r="4" spans="1:14">
      <c r="A4" t="s">
        <v>39</v>
      </c>
      <c r="B4" s="36">
        <f>shock!G6</f>
        <v>-5000</v>
      </c>
      <c r="C4" s="36">
        <f>shock!H6</f>
        <v>-6832.5221386624908</v>
      </c>
      <c r="D4" t="s">
        <v>301</v>
      </c>
      <c r="E4" t="s">
        <v>89</v>
      </c>
      <c r="F4" s="14">
        <f>G115/2</f>
        <v>0.243175</v>
      </c>
      <c r="G4" s="36">
        <f>B$4*$F4+B$3*$F4</f>
        <v>940129.62685</v>
      </c>
      <c r="H4" s="36">
        <f>C$4*$F4+C$3*$F4</f>
        <v>1284691.2977330263</v>
      </c>
      <c r="I4" s="2"/>
      <c r="J4" s="1">
        <f>commodity_summary!D87</f>
        <v>0.7833</v>
      </c>
      <c r="L4" t="s">
        <v>89</v>
      </c>
      <c r="M4" s="55">
        <f t="shared" si="0"/>
        <v>736403.53671160503</v>
      </c>
      <c r="N4" s="55">
        <f t="shared" si="1"/>
        <v>1006298.6935142796</v>
      </c>
    </row>
    <row r="5" spans="1:14">
      <c r="A5" t="s">
        <v>116</v>
      </c>
      <c r="B5" s="36">
        <f>shock!G7</f>
        <v>-13333.333333333334</v>
      </c>
      <c r="C5" s="36">
        <f>shock!H7</f>
        <v>-18220.059036433307</v>
      </c>
      <c r="D5" t="s">
        <v>300</v>
      </c>
      <c r="E5" t="s">
        <v>90</v>
      </c>
      <c r="F5" s="14">
        <f>G115/2</f>
        <v>0.243175</v>
      </c>
      <c r="G5" s="36">
        <f>B$4*$F5+B$3*$F5</f>
        <v>940129.62685</v>
      </c>
      <c r="H5" s="36">
        <f>C$4*$F5+C$3*$F5</f>
        <v>1284691.2977330263</v>
      </c>
      <c r="I5" s="2"/>
      <c r="J5" s="1">
        <f>commodity_summary!D88</f>
        <v>0.53390000000000004</v>
      </c>
      <c r="L5" t="s">
        <v>90</v>
      </c>
      <c r="M5" s="55">
        <f t="shared" si="0"/>
        <v>501935.20777521504</v>
      </c>
      <c r="N5" s="55">
        <f t="shared" si="1"/>
        <v>685896.68385966285</v>
      </c>
    </row>
    <row r="6" spans="1:14">
      <c r="A6" t="s">
        <v>117</v>
      </c>
      <c r="B6" s="36">
        <f>shock!G8</f>
        <v>-13333.333333333334</v>
      </c>
      <c r="C6" s="36">
        <f>shock!H8</f>
        <v>-18220.059036433307</v>
      </c>
      <c r="D6" t="s">
        <v>300</v>
      </c>
      <c r="E6" t="s">
        <v>5</v>
      </c>
      <c r="F6" s="14"/>
      <c r="J6" s="1">
        <f>commodity_summary!D3</f>
        <v>0.77210000000000001</v>
      </c>
      <c r="L6" t="s">
        <v>5</v>
      </c>
      <c r="M6" s="55">
        <f t="shared" si="0"/>
        <v>0</v>
      </c>
      <c r="N6" s="55">
        <f t="shared" si="1"/>
        <v>0</v>
      </c>
    </row>
    <row r="7" spans="1:14">
      <c r="A7" t="s">
        <v>118</v>
      </c>
      <c r="B7" s="36">
        <f>shock!G9</f>
        <v>-13333.333333333334</v>
      </c>
      <c r="C7" s="36">
        <f>shock!H9</f>
        <v>-18220.059036433307</v>
      </c>
      <c r="D7" t="s">
        <v>300</v>
      </c>
      <c r="E7" t="s">
        <v>6</v>
      </c>
      <c r="F7" s="14"/>
      <c r="J7" s="1">
        <f>commodity_summary!D4</f>
        <v>0.7772</v>
      </c>
      <c r="L7" t="s">
        <v>6</v>
      </c>
      <c r="M7" s="55">
        <f t="shared" si="0"/>
        <v>0</v>
      </c>
      <c r="N7" s="55">
        <f t="shared" si="1"/>
        <v>0</v>
      </c>
    </row>
    <row r="8" spans="1:14">
      <c r="A8" s="6" t="s">
        <v>121</v>
      </c>
      <c r="B8" s="36">
        <f>shock!G10</f>
        <v>350000</v>
      </c>
      <c r="C8" s="36">
        <f>shock!H10</f>
        <v>478276.54970637435</v>
      </c>
      <c r="D8" t="s">
        <v>300</v>
      </c>
      <c r="E8" t="s">
        <v>7</v>
      </c>
      <c r="F8" s="14"/>
      <c r="J8" s="1">
        <f>commodity_summary!D5</f>
        <v>0.36570000000000003</v>
      </c>
      <c r="L8" t="s">
        <v>7</v>
      </c>
      <c r="M8" s="55">
        <f t="shared" si="0"/>
        <v>0</v>
      </c>
      <c r="N8" s="55">
        <f t="shared" si="1"/>
        <v>0</v>
      </c>
    </row>
    <row r="9" spans="1:14">
      <c r="A9" t="s">
        <v>258</v>
      </c>
      <c r="B9" s="36">
        <f>SUM(B2:B8)</f>
        <v>18570479.000000004</v>
      </c>
      <c r="C9" s="36">
        <f>SUM(C2:C8)</f>
        <v>25376641.77861337</v>
      </c>
      <c r="E9" t="s">
        <v>8</v>
      </c>
      <c r="F9" s="14"/>
      <c r="J9" s="1">
        <f>commodity_summary!D6</f>
        <v>0.98199999999999998</v>
      </c>
      <c r="L9" t="s">
        <v>8</v>
      </c>
      <c r="M9" s="55">
        <f t="shared" si="0"/>
        <v>0</v>
      </c>
      <c r="N9" s="55">
        <f t="shared" si="1"/>
        <v>0</v>
      </c>
    </row>
    <row r="10" spans="1:14">
      <c r="E10" t="s">
        <v>9</v>
      </c>
      <c r="F10" s="14"/>
      <c r="J10" s="1">
        <f>commodity_summary!D7</f>
        <v>0.1288</v>
      </c>
      <c r="L10" t="s">
        <v>9</v>
      </c>
      <c r="M10" s="55">
        <f t="shared" si="0"/>
        <v>0</v>
      </c>
      <c r="N10" s="55">
        <f t="shared" si="1"/>
        <v>0</v>
      </c>
    </row>
    <row r="11" spans="1:14">
      <c r="A11" s="2"/>
      <c r="E11" t="s">
        <v>10</v>
      </c>
      <c r="F11" s="14"/>
      <c r="J11" s="1">
        <f>commodity_summary!D8</f>
        <v>0.31340000000000001</v>
      </c>
      <c r="L11" t="s">
        <v>10</v>
      </c>
      <c r="M11" s="55">
        <f t="shared" si="0"/>
        <v>0</v>
      </c>
      <c r="N11" s="55">
        <f t="shared" si="1"/>
        <v>0</v>
      </c>
    </row>
    <row r="12" spans="1:14">
      <c r="A12" s="2"/>
      <c r="E12" t="s">
        <v>11</v>
      </c>
      <c r="F12" s="14"/>
      <c r="J12" s="1">
        <f>commodity_summary!D9</f>
        <v>0.19800000000000001</v>
      </c>
      <c r="L12" t="s">
        <v>11</v>
      </c>
      <c r="M12" s="55">
        <f t="shared" si="0"/>
        <v>0</v>
      </c>
      <c r="N12" s="55">
        <f t="shared" si="1"/>
        <v>0</v>
      </c>
    </row>
    <row r="13" spans="1:14">
      <c r="E13" t="s">
        <v>12</v>
      </c>
      <c r="F13" s="14"/>
      <c r="J13" s="1">
        <f>commodity_summary!D10</f>
        <v>0.64170000000000005</v>
      </c>
      <c r="L13" t="s">
        <v>12</v>
      </c>
      <c r="M13" s="55">
        <f t="shared" si="0"/>
        <v>0</v>
      </c>
      <c r="N13" s="55">
        <f t="shared" si="1"/>
        <v>0</v>
      </c>
    </row>
    <row r="14" spans="1:14">
      <c r="E14" t="s">
        <v>13</v>
      </c>
      <c r="F14" s="14"/>
      <c r="J14" s="1">
        <f>commodity_summary!D11</f>
        <v>0.95730000000000004</v>
      </c>
      <c r="L14" t="s">
        <v>13</v>
      </c>
      <c r="M14" s="55">
        <f t="shared" si="0"/>
        <v>0</v>
      </c>
      <c r="N14" s="55">
        <f t="shared" si="1"/>
        <v>0</v>
      </c>
    </row>
    <row r="15" spans="1:14">
      <c r="E15" t="s">
        <v>14</v>
      </c>
      <c r="F15" s="14"/>
      <c r="J15" s="1">
        <f>commodity_summary!D12</f>
        <v>0.42780000000000001</v>
      </c>
      <c r="L15" t="s">
        <v>14</v>
      </c>
      <c r="M15" s="55">
        <f t="shared" si="0"/>
        <v>0</v>
      </c>
      <c r="N15" s="55">
        <f t="shared" si="1"/>
        <v>0</v>
      </c>
    </row>
    <row r="16" spans="1:14">
      <c r="E16" t="s">
        <v>15</v>
      </c>
      <c r="F16" s="14"/>
      <c r="J16" s="1">
        <f>commodity_summary!D13</f>
        <v>0.56730000000000003</v>
      </c>
      <c r="L16" t="s">
        <v>15</v>
      </c>
      <c r="M16" s="55">
        <f t="shared" si="0"/>
        <v>0</v>
      </c>
      <c r="N16" s="55">
        <f t="shared" si="1"/>
        <v>0</v>
      </c>
    </row>
    <row r="17" spans="5:14">
      <c r="E17" t="s">
        <v>16</v>
      </c>
      <c r="F17" s="14"/>
      <c r="J17" s="1">
        <f>commodity_summary!D14</f>
        <v>0.12920000000000001</v>
      </c>
      <c r="L17" t="s">
        <v>16</v>
      </c>
      <c r="M17" s="55">
        <f t="shared" si="0"/>
        <v>0</v>
      </c>
      <c r="N17" s="55">
        <f t="shared" si="1"/>
        <v>0</v>
      </c>
    </row>
    <row r="18" spans="5:14">
      <c r="E18" t="s">
        <v>17</v>
      </c>
      <c r="F18" s="14"/>
      <c r="J18" s="1">
        <f>commodity_summary!D15</f>
        <v>0.1449</v>
      </c>
      <c r="L18" t="s">
        <v>17</v>
      </c>
      <c r="M18" s="55">
        <f t="shared" si="0"/>
        <v>0</v>
      </c>
      <c r="N18" s="55">
        <f t="shared" si="1"/>
        <v>0</v>
      </c>
    </row>
    <row r="19" spans="5:14">
      <c r="E19" t="s">
        <v>18</v>
      </c>
      <c r="F19" s="14"/>
      <c r="J19" s="1">
        <f>commodity_summary!D16</f>
        <v>0.12720000000000001</v>
      </c>
      <c r="L19" t="s">
        <v>18</v>
      </c>
      <c r="M19" s="55">
        <f t="shared" si="0"/>
        <v>0</v>
      </c>
      <c r="N19" s="55">
        <f t="shared" si="1"/>
        <v>0</v>
      </c>
    </row>
    <row r="20" spans="5:14">
      <c r="E20" t="s">
        <v>19</v>
      </c>
      <c r="F20" s="14"/>
      <c r="J20" s="1">
        <f>commodity_summary!D17</f>
        <v>1.6899999999999998E-2</v>
      </c>
      <c r="L20" t="s">
        <v>19</v>
      </c>
      <c r="M20" s="55">
        <f t="shared" si="0"/>
        <v>0</v>
      </c>
      <c r="N20" s="55">
        <f t="shared" si="1"/>
        <v>0</v>
      </c>
    </row>
    <row r="21" spans="5:14">
      <c r="E21" t="s">
        <v>20</v>
      </c>
      <c r="F21" s="14"/>
      <c r="J21" s="1">
        <f>commodity_summary!D18</f>
        <v>0.4768</v>
      </c>
      <c r="L21" t="s">
        <v>20</v>
      </c>
      <c r="M21" s="55">
        <f t="shared" si="0"/>
        <v>0</v>
      </c>
      <c r="N21" s="55">
        <f t="shared" si="1"/>
        <v>0</v>
      </c>
    </row>
    <row r="22" spans="5:14">
      <c r="E22" t="s">
        <v>21</v>
      </c>
      <c r="F22" s="14"/>
      <c r="J22" s="1">
        <f>commodity_summary!D19</f>
        <v>0.37309999999999999</v>
      </c>
      <c r="L22" t="s">
        <v>21</v>
      </c>
      <c r="M22" s="55">
        <f t="shared" si="0"/>
        <v>0</v>
      </c>
      <c r="N22" s="55">
        <f t="shared" si="1"/>
        <v>0</v>
      </c>
    </row>
    <row r="23" spans="5:14">
      <c r="E23" t="s">
        <v>22</v>
      </c>
      <c r="F23" s="14"/>
      <c r="J23" s="1">
        <f>commodity_summary!D20</f>
        <v>0.49930000000000002</v>
      </c>
      <c r="L23" t="s">
        <v>22</v>
      </c>
      <c r="M23" s="55">
        <f t="shared" si="0"/>
        <v>0</v>
      </c>
      <c r="N23" s="55">
        <f t="shared" si="1"/>
        <v>0</v>
      </c>
    </row>
    <row r="24" spans="5:14">
      <c r="E24" t="s">
        <v>23</v>
      </c>
      <c r="F24" s="14"/>
      <c r="J24" s="1">
        <f>commodity_summary!D21</f>
        <v>0.85850000000000004</v>
      </c>
      <c r="L24" t="s">
        <v>23</v>
      </c>
      <c r="M24" s="55">
        <f t="shared" si="0"/>
        <v>0</v>
      </c>
      <c r="N24" s="55">
        <f t="shared" si="1"/>
        <v>0</v>
      </c>
    </row>
    <row r="25" spans="5:14">
      <c r="E25" t="s">
        <v>24</v>
      </c>
      <c r="F25" s="14"/>
      <c r="J25" s="1">
        <f>commodity_summary!D22</f>
        <v>0.25440000000000002</v>
      </c>
      <c r="L25" t="s">
        <v>24</v>
      </c>
      <c r="M25" s="55">
        <f t="shared" si="0"/>
        <v>0</v>
      </c>
      <c r="N25" s="55">
        <f t="shared" si="1"/>
        <v>0</v>
      </c>
    </row>
    <row r="26" spans="5:14">
      <c r="E26" t="s">
        <v>25</v>
      </c>
      <c r="F26" s="14"/>
      <c r="J26" s="1">
        <f>commodity_summary!D23</f>
        <v>0.35110000000000002</v>
      </c>
      <c r="L26" t="s">
        <v>25</v>
      </c>
      <c r="M26" s="55">
        <f t="shared" si="0"/>
        <v>0</v>
      </c>
      <c r="N26" s="55">
        <f t="shared" si="1"/>
        <v>0</v>
      </c>
    </row>
    <row r="27" spans="5:14">
      <c r="E27" t="s">
        <v>26</v>
      </c>
      <c r="F27" s="14"/>
      <c r="J27" s="1">
        <f>commodity_summary!D24</f>
        <v>0.61260000000000003</v>
      </c>
      <c r="L27" t="s">
        <v>26</v>
      </c>
      <c r="M27" s="55">
        <f t="shared" si="0"/>
        <v>0</v>
      </c>
      <c r="N27" s="55">
        <f t="shared" si="1"/>
        <v>0</v>
      </c>
    </row>
    <row r="28" spans="5:14">
      <c r="E28" t="s">
        <v>27</v>
      </c>
      <c r="F28" s="14"/>
      <c r="J28" s="1">
        <f>commodity_summary!D25</f>
        <v>0.20580000000000001</v>
      </c>
      <c r="L28" t="s">
        <v>27</v>
      </c>
      <c r="M28" s="55">
        <f t="shared" si="0"/>
        <v>0</v>
      </c>
      <c r="N28" s="55">
        <f t="shared" si="1"/>
        <v>0</v>
      </c>
    </row>
    <row r="29" spans="5:14">
      <c r="E29" t="s">
        <v>28</v>
      </c>
      <c r="F29" s="14"/>
      <c r="J29" s="1">
        <f>commodity_summary!D26</f>
        <v>0.45029999999999998</v>
      </c>
      <c r="L29" t="s">
        <v>28</v>
      </c>
      <c r="M29" s="55">
        <f t="shared" si="0"/>
        <v>0</v>
      </c>
      <c r="N29" s="55">
        <f t="shared" si="1"/>
        <v>0</v>
      </c>
    </row>
    <row r="30" spans="5:14">
      <c r="E30" t="s">
        <v>29</v>
      </c>
      <c r="F30" s="14"/>
      <c r="J30" s="1">
        <f>commodity_summary!D27</f>
        <v>0.16669999999999999</v>
      </c>
      <c r="L30" t="s">
        <v>29</v>
      </c>
      <c r="M30" s="55">
        <f t="shared" si="0"/>
        <v>0</v>
      </c>
      <c r="N30" s="55">
        <f t="shared" si="1"/>
        <v>0</v>
      </c>
    </row>
    <row r="31" spans="5:14">
      <c r="E31" t="s">
        <v>30</v>
      </c>
      <c r="F31" s="14"/>
      <c r="J31" s="1">
        <f>commodity_summary!D28</f>
        <v>0.20319999999999999</v>
      </c>
      <c r="L31" t="s">
        <v>30</v>
      </c>
      <c r="M31" s="55">
        <f t="shared" si="0"/>
        <v>0</v>
      </c>
      <c r="N31" s="55">
        <f t="shared" si="1"/>
        <v>0</v>
      </c>
    </row>
    <row r="32" spans="5:14">
      <c r="E32" t="s">
        <v>31</v>
      </c>
      <c r="F32" s="14"/>
      <c r="J32" s="1">
        <f>commodity_summary!D29</f>
        <v>9.4100000000000003E-2</v>
      </c>
      <c r="L32" t="s">
        <v>31</v>
      </c>
      <c r="M32" s="55">
        <f t="shared" si="0"/>
        <v>0</v>
      </c>
      <c r="N32" s="55">
        <f t="shared" si="1"/>
        <v>0</v>
      </c>
    </row>
    <row r="33" spans="5:14">
      <c r="E33" t="s">
        <v>32</v>
      </c>
      <c r="F33" s="14"/>
      <c r="J33" s="1">
        <f>commodity_summary!D30</f>
        <v>0.3221</v>
      </c>
      <c r="L33" t="s">
        <v>32</v>
      </c>
      <c r="M33" s="55">
        <f t="shared" si="0"/>
        <v>0</v>
      </c>
      <c r="N33" s="55">
        <f t="shared" si="1"/>
        <v>0</v>
      </c>
    </row>
    <row r="34" spans="5:14">
      <c r="E34" t="s">
        <v>33</v>
      </c>
      <c r="F34" s="14"/>
      <c r="J34" s="1">
        <f>commodity_summary!D31</f>
        <v>0.26850000000000002</v>
      </c>
      <c r="L34" t="s">
        <v>33</v>
      </c>
      <c r="M34" s="55">
        <f t="shared" si="0"/>
        <v>0</v>
      </c>
      <c r="N34" s="55">
        <f t="shared" si="1"/>
        <v>0</v>
      </c>
    </row>
    <row r="35" spans="5:14">
      <c r="E35" t="s">
        <v>34</v>
      </c>
      <c r="F35" s="14"/>
      <c r="J35" s="1">
        <f>commodity_summary!D32</f>
        <v>0.22040000000000001</v>
      </c>
      <c r="L35" t="s">
        <v>34</v>
      </c>
      <c r="M35" s="55">
        <f t="shared" si="0"/>
        <v>0</v>
      </c>
      <c r="N35" s="55">
        <f t="shared" si="1"/>
        <v>0</v>
      </c>
    </row>
    <row r="36" spans="5:14">
      <c r="E36" t="s">
        <v>35</v>
      </c>
      <c r="F36" s="14">
        <f>G116</f>
        <v>0.1646</v>
      </c>
      <c r="G36" s="36">
        <f>B$4*$F36+B$3*($F36+$F40)</f>
        <v>1744445.3026999999</v>
      </c>
      <c r="H36" s="36">
        <f>C$4*$F36+C$3*($F36+$F40)</f>
        <v>2383792.2300767079</v>
      </c>
      <c r="I36" s="2"/>
      <c r="J36" s="1">
        <f>commodity_summary!D33</f>
        <v>0.97109999999999996</v>
      </c>
      <c r="L36" t="s">
        <v>35</v>
      </c>
      <c r="M36" s="55">
        <f t="shared" si="0"/>
        <v>1694030.8334519698</v>
      </c>
      <c r="N36" s="55">
        <f t="shared" si="1"/>
        <v>2314900.6346274908</v>
      </c>
    </row>
    <row r="37" spans="5:14">
      <c r="E37" t="s">
        <v>36</v>
      </c>
      <c r="F37" s="14"/>
      <c r="I37" s="2"/>
      <c r="J37" s="1">
        <f>commodity_summary!D34</f>
        <v>0.91239999999999999</v>
      </c>
      <c r="L37" t="s">
        <v>36</v>
      </c>
      <c r="M37" s="55">
        <f t="shared" si="0"/>
        <v>0</v>
      </c>
      <c r="N37" s="55">
        <f t="shared" si="1"/>
        <v>0</v>
      </c>
    </row>
    <row r="38" spans="5:14">
      <c r="E38" t="s">
        <v>37</v>
      </c>
      <c r="F38" s="14"/>
      <c r="J38" s="1">
        <f>commodity_summary!D35</f>
        <v>0.99880000000000002</v>
      </c>
      <c r="L38" t="s">
        <v>37</v>
      </c>
      <c r="M38" s="55">
        <f t="shared" si="0"/>
        <v>0</v>
      </c>
      <c r="N38" s="55">
        <f t="shared" si="1"/>
        <v>0</v>
      </c>
    </row>
    <row r="39" spans="5:14">
      <c r="E39" t="s">
        <v>38</v>
      </c>
      <c r="F39" s="14"/>
      <c r="J39" s="1">
        <f>commodity_summary!D36</f>
        <v>0.98229999999999995</v>
      </c>
      <c r="L39" t="s">
        <v>38</v>
      </c>
      <c r="M39" s="55">
        <f t="shared" si="0"/>
        <v>0</v>
      </c>
      <c r="N39" s="55">
        <f t="shared" si="1"/>
        <v>0</v>
      </c>
    </row>
    <row r="40" spans="5:14">
      <c r="E40" t="s">
        <v>39</v>
      </c>
      <c r="F40" s="14">
        <f>G117</f>
        <v>0.28625</v>
      </c>
      <c r="G40" s="36">
        <f>B4*$F40</f>
        <v>-1431.25</v>
      </c>
      <c r="H40" s="36">
        <f>C4*$F40</f>
        <v>-1955.809462192138</v>
      </c>
      <c r="I40" s="2"/>
      <c r="J40" s="1">
        <f>commodity_summary!D37</f>
        <v>1</v>
      </c>
      <c r="L40" t="s">
        <v>39</v>
      </c>
      <c r="M40" s="55">
        <f t="shared" si="0"/>
        <v>-1431.25</v>
      </c>
      <c r="N40" s="55">
        <f t="shared" si="1"/>
        <v>-1955.809462192138</v>
      </c>
    </row>
    <row r="41" spans="5:14">
      <c r="E41" t="s">
        <v>40</v>
      </c>
      <c r="F41" s="14"/>
      <c r="I41" s="2"/>
      <c r="J41" s="1">
        <f>commodity_summary!D38</f>
        <v>0.99519999999999997</v>
      </c>
      <c r="L41" t="s">
        <v>40</v>
      </c>
      <c r="M41" s="55">
        <f t="shared" si="0"/>
        <v>0</v>
      </c>
      <c r="N41" s="55">
        <f t="shared" si="1"/>
        <v>0</v>
      </c>
    </row>
    <row r="42" spans="5:14">
      <c r="E42" t="s">
        <v>41</v>
      </c>
      <c r="F42" s="14"/>
      <c r="J42" s="1">
        <f>commodity_summary!D39</f>
        <v>0.77470000000000006</v>
      </c>
      <c r="L42" t="s">
        <v>41</v>
      </c>
      <c r="M42" s="55">
        <f t="shared" si="0"/>
        <v>0</v>
      </c>
      <c r="N42" s="55">
        <f t="shared" si="1"/>
        <v>0</v>
      </c>
    </row>
    <row r="43" spans="5:14">
      <c r="E43" t="s">
        <v>42</v>
      </c>
      <c r="F43" s="14"/>
      <c r="J43" s="1">
        <f>commodity_summary!D40</f>
        <v>0.99839999999999995</v>
      </c>
      <c r="L43" t="s">
        <v>42</v>
      </c>
      <c r="M43" s="55">
        <f t="shared" si="0"/>
        <v>0</v>
      </c>
      <c r="N43" s="55">
        <f t="shared" si="1"/>
        <v>0</v>
      </c>
    </row>
    <row r="44" spans="5:14">
      <c r="E44" t="s">
        <v>43</v>
      </c>
      <c r="F44" s="14"/>
      <c r="J44" s="1">
        <f>commodity_summary!D41</f>
        <v>0.99039999999999995</v>
      </c>
      <c r="L44" t="s">
        <v>43</v>
      </c>
      <c r="M44" s="55">
        <f t="shared" si="0"/>
        <v>0</v>
      </c>
      <c r="N44" s="55">
        <f t="shared" si="1"/>
        <v>0</v>
      </c>
    </row>
    <row r="45" spans="5:14">
      <c r="E45" t="s">
        <v>44</v>
      </c>
      <c r="F45" s="14"/>
      <c r="J45" s="1">
        <f>commodity_summary!D42</f>
        <v>0.96760000000000002</v>
      </c>
      <c r="L45" t="s">
        <v>44</v>
      </c>
      <c r="M45" s="55">
        <f t="shared" si="0"/>
        <v>0</v>
      </c>
      <c r="N45" s="55">
        <f t="shared" si="1"/>
        <v>0</v>
      </c>
    </row>
    <row r="46" spans="5:14">
      <c r="E46" t="s">
        <v>45</v>
      </c>
      <c r="F46" s="50">
        <f>G118</f>
        <v>1.8999999999999998E-3</v>
      </c>
      <c r="G46" s="36">
        <f>B$4*$F46+B$3*$F46</f>
        <v>7345.5177999999987</v>
      </c>
      <c r="H46" s="36">
        <f>C$4*$F46+C$3*$F46</f>
        <v>10037.682597687875</v>
      </c>
      <c r="I46" s="2"/>
      <c r="J46" s="1">
        <f>commodity_summary!D43</f>
        <v>0.54149999999999998</v>
      </c>
      <c r="L46" t="s">
        <v>45</v>
      </c>
      <c r="M46" s="55">
        <f t="shared" si="0"/>
        <v>3977.5978886999992</v>
      </c>
      <c r="N46" s="55">
        <f t="shared" si="1"/>
        <v>5435.4051266479846</v>
      </c>
    </row>
    <row r="47" spans="5:14">
      <c r="E47" t="s">
        <v>46</v>
      </c>
      <c r="F47" s="50">
        <f t="shared" ref="F47:F49" si="2">G119</f>
        <v>1.3500000000000001E-3</v>
      </c>
      <c r="G47" s="36">
        <f t="shared" ref="G47:H49" si="3">B$4*$F47+B$3*$F47</f>
        <v>5219.1837000000005</v>
      </c>
      <c r="H47" s="36">
        <f t="shared" si="3"/>
        <v>7132.0376351992827</v>
      </c>
      <c r="I47" s="2"/>
      <c r="J47" s="1">
        <f>commodity_summary!D44</f>
        <v>0.5222</v>
      </c>
      <c r="L47" t="s">
        <v>46</v>
      </c>
      <c r="M47" s="55">
        <f t="shared" si="0"/>
        <v>2725.4577281400002</v>
      </c>
      <c r="N47" s="55">
        <f t="shared" si="1"/>
        <v>3724.3500531010654</v>
      </c>
    </row>
    <row r="48" spans="5:14">
      <c r="E48" t="s">
        <v>47</v>
      </c>
      <c r="F48" s="50">
        <f t="shared" si="2"/>
        <v>1.4499999999999999E-3</v>
      </c>
      <c r="G48" s="36">
        <f t="shared" si="3"/>
        <v>5605.7898999999998</v>
      </c>
      <c r="H48" s="36">
        <f t="shared" si="3"/>
        <v>7660.3367192881169</v>
      </c>
      <c r="I48" s="2"/>
      <c r="J48" s="1">
        <f>commodity_summary!D45</f>
        <v>0.48659999999999998</v>
      </c>
      <c r="L48" t="s">
        <v>47</v>
      </c>
      <c r="M48" s="55">
        <f t="shared" si="0"/>
        <v>2727.77736534</v>
      </c>
      <c r="N48" s="55">
        <f t="shared" si="1"/>
        <v>3727.5198476055975</v>
      </c>
    </row>
    <row r="49" spans="5:14">
      <c r="E49" t="s">
        <v>48</v>
      </c>
      <c r="F49" s="50">
        <f t="shared" si="2"/>
        <v>5.8099999999999999E-2</v>
      </c>
      <c r="G49" s="36">
        <f t="shared" si="3"/>
        <v>224618.2022</v>
      </c>
      <c r="H49" s="36">
        <f t="shared" si="3"/>
        <v>306941.76785561355</v>
      </c>
      <c r="I49" s="2"/>
      <c r="J49" s="1">
        <f>commodity_summary!D46</f>
        <v>0.99880000000000002</v>
      </c>
      <c r="L49" t="s">
        <v>48</v>
      </c>
      <c r="M49" s="55">
        <f t="shared" si="0"/>
        <v>224348.66035736</v>
      </c>
      <c r="N49" s="55">
        <f t="shared" si="1"/>
        <v>306573.43773418682</v>
      </c>
    </row>
    <row r="50" spans="5:14">
      <c r="E50" t="s">
        <v>49</v>
      </c>
      <c r="F50" s="14"/>
      <c r="J50" s="1">
        <f>commodity_summary!D47</f>
        <v>0.97150000000000003</v>
      </c>
      <c r="L50" t="s">
        <v>49</v>
      </c>
      <c r="M50" s="55">
        <f t="shared" si="0"/>
        <v>0</v>
      </c>
      <c r="N50" s="55">
        <f t="shared" si="1"/>
        <v>0</v>
      </c>
    </row>
    <row r="51" spans="5:14">
      <c r="E51" t="s">
        <v>50</v>
      </c>
      <c r="F51" s="14"/>
      <c r="J51" s="1">
        <f>commodity_summary!D48</f>
        <v>0.24929999999999999</v>
      </c>
      <c r="L51" t="s">
        <v>50</v>
      </c>
      <c r="M51" s="55">
        <f t="shared" si="0"/>
        <v>0</v>
      </c>
      <c r="N51" s="55">
        <f t="shared" si="1"/>
        <v>0</v>
      </c>
    </row>
    <row r="52" spans="5:14">
      <c r="E52" t="s">
        <v>51</v>
      </c>
      <c r="F52" s="14"/>
      <c r="J52" s="1">
        <f>commodity_summary!D49</f>
        <v>0.99980000000000002</v>
      </c>
      <c r="L52" t="s">
        <v>51</v>
      </c>
      <c r="M52" s="55">
        <f t="shared" si="0"/>
        <v>0</v>
      </c>
      <c r="N52" s="55">
        <f t="shared" si="1"/>
        <v>0</v>
      </c>
    </row>
    <row r="53" spans="5:14">
      <c r="E53" t="s">
        <v>52</v>
      </c>
      <c r="F53" s="14"/>
      <c r="J53" s="1">
        <f>commodity_summary!D50</f>
        <v>0.999</v>
      </c>
      <c r="L53" t="s">
        <v>52</v>
      </c>
      <c r="M53" s="55">
        <f t="shared" si="0"/>
        <v>0</v>
      </c>
      <c r="N53" s="55">
        <f t="shared" si="1"/>
        <v>0</v>
      </c>
    </row>
    <row r="54" spans="5:14">
      <c r="E54" t="s">
        <v>53</v>
      </c>
      <c r="F54" s="14"/>
      <c r="J54" s="1">
        <f>commodity_summary!D51</f>
        <v>0.99609999999999999</v>
      </c>
      <c r="L54" t="s">
        <v>53</v>
      </c>
      <c r="M54" s="55">
        <f t="shared" si="0"/>
        <v>0</v>
      </c>
      <c r="N54" s="55">
        <f t="shared" si="1"/>
        <v>0</v>
      </c>
    </row>
    <row r="55" spans="5:14">
      <c r="E55" t="s">
        <v>54</v>
      </c>
      <c r="F55" s="14"/>
      <c r="J55" s="1">
        <f>commodity_summary!D52</f>
        <v>0.92449999999999999</v>
      </c>
      <c r="L55" t="s">
        <v>54</v>
      </c>
      <c r="M55" s="55">
        <f t="shared" si="0"/>
        <v>0</v>
      </c>
      <c r="N55" s="55">
        <f t="shared" si="1"/>
        <v>0</v>
      </c>
    </row>
    <row r="56" spans="5:14">
      <c r="E56" t="s">
        <v>55</v>
      </c>
      <c r="F56" s="14"/>
      <c r="J56" s="1">
        <f>commodity_summary!D53</f>
        <v>0.91090000000000004</v>
      </c>
      <c r="L56" t="s">
        <v>55</v>
      </c>
      <c r="M56" s="55">
        <f t="shared" si="0"/>
        <v>0</v>
      </c>
      <c r="N56" s="55">
        <f t="shared" si="1"/>
        <v>0</v>
      </c>
    </row>
    <row r="57" spans="5:14">
      <c r="E57" t="s">
        <v>56</v>
      </c>
      <c r="F57" s="14"/>
      <c r="J57" s="1">
        <f>commodity_summary!D54</f>
        <v>1</v>
      </c>
      <c r="L57" t="s">
        <v>56</v>
      </c>
      <c r="M57" s="55">
        <f t="shared" si="0"/>
        <v>0</v>
      </c>
      <c r="N57" s="55">
        <f t="shared" si="1"/>
        <v>0</v>
      </c>
    </row>
    <row r="58" spans="5:14">
      <c r="E58" t="s">
        <v>57</v>
      </c>
      <c r="F58" s="14"/>
      <c r="J58" s="1">
        <f>commodity_summary!D55</f>
        <v>0.74790000000000001</v>
      </c>
      <c r="L58" t="s">
        <v>57</v>
      </c>
      <c r="M58" s="55">
        <f t="shared" si="0"/>
        <v>0</v>
      </c>
      <c r="N58" s="55">
        <f t="shared" si="1"/>
        <v>0</v>
      </c>
    </row>
    <row r="59" spans="5:14">
      <c r="E59" t="s">
        <v>58</v>
      </c>
      <c r="F59" s="14"/>
      <c r="J59" s="1">
        <f>commodity_summary!D56</f>
        <v>0.99870000000000003</v>
      </c>
      <c r="L59" t="s">
        <v>58</v>
      </c>
      <c r="M59" s="55">
        <f t="shared" si="0"/>
        <v>0</v>
      </c>
      <c r="N59" s="55">
        <f t="shared" si="1"/>
        <v>0</v>
      </c>
    </row>
    <row r="60" spans="5:14">
      <c r="E60" t="s">
        <v>59</v>
      </c>
      <c r="F60" s="14"/>
      <c r="J60" s="1">
        <f>commodity_summary!D57</f>
        <v>0.99060000000000004</v>
      </c>
      <c r="L60" t="s">
        <v>59</v>
      </c>
      <c r="M60" s="55">
        <f t="shared" si="0"/>
        <v>0</v>
      </c>
      <c r="N60" s="55">
        <f t="shared" si="1"/>
        <v>0</v>
      </c>
    </row>
    <row r="61" spans="5:14">
      <c r="E61" t="s">
        <v>60</v>
      </c>
      <c r="F61" s="14"/>
      <c r="J61" s="1">
        <f>commodity_summary!D58</f>
        <v>0.84119999999999995</v>
      </c>
      <c r="L61" t="s">
        <v>60</v>
      </c>
      <c r="M61" s="55">
        <f t="shared" si="0"/>
        <v>0</v>
      </c>
      <c r="N61" s="55">
        <f t="shared" si="1"/>
        <v>0</v>
      </c>
    </row>
    <row r="62" spans="5:14">
      <c r="E62" t="s">
        <v>61</v>
      </c>
      <c r="F62" s="14"/>
      <c r="J62" s="1">
        <f>commodity_summary!D59</f>
        <v>0.89249999999999996</v>
      </c>
      <c r="L62" t="s">
        <v>61</v>
      </c>
      <c r="M62" s="55">
        <f t="shared" si="0"/>
        <v>0</v>
      </c>
      <c r="N62" s="55">
        <f t="shared" si="1"/>
        <v>0</v>
      </c>
    </row>
    <row r="63" spans="5:14">
      <c r="E63" t="s">
        <v>62</v>
      </c>
      <c r="F63" s="14"/>
      <c r="J63" s="1">
        <f>commodity_summary!D60</f>
        <v>0.56240000000000001</v>
      </c>
      <c r="L63" t="s">
        <v>62</v>
      </c>
      <c r="M63" s="55">
        <f t="shared" si="0"/>
        <v>0</v>
      </c>
      <c r="N63" s="55">
        <f t="shared" si="1"/>
        <v>0</v>
      </c>
    </row>
    <row r="64" spans="5:14">
      <c r="E64" t="s">
        <v>63</v>
      </c>
      <c r="F64" s="14"/>
      <c r="J64" s="1">
        <f>commodity_summary!D61</f>
        <v>0.58660000000000001</v>
      </c>
      <c r="L64" t="s">
        <v>63</v>
      </c>
      <c r="M64" s="55">
        <f t="shared" si="0"/>
        <v>0</v>
      </c>
      <c r="N64" s="55">
        <f t="shared" si="1"/>
        <v>0</v>
      </c>
    </row>
    <row r="65" spans="5:14">
      <c r="E65" t="s">
        <v>64</v>
      </c>
      <c r="F65" s="14"/>
      <c r="J65" s="1">
        <f>commodity_summary!D62</f>
        <v>0.87529999999999997</v>
      </c>
      <c r="L65" t="s">
        <v>64</v>
      </c>
      <c r="M65" s="55">
        <f t="shared" si="0"/>
        <v>0</v>
      </c>
      <c r="N65" s="55">
        <f t="shared" si="1"/>
        <v>0</v>
      </c>
    </row>
    <row r="66" spans="5:14">
      <c r="E66" t="s">
        <v>65</v>
      </c>
      <c r="F66" s="14"/>
      <c r="J66" s="1">
        <f>commodity_summary!D63</f>
        <v>0.94920000000000004</v>
      </c>
      <c r="L66" t="s">
        <v>65</v>
      </c>
      <c r="M66" s="55">
        <f t="shared" si="0"/>
        <v>0</v>
      </c>
      <c r="N66" s="55">
        <f t="shared" si="1"/>
        <v>0</v>
      </c>
    </row>
    <row r="67" spans="5:14">
      <c r="E67" t="s">
        <v>66</v>
      </c>
      <c r="F67" s="14"/>
      <c r="J67" s="1">
        <f>commodity_summary!D64</f>
        <v>0.75919999999999999</v>
      </c>
      <c r="L67" t="s">
        <v>66</v>
      </c>
      <c r="M67" s="55">
        <f t="shared" ref="M67:M90" si="4">G67*$J67</f>
        <v>0</v>
      </c>
      <c r="N67" s="55">
        <f t="shared" ref="N67:N90" si="5">H67*$J67</f>
        <v>0</v>
      </c>
    </row>
    <row r="68" spans="5:14">
      <c r="E68" t="s">
        <v>67</v>
      </c>
      <c r="F68" s="14"/>
      <c r="J68" s="1">
        <f>commodity_summary!D65</f>
        <v>0.99739999999999995</v>
      </c>
      <c r="L68" t="s">
        <v>67</v>
      </c>
      <c r="M68" s="55">
        <f t="shared" si="4"/>
        <v>0</v>
      </c>
      <c r="N68" s="55">
        <f t="shared" si="5"/>
        <v>0</v>
      </c>
    </row>
    <row r="69" spans="5:14">
      <c r="E69" t="s">
        <v>68</v>
      </c>
      <c r="F69" s="14"/>
      <c r="J69" s="1">
        <f>commodity_summary!D66</f>
        <v>0.90900000000000003</v>
      </c>
      <c r="L69" t="s">
        <v>68</v>
      </c>
      <c r="M69" s="55">
        <f t="shared" si="4"/>
        <v>0</v>
      </c>
      <c r="N69" s="55">
        <f t="shared" si="5"/>
        <v>0</v>
      </c>
    </row>
    <row r="70" spans="5:14">
      <c r="E70" t="s">
        <v>69</v>
      </c>
      <c r="F70" s="14"/>
      <c r="J70" s="1">
        <f>commodity_summary!D67</f>
        <v>0.98880000000000001</v>
      </c>
      <c r="L70" t="s">
        <v>69</v>
      </c>
      <c r="M70" s="55">
        <f t="shared" si="4"/>
        <v>0</v>
      </c>
      <c r="N70" s="55">
        <f t="shared" si="5"/>
        <v>0</v>
      </c>
    </row>
    <row r="71" spans="5:14">
      <c r="E71" t="s">
        <v>70</v>
      </c>
      <c r="F71" s="14"/>
      <c r="J71" s="1">
        <f>commodity_summary!D68</f>
        <v>0.93020000000000003</v>
      </c>
      <c r="L71" t="s">
        <v>70</v>
      </c>
      <c r="M71" s="55">
        <f t="shared" si="4"/>
        <v>0</v>
      </c>
      <c r="N71" s="55">
        <f t="shared" si="5"/>
        <v>0</v>
      </c>
    </row>
    <row r="72" spans="5:14">
      <c r="E72" t="s">
        <v>71</v>
      </c>
      <c r="F72" s="14"/>
      <c r="J72" s="1">
        <f>commodity_summary!D69</f>
        <v>0.99739999999999995</v>
      </c>
      <c r="L72" t="s">
        <v>71</v>
      </c>
      <c r="M72" s="55">
        <f t="shared" si="4"/>
        <v>0</v>
      </c>
      <c r="N72" s="55">
        <f t="shared" si="5"/>
        <v>0</v>
      </c>
    </row>
    <row r="73" spans="5:14">
      <c r="E73" t="s">
        <v>72</v>
      </c>
      <c r="F73" s="14"/>
      <c r="J73" s="1">
        <f>commodity_summary!D70</f>
        <v>0.85970000000000002</v>
      </c>
      <c r="L73" t="s">
        <v>72</v>
      </c>
      <c r="M73" s="55">
        <f t="shared" si="4"/>
        <v>0</v>
      </c>
      <c r="N73" s="55">
        <f t="shared" si="5"/>
        <v>0</v>
      </c>
    </row>
    <row r="74" spans="5:14">
      <c r="E74" t="s">
        <v>73</v>
      </c>
      <c r="F74" s="14"/>
      <c r="J74" s="1">
        <f>commodity_summary!D71</f>
        <v>0.73609999999999998</v>
      </c>
      <c r="L74" t="s">
        <v>73</v>
      </c>
      <c r="M74" s="55">
        <f t="shared" si="4"/>
        <v>0</v>
      </c>
      <c r="N74" s="55">
        <f t="shared" si="5"/>
        <v>0</v>
      </c>
    </row>
    <row r="75" spans="5:14">
      <c r="E75" t="s">
        <v>74</v>
      </c>
      <c r="F75" s="14"/>
      <c r="J75" s="1">
        <f>commodity_summary!D72</f>
        <v>0.87970000000000004</v>
      </c>
      <c r="L75" t="s">
        <v>74</v>
      </c>
      <c r="M75" s="55">
        <f t="shared" si="4"/>
        <v>0</v>
      </c>
      <c r="N75" s="55">
        <f t="shared" si="5"/>
        <v>0</v>
      </c>
    </row>
    <row r="76" spans="5:14">
      <c r="E76" t="s">
        <v>75</v>
      </c>
      <c r="F76" s="14"/>
      <c r="J76" s="1">
        <f>commodity_summary!D73</f>
        <v>0.95140000000000002</v>
      </c>
      <c r="L76" t="s">
        <v>75</v>
      </c>
      <c r="M76" s="55">
        <f t="shared" si="4"/>
        <v>0</v>
      </c>
      <c r="N76" s="55">
        <f t="shared" si="5"/>
        <v>0</v>
      </c>
    </row>
    <row r="77" spans="5:14">
      <c r="E77" t="s">
        <v>76</v>
      </c>
      <c r="F77" s="14"/>
      <c r="J77" s="1">
        <f>commodity_summary!D74</f>
        <v>0.99150000000000005</v>
      </c>
      <c r="L77" t="s">
        <v>76</v>
      </c>
      <c r="M77" s="55">
        <f t="shared" si="4"/>
        <v>0</v>
      </c>
      <c r="N77" s="55">
        <f t="shared" si="5"/>
        <v>0</v>
      </c>
    </row>
    <row r="78" spans="5:14">
      <c r="E78" t="s">
        <v>77</v>
      </c>
      <c r="F78" s="14"/>
      <c r="J78" s="1">
        <f>commodity_summary!D75</f>
        <v>0.82299999999999995</v>
      </c>
      <c r="L78" t="s">
        <v>77</v>
      </c>
      <c r="M78" s="55">
        <f t="shared" si="4"/>
        <v>0</v>
      </c>
      <c r="N78" s="55">
        <f t="shared" si="5"/>
        <v>0</v>
      </c>
    </row>
    <row r="79" spans="5:14">
      <c r="E79" t="s">
        <v>78</v>
      </c>
      <c r="F79" s="14"/>
      <c r="J79" s="1">
        <f>commodity_summary!D76</f>
        <v>0.79339999999999999</v>
      </c>
      <c r="L79" t="s">
        <v>78</v>
      </c>
      <c r="M79" s="55">
        <f t="shared" si="4"/>
        <v>0</v>
      </c>
      <c r="N79" s="55">
        <f t="shared" si="5"/>
        <v>0</v>
      </c>
    </row>
    <row r="80" spans="5:14">
      <c r="E80" t="s">
        <v>79</v>
      </c>
      <c r="F80" s="14"/>
      <c r="J80" s="1">
        <f>commodity_summary!D77</f>
        <v>0.74029999999999996</v>
      </c>
      <c r="L80" t="s">
        <v>79</v>
      </c>
      <c r="M80" s="55">
        <f t="shared" si="4"/>
        <v>0</v>
      </c>
      <c r="N80" s="55">
        <f t="shared" si="5"/>
        <v>0</v>
      </c>
    </row>
    <row r="81" spans="5:14">
      <c r="E81" t="s">
        <v>80</v>
      </c>
      <c r="F81" s="14"/>
      <c r="J81" s="1">
        <f>commodity_summary!D78</f>
        <v>0.1888</v>
      </c>
      <c r="L81" t="s">
        <v>80</v>
      </c>
      <c r="M81" s="55">
        <f t="shared" si="4"/>
        <v>0</v>
      </c>
      <c r="N81" s="55">
        <f t="shared" si="5"/>
        <v>0</v>
      </c>
    </row>
    <row r="82" spans="5:14">
      <c r="E82" t="s">
        <v>81</v>
      </c>
      <c r="F82" s="14"/>
      <c r="J82" s="1">
        <f>commodity_summary!D79</f>
        <v>0.92449999999999999</v>
      </c>
      <c r="L82" t="s">
        <v>81</v>
      </c>
      <c r="M82" s="55">
        <f t="shared" si="4"/>
        <v>0</v>
      </c>
      <c r="N82" s="55">
        <f t="shared" si="5"/>
        <v>0</v>
      </c>
    </row>
    <row r="83" spans="5:14">
      <c r="E83" t="s">
        <v>82</v>
      </c>
      <c r="F83" s="14"/>
      <c r="J83" s="1">
        <f>commodity_summary!D80</f>
        <v>0.89359999999999995</v>
      </c>
      <c r="L83" t="s">
        <v>82</v>
      </c>
      <c r="M83" s="55">
        <f t="shared" si="4"/>
        <v>0</v>
      </c>
      <c r="N83" s="55">
        <f t="shared" si="5"/>
        <v>0</v>
      </c>
    </row>
    <row r="84" spans="5:14">
      <c r="E84" t="s">
        <v>83</v>
      </c>
      <c r="F84" s="14"/>
      <c r="J84" s="1">
        <f>commodity_summary!D81</f>
        <v>0.86</v>
      </c>
      <c r="L84" t="s">
        <v>83</v>
      </c>
      <c r="M84" s="55">
        <f t="shared" si="4"/>
        <v>0</v>
      </c>
      <c r="N84" s="55">
        <f t="shared" si="5"/>
        <v>0</v>
      </c>
    </row>
    <row r="85" spans="5:14">
      <c r="E85" t="s">
        <v>84</v>
      </c>
      <c r="F85" s="14"/>
      <c r="J85" s="1">
        <f>commodity_summary!D82</f>
        <v>0.82599999999999996</v>
      </c>
      <c r="L85" t="s">
        <v>84</v>
      </c>
      <c r="M85" s="55">
        <f t="shared" si="4"/>
        <v>0</v>
      </c>
      <c r="N85" s="55">
        <f t="shared" si="5"/>
        <v>0</v>
      </c>
    </row>
    <row r="86" spans="5:14">
      <c r="E86" t="s">
        <v>85</v>
      </c>
      <c r="F86" s="14"/>
      <c r="J86" s="1">
        <f>commodity_summary!D83</f>
        <v>1</v>
      </c>
      <c r="L86" t="s">
        <v>85</v>
      </c>
      <c r="M86" s="55">
        <f t="shared" si="4"/>
        <v>0</v>
      </c>
      <c r="N86" s="55">
        <f t="shared" si="5"/>
        <v>0</v>
      </c>
    </row>
    <row r="87" spans="5:14">
      <c r="E87" t="s">
        <v>86</v>
      </c>
      <c r="F87" s="14"/>
      <c r="J87" s="1">
        <f>commodity_summary!D84</f>
        <v>0.90400000000000003</v>
      </c>
      <c r="L87" t="s">
        <v>86</v>
      </c>
      <c r="M87" s="55">
        <f t="shared" si="4"/>
        <v>0</v>
      </c>
      <c r="N87" s="55">
        <f t="shared" si="5"/>
        <v>0</v>
      </c>
    </row>
    <row r="88" spans="5:14">
      <c r="E88" t="s">
        <v>88</v>
      </c>
      <c r="F88" s="14"/>
      <c r="J88" s="1">
        <f>commodity_summary!D85</f>
        <v>0.14000000000000001</v>
      </c>
      <c r="L88" t="s">
        <v>88</v>
      </c>
      <c r="M88" s="55">
        <f t="shared" si="4"/>
        <v>0</v>
      </c>
      <c r="N88" s="55">
        <f t="shared" si="5"/>
        <v>0</v>
      </c>
    </row>
    <row r="89" spans="5:14">
      <c r="E89" t="s">
        <v>94</v>
      </c>
      <c r="L89" t="s">
        <v>94</v>
      </c>
      <c r="M89" s="55">
        <f t="shared" si="4"/>
        <v>0</v>
      </c>
      <c r="N89" s="55">
        <f t="shared" si="5"/>
        <v>0</v>
      </c>
    </row>
    <row r="90" spans="5:14">
      <c r="E90" t="s">
        <v>96</v>
      </c>
      <c r="L90" t="s">
        <v>96</v>
      </c>
      <c r="M90" s="55">
        <f t="shared" si="4"/>
        <v>0</v>
      </c>
      <c r="N90" s="55">
        <f t="shared" si="5"/>
        <v>0</v>
      </c>
    </row>
    <row r="91" spans="5:14">
      <c r="E91" t="s">
        <v>108</v>
      </c>
      <c r="L91" t="s">
        <v>110</v>
      </c>
      <c r="M91" s="55">
        <f t="shared" ref="M91:M99" si="6">G93*$J93</f>
        <v>0</v>
      </c>
      <c r="N91" s="55">
        <f t="shared" ref="N91:N99" si="7">H93*$J93</f>
        <v>0</v>
      </c>
    </row>
    <row r="92" spans="5:14">
      <c r="E92" t="s">
        <v>109</v>
      </c>
      <c r="L92" t="s">
        <v>111</v>
      </c>
      <c r="M92" s="55">
        <f t="shared" si="6"/>
        <v>0</v>
      </c>
      <c r="N92" s="55">
        <f t="shared" si="7"/>
        <v>0</v>
      </c>
    </row>
    <row r="93" spans="5:14">
      <c r="E93" t="s">
        <v>110</v>
      </c>
      <c r="L93" t="s">
        <v>112</v>
      </c>
      <c r="M93" s="55">
        <f t="shared" si="6"/>
        <v>0</v>
      </c>
      <c r="N93" s="55">
        <f t="shared" si="7"/>
        <v>0</v>
      </c>
    </row>
    <row r="94" spans="5:14">
      <c r="E94" t="s">
        <v>111</v>
      </c>
      <c r="L94" t="s">
        <v>113</v>
      </c>
      <c r="M94" s="55">
        <f t="shared" si="6"/>
        <v>0</v>
      </c>
      <c r="N94" s="55">
        <f t="shared" si="7"/>
        <v>0</v>
      </c>
    </row>
    <row r="95" spans="5:14">
      <c r="E95" t="s">
        <v>112</v>
      </c>
      <c r="L95" t="s">
        <v>114</v>
      </c>
      <c r="M95" s="55">
        <f t="shared" si="6"/>
        <v>0</v>
      </c>
      <c r="N95" s="55">
        <f t="shared" si="7"/>
        <v>0</v>
      </c>
    </row>
    <row r="96" spans="5:14">
      <c r="E96" t="s">
        <v>113</v>
      </c>
      <c r="L96" t="s">
        <v>115</v>
      </c>
      <c r="M96" s="55">
        <f t="shared" si="6"/>
        <v>0</v>
      </c>
      <c r="N96" s="55">
        <f t="shared" si="7"/>
        <v>0</v>
      </c>
    </row>
    <row r="97" spans="5:14">
      <c r="E97" t="s">
        <v>114</v>
      </c>
      <c r="L97" t="s">
        <v>116</v>
      </c>
      <c r="M97" s="55">
        <f t="shared" si="6"/>
        <v>0</v>
      </c>
      <c r="N97" s="55">
        <f t="shared" si="7"/>
        <v>0</v>
      </c>
    </row>
    <row r="98" spans="5:14">
      <c r="E98" t="s">
        <v>115</v>
      </c>
      <c r="L98" t="s">
        <v>117</v>
      </c>
      <c r="M98" s="55">
        <f t="shared" si="6"/>
        <v>0</v>
      </c>
      <c r="N98" s="55">
        <f t="shared" si="7"/>
        <v>0</v>
      </c>
    </row>
    <row r="99" spans="5:14">
      <c r="E99" t="s">
        <v>116</v>
      </c>
      <c r="F99" s="14">
        <v>1</v>
      </c>
      <c r="G99" s="36">
        <f>B5</f>
        <v>-13333.333333333334</v>
      </c>
      <c r="H99" s="36">
        <f>C5</f>
        <v>-18220.059036433307</v>
      </c>
      <c r="L99" t="s">
        <v>118</v>
      </c>
      <c r="M99" s="55">
        <f t="shared" si="6"/>
        <v>0</v>
      </c>
      <c r="N99" s="55">
        <f t="shared" si="7"/>
        <v>0</v>
      </c>
    </row>
    <row r="100" spans="5:14">
      <c r="E100" t="s">
        <v>117</v>
      </c>
      <c r="F100" s="14">
        <v>1</v>
      </c>
      <c r="G100" s="36">
        <f t="shared" ref="G100:H101" si="8">B6</f>
        <v>-13333.333333333334</v>
      </c>
      <c r="H100" s="36">
        <f t="shared" si="8"/>
        <v>-18220.059036433307</v>
      </c>
    </row>
    <row r="101" spans="5:14">
      <c r="E101" t="s">
        <v>118</v>
      </c>
      <c r="F101" s="14">
        <v>1</v>
      </c>
      <c r="G101" s="36">
        <f t="shared" si="8"/>
        <v>-13333.333333333334</v>
      </c>
      <c r="H101" s="36">
        <f t="shared" si="8"/>
        <v>-18220.059036433307</v>
      </c>
      <c r="L101" t="s">
        <v>258</v>
      </c>
      <c r="M101" s="36">
        <f ca="1">SUM(M3:M105)</f>
        <v>17559134.821278334</v>
      </c>
      <c r="N101" s="36">
        <f ca="1">SUM(N3:N105)</f>
        <v>23994635.480428722</v>
      </c>
    </row>
    <row r="102" spans="5:14">
      <c r="E102" t="s">
        <v>119</v>
      </c>
      <c r="L102" t="s">
        <v>313</v>
      </c>
      <c r="M102" s="36">
        <f ca="1">B9-M101</f>
        <v>1011344.1787216701</v>
      </c>
      <c r="N102" s="36">
        <f ca="1">C9-N101</f>
        <v>1382006.2981846482</v>
      </c>
    </row>
    <row r="103" spans="5:14">
      <c r="E103" t="s">
        <v>162</v>
      </c>
      <c r="L103" t="s">
        <v>314</v>
      </c>
      <c r="M103" s="51">
        <f ca="1">M102/M101</f>
        <v>5.7596469815592119E-2</v>
      </c>
      <c r="N103" s="51">
        <f ca="1">N102/N101</f>
        <v>5.7596469815592098E-2</v>
      </c>
    </row>
    <row r="104" spans="5:14">
      <c r="E104" t="s">
        <v>120</v>
      </c>
      <c r="M104" s="55"/>
      <c r="N104" s="55"/>
    </row>
    <row r="105" spans="5:14">
      <c r="E105" t="s">
        <v>121</v>
      </c>
      <c r="F105" s="14">
        <v>1</v>
      </c>
      <c r="G105" s="36">
        <f>B8</f>
        <v>350000</v>
      </c>
      <c r="H105" s="36">
        <f>C8</f>
        <v>478276.54970637435</v>
      </c>
      <c r="M105" s="55"/>
      <c r="N105" s="55"/>
    </row>
    <row r="106" spans="5:14">
      <c r="E106" t="s">
        <v>122</v>
      </c>
    </row>
    <row r="107" spans="5:14">
      <c r="E107" t="s">
        <v>257</v>
      </c>
      <c r="F107" s="14"/>
    </row>
    <row r="108" spans="5:14">
      <c r="E108" t="s">
        <v>123</v>
      </c>
    </row>
    <row r="109" spans="5:14">
      <c r="F109" t="s">
        <v>345</v>
      </c>
      <c r="G109" s="36">
        <f>SUM(G2:G108)</f>
        <v>18570479.000000004</v>
      </c>
      <c r="H109" s="36">
        <f>SUM(H2:H108)</f>
        <v>25376641.778613377</v>
      </c>
      <c r="I109" s="36"/>
    </row>
    <row r="110" spans="5:14">
      <c r="F110" t="s">
        <v>346</v>
      </c>
      <c r="G110" s="36">
        <f>B9</f>
        <v>18570479.000000004</v>
      </c>
      <c r="H110" s="36">
        <f>C9</f>
        <v>25376641.77861337</v>
      </c>
    </row>
    <row r="111" spans="5:14">
      <c r="F111" t="s">
        <v>260</v>
      </c>
      <c r="G111" s="36">
        <f>G109-G110</f>
        <v>0</v>
      </c>
      <c r="H111" s="36">
        <f>H109-H110</f>
        <v>0</v>
      </c>
    </row>
    <row r="113" spans="5:8">
      <c r="E113" t="s">
        <v>302</v>
      </c>
      <c r="G113" t="s">
        <v>303</v>
      </c>
      <c r="H113" t="s">
        <v>304</v>
      </c>
    </row>
    <row r="114" spans="5:8">
      <c r="E114" s="47" t="s">
        <v>305</v>
      </c>
      <c r="G114">
        <v>400</v>
      </c>
      <c r="H114" s="13" t="s">
        <v>306</v>
      </c>
    </row>
    <row r="115" spans="5:8">
      <c r="E115" t="s">
        <v>307</v>
      </c>
      <c r="F115" s="48">
        <v>0.48110000000000003</v>
      </c>
      <c r="G115" s="1">
        <f>AVERAGE(F115,F123)</f>
        <v>0.48635</v>
      </c>
    </row>
    <row r="116" spans="5:8">
      <c r="E116" s="16" t="s">
        <v>235</v>
      </c>
      <c r="F116" s="48">
        <v>0.17069999999999999</v>
      </c>
      <c r="G116" s="1">
        <f t="shared" ref="G116:G121" si="9">AVERAGE(F116,F124)</f>
        <v>0.1646</v>
      </c>
    </row>
    <row r="117" spans="5:8">
      <c r="E117" t="s">
        <v>306</v>
      </c>
      <c r="F117" s="48">
        <v>0.28399999999999997</v>
      </c>
      <c r="G117" s="1">
        <f t="shared" si="9"/>
        <v>0.28625</v>
      </c>
    </row>
    <row r="118" spans="5:8">
      <c r="E118" s="16" t="s">
        <v>308</v>
      </c>
      <c r="F118" s="48">
        <v>1.4E-3</v>
      </c>
      <c r="G118" s="1">
        <f t="shared" si="9"/>
        <v>1.8999999999999998E-3</v>
      </c>
    </row>
    <row r="119" spans="5:8">
      <c r="E119" s="16" t="s">
        <v>309</v>
      </c>
      <c r="F119" s="48">
        <v>1.8E-3</v>
      </c>
      <c r="G119" s="1">
        <f t="shared" si="9"/>
        <v>1.3500000000000001E-3</v>
      </c>
    </row>
    <row r="120" spans="5:8">
      <c r="E120" s="16" t="s">
        <v>310</v>
      </c>
      <c r="F120" s="48">
        <v>1.1000000000000001E-3</v>
      </c>
      <c r="G120" s="1">
        <f t="shared" si="9"/>
        <v>1.4499999999999999E-3</v>
      </c>
    </row>
    <row r="121" spans="5:8">
      <c r="E121" s="16" t="s">
        <v>237</v>
      </c>
      <c r="F121" s="48">
        <v>5.9799999999999999E-2</v>
      </c>
      <c r="G121" s="1">
        <f t="shared" si="9"/>
        <v>5.8099999999999999E-2</v>
      </c>
    </row>
    <row r="122" spans="5:8">
      <c r="E122" s="47" t="s">
        <v>311</v>
      </c>
      <c r="F122" s="48"/>
    </row>
    <row r="123" spans="5:8">
      <c r="E123" t="s">
        <v>312</v>
      </c>
      <c r="F123" s="48">
        <v>0.49159999999999998</v>
      </c>
    </row>
    <row r="124" spans="5:8">
      <c r="E124" s="16" t="s">
        <v>235</v>
      </c>
      <c r="F124" s="48">
        <v>0.1585</v>
      </c>
    </row>
    <row r="125" spans="5:8">
      <c r="E125" t="s">
        <v>306</v>
      </c>
      <c r="F125" s="48">
        <v>0.28849999999999998</v>
      </c>
    </row>
    <row r="126" spans="5:8">
      <c r="E126" s="16" t="s">
        <v>308</v>
      </c>
      <c r="F126" s="48">
        <v>2.3999999999999998E-3</v>
      </c>
    </row>
    <row r="127" spans="5:8">
      <c r="E127" s="16" t="s">
        <v>309</v>
      </c>
      <c r="F127" s="48">
        <v>8.9999999999999998E-4</v>
      </c>
    </row>
    <row r="128" spans="5:8">
      <c r="E128" s="16" t="s">
        <v>310</v>
      </c>
      <c r="F128" s="48">
        <v>1.8E-3</v>
      </c>
    </row>
    <row r="129" spans="5:8">
      <c r="E129" s="16" t="s">
        <v>237</v>
      </c>
      <c r="F129" s="48">
        <v>5.6399999999999999E-2</v>
      </c>
    </row>
    <row r="130" spans="5:8">
      <c r="E130" s="13"/>
    </row>
    <row r="131" spans="5:8">
      <c r="E131" s="16" t="s">
        <v>338</v>
      </c>
      <c r="F131" s="45"/>
    </row>
    <row r="132" spans="5:8">
      <c r="E132" s="16"/>
      <c r="F132" s="45"/>
    </row>
    <row r="133" spans="5:8">
      <c r="E133" s="16"/>
      <c r="F133" s="45"/>
    </row>
    <row r="134" spans="5:8">
      <c r="E134" s="16"/>
      <c r="F134" s="45"/>
      <c r="H134" s="46"/>
    </row>
    <row r="135" spans="5:8">
      <c r="E135" s="16"/>
      <c r="F135" s="45"/>
      <c r="H135" s="49"/>
    </row>
    <row r="136" spans="5:8">
      <c r="E136" s="16"/>
      <c r="F136" s="45"/>
      <c r="H136" s="49"/>
    </row>
    <row r="137" spans="5:8">
      <c r="E137" s="16"/>
      <c r="F137" s="45"/>
      <c r="H137" s="49"/>
    </row>
    <row r="138" spans="5:8">
      <c r="E138" s="16"/>
      <c r="F138" s="45"/>
      <c r="H138" s="49"/>
    </row>
    <row r="139" spans="5:8">
      <c r="E139" s="16"/>
      <c r="F139" s="45"/>
      <c r="H139" s="49"/>
    </row>
    <row r="140" spans="5:8">
      <c r="E140" s="16"/>
      <c r="F140" s="45"/>
      <c r="H140" s="49"/>
    </row>
    <row r="141" spans="5:8">
      <c r="E141" s="16"/>
      <c r="F141" s="45"/>
      <c r="H141" s="49"/>
    </row>
    <row r="142" spans="5:8">
      <c r="E142" s="13"/>
      <c r="H142" s="49"/>
    </row>
    <row r="143" spans="5:8">
      <c r="E143" s="16"/>
      <c r="F143" s="45"/>
      <c r="H143" s="49"/>
    </row>
    <row r="144" spans="5:8">
      <c r="E144" s="16"/>
      <c r="F144" s="45"/>
    </row>
    <row r="145" spans="5:6">
      <c r="E145" s="16"/>
      <c r="F145" s="45"/>
    </row>
    <row r="146" spans="5:6">
      <c r="E146" s="16"/>
      <c r="F146" s="45"/>
    </row>
    <row r="147" spans="5:6">
      <c r="E147" s="16"/>
      <c r="F147" s="45"/>
    </row>
    <row r="148" spans="5:6">
      <c r="E148" s="16"/>
      <c r="F148" s="45"/>
    </row>
    <row r="149" spans="5:6">
      <c r="E149" s="13"/>
      <c r="F149" s="45"/>
    </row>
    <row r="150" spans="5:6">
      <c r="E150" s="16"/>
      <c r="F150" s="45"/>
    </row>
    <row r="151" spans="5:6">
      <c r="E151" s="16"/>
      <c r="F151" s="45"/>
    </row>
    <row r="152" spans="5:6">
      <c r="E152" s="16"/>
      <c r="F152" s="45"/>
    </row>
    <row r="153" spans="5:6">
      <c r="E153" s="16"/>
      <c r="F153" s="45"/>
    </row>
    <row r="154" spans="5:6">
      <c r="E154" s="16"/>
      <c r="F154" s="45"/>
    </row>
    <row r="155" spans="5:6">
      <c r="E155" s="16"/>
      <c r="F155" s="45"/>
    </row>
    <row r="156" spans="5:6">
      <c r="E156" s="16"/>
      <c r="F156" s="45"/>
    </row>
    <row r="157" spans="5:6">
      <c r="E157" s="13"/>
    </row>
    <row r="158" spans="5:6">
      <c r="E158" s="16"/>
      <c r="F158" s="45"/>
    </row>
    <row r="159" spans="5:6">
      <c r="E159" s="16"/>
      <c r="F159" s="45"/>
    </row>
    <row r="160" spans="5:6">
      <c r="E160" s="16"/>
      <c r="F160" s="45"/>
    </row>
    <row r="161" spans="5:6">
      <c r="E161" s="16"/>
      <c r="F161" s="45"/>
    </row>
    <row r="162" spans="5:6">
      <c r="E162" s="16"/>
      <c r="F162" s="45"/>
    </row>
    <row r="163" spans="5:6">
      <c r="E163" s="13"/>
    </row>
    <row r="164" spans="5:6">
      <c r="E164" s="16"/>
      <c r="F164" s="45"/>
    </row>
    <row r="165" spans="5:6">
      <c r="E165" s="16"/>
      <c r="F165" s="45"/>
    </row>
    <row r="166" spans="5:6">
      <c r="E166" s="16"/>
      <c r="F166" s="45"/>
    </row>
    <row r="167" spans="5:6">
      <c r="E167" s="16"/>
      <c r="F167" s="45"/>
    </row>
    <row r="168" spans="5:6">
      <c r="E168" s="16"/>
      <c r="F168" s="45"/>
    </row>
    <row r="169" spans="5:6">
      <c r="E169" s="16"/>
      <c r="F169" s="45"/>
    </row>
    <row r="170" spans="5:6">
      <c r="E170" s="16"/>
      <c r="F170" s="45"/>
    </row>
    <row r="171" spans="5:6">
      <c r="E171" s="16"/>
      <c r="F171" s="45"/>
    </row>
    <row r="172" spans="5:6">
      <c r="E172" s="16"/>
      <c r="F172" s="45"/>
    </row>
    <row r="173" spans="5:6">
      <c r="E173" s="47"/>
    </row>
    <row r="174" spans="5:6">
      <c r="E174" s="16"/>
      <c r="F174" s="45"/>
    </row>
    <row r="175" spans="5:6">
      <c r="E175" s="16"/>
      <c r="F175" s="45"/>
    </row>
    <row r="176" spans="5:6">
      <c r="E176" s="16"/>
      <c r="F176" s="45"/>
    </row>
    <row r="177" spans="5:6">
      <c r="E177" s="16"/>
      <c r="F177" s="45"/>
    </row>
    <row r="178" spans="5:6">
      <c r="E178" s="16"/>
      <c r="F178" s="4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B229-93CF-C148-B730-828116156E08}">
  <dimension ref="A1:L111"/>
  <sheetViews>
    <sheetView zoomScale="170" zoomScaleNormal="170" workbookViewId="0">
      <selection sqref="A1:XFD1048576"/>
    </sheetView>
  </sheetViews>
  <sheetFormatPr baseColWidth="10" defaultColWidth="11" defaultRowHeight="16"/>
  <cols>
    <col min="1" max="1" width="45" customWidth="1"/>
    <col min="2" max="2" width="14" bestFit="1" customWidth="1"/>
    <col min="3" max="3" width="16.5" customWidth="1"/>
    <col min="4" max="4" width="11.6640625" customWidth="1"/>
    <col min="5" max="7" width="11.5" customWidth="1"/>
    <col min="9" max="9" width="12.83203125" customWidth="1"/>
    <col min="11" max="11" width="14" customWidth="1"/>
  </cols>
  <sheetData>
    <row r="1" spans="1:12">
      <c r="B1" s="15" t="s">
        <v>340</v>
      </c>
      <c r="H1" s="15" t="s">
        <v>339</v>
      </c>
    </row>
    <row r="2" spans="1:12">
      <c r="B2" t="s">
        <v>299</v>
      </c>
      <c r="C2" t="s">
        <v>360</v>
      </c>
      <c r="D2" t="s">
        <v>361</v>
      </c>
      <c r="E2" t="s">
        <v>362</v>
      </c>
      <c r="F2" t="s">
        <v>363</v>
      </c>
      <c r="H2" t="s">
        <v>299</v>
      </c>
      <c r="I2" t="s">
        <v>360</v>
      </c>
      <c r="J2" t="s">
        <v>361</v>
      </c>
      <c r="K2" t="s">
        <v>362</v>
      </c>
      <c r="L2" t="s">
        <v>363</v>
      </c>
    </row>
    <row r="3" spans="1:12">
      <c r="A3" t="s">
        <v>4</v>
      </c>
      <c r="B3">
        <f>'sector spending'!M2</f>
        <v>0</v>
      </c>
      <c r="C3" s="8" cm="1">
        <f t="array" ref="C3:C100">MMULT('I-AInv'!B2:CU99,results!B3:B100)</f>
        <v>126730.93508328676</v>
      </c>
      <c r="D3" s="8" cm="1">
        <f t="array" ref="D3:D89">MMULT('I-Ainve_type1'!B2:CJ88,results!B3:B89)</f>
        <v>113573.28676845138</v>
      </c>
      <c r="E3" s="8">
        <f>D3-B3</f>
        <v>113573.28676845138</v>
      </c>
      <c r="F3" s="8">
        <f>C3-D3</f>
        <v>13157.648314835387</v>
      </c>
      <c r="G3" s="8"/>
      <c r="H3">
        <f>'sector spending'!N2</f>
        <v>0</v>
      </c>
      <c r="I3" s="8" cm="1">
        <f t="array" ref="I3:I100">MMULT('I-AInv'!B2:CU99,results!H3:H100)</f>
        <v>173178.3839219911</v>
      </c>
      <c r="J3" cm="1">
        <f t="array" ref="J3:J89">MMULT('I-Ainve_type1'!B2:CJ88,results!H3:H89)</f>
        <v>155198.39924122157</v>
      </c>
      <c r="K3" s="8">
        <f>J3-H3</f>
        <v>155198.39924122157</v>
      </c>
      <c r="L3" s="8">
        <f>I3-J3</f>
        <v>17979.984680769528</v>
      </c>
    </row>
    <row r="4" spans="1:12">
      <c r="A4" t="s">
        <v>261</v>
      </c>
      <c r="B4">
        <f>'sector spending'!M3</f>
        <v>14394417</v>
      </c>
      <c r="C4" s="8">
        <v>14394502.011259062</v>
      </c>
      <c r="D4" s="8">
        <v>14394437.194167279</v>
      </c>
      <c r="E4" s="8">
        <f t="shared" ref="E4:E67" si="0">D4-B4</f>
        <v>20.194167278707027</v>
      </c>
      <c r="F4" s="8">
        <f t="shared" ref="F4:F67" si="1">C4-D4</f>
        <v>64.817091783508658</v>
      </c>
      <c r="G4" s="8"/>
      <c r="H4">
        <f>'sector spending'!N3</f>
        <v>19670034.565127943</v>
      </c>
      <c r="I4" s="8">
        <v>19670150.733389854</v>
      </c>
      <c r="J4">
        <v>19670062.160546944</v>
      </c>
      <c r="K4" s="8">
        <f t="shared" ref="K4:K67" si="2">J4-H4</f>
        <v>27.595419000834227</v>
      </c>
      <c r="L4" s="8">
        <f t="shared" ref="L4:L67" si="3">I4-J4</f>
        <v>88.572842910885811</v>
      </c>
    </row>
    <row r="5" spans="1:12">
      <c r="A5" t="s">
        <v>89</v>
      </c>
      <c r="B5">
        <f>'sector spending'!M4</f>
        <v>736403.53671160503</v>
      </c>
      <c r="C5" s="8">
        <v>865439.51368766476</v>
      </c>
      <c r="D5" s="8">
        <v>854132.26290202746</v>
      </c>
      <c r="E5" s="8">
        <f t="shared" si="0"/>
        <v>117728.72619042243</v>
      </c>
      <c r="F5" s="8">
        <f t="shared" si="1"/>
        <v>11307.250785637298</v>
      </c>
      <c r="G5" s="8"/>
      <c r="H5">
        <f>'sector spending'!N4</f>
        <v>1006298.6935142796</v>
      </c>
      <c r="I5" s="8">
        <v>1182626.9273888539</v>
      </c>
      <c r="J5">
        <v>1167175.5191247989</v>
      </c>
      <c r="K5" s="8">
        <f t="shared" si="2"/>
        <v>160876.82561051939</v>
      </c>
      <c r="L5" s="8">
        <f t="shared" si="3"/>
        <v>15451.408264054917</v>
      </c>
    </row>
    <row r="6" spans="1:12">
      <c r="A6" t="s">
        <v>90</v>
      </c>
      <c r="B6">
        <f>'sector spending'!M5</f>
        <v>501935.20777521504</v>
      </c>
      <c r="C6" s="8">
        <v>609526.77174580214</v>
      </c>
      <c r="D6" s="8">
        <v>599968.12259555596</v>
      </c>
      <c r="E6" s="8">
        <f t="shared" si="0"/>
        <v>98032.914820340928</v>
      </c>
      <c r="F6" s="8">
        <f t="shared" si="1"/>
        <v>9558.6491502461722</v>
      </c>
      <c r="G6" s="8"/>
      <c r="H6">
        <f>'sector spending'!N5</f>
        <v>685896.68385966285</v>
      </c>
      <c r="I6" s="8">
        <v>832921.03241213434</v>
      </c>
      <c r="J6">
        <v>819859.09602518124</v>
      </c>
      <c r="K6" s="8">
        <f t="shared" si="2"/>
        <v>133962.41216551838</v>
      </c>
      <c r="L6" s="8">
        <f t="shared" si="3"/>
        <v>13061.936386953108</v>
      </c>
    </row>
    <row r="7" spans="1:12">
      <c r="A7" t="s">
        <v>5</v>
      </c>
      <c r="B7">
        <f>'sector spending'!M6</f>
        <v>0</v>
      </c>
      <c r="C7" s="8">
        <v>30628.040008167456</v>
      </c>
      <c r="D7" s="8">
        <v>4613.2279124590086</v>
      </c>
      <c r="E7" s="8">
        <f t="shared" si="0"/>
        <v>4613.2279124590086</v>
      </c>
      <c r="F7" s="8">
        <f t="shared" si="1"/>
        <v>26014.812095708447</v>
      </c>
      <c r="G7" s="8"/>
      <c r="H7">
        <f>'sector spending'!N6</f>
        <v>0</v>
      </c>
      <c r="I7" s="8">
        <v>41853.352283928929</v>
      </c>
      <c r="J7">
        <v>6303.9963685143875</v>
      </c>
      <c r="K7" s="8">
        <f t="shared" si="2"/>
        <v>6303.9963685143875</v>
      </c>
      <c r="L7" s="8">
        <f t="shared" si="3"/>
        <v>35549.355915414541</v>
      </c>
    </row>
    <row r="8" spans="1:12">
      <c r="A8" t="s">
        <v>6</v>
      </c>
      <c r="B8">
        <f>'sector spending'!M7</f>
        <v>0</v>
      </c>
      <c r="C8" s="8">
        <v>898.1723163978703</v>
      </c>
      <c r="D8" s="8">
        <v>525.14237758013462</v>
      </c>
      <c r="E8" s="8">
        <f t="shared" si="0"/>
        <v>525.14237758013462</v>
      </c>
      <c r="F8" s="8">
        <f t="shared" si="1"/>
        <v>373.02993881773568</v>
      </c>
      <c r="G8" s="8"/>
      <c r="H8">
        <f>'sector spending'!N7</f>
        <v>0</v>
      </c>
      <c r="I8" s="8">
        <v>1227.3564472244439</v>
      </c>
      <c r="J8">
        <v>717.60938415322539</v>
      </c>
      <c r="K8" s="8">
        <f t="shared" si="2"/>
        <v>717.60938415322539</v>
      </c>
      <c r="L8" s="8">
        <f t="shared" si="3"/>
        <v>509.74706307121846</v>
      </c>
    </row>
    <row r="9" spans="1:12">
      <c r="A9" t="s">
        <v>7</v>
      </c>
      <c r="B9">
        <f>'sector spending'!M8</f>
        <v>0</v>
      </c>
      <c r="C9" s="8">
        <v>692.84511369537825</v>
      </c>
      <c r="D9" s="8">
        <v>11.370308372149584</v>
      </c>
      <c r="E9" s="8">
        <f t="shared" si="0"/>
        <v>11.370308372149584</v>
      </c>
      <c r="F9" s="8">
        <f t="shared" si="1"/>
        <v>681.47480532322868</v>
      </c>
      <c r="G9" s="8"/>
      <c r="H9">
        <f>'sector spending'!N8</f>
        <v>0</v>
      </c>
      <c r="I9" s="8">
        <v>946.77591559756058</v>
      </c>
      <c r="J9">
        <v>15.537576735226297</v>
      </c>
      <c r="K9" s="8">
        <f t="shared" si="2"/>
        <v>15.537576735226297</v>
      </c>
      <c r="L9" s="8">
        <f t="shared" si="3"/>
        <v>931.23833886233433</v>
      </c>
    </row>
    <row r="10" spans="1:12">
      <c r="A10" t="s">
        <v>8</v>
      </c>
      <c r="B10">
        <f>'sector spending'!M9</f>
        <v>0</v>
      </c>
      <c r="C10" s="8">
        <v>409428.54133974784</v>
      </c>
      <c r="D10" s="8">
        <v>405051.71262216172</v>
      </c>
      <c r="E10" s="8">
        <f t="shared" si="0"/>
        <v>405051.71262216172</v>
      </c>
      <c r="F10" s="8">
        <f t="shared" si="1"/>
        <v>4376.8287175861187</v>
      </c>
      <c r="G10" s="8"/>
      <c r="H10">
        <f>'sector spending'!N9</f>
        <v>0</v>
      </c>
      <c r="I10" s="8">
        <v>559485.91458082362</v>
      </c>
      <c r="J10">
        <v>553504.95875881531</v>
      </c>
      <c r="K10" s="8">
        <f t="shared" si="2"/>
        <v>553504.95875881531</v>
      </c>
      <c r="L10" s="8">
        <f t="shared" si="3"/>
        <v>5980.9558220083127</v>
      </c>
    </row>
    <row r="11" spans="1:12">
      <c r="A11" t="s">
        <v>9</v>
      </c>
      <c r="B11">
        <f>'sector spending'!M10</f>
        <v>0</v>
      </c>
      <c r="C11" s="8">
        <v>73967.244675390044</v>
      </c>
      <c r="D11" s="8">
        <v>61997.226857099995</v>
      </c>
      <c r="E11" s="8">
        <f t="shared" si="0"/>
        <v>61997.226857099995</v>
      </c>
      <c r="F11" s="8">
        <f t="shared" si="1"/>
        <v>11970.017818290049</v>
      </c>
      <c r="G11" s="8"/>
      <c r="H11">
        <f>'sector spending'!N10</f>
        <v>0</v>
      </c>
      <c r="I11" s="8">
        <v>101076.56735609354</v>
      </c>
      <c r="J11">
        <v>84719.485007363299</v>
      </c>
      <c r="K11" s="8">
        <f t="shared" si="2"/>
        <v>84719.485007363299</v>
      </c>
      <c r="L11" s="8">
        <f t="shared" si="3"/>
        <v>16357.08234873024</v>
      </c>
    </row>
    <row r="12" spans="1:12">
      <c r="A12" t="s">
        <v>10</v>
      </c>
      <c r="B12">
        <f>'sector spending'!M11</f>
        <v>0</v>
      </c>
      <c r="C12" s="8">
        <v>9971.2880459793832</v>
      </c>
      <c r="D12" s="8">
        <v>7170.1978882741305</v>
      </c>
      <c r="E12" s="8">
        <f t="shared" si="0"/>
        <v>7170.1978882741305</v>
      </c>
      <c r="F12" s="8">
        <f t="shared" si="1"/>
        <v>2801.0901577052528</v>
      </c>
      <c r="G12" s="8"/>
      <c r="H12">
        <f>'sector spending'!N11</f>
        <v>0</v>
      </c>
      <c r="I12" s="8">
        <v>13625.80926502695</v>
      </c>
      <c r="J12">
        <v>9798.107162044811</v>
      </c>
      <c r="K12" s="8">
        <f t="shared" si="2"/>
        <v>9798.107162044811</v>
      </c>
      <c r="L12" s="8">
        <f t="shared" si="3"/>
        <v>3827.702102982139</v>
      </c>
    </row>
    <row r="13" spans="1:12">
      <c r="A13" t="s">
        <v>11</v>
      </c>
      <c r="B13">
        <f>'sector spending'!M12</f>
        <v>0</v>
      </c>
      <c r="C13" s="8">
        <v>94.682600703392069</v>
      </c>
      <c r="D13" s="8">
        <v>75.843378938673581</v>
      </c>
      <c r="E13" s="8">
        <f t="shared" si="0"/>
        <v>75.843378938673581</v>
      </c>
      <c r="F13" s="8">
        <f t="shared" si="1"/>
        <v>18.839221764718488</v>
      </c>
      <c r="G13" s="8"/>
      <c r="H13">
        <f>'sector spending'!N12</f>
        <v>0</v>
      </c>
      <c r="I13" s="8">
        <v>129.38419309041339</v>
      </c>
      <c r="J13">
        <v>103.64031313389114</v>
      </c>
      <c r="K13" s="8">
        <f t="shared" si="2"/>
        <v>103.64031313389114</v>
      </c>
      <c r="L13" s="8">
        <f t="shared" si="3"/>
        <v>25.74387995652225</v>
      </c>
    </row>
    <row r="14" spans="1:12">
      <c r="A14" t="s">
        <v>12</v>
      </c>
      <c r="B14">
        <f>'sector spending'!M13</f>
        <v>0</v>
      </c>
      <c r="C14" s="8">
        <v>673634.37550288625</v>
      </c>
      <c r="D14" s="8">
        <v>572894.17871625558</v>
      </c>
      <c r="E14" s="8">
        <f t="shared" si="0"/>
        <v>572894.17871625558</v>
      </c>
      <c r="F14" s="8">
        <f t="shared" si="1"/>
        <v>100740.19678663067</v>
      </c>
      <c r="G14" s="8"/>
      <c r="H14">
        <f>'sector spending'!N13</f>
        <v>0</v>
      </c>
      <c r="I14" s="8">
        <v>920524.35679751029</v>
      </c>
      <c r="J14">
        <v>782862.43183793651</v>
      </c>
      <c r="K14" s="8">
        <f t="shared" si="2"/>
        <v>782862.43183793651</v>
      </c>
      <c r="L14" s="8">
        <f t="shared" si="3"/>
        <v>137661.92495957378</v>
      </c>
    </row>
    <row r="15" spans="1:12">
      <c r="A15" t="s">
        <v>13</v>
      </c>
      <c r="B15">
        <f>'sector spending'!M14</f>
        <v>0</v>
      </c>
      <c r="C15" s="8">
        <v>814511.56238123553</v>
      </c>
      <c r="D15" s="8">
        <v>725184.42686461273</v>
      </c>
      <c r="E15" s="8">
        <f t="shared" si="0"/>
        <v>725184.42686461273</v>
      </c>
      <c r="F15" s="8">
        <f t="shared" si="1"/>
        <v>89327.135516622802</v>
      </c>
      <c r="G15" s="8"/>
      <c r="H15">
        <f>'sector spending'!N14</f>
        <v>0</v>
      </c>
      <c r="I15" s="8">
        <v>1113033.6564332731</v>
      </c>
      <c r="J15">
        <v>990967.73023314727</v>
      </c>
      <c r="K15" s="8">
        <f t="shared" si="2"/>
        <v>990967.73023314727</v>
      </c>
      <c r="L15" s="8">
        <f t="shared" si="3"/>
        <v>122065.92620012583</v>
      </c>
    </row>
    <row r="16" spans="1:12">
      <c r="A16" t="s">
        <v>14</v>
      </c>
      <c r="B16">
        <f>'sector spending'!M15</f>
        <v>0</v>
      </c>
      <c r="C16" s="8">
        <v>187621.73751175866</v>
      </c>
      <c r="D16" s="8">
        <v>4993.1149754381804</v>
      </c>
      <c r="E16" s="8">
        <f t="shared" si="0"/>
        <v>4993.1149754381804</v>
      </c>
      <c r="F16" s="8">
        <f t="shared" si="1"/>
        <v>182628.62253632047</v>
      </c>
      <c r="G16" s="8"/>
      <c r="H16">
        <f>'sector spending'!N15</f>
        <v>0</v>
      </c>
      <c r="I16" s="8">
        <v>256385.93504868273</v>
      </c>
      <c r="J16">
        <v>6823.1137221137151</v>
      </c>
      <c r="K16" s="8">
        <f t="shared" si="2"/>
        <v>6823.1137221137151</v>
      </c>
      <c r="L16" s="8">
        <f t="shared" si="3"/>
        <v>249562.82132656901</v>
      </c>
    </row>
    <row r="17" spans="1:12">
      <c r="A17" t="s">
        <v>15</v>
      </c>
      <c r="B17">
        <f>'sector spending'!M16</f>
        <v>0</v>
      </c>
      <c r="C17" s="8">
        <v>53865.280403481927</v>
      </c>
      <c r="D17" s="8">
        <v>339.92263981059961</v>
      </c>
      <c r="E17" s="8">
        <f t="shared" si="0"/>
        <v>339.92263981059961</v>
      </c>
      <c r="F17" s="8">
        <f t="shared" si="1"/>
        <v>53525.357763671331</v>
      </c>
      <c r="G17" s="8"/>
      <c r="H17">
        <f>'sector spending'!N16</f>
        <v>0</v>
      </c>
      <c r="I17" s="8">
        <v>73607.144172410612</v>
      </c>
      <c r="J17">
        <v>464.50579238770348</v>
      </c>
      <c r="K17" s="8">
        <f t="shared" si="2"/>
        <v>464.50579238770348</v>
      </c>
      <c r="L17" s="8">
        <f t="shared" si="3"/>
        <v>73142.638380022909</v>
      </c>
    </row>
    <row r="18" spans="1:12">
      <c r="A18" t="s">
        <v>16</v>
      </c>
      <c r="B18">
        <f>'sector spending'!M17</f>
        <v>0</v>
      </c>
      <c r="C18" s="8">
        <v>643.33765150247734</v>
      </c>
      <c r="D18" s="8">
        <v>216.56749448232887</v>
      </c>
      <c r="E18" s="8">
        <f t="shared" si="0"/>
        <v>216.56749448232887</v>
      </c>
      <c r="F18" s="8">
        <f t="shared" si="1"/>
        <v>426.77015702014847</v>
      </c>
      <c r="G18" s="8"/>
      <c r="H18">
        <f>'sector spending'!N17</f>
        <v>0</v>
      </c>
      <c r="I18" s="8">
        <v>879.12374930516216</v>
      </c>
      <c r="J18">
        <v>295.94044011303561</v>
      </c>
      <c r="K18" s="8">
        <f t="shared" si="2"/>
        <v>295.94044011303561</v>
      </c>
      <c r="L18" s="8">
        <f t="shared" si="3"/>
        <v>583.18330919212656</v>
      </c>
    </row>
    <row r="19" spans="1:12">
      <c r="A19" t="s">
        <v>17</v>
      </c>
      <c r="B19">
        <f>'sector spending'!M18</f>
        <v>0</v>
      </c>
      <c r="C19" s="8">
        <v>2462.2247515572121</v>
      </c>
      <c r="D19" s="8">
        <v>755.65211154102917</v>
      </c>
      <c r="E19" s="8">
        <f t="shared" si="0"/>
        <v>755.65211154102917</v>
      </c>
      <c r="F19" s="8">
        <f t="shared" si="1"/>
        <v>1706.572640016183</v>
      </c>
      <c r="G19" s="8"/>
      <c r="H19">
        <f>'sector spending'!N18</f>
        <v>0</v>
      </c>
      <c r="I19" s="8">
        <v>3364.6410250754811</v>
      </c>
      <c r="J19">
        <v>1032.6019562462279</v>
      </c>
      <c r="K19" s="8">
        <f t="shared" si="2"/>
        <v>1032.6019562462279</v>
      </c>
      <c r="L19" s="8">
        <f t="shared" si="3"/>
        <v>2332.0390688292532</v>
      </c>
    </row>
    <row r="20" spans="1:12">
      <c r="A20" t="s">
        <v>18</v>
      </c>
      <c r="B20">
        <f>'sector spending'!M19</f>
        <v>0</v>
      </c>
      <c r="C20" s="8">
        <v>6268.4016643049054</v>
      </c>
      <c r="D20" s="8">
        <v>142.26028052935769</v>
      </c>
      <c r="E20" s="8">
        <f t="shared" si="0"/>
        <v>142.26028052935769</v>
      </c>
      <c r="F20" s="8">
        <f t="shared" si="1"/>
        <v>6126.1413837755481</v>
      </c>
      <c r="G20" s="8"/>
      <c r="H20">
        <f>'sector spending'!N19</f>
        <v>0</v>
      </c>
      <c r="I20" s="8">
        <v>8565.798629078412</v>
      </c>
      <c r="J20">
        <v>194.39930323383459</v>
      </c>
      <c r="K20" s="8">
        <f t="shared" si="2"/>
        <v>194.39930323383459</v>
      </c>
      <c r="L20" s="8">
        <f t="shared" si="3"/>
        <v>8371.3993258445771</v>
      </c>
    </row>
    <row r="21" spans="1:12">
      <c r="A21" t="s">
        <v>19</v>
      </c>
      <c r="B21">
        <f>'sector spending'!M20</f>
        <v>0</v>
      </c>
      <c r="C21" s="8">
        <v>365.68582406065485</v>
      </c>
      <c r="D21" s="8">
        <v>21.869517059048555</v>
      </c>
      <c r="E21" s="8">
        <f t="shared" si="0"/>
        <v>21.869517059048555</v>
      </c>
      <c r="F21" s="8">
        <f t="shared" si="1"/>
        <v>343.81630700160628</v>
      </c>
      <c r="G21" s="8"/>
      <c r="H21">
        <f>'sector spending'!N20</f>
        <v>0</v>
      </c>
      <c r="I21" s="8">
        <v>499.71129773789221</v>
      </c>
      <c r="J21">
        <v>29.88479189356125</v>
      </c>
      <c r="K21" s="8">
        <f t="shared" si="2"/>
        <v>29.88479189356125</v>
      </c>
      <c r="L21" s="8">
        <f t="shared" si="3"/>
        <v>469.82650584433094</v>
      </c>
    </row>
    <row r="22" spans="1:12">
      <c r="A22" t="s">
        <v>20</v>
      </c>
      <c r="B22">
        <f>'sector spending'!M21</f>
        <v>0</v>
      </c>
      <c r="C22" s="8">
        <v>31246.848637328039</v>
      </c>
      <c r="D22" s="8">
        <v>23987.155837231581</v>
      </c>
      <c r="E22" s="8">
        <f t="shared" si="0"/>
        <v>23987.155837231581</v>
      </c>
      <c r="F22" s="8">
        <f t="shared" si="1"/>
        <v>7259.6928000964581</v>
      </c>
      <c r="G22" s="8"/>
      <c r="H22">
        <f>'sector spending'!N21</f>
        <v>0</v>
      </c>
      <c r="I22" s="8">
        <v>42698.95701559593</v>
      </c>
      <c r="J22">
        <v>32778.554660286383</v>
      </c>
      <c r="K22" s="8">
        <f t="shared" si="2"/>
        <v>32778.554660286383</v>
      </c>
      <c r="L22" s="8">
        <f t="shared" si="3"/>
        <v>9920.4023553095467</v>
      </c>
    </row>
    <row r="23" spans="1:12">
      <c r="A23" t="s">
        <v>21</v>
      </c>
      <c r="B23">
        <f>'sector spending'!M22</f>
        <v>0</v>
      </c>
      <c r="C23" s="8">
        <v>28654.322002440531</v>
      </c>
      <c r="D23" s="8">
        <v>12756.657798909329</v>
      </c>
      <c r="E23" s="8">
        <f t="shared" si="0"/>
        <v>12756.657798909329</v>
      </c>
      <c r="F23" s="8">
        <f t="shared" si="1"/>
        <v>15897.664203531202</v>
      </c>
      <c r="G23" s="8"/>
      <c r="H23">
        <f>'sector spending'!N22</f>
        <v>0</v>
      </c>
      <c r="I23" s="8">
        <v>39156.257890007728</v>
      </c>
      <c r="J23">
        <v>17432.029365277904</v>
      </c>
      <c r="K23" s="8">
        <f t="shared" si="2"/>
        <v>17432.029365277904</v>
      </c>
      <c r="L23" s="8">
        <f t="shared" si="3"/>
        <v>21724.228524729824</v>
      </c>
    </row>
    <row r="24" spans="1:12">
      <c r="A24" t="s">
        <v>22</v>
      </c>
      <c r="B24">
        <f>'sector spending'!M23</f>
        <v>0</v>
      </c>
      <c r="C24" s="8">
        <v>19717.914423034017</v>
      </c>
      <c r="D24" s="8">
        <v>9580.9323801309456</v>
      </c>
      <c r="E24" s="8">
        <f t="shared" si="0"/>
        <v>9580.9323801309456</v>
      </c>
      <c r="F24" s="8">
        <f t="shared" si="1"/>
        <v>10136.982042903071</v>
      </c>
      <c r="G24" s="8"/>
      <c r="H24">
        <f>'sector spending'!N23</f>
        <v>0</v>
      </c>
      <c r="I24" s="8">
        <v>26944.61736472648</v>
      </c>
      <c r="J24">
        <v>13092.386519254596</v>
      </c>
      <c r="K24" s="8">
        <f t="shared" si="2"/>
        <v>13092.386519254596</v>
      </c>
      <c r="L24" s="8">
        <f t="shared" si="3"/>
        <v>13852.230845471884</v>
      </c>
    </row>
    <row r="25" spans="1:12">
      <c r="A25" t="s">
        <v>23</v>
      </c>
      <c r="B25">
        <f>'sector spending'!M24</f>
        <v>0</v>
      </c>
      <c r="C25" s="8">
        <v>1003930.8200698247</v>
      </c>
      <c r="D25" s="8">
        <v>869658.79446070443</v>
      </c>
      <c r="E25" s="8">
        <f t="shared" si="0"/>
        <v>869658.79446070443</v>
      </c>
      <c r="F25" s="8">
        <f t="shared" si="1"/>
        <v>134272.02560912026</v>
      </c>
      <c r="G25" s="8"/>
      <c r="H25">
        <f>'sector spending'!N24</f>
        <v>0</v>
      </c>
      <c r="I25" s="8">
        <v>1371875.9107625335</v>
      </c>
      <c r="J25">
        <v>1188392.5932470593</v>
      </c>
      <c r="K25" s="8">
        <f t="shared" si="2"/>
        <v>1188392.5932470593</v>
      </c>
      <c r="L25" s="8">
        <f t="shared" si="3"/>
        <v>183483.31751547428</v>
      </c>
    </row>
    <row r="26" spans="1:12">
      <c r="A26" t="s">
        <v>24</v>
      </c>
      <c r="B26">
        <f>'sector spending'!M25</f>
        <v>0</v>
      </c>
      <c r="C26" s="8">
        <v>302996.64980184467</v>
      </c>
      <c r="D26" s="8">
        <v>244201.80084321785</v>
      </c>
      <c r="E26" s="8">
        <f t="shared" si="0"/>
        <v>244201.80084321785</v>
      </c>
      <c r="F26" s="8">
        <f t="shared" si="1"/>
        <v>58794.848958626826</v>
      </c>
      <c r="G26" s="8"/>
      <c r="H26">
        <f>'sector spending'!N25</f>
        <v>0</v>
      </c>
      <c r="I26" s="8">
        <v>414046.26354233379</v>
      </c>
      <c r="J26">
        <v>333702.84211250674</v>
      </c>
      <c r="K26" s="8">
        <f t="shared" si="2"/>
        <v>333702.84211250674</v>
      </c>
      <c r="L26" s="8">
        <f t="shared" si="3"/>
        <v>80343.421429827053</v>
      </c>
    </row>
    <row r="27" spans="1:12">
      <c r="A27" t="s">
        <v>25</v>
      </c>
      <c r="B27">
        <f>'sector spending'!M26</f>
        <v>0</v>
      </c>
      <c r="C27" s="8">
        <v>38602.27180704684</v>
      </c>
      <c r="D27" s="8">
        <v>19270.455399905535</v>
      </c>
      <c r="E27" s="8">
        <f t="shared" si="0"/>
        <v>19270.455399905535</v>
      </c>
      <c r="F27" s="8">
        <f t="shared" si="1"/>
        <v>19331.816407141305</v>
      </c>
      <c r="G27" s="8"/>
      <c r="H27">
        <f>'sector spending'!N26</f>
        <v>0</v>
      </c>
      <c r="I27" s="8">
        <v>52750.175344862902</v>
      </c>
      <c r="J27">
        <v>26333.16262839254</v>
      </c>
      <c r="K27" s="8">
        <f t="shared" si="2"/>
        <v>26333.16262839254</v>
      </c>
      <c r="L27" s="8">
        <f t="shared" si="3"/>
        <v>26417.012716470363</v>
      </c>
    </row>
    <row r="28" spans="1:12">
      <c r="A28" t="s">
        <v>26</v>
      </c>
      <c r="B28">
        <f>'sector spending'!M27</f>
        <v>0</v>
      </c>
      <c r="C28" s="8">
        <v>34627.601225164115</v>
      </c>
      <c r="D28" s="8">
        <v>22107.883497380622</v>
      </c>
      <c r="E28" s="8">
        <f t="shared" si="0"/>
        <v>22107.883497380622</v>
      </c>
      <c r="F28" s="8">
        <f t="shared" si="1"/>
        <v>12519.717727783493</v>
      </c>
      <c r="G28" s="8"/>
      <c r="H28">
        <f>'sector spending'!N27</f>
        <v>0</v>
      </c>
      <c r="I28" s="8">
        <v>47318.770395942061</v>
      </c>
      <c r="J28">
        <v>30210.520686964854</v>
      </c>
      <c r="K28" s="8">
        <f t="shared" si="2"/>
        <v>30210.520686964854</v>
      </c>
      <c r="L28" s="8">
        <f t="shared" si="3"/>
        <v>17108.249708977208</v>
      </c>
    </row>
    <row r="29" spans="1:12">
      <c r="A29" t="s">
        <v>27</v>
      </c>
      <c r="B29">
        <f>'sector spending'!M28</f>
        <v>0</v>
      </c>
      <c r="C29" s="8">
        <v>5477.6951292837375</v>
      </c>
      <c r="D29" s="8">
        <v>2887.4005456099048</v>
      </c>
      <c r="E29" s="8">
        <f t="shared" si="0"/>
        <v>2887.4005456099048</v>
      </c>
      <c r="F29" s="8">
        <f t="shared" si="1"/>
        <v>2590.2945836738327</v>
      </c>
      <c r="G29" s="8"/>
      <c r="H29">
        <f>'sector spending'!N28</f>
        <v>0</v>
      </c>
      <c r="I29" s="8">
        <v>7485.2946479349685</v>
      </c>
      <c r="J29">
        <v>3945.6456302131655</v>
      </c>
      <c r="K29" s="8">
        <f t="shared" si="2"/>
        <v>3945.6456302131655</v>
      </c>
      <c r="L29" s="8">
        <f t="shared" si="3"/>
        <v>3539.6490177218029</v>
      </c>
    </row>
    <row r="30" spans="1:12">
      <c r="A30" t="s">
        <v>28</v>
      </c>
      <c r="B30">
        <f>'sector spending'!M29</f>
        <v>0</v>
      </c>
      <c r="C30" s="8">
        <v>50735.118381939777</v>
      </c>
      <c r="D30" s="8">
        <v>29857.397250913546</v>
      </c>
      <c r="E30" s="8">
        <f t="shared" si="0"/>
        <v>29857.397250913546</v>
      </c>
      <c r="F30" s="8">
        <f t="shared" si="1"/>
        <v>20877.721131026232</v>
      </c>
      <c r="G30" s="8"/>
      <c r="H30">
        <f>'sector spending'!N29</f>
        <v>0</v>
      </c>
      <c r="I30" s="8">
        <v>69329.763910453185</v>
      </c>
      <c r="J30">
        <v>40800.265543941474</v>
      </c>
      <c r="K30" s="8">
        <f t="shared" si="2"/>
        <v>40800.265543941474</v>
      </c>
      <c r="L30" s="8">
        <f t="shared" si="3"/>
        <v>28529.498366511711</v>
      </c>
    </row>
    <row r="31" spans="1:12">
      <c r="A31" t="s">
        <v>29</v>
      </c>
      <c r="B31">
        <f>'sector spending'!M30</f>
        <v>0</v>
      </c>
      <c r="C31" s="8">
        <v>5308.5575182436214</v>
      </c>
      <c r="D31" s="8">
        <v>3277.4962072647072</v>
      </c>
      <c r="E31" s="8">
        <f t="shared" si="0"/>
        <v>3277.4962072647072</v>
      </c>
      <c r="F31" s="8">
        <f t="shared" si="1"/>
        <v>2031.0613109789142</v>
      </c>
      <c r="G31" s="8"/>
      <c r="H31">
        <f>'sector spending'!N30</f>
        <v>0</v>
      </c>
      <c r="I31" s="8">
        <v>7254.1673535525533</v>
      </c>
      <c r="J31">
        <v>4478.7130791036925</v>
      </c>
      <c r="K31" s="8">
        <f t="shared" si="2"/>
        <v>4478.7130791036925</v>
      </c>
      <c r="L31" s="8">
        <f t="shared" si="3"/>
        <v>2775.4542744488608</v>
      </c>
    </row>
    <row r="32" spans="1:12">
      <c r="A32" t="s">
        <v>30</v>
      </c>
      <c r="B32">
        <f>'sector spending'!M31</f>
        <v>0</v>
      </c>
      <c r="C32" s="8">
        <v>32010.418272777624</v>
      </c>
      <c r="D32" s="8">
        <v>19834.075300298173</v>
      </c>
      <c r="E32" s="8">
        <f t="shared" si="0"/>
        <v>19834.075300298173</v>
      </c>
      <c r="F32" s="8">
        <f t="shared" si="1"/>
        <v>12176.342972479451</v>
      </c>
      <c r="G32" s="8"/>
      <c r="H32">
        <f>'sector spending'!N31</f>
        <v>0</v>
      </c>
      <c r="I32" s="8">
        <v>43742.378303319885</v>
      </c>
      <c r="J32">
        <v>27103.351717837231</v>
      </c>
      <c r="K32" s="8">
        <f t="shared" si="2"/>
        <v>27103.351717837231</v>
      </c>
      <c r="L32" s="8">
        <f t="shared" si="3"/>
        <v>16639.026585482654</v>
      </c>
    </row>
    <row r="33" spans="1:12">
      <c r="A33" t="s">
        <v>31</v>
      </c>
      <c r="B33">
        <f>'sector spending'!M32</f>
        <v>0</v>
      </c>
      <c r="C33" s="8">
        <v>5836.678317153006</v>
      </c>
      <c r="D33" s="8">
        <v>2547.2357850234857</v>
      </c>
      <c r="E33" s="8">
        <f t="shared" si="0"/>
        <v>2547.2357850234857</v>
      </c>
      <c r="F33" s="8">
        <f t="shared" si="1"/>
        <v>3289.4425321295203</v>
      </c>
      <c r="G33" s="8"/>
      <c r="H33">
        <f>'sector spending'!N32</f>
        <v>0</v>
      </c>
      <c r="I33" s="8">
        <v>7975.8467636398473</v>
      </c>
      <c r="J33">
        <v>3480.808978713259</v>
      </c>
      <c r="K33" s="8">
        <f t="shared" si="2"/>
        <v>3480.808978713259</v>
      </c>
      <c r="L33" s="8">
        <f t="shared" si="3"/>
        <v>4495.0377849265878</v>
      </c>
    </row>
    <row r="34" spans="1:12">
      <c r="A34" t="s">
        <v>32</v>
      </c>
      <c r="B34">
        <f>'sector spending'!M33</f>
        <v>0</v>
      </c>
      <c r="C34" s="8">
        <v>46460.215344521646</v>
      </c>
      <c r="D34" s="8">
        <v>16065.043082433034</v>
      </c>
      <c r="E34" s="8">
        <f t="shared" si="0"/>
        <v>16065.043082433034</v>
      </c>
      <c r="F34" s="8">
        <f t="shared" si="1"/>
        <v>30395.172262088614</v>
      </c>
      <c r="G34" s="8"/>
      <c r="H34">
        <f>'sector spending'!N33</f>
        <v>0</v>
      </c>
      <c r="I34" s="8">
        <v>63488.089981694196</v>
      </c>
      <c r="J34">
        <v>21952.952503858083</v>
      </c>
      <c r="K34" s="8">
        <f t="shared" si="2"/>
        <v>21952.952503858083</v>
      </c>
      <c r="L34" s="8">
        <f t="shared" si="3"/>
        <v>41535.137477836113</v>
      </c>
    </row>
    <row r="35" spans="1:12">
      <c r="A35" t="s">
        <v>33</v>
      </c>
      <c r="B35">
        <f>'sector spending'!M34</f>
        <v>0</v>
      </c>
      <c r="C35" s="8">
        <v>7120.7755266160129</v>
      </c>
      <c r="D35" s="8">
        <v>1788.4549039237684</v>
      </c>
      <c r="E35" s="8">
        <f t="shared" si="0"/>
        <v>1788.4549039237684</v>
      </c>
      <c r="F35" s="8">
        <f t="shared" si="1"/>
        <v>5332.3206226922448</v>
      </c>
      <c r="G35" s="8"/>
      <c r="H35">
        <f>'sector spending'!N34</f>
        <v>0</v>
      </c>
      <c r="I35" s="8">
        <v>9730.571286009992</v>
      </c>
      <c r="J35">
        <v>2443.9315450117292</v>
      </c>
      <c r="K35" s="8">
        <f t="shared" si="2"/>
        <v>2443.9315450117292</v>
      </c>
      <c r="L35" s="8">
        <f t="shared" si="3"/>
        <v>7286.6397409982628</v>
      </c>
    </row>
    <row r="36" spans="1:12">
      <c r="A36" t="s">
        <v>34</v>
      </c>
      <c r="B36">
        <f>'sector spending'!M35</f>
        <v>0</v>
      </c>
      <c r="C36" s="8">
        <v>14155.042756264671</v>
      </c>
      <c r="D36" s="8">
        <v>765.24371493226261</v>
      </c>
      <c r="E36" s="8">
        <f t="shared" si="0"/>
        <v>765.24371493226261</v>
      </c>
      <c r="F36" s="8">
        <f t="shared" si="1"/>
        <v>13389.799041332408</v>
      </c>
      <c r="G36" s="8"/>
      <c r="H36">
        <f>'sector spending'!N35</f>
        <v>0</v>
      </c>
      <c r="I36" s="8">
        <v>19342.928601178504</v>
      </c>
      <c r="J36">
        <v>1045.7089247494021</v>
      </c>
      <c r="K36" s="8">
        <f t="shared" si="2"/>
        <v>1045.7089247494021</v>
      </c>
      <c r="L36" s="8">
        <f t="shared" si="3"/>
        <v>18297.219676429104</v>
      </c>
    </row>
    <row r="37" spans="1:12">
      <c r="A37" t="s">
        <v>35</v>
      </c>
      <c r="B37">
        <f>'sector spending'!M36</f>
        <v>1694030.8334519698</v>
      </c>
      <c r="C37" s="8">
        <v>3945442.8646489675</v>
      </c>
      <c r="D37" s="8">
        <v>3362560.6517423694</v>
      </c>
      <c r="E37" s="8">
        <f t="shared" si="0"/>
        <v>1668529.8182903996</v>
      </c>
      <c r="F37" s="8">
        <f t="shared" si="1"/>
        <v>582882.21290659811</v>
      </c>
      <c r="G37" s="8"/>
      <c r="H37">
        <f>'sector spending'!N36</f>
        <v>2314900.6346274908</v>
      </c>
      <c r="I37" s="8">
        <v>5391465.1439084057</v>
      </c>
      <c r="J37">
        <v>4594954.019125022</v>
      </c>
      <c r="K37" s="8">
        <f t="shared" si="2"/>
        <v>2280053.3844975312</v>
      </c>
      <c r="L37" s="8">
        <f t="shared" si="3"/>
        <v>796511.12478338368</v>
      </c>
    </row>
    <row r="38" spans="1:12">
      <c r="A38" t="s">
        <v>36</v>
      </c>
      <c r="B38">
        <f>'sector spending'!M37</f>
        <v>0</v>
      </c>
      <c r="C38" s="8">
        <v>175948.11306958296</v>
      </c>
      <c r="D38" s="8">
        <v>9566.1295313244409</v>
      </c>
      <c r="E38" s="8">
        <f t="shared" si="0"/>
        <v>9566.1295313244409</v>
      </c>
      <c r="F38" s="8">
        <f t="shared" si="1"/>
        <v>166381.98353825853</v>
      </c>
      <c r="G38" s="8"/>
      <c r="H38">
        <f>'sector spending'!N37</f>
        <v>0</v>
      </c>
      <c r="I38" s="8">
        <v>240433.87556076338</v>
      </c>
      <c r="J38">
        <v>13072.158360817455</v>
      </c>
      <c r="K38" s="8">
        <f t="shared" si="2"/>
        <v>13072.158360817455</v>
      </c>
      <c r="L38" s="8">
        <f t="shared" si="3"/>
        <v>227361.71719994594</v>
      </c>
    </row>
    <row r="39" spans="1:12">
      <c r="A39" t="s">
        <v>37</v>
      </c>
      <c r="B39">
        <f>'sector spending'!M38</f>
        <v>0</v>
      </c>
      <c r="C39" s="8">
        <v>59052.769365529755</v>
      </c>
      <c r="D39" s="8">
        <v>1096.8541359669921</v>
      </c>
      <c r="E39" s="8">
        <f t="shared" si="0"/>
        <v>1096.8541359669921</v>
      </c>
      <c r="F39" s="8">
        <f t="shared" si="1"/>
        <v>57955.915229562765</v>
      </c>
      <c r="G39" s="8"/>
      <c r="H39">
        <f>'sector spending'!N38</f>
        <v>0</v>
      </c>
      <c r="I39" s="8">
        <v>80695.870807862448</v>
      </c>
      <c r="J39">
        <v>1498.8560333755979</v>
      </c>
      <c r="K39" s="8">
        <f t="shared" si="2"/>
        <v>1498.8560333755979</v>
      </c>
      <c r="L39" s="8">
        <f t="shared" si="3"/>
        <v>79197.014774486845</v>
      </c>
    </row>
    <row r="40" spans="1:12">
      <c r="A40" t="s">
        <v>38</v>
      </c>
      <c r="B40">
        <f>'sector spending'!M39</f>
        <v>0</v>
      </c>
      <c r="C40" s="8">
        <v>180287.04338922809</v>
      </c>
      <c r="D40" s="8">
        <v>130532.5699497849</v>
      </c>
      <c r="E40" s="8">
        <f t="shared" si="0"/>
        <v>130532.5699497849</v>
      </c>
      <c r="F40" s="8">
        <f t="shared" si="1"/>
        <v>49754.473439443187</v>
      </c>
      <c r="G40" s="8"/>
      <c r="H40">
        <f>'sector spending'!N39</f>
        <v>0</v>
      </c>
      <c r="I40" s="8">
        <v>246363.04305418115</v>
      </c>
      <c r="J40">
        <v>178373.3347996831</v>
      </c>
      <c r="K40" s="8">
        <f t="shared" si="2"/>
        <v>178373.3347996831</v>
      </c>
      <c r="L40" s="8">
        <f t="shared" si="3"/>
        <v>67989.708254498051</v>
      </c>
    </row>
    <row r="41" spans="1:12">
      <c r="A41" t="s">
        <v>39</v>
      </c>
      <c r="B41">
        <f>'sector spending'!M40</f>
        <v>-1431.25</v>
      </c>
      <c r="C41" s="8">
        <v>147577.76612387827</v>
      </c>
      <c r="D41" s="8">
        <v>-818.67603222688763</v>
      </c>
      <c r="E41" s="8">
        <f t="shared" si="0"/>
        <v>612.57396777311237</v>
      </c>
      <c r="F41" s="8">
        <f t="shared" si="1"/>
        <v>148396.44215610516</v>
      </c>
      <c r="G41" s="8"/>
      <c r="H41">
        <f>'sector spending'!N40</f>
        <v>-1955.809462192138</v>
      </c>
      <c r="I41" s="8">
        <v>201665.67084315082</v>
      </c>
      <c r="J41">
        <v>-1118.7244229165151</v>
      </c>
      <c r="K41" s="8">
        <f t="shared" si="2"/>
        <v>837.08503927562288</v>
      </c>
      <c r="L41" s="8">
        <f t="shared" si="3"/>
        <v>202784.39526606732</v>
      </c>
    </row>
    <row r="42" spans="1:12">
      <c r="A42" t="s">
        <v>40</v>
      </c>
      <c r="B42">
        <f>'sector spending'!M41</f>
        <v>0</v>
      </c>
      <c r="C42" s="8">
        <v>89580.410368707991</v>
      </c>
      <c r="D42" s="8">
        <v>111.72573684355125</v>
      </c>
      <c r="E42" s="8">
        <f t="shared" si="0"/>
        <v>111.72573684355125</v>
      </c>
      <c r="F42" s="8">
        <f t="shared" si="1"/>
        <v>89468.684631864438</v>
      </c>
      <c r="G42" s="8"/>
      <c r="H42">
        <f>'sector spending'!N41</f>
        <v>0</v>
      </c>
      <c r="I42" s="8">
        <v>122412.02740693364</v>
      </c>
      <c r="J42">
        <v>152.67371408838866</v>
      </c>
      <c r="K42" s="8">
        <f t="shared" si="2"/>
        <v>152.67371408838866</v>
      </c>
      <c r="L42" s="8">
        <f t="shared" si="3"/>
        <v>122259.35369284525</v>
      </c>
    </row>
    <row r="43" spans="1:12">
      <c r="A43" t="s">
        <v>41</v>
      </c>
      <c r="B43">
        <f>'sector spending'!M42</f>
        <v>0</v>
      </c>
      <c r="C43" s="8">
        <v>97229.058139045272</v>
      </c>
      <c r="D43" s="8">
        <v>56453.775535883404</v>
      </c>
      <c r="E43" s="8">
        <f t="shared" si="0"/>
        <v>56453.775535883404</v>
      </c>
      <c r="F43" s="8">
        <f t="shared" si="1"/>
        <v>40775.282603161868</v>
      </c>
      <c r="G43" s="8"/>
      <c r="H43">
        <f>'sector spending'!N42</f>
        <v>0</v>
      </c>
      <c r="I43" s="8">
        <v>132863.9384512658</v>
      </c>
      <c r="J43">
        <v>77144.33423200126</v>
      </c>
      <c r="K43" s="8">
        <f t="shared" si="2"/>
        <v>77144.33423200126</v>
      </c>
      <c r="L43" s="8">
        <f t="shared" si="3"/>
        <v>55719.60421926454</v>
      </c>
    </row>
    <row r="44" spans="1:12">
      <c r="A44" t="s">
        <v>42</v>
      </c>
      <c r="B44">
        <f>'sector spending'!M43</f>
        <v>0</v>
      </c>
      <c r="C44" s="8">
        <v>87619.583413329354</v>
      </c>
      <c r="D44" s="8">
        <v>73.987389644154717</v>
      </c>
      <c r="E44" s="8">
        <f t="shared" si="0"/>
        <v>73.987389644154717</v>
      </c>
      <c r="F44" s="8">
        <f t="shared" si="1"/>
        <v>87545.596023685197</v>
      </c>
      <c r="G44" s="8"/>
      <c r="H44">
        <f>'sector spending'!N43</f>
        <v>0</v>
      </c>
      <c r="I44" s="8">
        <v>119732.54869039153</v>
      </c>
      <c r="J44">
        <v>101.104095545107</v>
      </c>
      <c r="K44" s="8">
        <f t="shared" si="2"/>
        <v>101.104095545107</v>
      </c>
      <c r="L44" s="8">
        <f t="shared" si="3"/>
        <v>119631.44459484643</v>
      </c>
    </row>
    <row r="45" spans="1:12">
      <c r="A45" t="s">
        <v>43</v>
      </c>
      <c r="B45">
        <f>'sector spending'!M44</f>
        <v>0</v>
      </c>
      <c r="C45" s="8">
        <v>83274.031711578791</v>
      </c>
      <c r="D45" s="8">
        <v>1541.8112583258057</v>
      </c>
      <c r="E45" s="8">
        <f t="shared" si="0"/>
        <v>1541.8112583258057</v>
      </c>
      <c r="F45" s="8">
        <f t="shared" si="1"/>
        <v>81732.220453252987</v>
      </c>
      <c r="G45" s="8"/>
      <c r="H45">
        <f>'sector spending'!N44</f>
        <v>0</v>
      </c>
      <c r="I45" s="8">
        <v>113794.33304900887</v>
      </c>
      <c r="J45">
        <v>2106.8919112300291</v>
      </c>
      <c r="K45" s="8">
        <f t="shared" si="2"/>
        <v>2106.8919112300291</v>
      </c>
      <c r="L45" s="8">
        <f t="shared" si="3"/>
        <v>111687.44113777883</v>
      </c>
    </row>
    <row r="46" spans="1:12">
      <c r="A46" t="s">
        <v>44</v>
      </c>
      <c r="B46">
        <f>'sector spending'!M45</f>
        <v>0</v>
      </c>
      <c r="C46" s="8">
        <v>132094.64699551743</v>
      </c>
      <c r="D46" s="8">
        <v>2205.2757651449288</v>
      </c>
      <c r="E46" s="8">
        <f t="shared" si="0"/>
        <v>2205.2757651449288</v>
      </c>
      <c r="F46" s="8">
        <f t="shared" si="1"/>
        <v>129889.37123037249</v>
      </c>
      <c r="G46" s="8"/>
      <c r="H46">
        <f>'sector spending'!N45</f>
        <v>0</v>
      </c>
      <c r="I46" s="8">
        <v>180507.91999913586</v>
      </c>
      <c r="J46">
        <v>3013.5190974417178</v>
      </c>
      <c r="K46" s="8">
        <f t="shared" si="2"/>
        <v>3013.5190974417178</v>
      </c>
      <c r="L46" s="8">
        <f t="shared" si="3"/>
        <v>177494.40090169414</v>
      </c>
    </row>
    <row r="47" spans="1:12">
      <c r="A47" t="s">
        <v>45</v>
      </c>
      <c r="B47">
        <f>'sector spending'!M46</f>
        <v>3977.5978886999992</v>
      </c>
      <c r="C47" s="8">
        <v>124949.84792519415</v>
      </c>
      <c r="D47" s="8">
        <v>20935.311061789809</v>
      </c>
      <c r="E47" s="8">
        <f t="shared" si="0"/>
        <v>16957.713173089811</v>
      </c>
      <c r="F47" s="8">
        <f t="shared" si="1"/>
        <v>104014.53686340434</v>
      </c>
      <c r="G47" s="8"/>
      <c r="H47">
        <f>'sector spending'!N46</f>
        <v>5435.4051266479846</v>
      </c>
      <c r="I47" s="8">
        <v>170744.5204342801</v>
      </c>
      <c r="J47">
        <v>28608.195261892928</v>
      </c>
      <c r="K47" s="8">
        <f t="shared" si="2"/>
        <v>23172.790135244944</v>
      </c>
      <c r="L47" s="8">
        <f t="shared" si="3"/>
        <v>142136.32517238718</v>
      </c>
    </row>
    <row r="48" spans="1:12">
      <c r="A48" t="s">
        <v>46</v>
      </c>
      <c r="B48">
        <f>'sector spending'!M47</f>
        <v>2725.4577281400002</v>
      </c>
      <c r="C48" s="8">
        <v>16478.92217975426</v>
      </c>
      <c r="D48" s="8">
        <v>10343.341510448796</v>
      </c>
      <c r="E48" s="8">
        <f t="shared" si="0"/>
        <v>7617.8837823087961</v>
      </c>
      <c r="F48" s="8">
        <f t="shared" si="1"/>
        <v>6135.5806693054637</v>
      </c>
      <c r="G48" s="8"/>
      <c r="H48">
        <f>'sector spending'!N47</f>
        <v>3724.3500531010654</v>
      </c>
      <c r="I48" s="8">
        <v>22518.520122893467</v>
      </c>
      <c r="J48">
        <v>14134.221971577626</v>
      </c>
      <c r="K48" s="8">
        <f t="shared" si="2"/>
        <v>10409.871918476561</v>
      </c>
      <c r="L48" s="8">
        <f t="shared" si="3"/>
        <v>8384.2981513158411</v>
      </c>
    </row>
    <row r="49" spans="1:12">
      <c r="A49" t="s">
        <v>47</v>
      </c>
      <c r="B49">
        <f>'sector spending'!M48</f>
        <v>2727.77736534</v>
      </c>
      <c r="C49" s="8">
        <v>17921.695124417529</v>
      </c>
      <c r="D49" s="8">
        <v>3681.803441987639</v>
      </c>
      <c r="E49" s="8">
        <f t="shared" si="0"/>
        <v>954.026076647639</v>
      </c>
      <c r="F49" s="8">
        <f t="shared" si="1"/>
        <v>14239.89168242989</v>
      </c>
      <c r="G49" s="8"/>
      <c r="H49">
        <f>'sector spending'!N48</f>
        <v>3727.5198476055975</v>
      </c>
      <c r="I49" s="8">
        <v>24490.075739988475</v>
      </c>
      <c r="J49">
        <v>5031.2007055168597</v>
      </c>
      <c r="K49" s="8">
        <f t="shared" si="2"/>
        <v>1303.6808579112621</v>
      </c>
      <c r="L49" s="8">
        <f t="shared" si="3"/>
        <v>19458.875034471617</v>
      </c>
    </row>
    <row r="50" spans="1:12">
      <c r="A50" t="s">
        <v>48</v>
      </c>
      <c r="B50">
        <f>'sector spending'!M49</f>
        <v>224348.66035736</v>
      </c>
      <c r="C50" s="8">
        <v>523429.49013474496</v>
      </c>
      <c r="D50" s="8">
        <v>423450.68724689621</v>
      </c>
      <c r="E50" s="8">
        <f t="shared" si="0"/>
        <v>199102.02688953621</v>
      </c>
      <c r="F50" s="8">
        <f t="shared" si="1"/>
        <v>99978.802887848753</v>
      </c>
      <c r="G50" s="8"/>
      <c r="H50">
        <f>'sector spending'!N49</f>
        <v>306573.43773418682</v>
      </c>
      <c r="I50" s="8">
        <v>715268.71587489289</v>
      </c>
      <c r="J50">
        <v>578647.23904925294</v>
      </c>
      <c r="K50" s="8">
        <f t="shared" si="2"/>
        <v>272073.80131506611</v>
      </c>
      <c r="L50" s="8">
        <f t="shared" si="3"/>
        <v>136621.47682563995</v>
      </c>
    </row>
    <row r="51" spans="1:12">
      <c r="A51" t="s">
        <v>49</v>
      </c>
      <c r="B51">
        <f>'sector spending'!M50</f>
        <v>0</v>
      </c>
      <c r="C51" s="8">
        <v>84531.322911102528</v>
      </c>
      <c r="D51" s="8">
        <v>6745.6311167794483</v>
      </c>
      <c r="E51" s="8">
        <f t="shared" si="0"/>
        <v>6745.6311167794483</v>
      </c>
      <c r="F51" s="8">
        <f t="shared" si="1"/>
        <v>77785.69179432308</v>
      </c>
      <c r="G51" s="8"/>
      <c r="H51">
        <f>'sector spending'!N50</f>
        <v>0</v>
      </c>
      <c r="I51" s="8">
        <v>115512.42704010717</v>
      </c>
      <c r="J51">
        <v>9217.9347889292349</v>
      </c>
      <c r="K51" s="8">
        <f t="shared" si="2"/>
        <v>9217.9347889292349</v>
      </c>
      <c r="L51" s="8">
        <f t="shared" si="3"/>
        <v>106294.49225117793</v>
      </c>
    </row>
    <row r="52" spans="1:12">
      <c r="A52" t="s">
        <v>50</v>
      </c>
      <c r="B52">
        <f>'sector spending'!M51</f>
        <v>0</v>
      </c>
      <c r="C52" s="8">
        <v>15456.007738920578</v>
      </c>
      <c r="D52" s="8">
        <v>12149.763528160252</v>
      </c>
      <c r="E52" s="8">
        <f t="shared" si="0"/>
        <v>12149.763528160252</v>
      </c>
      <c r="F52" s="8">
        <f t="shared" si="1"/>
        <v>3306.2442107603256</v>
      </c>
      <c r="G52" s="8"/>
      <c r="H52">
        <f>'sector spending'!N51</f>
        <v>0</v>
      </c>
      <c r="I52" s="8">
        <v>21120.703010302725</v>
      </c>
      <c r="J52">
        <v>16602.7056571338</v>
      </c>
      <c r="K52" s="8">
        <f t="shared" si="2"/>
        <v>16602.7056571338</v>
      </c>
      <c r="L52" s="8">
        <f t="shared" si="3"/>
        <v>4517.9973531689247</v>
      </c>
    </row>
    <row r="53" spans="1:12">
      <c r="A53" t="s">
        <v>51</v>
      </c>
      <c r="B53">
        <f>'sector spending'!M52</f>
        <v>0</v>
      </c>
      <c r="C53" s="8">
        <v>66640.149677117166</v>
      </c>
      <c r="D53" s="8">
        <v>41635.007318500975</v>
      </c>
      <c r="E53" s="8">
        <f t="shared" si="0"/>
        <v>41635.007318500975</v>
      </c>
      <c r="F53" s="8">
        <f t="shared" si="1"/>
        <v>25005.142358616191</v>
      </c>
      <c r="G53" s="8"/>
      <c r="H53">
        <f>'sector spending'!N52</f>
        <v>0</v>
      </c>
      <c r="I53" s="8">
        <v>91064.059598537002</v>
      </c>
      <c r="J53">
        <v>56894.42184940655</v>
      </c>
      <c r="K53" s="8">
        <f t="shared" si="2"/>
        <v>56894.42184940655</v>
      </c>
      <c r="L53" s="8">
        <f t="shared" si="3"/>
        <v>34169.637749130452</v>
      </c>
    </row>
    <row r="54" spans="1:12">
      <c r="A54" t="s">
        <v>52</v>
      </c>
      <c r="B54">
        <f>'sector spending'!M53</f>
        <v>0</v>
      </c>
      <c r="C54" s="8">
        <v>114000.90829795864</v>
      </c>
      <c r="D54" s="8">
        <v>82878.417688220448</v>
      </c>
      <c r="E54" s="8">
        <f t="shared" si="0"/>
        <v>82878.417688220448</v>
      </c>
      <c r="F54" s="8">
        <f t="shared" si="1"/>
        <v>31122.49060973819</v>
      </c>
      <c r="G54" s="8"/>
      <c r="H54">
        <f>'sector spending'!N53</f>
        <v>0</v>
      </c>
      <c r="I54" s="8">
        <v>155782.74595468695</v>
      </c>
      <c r="J54">
        <v>113253.72473441662</v>
      </c>
      <c r="K54" s="8">
        <f t="shared" si="2"/>
        <v>113253.72473441662</v>
      </c>
      <c r="L54" s="8">
        <f t="shared" si="3"/>
        <v>42529.021220270326</v>
      </c>
    </row>
    <row r="55" spans="1:12">
      <c r="A55" t="s">
        <v>53</v>
      </c>
      <c r="B55">
        <f>'sector spending'!M54</f>
        <v>0</v>
      </c>
      <c r="C55" s="8">
        <v>114702.52957284676</v>
      </c>
      <c r="D55" s="8">
        <v>77142.807046343412</v>
      </c>
      <c r="E55" s="8">
        <f t="shared" si="0"/>
        <v>77142.807046343412</v>
      </c>
      <c r="F55" s="8">
        <f t="shared" si="1"/>
        <v>37559.722526503348</v>
      </c>
      <c r="G55" s="8"/>
      <c r="H55">
        <f>'sector spending'!N54</f>
        <v>0</v>
      </c>
      <c r="I55" s="8">
        <v>156741.51453341293</v>
      </c>
      <c r="J55">
        <v>105415.98739654206</v>
      </c>
      <c r="K55" s="8">
        <f t="shared" si="2"/>
        <v>105415.98739654206</v>
      </c>
      <c r="L55" s="8">
        <f t="shared" si="3"/>
        <v>51325.527136870878</v>
      </c>
    </row>
    <row r="56" spans="1:12">
      <c r="A56" t="s">
        <v>54</v>
      </c>
      <c r="B56">
        <f>'sector spending'!M55</f>
        <v>0</v>
      </c>
      <c r="C56" s="8">
        <v>228116.36124222464</v>
      </c>
      <c r="D56" s="8">
        <v>23773.235237833305</v>
      </c>
      <c r="E56" s="8">
        <f t="shared" si="0"/>
        <v>23773.235237833305</v>
      </c>
      <c r="F56" s="8">
        <f t="shared" si="1"/>
        <v>204343.12600439132</v>
      </c>
      <c r="G56" s="8"/>
      <c r="H56">
        <f>'sector spending'!N55</f>
        <v>0</v>
      </c>
      <c r="I56" s="8">
        <v>311722.01767572586</v>
      </c>
      <c r="J56">
        <v>32486.231214025462</v>
      </c>
      <c r="K56" s="8">
        <f t="shared" si="2"/>
        <v>32486.231214025462</v>
      </c>
      <c r="L56" s="8">
        <f t="shared" si="3"/>
        <v>279235.78646170039</v>
      </c>
    </row>
    <row r="57" spans="1:12">
      <c r="A57" t="s">
        <v>55</v>
      </c>
      <c r="B57">
        <f>'sector spending'!M56</f>
        <v>0</v>
      </c>
      <c r="C57" s="8">
        <v>65076.848697452609</v>
      </c>
      <c r="D57" s="8">
        <v>3878.0840439971435</v>
      </c>
      <c r="E57" s="8">
        <f t="shared" si="0"/>
        <v>3878.0840439971435</v>
      </c>
      <c r="F57" s="8">
        <f t="shared" si="1"/>
        <v>61198.764653455466</v>
      </c>
      <c r="G57" s="8"/>
      <c r="H57">
        <f>'sector spending'!N56</f>
        <v>0</v>
      </c>
      <c r="I57" s="8">
        <v>88927.801887946844</v>
      </c>
      <c r="J57">
        <v>5299.4190172408507</v>
      </c>
      <c r="K57" s="8">
        <f t="shared" si="2"/>
        <v>5299.4190172408507</v>
      </c>
      <c r="L57" s="8">
        <f t="shared" si="3"/>
        <v>83628.382870705987</v>
      </c>
    </row>
    <row r="58" spans="1:12">
      <c r="A58" t="s">
        <v>56</v>
      </c>
      <c r="B58">
        <f>'sector spending'!M57</f>
        <v>0</v>
      </c>
      <c r="C58" s="8">
        <v>75016.936211339198</v>
      </c>
      <c r="D58" s="8">
        <v>22155.653765404473</v>
      </c>
      <c r="E58" s="8">
        <f t="shared" si="0"/>
        <v>22155.653765404473</v>
      </c>
      <c r="F58" s="8">
        <f t="shared" si="1"/>
        <v>52861.282445934725</v>
      </c>
      <c r="G58" s="8"/>
      <c r="H58">
        <f>'sector spending'!N57</f>
        <v>0</v>
      </c>
      <c r="I58" s="8">
        <v>102510.97548772139</v>
      </c>
      <c r="J58">
        <v>30275.798969733405</v>
      </c>
      <c r="K58" s="8">
        <f t="shared" si="2"/>
        <v>30275.798969733405</v>
      </c>
      <c r="L58" s="8">
        <f t="shared" si="3"/>
        <v>72235.176517987973</v>
      </c>
    </row>
    <row r="59" spans="1:12">
      <c r="A59" t="s">
        <v>57</v>
      </c>
      <c r="B59">
        <f>'sector spending'!M58</f>
        <v>0</v>
      </c>
      <c r="C59" s="8">
        <v>159870.18132012436</v>
      </c>
      <c r="D59" s="8">
        <v>23123.546158497724</v>
      </c>
      <c r="E59" s="8">
        <f t="shared" si="0"/>
        <v>23123.546158497724</v>
      </c>
      <c r="F59" s="8">
        <f t="shared" si="1"/>
        <v>136746.63516162665</v>
      </c>
      <c r="G59" s="8"/>
      <c r="H59">
        <f>'sector spending'!N58</f>
        <v>0</v>
      </c>
      <c r="I59" s="8">
        <v>218463.31063634719</v>
      </c>
      <c r="J59">
        <v>31598.428210463939</v>
      </c>
      <c r="K59" s="8">
        <f t="shared" si="2"/>
        <v>31598.428210463939</v>
      </c>
      <c r="L59" s="8">
        <f t="shared" si="3"/>
        <v>186864.88242588326</v>
      </c>
    </row>
    <row r="60" spans="1:12">
      <c r="A60" t="s">
        <v>58</v>
      </c>
      <c r="B60">
        <f>'sector spending'!M59</f>
        <v>0</v>
      </c>
      <c r="C60" s="8">
        <v>147673.57330185824</v>
      </c>
      <c r="D60" s="8">
        <v>29404.248304477685</v>
      </c>
      <c r="E60" s="8">
        <f t="shared" si="0"/>
        <v>29404.248304477685</v>
      </c>
      <c r="F60" s="8">
        <f t="shared" si="1"/>
        <v>118269.32499738055</v>
      </c>
      <c r="G60" s="8"/>
      <c r="H60">
        <f>'sector spending'!N59</f>
        <v>0</v>
      </c>
      <c r="I60" s="8">
        <v>201796.59177606893</v>
      </c>
      <c r="J60">
        <v>40181.03550221456</v>
      </c>
      <c r="K60" s="8">
        <f t="shared" si="2"/>
        <v>40181.03550221456</v>
      </c>
      <c r="L60" s="8">
        <f t="shared" si="3"/>
        <v>161615.55627385437</v>
      </c>
    </row>
    <row r="61" spans="1:12">
      <c r="A61" t="s">
        <v>59</v>
      </c>
      <c r="B61">
        <f>'sector spending'!M60</f>
        <v>0</v>
      </c>
      <c r="C61" s="8">
        <v>212051.40462982873</v>
      </c>
      <c r="D61" s="8">
        <v>65479.923757790057</v>
      </c>
      <c r="E61" s="8">
        <f t="shared" si="0"/>
        <v>65479.923757790057</v>
      </c>
      <c r="F61" s="8">
        <f t="shared" si="1"/>
        <v>146571.48087203866</v>
      </c>
      <c r="G61" s="8"/>
      <c r="H61">
        <f>'sector spending'!N60</f>
        <v>0</v>
      </c>
      <c r="I61" s="8">
        <v>289769.1833335564</v>
      </c>
      <c r="J61">
        <v>89478.605742606509</v>
      </c>
      <c r="K61" s="8">
        <f t="shared" si="2"/>
        <v>89478.605742606509</v>
      </c>
      <c r="L61" s="8">
        <f t="shared" si="3"/>
        <v>200290.57759094989</v>
      </c>
    </row>
    <row r="62" spans="1:12">
      <c r="A62" t="s">
        <v>60</v>
      </c>
      <c r="B62">
        <f>'sector spending'!M61</f>
        <v>0</v>
      </c>
      <c r="C62" s="8">
        <v>128122.66686676069</v>
      </c>
      <c r="D62" s="8">
        <v>38581.833753698695</v>
      </c>
      <c r="E62" s="8">
        <f t="shared" si="0"/>
        <v>38581.833753698695</v>
      </c>
      <c r="F62" s="8">
        <f t="shared" si="1"/>
        <v>89540.833113061992</v>
      </c>
      <c r="G62" s="8"/>
      <c r="H62">
        <f>'sector spending'!N61</f>
        <v>0</v>
      </c>
      <c r="I62" s="8">
        <v>175080.19156632436</v>
      </c>
      <c r="J62">
        <v>52722.246654468407</v>
      </c>
      <c r="K62" s="8">
        <f t="shared" si="2"/>
        <v>52722.246654468407</v>
      </c>
      <c r="L62" s="8">
        <f t="shared" si="3"/>
        <v>122357.94491185594</v>
      </c>
    </row>
    <row r="63" spans="1:12">
      <c r="A63" t="s">
        <v>61</v>
      </c>
      <c r="B63">
        <f>'sector spending'!M62</f>
        <v>0</v>
      </c>
      <c r="C63" s="8">
        <v>364959.36056704377</v>
      </c>
      <c r="D63" s="8">
        <v>19981.932692133163</v>
      </c>
      <c r="E63" s="8">
        <f t="shared" si="0"/>
        <v>19981.932692133163</v>
      </c>
      <c r="F63" s="8">
        <f t="shared" si="1"/>
        <v>344977.42787491059</v>
      </c>
      <c r="G63" s="8"/>
      <c r="H63">
        <f>'sector spending'!N62</f>
        <v>0</v>
      </c>
      <c r="I63" s="8">
        <v>498718.58215728652</v>
      </c>
      <c r="J63">
        <v>27305.39949845272</v>
      </c>
      <c r="K63" s="8">
        <f t="shared" si="2"/>
        <v>27305.39949845272</v>
      </c>
      <c r="L63" s="8">
        <f t="shared" si="3"/>
        <v>471413.1826588338</v>
      </c>
    </row>
    <row r="64" spans="1:12">
      <c r="A64" t="s">
        <v>62</v>
      </c>
      <c r="B64">
        <f>'sector spending'!M63</f>
        <v>0</v>
      </c>
      <c r="C64" s="8">
        <v>236961.78918847241</v>
      </c>
      <c r="D64" s="8">
        <v>49327.731450407606</v>
      </c>
      <c r="E64" s="8">
        <f t="shared" si="0"/>
        <v>49327.731450407606</v>
      </c>
      <c r="F64" s="8">
        <f t="shared" si="1"/>
        <v>187634.05773806479</v>
      </c>
      <c r="G64" s="8"/>
      <c r="H64">
        <f>'sector spending'!N63</f>
        <v>0</v>
      </c>
      <c r="I64" s="8">
        <v>323809.33412946225</v>
      </c>
      <c r="J64">
        <v>67406.563436981611</v>
      </c>
      <c r="K64" s="8">
        <f t="shared" si="2"/>
        <v>67406.563436981611</v>
      </c>
      <c r="L64" s="8">
        <f t="shared" si="3"/>
        <v>256402.77069248064</v>
      </c>
    </row>
    <row r="65" spans="1:12">
      <c r="A65" t="s">
        <v>63</v>
      </c>
      <c r="B65">
        <f>'sector spending'!M64</f>
        <v>0</v>
      </c>
      <c r="C65" s="8">
        <v>398660.14756216417</v>
      </c>
      <c r="D65" s="8">
        <v>106046.19826303076</v>
      </c>
      <c r="E65" s="8">
        <f t="shared" si="0"/>
        <v>106046.19826303076</v>
      </c>
      <c r="F65" s="8">
        <f t="shared" si="1"/>
        <v>292613.94929913338</v>
      </c>
      <c r="G65" s="8"/>
      <c r="H65">
        <f>'sector spending'!N64</f>
        <v>0</v>
      </c>
      <c r="I65" s="8">
        <v>544770.85680418857</v>
      </c>
      <c r="J65">
        <v>144912.59947062985</v>
      </c>
      <c r="K65" s="8">
        <f t="shared" si="2"/>
        <v>144912.59947062985</v>
      </c>
      <c r="L65" s="8">
        <f t="shared" si="3"/>
        <v>399858.25733355875</v>
      </c>
    </row>
    <row r="66" spans="1:12">
      <c r="A66" t="s">
        <v>64</v>
      </c>
      <c r="B66">
        <f>'sector spending'!M65</f>
        <v>0</v>
      </c>
      <c r="C66" s="8">
        <v>102413.16744243765</v>
      </c>
      <c r="D66" s="8">
        <v>408.27412917865456</v>
      </c>
      <c r="E66" s="8">
        <f t="shared" si="0"/>
        <v>408.27412917865456</v>
      </c>
      <c r="F66" s="8">
        <f t="shared" si="1"/>
        <v>102004.893313259</v>
      </c>
      <c r="G66" s="8"/>
      <c r="H66">
        <f>'sector spending'!N65</f>
        <v>0</v>
      </c>
      <c r="I66" s="8">
        <v>139948.04676820079</v>
      </c>
      <c r="J66">
        <v>557.90840525126123</v>
      </c>
      <c r="K66" s="8">
        <f t="shared" si="2"/>
        <v>557.90840525126123</v>
      </c>
      <c r="L66" s="8">
        <f t="shared" si="3"/>
        <v>139390.13836294954</v>
      </c>
    </row>
    <row r="67" spans="1:12">
      <c r="A67" t="s">
        <v>65</v>
      </c>
      <c r="B67">
        <f>'sector spending'!M66</f>
        <v>0</v>
      </c>
      <c r="C67" s="8">
        <v>2029658.7830307484</v>
      </c>
      <c r="D67" s="8">
        <v>200763.23373378947</v>
      </c>
      <c r="E67" s="8">
        <f t="shared" si="0"/>
        <v>200763.23373378947</v>
      </c>
      <c r="F67" s="8">
        <f t="shared" si="1"/>
        <v>1828895.5492969588</v>
      </c>
      <c r="G67" s="8"/>
      <c r="H67">
        <f>'sector spending'!N66</f>
        <v>0</v>
      </c>
      <c r="I67" s="8">
        <v>2773537.7137976713</v>
      </c>
      <c r="J67">
        <v>274343.84782311774</v>
      </c>
      <c r="K67" s="8">
        <f t="shared" si="2"/>
        <v>274343.84782311774</v>
      </c>
      <c r="L67" s="8">
        <f t="shared" si="3"/>
        <v>2499193.8659745534</v>
      </c>
    </row>
    <row r="68" spans="1:12">
      <c r="A68" t="s">
        <v>66</v>
      </c>
      <c r="B68">
        <f>'sector spending'!M67</f>
        <v>0</v>
      </c>
      <c r="C68" s="8">
        <v>115799.47710697488</v>
      </c>
      <c r="D68" s="8">
        <v>41583.704695798835</v>
      </c>
      <c r="E68" s="8">
        <f t="shared" ref="E68:E100" si="4">D68-B68</f>
        <v>41583.704695798835</v>
      </c>
      <c r="F68" s="8">
        <f t="shared" ref="F68:F100" si="5">C68-D68</f>
        <v>74215.772411176047</v>
      </c>
      <c r="G68" s="8"/>
      <c r="H68">
        <f>'sector spending'!N67</f>
        <v>0</v>
      </c>
      <c r="I68" s="8">
        <v>158240.49819578929</v>
      </c>
      <c r="J68">
        <v>56824.316588329784</v>
      </c>
      <c r="K68" s="8">
        <f t="shared" ref="K68:K100" si="6">J68-H68</f>
        <v>56824.316588329784</v>
      </c>
      <c r="L68" s="8">
        <f t="shared" ref="L68:L100" si="7">I68-J68</f>
        <v>101416.1816074595</v>
      </c>
    </row>
    <row r="69" spans="1:12">
      <c r="A69" t="s">
        <v>67</v>
      </c>
      <c r="B69">
        <f>'sector spending'!M68</f>
        <v>0</v>
      </c>
      <c r="C69" s="8">
        <v>116244.34376402234</v>
      </c>
      <c r="D69" s="8">
        <v>63971.873873855533</v>
      </c>
      <c r="E69" s="8">
        <f t="shared" si="4"/>
        <v>63971.873873855533</v>
      </c>
      <c r="F69" s="8">
        <f t="shared" si="5"/>
        <v>52272.469890166809</v>
      </c>
      <c r="G69" s="8"/>
      <c r="H69">
        <f>'sector spending'!N68</f>
        <v>0</v>
      </c>
      <c r="I69" s="8">
        <v>158848.41045239512</v>
      </c>
      <c r="J69">
        <v>87417.848898968499</v>
      </c>
      <c r="K69" s="8">
        <f t="shared" si="6"/>
        <v>87417.848898968499</v>
      </c>
      <c r="L69" s="8">
        <f t="shared" si="7"/>
        <v>71430.561553426625</v>
      </c>
    </row>
    <row r="70" spans="1:12">
      <c r="A70" t="s">
        <v>68</v>
      </c>
      <c r="B70">
        <f>'sector spending'!M69</f>
        <v>0</v>
      </c>
      <c r="C70" s="8">
        <v>919096.84715351881</v>
      </c>
      <c r="D70" s="8">
        <v>363631.72916341014</v>
      </c>
      <c r="E70" s="8">
        <f t="shared" si="4"/>
        <v>363631.72916341014</v>
      </c>
      <c r="F70" s="8">
        <f t="shared" si="5"/>
        <v>555465.11799010867</v>
      </c>
      <c r="G70" s="8"/>
      <c r="H70">
        <f>'sector spending'!N69</f>
        <v>0</v>
      </c>
      <c r="I70" s="8">
        <v>1255949.9111502625</v>
      </c>
      <c r="J70">
        <v>496904.36796582449</v>
      </c>
      <c r="K70" s="8">
        <f t="shared" si="6"/>
        <v>496904.36796582449</v>
      </c>
      <c r="L70" s="8">
        <f t="shared" si="7"/>
        <v>759045.54318443802</v>
      </c>
    </row>
    <row r="71" spans="1:12">
      <c r="A71" t="s">
        <v>69</v>
      </c>
      <c r="B71">
        <f>'sector spending'!M70</f>
        <v>0</v>
      </c>
      <c r="C71" s="8">
        <v>379171.4588721107</v>
      </c>
      <c r="D71" s="8">
        <v>200497.18318350025</v>
      </c>
      <c r="E71" s="8">
        <f t="shared" si="4"/>
        <v>200497.18318350025</v>
      </c>
      <c r="F71" s="8">
        <f t="shared" si="5"/>
        <v>178674.27568861045</v>
      </c>
      <c r="G71" s="8"/>
      <c r="H71">
        <f>'sector spending'!N70</f>
        <v>0</v>
      </c>
      <c r="I71" s="8">
        <v>518139.47741853009</v>
      </c>
      <c r="J71">
        <v>273980.28856814682</v>
      </c>
      <c r="K71" s="8">
        <f t="shared" si="6"/>
        <v>273980.28856814682</v>
      </c>
      <c r="L71" s="8">
        <f t="shared" si="7"/>
        <v>244159.18885038327</v>
      </c>
    </row>
    <row r="72" spans="1:12">
      <c r="A72" t="s">
        <v>70</v>
      </c>
      <c r="B72">
        <f>'sector spending'!M71</f>
        <v>0</v>
      </c>
      <c r="C72" s="8">
        <v>473380.23746406654</v>
      </c>
      <c r="D72" s="8">
        <v>181912.41946449285</v>
      </c>
      <c r="E72" s="8">
        <f t="shared" si="4"/>
        <v>181912.41946449285</v>
      </c>
      <c r="F72" s="8">
        <f t="shared" si="5"/>
        <v>291467.81799957366</v>
      </c>
      <c r="G72" s="8"/>
      <c r="H72">
        <f>'sector spending'!N71</f>
        <v>0</v>
      </c>
      <c r="I72" s="8">
        <v>646876.19049570838</v>
      </c>
      <c r="J72">
        <v>248584.12665776093</v>
      </c>
      <c r="K72" s="8">
        <f t="shared" si="6"/>
        <v>248584.12665776093</v>
      </c>
      <c r="L72" s="8">
        <f t="shared" si="7"/>
        <v>398292.06383794744</v>
      </c>
    </row>
    <row r="73" spans="1:12">
      <c r="A73" t="s">
        <v>71</v>
      </c>
      <c r="B73">
        <f>'sector spending'!M72</f>
        <v>0</v>
      </c>
      <c r="C73" s="8">
        <v>49604.779447111818</v>
      </c>
      <c r="D73" s="8">
        <v>10739.575044590209</v>
      </c>
      <c r="E73" s="8">
        <f t="shared" si="4"/>
        <v>10739.575044590209</v>
      </c>
      <c r="F73" s="8">
        <f t="shared" si="5"/>
        <v>38865.204402521609</v>
      </c>
      <c r="G73" s="8"/>
      <c r="H73">
        <f>'sector spending'!N72</f>
        <v>0</v>
      </c>
      <c r="I73" s="8">
        <v>67785.150751172347</v>
      </c>
      <c r="J73">
        <v>14675.676850397964</v>
      </c>
      <c r="K73" s="8">
        <f t="shared" si="6"/>
        <v>14675.676850397964</v>
      </c>
      <c r="L73" s="8">
        <f t="shared" si="7"/>
        <v>53109.473900774385</v>
      </c>
    </row>
    <row r="74" spans="1:12">
      <c r="A74" t="s">
        <v>72</v>
      </c>
      <c r="B74">
        <f>'sector spending'!M73</f>
        <v>0</v>
      </c>
      <c r="C74" s="8">
        <v>201711.29533945333</v>
      </c>
      <c r="D74" s="8">
        <v>2443.2651755626625</v>
      </c>
      <c r="E74" s="8">
        <f t="shared" si="4"/>
        <v>2443.2651755626625</v>
      </c>
      <c r="F74" s="8">
        <f t="shared" si="5"/>
        <v>199268.03016389065</v>
      </c>
      <c r="G74" s="8"/>
      <c r="H74">
        <f>'sector spending'!N73</f>
        <v>0</v>
      </c>
      <c r="I74" s="8">
        <v>275639.37820502062</v>
      </c>
      <c r="J74">
        <v>3338.7326805309972</v>
      </c>
      <c r="K74" s="8">
        <f t="shared" si="6"/>
        <v>3338.7326805309972</v>
      </c>
      <c r="L74" s="8">
        <f t="shared" si="7"/>
        <v>272300.64552448964</v>
      </c>
    </row>
    <row r="75" spans="1:12">
      <c r="A75" t="s">
        <v>73</v>
      </c>
      <c r="B75">
        <f>'sector spending'!M74</f>
        <v>0</v>
      </c>
      <c r="C75" s="8">
        <v>640486.96434075874</v>
      </c>
      <c r="D75" s="8">
        <v>15.545577195101671</v>
      </c>
      <c r="E75" s="8">
        <f t="shared" si="4"/>
        <v>15.545577195101671</v>
      </c>
      <c r="F75" s="8">
        <f t="shared" si="5"/>
        <v>640471.41876356362</v>
      </c>
      <c r="G75" s="8"/>
      <c r="H75">
        <f>'sector spending'!N74</f>
        <v>0</v>
      </c>
      <c r="I75" s="8">
        <v>875228.27267659339</v>
      </c>
      <c r="J75">
        <v>21.243100068763781</v>
      </c>
      <c r="K75" s="8">
        <f t="shared" si="6"/>
        <v>21.243100068763781</v>
      </c>
      <c r="L75" s="8">
        <f t="shared" si="7"/>
        <v>875207.02957652463</v>
      </c>
    </row>
    <row r="76" spans="1:12">
      <c r="A76" t="s">
        <v>74</v>
      </c>
      <c r="B76">
        <f>'sector spending'!M75</f>
        <v>0</v>
      </c>
      <c r="C76" s="8">
        <v>423759.24562535458</v>
      </c>
      <c r="D76" s="8">
        <v>2.191643861607669E-2</v>
      </c>
      <c r="E76" s="8">
        <f t="shared" si="4"/>
        <v>2.191643861607669E-2</v>
      </c>
      <c r="F76" s="8">
        <f t="shared" si="5"/>
        <v>423759.22370891599</v>
      </c>
      <c r="G76" s="8"/>
      <c r="H76">
        <f>'sector spending'!N75</f>
        <v>0</v>
      </c>
      <c r="I76" s="8">
        <v>579068.88543963025</v>
      </c>
      <c r="J76">
        <v>2.9948910408996301E-2</v>
      </c>
      <c r="K76" s="8">
        <f t="shared" si="6"/>
        <v>2.9948910408996301E-2</v>
      </c>
      <c r="L76" s="8">
        <f t="shared" si="7"/>
        <v>579068.85549071978</v>
      </c>
    </row>
    <row r="77" spans="1:12">
      <c r="A77" t="s">
        <v>75</v>
      </c>
      <c r="B77">
        <f>'sector spending'!M76</f>
        <v>0</v>
      </c>
      <c r="C77" s="8">
        <v>108807.59125763141</v>
      </c>
      <c r="D77" s="8">
        <v>0</v>
      </c>
      <c r="E77" s="8">
        <f t="shared" si="4"/>
        <v>0</v>
      </c>
      <c r="F77" s="8">
        <f t="shared" si="5"/>
        <v>108807.59125763141</v>
      </c>
      <c r="G77" s="8"/>
      <c r="H77">
        <f>'sector spending'!N76</f>
        <v>0</v>
      </c>
      <c r="I77" s="8">
        <v>148686.05522446119</v>
      </c>
      <c r="J77">
        <v>0</v>
      </c>
      <c r="K77" s="8">
        <f t="shared" si="6"/>
        <v>0</v>
      </c>
      <c r="L77" s="8">
        <f t="shared" si="7"/>
        <v>148686.05522446119</v>
      </c>
    </row>
    <row r="78" spans="1:12">
      <c r="A78" t="s">
        <v>76</v>
      </c>
      <c r="B78">
        <f>'sector spending'!M77</f>
        <v>0</v>
      </c>
      <c r="C78" s="8">
        <v>194141.87457180218</v>
      </c>
      <c r="D78" s="8">
        <v>0</v>
      </c>
      <c r="E78" s="8">
        <f t="shared" si="4"/>
        <v>0</v>
      </c>
      <c r="F78" s="8">
        <f t="shared" si="5"/>
        <v>194141.87457180218</v>
      </c>
      <c r="G78" s="8"/>
      <c r="H78">
        <f>'sector spending'!N77</f>
        <v>0</v>
      </c>
      <c r="I78" s="8">
        <v>265295.73121065495</v>
      </c>
      <c r="J78">
        <v>0</v>
      </c>
      <c r="K78" s="8">
        <f t="shared" si="6"/>
        <v>0</v>
      </c>
      <c r="L78" s="8">
        <f t="shared" si="7"/>
        <v>265295.73121065495</v>
      </c>
    </row>
    <row r="79" spans="1:12">
      <c r="A79" t="s">
        <v>77</v>
      </c>
      <c r="B79">
        <f>'sector spending'!M78</f>
        <v>0</v>
      </c>
      <c r="C79" s="8">
        <v>145203.09837331515</v>
      </c>
      <c r="D79" s="8">
        <v>11888.230045619903</v>
      </c>
      <c r="E79" s="8">
        <f t="shared" si="4"/>
        <v>11888.230045619903</v>
      </c>
      <c r="F79" s="8">
        <f t="shared" si="5"/>
        <v>133314.86832769524</v>
      </c>
      <c r="G79" s="8"/>
      <c r="H79">
        <f>'sector spending'!N78</f>
        <v>0</v>
      </c>
      <c r="I79" s="8">
        <v>198420.67684761266</v>
      </c>
      <c r="J79">
        <v>16245.318995242116</v>
      </c>
      <c r="K79" s="8">
        <f t="shared" si="6"/>
        <v>16245.318995242116</v>
      </c>
      <c r="L79" s="8">
        <f t="shared" si="7"/>
        <v>182175.35785237054</v>
      </c>
    </row>
    <row r="80" spans="1:12">
      <c r="A80" t="s">
        <v>78</v>
      </c>
      <c r="B80">
        <f>'sector spending'!M79</f>
        <v>0</v>
      </c>
      <c r="C80" s="8">
        <v>10091.239056550621</v>
      </c>
      <c r="D80" s="8">
        <v>0.36831111478292194</v>
      </c>
      <c r="E80" s="8">
        <f t="shared" si="4"/>
        <v>0.36831111478292194</v>
      </c>
      <c r="F80" s="8">
        <f t="shared" si="5"/>
        <v>10090.870745435839</v>
      </c>
      <c r="G80" s="8"/>
      <c r="H80">
        <f>'sector spending'!N79</f>
        <v>0</v>
      </c>
      <c r="I80" s="8">
        <v>13789.722852083542</v>
      </c>
      <c r="J80">
        <v>0.50329876913395521</v>
      </c>
      <c r="K80" s="8">
        <f t="shared" si="6"/>
        <v>0.50329876913395521</v>
      </c>
      <c r="L80" s="8">
        <f t="shared" si="7"/>
        <v>13789.219553314408</v>
      </c>
    </row>
    <row r="81" spans="1:12">
      <c r="A81" t="s">
        <v>79</v>
      </c>
      <c r="B81">
        <f>'sector spending'!M80</f>
        <v>0</v>
      </c>
      <c r="C81" s="8">
        <v>104348.00264051145</v>
      </c>
      <c r="D81" s="8">
        <v>692.10866786937083</v>
      </c>
      <c r="E81" s="8">
        <f t="shared" si="4"/>
        <v>692.10866786937083</v>
      </c>
      <c r="F81" s="8">
        <f t="shared" si="5"/>
        <v>103655.89397264208</v>
      </c>
      <c r="G81" s="8"/>
      <c r="H81">
        <f>'sector spending'!N80</f>
        <v>0</v>
      </c>
      <c r="I81" s="8">
        <v>142592.00763330131</v>
      </c>
      <c r="J81">
        <v>945.76955911553603</v>
      </c>
      <c r="K81" s="8">
        <f t="shared" si="6"/>
        <v>945.76955911553603</v>
      </c>
      <c r="L81" s="8">
        <f t="shared" si="7"/>
        <v>141646.23807418576</v>
      </c>
    </row>
    <row r="82" spans="1:12">
      <c r="A82" t="s">
        <v>80</v>
      </c>
      <c r="B82">
        <f>'sector spending'!M81</f>
        <v>0</v>
      </c>
      <c r="C82" s="8">
        <v>37090.198746422429</v>
      </c>
      <c r="D82" s="8">
        <v>1993.9694007321841</v>
      </c>
      <c r="E82" s="8">
        <f t="shared" si="4"/>
        <v>1993.9694007321841</v>
      </c>
      <c r="F82" s="8">
        <f t="shared" si="5"/>
        <v>35096.229345690248</v>
      </c>
      <c r="G82" s="8"/>
      <c r="H82">
        <f>'sector spending'!N81</f>
        <v>0</v>
      </c>
      <c r="I82" s="8">
        <v>50683.92081246461</v>
      </c>
      <c r="J82">
        <v>2724.7680148636459</v>
      </c>
      <c r="K82" s="8">
        <f t="shared" si="6"/>
        <v>2724.7680148636459</v>
      </c>
      <c r="L82" s="8">
        <f t="shared" si="7"/>
        <v>47959.152797600967</v>
      </c>
    </row>
    <row r="83" spans="1:12">
      <c r="A83" t="s">
        <v>81</v>
      </c>
      <c r="B83">
        <f>'sector spending'!M82</f>
        <v>0</v>
      </c>
      <c r="C83" s="8">
        <v>719977.05429871636</v>
      </c>
      <c r="D83" s="8">
        <v>27206.013603620642</v>
      </c>
      <c r="E83" s="8">
        <f t="shared" si="4"/>
        <v>27206.013603620642</v>
      </c>
      <c r="F83" s="8">
        <f t="shared" si="5"/>
        <v>692771.04069509567</v>
      </c>
      <c r="G83" s="8"/>
      <c r="H83">
        <f>'sector spending'!N82</f>
        <v>0</v>
      </c>
      <c r="I83" s="8">
        <v>983851.83256499714</v>
      </c>
      <c r="J83">
        <v>37177.13805029817</v>
      </c>
      <c r="K83" s="8">
        <f t="shared" si="6"/>
        <v>37177.13805029817</v>
      </c>
      <c r="L83" s="8">
        <f t="shared" si="7"/>
        <v>946674.69451469893</v>
      </c>
    </row>
    <row r="84" spans="1:12">
      <c r="A84" t="s">
        <v>82</v>
      </c>
      <c r="B84">
        <f>'sector spending'!M83</f>
        <v>0</v>
      </c>
      <c r="C84" s="8">
        <v>699617.90165486559</v>
      </c>
      <c r="D84" s="8">
        <v>518110.19928665721</v>
      </c>
      <c r="E84" s="8">
        <f t="shared" si="4"/>
        <v>518110.19928665721</v>
      </c>
      <c r="F84" s="8">
        <f t="shared" si="5"/>
        <v>181507.70236820838</v>
      </c>
      <c r="G84" s="8"/>
      <c r="H84">
        <f>'sector spending'!N83</f>
        <v>0</v>
      </c>
      <c r="I84" s="8">
        <v>956030.96033229306</v>
      </c>
      <c r="J84">
        <v>707999.88137858396</v>
      </c>
      <c r="K84" s="8">
        <f t="shared" si="6"/>
        <v>707999.88137858396</v>
      </c>
      <c r="L84" s="8">
        <f t="shared" si="7"/>
        <v>248031.0789537091</v>
      </c>
    </row>
    <row r="85" spans="1:12">
      <c r="A85" t="s">
        <v>83</v>
      </c>
      <c r="B85">
        <f>'sector spending'!M84</f>
        <v>0</v>
      </c>
      <c r="C85" s="8">
        <v>126263.61820333567</v>
      </c>
      <c r="D85" s="8">
        <v>5486.3601094971755</v>
      </c>
      <c r="E85" s="8">
        <f t="shared" si="4"/>
        <v>5486.3601094971755</v>
      </c>
      <c r="F85" s="8">
        <f t="shared" si="5"/>
        <v>120777.25809383849</v>
      </c>
      <c r="G85" s="8"/>
      <c r="H85">
        <f>'sector spending'!N84</f>
        <v>0</v>
      </c>
      <c r="I85" s="8">
        <v>172539.79333638388</v>
      </c>
      <c r="J85">
        <v>7497.1353817628415</v>
      </c>
      <c r="K85" s="8">
        <f t="shared" si="6"/>
        <v>7497.1353817628415</v>
      </c>
      <c r="L85" s="8">
        <f t="shared" si="7"/>
        <v>165042.65795462104</v>
      </c>
    </row>
    <row r="86" spans="1:12">
      <c r="A86" t="s">
        <v>84</v>
      </c>
      <c r="B86">
        <f>'sector spending'!M85</f>
        <v>0</v>
      </c>
      <c r="C86" s="8">
        <v>188836.90758230624</v>
      </c>
      <c r="D86" s="8">
        <v>3770.0771965274839</v>
      </c>
      <c r="E86" s="8">
        <f t="shared" si="4"/>
        <v>3770.0771965274839</v>
      </c>
      <c r="F86" s="8">
        <f t="shared" si="5"/>
        <v>185066.83038577877</v>
      </c>
      <c r="G86" s="8"/>
      <c r="H86">
        <f>'sector spending'!N85</f>
        <v>0</v>
      </c>
      <c r="I86" s="8">
        <v>258046.47033053401</v>
      </c>
      <c r="J86">
        <v>5151.8271819481306</v>
      </c>
      <c r="K86" s="8">
        <f t="shared" si="6"/>
        <v>5151.8271819481306</v>
      </c>
      <c r="L86" s="8">
        <f t="shared" si="7"/>
        <v>252894.64314858586</v>
      </c>
    </row>
    <row r="87" spans="1:12">
      <c r="A87" t="s">
        <v>85</v>
      </c>
      <c r="B87">
        <f>'sector spending'!M86</f>
        <v>0</v>
      </c>
      <c r="C87" s="8">
        <v>14208.136738236783</v>
      </c>
      <c r="D87" s="8">
        <v>0</v>
      </c>
      <c r="E87" s="8">
        <f t="shared" si="4"/>
        <v>0</v>
      </c>
      <c r="F87" s="8">
        <f t="shared" si="5"/>
        <v>14208.136738236783</v>
      </c>
      <c r="G87" s="8"/>
      <c r="H87">
        <f>'sector spending'!N86</f>
        <v>0</v>
      </c>
      <c r="I87" s="8">
        <v>19415.481762629333</v>
      </c>
      <c r="J87">
        <v>0</v>
      </c>
      <c r="K87" s="8">
        <f t="shared" si="6"/>
        <v>0</v>
      </c>
      <c r="L87" s="8">
        <f t="shared" si="7"/>
        <v>19415.481762629333</v>
      </c>
    </row>
    <row r="88" spans="1:12">
      <c r="A88" t="s">
        <v>86</v>
      </c>
      <c r="B88">
        <f>'sector spending'!M87</f>
        <v>0</v>
      </c>
      <c r="C88" s="8">
        <v>279284.02725496958</v>
      </c>
      <c r="D88" s="8">
        <v>80812.448529529327</v>
      </c>
      <c r="E88" s="8">
        <f t="shared" si="4"/>
        <v>80812.448529529327</v>
      </c>
      <c r="F88" s="8">
        <f t="shared" si="5"/>
        <v>198471.57872544025</v>
      </c>
      <c r="G88" s="8"/>
      <c r="H88">
        <f>'sector spending'!N87</f>
        <v>0</v>
      </c>
      <c r="I88" s="8">
        <v>381642.85983887973</v>
      </c>
      <c r="J88">
        <v>110430.56873150644</v>
      </c>
      <c r="K88" s="8">
        <f t="shared" si="6"/>
        <v>110430.56873150644</v>
      </c>
      <c r="L88" s="8">
        <f t="shared" si="7"/>
        <v>271212.29110737331</v>
      </c>
    </row>
    <row r="89" spans="1:12">
      <c r="A89" t="s">
        <v>88</v>
      </c>
      <c r="B89">
        <f>'sector spending'!M88</f>
        <v>0</v>
      </c>
      <c r="C89" s="8">
        <v>0</v>
      </c>
      <c r="D89" s="8">
        <v>0</v>
      </c>
      <c r="E89" s="8">
        <f t="shared" si="4"/>
        <v>0</v>
      </c>
      <c r="F89" s="8">
        <f t="shared" si="5"/>
        <v>0</v>
      </c>
      <c r="G89" s="8"/>
      <c r="H89">
        <f>'sector spending'!N88</f>
        <v>0</v>
      </c>
      <c r="I89" s="8">
        <v>0</v>
      </c>
      <c r="J89">
        <v>0</v>
      </c>
      <c r="K89" s="8">
        <f t="shared" si="6"/>
        <v>0</v>
      </c>
      <c r="L89" s="8">
        <f t="shared" si="7"/>
        <v>0</v>
      </c>
    </row>
    <row r="90" spans="1:12">
      <c r="A90" t="s">
        <v>94</v>
      </c>
      <c r="B90">
        <f>'sector spending'!M89</f>
        <v>0</v>
      </c>
      <c r="C90" s="8">
        <v>12922504.540216055</v>
      </c>
      <c r="D90" s="8"/>
      <c r="E90" s="8">
        <f t="shared" si="4"/>
        <v>0</v>
      </c>
      <c r="F90" s="8">
        <f t="shared" si="5"/>
        <v>12922504.540216055</v>
      </c>
      <c r="G90" s="8"/>
      <c r="H90">
        <f>'sector spending'!N89</f>
        <v>0</v>
      </c>
      <c r="I90" s="8">
        <v>17658659.671598554</v>
      </c>
      <c r="K90" s="8">
        <f t="shared" si="6"/>
        <v>0</v>
      </c>
      <c r="L90" s="8">
        <f t="shared" si="7"/>
        <v>17658659.671598554</v>
      </c>
    </row>
    <row r="91" spans="1:12">
      <c r="A91" t="s">
        <v>96</v>
      </c>
      <c r="B91">
        <f>'sector spending'!M90</f>
        <v>0</v>
      </c>
      <c r="C91" s="8">
        <v>2664363.5658985716</v>
      </c>
      <c r="D91" s="8"/>
      <c r="E91" s="8">
        <f t="shared" si="4"/>
        <v>0</v>
      </c>
      <c r="F91" s="8">
        <f t="shared" si="5"/>
        <v>2664363.5658985716</v>
      </c>
      <c r="G91" s="8"/>
      <c r="H91">
        <f>'sector spending'!N90</f>
        <v>0</v>
      </c>
      <c r="I91" s="8">
        <v>3640864.6098895464</v>
      </c>
      <c r="K91" s="8">
        <f t="shared" si="6"/>
        <v>0</v>
      </c>
      <c r="L91" s="8">
        <f t="shared" si="7"/>
        <v>3640864.6098895464</v>
      </c>
    </row>
    <row r="92" spans="1:12">
      <c r="A92" t="s">
        <v>110</v>
      </c>
      <c r="B92">
        <f>'sector spending'!M91</f>
        <v>0</v>
      </c>
      <c r="C92" s="8">
        <v>18363.485643952306</v>
      </c>
      <c r="D92" s="8"/>
      <c r="E92" s="8">
        <f t="shared" si="4"/>
        <v>0</v>
      </c>
      <c r="F92" s="8">
        <f t="shared" si="5"/>
        <v>18363.485643952306</v>
      </c>
      <c r="G92" s="8"/>
      <c r="H92">
        <f>'sector spending'!N91</f>
        <v>0</v>
      </c>
      <c r="I92" s="8">
        <v>25093.784441062988</v>
      </c>
      <c r="K92" s="8">
        <f t="shared" si="6"/>
        <v>0</v>
      </c>
      <c r="L92" s="8">
        <f t="shared" si="7"/>
        <v>25093.784441062988</v>
      </c>
    </row>
    <row r="93" spans="1:12">
      <c r="A93" t="s">
        <v>111</v>
      </c>
      <c r="B93">
        <f>'sector spending'!M92</f>
        <v>0</v>
      </c>
      <c r="C93" s="8">
        <v>80284.760818708077</v>
      </c>
      <c r="D93" s="8"/>
      <c r="E93" s="8">
        <f t="shared" si="4"/>
        <v>0</v>
      </c>
      <c r="F93" s="8">
        <f t="shared" si="5"/>
        <v>80284.760818708077</v>
      </c>
      <c r="G93" s="8"/>
      <c r="H93">
        <f>'sector spending'!N92</f>
        <v>0</v>
      </c>
      <c r="I93" s="8">
        <v>109709.48113820922</v>
      </c>
      <c r="K93" s="8">
        <f t="shared" si="6"/>
        <v>0</v>
      </c>
      <c r="L93" s="8">
        <f t="shared" si="7"/>
        <v>109709.48113820922</v>
      </c>
    </row>
    <row r="94" spans="1:12">
      <c r="A94" t="s">
        <v>112</v>
      </c>
      <c r="B94">
        <f>'sector spending'!M93</f>
        <v>0</v>
      </c>
      <c r="C94" s="8">
        <v>133537.76358382028</v>
      </c>
      <c r="D94" s="8"/>
      <c r="E94" s="8">
        <f t="shared" si="4"/>
        <v>0</v>
      </c>
      <c r="F94" s="8">
        <f t="shared" si="5"/>
        <v>133537.76358382028</v>
      </c>
      <c r="G94" s="8"/>
      <c r="H94">
        <f>'sector spending'!N93</f>
        <v>0</v>
      </c>
      <c r="I94" s="8">
        <v>182479.94520678598</v>
      </c>
      <c r="K94" s="8">
        <f t="shared" si="6"/>
        <v>0</v>
      </c>
      <c r="L94" s="8">
        <f t="shared" si="7"/>
        <v>182479.94520678598</v>
      </c>
    </row>
    <row r="95" spans="1:12">
      <c r="A95" t="s">
        <v>113</v>
      </c>
      <c r="B95">
        <f>'sector spending'!M94</f>
        <v>0</v>
      </c>
      <c r="C95" s="8">
        <v>197036.02840153439</v>
      </c>
      <c r="D95" s="8"/>
      <c r="E95" s="8">
        <f t="shared" si="4"/>
        <v>0</v>
      </c>
      <c r="F95" s="8">
        <f t="shared" si="5"/>
        <v>197036.02840153439</v>
      </c>
      <c r="G95" s="8"/>
      <c r="H95">
        <f>'sector spending'!N94</f>
        <v>0</v>
      </c>
      <c r="I95" s="8">
        <v>269250.60523352301</v>
      </c>
      <c r="K95" s="8">
        <f t="shared" si="6"/>
        <v>0</v>
      </c>
      <c r="L95" s="8">
        <f t="shared" si="7"/>
        <v>269250.60523352301</v>
      </c>
    </row>
    <row r="96" spans="1:12">
      <c r="A96" t="s">
        <v>114</v>
      </c>
      <c r="B96">
        <f>'sector spending'!M95</f>
        <v>0</v>
      </c>
      <c r="C96" s="8">
        <v>634561.30228673609</v>
      </c>
      <c r="D96" s="8"/>
      <c r="E96" s="8">
        <f t="shared" si="4"/>
        <v>0</v>
      </c>
      <c r="F96" s="8">
        <f t="shared" si="5"/>
        <v>634561.30228673609</v>
      </c>
      <c r="G96" s="8"/>
      <c r="H96">
        <f>'sector spending'!N95</f>
        <v>0</v>
      </c>
      <c r="I96" s="8">
        <v>867130.82924252481</v>
      </c>
      <c r="K96" s="8">
        <f t="shared" si="6"/>
        <v>0</v>
      </c>
      <c r="L96" s="8">
        <f t="shared" si="7"/>
        <v>867130.82924252481</v>
      </c>
    </row>
    <row r="97" spans="1:12">
      <c r="A97" t="s">
        <v>115</v>
      </c>
      <c r="B97">
        <f>'sector spending'!M96</f>
        <v>0</v>
      </c>
      <c r="C97" s="8">
        <v>1120004.2237082294</v>
      </c>
      <c r="D97" s="8"/>
      <c r="E97" s="8">
        <f t="shared" si="4"/>
        <v>0</v>
      </c>
      <c r="F97" s="8">
        <f t="shared" si="5"/>
        <v>1120004.2237082294</v>
      </c>
      <c r="G97" s="8"/>
      <c r="H97">
        <f>'sector spending'!N96</f>
        <v>0</v>
      </c>
      <c r="I97" s="8">
        <v>1530490.730776395</v>
      </c>
      <c r="K97" s="8">
        <f t="shared" si="6"/>
        <v>0</v>
      </c>
      <c r="L97" s="8">
        <f t="shared" si="7"/>
        <v>1530490.730776395</v>
      </c>
    </row>
    <row r="98" spans="1:12">
      <c r="A98" t="s">
        <v>116</v>
      </c>
      <c r="B98">
        <f>'sector spending'!M97</f>
        <v>0</v>
      </c>
      <c r="C98" s="8">
        <v>2352875.1671732725</v>
      </c>
      <c r="D98" s="8"/>
      <c r="E98" s="8">
        <f t="shared" si="4"/>
        <v>0</v>
      </c>
      <c r="F98" s="8">
        <f t="shared" si="5"/>
        <v>2352875.1671732725</v>
      </c>
      <c r="G98" s="8"/>
      <c r="H98">
        <f>'sector spending'!N97</f>
        <v>0</v>
      </c>
      <c r="I98" s="8">
        <v>3215214.3338441192</v>
      </c>
      <c r="K98" s="8">
        <f t="shared" si="6"/>
        <v>0</v>
      </c>
      <c r="L98" s="8">
        <f t="shared" si="7"/>
        <v>3215214.3338441192</v>
      </c>
    </row>
    <row r="99" spans="1:12">
      <c r="A99" t="s">
        <v>117</v>
      </c>
      <c r="B99">
        <f>'sector spending'!M98</f>
        <v>0</v>
      </c>
      <c r="C99" s="8">
        <v>2136804.5760982861</v>
      </c>
      <c r="D99" s="8"/>
      <c r="E99" s="8">
        <f t="shared" si="4"/>
        <v>0</v>
      </c>
      <c r="F99" s="8">
        <f t="shared" si="5"/>
        <v>2136804.5760982861</v>
      </c>
      <c r="G99" s="8"/>
      <c r="H99">
        <f>'sector spending'!N98</f>
        <v>0</v>
      </c>
      <c r="I99" s="8">
        <v>2919952.9144373722</v>
      </c>
      <c r="K99" s="8">
        <f t="shared" si="6"/>
        <v>0</v>
      </c>
      <c r="L99" s="8">
        <f t="shared" si="7"/>
        <v>2919952.9144373722</v>
      </c>
    </row>
    <row r="100" spans="1:12">
      <c r="A100" t="s">
        <v>118</v>
      </c>
      <c r="B100">
        <f>'sector spending'!M99</f>
        <v>0</v>
      </c>
      <c r="C100" s="8">
        <v>7501254.997381594</v>
      </c>
      <c r="D100" s="8"/>
      <c r="E100" s="8">
        <f t="shared" si="4"/>
        <v>0</v>
      </c>
      <c r="F100" s="8">
        <f t="shared" si="5"/>
        <v>7501254.997381594</v>
      </c>
      <c r="G100" s="8"/>
      <c r="H100">
        <f>'sector spending'!N99</f>
        <v>0</v>
      </c>
      <c r="I100" s="8">
        <v>10250498.167472478</v>
      </c>
      <c r="K100" s="8">
        <f t="shared" si="6"/>
        <v>0</v>
      </c>
      <c r="L100" s="8">
        <f t="shared" si="7"/>
        <v>10250498.167472478</v>
      </c>
    </row>
    <row r="102" spans="1:12">
      <c r="A102" t="s">
        <v>258</v>
      </c>
      <c r="B102" s="29">
        <f>SUM(B3:B101)</f>
        <v>17559134.821278334</v>
      </c>
      <c r="C102" s="29">
        <f>SUM(C3:C89)</f>
        <v>36060056.261120059</v>
      </c>
      <c r="D102" s="29">
        <f>SUM(D3:D89)</f>
        <v>25364655.470894225</v>
      </c>
      <c r="H102" s="29">
        <f>SUM(H3:H101)</f>
        <v>23994635.480428722</v>
      </c>
      <c r="I102" s="29">
        <f>SUM(I3:I89)</f>
        <v>49276226.545103595</v>
      </c>
    </row>
    <row r="104" spans="1:12">
      <c r="B104" s="15"/>
      <c r="H104" s="15"/>
    </row>
    <row r="105" spans="1:12">
      <c r="B105" t="s">
        <v>315</v>
      </c>
      <c r="C105" t="s">
        <v>316</v>
      </c>
      <c r="D105" t="s">
        <v>355</v>
      </c>
    </row>
    <row r="106" spans="1:12">
      <c r="A106" s="56" t="s">
        <v>340</v>
      </c>
      <c r="B106" s="36">
        <f>'sector spending'!B9</f>
        <v>18570479.000000004</v>
      </c>
      <c r="C106" s="39">
        <f>B102</f>
        <v>17559134.821278334</v>
      </c>
      <c r="D106" s="39">
        <f>C102</f>
        <v>36060056.261120059</v>
      </c>
      <c r="E106" s="36"/>
      <c r="F106" s="36"/>
      <c r="G106" s="36"/>
      <c r="H106" s="36"/>
      <c r="I106" s="36"/>
      <c r="J106" s="36"/>
    </row>
    <row r="107" spans="1:12">
      <c r="A107" s="56" t="s">
        <v>339</v>
      </c>
      <c r="B107" s="36">
        <f>'sector spending'!C9</f>
        <v>25376641.77861337</v>
      </c>
      <c r="C107" s="39">
        <f>H102</f>
        <v>23994635.480428722</v>
      </c>
      <c r="D107" s="39">
        <f>I102</f>
        <v>49276226.545103595</v>
      </c>
      <c r="E107" s="39"/>
      <c r="F107" s="39"/>
      <c r="G107" s="39"/>
    </row>
    <row r="109" spans="1:12">
      <c r="A109" s="44"/>
      <c r="B109" t="s">
        <v>317</v>
      </c>
      <c r="C109" t="s">
        <v>318</v>
      </c>
      <c r="H109" s="52"/>
      <c r="I109" s="52"/>
    </row>
    <row r="110" spans="1:12">
      <c r="A110" s="56" t="s">
        <v>340</v>
      </c>
      <c r="B110" s="52">
        <f>D106/B106</f>
        <v>1.9417946225899747</v>
      </c>
      <c r="C110" s="52">
        <f>D106/C106</f>
        <v>2.0536351379580573</v>
      </c>
    </row>
    <row r="111" spans="1:12">
      <c r="A111" s="56" t="s">
        <v>339</v>
      </c>
      <c r="B111" s="52">
        <f>D107/B107</f>
        <v>1.9417946225899771</v>
      </c>
      <c r="C111" s="52">
        <f>D107/C107</f>
        <v>2.05363513795806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0F9F-260F-1541-896D-D3DF58122779}">
  <dimension ref="A1:L89"/>
  <sheetViews>
    <sheetView tabSelected="1" topLeftCell="G11" zoomScale="160" zoomScaleNormal="160" workbookViewId="0">
      <selection activeCell="S29" sqref="S29"/>
    </sheetView>
  </sheetViews>
  <sheetFormatPr baseColWidth="10" defaultColWidth="11" defaultRowHeight="16"/>
  <cols>
    <col min="1" max="1" width="43.5" customWidth="1"/>
    <col min="2" max="2" width="15.5" bestFit="1" customWidth="1"/>
    <col min="3" max="3" width="15.6640625" bestFit="1" customWidth="1"/>
    <col min="4" max="4" width="13" bestFit="1" customWidth="1"/>
    <col min="5" max="5" width="14.33203125" bestFit="1" customWidth="1"/>
    <col min="6" max="6" width="14.1640625" bestFit="1" customWidth="1"/>
    <col min="7" max="7" width="14" bestFit="1" customWidth="1"/>
    <col min="8" max="9" width="13" bestFit="1" customWidth="1"/>
    <col min="10" max="10" width="14" bestFit="1" customWidth="1"/>
    <col min="11" max="11" width="15.5" bestFit="1" customWidth="1"/>
  </cols>
  <sheetData>
    <row r="1" spans="1:11">
      <c r="B1" t="s">
        <v>340</v>
      </c>
      <c r="G1" t="s">
        <v>339</v>
      </c>
    </row>
    <row r="2" spans="1:11">
      <c r="B2" t="s">
        <v>364</v>
      </c>
      <c r="C2" t="s">
        <v>362</v>
      </c>
      <c r="D2" t="s">
        <v>363</v>
      </c>
      <c r="E2" t="s">
        <v>258</v>
      </c>
      <c r="G2" t="s">
        <v>364</v>
      </c>
      <c r="H2" t="s">
        <v>362</v>
      </c>
      <c r="I2" t="s">
        <v>363</v>
      </c>
      <c r="J2" t="s">
        <v>258</v>
      </c>
    </row>
    <row r="3" spans="1:11">
      <c r="A3" t="s">
        <v>261</v>
      </c>
      <c r="B3" s="55">
        <v>14394417</v>
      </c>
      <c r="C3" s="55">
        <v>20.194167278707027</v>
      </c>
      <c r="D3" s="64">
        <v>64.817091783508658</v>
      </c>
      <c r="E3" s="55">
        <v>14394502.011259062</v>
      </c>
      <c r="F3" s="64"/>
      <c r="G3" s="64">
        <v>19670034.565127943</v>
      </c>
      <c r="H3" s="64">
        <v>27.595419000834227</v>
      </c>
      <c r="I3" s="64">
        <v>88.572842910885811</v>
      </c>
      <c r="J3" s="64">
        <v>19670150.733389854</v>
      </c>
      <c r="K3" s="55"/>
    </row>
    <row r="4" spans="1:11">
      <c r="A4" t="s">
        <v>359</v>
      </c>
      <c r="B4" s="64">
        <v>1694030.8334519698</v>
      </c>
      <c r="C4" s="64">
        <v>1668529.8182903996</v>
      </c>
      <c r="D4" s="64">
        <v>582882.21290659811</v>
      </c>
      <c r="E4" s="64">
        <v>3945442.8646489675</v>
      </c>
      <c r="G4" s="64">
        <v>2314900.6346274908</v>
      </c>
      <c r="H4" s="64">
        <v>2280053.3844975312</v>
      </c>
      <c r="I4" s="64">
        <v>796511.12478338368</v>
      </c>
      <c r="J4" s="64">
        <v>5391465.1439084057</v>
      </c>
      <c r="K4" s="64"/>
    </row>
    <row r="5" spans="1:11">
      <c r="A5" t="s">
        <v>365</v>
      </c>
      <c r="B5" s="64">
        <v>0</v>
      </c>
      <c r="C5" s="64">
        <v>200763.23373378947</v>
      </c>
      <c r="D5" s="64">
        <v>1828895.5492969588</v>
      </c>
      <c r="E5" s="64">
        <v>2029658.7830307484</v>
      </c>
      <c r="G5" s="64">
        <v>0</v>
      </c>
      <c r="H5" s="64">
        <v>274343.84782311774</v>
      </c>
      <c r="I5" s="64">
        <v>2499193.8659745534</v>
      </c>
      <c r="J5" s="64">
        <v>2773537.7137976713</v>
      </c>
      <c r="K5" s="64"/>
    </row>
    <row r="6" spans="1:11">
      <c r="A6" t="s">
        <v>366</v>
      </c>
      <c r="B6" s="64">
        <v>0</v>
      </c>
      <c r="C6" s="64">
        <v>869658.79446070443</v>
      </c>
      <c r="D6" s="64">
        <v>134272.02560912026</v>
      </c>
      <c r="E6" s="64">
        <v>1003930.8200698247</v>
      </c>
      <c r="G6" s="64">
        <v>0</v>
      </c>
      <c r="H6" s="64">
        <v>1188392.5932470593</v>
      </c>
      <c r="I6" s="64">
        <v>183483.31751547428</v>
      </c>
      <c r="J6" s="64">
        <v>1371875.9107625335</v>
      </c>
      <c r="K6" s="64"/>
    </row>
    <row r="7" spans="1:11">
      <c r="A7" t="s">
        <v>367</v>
      </c>
      <c r="B7" s="64">
        <v>0</v>
      </c>
      <c r="C7" s="64">
        <v>363631.72916341014</v>
      </c>
      <c r="D7" s="64">
        <v>555465.11799010867</v>
      </c>
      <c r="E7" s="64">
        <v>919096.84715351881</v>
      </c>
      <c r="G7" s="64">
        <v>0</v>
      </c>
      <c r="H7" s="64">
        <v>496904.36796582449</v>
      </c>
      <c r="I7" s="64">
        <v>759045.54318443802</v>
      </c>
      <c r="J7" s="64">
        <v>1255949.9111502625</v>
      </c>
      <c r="K7" s="64"/>
    </row>
    <row r="8" spans="1:11">
      <c r="A8" t="s">
        <v>89</v>
      </c>
      <c r="B8" s="55">
        <v>736403.53671160503</v>
      </c>
      <c r="C8" s="55">
        <v>117728.72619042243</v>
      </c>
      <c r="D8" s="64">
        <v>11307.250785637298</v>
      </c>
      <c r="E8" s="55">
        <v>865439.51368766476</v>
      </c>
      <c r="F8" s="64"/>
      <c r="G8" s="64">
        <v>1006298.6935142796</v>
      </c>
      <c r="H8" s="64">
        <v>160876.82561051939</v>
      </c>
      <c r="I8" s="64">
        <v>15451.408264054917</v>
      </c>
      <c r="J8" s="64">
        <v>1182626.9273888539</v>
      </c>
      <c r="K8" s="55"/>
    </row>
    <row r="9" spans="1:11">
      <c r="A9" t="s">
        <v>368</v>
      </c>
      <c r="B9" s="64">
        <v>0</v>
      </c>
      <c r="C9" s="64">
        <v>725184.42686461273</v>
      </c>
      <c r="D9" s="64">
        <v>89327.135516622802</v>
      </c>
      <c r="E9" s="64">
        <v>814511.56238123553</v>
      </c>
      <c r="G9" s="64">
        <v>0</v>
      </c>
      <c r="H9" s="64">
        <v>990967.73023314727</v>
      </c>
      <c r="I9" s="64">
        <v>122065.92620012583</v>
      </c>
      <c r="J9" s="64">
        <v>1113033.6564332731</v>
      </c>
      <c r="K9" s="64"/>
    </row>
    <row r="10" spans="1:11">
      <c r="A10" t="s">
        <v>369</v>
      </c>
      <c r="B10" s="64">
        <v>0</v>
      </c>
      <c r="C10" s="64">
        <v>27206.013603620642</v>
      </c>
      <c r="D10" s="64">
        <v>692771.04069509567</v>
      </c>
      <c r="E10" s="64">
        <v>719977.05429871636</v>
      </c>
      <c r="G10" s="64">
        <v>0</v>
      </c>
      <c r="H10" s="64">
        <v>37177.13805029817</v>
      </c>
      <c r="I10" s="64">
        <v>946674.69451469893</v>
      </c>
      <c r="J10" s="64">
        <v>983851.83256499714</v>
      </c>
      <c r="K10" s="64"/>
    </row>
    <row r="11" spans="1:11">
      <c r="A11" t="s">
        <v>370</v>
      </c>
      <c r="B11" s="64">
        <v>0</v>
      </c>
      <c r="C11" s="55">
        <v>518110.19928665721</v>
      </c>
      <c r="D11" s="64">
        <v>181507.70236820838</v>
      </c>
      <c r="E11" s="64">
        <v>699617.90165486559</v>
      </c>
      <c r="F11" s="64"/>
      <c r="G11" s="64">
        <v>0</v>
      </c>
      <c r="H11" s="64">
        <v>707999.88137858396</v>
      </c>
      <c r="I11" s="64">
        <v>248031.0789537091</v>
      </c>
      <c r="J11" s="64">
        <v>956030.96033229306</v>
      </c>
      <c r="K11" s="64"/>
    </row>
    <row r="12" spans="1:11">
      <c r="A12" t="s">
        <v>371</v>
      </c>
      <c r="B12" s="63">
        <v>0</v>
      </c>
      <c r="C12" s="55">
        <v>572894.17871625558</v>
      </c>
      <c r="D12" s="64">
        <v>100740.19678663067</v>
      </c>
      <c r="E12" s="64">
        <v>673634.37550288625</v>
      </c>
      <c r="F12" s="64"/>
      <c r="G12" s="64">
        <v>0</v>
      </c>
      <c r="H12" s="64">
        <v>782862.43183793651</v>
      </c>
      <c r="I12" s="64">
        <v>137661.92495957378</v>
      </c>
      <c r="J12" s="64">
        <v>920524.35679751029</v>
      </c>
      <c r="K12" s="64"/>
    </row>
    <row r="13" spans="1:11">
      <c r="A13" t="s">
        <v>73</v>
      </c>
      <c r="B13" s="64">
        <v>0</v>
      </c>
      <c r="C13" s="64">
        <v>15.545577195101671</v>
      </c>
      <c r="D13" s="64">
        <v>640471.41876356362</v>
      </c>
      <c r="E13" s="64">
        <v>640486.96434075874</v>
      </c>
      <c r="G13" s="64">
        <v>0</v>
      </c>
      <c r="H13" s="64">
        <v>21.243100068763781</v>
      </c>
      <c r="I13" s="64">
        <v>875207.02957652463</v>
      </c>
      <c r="J13" s="64">
        <v>875228.27267659339</v>
      </c>
      <c r="K13" s="64"/>
    </row>
    <row r="14" spans="1:11">
      <c r="A14" t="s">
        <v>90</v>
      </c>
      <c r="B14" s="55">
        <v>501935.20777521504</v>
      </c>
      <c r="C14" s="55">
        <v>98032.914820340928</v>
      </c>
      <c r="D14" s="64">
        <v>9558.6491502461722</v>
      </c>
      <c r="E14" s="55">
        <v>609526.77174580214</v>
      </c>
      <c r="F14" s="64"/>
      <c r="G14" s="64">
        <v>685896.68385966285</v>
      </c>
      <c r="H14" s="64">
        <v>133962.41216551838</v>
      </c>
      <c r="I14" s="64">
        <v>13061.936386953108</v>
      </c>
      <c r="J14" s="64">
        <v>832921.03241213434</v>
      </c>
      <c r="K14" s="55"/>
    </row>
    <row r="15" spans="1:11">
      <c r="A15" t="s">
        <v>48</v>
      </c>
      <c r="B15" s="64">
        <v>224348.66035736</v>
      </c>
      <c r="C15" s="64">
        <v>199102.02688953621</v>
      </c>
      <c r="D15" s="64">
        <v>99978.802887848753</v>
      </c>
      <c r="E15" s="64">
        <v>523429.49013474496</v>
      </c>
      <c r="G15" s="64">
        <v>306573.43773418682</v>
      </c>
      <c r="H15" s="64">
        <v>272073.80131506611</v>
      </c>
      <c r="I15" s="64">
        <v>136621.47682563995</v>
      </c>
      <c r="J15" s="64">
        <v>715268.71587489289</v>
      </c>
      <c r="K15" s="64"/>
    </row>
    <row r="16" spans="1:11">
      <c r="A16" t="s">
        <v>70</v>
      </c>
      <c r="B16" s="64">
        <v>0</v>
      </c>
      <c r="C16" s="64">
        <v>181912.41946449285</v>
      </c>
      <c r="D16" s="64">
        <v>291467.81799957366</v>
      </c>
      <c r="E16" s="64">
        <v>473380.23746406654</v>
      </c>
      <c r="G16" s="64">
        <v>0</v>
      </c>
      <c r="H16" s="64">
        <v>248584.12665776093</v>
      </c>
      <c r="I16" s="64">
        <v>398292.06383794744</v>
      </c>
      <c r="J16" s="64">
        <v>646876.19049570838</v>
      </c>
      <c r="K16" s="64"/>
    </row>
    <row r="17" spans="1:12">
      <c r="A17" t="s">
        <v>74</v>
      </c>
      <c r="B17" s="64">
        <v>0</v>
      </c>
      <c r="C17" s="64">
        <v>2.191643861607669E-2</v>
      </c>
      <c r="D17" s="64">
        <v>423759.22370891599</v>
      </c>
      <c r="E17" s="64">
        <v>423759.24562535458</v>
      </c>
      <c r="G17" s="64">
        <v>0</v>
      </c>
      <c r="H17" s="64">
        <v>2.9948910408996301E-2</v>
      </c>
      <c r="I17" s="64">
        <v>579068.85549071978</v>
      </c>
      <c r="J17" s="64">
        <v>579068.88543963025</v>
      </c>
      <c r="L17" t="s">
        <v>340</v>
      </c>
    </row>
    <row r="18" spans="1:12">
      <c r="A18" t="s">
        <v>8</v>
      </c>
      <c r="B18" s="64">
        <v>0</v>
      </c>
      <c r="C18" s="64">
        <v>405051.71262216172</v>
      </c>
      <c r="D18" s="64">
        <v>4376.8287175861187</v>
      </c>
      <c r="E18" s="64">
        <v>409428.54133974784</v>
      </c>
      <c r="G18" s="64">
        <v>0</v>
      </c>
      <c r="H18" s="64">
        <v>553504.95875881531</v>
      </c>
      <c r="I18" s="64">
        <v>5980.9558220083127</v>
      </c>
      <c r="J18" s="64">
        <v>559485.91458082362</v>
      </c>
      <c r="K18" s="55"/>
    </row>
    <row r="19" spans="1:12">
      <c r="A19" t="s">
        <v>63</v>
      </c>
      <c r="B19" s="64">
        <v>0</v>
      </c>
      <c r="C19" s="64">
        <v>106046.19826303076</v>
      </c>
      <c r="D19" s="64">
        <v>292613.94929913338</v>
      </c>
      <c r="E19" s="64">
        <v>398660.14756216417</v>
      </c>
      <c r="G19" s="64">
        <v>0</v>
      </c>
      <c r="H19" s="64">
        <v>144912.59947062985</v>
      </c>
      <c r="I19" s="64">
        <v>399858.25733355875</v>
      </c>
      <c r="J19" s="64">
        <v>544770.85680418857</v>
      </c>
      <c r="K19" s="64"/>
    </row>
    <row r="20" spans="1:12">
      <c r="A20" t="s">
        <v>69</v>
      </c>
      <c r="B20" s="64">
        <v>0</v>
      </c>
      <c r="C20" s="64">
        <v>200497.18318350025</v>
      </c>
      <c r="D20" s="64">
        <v>178674.27568861045</v>
      </c>
      <c r="E20" s="64">
        <v>379171.4588721107</v>
      </c>
      <c r="G20" s="64">
        <v>0</v>
      </c>
      <c r="H20" s="64">
        <v>273980.28856814682</v>
      </c>
      <c r="I20" s="64">
        <v>244159.18885038327</v>
      </c>
      <c r="J20" s="64">
        <v>518139.47741853009</v>
      </c>
      <c r="K20" s="64"/>
    </row>
    <row r="21" spans="1:12">
      <c r="A21" t="s">
        <v>61</v>
      </c>
      <c r="B21" s="64">
        <v>0</v>
      </c>
      <c r="C21" s="64">
        <v>19981.932692133163</v>
      </c>
      <c r="D21" s="64">
        <v>344977.42787491059</v>
      </c>
      <c r="E21" s="64">
        <v>364959.36056704377</v>
      </c>
      <c r="G21" s="64">
        <v>0</v>
      </c>
      <c r="H21" s="64">
        <v>27305.39949845272</v>
      </c>
      <c r="I21" s="64">
        <v>471413.1826588338</v>
      </c>
      <c r="J21" s="64">
        <v>498718.58215728652</v>
      </c>
      <c r="K21" s="64"/>
    </row>
    <row r="22" spans="1:12">
      <c r="A22" t="s">
        <v>24</v>
      </c>
      <c r="B22" s="64">
        <v>0</v>
      </c>
      <c r="C22" s="64">
        <v>244201.80084321785</v>
      </c>
      <c r="D22" s="64">
        <v>58794.848958626826</v>
      </c>
      <c r="E22" s="64">
        <v>302996.64980184467</v>
      </c>
      <c r="G22" s="64">
        <v>0</v>
      </c>
      <c r="H22" s="64">
        <v>333702.84211250674</v>
      </c>
      <c r="I22" s="64">
        <v>80343.421429827053</v>
      </c>
      <c r="J22" s="64">
        <v>414046.26354233379</v>
      </c>
      <c r="K22" s="64"/>
    </row>
    <row r="23" spans="1:12">
      <c r="A23" t="s">
        <v>86</v>
      </c>
      <c r="B23" s="63">
        <v>0</v>
      </c>
      <c r="C23" s="55">
        <v>80812.448529529327</v>
      </c>
      <c r="D23" s="64">
        <v>198471.57872544025</v>
      </c>
      <c r="E23" s="64">
        <v>279284.02725496958</v>
      </c>
      <c r="F23" s="64"/>
      <c r="G23" s="64">
        <v>0</v>
      </c>
      <c r="H23" s="64">
        <v>110430.56873150644</v>
      </c>
      <c r="I23" s="64">
        <v>271212.29110737331</v>
      </c>
      <c r="J23" s="64">
        <v>381642.85983887973</v>
      </c>
      <c r="K23" s="64"/>
    </row>
    <row r="24" spans="1:12">
      <c r="A24" t="s">
        <v>62</v>
      </c>
      <c r="B24" s="64">
        <v>0</v>
      </c>
      <c r="C24" s="64">
        <v>49327.731450407606</v>
      </c>
      <c r="D24" s="64">
        <v>187634.05773806479</v>
      </c>
      <c r="E24" s="64">
        <v>236961.78918847241</v>
      </c>
      <c r="G24" s="64">
        <v>0</v>
      </c>
      <c r="H24" s="64">
        <v>67406.563436981611</v>
      </c>
      <c r="I24" s="64">
        <v>256402.77069248064</v>
      </c>
      <c r="J24" s="64">
        <v>323809.33412946225</v>
      </c>
      <c r="K24" s="64"/>
    </row>
    <row r="25" spans="1:12">
      <c r="A25" t="s">
        <v>54</v>
      </c>
      <c r="B25" s="64">
        <v>0</v>
      </c>
      <c r="C25" s="64">
        <v>23773.235237833305</v>
      </c>
      <c r="D25" s="64">
        <v>204343.12600439132</v>
      </c>
      <c r="E25" s="64">
        <v>228116.36124222464</v>
      </c>
      <c r="G25" s="64">
        <v>0</v>
      </c>
      <c r="H25" s="64">
        <v>32486.231214025462</v>
      </c>
      <c r="I25" s="64">
        <v>279235.78646170039</v>
      </c>
      <c r="J25" s="64">
        <v>311722.01767572586</v>
      </c>
      <c r="K25" s="64"/>
    </row>
    <row r="26" spans="1:12">
      <c r="A26" t="s">
        <v>59</v>
      </c>
      <c r="B26" s="64">
        <v>0</v>
      </c>
      <c r="C26" s="64">
        <v>65479.923757790057</v>
      </c>
      <c r="D26" s="64">
        <v>146571.48087203866</v>
      </c>
      <c r="E26" s="64">
        <v>212051.40462982873</v>
      </c>
      <c r="G26" s="64">
        <v>0</v>
      </c>
      <c r="H26" s="64">
        <v>89478.605742606509</v>
      </c>
      <c r="I26" s="64">
        <v>200290.57759094989</v>
      </c>
      <c r="J26" s="64">
        <v>289769.1833335564</v>
      </c>
      <c r="K26" s="64"/>
    </row>
    <row r="27" spans="1:12">
      <c r="A27" t="s">
        <v>72</v>
      </c>
      <c r="B27" s="64">
        <v>0</v>
      </c>
      <c r="C27" s="64">
        <v>2443.2651755626625</v>
      </c>
      <c r="D27" s="64">
        <v>199268.03016389065</v>
      </c>
      <c r="E27" s="64">
        <v>201711.29533945333</v>
      </c>
      <c r="G27" s="64">
        <v>0</v>
      </c>
      <c r="H27" s="64">
        <v>3338.7326805309972</v>
      </c>
      <c r="I27" s="64">
        <v>272300.64552448964</v>
      </c>
      <c r="J27" s="64">
        <v>275639.37820502062</v>
      </c>
      <c r="K27" s="64"/>
    </row>
    <row r="28" spans="1:12">
      <c r="A28" t="s">
        <v>76</v>
      </c>
      <c r="B28" s="64">
        <v>0</v>
      </c>
      <c r="C28" s="64">
        <v>0</v>
      </c>
      <c r="D28" s="64">
        <v>194141.87457180218</v>
      </c>
      <c r="E28" s="64">
        <v>194141.87457180218</v>
      </c>
      <c r="G28" s="64">
        <v>0</v>
      </c>
      <c r="H28" s="64">
        <v>0</v>
      </c>
      <c r="I28" s="64">
        <v>265295.73121065495</v>
      </c>
      <c r="J28" s="64">
        <v>265295.73121065495</v>
      </c>
      <c r="K28" s="64"/>
    </row>
    <row r="29" spans="1:12">
      <c r="A29" t="s">
        <v>84</v>
      </c>
      <c r="B29" s="64">
        <v>0</v>
      </c>
      <c r="C29" s="64">
        <v>3770.0771965274839</v>
      </c>
      <c r="D29" s="64">
        <v>185066.83038577877</v>
      </c>
      <c r="E29" s="64">
        <v>188836.90758230624</v>
      </c>
      <c r="G29" s="64">
        <v>0</v>
      </c>
      <c r="H29" s="64">
        <v>5151.8271819481306</v>
      </c>
      <c r="I29" s="64">
        <v>252894.64314858586</v>
      </c>
      <c r="J29" s="64">
        <v>258046.47033053401</v>
      </c>
      <c r="K29" s="64"/>
    </row>
    <row r="30" spans="1:12">
      <c r="A30" t="s">
        <v>14</v>
      </c>
      <c r="B30" s="64">
        <v>0</v>
      </c>
      <c r="C30" s="64">
        <v>4993.1149754381804</v>
      </c>
      <c r="D30" s="64">
        <v>182628.62253632047</v>
      </c>
      <c r="E30" s="64">
        <v>187621.73751175866</v>
      </c>
      <c r="G30" s="64">
        <v>0</v>
      </c>
      <c r="H30" s="64">
        <v>6823.1137221137151</v>
      </c>
      <c r="I30" s="64">
        <v>249562.82132656901</v>
      </c>
      <c r="J30" s="64">
        <v>256385.93504868273</v>
      </c>
      <c r="K30" s="64"/>
    </row>
    <row r="31" spans="1:12">
      <c r="A31" t="s">
        <v>38</v>
      </c>
      <c r="B31" s="64">
        <v>0</v>
      </c>
      <c r="C31" s="64">
        <v>130532.5699497849</v>
      </c>
      <c r="D31" s="64">
        <v>49754.473439443187</v>
      </c>
      <c r="E31" s="64">
        <v>180287.04338922809</v>
      </c>
      <c r="G31" s="64">
        <v>0</v>
      </c>
      <c r="H31" s="64">
        <v>178373.3347996831</v>
      </c>
      <c r="I31" s="64">
        <v>67989.708254498051</v>
      </c>
      <c r="J31" s="64">
        <v>246363.04305418115</v>
      </c>
      <c r="K31" s="64"/>
    </row>
    <row r="32" spans="1:12">
      <c r="A32" t="s">
        <v>36</v>
      </c>
      <c r="B32" s="64">
        <v>0</v>
      </c>
      <c r="C32" s="64">
        <v>9566.1295313244409</v>
      </c>
      <c r="D32" s="64">
        <v>166381.98353825853</v>
      </c>
      <c r="E32" s="64">
        <v>175948.11306958296</v>
      </c>
      <c r="G32" s="64">
        <v>0</v>
      </c>
      <c r="H32" s="64">
        <v>13072.158360817455</v>
      </c>
      <c r="I32" s="64">
        <v>227361.71719994594</v>
      </c>
      <c r="J32" s="64">
        <v>240433.87556076338</v>
      </c>
      <c r="K32" s="64"/>
      <c r="L32" t="s">
        <v>339</v>
      </c>
    </row>
    <row r="33" spans="1:11">
      <c r="A33" t="s">
        <v>57</v>
      </c>
      <c r="B33" s="64">
        <v>0</v>
      </c>
      <c r="C33" s="64">
        <v>23123.546158497724</v>
      </c>
      <c r="D33" s="64">
        <v>136746.63516162665</v>
      </c>
      <c r="E33" s="64">
        <v>159870.18132012436</v>
      </c>
      <c r="G33" s="64">
        <v>0</v>
      </c>
      <c r="H33" s="64">
        <v>31598.428210463939</v>
      </c>
      <c r="I33" s="64">
        <v>186864.88242588326</v>
      </c>
      <c r="J33" s="64">
        <v>218463.31063634719</v>
      </c>
      <c r="K33" s="64"/>
    </row>
    <row r="34" spans="1:11">
      <c r="A34" t="s">
        <v>58</v>
      </c>
      <c r="B34" s="64">
        <v>0</v>
      </c>
      <c r="C34" s="64">
        <v>29404.248304477685</v>
      </c>
      <c r="D34" s="64">
        <v>118269.32499738055</v>
      </c>
      <c r="E34" s="64">
        <v>147673.57330185824</v>
      </c>
      <c r="G34" s="64">
        <v>0</v>
      </c>
      <c r="H34" s="64">
        <v>40181.03550221456</v>
      </c>
      <c r="I34" s="64">
        <v>161615.55627385437</v>
      </c>
      <c r="J34" s="64">
        <v>201796.59177606893</v>
      </c>
      <c r="K34" s="64"/>
    </row>
    <row r="35" spans="1:11">
      <c r="A35" t="s">
        <v>39</v>
      </c>
      <c r="B35" s="64">
        <v>-1431.25</v>
      </c>
      <c r="C35" s="64">
        <v>612.57396777311237</v>
      </c>
      <c r="D35" s="64">
        <v>148396.44215610516</v>
      </c>
      <c r="E35" s="64">
        <v>147577.76612387827</v>
      </c>
      <c r="G35" s="64">
        <v>-1955.809462192138</v>
      </c>
      <c r="H35" s="64">
        <v>837.08503927562288</v>
      </c>
      <c r="I35" s="64">
        <v>202784.39526606732</v>
      </c>
      <c r="J35" s="64">
        <v>201665.67084315082</v>
      </c>
      <c r="K35" s="64"/>
    </row>
    <row r="36" spans="1:11">
      <c r="A36" t="s">
        <v>77</v>
      </c>
      <c r="B36" s="64">
        <v>0</v>
      </c>
      <c r="C36" s="64">
        <v>11888.230045619903</v>
      </c>
      <c r="D36" s="64">
        <v>133314.86832769524</v>
      </c>
      <c r="E36" s="64">
        <v>145203.09837331515</v>
      </c>
      <c r="G36" s="64">
        <v>0</v>
      </c>
      <c r="H36" s="64">
        <v>16245.318995242116</v>
      </c>
      <c r="I36" s="64">
        <v>182175.35785237054</v>
      </c>
      <c r="J36" s="64">
        <v>198420.67684761266</v>
      </c>
      <c r="K36" s="64"/>
    </row>
    <row r="37" spans="1:11">
      <c r="A37" t="s">
        <v>44</v>
      </c>
      <c r="B37" s="64">
        <v>0</v>
      </c>
      <c r="C37" s="64">
        <v>2205.2757651449288</v>
      </c>
      <c r="D37" s="64">
        <v>129889.37123037249</v>
      </c>
      <c r="E37" s="64">
        <v>132094.64699551743</v>
      </c>
      <c r="G37" s="64">
        <v>0</v>
      </c>
      <c r="H37" s="64">
        <v>3013.5190974417178</v>
      </c>
      <c r="I37" s="64">
        <v>177494.40090169414</v>
      </c>
      <c r="J37" s="64">
        <v>180507.91999913586</v>
      </c>
      <c r="K37" s="64"/>
    </row>
    <row r="38" spans="1:11">
      <c r="A38" t="s">
        <v>60</v>
      </c>
      <c r="B38" s="64">
        <v>0</v>
      </c>
      <c r="C38" s="64">
        <v>38581.833753698695</v>
      </c>
      <c r="D38" s="64">
        <v>89540.833113061992</v>
      </c>
      <c r="E38" s="64">
        <v>128122.66686676069</v>
      </c>
      <c r="G38" s="64">
        <v>0</v>
      </c>
      <c r="H38" s="64">
        <v>52722.246654468407</v>
      </c>
      <c r="I38" s="64">
        <v>122357.94491185594</v>
      </c>
      <c r="J38" s="64">
        <v>175080.19156632436</v>
      </c>
      <c r="K38" s="64"/>
    </row>
    <row r="39" spans="1:11">
      <c r="A39" t="s">
        <v>4</v>
      </c>
      <c r="B39" s="55">
        <v>0</v>
      </c>
      <c r="C39" s="55">
        <v>113573.28676845138</v>
      </c>
      <c r="D39" s="64">
        <v>13157.648314835387</v>
      </c>
      <c r="E39" s="55">
        <v>126730.93508328676</v>
      </c>
      <c r="F39" s="64"/>
      <c r="G39" s="64">
        <v>0</v>
      </c>
      <c r="H39" s="64">
        <v>155198.39924122157</v>
      </c>
      <c r="I39" s="64">
        <v>17979.984680769528</v>
      </c>
      <c r="J39" s="64">
        <v>173178.3839219911</v>
      </c>
      <c r="K39" s="55"/>
    </row>
    <row r="40" spans="1:11">
      <c r="A40" t="s">
        <v>83</v>
      </c>
      <c r="B40" s="64">
        <v>0</v>
      </c>
      <c r="C40" s="55">
        <v>5486.3601094971755</v>
      </c>
      <c r="D40" s="64">
        <v>120777.25809383849</v>
      </c>
      <c r="E40" s="64">
        <v>126263.61820333567</v>
      </c>
      <c r="F40" s="64"/>
      <c r="G40" s="64">
        <v>0</v>
      </c>
      <c r="H40" s="64">
        <v>7497.1353817628415</v>
      </c>
      <c r="I40" s="64">
        <v>165042.65795462104</v>
      </c>
      <c r="J40" s="64">
        <v>172539.79333638388</v>
      </c>
      <c r="K40" s="64"/>
    </row>
    <row r="41" spans="1:11">
      <c r="A41" t="s">
        <v>45</v>
      </c>
      <c r="B41" s="64">
        <v>3977.5978886999992</v>
      </c>
      <c r="C41" s="64">
        <v>16957.713173089811</v>
      </c>
      <c r="D41" s="64">
        <v>104014.53686340434</v>
      </c>
      <c r="E41" s="64">
        <v>124949.84792519415</v>
      </c>
      <c r="G41" s="64">
        <v>5435.4051266479846</v>
      </c>
      <c r="H41" s="64">
        <v>23172.790135244944</v>
      </c>
      <c r="I41" s="64">
        <v>142136.32517238718</v>
      </c>
      <c r="J41" s="64">
        <v>170744.5204342801</v>
      </c>
      <c r="K41" s="64"/>
    </row>
    <row r="42" spans="1:11">
      <c r="A42" t="s">
        <v>67</v>
      </c>
      <c r="B42" s="64">
        <v>0</v>
      </c>
      <c r="C42" s="64">
        <v>63971.873873855533</v>
      </c>
      <c r="D42" s="64">
        <v>52272.469890166809</v>
      </c>
      <c r="E42" s="64">
        <v>116244.34376402234</v>
      </c>
      <c r="G42" s="64">
        <v>0</v>
      </c>
      <c r="H42" s="64">
        <v>87417.848898968499</v>
      </c>
      <c r="I42" s="64">
        <v>71430.561553426625</v>
      </c>
      <c r="J42" s="64">
        <v>158848.41045239512</v>
      </c>
      <c r="K42" s="64"/>
    </row>
    <row r="43" spans="1:11">
      <c r="A43" t="s">
        <v>66</v>
      </c>
      <c r="B43" s="64">
        <v>0</v>
      </c>
      <c r="C43" s="55">
        <v>41583.704695798835</v>
      </c>
      <c r="D43" s="64">
        <v>74215.772411176047</v>
      </c>
      <c r="E43" s="64">
        <v>115799.47710697488</v>
      </c>
      <c r="F43" s="64"/>
      <c r="G43" s="64">
        <v>0</v>
      </c>
      <c r="H43" s="64">
        <v>56824.316588329784</v>
      </c>
      <c r="I43" s="64">
        <v>101416.1816074595</v>
      </c>
      <c r="J43" s="64">
        <v>158240.49819578929</v>
      </c>
      <c r="K43" s="64"/>
    </row>
    <row r="44" spans="1:11">
      <c r="A44" t="s">
        <v>53</v>
      </c>
      <c r="B44" s="63">
        <v>0</v>
      </c>
      <c r="C44" s="55">
        <v>77142.807046343412</v>
      </c>
      <c r="D44" s="64">
        <v>37559.722526503348</v>
      </c>
      <c r="E44" s="64">
        <v>114702.52957284676</v>
      </c>
      <c r="F44" s="64"/>
      <c r="G44" s="64">
        <v>0</v>
      </c>
      <c r="H44" s="64">
        <v>105415.98739654206</v>
      </c>
      <c r="I44" s="64">
        <v>51325.527136870878</v>
      </c>
      <c r="J44" s="64">
        <v>156741.51453341293</v>
      </c>
      <c r="K44" s="64"/>
    </row>
    <row r="45" spans="1:11">
      <c r="A45" t="s">
        <v>52</v>
      </c>
      <c r="B45" s="64">
        <v>0</v>
      </c>
      <c r="C45" s="64">
        <v>82878.417688220448</v>
      </c>
      <c r="D45" s="64">
        <v>31122.49060973819</v>
      </c>
      <c r="E45" s="64">
        <v>114000.90829795864</v>
      </c>
      <c r="G45" s="64">
        <v>0</v>
      </c>
      <c r="H45" s="64">
        <v>113253.72473441662</v>
      </c>
      <c r="I45" s="64">
        <v>42529.021220270326</v>
      </c>
      <c r="J45" s="64">
        <v>155782.74595468695</v>
      </c>
      <c r="K45" s="64"/>
    </row>
    <row r="46" spans="1:11">
      <c r="A46" t="s">
        <v>75</v>
      </c>
      <c r="B46" s="63">
        <v>0</v>
      </c>
      <c r="C46" s="55">
        <v>0</v>
      </c>
      <c r="D46" s="64">
        <v>108807.59125763141</v>
      </c>
      <c r="E46" s="64">
        <v>108807.59125763141</v>
      </c>
      <c r="F46" s="64"/>
      <c r="G46" s="64">
        <v>0</v>
      </c>
      <c r="H46" s="64">
        <v>0</v>
      </c>
      <c r="I46" s="64">
        <v>148686.05522446119</v>
      </c>
      <c r="J46" s="64">
        <v>148686.05522446119</v>
      </c>
      <c r="K46" s="64"/>
    </row>
    <row r="47" spans="1:11">
      <c r="A47" t="s">
        <v>79</v>
      </c>
      <c r="B47" s="64">
        <v>0</v>
      </c>
      <c r="C47" s="64">
        <v>692.10866786937083</v>
      </c>
      <c r="D47" s="64">
        <v>103655.89397264208</v>
      </c>
      <c r="E47" s="64">
        <v>104348.00264051145</v>
      </c>
      <c r="G47" s="64">
        <v>0</v>
      </c>
      <c r="H47" s="64">
        <v>945.76955911553603</v>
      </c>
      <c r="I47" s="64">
        <v>141646.23807418576</v>
      </c>
      <c r="J47" s="64">
        <v>142592.00763330131</v>
      </c>
      <c r="K47" s="64"/>
    </row>
    <row r="48" spans="1:11">
      <c r="A48" t="s">
        <v>64</v>
      </c>
      <c r="B48" s="64">
        <v>0</v>
      </c>
      <c r="C48" s="64">
        <v>408.27412917865456</v>
      </c>
      <c r="D48" s="64">
        <v>102004.893313259</v>
      </c>
      <c r="E48" s="64">
        <v>102413.16744243765</v>
      </c>
      <c r="G48" s="64">
        <v>0</v>
      </c>
      <c r="H48" s="64">
        <v>557.90840525126123</v>
      </c>
      <c r="I48" s="64">
        <v>139390.13836294954</v>
      </c>
      <c r="J48" s="64">
        <v>139948.04676820079</v>
      </c>
      <c r="K48" s="64"/>
    </row>
    <row r="49" spans="1:11">
      <c r="A49" t="s">
        <v>41</v>
      </c>
      <c r="B49" s="64">
        <v>0</v>
      </c>
      <c r="C49" s="64">
        <v>56453.775535883404</v>
      </c>
      <c r="D49" s="64">
        <v>40775.282603161868</v>
      </c>
      <c r="E49" s="64">
        <v>97229.058139045272</v>
      </c>
      <c r="G49" s="64">
        <v>0</v>
      </c>
      <c r="H49" s="64">
        <v>77144.33423200126</v>
      </c>
      <c r="I49" s="64">
        <v>55719.60421926454</v>
      </c>
      <c r="J49" s="64">
        <v>132863.9384512658</v>
      </c>
      <c r="K49" s="64"/>
    </row>
    <row r="50" spans="1:11">
      <c r="A50" t="s">
        <v>40</v>
      </c>
      <c r="B50" s="64">
        <v>0</v>
      </c>
      <c r="C50" s="64">
        <v>111.72573684355125</v>
      </c>
      <c r="D50" s="64">
        <v>89468.684631864438</v>
      </c>
      <c r="E50" s="64">
        <v>89580.410368707991</v>
      </c>
      <c r="G50" s="64">
        <v>0</v>
      </c>
      <c r="H50" s="64">
        <v>152.67371408838866</v>
      </c>
      <c r="I50" s="64">
        <v>122259.35369284525</v>
      </c>
      <c r="J50" s="64">
        <v>122412.02740693364</v>
      </c>
      <c r="K50" s="64"/>
    </row>
    <row r="51" spans="1:11">
      <c r="A51" t="s">
        <v>42</v>
      </c>
      <c r="B51" s="64">
        <v>0</v>
      </c>
      <c r="C51" s="64">
        <v>73.987389644154717</v>
      </c>
      <c r="D51" s="64">
        <v>87545.596023685197</v>
      </c>
      <c r="E51" s="64">
        <v>87619.583413329354</v>
      </c>
      <c r="G51" s="64">
        <v>0</v>
      </c>
      <c r="H51" s="64">
        <v>101.104095545107</v>
      </c>
      <c r="I51" s="64">
        <v>119631.44459484643</v>
      </c>
      <c r="J51" s="64">
        <v>119732.54869039153</v>
      </c>
      <c r="K51" s="64"/>
    </row>
    <row r="52" spans="1:11">
      <c r="A52" t="s">
        <v>49</v>
      </c>
      <c r="B52" s="64">
        <v>0</v>
      </c>
      <c r="C52" s="64">
        <v>6745.6311167794483</v>
      </c>
      <c r="D52" s="64">
        <v>77785.69179432308</v>
      </c>
      <c r="E52" s="64">
        <v>84531.322911102528</v>
      </c>
      <c r="G52" s="64">
        <v>0</v>
      </c>
      <c r="H52" s="64">
        <v>9217.9347889292349</v>
      </c>
      <c r="I52" s="64">
        <v>106294.49225117793</v>
      </c>
      <c r="J52" s="64">
        <v>115512.42704010717</v>
      </c>
      <c r="K52" s="64"/>
    </row>
    <row r="53" spans="1:11">
      <c r="A53" t="s">
        <v>43</v>
      </c>
      <c r="B53" s="64">
        <v>0</v>
      </c>
      <c r="C53" s="64">
        <v>1541.8112583258057</v>
      </c>
      <c r="D53" s="64">
        <v>81732.220453252987</v>
      </c>
      <c r="E53" s="64">
        <v>83274.031711578791</v>
      </c>
      <c r="G53" s="64">
        <v>0</v>
      </c>
      <c r="H53" s="64">
        <v>2106.8919112300291</v>
      </c>
      <c r="I53" s="64">
        <v>111687.44113777883</v>
      </c>
      <c r="J53" s="64">
        <v>113794.33304900887</v>
      </c>
      <c r="K53" s="64"/>
    </row>
    <row r="54" spans="1:11">
      <c r="A54" t="s">
        <v>56</v>
      </c>
      <c r="B54" s="64">
        <v>0</v>
      </c>
      <c r="C54" s="64">
        <v>22155.653765404473</v>
      </c>
      <c r="D54" s="64">
        <v>52861.282445934725</v>
      </c>
      <c r="E54" s="64">
        <v>75016.936211339198</v>
      </c>
      <c r="G54" s="64">
        <v>0</v>
      </c>
      <c r="H54" s="64">
        <v>30275.798969733405</v>
      </c>
      <c r="I54" s="64">
        <v>72235.176517987973</v>
      </c>
      <c r="J54" s="64">
        <v>102510.97548772139</v>
      </c>
      <c r="K54" s="64"/>
    </row>
    <row r="55" spans="1:11">
      <c r="A55" t="s">
        <v>9</v>
      </c>
      <c r="B55" s="64">
        <v>0</v>
      </c>
      <c r="C55" s="64">
        <v>61997.226857099995</v>
      </c>
      <c r="D55" s="64">
        <v>11970.017818290049</v>
      </c>
      <c r="E55" s="64">
        <v>73967.244675390044</v>
      </c>
      <c r="G55" s="64">
        <v>0</v>
      </c>
      <c r="H55" s="64">
        <v>84719.485007363299</v>
      </c>
      <c r="I55" s="64">
        <v>16357.08234873024</v>
      </c>
      <c r="J55" s="64">
        <v>101076.56735609354</v>
      </c>
      <c r="K55" s="55"/>
    </row>
    <row r="56" spans="1:11">
      <c r="A56" t="s">
        <v>51</v>
      </c>
      <c r="B56" s="64">
        <v>0</v>
      </c>
      <c r="C56" s="64">
        <v>41635.007318500975</v>
      </c>
      <c r="D56" s="64">
        <v>25005.142358616191</v>
      </c>
      <c r="E56" s="64">
        <v>66640.149677117166</v>
      </c>
      <c r="G56" s="64">
        <v>0</v>
      </c>
      <c r="H56" s="64">
        <v>56894.42184940655</v>
      </c>
      <c r="I56" s="64">
        <v>34169.637749130452</v>
      </c>
      <c r="J56" s="64">
        <v>91064.059598537002</v>
      </c>
      <c r="K56" s="64"/>
    </row>
    <row r="57" spans="1:11">
      <c r="A57" t="s">
        <v>55</v>
      </c>
      <c r="B57" s="64">
        <v>0</v>
      </c>
      <c r="C57" s="64">
        <v>3878.0840439971435</v>
      </c>
      <c r="D57" s="64">
        <v>61198.764653455466</v>
      </c>
      <c r="E57" s="64">
        <v>65076.848697452609</v>
      </c>
      <c r="G57" s="64">
        <v>0</v>
      </c>
      <c r="H57" s="64">
        <v>5299.4190172408507</v>
      </c>
      <c r="I57" s="64">
        <v>83628.382870705987</v>
      </c>
      <c r="J57" s="64">
        <v>88927.801887946844</v>
      </c>
      <c r="K57" s="64"/>
    </row>
    <row r="58" spans="1:11">
      <c r="A58" t="s">
        <v>37</v>
      </c>
      <c r="B58" s="63">
        <v>0</v>
      </c>
      <c r="C58" s="55">
        <v>1096.8541359669921</v>
      </c>
      <c r="D58" s="64">
        <v>57955.915229562765</v>
      </c>
      <c r="E58" s="64">
        <v>59052.769365529755</v>
      </c>
      <c r="F58" s="64"/>
      <c r="G58" s="64">
        <v>0</v>
      </c>
      <c r="H58" s="64">
        <v>1498.8560333755979</v>
      </c>
      <c r="I58" s="64">
        <v>79197.014774486845</v>
      </c>
      <c r="J58" s="64">
        <v>80695.870807862448</v>
      </c>
      <c r="K58" s="64"/>
    </row>
    <row r="59" spans="1:11">
      <c r="A59" t="s">
        <v>15</v>
      </c>
      <c r="B59" s="64">
        <v>0</v>
      </c>
      <c r="C59" s="64">
        <v>339.92263981059961</v>
      </c>
      <c r="D59" s="64">
        <v>53525.357763671331</v>
      </c>
      <c r="E59" s="64">
        <v>53865.280403481927</v>
      </c>
      <c r="G59" s="64">
        <v>0</v>
      </c>
      <c r="H59" s="64">
        <v>464.50579238770348</v>
      </c>
      <c r="I59" s="64">
        <v>73142.638380022909</v>
      </c>
      <c r="J59" s="64">
        <v>73607.144172410612</v>
      </c>
      <c r="K59" s="64"/>
    </row>
    <row r="60" spans="1:11">
      <c r="A60" t="s">
        <v>28</v>
      </c>
      <c r="B60" s="63">
        <v>0</v>
      </c>
      <c r="C60" s="55">
        <v>29857.397250913546</v>
      </c>
      <c r="D60" s="64">
        <v>20877.721131026232</v>
      </c>
      <c r="E60" s="64">
        <v>50735.118381939777</v>
      </c>
      <c r="G60" s="64">
        <v>0</v>
      </c>
      <c r="H60" s="64">
        <v>40800.265543941474</v>
      </c>
      <c r="I60" s="64">
        <v>28529.498366511711</v>
      </c>
      <c r="J60" s="64">
        <v>69329.763910453185</v>
      </c>
      <c r="K60" s="64"/>
    </row>
    <row r="61" spans="1:11">
      <c r="A61" t="s">
        <v>71</v>
      </c>
      <c r="B61" s="64">
        <v>0</v>
      </c>
      <c r="C61" s="64">
        <v>10739.575044590209</v>
      </c>
      <c r="D61" s="64">
        <v>38865.204402521609</v>
      </c>
      <c r="E61" s="64">
        <v>49604.779447111818</v>
      </c>
      <c r="G61" s="64">
        <v>0</v>
      </c>
      <c r="H61" s="64">
        <v>14675.676850397964</v>
      </c>
      <c r="I61" s="64">
        <v>53109.473900774385</v>
      </c>
      <c r="J61" s="64">
        <v>67785.150751172347</v>
      </c>
      <c r="K61" s="64"/>
    </row>
    <row r="62" spans="1:11">
      <c r="A62" t="s">
        <v>32</v>
      </c>
      <c r="B62" s="64">
        <v>0</v>
      </c>
      <c r="C62" s="64">
        <v>16065.043082433034</v>
      </c>
      <c r="D62" s="64">
        <v>30395.172262088614</v>
      </c>
      <c r="E62" s="64">
        <v>46460.215344521646</v>
      </c>
      <c r="G62" s="64">
        <v>0</v>
      </c>
      <c r="H62" s="64">
        <v>21952.952503858083</v>
      </c>
      <c r="I62" s="64">
        <v>41535.137477836113</v>
      </c>
      <c r="J62" s="64">
        <v>63488.089981694196</v>
      </c>
      <c r="K62" s="64"/>
    </row>
    <row r="63" spans="1:11">
      <c r="A63" t="s">
        <v>25</v>
      </c>
      <c r="B63" s="64">
        <v>0</v>
      </c>
      <c r="C63" s="64">
        <v>19270.455399905535</v>
      </c>
      <c r="D63" s="64">
        <v>19331.816407141305</v>
      </c>
      <c r="E63" s="64">
        <v>38602.27180704684</v>
      </c>
      <c r="G63" s="64">
        <v>0</v>
      </c>
      <c r="H63" s="64">
        <v>26333.16262839254</v>
      </c>
      <c r="I63" s="64">
        <v>26417.012716470363</v>
      </c>
      <c r="J63" s="64">
        <v>52750.175344862902</v>
      </c>
      <c r="K63" s="64"/>
    </row>
    <row r="64" spans="1:11">
      <c r="A64" t="s">
        <v>80</v>
      </c>
      <c r="B64" s="64">
        <v>0</v>
      </c>
      <c r="C64" s="64">
        <v>1993.9694007321841</v>
      </c>
      <c r="D64" s="64">
        <v>35096.229345690248</v>
      </c>
      <c r="E64" s="64">
        <v>37090.198746422429</v>
      </c>
      <c r="G64" s="64">
        <v>0</v>
      </c>
      <c r="H64" s="64">
        <v>2724.7680148636459</v>
      </c>
      <c r="I64" s="64">
        <v>47959.152797600967</v>
      </c>
      <c r="J64" s="64">
        <v>50683.92081246461</v>
      </c>
      <c r="K64" s="64"/>
    </row>
    <row r="65" spans="1:11">
      <c r="A65" t="s">
        <v>26</v>
      </c>
      <c r="B65" s="64">
        <v>0</v>
      </c>
      <c r="C65" s="64">
        <v>22107.883497380622</v>
      </c>
      <c r="D65" s="64">
        <v>12519.717727783493</v>
      </c>
      <c r="E65" s="64">
        <v>34627.601225164115</v>
      </c>
      <c r="G65" s="64">
        <v>0</v>
      </c>
      <c r="H65" s="64">
        <v>30210.520686964854</v>
      </c>
      <c r="I65" s="64">
        <v>17108.249708977208</v>
      </c>
      <c r="J65" s="64">
        <v>47318.770395942061</v>
      </c>
      <c r="K65" s="64"/>
    </row>
    <row r="66" spans="1:11">
      <c r="A66" t="s">
        <v>30</v>
      </c>
      <c r="B66" s="64">
        <v>0</v>
      </c>
      <c r="C66" s="64">
        <v>19834.075300298173</v>
      </c>
      <c r="D66" s="64">
        <v>12176.342972479451</v>
      </c>
      <c r="E66" s="64">
        <v>32010.418272777624</v>
      </c>
      <c r="G66" s="64">
        <v>0</v>
      </c>
      <c r="H66" s="64">
        <v>27103.351717837231</v>
      </c>
      <c r="I66" s="64">
        <v>16639.026585482654</v>
      </c>
      <c r="J66" s="64">
        <v>43742.378303319885</v>
      </c>
      <c r="K66" s="64"/>
    </row>
    <row r="67" spans="1:11">
      <c r="A67" t="s">
        <v>20</v>
      </c>
      <c r="B67" s="64">
        <v>0</v>
      </c>
      <c r="C67" s="64">
        <v>23987.155837231581</v>
      </c>
      <c r="D67" s="64">
        <v>7259.6928000964581</v>
      </c>
      <c r="E67" s="64">
        <v>31246.848637328039</v>
      </c>
      <c r="G67" s="64">
        <v>0</v>
      </c>
      <c r="H67" s="64">
        <v>32778.554660286383</v>
      </c>
      <c r="I67" s="64">
        <v>9920.4023553095467</v>
      </c>
      <c r="J67" s="64">
        <v>42698.95701559593</v>
      </c>
      <c r="K67" s="64"/>
    </row>
    <row r="68" spans="1:11">
      <c r="A68" t="s">
        <v>5</v>
      </c>
      <c r="B68" s="55">
        <v>0</v>
      </c>
      <c r="C68" s="55">
        <v>4613.2279124590086</v>
      </c>
      <c r="D68" s="64">
        <v>26014.812095708447</v>
      </c>
      <c r="E68" s="55">
        <v>30628.040008167456</v>
      </c>
      <c r="F68" s="64"/>
      <c r="G68" s="64">
        <v>0</v>
      </c>
      <c r="H68" s="64">
        <v>6303.9963685143875</v>
      </c>
      <c r="I68" s="64">
        <v>35549.355915414541</v>
      </c>
      <c r="J68" s="64">
        <v>41853.352283928929</v>
      </c>
      <c r="K68" s="55"/>
    </row>
    <row r="69" spans="1:11">
      <c r="A69" t="s">
        <v>21</v>
      </c>
      <c r="B69" s="64">
        <v>0</v>
      </c>
      <c r="C69" s="64">
        <v>12756.657798909329</v>
      </c>
      <c r="D69" s="64">
        <v>15897.664203531202</v>
      </c>
      <c r="E69" s="64">
        <v>28654.322002440531</v>
      </c>
      <c r="G69" s="64">
        <v>0</v>
      </c>
      <c r="H69" s="64">
        <v>17432.029365277904</v>
      </c>
      <c r="I69" s="64">
        <v>21724.228524729824</v>
      </c>
      <c r="J69" s="64">
        <v>39156.257890007728</v>
      </c>
      <c r="K69" s="64"/>
    </row>
    <row r="70" spans="1:11">
      <c r="A70" t="s">
        <v>22</v>
      </c>
      <c r="B70" s="64">
        <v>0</v>
      </c>
      <c r="C70" s="64">
        <v>9580.9323801309456</v>
      </c>
      <c r="D70" s="64">
        <v>10136.982042903071</v>
      </c>
      <c r="E70" s="64">
        <v>19717.914423034017</v>
      </c>
      <c r="G70" s="64">
        <v>0</v>
      </c>
      <c r="H70" s="64">
        <v>13092.386519254596</v>
      </c>
      <c r="I70" s="64">
        <v>13852.230845471884</v>
      </c>
      <c r="J70" s="64">
        <v>26944.61736472648</v>
      </c>
      <c r="K70" s="64"/>
    </row>
    <row r="71" spans="1:11">
      <c r="A71" t="s">
        <v>47</v>
      </c>
      <c r="B71" s="64">
        <v>2727.77736534</v>
      </c>
      <c r="C71" s="64">
        <v>954.026076647639</v>
      </c>
      <c r="D71" s="64">
        <v>14239.89168242989</v>
      </c>
      <c r="E71" s="64">
        <v>17921.695124417529</v>
      </c>
      <c r="G71" s="64">
        <v>3727.5198476055975</v>
      </c>
      <c r="H71" s="64">
        <v>1303.6808579112621</v>
      </c>
      <c r="I71" s="64">
        <v>19458.875034471617</v>
      </c>
      <c r="J71" s="64">
        <v>24490.075739988475</v>
      </c>
      <c r="K71" s="64"/>
    </row>
    <row r="72" spans="1:11">
      <c r="A72" t="s">
        <v>46</v>
      </c>
      <c r="B72" s="64">
        <v>2725.4577281400002</v>
      </c>
      <c r="C72" s="64">
        <v>7617.8837823087961</v>
      </c>
      <c r="D72" s="64">
        <v>6135.5806693054637</v>
      </c>
      <c r="E72" s="64">
        <v>16478.92217975426</v>
      </c>
      <c r="G72" s="64">
        <v>3724.3500531010654</v>
      </c>
      <c r="H72" s="64">
        <v>10409.871918476561</v>
      </c>
      <c r="I72" s="64">
        <v>8384.2981513158411</v>
      </c>
      <c r="J72" s="64">
        <v>22518.520122893467</v>
      </c>
      <c r="K72" s="64"/>
    </row>
    <row r="73" spans="1:11">
      <c r="A73" t="s">
        <v>50</v>
      </c>
      <c r="B73" s="64">
        <v>0</v>
      </c>
      <c r="C73" s="64">
        <v>12149.763528160252</v>
      </c>
      <c r="D73" s="64">
        <v>3306.2442107603256</v>
      </c>
      <c r="E73" s="64">
        <v>15456.007738920578</v>
      </c>
      <c r="G73" s="64">
        <v>0</v>
      </c>
      <c r="H73" s="64">
        <v>16602.7056571338</v>
      </c>
      <c r="I73" s="64">
        <v>4517.9973531689247</v>
      </c>
      <c r="J73" s="64">
        <v>21120.703010302725</v>
      </c>
      <c r="K73" s="64"/>
    </row>
    <row r="74" spans="1:11">
      <c r="A74" t="s">
        <v>85</v>
      </c>
      <c r="B74" s="64">
        <v>0</v>
      </c>
      <c r="C74" s="64">
        <v>0</v>
      </c>
      <c r="D74" s="64">
        <v>14208.136738236783</v>
      </c>
      <c r="E74" s="64">
        <v>14208.136738236783</v>
      </c>
      <c r="G74" s="64">
        <v>0</v>
      </c>
      <c r="H74" s="64">
        <v>0</v>
      </c>
      <c r="I74" s="64">
        <v>19415.481762629333</v>
      </c>
      <c r="J74" s="64">
        <v>19415.481762629333</v>
      </c>
      <c r="K74" s="64"/>
    </row>
    <row r="75" spans="1:11">
      <c r="A75" t="s">
        <v>34</v>
      </c>
      <c r="B75" s="64">
        <v>0</v>
      </c>
      <c r="C75" s="64">
        <v>765.24371493226261</v>
      </c>
      <c r="D75" s="64">
        <v>13389.799041332408</v>
      </c>
      <c r="E75" s="64">
        <v>14155.042756264671</v>
      </c>
      <c r="G75" s="64">
        <v>0</v>
      </c>
      <c r="H75" s="64">
        <v>1045.7089247494021</v>
      </c>
      <c r="I75" s="64">
        <v>18297.219676429104</v>
      </c>
      <c r="J75" s="64">
        <v>19342.928601178504</v>
      </c>
      <c r="K75" s="64"/>
    </row>
    <row r="76" spans="1:11">
      <c r="A76" t="s">
        <v>78</v>
      </c>
      <c r="B76" s="64">
        <v>0</v>
      </c>
      <c r="C76" s="64">
        <v>0.36831111478292194</v>
      </c>
      <c r="D76" s="64">
        <v>10090.870745435839</v>
      </c>
      <c r="E76" s="64">
        <v>10091.239056550621</v>
      </c>
      <c r="G76" s="64">
        <v>0</v>
      </c>
      <c r="H76" s="64">
        <v>0.50329876913395521</v>
      </c>
      <c r="I76" s="64">
        <v>13789.219553314408</v>
      </c>
      <c r="J76" s="64">
        <v>13789.722852083542</v>
      </c>
      <c r="K76" s="64"/>
    </row>
    <row r="77" spans="1:11">
      <c r="A77" t="s">
        <v>10</v>
      </c>
      <c r="B77" s="63">
        <v>0</v>
      </c>
      <c r="C77" s="55">
        <v>7170.1978882741305</v>
      </c>
      <c r="D77" s="64">
        <v>2801.0901577052528</v>
      </c>
      <c r="E77" s="64">
        <v>9971.2880459793832</v>
      </c>
      <c r="F77" s="64"/>
      <c r="G77" s="64">
        <v>0</v>
      </c>
      <c r="H77" s="64">
        <v>9798.107162044811</v>
      </c>
      <c r="I77" s="64">
        <v>3827.702102982139</v>
      </c>
      <c r="J77" s="64">
        <v>13625.80926502695</v>
      </c>
      <c r="K77" s="55"/>
    </row>
    <row r="78" spans="1:11">
      <c r="A78" t="s">
        <v>33</v>
      </c>
      <c r="B78" s="64">
        <v>0</v>
      </c>
      <c r="C78" s="64">
        <v>1788.4549039237684</v>
      </c>
      <c r="D78" s="64">
        <v>5332.3206226922448</v>
      </c>
      <c r="E78" s="64">
        <v>7120.7755266160129</v>
      </c>
      <c r="G78" s="64">
        <v>0</v>
      </c>
      <c r="H78" s="64">
        <v>2443.9315450117292</v>
      </c>
      <c r="I78" s="64">
        <v>7286.6397409982628</v>
      </c>
      <c r="J78" s="64">
        <v>9730.571286009992</v>
      </c>
      <c r="K78" s="64"/>
    </row>
    <row r="79" spans="1:11">
      <c r="A79" t="s">
        <v>18</v>
      </c>
      <c r="B79" s="64">
        <v>0</v>
      </c>
      <c r="C79" s="64">
        <v>142.26028052935769</v>
      </c>
      <c r="D79" s="64">
        <v>6126.1413837755481</v>
      </c>
      <c r="E79" s="64">
        <v>6268.4016643049054</v>
      </c>
      <c r="G79" s="64">
        <v>0</v>
      </c>
      <c r="H79" s="64">
        <v>194.39930323383459</v>
      </c>
      <c r="I79" s="64">
        <v>8371.3993258445771</v>
      </c>
      <c r="J79" s="64">
        <v>8565.798629078412</v>
      </c>
      <c r="K79" s="64"/>
    </row>
    <row r="80" spans="1:11">
      <c r="A80" t="s">
        <v>31</v>
      </c>
      <c r="B80" s="64">
        <v>0</v>
      </c>
      <c r="C80" s="64">
        <v>2547.2357850234857</v>
      </c>
      <c r="D80" s="64">
        <v>3289.4425321295203</v>
      </c>
      <c r="E80" s="64">
        <v>5836.678317153006</v>
      </c>
      <c r="G80" s="64">
        <v>0</v>
      </c>
      <c r="H80" s="64">
        <v>3480.808978713259</v>
      </c>
      <c r="I80" s="64">
        <v>4495.0377849265878</v>
      </c>
      <c r="J80" s="64">
        <v>7975.8467636398473</v>
      </c>
      <c r="K80" s="64"/>
    </row>
    <row r="81" spans="1:11">
      <c r="A81" t="s">
        <v>27</v>
      </c>
      <c r="B81" s="64">
        <v>0</v>
      </c>
      <c r="C81" s="64">
        <v>2887.4005456099048</v>
      </c>
      <c r="D81" s="64">
        <v>2590.2945836738327</v>
      </c>
      <c r="E81" s="64">
        <v>5477.6951292837375</v>
      </c>
      <c r="G81" s="64">
        <v>0</v>
      </c>
      <c r="H81" s="64">
        <v>3945.6456302131655</v>
      </c>
      <c r="I81" s="64">
        <v>3539.6490177218029</v>
      </c>
      <c r="J81" s="64">
        <v>7485.2946479349685</v>
      </c>
      <c r="K81" s="64"/>
    </row>
    <row r="82" spans="1:11">
      <c r="A82" t="s">
        <v>29</v>
      </c>
      <c r="B82" s="64">
        <v>0</v>
      </c>
      <c r="C82" s="64">
        <v>3277.4962072647072</v>
      </c>
      <c r="D82" s="64">
        <v>2031.0613109789142</v>
      </c>
      <c r="E82" s="64">
        <v>5308.5575182436214</v>
      </c>
      <c r="G82" s="64">
        <v>0</v>
      </c>
      <c r="H82" s="64">
        <v>4478.7130791036925</v>
      </c>
      <c r="I82" s="64">
        <v>2775.4542744488608</v>
      </c>
      <c r="J82" s="64">
        <v>7254.1673535525533</v>
      </c>
      <c r="K82" s="64"/>
    </row>
    <row r="83" spans="1:11">
      <c r="A83" t="s">
        <v>17</v>
      </c>
      <c r="B83" s="64">
        <v>0</v>
      </c>
      <c r="C83" s="64">
        <v>755.65211154102917</v>
      </c>
      <c r="D83" s="64">
        <v>1706.572640016183</v>
      </c>
      <c r="E83" s="64">
        <v>2462.2247515572121</v>
      </c>
      <c r="G83" s="64">
        <v>0</v>
      </c>
      <c r="H83" s="64">
        <v>1032.6019562462279</v>
      </c>
      <c r="I83" s="64">
        <v>2332.0390688292532</v>
      </c>
      <c r="J83" s="64">
        <v>3364.6410250754811</v>
      </c>
      <c r="K83" s="64"/>
    </row>
    <row r="84" spans="1:11">
      <c r="A84" t="s">
        <v>6</v>
      </c>
      <c r="B84" s="63">
        <v>0</v>
      </c>
      <c r="C84" s="55">
        <v>525.14237758013462</v>
      </c>
      <c r="D84" s="64">
        <v>373.02993881773568</v>
      </c>
      <c r="E84" s="64">
        <v>898.1723163978703</v>
      </c>
      <c r="F84" s="64"/>
      <c r="G84" s="64">
        <v>0</v>
      </c>
      <c r="H84" s="64">
        <v>717.60938415322539</v>
      </c>
      <c r="I84" s="64">
        <v>509.74706307121846</v>
      </c>
      <c r="J84" s="64">
        <v>1227.3564472244439</v>
      </c>
      <c r="K84" s="55"/>
    </row>
    <row r="85" spans="1:11">
      <c r="A85" t="s">
        <v>7</v>
      </c>
      <c r="B85" s="63">
        <v>0</v>
      </c>
      <c r="C85" s="55">
        <v>11.370308372149584</v>
      </c>
      <c r="D85" s="64">
        <v>681.47480532322868</v>
      </c>
      <c r="E85" s="64">
        <v>692.84511369537825</v>
      </c>
      <c r="G85" s="64">
        <v>0</v>
      </c>
      <c r="H85" s="64">
        <v>15.537576735226297</v>
      </c>
      <c r="I85" s="64">
        <v>931.23833886233433</v>
      </c>
      <c r="J85" s="64">
        <v>946.77591559756058</v>
      </c>
      <c r="K85" s="55"/>
    </row>
    <row r="86" spans="1:11">
      <c r="A86" t="s">
        <v>16</v>
      </c>
      <c r="B86" s="64">
        <v>0</v>
      </c>
      <c r="C86" s="55">
        <v>216.56749448232887</v>
      </c>
      <c r="D86" s="64">
        <v>426.77015702014847</v>
      </c>
      <c r="E86" s="64">
        <v>643.33765150247734</v>
      </c>
      <c r="F86" s="64"/>
      <c r="G86" s="64">
        <v>0</v>
      </c>
      <c r="H86" s="64">
        <v>295.94044011303561</v>
      </c>
      <c r="I86" s="64">
        <v>583.18330919212656</v>
      </c>
      <c r="J86" s="64">
        <v>879.12374930516216</v>
      </c>
      <c r="K86" s="64"/>
    </row>
    <row r="87" spans="1:11">
      <c r="A87" t="s">
        <v>19</v>
      </c>
      <c r="B87" s="64">
        <v>0</v>
      </c>
      <c r="C87" s="64">
        <v>21.869517059048555</v>
      </c>
      <c r="D87" s="64">
        <v>343.81630700160628</v>
      </c>
      <c r="E87" s="64">
        <v>365.68582406065485</v>
      </c>
      <c r="G87" s="64">
        <v>0</v>
      </c>
      <c r="H87" s="64">
        <v>29.88479189356125</v>
      </c>
      <c r="I87" s="64">
        <v>469.82650584433094</v>
      </c>
      <c r="J87" s="64">
        <v>499.71129773789221</v>
      </c>
      <c r="K87" s="64"/>
    </row>
    <row r="88" spans="1:11">
      <c r="A88" t="s">
        <v>11</v>
      </c>
      <c r="B88" s="64">
        <v>0</v>
      </c>
      <c r="C88" s="64">
        <v>75.843378938673581</v>
      </c>
      <c r="D88" s="64">
        <v>18.839221764718488</v>
      </c>
      <c r="E88" s="64">
        <v>94.682600703392069</v>
      </c>
      <c r="G88" s="64">
        <v>0</v>
      </c>
      <c r="H88" s="64">
        <v>103.64031313389114</v>
      </c>
      <c r="I88" s="64">
        <v>25.74387995652225</v>
      </c>
      <c r="J88" s="64">
        <v>129.38419309041339</v>
      </c>
      <c r="K88" s="64"/>
    </row>
    <row r="89" spans="1:11">
      <c r="A89" t="s">
        <v>88</v>
      </c>
      <c r="B89" s="64">
        <v>0</v>
      </c>
      <c r="C89" s="64">
        <v>0</v>
      </c>
      <c r="D89" s="64">
        <v>0</v>
      </c>
      <c r="E89" s="64">
        <v>0</v>
      </c>
      <c r="G89" s="64">
        <v>0</v>
      </c>
      <c r="H89" s="64">
        <v>0</v>
      </c>
      <c r="I89" s="64">
        <v>0</v>
      </c>
      <c r="J89" s="64">
        <v>0</v>
      </c>
      <c r="K89" s="64"/>
    </row>
  </sheetData>
  <sortState xmlns:xlrd2="http://schemas.microsoft.com/office/spreadsheetml/2017/richdata2" ref="A2:O113">
    <sortCondition descending="1" ref="E2:E113"/>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commodity_summary</vt:lpstr>
      <vt:lpstr>industry_detail</vt:lpstr>
      <vt:lpstr>Detail IxI SAM</vt:lpstr>
      <vt:lpstr>IxI pivot</vt:lpstr>
      <vt:lpstr>industry_code_list</vt:lpstr>
      <vt:lpstr>SAM_orig</vt:lpstr>
      <vt:lpstr>production function</vt:lpstr>
      <vt:lpstr>FTS sector</vt:lpstr>
      <vt:lpstr>SAM_working</vt:lpstr>
      <vt:lpstr>SAM_working2</vt:lpstr>
      <vt:lpstr>FV_proportion_col</vt:lpstr>
      <vt:lpstr>FV_proportion_row</vt:lpstr>
      <vt:lpstr>SAM_working3</vt:lpstr>
      <vt:lpstr>SAM_final</vt:lpstr>
      <vt:lpstr>A</vt:lpstr>
      <vt:lpstr>I</vt:lpstr>
      <vt:lpstr>I-A</vt:lpstr>
      <vt:lpstr>I-AInv</vt:lpstr>
      <vt:lpstr>I-Ainve_type1</vt:lpstr>
      <vt:lpstr>shock</vt:lpstr>
      <vt:lpstr>sector spending</vt:lpstr>
      <vt:lpstr>results</vt:lpstr>
      <vt:lpstr>figures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Reviewer</dc:creator>
  <cp:keywords/>
  <dc:description/>
  <cp:lastModifiedBy>Reviewer</cp:lastModifiedBy>
  <cp:revision/>
  <dcterms:created xsi:type="dcterms:W3CDTF">2026-05-07T18:37:03Z</dcterms:created>
  <dcterms:modified xsi:type="dcterms:W3CDTF">2026-06-01T16:26:10Z</dcterms:modified>
  <cp:category/>
  <cp:contentStatus/>
</cp:coreProperties>
</file>